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480" yWindow="300" windowWidth="27795" windowHeight="11895"/>
  </bookViews>
  <sheets>
    <sheet name="cover" sheetId="73" r:id="rId1"/>
    <sheet name="index" sheetId="4" r:id="rId2"/>
    <sheet name="RES_summary" sheetId="6" r:id="rId3"/>
    <sheet name="RES_hh_num" sheetId="7" r:id="rId4"/>
    <sheet name="RES_hh_fec" sheetId="8" r:id="rId5"/>
    <sheet name="RES_hh_tes" sheetId="9" r:id="rId6"/>
    <sheet name="RES_hh_eff" sheetId="10" r:id="rId7"/>
    <sheet name="RES_hh_emi" sheetId="11" r:id="rId8"/>
    <sheet name="RES_hh_fech" sheetId="12" r:id="rId9"/>
    <sheet name="RES_hh_tesh" sheetId="13" r:id="rId10"/>
    <sheet name="RES_hh_emih" sheetId="14" r:id="rId11"/>
    <sheet name="RES_hh_fecs" sheetId="15" r:id="rId12"/>
    <sheet name="RES_hh_tess" sheetId="16" r:id="rId13"/>
    <sheet name="RES_hh_emis" sheetId="17" r:id="rId14"/>
    <sheet name="RES_hh_num_in" sheetId="18" r:id="rId15"/>
    <sheet name="RES_hh_fec_in" sheetId="19" r:id="rId16"/>
    <sheet name="RES_hh_tes_in" sheetId="20" r:id="rId17"/>
    <sheet name="RES_hh_eff_in" sheetId="21" r:id="rId18"/>
    <sheet name="RES_hh_emi_in" sheetId="22" r:id="rId19"/>
    <sheet name="RES_hh_fech_in" sheetId="23" r:id="rId20"/>
    <sheet name="RES_hh_tesh_in" sheetId="24" r:id="rId21"/>
    <sheet name="RES_hh_emih_in" sheetId="25" r:id="rId22"/>
    <sheet name="RES_hh_fecs_in" sheetId="26" r:id="rId23"/>
    <sheet name="RES_hh_tess_in" sheetId="27" r:id="rId24"/>
    <sheet name="RES_hh_emis_in" sheetId="28" r:id="rId25"/>
    <sheet name="RES_se-appl" sheetId="29" r:id="rId26"/>
    <sheet name="RES_RF" sheetId="30" r:id="rId27"/>
    <sheet name="RES_WM" sheetId="31" r:id="rId28"/>
    <sheet name="RES_DR" sheetId="32" r:id="rId29"/>
    <sheet name="RES_DW" sheetId="33" r:id="rId30"/>
    <sheet name="RES_TV" sheetId="34" r:id="rId31"/>
    <sheet name="RES_IT" sheetId="35" r:id="rId32"/>
    <sheet name="RES_LI" sheetId="36" r:id="rId33"/>
    <sheet name="RES_OA" sheetId="37" r:id="rId34"/>
    <sheet name="RES_hhdet_num" sheetId="38" r:id="rId35"/>
    <sheet name="RES_hhdet_out" sheetId="39" r:id="rId36"/>
    <sheet name="RES_hhdet_in" sheetId="40" r:id="rId37"/>
    <sheet name="RES_hhdet_in_new" sheetId="41" r:id="rId38"/>
    <sheet name="RES_hhdet_in_repl" sheetId="42" r:id="rId39"/>
    <sheet name="RES_hhdet_numvin" sheetId="43" r:id="rId40"/>
    <sheet name="RES_hhdet_fec" sheetId="44" r:id="rId41"/>
    <sheet name="RES_hhdet_tes" sheetId="45" r:id="rId42"/>
    <sheet name="RES_hhdet_eff" sheetId="46" r:id="rId43"/>
    <sheet name="RES_hhdet_emi" sheetId="47" r:id="rId44"/>
    <sheet name="RES_hhdet_fech" sheetId="48" r:id="rId45"/>
    <sheet name="RES_hhdet_tesh" sheetId="49" r:id="rId46"/>
    <sheet name="RES_hhdet_emih" sheetId="50" r:id="rId47"/>
    <sheet name="RES_hhdet_fecs" sheetId="51" r:id="rId48"/>
    <sheet name="RES_hhdet_tess" sheetId="52" r:id="rId49"/>
    <sheet name="RES_hhdet_emis" sheetId="53" r:id="rId50"/>
    <sheet name="RES_hhdet_in_fec" sheetId="54" r:id="rId51"/>
    <sheet name="RES_hhdet_in_tes" sheetId="55" r:id="rId52"/>
    <sheet name="RES_hhdet_in_eff" sheetId="56" r:id="rId53"/>
    <sheet name="RES_hhdet_in_emi" sheetId="57" r:id="rId54"/>
    <sheet name="RES_hhdet_in_fech" sheetId="58" r:id="rId55"/>
    <sheet name="RES_hhdet_in_tesh" sheetId="59" r:id="rId56"/>
    <sheet name="RES_hhdet_in_emih" sheetId="60" r:id="rId57"/>
    <sheet name="RES_hhdet_in_fecs" sheetId="61" r:id="rId58"/>
    <sheet name="RES_hhdet_in_tess" sheetId="62" r:id="rId59"/>
    <sheet name="RES_hhdet_in_emis" sheetId="63" r:id="rId60"/>
    <sheet name="RES_hh_SLD" sheetId="64" r:id="rId61"/>
    <sheet name="RES_hh_LPG" sheetId="65" r:id="rId62"/>
    <sheet name="RES_hh_GDO" sheetId="66" r:id="rId63"/>
    <sheet name="RES_hh_NGS" sheetId="67" r:id="rId64"/>
    <sheet name="RES_hh_BMS" sheetId="68" r:id="rId65"/>
    <sheet name="RES_hh_GEO" sheetId="69" r:id="rId66"/>
    <sheet name="RES_hh_DHT" sheetId="70" r:id="rId67"/>
    <sheet name="RES_hh_AEL" sheetId="71" r:id="rId68"/>
    <sheet name="RES_hh_CEL" sheetId="72" r:id="rId69"/>
  </sheets>
  <definedNames>
    <definedName name="_xlnm.Print_Titles" localSheetId="28">RES_DR!$1:$1</definedName>
    <definedName name="_xlnm.Print_Titles" localSheetId="29">RES_DW!$1:$1</definedName>
    <definedName name="_xlnm.Print_Titles" localSheetId="67">RES_hh_AEL!$1:$1</definedName>
    <definedName name="_xlnm.Print_Titles" localSheetId="64">RES_hh_BMS!$1:$1</definedName>
    <definedName name="_xlnm.Print_Titles" localSheetId="68">RES_hh_CEL!$1:$1</definedName>
    <definedName name="_xlnm.Print_Titles" localSheetId="66">RES_hh_DHT!$1:$1</definedName>
    <definedName name="_xlnm.Print_Titles" localSheetId="6">RES_hh_eff!$1:$1</definedName>
    <definedName name="_xlnm.Print_Titles" localSheetId="17">RES_hh_eff_in!$1:$1</definedName>
    <definedName name="_xlnm.Print_Titles" localSheetId="7">RES_hh_emi!$1:$1</definedName>
    <definedName name="_xlnm.Print_Titles" localSheetId="18">RES_hh_emi_in!$1:$1</definedName>
    <definedName name="_xlnm.Print_Titles" localSheetId="10">RES_hh_emih!$1:$1</definedName>
    <definedName name="_xlnm.Print_Titles" localSheetId="21">RES_hh_emih_in!$1:$1</definedName>
    <definedName name="_xlnm.Print_Titles" localSheetId="13">RES_hh_emis!$1:$1</definedName>
    <definedName name="_xlnm.Print_Titles" localSheetId="24">RES_hh_emis_in!$1:$1</definedName>
    <definedName name="_xlnm.Print_Titles" localSheetId="4">RES_hh_fec!$1:$1</definedName>
    <definedName name="_xlnm.Print_Titles" localSheetId="15">RES_hh_fec_in!$1:$1</definedName>
    <definedName name="_xlnm.Print_Titles" localSheetId="8">RES_hh_fech!$1:$1</definedName>
    <definedName name="_xlnm.Print_Titles" localSheetId="19">RES_hh_fech_in!$1:$1</definedName>
    <definedName name="_xlnm.Print_Titles" localSheetId="11">RES_hh_fecs!$1:$1</definedName>
    <definedName name="_xlnm.Print_Titles" localSheetId="22">RES_hh_fecs_in!$1:$1</definedName>
    <definedName name="_xlnm.Print_Titles" localSheetId="62">RES_hh_GDO!$1:$1</definedName>
    <definedName name="_xlnm.Print_Titles" localSheetId="65">RES_hh_GEO!$1:$1</definedName>
    <definedName name="_xlnm.Print_Titles" localSheetId="61">RES_hh_LPG!$1:$1</definedName>
    <definedName name="_xlnm.Print_Titles" localSheetId="63">RES_hh_NGS!$1:$1</definedName>
    <definedName name="_xlnm.Print_Titles" localSheetId="3">RES_hh_num!$1:$1</definedName>
    <definedName name="_xlnm.Print_Titles" localSheetId="14">RES_hh_num_in!$1:$1</definedName>
    <definedName name="_xlnm.Print_Titles" localSheetId="60">RES_hh_SLD!$1:$1</definedName>
    <definedName name="_xlnm.Print_Titles" localSheetId="5">RES_hh_tes!$1:$1</definedName>
    <definedName name="_xlnm.Print_Titles" localSheetId="16">RES_hh_tes_in!$1:$1</definedName>
    <definedName name="_xlnm.Print_Titles" localSheetId="9">RES_hh_tesh!$1:$1</definedName>
    <definedName name="_xlnm.Print_Titles" localSheetId="20">RES_hh_tesh_in!$1:$1</definedName>
    <definedName name="_xlnm.Print_Titles" localSheetId="12">RES_hh_tess!$1:$1</definedName>
    <definedName name="_xlnm.Print_Titles" localSheetId="23">RES_hh_tess_in!$1:$1</definedName>
    <definedName name="_xlnm.Print_Titles" localSheetId="42">RES_hhdet_eff!$1:$1</definedName>
    <definedName name="_xlnm.Print_Titles" localSheetId="43">RES_hhdet_emi!$1:$1</definedName>
    <definedName name="_xlnm.Print_Titles" localSheetId="46">RES_hhdet_emih!$1:$1</definedName>
    <definedName name="_xlnm.Print_Titles" localSheetId="49">RES_hhdet_emis!$1:$1</definedName>
    <definedName name="_xlnm.Print_Titles" localSheetId="40">RES_hhdet_fec!$1:$1</definedName>
    <definedName name="_xlnm.Print_Titles" localSheetId="44">RES_hhdet_fech!$1:$1</definedName>
    <definedName name="_xlnm.Print_Titles" localSheetId="47">RES_hhdet_fecs!$1:$1</definedName>
    <definedName name="_xlnm.Print_Titles" localSheetId="36">RES_hhdet_in!$1:$1</definedName>
    <definedName name="_xlnm.Print_Titles" localSheetId="52">RES_hhdet_in_eff!$1:$1</definedName>
    <definedName name="_xlnm.Print_Titles" localSheetId="53">RES_hhdet_in_emi!$1:$1</definedName>
    <definedName name="_xlnm.Print_Titles" localSheetId="56">RES_hhdet_in_emih!$1:$1</definedName>
    <definedName name="_xlnm.Print_Titles" localSheetId="59">RES_hhdet_in_emis!$1:$1</definedName>
    <definedName name="_xlnm.Print_Titles" localSheetId="50">RES_hhdet_in_fec!$1:$1</definedName>
    <definedName name="_xlnm.Print_Titles" localSheetId="54">RES_hhdet_in_fech!$1:$1</definedName>
    <definedName name="_xlnm.Print_Titles" localSheetId="57">RES_hhdet_in_fecs!$1:$1</definedName>
    <definedName name="_xlnm.Print_Titles" localSheetId="37">RES_hhdet_in_new!$1:$1</definedName>
    <definedName name="_xlnm.Print_Titles" localSheetId="38">RES_hhdet_in_repl!$1:$1</definedName>
    <definedName name="_xlnm.Print_Titles" localSheetId="51">RES_hhdet_in_tes!$1:$1</definedName>
    <definedName name="_xlnm.Print_Titles" localSheetId="55">RES_hhdet_in_tesh!$1:$1</definedName>
    <definedName name="_xlnm.Print_Titles" localSheetId="58">RES_hhdet_in_tess!$1:$1</definedName>
    <definedName name="_xlnm.Print_Titles" localSheetId="34">RES_hhdet_num!$1:$1</definedName>
    <definedName name="_xlnm.Print_Titles" localSheetId="39">RES_hhdet_numvin!$1:$1</definedName>
    <definedName name="_xlnm.Print_Titles" localSheetId="35">RES_hhdet_out!$1:$1</definedName>
    <definedName name="_xlnm.Print_Titles" localSheetId="41">RES_hhdet_tes!$1:$1</definedName>
    <definedName name="_xlnm.Print_Titles" localSheetId="45">RES_hhdet_tesh!$1:$1</definedName>
    <definedName name="_xlnm.Print_Titles" localSheetId="48">RES_hhdet_tess!$1:$1</definedName>
    <definedName name="_xlnm.Print_Titles" localSheetId="31">RES_IT!$1:$1</definedName>
    <definedName name="_xlnm.Print_Titles" localSheetId="32">RES_LI!$1:$1</definedName>
    <definedName name="_xlnm.Print_Titles" localSheetId="33">RES_OA!$1:$1</definedName>
    <definedName name="_xlnm.Print_Titles" localSheetId="26">RES_RF!$1:$1</definedName>
    <definedName name="_xlnm.Print_Titles" localSheetId="25">'RES_se-appl'!$1:$1</definedName>
    <definedName name="_xlnm.Print_Titles" localSheetId="2">RES_summary!$1:$1</definedName>
    <definedName name="_xlnm.Print_Titles" localSheetId="30">RES_TV!$1:$1</definedName>
    <definedName name="_xlnm.Print_Titles" localSheetId="27">RES_WM!$1:$1</definedName>
  </definedNames>
  <calcPr calcId="145621"/>
</workbook>
</file>

<file path=xl/calcChain.xml><?xml version="1.0" encoding="utf-8"?>
<calcChain xmlns="http://schemas.openxmlformats.org/spreadsheetml/2006/main">
  <c r="Q13" i="6" l="1"/>
  <c r="O13" i="6"/>
  <c r="N13" i="6"/>
  <c r="M13" i="6"/>
  <c r="K13" i="6"/>
  <c r="J13" i="6"/>
  <c r="I13" i="6"/>
  <c r="G13" i="6"/>
  <c r="F13" i="6"/>
  <c r="E13" i="6"/>
  <c r="C13" i="6"/>
  <c r="D13" i="6" l="1"/>
  <c r="H13" i="6"/>
  <c r="L13" i="6"/>
  <c r="P13" i="6"/>
  <c r="B13" i="6"/>
  <c r="Q87" i="72" l="1"/>
  <c r="P87" i="72"/>
  <c r="O87" i="72"/>
  <c r="N87" i="72"/>
  <c r="M87" i="72"/>
  <c r="L87" i="72"/>
  <c r="K87" i="72"/>
  <c r="J87" i="72"/>
  <c r="I87" i="72"/>
  <c r="H87" i="72"/>
  <c r="G87" i="72"/>
  <c r="F87" i="72"/>
  <c r="E87" i="72"/>
  <c r="D87" i="72"/>
  <c r="C87" i="72"/>
  <c r="B87" i="72"/>
  <c r="Q82" i="72"/>
  <c r="P82" i="72"/>
  <c r="O82" i="72"/>
  <c r="N82" i="72"/>
  <c r="M82" i="72"/>
  <c r="L82" i="72"/>
  <c r="K82" i="72"/>
  <c r="J82" i="72"/>
  <c r="I82" i="72"/>
  <c r="H82" i="72"/>
  <c r="G82" i="72"/>
  <c r="F82" i="72"/>
  <c r="E82" i="72"/>
  <c r="D82" i="72"/>
  <c r="C82" i="72"/>
  <c r="B82" i="72"/>
  <c r="Q80" i="72"/>
  <c r="P80" i="72"/>
  <c r="O80" i="72"/>
  <c r="N80" i="72"/>
  <c r="M80" i="72"/>
  <c r="L80" i="72"/>
  <c r="K80" i="72"/>
  <c r="J80" i="72"/>
  <c r="I80" i="72"/>
  <c r="H80" i="72"/>
  <c r="G80" i="72"/>
  <c r="F80" i="72"/>
  <c r="E80" i="72"/>
  <c r="D80" i="72"/>
  <c r="C80" i="72"/>
  <c r="B80" i="72"/>
  <c r="Q78" i="72"/>
  <c r="P78" i="72"/>
  <c r="O78" i="72"/>
  <c r="N78" i="72"/>
  <c r="M78" i="72"/>
  <c r="L78" i="72"/>
  <c r="K78" i="72"/>
  <c r="J78" i="72"/>
  <c r="I78" i="72"/>
  <c r="H78" i="72"/>
  <c r="G78" i="72"/>
  <c r="F78" i="72"/>
  <c r="E78" i="72"/>
  <c r="D78" i="72"/>
  <c r="C78" i="72"/>
  <c r="B78" i="72"/>
  <c r="Q87" i="71"/>
  <c r="P87" i="71"/>
  <c r="O87" i="71"/>
  <c r="N87" i="71"/>
  <c r="M87" i="71"/>
  <c r="L87" i="71"/>
  <c r="K87" i="71"/>
  <c r="J87" i="71"/>
  <c r="I87" i="71"/>
  <c r="H87" i="71"/>
  <c r="G87" i="71"/>
  <c r="F87" i="71"/>
  <c r="E87" i="71"/>
  <c r="D87" i="71"/>
  <c r="C87" i="71"/>
  <c r="B87" i="71"/>
  <c r="Q82" i="71"/>
  <c r="P82" i="71"/>
  <c r="O82" i="71"/>
  <c r="N82" i="71"/>
  <c r="M82" i="71"/>
  <c r="L82" i="71"/>
  <c r="K82" i="71"/>
  <c r="J82" i="71"/>
  <c r="I82" i="71"/>
  <c r="H82" i="71"/>
  <c r="G82" i="71"/>
  <c r="F82" i="71"/>
  <c r="E82" i="71"/>
  <c r="D82" i="71"/>
  <c r="C82" i="71"/>
  <c r="B82" i="71"/>
  <c r="Q80" i="71"/>
  <c r="P80" i="71"/>
  <c r="O80" i="71"/>
  <c r="N80" i="71"/>
  <c r="M80" i="71"/>
  <c r="L80" i="71"/>
  <c r="K80" i="71"/>
  <c r="J80" i="71"/>
  <c r="I80" i="71"/>
  <c r="H80" i="71"/>
  <c r="G80" i="71"/>
  <c r="F80" i="71"/>
  <c r="E80" i="71"/>
  <c r="D80" i="71"/>
  <c r="C80" i="71"/>
  <c r="B80" i="71"/>
  <c r="Q78" i="71"/>
  <c r="P78" i="71"/>
  <c r="O78" i="71"/>
  <c r="N78" i="71"/>
  <c r="M78" i="71"/>
  <c r="L78" i="71"/>
  <c r="K78" i="71"/>
  <c r="J78" i="71"/>
  <c r="I78" i="71"/>
  <c r="H78" i="71"/>
  <c r="G78" i="71"/>
  <c r="F78" i="71"/>
  <c r="E78" i="71"/>
  <c r="D78" i="71"/>
  <c r="C78" i="71"/>
  <c r="B78" i="71"/>
  <c r="Q87" i="70"/>
  <c r="P87" i="70"/>
  <c r="O87" i="70"/>
  <c r="N87" i="70"/>
  <c r="M87" i="70"/>
  <c r="L87" i="70"/>
  <c r="K87" i="70"/>
  <c r="J87" i="70"/>
  <c r="I87" i="70"/>
  <c r="H87" i="70"/>
  <c r="G87" i="70"/>
  <c r="F87" i="70"/>
  <c r="E87" i="70"/>
  <c r="D87" i="70"/>
  <c r="C87" i="70"/>
  <c r="B87" i="70"/>
  <c r="Q82" i="70"/>
  <c r="P82" i="70"/>
  <c r="O82" i="70"/>
  <c r="N82" i="70"/>
  <c r="M82" i="70"/>
  <c r="L82" i="70"/>
  <c r="K82" i="70"/>
  <c r="J82" i="70"/>
  <c r="I82" i="70"/>
  <c r="H82" i="70"/>
  <c r="G82" i="70"/>
  <c r="F82" i="70"/>
  <c r="E82" i="70"/>
  <c r="D82" i="70"/>
  <c r="C82" i="70"/>
  <c r="B82" i="70"/>
  <c r="Q80" i="70"/>
  <c r="P80" i="70"/>
  <c r="O80" i="70"/>
  <c r="N80" i="70"/>
  <c r="M80" i="70"/>
  <c r="L80" i="70"/>
  <c r="K80" i="70"/>
  <c r="J80" i="70"/>
  <c r="I80" i="70"/>
  <c r="H80" i="70"/>
  <c r="G80" i="70"/>
  <c r="F80" i="70"/>
  <c r="E80" i="70"/>
  <c r="D80" i="70"/>
  <c r="C80" i="70"/>
  <c r="B80" i="70"/>
  <c r="Q78" i="70"/>
  <c r="P78" i="70"/>
  <c r="O78" i="70"/>
  <c r="N78" i="70"/>
  <c r="M78" i="70"/>
  <c r="L78" i="70"/>
  <c r="K78" i="70"/>
  <c r="J78" i="70"/>
  <c r="I78" i="70"/>
  <c r="H78" i="70"/>
  <c r="G78" i="70"/>
  <c r="F78" i="70"/>
  <c r="E78" i="70"/>
  <c r="D78" i="70"/>
  <c r="C78" i="70"/>
  <c r="B78" i="70"/>
  <c r="Q87" i="69"/>
  <c r="P87" i="69"/>
  <c r="O87" i="69"/>
  <c r="N87" i="69"/>
  <c r="M87" i="69"/>
  <c r="L87" i="69"/>
  <c r="K87" i="69"/>
  <c r="J87" i="69"/>
  <c r="I87" i="69"/>
  <c r="H87" i="69"/>
  <c r="G87" i="69"/>
  <c r="F87" i="69"/>
  <c r="E87" i="69"/>
  <c r="D87" i="69"/>
  <c r="C87" i="69"/>
  <c r="B87" i="69"/>
  <c r="Q82" i="69"/>
  <c r="P82" i="69"/>
  <c r="O82" i="69"/>
  <c r="N82" i="69"/>
  <c r="M82" i="69"/>
  <c r="L82" i="69"/>
  <c r="K82" i="69"/>
  <c r="J82" i="69"/>
  <c r="I82" i="69"/>
  <c r="H82" i="69"/>
  <c r="G82" i="69"/>
  <c r="F82" i="69"/>
  <c r="E82" i="69"/>
  <c r="D82" i="69"/>
  <c r="C82" i="69"/>
  <c r="B82" i="69"/>
  <c r="Q80" i="69"/>
  <c r="P80" i="69"/>
  <c r="O80" i="69"/>
  <c r="N80" i="69"/>
  <c r="M80" i="69"/>
  <c r="L80" i="69"/>
  <c r="K80" i="69"/>
  <c r="J80" i="69"/>
  <c r="I80" i="69"/>
  <c r="H80" i="69"/>
  <c r="G80" i="69"/>
  <c r="F80" i="69"/>
  <c r="E80" i="69"/>
  <c r="D80" i="69"/>
  <c r="C80" i="69"/>
  <c r="B80" i="69"/>
  <c r="Q78" i="69"/>
  <c r="P78" i="69"/>
  <c r="O78" i="69"/>
  <c r="N78" i="69"/>
  <c r="M78" i="69"/>
  <c r="L78" i="69"/>
  <c r="K78" i="69"/>
  <c r="J78" i="69"/>
  <c r="I78" i="69"/>
  <c r="H78" i="69"/>
  <c r="G78" i="69"/>
  <c r="F78" i="69"/>
  <c r="E78" i="69"/>
  <c r="D78" i="69"/>
  <c r="C78" i="69"/>
  <c r="B78" i="69"/>
  <c r="Q104" i="68"/>
  <c r="P104" i="68"/>
  <c r="O104" i="68"/>
  <c r="N104" i="68"/>
  <c r="M104" i="68"/>
  <c r="L104" i="68"/>
  <c r="K104" i="68"/>
  <c r="J104" i="68"/>
  <c r="I104" i="68"/>
  <c r="H104" i="68"/>
  <c r="G104" i="68"/>
  <c r="F104" i="68"/>
  <c r="E104" i="68"/>
  <c r="D104" i="68"/>
  <c r="C104" i="68"/>
  <c r="B104" i="68"/>
  <c r="Q97" i="68"/>
  <c r="P97" i="68"/>
  <c r="O97" i="68"/>
  <c r="N97" i="68"/>
  <c r="M97" i="68"/>
  <c r="L97" i="68"/>
  <c r="K97" i="68"/>
  <c r="J97" i="68"/>
  <c r="I97" i="68"/>
  <c r="H97" i="68"/>
  <c r="G97" i="68"/>
  <c r="F97" i="68"/>
  <c r="E97" i="68"/>
  <c r="D97" i="68"/>
  <c r="C97" i="68"/>
  <c r="B97" i="68"/>
  <c r="Q95" i="68"/>
  <c r="P95" i="68"/>
  <c r="O95" i="68"/>
  <c r="N95" i="68"/>
  <c r="M95" i="68"/>
  <c r="L95" i="68"/>
  <c r="K95" i="68"/>
  <c r="J95" i="68"/>
  <c r="I95" i="68"/>
  <c r="H95" i="68"/>
  <c r="G95" i="68"/>
  <c r="F95" i="68"/>
  <c r="E95" i="68"/>
  <c r="D95" i="68"/>
  <c r="C95" i="68"/>
  <c r="B95" i="68"/>
  <c r="Q93" i="68"/>
  <c r="P93" i="68"/>
  <c r="O93" i="68"/>
  <c r="N93" i="68"/>
  <c r="M93" i="68"/>
  <c r="L93" i="68"/>
  <c r="K93" i="68"/>
  <c r="J93" i="68"/>
  <c r="I93" i="68"/>
  <c r="H93" i="68"/>
  <c r="G93" i="68"/>
  <c r="F93" i="68"/>
  <c r="E93" i="68"/>
  <c r="D93" i="68"/>
  <c r="C93" i="68"/>
  <c r="B93" i="68"/>
  <c r="Q87" i="67"/>
  <c r="P87" i="67"/>
  <c r="O87" i="67"/>
  <c r="N87" i="67"/>
  <c r="M87" i="67"/>
  <c r="L87" i="67"/>
  <c r="K87" i="67"/>
  <c r="J87" i="67"/>
  <c r="I87" i="67"/>
  <c r="H87" i="67"/>
  <c r="G87" i="67"/>
  <c r="F87" i="67"/>
  <c r="E87" i="67"/>
  <c r="D87" i="67"/>
  <c r="C87" i="67"/>
  <c r="B87" i="67"/>
  <c r="Q82" i="67"/>
  <c r="P82" i="67"/>
  <c r="O82" i="67"/>
  <c r="N82" i="67"/>
  <c r="M82" i="67"/>
  <c r="L82" i="67"/>
  <c r="K82" i="67"/>
  <c r="J82" i="67"/>
  <c r="I82" i="67"/>
  <c r="H82" i="67"/>
  <c r="G82" i="67"/>
  <c r="F82" i="67"/>
  <c r="E82" i="67"/>
  <c r="D82" i="67"/>
  <c r="C82" i="67"/>
  <c r="B82" i="67"/>
  <c r="Q80" i="67"/>
  <c r="P80" i="67"/>
  <c r="O80" i="67"/>
  <c r="N80" i="67"/>
  <c r="M80" i="67"/>
  <c r="L80" i="67"/>
  <c r="K80" i="67"/>
  <c r="J80" i="67"/>
  <c r="I80" i="67"/>
  <c r="H80" i="67"/>
  <c r="G80" i="67"/>
  <c r="F80" i="67"/>
  <c r="E80" i="67"/>
  <c r="D80" i="67"/>
  <c r="C80" i="67"/>
  <c r="B80" i="67"/>
  <c r="Q78" i="67"/>
  <c r="P78" i="67"/>
  <c r="O78" i="67"/>
  <c r="N78" i="67"/>
  <c r="M78" i="67"/>
  <c r="L78" i="67"/>
  <c r="K78" i="67"/>
  <c r="J78" i="67"/>
  <c r="I78" i="67"/>
  <c r="H78" i="67"/>
  <c r="G78" i="67"/>
  <c r="F78" i="67"/>
  <c r="E78" i="67"/>
  <c r="D78" i="67"/>
  <c r="C78" i="67"/>
  <c r="B78" i="67"/>
  <c r="Q87" i="66"/>
  <c r="P87" i="66"/>
  <c r="O87" i="66"/>
  <c r="N87" i="66"/>
  <c r="M87" i="66"/>
  <c r="L87" i="66"/>
  <c r="K87" i="66"/>
  <c r="J87" i="66"/>
  <c r="I87" i="66"/>
  <c r="H87" i="66"/>
  <c r="G87" i="66"/>
  <c r="F87" i="66"/>
  <c r="E87" i="66"/>
  <c r="D87" i="66"/>
  <c r="C87" i="66"/>
  <c r="B87" i="66"/>
  <c r="Q82" i="66"/>
  <c r="P82" i="66"/>
  <c r="O82" i="66"/>
  <c r="N82" i="66"/>
  <c r="M82" i="66"/>
  <c r="L82" i="66"/>
  <c r="K82" i="66"/>
  <c r="J82" i="66"/>
  <c r="I82" i="66"/>
  <c r="H82" i="66"/>
  <c r="G82" i="66"/>
  <c r="F82" i="66"/>
  <c r="E82" i="66"/>
  <c r="D82" i="66"/>
  <c r="C82" i="66"/>
  <c r="B82" i="66"/>
  <c r="Q80" i="66"/>
  <c r="P80" i="66"/>
  <c r="O80" i="66"/>
  <c r="N80" i="66"/>
  <c r="M80" i="66"/>
  <c r="L80" i="66"/>
  <c r="K80" i="66"/>
  <c r="J80" i="66"/>
  <c r="I80" i="66"/>
  <c r="H80" i="66"/>
  <c r="G80" i="66"/>
  <c r="F80" i="66"/>
  <c r="E80" i="66"/>
  <c r="D80" i="66"/>
  <c r="C80" i="66"/>
  <c r="B80" i="66"/>
  <c r="Q78" i="66"/>
  <c r="P78" i="66"/>
  <c r="O78" i="66"/>
  <c r="N78" i="66"/>
  <c r="M78" i="66"/>
  <c r="L78" i="66"/>
  <c r="K78" i="66"/>
  <c r="J78" i="66"/>
  <c r="I78" i="66"/>
  <c r="H78" i="66"/>
  <c r="G78" i="66"/>
  <c r="F78" i="66"/>
  <c r="E78" i="66"/>
  <c r="D78" i="66"/>
  <c r="C78" i="66"/>
  <c r="B78" i="66"/>
  <c r="Q87" i="65"/>
  <c r="P87" i="65"/>
  <c r="O87" i="65"/>
  <c r="N87" i="65"/>
  <c r="M87" i="65"/>
  <c r="L87" i="65"/>
  <c r="K87" i="65"/>
  <c r="J87" i="65"/>
  <c r="I87" i="65"/>
  <c r="H87" i="65"/>
  <c r="G87" i="65"/>
  <c r="F87" i="65"/>
  <c r="E87" i="65"/>
  <c r="D87" i="65"/>
  <c r="C87" i="65"/>
  <c r="B87" i="65"/>
  <c r="Q82" i="65"/>
  <c r="P82" i="65"/>
  <c r="O82" i="65"/>
  <c r="N82" i="65"/>
  <c r="M82" i="65"/>
  <c r="L82" i="65"/>
  <c r="K82" i="65"/>
  <c r="J82" i="65"/>
  <c r="I82" i="65"/>
  <c r="H82" i="65"/>
  <c r="G82" i="65"/>
  <c r="F82" i="65"/>
  <c r="E82" i="65"/>
  <c r="D82" i="65"/>
  <c r="C82" i="65"/>
  <c r="B82" i="65"/>
  <c r="Q80" i="65"/>
  <c r="P80" i="65"/>
  <c r="O80" i="65"/>
  <c r="N80" i="65"/>
  <c r="M80" i="65"/>
  <c r="L80" i="65"/>
  <c r="K80" i="65"/>
  <c r="J80" i="65"/>
  <c r="I80" i="65"/>
  <c r="H80" i="65"/>
  <c r="G80" i="65"/>
  <c r="F80" i="65"/>
  <c r="E80" i="65"/>
  <c r="D80" i="65"/>
  <c r="C80" i="65"/>
  <c r="B80" i="65"/>
  <c r="Q78" i="65"/>
  <c r="P78" i="65"/>
  <c r="O78" i="65"/>
  <c r="N78" i="65"/>
  <c r="M78" i="65"/>
  <c r="L78" i="65"/>
  <c r="K78" i="65"/>
  <c r="J78" i="65"/>
  <c r="I78" i="65"/>
  <c r="H78" i="65"/>
  <c r="G78" i="65"/>
  <c r="F78" i="65"/>
  <c r="E78" i="65"/>
  <c r="D78" i="65"/>
  <c r="C78" i="65"/>
  <c r="B78" i="65"/>
  <c r="Q98" i="64"/>
  <c r="P98" i="64"/>
  <c r="O98" i="64"/>
  <c r="N98" i="64"/>
  <c r="M98" i="64"/>
  <c r="L98" i="64"/>
  <c r="K98" i="64"/>
  <c r="J98" i="64"/>
  <c r="I98" i="64"/>
  <c r="H98" i="64"/>
  <c r="G98" i="64"/>
  <c r="F98" i="64"/>
  <c r="E98" i="64"/>
  <c r="D98" i="64"/>
  <c r="C98" i="64"/>
  <c r="B98" i="64"/>
  <c r="Q92" i="64"/>
  <c r="P92" i="64"/>
  <c r="O92" i="64"/>
  <c r="N92" i="64"/>
  <c r="M92" i="64"/>
  <c r="L92" i="64"/>
  <c r="K92" i="64"/>
  <c r="J92" i="64"/>
  <c r="I92" i="64"/>
  <c r="H92" i="64"/>
  <c r="G92" i="64"/>
  <c r="F92" i="64"/>
  <c r="E92" i="64"/>
  <c r="D92" i="64"/>
  <c r="C92" i="64"/>
  <c r="B92" i="64"/>
  <c r="Q90" i="64"/>
  <c r="P90" i="64"/>
  <c r="O90" i="64"/>
  <c r="N90" i="64"/>
  <c r="M90" i="64"/>
  <c r="L90" i="64"/>
  <c r="K90" i="64"/>
  <c r="J90" i="64"/>
  <c r="I90" i="64"/>
  <c r="H90" i="64"/>
  <c r="G90" i="64"/>
  <c r="F90" i="64"/>
  <c r="E90" i="64"/>
  <c r="D90" i="64"/>
  <c r="C90" i="64"/>
  <c r="B90" i="64"/>
  <c r="Q88" i="64"/>
  <c r="P88" i="64"/>
  <c r="O88" i="64"/>
  <c r="N88" i="64"/>
  <c r="M88" i="64"/>
  <c r="L88" i="64"/>
  <c r="K88" i="64"/>
  <c r="J88" i="64"/>
  <c r="I88" i="64"/>
  <c r="H88" i="64"/>
  <c r="G88" i="64"/>
  <c r="F88" i="64"/>
  <c r="E88" i="64"/>
  <c r="D88" i="64"/>
  <c r="C88" i="64"/>
  <c r="B88" i="64"/>
  <c r="Q345" i="72" l="1"/>
  <c r="Q399" i="72" s="1"/>
  <c r="M345" i="72"/>
  <c r="M399" i="72" s="1"/>
  <c r="I345" i="72"/>
  <c r="I399" i="72" s="1"/>
  <c r="E345" i="72"/>
  <c r="E399" i="72" s="1"/>
  <c r="O176" i="60"/>
  <c r="K176" i="60"/>
  <c r="Q339" i="72"/>
  <c r="Q393" i="72" s="1"/>
  <c r="M339" i="72"/>
  <c r="M393" i="72" s="1"/>
  <c r="I339" i="72"/>
  <c r="I393" i="72" s="1"/>
  <c r="E339" i="72"/>
  <c r="E393" i="72" s="1"/>
  <c r="K338" i="72"/>
  <c r="K392" i="72" s="1"/>
  <c r="G338" i="72"/>
  <c r="G392" i="72" s="1"/>
  <c r="M169" i="60"/>
  <c r="M167" i="60"/>
  <c r="I167" i="60"/>
  <c r="N164" i="57"/>
  <c r="L164" i="57"/>
  <c r="K164" i="57"/>
  <c r="J164" i="57"/>
  <c r="G164" i="57"/>
  <c r="E165" i="60"/>
  <c r="O164" i="57"/>
  <c r="Q163" i="60"/>
  <c r="N162" i="57"/>
  <c r="L162" i="57"/>
  <c r="K162" i="57"/>
  <c r="G162" i="57"/>
  <c r="O162" i="57"/>
  <c r="J162" i="57"/>
  <c r="K345" i="71"/>
  <c r="K399" i="71" s="1"/>
  <c r="G345" i="71"/>
  <c r="G399" i="71" s="1"/>
  <c r="M158" i="60"/>
  <c r="I158" i="60"/>
  <c r="Q342" i="71"/>
  <c r="Q396" i="71" s="1"/>
  <c r="M342" i="71"/>
  <c r="M396" i="71" s="1"/>
  <c r="I342" i="71"/>
  <c r="I396" i="71" s="1"/>
  <c r="E342" i="71"/>
  <c r="E396" i="71" s="1"/>
  <c r="K155" i="60"/>
  <c r="G155" i="60"/>
  <c r="G149" i="60"/>
  <c r="Q146" i="57"/>
  <c r="N146" i="57"/>
  <c r="M146" i="57"/>
  <c r="L146" i="57"/>
  <c r="I146" i="57"/>
  <c r="E146" i="57"/>
  <c r="D146" i="57"/>
  <c r="Q144" i="57"/>
  <c r="P144" i="57"/>
  <c r="O145" i="60"/>
  <c r="M144" i="57"/>
  <c r="I144" i="57"/>
  <c r="H144" i="57"/>
  <c r="E144" i="57"/>
  <c r="Q359" i="70"/>
  <c r="Q416" i="70" s="1"/>
  <c r="M359" i="70"/>
  <c r="M416" i="70" s="1"/>
  <c r="I359" i="70"/>
  <c r="I416" i="70" s="1"/>
  <c r="E359" i="70"/>
  <c r="E416" i="70" s="1"/>
  <c r="K140" i="60"/>
  <c r="G140" i="60"/>
  <c r="O356" i="70"/>
  <c r="O413" i="70" s="1"/>
  <c r="K356" i="70"/>
  <c r="K413" i="70" s="1"/>
  <c r="G356" i="70"/>
  <c r="G413" i="70" s="1"/>
  <c r="Q137" i="60"/>
  <c r="I137" i="60"/>
  <c r="E137" i="60"/>
  <c r="M353" i="70"/>
  <c r="M410" i="70" s="1"/>
  <c r="K134" i="60"/>
  <c r="I133" i="60"/>
  <c r="E131" i="60"/>
  <c r="Q129" i="60"/>
  <c r="P128" i="57"/>
  <c r="O128" i="57"/>
  <c r="N128" i="57"/>
  <c r="L128" i="57"/>
  <c r="J128" i="57"/>
  <c r="H128" i="57"/>
  <c r="G128" i="57"/>
  <c r="F128" i="57"/>
  <c r="D128" i="57"/>
  <c r="K128" i="57"/>
  <c r="M127" i="60"/>
  <c r="Q125" i="57"/>
  <c r="I125" i="57"/>
  <c r="Q359" i="69"/>
  <c r="Q416" i="69" s="1"/>
  <c r="M359" i="69"/>
  <c r="M416" i="69" s="1"/>
  <c r="I359" i="69"/>
  <c r="I416" i="69" s="1"/>
  <c r="E359" i="69"/>
  <c r="E416" i="69" s="1"/>
  <c r="G121" i="60"/>
  <c r="O356" i="69"/>
  <c r="O413" i="69" s="1"/>
  <c r="K356" i="69"/>
  <c r="K413" i="69" s="1"/>
  <c r="G356" i="69"/>
  <c r="G413" i="69" s="1"/>
  <c r="Q118" i="60"/>
  <c r="M118" i="60"/>
  <c r="O117" i="57"/>
  <c r="O117" i="60" s="1"/>
  <c r="Q353" i="69"/>
  <c r="Q410" i="69" s="1"/>
  <c r="M353" i="69"/>
  <c r="M410" i="69" s="1"/>
  <c r="I353" i="69"/>
  <c r="I410" i="69" s="1"/>
  <c r="E353" i="69"/>
  <c r="E410" i="69" s="1"/>
  <c r="O352" i="69"/>
  <c r="O409" i="69" s="1"/>
  <c r="K352" i="69"/>
  <c r="K409" i="69" s="1"/>
  <c r="G352" i="69"/>
  <c r="M114" i="60"/>
  <c r="I114" i="60"/>
  <c r="E351" i="69"/>
  <c r="Q112" i="60"/>
  <c r="Q347" i="69"/>
  <c r="P109" i="57"/>
  <c r="M110" i="60"/>
  <c r="K109" i="57"/>
  <c r="I347" i="69"/>
  <c r="H109" i="57"/>
  <c r="G109" i="57"/>
  <c r="E347" i="69"/>
  <c r="D109" i="57"/>
  <c r="L109" i="57"/>
  <c r="I345" i="69"/>
  <c r="I402" i="69" s="1"/>
  <c r="N106" i="57"/>
  <c r="J106" i="57"/>
  <c r="G344" i="69"/>
  <c r="F106" i="57"/>
  <c r="Q447" i="68"/>
  <c r="Q519" i="68" s="1"/>
  <c r="O102" i="60"/>
  <c r="Q443" i="68"/>
  <c r="Q515" i="68" s="1"/>
  <c r="I99" i="60"/>
  <c r="G98" i="60"/>
  <c r="O440" i="68"/>
  <c r="O512" i="68" s="1"/>
  <c r="K440" i="68"/>
  <c r="K512" i="68" s="1"/>
  <c r="G440" i="68"/>
  <c r="G512" i="68" s="1"/>
  <c r="Q439" i="68"/>
  <c r="Q511" i="68" s="1"/>
  <c r="M439" i="68"/>
  <c r="M511" i="68" s="1"/>
  <c r="I95" i="60"/>
  <c r="E95" i="60"/>
  <c r="K438" i="68"/>
  <c r="K510" i="68" s="1"/>
  <c r="G94" i="60"/>
  <c r="O436" i="68"/>
  <c r="O508" i="68" s="1"/>
  <c r="K436" i="68"/>
  <c r="G436" i="68"/>
  <c r="Q435" i="68"/>
  <c r="Q507" i="68" s="1"/>
  <c r="M435" i="68"/>
  <c r="M507" i="68" s="1"/>
  <c r="I91" i="60"/>
  <c r="K434" i="68"/>
  <c r="G434" i="68"/>
  <c r="Q85" i="57"/>
  <c r="O86" i="60"/>
  <c r="M85" i="57"/>
  <c r="I85" i="57"/>
  <c r="E85" i="57"/>
  <c r="P428" i="68"/>
  <c r="P500" i="68" s="1"/>
  <c r="L428" i="68"/>
  <c r="L500" i="68" s="1"/>
  <c r="H428" i="68"/>
  <c r="H500" i="68" s="1"/>
  <c r="D428" i="68"/>
  <c r="D500" i="68" s="1"/>
  <c r="H82" i="57"/>
  <c r="Q359" i="67"/>
  <c r="Q416" i="67" s="1"/>
  <c r="M79" i="60"/>
  <c r="E359" i="67"/>
  <c r="E416" i="67" s="1"/>
  <c r="O356" i="67"/>
  <c r="O413" i="67" s="1"/>
  <c r="K356" i="67"/>
  <c r="K413" i="67" s="1"/>
  <c r="G356" i="67"/>
  <c r="G413" i="67" s="1"/>
  <c r="Q355" i="67"/>
  <c r="M355" i="67"/>
  <c r="I355" i="67"/>
  <c r="E355" i="67"/>
  <c r="Q353" i="67"/>
  <c r="Q410" i="67" s="1"/>
  <c r="M353" i="67"/>
  <c r="M410" i="67" s="1"/>
  <c r="I353" i="67"/>
  <c r="I410" i="67" s="1"/>
  <c r="E353" i="67"/>
  <c r="E410" i="67" s="1"/>
  <c r="O352" i="67"/>
  <c r="O409" i="67" s="1"/>
  <c r="K352" i="67"/>
  <c r="K409" i="67" s="1"/>
  <c r="G352" i="67"/>
  <c r="G409" i="67" s="1"/>
  <c r="Q351" i="67"/>
  <c r="M351" i="67"/>
  <c r="I351" i="67"/>
  <c r="E351" i="67"/>
  <c r="O66" i="57"/>
  <c r="N66" i="57"/>
  <c r="J66" i="57"/>
  <c r="I66" i="57"/>
  <c r="F66" i="57"/>
  <c r="E67" i="60"/>
  <c r="K66" i="57"/>
  <c r="Q345" i="67"/>
  <c r="Q402" i="67" s="1"/>
  <c r="M345" i="67"/>
  <c r="M402" i="67" s="1"/>
  <c r="I345" i="67"/>
  <c r="I402" i="67" s="1"/>
  <c r="E345" i="67"/>
  <c r="E402" i="67" s="1"/>
  <c r="O344" i="67"/>
  <c r="K344" i="67"/>
  <c r="G344" i="67"/>
  <c r="Q359" i="66"/>
  <c r="Q416" i="66" s="1"/>
  <c r="M359" i="66"/>
  <c r="M416" i="66" s="1"/>
  <c r="I60" i="60"/>
  <c r="E359" i="66"/>
  <c r="E416" i="66" s="1"/>
  <c r="Q353" i="66"/>
  <c r="Q410" i="66" s="1"/>
  <c r="M353" i="66"/>
  <c r="M410" i="66" s="1"/>
  <c r="I353" i="66"/>
  <c r="I410" i="66" s="1"/>
  <c r="E353" i="66"/>
  <c r="E410" i="66" s="1"/>
  <c r="O53" i="60"/>
  <c r="K53" i="60"/>
  <c r="F352" i="66"/>
  <c r="F409" i="66" s="1"/>
  <c r="K351" i="66"/>
  <c r="I351" i="66"/>
  <c r="O349" i="66"/>
  <c r="K349" i="66"/>
  <c r="G349" i="66"/>
  <c r="M48" i="60"/>
  <c r="J47" i="57"/>
  <c r="I48" i="60"/>
  <c r="I47" i="60" s="1"/>
  <c r="H48" i="60"/>
  <c r="F47" i="57"/>
  <c r="E347" i="66"/>
  <c r="O47" i="57"/>
  <c r="N47" i="57"/>
  <c r="E47" i="57"/>
  <c r="Q345" i="66"/>
  <c r="N345" i="66"/>
  <c r="N402" i="66" s="1"/>
  <c r="M345" i="66"/>
  <c r="J345" i="66"/>
  <c r="J402" i="66" s="1"/>
  <c r="F345" i="66"/>
  <c r="F402" i="66" s="1"/>
  <c r="E345" i="66"/>
  <c r="E402" i="66" s="1"/>
  <c r="P344" i="66"/>
  <c r="L344" i="66"/>
  <c r="H344" i="66"/>
  <c r="D344" i="66"/>
  <c r="Q359" i="65"/>
  <c r="Q416" i="65" s="1"/>
  <c r="N359" i="65"/>
  <c r="N416" i="65" s="1"/>
  <c r="M359" i="65"/>
  <c r="M416" i="65" s="1"/>
  <c r="K41" i="60"/>
  <c r="J359" i="65"/>
  <c r="J416" i="65" s="1"/>
  <c r="I359" i="65"/>
  <c r="I416" i="65" s="1"/>
  <c r="F359" i="65"/>
  <c r="F416" i="65" s="1"/>
  <c r="E359" i="65"/>
  <c r="E416" i="65" s="1"/>
  <c r="O358" i="65"/>
  <c r="L39" i="57"/>
  <c r="K358" i="65"/>
  <c r="G358" i="65"/>
  <c r="D39" i="57"/>
  <c r="Q356" i="65"/>
  <c r="Q413" i="65" s="1"/>
  <c r="P356" i="65"/>
  <c r="P413" i="65" s="1"/>
  <c r="M356" i="65"/>
  <c r="M413" i="65" s="1"/>
  <c r="L356" i="65"/>
  <c r="L413" i="65" s="1"/>
  <c r="K38" i="60"/>
  <c r="I356" i="65"/>
  <c r="I413" i="65" s="1"/>
  <c r="H356" i="65"/>
  <c r="H413" i="65" s="1"/>
  <c r="E356" i="65"/>
  <c r="E413" i="65" s="1"/>
  <c r="D356" i="65"/>
  <c r="D413" i="65" s="1"/>
  <c r="O355" i="65"/>
  <c r="N355" i="65"/>
  <c r="K355" i="65"/>
  <c r="J355" i="65"/>
  <c r="I37" i="60"/>
  <c r="G355" i="65"/>
  <c r="F355" i="65"/>
  <c r="O353" i="65"/>
  <c r="O410" i="65" s="1"/>
  <c r="N353" i="65"/>
  <c r="N410" i="65" s="1"/>
  <c r="K353" i="65"/>
  <c r="K410" i="65" s="1"/>
  <c r="J353" i="65"/>
  <c r="J410" i="65" s="1"/>
  <c r="G353" i="65"/>
  <c r="G410" i="65" s="1"/>
  <c r="F353" i="65"/>
  <c r="F410" i="65" s="1"/>
  <c r="Q352" i="65"/>
  <c r="Q409" i="65" s="1"/>
  <c r="P352" i="65"/>
  <c r="P409" i="65" s="1"/>
  <c r="M352" i="65"/>
  <c r="M409" i="65" s="1"/>
  <c r="L352" i="65"/>
  <c r="L409" i="65" s="1"/>
  <c r="I352" i="65"/>
  <c r="I409" i="65" s="1"/>
  <c r="H352" i="65"/>
  <c r="H409" i="65" s="1"/>
  <c r="E352" i="65"/>
  <c r="E409" i="65" s="1"/>
  <c r="D352" i="65"/>
  <c r="D409" i="65" s="1"/>
  <c r="O351" i="65"/>
  <c r="K351" i="65"/>
  <c r="J351" i="65"/>
  <c r="G351" i="65"/>
  <c r="F351" i="65"/>
  <c r="K349" i="65"/>
  <c r="G349" i="65"/>
  <c r="O29" i="60"/>
  <c r="N347" i="65"/>
  <c r="K347" i="65"/>
  <c r="J347" i="65"/>
  <c r="I29" i="60"/>
  <c r="G347" i="65"/>
  <c r="F347" i="65"/>
  <c r="K28" i="57"/>
  <c r="P345" i="65"/>
  <c r="P402" i="65" s="1"/>
  <c r="O345" i="65"/>
  <c r="O402" i="65" s="1"/>
  <c r="L345" i="65"/>
  <c r="L402" i="65" s="1"/>
  <c r="K345" i="65"/>
  <c r="K402" i="65" s="1"/>
  <c r="H345" i="65"/>
  <c r="H402" i="65" s="1"/>
  <c r="D345" i="65"/>
  <c r="D402" i="65" s="1"/>
  <c r="M344" i="65"/>
  <c r="I344" i="65"/>
  <c r="E344" i="65"/>
  <c r="Q399" i="64"/>
  <c r="Q462" i="64" s="1"/>
  <c r="O399" i="64"/>
  <c r="O462" i="64" s="1"/>
  <c r="M399" i="64"/>
  <c r="M462" i="64" s="1"/>
  <c r="L399" i="64"/>
  <c r="L462" i="64" s="1"/>
  <c r="K399" i="64"/>
  <c r="K462" i="64" s="1"/>
  <c r="I399" i="64"/>
  <c r="I462" i="64" s="1"/>
  <c r="G399" i="64"/>
  <c r="G462" i="64" s="1"/>
  <c r="E399" i="64"/>
  <c r="E462" i="64" s="1"/>
  <c r="Q398" i="64"/>
  <c r="Q461" i="64" s="1"/>
  <c r="O398" i="64"/>
  <c r="O461" i="64" s="1"/>
  <c r="M398" i="64"/>
  <c r="K398" i="64"/>
  <c r="J398" i="64"/>
  <c r="J461" i="64" s="1"/>
  <c r="I398" i="64"/>
  <c r="I461" i="64" s="1"/>
  <c r="G398" i="64"/>
  <c r="G461" i="64" s="1"/>
  <c r="E398" i="64"/>
  <c r="K397" i="64"/>
  <c r="Q395" i="64"/>
  <c r="Q458" i="64" s="1"/>
  <c r="O395" i="64"/>
  <c r="O458" i="64" s="1"/>
  <c r="M395" i="64"/>
  <c r="M458" i="64" s="1"/>
  <c r="L395" i="64"/>
  <c r="L458" i="64" s="1"/>
  <c r="I395" i="64"/>
  <c r="I458" i="64" s="1"/>
  <c r="H395" i="64"/>
  <c r="H458" i="64" s="1"/>
  <c r="E395" i="64"/>
  <c r="E458" i="64" s="1"/>
  <c r="O394" i="64"/>
  <c r="M394" i="64"/>
  <c r="K394" i="64"/>
  <c r="G394" i="64"/>
  <c r="Q392" i="64"/>
  <c r="Q455" i="64" s="1"/>
  <c r="O392" i="64"/>
  <c r="O455" i="64" s="1"/>
  <c r="N392" i="64"/>
  <c r="N455" i="64" s="1"/>
  <c r="M392" i="64"/>
  <c r="M455" i="64" s="1"/>
  <c r="K392" i="64"/>
  <c r="K455" i="64" s="1"/>
  <c r="I392" i="64"/>
  <c r="I455" i="64" s="1"/>
  <c r="G392" i="64"/>
  <c r="G455" i="64" s="1"/>
  <c r="E392" i="64"/>
  <c r="E455" i="64" s="1"/>
  <c r="Q391" i="64"/>
  <c r="Q454" i="64" s="1"/>
  <c r="O391" i="64"/>
  <c r="O454" i="64" s="1"/>
  <c r="L14" i="60"/>
  <c r="K391" i="64"/>
  <c r="K454" i="64" s="1"/>
  <c r="I391" i="64"/>
  <c r="I454" i="64" s="1"/>
  <c r="G14" i="60"/>
  <c r="E391" i="64"/>
  <c r="E454" i="64" s="1"/>
  <c r="Q13" i="60"/>
  <c r="O390" i="64"/>
  <c r="M390" i="64"/>
  <c r="K390" i="64"/>
  <c r="J13" i="60"/>
  <c r="I390" i="64"/>
  <c r="G390" i="64"/>
  <c r="E390" i="64"/>
  <c r="Q388" i="64"/>
  <c r="Q451" i="64" s="1"/>
  <c r="O388" i="64"/>
  <c r="O451" i="64" s="1"/>
  <c r="K388" i="64"/>
  <c r="K451" i="64" s="1"/>
  <c r="I388" i="64"/>
  <c r="I451" i="64" s="1"/>
  <c r="G388" i="64"/>
  <c r="Q387" i="64"/>
  <c r="M387" i="64"/>
  <c r="K387" i="64"/>
  <c r="I387" i="64"/>
  <c r="E387" i="64"/>
  <c r="P385" i="64"/>
  <c r="L385" i="64"/>
  <c r="K385" i="64"/>
  <c r="H385" i="64"/>
  <c r="G385" i="64"/>
  <c r="E8" i="60"/>
  <c r="D385" i="64"/>
  <c r="Q383" i="64"/>
  <c r="Q446" i="64" s="1"/>
  <c r="P383" i="64"/>
  <c r="P446" i="64" s="1"/>
  <c r="O383" i="64"/>
  <c r="O446" i="64" s="1"/>
  <c r="M383" i="64"/>
  <c r="M446" i="64" s="1"/>
  <c r="L383" i="64"/>
  <c r="L446" i="64" s="1"/>
  <c r="K383" i="64"/>
  <c r="K446" i="64" s="1"/>
  <c r="I383" i="64"/>
  <c r="I446" i="64" s="1"/>
  <c r="H383" i="64"/>
  <c r="H446" i="64" s="1"/>
  <c r="G383" i="64"/>
  <c r="G446" i="64" s="1"/>
  <c r="E383" i="64"/>
  <c r="E446" i="64" s="1"/>
  <c r="D383" i="64"/>
  <c r="D446" i="64" s="1"/>
  <c r="N382" i="64"/>
  <c r="M382" i="64"/>
  <c r="J382" i="64"/>
  <c r="F382" i="64"/>
  <c r="E382" i="64"/>
  <c r="C344" i="72"/>
  <c r="C173" i="60"/>
  <c r="C337" i="72"/>
  <c r="C331" i="72"/>
  <c r="C345" i="71"/>
  <c r="C399" i="71" s="1"/>
  <c r="C341" i="71"/>
  <c r="C339" i="71"/>
  <c r="C393" i="71" s="1"/>
  <c r="C335" i="71"/>
  <c r="C333" i="71"/>
  <c r="C144" i="57"/>
  <c r="C140" i="60"/>
  <c r="C351" i="70"/>
  <c r="C127" i="60"/>
  <c r="C344" i="70"/>
  <c r="C119" i="60"/>
  <c r="C353" i="69"/>
  <c r="C410" i="69" s="1"/>
  <c r="C349" i="69"/>
  <c r="C344" i="69"/>
  <c r="C447" i="68"/>
  <c r="C519" i="68" s="1"/>
  <c r="C443" i="68"/>
  <c r="C515" i="68" s="1"/>
  <c r="C440" i="68"/>
  <c r="C512" i="68" s="1"/>
  <c r="C436" i="68"/>
  <c r="C508" i="68" s="1"/>
  <c r="C435" i="68"/>
  <c r="C507" i="68" s="1"/>
  <c r="C432" i="68"/>
  <c r="C85" i="57"/>
  <c r="C428" i="68"/>
  <c r="C500" i="68" s="1"/>
  <c r="C79" i="60"/>
  <c r="C356" i="67"/>
  <c r="C413" i="67" s="1"/>
  <c r="C353" i="67"/>
  <c r="C410" i="67" s="1"/>
  <c r="C352" i="67"/>
  <c r="C409" i="67" s="1"/>
  <c r="C344" i="67"/>
  <c r="C356" i="66"/>
  <c r="C413" i="66" s="1"/>
  <c r="C53" i="60"/>
  <c r="C351" i="66"/>
  <c r="C48" i="60"/>
  <c r="C359" i="65"/>
  <c r="C416" i="65" s="1"/>
  <c r="C355" i="65"/>
  <c r="C353" i="65"/>
  <c r="C410" i="65" s="1"/>
  <c r="C351" i="65"/>
  <c r="C347" i="65"/>
  <c r="C345" i="65"/>
  <c r="C402" i="65" s="1"/>
  <c r="C398" i="64"/>
  <c r="C394" i="64"/>
  <c r="C392" i="64"/>
  <c r="C455" i="64" s="1"/>
  <c r="C390" i="64"/>
  <c r="C388" i="64"/>
  <c r="C8" i="60"/>
  <c r="C383" i="64"/>
  <c r="C446" i="64" s="1"/>
  <c r="Q309" i="72"/>
  <c r="M309" i="72"/>
  <c r="I309" i="72"/>
  <c r="E309" i="72"/>
  <c r="Q176" i="59"/>
  <c r="O308" i="72"/>
  <c r="K308" i="72"/>
  <c r="G308" i="72"/>
  <c r="Q306" i="72"/>
  <c r="P306" i="72"/>
  <c r="I306" i="72"/>
  <c r="Q303" i="72"/>
  <c r="O303" i="72"/>
  <c r="M303" i="72"/>
  <c r="K303" i="72"/>
  <c r="I303" i="72"/>
  <c r="G303" i="72"/>
  <c r="E303" i="72"/>
  <c r="Q302" i="72"/>
  <c r="P302" i="72"/>
  <c r="O302" i="72"/>
  <c r="M302" i="72"/>
  <c r="K302" i="72"/>
  <c r="I302" i="72"/>
  <c r="G302" i="72"/>
  <c r="E302" i="72"/>
  <c r="Q301" i="72"/>
  <c r="M301" i="72"/>
  <c r="I301" i="72"/>
  <c r="E301" i="72"/>
  <c r="Q299" i="72"/>
  <c r="O167" i="59"/>
  <c r="M299" i="72"/>
  <c r="J167" i="59"/>
  <c r="I299" i="72"/>
  <c r="G167" i="59"/>
  <c r="F167" i="59"/>
  <c r="E299" i="72"/>
  <c r="P164" i="55"/>
  <c r="M164" i="55"/>
  <c r="L164" i="55"/>
  <c r="H164" i="55"/>
  <c r="E164" i="55"/>
  <c r="D164" i="55"/>
  <c r="Q295" i="72"/>
  <c r="M295" i="72"/>
  <c r="I295" i="72"/>
  <c r="E295" i="72"/>
  <c r="D295" i="72"/>
  <c r="Q309" i="71"/>
  <c r="P309" i="71"/>
  <c r="O309" i="71"/>
  <c r="M309" i="71"/>
  <c r="K309" i="71"/>
  <c r="I309" i="71"/>
  <c r="H309" i="71"/>
  <c r="G309" i="71"/>
  <c r="E309" i="71"/>
  <c r="Q308" i="71"/>
  <c r="O158" i="59"/>
  <c r="N158" i="59"/>
  <c r="M308" i="71"/>
  <c r="I308" i="71"/>
  <c r="G158" i="59"/>
  <c r="E308" i="71"/>
  <c r="Q306" i="71"/>
  <c r="M306" i="71"/>
  <c r="K306" i="71"/>
  <c r="I306" i="71"/>
  <c r="F306" i="71"/>
  <c r="E306" i="71"/>
  <c r="O305" i="71"/>
  <c r="K305" i="71"/>
  <c r="G305" i="71"/>
  <c r="Q303" i="71"/>
  <c r="P303" i="71"/>
  <c r="O303" i="71"/>
  <c r="M303" i="71"/>
  <c r="L303" i="71"/>
  <c r="K303" i="71"/>
  <c r="I303" i="71"/>
  <c r="H303" i="71"/>
  <c r="G303" i="71"/>
  <c r="E303" i="71"/>
  <c r="D303" i="71"/>
  <c r="Q302" i="71"/>
  <c r="M302" i="71"/>
  <c r="K302" i="71"/>
  <c r="I302" i="71"/>
  <c r="G152" i="59"/>
  <c r="E302" i="71"/>
  <c r="Q151" i="59"/>
  <c r="P151" i="59"/>
  <c r="O301" i="71"/>
  <c r="K301" i="71"/>
  <c r="I151" i="59"/>
  <c r="G301" i="71"/>
  <c r="E151" i="59"/>
  <c r="D151" i="59"/>
  <c r="P149" i="59"/>
  <c r="O299" i="71"/>
  <c r="M149" i="59"/>
  <c r="L149" i="59"/>
  <c r="K299" i="71"/>
  <c r="G299" i="71"/>
  <c r="E149" i="59"/>
  <c r="O297" i="71"/>
  <c r="K297" i="71"/>
  <c r="J146" i="55"/>
  <c r="G297" i="71"/>
  <c r="F146" i="55"/>
  <c r="O146" i="55"/>
  <c r="N146" i="55"/>
  <c r="O295" i="71"/>
  <c r="K295" i="71"/>
  <c r="J144" i="55"/>
  <c r="G295" i="71"/>
  <c r="F144" i="55"/>
  <c r="O144" i="55"/>
  <c r="N144" i="55"/>
  <c r="Q321" i="70"/>
  <c r="P321" i="70"/>
  <c r="M321" i="70"/>
  <c r="L321" i="70"/>
  <c r="I321" i="70"/>
  <c r="H321" i="70"/>
  <c r="E321" i="70"/>
  <c r="D321" i="70"/>
  <c r="O320" i="70"/>
  <c r="K320" i="70"/>
  <c r="G320" i="70"/>
  <c r="F140" i="59"/>
  <c r="Q318" i="70"/>
  <c r="N318" i="70"/>
  <c r="M318" i="70"/>
  <c r="J318" i="70"/>
  <c r="I318" i="70"/>
  <c r="F318" i="70"/>
  <c r="E318" i="70"/>
  <c r="P317" i="70"/>
  <c r="L317" i="70"/>
  <c r="H317" i="70"/>
  <c r="D317" i="70"/>
  <c r="Q315" i="70"/>
  <c r="P315" i="70"/>
  <c r="O315" i="70"/>
  <c r="L315" i="70"/>
  <c r="K315" i="70"/>
  <c r="H315" i="70"/>
  <c r="G315" i="70"/>
  <c r="D315" i="70"/>
  <c r="Q314" i="70"/>
  <c r="N314" i="70"/>
  <c r="J314" i="70"/>
  <c r="I314" i="70"/>
  <c r="F314" i="70"/>
  <c r="P313" i="70"/>
  <c r="L313" i="70"/>
  <c r="H313" i="70"/>
  <c r="D313" i="70"/>
  <c r="Q311" i="70"/>
  <c r="M311" i="70"/>
  <c r="I311" i="70"/>
  <c r="E311" i="70"/>
  <c r="P309" i="70"/>
  <c r="M128" i="55"/>
  <c r="L309" i="70"/>
  <c r="H309" i="70"/>
  <c r="D309" i="70"/>
  <c r="Q307" i="70"/>
  <c r="N307" i="70"/>
  <c r="M307" i="70"/>
  <c r="K307" i="70"/>
  <c r="J307" i="70"/>
  <c r="I307" i="70"/>
  <c r="F307" i="70"/>
  <c r="E307" i="70"/>
  <c r="O306" i="70"/>
  <c r="K306" i="70"/>
  <c r="G306" i="70"/>
  <c r="P321" i="69"/>
  <c r="M321" i="69"/>
  <c r="L321" i="69"/>
  <c r="K321" i="69"/>
  <c r="H321" i="69"/>
  <c r="D321" i="69"/>
  <c r="Q121" i="59"/>
  <c r="N121" i="59"/>
  <c r="M121" i="59"/>
  <c r="F121" i="59"/>
  <c r="Q318" i="69"/>
  <c r="N318" i="69"/>
  <c r="J318" i="69"/>
  <c r="I318" i="69"/>
  <c r="G318" i="69"/>
  <c r="F318" i="69"/>
  <c r="P317" i="69"/>
  <c r="L317" i="69"/>
  <c r="H317" i="69"/>
  <c r="E317" i="69"/>
  <c r="D317" i="69"/>
  <c r="Q315" i="69"/>
  <c r="P315" i="69"/>
  <c r="M315" i="69"/>
  <c r="L315" i="69"/>
  <c r="I315" i="69"/>
  <c r="H315" i="69"/>
  <c r="G315" i="69"/>
  <c r="E315" i="69"/>
  <c r="D315" i="69"/>
  <c r="O314" i="69"/>
  <c r="N314" i="69"/>
  <c r="K314" i="69"/>
  <c r="J314" i="69"/>
  <c r="G314" i="69"/>
  <c r="F314" i="69"/>
  <c r="Q313" i="69"/>
  <c r="P313" i="69"/>
  <c r="M313" i="69"/>
  <c r="L313" i="69"/>
  <c r="I313" i="69"/>
  <c r="H313" i="69"/>
  <c r="E313" i="69"/>
  <c r="D313" i="69"/>
  <c r="P112" i="59"/>
  <c r="O112" i="59"/>
  <c r="L112" i="59"/>
  <c r="K112" i="59"/>
  <c r="D112" i="59"/>
  <c r="L309" i="69"/>
  <c r="J109" i="55"/>
  <c r="G109" i="55"/>
  <c r="D309" i="69"/>
  <c r="O109" i="55"/>
  <c r="Q307" i="69"/>
  <c r="N307" i="69"/>
  <c r="M307" i="69"/>
  <c r="K307" i="69"/>
  <c r="I307" i="69"/>
  <c r="F307" i="69"/>
  <c r="E307" i="69"/>
  <c r="H306" i="69"/>
  <c r="Q399" i="68"/>
  <c r="O399" i="68"/>
  <c r="M399" i="68"/>
  <c r="K399" i="68"/>
  <c r="I399" i="68"/>
  <c r="G399" i="68"/>
  <c r="E399" i="68"/>
  <c r="Q398" i="68"/>
  <c r="O398" i="68"/>
  <c r="M398" i="68"/>
  <c r="K398" i="68"/>
  <c r="I398" i="68"/>
  <c r="G398" i="68"/>
  <c r="E398" i="68"/>
  <c r="O397" i="68"/>
  <c r="K397" i="68"/>
  <c r="G397" i="68"/>
  <c r="P395" i="68"/>
  <c r="O395" i="68"/>
  <c r="L395" i="68"/>
  <c r="K395" i="68"/>
  <c r="G395" i="68"/>
  <c r="E395" i="68"/>
  <c r="D395" i="68"/>
  <c r="Q394" i="68"/>
  <c r="M394" i="68"/>
  <c r="I394" i="68"/>
  <c r="E394" i="68"/>
  <c r="Q392" i="68"/>
  <c r="P392" i="68"/>
  <c r="O392" i="68"/>
  <c r="N392" i="68"/>
  <c r="M392" i="68"/>
  <c r="L392" i="68"/>
  <c r="K392" i="68"/>
  <c r="I392" i="68"/>
  <c r="H392" i="68"/>
  <c r="G392" i="68"/>
  <c r="E392" i="68"/>
  <c r="D392" i="68"/>
  <c r="Q391" i="68"/>
  <c r="O391" i="68"/>
  <c r="N391" i="68"/>
  <c r="M391" i="68"/>
  <c r="K391" i="68"/>
  <c r="I391" i="68"/>
  <c r="G391" i="68"/>
  <c r="F391" i="68"/>
  <c r="E391" i="68"/>
  <c r="Q390" i="68"/>
  <c r="M390" i="68"/>
  <c r="L390" i="68"/>
  <c r="J390" i="68"/>
  <c r="I390" i="68"/>
  <c r="H390" i="68"/>
  <c r="E390" i="68"/>
  <c r="D390" i="68"/>
  <c r="P388" i="68"/>
  <c r="O388" i="68"/>
  <c r="N388" i="68"/>
  <c r="L388" i="68"/>
  <c r="K388" i="68"/>
  <c r="J388" i="68"/>
  <c r="H388" i="68"/>
  <c r="G388" i="68"/>
  <c r="F388" i="68"/>
  <c r="D388" i="68"/>
  <c r="Q387" i="68"/>
  <c r="P387" i="68"/>
  <c r="N387" i="68"/>
  <c r="M387" i="68"/>
  <c r="L387" i="68"/>
  <c r="J387" i="68"/>
  <c r="I387" i="68"/>
  <c r="H387" i="68"/>
  <c r="F387" i="68"/>
  <c r="E387" i="68"/>
  <c r="D387" i="68"/>
  <c r="P386" i="68"/>
  <c r="J386" i="68"/>
  <c r="H386" i="68"/>
  <c r="Q384" i="68"/>
  <c r="P384" i="68"/>
  <c r="M384" i="68"/>
  <c r="L384" i="68"/>
  <c r="I384" i="68"/>
  <c r="H384" i="68"/>
  <c r="E384" i="68"/>
  <c r="D384" i="68"/>
  <c r="J382" i="68"/>
  <c r="I382" i="68"/>
  <c r="E382" i="68"/>
  <c r="E85" i="55"/>
  <c r="P380" i="68"/>
  <c r="O380" i="68"/>
  <c r="L380" i="68"/>
  <c r="K380" i="68"/>
  <c r="J380" i="68"/>
  <c r="H380" i="68"/>
  <c r="G380" i="68"/>
  <c r="F380" i="68"/>
  <c r="D380" i="68"/>
  <c r="N379" i="68"/>
  <c r="L379" i="68"/>
  <c r="J379" i="68"/>
  <c r="F379" i="68"/>
  <c r="D379" i="68"/>
  <c r="Q321" i="67"/>
  <c r="P321" i="67"/>
  <c r="N321" i="67"/>
  <c r="M321" i="67"/>
  <c r="L321" i="67"/>
  <c r="J321" i="67"/>
  <c r="I321" i="67"/>
  <c r="H321" i="67"/>
  <c r="F321" i="67"/>
  <c r="E321" i="67"/>
  <c r="D321" i="67"/>
  <c r="P320" i="67"/>
  <c r="O320" i="67"/>
  <c r="L320" i="67"/>
  <c r="K320" i="67"/>
  <c r="H320" i="67"/>
  <c r="G320" i="67"/>
  <c r="D320" i="67"/>
  <c r="Q318" i="67"/>
  <c r="O318" i="67"/>
  <c r="N318" i="67"/>
  <c r="M318" i="67"/>
  <c r="K318" i="67"/>
  <c r="J318" i="67"/>
  <c r="I318" i="67"/>
  <c r="G318" i="67"/>
  <c r="F318" i="67"/>
  <c r="E318" i="67"/>
  <c r="Q317" i="67"/>
  <c r="M317" i="67"/>
  <c r="I317" i="67"/>
  <c r="E317" i="67"/>
  <c r="P315" i="67"/>
  <c r="O315" i="67"/>
  <c r="N315" i="67"/>
  <c r="L315" i="67"/>
  <c r="K315" i="67"/>
  <c r="J315" i="67"/>
  <c r="H315" i="67"/>
  <c r="G315" i="67"/>
  <c r="F315" i="67"/>
  <c r="D315" i="67"/>
  <c r="Q314" i="67"/>
  <c r="P314" i="67"/>
  <c r="N314" i="67"/>
  <c r="M314" i="67"/>
  <c r="L314" i="67"/>
  <c r="J314" i="67"/>
  <c r="I314" i="67"/>
  <c r="H314" i="67"/>
  <c r="F314" i="67"/>
  <c r="E314" i="67"/>
  <c r="D314" i="67"/>
  <c r="P313" i="67"/>
  <c r="L313" i="67"/>
  <c r="J313" i="67"/>
  <c r="F313" i="67"/>
  <c r="D313" i="67"/>
  <c r="Q311" i="67"/>
  <c r="P311" i="67"/>
  <c r="O311" i="67"/>
  <c r="M311" i="67"/>
  <c r="K311" i="67"/>
  <c r="I311" i="67"/>
  <c r="H311" i="67"/>
  <c r="G311" i="67"/>
  <c r="E311" i="67"/>
  <c r="N309" i="67"/>
  <c r="M66" i="55"/>
  <c r="J309" i="67"/>
  <c r="F309" i="67"/>
  <c r="D309" i="67"/>
  <c r="P307" i="67"/>
  <c r="O307" i="67"/>
  <c r="N307" i="67"/>
  <c r="L307" i="67"/>
  <c r="K307" i="67"/>
  <c r="J307" i="67"/>
  <c r="H307" i="67"/>
  <c r="G307" i="67"/>
  <c r="F307" i="67"/>
  <c r="D307" i="67"/>
  <c r="L306" i="67"/>
  <c r="J306" i="67"/>
  <c r="Q321" i="66"/>
  <c r="P321" i="66"/>
  <c r="O321" i="66"/>
  <c r="M321" i="66"/>
  <c r="L321" i="66"/>
  <c r="K321" i="66"/>
  <c r="I321" i="66"/>
  <c r="H321" i="66"/>
  <c r="G321" i="66"/>
  <c r="E321" i="66"/>
  <c r="D321" i="66"/>
  <c r="O320" i="66"/>
  <c r="K320" i="66"/>
  <c r="G320" i="66"/>
  <c r="F320" i="66"/>
  <c r="K58" i="55"/>
  <c r="Q318" i="66"/>
  <c r="O318" i="66"/>
  <c r="N318" i="66"/>
  <c r="M318" i="66"/>
  <c r="K318" i="66"/>
  <c r="J318" i="66"/>
  <c r="I318" i="66"/>
  <c r="G318" i="66"/>
  <c r="F318" i="66"/>
  <c r="E318" i="66"/>
  <c r="Q317" i="66"/>
  <c r="P317" i="66"/>
  <c r="M317" i="66"/>
  <c r="L317" i="66"/>
  <c r="I317" i="66"/>
  <c r="H317" i="66"/>
  <c r="E317" i="66"/>
  <c r="D317" i="66"/>
  <c r="Q315" i="66"/>
  <c r="P315" i="66"/>
  <c r="N315" i="66"/>
  <c r="M315" i="66"/>
  <c r="L315" i="66"/>
  <c r="J315" i="66"/>
  <c r="I315" i="66"/>
  <c r="H315" i="66"/>
  <c r="F315" i="66"/>
  <c r="E315" i="66"/>
  <c r="D315" i="66"/>
  <c r="P314" i="66"/>
  <c r="O314" i="66"/>
  <c r="N314" i="66"/>
  <c r="L314" i="66"/>
  <c r="K314" i="66"/>
  <c r="J314" i="66"/>
  <c r="H314" i="66"/>
  <c r="G314" i="66"/>
  <c r="F314" i="66"/>
  <c r="D314" i="66"/>
  <c r="Q313" i="66"/>
  <c r="N313" i="66"/>
  <c r="M313" i="66"/>
  <c r="J313" i="66"/>
  <c r="I313" i="66"/>
  <c r="F313" i="66"/>
  <c r="E313" i="66"/>
  <c r="Q311" i="66"/>
  <c r="P311" i="66"/>
  <c r="M311" i="66"/>
  <c r="L311" i="66"/>
  <c r="I311" i="66"/>
  <c r="H311" i="66"/>
  <c r="E311" i="66"/>
  <c r="D311" i="66"/>
  <c r="Q309" i="66"/>
  <c r="P309" i="66"/>
  <c r="M309" i="66"/>
  <c r="I309" i="66"/>
  <c r="H309" i="66"/>
  <c r="E309" i="66"/>
  <c r="Q307" i="66"/>
  <c r="P307" i="66"/>
  <c r="M307" i="66"/>
  <c r="L307" i="66"/>
  <c r="J307" i="66"/>
  <c r="I307" i="66"/>
  <c r="H307" i="66"/>
  <c r="E307" i="66"/>
  <c r="D307" i="66"/>
  <c r="O306" i="66"/>
  <c r="N306" i="66"/>
  <c r="K306" i="66"/>
  <c r="J306" i="66"/>
  <c r="G306" i="66"/>
  <c r="F306" i="66"/>
  <c r="D306" i="66"/>
  <c r="P321" i="65"/>
  <c r="N321" i="65"/>
  <c r="L321" i="65"/>
  <c r="K321" i="65"/>
  <c r="J321" i="65"/>
  <c r="H321" i="65"/>
  <c r="G321" i="65"/>
  <c r="F321" i="65"/>
  <c r="D321" i="65"/>
  <c r="L320" i="65"/>
  <c r="J320" i="65"/>
  <c r="D320" i="65"/>
  <c r="Q318" i="65"/>
  <c r="P318" i="65"/>
  <c r="N318" i="65"/>
  <c r="M318" i="65"/>
  <c r="L318" i="65"/>
  <c r="I318" i="65"/>
  <c r="H318" i="65"/>
  <c r="F318" i="65"/>
  <c r="E318" i="65"/>
  <c r="D318" i="65"/>
  <c r="P317" i="65"/>
  <c r="J317" i="65"/>
  <c r="H317" i="65"/>
  <c r="Q315" i="65"/>
  <c r="P315" i="65"/>
  <c r="O315" i="65"/>
  <c r="N315" i="65"/>
  <c r="M315" i="65"/>
  <c r="L315" i="65"/>
  <c r="K315" i="65"/>
  <c r="J315" i="65"/>
  <c r="I315" i="65"/>
  <c r="H315" i="65"/>
  <c r="G315" i="65"/>
  <c r="F315" i="65"/>
  <c r="E315" i="65"/>
  <c r="D315" i="65"/>
  <c r="Q314" i="65"/>
  <c r="P314" i="65"/>
  <c r="O314" i="65"/>
  <c r="N314" i="65"/>
  <c r="M314" i="65"/>
  <c r="K314" i="65"/>
  <c r="J314" i="65"/>
  <c r="I314" i="65"/>
  <c r="G314" i="65"/>
  <c r="F314" i="65"/>
  <c r="E314" i="65"/>
  <c r="D314" i="65"/>
  <c r="Q313" i="65"/>
  <c r="N313" i="65"/>
  <c r="L313" i="65"/>
  <c r="I313" i="65"/>
  <c r="H313" i="65"/>
  <c r="E313" i="65"/>
  <c r="D313" i="65"/>
  <c r="Q311" i="65"/>
  <c r="P311" i="65"/>
  <c r="O311" i="65"/>
  <c r="M311" i="65"/>
  <c r="K311" i="65"/>
  <c r="I311" i="65"/>
  <c r="H311" i="65"/>
  <c r="G311" i="65"/>
  <c r="E311" i="65"/>
  <c r="P309" i="65"/>
  <c r="N309" i="65"/>
  <c r="M309" i="65"/>
  <c r="L309" i="65"/>
  <c r="J309" i="65"/>
  <c r="I309" i="65"/>
  <c r="H309" i="65"/>
  <c r="E309" i="65"/>
  <c r="D309" i="65"/>
  <c r="Q307" i="65"/>
  <c r="O307" i="65"/>
  <c r="N307" i="65"/>
  <c r="M307" i="65"/>
  <c r="J307" i="65"/>
  <c r="I307" i="65"/>
  <c r="G307" i="65"/>
  <c r="F307" i="65"/>
  <c r="E307" i="65"/>
  <c r="O306" i="65"/>
  <c r="L306" i="65"/>
  <c r="K306" i="65"/>
  <c r="G306" i="65"/>
  <c r="D306" i="65"/>
  <c r="Q357" i="64"/>
  <c r="P357" i="64"/>
  <c r="N357" i="64"/>
  <c r="M357" i="64"/>
  <c r="L357" i="64"/>
  <c r="J357" i="64"/>
  <c r="I357" i="64"/>
  <c r="H357" i="64"/>
  <c r="F357" i="64"/>
  <c r="E357" i="64"/>
  <c r="D357" i="64"/>
  <c r="P356" i="64"/>
  <c r="O356" i="64"/>
  <c r="N356" i="64"/>
  <c r="L356" i="64"/>
  <c r="K356" i="64"/>
  <c r="H356" i="64"/>
  <c r="G356" i="64"/>
  <c r="F356" i="64"/>
  <c r="D356" i="64"/>
  <c r="N355" i="64"/>
  <c r="M355" i="64"/>
  <c r="L355" i="64"/>
  <c r="J355" i="64"/>
  <c r="I355" i="64"/>
  <c r="F355" i="64"/>
  <c r="E355" i="64"/>
  <c r="D355" i="64"/>
  <c r="Q353" i="64"/>
  <c r="P353" i="64"/>
  <c r="N353" i="64"/>
  <c r="M353" i="64"/>
  <c r="L353" i="64"/>
  <c r="K353" i="64"/>
  <c r="J353" i="64"/>
  <c r="I353" i="64"/>
  <c r="H353" i="64"/>
  <c r="F353" i="64"/>
  <c r="E353" i="64"/>
  <c r="D353" i="64"/>
  <c r="O352" i="64"/>
  <c r="K352" i="64"/>
  <c r="J352" i="64"/>
  <c r="G352" i="64"/>
  <c r="Q350" i="64"/>
  <c r="P350" i="64"/>
  <c r="O350" i="64"/>
  <c r="N350" i="64"/>
  <c r="M350" i="64"/>
  <c r="L350" i="64"/>
  <c r="K350" i="64"/>
  <c r="J350" i="64"/>
  <c r="I350" i="64"/>
  <c r="H350" i="64"/>
  <c r="G350" i="64"/>
  <c r="F350" i="64"/>
  <c r="E350" i="64"/>
  <c r="D350" i="64"/>
  <c r="Q349" i="64"/>
  <c r="P349" i="64"/>
  <c r="N349" i="64"/>
  <c r="M349" i="64"/>
  <c r="L349" i="64"/>
  <c r="K349" i="64"/>
  <c r="J349" i="64"/>
  <c r="I349" i="64"/>
  <c r="H349" i="64"/>
  <c r="G349" i="64"/>
  <c r="F349" i="64"/>
  <c r="E349" i="64"/>
  <c r="D349" i="64"/>
  <c r="O348" i="64"/>
  <c r="K348" i="64"/>
  <c r="J348" i="64"/>
  <c r="G348" i="64"/>
  <c r="Q346" i="64"/>
  <c r="O346" i="64"/>
  <c r="N346" i="64"/>
  <c r="M346" i="64"/>
  <c r="L346" i="64"/>
  <c r="K346" i="64"/>
  <c r="J346" i="64"/>
  <c r="I346" i="64"/>
  <c r="H346" i="64"/>
  <c r="G346" i="64"/>
  <c r="F346" i="64"/>
  <c r="E346" i="64"/>
  <c r="D346" i="64"/>
  <c r="Q345" i="64"/>
  <c r="M345" i="64"/>
  <c r="I345" i="64"/>
  <c r="E345" i="64"/>
  <c r="M7" i="55"/>
  <c r="L343" i="64"/>
  <c r="H343" i="64"/>
  <c r="F343" i="64"/>
  <c r="D343" i="64"/>
  <c r="P341" i="64"/>
  <c r="O341" i="64"/>
  <c r="N341" i="64"/>
  <c r="L341" i="64"/>
  <c r="K341" i="64"/>
  <c r="J341" i="64"/>
  <c r="H341" i="64"/>
  <c r="G341" i="64"/>
  <c r="F341" i="64"/>
  <c r="D341" i="64"/>
  <c r="J340" i="64"/>
  <c r="C309" i="72"/>
  <c r="C308" i="72"/>
  <c r="C306" i="72"/>
  <c r="C303" i="72"/>
  <c r="C301" i="72"/>
  <c r="C295" i="72"/>
  <c r="C309" i="71"/>
  <c r="C306" i="71"/>
  <c r="C305" i="71"/>
  <c r="C303" i="71"/>
  <c r="C301" i="71"/>
  <c r="C299" i="71"/>
  <c r="C297" i="71"/>
  <c r="C321" i="70"/>
  <c r="C320" i="70"/>
  <c r="C318" i="70"/>
  <c r="C315" i="70"/>
  <c r="C314" i="70"/>
  <c r="C313" i="70"/>
  <c r="C306" i="70"/>
  <c r="C320" i="69"/>
  <c r="C317" i="69"/>
  <c r="C314" i="69"/>
  <c r="C113" i="55"/>
  <c r="C113" i="59" s="1"/>
  <c r="C311" i="69"/>
  <c r="C307" i="69"/>
  <c r="C306" i="69"/>
  <c r="C399" i="68"/>
  <c r="C397" i="68"/>
  <c r="C395" i="68"/>
  <c r="C394" i="68"/>
  <c r="C391" i="68"/>
  <c r="C94" i="59"/>
  <c r="C388" i="68"/>
  <c r="C386" i="68"/>
  <c r="C384" i="68"/>
  <c r="C382" i="68"/>
  <c r="C321" i="67"/>
  <c r="C320" i="67"/>
  <c r="C317" i="67"/>
  <c r="C315" i="67"/>
  <c r="C314" i="67"/>
  <c r="C311" i="67"/>
  <c r="C307" i="67"/>
  <c r="C321" i="66"/>
  <c r="C318" i="66"/>
  <c r="C315" i="66"/>
  <c r="C313" i="66"/>
  <c r="C309" i="66"/>
  <c r="C306" i="66"/>
  <c r="C318" i="65"/>
  <c r="C317" i="65"/>
  <c r="C314" i="65"/>
  <c r="C311" i="65"/>
  <c r="C307" i="65"/>
  <c r="C357" i="64"/>
  <c r="C355" i="64"/>
  <c r="C352" i="64"/>
  <c r="C348" i="64"/>
  <c r="C346" i="64"/>
  <c r="C343" i="64"/>
  <c r="C340" i="64"/>
  <c r="Q291" i="72"/>
  <c r="P291" i="72"/>
  <c r="M291" i="72"/>
  <c r="L291" i="72"/>
  <c r="I291" i="72"/>
  <c r="H291" i="72"/>
  <c r="E291" i="72"/>
  <c r="D291" i="72"/>
  <c r="P176" i="58"/>
  <c r="O290" i="72"/>
  <c r="N290" i="72"/>
  <c r="N362" i="72" s="1"/>
  <c r="L176" i="58"/>
  <c r="K290" i="72"/>
  <c r="J290" i="72"/>
  <c r="H176" i="58"/>
  <c r="G290" i="72"/>
  <c r="F290" i="72"/>
  <c r="F362" i="72" s="1"/>
  <c r="D176" i="58"/>
  <c r="Q288" i="72"/>
  <c r="P288" i="72"/>
  <c r="N288" i="72"/>
  <c r="J288" i="72"/>
  <c r="F288" i="72"/>
  <c r="P287" i="72"/>
  <c r="L287" i="72"/>
  <c r="H287" i="72"/>
  <c r="D287" i="72"/>
  <c r="P285" i="72"/>
  <c r="O285" i="72"/>
  <c r="N285" i="72"/>
  <c r="L285" i="72"/>
  <c r="K285" i="72"/>
  <c r="J285" i="72"/>
  <c r="H285" i="72"/>
  <c r="G285" i="72"/>
  <c r="F285" i="72"/>
  <c r="D285" i="72"/>
  <c r="Q284" i="72"/>
  <c r="Q356" i="72" s="1"/>
  <c r="N284" i="72"/>
  <c r="N356" i="72" s="1"/>
  <c r="M284" i="72"/>
  <c r="M356" i="72" s="1"/>
  <c r="J284" i="72"/>
  <c r="J356" i="72" s="1"/>
  <c r="I284" i="72"/>
  <c r="F284" i="72"/>
  <c r="F356" i="72" s="1"/>
  <c r="E284" i="72"/>
  <c r="E356" i="72" s="1"/>
  <c r="P283" i="72"/>
  <c r="O169" i="58"/>
  <c r="N169" i="58"/>
  <c r="L283" i="72"/>
  <c r="K169" i="58"/>
  <c r="J169" i="58"/>
  <c r="H283" i="72"/>
  <c r="G169" i="58"/>
  <c r="F169" i="58"/>
  <c r="Q281" i="72"/>
  <c r="P281" i="72"/>
  <c r="N167" i="58"/>
  <c r="M281" i="72"/>
  <c r="L281" i="72"/>
  <c r="J167" i="58"/>
  <c r="I281" i="72"/>
  <c r="H281" i="72"/>
  <c r="F167" i="58"/>
  <c r="E281" i="72"/>
  <c r="D281" i="72"/>
  <c r="P279" i="72"/>
  <c r="L279" i="72"/>
  <c r="I279" i="72"/>
  <c r="H279" i="72"/>
  <c r="P277" i="72"/>
  <c r="M162" i="54"/>
  <c r="H277" i="72"/>
  <c r="E162" i="54"/>
  <c r="Q291" i="71"/>
  <c r="P291" i="71"/>
  <c r="N291" i="71"/>
  <c r="M291" i="71"/>
  <c r="L291" i="71"/>
  <c r="J291" i="71"/>
  <c r="I291" i="71"/>
  <c r="H291" i="71"/>
  <c r="F291" i="71"/>
  <c r="E291" i="71"/>
  <c r="D291" i="71"/>
  <c r="P290" i="71"/>
  <c r="P362" i="71" s="1"/>
  <c r="O158" i="58"/>
  <c r="N158" i="58"/>
  <c r="K158" i="58"/>
  <c r="J158" i="58"/>
  <c r="H290" i="71"/>
  <c r="H362" i="71" s="1"/>
  <c r="G158" i="58"/>
  <c r="F158" i="58"/>
  <c r="D290" i="71"/>
  <c r="Q288" i="71"/>
  <c r="P288" i="71"/>
  <c r="M288" i="71"/>
  <c r="L288" i="71"/>
  <c r="J288" i="71"/>
  <c r="I288" i="71"/>
  <c r="H288" i="71"/>
  <c r="E288" i="71"/>
  <c r="D288" i="71"/>
  <c r="O287" i="71"/>
  <c r="N287" i="71"/>
  <c r="K287" i="71"/>
  <c r="J287" i="71"/>
  <c r="G287" i="71"/>
  <c r="F287" i="71"/>
  <c r="P285" i="71"/>
  <c r="O285" i="71"/>
  <c r="N285" i="71"/>
  <c r="L285" i="71"/>
  <c r="K285" i="71"/>
  <c r="J285" i="71"/>
  <c r="H285" i="71"/>
  <c r="G285" i="71"/>
  <c r="F285" i="71"/>
  <c r="D285" i="71"/>
  <c r="Q284" i="71"/>
  <c r="Q356" i="71" s="1"/>
  <c r="P284" i="71"/>
  <c r="P356" i="71" s="1"/>
  <c r="N152" i="58"/>
  <c r="M284" i="71"/>
  <c r="M356" i="71" s="1"/>
  <c r="L284" i="71"/>
  <c r="L356" i="71" s="1"/>
  <c r="I284" i="71"/>
  <c r="I356" i="71" s="1"/>
  <c r="H284" i="71"/>
  <c r="H356" i="71" s="1"/>
  <c r="F152" i="58"/>
  <c r="E284" i="71"/>
  <c r="E356" i="71" s="1"/>
  <c r="D284" i="71"/>
  <c r="D356" i="71" s="1"/>
  <c r="P151" i="58"/>
  <c r="O283" i="71"/>
  <c r="N283" i="71"/>
  <c r="L151" i="58"/>
  <c r="K283" i="71"/>
  <c r="K355" i="71" s="1"/>
  <c r="J283" i="71"/>
  <c r="H151" i="58"/>
  <c r="G283" i="71"/>
  <c r="F283" i="71"/>
  <c r="D151" i="58"/>
  <c r="P149" i="58"/>
  <c r="O281" i="71"/>
  <c r="N281" i="71"/>
  <c r="L149" i="58"/>
  <c r="K281" i="71"/>
  <c r="J281" i="71"/>
  <c r="H149" i="58"/>
  <c r="G281" i="71"/>
  <c r="F281" i="71"/>
  <c r="D149" i="58"/>
  <c r="O279" i="71"/>
  <c r="N279" i="71"/>
  <c r="K279" i="71"/>
  <c r="K278" i="71" s="1"/>
  <c r="J279" i="71"/>
  <c r="F279" i="71"/>
  <c r="O146" i="54"/>
  <c r="N146" i="54"/>
  <c r="O277" i="71"/>
  <c r="N277" i="71"/>
  <c r="K277" i="71"/>
  <c r="J277" i="71"/>
  <c r="G277" i="71"/>
  <c r="O144" i="54"/>
  <c r="N144" i="54"/>
  <c r="P302" i="70"/>
  <c r="O302" i="70"/>
  <c r="N302" i="70"/>
  <c r="L302" i="70"/>
  <c r="K302" i="70"/>
  <c r="J302" i="70"/>
  <c r="H302" i="70"/>
  <c r="G302" i="70"/>
  <c r="F302" i="70"/>
  <c r="D302" i="70"/>
  <c r="Q299" i="70"/>
  <c r="P299" i="70"/>
  <c r="N299" i="70"/>
  <c r="M299" i="70"/>
  <c r="L299" i="70"/>
  <c r="J299" i="70"/>
  <c r="I299" i="70"/>
  <c r="H299" i="70"/>
  <c r="F299" i="70"/>
  <c r="E299" i="70"/>
  <c r="D299" i="70"/>
  <c r="P298" i="70"/>
  <c r="L298" i="70"/>
  <c r="H298" i="70"/>
  <c r="D298" i="70"/>
  <c r="Q296" i="70"/>
  <c r="P296" i="70"/>
  <c r="N296" i="70"/>
  <c r="M296" i="70"/>
  <c r="L296" i="70"/>
  <c r="J296" i="70"/>
  <c r="I296" i="70"/>
  <c r="H296" i="70"/>
  <c r="F296" i="70"/>
  <c r="E296" i="70"/>
  <c r="D296" i="70"/>
  <c r="P295" i="70"/>
  <c r="O295" i="70"/>
  <c r="N295" i="70"/>
  <c r="K295" i="70"/>
  <c r="J295" i="70"/>
  <c r="H295" i="70"/>
  <c r="G295" i="70"/>
  <c r="F295" i="70"/>
  <c r="Q294" i="70"/>
  <c r="M294" i="70"/>
  <c r="L294" i="70"/>
  <c r="I294" i="70"/>
  <c r="H294" i="70"/>
  <c r="E294" i="70"/>
  <c r="D294" i="70"/>
  <c r="P292" i="70"/>
  <c r="O292" i="70"/>
  <c r="N292" i="70"/>
  <c r="L292" i="70"/>
  <c r="K292" i="70"/>
  <c r="J292" i="70"/>
  <c r="H292" i="70"/>
  <c r="G292" i="70"/>
  <c r="F292" i="70"/>
  <c r="D292" i="70"/>
  <c r="P290" i="70"/>
  <c r="M290" i="70"/>
  <c r="L290" i="70"/>
  <c r="H290" i="70"/>
  <c r="E290" i="70"/>
  <c r="D290" i="70"/>
  <c r="P288" i="70"/>
  <c r="N288" i="70"/>
  <c r="L288" i="70"/>
  <c r="K288" i="70"/>
  <c r="J288" i="70"/>
  <c r="H288" i="70"/>
  <c r="G288" i="70"/>
  <c r="F288" i="70"/>
  <c r="D288" i="70"/>
  <c r="N287" i="70"/>
  <c r="J287" i="70"/>
  <c r="Q302" i="69"/>
  <c r="P302" i="69"/>
  <c r="M302" i="69"/>
  <c r="L302" i="69"/>
  <c r="J302" i="69"/>
  <c r="I302" i="69"/>
  <c r="H302" i="69"/>
  <c r="E302" i="69"/>
  <c r="D302" i="69"/>
  <c r="P121" i="58"/>
  <c r="O301" i="69"/>
  <c r="L121" i="58"/>
  <c r="K301" i="69"/>
  <c r="H121" i="58"/>
  <c r="G301" i="69"/>
  <c r="D121" i="58"/>
  <c r="P299" i="69"/>
  <c r="O299" i="69"/>
  <c r="N299" i="69"/>
  <c r="K299" i="69"/>
  <c r="J299" i="69"/>
  <c r="H299" i="69"/>
  <c r="G299" i="69"/>
  <c r="F299" i="69"/>
  <c r="Q298" i="69"/>
  <c r="P298" i="69"/>
  <c r="M298" i="69"/>
  <c r="L298" i="69"/>
  <c r="I298" i="69"/>
  <c r="H298" i="69"/>
  <c r="E298" i="69"/>
  <c r="D298" i="69"/>
  <c r="P296" i="69"/>
  <c r="O296" i="69"/>
  <c r="N296" i="69"/>
  <c r="L296" i="69"/>
  <c r="K296" i="69"/>
  <c r="J296" i="69"/>
  <c r="H296" i="69"/>
  <c r="G296" i="69"/>
  <c r="F296" i="69"/>
  <c r="D296" i="69"/>
  <c r="Q295" i="69"/>
  <c r="Q371" i="69" s="1"/>
  <c r="P295" i="69"/>
  <c r="P371" i="69" s="1"/>
  <c r="M295" i="69"/>
  <c r="M371" i="69" s="1"/>
  <c r="L295" i="69"/>
  <c r="L371" i="69" s="1"/>
  <c r="I295" i="69"/>
  <c r="I371" i="69" s="1"/>
  <c r="H295" i="69"/>
  <c r="H371" i="69" s="1"/>
  <c r="E295" i="69"/>
  <c r="E371" i="69" s="1"/>
  <c r="D295" i="69"/>
  <c r="D371" i="69" s="1"/>
  <c r="Q292" i="69"/>
  <c r="N112" i="58"/>
  <c r="M292" i="69"/>
  <c r="J112" i="58"/>
  <c r="I292" i="69"/>
  <c r="F112" i="58"/>
  <c r="E292" i="69"/>
  <c r="O290" i="69"/>
  <c r="N290" i="69"/>
  <c r="J290" i="69"/>
  <c r="G290" i="69"/>
  <c r="F290" i="69"/>
  <c r="O109" i="54"/>
  <c r="N109" i="54"/>
  <c r="P288" i="69"/>
  <c r="O288" i="69"/>
  <c r="N288" i="69"/>
  <c r="L288" i="69"/>
  <c r="K288" i="69"/>
  <c r="J288" i="69"/>
  <c r="H288" i="69"/>
  <c r="G288" i="69"/>
  <c r="F288" i="69"/>
  <c r="D288" i="69"/>
  <c r="Q287" i="69"/>
  <c r="M287" i="69"/>
  <c r="L287" i="69"/>
  <c r="I287" i="69"/>
  <c r="E287" i="69"/>
  <c r="D287" i="69"/>
  <c r="P375" i="68"/>
  <c r="O375" i="68"/>
  <c r="N375" i="68"/>
  <c r="L375" i="68"/>
  <c r="K375" i="68"/>
  <c r="J375" i="68"/>
  <c r="H375" i="68"/>
  <c r="G375" i="68"/>
  <c r="F375" i="68"/>
  <c r="D375" i="68"/>
  <c r="Q374" i="68"/>
  <c r="Q470" i="68" s="1"/>
  <c r="P374" i="68"/>
  <c r="P470" i="68" s="1"/>
  <c r="N102" i="58"/>
  <c r="M374" i="68"/>
  <c r="M470" i="68" s="1"/>
  <c r="L374" i="68"/>
  <c r="L470" i="68" s="1"/>
  <c r="J102" i="58"/>
  <c r="I374" i="68"/>
  <c r="I470" i="68" s="1"/>
  <c r="H374" i="68"/>
  <c r="H470" i="68" s="1"/>
  <c r="F102" i="58"/>
  <c r="E374" i="68"/>
  <c r="E470" i="68" s="1"/>
  <c r="D374" i="68"/>
  <c r="D470" i="68" s="1"/>
  <c r="O373" i="68"/>
  <c r="N373" i="68"/>
  <c r="K373" i="68"/>
  <c r="J373" i="68"/>
  <c r="G373" i="68"/>
  <c r="F373" i="68"/>
  <c r="Q371" i="68"/>
  <c r="P371" i="68"/>
  <c r="N371" i="68"/>
  <c r="J371" i="68"/>
  <c r="F371" i="68"/>
  <c r="P370" i="68"/>
  <c r="L370" i="68"/>
  <c r="H370" i="68"/>
  <c r="D370" i="68"/>
  <c r="P368" i="68"/>
  <c r="O368" i="68"/>
  <c r="N368" i="68"/>
  <c r="L368" i="68"/>
  <c r="K368" i="68"/>
  <c r="J368" i="68"/>
  <c r="H368" i="68"/>
  <c r="G368" i="68"/>
  <c r="F368" i="68"/>
  <c r="D368" i="68"/>
  <c r="Q367" i="68"/>
  <c r="P367" i="68"/>
  <c r="N367" i="68"/>
  <c r="M367" i="68"/>
  <c r="M463" i="68" s="1"/>
  <c r="J367" i="68"/>
  <c r="J463" i="68" s="1"/>
  <c r="I367" i="68"/>
  <c r="H367" i="68"/>
  <c r="F367" i="68"/>
  <c r="F463" i="68" s="1"/>
  <c r="E367" i="68"/>
  <c r="E463" i="68" s="1"/>
  <c r="P366" i="68"/>
  <c r="L366" i="68"/>
  <c r="K94" i="58"/>
  <c r="J94" i="58"/>
  <c r="H366" i="68"/>
  <c r="G94" i="58"/>
  <c r="F94" i="58"/>
  <c r="D366" i="68"/>
  <c r="Q364" i="68"/>
  <c r="P364" i="68"/>
  <c r="M364" i="68"/>
  <c r="M460" i="68" s="1"/>
  <c r="L364" i="68"/>
  <c r="L460" i="68" s="1"/>
  <c r="J364" i="68"/>
  <c r="I364" i="68"/>
  <c r="H364" i="68"/>
  <c r="F364" i="68"/>
  <c r="E364" i="68"/>
  <c r="E460" i="68" s="1"/>
  <c r="D364" i="68"/>
  <c r="D460" i="68" s="1"/>
  <c r="P363" i="68"/>
  <c r="O363" i="68"/>
  <c r="N363" i="68"/>
  <c r="K363" i="68"/>
  <c r="J363" i="68"/>
  <c r="G363" i="68"/>
  <c r="F363" i="68"/>
  <c r="Q362" i="68"/>
  <c r="P362" i="68"/>
  <c r="M362" i="68"/>
  <c r="L362" i="68"/>
  <c r="I362" i="68"/>
  <c r="H362" i="68"/>
  <c r="E362" i="68"/>
  <c r="D362" i="68"/>
  <c r="Q360" i="68"/>
  <c r="P360" i="68"/>
  <c r="N360" i="68"/>
  <c r="M360" i="68"/>
  <c r="L360" i="68"/>
  <c r="J360" i="68"/>
  <c r="I360" i="68"/>
  <c r="H360" i="68"/>
  <c r="F360" i="68"/>
  <c r="E360" i="68"/>
  <c r="D360" i="68"/>
  <c r="Q358" i="68"/>
  <c r="P358" i="68"/>
  <c r="M358" i="68"/>
  <c r="L358" i="68"/>
  <c r="I358" i="68"/>
  <c r="H358" i="68"/>
  <c r="E358" i="68"/>
  <c r="D358" i="68"/>
  <c r="I85" i="54"/>
  <c r="E85" i="54"/>
  <c r="P356" i="68"/>
  <c r="O356" i="68"/>
  <c r="N356" i="68"/>
  <c r="L356" i="68"/>
  <c r="K356" i="68"/>
  <c r="J356" i="68"/>
  <c r="H356" i="68"/>
  <c r="G356" i="68"/>
  <c r="F356" i="68"/>
  <c r="D356" i="68"/>
  <c r="N355" i="68"/>
  <c r="J355" i="68"/>
  <c r="F355" i="68"/>
  <c r="P302" i="67"/>
  <c r="L302" i="67"/>
  <c r="H302" i="67"/>
  <c r="D302" i="67"/>
  <c r="N301" i="67"/>
  <c r="J301" i="67"/>
  <c r="F301" i="67"/>
  <c r="P299" i="67"/>
  <c r="O299" i="67"/>
  <c r="N299" i="67"/>
  <c r="K299" i="67"/>
  <c r="J299" i="67"/>
  <c r="G299" i="67"/>
  <c r="F299" i="67"/>
  <c r="P298" i="67"/>
  <c r="M298" i="67"/>
  <c r="L298" i="67"/>
  <c r="I298" i="67"/>
  <c r="H298" i="67"/>
  <c r="E298" i="67"/>
  <c r="D298" i="67"/>
  <c r="Q296" i="67"/>
  <c r="P296" i="67"/>
  <c r="N296" i="67"/>
  <c r="M296" i="67"/>
  <c r="L296" i="67"/>
  <c r="J296" i="67"/>
  <c r="I296" i="67"/>
  <c r="H296" i="67"/>
  <c r="F296" i="67"/>
  <c r="E296" i="67"/>
  <c r="D296" i="67"/>
  <c r="P295" i="67"/>
  <c r="O295" i="67"/>
  <c r="N295" i="67"/>
  <c r="L295" i="67"/>
  <c r="K295" i="67"/>
  <c r="J295" i="67"/>
  <c r="H295" i="67"/>
  <c r="G295" i="67"/>
  <c r="F295" i="67"/>
  <c r="D295" i="67"/>
  <c r="Q294" i="67"/>
  <c r="P294" i="67"/>
  <c r="M294" i="67"/>
  <c r="L294" i="67"/>
  <c r="I294" i="67"/>
  <c r="H294" i="67"/>
  <c r="E294" i="67"/>
  <c r="D294" i="67"/>
  <c r="P292" i="67"/>
  <c r="L292" i="67"/>
  <c r="H292" i="67"/>
  <c r="D292" i="67"/>
  <c r="O290" i="67"/>
  <c r="N290" i="67"/>
  <c r="K290" i="67"/>
  <c r="J290" i="67"/>
  <c r="G290" i="67"/>
  <c r="F290" i="67"/>
  <c r="O66" i="54"/>
  <c r="N66" i="54"/>
  <c r="P288" i="67"/>
  <c r="O288" i="67"/>
  <c r="N288" i="67"/>
  <c r="K288" i="67"/>
  <c r="J288" i="67"/>
  <c r="H288" i="67"/>
  <c r="G288" i="67"/>
  <c r="F288" i="67"/>
  <c r="Q287" i="67"/>
  <c r="P287" i="67"/>
  <c r="M287" i="67"/>
  <c r="L287" i="67"/>
  <c r="I287" i="67"/>
  <c r="H287" i="67"/>
  <c r="E287" i="67"/>
  <c r="D287" i="67"/>
  <c r="P302" i="66"/>
  <c r="O302" i="66"/>
  <c r="N302" i="66"/>
  <c r="L302" i="66"/>
  <c r="K302" i="66"/>
  <c r="J302" i="66"/>
  <c r="H302" i="66"/>
  <c r="G302" i="66"/>
  <c r="F302" i="66"/>
  <c r="D302" i="66"/>
  <c r="Q301" i="66"/>
  <c r="P301" i="66"/>
  <c r="N59" i="58"/>
  <c r="M301" i="66"/>
  <c r="L301" i="66"/>
  <c r="J59" i="58"/>
  <c r="I301" i="66"/>
  <c r="H301" i="66"/>
  <c r="E301" i="66"/>
  <c r="D301" i="66"/>
  <c r="P299" i="66"/>
  <c r="L299" i="66"/>
  <c r="K299" i="66"/>
  <c r="J299" i="66"/>
  <c r="H299" i="66"/>
  <c r="D299" i="66"/>
  <c r="N298" i="66"/>
  <c r="J298" i="66"/>
  <c r="F298" i="66"/>
  <c r="Q296" i="66"/>
  <c r="P296" i="66"/>
  <c r="N296" i="66"/>
  <c r="M296" i="66"/>
  <c r="L296" i="66"/>
  <c r="J296" i="66"/>
  <c r="I296" i="66"/>
  <c r="H296" i="66"/>
  <c r="F296" i="66"/>
  <c r="E296" i="66"/>
  <c r="D296" i="66"/>
  <c r="P295" i="66"/>
  <c r="L295" i="66"/>
  <c r="K295" i="66"/>
  <c r="J295" i="66"/>
  <c r="H295" i="66"/>
  <c r="D295" i="66"/>
  <c r="N294" i="66"/>
  <c r="J294" i="66"/>
  <c r="F294" i="66"/>
  <c r="N292" i="66"/>
  <c r="J292" i="66"/>
  <c r="F292" i="66"/>
  <c r="N290" i="66"/>
  <c r="J290" i="66"/>
  <c r="F290" i="66"/>
  <c r="O47" i="54"/>
  <c r="N47" i="54"/>
  <c r="Q288" i="66"/>
  <c r="P288" i="66"/>
  <c r="N288" i="66"/>
  <c r="J288" i="66"/>
  <c r="I288" i="66"/>
  <c r="H288" i="66"/>
  <c r="F288" i="66"/>
  <c r="P287" i="66"/>
  <c r="L287" i="66"/>
  <c r="H287" i="66"/>
  <c r="D287" i="66"/>
  <c r="Q302" i="65"/>
  <c r="P302" i="65"/>
  <c r="N302" i="65"/>
  <c r="M302" i="65"/>
  <c r="L302" i="65"/>
  <c r="J302" i="65"/>
  <c r="I302" i="65"/>
  <c r="H302" i="65"/>
  <c r="F302" i="65"/>
  <c r="E302" i="65"/>
  <c r="D302" i="65"/>
  <c r="P301" i="65"/>
  <c r="L301" i="65"/>
  <c r="H301" i="65"/>
  <c r="D301" i="65"/>
  <c r="Q299" i="65"/>
  <c r="P299" i="65"/>
  <c r="M299" i="65"/>
  <c r="L299" i="65"/>
  <c r="J299" i="65"/>
  <c r="I299" i="65"/>
  <c r="H299" i="65"/>
  <c r="E299" i="65"/>
  <c r="D299" i="65"/>
  <c r="O298" i="65"/>
  <c r="N298" i="65"/>
  <c r="K298" i="65"/>
  <c r="J298" i="65"/>
  <c r="G298" i="65"/>
  <c r="F298" i="65"/>
  <c r="P296" i="65"/>
  <c r="O296" i="65"/>
  <c r="N296" i="65"/>
  <c r="L296" i="65"/>
  <c r="K296" i="65"/>
  <c r="J296" i="65"/>
  <c r="H296" i="65"/>
  <c r="G296" i="65"/>
  <c r="F296" i="65"/>
  <c r="D296" i="65"/>
  <c r="Q295" i="65"/>
  <c r="P295" i="65"/>
  <c r="M295" i="65"/>
  <c r="L295" i="65"/>
  <c r="J295" i="65"/>
  <c r="I295" i="65"/>
  <c r="H295" i="65"/>
  <c r="E295" i="65"/>
  <c r="D295" i="65"/>
  <c r="O294" i="65"/>
  <c r="N294" i="65"/>
  <c r="K294" i="65"/>
  <c r="J294" i="65"/>
  <c r="G294" i="65"/>
  <c r="F294" i="65"/>
  <c r="O292" i="65"/>
  <c r="N292" i="65"/>
  <c r="K292" i="65"/>
  <c r="J292" i="65"/>
  <c r="G292" i="65"/>
  <c r="F292" i="65"/>
  <c r="O290" i="65"/>
  <c r="N290" i="65"/>
  <c r="K290" i="65"/>
  <c r="J290" i="65"/>
  <c r="G290" i="65"/>
  <c r="F290" i="65"/>
  <c r="O28" i="54"/>
  <c r="N28" i="54"/>
  <c r="P288" i="65"/>
  <c r="O288" i="65"/>
  <c r="N288" i="65"/>
  <c r="K288" i="65"/>
  <c r="J288" i="65"/>
  <c r="G288" i="65"/>
  <c r="F288" i="65"/>
  <c r="P287" i="65"/>
  <c r="M287" i="65"/>
  <c r="L287" i="65"/>
  <c r="J287" i="65"/>
  <c r="I287" i="65"/>
  <c r="H287" i="65"/>
  <c r="E287" i="65"/>
  <c r="D287" i="65"/>
  <c r="P336" i="64"/>
  <c r="O336" i="64"/>
  <c r="N336" i="64"/>
  <c r="L336" i="64"/>
  <c r="K336" i="64"/>
  <c r="J336" i="64"/>
  <c r="H336" i="64"/>
  <c r="G336" i="64"/>
  <c r="F336" i="64"/>
  <c r="D336" i="64"/>
  <c r="Q335" i="64"/>
  <c r="Q419" i="64" s="1"/>
  <c r="P335" i="64"/>
  <c r="N335" i="64"/>
  <c r="M335" i="64"/>
  <c r="J335" i="64"/>
  <c r="J419" i="64" s="1"/>
  <c r="I335" i="64"/>
  <c r="I419" i="64" s="1"/>
  <c r="H335" i="64"/>
  <c r="F335" i="64"/>
  <c r="E335" i="64"/>
  <c r="D335" i="64"/>
  <c r="O334" i="64"/>
  <c r="N334" i="64"/>
  <c r="L334" i="64"/>
  <c r="K334" i="64"/>
  <c r="J334" i="64"/>
  <c r="H334" i="64"/>
  <c r="G334" i="64"/>
  <c r="D334" i="64"/>
  <c r="Q332" i="64"/>
  <c r="P332" i="64"/>
  <c r="N332" i="64"/>
  <c r="L332" i="64"/>
  <c r="H332" i="64"/>
  <c r="F332" i="64"/>
  <c r="D332" i="64"/>
  <c r="L331" i="64"/>
  <c r="J331" i="64"/>
  <c r="H331" i="64"/>
  <c r="F331" i="64"/>
  <c r="Q329" i="64"/>
  <c r="P329" i="64"/>
  <c r="N329" i="64"/>
  <c r="M329" i="64"/>
  <c r="L329" i="64"/>
  <c r="J329" i="64"/>
  <c r="I329" i="64"/>
  <c r="H329" i="64"/>
  <c r="F329" i="64"/>
  <c r="E329" i="64"/>
  <c r="D329" i="64"/>
  <c r="P328" i="64"/>
  <c r="P412" i="64" s="1"/>
  <c r="O328" i="64"/>
  <c r="O412" i="64" s="1"/>
  <c r="N14" i="58"/>
  <c r="L328" i="64"/>
  <c r="K328" i="64"/>
  <c r="K412" i="64" s="1"/>
  <c r="J14" i="58"/>
  <c r="H328" i="64"/>
  <c r="G328" i="64"/>
  <c r="D328" i="64"/>
  <c r="Q327" i="64"/>
  <c r="P13" i="58"/>
  <c r="N327" i="64"/>
  <c r="M327" i="64"/>
  <c r="J327" i="64"/>
  <c r="I327" i="64"/>
  <c r="H327" i="64"/>
  <c r="F327" i="64"/>
  <c r="E327" i="64"/>
  <c r="O325" i="64"/>
  <c r="O409" i="64" s="1"/>
  <c r="N325" i="64"/>
  <c r="N409" i="64" s="1"/>
  <c r="K325" i="64"/>
  <c r="K409" i="64" s="1"/>
  <c r="H325" i="64"/>
  <c r="G325" i="64"/>
  <c r="F325" i="64"/>
  <c r="D325" i="64"/>
  <c r="Q324" i="64"/>
  <c r="P324" i="64"/>
  <c r="N324" i="64"/>
  <c r="M324" i="64"/>
  <c r="L324" i="64"/>
  <c r="J324" i="64"/>
  <c r="I324" i="64"/>
  <c r="F324" i="64"/>
  <c r="E324" i="64"/>
  <c r="P322" i="64"/>
  <c r="O322" i="64"/>
  <c r="L322" i="64"/>
  <c r="K322" i="64"/>
  <c r="G322" i="64"/>
  <c r="O7" i="54"/>
  <c r="Q320" i="64"/>
  <c r="P320" i="64"/>
  <c r="N320" i="64"/>
  <c r="M320" i="64"/>
  <c r="L320" i="64"/>
  <c r="J320" i="64"/>
  <c r="I320" i="64"/>
  <c r="F320" i="64"/>
  <c r="E320" i="64"/>
  <c r="D320" i="64"/>
  <c r="P319" i="64"/>
  <c r="N319" i="64"/>
  <c r="H319" i="64"/>
  <c r="D319" i="64"/>
  <c r="C291" i="72"/>
  <c r="C285" i="72"/>
  <c r="C284" i="72"/>
  <c r="C356" i="72" s="1"/>
  <c r="C279" i="72"/>
  <c r="C277" i="72"/>
  <c r="C288" i="71"/>
  <c r="C287" i="71"/>
  <c r="C152" i="58"/>
  <c r="C283" i="71"/>
  <c r="C355" i="71" s="1"/>
  <c r="C281" i="71"/>
  <c r="C277" i="71"/>
  <c r="C302" i="70"/>
  <c r="C296" i="70"/>
  <c r="C292" i="70"/>
  <c r="C290" i="70"/>
  <c r="C289" i="70" s="1"/>
  <c r="C288" i="70"/>
  <c r="C299" i="69"/>
  <c r="C296" i="69"/>
  <c r="C295" i="69"/>
  <c r="C371" i="69" s="1"/>
  <c r="C288" i="69"/>
  <c r="C374" i="68"/>
  <c r="C470" i="68" s="1"/>
  <c r="C373" i="68"/>
  <c r="C368" i="68"/>
  <c r="C366" i="68"/>
  <c r="C362" i="68"/>
  <c r="C360" i="68"/>
  <c r="C355" i="68"/>
  <c r="C302" i="67"/>
  <c r="C298" i="67"/>
  <c r="C296" i="67"/>
  <c r="C294" i="67"/>
  <c r="C292" i="67"/>
  <c r="C290" i="67"/>
  <c r="C302" i="66"/>
  <c r="C301" i="66"/>
  <c r="C296" i="66"/>
  <c r="C295" i="66"/>
  <c r="C292" i="66"/>
  <c r="C290" i="66"/>
  <c r="C288" i="66"/>
  <c r="C301" i="65"/>
  <c r="C299" i="65"/>
  <c r="C296" i="65"/>
  <c r="C295" i="65"/>
  <c r="C288" i="65"/>
  <c r="C287" i="65"/>
  <c r="C336" i="64"/>
  <c r="C334" i="64"/>
  <c r="C332" i="64"/>
  <c r="C329" i="64"/>
  <c r="C328" i="64"/>
  <c r="C412" i="64" s="1"/>
  <c r="C13" i="58"/>
  <c r="C324" i="64"/>
  <c r="C322" i="64"/>
  <c r="P163" i="72"/>
  <c r="P217" i="72" s="1"/>
  <c r="N163" i="72"/>
  <c r="N217" i="72" s="1"/>
  <c r="L163" i="72"/>
  <c r="L217" i="72" s="1"/>
  <c r="J163" i="72"/>
  <c r="J217" i="72" s="1"/>
  <c r="H163" i="72"/>
  <c r="H217" i="72" s="1"/>
  <c r="F163" i="72"/>
  <c r="F217" i="72" s="1"/>
  <c r="D163" i="72"/>
  <c r="D217" i="72" s="1"/>
  <c r="O162" i="72"/>
  <c r="K162" i="72"/>
  <c r="G162" i="72"/>
  <c r="C162" i="72"/>
  <c r="O160" i="72"/>
  <c r="O214" i="72" s="1"/>
  <c r="N160" i="72"/>
  <c r="N214" i="72" s="1"/>
  <c r="K160" i="72"/>
  <c r="K214" i="72" s="1"/>
  <c r="J160" i="72"/>
  <c r="J214" i="72" s="1"/>
  <c r="G160" i="72"/>
  <c r="G214" i="72" s="1"/>
  <c r="F160" i="72"/>
  <c r="F214" i="72" s="1"/>
  <c r="C160" i="72"/>
  <c r="C214" i="72" s="1"/>
  <c r="Q159" i="72"/>
  <c r="N173" i="50"/>
  <c r="M159" i="72"/>
  <c r="J159" i="72"/>
  <c r="I159" i="72"/>
  <c r="F173" i="50"/>
  <c r="E159" i="72"/>
  <c r="P157" i="72"/>
  <c r="P211" i="72" s="1"/>
  <c r="O157" i="72"/>
  <c r="O211" i="72" s="1"/>
  <c r="L157" i="72"/>
  <c r="L211" i="72" s="1"/>
  <c r="K157" i="72"/>
  <c r="K211" i="72" s="1"/>
  <c r="H157" i="72"/>
  <c r="H211" i="72" s="1"/>
  <c r="G157" i="72"/>
  <c r="G211" i="72" s="1"/>
  <c r="D157" i="72"/>
  <c r="D211" i="72" s="1"/>
  <c r="C157" i="72"/>
  <c r="C211" i="72" s="1"/>
  <c r="O156" i="72"/>
  <c r="O210" i="72" s="1"/>
  <c r="N156" i="72"/>
  <c r="N210" i="72" s="1"/>
  <c r="K156" i="72"/>
  <c r="K210" i="72" s="1"/>
  <c r="J156" i="72"/>
  <c r="J210" i="72" s="1"/>
  <c r="G156" i="72"/>
  <c r="G210" i="72" s="1"/>
  <c r="F156" i="72"/>
  <c r="F210" i="72" s="1"/>
  <c r="C156" i="72"/>
  <c r="C210" i="72" s="1"/>
  <c r="Q155" i="72"/>
  <c r="J155" i="72"/>
  <c r="I155" i="72"/>
  <c r="E155" i="72"/>
  <c r="P153" i="72"/>
  <c r="O153" i="72"/>
  <c r="L153" i="72"/>
  <c r="K153" i="72"/>
  <c r="G153" i="72"/>
  <c r="D153" i="72"/>
  <c r="C153" i="72"/>
  <c r="J151" i="72"/>
  <c r="H151" i="72"/>
  <c r="F151" i="72"/>
  <c r="E164" i="47"/>
  <c r="O162" i="47"/>
  <c r="N149" i="72"/>
  <c r="L162" i="47"/>
  <c r="J149" i="72"/>
  <c r="H162" i="47"/>
  <c r="G162" i="47"/>
  <c r="F149" i="72"/>
  <c r="C162" i="47"/>
  <c r="N162" i="47"/>
  <c r="Q163" i="71"/>
  <c r="Q217" i="71" s="1"/>
  <c r="O163" i="71"/>
  <c r="O217" i="71" s="1"/>
  <c r="M163" i="71"/>
  <c r="M217" i="71" s="1"/>
  <c r="K163" i="71"/>
  <c r="K217" i="71" s="1"/>
  <c r="I163" i="71"/>
  <c r="I217" i="71" s="1"/>
  <c r="G163" i="71"/>
  <c r="G217" i="71" s="1"/>
  <c r="E163" i="71"/>
  <c r="E217" i="71" s="1"/>
  <c r="C163" i="71"/>
  <c r="C217" i="71" s="1"/>
  <c r="N162" i="71"/>
  <c r="L162" i="71"/>
  <c r="J162" i="71"/>
  <c r="F162" i="71"/>
  <c r="N160" i="71"/>
  <c r="N214" i="71" s="1"/>
  <c r="J160" i="71"/>
  <c r="J214" i="71" s="1"/>
  <c r="F160" i="71"/>
  <c r="F214" i="71" s="1"/>
  <c r="N159" i="71"/>
  <c r="J159" i="71"/>
  <c r="I159" i="71"/>
  <c r="H154" i="47"/>
  <c r="H154" i="50" s="1"/>
  <c r="F159" i="71"/>
  <c r="O157" i="71"/>
  <c r="O211" i="71" s="1"/>
  <c r="N157" i="71"/>
  <c r="N211" i="71" s="1"/>
  <c r="K157" i="71"/>
  <c r="K211" i="71" s="1"/>
  <c r="J157" i="71"/>
  <c r="J211" i="71" s="1"/>
  <c r="G157" i="71"/>
  <c r="G211" i="71" s="1"/>
  <c r="F157" i="71"/>
  <c r="F211" i="71" s="1"/>
  <c r="C157" i="71"/>
  <c r="C211" i="71" s="1"/>
  <c r="Q156" i="71"/>
  <c r="Q210" i="71" s="1"/>
  <c r="N156" i="71"/>
  <c r="N210" i="71" s="1"/>
  <c r="M156" i="71"/>
  <c r="M210" i="71" s="1"/>
  <c r="J156" i="71"/>
  <c r="J210" i="71" s="1"/>
  <c r="I156" i="71"/>
  <c r="I210" i="71" s="1"/>
  <c r="F156" i="71"/>
  <c r="F210" i="71" s="1"/>
  <c r="E156" i="71"/>
  <c r="E210" i="71" s="1"/>
  <c r="Q155" i="71"/>
  <c r="P155" i="71"/>
  <c r="L155" i="71"/>
  <c r="I155" i="71"/>
  <c r="H155" i="71"/>
  <c r="D155" i="71"/>
  <c r="Q153" i="71"/>
  <c r="O153" i="71"/>
  <c r="M153" i="71"/>
  <c r="K153" i="71"/>
  <c r="I153" i="71"/>
  <c r="G153" i="71"/>
  <c r="E153" i="71"/>
  <c r="C153" i="71"/>
  <c r="Q151" i="71"/>
  <c r="O146" i="47"/>
  <c r="M151" i="71"/>
  <c r="L146" i="47"/>
  <c r="I151" i="71"/>
  <c r="H146" i="47"/>
  <c r="G146" i="47"/>
  <c r="E151" i="71"/>
  <c r="D146" i="47"/>
  <c r="C146" i="47"/>
  <c r="Q149" i="71"/>
  <c r="I149" i="71"/>
  <c r="G144" i="47"/>
  <c r="E149" i="71"/>
  <c r="P167" i="70"/>
  <c r="P224" i="70" s="1"/>
  <c r="O167" i="70"/>
  <c r="O224" i="70" s="1"/>
  <c r="L167" i="70"/>
  <c r="L224" i="70" s="1"/>
  <c r="K167" i="70"/>
  <c r="K224" i="70" s="1"/>
  <c r="H167" i="70"/>
  <c r="H224" i="70" s="1"/>
  <c r="G167" i="70"/>
  <c r="G224" i="70" s="1"/>
  <c r="D167" i="70"/>
  <c r="D224" i="70" s="1"/>
  <c r="C167" i="70"/>
  <c r="C224" i="70" s="1"/>
  <c r="N166" i="70"/>
  <c r="J166" i="70"/>
  <c r="G166" i="70"/>
  <c r="F166" i="70"/>
  <c r="Q164" i="70"/>
  <c r="Q221" i="70" s="1"/>
  <c r="M164" i="70"/>
  <c r="M221" i="70" s="1"/>
  <c r="I164" i="70"/>
  <c r="I221" i="70" s="1"/>
  <c r="E164" i="70"/>
  <c r="E221" i="70" s="1"/>
  <c r="Q163" i="70"/>
  <c r="M163" i="70"/>
  <c r="I163" i="70"/>
  <c r="H137" i="50"/>
  <c r="E163" i="70"/>
  <c r="P161" i="70"/>
  <c r="P218" i="70" s="1"/>
  <c r="N161" i="70"/>
  <c r="N218" i="70" s="1"/>
  <c r="L161" i="70"/>
  <c r="L218" i="70" s="1"/>
  <c r="J161" i="70"/>
  <c r="J218" i="70" s="1"/>
  <c r="H161" i="70"/>
  <c r="H218" i="70" s="1"/>
  <c r="F161" i="70"/>
  <c r="F218" i="70" s="1"/>
  <c r="D161" i="70"/>
  <c r="D218" i="70" s="1"/>
  <c r="Q160" i="70"/>
  <c r="Q217" i="70" s="1"/>
  <c r="O160" i="70"/>
  <c r="O217" i="70" s="1"/>
  <c r="M160" i="70"/>
  <c r="M217" i="70" s="1"/>
  <c r="K160" i="70"/>
  <c r="K217" i="70" s="1"/>
  <c r="I160" i="70"/>
  <c r="I217" i="70" s="1"/>
  <c r="G160" i="70"/>
  <c r="G217" i="70" s="1"/>
  <c r="E160" i="70"/>
  <c r="E217" i="70" s="1"/>
  <c r="L159" i="70"/>
  <c r="D159" i="70"/>
  <c r="F131" i="50"/>
  <c r="P155" i="70"/>
  <c r="N128" i="47"/>
  <c r="K128" i="47"/>
  <c r="J128" i="47"/>
  <c r="H155" i="70"/>
  <c r="F128" i="47"/>
  <c r="D155" i="70"/>
  <c r="C128" i="47"/>
  <c r="N153" i="70"/>
  <c r="N210" i="70" s="1"/>
  <c r="J153" i="70"/>
  <c r="J210" i="70" s="1"/>
  <c r="F153" i="70"/>
  <c r="F210" i="70" s="1"/>
  <c r="Q152" i="70"/>
  <c r="M126" i="50"/>
  <c r="I152" i="70"/>
  <c r="K122" i="50"/>
  <c r="G122" i="50"/>
  <c r="C122" i="50"/>
  <c r="N166" i="69"/>
  <c r="J166" i="69"/>
  <c r="F166" i="69"/>
  <c r="P164" i="69"/>
  <c r="P221" i="69" s="1"/>
  <c r="L164" i="69"/>
  <c r="L221" i="69" s="1"/>
  <c r="H164" i="69"/>
  <c r="H221" i="69" s="1"/>
  <c r="O118" i="50"/>
  <c r="L117" i="47"/>
  <c r="L117" i="50" s="1"/>
  <c r="Q161" i="69"/>
  <c r="Q218" i="69" s="1"/>
  <c r="M161" i="69"/>
  <c r="M218" i="69" s="1"/>
  <c r="I161" i="69"/>
  <c r="I218" i="69" s="1"/>
  <c r="E161" i="69"/>
  <c r="E218" i="69" s="1"/>
  <c r="P160" i="69"/>
  <c r="P217" i="69" s="1"/>
  <c r="L160" i="69"/>
  <c r="L217" i="69" s="1"/>
  <c r="H160" i="69"/>
  <c r="H217" i="69" s="1"/>
  <c r="D160" i="69"/>
  <c r="D217" i="69" s="1"/>
  <c r="O114" i="50"/>
  <c r="K114" i="50"/>
  <c r="M112" i="50"/>
  <c r="I157" i="69"/>
  <c r="Q109" i="47"/>
  <c r="M109" i="47"/>
  <c r="I109" i="47"/>
  <c r="G155" i="69"/>
  <c r="E109" i="47"/>
  <c r="C155" i="69"/>
  <c r="P153" i="69"/>
  <c r="P210" i="69" s="1"/>
  <c r="L153" i="69"/>
  <c r="L210" i="69" s="1"/>
  <c r="H153" i="69"/>
  <c r="H210" i="69" s="1"/>
  <c r="D153" i="69"/>
  <c r="D210" i="69" s="1"/>
  <c r="O152" i="69"/>
  <c r="G152" i="69"/>
  <c r="C152" i="69"/>
  <c r="J205" i="68"/>
  <c r="J277" i="68" s="1"/>
  <c r="F103" i="50"/>
  <c r="Q204" i="68"/>
  <c r="M204" i="68"/>
  <c r="I204" i="68"/>
  <c r="E204" i="68"/>
  <c r="P203" i="68"/>
  <c r="L203" i="68"/>
  <c r="H203" i="68"/>
  <c r="D203" i="68"/>
  <c r="N201" i="68"/>
  <c r="N273" i="68" s="1"/>
  <c r="J201" i="68"/>
  <c r="J273" i="68" s="1"/>
  <c r="F99" i="50"/>
  <c r="Q200" i="68"/>
  <c r="M200" i="68"/>
  <c r="I200" i="68"/>
  <c r="E200" i="68"/>
  <c r="O198" i="68"/>
  <c r="O270" i="68" s="1"/>
  <c r="K198" i="68"/>
  <c r="K270" i="68" s="1"/>
  <c r="G198" i="68"/>
  <c r="G270" i="68" s="1"/>
  <c r="C198" i="68"/>
  <c r="C270" i="68" s="1"/>
  <c r="N197" i="68"/>
  <c r="N269" i="68" s="1"/>
  <c r="J197" i="68"/>
  <c r="J269" i="68" s="1"/>
  <c r="Q196" i="68"/>
  <c r="M196" i="68"/>
  <c r="I196" i="68"/>
  <c r="G93" i="47"/>
  <c r="E196" i="68"/>
  <c r="O194" i="68"/>
  <c r="K194" i="68"/>
  <c r="G194" i="68"/>
  <c r="C194" i="68"/>
  <c r="N193" i="68"/>
  <c r="N265" i="68" s="1"/>
  <c r="J193" i="68"/>
  <c r="J265" i="68" s="1"/>
  <c r="Q192" i="68"/>
  <c r="M192" i="68"/>
  <c r="I192" i="68"/>
  <c r="E192" i="68"/>
  <c r="O190" i="68"/>
  <c r="C190" i="68"/>
  <c r="P85" i="47"/>
  <c r="O85" i="47"/>
  <c r="M188" i="68"/>
  <c r="L85" i="47"/>
  <c r="I86" i="50"/>
  <c r="H85" i="47"/>
  <c r="E188" i="68"/>
  <c r="D85" i="47"/>
  <c r="E85" i="47"/>
  <c r="N186" i="68"/>
  <c r="N258" i="68" s="1"/>
  <c r="J186" i="68"/>
  <c r="J258" i="68" s="1"/>
  <c r="F186" i="68"/>
  <c r="F258" i="68" s="1"/>
  <c r="Q185" i="68"/>
  <c r="M185" i="68"/>
  <c r="I185" i="68"/>
  <c r="E185" i="68"/>
  <c r="L79" i="50"/>
  <c r="H79" i="50"/>
  <c r="D79" i="50"/>
  <c r="O166" i="67"/>
  <c r="K166" i="67"/>
  <c r="G166" i="67"/>
  <c r="C166" i="67"/>
  <c r="Q76" i="50"/>
  <c r="E76" i="50"/>
  <c r="P163" i="67"/>
  <c r="L163" i="67"/>
  <c r="H163" i="67"/>
  <c r="D163" i="67"/>
  <c r="N161" i="67"/>
  <c r="N218" i="67" s="1"/>
  <c r="J161" i="67"/>
  <c r="J218" i="67" s="1"/>
  <c r="F161" i="67"/>
  <c r="F218" i="67" s="1"/>
  <c r="Q72" i="50"/>
  <c r="M72" i="50"/>
  <c r="P159" i="67"/>
  <c r="L159" i="67"/>
  <c r="H159" i="67"/>
  <c r="D159" i="67"/>
  <c r="N157" i="67"/>
  <c r="J157" i="67"/>
  <c r="F157" i="67"/>
  <c r="O66" i="47"/>
  <c r="N66" i="47"/>
  <c r="M66" i="47"/>
  <c r="I66" i="47"/>
  <c r="H67" i="50"/>
  <c r="G66" i="47"/>
  <c r="F66" i="47"/>
  <c r="E66" i="47"/>
  <c r="C66" i="47"/>
  <c r="J66" i="47"/>
  <c r="P153" i="67"/>
  <c r="P210" i="67" s="1"/>
  <c r="L153" i="67"/>
  <c r="L210" i="67" s="1"/>
  <c r="H153" i="67"/>
  <c r="H210" i="67" s="1"/>
  <c r="D153" i="67"/>
  <c r="D210" i="67" s="1"/>
  <c r="O152" i="67"/>
  <c r="K152" i="67"/>
  <c r="G152" i="67"/>
  <c r="C152" i="67"/>
  <c r="Q167" i="66"/>
  <c r="Q224" i="66" s="1"/>
  <c r="M167" i="66"/>
  <c r="M224" i="66" s="1"/>
  <c r="I167" i="66"/>
  <c r="I224" i="66" s="1"/>
  <c r="E167" i="66"/>
  <c r="E224" i="66" s="1"/>
  <c r="P166" i="66"/>
  <c r="L166" i="66"/>
  <c r="H166" i="66"/>
  <c r="D166" i="66"/>
  <c r="N164" i="66"/>
  <c r="N221" i="66" s="1"/>
  <c r="J164" i="66"/>
  <c r="J221" i="66" s="1"/>
  <c r="F164" i="66"/>
  <c r="F221" i="66" s="1"/>
  <c r="Q163" i="66"/>
  <c r="M163" i="66"/>
  <c r="I163" i="66"/>
  <c r="O54" i="50"/>
  <c r="G161" i="66"/>
  <c r="G218" i="66" s="1"/>
  <c r="C161" i="66"/>
  <c r="C218" i="66" s="1"/>
  <c r="N160" i="66"/>
  <c r="N217" i="66" s="1"/>
  <c r="J160" i="66"/>
  <c r="J217" i="66" s="1"/>
  <c r="F160" i="66"/>
  <c r="F217" i="66" s="1"/>
  <c r="O157" i="66"/>
  <c r="K157" i="66"/>
  <c r="G157" i="66"/>
  <c r="C157" i="66"/>
  <c r="Q155" i="66"/>
  <c r="P47" i="47"/>
  <c r="O47" i="47"/>
  <c r="M155" i="66"/>
  <c r="L47" i="47"/>
  <c r="K47" i="47"/>
  <c r="I155" i="66"/>
  <c r="H47" i="47"/>
  <c r="G47" i="47"/>
  <c r="E155" i="66"/>
  <c r="D47" i="47"/>
  <c r="C47" i="47"/>
  <c r="Q153" i="66"/>
  <c r="Q210" i="66" s="1"/>
  <c r="M153" i="66"/>
  <c r="M210" i="66" s="1"/>
  <c r="I153" i="66"/>
  <c r="I210" i="66" s="1"/>
  <c r="E153" i="66"/>
  <c r="E210" i="66" s="1"/>
  <c r="P152" i="66"/>
  <c r="L152" i="66"/>
  <c r="H152" i="66"/>
  <c r="D152" i="66"/>
  <c r="J167" i="65"/>
  <c r="J224" i="65" s="1"/>
  <c r="F167" i="65"/>
  <c r="F224" i="65" s="1"/>
  <c r="Q166" i="65"/>
  <c r="M166" i="65"/>
  <c r="I166" i="65"/>
  <c r="E166" i="65"/>
  <c r="O164" i="65"/>
  <c r="O221" i="65" s="1"/>
  <c r="K164" i="65"/>
  <c r="K221" i="65" s="1"/>
  <c r="G164" i="65"/>
  <c r="G221" i="65" s="1"/>
  <c r="C164" i="65"/>
  <c r="C221" i="65" s="1"/>
  <c r="N163" i="65"/>
  <c r="J163" i="65"/>
  <c r="F163" i="65"/>
  <c r="P161" i="65"/>
  <c r="P218" i="65" s="1"/>
  <c r="L161" i="65"/>
  <c r="L218" i="65" s="1"/>
  <c r="H161" i="65"/>
  <c r="H218" i="65" s="1"/>
  <c r="D161" i="65"/>
  <c r="D218" i="65" s="1"/>
  <c r="O160" i="65"/>
  <c r="O217" i="65" s="1"/>
  <c r="K160" i="65"/>
  <c r="K217" i="65" s="1"/>
  <c r="G160" i="65"/>
  <c r="G217" i="65" s="1"/>
  <c r="C160" i="65"/>
  <c r="C217" i="65" s="1"/>
  <c r="N159" i="65"/>
  <c r="J159" i="65"/>
  <c r="F159" i="65"/>
  <c r="P157" i="65"/>
  <c r="L157" i="65"/>
  <c r="H157" i="65"/>
  <c r="D157" i="65"/>
  <c r="Q28" i="47"/>
  <c r="O28" i="47"/>
  <c r="N155" i="65"/>
  <c r="J155" i="65"/>
  <c r="I28" i="47"/>
  <c r="G28" i="47"/>
  <c r="F155" i="65"/>
  <c r="P153" i="65"/>
  <c r="P210" i="65" s="1"/>
  <c r="L153" i="65"/>
  <c r="L210" i="65" s="1"/>
  <c r="H153" i="65"/>
  <c r="H210" i="65" s="1"/>
  <c r="D153" i="65"/>
  <c r="D210" i="65" s="1"/>
  <c r="O152" i="65"/>
  <c r="K152" i="65"/>
  <c r="G152" i="65"/>
  <c r="C152" i="65"/>
  <c r="P187" i="64"/>
  <c r="P250" i="64" s="1"/>
  <c r="L187" i="64"/>
  <c r="L250" i="64" s="1"/>
  <c r="H187" i="64"/>
  <c r="H250" i="64" s="1"/>
  <c r="D187" i="64"/>
  <c r="D250" i="64" s="1"/>
  <c r="O186" i="64"/>
  <c r="K186" i="64"/>
  <c r="G186" i="64"/>
  <c r="C186" i="64"/>
  <c r="N185" i="64"/>
  <c r="J185" i="64"/>
  <c r="F185" i="64"/>
  <c r="P183" i="64"/>
  <c r="P246" i="64" s="1"/>
  <c r="L183" i="64"/>
  <c r="L246" i="64" s="1"/>
  <c r="H183" i="64"/>
  <c r="H246" i="64" s="1"/>
  <c r="D183" i="64"/>
  <c r="D246" i="64" s="1"/>
  <c r="O182" i="64"/>
  <c r="K182" i="64"/>
  <c r="J16" i="47"/>
  <c r="J16" i="50" s="1"/>
  <c r="G182" i="64"/>
  <c r="F16" i="47"/>
  <c r="F16" i="50" s="1"/>
  <c r="C182" i="64"/>
  <c r="Q180" i="64"/>
  <c r="Q243" i="64" s="1"/>
  <c r="M180" i="64"/>
  <c r="M243" i="64" s="1"/>
  <c r="I180" i="64"/>
  <c r="I243" i="64" s="1"/>
  <c r="E180" i="64"/>
  <c r="E243" i="64" s="1"/>
  <c r="P179" i="64"/>
  <c r="P242" i="64" s="1"/>
  <c r="L179" i="64"/>
  <c r="L242" i="64" s="1"/>
  <c r="H179" i="64"/>
  <c r="H242" i="64" s="1"/>
  <c r="D179" i="64"/>
  <c r="D242" i="64" s="1"/>
  <c r="O178" i="64"/>
  <c r="K178" i="64"/>
  <c r="G178" i="64"/>
  <c r="C178" i="64"/>
  <c r="Q176" i="64"/>
  <c r="M176" i="64"/>
  <c r="I176" i="64"/>
  <c r="E176" i="64"/>
  <c r="P175" i="64"/>
  <c r="L175" i="64"/>
  <c r="H175" i="64"/>
  <c r="D175" i="64"/>
  <c r="Q7" i="47"/>
  <c r="N173" i="64"/>
  <c r="M7" i="47"/>
  <c r="J173" i="64"/>
  <c r="I7" i="47"/>
  <c r="G7" i="47"/>
  <c r="F173" i="64"/>
  <c r="E7" i="47"/>
  <c r="Q171" i="64"/>
  <c r="Q234" i="64" s="1"/>
  <c r="M171" i="64"/>
  <c r="M234" i="64" s="1"/>
  <c r="I171" i="64"/>
  <c r="I234" i="64" s="1"/>
  <c r="E171" i="64"/>
  <c r="E234" i="64" s="1"/>
  <c r="P170" i="64"/>
  <c r="L170" i="64"/>
  <c r="H170" i="64"/>
  <c r="D170" i="64"/>
  <c r="B157" i="72"/>
  <c r="B211" i="72" s="1"/>
  <c r="B153" i="72"/>
  <c r="B163" i="71"/>
  <c r="B217" i="71" s="1"/>
  <c r="B159" i="71"/>
  <c r="B155" i="71"/>
  <c r="B151" i="71"/>
  <c r="B161" i="70"/>
  <c r="B218" i="70" s="1"/>
  <c r="B157" i="70"/>
  <c r="B128" i="47"/>
  <c r="B152" i="70"/>
  <c r="B160" i="69"/>
  <c r="B217" i="69" s="1"/>
  <c r="B205" i="68"/>
  <c r="B277" i="68" s="1"/>
  <c r="B201" i="68"/>
  <c r="B273" i="68" s="1"/>
  <c r="B197" i="68"/>
  <c r="B269" i="68" s="1"/>
  <c r="B91" i="50"/>
  <c r="B85" i="47"/>
  <c r="B167" i="67"/>
  <c r="B224" i="67" s="1"/>
  <c r="B163" i="67"/>
  <c r="B155" i="67"/>
  <c r="B47" i="47"/>
  <c r="B153" i="66"/>
  <c r="B210" i="66" s="1"/>
  <c r="B161" i="65"/>
  <c r="B218" i="65" s="1"/>
  <c r="B157" i="65"/>
  <c r="B152" i="65"/>
  <c r="B180" i="64"/>
  <c r="B243" i="64" s="1"/>
  <c r="B176" i="64"/>
  <c r="B7" i="47"/>
  <c r="B171" i="64"/>
  <c r="B234" i="64" s="1"/>
  <c r="B109" i="47"/>
  <c r="B164" i="47"/>
  <c r="N127" i="72"/>
  <c r="L175" i="45"/>
  <c r="H175" i="45"/>
  <c r="C124" i="72"/>
  <c r="P121" i="72"/>
  <c r="L121" i="72"/>
  <c r="H121" i="72"/>
  <c r="D121" i="72"/>
  <c r="K120" i="72"/>
  <c r="C120" i="72"/>
  <c r="P117" i="72"/>
  <c r="L117" i="72"/>
  <c r="H117" i="72"/>
  <c r="D117" i="72"/>
  <c r="Q164" i="45"/>
  <c r="O164" i="45"/>
  <c r="M164" i="45"/>
  <c r="K164" i="45"/>
  <c r="I164" i="45"/>
  <c r="G164" i="45"/>
  <c r="E164" i="45"/>
  <c r="C164" i="45"/>
  <c r="Q113" i="72"/>
  <c r="O162" i="45"/>
  <c r="M113" i="72"/>
  <c r="K162" i="45"/>
  <c r="I113" i="72"/>
  <c r="G162" i="45"/>
  <c r="E113" i="72"/>
  <c r="C162" i="45"/>
  <c r="Q127" i="71"/>
  <c r="M127" i="71"/>
  <c r="I127" i="71"/>
  <c r="E127" i="71"/>
  <c r="N124" i="71"/>
  <c r="J124" i="71"/>
  <c r="F124" i="71"/>
  <c r="O121" i="71"/>
  <c r="K121" i="71"/>
  <c r="G121" i="71"/>
  <c r="C121" i="71"/>
  <c r="N120" i="71"/>
  <c r="J120" i="71"/>
  <c r="F120" i="71"/>
  <c r="O117" i="71"/>
  <c r="N117" i="71"/>
  <c r="K117" i="71"/>
  <c r="J117" i="71"/>
  <c r="G117" i="71"/>
  <c r="F117" i="71"/>
  <c r="C117" i="71"/>
  <c r="P115" i="71"/>
  <c r="N146" i="45"/>
  <c r="L115" i="71"/>
  <c r="J146" i="45"/>
  <c r="H115" i="71"/>
  <c r="F146" i="45"/>
  <c r="D115" i="71"/>
  <c r="P144" i="45"/>
  <c r="N113" i="71"/>
  <c r="L144" i="45"/>
  <c r="J113" i="71"/>
  <c r="H144" i="45"/>
  <c r="F113" i="71"/>
  <c r="D144" i="45"/>
  <c r="N144" i="45"/>
  <c r="O129" i="70"/>
  <c r="N129" i="70"/>
  <c r="K129" i="70"/>
  <c r="J129" i="70"/>
  <c r="G129" i="70"/>
  <c r="F129" i="70"/>
  <c r="C129" i="70"/>
  <c r="N128" i="70"/>
  <c r="J128" i="70"/>
  <c r="F128" i="70"/>
  <c r="P126" i="70"/>
  <c r="M126" i="70"/>
  <c r="L126" i="70"/>
  <c r="K126" i="70"/>
  <c r="H126" i="70"/>
  <c r="E126" i="70"/>
  <c r="D126" i="70"/>
  <c r="C126" i="70"/>
  <c r="O125" i="70"/>
  <c r="K125" i="70"/>
  <c r="G125" i="70"/>
  <c r="C125" i="70"/>
  <c r="Q123" i="70"/>
  <c r="P123" i="70"/>
  <c r="N123" i="70"/>
  <c r="M123" i="70"/>
  <c r="L123" i="70"/>
  <c r="J123" i="70"/>
  <c r="I123" i="70"/>
  <c r="H123" i="70"/>
  <c r="F123" i="70"/>
  <c r="E123" i="70"/>
  <c r="D123" i="70"/>
  <c r="P122" i="70"/>
  <c r="O122" i="70"/>
  <c r="L122" i="70"/>
  <c r="K122" i="70"/>
  <c r="H122" i="70"/>
  <c r="G122" i="70"/>
  <c r="D122" i="70"/>
  <c r="C122" i="70"/>
  <c r="O121" i="70"/>
  <c r="K121" i="70"/>
  <c r="G121" i="70"/>
  <c r="C121" i="70"/>
  <c r="Q119" i="70"/>
  <c r="N119" i="70"/>
  <c r="M119" i="70"/>
  <c r="J119" i="70"/>
  <c r="I119" i="70"/>
  <c r="F119" i="70"/>
  <c r="E119" i="70"/>
  <c r="Q128" i="45"/>
  <c r="O117" i="70"/>
  <c r="M128" i="45"/>
  <c r="K117" i="70"/>
  <c r="I128" i="45"/>
  <c r="G117" i="70"/>
  <c r="E128" i="45"/>
  <c r="C117" i="70"/>
  <c r="Q115" i="70"/>
  <c r="O115" i="70"/>
  <c r="M115" i="70"/>
  <c r="L115" i="70"/>
  <c r="K115" i="70"/>
  <c r="I115" i="70"/>
  <c r="G115" i="70"/>
  <c r="E115" i="70"/>
  <c r="D115" i="70"/>
  <c r="C115" i="70"/>
  <c r="P114" i="70"/>
  <c r="N114" i="70"/>
  <c r="L114" i="70"/>
  <c r="J114" i="70"/>
  <c r="H114" i="70"/>
  <c r="F114" i="70"/>
  <c r="D114" i="70"/>
  <c r="Q129" i="69"/>
  <c r="O129" i="69"/>
  <c r="N129" i="69"/>
  <c r="M129" i="69"/>
  <c r="K129" i="69"/>
  <c r="I129" i="69"/>
  <c r="G129" i="69"/>
  <c r="F129" i="69"/>
  <c r="E129" i="69"/>
  <c r="C129" i="69"/>
  <c r="N128" i="69"/>
  <c r="L128" i="69"/>
  <c r="J128" i="69"/>
  <c r="H128" i="69"/>
  <c r="F128" i="69"/>
  <c r="D128" i="69"/>
  <c r="P126" i="69"/>
  <c r="N126" i="69"/>
  <c r="L126" i="69"/>
  <c r="K126" i="69"/>
  <c r="J126" i="69"/>
  <c r="H126" i="69"/>
  <c r="F126" i="69"/>
  <c r="D126" i="69"/>
  <c r="Q125" i="69"/>
  <c r="O125" i="69"/>
  <c r="M125" i="69"/>
  <c r="K125" i="69"/>
  <c r="I125" i="69"/>
  <c r="G125" i="69"/>
  <c r="E125" i="69"/>
  <c r="C125" i="69"/>
  <c r="Q123" i="69"/>
  <c r="P123" i="69"/>
  <c r="O123" i="69"/>
  <c r="M123" i="69"/>
  <c r="L123" i="69"/>
  <c r="K123" i="69"/>
  <c r="I123" i="69"/>
  <c r="H123" i="69"/>
  <c r="G123" i="69"/>
  <c r="E123" i="69"/>
  <c r="D123" i="69"/>
  <c r="C123" i="69"/>
  <c r="O122" i="69"/>
  <c r="N122" i="69"/>
  <c r="K122" i="69"/>
  <c r="J122" i="69"/>
  <c r="G122" i="69"/>
  <c r="F122" i="69"/>
  <c r="D115" i="49"/>
  <c r="C122" i="69"/>
  <c r="Q121" i="69"/>
  <c r="N121" i="69"/>
  <c r="M121" i="69"/>
  <c r="J121" i="69"/>
  <c r="I121" i="69"/>
  <c r="F121" i="69"/>
  <c r="E121" i="69"/>
  <c r="C114" i="49"/>
  <c r="Q112" i="49"/>
  <c r="P119" i="69"/>
  <c r="O119" i="69"/>
  <c r="M119" i="69"/>
  <c r="L119" i="69"/>
  <c r="K119" i="69"/>
  <c r="I119" i="69"/>
  <c r="H119" i="69"/>
  <c r="G119" i="69"/>
  <c r="E119" i="69"/>
  <c r="D119" i="69"/>
  <c r="C119" i="69"/>
  <c r="P109" i="45"/>
  <c r="M117" i="69"/>
  <c r="J117" i="69"/>
  <c r="I117" i="69"/>
  <c r="H109" i="45"/>
  <c r="P115" i="69"/>
  <c r="O115" i="69"/>
  <c r="L115" i="69"/>
  <c r="K115" i="69"/>
  <c r="H115" i="69"/>
  <c r="G115" i="69"/>
  <c r="D115" i="69"/>
  <c r="C115" i="69"/>
  <c r="P114" i="69"/>
  <c r="O114" i="69"/>
  <c r="N114" i="69"/>
  <c r="L114" i="69"/>
  <c r="J114" i="69"/>
  <c r="H114" i="69"/>
  <c r="G114" i="69"/>
  <c r="F114" i="69"/>
  <c r="D114" i="69"/>
  <c r="Q157" i="68"/>
  <c r="P157" i="68"/>
  <c r="N157" i="68"/>
  <c r="M157" i="68"/>
  <c r="L157" i="68"/>
  <c r="J157" i="68"/>
  <c r="I157" i="68"/>
  <c r="H157" i="68"/>
  <c r="F157" i="68"/>
  <c r="E157" i="68"/>
  <c r="D157" i="68"/>
  <c r="Q156" i="68"/>
  <c r="P156" i="68"/>
  <c r="O156" i="68"/>
  <c r="M156" i="68"/>
  <c r="L156" i="68"/>
  <c r="K156" i="68"/>
  <c r="I156" i="68"/>
  <c r="H156" i="68"/>
  <c r="G156" i="68"/>
  <c r="E156" i="68"/>
  <c r="D156" i="68"/>
  <c r="C156" i="68"/>
  <c r="P155" i="68"/>
  <c r="O155" i="68"/>
  <c r="N155" i="68"/>
  <c r="L155" i="68"/>
  <c r="K155" i="68"/>
  <c r="H155" i="68"/>
  <c r="G155" i="68"/>
  <c r="F155" i="68"/>
  <c r="D155" i="68"/>
  <c r="C155" i="68"/>
  <c r="P153" i="68"/>
  <c r="N153" i="68"/>
  <c r="L153" i="68"/>
  <c r="J153" i="68"/>
  <c r="H153" i="68"/>
  <c r="F153" i="68"/>
  <c r="D153" i="68"/>
  <c r="Q152" i="68"/>
  <c r="P152" i="68"/>
  <c r="M152" i="68"/>
  <c r="L152" i="68"/>
  <c r="I152" i="68"/>
  <c r="H152" i="68"/>
  <c r="G152" i="68"/>
  <c r="E152" i="68"/>
  <c r="D152" i="68"/>
  <c r="Q150" i="68"/>
  <c r="O150" i="68"/>
  <c r="N150" i="68"/>
  <c r="M150" i="68"/>
  <c r="K150" i="68"/>
  <c r="J150" i="68"/>
  <c r="I150" i="68"/>
  <c r="G150" i="68"/>
  <c r="F150" i="68"/>
  <c r="E150" i="68"/>
  <c r="C150" i="68"/>
  <c r="P149" i="68"/>
  <c r="N149" i="68"/>
  <c r="L149" i="68"/>
  <c r="J149" i="68"/>
  <c r="H149" i="68"/>
  <c r="F149" i="68"/>
  <c r="D149" i="68"/>
  <c r="Q148" i="68"/>
  <c r="P148" i="68"/>
  <c r="O148" i="68"/>
  <c r="M148" i="68"/>
  <c r="L148" i="68"/>
  <c r="I148" i="68"/>
  <c r="H148" i="68"/>
  <c r="G148" i="68"/>
  <c r="E148" i="68"/>
  <c r="D148" i="68"/>
  <c r="Q146" i="68"/>
  <c r="O146" i="68"/>
  <c r="N146" i="68"/>
  <c r="M146" i="68"/>
  <c r="K146" i="68"/>
  <c r="J146" i="68"/>
  <c r="I146" i="68"/>
  <c r="G146" i="68"/>
  <c r="F146" i="68"/>
  <c r="E146" i="68"/>
  <c r="C146" i="68"/>
  <c r="P145" i="68"/>
  <c r="N145" i="68"/>
  <c r="L145" i="68"/>
  <c r="J145" i="68"/>
  <c r="H145" i="68"/>
  <c r="F145" i="68"/>
  <c r="D145" i="68"/>
  <c r="Q144" i="68"/>
  <c r="P144" i="68"/>
  <c r="M144" i="68"/>
  <c r="L144" i="68"/>
  <c r="I144" i="68"/>
  <c r="H144" i="68"/>
  <c r="G144" i="68"/>
  <c r="E144" i="68"/>
  <c r="D144" i="68"/>
  <c r="O142" i="68"/>
  <c r="N142" i="68"/>
  <c r="M142" i="68"/>
  <c r="K142" i="68"/>
  <c r="J142" i="68"/>
  <c r="G142" i="68"/>
  <c r="F142" i="68"/>
  <c r="C142" i="68"/>
  <c r="Q140" i="68"/>
  <c r="N85" i="45"/>
  <c r="M140" i="68"/>
  <c r="I140" i="68"/>
  <c r="F85" i="45"/>
  <c r="E140" i="68"/>
  <c r="J85" i="45"/>
  <c r="Q138" i="68"/>
  <c r="P138" i="68"/>
  <c r="O138" i="68"/>
  <c r="M138" i="68"/>
  <c r="L138" i="68"/>
  <c r="K138" i="68"/>
  <c r="I138" i="68"/>
  <c r="H138" i="68"/>
  <c r="G138" i="68"/>
  <c r="E138" i="68"/>
  <c r="D138" i="68"/>
  <c r="C138" i="68"/>
  <c r="O137" i="68"/>
  <c r="N137" i="68"/>
  <c r="J137" i="68"/>
  <c r="H137" i="68"/>
  <c r="G137" i="68"/>
  <c r="F137" i="68"/>
  <c r="D137" i="68"/>
  <c r="C137" i="68"/>
  <c r="Q129" i="67"/>
  <c r="P129" i="67"/>
  <c r="M129" i="67"/>
  <c r="L129" i="67"/>
  <c r="I129" i="67"/>
  <c r="H129" i="67"/>
  <c r="E129" i="67"/>
  <c r="D129" i="67"/>
  <c r="P128" i="67"/>
  <c r="O128" i="67"/>
  <c r="L128" i="67"/>
  <c r="K128" i="67"/>
  <c r="H128" i="67"/>
  <c r="G128" i="67"/>
  <c r="D128" i="67"/>
  <c r="C128" i="67"/>
  <c r="Q126" i="67"/>
  <c r="N126" i="67"/>
  <c r="M126" i="67"/>
  <c r="J126" i="67"/>
  <c r="I126" i="67"/>
  <c r="F126" i="67"/>
  <c r="E126" i="67"/>
  <c r="P125" i="67"/>
  <c r="N125" i="67"/>
  <c r="M125" i="67"/>
  <c r="L125" i="67"/>
  <c r="J125" i="67"/>
  <c r="H125" i="67"/>
  <c r="F125" i="67"/>
  <c r="E125" i="67"/>
  <c r="D125" i="67"/>
  <c r="P123" i="67"/>
  <c r="O123" i="67"/>
  <c r="N123" i="67"/>
  <c r="L123" i="67"/>
  <c r="K123" i="67"/>
  <c r="J123" i="67"/>
  <c r="H123" i="67"/>
  <c r="G123" i="67"/>
  <c r="F123" i="67"/>
  <c r="D123" i="67"/>
  <c r="C123" i="67"/>
  <c r="Q122" i="67"/>
  <c r="N122" i="67"/>
  <c r="M122" i="67"/>
  <c r="J122" i="67"/>
  <c r="I122" i="67"/>
  <c r="F122" i="67"/>
  <c r="E122" i="67"/>
  <c r="P121" i="67"/>
  <c r="N121" i="67"/>
  <c r="L121" i="67"/>
  <c r="J121" i="67"/>
  <c r="H121" i="67"/>
  <c r="F121" i="67"/>
  <c r="D121" i="67"/>
  <c r="N119" i="67"/>
  <c r="K119" i="67"/>
  <c r="J119" i="67"/>
  <c r="F119" i="67"/>
  <c r="C119" i="67"/>
  <c r="Q117" i="67"/>
  <c r="P117" i="67"/>
  <c r="O66" i="45"/>
  <c r="M117" i="67"/>
  <c r="L117" i="67"/>
  <c r="K66" i="45"/>
  <c r="H117" i="67"/>
  <c r="G66" i="45"/>
  <c r="E117" i="67"/>
  <c r="D117" i="67"/>
  <c r="C66" i="45"/>
  <c r="Q115" i="67"/>
  <c r="N115" i="67"/>
  <c r="M115" i="67"/>
  <c r="J115" i="67"/>
  <c r="I115" i="67"/>
  <c r="F115" i="67"/>
  <c r="E115" i="67"/>
  <c r="Q114" i="67"/>
  <c r="P114" i="67"/>
  <c r="M114" i="67"/>
  <c r="L114" i="67"/>
  <c r="I114" i="67"/>
  <c r="H114" i="67"/>
  <c r="E114" i="67"/>
  <c r="D114" i="67"/>
  <c r="O129" i="66"/>
  <c r="N129" i="66"/>
  <c r="K129" i="66"/>
  <c r="J129" i="66"/>
  <c r="G129" i="66"/>
  <c r="F129" i="66"/>
  <c r="C129" i="66"/>
  <c r="Q128" i="66"/>
  <c r="O128" i="66"/>
  <c r="N128" i="66"/>
  <c r="M128" i="66"/>
  <c r="K128" i="66"/>
  <c r="I128" i="66"/>
  <c r="G128" i="66"/>
  <c r="F128" i="66"/>
  <c r="E128" i="66"/>
  <c r="C128" i="66"/>
  <c r="P126" i="66"/>
  <c r="O126" i="66"/>
  <c r="N55" i="45"/>
  <c r="L126" i="66"/>
  <c r="K126" i="66"/>
  <c r="H126" i="66"/>
  <c r="G126" i="66"/>
  <c r="D126" i="66"/>
  <c r="C126" i="66"/>
  <c r="P125" i="66"/>
  <c r="O125" i="66"/>
  <c r="N125" i="66"/>
  <c r="L125" i="66"/>
  <c r="J125" i="66"/>
  <c r="H125" i="66"/>
  <c r="F125" i="66"/>
  <c r="D125" i="66"/>
  <c r="Q123" i="66"/>
  <c r="P123" i="66"/>
  <c r="N123" i="66"/>
  <c r="M123" i="66"/>
  <c r="L123" i="66"/>
  <c r="J123" i="66"/>
  <c r="I123" i="66"/>
  <c r="H123" i="66"/>
  <c r="F123" i="66"/>
  <c r="E123" i="66"/>
  <c r="D123" i="66"/>
  <c r="P122" i="66"/>
  <c r="O122" i="66"/>
  <c r="L122" i="66"/>
  <c r="K122" i="66"/>
  <c r="H122" i="66"/>
  <c r="G122" i="66"/>
  <c r="D122" i="66"/>
  <c r="C122" i="66"/>
  <c r="P121" i="66"/>
  <c r="O121" i="66"/>
  <c r="N121" i="66"/>
  <c r="L121" i="66"/>
  <c r="J121" i="66"/>
  <c r="H121" i="66"/>
  <c r="G121" i="66"/>
  <c r="F121" i="66"/>
  <c r="D121" i="66"/>
  <c r="P119" i="66"/>
  <c r="N119" i="66"/>
  <c r="M119" i="66"/>
  <c r="L119" i="66"/>
  <c r="J119" i="66"/>
  <c r="H119" i="66"/>
  <c r="F119" i="66"/>
  <c r="E119" i="66"/>
  <c r="D119" i="66"/>
  <c r="Q47" i="45"/>
  <c r="N117" i="66"/>
  <c r="J117" i="66"/>
  <c r="I47" i="45"/>
  <c r="G117" i="66"/>
  <c r="F117" i="66"/>
  <c r="M47" i="45"/>
  <c r="E47" i="45"/>
  <c r="Q115" i="66"/>
  <c r="P115" i="66"/>
  <c r="O115" i="66"/>
  <c r="M115" i="66"/>
  <c r="L115" i="66"/>
  <c r="K115" i="66"/>
  <c r="I115" i="66"/>
  <c r="H115" i="66"/>
  <c r="G115" i="66"/>
  <c r="E115" i="66"/>
  <c r="D115" i="66"/>
  <c r="C115" i="66"/>
  <c r="O114" i="66"/>
  <c r="N114" i="66"/>
  <c r="L114" i="66"/>
  <c r="K114" i="66"/>
  <c r="J114" i="66"/>
  <c r="G114" i="66"/>
  <c r="F114" i="66"/>
  <c r="D114" i="66"/>
  <c r="C114" i="66"/>
  <c r="O44" i="45"/>
  <c r="P129" i="65"/>
  <c r="O129" i="65"/>
  <c r="L129" i="65"/>
  <c r="K129" i="65"/>
  <c r="J129" i="65"/>
  <c r="H129" i="65"/>
  <c r="G129" i="65"/>
  <c r="D129" i="65"/>
  <c r="C129" i="65"/>
  <c r="O128" i="65"/>
  <c r="N128" i="65"/>
  <c r="K128" i="65"/>
  <c r="J128" i="65"/>
  <c r="G128" i="65"/>
  <c r="F128" i="65"/>
  <c r="C128" i="65"/>
  <c r="Q126" i="65"/>
  <c r="P126" i="65"/>
  <c r="M126" i="65"/>
  <c r="L126" i="65"/>
  <c r="I126" i="65"/>
  <c r="H126" i="65"/>
  <c r="G126" i="65"/>
  <c r="E126" i="65"/>
  <c r="D126" i="65"/>
  <c r="P125" i="65"/>
  <c r="O125" i="65"/>
  <c r="L125" i="65"/>
  <c r="K125" i="65"/>
  <c r="H125" i="65"/>
  <c r="G125" i="65"/>
  <c r="D125" i="65"/>
  <c r="C125" i="65"/>
  <c r="Q123" i="65"/>
  <c r="P123" i="65"/>
  <c r="N123" i="65"/>
  <c r="M123" i="65"/>
  <c r="L123" i="65"/>
  <c r="J123" i="65"/>
  <c r="I123" i="65"/>
  <c r="H123" i="65"/>
  <c r="F123" i="65"/>
  <c r="E123" i="65"/>
  <c r="D123" i="65"/>
  <c r="P122" i="65"/>
  <c r="O122" i="65"/>
  <c r="M122" i="65"/>
  <c r="L122" i="65"/>
  <c r="I122" i="65"/>
  <c r="H122" i="65"/>
  <c r="G122" i="65"/>
  <c r="D122" i="65"/>
  <c r="C122" i="65"/>
  <c r="O121" i="65"/>
  <c r="K121" i="65"/>
  <c r="H121" i="65"/>
  <c r="G121" i="65"/>
  <c r="D121" i="65"/>
  <c r="C121" i="65"/>
  <c r="Q119" i="65"/>
  <c r="P119" i="65"/>
  <c r="M119" i="65"/>
  <c r="L119" i="65"/>
  <c r="I119" i="65"/>
  <c r="H119" i="65"/>
  <c r="F119" i="65"/>
  <c r="E119" i="65"/>
  <c r="D119" i="65"/>
  <c r="O117" i="65"/>
  <c r="K117" i="65"/>
  <c r="I28" i="45"/>
  <c r="G117" i="65"/>
  <c r="E28" i="45"/>
  <c r="D117" i="65"/>
  <c r="C117" i="65"/>
  <c r="Q115" i="65"/>
  <c r="O115" i="65"/>
  <c r="N115" i="65"/>
  <c r="M115" i="65"/>
  <c r="K115" i="65"/>
  <c r="J115" i="65"/>
  <c r="I115" i="65"/>
  <c r="G115" i="65"/>
  <c r="F115" i="65"/>
  <c r="E115" i="65"/>
  <c r="C115" i="65"/>
  <c r="Q114" i="65"/>
  <c r="P114" i="65"/>
  <c r="M114" i="65"/>
  <c r="L114" i="65"/>
  <c r="I114" i="65"/>
  <c r="H114" i="65"/>
  <c r="E114" i="65"/>
  <c r="D114" i="65"/>
  <c r="Q145" i="64"/>
  <c r="O145" i="64"/>
  <c r="N145" i="64"/>
  <c r="M145" i="64"/>
  <c r="K145" i="64"/>
  <c r="J145" i="64"/>
  <c r="I145" i="64"/>
  <c r="G145" i="64"/>
  <c r="F145" i="64"/>
  <c r="E145" i="64"/>
  <c r="C145" i="64"/>
  <c r="Q144" i="64"/>
  <c r="P144" i="64"/>
  <c r="N144" i="64"/>
  <c r="M144" i="64"/>
  <c r="L144" i="64"/>
  <c r="J144" i="64"/>
  <c r="I144" i="64"/>
  <c r="H144" i="64"/>
  <c r="F144" i="64"/>
  <c r="E144" i="64"/>
  <c r="D144" i="64"/>
  <c r="P143" i="64"/>
  <c r="O143" i="64"/>
  <c r="L143" i="64"/>
  <c r="K143" i="64"/>
  <c r="H143" i="64"/>
  <c r="G143" i="64"/>
  <c r="D143" i="64"/>
  <c r="C143" i="64"/>
  <c r="Q141" i="64"/>
  <c r="O141" i="64"/>
  <c r="N141" i="64"/>
  <c r="M141" i="64"/>
  <c r="K141" i="64"/>
  <c r="J141" i="64"/>
  <c r="I141" i="64"/>
  <c r="G141" i="64"/>
  <c r="F141" i="64"/>
  <c r="E141" i="64"/>
  <c r="C141" i="64"/>
  <c r="Q140" i="64"/>
  <c r="P140" i="64"/>
  <c r="M140" i="64"/>
  <c r="L140" i="64"/>
  <c r="I140" i="64"/>
  <c r="H140" i="64"/>
  <c r="E140" i="64"/>
  <c r="D140" i="64"/>
  <c r="P138" i="64"/>
  <c r="O138" i="64"/>
  <c r="N138" i="64"/>
  <c r="L138" i="64"/>
  <c r="K138" i="64"/>
  <c r="J138" i="64"/>
  <c r="H138" i="64"/>
  <c r="G138" i="64"/>
  <c r="F138" i="64"/>
  <c r="D138" i="64"/>
  <c r="C138" i="64"/>
  <c r="Q137" i="64"/>
  <c r="O137" i="64"/>
  <c r="N137" i="64"/>
  <c r="M137" i="64"/>
  <c r="K137" i="64"/>
  <c r="J137" i="64"/>
  <c r="I137" i="64"/>
  <c r="G137" i="64"/>
  <c r="F137" i="64"/>
  <c r="E137" i="64"/>
  <c r="C137" i="64"/>
  <c r="Q136" i="64"/>
  <c r="P136" i="64"/>
  <c r="M136" i="64"/>
  <c r="L136" i="64"/>
  <c r="I136" i="64"/>
  <c r="H136" i="64"/>
  <c r="E136" i="64"/>
  <c r="D136" i="64"/>
  <c r="P134" i="64"/>
  <c r="O134" i="64"/>
  <c r="N134" i="64"/>
  <c r="L134" i="64"/>
  <c r="K134" i="64"/>
  <c r="J134" i="64"/>
  <c r="H134" i="64"/>
  <c r="G134" i="64"/>
  <c r="F134" i="64"/>
  <c r="D134" i="64"/>
  <c r="C134" i="64"/>
  <c r="Q133" i="64"/>
  <c r="O133" i="64"/>
  <c r="N133" i="64"/>
  <c r="M133" i="64"/>
  <c r="K133" i="64"/>
  <c r="J133" i="64"/>
  <c r="I133" i="64"/>
  <c r="G133" i="64"/>
  <c r="F133" i="64"/>
  <c r="E133" i="64"/>
  <c r="C133" i="64"/>
  <c r="P131" i="64"/>
  <c r="O131" i="64"/>
  <c r="L131" i="64"/>
  <c r="K131" i="64"/>
  <c r="H131" i="64"/>
  <c r="D131" i="64"/>
  <c r="C131" i="64"/>
  <c r="O129" i="64"/>
  <c r="N129" i="64"/>
  <c r="K129" i="64"/>
  <c r="J129" i="64"/>
  <c r="G129" i="64"/>
  <c r="F129" i="64"/>
  <c r="C129" i="64"/>
  <c r="Q128" i="64"/>
  <c r="M128" i="64"/>
  <c r="I128" i="64"/>
  <c r="B126" i="72"/>
  <c r="B124" i="72"/>
  <c r="B121" i="72"/>
  <c r="B120" i="72"/>
  <c r="B117" i="72"/>
  <c r="B164" i="45"/>
  <c r="B113" i="72"/>
  <c r="B127" i="71"/>
  <c r="B124" i="71"/>
  <c r="B123" i="71"/>
  <c r="B119" i="71"/>
  <c r="B128" i="70"/>
  <c r="B126" i="70"/>
  <c r="B123" i="70"/>
  <c r="B122" i="70"/>
  <c r="B119" i="70"/>
  <c r="B128" i="45"/>
  <c r="B115" i="70"/>
  <c r="B114" i="70"/>
  <c r="B129" i="69"/>
  <c r="B126" i="69"/>
  <c r="B123" i="69"/>
  <c r="B122" i="69"/>
  <c r="B121" i="69"/>
  <c r="B119" i="69"/>
  <c r="B114" i="69"/>
  <c r="B157" i="68"/>
  <c r="B153" i="68"/>
  <c r="B150" i="68"/>
  <c r="B149" i="68"/>
  <c r="B148" i="68"/>
  <c r="B146" i="68"/>
  <c r="B145" i="68"/>
  <c r="B144" i="68"/>
  <c r="B142" i="68"/>
  <c r="B137" i="68"/>
  <c r="B129" i="67"/>
  <c r="B128" i="67"/>
  <c r="B126" i="67"/>
  <c r="B125" i="67"/>
  <c r="B122" i="67"/>
  <c r="B117" i="67"/>
  <c r="B115" i="67"/>
  <c r="B129" i="66"/>
  <c r="B128" i="66"/>
  <c r="B123" i="66"/>
  <c r="B121" i="66"/>
  <c r="B119" i="66"/>
  <c r="B117" i="66"/>
  <c r="B115" i="66"/>
  <c r="B128" i="65"/>
  <c r="B126" i="65"/>
  <c r="B123" i="65"/>
  <c r="B122" i="65"/>
  <c r="B115" i="65"/>
  <c r="B114" i="65"/>
  <c r="B145" i="64"/>
  <c r="B143" i="64"/>
  <c r="B141" i="64"/>
  <c r="B138" i="64"/>
  <c r="B137" i="64"/>
  <c r="B134" i="64"/>
  <c r="B133" i="64"/>
  <c r="B131" i="64"/>
  <c r="B129" i="64"/>
  <c r="B15" i="8"/>
  <c r="B15" i="7"/>
  <c r="P109" i="72"/>
  <c r="N109" i="72"/>
  <c r="L109" i="72"/>
  <c r="J109" i="72"/>
  <c r="H109" i="72"/>
  <c r="F109" i="72"/>
  <c r="D109" i="72"/>
  <c r="P108" i="72"/>
  <c r="O108" i="72"/>
  <c r="L108" i="72"/>
  <c r="K108" i="72"/>
  <c r="H108" i="72"/>
  <c r="G108" i="72"/>
  <c r="D108" i="72"/>
  <c r="C108" i="72"/>
  <c r="Q106" i="72"/>
  <c r="O106" i="72"/>
  <c r="N106" i="72"/>
  <c r="M106" i="72"/>
  <c r="K106" i="72"/>
  <c r="J106" i="72"/>
  <c r="I106" i="72"/>
  <c r="G106" i="72"/>
  <c r="F106" i="72"/>
  <c r="E106" i="72"/>
  <c r="C106" i="72"/>
  <c r="Q105" i="72"/>
  <c r="P105" i="72"/>
  <c r="M105" i="72"/>
  <c r="L105" i="72"/>
  <c r="I105" i="72"/>
  <c r="H105" i="72"/>
  <c r="E105" i="72"/>
  <c r="D105" i="72"/>
  <c r="P103" i="72"/>
  <c r="O103" i="72"/>
  <c r="N103" i="72"/>
  <c r="L103" i="72"/>
  <c r="K103" i="72"/>
  <c r="J103" i="72"/>
  <c r="H103" i="72"/>
  <c r="G103" i="72"/>
  <c r="F103" i="72"/>
  <c r="D103" i="72"/>
  <c r="C103" i="72"/>
  <c r="Q102" i="72"/>
  <c r="O102" i="72"/>
  <c r="N102" i="72"/>
  <c r="M102" i="72"/>
  <c r="K102" i="72"/>
  <c r="J102" i="72"/>
  <c r="I102" i="72"/>
  <c r="G102" i="72"/>
  <c r="F102" i="72"/>
  <c r="E102" i="72"/>
  <c r="C102" i="72"/>
  <c r="Q101" i="72"/>
  <c r="P101" i="72"/>
  <c r="M101" i="72"/>
  <c r="L101" i="72"/>
  <c r="I101" i="72"/>
  <c r="H101" i="72"/>
  <c r="E101" i="72"/>
  <c r="D101" i="72"/>
  <c r="P99" i="72"/>
  <c r="O99" i="72"/>
  <c r="N99" i="72"/>
  <c r="L99" i="72"/>
  <c r="K99" i="72"/>
  <c r="J99" i="72"/>
  <c r="H99" i="72"/>
  <c r="G99" i="72"/>
  <c r="F99" i="72"/>
  <c r="D99" i="72"/>
  <c r="C99" i="72"/>
  <c r="Q97" i="72"/>
  <c r="P97" i="72"/>
  <c r="M97" i="72"/>
  <c r="L97" i="72"/>
  <c r="I97" i="72"/>
  <c r="H97" i="72"/>
  <c r="E97" i="72"/>
  <c r="D97" i="72"/>
  <c r="D96" i="72" s="1"/>
  <c r="O95" i="72"/>
  <c r="N162" i="44"/>
  <c r="K95" i="72"/>
  <c r="J162" i="44"/>
  <c r="G95" i="72"/>
  <c r="F162" i="44"/>
  <c r="C95" i="72"/>
  <c r="B109" i="71"/>
  <c r="B108" i="71"/>
  <c r="B105" i="71"/>
  <c r="B103" i="71"/>
  <c r="B101" i="71"/>
  <c r="B99" i="71"/>
  <c r="B97" i="71"/>
  <c r="B95" i="71"/>
  <c r="B109" i="72"/>
  <c r="B108" i="72"/>
  <c r="B106" i="72"/>
  <c r="B103" i="72"/>
  <c r="B102" i="72"/>
  <c r="B101" i="72"/>
  <c r="B99" i="72"/>
  <c r="B164" i="44"/>
  <c r="O109" i="71"/>
  <c r="N109" i="71"/>
  <c r="K109" i="71"/>
  <c r="J109" i="71"/>
  <c r="G109" i="71"/>
  <c r="F109" i="71"/>
  <c r="C109" i="71"/>
  <c r="P108" i="71"/>
  <c r="O108" i="71"/>
  <c r="N108" i="71"/>
  <c r="L108" i="71"/>
  <c r="K108" i="71"/>
  <c r="J108" i="71"/>
  <c r="H108" i="71"/>
  <c r="G108" i="71"/>
  <c r="D108" i="71"/>
  <c r="C108" i="71"/>
  <c r="Q106" i="71"/>
  <c r="P106" i="71"/>
  <c r="M106" i="71"/>
  <c r="L106" i="71"/>
  <c r="I106" i="71"/>
  <c r="H106" i="71"/>
  <c r="E106" i="71"/>
  <c r="D106" i="71"/>
  <c r="P105" i="71"/>
  <c r="O105" i="71"/>
  <c r="L105" i="71"/>
  <c r="K105" i="71"/>
  <c r="H105" i="71"/>
  <c r="G105" i="71"/>
  <c r="D105" i="71"/>
  <c r="C105" i="71"/>
  <c r="Q103" i="71"/>
  <c r="P103" i="71"/>
  <c r="N103" i="71"/>
  <c r="M103" i="71"/>
  <c r="L103" i="71"/>
  <c r="J103" i="71"/>
  <c r="I103" i="71"/>
  <c r="H103" i="71"/>
  <c r="F103" i="71"/>
  <c r="E103" i="71"/>
  <c r="D103" i="71"/>
  <c r="Q102" i="71"/>
  <c r="P102" i="71"/>
  <c r="O102" i="71"/>
  <c r="M102" i="71"/>
  <c r="L102" i="71"/>
  <c r="K102" i="71"/>
  <c r="I102" i="71"/>
  <c r="H102" i="71"/>
  <c r="G102" i="71"/>
  <c r="E102" i="71"/>
  <c r="D102" i="71"/>
  <c r="C102" i="71"/>
  <c r="P101" i="71"/>
  <c r="O101" i="71"/>
  <c r="N101" i="71"/>
  <c r="L101" i="71"/>
  <c r="K101" i="71"/>
  <c r="J101" i="71"/>
  <c r="H101" i="71"/>
  <c r="G101" i="71"/>
  <c r="F101" i="71"/>
  <c r="D101" i="71"/>
  <c r="C101" i="71"/>
  <c r="Q99" i="71"/>
  <c r="P99" i="71"/>
  <c r="N99" i="71"/>
  <c r="M99" i="71"/>
  <c r="L99" i="71"/>
  <c r="J99" i="71"/>
  <c r="I99" i="71"/>
  <c r="H99" i="71"/>
  <c r="F99" i="71"/>
  <c r="E99" i="71"/>
  <c r="D99" i="71"/>
  <c r="K97" i="71"/>
  <c r="C97" i="71"/>
  <c r="K146" i="44"/>
  <c r="Q95" i="71"/>
  <c r="M95" i="71"/>
  <c r="E95" i="71"/>
  <c r="C144" i="44"/>
  <c r="P110" i="70"/>
  <c r="O110" i="70"/>
  <c r="N110" i="70"/>
  <c r="L110" i="70"/>
  <c r="K110" i="70"/>
  <c r="J110" i="70"/>
  <c r="H110" i="70"/>
  <c r="G110" i="70"/>
  <c r="F110" i="70"/>
  <c r="D110" i="70"/>
  <c r="C110" i="70"/>
  <c r="P109" i="70"/>
  <c r="O109" i="70"/>
  <c r="N109" i="70"/>
  <c r="L109" i="70"/>
  <c r="K109" i="70"/>
  <c r="J109" i="70"/>
  <c r="H109" i="70"/>
  <c r="G109" i="70"/>
  <c r="F109" i="70"/>
  <c r="D109" i="70"/>
  <c r="C109" i="70"/>
  <c r="Q107" i="70"/>
  <c r="P107" i="70"/>
  <c r="O107" i="70"/>
  <c r="M107" i="70"/>
  <c r="L107" i="70"/>
  <c r="K107" i="70"/>
  <c r="I107" i="70"/>
  <c r="H107" i="70"/>
  <c r="G107" i="70"/>
  <c r="E107" i="70"/>
  <c r="D107" i="70"/>
  <c r="C107" i="70"/>
  <c r="P106" i="70"/>
  <c r="O106" i="70"/>
  <c r="N106" i="70"/>
  <c r="L106" i="70"/>
  <c r="K106" i="70"/>
  <c r="J106" i="70"/>
  <c r="H106" i="70"/>
  <c r="G106" i="70"/>
  <c r="F106" i="70"/>
  <c r="D106" i="70"/>
  <c r="C106" i="70"/>
  <c r="Q104" i="70"/>
  <c r="P104" i="70"/>
  <c r="N104" i="70"/>
  <c r="M104" i="70"/>
  <c r="L104" i="70"/>
  <c r="J104" i="70"/>
  <c r="I104" i="70"/>
  <c r="H104" i="70"/>
  <c r="F104" i="70"/>
  <c r="E104" i="70"/>
  <c r="D104" i="70"/>
  <c r="Q103" i="70"/>
  <c r="P103" i="70"/>
  <c r="O103" i="70"/>
  <c r="M103" i="70"/>
  <c r="L103" i="70"/>
  <c r="K103" i="70"/>
  <c r="I103" i="70"/>
  <c r="H103" i="70"/>
  <c r="G103" i="70"/>
  <c r="E103" i="70"/>
  <c r="D103" i="70"/>
  <c r="C103" i="70"/>
  <c r="P102" i="70"/>
  <c r="O102" i="70"/>
  <c r="N102" i="70"/>
  <c r="L102" i="70"/>
  <c r="K102" i="70"/>
  <c r="J102" i="70"/>
  <c r="H102" i="70"/>
  <c r="G102" i="70"/>
  <c r="F102" i="70"/>
  <c r="D102" i="70"/>
  <c r="C102" i="70"/>
  <c r="Q100" i="70"/>
  <c r="P100" i="70"/>
  <c r="N100" i="70"/>
  <c r="M100" i="70"/>
  <c r="L100" i="70"/>
  <c r="J100" i="70"/>
  <c r="I100" i="70"/>
  <c r="H100" i="70"/>
  <c r="F100" i="70"/>
  <c r="E100" i="70"/>
  <c r="D100" i="70"/>
  <c r="Q96" i="70"/>
  <c r="O96" i="70"/>
  <c r="N96" i="70"/>
  <c r="M96" i="70"/>
  <c r="K96" i="70"/>
  <c r="J96" i="70"/>
  <c r="I96" i="70"/>
  <c r="G96" i="70"/>
  <c r="F96" i="70"/>
  <c r="E96" i="70"/>
  <c r="C96" i="70"/>
  <c r="Q95" i="70"/>
  <c r="P95" i="70"/>
  <c r="N95" i="70"/>
  <c r="M95" i="70"/>
  <c r="L95" i="70"/>
  <c r="J95" i="70"/>
  <c r="I95" i="70"/>
  <c r="H95" i="70"/>
  <c r="F95" i="70"/>
  <c r="E95" i="70"/>
  <c r="D95" i="70"/>
  <c r="B107" i="70"/>
  <c r="B106" i="70"/>
  <c r="B104" i="70"/>
  <c r="B103" i="70"/>
  <c r="B102" i="70"/>
  <c r="B100" i="70"/>
  <c r="B95" i="70"/>
  <c r="B110" i="70"/>
  <c r="B109" i="70"/>
  <c r="B98" i="70"/>
  <c r="P110" i="69"/>
  <c r="O110" i="69"/>
  <c r="N110" i="69"/>
  <c r="L110" i="69"/>
  <c r="K110" i="69"/>
  <c r="J110" i="69"/>
  <c r="H110" i="69"/>
  <c r="G110" i="69"/>
  <c r="F110" i="69"/>
  <c r="D110" i="69"/>
  <c r="C110" i="69"/>
  <c r="P109" i="69"/>
  <c r="O109" i="69"/>
  <c r="N109" i="69"/>
  <c r="L109" i="69"/>
  <c r="K109" i="69"/>
  <c r="J109" i="69"/>
  <c r="H109" i="69"/>
  <c r="G109" i="69"/>
  <c r="F109" i="69"/>
  <c r="D109" i="69"/>
  <c r="C109" i="69"/>
  <c r="Q107" i="69"/>
  <c r="P107" i="69"/>
  <c r="N107" i="69"/>
  <c r="M107" i="69"/>
  <c r="L107" i="69"/>
  <c r="J107" i="69"/>
  <c r="I107" i="69"/>
  <c r="H107" i="69"/>
  <c r="F107" i="69"/>
  <c r="E107" i="69"/>
  <c r="D107" i="69"/>
  <c r="Q106" i="69"/>
  <c r="P106" i="69"/>
  <c r="O106" i="69"/>
  <c r="M106" i="69"/>
  <c r="L106" i="69"/>
  <c r="K106" i="69"/>
  <c r="I106" i="69"/>
  <c r="H106" i="69"/>
  <c r="G106" i="69"/>
  <c r="E106" i="69"/>
  <c r="D106" i="69"/>
  <c r="C106" i="69"/>
  <c r="Q104" i="69"/>
  <c r="O104" i="69"/>
  <c r="N104" i="69"/>
  <c r="M104" i="69"/>
  <c r="K104" i="69"/>
  <c r="J104" i="69"/>
  <c r="I104" i="69"/>
  <c r="G104" i="69"/>
  <c r="F104" i="69"/>
  <c r="E104" i="69"/>
  <c r="C104" i="69"/>
  <c r="Q103" i="69"/>
  <c r="Q179" i="69" s="1"/>
  <c r="P103" i="69"/>
  <c r="P179" i="69" s="1"/>
  <c r="N103" i="69"/>
  <c r="N179" i="69" s="1"/>
  <c r="M103" i="69"/>
  <c r="M179" i="69" s="1"/>
  <c r="L103" i="69"/>
  <c r="L179" i="69" s="1"/>
  <c r="J103" i="69"/>
  <c r="J179" i="69" s="1"/>
  <c r="I103" i="69"/>
  <c r="I179" i="69" s="1"/>
  <c r="H103" i="69"/>
  <c r="H179" i="69" s="1"/>
  <c r="F103" i="69"/>
  <c r="F179" i="69" s="1"/>
  <c r="E103" i="69"/>
  <c r="E179" i="69" s="1"/>
  <c r="D103" i="69"/>
  <c r="D179" i="69" s="1"/>
  <c r="Q102" i="69"/>
  <c r="P102" i="69"/>
  <c r="O102" i="69"/>
  <c r="M102" i="69"/>
  <c r="L102" i="69"/>
  <c r="K102" i="69"/>
  <c r="I102" i="69"/>
  <c r="H102" i="69"/>
  <c r="G102" i="69"/>
  <c r="E102" i="69"/>
  <c r="D102" i="69"/>
  <c r="C102" i="69"/>
  <c r="Q100" i="69"/>
  <c r="O100" i="69"/>
  <c r="N100" i="69"/>
  <c r="M100" i="69"/>
  <c r="K100" i="69"/>
  <c r="J100" i="69"/>
  <c r="I100" i="69"/>
  <c r="G100" i="69"/>
  <c r="F100" i="69"/>
  <c r="E100" i="69"/>
  <c r="C100" i="69"/>
  <c r="P96" i="69"/>
  <c r="O96" i="69"/>
  <c r="N96" i="69"/>
  <c r="L96" i="69"/>
  <c r="K96" i="69"/>
  <c r="J96" i="69"/>
  <c r="H96" i="69"/>
  <c r="G96" i="69"/>
  <c r="F96" i="69"/>
  <c r="D96" i="69"/>
  <c r="C96" i="69"/>
  <c r="Q95" i="69"/>
  <c r="O95" i="69"/>
  <c r="N95" i="69"/>
  <c r="M95" i="69"/>
  <c r="K95" i="69"/>
  <c r="J95" i="69"/>
  <c r="I95" i="69"/>
  <c r="G95" i="69"/>
  <c r="F95" i="69"/>
  <c r="E95" i="69"/>
  <c r="C95" i="69"/>
  <c r="B110" i="69"/>
  <c r="B109" i="69"/>
  <c r="B107" i="69"/>
  <c r="B106" i="69"/>
  <c r="B104" i="69"/>
  <c r="B103" i="69"/>
  <c r="B179" i="69" s="1"/>
  <c r="B102" i="69"/>
  <c r="B100" i="69"/>
  <c r="B98" i="69"/>
  <c r="B95" i="69"/>
  <c r="C85" i="55" l="1"/>
  <c r="D120" i="57"/>
  <c r="L120" i="57"/>
  <c r="P120" i="57"/>
  <c r="F120" i="57"/>
  <c r="J120" i="57"/>
  <c r="H125" i="57"/>
  <c r="G132" i="57"/>
  <c r="G132" i="60" s="1"/>
  <c r="F168" i="57"/>
  <c r="F168" i="60" s="1"/>
  <c r="C146" i="44"/>
  <c r="M146" i="47"/>
  <c r="C146" i="55"/>
  <c r="C168" i="55"/>
  <c r="C168" i="59" s="1"/>
  <c r="D150" i="45"/>
  <c r="D148" i="45" s="1"/>
  <c r="P25" i="54"/>
  <c r="B58" i="45"/>
  <c r="D128" i="54"/>
  <c r="M136" i="54"/>
  <c r="F55" i="57"/>
  <c r="F55" i="60" s="1"/>
  <c r="H63" i="57"/>
  <c r="L150" i="45"/>
  <c r="G4" i="47"/>
  <c r="K4" i="47"/>
  <c r="O4" i="47"/>
  <c r="H12" i="47"/>
  <c r="M44" i="47"/>
  <c r="H128" i="47"/>
  <c r="E162" i="55"/>
  <c r="Q93" i="57"/>
  <c r="I120" i="57"/>
  <c r="I70" i="54"/>
  <c r="H128" i="54"/>
  <c r="N100" i="45"/>
  <c r="D128" i="47"/>
  <c r="L175" i="47"/>
  <c r="P175" i="47"/>
  <c r="Q58" i="54"/>
  <c r="L128" i="54"/>
  <c r="L74" i="45"/>
  <c r="Q172" i="45"/>
  <c r="O32" i="47"/>
  <c r="H58" i="47"/>
  <c r="C47" i="54"/>
  <c r="C168" i="57"/>
  <c r="C168" i="60" s="1"/>
  <c r="D77" i="57"/>
  <c r="P77" i="57"/>
  <c r="L157" i="57"/>
  <c r="M36" i="45"/>
  <c r="I109" i="45"/>
  <c r="B12" i="47"/>
  <c r="B93" i="47"/>
  <c r="B113" i="47"/>
  <c r="B113" i="50" s="1"/>
  <c r="M172" i="47"/>
  <c r="M172" i="50" s="1"/>
  <c r="Q172" i="47"/>
  <c r="Q172" i="50" s="1"/>
  <c r="E4" i="54"/>
  <c r="E39" i="54"/>
  <c r="I44" i="54"/>
  <c r="M85" i="54"/>
  <c r="N125" i="54"/>
  <c r="E157" i="54"/>
  <c r="M157" i="54"/>
  <c r="L39" i="55"/>
  <c r="K125" i="55"/>
  <c r="E154" i="57"/>
  <c r="E154" i="60" s="1"/>
  <c r="B120" i="45"/>
  <c r="B175" i="45"/>
  <c r="C175" i="54"/>
  <c r="D85" i="54"/>
  <c r="Q85" i="54"/>
  <c r="F139" i="54"/>
  <c r="N139" i="54"/>
  <c r="E36" i="55"/>
  <c r="I70" i="55"/>
  <c r="I117" i="55"/>
  <c r="J139" i="55"/>
  <c r="C146" i="57"/>
  <c r="L7" i="57"/>
  <c r="M144" i="44"/>
  <c r="Q172" i="44"/>
  <c r="B113" i="45"/>
  <c r="B113" i="49" s="1"/>
  <c r="F89" i="45"/>
  <c r="H146" i="45"/>
  <c r="B125" i="47"/>
  <c r="I82" i="47"/>
  <c r="C93" i="54"/>
  <c r="P63" i="54"/>
  <c r="M128" i="54"/>
  <c r="C97" i="55"/>
  <c r="D28" i="55"/>
  <c r="E47" i="55"/>
  <c r="F51" i="57"/>
  <c r="J51" i="57"/>
  <c r="N51" i="57"/>
  <c r="K162" i="44"/>
  <c r="M4" i="45"/>
  <c r="Q4" i="45"/>
  <c r="P146" i="45"/>
  <c r="M157" i="45"/>
  <c r="F28" i="47"/>
  <c r="N70" i="47"/>
  <c r="J106" i="47"/>
  <c r="G132" i="47"/>
  <c r="G132" i="50" s="1"/>
  <c r="H164" i="47"/>
  <c r="C154" i="54"/>
  <c r="K66" i="54"/>
  <c r="E128" i="54"/>
  <c r="P128" i="54"/>
  <c r="L28" i="55"/>
  <c r="M47" i="55"/>
  <c r="O63" i="55"/>
  <c r="G63" i="55"/>
  <c r="D132" i="55"/>
  <c r="K144" i="55"/>
  <c r="F150" i="57"/>
  <c r="F150" i="60" s="1"/>
  <c r="J150" i="57"/>
  <c r="J150" i="60" s="1"/>
  <c r="N150" i="57"/>
  <c r="N150" i="60" s="1"/>
  <c r="D150" i="57"/>
  <c r="D150" i="60" s="1"/>
  <c r="L150" i="57"/>
  <c r="L150" i="60" s="1"/>
  <c r="P150" i="57"/>
  <c r="P150" i="60" s="1"/>
  <c r="D157" i="57"/>
  <c r="F172" i="57"/>
  <c r="B7" i="45"/>
  <c r="D44" i="45"/>
  <c r="M109" i="45"/>
  <c r="L125" i="45"/>
  <c r="G16" i="47"/>
  <c r="G16" i="50" s="1"/>
  <c r="G25" i="47"/>
  <c r="N74" i="47"/>
  <c r="N74" i="50" s="1"/>
  <c r="G89" i="47"/>
  <c r="P128" i="47"/>
  <c r="J139" i="47"/>
  <c r="E144" i="47"/>
  <c r="C157" i="47"/>
  <c r="H175" i="47"/>
  <c r="J55" i="54"/>
  <c r="Q117" i="54"/>
  <c r="J144" i="54"/>
  <c r="E168" i="54"/>
  <c r="M168" i="54"/>
  <c r="P28" i="55"/>
  <c r="D39" i="55"/>
  <c r="M89" i="55"/>
  <c r="F120" i="55"/>
  <c r="P128" i="69"/>
  <c r="P120" i="45"/>
  <c r="H306" i="66"/>
  <c r="H305" i="66" s="1"/>
  <c r="H44" i="55"/>
  <c r="I306" i="69"/>
  <c r="I106" i="55"/>
  <c r="L295" i="72"/>
  <c r="L162" i="55"/>
  <c r="Q144" i="44"/>
  <c r="E168" i="44"/>
  <c r="B63" i="45"/>
  <c r="B32" i="45"/>
  <c r="E128" i="64"/>
  <c r="E4" i="45"/>
  <c r="C7" i="45"/>
  <c r="F93" i="45"/>
  <c r="D117" i="45"/>
  <c r="H117" i="45"/>
  <c r="C290" i="69"/>
  <c r="C289" i="69" s="1"/>
  <c r="C109" i="54"/>
  <c r="C298" i="70"/>
  <c r="C136" i="54"/>
  <c r="O288" i="70"/>
  <c r="O125" i="54"/>
  <c r="D283" i="72"/>
  <c r="D168" i="54"/>
  <c r="D168" i="58" s="1"/>
  <c r="F309" i="65"/>
  <c r="F328" i="65" s="1"/>
  <c r="F28" i="55"/>
  <c r="K309" i="72"/>
  <c r="K175" i="55"/>
  <c r="O345" i="71"/>
  <c r="O399" i="71" s="1"/>
  <c r="O157" i="57"/>
  <c r="G131" i="64"/>
  <c r="G7" i="45"/>
  <c r="G125" i="66"/>
  <c r="G55" i="45"/>
  <c r="N167" i="65"/>
  <c r="N224" i="65" s="1"/>
  <c r="N39" i="47"/>
  <c r="J319" i="64"/>
  <c r="J361" i="64" s="1"/>
  <c r="J4" i="54"/>
  <c r="E16" i="45"/>
  <c r="D120" i="45"/>
  <c r="M155" i="72"/>
  <c r="M168" i="47"/>
  <c r="H287" i="69"/>
  <c r="H106" i="54"/>
  <c r="H355" i="64"/>
  <c r="H376" i="64" s="1"/>
  <c r="H19" i="55"/>
  <c r="D162" i="55"/>
  <c r="C355" i="66"/>
  <c r="C55" i="57"/>
  <c r="C55" i="60" s="1"/>
  <c r="C355" i="70"/>
  <c r="C136" i="57"/>
  <c r="C136" i="60" s="1"/>
  <c r="E309" i="70"/>
  <c r="E128" i="55"/>
  <c r="H164" i="44"/>
  <c r="B17" i="7"/>
  <c r="K7" i="45"/>
  <c r="M172" i="44"/>
  <c r="B51" i="45"/>
  <c r="B162" i="45"/>
  <c r="O7" i="45"/>
  <c r="P39" i="45"/>
  <c r="L44" i="45"/>
  <c r="L70" i="45"/>
  <c r="G97" i="45"/>
  <c r="G106" i="45"/>
  <c r="E117" i="69"/>
  <c r="E109" i="45"/>
  <c r="Q117" i="69"/>
  <c r="Q109" i="45"/>
  <c r="B166" i="66"/>
  <c r="B58" i="47"/>
  <c r="E163" i="66"/>
  <c r="E55" i="47"/>
  <c r="E55" i="50" s="1"/>
  <c r="D151" i="72"/>
  <c r="D164" i="47"/>
  <c r="L151" i="72"/>
  <c r="L150" i="72" s="1"/>
  <c r="L164" i="47"/>
  <c r="P151" i="72"/>
  <c r="P164" i="47"/>
  <c r="Q287" i="65"/>
  <c r="Q25" i="54"/>
  <c r="I290" i="70"/>
  <c r="I289" i="70" s="1"/>
  <c r="I128" i="54"/>
  <c r="Q290" i="70"/>
  <c r="Q289" i="70" s="1"/>
  <c r="Q128" i="54"/>
  <c r="D277" i="72"/>
  <c r="D162" i="54"/>
  <c r="C307" i="66"/>
  <c r="C44" i="55"/>
  <c r="N97" i="57"/>
  <c r="N97" i="60" s="1"/>
  <c r="M32" i="45"/>
  <c r="E58" i="45"/>
  <c r="I113" i="45"/>
  <c r="I113" i="49" s="1"/>
  <c r="Q113" i="45"/>
  <c r="Q113" i="49" s="1"/>
  <c r="L146" i="45"/>
  <c r="N150" i="45"/>
  <c r="J150" i="45"/>
  <c r="M172" i="45"/>
  <c r="N175" i="45"/>
  <c r="B132" i="47"/>
  <c r="B132" i="50" s="1"/>
  <c r="C19" i="47"/>
  <c r="K19" i="47"/>
  <c r="O19" i="47"/>
  <c r="L25" i="47"/>
  <c r="G36" i="47"/>
  <c r="G36" i="50" s="1"/>
  <c r="O36" i="47"/>
  <c r="O36" i="50" s="1"/>
  <c r="Q82" i="47"/>
  <c r="F82" i="47"/>
  <c r="J82" i="47"/>
  <c r="N82" i="47"/>
  <c r="H117" i="47"/>
  <c r="H117" i="50" s="1"/>
  <c r="P117" i="47"/>
  <c r="P117" i="50" s="1"/>
  <c r="M117" i="47"/>
  <c r="M117" i="50" s="1"/>
  <c r="Q144" i="47"/>
  <c r="C25" i="54"/>
  <c r="G66" i="54"/>
  <c r="H70" i="54"/>
  <c r="O82" i="54"/>
  <c r="G82" i="54"/>
  <c r="L85" i="54"/>
  <c r="Q106" i="54"/>
  <c r="E113" i="54"/>
  <c r="G144" i="54"/>
  <c r="L7" i="55"/>
  <c r="J12" i="55"/>
  <c r="J12" i="59" s="1"/>
  <c r="N19" i="55"/>
  <c r="P97" i="55"/>
  <c r="O100" i="55"/>
  <c r="L109" i="55"/>
  <c r="K120" i="55"/>
  <c r="G144" i="55"/>
  <c r="K146" i="55"/>
  <c r="M162" i="55"/>
  <c r="M168" i="55"/>
  <c r="M168" i="59" s="1"/>
  <c r="C162" i="57"/>
  <c r="C120" i="57"/>
  <c r="O12" i="57"/>
  <c r="O12" i="60" s="1"/>
  <c r="F36" i="57"/>
  <c r="F36" i="60" s="1"/>
  <c r="J36" i="57"/>
  <c r="N36" i="57"/>
  <c r="M63" i="57"/>
  <c r="O63" i="57"/>
  <c r="F74" i="57"/>
  <c r="F74" i="60" s="1"/>
  <c r="Q89" i="57"/>
  <c r="E125" i="57"/>
  <c r="Q150" i="57"/>
  <c r="G132" i="45"/>
  <c r="D146" i="45"/>
  <c r="J4" i="47"/>
  <c r="K25" i="47"/>
  <c r="F39" i="47"/>
  <c r="D51" i="47"/>
  <c r="L51" i="47"/>
  <c r="P51" i="47"/>
  <c r="G97" i="47"/>
  <c r="G97" i="50" s="1"/>
  <c r="H120" i="47"/>
  <c r="F146" i="54"/>
  <c r="E157" i="45"/>
  <c r="I157" i="45"/>
  <c r="Q157" i="45"/>
  <c r="M113" i="47"/>
  <c r="M113" i="50" s="1"/>
  <c r="M120" i="47"/>
  <c r="I125" i="47"/>
  <c r="P89" i="54"/>
  <c r="E93" i="54"/>
  <c r="E93" i="58" s="1"/>
  <c r="I106" i="54"/>
  <c r="G125" i="54"/>
  <c r="H7" i="55"/>
  <c r="M36" i="55"/>
  <c r="K77" i="55"/>
  <c r="G146" i="55"/>
  <c r="F154" i="55"/>
  <c r="E168" i="55"/>
  <c r="E168" i="59" s="1"/>
  <c r="H168" i="55"/>
  <c r="H168" i="59" s="1"/>
  <c r="P172" i="55"/>
  <c r="P44" i="57"/>
  <c r="D82" i="57"/>
  <c r="L82" i="57"/>
  <c r="P82" i="57"/>
  <c r="L100" i="57"/>
  <c r="N120" i="57"/>
  <c r="Q139" i="57"/>
  <c r="M154" i="57"/>
  <c r="M154" i="60" s="1"/>
  <c r="Q154" i="57"/>
  <c r="Q154" i="60" s="1"/>
  <c r="Q279" i="72"/>
  <c r="Q278" i="72" s="1"/>
  <c r="Q164" i="54"/>
  <c r="O349" i="64"/>
  <c r="O12" i="55"/>
  <c r="D395" i="64"/>
  <c r="D458" i="64" s="1"/>
  <c r="D16" i="57"/>
  <c r="D16" i="60" s="1"/>
  <c r="H175" i="44"/>
  <c r="B27" i="8"/>
  <c r="B89" i="45"/>
  <c r="B12" i="45"/>
  <c r="I12" i="45"/>
  <c r="Q16" i="45"/>
  <c r="D39" i="45"/>
  <c r="G51" i="45"/>
  <c r="D74" i="45"/>
  <c r="K77" i="45"/>
  <c r="M117" i="45"/>
  <c r="Q117" i="45"/>
  <c r="B4" i="47"/>
  <c r="B36" i="47"/>
  <c r="B36" i="50" s="1"/>
  <c r="B77" i="47"/>
  <c r="N28" i="47"/>
  <c r="G32" i="47"/>
  <c r="L63" i="47"/>
  <c r="G139" i="47"/>
  <c r="N139" i="47"/>
  <c r="J168" i="47"/>
  <c r="C77" i="54"/>
  <c r="K7" i="54"/>
  <c r="N19" i="54"/>
  <c r="J28" i="54"/>
  <c r="Q298" i="67"/>
  <c r="Q74" i="54"/>
  <c r="G109" i="54"/>
  <c r="L113" i="54"/>
  <c r="L113" i="58" s="1"/>
  <c r="F287" i="70"/>
  <c r="F125" i="54"/>
  <c r="D136" i="54"/>
  <c r="D157" i="54"/>
  <c r="L277" i="72"/>
  <c r="L276" i="72" s="1"/>
  <c r="L162" i="54"/>
  <c r="D279" i="72"/>
  <c r="D164" i="54"/>
  <c r="C7" i="55"/>
  <c r="C139" i="55"/>
  <c r="L340" i="64"/>
  <c r="L4" i="55"/>
  <c r="F7" i="55"/>
  <c r="Q309" i="65"/>
  <c r="Q308" i="65" s="1"/>
  <c r="Q28" i="55"/>
  <c r="H309" i="67"/>
  <c r="H308" i="67" s="1"/>
  <c r="H66" i="55"/>
  <c r="H379" i="68"/>
  <c r="H378" i="68" s="1"/>
  <c r="H82" i="55"/>
  <c r="P379" i="68"/>
  <c r="P82" i="55"/>
  <c r="N380" i="68"/>
  <c r="N378" i="68" s="1"/>
  <c r="N82" i="55"/>
  <c r="E397" i="64"/>
  <c r="E19" i="57"/>
  <c r="G279" i="71"/>
  <c r="G278" i="71" s="1"/>
  <c r="G146" i="54"/>
  <c r="E279" i="72"/>
  <c r="E278" i="72" s="1"/>
  <c r="E164" i="54"/>
  <c r="M279" i="72"/>
  <c r="M278" i="72" s="1"/>
  <c r="M164" i="54"/>
  <c r="Q355" i="64"/>
  <c r="Q19" i="55"/>
  <c r="M313" i="65"/>
  <c r="M312" i="65" s="1"/>
  <c r="M32" i="55"/>
  <c r="Q382" i="64"/>
  <c r="Q381" i="64" s="1"/>
  <c r="Q4" i="57"/>
  <c r="I175" i="60"/>
  <c r="I175" i="57"/>
  <c r="M168" i="44"/>
  <c r="F47" i="45"/>
  <c r="I63" i="45"/>
  <c r="M74" i="45"/>
  <c r="C77" i="45"/>
  <c r="N89" i="45"/>
  <c r="J89" i="45"/>
  <c r="E100" i="45"/>
  <c r="I100" i="45"/>
  <c r="Q100" i="45"/>
  <c r="E136" i="45"/>
  <c r="M136" i="45"/>
  <c r="N139" i="45"/>
  <c r="F144" i="45"/>
  <c r="E172" i="45"/>
  <c r="I172" i="45"/>
  <c r="B25" i="47"/>
  <c r="E44" i="47"/>
  <c r="I44" i="47"/>
  <c r="Q44" i="47"/>
  <c r="M55" i="47"/>
  <c r="M55" i="50" s="1"/>
  <c r="D63" i="47"/>
  <c r="I77" i="47"/>
  <c r="N93" i="47"/>
  <c r="G109" i="47"/>
  <c r="E146" i="47"/>
  <c r="F162" i="47"/>
  <c r="F164" i="47"/>
  <c r="C162" i="54"/>
  <c r="N4" i="54"/>
  <c r="F16" i="54"/>
  <c r="F28" i="54"/>
  <c r="L39" i="54"/>
  <c r="J51" i="54"/>
  <c r="J49" i="54" s="1"/>
  <c r="H58" i="54"/>
  <c r="Q63" i="54"/>
  <c r="P70" i="54"/>
  <c r="P74" i="54"/>
  <c r="K290" i="69"/>
  <c r="K289" i="69" s="1"/>
  <c r="K109" i="54"/>
  <c r="P294" i="70"/>
  <c r="P132" i="54"/>
  <c r="F277" i="71"/>
  <c r="F144" i="54"/>
  <c r="L290" i="71"/>
  <c r="L157" i="54"/>
  <c r="I164" i="54"/>
  <c r="C309" i="70"/>
  <c r="C128" i="55"/>
  <c r="C297" i="72"/>
  <c r="C164" i="55"/>
  <c r="J343" i="64"/>
  <c r="J7" i="55"/>
  <c r="N343" i="64"/>
  <c r="N342" i="64" s="1"/>
  <c r="N7" i="55"/>
  <c r="G12" i="55"/>
  <c r="O321" i="65"/>
  <c r="O39" i="55"/>
  <c r="L306" i="66"/>
  <c r="L305" i="66" s="1"/>
  <c r="L44" i="55"/>
  <c r="P306" i="66"/>
  <c r="P305" i="66" s="1"/>
  <c r="P44" i="55"/>
  <c r="F307" i="66"/>
  <c r="F326" i="66" s="1"/>
  <c r="F44" i="55"/>
  <c r="N307" i="66"/>
  <c r="N305" i="66" s="1"/>
  <c r="N44" i="55"/>
  <c r="M382" i="68"/>
  <c r="M406" i="68" s="1"/>
  <c r="M85" i="55"/>
  <c r="Q382" i="68"/>
  <c r="Q85" i="55"/>
  <c r="H16" i="57"/>
  <c r="H16" i="60" s="1"/>
  <c r="Q344" i="65"/>
  <c r="Q25" i="57"/>
  <c r="G345" i="65"/>
  <c r="G402" i="65" s="1"/>
  <c r="G25" i="57"/>
  <c r="J32" i="57"/>
  <c r="F302" i="71"/>
  <c r="F320" i="71" s="1"/>
  <c r="F150" i="55"/>
  <c r="F150" i="59" s="1"/>
  <c r="I382" i="64"/>
  <c r="I381" i="64" s="1"/>
  <c r="I4" i="57"/>
  <c r="P395" i="64"/>
  <c r="P458" i="64" s="1"/>
  <c r="P16" i="57"/>
  <c r="N351" i="65"/>
  <c r="N32" i="57"/>
  <c r="P164" i="44"/>
  <c r="H107" i="72"/>
  <c r="B36" i="45"/>
  <c r="B30" i="45" s="1"/>
  <c r="B77" i="45"/>
  <c r="B139" i="45"/>
  <c r="M16" i="45"/>
  <c r="L19" i="45"/>
  <c r="D28" i="45"/>
  <c r="H39" i="45"/>
  <c r="N58" i="45"/>
  <c r="Q63" i="45"/>
  <c r="J63" i="45"/>
  <c r="D66" i="45"/>
  <c r="P66" i="45"/>
  <c r="P74" i="45"/>
  <c r="D77" i="45"/>
  <c r="G82" i="45"/>
  <c r="J97" i="45"/>
  <c r="J144" i="45"/>
  <c r="G157" i="45"/>
  <c r="B66" i="47"/>
  <c r="B154" i="47"/>
  <c r="B154" i="50" s="1"/>
  <c r="B82" i="47"/>
  <c r="J28" i="47"/>
  <c r="J97" i="47"/>
  <c r="J97" i="50" s="1"/>
  <c r="N97" i="47"/>
  <c r="N97" i="50" s="1"/>
  <c r="N106" i="47"/>
  <c r="L154" i="47"/>
  <c r="L154" i="50" s="1"/>
  <c r="I172" i="47"/>
  <c r="C66" i="54"/>
  <c r="C128" i="54"/>
  <c r="D4" i="54"/>
  <c r="G7" i="54"/>
  <c r="H19" i="54"/>
  <c r="J25" i="54"/>
  <c r="G28" i="54"/>
  <c r="P58" i="54"/>
  <c r="F66" i="54"/>
  <c r="Q70" i="54"/>
  <c r="N82" i="54"/>
  <c r="H85" i="54"/>
  <c r="P85" i="54"/>
  <c r="P287" i="69"/>
  <c r="P286" i="69" s="1"/>
  <c r="P106" i="54"/>
  <c r="F109" i="54"/>
  <c r="E136" i="54"/>
  <c r="O139" i="54"/>
  <c r="J146" i="54"/>
  <c r="L164" i="54"/>
  <c r="C175" i="55"/>
  <c r="G4" i="55"/>
  <c r="G353" i="64"/>
  <c r="G16" i="55"/>
  <c r="G9" i="55" s="1"/>
  <c r="O353" i="64"/>
  <c r="O16" i="55"/>
  <c r="K307" i="65"/>
  <c r="K25" i="55"/>
  <c r="E28" i="55"/>
  <c r="I32" i="55"/>
  <c r="I30" i="55" s="1"/>
  <c r="J318" i="65"/>
  <c r="J36" i="55"/>
  <c r="D82" i="55"/>
  <c r="H295" i="72"/>
  <c r="H294" i="72" s="1"/>
  <c r="H162" i="55"/>
  <c r="P295" i="72"/>
  <c r="P162" i="55"/>
  <c r="M391" i="64"/>
  <c r="M454" i="64" s="1"/>
  <c r="M12" i="57"/>
  <c r="O338" i="72"/>
  <c r="O392" i="72" s="1"/>
  <c r="O168" i="57"/>
  <c r="O168" i="60" s="1"/>
  <c r="O4" i="55"/>
  <c r="D19" i="55"/>
  <c r="J28" i="55"/>
  <c r="D32" i="55"/>
  <c r="Q51" i="55"/>
  <c r="I55" i="55"/>
  <c r="M74" i="55"/>
  <c r="K82" i="55"/>
  <c r="J89" i="55"/>
  <c r="J87" i="55" s="1"/>
  <c r="M93" i="55"/>
  <c r="M93" i="59" s="1"/>
  <c r="Q97" i="55"/>
  <c r="H106" i="55"/>
  <c r="Q113" i="55"/>
  <c r="Q113" i="59" s="1"/>
  <c r="Q157" i="55"/>
  <c r="I162" i="55"/>
  <c r="Q162" i="55"/>
  <c r="D7" i="57"/>
  <c r="H12" i="57"/>
  <c r="J74" i="57"/>
  <c r="J74" i="60" s="1"/>
  <c r="N74" i="57"/>
  <c r="N74" i="60" s="1"/>
  <c r="D117" i="57"/>
  <c r="D117" i="60" s="1"/>
  <c r="L117" i="57"/>
  <c r="L117" i="60" s="1"/>
  <c r="F132" i="57"/>
  <c r="N132" i="57"/>
  <c r="N132" i="60" s="1"/>
  <c r="G136" i="57"/>
  <c r="C36" i="55"/>
  <c r="C154" i="55"/>
  <c r="L25" i="55"/>
  <c r="H28" i="55"/>
  <c r="N32" i="55"/>
  <c r="E51" i="55"/>
  <c r="E55" i="55"/>
  <c r="D128" i="55"/>
  <c r="C63" i="57"/>
  <c r="C4" i="57"/>
  <c r="C97" i="57"/>
  <c r="C97" i="60" s="1"/>
  <c r="L16" i="57"/>
  <c r="L16" i="60" s="1"/>
  <c r="E39" i="57"/>
  <c r="I55" i="57"/>
  <c r="I55" i="60" s="1"/>
  <c r="E58" i="60"/>
  <c r="M58" i="60"/>
  <c r="Q58" i="57"/>
  <c r="K58" i="57"/>
  <c r="N70" i="57"/>
  <c r="N68" i="57" s="1"/>
  <c r="Q97" i="57"/>
  <c r="Q97" i="60" s="1"/>
  <c r="D100" i="57"/>
  <c r="H100" i="57"/>
  <c r="P100" i="57"/>
  <c r="D125" i="57"/>
  <c r="N125" i="57"/>
  <c r="D136" i="57"/>
  <c r="D136" i="60" s="1"/>
  <c r="H136" i="57"/>
  <c r="H136" i="60" s="1"/>
  <c r="P136" i="57"/>
  <c r="P136" i="60" s="1"/>
  <c r="G168" i="57"/>
  <c r="G168" i="60" s="1"/>
  <c r="K168" i="57"/>
  <c r="K168" i="60" s="1"/>
  <c r="D172" i="57"/>
  <c r="D172" i="60" s="1"/>
  <c r="H172" i="57"/>
  <c r="H172" i="60" s="1"/>
  <c r="P172" i="57"/>
  <c r="P172" i="60" s="1"/>
  <c r="J172" i="57"/>
  <c r="J172" i="60" s="1"/>
  <c r="N172" i="57"/>
  <c r="N172" i="60" s="1"/>
  <c r="C162" i="44"/>
  <c r="Q168" i="44"/>
  <c r="B106" i="45"/>
  <c r="H19" i="45"/>
  <c r="G28" i="45"/>
  <c r="D32" i="45"/>
  <c r="J47" i="45"/>
  <c r="F55" i="45"/>
  <c r="I85" i="45"/>
  <c r="F100" i="45"/>
  <c r="G148" i="69"/>
  <c r="O148" i="69"/>
  <c r="M77" i="47"/>
  <c r="Q77" i="47"/>
  <c r="C114" i="48"/>
  <c r="G112" i="49"/>
  <c r="B67" i="50"/>
  <c r="B66" i="50" s="1"/>
  <c r="H18" i="50"/>
  <c r="Q46" i="50"/>
  <c r="J91" i="50"/>
  <c r="O107" i="50"/>
  <c r="L115" i="50"/>
  <c r="D133" i="50"/>
  <c r="I138" i="50"/>
  <c r="I147" i="50"/>
  <c r="I146" i="50" s="1"/>
  <c r="F163" i="50"/>
  <c r="K170" i="50"/>
  <c r="O174" i="50"/>
  <c r="C281" i="72"/>
  <c r="C353" i="72" s="1"/>
  <c r="C167" i="58"/>
  <c r="L325" i="64"/>
  <c r="L409" i="64" s="1"/>
  <c r="L11" i="58"/>
  <c r="P325" i="64"/>
  <c r="P409" i="64" s="1"/>
  <c r="P11" i="58"/>
  <c r="F47" i="54"/>
  <c r="L93" i="54"/>
  <c r="L93" i="58" s="1"/>
  <c r="P117" i="54"/>
  <c r="F301" i="69"/>
  <c r="F121" i="58"/>
  <c r="J301" i="69"/>
  <c r="J377" i="69" s="1"/>
  <c r="J121" i="58"/>
  <c r="N301" i="69"/>
  <c r="N121" i="58"/>
  <c r="L136" i="54"/>
  <c r="G139" i="54"/>
  <c r="K144" i="54"/>
  <c r="K146" i="54"/>
  <c r="C313" i="69"/>
  <c r="C389" i="69" s="1"/>
  <c r="C114" i="59"/>
  <c r="C302" i="72"/>
  <c r="C170" i="59"/>
  <c r="I28" i="55"/>
  <c r="J55" i="55"/>
  <c r="L58" i="55"/>
  <c r="L309" i="67"/>
  <c r="L308" i="67" s="1"/>
  <c r="L66" i="55"/>
  <c r="D70" i="55"/>
  <c r="N313" i="67"/>
  <c r="N70" i="55"/>
  <c r="B17" i="8"/>
  <c r="M30" i="45"/>
  <c r="F51" i="45"/>
  <c r="H70" i="45"/>
  <c r="E74" i="45"/>
  <c r="N154" i="45"/>
  <c r="C168" i="45"/>
  <c r="K168" i="45"/>
  <c r="L4" i="47"/>
  <c r="F7" i="47"/>
  <c r="H16" i="47"/>
  <c r="H16" i="50" s="1"/>
  <c r="L58" i="47"/>
  <c r="C63" i="47"/>
  <c r="J117" i="47"/>
  <c r="J117" i="50" s="1"/>
  <c r="Q125" i="47"/>
  <c r="K132" i="47"/>
  <c r="K132" i="50" s="1"/>
  <c r="L132" i="47"/>
  <c r="L132" i="50" s="1"/>
  <c r="H150" i="47"/>
  <c r="H148" i="47" s="1"/>
  <c r="H143" i="47" s="1"/>
  <c r="I154" i="47"/>
  <c r="I154" i="50" s="1"/>
  <c r="J162" i="47"/>
  <c r="B115" i="48"/>
  <c r="M114" i="48"/>
  <c r="J115" i="49"/>
  <c r="N8" i="50"/>
  <c r="N7" i="50" s="1"/>
  <c r="L22" i="50"/>
  <c r="Q56" i="50"/>
  <c r="Q98" i="50"/>
  <c r="P108" i="50"/>
  <c r="M116" i="50"/>
  <c r="I126" i="50"/>
  <c r="E134" i="50"/>
  <c r="L141" i="50"/>
  <c r="M147" i="50"/>
  <c r="J163" i="50"/>
  <c r="J162" i="50" s="1"/>
  <c r="L171" i="50"/>
  <c r="C7" i="54"/>
  <c r="D292" i="69"/>
  <c r="D368" i="69" s="1"/>
  <c r="D112" i="58"/>
  <c r="H292" i="69"/>
  <c r="H112" i="58"/>
  <c r="L292" i="69"/>
  <c r="L368" i="69" s="1"/>
  <c r="L112" i="58"/>
  <c r="P292" i="69"/>
  <c r="P112" i="58"/>
  <c r="H164" i="54"/>
  <c r="P164" i="54"/>
  <c r="L168" i="54"/>
  <c r="L168" i="58" s="1"/>
  <c r="D284" i="72"/>
  <c r="D170" i="58"/>
  <c r="H284" i="72"/>
  <c r="H170" i="58"/>
  <c r="L284" i="72"/>
  <c r="L170" i="58"/>
  <c r="P284" i="72"/>
  <c r="P170" i="58"/>
  <c r="C349" i="64"/>
  <c r="C14" i="59"/>
  <c r="P47" i="55"/>
  <c r="P55" i="55"/>
  <c r="L63" i="55"/>
  <c r="J66" i="55"/>
  <c r="J36" i="60"/>
  <c r="J30" i="57"/>
  <c r="L7" i="45"/>
  <c r="G49" i="45"/>
  <c r="L77" i="45"/>
  <c r="Q85" i="45"/>
  <c r="G89" i="45"/>
  <c r="O93" i="45"/>
  <c r="G93" i="45"/>
  <c r="J109" i="45"/>
  <c r="F120" i="45"/>
  <c r="K128" i="45"/>
  <c r="C136" i="45"/>
  <c r="C172" i="45"/>
  <c r="K16" i="47"/>
  <c r="K16" i="50" s="1"/>
  <c r="E47" i="47"/>
  <c r="H55" i="47"/>
  <c r="H55" i="50" s="1"/>
  <c r="P55" i="47"/>
  <c r="P55" i="50" s="1"/>
  <c r="P58" i="47"/>
  <c r="C58" i="47"/>
  <c r="K63" i="47"/>
  <c r="J89" i="47"/>
  <c r="N89" i="47"/>
  <c r="C93" i="47"/>
  <c r="O93" i="47"/>
  <c r="L120" i="47"/>
  <c r="L125" i="47"/>
  <c r="Q146" i="47"/>
  <c r="P150" i="47"/>
  <c r="P148" i="47" s="1"/>
  <c r="J164" i="47"/>
  <c r="E168" i="47"/>
  <c r="I168" i="47"/>
  <c r="Q168" i="47"/>
  <c r="E172" i="47"/>
  <c r="E172" i="50" s="1"/>
  <c r="F112" i="48"/>
  <c r="D115" i="48"/>
  <c r="B6" i="50"/>
  <c r="H27" i="50"/>
  <c r="E60" i="50"/>
  <c r="N73" i="50"/>
  <c r="N84" i="50"/>
  <c r="D101" i="50"/>
  <c r="G110" i="50"/>
  <c r="G109" i="50" s="1"/>
  <c r="J127" i="50"/>
  <c r="F135" i="50"/>
  <c r="Q145" i="50"/>
  <c r="Q147" i="50"/>
  <c r="N163" i="50"/>
  <c r="N162" i="50" s="1"/>
  <c r="C290" i="72"/>
  <c r="C176" i="58"/>
  <c r="L7" i="54"/>
  <c r="Q12" i="54"/>
  <c r="Q12" i="58" s="1"/>
  <c r="H16" i="54"/>
  <c r="K28" i="54"/>
  <c r="H44" i="54"/>
  <c r="K51" i="54"/>
  <c r="K55" i="54"/>
  <c r="J66" i="54"/>
  <c r="F82" i="54"/>
  <c r="N364" i="68"/>
  <c r="N460" i="68" s="1"/>
  <c r="N92" i="58"/>
  <c r="D93" i="54"/>
  <c r="D93" i="58" s="1"/>
  <c r="D294" i="69"/>
  <c r="D114" i="58"/>
  <c r="H294" i="69"/>
  <c r="H114" i="58"/>
  <c r="L294" i="69"/>
  <c r="L293" i="69" s="1"/>
  <c r="L114" i="58"/>
  <c r="P294" i="69"/>
  <c r="P114" i="58"/>
  <c r="F295" i="69"/>
  <c r="F371" i="69" s="1"/>
  <c r="F115" i="58"/>
  <c r="J295" i="69"/>
  <c r="J371" i="69" s="1"/>
  <c r="J115" i="58"/>
  <c r="N295" i="69"/>
  <c r="N371" i="69" s="1"/>
  <c r="N115" i="58"/>
  <c r="C12" i="55"/>
  <c r="C12" i="59" s="1"/>
  <c r="D25" i="55"/>
  <c r="G58" i="55"/>
  <c r="J320" i="66"/>
  <c r="J339" i="66" s="1"/>
  <c r="J59" i="59"/>
  <c r="N320" i="66"/>
  <c r="N59" i="59"/>
  <c r="H313" i="67"/>
  <c r="H332" i="67" s="1"/>
  <c r="H70" i="55"/>
  <c r="D7" i="45"/>
  <c r="I25" i="45"/>
  <c r="C32" i="45"/>
  <c r="E36" i="45"/>
  <c r="H66" i="45"/>
  <c r="F106" i="45"/>
  <c r="E117" i="45"/>
  <c r="L120" i="45"/>
  <c r="D125" i="45"/>
  <c r="C128" i="45"/>
  <c r="C132" i="45"/>
  <c r="B136" i="47"/>
  <c r="B136" i="50" s="1"/>
  <c r="B157" i="47"/>
  <c r="L16" i="47"/>
  <c r="L16" i="50" s="1"/>
  <c r="D58" i="47"/>
  <c r="G106" i="47"/>
  <c r="C109" i="47"/>
  <c r="Q113" i="47"/>
  <c r="Q113" i="50" s="1"/>
  <c r="I146" i="47"/>
  <c r="D150" i="47"/>
  <c r="Q112" i="48"/>
  <c r="N115" i="48"/>
  <c r="I114" i="49"/>
  <c r="B46" i="50"/>
  <c r="G17" i="50"/>
  <c r="N29" i="50"/>
  <c r="N28" i="50" s="1"/>
  <c r="P65" i="50"/>
  <c r="P75" i="50"/>
  <c r="E86" i="50"/>
  <c r="P119" i="50"/>
  <c r="P129" i="50"/>
  <c r="E147" i="50"/>
  <c r="E146" i="50" s="1"/>
  <c r="E159" i="50"/>
  <c r="F165" i="50"/>
  <c r="F164" i="50" s="1"/>
  <c r="C367" i="68"/>
  <c r="C463" i="68" s="1"/>
  <c r="C95" i="58"/>
  <c r="C301" i="69"/>
  <c r="C121" i="58"/>
  <c r="D19" i="54"/>
  <c r="D39" i="54"/>
  <c r="Q89" i="54"/>
  <c r="D367" i="68"/>
  <c r="D95" i="58"/>
  <c r="L367" i="68"/>
  <c r="L95" i="58"/>
  <c r="J109" i="54"/>
  <c r="D113" i="54"/>
  <c r="D113" i="58" s="1"/>
  <c r="M113" i="54"/>
  <c r="M113" i="58" s="1"/>
  <c r="Q132" i="54"/>
  <c r="F301" i="70"/>
  <c r="F377" i="70" s="1"/>
  <c r="F140" i="58"/>
  <c r="J301" i="70"/>
  <c r="J140" i="58"/>
  <c r="N301" i="70"/>
  <c r="N140" i="58"/>
  <c r="J284" i="71"/>
  <c r="J152" i="58"/>
  <c r="P346" i="64"/>
  <c r="P11" i="59"/>
  <c r="I19" i="55"/>
  <c r="H47" i="55"/>
  <c r="F66" i="55"/>
  <c r="N66" i="55"/>
  <c r="J85" i="55"/>
  <c r="H136" i="55"/>
  <c r="I157" i="55"/>
  <c r="K12" i="57"/>
  <c r="K12" i="60" s="1"/>
  <c r="M16" i="57"/>
  <c r="M16" i="60" s="1"/>
  <c r="F28" i="57"/>
  <c r="Q44" i="57"/>
  <c r="Q74" i="57"/>
  <c r="Q74" i="60" s="1"/>
  <c r="K82" i="57"/>
  <c r="I154" i="57"/>
  <c r="I154" i="60" s="1"/>
  <c r="J115" i="59"/>
  <c r="F152" i="59"/>
  <c r="M158" i="59"/>
  <c r="I169" i="59"/>
  <c r="C73" i="60"/>
  <c r="C159" i="60"/>
  <c r="O6" i="60"/>
  <c r="K11" i="60"/>
  <c r="O13" i="60"/>
  <c r="N15" i="60"/>
  <c r="I18" i="60"/>
  <c r="Q22" i="60"/>
  <c r="N29" i="60"/>
  <c r="N28" i="60" s="1"/>
  <c r="O35" i="60"/>
  <c r="P38" i="60"/>
  <c r="F46" i="60"/>
  <c r="E75" i="60"/>
  <c r="E156" i="60"/>
  <c r="Q171" i="60"/>
  <c r="F82" i="55"/>
  <c r="J28" i="57"/>
  <c r="H39" i="57"/>
  <c r="P39" i="57"/>
  <c r="M44" i="57"/>
  <c r="D44" i="57"/>
  <c r="J55" i="57"/>
  <c r="J55" i="60" s="1"/>
  <c r="N55" i="57"/>
  <c r="E58" i="57"/>
  <c r="I63" i="57"/>
  <c r="K89" i="57"/>
  <c r="F89" i="57"/>
  <c r="K93" i="57"/>
  <c r="K93" i="60" s="1"/>
  <c r="K100" i="60"/>
  <c r="K113" i="57"/>
  <c r="K113" i="60" s="1"/>
  <c r="F125" i="57"/>
  <c r="L125" i="57"/>
  <c r="D132" i="57"/>
  <c r="H132" i="57"/>
  <c r="H132" i="60" s="1"/>
  <c r="P132" i="57"/>
  <c r="J132" i="57"/>
  <c r="J132" i="60" s="1"/>
  <c r="O136" i="57"/>
  <c r="O136" i="60" s="1"/>
  <c r="N92" i="59"/>
  <c r="O115" i="59"/>
  <c r="K140" i="59"/>
  <c r="K152" i="59"/>
  <c r="E167" i="59"/>
  <c r="E170" i="59"/>
  <c r="C13" i="60"/>
  <c r="Q11" i="60"/>
  <c r="O18" i="60"/>
  <c r="G27" i="60"/>
  <c r="H34" i="60"/>
  <c r="N37" i="60"/>
  <c r="F41" i="60"/>
  <c r="Q46" i="60"/>
  <c r="Q65" i="60"/>
  <c r="G76" i="60"/>
  <c r="E114" i="60"/>
  <c r="O119" i="60"/>
  <c r="I141" i="60"/>
  <c r="H113" i="55"/>
  <c r="P168" i="55"/>
  <c r="P168" i="59" s="1"/>
  <c r="J4" i="57"/>
  <c r="I139" i="57"/>
  <c r="K102" i="59"/>
  <c r="H114" i="59"/>
  <c r="Q152" i="59"/>
  <c r="K170" i="59"/>
  <c r="C99" i="60"/>
  <c r="C133" i="60"/>
  <c r="D6" i="60"/>
  <c r="K8" i="60"/>
  <c r="Q14" i="60"/>
  <c r="G17" i="60"/>
  <c r="O21" i="60"/>
  <c r="L27" i="60"/>
  <c r="M34" i="60"/>
  <c r="E38" i="60"/>
  <c r="M54" i="60"/>
  <c r="O72" i="60"/>
  <c r="Q95" i="60"/>
  <c r="I108" i="60"/>
  <c r="G115" i="60"/>
  <c r="E122" i="60"/>
  <c r="K159" i="60"/>
  <c r="J82" i="55"/>
  <c r="I85" i="55"/>
  <c r="E89" i="55"/>
  <c r="E97" i="55"/>
  <c r="D109" i="55"/>
  <c r="P113" i="55"/>
  <c r="P113" i="59" s="1"/>
  <c r="D113" i="55"/>
  <c r="L113" i="55"/>
  <c r="L113" i="59" s="1"/>
  <c r="D117" i="55"/>
  <c r="J125" i="55"/>
  <c r="L128" i="55"/>
  <c r="C28" i="57"/>
  <c r="C32" i="57"/>
  <c r="C89" i="57"/>
  <c r="C139" i="60"/>
  <c r="K7" i="57"/>
  <c r="E12" i="57"/>
  <c r="E12" i="60" s="1"/>
  <c r="K19" i="57"/>
  <c r="N28" i="57"/>
  <c r="F32" i="57"/>
  <c r="F30" i="57" s="1"/>
  <c r="Q102" i="59"/>
  <c r="M114" i="59"/>
  <c r="K149" i="59"/>
  <c r="O151" i="59"/>
  <c r="G176" i="59"/>
  <c r="C107" i="60"/>
  <c r="C153" i="60"/>
  <c r="I6" i="60"/>
  <c r="P8" i="60"/>
  <c r="P7" i="60" s="1"/>
  <c r="E13" i="60"/>
  <c r="I15" i="60"/>
  <c r="D18" i="60"/>
  <c r="G22" i="60"/>
  <c r="J35" i="60"/>
  <c r="Q41" i="60"/>
  <c r="Q73" i="60"/>
  <c r="H84" i="60"/>
  <c r="I116" i="60"/>
  <c r="O170" i="60"/>
  <c r="M177" i="60"/>
  <c r="I85" i="50"/>
  <c r="C166" i="45"/>
  <c r="B178" i="69"/>
  <c r="B101" i="69"/>
  <c r="B177" i="69" s="1"/>
  <c r="H95" i="69"/>
  <c r="E96" i="69"/>
  <c r="E94" i="69" s="1"/>
  <c r="M96" i="69"/>
  <c r="J109" i="44"/>
  <c r="J98" i="69"/>
  <c r="G176" i="69"/>
  <c r="O176" i="69"/>
  <c r="L101" i="69"/>
  <c r="L178" i="69"/>
  <c r="M109" i="69"/>
  <c r="Q109" i="69"/>
  <c r="B97" i="70"/>
  <c r="J128" i="44"/>
  <c r="J98" i="70"/>
  <c r="C100" i="70"/>
  <c r="K100" i="70"/>
  <c r="O100" i="70"/>
  <c r="L101" i="70"/>
  <c r="G105" i="70"/>
  <c r="E109" i="70"/>
  <c r="Q109" i="70"/>
  <c r="C95" i="71"/>
  <c r="O144" i="44"/>
  <c r="O95" i="71"/>
  <c r="J146" i="44"/>
  <c r="J97" i="71"/>
  <c r="J96" i="71" s="1"/>
  <c r="N146" i="44"/>
  <c r="N97" i="71"/>
  <c r="G99" i="71"/>
  <c r="G135" i="71" s="1"/>
  <c r="O99" i="71"/>
  <c r="O135" i="71" s="1"/>
  <c r="G100" i="71"/>
  <c r="O100" i="71"/>
  <c r="H104" i="71"/>
  <c r="I108" i="71"/>
  <c r="Q108" i="71"/>
  <c r="B94" i="71"/>
  <c r="D162" i="44"/>
  <c r="D95" i="72"/>
  <c r="H162" i="44"/>
  <c r="H95" i="72"/>
  <c r="E96" i="72"/>
  <c r="M96" i="72"/>
  <c r="G168" i="44"/>
  <c r="G101" i="72"/>
  <c r="O168" i="44"/>
  <c r="O101" i="72"/>
  <c r="H168" i="44"/>
  <c r="H102" i="72"/>
  <c r="H100" i="72" s="1"/>
  <c r="P168" i="44"/>
  <c r="P102" i="72"/>
  <c r="P100" i="72" s="1"/>
  <c r="M103" i="72"/>
  <c r="J172" i="44"/>
  <c r="J105" i="72"/>
  <c r="D107" i="72"/>
  <c r="L107" i="72"/>
  <c r="E109" i="72"/>
  <c r="I109" i="72"/>
  <c r="Q109" i="72"/>
  <c r="B28" i="45"/>
  <c r="B117" i="65"/>
  <c r="B114" i="67"/>
  <c r="B142" i="69"/>
  <c r="B144" i="45"/>
  <c r="B113" i="71"/>
  <c r="B150" i="45"/>
  <c r="B120" i="71"/>
  <c r="B157" i="45"/>
  <c r="B126" i="71"/>
  <c r="B172" i="45"/>
  <c r="B123" i="72"/>
  <c r="G4" i="45"/>
  <c r="G128" i="64"/>
  <c r="D4" i="45"/>
  <c r="D129" i="64"/>
  <c r="L4" i="45"/>
  <c r="L129" i="64"/>
  <c r="E7" i="45"/>
  <c r="E131" i="64"/>
  <c r="M7" i="45"/>
  <c r="M131" i="64"/>
  <c r="Q7" i="45"/>
  <c r="Q131" i="64"/>
  <c r="G16" i="45"/>
  <c r="G140" i="64"/>
  <c r="O16" i="45"/>
  <c r="O140" i="64"/>
  <c r="L16" i="45"/>
  <c r="L141" i="64"/>
  <c r="L139" i="64" s="1"/>
  <c r="M19" i="45"/>
  <c r="M143" i="64"/>
  <c r="C116" i="65"/>
  <c r="O116" i="65"/>
  <c r="C119" i="65"/>
  <c r="G119" i="65"/>
  <c r="K119" i="65"/>
  <c r="O119" i="65"/>
  <c r="E121" i="65"/>
  <c r="I121" i="65"/>
  <c r="F122" i="65"/>
  <c r="C123" i="65"/>
  <c r="K123" i="65"/>
  <c r="D124" i="65"/>
  <c r="H124" i="65"/>
  <c r="L47" i="45"/>
  <c r="L117" i="66"/>
  <c r="C119" i="66"/>
  <c r="G119" i="66"/>
  <c r="O119" i="66"/>
  <c r="G120" i="66"/>
  <c r="I125" i="66"/>
  <c r="Q125" i="66"/>
  <c r="N126" i="66"/>
  <c r="N124" i="66" s="1"/>
  <c r="F114" i="67"/>
  <c r="C115" i="67"/>
  <c r="G115" i="67"/>
  <c r="E116" i="67"/>
  <c r="I66" i="45"/>
  <c r="I117" i="67"/>
  <c r="D119" i="67"/>
  <c r="P119" i="67"/>
  <c r="I70" i="45"/>
  <c r="I121" i="67"/>
  <c r="J124" i="67"/>
  <c r="C74" i="45"/>
  <c r="C126" i="67"/>
  <c r="K74" i="45"/>
  <c r="K126" i="67"/>
  <c r="D127" i="67"/>
  <c r="L127" i="67"/>
  <c r="H82" i="45"/>
  <c r="L82" i="45"/>
  <c r="L137" i="68"/>
  <c r="D134" i="69"/>
  <c r="P134" i="69"/>
  <c r="H117" i="69"/>
  <c r="D195" i="69"/>
  <c r="D138" i="69"/>
  <c r="P195" i="69"/>
  <c r="P138" i="69"/>
  <c r="F120" i="69"/>
  <c r="F197" i="69"/>
  <c r="F140" i="69"/>
  <c r="C198" i="69"/>
  <c r="C141" i="69"/>
  <c r="G198" i="69"/>
  <c r="G141" i="69"/>
  <c r="F117" i="45"/>
  <c r="F125" i="69"/>
  <c r="C117" i="45"/>
  <c r="C126" i="69"/>
  <c r="C124" i="69" s="1"/>
  <c r="N127" i="69"/>
  <c r="N147" i="69"/>
  <c r="F133" i="70"/>
  <c r="C134" i="70"/>
  <c r="K134" i="70"/>
  <c r="D128" i="45"/>
  <c r="D117" i="70"/>
  <c r="P128" i="45"/>
  <c r="P117" i="70"/>
  <c r="C119" i="70"/>
  <c r="O119" i="70"/>
  <c r="H132" i="45"/>
  <c r="H121" i="70"/>
  <c r="P132" i="45"/>
  <c r="P121" i="70"/>
  <c r="I132" i="45"/>
  <c r="I122" i="70"/>
  <c r="F142" i="70"/>
  <c r="N142" i="70"/>
  <c r="C124" i="70"/>
  <c r="C144" i="70"/>
  <c r="O144" i="70"/>
  <c r="D145" i="70"/>
  <c r="P145" i="70"/>
  <c r="J127" i="70"/>
  <c r="J147" i="70"/>
  <c r="C148" i="70"/>
  <c r="K148" i="70"/>
  <c r="E144" i="45"/>
  <c r="E113" i="71"/>
  <c r="Q144" i="45"/>
  <c r="Q113" i="71"/>
  <c r="C146" i="45"/>
  <c r="C115" i="71"/>
  <c r="G146" i="45"/>
  <c r="G115" i="71"/>
  <c r="O146" i="45"/>
  <c r="O115" i="71"/>
  <c r="F135" i="71"/>
  <c r="F119" i="71"/>
  <c r="N119" i="71"/>
  <c r="G120" i="71"/>
  <c r="K120" i="71"/>
  <c r="D121" i="71"/>
  <c r="L121" i="71"/>
  <c r="P121" i="71"/>
  <c r="J123" i="71"/>
  <c r="G124" i="71"/>
  <c r="K126" i="71"/>
  <c r="H127" i="71"/>
  <c r="E112" i="72"/>
  <c r="Q112" i="72"/>
  <c r="F164" i="45"/>
  <c r="F115" i="72"/>
  <c r="N164" i="45"/>
  <c r="N115" i="72"/>
  <c r="E117" i="72"/>
  <c r="Q117" i="72"/>
  <c r="H168" i="45"/>
  <c r="H119" i="72"/>
  <c r="E168" i="45"/>
  <c r="E120" i="72"/>
  <c r="I168" i="45"/>
  <c r="I120" i="72"/>
  <c r="Q168" i="45"/>
  <c r="Q120" i="72"/>
  <c r="J121" i="72"/>
  <c r="C142" i="72"/>
  <c r="K172" i="45"/>
  <c r="K124" i="72"/>
  <c r="C175" i="45"/>
  <c r="C126" i="72"/>
  <c r="K175" i="45"/>
  <c r="K126" i="72"/>
  <c r="D127" i="72"/>
  <c r="P127" i="72"/>
  <c r="B182" i="64"/>
  <c r="B17" i="50"/>
  <c r="B152" i="66"/>
  <c r="B164" i="66"/>
  <c r="B221" i="66" s="1"/>
  <c r="B57" i="50"/>
  <c r="B160" i="67"/>
  <c r="B217" i="67" s="1"/>
  <c r="B72" i="50"/>
  <c r="B194" i="68"/>
  <c r="B209" i="70"/>
  <c r="B205" i="71"/>
  <c r="B150" i="71"/>
  <c r="C173" i="64"/>
  <c r="C8" i="50"/>
  <c r="K173" i="64"/>
  <c r="K8" i="50"/>
  <c r="O173" i="64"/>
  <c r="O8" i="50"/>
  <c r="P182" i="64"/>
  <c r="P17" i="50"/>
  <c r="E185" i="64"/>
  <c r="Q185" i="64"/>
  <c r="N186" i="64"/>
  <c r="K187" i="64"/>
  <c r="K250" i="64" s="1"/>
  <c r="K22" i="50"/>
  <c r="D152" i="65"/>
  <c r="H25" i="47"/>
  <c r="H152" i="65"/>
  <c r="E153" i="65"/>
  <c r="E210" i="65" s="1"/>
  <c r="E27" i="50"/>
  <c r="Q153" i="65"/>
  <c r="Q210" i="65" s="1"/>
  <c r="Q27" i="50"/>
  <c r="E155" i="65"/>
  <c r="E29" i="50"/>
  <c r="M155" i="65"/>
  <c r="M29" i="50"/>
  <c r="O30" i="47"/>
  <c r="F220" i="65"/>
  <c r="G152" i="66"/>
  <c r="D44" i="47"/>
  <c r="D153" i="66"/>
  <c r="D210" i="66" s="1"/>
  <c r="D46" i="50"/>
  <c r="L44" i="47"/>
  <c r="L153" i="66"/>
  <c r="L46" i="50"/>
  <c r="E212" i="66"/>
  <c r="E154" i="66"/>
  <c r="Q212" i="66"/>
  <c r="Q154" i="66"/>
  <c r="D157" i="66"/>
  <c r="P49" i="47"/>
  <c r="P157" i="66"/>
  <c r="I51" i="47"/>
  <c r="I159" i="66"/>
  <c r="K161" i="66"/>
  <c r="K218" i="66" s="1"/>
  <c r="L163" i="66"/>
  <c r="L56" i="50"/>
  <c r="E164" i="66"/>
  <c r="E221" i="66" s="1"/>
  <c r="E57" i="50"/>
  <c r="M164" i="66"/>
  <c r="M221" i="66" s="1"/>
  <c r="M57" i="50"/>
  <c r="J166" i="66"/>
  <c r="N166" i="66"/>
  <c r="G167" i="66"/>
  <c r="G224" i="66" s="1"/>
  <c r="G60" i="50"/>
  <c r="K167" i="66"/>
  <c r="K224" i="66" s="1"/>
  <c r="K60" i="50"/>
  <c r="O167" i="66"/>
  <c r="O224" i="66" s="1"/>
  <c r="O60" i="50"/>
  <c r="H152" i="67"/>
  <c r="E153" i="67"/>
  <c r="E210" i="67" s="1"/>
  <c r="E65" i="50"/>
  <c r="I153" i="67"/>
  <c r="I210" i="67" s="1"/>
  <c r="I65" i="50"/>
  <c r="G155" i="67"/>
  <c r="G67" i="50"/>
  <c r="D157" i="67"/>
  <c r="N159" i="67"/>
  <c r="G160" i="67"/>
  <c r="G217" i="67" s="1"/>
  <c r="G72" i="50"/>
  <c r="K160" i="67"/>
  <c r="K217" i="67" s="1"/>
  <c r="K72" i="50"/>
  <c r="D161" i="67"/>
  <c r="D218" i="67" s="1"/>
  <c r="D73" i="50"/>
  <c r="H161" i="67"/>
  <c r="H218" i="67" s="1"/>
  <c r="H73" i="50"/>
  <c r="P161" i="67"/>
  <c r="P218" i="67" s="1"/>
  <c r="P73" i="50"/>
  <c r="F163" i="67"/>
  <c r="F75" i="50"/>
  <c r="N163" i="67"/>
  <c r="N75" i="50"/>
  <c r="C164" i="67"/>
  <c r="C221" i="67" s="1"/>
  <c r="C76" i="50"/>
  <c r="K164" i="67"/>
  <c r="K221" i="67" s="1"/>
  <c r="K76" i="50"/>
  <c r="D166" i="67"/>
  <c r="P166" i="67"/>
  <c r="C82" i="47"/>
  <c r="C185" i="68"/>
  <c r="G82" i="47"/>
  <c r="G185" i="68"/>
  <c r="D82" i="47"/>
  <c r="D186" i="68"/>
  <c r="D258" i="68" s="1"/>
  <c r="D84" i="50"/>
  <c r="H82" i="47"/>
  <c r="H186" i="68"/>
  <c r="H258" i="68" s="1"/>
  <c r="H84" i="50"/>
  <c r="G188" i="68"/>
  <c r="G86" i="50"/>
  <c r="G190" i="68"/>
  <c r="K190" i="68"/>
  <c r="C192" i="68"/>
  <c r="K89" i="47"/>
  <c r="K192" i="68"/>
  <c r="H193" i="68"/>
  <c r="H265" i="68" s="1"/>
  <c r="H91" i="50"/>
  <c r="E194" i="68"/>
  <c r="F93" i="47"/>
  <c r="F197" i="68"/>
  <c r="F269" i="68" s="1"/>
  <c r="C200" i="68"/>
  <c r="C98" i="50"/>
  <c r="K97" i="47"/>
  <c r="K97" i="50" s="1"/>
  <c r="K200" i="68"/>
  <c r="K98" i="50"/>
  <c r="D201" i="68"/>
  <c r="D273" i="68" s="1"/>
  <c r="D99" i="50"/>
  <c r="P201" i="68"/>
  <c r="P273" i="68" s="1"/>
  <c r="P99" i="50"/>
  <c r="G203" i="68"/>
  <c r="G101" i="50"/>
  <c r="O100" i="47"/>
  <c r="O203" i="68"/>
  <c r="O101" i="50"/>
  <c r="H204" i="68"/>
  <c r="P204" i="68"/>
  <c r="E205" i="68"/>
  <c r="E277" i="68" s="1"/>
  <c r="E103" i="50"/>
  <c r="M205" i="68"/>
  <c r="M277" i="68" s="1"/>
  <c r="M103" i="50"/>
  <c r="H106" i="47"/>
  <c r="H152" i="69"/>
  <c r="H107" i="50"/>
  <c r="E153" i="69"/>
  <c r="E210" i="69" s="1"/>
  <c r="E108" i="50"/>
  <c r="M153" i="69"/>
  <c r="M210" i="69" s="1"/>
  <c r="M108" i="50"/>
  <c r="F155" i="69"/>
  <c r="F110" i="50"/>
  <c r="I214" i="69"/>
  <c r="Q157" i="69"/>
  <c r="E159" i="69"/>
  <c r="E114" i="50"/>
  <c r="M159" i="69"/>
  <c r="M114" i="50"/>
  <c r="J160" i="69"/>
  <c r="J217" i="69" s="1"/>
  <c r="J115" i="50"/>
  <c r="C161" i="69"/>
  <c r="C218" i="69" s="1"/>
  <c r="C116" i="50"/>
  <c r="F163" i="69"/>
  <c r="F118" i="50"/>
  <c r="N117" i="47"/>
  <c r="N117" i="50" s="1"/>
  <c r="N163" i="69"/>
  <c r="N118" i="50"/>
  <c r="G164" i="69"/>
  <c r="G221" i="69" s="1"/>
  <c r="G119" i="50"/>
  <c r="K164" i="69"/>
  <c r="K221" i="69" s="1"/>
  <c r="K119" i="50"/>
  <c r="C166" i="69"/>
  <c r="G166" i="69"/>
  <c r="D167" i="69"/>
  <c r="D224" i="69" s="1"/>
  <c r="D122" i="50"/>
  <c r="C152" i="70"/>
  <c r="C126" i="50"/>
  <c r="G152" i="70"/>
  <c r="G126" i="50"/>
  <c r="D153" i="70"/>
  <c r="D210" i="70" s="1"/>
  <c r="D127" i="50"/>
  <c r="P153" i="70"/>
  <c r="P210" i="70" s="1"/>
  <c r="P127" i="50"/>
  <c r="G155" i="70"/>
  <c r="G129" i="50"/>
  <c r="O155" i="70"/>
  <c r="O129" i="50"/>
  <c r="L157" i="70"/>
  <c r="L131" i="50"/>
  <c r="G159" i="70"/>
  <c r="G133" i="50"/>
  <c r="D160" i="70"/>
  <c r="D217" i="70" s="1"/>
  <c r="D134" i="50"/>
  <c r="P160" i="70"/>
  <c r="P217" i="70" s="1"/>
  <c r="P134" i="50"/>
  <c r="M161" i="70"/>
  <c r="M218" i="70" s="1"/>
  <c r="M135" i="50"/>
  <c r="C163" i="70"/>
  <c r="C137" i="50"/>
  <c r="K163" i="70"/>
  <c r="K137" i="50"/>
  <c r="K136" i="47"/>
  <c r="K136" i="50" s="1"/>
  <c r="H164" i="70"/>
  <c r="H221" i="70" s="1"/>
  <c r="H138" i="50"/>
  <c r="L164" i="70"/>
  <c r="L221" i="70" s="1"/>
  <c r="L138" i="50"/>
  <c r="F149" i="71"/>
  <c r="F145" i="50"/>
  <c r="F144" i="47"/>
  <c r="E150" i="47"/>
  <c r="E155" i="71"/>
  <c r="Q154" i="71"/>
  <c r="E154" i="47"/>
  <c r="E154" i="50" s="1"/>
  <c r="E159" i="71"/>
  <c r="Q154" i="47"/>
  <c r="Q154" i="50" s="1"/>
  <c r="Q159" i="71"/>
  <c r="G162" i="71"/>
  <c r="G161" i="71" s="1"/>
  <c r="O162" i="71"/>
  <c r="O157" i="47"/>
  <c r="H163" i="71"/>
  <c r="H217" i="71" s="1"/>
  <c r="H159" i="50"/>
  <c r="L163" i="71"/>
  <c r="L159" i="50"/>
  <c r="P163" i="71"/>
  <c r="P217" i="71" s="1"/>
  <c r="P159" i="50"/>
  <c r="I162" i="47"/>
  <c r="I149" i="72"/>
  <c r="I163" i="50"/>
  <c r="Q162" i="47"/>
  <c r="Q149" i="72"/>
  <c r="Q163" i="50"/>
  <c r="I151" i="72"/>
  <c r="I165" i="50"/>
  <c r="I164" i="47"/>
  <c r="Q151" i="72"/>
  <c r="Q165" i="50"/>
  <c r="I153" i="72"/>
  <c r="C172" i="47"/>
  <c r="C172" i="50" s="1"/>
  <c r="C159" i="72"/>
  <c r="C173" i="50"/>
  <c r="O172" i="47"/>
  <c r="O172" i="50" s="1"/>
  <c r="O159" i="72"/>
  <c r="O173" i="50"/>
  <c r="L172" i="47"/>
  <c r="L172" i="50" s="1"/>
  <c r="L160" i="72"/>
  <c r="L214" i="72" s="1"/>
  <c r="L174" i="50"/>
  <c r="F162" i="72"/>
  <c r="C175" i="47"/>
  <c r="C163" i="72"/>
  <c r="C177" i="50"/>
  <c r="K175" i="47"/>
  <c r="K163" i="72"/>
  <c r="K217" i="72" s="1"/>
  <c r="K177" i="50"/>
  <c r="I115" i="48"/>
  <c r="O115" i="49"/>
  <c r="E6" i="50"/>
  <c r="D14" i="50"/>
  <c r="H66" i="50"/>
  <c r="E85" i="50"/>
  <c r="I112" i="50"/>
  <c r="O153" i="50"/>
  <c r="E331" i="64"/>
  <c r="I331" i="64"/>
  <c r="M331" i="64"/>
  <c r="Q331" i="64"/>
  <c r="Q16" i="54"/>
  <c r="G332" i="64"/>
  <c r="K332" i="64"/>
  <c r="K374" i="64" s="1"/>
  <c r="O332" i="64"/>
  <c r="E292" i="65"/>
  <c r="E330" i="65" s="1"/>
  <c r="I292" i="65"/>
  <c r="M292" i="65"/>
  <c r="M330" i="65" s="1"/>
  <c r="Q292" i="65"/>
  <c r="E36" i="54"/>
  <c r="E298" i="65"/>
  <c r="I36" i="54"/>
  <c r="I298" i="65"/>
  <c r="M36" i="54"/>
  <c r="M298" i="65"/>
  <c r="Q36" i="54"/>
  <c r="Q298" i="65"/>
  <c r="G36" i="54"/>
  <c r="G299" i="65"/>
  <c r="K299" i="65"/>
  <c r="K297" i="65" s="1"/>
  <c r="K36" i="54"/>
  <c r="O36" i="54"/>
  <c r="O299" i="65"/>
  <c r="G360" i="68"/>
  <c r="K360" i="68"/>
  <c r="O360" i="68"/>
  <c r="G89" i="54"/>
  <c r="G362" i="68"/>
  <c r="K89" i="54"/>
  <c r="K362" i="68"/>
  <c r="O89" i="54"/>
  <c r="O362" i="68"/>
  <c r="E89" i="54"/>
  <c r="E363" i="68"/>
  <c r="I89" i="54"/>
  <c r="I363" i="68"/>
  <c r="I411" i="68" s="1"/>
  <c r="M89" i="54"/>
  <c r="M363" i="68"/>
  <c r="M411" i="68" s="1"/>
  <c r="Q363" i="68"/>
  <c r="G364" i="68"/>
  <c r="G412" i="68" s="1"/>
  <c r="K364" i="68"/>
  <c r="O364" i="68"/>
  <c r="O460" i="68" s="1"/>
  <c r="O92" i="58"/>
  <c r="C345" i="64"/>
  <c r="C350" i="64"/>
  <c r="C356" i="64"/>
  <c r="C309" i="65"/>
  <c r="C28" i="55"/>
  <c r="C315" i="65"/>
  <c r="C321" i="65"/>
  <c r="C311" i="66"/>
  <c r="C317" i="66"/>
  <c r="C55" i="55"/>
  <c r="C306" i="67"/>
  <c r="C63" i="55"/>
  <c r="C313" i="67"/>
  <c r="C70" i="55"/>
  <c r="C74" i="55"/>
  <c r="C318" i="67"/>
  <c r="C380" i="68"/>
  <c r="C387" i="68"/>
  <c r="C385" i="68" s="1"/>
  <c r="C89" i="55"/>
  <c r="C392" i="68"/>
  <c r="C100" i="55"/>
  <c r="C398" i="68"/>
  <c r="C102" i="59"/>
  <c r="C109" i="55"/>
  <c r="C309" i="69"/>
  <c r="C315" i="69"/>
  <c r="C321" i="69"/>
  <c r="C120" i="55"/>
  <c r="C311" i="70"/>
  <c r="C136" i="55"/>
  <c r="C317" i="70"/>
  <c r="C144" i="55"/>
  <c r="C295" i="71"/>
  <c r="C150" i="55"/>
  <c r="C150" i="59" s="1"/>
  <c r="C302" i="71"/>
  <c r="C152" i="59"/>
  <c r="C157" i="55"/>
  <c r="C308" i="71"/>
  <c r="C299" i="72"/>
  <c r="C167" i="59"/>
  <c r="C172" i="55"/>
  <c r="C166" i="55" s="1"/>
  <c r="C305" i="72"/>
  <c r="F311" i="65"/>
  <c r="J311" i="65"/>
  <c r="N311" i="65"/>
  <c r="F390" i="68"/>
  <c r="F93" i="55"/>
  <c r="F93" i="59" s="1"/>
  <c r="F94" i="59"/>
  <c r="J414" i="68"/>
  <c r="J486" i="68"/>
  <c r="N390" i="68"/>
  <c r="N93" i="55"/>
  <c r="D391" i="68"/>
  <c r="D389" i="68" s="1"/>
  <c r="D95" i="59"/>
  <c r="H391" i="68"/>
  <c r="H93" i="55"/>
  <c r="L391" i="68"/>
  <c r="L389" i="68" s="1"/>
  <c r="L93" i="55"/>
  <c r="L93" i="59" s="1"/>
  <c r="P391" i="68"/>
  <c r="P415" i="68" s="1"/>
  <c r="F392" i="68"/>
  <c r="J392" i="68"/>
  <c r="N416" i="68"/>
  <c r="D100" i="55"/>
  <c r="D397" i="68"/>
  <c r="H100" i="55"/>
  <c r="H397" i="68"/>
  <c r="L100" i="55"/>
  <c r="L397" i="68"/>
  <c r="P100" i="55"/>
  <c r="P397" i="68"/>
  <c r="F398" i="68"/>
  <c r="F102" i="59"/>
  <c r="J100" i="55"/>
  <c r="J398" i="68"/>
  <c r="J102" i="59"/>
  <c r="N398" i="68"/>
  <c r="N102" i="59"/>
  <c r="D399" i="68"/>
  <c r="H399" i="68"/>
  <c r="L399" i="68"/>
  <c r="P399" i="68"/>
  <c r="E313" i="70"/>
  <c r="I313" i="70"/>
  <c r="I132" i="55"/>
  <c r="M313" i="70"/>
  <c r="Q313" i="70"/>
  <c r="Q132" i="55"/>
  <c r="G314" i="70"/>
  <c r="K314" i="70"/>
  <c r="O314" i="70"/>
  <c r="E315" i="70"/>
  <c r="I315" i="70"/>
  <c r="M315" i="70"/>
  <c r="Q334" i="70"/>
  <c r="E305" i="72"/>
  <c r="I305" i="72"/>
  <c r="I172" i="55"/>
  <c r="M305" i="72"/>
  <c r="Q305" i="72"/>
  <c r="Q172" i="55"/>
  <c r="G306" i="72"/>
  <c r="K306" i="72"/>
  <c r="D175" i="55"/>
  <c r="D308" i="72"/>
  <c r="D176" i="59"/>
  <c r="H175" i="55"/>
  <c r="H308" i="72"/>
  <c r="H176" i="59"/>
  <c r="L175" i="55"/>
  <c r="L308" i="72"/>
  <c r="P175" i="55"/>
  <c r="P308" i="72"/>
  <c r="P176" i="59"/>
  <c r="F175" i="55"/>
  <c r="F309" i="72"/>
  <c r="J175" i="55"/>
  <c r="J309" i="72"/>
  <c r="N175" i="55"/>
  <c r="N309" i="72"/>
  <c r="G347" i="66"/>
  <c r="G48" i="60"/>
  <c r="G47" i="57"/>
  <c r="K347" i="66"/>
  <c r="K48" i="60"/>
  <c r="K47" i="57"/>
  <c r="O347" i="66"/>
  <c r="O48" i="60"/>
  <c r="D349" i="67"/>
  <c r="H349" i="67"/>
  <c r="L349" i="67"/>
  <c r="P349" i="67"/>
  <c r="Q150" i="60"/>
  <c r="G150" i="57"/>
  <c r="G150" i="60" s="1"/>
  <c r="G337" i="71"/>
  <c r="G151" i="60"/>
  <c r="K150" i="57"/>
  <c r="K150" i="60" s="1"/>
  <c r="K337" i="71"/>
  <c r="O150" i="57"/>
  <c r="O150" i="60" s="1"/>
  <c r="O337" i="71"/>
  <c r="O151" i="60"/>
  <c r="E338" i="71"/>
  <c r="E392" i="71" s="1"/>
  <c r="E152" i="60"/>
  <c r="E150" i="57"/>
  <c r="I338" i="71"/>
  <c r="I392" i="71" s="1"/>
  <c r="I152" i="60"/>
  <c r="I150" i="57"/>
  <c r="M338" i="71"/>
  <c r="M392" i="71" s="1"/>
  <c r="M152" i="60"/>
  <c r="Q338" i="71"/>
  <c r="Q392" i="71" s="1"/>
  <c r="Q152" i="60"/>
  <c r="G339" i="71"/>
  <c r="G393" i="71" s="1"/>
  <c r="G153" i="60"/>
  <c r="K339" i="71"/>
  <c r="K393" i="71" s="1"/>
  <c r="K153" i="60"/>
  <c r="O339" i="71"/>
  <c r="O393" i="71" s="1"/>
  <c r="O153" i="60"/>
  <c r="C158" i="59"/>
  <c r="B96" i="69"/>
  <c r="B94" i="69" s="1"/>
  <c r="B108" i="69"/>
  <c r="M94" i="69"/>
  <c r="C109" i="44"/>
  <c r="C98" i="69"/>
  <c r="G109" i="44"/>
  <c r="G98" i="69"/>
  <c r="K109" i="44"/>
  <c r="K98" i="69"/>
  <c r="O109" i="44"/>
  <c r="O98" i="69"/>
  <c r="D100" i="69"/>
  <c r="D112" i="48"/>
  <c r="H100" i="69"/>
  <c r="H112" i="48"/>
  <c r="L100" i="69"/>
  <c r="L176" i="69" s="1"/>
  <c r="L112" i="48"/>
  <c r="P100" i="69"/>
  <c r="P112" i="48"/>
  <c r="E178" i="69"/>
  <c r="E101" i="69"/>
  <c r="E177" i="69" s="1"/>
  <c r="I101" i="69"/>
  <c r="I177" i="69" s="1"/>
  <c r="I178" i="69"/>
  <c r="M178" i="69"/>
  <c r="M101" i="69"/>
  <c r="M177" i="69" s="1"/>
  <c r="Q101" i="69"/>
  <c r="Q177" i="69" s="1"/>
  <c r="Q178" i="69"/>
  <c r="D105" i="69"/>
  <c r="H105" i="69"/>
  <c r="L105" i="69"/>
  <c r="P105" i="69"/>
  <c r="F108" i="69"/>
  <c r="J108" i="69"/>
  <c r="N108" i="69"/>
  <c r="B108" i="70"/>
  <c r="B105" i="70"/>
  <c r="E94" i="70"/>
  <c r="I94" i="70"/>
  <c r="M94" i="70"/>
  <c r="Q94" i="70"/>
  <c r="C128" i="44"/>
  <c r="C98" i="70"/>
  <c r="C136" i="70" s="1"/>
  <c r="G128" i="44"/>
  <c r="G98" i="70"/>
  <c r="K128" i="44"/>
  <c r="K98" i="70"/>
  <c r="K136" i="70" s="1"/>
  <c r="O128" i="44"/>
  <c r="O98" i="70"/>
  <c r="O136" i="70" s="1"/>
  <c r="E102" i="70"/>
  <c r="I102" i="70"/>
  <c r="M102" i="70"/>
  <c r="Q102" i="70"/>
  <c r="F103" i="70"/>
  <c r="J103" i="70"/>
  <c r="N103" i="70"/>
  <c r="N101" i="70" s="1"/>
  <c r="C104" i="70"/>
  <c r="G104" i="70"/>
  <c r="K104" i="70"/>
  <c r="O104" i="70"/>
  <c r="D105" i="70"/>
  <c r="H105" i="70"/>
  <c r="L105" i="70"/>
  <c r="P105" i="70"/>
  <c r="F108" i="70"/>
  <c r="J108" i="70"/>
  <c r="N108" i="70"/>
  <c r="E144" i="44"/>
  <c r="D144" i="44"/>
  <c r="D95" i="71"/>
  <c r="H144" i="44"/>
  <c r="H95" i="71"/>
  <c r="L144" i="44"/>
  <c r="L95" i="71"/>
  <c r="P144" i="44"/>
  <c r="P95" i="71"/>
  <c r="C96" i="71"/>
  <c r="G146" i="44"/>
  <c r="G97" i="71"/>
  <c r="K96" i="71"/>
  <c r="O146" i="44"/>
  <c r="O97" i="71"/>
  <c r="D100" i="71"/>
  <c r="H100" i="71"/>
  <c r="H98" i="71" s="1"/>
  <c r="L100" i="71"/>
  <c r="P100" i="71"/>
  <c r="I154" i="44"/>
  <c r="E154" i="44"/>
  <c r="E105" i="71"/>
  <c r="I105" i="71"/>
  <c r="M105" i="71"/>
  <c r="Q105" i="71"/>
  <c r="F106" i="71"/>
  <c r="F142" i="71" s="1"/>
  <c r="J106" i="71"/>
  <c r="N106" i="71"/>
  <c r="J157" i="44"/>
  <c r="F157" i="44"/>
  <c r="F108" i="71"/>
  <c r="J107" i="71"/>
  <c r="N107" i="71"/>
  <c r="B107" i="72"/>
  <c r="B146" i="44"/>
  <c r="B150" i="44"/>
  <c r="B102" i="71"/>
  <c r="B157" i="44"/>
  <c r="E162" i="44"/>
  <c r="E95" i="72"/>
  <c r="E131" i="72" s="1"/>
  <c r="I162" i="44"/>
  <c r="I95" i="72"/>
  <c r="I131" i="72" s="1"/>
  <c r="M162" i="44"/>
  <c r="M95" i="72"/>
  <c r="M131" i="72" s="1"/>
  <c r="Q162" i="44"/>
  <c r="Q95" i="72"/>
  <c r="I164" i="44"/>
  <c r="Q164" i="44"/>
  <c r="F164" i="44"/>
  <c r="F97" i="72"/>
  <c r="J164" i="44"/>
  <c r="J97" i="72"/>
  <c r="N164" i="44"/>
  <c r="N97" i="72"/>
  <c r="I168" i="44"/>
  <c r="E172" i="44"/>
  <c r="C172" i="44"/>
  <c r="C105" i="72"/>
  <c r="G172" i="44"/>
  <c r="G105" i="72"/>
  <c r="K172" i="44"/>
  <c r="K105" i="72"/>
  <c r="O172" i="44"/>
  <c r="O105" i="72"/>
  <c r="D172" i="44"/>
  <c r="D106" i="72"/>
  <c r="D104" i="72" s="1"/>
  <c r="H172" i="44"/>
  <c r="H106" i="72"/>
  <c r="H104" i="72" s="1"/>
  <c r="L172" i="44"/>
  <c r="L106" i="72"/>
  <c r="L104" i="72" s="1"/>
  <c r="P172" i="44"/>
  <c r="P106" i="72"/>
  <c r="L175" i="44"/>
  <c r="E175" i="44"/>
  <c r="E108" i="72"/>
  <c r="I175" i="44"/>
  <c r="I108" i="72"/>
  <c r="M175" i="44"/>
  <c r="M108" i="72"/>
  <c r="Q175" i="44"/>
  <c r="Q108" i="72"/>
  <c r="B4" i="7"/>
  <c r="B3" i="7" s="1"/>
  <c r="B19" i="45"/>
  <c r="B47" i="45"/>
  <c r="B66" i="45"/>
  <c r="B93" i="45"/>
  <c r="B125" i="45"/>
  <c r="B154" i="45"/>
  <c r="B4" i="45"/>
  <c r="B128" i="64"/>
  <c r="B16" i="45"/>
  <c r="B140" i="64"/>
  <c r="B119" i="65"/>
  <c r="B125" i="65"/>
  <c r="B44" i="45"/>
  <c r="B114" i="66"/>
  <c r="B126" i="66"/>
  <c r="B127" i="67"/>
  <c r="B85" i="45"/>
  <c r="B140" i="68"/>
  <c r="B97" i="45"/>
  <c r="B152" i="68"/>
  <c r="B195" i="69"/>
  <c r="B138" i="69"/>
  <c r="B117" i="45"/>
  <c r="B111" i="45" s="1"/>
  <c r="B125" i="69"/>
  <c r="B113" i="70"/>
  <c r="B133" i="70"/>
  <c r="B132" i="45"/>
  <c r="B121" i="70"/>
  <c r="B145" i="70"/>
  <c r="B146" i="45"/>
  <c r="B115" i="71"/>
  <c r="B121" i="71"/>
  <c r="B145" i="71"/>
  <c r="B168" i="45"/>
  <c r="B119" i="72"/>
  <c r="B142" i="72"/>
  <c r="I4" i="45"/>
  <c r="D128" i="64"/>
  <c r="H128" i="64"/>
  <c r="L128" i="64"/>
  <c r="P128" i="64"/>
  <c r="E129" i="64"/>
  <c r="I129" i="64"/>
  <c r="I127" i="64" s="1"/>
  <c r="M129" i="64"/>
  <c r="M127" i="64" s="1"/>
  <c r="Q129" i="64"/>
  <c r="H7" i="45"/>
  <c r="P7" i="45"/>
  <c r="F7" i="45"/>
  <c r="F131" i="64"/>
  <c r="J7" i="45"/>
  <c r="J131" i="64"/>
  <c r="N7" i="45"/>
  <c r="N131" i="64"/>
  <c r="M12" i="45"/>
  <c r="E135" i="64"/>
  <c r="I135" i="64"/>
  <c r="M135" i="64"/>
  <c r="Q135" i="64"/>
  <c r="I16" i="45"/>
  <c r="P19" i="45"/>
  <c r="F19" i="45"/>
  <c r="F143" i="64"/>
  <c r="J19" i="45"/>
  <c r="J143" i="64"/>
  <c r="N19" i="45"/>
  <c r="N143" i="64"/>
  <c r="C19" i="45"/>
  <c r="C144" i="64"/>
  <c r="C142" i="64" s="1"/>
  <c r="G19" i="45"/>
  <c r="G144" i="64"/>
  <c r="G142" i="64" s="1"/>
  <c r="K19" i="45"/>
  <c r="K144" i="64"/>
  <c r="K142" i="64" s="1"/>
  <c r="O19" i="45"/>
  <c r="O144" i="64"/>
  <c r="D145" i="64"/>
  <c r="H145" i="64"/>
  <c r="H142" i="64" s="1"/>
  <c r="L145" i="64"/>
  <c r="P145" i="64"/>
  <c r="M25" i="45"/>
  <c r="E113" i="65"/>
  <c r="I113" i="65"/>
  <c r="M113" i="65"/>
  <c r="Q113" i="65"/>
  <c r="C28" i="45"/>
  <c r="D116" i="65"/>
  <c r="H28" i="45"/>
  <c r="H117" i="65"/>
  <c r="L28" i="45"/>
  <c r="L117" i="65"/>
  <c r="P28" i="45"/>
  <c r="P117" i="65"/>
  <c r="G32" i="45"/>
  <c r="O32" i="45"/>
  <c r="F32" i="45"/>
  <c r="F121" i="65"/>
  <c r="J32" i="45"/>
  <c r="J30" i="45" s="1"/>
  <c r="J121" i="65"/>
  <c r="N32" i="45"/>
  <c r="N121" i="65"/>
  <c r="K32" i="45"/>
  <c r="K122" i="65"/>
  <c r="G36" i="45"/>
  <c r="P36" i="45"/>
  <c r="E125" i="65"/>
  <c r="I36" i="45"/>
  <c r="I125" i="65"/>
  <c r="M125" i="65"/>
  <c r="Q125" i="65"/>
  <c r="F126" i="65"/>
  <c r="J126" i="65"/>
  <c r="N126" i="65"/>
  <c r="C39" i="45"/>
  <c r="J39" i="45"/>
  <c r="C127" i="65"/>
  <c r="G127" i="65"/>
  <c r="K127" i="65"/>
  <c r="O127" i="65"/>
  <c r="G44" i="45"/>
  <c r="C113" i="66"/>
  <c r="G113" i="66"/>
  <c r="K113" i="66"/>
  <c r="O113" i="66"/>
  <c r="G47" i="45"/>
  <c r="N47" i="45"/>
  <c r="E117" i="66"/>
  <c r="I117" i="66"/>
  <c r="M117" i="66"/>
  <c r="Q117" i="66"/>
  <c r="J51" i="45"/>
  <c r="D120" i="66"/>
  <c r="H120" i="66"/>
  <c r="L120" i="66"/>
  <c r="P120" i="66"/>
  <c r="E51" i="45"/>
  <c r="E122" i="66"/>
  <c r="I51" i="45"/>
  <c r="I122" i="66"/>
  <c r="M51" i="45"/>
  <c r="M122" i="66"/>
  <c r="Q51" i="45"/>
  <c r="Q122" i="66"/>
  <c r="O55" i="45"/>
  <c r="F58" i="45"/>
  <c r="Q58" i="45"/>
  <c r="F127" i="66"/>
  <c r="J58" i="45"/>
  <c r="J128" i="66"/>
  <c r="N127" i="66"/>
  <c r="C63" i="45"/>
  <c r="C114" i="67"/>
  <c r="G63" i="45"/>
  <c r="G114" i="67"/>
  <c r="K63" i="45"/>
  <c r="K114" i="67"/>
  <c r="O63" i="45"/>
  <c r="O114" i="67"/>
  <c r="D63" i="45"/>
  <c r="D115" i="67"/>
  <c r="H63" i="45"/>
  <c r="H115" i="67"/>
  <c r="H113" i="67" s="1"/>
  <c r="L63" i="45"/>
  <c r="L115" i="67"/>
  <c r="P63" i="45"/>
  <c r="P115" i="67"/>
  <c r="P113" i="67" s="1"/>
  <c r="E66" i="45"/>
  <c r="L66" i="45"/>
  <c r="Q66" i="45"/>
  <c r="F66" i="45"/>
  <c r="F117" i="67"/>
  <c r="J66" i="45"/>
  <c r="J117" i="67"/>
  <c r="N66" i="45"/>
  <c r="N117" i="67"/>
  <c r="E119" i="67"/>
  <c r="I119" i="67"/>
  <c r="M119" i="67"/>
  <c r="Q119" i="67"/>
  <c r="P70" i="45"/>
  <c r="F120" i="67"/>
  <c r="J120" i="67"/>
  <c r="J118" i="67" s="1"/>
  <c r="N120" i="67"/>
  <c r="C70" i="45"/>
  <c r="C68" i="45" s="1"/>
  <c r="C122" i="67"/>
  <c r="G70" i="45"/>
  <c r="G122" i="67"/>
  <c r="K70" i="45"/>
  <c r="K122" i="67"/>
  <c r="O70" i="45"/>
  <c r="O122" i="67"/>
  <c r="H74" i="45"/>
  <c r="C125" i="67"/>
  <c r="G125" i="67"/>
  <c r="K125" i="67"/>
  <c r="O125" i="67"/>
  <c r="D126" i="67"/>
  <c r="H126" i="67"/>
  <c r="L126" i="67"/>
  <c r="L124" i="67" s="1"/>
  <c r="P126" i="67"/>
  <c r="G77" i="45"/>
  <c r="O77" i="45"/>
  <c r="E77" i="45"/>
  <c r="E128" i="67"/>
  <c r="I77" i="45"/>
  <c r="I128" i="67"/>
  <c r="M77" i="45"/>
  <c r="M128" i="67"/>
  <c r="Q77" i="45"/>
  <c r="Q128" i="67"/>
  <c r="F77" i="45"/>
  <c r="F129" i="67"/>
  <c r="J77" i="45"/>
  <c r="J129" i="67"/>
  <c r="N77" i="45"/>
  <c r="N129" i="67"/>
  <c r="C82" i="45"/>
  <c r="N82" i="45"/>
  <c r="E82" i="45"/>
  <c r="E137" i="68"/>
  <c r="I82" i="45"/>
  <c r="I137" i="68"/>
  <c r="M82" i="45"/>
  <c r="M137" i="68"/>
  <c r="Q82" i="45"/>
  <c r="Q137" i="68"/>
  <c r="F82" i="45"/>
  <c r="F138" i="68"/>
  <c r="J82" i="45"/>
  <c r="J138" i="68"/>
  <c r="J136" i="68" s="1"/>
  <c r="N138" i="68"/>
  <c r="N136" i="68" s="1"/>
  <c r="E85" i="45"/>
  <c r="M85" i="45"/>
  <c r="D85" i="45"/>
  <c r="D140" i="68"/>
  <c r="H85" i="45"/>
  <c r="H140" i="68"/>
  <c r="L85" i="45"/>
  <c r="L140" i="68"/>
  <c r="P85" i="45"/>
  <c r="P140" i="68"/>
  <c r="D142" i="68"/>
  <c r="H142" i="68"/>
  <c r="L142" i="68"/>
  <c r="P142" i="68"/>
  <c r="C93" i="45"/>
  <c r="C87" i="45" s="1"/>
  <c r="C148" i="68"/>
  <c r="K93" i="45"/>
  <c r="K148" i="68"/>
  <c r="N97" i="45"/>
  <c r="F152" i="68"/>
  <c r="J152" i="68"/>
  <c r="N152" i="68"/>
  <c r="C153" i="68"/>
  <c r="G153" i="68"/>
  <c r="G151" i="68" s="1"/>
  <c r="K153" i="68"/>
  <c r="O153" i="68"/>
  <c r="J100" i="45"/>
  <c r="J155" i="68"/>
  <c r="J106" i="45"/>
  <c r="D113" i="69"/>
  <c r="H113" i="69"/>
  <c r="H133" i="69"/>
  <c r="L113" i="69"/>
  <c r="P113" i="69"/>
  <c r="E106" i="45"/>
  <c r="E115" i="69"/>
  <c r="I106" i="45"/>
  <c r="I115" i="69"/>
  <c r="M106" i="45"/>
  <c r="M115" i="69"/>
  <c r="Q106" i="45"/>
  <c r="Q115" i="69"/>
  <c r="E116" i="69"/>
  <c r="I116" i="69"/>
  <c r="M116" i="69"/>
  <c r="Q116" i="69"/>
  <c r="E195" i="69"/>
  <c r="E138" i="69"/>
  <c r="I138" i="69"/>
  <c r="I195" i="69"/>
  <c r="M195" i="69"/>
  <c r="M138" i="69"/>
  <c r="Q111" i="45"/>
  <c r="Q119" i="69"/>
  <c r="J113" i="45"/>
  <c r="C113" i="45"/>
  <c r="C121" i="69"/>
  <c r="G113" i="45"/>
  <c r="G121" i="69"/>
  <c r="K113" i="45"/>
  <c r="K113" i="49" s="1"/>
  <c r="K121" i="69"/>
  <c r="O113" i="45"/>
  <c r="O113" i="49" s="1"/>
  <c r="O121" i="69"/>
  <c r="D113" i="45"/>
  <c r="D122" i="69"/>
  <c r="H113" i="45"/>
  <c r="H122" i="69"/>
  <c r="L113" i="45"/>
  <c r="L122" i="69"/>
  <c r="P113" i="45"/>
  <c r="P113" i="49" s="1"/>
  <c r="P122" i="69"/>
  <c r="I142" i="69"/>
  <c r="M142" i="69"/>
  <c r="Q142" i="69"/>
  <c r="I117" i="45"/>
  <c r="C144" i="69"/>
  <c r="G144" i="69"/>
  <c r="K124" i="69"/>
  <c r="K144" i="69"/>
  <c r="O144" i="69"/>
  <c r="D145" i="69"/>
  <c r="H145" i="69"/>
  <c r="L145" i="69"/>
  <c r="P145" i="69"/>
  <c r="H120" i="45"/>
  <c r="C120" i="45"/>
  <c r="C128" i="69"/>
  <c r="G120" i="45"/>
  <c r="G128" i="69"/>
  <c r="K120" i="45"/>
  <c r="K128" i="69"/>
  <c r="O120" i="45"/>
  <c r="O128" i="69"/>
  <c r="D129" i="69"/>
  <c r="D127" i="69" s="1"/>
  <c r="H129" i="69"/>
  <c r="H127" i="69" s="1"/>
  <c r="L129" i="69"/>
  <c r="P129" i="69"/>
  <c r="P127" i="69" s="1"/>
  <c r="C125" i="45"/>
  <c r="C114" i="70"/>
  <c r="G125" i="45"/>
  <c r="G114" i="70"/>
  <c r="K125" i="45"/>
  <c r="K114" i="70"/>
  <c r="O125" i="45"/>
  <c r="O114" i="70"/>
  <c r="H125" i="45"/>
  <c r="H115" i="70"/>
  <c r="P125" i="45"/>
  <c r="P115" i="70"/>
  <c r="G128" i="45"/>
  <c r="O128" i="45"/>
  <c r="E117" i="70"/>
  <c r="I117" i="70"/>
  <c r="M117" i="70"/>
  <c r="Q117" i="70"/>
  <c r="D119" i="70"/>
  <c r="H119" i="70"/>
  <c r="L119" i="70"/>
  <c r="P119" i="70"/>
  <c r="K132" i="45"/>
  <c r="E121" i="70"/>
  <c r="I121" i="70"/>
  <c r="M121" i="70"/>
  <c r="Q121" i="70"/>
  <c r="F122" i="70"/>
  <c r="J122" i="70"/>
  <c r="N122" i="70"/>
  <c r="C123" i="70"/>
  <c r="G123" i="70"/>
  <c r="K123" i="70"/>
  <c r="O123" i="70"/>
  <c r="D136" i="45"/>
  <c r="D125" i="70"/>
  <c r="H136" i="45"/>
  <c r="H125" i="70"/>
  <c r="L136" i="45"/>
  <c r="L125" i="70"/>
  <c r="P136" i="45"/>
  <c r="P125" i="70"/>
  <c r="E145" i="70"/>
  <c r="I136" i="45"/>
  <c r="I126" i="70"/>
  <c r="M145" i="70"/>
  <c r="Q136" i="45"/>
  <c r="Q126" i="70"/>
  <c r="C139" i="45"/>
  <c r="C128" i="70"/>
  <c r="G139" i="45"/>
  <c r="G128" i="70"/>
  <c r="K139" i="45"/>
  <c r="K128" i="70"/>
  <c r="O139" i="45"/>
  <c r="O128" i="70"/>
  <c r="D139" i="45"/>
  <c r="D129" i="70"/>
  <c r="H139" i="45"/>
  <c r="H129" i="70"/>
  <c r="L139" i="45"/>
  <c r="L129" i="70"/>
  <c r="P139" i="45"/>
  <c r="P129" i="70"/>
  <c r="F112" i="71"/>
  <c r="J112" i="71"/>
  <c r="N112" i="71"/>
  <c r="D114" i="71"/>
  <c r="H114" i="71"/>
  <c r="L114" i="71"/>
  <c r="P114" i="71"/>
  <c r="F150" i="45"/>
  <c r="C150" i="45"/>
  <c r="C119" i="71"/>
  <c r="G150" i="45"/>
  <c r="G119" i="71"/>
  <c r="K150" i="45"/>
  <c r="K119" i="71"/>
  <c r="O150" i="45"/>
  <c r="O119" i="71"/>
  <c r="D120" i="71"/>
  <c r="H150" i="45"/>
  <c r="H120" i="71"/>
  <c r="L120" i="71"/>
  <c r="P150" i="45"/>
  <c r="P120" i="71"/>
  <c r="E121" i="71"/>
  <c r="I121" i="71"/>
  <c r="M121" i="71"/>
  <c r="Q121" i="71"/>
  <c r="C154" i="45"/>
  <c r="C123" i="71"/>
  <c r="G154" i="45"/>
  <c r="G123" i="71"/>
  <c r="K154" i="45"/>
  <c r="K123" i="71"/>
  <c r="O154" i="45"/>
  <c r="O148" i="45" s="1"/>
  <c r="O123" i="71"/>
  <c r="D154" i="45"/>
  <c r="D124" i="71"/>
  <c r="H154" i="45"/>
  <c r="H124" i="71"/>
  <c r="L154" i="45"/>
  <c r="L124" i="71"/>
  <c r="P154" i="45"/>
  <c r="P124" i="71"/>
  <c r="D157" i="45"/>
  <c r="D126" i="71"/>
  <c r="H157" i="45"/>
  <c r="H126" i="71"/>
  <c r="L157" i="45"/>
  <c r="L126" i="71"/>
  <c r="P157" i="45"/>
  <c r="P126" i="71"/>
  <c r="I162" i="45"/>
  <c r="Q162" i="45"/>
  <c r="F162" i="45"/>
  <c r="F113" i="72"/>
  <c r="J162" i="45"/>
  <c r="J113" i="72"/>
  <c r="N162" i="45"/>
  <c r="N113" i="72"/>
  <c r="C115" i="72"/>
  <c r="G115" i="72"/>
  <c r="K115" i="72"/>
  <c r="O115" i="72"/>
  <c r="F117" i="72"/>
  <c r="J117" i="72"/>
  <c r="N117" i="72"/>
  <c r="E119" i="72"/>
  <c r="I119" i="72"/>
  <c r="M119" i="72"/>
  <c r="Q119" i="72"/>
  <c r="F120" i="72"/>
  <c r="J120" i="72"/>
  <c r="N120" i="72"/>
  <c r="C121" i="72"/>
  <c r="G121" i="72"/>
  <c r="K121" i="72"/>
  <c r="O121" i="72"/>
  <c r="C123" i="72"/>
  <c r="G123" i="72"/>
  <c r="K123" i="72"/>
  <c r="O123" i="72"/>
  <c r="D124" i="72"/>
  <c r="H124" i="72"/>
  <c r="L124" i="72"/>
  <c r="P124" i="72"/>
  <c r="D126" i="72"/>
  <c r="H126" i="72"/>
  <c r="L126" i="72"/>
  <c r="P126" i="72"/>
  <c r="E127" i="72"/>
  <c r="I127" i="72"/>
  <c r="M127" i="72"/>
  <c r="Q127" i="72"/>
  <c r="B146" i="47"/>
  <c r="B178" i="64"/>
  <c r="B16" i="47"/>
  <c r="B16" i="50" s="1"/>
  <c r="B183" i="64"/>
  <c r="B246" i="64" s="1"/>
  <c r="B18" i="50"/>
  <c r="B32" i="47"/>
  <c r="B159" i="65"/>
  <c r="B164" i="65"/>
  <c r="B221" i="65" s="1"/>
  <c r="B38" i="50"/>
  <c r="B160" i="66"/>
  <c r="B217" i="66" s="1"/>
  <c r="B53" i="50"/>
  <c r="B154" i="67"/>
  <c r="B212" i="67"/>
  <c r="B161" i="67"/>
  <c r="B218" i="67" s="1"/>
  <c r="B73" i="50"/>
  <c r="B190" i="68"/>
  <c r="B262" i="68" s="1"/>
  <c r="B88" i="50"/>
  <c r="B196" i="68"/>
  <c r="B106" i="47"/>
  <c r="B152" i="69"/>
  <c r="B107" i="50"/>
  <c r="B159" i="69"/>
  <c r="B114" i="50"/>
  <c r="B117" i="47"/>
  <c r="B117" i="50" s="1"/>
  <c r="B164" i="69"/>
  <c r="B221" i="69" s="1"/>
  <c r="B153" i="70"/>
  <c r="B210" i="70" s="1"/>
  <c r="B127" i="50"/>
  <c r="B160" i="70"/>
  <c r="B217" i="70" s="1"/>
  <c r="B134" i="50"/>
  <c r="B139" i="47"/>
  <c r="B166" i="70"/>
  <c r="B153" i="71"/>
  <c r="B213" i="71"/>
  <c r="B162" i="47"/>
  <c r="B149" i="72"/>
  <c r="B163" i="50"/>
  <c r="B168" i="47"/>
  <c r="B156" i="72"/>
  <c r="B210" i="72" s="1"/>
  <c r="B170" i="50"/>
  <c r="B175" i="47"/>
  <c r="B162" i="72"/>
  <c r="E4" i="47"/>
  <c r="E170" i="64"/>
  <c r="I4" i="47"/>
  <c r="I170" i="64"/>
  <c r="M4" i="47"/>
  <c r="M170" i="64"/>
  <c r="Q4" i="47"/>
  <c r="Q170" i="64"/>
  <c r="F4" i="47"/>
  <c r="F171" i="64"/>
  <c r="F234" i="64" s="1"/>
  <c r="F6" i="50"/>
  <c r="J171" i="64"/>
  <c r="J234" i="64" s="1"/>
  <c r="J6" i="50"/>
  <c r="N4" i="47"/>
  <c r="N171" i="64"/>
  <c r="N234" i="64" s="1"/>
  <c r="N6" i="50"/>
  <c r="C7" i="47"/>
  <c r="N7" i="47"/>
  <c r="D7" i="47"/>
  <c r="D173" i="64"/>
  <c r="D8" i="50"/>
  <c r="H7" i="47"/>
  <c r="H173" i="64"/>
  <c r="H8" i="50"/>
  <c r="L7" i="47"/>
  <c r="L173" i="64"/>
  <c r="L8" i="50"/>
  <c r="P7" i="47"/>
  <c r="P173" i="64"/>
  <c r="P8" i="50"/>
  <c r="E175" i="64"/>
  <c r="I175" i="64"/>
  <c r="M175" i="64"/>
  <c r="Q175" i="64"/>
  <c r="F176" i="64"/>
  <c r="J176" i="64"/>
  <c r="N176" i="64"/>
  <c r="C12" i="47"/>
  <c r="K12" i="47"/>
  <c r="D178" i="64"/>
  <c r="H178" i="64"/>
  <c r="L12" i="47"/>
  <c r="L178" i="64"/>
  <c r="P178" i="64"/>
  <c r="E179" i="64"/>
  <c r="E242" i="64" s="1"/>
  <c r="E14" i="50"/>
  <c r="I179" i="64"/>
  <c r="I242" i="64" s="1"/>
  <c r="I14" i="50"/>
  <c r="M179" i="64"/>
  <c r="M242" i="64" s="1"/>
  <c r="M14" i="50"/>
  <c r="Q179" i="64"/>
  <c r="Q242" i="64" s="1"/>
  <c r="Q14" i="50"/>
  <c r="F180" i="64"/>
  <c r="F243" i="64" s="1"/>
  <c r="F15" i="50"/>
  <c r="J180" i="64"/>
  <c r="J243" i="64" s="1"/>
  <c r="J15" i="50"/>
  <c r="N180" i="64"/>
  <c r="N243" i="64" s="1"/>
  <c r="N15" i="50"/>
  <c r="C16" i="47"/>
  <c r="O16" i="47"/>
  <c r="O16" i="50" s="1"/>
  <c r="E16" i="47"/>
  <c r="E16" i="50" s="1"/>
  <c r="E182" i="64"/>
  <c r="E17" i="50"/>
  <c r="I16" i="47"/>
  <c r="I16" i="50" s="1"/>
  <c r="I182" i="64"/>
  <c r="I17" i="50"/>
  <c r="M16" i="47"/>
  <c r="M16" i="50" s="1"/>
  <c r="M182" i="64"/>
  <c r="M17" i="50"/>
  <c r="Q16" i="47"/>
  <c r="Q16" i="50" s="1"/>
  <c r="Q182" i="64"/>
  <c r="Q17" i="50"/>
  <c r="F183" i="64"/>
  <c r="F246" i="64" s="1"/>
  <c r="F18" i="50"/>
  <c r="J183" i="64"/>
  <c r="J246" i="64" s="1"/>
  <c r="J18" i="50"/>
  <c r="N16" i="47"/>
  <c r="N16" i="50" s="1"/>
  <c r="N183" i="64"/>
  <c r="N246" i="64" s="1"/>
  <c r="N18" i="50"/>
  <c r="C25" i="47"/>
  <c r="E152" i="65"/>
  <c r="I152" i="65"/>
  <c r="M152" i="65"/>
  <c r="Q152" i="65"/>
  <c r="F25" i="47"/>
  <c r="F153" i="65"/>
  <c r="F210" i="65" s="1"/>
  <c r="F27" i="50"/>
  <c r="J25" i="47"/>
  <c r="J153" i="65"/>
  <c r="J210" i="65" s="1"/>
  <c r="J27" i="50"/>
  <c r="N25" i="47"/>
  <c r="N153" i="65"/>
  <c r="N210" i="65" s="1"/>
  <c r="N27" i="50"/>
  <c r="E28" i="47"/>
  <c r="F212" i="65"/>
  <c r="F154" i="65"/>
  <c r="J212" i="65"/>
  <c r="J154" i="65"/>
  <c r="N212" i="65"/>
  <c r="N154" i="65"/>
  <c r="E157" i="65"/>
  <c r="I157" i="65"/>
  <c r="M157" i="65"/>
  <c r="Q157" i="65"/>
  <c r="J32" i="47"/>
  <c r="C159" i="65"/>
  <c r="G159" i="65"/>
  <c r="K159" i="65"/>
  <c r="O159" i="65"/>
  <c r="D160" i="65"/>
  <c r="D217" i="65" s="1"/>
  <c r="D34" i="50"/>
  <c r="H160" i="65"/>
  <c r="H217" i="65" s="1"/>
  <c r="H34" i="50"/>
  <c r="L160" i="65"/>
  <c r="L217" i="65" s="1"/>
  <c r="L34" i="50"/>
  <c r="P160" i="65"/>
  <c r="P217" i="65" s="1"/>
  <c r="P34" i="50"/>
  <c r="E161" i="65"/>
  <c r="E218" i="65" s="1"/>
  <c r="E35" i="50"/>
  <c r="I161" i="65"/>
  <c r="I218" i="65" s="1"/>
  <c r="I35" i="50"/>
  <c r="M161" i="65"/>
  <c r="M218" i="65" s="1"/>
  <c r="M35" i="50"/>
  <c r="Q161" i="65"/>
  <c r="Q218" i="65" s="1"/>
  <c r="Q35" i="50"/>
  <c r="J36" i="47"/>
  <c r="J36" i="50" s="1"/>
  <c r="C163" i="65"/>
  <c r="C37" i="50"/>
  <c r="G163" i="65"/>
  <c r="G37" i="50"/>
  <c r="K163" i="65"/>
  <c r="K37" i="50"/>
  <c r="O163" i="65"/>
  <c r="O37" i="50"/>
  <c r="D164" i="65"/>
  <c r="D221" i="65" s="1"/>
  <c r="D38" i="50"/>
  <c r="H164" i="65"/>
  <c r="H221" i="65" s="1"/>
  <c r="H38" i="50"/>
  <c r="L164" i="65"/>
  <c r="L221" i="65" s="1"/>
  <c r="L38" i="50"/>
  <c r="P164" i="65"/>
  <c r="P221" i="65" s="1"/>
  <c r="P38" i="50"/>
  <c r="I39" i="47"/>
  <c r="Q39" i="47"/>
  <c r="F166" i="65"/>
  <c r="J166" i="65"/>
  <c r="N166" i="65"/>
  <c r="C167" i="65"/>
  <c r="C224" i="65" s="1"/>
  <c r="C41" i="50"/>
  <c r="G167" i="65"/>
  <c r="G224" i="65" s="1"/>
  <c r="G41" i="50"/>
  <c r="K167" i="65"/>
  <c r="K224" i="65" s="1"/>
  <c r="K41" i="50"/>
  <c r="O167" i="65"/>
  <c r="O224" i="65" s="1"/>
  <c r="O41" i="50"/>
  <c r="D151" i="66"/>
  <c r="Q47" i="47"/>
  <c r="F47" i="47"/>
  <c r="F155" i="66"/>
  <c r="F48" i="50"/>
  <c r="J47" i="47"/>
  <c r="J155" i="66"/>
  <c r="J48" i="50"/>
  <c r="N47" i="47"/>
  <c r="N155" i="66"/>
  <c r="N48" i="50"/>
  <c r="E157" i="66"/>
  <c r="I157" i="66"/>
  <c r="M157" i="66"/>
  <c r="Q157" i="66"/>
  <c r="F159" i="66"/>
  <c r="J159" i="66"/>
  <c r="N159" i="66"/>
  <c r="C51" i="47"/>
  <c r="C160" i="66"/>
  <c r="C217" i="66" s="1"/>
  <c r="C53" i="50"/>
  <c r="G51" i="47"/>
  <c r="G160" i="66"/>
  <c r="G217" i="66" s="1"/>
  <c r="G53" i="50"/>
  <c r="K51" i="47"/>
  <c r="K160" i="66"/>
  <c r="K217" i="66" s="1"/>
  <c r="K53" i="50"/>
  <c r="O51" i="47"/>
  <c r="O160" i="66"/>
  <c r="O217" i="66" s="1"/>
  <c r="O53" i="50"/>
  <c r="D161" i="66"/>
  <c r="D218" i="66" s="1"/>
  <c r="D54" i="50"/>
  <c r="H161" i="66"/>
  <c r="H218" i="66" s="1"/>
  <c r="H54" i="50"/>
  <c r="L161" i="66"/>
  <c r="L218" i="66" s="1"/>
  <c r="L54" i="50"/>
  <c r="P161" i="66"/>
  <c r="P218" i="66" s="1"/>
  <c r="P54" i="50"/>
  <c r="I220" i="66"/>
  <c r="M220" i="66"/>
  <c r="Q220" i="66"/>
  <c r="K58" i="47"/>
  <c r="C166" i="66"/>
  <c r="G166" i="66"/>
  <c r="K166" i="66"/>
  <c r="O166" i="66"/>
  <c r="D167" i="66"/>
  <c r="D224" i="66" s="1"/>
  <c r="D60" i="50"/>
  <c r="H167" i="66"/>
  <c r="H224" i="66" s="1"/>
  <c r="H60" i="50"/>
  <c r="L167" i="66"/>
  <c r="L224" i="66" s="1"/>
  <c r="L60" i="50"/>
  <c r="P167" i="66"/>
  <c r="P224" i="66" s="1"/>
  <c r="P60" i="50"/>
  <c r="G63" i="47"/>
  <c r="O63" i="47"/>
  <c r="E63" i="47"/>
  <c r="E152" i="67"/>
  <c r="I63" i="47"/>
  <c r="I152" i="67"/>
  <c r="M63" i="47"/>
  <c r="M152" i="67"/>
  <c r="Q63" i="47"/>
  <c r="Q152" i="67"/>
  <c r="F63" i="47"/>
  <c r="F153" i="67"/>
  <c r="F210" i="67" s="1"/>
  <c r="F65" i="50"/>
  <c r="J63" i="47"/>
  <c r="J153" i="67"/>
  <c r="J210" i="67" s="1"/>
  <c r="J65" i="50"/>
  <c r="N63" i="47"/>
  <c r="N153" i="67"/>
  <c r="N210" i="67" s="1"/>
  <c r="N65" i="50"/>
  <c r="D66" i="47"/>
  <c r="D155" i="67"/>
  <c r="H66" i="47"/>
  <c r="H155" i="67"/>
  <c r="L66" i="47"/>
  <c r="L155" i="67"/>
  <c r="P66" i="47"/>
  <c r="P155" i="67"/>
  <c r="E157" i="67"/>
  <c r="I157" i="67"/>
  <c r="M157" i="67"/>
  <c r="Q157" i="67"/>
  <c r="C70" i="47"/>
  <c r="C159" i="67"/>
  <c r="G70" i="47"/>
  <c r="G159" i="67"/>
  <c r="K70" i="47"/>
  <c r="K159" i="67"/>
  <c r="O70" i="47"/>
  <c r="O159" i="67"/>
  <c r="D160" i="67"/>
  <c r="D72" i="50"/>
  <c r="H160" i="67"/>
  <c r="H72" i="50"/>
  <c r="L160" i="67"/>
  <c r="L72" i="50"/>
  <c r="P160" i="67"/>
  <c r="P72" i="50"/>
  <c r="E161" i="67"/>
  <c r="E218" i="67" s="1"/>
  <c r="E73" i="50"/>
  <c r="I161" i="67"/>
  <c r="I218" i="67" s="1"/>
  <c r="I73" i="50"/>
  <c r="M161" i="67"/>
  <c r="M218" i="67" s="1"/>
  <c r="M73" i="50"/>
  <c r="Q161" i="67"/>
  <c r="Q218" i="67" s="1"/>
  <c r="Q73" i="50"/>
  <c r="C74" i="47"/>
  <c r="C74" i="50" s="1"/>
  <c r="C163" i="67"/>
  <c r="C75" i="50"/>
  <c r="G74" i="47"/>
  <c r="G74" i="50" s="1"/>
  <c r="G163" i="67"/>
  <c r="G75" i="50"/>
  <c r="K74" i="47"/>
  <c r="K74" i="50" s="1"/>
  <c r="K163" i="67"/>
  <c r="K75" i="50"/>
  <c r="O74" i="47"/>
  <c r="O74" i="50" s="1"/>
  <c r="O163" i="67"/>
  <c r="O75" i="50"/>
  <c r="D164" i="67"/>
  <c r="D76" i="50"/>
  <c r="H164" i="67"/>
  <c r="H221" i="67" s="1"/>
  <c r="H76" i="50"/>
  <c r="L164" i="67"/>
  <c r="L76" i="50"/>
  <c r="P164" i="67"/>
  <c r="P221" i="67" s="1"/>
  <c r="P76" i="50"/>
  <c r="E166" i="67"/>
  <c r="I166" i="67"/>
  <c r="M166" i="67"/>
  <c r="Q166" i="67"/>
  <c r="F167" i="67"/>
  <c r="F224" i="67" s="1"/>
  <c r="F79" i="50"/>
  <c r="J167" i="67"/>
  <c r="J224" i="67" s="1"/>
  <c r="J79" i="50"/>
  <c r="N167" i="67"/>
  <c r="N224" i="67" s="1"/>
  <c r="N79" i="50"/>
  <c r="E82" i="47"/>
  <c r="M82" i="47"/>
  <c r="D185" i="68"/>
  <c r="H185" i="68"/>
  <c r="L185" i="68"/>
  <c r="P185" i="68"/>
  <c r="E186" i="68"/>
  <c r="E84" i="50"/>
  <c r="I186" i="68"/>
  <c r="I258" i="68" s="1"/>
  <c r="I84" i="50"/>
  <c r="M186" i="68"/>
  <c r="M258" i="68" s="1"/>
  <c r="M84" i="50"/>
  <c r="Q186" i="68"/>
  <c r="Q84" i="50"/>
  <c r="G85" i="47"/>
  <c r="M85" i="47"/>
  <c r="D188" i="68"/>
  <c r="D86" i="50"/>
  <c r="H188" i="68"/>
  <c r="H86" i="50"/>
  <c r="L188" i="68"/>
  <c r="L86" i="50"/>
  <c r="P188" i="68"/>
  <c r="P86" i="50"/>
  <c r="D190" i="68"/>
  <c r="H190" i="68"/>
  <c r="L190" i="68"/>
  <c r="P190" i="68"/>
  <c r="D89" i="47"/>
  <c r="D192" i="68"/>
  <c r="H89" i="47"/>
  <c r="H192" i="68"/>
  <c r="L89" i="47"/>
  <c r="L192" i="68"/>
  <c r="P89" i="47"/>
  <c r="P192" i="68"/>
  <c r="E89" i="47"/>
  <c r="E193" i="68"/>
  <c r="E265" i="68" s="1"/>
  <c r="E91" i="50"/>
  <c r="I193" i="68"/>
  <c r="I91" i="50"/>
  <c r="M193" i="68"/>
  <c r="M265" i="68" s="1"/>
  <c r="M91" i="50"/>
  <c r="Q193" i="68"/>
  <c r="Q91" i="50"/>
  <c r="F194" i="68"/>
  <c r="J194" i="68"/>
  <c r="N194" i="68"/>
  <c r="F196" i="68"/>
  <c r="J196" i="68"/>
  <c r="N196" i="68"/>
  <c r="C197" i="68"/>
  <c r="C269" i="68" s="1"/>
  <c r="C95" i="50"/>
  <c r="G197" i="68"/>
  <c r="G269" i="68" s="1"/>
  <c r="G95" i="50"/>
  <c r="K197" i="68"/>
  <c r="K269" i="68" s="1"/>
  <c r="K95" i="50"/>
  <c r="O197" i="68"/>
  <c r="O269" i="68" s="1"/>
  <c r="O95" i="50"/>
  <c r="D198" i="68"/>
  <c r="D270" i="68" s="1"/>
  <c r="D96" i="50"/>
  <c r="H198" i="68"/>
  <c r="H270" i="68" s="1"/>
  <c r="H96" i="50"/>
  <c r="L198" i="68"/>
  <c r="L270" i="68" s="1"/>
  <c r="L96" i="50"/>
  <c r="P198" i="68"/>
  <c r="P270" i="68" s="1"/>
  <c r="P96" i="50"/>
  <c r="D97" i="47"/>
  <c r="D200" i="68"/>
  <c r="D98" i="50"/>
  <c r="H97" i="47"/>
  <c r="H97" i="50" s="1"/>
  <c r="H200" i="68"/>
  <c r="H98" i="50"/>
  <c r="L97" i="47"/>
  <c r="L97" i="50" s="1"/>
  <c r="L200" i="68"/>
  <c r="L98" i="50"/>
  <c r="P97" i="47"/>
  <c r="P97" i="50" s="1"/>
  <c r="P200" i="68"/>
  <c r="P98" i="50"/>
  <c r="E201" i="68"/>
  <c r="E99" i="50"/>
  <c r="I201" i="68"/>
  <c r="I99" i="50"/>
  <c r="M201" i="68"/>
  <c r="M99" i="50"/>
  <c r="Q201" i="68"/>
  <c r="Q273" i="68" s="1"/>
  <c r="Q99" i="50"/>
  <c r="D275" i="68"/>
  <c r="H275" i="68"/>
  <c r="P275" i="68"/>
  <c r="F100" i="47"/>
  <c r="F205" i="68"/>
  <c r="F277" i="68" s="1"/>
  <c r="N100" i="47"/>
  <c r="N205" i="68"/>
  <c r="N277" i="68" s="1"/>
  <c r="E152" i="69"/>
  <c r="E107" i="50"/>
  <c r="I152" i="69"/>
  <c r="I107" i="50"/>
  <c r="M152" i="69"/>
  <c r="M107" i="50"/>
  <c r="Q152" i="69"/>
  <c r="Q107" i="50"/>
  <c r="F106" i="47"/>
  <c r="F153" i="69"/>
  <c r="F210" i="69" s="1"/>
  <c r="F108" i="50"/>
  <c r="J153" i="69"/>
  <c r="J210" i="69" s="1"/>
  <c r="J108" i="50"/>
  <c r="N153" i="69"/>
  <c r="N210" i="69" s="1"/>
  <c r="N108" i="50"/>
  <c r="C154" i="69"/>
  <c r="C212" i="69"/>
  <c r="G154" i="69"/>
  <c r="G212" i="69"/>
  <c r="K109" i="47"/>
  <c r="K155" i="69"/>
  <c r="O109" i="47"/>
  <c r="O155" i="69"/>
  <c r="F157" i="69"/>
  <c r="F214" i="69" s="1"/>
  <c r="F112" i="50"/>
  <c r="J157" i="69"/>
  <c r="J112" i="50"/>
  <c r="N157" i="69"/>
  <c r="N112" i="50"/>
  <c r="E113" i="47"/>
  <c r="E113" i="50" s="1"/>
  <c r="F159" i="69"/>
  <c r="F114" i="50"/>
  <c r="J113" i="47"/>
  <c r="J159" i="69"/>
  <c r="J114" i="50"/>
  <c r="N113" i="47"/>
  <c r="N113" i="50" s="1"/>
  <c r="N159" i="69"/>
  <c r="N114" i="50"/>
  <c r="C160" i="69"/>
  <c r="C217" i="69" s="1"/>
  <c r="C115" i="50"/>
  <c r="G160" i="69"/>
  <c r="G217" i="69" s="1"/>
  <c r="G115" i="50"/>
  <c r="K160" i="69"/>
  <c r="K217" i="69" s="1"/>
  <c r="K115" i="50"/>
  <c r="O160" i="69"/>
  <c r="O217" i="69" s="1"/>
  <c r="O115" i="50"/>
  <c r="D161" i="69"/>
  <c r="D218" i="69" s="1"/>
  <c r="D116" i="50"/>
  <c r="H161" i="69"/>
  <c r="H218" i="69" s="1"/>
  <c r="H116" i="50"/>
  <c r="L161" i="69"/>
  <c r="L218" i="69" s="1"/>
  <c r="L116" i="50"/>
  <c r="P161" i="69"/>
  <c r="P218" i="69" s="1"/>
  <c r="P116" i="50"/>
  <c r="C117" i="47"/>
  <c r="C117" i="50" s="1"/>
  <c r="C163" i="69"/>
  <c r="G117" i="47"/>
  <c r="G117" i="50" s="1"/>
  <c r="G163" i="69"/>
  <c r="K117" i="47"/>
  <c r="K117" i="50" s="1"/>
  <c r="K163" i="69"/>
  <c r="O117" i="47"/>
  <c r="O117" i="50" s="1"/>
  <c r="O163" i="69"/>
  <c r="D117" i="47"/>
  <c r="D117" i="50" s="1"/>
  <c r="D164" i="69"/>
  <c r="D221" i="69" s="1"/>
  <c r="D166" i="69"/>
  <c r="H166" i="69"/>
  <c r="L166" i="69"/>
  <c r="P166" i="69"/>
  <c r="E167" i="69"/>
  <c r="E224" i="69" s="1"/>
  <c r="E122" i="50"/>
  <c r="I167" i="69"/>
  <c r="I224" i="69" s="1"/>
  <c r="I122" i="50"/>
  <c r="M167" i="69"/>
  <c r="M224" i="69" s="1"/>
  <c r="M122" i="50"/>
  <c r="Q167" i="69"/>
  <c r="Q224" i="69" s="1"/>
  <c r="Q122" i="50"/>
  <c r="D152" i="70"/>
  <c r="D126" i="50"/>
  <c r="H152" i="70"/>
  <c r="H126" i="50"/>
  <c r="L152" i="70"/>
  <c r="L126" i="50"/>
  <c r="P152" i="70"/>
  <c r="P126" i="50"/>
  <c r="E153" i="70"/>
  <c r="E210" i="70" s="1"/>
  <c r="E127" i="50"/>
  <c r="I153" i="70"/>
  <c r="I210" i="70" s="1"/>
  <c r="I127" i="50"/>
  <c r="M153" i="70"/>
  <c r="M210" i="70" s="1"/>
  <c r="M127" i="50"/>
  <c r="Q153" i="70"/>
  <c r="Q210" i="70" s="1"/>
  <c r="Q127" i="50"/>
  <c r="G128" i="47"/>
  <c r="D212" i="70"/>
  <c r="D154" i="70"/>
  <c r="H154" i="70"/>
  <c r="H212" i="70"/>
  <c r="L128" i="47"/>
  <c r="L155" i="70"/>
  <c r="P154" i="70"/>
  <c r="P212" i="70"/>
  <c r="E157" i="70"/>
  <c r="E131" i="50"/>
  <c r="I157" i="70"/>
  <c r="I131" i="50"/>
  <c r="M157" i="70"/>
  <c r="M131" i="50"/>
  <c r="Q157" i="70"/>
  <c r="Q131" i="50"/>
  <c r="D216" i="70"/>
  <c r="H132" i="47"/>
  <c r="H132" i="50" s="1"/>
  <c r="H159" i="70"/>
  <c r="L216" i="70"/>
  <c r="P132" i="47"/>
  <c r="P132" i="50" s="1"/>
  <c r="P159" i="70"/>
  <c r="C136" i="47"/>
  <c r="C136" i="50" s="1"/>
  <c r="D136" i="47"/>
  <c r="D163" i="70"/>
  <c r="H136" i="47"/>
  <c r="H136" i="50" s="1"/>
  <c r="H163" i="70"/>
  <c r="L136" i="47"/>
  <c r="L163" i="70"/>
  <c r="P136" i="47"/>
  <c r="P136" i="50" s="1"/>
  <c r="P163" i="70"/>
  <c r="C139" i="47"/>
  <c r="C166" i="70"/>
  <c r="G165" i="70"/>
  <c r="K139" i="47"/>
  <c r="K166" i="70"/>
  <c r="O166" i="70"/>
  <c r="O139" i="47"/>
  <c r="I144" i="47"/>
  <c r="C144" i="47"/>
  <c r="C149" i="71"/>
  <c r="C145" i="50"/>
  <c r="G149" i="71"/>
  <c r="G145" i="50"/>
  <c r="K144" i="47"/>
  <c r="K149" i="71"/>
  <c r="K145" i="50"/>
  <c r="O144" i="47"/>
  <c r="O149" i="71"/>
  <c r="O145" i="50"/>
  <c r="F146" i="47"/>
  <c r="F151" i="71"/>
  <c r="F147" i="50"/>
  <c r="J146" i="47"/>
  <c r="J151" i="71"/>
  <c r="J147" i="50"/>
  <c r="N146" i="47"/>
  <c r="N151" i="71"/>
  <c r="N147" i="50"/>
  <c r="F153" i="71"/>
  <c r="J153" i="71"/>
  <c r="N153" i="71"/>
  <c r="Q150" i="47"/>
  <c r="F150" i="47"/>
  <c r="F155" i="71"/>
  <c r="J150" i="47"/>
  <c r="J155" i="71"/>
  <c r="N150" i="47"/>
  <c r="N155" i="71"/>
  <c r="C150" i="47"/>
  <c r="C156" i="71"/>
  <c r="C210" i="71" s="1"/>
  <c r="C152" i="50"/>
  <c r="G150" i="47"/>
  <c r="G156" i="71"/>
  <c r="G210" i="71" s="1"/>
  <c r="G152" i="50"/>
  <c r="K150" i="47"/>
  <c r="K156" i="71"/>
  <c r="K210" i="71" s="1"/>
  <c r="K152" i="50"/>
  <c r="O150" i="47"/>
  <c r="O156" i="71"/>
  <c r="O210" i="71" s="1"/>
  <c r="O152" i="50"/>
  <c r="D157" i="71"/>
  <c r="D211" i="71" s="1"/>
  <c r="D153" i="50"/>
  <c r="H157" i="71"/>
  <c r="H211" i="71" s="1"/>
  <c r="H153" i="50"/>
  <c r="L157" i="71"/>
  <c r="L211" i="71" s="1"/>
  <c r="L153" i="50"/>
  <c r="P157" i="71"/>
  <c r="P211" i="71" s="1"/>
  <c r="P153" i="50"/>
  <c r="G157" i="47"/>
  <c r="D162" i="71"/>
  <c r="D157" i="47"/>
  <c r="H157" i="47"/>
  <c r="H162" i="71"/>
  <c r="P157" i="47"/>
  <c r="P162" i="71"/>
  <c r="Q164" i="47"/>
  <c r="F150" i="72"/>
  <c r="F205" i="72"/>
  <c r="J205" i="72"/>
  <c r="J150" i="72"/>
  <c r="N151" i="72"/>
  <c r="N164" i="47"/>
  <c r="F153" i="72"/>
  <c r="J153" i="72"/>
  <c r="N153" i="72"/>
  <c r="F155" i="72"/>
  <c r="F168" i="47"/>
  <c r="J154" i="72"/>
  <c r="N155" i="72"/>
  <c r="N168" i="47"/>
  <c r="J172" i="47"/>
  <c r="J172" i="50" s="1"/>
  <c r="D159" i="72"/>
  <c r="D173" i="50"/>
  <c r="H159" i="72"/>
  <c r="H173" i="50"/>
  <c r="L159" i="72"/>
  <c r="L173" i="50"/>
  <c r="P159" i="72"/>
  <c r="P173" i="50"/>
  <c r="E160" i="72"/>
  <c r="E174" i="50"/>
  <c r="I160" i="72"/>
  <c r="I214" i="72" s="1"/>
  <c r="I174" i="50"/>
  <c r="M160" i="72"/>
  <c r="M214" i="72" s="1"/>
  <c r="M174" i="50"/>
  <c r="Q160" i="72"/>
  <c r="Q214" i="72" s="1"/>
  <c r="Q174" i="50"/>
  <c r="G112" i="48"/>
  <c r="M112" i="48"/>
  <c r="D114" i="48"/>
  <c r="I114" i="48"/>
  <c r="O114" i="48"/>
  <c r="E115" i="48"/>
  <c r="J115" i="48"/>
  <c r="P115" i="48"/>
  <c r="B112" i="49"/>
  <c r="C112" i="49"/>
  <c r="H112" i="49"/>
  <c r="M112" i="49"/>
  <c r="E114" i="49"/>
  <c r="J114" i="49"/>
  <c r="O114" i="49"/>
  <c r="F115" i="49"/>
  <c r="K115" i="49"/>
  <c r="P115" i="49"/>
  <c r="B131" i="50"/>
  <c r="B171" i="50"/>
  <c r="I6" i="50"/>
  <c r="H14" i="50"/>
  <c r="I15" i="50"/>
  <c r="K17" i="50"/>
  <c r="L18" i="50"/>
  <c r="P22" i="50"/>
  <c r="L27" i="50"/>
  <c r="G34" i="50"/>
  <c r="H35" i="50"/>
  <c r="J37" i="50"/>
  <c r="K38" i="50"/>
  <c r="N41" i="50"/>
  <c r="E46" i="50"/>
  <c r="M48" i="50"/>
  <c r="C54" i="50"/>
  <c r="E56" i="50"/>
  <c r="F57" i="50"/>
  <c r="I60" i="50"/>
  <c r="D65" i="50"/>
  <c r="L67" i="50"/>
  <c r="D75" i="50"/>
  <c r="N91" i="50"/>
  <c r="C96" i="50"/>
  <c r="E98" i="50"/>
  <c r="H101" i="50"/>
  <c r="J103" i="50"/>
  <c r="C107" i="50"/>
  <c r="D108" i="50"/>
  <c r="K110" i="50"/>
  <c r="P115" i="50"/>
  <c r="Q116" i="50"/>
  <c r="C118" i="50"/>
  <c r="D119" i="50"/>
  <c r="N127" i="50"/>
  <c r="D129" i="50"/>
  <c r="H133" i="50"/>
  <c r="I134" i="50"/>
  <c r="J135" i="50"/>
  <c r="L137" i="50"/>
  <c r="M138" i="50"/>
  <c r="P141" i="50"/>
  <c r="E145" i="50"/>
  <c r="M146" i="50"/>
  <c r="C153" i="50"/>
  <c r="E155" i="50"/>
  <c r="F156" i="50"/>
  <c r="I159" i="50"/>
  <c r="J165" i="50"/>
  <c r="O170" i="50"/>
  <c r="P171" i="50"/>
  <c r="C174" i="50"/>
  <c r="F177" i="50"/>
  <c r="C319" i="64"/>
  <c r="C325" i="64"/>
  <c r="C367" i="64" s="1"/>
  <c r="C331" i="64"/>
  <c r="C16" i="54"/>
  <c r="C292" i="65"/>
  <c r="C298" i="65"/>
  <c r="C36" i="54"/>
  <c r="C287" i="66"/>
  <c r="C44" i="54"/>
  <c r="C294" i="66"/>
  <c r="C51" i="54"/>
  <c r="C299" i="66"/>
  <c r="C288" i="67"/>
  <c r="C295" i="67"/>
  <c r="C70" i="54"/>
  <c r="C301" i="67"/>
  <c r="C358" i="68"/>
  <c r="C85" i="54"/>
  <c r="C364" i="68"/>
  <c r="C460" i="68" s="1"/>
  <c r="C92" i="58"/>
  <c r="C370" i="68"/>
  <c r="C375" i="68"/>
  <c r="C100" i="54"/>
  <c r="C292" i="69"/>
  <c r="C298" i="69"/>
  <c r="C117" i="54"/>
  <c r="C287" i="70"/>
  <c r="C325" i="70" s="1"/>
  <c r="C125" i="54"/>
  <c r="C294" i="70"/>
  <c r="C299" i="70"/>
  <c r="C297" i="70" s="1"/>
  <c r="C279" i="71"/>
  <c r="C278" i="71" s="1"/>
  <c r="C146" i="54"/>
  <c r="C285" i="71"/>
  <c r="C291" i="71"/>
  <c r="C283" i="72"/>
  <c r="C169" i="58"/>
  <c r="C168" i="54"/>
  <c r="C288" i="72"/>
  <c r="C324" i="72" s="1"/>
  <c r="E319" i="64"/>
  <c r="I319" i="64"/>
  <c r="I4" i="54"/>
  <c r="M319" i="64"/>
  <c r="M4" i="54"/>
  <c r="Q319" i="64"/>
  <c r="Q4" i="54"/>
  <c r="G320" i="64"/>
  <c r="G362" i="64" s="1"/>
  <c r="K320" i="64"/>
  <c r="O320" i="64"/>
  <c r="G58" i="54"/>
  <c r="G301" i="66"/>
  <c r="K58" i="54"/>
  <c r="K301" i="66"/>
  <c r="K59" i="58"/>
  <c r="O58" i="54"/>
  <c r="O301" i="66"/>
  <c r="E302" i="66"/>
  <c r="E58" i="54"/>
  <c r="I302" i="66"/>
  <c r="I340" i="66" s="1"/>
  <c r="I58" i="54"/>
  <c r="M302" i="66"/>
  <c r="M58" i="54"/>
  <c r="Q302" i="66"/>
  <c r="G113" i="55"/>
  <c r="G313" i="69"/>
  <c r="G114" i="59"/>
  <c r="K113" i="55"/>
  <c r="K313" i="69"/>
  <c r="K114" i="59"/>
  <c r="O113" i="55"/>
  <c r="O113" i="59" s="1"/>
  <c r="O313" i="69"/>
  <c r="O114" i="59"/>
  <c r="E314" i="69"/>
  <c r="E113" i="55"/>
  <c r="E115" i="59"/>
  <c r="I314" i="69"/>
  <c r="I312" i="69" s="1"/>
  <c r="I115" i="59"/>
  <c r="I113" i="55"/>
  <c r="I113" i="59" s="1"/>
  <c r="M314" i="69"/>
  <c r="M312" i="69" s="1"/>
  <c r="M115" i="59"/>
  <c r="M113" i="55"/>
  <c r="Q314" i="69"/>
  <c r="Q115" i="59"/>
  <c r="G334" i="69"/>
  <c r="K315" i="69"/>
  <c r="O315" i="69"/>
  <c r="C7" i="60"/>
  <c r="F430" i="68"/>
  <c r="F86" i="60"/>
  <c r="F85" i="57"/>
  <c r="J430" i="68"/>
  <c r="J86" i="60"/>
  <c r="J85" i="57"/>
  <c r="N430" i="68"/>
  <c r="N86" i="60"/>
  <c r="N85" i="57"/>
  <c r="E172" i="57"/>
  <c r="E341" i="72"/>
  <c r="E173" i="60"/>
  <c r="I172" i="57"/>
  <c r="I172" i="60" s="1"/>
  <c r="I341" i="72"/>
  <c r="I173" i="60"/>
  <c r="M172" i="57"/>
  <c r="M172" i="60" s="1"/>
  <c r="M341" i="72"/>
  <c r="M173" i="60"/>
  <c r="Q172" i="57"/>
  <c r="Q172" i="60" s="1"/>
  <c r="Q341" i="72"/>
  <c r="Q173" i="60"/>
  <c r="G342" i="72"/>
  <c r="G396" i="72" s="1"/>
  <c r="G174" i="60"/>
  <c r="G172" i="57"/>
  <c r="G166" i="57" s="1"/>
  <c r="K342" i="72"/>
  <c r="K396" i="72" s="1"/>
  <c r="K174" i="60"/>
  <c r="O342" i="72"/>
  <c r="O396" i="72" s="1"/>
  <c r="O174" i="60"/>
  <c r="J94" i="59"/>
  <c r="L176" i="59"/>
  <c r="I28" i="60"/>
  <c r="L95" i="69"/>
  <c r="L133" i="69" s="1"/>
  <c r="I96" i="69"/>
  <c r="I94" i="69" s="1"/>
  <c r="F109" i="44"/>
  <c r="F98" i="69"/>
  <c r="K176" i="69"/>
  <c r="H178" i="69"/>
  <c r="H101" i="69"/>
  <c r="H177" i="69" s="1"/>
  <c r="E109" i="69"/>
  <c r="N128" i="44"/>
  <c r="N98" i="70"/>
  <c r="D101" i="70"/>
  <c r="P101" i="70"/>
  <c r="K105" i="70"/>
  <c r="M109" i="70"/>
  <c r="G144" i="44"/>
  <c r="G95" i="71"/>
  <c r="F146" i="44"/>
  <c r="F97" i="71"/>
  <c r="K99" i="71"/>
  <c r="K135" i="71" s="1"/>
  <c r="K100" i="71"/>
  <c r="D104" i="71"/>
  <c r="P104" i="71"/>
  <c r="P98" i="71" s="1"/>
  <c r="E108" i="71"/>
  <c r="M108" i="71"/>
  <c r="B154" i="44"/>
  <c r="B106" i="71"/>
  <c r="B104" i="71" s="1"/>
  <c r="L162" i="44"/>
  <c r="L95" i="72"/>
  <c r="Q96" i="72"/>
  <c r="K168" i="44"/>
  <c r="K166" i="44" s="1"/>
  <c r="K101" i="72"/>
  <c r="L168" i="44"/>
  <c r="L102" i="72"/>
  <c r="I103" i="72"/>
  <c r="Q103" i="72"/>
  <c r="F172" i="44"/>
  <c r="F105" i="72"/>
  <c r="N172" i="44"/>
  <c r="N105" i="72"/>
  <c r="B144" i="64"/>
  <c r="B82" i="45"/>
  <c r="B138" i="68"/>
  <c r="B136" i="68" s="1"/>
  <c r="B100" i="45"/>
  <c r="B156" i="68"/>
  <c r="B109" i="45"/>
  <c r="B117" i="69"/>
  <c r="B138" i="70"/>
  <c r="C4" i="45"/>
  <c r="C128" i="64"/>
  <c r="K4" i="45"/>
  <c r="K128" i="64"/>
  <c r="H4" i="45"/>
  <c r="H129" i="64"/>
  <c r="I7" i="45"/>
  <c r="I131" i="64"/>
  <c r="C16" i="45"/>
  <c r="C140" i="64"/>
  <c r="D16" i="45"/>
  <c r="D141" i="64"/>
  <c r="P16" i="45"/>
  <c r="P141" i="64"/>
  <c r="P139" i="64" s="1"/>
  <c r="I19" i="45"/>
  <c r="I143" i="64"/>
  <c r="Q19" i="45"/>
  <c r="Q143" i="64"/>
  <c r="G116" i="65"/>
  <c r="M121" i="65"/>
  <c r="N122" i="65"/>
  <c r="O123" i="65"/>
  <c r="L124" i="65"/>
  <c r="J127" i="65"/>
  <c r="H47" i="45"/>
  <c r="H117" i="66"/>
  <c r="P47" i="45"/>
  <c r="P117" i="66"/>
  <c r="K119" i="66"/>
  <c r="C51" i="45"/>
  <c r="C121" i="66"/>
  <c r="K51" i="45"/>
  <c r="K121" i="66"/>
  <c r="M125" i="66"/>
  <c r="J126" i="66"/>
  <c r="J124" i="66" s="1"/>
  <c r="N114" i="67"/>
  <c r="O115" i="67"/>
  <c r="Q116" i="67"/>
  <c r="L68" i="45"/>
  <c r="L119" i="67"/>
  <c r="E70" i="45"/>
  <c r="E121" i="67"/>
  <c r="Q70" i="45"/>
  <c r="Q121" i="67"/>
  <c r="N124" i="67"/>
  <c r="O74" i="45"/>
  <c r="O68" i="45" s="1"/>
  <c r="O62" i="45" s="1"/>
  <c r="O126" i="67"/>
  <c r="H127" i="67"/>
  <c r="P127" i="67"/>
  <c r="D136" i="68"/>
  <c r="K85" i="45"/>
  <c r="K140" i="68"/>
  <c r="D143" i="68"/>
  <c r="L143" i="68"/>
  <c r="E89" i="45"/>
  <c r="E145" i="68"/>
  <c r="M89" i="45"/>
  <c r="M145" i="68"/>
  <c r="M143" i="68" s="1"/>
  <c r="Q89" i="45"/>
  <c r="Q145" i="68"/>
  <c r="J148" i="68"/>
  <c r="C149" i="68"/>
  <c r="K149" i="68"/>
  <c r="D150" i="68"/>
  <c r="L150" i="68"/>
  <c r="E155" i="68"/>
  <c r="M155" i="68"/>
  <c r="F156" i="68"/>
  <c r="N156" i="68"/>
  <c r="N154" i="68" s="1"/>
  <c r="G157" i="68"/>
  <c r="K157" i="68"/>
  <c r="O157" i="68"/>
  <c r="C106" i="45"/>
  <c r="C114" i="69"/>
  <c r="K106" i="45"/>
  <c r="K114" i="69"/>
  <c r="L134" i="69"/>
  <c r="D117" i="69"/>
  <c r="P117" i="69"/>
  <c r="L195" i="69"/>
  <c r="L138" i="69"/>
  <c r="N120" i="69"/>
  <c r="N197" i="69"/>
  <c r="N140" i="69"/>
  <c r="K198" i="69"/>
  <c r="K141" i="69"/>
  <c r="J117" i="45"/>
  <c r="J125" i="69"/>
  <c r="G117" i="45"/>
  <c r="G126" i="69"/>
  <c r="G124" i="69" s="1"/>
  <c r="O117" i="45"/>
  <c r="O126" i="69"/>
  <c r="J147" i="69"/>
  <c r="N133" i="70"/>
  <c r="O134" i="70"/>
  <c r="H128" i="45"/>
  <c r="H117" i="70"/>
  <c r="K119" i="70"/>
  <c r="D132" i="45"/>
  <c r="D121" i="70"/>
  <c r="E132" i="45"/>
  <c r="E122" i="70"/>
  <c r="M132" i="45"/>
  <c r="M122" i="70"/>
  <c r="J142" i="70"/>
  <c r="K124" i="70"/>
  <c r="K144" i="70"/>
  <c r="L145" i="70"/>
  <c r="N127" i="70"/>
  <c r="N147" i="70"/>
  <c r="I144" i="45"/>
  <c r="I113" i="71"/>
  <c r="K146" i="45"/>
  <c r="K115" i="71"/>
  <c r="J135" i="71"/>
  <c r="C120" i="71"/>
  <c r="O120" i="71"/>
  <c r="H121" i="71"/>
  <c r="F123" i="71"/>
  <c r="C124" i="71"/>
  <c r="K124" i="71"/>
  <c r="C126" i="71"/>
  <c r="O126" i="71"/>
  <c r="P127" i="71"/>
  <c r="M112" i="72"/>
  <c r="J164" i="45"/>
  <c r="J115" i="72"/>
  <c r="I117" i="72"/>
  <c r="D168" i="45"/>
  <c r="D119" i="72"/>
  <c r="P168" i="45"/>
  <c r="P119" i="72"/>
  <c r="M168" i="45"/>
  <c r="M120" i="72"/>
  <c r="F121" i="72"/>
  <c r="N121" i="72"/>
  <c r="F172" i="45"/>
  <c r="F123" i="72"/>
  <c r="N172" i="45"/>
  <c r="N123" i="72"/>
  <c r="O172" i="45"/>
  <c r="O124" i="72"/>
  <c r="G175" i="45"/>
  <c r="G126" i="72"/>
  <c r="L127" i="72"/>
  <c r="B170" i="64"/>
  <c r="B187" i="64"/>
  <c r="B250" i="64" s="1"/>
  <c r="B22" i="50"/>
  <c r="B153" i="67"/>
  <c r="B210" i="67" s="1"/>
  <c r="B65" i="50"/>
  <c r="B166" i="67"/>
  <c r="B188" i="68"/>
  <c r="B86" i="50"/>
  <c r="B200" i="68"/>
  <c r="B98" i="50"/>
  <c r="B157" i="69"/>
  <c r="B112" i="50"/>
  <c r="B160" i="72"/>
  <c r="B214" i="72" s="1"/>
  <c r="B174" i="50"/>
  <c r="G173" i="64"/>
  <c r="G8" i="50"/>
  <c r="H9" i="47"/>
  <c r="D182" i="64"/>
  <c r="D17" i="50"/>
  <c r="L182" i="64"/>
  <c r="L17" i="50"/>
  <c r="E183" i="64"/>
  <c r="E246" i="64" s="1"/>
  <c r="E18" i="50"/>
  <c r="Q183" i="64"/>
  <c r="Q246" i="64" s="1"/>
  <c r="Q18" i="50"/>
  <c r="I185" i="64"/>
  <c r="F186" i="64"/>
  <c r="C187" i="64"/>
  <c r="C250" i="64" s="1"/>
  <c r="C22" i="50"/>
  <c r="P25" i="47"/>
  <c r="P152" i="65"/>
  <c r="M153" i="65"/>
  <c r="M210" i="65" s="1"/>
  <c r="M27" i="50"/>
  <c r="I155" i="65"/>
  <c r="I29" i="50"/>
  <c r="Q155" i="65"/>
  <c r="Q29" i="50"/>
  <c r="J220" i="65"/>
  <c r="C152" i="66"/>
  <c r="O152" i="66"/>
  <c r="H44" i="47"/>
  <c r="H153" i="66"/>
  <c r="H210" i="66" s="1"/>
  <c r="H46" i="50"/>
  <c r="M212" i="66"/>
  <c r="M154" i="66"/>
  <c r="L157" i="66"/>
  <c r="M51" i="47"/>
  <c r="M159" i="66"/>
  <c r="Q51" i="47"/>
  <c r="Q159" i="66"/>
  <c r="H163" i="66"/>
  <c r="H56" i="50"/>
  <c r="P163" i="66"/>
  <c r="P56" i="50"/>
  <c r="I164" i="66"/>
  <c r="I221" i="66" s="1"/>
  <c r="I57" i="50"/>
  <c r="Q164" i="66"/>
  <c r="Q57" i="50"/>
  <c r="F166" i="66"/>
  <c r="C167" i="66"/>
  <c r="C224" i="66" s="1"/>
  <c r="C60" i="50"/>
  <c r="D152" i="67"/>
  <c r="P152" i="67"/>
  <c r="M153" i="67"/>
  <c r="M210" i="67" s="1"/>
  <c r="M65" i="50"/>
  <c r="K155" i="67"/>
  <c r="K67" i="50"/>
  <c r="H157" i="67"/>
  <c r="P157" i="67"/>
  <c r="F159" i="67"/>
  <c r="C160" i="67"/>
  <c r="C217" i="67" s="1"/>
  <c r="C72" i="50"/>
  <c r="O160" i="67"/>
  <c r="O217" i="67" s="1"/>
  <c r="O72" i="50"/>
  <c r="L161" i="67"/>
  <c r="L218" i="67" s="1"/>
  <c r="L73" i="50"/>
  <c r="J163" i="67"/>
  <c r="J75" i="50"/>
  <c r="G164" i="67"/>
  <c r="G221" i="67" s="1"/>
  <c r="G76" i="50"/>
  <c r="O164" i="67"/>
  <c r="O221" i="67" s="1"/>
  <c r="O76" i="50"/>
  <c r="H166" i="67"/>
  <c r="E167" i="67"/>
  <c r="E224" i="67" s="1"/>
  <c r="E79" i="50"/>
  <c r="M167" i="67"/>
  <c r="M224" i="67" s="1"/>
  <c r="M79" i="50"/>
  <c r="O82" i="47"/>
  <c r="O185" i="68"/>
  <c r="L82" i="47"/>
  <c r="L186" i="68"/>
  <c r="L258" i="68" s="1"/>
  <c r="L84" i="50"/>
  <c r="C188" i="68"/>
  <c r="C86" i="50"/>
  <c r="G192" i="68"/>
  <c r="D193" i="68"/>
  <c r="D265" i="68" s="1"/>
  <c r="D91" i="50"/>
  <c r="P193" i="68"/>
  <c r="P265" i="68" s="1"/>
  <c r="P91" i="50"/>
  <c r="M194" i="68"/>
  <c r="Q194" i="68"/>
  <c r="G200" i="68"/>
  <c r="G98" i="50"/>
  <c r="H201" i="68"/>
  <c r="H273" i="68" s="1"/>
  <c r="H99" i="50"/>
  <c r="C100" i="47"/>
  <c r="C203" i="68"/>
  <c r="C101" i="50"/>
  <c r="D204" i="68"/>
  <c r="D106" i="47"/>
  <c r="D152" i="69"/>
  <c r="D107" i="50"/>
  <c r="P106" i="47"/>
  <c r="P152" i="69"/>
  <c r="P107" i="50"/>
  <c r="I153" i="69"/>
  <c r="I210" i="69" s="1"/>
  <c r="I108" i="50"/>
  <c r="J109" i="47"/>
  <c r="J155" i="69"/>
  <c r="J110" i="50"/>
  <c r="F160" i="69"/>
  <c r="F217" i="69" s="1"/>
  <c r="F115" i="50"/>
  <c r="O166" i="69"/>
  <c r="L167" i="69"/>
  <c r="L224" i="69" s="1"/>
  <c r="L122" i="50"/>
  <c r="K152" i="70"/>
  <c r="K126" i="50"/>
  <c r="H153" i="70"/>
  <c r="H210" i="70" s="1"/>
  <c r="H127" i="50"/>
  <c r="K155" i="70"/>
  <c r="K129" i="50"/>
  <c r="H157" i="70"/>
  <c r="H131" i="50"/>
  <c r="C159" i="70"/>
  <c r="C133" i="50"/>
  <c r="O159" i="70"/>
  <c r="O133" i="50"/>
  <c r="H160" i="70"/>
  <c r="H217" i="70" s="1"/>
  <c r="H134" i="50"/>
  <c r="I161" i="70"/>
  <c r="I218" i="70" s="1"/>
  <c r="I135" i="50"/>
  <c r="G163" i="70"/>
  <c r="G137" i="50"/>
  <c r="D164" i="70"/>
  <c r="D221" i="70" s="1"/>
  <c r="D138" i="50"/>
  <c r="J149" i="71"/>
  <c r="J145" i="50"/>
  <c r="M154" i="47"/>
  <c r="M154" i="50" s="1"/>
  <c r="M159" i="71"/>
  <c r="K162" i="71"/>
  <c r="M162" i="47"/>
  <c r="M149" i="72"/>
  <c r="M163" i="50"/>
  <c r="M151" i="72"/>
  <c r="M165" i="50"/>
  <c r="E153" i="72"/>
  <c r="Q166" i="47"/>
  <c r="Q153" i="72"/>
  <c r="K172" i="47"/>
  <c r="K172" i="50" s="1"/>
  <c r="K159" i="72"/>
  <c r="K173" i="50"/>
  <c r="H172" i="47"/>
  <c r="H172" i="50" s="1"/>
  <c r="H160" i="72"/>
  <c r="H214" i="72" s="1"/>
  <c r="H174" i="50"/>
  <c r="J162" i="72"/>
  <c r="G175" i="47"/>
  <c r="G163" i="72"/>
  <c r="G217" i="72" s="1"/>
  <c r="G177" i="50"/>
  <c r="K112" i="48"/>
  <c r="L112" i="49"/>
  <c r="N114" i="49"/>
  <c r="B126" i="50"/>
  <c r="C34" i="50"/>
  <c r="G38" i="50"/>
  <c r="J41" i="50"/>
  <c r="N53" i="50"/>
  <c r="O96" i="50"/>
  <c r="Q144" i="50"/>
  <c r="N152" i="50"/>
  <c r="Q155" i="50"/>
  <c r="O306" i="72"/>
  <c r="B97" i="69"/>
  <c r="F94" i="69"/>
  <c r="J94" i="69"/>
  <c r="N94" i="69"/>
  <c r="D109" i="44"/>
  <c r="D98" i="69"/>
  <c r="H109" i="44"/>
  <c r="H98" i="69"/>
  <c r="L109" i="44"/>
  <c r="L98" i="69"/>
  <c r="L97" i="69" s="1"/>
  <c r="P109" i="44"/>
  <c r="P98" i="69"/>
  <c r="E176" i="69"/>
  <c r="I176" i="69"/>
  <c r="M176" i="69"/>
  <c r="Q176" i="69"/>
  <c r="F102" i="69"/>
  <c r="F114" i="48"/>
  <c r="J102" i="69"/>
  <c r="J114" i="48"/>
  <c r="N102" i="69"/>
  <c r="N114" i="48"/>
  <c r="C103" i="69"/>
  <c r="C115" i="48"/>
  <c r="G103" i="69"/>
  <c r="G179" i="69" s="1"/>
  <c r="G115" i="48"/>
  <c r="K103" i="69"/>
  <c r="K115" i="48"/>
  <c r="O103" i="69"/>
  <c r="O179" i="69" s="1"/>
  <c r="O115" i="48"/>
  <c r="D104" i="69"/>
  <c r="H104" i="69"/>
  <c r="H142" i="69" s="1"/>
  <c r="L104" i="69"/>
  <c r="P104" i="69"/>
  <c r="P142" i="69" s="1"/>
  <c r="E105" i="69"/>
  <c r="I105" i="69"/>
  <c r="M105" i="69"/>
  <c r="Q105" i="69"/>
  <c r="C108" i="69"/>
  <c r="G108" i="69"/>
  <c r="K108" i="69"/>
  <c r="O108" i="69"/>
  <c r="B101" i="70"/>
  <c r="F94" i="70"/>
  <c r="J94" i="70"/>
  <c r="N94" i="70"/>
  <c r="D128" i="44"/>
  <c r="D98" i="70"/>
  <c r="H128" i="44"/>
  <c r="H98" i="70"/>
  <c r="L128" i="44"/>
  <c r="L98" i="70"/>
  <c r="P128" i="44"/>
  <c r="P98" i="70"/>
  <c r="F101" i="70"/>
  <c r="E106" i="70"/>
  <c r="I106" i="70"/>
  <c r="M106" i="70"/>
  <c r="Q106" i="70"/>
  <c r="F107" i="70"/>
  <c r="F105" i="70" s="1"/>
  <c r="F99" i="70" s="1"/>
  <c r="J107" i="70"/>
  <c r="N107" i="70"/>
  <c r="C108" i="70"/>
  <c r="G108" i="70"/>
  <c r="K108" i="70"/>
  <c r="O108" i="70"/>
  <c r="E94" i="71"/>
  <c r="I144" i="44"/>
  <c r="I95" i="71"/>
  <c r="M94" i="71"/>
  <c r="Q94" i="71"/>
  <c r="D146" i="44"/>
  <c r="D97" i="71"/>
  <c r="H146" i="44"/>
  <c r="H97" i="71"/>
  <c r="H133" i="71" s="1"/>
  <c r="L146" i="44"/>
  <c r="L97" i="71"/>
  <c r="L133" i="71" s="1"/>
  <c r="P146" i="44"/>
  <c r="P97" i="71"/>
  <c r="E101" i="71"/>
  <c r="I101" i="71"/>
  <c r="M101" i="71"/>
  <c r="Q101" i="71"/>
  <c r="F102" i="71"/>
  <c r="F100" i="71" s="1"/>
  <c r="J102" i="71"/>
  <c r="N102" i="71"/>
  <c r="C103" i="71"/>
  <c r="G103" i="71"/>
  <c r="G139" i="71" s="1"/>
  <c r="K103" i="71"/>
  <c r="O103" i="71"/>
  <c r="O139" i="71" s="1"/>
  <c r="Q154" i="44"/>
  <c r="F154" i="44"/>
  <c r="F105" i="71"/>
  <c r="J154" i="44"/>
  <c r="J105" i="71"/>
  <c r="N154" i="44"/>
  <c r="N105" i="71"/>
  <c r="C154" i="44"/>
  <c r="C106" i="71"/>
  <c r="G154" i="44"/>
  <c r="G106" i="71"/>
  <c r="G104" i="71" s="1"/>
  <c r="K154" i="44"/>
  <c r="K106" i="71"/>
  <c r="K104" i="71" s="1"/>
  <c r="O154" i="44"/>
  <c r="O106" i="71"/>
  <c r="O104" i="71" s="1"/>
  <c r="C107" i="71"/>
  <c r="G107" i="71"/>
  <c r="K107" i="71"/>
  <c r="O107" i="71"/>
  <c r="D157" i="44"/>
  <c r="D109" i="71"/>
  <c r="H157" i="44"/>
  <c r="H109" i="71"/>
  <c r="H107" i="71" s="1"/>
  <c r="L157" i="44"/>
  <c r="L109" i="71"/>
  <c r="L107" i="71" s="1"/>
  <c r="P157" i="44"/>
  <c r="P109" i="71"/>
  <c r="P107" i="71" s="1"/>
  <c r="B97" i="72"/>
  <c r="B96" i="71"/>
  <c r="B107" i="71"/>
  <c r="G162" i="44"/>
  <c r="O162" i="44"/>
  <c r="F95" i="72"/>
  <c r="J95" i="72"/>
  <c r="N95" i="72"/>
  <c r="D164" i="44"/>
  <c r="L164" i="44"/>
  <c r="C164" i="44"/>
  <c r="C97" i="72"/>
  <c r="G164" i="44"/>
  <c r="G97" i="72"/>
  <c r="K164" i="44"/>
  <c r="K97" i="72"/>
  <c r="O164" i="44"/>
  <c r="O97" i="72"/>
  <c r="E100" i="72"/>
  <c r="I100" i="72"/>
  <c r="M100" i="72"/>
  <c r="Q100" i="72"/>
  <c r="I172" i="44"/>
  <c r="P104" i="72"/>
  <c r="P175" i="44"/>
  <c r="F175" i="44"/>
  <c r="F108" i="72"/>
  <c r="J175" i="44"/>
  <c r="J108" i="72"/>
  <c r="N175" i="44"/>
  <c r="N108" i="72"/>
  <c r="C175" i="44"/>
  <c r="C109" i="72"/>
  <c r="C107" i="72" s="1"/>
  <c r="G175" i="44"/>
  <c r="G109" i="72"/>
  <c r="K175" i="44"/>
  <c r="K109" i="72"/>
  <c r="K107" i="72" s="1"/>
  <c r="O175" i="44"/>
  <c r="O109" i="72"/>
  <c r="O107" i="72" s="1"/>
  <c r="B25" i="45"/>
  <c r="B74" i="45"/>
  <c r="B136" i="64"/>
  <c r="B113" i="65"/>
  <c r="B121" i="65"/>
  <c r="B122" i="66"/>
  <c r="B120" i="66" s="1"/>
  <c r="B127" i="66"/>
  <c r="B116" i="67"/>
  <c r="B123" i="67"/>
  <c r="B147" i="68"/>
  <c r="B133" i="69"/>
  <c r="B197" i="69"/>
  <c r="B120" i="69"/>
  <c r="B140" i="69"/>
  <c r="B145" i="69"/>
  <c r="B141" i="70"/>
  <c r="B147" i="70"/>
  <c r="B117" i="71"/>
  <c r="B122" i="71"/>
  <c r="B141" i="71"/>
  <c r="B112" i="72"/>
  <c r="B138" i="72"/>
  <c r="B144" i="72"/>
  <c r="E127" i="64"/>
  <c r="Q127" i="64"/>
  <c r="C130" i="64"/>
  <c r="G130" i="64"/>
  <c r="K130" i="64"/>
  <c r="O130" i="64"/>
  <c r="D133" i="64"/>
  <c r="H133" i="64"/>
  <c r="L133" i="64"/>
  <c r="P133" i="64"/>
  <c r="E134" i="64"/>
  <c r="I134" i="64"/>
  <c r="M134" i="64"/>
  <c r="Q134" i="64"/>
  <c r="Q12" i="45"/>
  <c r="F12" i="45"/>
  <c r="F136" i="64"/>
  <c r="J12" i="45"/>
  <c r="J136" i="64"/>
  <c r="N12" i="45"/>
  <c r="N136" i="64"/>
  <c r="E139" i="64"/>
  <c r="I139" i="64"/>
  <c r="M139" i="64"/>
  <c r="Q139" i="64"/>
  <c r="D19" i="45"/>
  <c r="Q25" i="45"/>
  <c r="F25" i="45"/>
  <c r="F114" i="65"/>
  <c r="J25" i="45"/>
  <c r="J114" i="65"/>
  <c r="N25" i="45"/>
  <c r="N114" i="65"/>
  <c r="K28" i="45"/>
  <c r="E117" i="65"/>
  <c r="I117" i="65"/>
  <c r="M28" i="45"/>
  <c r="M117" i="65"/>
  <c r="Q28" i="45"/>
  <c r="Q117" i="65"/>
  <c r="H32" i="45"/>
  <c r="C120" i="65"/>
  <c r="G120" i="65"/>
  <c r="O120" i="65"/>
  <c r="H36" i="45"/>
  <c r="Q36" i="45"/>
  <c r="F36" i="45"/>
  <c r="F125" i="65"/>
  <c r="J36" i="45"/>
  <c r="J125" i="65"/>
  <c r="N36" i="45"/>
  <c r="N125" i="65"/>
  <c r="C36" i="45"/>
  <c r="C126" i="65"/>
  <c r="K36" i="45"/>
  <c r="K126" i="65"/>
  <c r="O36" i="45"/>
  <c r="O126" i="65"/>
  <c r="O124" i="65" s="1"/>
  <c r="K39" i="45"/>
  <c r="D128" i="65"/>
  <c r="H128" i="65"/>
  <c r="L39" i="45"/>
  <c r="L128" i="65"/>
  <c r="P128" i="65"/>
  <c r="E129" i="65"/>
  <c r="I129" i="65"/>
  <c r="M129" i="65"/>
  <c r="Q129" i="65"/>
  <c r="K44" i="45"/>
  <c r="D113" i="66"/>
  <c r="H44" i="45"/>
  <c r="H114" i="66"/>
  <c r="L113" i="66"/>
  <c r="P44" i="45"/>
  <c r="P114" i="66"/>
  <c r="F116" i="66"/>
  <c r="J116" i="66"/>
  <c r="N116" i="66"/>
  <c r="I119" i="66"/>
  <c r="Q119" i="66"/>
  <c r="N51" i="45"/>
  <c r="E121" i="66"/>
  <c r="I121" i="66"/>
  <c r="M121" i="66"/>
  <c r="Q121" i="66"/>
  <c r="F122" i="66"/>
  <c r="F120" i="66" s="1"/>
  <c r="J122" i="66"/>
  <c r="J120" i="66" s="1"/>
  <c r="N122" i="66"/>
  <c r="C123" i="66"/>
  <c r="G123" i="66"/>
  <c r="K123" i="66"/>
  <c r="O123" i="66"/>
  <c r="C55" i="45"/>
  <c r="C125" i="66"/>
  <c r="G124" i="66"/>
  <c r="K55" i="45"/>
  <c r="K125" i="66"/>
  <c r="O124" i="66"/>
  <c r="I58" i="45"/>
  <c r="C127" i="66"/>
  <c r="G127" i="66"/>
  <c r="K127" i="66"/>
  <c r="O127" i="66"/>
  <c r="D58" i="45"/>
  <c r="D129" i="66"/>
  <c r="H58" i="45"/>
  <c r="H129" i="66"/>
  <c r="L58" i="45"/>
  <c r="L129" i="66"/>
  <c r="P58" i="45"/>
  <c r="P129" i="66"/>
  <c r="E63" i="45"/>
  <c r="M63" i="45"/>
  <c r="L113" i="67"/>
  <c r="M66" i="45"/>
  <c r="C117" i="67"/>
  <c r="G117" i="67"/>
  <c r="K117" i="67"/>
  <c r="O117" i="67"/>
  <c r="D70" i="45"/>
  <c r="C121" i="67"/>
  <c r="G121" i="67"/>
  <c r="K121" i="67"/>
  <c r="O121" i="67"/>
  <c r="D122" i="67"/>
  <c r="H122" i="67"/>
  <c r="H120" i="67" s="1"/>
  <c r="L122" i="67"/>
  <c r="L120" i="67" s="1"/>
  <c r="P122" i="67"/>
  <c r="E123" i="67"/>
  <c r="I123" i="67"/>
  <c r="M123" i="67"/>
  <c r="Q123" i="67"/>
  <c r="H124" i="67"/>
  <c r="P124" i="67"/>
  <c r="H77" i="45"/>
  <c r="P77" i="45"/>
  <c r="F128" i="67"/>
  <c r="J128" i="67"/>
  <c r="N128" i="67"/>
  <c r="C129" i="67"/>
  <c r="G129" i="67"/>
  <c r="K129" i="67"/>
  <c r="O129" i="67"/>
  <c r="D82" i="45"/>
  <c r="O82" i="45"/>
  <c r="F136" i="68"/>
  <c r="E139" i="68"/>
  <c r="I139" i="68"/>
  <c r="M139" i="68"/>
  <c r="Q139" i="68"/>
  <c r="E142" i="68"/>
  <c r="I142" i="68"/>
  <c r="Q142" i="68"/>
  <c r="F144" i="68"/>
  <c r="J144" i="68"/>
  <c r="N144" i="68"/>
  <c r="C145" i="68"/>
  <c r="G145" i="68"/>
  <c r="G143" i="68" s="1"/>
  <c r="K145" i="68"/>
  <c r="O145" i="68"/>
  <c r="D146" i="68"/>
  <c r="H146" i="68"/>
  <c r="L146" i="68"/>
  <c r="P146" i="68"/>
  <c r="J93" i="45"/>
  <c r="D147" i="68"/>
  <c r="H147" i="68"/>
  <c r="L147" i="68"/>
  <c r="P147" i="68"/>
  <c r="E93" i="45"/>
  <c r="E149" i="68"/>
  <c r="E147" i="68" s="1"/>
  <c r="I93" i="45"/>
  <c r="I149" i="68"/>
  <c r="M93" i="45"/>
  <c r="M149" i="68"/>
  <c r="M147" i="68" s="1"/>
  <c r="Q93" i="45"/>
  <c r="Q149" i="68"/>
  <c r="F97" i="45"/>
  <c r="F87" i="45" s="1"/>
  <c r="C97" i="45"/>
  <c r="C152" i="68"/>
  <c r="K97" i="45"/>
  <c r="K152" i="68"/>
  <c r="O97" i="45"/>
  <c r="O152" i="68"/>
  <c r="O154" i="68"/>
  <c r="N106" i="45"/>
  <c r="E114" i="69"/>
  <c r="I114" i="69"/>
  <c r="M114" i="69"/>
  <c r="Q114" i="69"/>
  <c r="F115" i="69"/>
  <c r="J115" i="69"/>
  <c r="J113" i="69" s="1"/>
  <c r="J132" i="69" s="1"/>
  <c r="N115" i="69"/>
  <c r="D109" i="45"/>
  <c r="F109" i="45"/>
  <c r="F117" i="69"/>
  <c r="J116" i="69"/>
  <c r="J136" i="69"/>
  <c r="N109" i="45"/>
  <c r="N117" i="69"/>
  <c r="F119" i="69"/>
  <c r="F112" i="49"/>
  <c r="J119" i="69"/>
  <c r="J112" i="49"/>
  <c r="N119" i="69"/>
  <c r="N112" i="49"/>
  <c r="E113" i="45"/>
  <c r="E113" i="49" s="1"/>
  <c r="M113" i="45"/>
  <c r="M113" i="49" s="1"/>
  <c r="D121" i="69"/>
  <c r="D114" i="49"/>
  <c r="H121" i="69"/>
  <c r="H114" i="49"/>
  <c r="L121" i="69"/>
  <c r="L114" i="49"/>
  <c r="P121" i="69"/>
  <c r="P114" i="49"/>
  <c r="E122" i="69"/>
  <c r="E115" i="49"/>
  <c r="I122" i="69"/>
  <c r="I115" i="49"/>
  <c r="M122" i="69"/>
  <c r="M115" i="49"/>
  <c r="Q122" i="69"/>
  <c r="Q115" i="49"/>
  <c r="F123" i="69"/>
  <c r="J123" i="69"/>
  <c r="N123" i="69"/>
  <c r="K117" i="45"/>
  <c r="D125" i="69"/>
  <c r="H125" i="69"/>
  <c r="L117" i="45"/>
  <c r="L125" i="69"/>
  <c r="P117" i="45"/>
  <c r="P125" i="69"/>
  <c r="E126" i="69"/>
  <c r="I126" i="69"/>
  <c r="M126" i="69"/>
  <c r="Q126" i="69"/>
  <c r="D147" i="69"/>
  <c r="H147" i="69"/>
  <c r="L127" i="69"/>
  <c r="L147" i="69"/>
  <c r="P147" i="69"/>
  <c r="D113" i="70"/>
  <c r="D133" i="70"/>
  <c r="H133" i="70"/>
  <c r="L133" i="70"/>
  <c r="L113" i="70"/>
  <c r="P133" i="70"/>
  <c r="E134" i="70"/>
  <c r="I134" i="70"/>
  <c r="M134" i="70"/>
  <c r="Q134" i="70"/>
  <c r="F128" i="45"/>
  <c r="F117" i="70"/>
  <c r="J128" i="45"/>
  <c r="J117" i="70"/>
  <c r="N128" i="45"/>
  <c r="N117" i="70"/>
  <c r="E138" i="70"/>
  <c r="I138" i="70"/>
  <c r="M138" i="70"/>
  <c r="Q138" i="70"/>
  <c r="O132" i="45"/>
  <c r="F132" i="45"/>
  <c r="F121" i="70"/>
  <c r="J132" i="45"/>
  <c r="J130" i="45" s="1"/>
  <c r="J121" i="70"/>
  <c r="N132" i="45"/>
  <c r="N121" i="70"/>
  <c r="C141" i="70"/>
  <c r="G141" i="70"/>
  <c r="K141" i="70"/>
  <c r="O141" i="70"/>
  <c r="D142" i="70"/>
  <c r="H142" i="70"/>
  <c r="L142" i="70"/>
  <c r="P142" i="70"/>
  <c r="K136" i="45"/>
  <c r="K130" i="45" s="1"/>
  <c r="E125" i="70"/>
  <c r="I125" i="70"/>
  <c r="M125" i="70"/>
  <c r="Q125" i="70"/>
  <c r="F126" i="70"/>
  <c r="J126" i="70"/>
  <c r="N126" i="70"/>
  <c r="F139" i="45"/>
  <c r="D128" i="70"/>
  <c r="H128" i="70"/>
  <c r="L128" i="70"/>
  <c r="P128" i="70"/>
  <c r="E129" i="70"/>
  <c r="I129" i="70"/>
  <c r="M129" i="70"/>
  <c r="Q129" i="70"/>
  <c r="C144" i="45"/>
  <c r="C113" i="71"/>
  <c r="G144" i="45"/>
  <c r="G113" i="71"/>
  <c r="K144" i="45"/>
  <c r="K113" i="71"/>
  <c r="O144" i="45"/>
  <c r="O113" i="71"/>
  <c r="E146" i="45"/>
  <c r="E115" i="71"/>
  <c r="I146" i="45"/>
  <c r="I115" i="71"/>
  <c r="M146" i="45"/>
  <c r="M115" i="71"/>
  <c r="Q146" i="45"/>
  <c r="Q115" i="71"/>
  <c r="D117" i="71"/>
  <c r="H117" i="71"/>
  <c r="L117" i="71"/>
  <c r="P117" i="71"/>
  <c r="D119" i="71"/>
  <c r="H119" i="71"/>
  <c r="L119" i="71"/>
  <c r="P119" i="71"/>
  <c r="E120" i="71"/>
  <c r="I120" i="71"/>
  <c r="M120" i="71"/>
  <c r="Q120" i="71"/>
  <c r="F121" i="71"/>
  <c r="J121" i="71"/>
  <c r="N121" i="71"/>
  <c r="F154" i="45"/>
  <c r="D123" i="71"/>
  <c r="H123" i="71"/>
  <c r="L123" i="71"/>
  <c r="P123" i="71"/>
  <c r="E124" i="71"/>
  <c r="I124" i="71"/>
  <c r="M124" i="71"/>
  <c r="Q124" i="71"/>
  <c r="E126" i="71"/>
  <c r="I126" i="71"/>
  <c r="M126" i="71"/>
  <c r="Q126" i="71"/>
  <c r="F127" i="71"/>
  <c r="J127" i="71"/>
  <c r="N127" i="71"/>
  <c r="C113" i="72"/>
  <c r="G113" i="72"/>
  <c r="K113" i="72"/>
  <c r="O113" i="72"/>
  <c r="D164" i="45"/>
  <c r="D115" i="72"/>
  <c r="H164" i="45"/>
  <c r="H115" i="72"/>
  <c r="L164" i="45"/>
  <c r="L115" i="72"/>
  <c r="P164" i="45"/>
  <c r="P115" i="72"/>
  <c r="C117" i="72"/>
  <c r="G117" i="72"/>
  <c r="K117" i="72"/>
  <c r="O117" i="72"/>
  <c r="F168" i="45"/>
  <c r="F119" i="72"/>
  <c r="J168" i="45"/>
  <c r="J119" i="72"/>
  <c r="N168" i="45"/>
  <c r="N119" i="72"/>
  <c r="C138" i="72"/>
  <c r="G168" i="45"/>
  <c r="G120" i="72"/>
  <c r="K138" i="72"/>
  <c r="O168" i="45"/>
  <c r="O120" i="72"/>
  <c r="D139" i="72"/>
  <c r="H139" i="72"/>
  <c r="L139" i="72"/>
  <c r="P139" i="72"/>
  <c r="D172" i="45"/>
  <c r="D166" i="45" s="1"/>
  <c r="D123" i="72"/>
  <c r="H172" i="45"/>
  <c r="H123" i="72"/>
  <c r="L172" i="45"/>
  <c r="L123" i="72"/>
  <c r="P172" i="45"/>
  <c r="P123" i="72"/>
  <c r="E124" i="72"/>
  <c r="I124" i="72"/>
  <c r="M124" i="72"/>
  <c r="Q124" i="72"/>
  <c r="E175" i="45"/>
  <c r="E126" i="72"/>
  <c r="I175" i="45"/>
  <c r="I126" i="72"/>
  <c r="M175" i="45"/>
  <c r="M126" i="72"/>
  <c r="Q175" i="45"/>
  <c r="Q126" i="72"/>
  <c r="F175" i="45"/>
  <c r="F127" i="72"/>
  <c r="J175" i="45"/>
  <c r="J127" i="72"/>
  <c r="N145" i="72"/>
  <c r="B44" i="47"/>
  <c r="B97" i="47"/>
  <c r="B97" i="50" s="1"/>
  <c r="B173" i="64"/>
  <c r="B8" i="50"/>
  <c r="B179" i="64"/>
  <c r="B242" i="64" s="1"/>
  <c r="B14" i="50"/>
  <c r="B185" i="64"/>
  <c r="B153" i="65"/>
  <c r="B210" i="65" s="1"/>
  <c r="B27" i="50"/>
  <c r="B160" i="65"/>
  <c r="B217" i="65" s="1"/>
  <c r="B34" i="50"/>
  <c r="B166" i="65"/>
  <c r="B155" i="66"/>
  <c r="B48" i="50"/>
  <c r="B161" i="66"/>
  <c r="B218" i="66" s="1"/>
  <c r="B54" i="50"/>
  <c r="B167" i="66"/>
  <c r="B60" i="50"/>
  <c r="B157" i="67"/>
  <c r="B220" i="67"/>
  <c r="B185" i="68"/>
  <c r="B83" i="50"/>
  <c r="B192" i="68"/>
  <c r="B90" i="50"/>
  <c r="B203" i="68"/>
  <c r="B101" i="50"/>
  <c r="B153" i="69"/>
  <c r="B210" i="69" s="1"/>
  <c r="B108" i="50"/>
  <c r="B166" i="69"/>
  <c r="B155" i="70"/>
  <c r="B129" i="50"/>
  <c r="B167" i="70"/>
  <c r="B224" i="70" s="1"/>
  <c r="B141" i="50"/>
  <c r="B160" i="71"/>
  <c r="B214" i="71" s="1"/>
  <c r="B156" i="50"/>
  <c r="B151" i="72"/>
  <c r="B165" i="50"/>
  <c r="B163" i="72"/>
  <c r="B217" i="72" s="1"/>
  <c r="B177" i="50"/>
  <c r="P4" i="47"/>
  <c r="F170" i="64"/>
  <c r="J170" i="64"/>
  <c r="N170" i="64"/>
  <c r="C171" i="64"/>
  <c r="C234" i="64" s="1"/>
  <c r="C6" i="50"/>
  <c r="G171" i="64"/>
  <c r="G234" i="64" s="1"/>
  <c r="G6" i="50"/>
  <c r="K171" i="64"/>
  <c r="K234" i="64" s="1"/>
  <c r="K6" i="50"/>
  <c r="O171" i="64"/>
  <c r="O234" i="64" s="1"/>
  <c r="O6" i="50"/>
  <c r="J7" i="47"/>
  <c r="O7" i="47"/>
  <c r="E173" i="64"/>
  <c r="E8" i="50"/>
  <c r="I173" i="64"/>
  <c r="I8" i="50"/>
  <c r="M173" i="64"/>
  <c r="M8" i="50"/>
  <c r="Q173" i="64"/>
  <c r="Q8" i="50"/>
  <c r="F175" i="64"/>
  <c r="J175" i="64"/>
  <c r="N175" i="64"/>
  <c r="C176" i="64"/>
  <c r="G176" i="64"/>
  <c r="K176" i="64"/>
  <c r="O176" i="64"/>
  <c r="D12" i="47"/>
  <c r="O12" i="47"/>
  <c r="E12" i="47"/>
  <c r="E178" i="64"/>
  <c r="I12" i="47"/>
  <c r="I178" i="64"/>
  <c r="M12" i="47"/>
  <c r="M178" i="64"/>
  <c r="Q12" i="47"/>
  <c r="Q9" i="47" s="1"/>
  <c r="Q178" i="64"/>
  <c r="F12" i="47"/>
  <c r="F179" i="64"/>
  <c r="F242" i="64" s="1"/>
  <c r="F14" i="50"/>
  <c r="J12" i="47"/>
  <c r="J179" i="64"/>
  <c r="J242" i="64" s="1"/>
  <c r="J14" i="50"/>
  <c r="N12" i="47"/>
  <c r="N179" i="64"/>
  <c r="N242" i="64" s="1"/>
  <c r="N14" i="50"/>
  <c r="C180" i="64"/>
  <c r="C243" i="64" s="1"/>
  <c r="C15" i="50"/>
  <c r="G180" i="64"/>
  <c r="G243" i="64" s="1"/>
  <c r="G15" i="50"/>
  <c r="K180" i="64"/>
  <c r="K243" i="64" s="1"/>
  <c r="K15" i="50"/>
  <c r="O180" i="64"/>
  <c r="O243" i="64" s="1"/>
  <c r="O15" i="50"/>
  <c r="D16" i="47"/>
  <c r="D16" i="50" s="1"/>
  <c r="P16" i="47"/>
  <c r="P16" i="50" s="1"/>
  <c r="F182" i="64"/>
  <c r="F17" i="50"/>
  <c r="J182" i="64"/>
  <c r="J17" i="50"/>
  <c r="N182" i="64"/>
  <c r="N17" i="50"/>
  <c r="C183" i="64"/>
  <c r="C246" i="64" s="1"/>
  <c r="C18" i="50"/>
  <c r="G183" i="64"/>
  <c r="G18" i="50"/>
  <c r="K183" i="64"/>
  <c r="K246" i="64" s="1"/>
  <c r="K18" i="50"/>
  <c r="O183" i="64"/>
  <c r="O18" i="50"/>
  <c r="F19" i="47"/>
  <c r="C185" i="64"/>
  <c r="G185" i="64"/>
  <c r="K185" i="64"/>
  <c r="O185" i="64"/>
  <c r="D186" i="64"/>
  <c r="H186" i="64"/>
  <c r="L186" i="64"/>
  <c r="P186" i="64"/>
  <c r="E187" i="64"/>
  <c r="E250" i="64" s="1"/>
  <c r="E22" i="50"/>
  <c r="I187" i="64"/>
  <c r="I250" i="64" s="1"/>
  <c r="I22" i="50"/>
  <c r="M187" i="64"/>
  <c r="M250" i="64" s="1"/>
  <c r="M22" i="50"/>
  <c r="Q187" i="64"/>
  <c r="Q250" i="64" s="1"/>
  <c r="Q22" i="50"/>
  <c r="D25" i="47"/>
  <c r="O25" i="47"/>
  <c r="F152" i="65"/>
  <c r="J152" i="65"/>
  <c r="N152" i="65"/>
  <c r="C153" i="65"/>
  <c r="C210" i="65" s="1"/>
  <c r="C27" i="50"/>
  <c r="G153" i="65"/>
  <c r="G210" i="65" s="1"/>
  <c r="G27" i="50"/>
  <c r="K153" i="65"/>
  <c r="K210" i="65" s="1"/>
  <c r="K27" i="50"/>
  <c r="O153" i="65"/>
  <c r="O210" i="65" s="1"/>
  <c r="O27" i="50"/>
  <c r="M28" i="47"/>
  <c r="C28" i="47"/>
  <c r="C155" i="65"/>
  <c r="C29" i="50"/>
  <c r="G155" i="65"/>
  <c r="G29" i="50"/>
  <c r="K28" i="47"/>
  <c r="K155" i="65"/>
  <c r="K29" i="50"/>
  <c r="O155" i="65"/>
  <c r="O29" i="50"/>
  <c r="F157" i="65"/>
  <c r="J30" i="47"/>
  <c r="J157" i="65"/>
  <c r="N157" i="65"/>
  <c r="C32" i="47"/>
  <c r="K32" i="47"/>
  <c r="D32" i="47"/>
  <c r="D159" i="65"/>
  <c r="H32" i="47"/>
  <c r="H159" i="65"/>
  <c r="L32" i="47"/>
  <c r="L159" i="65"/>
  <c r="L158" i="65" s="1"/>
  <c r="P32" i="47"/>
  <c r="P159" i="65"/>
  <c r="E32" i="47"/>
  <c r="E160" i="65"/>
  <c r="E217" i="65" s="1"/>
  <c r="E34" i="50"/>
  <c r="I32" i="47"/>
  <c r="I160" i="65"/>
  <c r="I217" i="65" s="1"/>
  <c r="I34" i="50"/>
  <c r="M32" i="47"/>
  <c r="M160" i="65"/>
  <c r="M217" i="65" s="1"/>
  <c r="M34" i="50"/>
  <c r="Q32" i="47"/>
  <c r="Q160" i="65"/>
  <c r="Q217" i="65" s="1"/>
  <c r="Q34" i="50"/>
  <c r="F161" i="65"/>
  <c r="F218" i="65" s="1"/>
  <c r="F35" i="50"/>
  <c r="J161" i="65"/>
  <c r="J218" i="65" s="1"/>
  <c r="J35" i="50"/>
  <c r="N161" i="65"/>
  <c r="N218" i="65" s="1"/>
  <c r="N35" i="50"/>
  <c r="C36" i="47"/>
  <c r="C36" i="50" s="1"/>
  <c r="K36" i="47"/>
  <c r="K36" i="50" s="1"/>
  <c r="D36" i="47"/>
  <c r="D36" i="50" s="1"/>
  <c r="D163" i="65"/>
  <c r="D37" i="50"/>
  <c r="H36" i="47"/>
  <c r="H36" i="50" s="1"/>
  <c r="H163" i="65"/>
  <c r="H37" i="50"/>
  <c r="L36" i="47"/>
  <c r="L36" i="50" s="1"/>
  <c r="L163" i="65"/>
  <c r="L37" i="50"/>
  <c r="P36" i="47"/>
  <c r="P36" i="50" s="1"/>
  <c r="P163" i="65"/>
  <c r="P37" i="50"/>
  <c r="E36" i="47"/>
  <c r="E36" i="50" s="1"/>
  <c r="E164" i="65"/>
  <c r="E221" i="65" s="1"/>
  <c r="E38" i="50"/>
  <c r="I36" i="47"/>
  <c r="I36" i="50" s="1"/>
  <c r="I164" i="65"/>
  <c r="I221" i="65" s="1"/>
  <c r="I38" i="50"/>
  <c r="M36" i="47"/>
  <c r="M36" i="50" s="1"/>
  <c r="M164" i="65"/>
  <c r="M221" i="65" s="1"/>
  <c r="M38" i="50"/>
  <c r="Q36" i="47"/>
  <c r="Q36" i="50" s="1"/>
  <c r="Q164" i="65"/>
  <c r="Q221" i="65" s="1"/>
  <c r="Q38" i="50"/>
  <c r="J39" i="47"/>
  <c r="C39" i="47"/>
  <c r="C166" i="65"/>
  <c r="G39" i="47"/>
  <c r="G166" i="65"/>
  <c r="K39" i="47"/>
  <c r="K166" i="65"/>
  <c r="O39" i="47"/>
  <c r="O166" i="65"/>
  <c r="D39" i="47"/>
  <c r="D167" i="65"/>
  <c r="D224" i="65" s="1"/>
  <c r="D41" i="50"/>
  <c r="H39" i="47"/>
  <c r="H167" i="65"/>
  <c r="H224" i="65" s="1"/>
  <c r="H41" i="50"/>
  <c r="L39" i="47"/>
  <c r="L167" i="65"/>
  <c r="L224" i="65" s="1"/>
  <c r="L41" i="50"/>
  <c r="P39" i="47"/>
  <c r="P167" i="65"/>
  <c r="P224" i="65" s="1"/>
  <c r="P41" i="50"/>
  <c r="E152" i="66"/>
  <c r="I152" i="66"/>
  <c r="I151" i="66" s="1"/>
  <c r="M152" i="66"/>
  <c r="Q152" i="66"/>
  <c r="Q151" i="66" s="1"/>
  <c r="F153" i="66"/>
  <c r="F210" i="66" s="1"/>
  <c r="F46" i="50"/>
  <c r="J153" i="66"/>
  <c r="J210" i="66" s="1"/>
  <c r="J46" i="50"/>
  <c r="N153" i="66"/>
  <c r="N210" i="66" s="1"/>
  <c r="N46" i="50"/>
  <c r="M47" i="47"/>
  <c r="C155" i="66"/>
  <c r="C48" i="50"/>
  <c r="G155" i="66"/>
  <c r="G48" i="50"/>
  <c r="K155" i="66"/>
  <c r="K48" i="50"/>
  <c r="O155" i="66"/>
  <c r="O48" i="50"/>
  <c r="F157" i="66"/>
  <c r="J157" i="66"/>
  <c r="N157" i="66"/>
  <c r="C159" i="66"/>
  <c r="G159" i="66"/>
  <c r="K159" i="66"/>
  <c r="O159" i="66"/>
  <c r="D160" i="66"/>
  <c r="D217" i="66" s="1"/>
  <c r="D53" i="50"/>
  <c r="H160" i="66"/>
  <c r="H217" i="66" s="1"/>
  <c r="H53" i="50"/>
  <c r="L160" i="66"/>
  <c r="L217" i="66" s="1"/>
  <c r="L53" i="50"/>
  <c r="P160" i="66"/>
  <c r="P217" i="66" s="1"/>
  <c r="P53" i="50"/>
  <c r="E161" i="66"/>
  <c r="E218" i="66" s="1"/>
  <c r="E54" i="50"/>
  <c r="I161" i="66"/>
  <c r="I218" i="66" s="1"/>
  <c r="I54" i="50"/>
  <c r="M161" i="66"/>
  <c r="M218" i="66" s="1"/>
  <c r="M54" i="50"/>
  <c r="Q161" i="66"/>
  <c r="Q218" i="66" s="1"/>
  <c r="Q54" i="50"/>
  <c r="I55" i="47"/>
  <c r="I55" i="50" s="1"/>
  <c r="Q55" i="47"/>
  <c r="Q55" i="50" s="1"/>
  <c r="F55" i="47"/>
  <c r="F55" i="50" s="1"/>
  <c r="F163" i="66"/>
  <c r="F56" i="50"/>
  <c r="J55" i="47"/>
  <c r="J55" i="50" s="1"/>
  <c r="J163" i="66"/>
  <c r="J56" i="50"/>
  <c r="N55" i="47"/>
  <c r="N55" i="50" s="1"/>
  <c r="N163" i="66"/>
  <c r="N56" i="50"/>
  <c r="C55" i="47"/>
  <c r="C55" i="50" s="1"/>
  <c r="C164" i="66"/>
  <c r="C221" i="66" s="1"/>
  <c r="C57" i="50"/>
  <c r="G55" i="47"/>
  <c r="G55" i="50" s="1"/>
  <c r="G164" i="66"/>
  <c r="G221" i="66" s="1"/>
  <c r="G57" i="50"/>
  <c r="K55" i="47"/>
  <c r="K55" i="50" s="1"/>
  <c r="K164" i="66"/>
  <c r="K221" i="66" s="1"/>
  <c r="K57" i="50"/>
  <c r="O55" i="47"/>
  <c r="O55" i="50" s="1"/>
  <c r="O164" i="66"/>
  <c r="O221" i="66" s="1"/>
  <c r="O57" i="50"/>
  <c r="D165" i="66"/>
  <c r="H63" i="47"/>
  <c r="P63" i="47"/>
  <c r="F152" i="67"/>
  <c r="J152" i="67"/>
  <c r="N152" i="67"/>
  <c r="C153" i="67"/>
  <c r="C65" i="50"/>
  <c r="G153" i="67"/>
  <c r="G210" i="67" s="1"/>
  <c r="G65" i="50"/>
  <c r="K153" i="67"/>
  <c r="K65" i="50"/>
  <c r="O153" i="67"/>
  <c r="O210" i="67" s="1"/>
  <c r="O65" i="50"/>
  <c r="E155" i="67"/>
  <c r="E67" i="50"/>
  <c r="I155" i="67"/>
  <c r="I67" i="50"/>
  <c r="M155" i="67"/>
  <c r="M67" i="50"/>
  <c r="Q155" i="67"/>
  <c r="Q67" i="50"/>
  <c r="F70" i="47"/>
  <c r="E70" i="47"/>
  <c r="E160" i="67"/>
  <c r="E217" i="67" s="1"/>
  <c r="I70" i="47"/>
  <c r="I160" i="67"/>
  <c r="I217" i="67" s="1"/>
  <c r="M70" i="47"/>
  <c r="M160" i="67"/>
  <c r="M217" i="67" s="1"/>
  <c r="Q70" i="47"/>
  <c r="Q160" i="67"/>
  <c r="Q217" i="67" s="1"/>
  <c r="F74" i="47"/>
  <c r="F74" i="50" s="1"/>
  <c r="D220" i="67"/>
  <c r="H220" i="67"/>
  <c r="H162" i="67"/>
  <c r="H219" i="67" s="1"/>
  <c r="L220" i="67"/>
  <c r="P220" i="67"/>
  <c r="P162" i="67"/>
  <c r="P219" i="67" s="1"/>
  <c r="E74" i="47"/>
  <c r="E74" i="50" s="1"/>
  <c r="E164" i="67"/>
  <c r="E221" i="67" s="1"/>
  <c r="I74" i="47"/>
  <c r="I74" i="50" s="1"/>
  <c r="I164" i="67"/>
  <c r="I221" i="67" s="1"/>
  <c r="M74" i="47"/>
  <c r="M74" i="50" s="1"/>
  <c r="M164" i="67"/>
  <c r="M221" i="67" s="1"/>
  <c r="Q74" i="47"/>
  <c r="Q74" i="50" s="1"/>
  <c r="Q164" i="67"/>
  <c r="Q221" i="67" s="1"/>
  <c r="F77" i="47"/>
  <c r="F166" i="67"/>
  <c r="J77" i="47"/>
  <c r="J166" i="67"/>
  <c r="N77" i="47"/>
  <c r="N166" i="67"/>
  <c r="C167" i="67"/>
  <c r="C79" i="50"/>
  <c r="G167" i="67"/>
  <c r="G224" i="67" s="1"/>
  <c r="G79" i="50"/>
  <c r="K167" i="67"/>
  <c r="K79" i="50"/>
  <c r="O167" i="67"/>
  <c r="O79" i="50"/>
  <c r="I184" i="68"/>
  <c r="M184" i="68"/>
  <c r="C85" i="47"/>
  <c r="E187" i="68"/>
  <c r="E260" i="68"/>
  <c r="I85" i="47"/>
  <c r="I188" i="68"/>
  <c r="M187" i="68"/>
  <c r="M260" i="68"/>
  <c r="Q85" i="47"/>
  <c r="Q188" i="68"/>
  <c r="E190" i="68"/>
  <c r="I190" i="68"/>
  <c r="M190" i="68"/>
  <c r="Q190" i="68"/>
  <c r="F89" i="47"/>
  <c r="F193" i="68"/>
  <c r="F265" i="68" s="1"/>
  <c r="C196" i="68"/>
  <c r="G196" i="68"/>
  <c r="K93" i="47"/>
  <c r="K196" i="68"/>
  <c r="O196" i="68"/>
  <c r="D197" i="68"/>
  <c r="D269" i="68" s="1"/>
  <c r="D95" i="50"/>
  <c r="H197" i="68"/>
  <c r="H269" i="68" s="1"/>
  <c r="H95" i="50"/>
  <c r="L197" i="68"/>
  <c r="L269" i="68" s="1"/>
  <c r="L95" i="50"/>
  <c r="P197" i="68"/>
  <c r="P269" i="68" s="1"/>
  <c r="P95" i="50"/>
  <c r="E198" i="68"/>
  <c r="E270" i="68" s="1"/>
  <c r="E96" i="50"/>
  <c r="I198" i="68"/>
  <c r="I270" i="68" s="1"/>
  <c r="I96" i="50"/>
  <c r="M198" i="68"/>
  <c r="M270" i="68" s="1"/>
  <c r="M96" i="50"/>
  <c r="Q198" i="68"/>
  <c r="Q270" i="68" s="1"/>
  <c r="Q96" i="50"/>
  <c r="E272" i="68"/>
  <c r="I272" i="68"/>
  <c r="M272" i="68"/>
  <c r="Q272" i="68"/>
  <c r="F97" i="47"/>
  <c r="F97" i="50" s="1"/>
  <c r="F201" i="68"/>
  <c r="F273" i="68" s="1"/>
  <c r="G100" i="47"/>
  <c r="E203" i="68"/>
  <c r="E101" i="50"/>
  <c r="I203" i="68"/>
  <c r="I101" i="50"/>
  <c r="M203" i="68"/>
  <c r="M101" i="50"/>
  <c r="Q203" i="68"/>
  <c r="Q101" i="50"/>
  <c r="F204" i="68"/>
  <c r="J204" i="68"/>
  <c r="N204" i="68"/>
  <c r="C205" i="68"/>
  <c r="C277" i="68" s="1"/>
  <c r="C103" i="50"/>
  <c r="G205" i="68"/>
  <c r="G277" i="68" s="1"/>
  <c r="G103" i="50"/>
  <c r="K205" i="68"/>
  <c r="K277" i="68" s="1"/>
  <c r="K103" i="50"/>
  <c r="O205" i="68"/>
  <c r="O277" i="68" s="1"/>
  <c r="O103" i="50"/>
  <c r="C106" i="47"/>
  <c r="O106" i="47"/>
  <c r="F152" i="69"/>
  <c r="F107" i="50"/>
  <c r="J152" i="69"/>
  <c r="J107" i="50"/>
  <c r="N152" i="69"/>
  <c r="N107" i="50"/>
  <c r="C153" i="69"/>
  <c r="C210" i="69" s="1"/>
  <c r="C108" i="50"/>
  <c r="G153" i="69"/>
  <c r="G210" i="69" s="1"/>
  <c r="G108" i="50"/>
  <c r="K153" i="69"/>
  <c r="K210" i="69" s="1"/>
  <c r="K108" i="50"/>
  <c r="O153" i="69"/>
  <c r="O210" i="69" s="1"/>
  <c r="O108" i="50"/>
  <c r="D109" i="47"/>
  <c r="D155" i="69"/>
  <c r="D110" i="50"/>
  <c r="H109" i="47"/>
  <c r="H155" i="69"/>
  <c r="H110" i="50"/>
  <c r="L109" i="47"/>
  <c r="L155" i="69"/>
  <c r="L110" i="50"/>
  <c r="P109" i="47"/>
  <c r="P155" i="69"/>
  <c r="P110" i="50"/>
  <c r="C157" i="69"/>
  <c r="C112" i="50"/>
  <c r="G157" i="69"/>
  <c r="G112" i="50"/>
  <c r="K157" i="69"/>
  <c r="K112" i="50"/>
  <c r="O157" i="69"/>
  <c r="O112" i="50"/>
  <c r="F113" i="47"/>
  <c r="F113" i="50" s="1"/>
  <c r="C113" i="47"/>
  <c r="C159" i="69"/>
  <c r="G113" i="47"/>
  <c r="G159" i="69"/>
  <c r="K113" i="47"/>
  <c r="K159" i="69"/>
  <c r="O113" i="47"/>
  <c r="O159" i="69"/>
  <c r="D163" i="69"/>
  <c r="D118" i="50"/>
  <c r="H163" i="69"/>
  <c r="H118" i="50"/>
  <c r="L163" i="69"/>
  <c r="L118" i="50"/>
  <c r="P163" i="69"/>
  <c r="P118" i="50"/>
  <c r="E164" i="69"/>
  <c r="E221" i="69" s="1"/>
  <c r="E119" i="50"/>
  <c r="I164" i="69"/>
  <c r="I221" i="69" s="1"/>
  <c r="I119" i="50"/>
  <c r="M164" i="69"/>
  <c r="M221" i="69" s="1"/>
  <c r="M119" i="50"/>
  <c r="Q164" i="69"/>
  <c r="Q221" i="69" s="1"/>
  <c r="Q119" i="50"/>
  <c r="E120" i="47"/>
  <c r="E166" i="69"/>
  <c r="I120" i="47"/>
  <c r="I166" i="69"/>
  <c r="M166" i="69"/>
  <c r="Q120" i="47"/>
  <c r="Q166" i="69"/>
  <c r="F167" i="69"/>
  <c r="F224" i="69" s="1"/>
  <c r="F122" i="50"/>
  <c r="J167" i="69"/>
  <c r="J122" i="50"/>
  <c r="N167" i="69"/>
  <c r="N224" i="69" s="1"/>
  <c r="N122" i="50"/>
  <c r="D125" i="47"/>
  <c r="P125" i="47"/>
  <c r="E125" i="47"/>
  <c r="E152" i="70"/>
  <c r="I209" i="70"/>
  <c r="I151" i="70"/>
  <c r="M125" i="47"/>
  <c r="M152" i="70"/>
  <c r="Q209" i="70"/>
  <c r="Q151" i="70"/>
  <c r="O128" i="47"/>
  <c r="E128" i="47"/>
  <c r="E155" i="70"/>
  <c r="E129" i="50"/>
  <c r="I128" i="47"/>
  <c r="I155" i="70"/>
  <c r="I129" i="50"/>
  <c r="M128" i="47"/>
  <c r="M155" i="70"/>
  <c r="M129" i="50"/>
  <c r="Q128" i="47"/>
  <c r="Q155" i="70"/>
  <c r="Q129" i="50"/>
  <c r="F157" i="70"/>
  <c r="J157" i="70"/>
  <c r="N157" i="70"/>
  <c r="C132" i="47"/>
  <c r="E132" i="47"/>
  <c r="E132" i="50" s="1"/>
  <c r="E159" i="70"/>
  <c r="E133" i="50"/>
  <c r="I132" i="47"/>
  <c r="I132" i="50" s="1"/>
  <c r="I159" i="70"/>
  <c r="I133" i="50"/>
  <c r="M132" i="47"/>
  <c r="M132" i="50" s="1"/>
  <c r="M159" i="70"/>
  <c r="M133" i="50"/>
  <c r="Q132" i="47"/>
  <c r="Q132" i="50" s="1"/>
  <c r="Q159" i="70"/>
  <c r="Q133" i="50"/>
  <c r="F132" i="47"/>
  <c r="F132" i="50" s="1"/>
  <c r="F160" i="70"/>
  <c r="F217" i="70" s="1"/>
  <c r="F134" i="50"/>
  <c r="J132" i="47"/>
  <c r="J132" i="50" s="1"/>
  <c r="J160" i="70"/>
  <c r="J217" i="70" s="1"/>
  <c r="J134" i="50"/>
  <c r="N132" i="47"/>
  <c r="N132" i="50" s="1"/>
  <c r="N160" i="70"/>
  <c r="N217" i="70" s="1"/>
  <c r="N134" i="50"/>
  <c r="C161" i="70"/>
  <c r="C218" i="70" s="1"/>
  <c r="C135" i="50"/>
  <c r="G161" i="70"/>
  <c r="G218" i="70" s="1"/>
  <c r="G135" i="50"/>
  <c r="K161" i="70"/>
  <c r="K218" i="70" s="1"/>
  <c r="K135" i="50"/>
  <c r="O161" i="70"/>
  <c r="O218" i="70" s="1"/>
  <c r="O135" i="50"/>
  <c r="G136" i="47"/>
  <c r="G136" i="50" s="1"/>
  <c r="D166" i="70"/>
  <c r="H166" i="70"/>
  <c r="L166" i="70"/>
  <c r="P166" i="70"/>
  <c r="E139" i="47"/>
  <c r="E167" i="70"/>
  <c r="E224" i="70" s="1"/>
  <c r="E141" i="50"/>
  <c r="I139" i="47"/>
  <c r="I167" i="70"/>
  <c r="I224" i="70" s="1"/>
  <c r="I141" i="50"/>
  <c r="M139" i="47"/>
  <c r="M167" i="70"/>
  <c r="M224" i="70" s="1"/>
  <c r="M141" i="50"/>
  <c r="Q139" i="47"/>
  <c r="Q167" i="70"/>
  <c r="Q224" i="70" s="1"/>
  <c r="Q141" i="50"/>
  <c r="J144" i="47"/>
  <c r="C151" i="71"/>
  <c r="C147" i="50"/>
  <c r="G151" i="71"/>
  <c r="G147" i="50"/>
  <c r="K151" i="71"/>
  <c r="K147" i="50"/>
  <c r="K146" i="47"/>
  <c r="O151" i="71"/>
  <c r="O147" i="50"/>
  <c r="C155" i="71"/>
  <c r="G155" i="71"/>
  <c r="K155" i="71"/>
  <c r="O155" i="71"/>
  <c r="D156" i="71"/>
  <c r="D152" i="50"/>
  <c r="H156" i="71"/>
  <c r="H152" i="50"/>
  <c r="L156" i="71"/>
  <c r="L152" i="50"/>
  <c r="L150" i="47"/>
  <c r="P156" i="71"/>
  <c r="P210" i="71" s="1"/>
  <c r="P152" i="50"/>
  <c r="E157" i="71"/>
  <c r="E211" i="71" s="1"/>
  <c r="E153" i="50"/>
  <c r="I157" i="71"/>
  <c r="I211" i="71" s="1"/>
  <c r="I153" i="50"/>
  <c r="M157" i="71"/>
  <c r="M211" i="71" s="1"/>
  <c r="M153" i="50"/>
  <c r="Q157" i="71"/>
  <c r="Q211" i="71" s="1"/>
  <c r="Q153" i="50"/>
  <c r="C159" i="71"/>
  <c r="C155" i="50"/>
  <c r="G159" i="71"/>
  <c r="G155" i="50"/>
  <c r="K159" i="71"/>
  <c r="K155" i="50"/>
  <c r="O159" i="71"/>
  <c r="O155" i="50"/>
  <c r="D160" i="71"/>
  <c r="D214" i="71" s="1"/>
  <c r="D156" i="50"/>
  <c r="H160" i="71"/>
  <c r="H214" i="71" s="1"/>
  <c r="H156" i="50"/>
  <c r="L160" i="71"/>
  <c r="L214" i="71" s="1"/>
  <c r="L156" i="50"/>
  <c r="P160" i="71"/>
  <c r="P214" i="71" s="1"/>
  <c r="P156" i="50"/>
  <c r="K157" i="47"/>
  <c r="E162" i="71"/>
  <c r="I162" i="71"/>
  <c r="M162" i="71"/>
  <c r="Q162" i="71"/>
  <c r="F157" i="47"/>
  <c r="F163" i="71"/>
  <c r="F217" i="71" s="1"/>
  <c r="F159" i="50"/>
  <c r="J157" i="47"/>
  <c r="J163" i="71"/>
  <c r="J159" i="50"/>
  <c r="N157" i="47"/>
  <c r="N163" i="71"/>
  <c r="N217" i="71" s="1"/>
  <c r="N159" i="50"/>
  <c r="C149" i="72"/>
  <c r="C163" i="50"/>
  <c r="G149" i="72"/>
  <c r="G163" i="50"/>
  <c r="K149" i="72"/>
  <c r="K163" i="50"/>
  <c r="K162" i="47"/>
  <c r="O149" i="72"/>
  <c r="O163" i="50"/>
  <c r="C164" i="47"/>
  <c r="C151" i="72"/>
  <c r="C165" i="50"/>
  <c r="G164" i="47"/>
  <c r="G151" i="72"/>
  <c r="G165" i="50"/>
  <c r="K164" i="47"/>
  <c r="K151" i="72"/>
  <c r="K165" i="50"/>
  <c r="O164" i="47"/>
  <c r="O151" i="72"/>
  <c r="O165" i="50"/>
  <c r="C168" i="47"/>
  <c r="C155" i="72"/>
  <c r="G168" i="47"/>
  <c r="G155" i="72"/>
  <c r="K168" i="47"/>
  <c r="K155" i="72"/>
  <c r="O168" i="47"/>
  <c r="O155" i="72"/>
  <c r="D168" i="47"/>
  <c r="D156" i="72"/>
  <c r="D210" i="72" s="1"/>
  <c r="D170" i="50"/>
  <c r="H168" i="47"/>
  <c r="H156" i="72"/>
  <c r="H210" i="72" s="1"/>
  <c r="H170" i="50"/>
  <c r="L168" i="47"/>
  <c r="L156" i="72"/>
  <c r="L210" i="72" s="1"/>
  <c r="L170" i="50"/>
  <c r="P168" i="47"/>
  <c r="P156" i="72"/>
  <c r="P210" i="72" s="1"/>
  <c r="P170" i="50"/>
  <c r="E157" i="72"/>
  <c r="E211" i="72" s="1"/>
  <c r="E171" i="50"/>
  <c r="I157" i="72"/>
  <c r="I211" i="72" s="1"/>
  <c r="I171" i="50"/>
  <c r="M157" i="72"/>
  <c r="M211" i="72" s="1"/>
  <c r="M171" i="50"/>
  <c r="Q157" i="72"/>
  <c r="Q211" i="72" s="1"/>
  <c r="Q171" i="50"/>
  <c r="D162" i="72"/>
  <c r="D175" i="47"/>
  <c r="H162" i="72"/>
  <c r="L162" i="72"/>
  <c r="P162" i="72"/>
  <c r="P161" i="72" s="1"/>
  <c r="E163" i="72"/>
  <c r="E217" i="72" s="1"/>
  <c r="E177" i="50"/>
  <c r="I163" i="72"/>
  <c r="I217" i="72" s="1"/>
  <c r="I177" i="50"/>
  <c r="M163" i="72"/>
  <c r="M217" i="72" s="1"/>
  <c r="M177" i="50"/>
  <c r="Q163" i="72"/>
  <c r="Q217" i="72" s="1"/>
  <c r="Q177" i="50"/>
  <c r="B112" i="48"/>
  <c r="C112" i="48"/>
  <c r="I112" i="48"/>
  <c r="N112" i="48"/>
  <c r="E114" i="48"/>
  <c r="K114" i="48"/>
  <c r="P114" i="48"/>
  <c r="F115" i="48"/>
  <c r="L115" i="48"/>
  <c r="Q115" i="48"/>
  <c r="B114" i="49"/>
  <c r="D112" i="49"/>
  <c r="I112" i="49"/>
  <c r="O112" i="49"/>
  <c r="F114" i="49"/>
  <c r="K114" i="49"/>
  <c r="Q114" i="49"/>
  <c r="G115" i="49"/>
  <c r="L115" i="49"/>
  <c r="B15" i="50"/>
  <c r="B35" i="50"/>
  <c r="B75" i="50"/>
  <c r="B95" i="50"/>
  <c r="B115" i="50"/>
  <c r="B135" i="50"/>
  <c r="B155" i="50"/>
  <c r="M6" i="50"/>
  <c r="F8" i="50"/>
  <c r="L14" i="50"/>
  <c r="M15" i="50"/>
  <c r="O17" i="50"/>
  <c r="P18" i="50"/>
  <c r="D22" i="50"/>
  <c r="P27" i="50"/>
  <c r="F29" i="50"/>
  <c r="K34" i="50"/>
  <c r="L35" i="50"/>
  <c r="N37" i="50"/>
  <c r="O38" i="50"/>
  <c r="I46" i="50"/>
  <c r="Q48" i="50"/>
  <c r="F53" i="50"/>
  <c r="G54" i="50"/>
  <c r="I56" i="50"/>
  <c r="J57" i="50"/>
  <c r="M60" i="50"/>
  <c r="H65" i="50"/>
  <c r="P67" i="50"/>
  <c r="E72" i="50"/>
  <c r="F73" i="50"/>
  <c r="H75" i="50"/>
  <c r="I76" i="50"/>
  <c r="F84" i="50"/>
  <c r="M86" i="50"/>
  <c r="F95" i="50"/>
  <c r="G96" i="50"/>
  <c r="I98" i="50"/>
  <c r="J99" i="50"/>
  <c r="L101" i="50"/>
  <c r="N103" i="50"/>
  <c r="G107" i="50"/>
  <c r="H108" i="50"/>
  <c r="O110" i="50"/>
  <c r="Q112" i="50"/>
  <c r="C114" i="50"/>
  <c r="D115" i="50"/>
  <c r="E116" i="50"/>
  <c r="G118" i="50"/>
  <c r="H119" i="50"/>
  <c r="Q126" i="50"/>
  <c r="H129" i="50"/>
  <c r="J131" i="50"/>
  <c r="L133" i="50"/>
  <c r="M134" i="50"/>
  <c r="N135" i="50"/>
  <c r="P137" i="50"/>
  <c r="Q138" i="50"/>
  <c r="D141" i="50"/>
  <c r="I145" i="50"/>
  <c r="Q146" i="50"/>
  <c r="F152" i="50"/>
  <c r="G153" i="50"/>
  <c r="I155" i="50"/>
  <c r="J156" i="50"/>
  <c r="M159" i="50"/>
  <c r="F162" i="50"/>
  <c r="N165" i="50"/>
  <c r="C170" i="50"/>
  <c r="D171" i="50"/>
  <c r="G174" i="50"/>
  <c r="J177" i="50"/>
  <c r="G290" i="66"/>
  <c r="G47" i="54"/>
  <c r="K290" i="66"/>
  <c r="K47" i="54"/>
  <c r="O290" i="66"/>
  <c r="G292" i="66"/>
  <c r="K292" i="66"/>
  <c r="O292" i="66"/>
  <c r="G294" i="66"/>
  <c r="K294" i="66"/>
  <c r="K293" i="66" s="1"/>
  <c r="O294" i="66"/>
  <c r="E295" i="66"/>
  <c r="I295" i="66"/>
  <c r="M295" i="66"/>
  <c r="Q295" i="66"/>
  <c r="G296" i="66"/>
  <c r="K296" i="66"/>
  <c r="O296" i="66"/>
  <c r="G298" i="66"/>
  <c r="K298" i="66"/>
  <c r="O298" i="66"/>
  <c r="E299" i="66"/>
  <c r="E337" i="66" s="1"/>
  <c r="I299" i="66"/>
  <c r="M299" i="66"/>
  <c r="M337" i="66" s="1"/>
  <c r="Q299" i="66"/>
  <c r="E144" i="54"/>
  <c r="E277" i="71"/>
  <c r="I144" i="54"/>
  <c r="I277" i="71"/>
  <c r="M144" i="54"/>
  <c r="M277" i="71"/>
  <c r="Q144" i="54"/>
  <c r="Q277" i="71"/>
  <c r="E146" i="54"/>
  <c r="E279" i="71"/>
  <c r="E278" i="71" s="1"/>
  <c r="I146" i="54"/>
  <c r="I279" i="71"/>
  <c r="M146" i="54"/>
  <c r="M279" i="71"/>
  <c r="M278" i="71" s="1"/>
  <c r="Q146" i="54"/>
  <c r="Q279" i="71"/>
  <c r="E150" i="54"/>
  <c r="E283" i="71"/>
  <c r="E151" i="58"/>
  <c r="I150" i="54"/>
  <c r="I150" i="58" s="1"/>
  <c r="I283" i="71"/>
  <c r="I151" i="58"/>
  <c r="M150" i="54"/>
  <c r="M150" i="58" s="1"/>
  <c r="M283" i="71"/>
  <c r="M151" i="58"/>
  <c r="Q150" i="54"/>
  <c r="Q283" i="71"/>
  <c r="Q151" i="58"/>
  <c r="G150" i="54"/>
  <c r="G284" i="71"/>
  <c r="G152" i="58"/>
  <c r="K284" i="71"/>
  <c r="K150" i="54"/>
  <c r="K152" i="58"/>
  <c r="O150" i="54"/>
  <c r="O284" i="71"/>
  <c r="O152" i="58"/>
  <c r="E285" i="71"/>
  <c r="E321" i="71" s="1"/>
  <c r="I285" i="71"/>
  <c r="M285" i="71"/>
  <c r="M321" i="71" s="1"/>
  <c r="Q285" i="71"/>
  <c r="Q321" i="71" s="1"/>
  <c r="F311" i="66"/>
  <c r="J311" i="66"/>
  <c r="N311" i="66"/>
  <c r="E311" i="69"/>
  <c r="E112" i="59"/>
  <c r="I311" i="69"/>
  <c r="I112" i="59"/>
  <c r="I111" i="55"/>
  <c r="M311" i="69"/>
  <c r="M112" i="59"/>
  <c r="Q311" i="69"/>
  <c r="Q112" i="59"/>
  <c r="D344" i="65"/>
  <c r="D25" i="57"/>
  <c r="H344" i="65"/>
  <c r="H25" i="57"/>
  <c r="L344" i="65"/>
  <c r="L25" i="57"/>
  <c r="P344" i="65"/>
  <c r="P25" i="57"/>
  <c r="F345" i="65"/>
  <c r="F402" i="65" s="1"/>
  <c r="F27" i="60"/>
  <c r="J345" i="65"/>
  <c r="J402" i="65" s="1"/>
  <c r="J27" i="60"/>
  <c r="N345" i="65"/>
  <c r="N402" i="65" s="1"/>
  <c r="N27" i="60"/>
  <c r="E349" i="65"/>
  <c r="I349" i="65"/>
  <c r="M349" i="65"/>
  <c r="Q349" i="65"/>
  <c r="E32" i="57"/>
  <c r="E351" i="65"/>
  <c r="I351" i="65"/>
  <c r="I32" i="57"/>
  <c r="M351" i="65"/>
  <c r="M32" i="57"/>
  <c r="Q32" i="57"/>
  <c r="Q351" i="65"/>
  <c r="G352" i="65"/>
  <c r="G34" i="60"/>
  <c r="G32" i="57"/>
  <c r="K32" i="57"/>
  <c r="K352" i="65"/>
  <c r="K34" i="60"/>
  <c r="O32" i="57"/>
  <c r="O352" i="65"/>
  <c r="O409" i="65" s="1"/>
  <c r="O34" i="60"/>
  <c r="E353" i="65"/>
  <c r="E410" i="65" s="1"/>
  <c r="E35" i="60"/>
  <c r="I353" i="65"/>
  <c r="I410" i="65" s="1"/>
  <c r="I35" i="60"/>
  <c r="M353" i="65"/>
  <c r="M410" i="65" s="1"/>
  <c r="M35" i="60"/>
  <c r="Q353" i="65"/>
  <c r="Q410" i="65" s="1"/>
  <c r="Q35" i="60"/>
  <c r="F58" i="57"/>
  <c r="F358" i="66"/>
  <c r="J58" i="57"/>
  <c r="J358" i="66"/>
  <c r="J59" i="60"/>
  <c r="J58" i="60"/>
  <c r="N58" i="57"/>
  <c r="N358" i="66"/>
  <c r="N59" i="60"/>
  <c r="N58" i="60"/>
  <c r="D359" i="66"/>
  <c r="D416" i="66" s="1"/>
  <c r="D60" i="60"/>
  <c r="D58" i="57"/>
  <c r="H359" i="66"/>
  <c r="H416" i="66" s="1"/>
  <c r="H60" i="60"/>
  <c r="L359" i="66"/>
  <c r="L416" i="66" s="1"/>
  <c r="L60" i="60"/>
  <c r="L58" i="57"/>
  <c r="P359" i="66"/>
  <c r="P416" i="66" s="1"/>
  <c r="P60" i="60"/>
  <c r="P58" i="57"/>
  <c r="Q128" i="60"/>
  <c r="L95" i="59"/>
  <c r="C47" i="60"/>
  <c r="E7" i="60"/>
  <c r="D95" i="69"/>
  <c r="P95" i="69"/>
  <c r="P133" i="69" s="1"/>
  <c r="Q96" i="69"/>
  <c r="N109" i="44"/>
  <c r="N98" i="69"/>
  <c r="C176" i="69"/>
  <c r="D178" i="69"/>
  <c r="D101" i="69"/>
  <c r="D177" i="69" s="1"/>
  <c r="P178" i="69"/>
  <c r="P101" i="69"/>
  <c r="P177" i="69" s="1"/>
  <c r="I109" i="69"/>
  <c r="B96" i="70"/>
  <c r="F128" i="44"/>
  <c r="F98" i="70"/>
  <c r="G100" i="70"/>
  <c r="H101" i="70"/>
  <c r="C105" i="70"/>
  <c r="O105" i="70"/>
  <c r="I109" i="70"/>
  <c r="K144" i="44"/>
  <c r="K95" i="71"/>
  <c r="C99" i="71"/>
  <c r="C100" i="71"/>
  <c r="L104" i="71"/>
  <c r="B162" i="44"/>
  <c r="B95" i="72"/>
  <c r="B100" i="72"/>
  <c r="B100" i="71"/>
  <c r="P162" i="44"/>
  <c r="P95" i="72"/>
  <c r="I96" i="72"/>
  <c r="C168" i="44"/>
  <c r="C166" i="44" s="1"/>
  <c r="C101" i="72"/>
  <c r="D168" i="44"/>
  <c r="D102" i="72"/>
  <c r="E103" i="72"/>
  <c r="P107" i="72"/>
  <c r="M109" i="72"/>
  <c r="B39" i="45"/>
  <c r="B129" i="65"/>
  <c r="B127" i="65" s="1"/>
  <c r="B55" i="45"/>
  <c r="B125" i="66"/>
  <c r="B70" i="45"/>
  <c r="B121" i="67"/>
  <c r="B148" i="69"/>
  <c r="B125" i="70"/>
  <c r="B135" i="72"/>
  <c r="O4" i="45"/>
  <c r="O128" i="64"/>
  <c r="P4" i="45"/>
  <c r="P129" i="64"/>
  <c r="K16" i="45"/>
  <c r="K9" i="45" s="1"/>
  <c r="K140" i="64"/>
  <c r="H16" i="45"/>
  <c r="H141" i="64"/>
  <c r="H139" i="64" s="1"/>
  <c r="E19" i="45"/>
  <c r="E143" i="64"/>
  <c r="K116" i="65"/>
  <c r="Q121" i="65"/>
  <c r="J122" i="65"/>
  <c r="G123" i="65"/>
  <c r="P124" i="65"/>
  <c r="D47" i="45"/>
  <c r="D117" i="66"/>
  <c r="O120" i="66"/>
  <c r="E125" i="66"/>
  <c r="F126" i="66"/>
  <c r="F124" i="66" s="1"/>
  <c r="J114" i="67"/>
  <c r="K115" i="67"/>
  <c r="M116" i="67"/>
  <c r="H68" i="45"/>
  <c r="H119" i="67"/>
  <c r="M70" i="45"/>
  <c r="M121" i="67"/>
  <c r="F124" i="67"/>
  <c r="G74" i="45"/>
  <c r="G68" i="45" s="1"/>
  <c r="G126" i="67"/>
  <c r="H136" i="68"/>
  <c r="P82" i="45"/>
  <c r="P137" i="68"/>
  <c r="C85" i="45"/>
  <c r="C140" i="68"/>
  <c r="G85" i="45"/>
  <c r="G140" i="68"/>
  <c r="O85" i="45"/>
  <c r="O140" i="68"/>
  <c r="H143" i="68"/>
  <c r="P143" i="68"/>
  <c r="I89" i="45"/>
  <c r="I145" i="68"/>
  <c r="I143" i="68" s="1"/>
  <c r="F148" i="68"/>
  <c r="N148" i="68"/>
  <c r="G149" i="68"/>
  <c r="G147" i="68" s="1"/>
  <c r="O149" i="68"/>
  <c r="H150" i="68"/>
  <c r="P150" i="68"/>
  <c r="I155" i="68"/>
  <c r="Q155" i="68"/>
  <c r="J156" i="68"/>
  <c r="C157" i="68"/>
  <c r="G113" i="69"/>
  <c r="G133" i="69"/>
  <c r="O113" i="69"/>
  <c r="O133" i="69"/>
  <c r="H134" i="69"/>
  <c r="L117" i="69"/>
  <c r="H195" i="69"/>
  <c r="H138" i="69"/>
  <c r="J120" i="69"/>
  <c r="J197" i="69"/>
  <c r="J140" i="69"/>
  <c r="O198" i="69"/>
  <c r="O141" i="69"/>
  <c r="N117" i="45"/>
  <c r="N125" i="69"/>
  <c r="F127" i="69"/>
  <c r="F147" i="69"/>
  <c r="C148" i="69"/>
  <c r="K148" i="69"/>
  <c r="J133" i="70"/>
  <c r="G134" i="70"/>
  <c r="L128" i="45"/>
  <c r="L117" i="70"/>
  <c r="G119" i="70"/>
  <c r="L132" i="45"/>
  <c r="L121" i="70"/>
  <c r="Q132" i="45"/>
  <c r="Q122" i="70"/>
  <c r="G144" i="70"/>
  <c r="H145" i="70"/>
  <c r="F127" i="70"/>
  <c r="F147" i="70"/>
  <c r="G148" i="70"/>
  <c r="O148" i="70"/>
  <c r="M144" i="45"/>
  <c r="M113" i="71"/>
  <c r="N135" i="71"/>
  <c r="J119" i="71"/>
  <c r="N123" i="71"/>
  <c r="O124" i="71"/>
  <c r="G126" i="71"/>
  <c r="D127" i="71"/>
  <c r="L127" i="71"/>
  <c r="I112" i="72"/>
  <c r="M117" i="72"/>
  <c r="L168" i="45"/>
  <c r="L119" i="72"/>
  <c r="J172" i="45"/>
  <c r="J123" i="72"/>
  <c r="G172" i="45"/>
  <c r="G166" i="45" s="1"/>
  <c r="G124" i="72"/>
  <c r="O175" i="45"/>
  <c r="O126" i="72"/>
  <c r="H127" i="72"/>
  <c r="H145" i="72" s="1"/>
  <c r="B163" i="65"/>
  <c r="B37" i="50"/>
  <c r="B159" i="66"/>
  <c r="B163" i="69"/>
  <c r="B118" i="50"/>
  <c r="B159" i="70"/>
  <c r="B133" i="50"/>
  <c r="B164" i="70"/>
  <c r="B221" i="70" s="1"/>
  <c r="B138" i="50"/>
  <c r="B157" i="71"/>
  <c r="B211" i="71" s="1"/>
  <c r="B153" i="50"/>
  <c r="B155" i="72"/>
  <c r="D4" i="47"/>
  <c r="H182" i="64"/>
  <c r="H17" i="50"/>
  <c r="I183" i="64"/>
  <c r="I246" i="64" s="1"/>
  <c r="I18" i="50"/>
  <c r="M183" i="64"/>
  <c r="M246" i="64" s="1"/>
  <c r="M18" i="50"/>
  <c r="M185" i="64"/>
  <c r="J186" i="64"/>
  <c r="G187" i="64"/>
  <c r="G250" i="64" s="1"/>
  <c r="G22" i="50"/>
  <c r="O187" i="64"/>
  <c r="O250" i="64" s="1"/>
  <c r="O22" i="50"/>
  <c r="L152" i="65"/>
  <c r="L151" i="65" s="1"/>
  <c r="I153" i="65"/>
  <c r="I210" i="65" s="1"/>
  <c r="I27" i="50"/>
  <c r="N220" i="65"/>
  <c r="K152" i="66"/>
  <c r="P44" i="47"/>
  <c r="P153" i="66"/>
  <c r="P210" i="66" s="1"/>
  <c r="P46" i="50"/>
  <c r="I154" i="66"/>
  <c r="I212" i="66"/>
  <c r="H157" i="66"/>
  <c r="E51" i="47"/>
  <c r="E159" i="66"/>
  <c r="O161" i="66"/>
  <c r="O218" i="66" s="1"/>
  <c r="D163" i="66"/>
  <c r="D56" i="50"/>
  <c r="L152" i="67"/>
  <c r="Q153" i="67"/>
  <c r="Q210" i="67" s="1"/>
  <c r="Q65" i="50"/>
  <c r="C155" i="67"/>
  <c r="C67" i="50"/>
  <c r="O155" i="67"/>
  <c r="O67" i="50"/>
  <c r="L157" i="67"/>
  <c r="J159" i="67"/>
  <c r="L166" i="67"/>
  <c r="I167" i="67"/>
  <c r="I224" i="67" s="1"/>
  <c r="I79" i="50"/>
  <c r="Q167" i="67"/>
  <c r="Q224" i="67" s="1"/>
  <c r="Q79" i="50"/>
  <c r="K82" i="47"/>
  <c r="K185" i="68"/>
  <c r="P82" i="47"/>
  <c r="P186" i="68"/>
  <c r="P258" i="68" s="1"/>
  <c r="P84" i="50"/>
  <c r="K188" i="68"/>
  <c r="K86" i="50"/>
  <c r="O188" i="68"/>
  <c r="O86" i="50"/>
  <c r="O192" i="68"/>
  <c r="L193" i="68"/>
  <c r="L265" i="68" s="1"/>
  <c r="L91" i="50"/>
  <c r="I194" i="68"/>
  <c r="O200" i="68"/>
  <c r="O98" i="50"/>
  <c r="L201" i="68"/>
  <c r="L273" i="68" s="1"/>
  <c r="L99" i="50"/>
  <c r="K100" i="47"/>
  <c r="K203" i="68"/>
  <c r="K101" i="50"/>
  <c r="L204" i="68"/>
  <c r="I100" i="47"/>
  <c r="I205" i="68"/>
  <c r="I277" i="68" s="1"/>
  <c r="I103" i="50"/>
  <c r="Q205" i="68"/>
  <c r="Q277" i="68" s="1"/>
  <c r="Q103" i="50"/>
  <c r="L106" i="47"/>
  <c r="L152" i="69"/>
  <c r="L107" i="50"/>
  <c r="Q153" i="69"/>
  <c r="Q210" i="69" s="1"/>
  <c r="Q108" i="50"/>
  <c r="N155" i="69"/>
  <c r="N110" i="50"/>
  <c r="E157" i="69"/>
  <c r="M157" i="69"/>
  <c r="I159" i="69"/>
  <c r="I114" i="50"/>
  <c r="Q159" i="69"/>
  <c r="Q114" i="50"/>
  <c r="N160" i="69"/>
  <c r="N217" i="69" s="1"/>
  <c r="N115" i="50"/>
  <c r="G161" i="69"/>
  <c r="G218" i="69" s="1"/>
  <c r="G116" i="50"/>
  <c r="K161" i="69"/>
  <c r="K218" i="69" s="1"/>
  <c r="K116" i="50"/>
  <c r="O161" i="69"/>
  <c r="O218" i="69" s="1"/>
  <c r="O116" i="50"/>
  <c r="J163" i="69"/>
  <c r="J118" i="50"/>
  <c r="C164" i="69"/>
  <c r="C221" i="69" s="1"/>
  <c r="C119" i="50"/>
  <c r="O164" i="69"/>
  <c r="O221" i="69" s="1"/>
  <c r="O119" i="50"/>
  <c r="K166" i="69"/>
  <c r="H167" i="69"/>
  <c r="H224" i="69" s="1"/>
  <c r="H122" i="50"/>
  <c r="P167" i="69"/>
  <c r="P224" i="69" s="1"/>
  <c r="P122" i="50"/>
  <c r="O152" i="70"/>
  <c r="O126" i="50"/>
  <c r="L153" i="70"/>
  <c r="L210" i="70" s="1"/>
  <c r="L127" i="50"/>
  <c r="C155" i="70"/>
  <c r="C129" i="50"/>
  <c r="D157" i="70"/>
  <c r="D131" i="50"/>
  <c r="P157" i="70"/>
  <c r="P131" i="50"/>
  <c r="K159" i="70"/>
  <c r="K133" i="50"/>
  <c r="L160" i="70"/>
  <c r="L134" i="50"/>
  <c r="E161" i="70"/>
  <c r="E218" i="70" s="1"/>
  <c r="E135" i="50"/>
  <c r="Q161" i="70"/>
  <c r="Q218" i="70" s="1"/>
  <c r="Q135" i="50"/>
  <c r="O163" i="70"/>
  <c r="O137" i="50"/>
  <c r="P164" i="70"/>
  <c r="P221" i="70" s="1"/>
  <c r="P138" i="50"/>
  <c r="N149" i="71"/>
  <c r="N145" i="50"/>
  <c r="I154" i="71"/>
  <c r="M150" i="47"/>
  <c r="M155" i="71"/>
  <c r="I213" i="71"/>
  <c r="C162" i="71"/>
  <c r="D163" i="71"/>
  <c r="D217" i="71" s="1"/>
  <c r="D159" i="50"/>
  <c r="E162" i="47"/>
  <c r="E149" i="72"/>
  <c r="E163" i="50"/>
  <c r="E151" i="72"/>
  <c r="E165" i="50"/>
  <c r="M153" i="72"/>
  <c r="G172" i="47"/>
  <c r="G172" i="50" s="1"/>
  <c r="G159" i="72"/>
  <c r="G173" i="50"/>
  <c r="D172" i="47"/>
  <c r="D172" i="50" s="1"/>
  <c r="D160" i="72"/>
  <c r="D214" i="72" s="1"/>
  <c r="D174" i="50"/>
  <c r="P172" i="47"/>
  <c r="P172" i="50" s="1"/>
  <c r="P160" i="72"/>
  <c r="P214" i="72" s="1"/>
  <c r="P174" i="50"/>
  <c r="N162" i="72"/>
  <c r="O175" i="47"/>
  <c r="O163" i="72"/>
  <c r="O177" i="50"/>
  <c r="H114" i="48"/>
  <c r="B103" i="50"/>
  <c r="B147" i="50"/>
  <c r="E15" i="50"/>
  <c r="D35" i="50"/>
  <c r="F37" i="50"/>
  <c r="I48" i="50"/>
  <c r="N95" i="50"/>
  <c r="P128" i="50"/>
  <c r="B176" i="69"/>
  <c r="B105" i="69"/>
  <c r="C94" i="69"/>
  <c r="G94" i="69"/>
  <c r="K94" i="69"/>
  <c r="O94" i="69"/>
  <c r="E109" i="44"/>
  <c r="E98" i="69"/>
  <c r="I109" i="44"/>
  <c r="I98" i="69"/>
  <c r="I136" i="69" s="1"/>
  <c r="M109" i="44"/>
  <c r="M98" i="69"/>
  <c r="Q109" i="44"/>
  <c r="Q98" i="69"/>
  <c r="F176" i="69"/>
  <c r="J176" i="69"/>
  <c r="N176" i="69"/>
  <c r="C178" i="69"/>
  <c r="G101" i="69"/>
  <c r="G177" i="69" s="1"/>
  <c r="G178" i="69"/>
  <c r="K178" i="69"/>
  <c r="O178" i="69"/>
  <c r="O101" i="69"/>
  <c r="E142" i="69"/>
  <c r="F106" i="69"/>
  <c r="J106" i="69"/>
  <c r="N106" i="69"/>
  <c r="C107" i="69"/>
  <c r="G107" i="69"/>
  <c r="K107" i="69"/>
  <c r="O107" i="69"/>
  <c r="D108" i="69"/>
  <c r="H108" i="69"/>
  <c r="L108" i="69"/>
  <c r="P108" i="69"/>
  <c r="E110" i="69"/>
  <c r="I110" i="69"/>
  <c r="I148" i="69" s="1"/>
  <c r="M110" i="69"/>
  <c r="Q110" i="69"/>
  <c r="Q148" i="69" s="1"/>
  <c r="C95" i="70"/>
  <c r="G95" i="70"/>
  <c r="K95" i="70"/>
  <c r="O95" i="70"/>
  <c r="D96" i="70"/>
  <c r="H96" i="70"/>
  <c r="H94" i="70" s="1"/>
  <c r="L96" i="70"/>
  <c r="P96" i="70"/>
  <c r="P94" i="70" s="1"/>
  <c r="E128" i="44"/>
  <c r="E98" i="70"/>
  <c r="I128" i="44"/>
  <c r="I98" i="70"/>
  <c r="M128" i="44"/>
  <c r="M98" i="70"/>
  <c r="Q128" i="44"/>
  <c r="Q98" i="70"/>
  <c r="C101" i="70"/>
  <c r="G101" i="70"/>
  <c r="K101" i="70"/>
  <c r="O101" i="70"/>
  <c r="N105" i="70"/>
  <c r="D108" i="70"/>
  <c r="H108" i="70"/>
  <c r="L108" i="70"/>
  <c r="P108" i="70"/>
  <c r="E110" i="70"/>
  <c r="I110" i="70"/>
  <c r="M110" i="70"/>
  <c r="Q110" i="70"/>
  <c r="F144" i="44"/>
  <c r="F95" i="71"/>
  <c r="J144" i="44"/>
  <c r="J95" i="71"/>
  <c r="N144" i="44"/>
  <c r="N95" i="71"/>
  <c r="E146" i="44"/>
  <c r="E97" i="71"/>
  <c r="I146" i="44"/>
  <c r="I97" i="71"/>
  <c r="M146" i="44"/>
  <c r="M97" i="71"/>
  <c r="Q146" i="44"/>
  <c r="Q97" i="71"/>
  <c r="C150" i="44"/>
  <c r="D107" i="71"/>
  <c r="E109" i="71"/>
  <c r="I109" i="71"/>
  <c r="I145" i="71" s="1"/>
  <c r="M109" i="71"/>
  <c r="Q109" i="71"/>
  <c r="B172" i="44"/>
  <c r="B105" i="72"/>
  <c r="B104" i="72" s="1"/>
  <c r="B144" i="44"/>
  <c r="C94" i="72"/>
  <c r="G94" i="72"/>
  <c r="K94" i="72"/>
  <c r="O94" i="72"/>
  <c r="E164" i="44"/>
  <c r="M164" i="44"/>
  <c r="H96" i="72"/>
  <c r="L96" i="72"/>
  <c r="P96" i="72"/>
  <c r="E99" i="72"/>
  <c r="I99" i="72"/>
  <c r="M99" i="72"/>
  <c r="Q166" i="44"/>
  <c r="Q99" i="72"/>
  <c r="F168" i="44"/>
  <c r="F101" i="72"/>
  <c r="J168" i="44"/>
  <c r="J101" i="72"/>
  <c r="N168" i="44"/>
  <c r="N101" i="72"/>
  <c r="E104" i="72"/>
  <c r="I104" i="72"/>
  <c r="M104" i="72"/>
  <c r="Q104" i="72"/>
  <c r="D175" i="44"/>
  <c r="G107" i="72"/>
  <c r="B27" i="7"/>
  <c r="B4" i="8"/>
  <c r="B136" i="45"/>
  <c r="B130" i="64"/>
  <c r="B142" i="64"/>
  <c r="B116" i="66"/>
  <c r="B119" i="67"/>
  <c r="B124" i="67"/>
  <c r="B143" i="68"/>
  <c r="B155" i="68"/>
  <c r="B115" i="69"/>
  <c r="B113" i="69" s="1"/>
  <c r="B198" i="69"/>
  <c r="B141" i="69"/>
  <c r="B128" i="69"/>
  <c r="B117" i="70"/>
  <c r="B142" i="70"/>
  <c r="B129" i="70"/>
  <c r="B127" i="70" s="1"/>
  <c r="B137" i="71"/>
  <c r="B115" i="72"/>
  <c r="B139" i="72"/>
  <c r="B127" i="72"/>
  <c r="F4" i="45"/>
  <c r="F128" i="64"/>
  <c r="J4" i="45"/>
  <c r="J128" i="64"/>
  <c r="N4" i="45"/>
  <c r="N128" i="64"/>
  <c r="D130" i="64"/>
  <c r="H130" i="64"/>
  <c r="L130" i="64"/>
  <c r="P130" i="64"/>
  <c r="E12" i="45"/>
  <c r="E9" i="45" s="1"/>
  <c r="C12" i="45"/>
  <c r="C136" i="64"/>
  <c r="G12" i="45"/>
  <c r="G136" i="64"/>
  <c r="K12" i="45"/>
  <c r="K136" i="64"/>
  <c r="O12" i="45"/>
  <c r="O136" i="64"/>
  <c r="D12" i="45"/>
  <c r="D137" i="64"/>
  <c r="H12" i="45"/>
  <c r="H137" i="64"/>
  <c r="L12" i="45"/>
  <c r="L137" i="64"/>
  <c r="L135" i="64" s="1"/>
  <c r="P12" i="45"/>
  <c r="P137" i="64"/>
  <c r="P135" i="64" s="1"/>
  <c r="E138" i="64"/>
  <c r="I138" i="64"/>
  <c r="M138" i="64"/>
  <c r="Q138" i="64"/>
  <c r="F16" i="45"/>
  <c r="F140" i="64"/>
  <c r="J16" i="45"/>
  <c r="J140" i="64"/>
  <c r="N16" i="45"/>
  <c r="N140" i="64"/>
  <c r="D142" i="64"/>
  <c r="L142" i="64"/>
  <c r="E25" i="45"/>
  <c r="C25" i="45"/>
  <c r="C114" i="65"/>
  <c r="G25" i="45"/>
  <c r="G114" i="65"/>
  <c r="K25" i="45"/>
  <c r="K114" i="65"/>
  <c r="O25" i="45"/>
  <c r="O114" i="65"/>
  <c r="D25" i="45"/>
  <c r="D115" i="65"/>
  <c r="H25" i="45"/>
  <c r="H115" i="65"/>
  <c r="L25" i="45"/>
  <c r="L115" i="65"/>
  <c r="P25" i="45"/>
  <c r="P115" i="65"/>
  <c r="O28" i="45"/>
  <c r="F28" i="45"/>
  <c r="F117" i="65"/>
  <c r="J28" i="45"/>
  <c r="J117" i="65"/>
  <c r="N28" i="45"/>
  <c r="N117" i="65"/>
  <c r="J119" i="65"/>
  <c r="N119" i="65"/>
  <c r="I32" i="45"/>
  <c r="D120" i="65"/>
  <c r="H120" i="65"/>
  <c r="H118" i="65" s="1"/>
  <c r="L32" i="45"/>
  <c r="L121" i="65"/>
  <c r="P32" i="45"/>
  <c r="P121" i="65"/>
  <c r="E32" i="45"/>
  <c r="E122" i="65"/>
  <c r="Q32" i="45"/>
  <c r="Q122" i="65"/>
  <c r="D36" i="45"/>
  <c r="L36" i="45"/>
  <c r="G124" i="65"/>
  <c r="G39" i="45"/>
  <c r="O39" i="45"/>
  <c r="E39" i="45"/>
  <c r="E128" i="65"/>
  <c r="I39" i="45"/>
  <c r="I128" i="65"/>
  <c r="M39" i="45"/>
  <c r="M128" i="65"/>
  <c r="Q39" i="45"/>
  <c r="Q128" i="65"/>
  <c r="F39" i="45"/>
  <c r="F129" i="65"/>
  <c r="F127" i="65" s="1"/>
  <c r="N39" i="45"/>
  <c r="N129" i="65"/>
  <c r="C44" i="45"/>
  <c r="E114" i="66"/>
  <c r="I114" i="66"/>
  <c r="M114" i="66"/>
  <c r="Q114" i="66"/>
  <c r="F44" i="45"/>
  <c r="F115" i="66"/>
  <c r="F113" i="66" s="1"/>
  <c r="J44" i="45"/>
  <c r="J115" i="66"/>
  <c r="N44" i="45"/>
  <c r="N115" i="66"/>
  <c r="C47" i="45"/>
  <c r="C117" i="66"/>
  <c r="G116" i="66"/>
  <c r="K47" i="45"/>
  <c r="K117" i="66"/>
  <c r="O47" i="45"/>
  <c r="O117" i="66"/>
  <c r="O51" i="45"/>
  <c r="N120" i="66"/>
  <c r="N118" i="66" s="1"/>
  <c r="J55" i="45"/>
  <c r="D124" i="66"/>
  <c r="H124" i="66"/>
  <c r="L124" i="66"/>
  <c r="P124" i="66"/>
  <c r="E55" i="45"/>
  <c r="E126" i="66"/>
  <c r="I55" i="45"/>
  <c r="I126" i="66"/>
  <c r="M55" i="45"/>
  <c r="M126" i="66"/>
  <c r="Q55" i="45"/>
  <c r="Q126" i="66"/>
  <c r="M58" i="45"/>
  <c r="D128" i="66"/>
  <c r="H128" i="66"/>
  <c r="L128" i="66"/>
  <c r="P128" i="66"/>
  <c r="E129" i="66"/>
  <c r="I129" i="66"/>
  <c r="I127" i="66" s="1"/>
  <c r="M129" i="66"/>
  <c r="Q129" i="66"/>
  <c r="Q127" i="66" s="1"/>
  <c r="F63" i="45"/>
  <c r="N63" i="45"/>
  <c r="E113" i="67"/>
  <c r="I113" i="67"/>
  <c r="M113" i="67"/>
  <c r="Q113" i="67"/>
  <c r="D116" i="67"/>
  <c r="H116" i="67"/>
  <c r="L116" i="67"/>
  <c r="P116" i="67"/>
  <c r="G119" i="67"/>
  <c r="O119" i="67"/>
  <c r="D120" i="67"/>
  <c r="E124" i="67"/>
  <c r="I74" i="45"/>
  <c r="I125" i="67"/>
  <c r="M124" i="67"/>
  <c r="Q74" i="45"/>
  <c r="Q125" i="67"/>
  <c r="C127" i="67"/>
  <c r="K127" i="67"/>
  <c r="C136" i="68"/>
  <c r="G136" i="68"/>
  <c r="K82" i="45"/>
  <c r="K137" i="68"/>
  <c r="O136" i="68"/>
  <c r="F140" i="68"/>
  <c r="J140" i="68"/>
  <c r="N140" i="68"/>
  <c r="C89" i="45"/>
  <c r="C144" i="68"/>
  <c r="K89" i="45"/>
  <c r="K144" i="68"/>
  <c r="O89" i="45"/>
  <c r="O144" i="68"/>
  <c r="N93" i="45"/>
  <c r="I147" i="68"/>
  <c r="Q147" i="68"/>
  <c r="D151" i="68"/>
  <c r="H151" i="68"/>
  <c r="L151" i="68"/>
  <c r="P151" i="68"/>
  <c r="E97" i="45"/>
  <c r="E153" i="68"/>
  <c r="I97" i="45"/>
  <c r="I153" i="68"/>
  <c r="M97" i="45"/>
  <c r="M153" i="68"/>
  <c r="M151" i="68" s="1"/>
  <c r="Q97" i="45"/>
  <c r="Q153" i="68"/>
  <c r="M100" i="45"/>
  <c r="D154" i="68"/>
  <c r="H154" i="68"/>
  <c r="L154" i="68"/>
  <c r="P154" i="68"/>
  <c r="O106" i="45"/>
  <c r="F113" i="69"/>
  <c r="F133" i="69"/>
  <c r="J133" i="69"/>
  <c r="N133" i="69"/>
  <c r="C134" i="69"/>
  <c r="G134" i="69"/>
  <c r="K134" i="69"/>
  <c r="O134" i="69"/>
  <c r="L109" i="45"/>
  <c r="C109" i="45"/>
  <c r="C117" i="69"/>
  <c r="G109" i="45"/>
  <c r="G117" i="69"/>
  <c r="K109" i="45"/>
  <c r="K117" i="69"/>
  <c r="O109" i="45"/>
  <c r="O117" i="69"/>
  <c r="C195" i="69"/>
  <c r="C138" i="69"/>
  <c r="G195" i="69"/>
  <c r="G138" i="69"/>
  <c r="K195" i="69"/>
  <c r="K138" i="69"/>
  <c r="O195" i="69"/>
  <c r="O138" i="69"/>
  <c r="F113" i="45"/>
  <c r="N113" i="45"/>
  <c r="E120" i="69"/>
  <c r="E197" i="69"/>
  <c r="E140" i="69"/>
  <c r="I140" i="69"/>
  <c r="I120" i="69"/>
  <c r="I197" i="69"/>
  <c r="M140" i="69"/>
  <c r="M120" i="69"/>
  <c r="M197" i="69"/>
  <c r="Q140" i="69"/>
  <c r="Q120" i="69"/>
  <c r="Q197" i="69"/>
  <c r="F198" i="69"/>
  <c r="F141" i="69"/>
  <c r="J198" i="69"/>
  <c r="J141" i="69"/>
  <c r="N198" i="69"/>
  <c r="N141" i="69"/>
  <c r="C142" i="69"/>
  <c r="G142" i="69"/>
  <c r="K142" i="69"/>
  <c r="O142" i="69"/>
  <c r="E144" i="69"/>
  <c r="E124" i="69"/>
  <c r="I144" i="69"/>
  <c r="M124" i="69"/>
  <c r="M144" i="69"/>
  <c r="Q144" i="69"/>
  <c r="F145" i="69"/>
  <c r="J145" i="69"/>
  <c r="N145" i="69"/>
  <c r="N120" i="45"/>
  <c r="E120" i="45"/>
  <c r="E128" i="69"/>
  <c r="I120" i="45"/>
  <c r="I128" i="69"/>
  <c r="M120" i="45"/>
  <c r="M128" i="69"/>
  <c r="Q120" i="45"/>
  <c r="Q128" i="69"/>
  <c r="F148" i="69"/>
  <c r="J120" i="45"/>
  <c r="J129" i="69"/>
  <c r="N148" i="69"/>
  <c r="E125" i="45"/>
  <c r="E114" i="70"/>
  <c r="I125" i="45"/>
  <c r="I114" i="70"/>
  <c r="M125" i="45"/>
  <c r="M114" i="70"/>
  <c r="Q125" i="45"/>
  <c r="Q114" i="70"/>
  <c r="F125" i="45"/>
  <c r="F115" i="70"/>
  <c r="J125" i="45"/>
  <c r="J115" i="70"/>
  <c r="J113" i="70" s="1"/>
  <c r="N125" i="45"/>
  <c r="N115" i="70"/>
  <c r="N113" i="70" s="1"/>
  <c r="C116" i="70"/>
  <c r="G116" i="70"/>
  <c r="G136" i="70"/>
  <c r="K116" i="70"/>
  <c r="O116" i="70"/>
  <c r="F138" i="70"/>
  <c r="J138" i="70"/>
  <c r="N138" i="70"/>
  <c r="C120" i="70"/>
  <c r="C140" i="70"/>
  <c r="G120" i="70"/>
  <c r="G140" i="70"/>
  <c r="K120" i="70"/>
  <c r="K140" i="70"/>
  <c r="O120" i="70"/>
  <c r="O140" i="70"/>
  <c r="D141" i="70"/>
  <c r="H141" i="70"/>
  <c r="L141" i="70"/>
  <c r="P141" i="70"/>
  <c r="E142" i="70"/>
  <c r="I142" i="70"/>
  <c r="M142" i="70"/>
  <c r="Q142" i="70"/>
  <c r="F136" i="45"/>
  <c r="F125" i="70"/>
  <c r="J136" i="45"/>
  <c r="J125" i="70"/>
  <c r="N136" i="45"/>
  <c r="N125" i="70"/>
  <c r="C145" i="70"/>
  <c r="G136" i="45"/>
  <c r="G126" i="70"/>
  <c r="K145" i="70"/>
  <c r="O136" i="45"/>
  <c r="O126" i="70"/>
  <c r="J139" i="45"/>
  <c r="E139" i="45"/>
  <c r="E128" i="70"/>
  <c r="I139" i="45"/>
  <c r="I128" i="70"/>
  <c r="M139" i="45"/>
  <c r="M128" i="70"/>
  <c r="Q139" i="45"/>
  <c r="Q128" i="70"/>
  <c r="F148" i="70"/>
  <c r="J148" i="70"/>
  <c r="N148" i="70"/>
  <c r="D113" i="71"/>
  <c r="H113" i="71"/>
  <c r="L113" i="71"/>
  <c r="P113" i="71"/>
  <c r="F115" i="71"/>
  <c r="J115" i="71"/>
  <c r="N115" i="71"/>
  <c r="E117" i="71"/>
  <c r="I117" i="71"/>
  <c r="M117" i="71"/>
  <c r="Q117" i="71"/>
  <c r="E150" i="45"/>
  <c r="E119" i="71"/>
  <c r="I150" i="45"/>
  <c r="I119" i="71"/>
  <c r="M150" i="45"/>
  <c r="M119" i="71"/>
  <c r="Q150" i="45"/>
  <c r="Q119" i="71"/>
  <c r="J154" i="45"/>
  <c r="E154" i="45"/>
  <c r="E123" i="71"/>
  <c r="I154" i="45"/>
  <c r="I123" i="71"/>
  <c r="M154" i="45"/>
  <c r="M123" i="71"/>
  <c r="Q154" i="45"/>
  <c r="Q123" i="71"/>
  <c r="F157" i="45"/>
  <c r="F126" i="71"/>
  <c r="J157" i="45"/>
  <c r="J126" i="71"/>
  <c r="N157" i="45"/>
  <c r="N126" i="71"/>
  <c r="C157" i="45"/>
  <c r="C127" i="71"/>
  <c r="G127" i="71"/>
  <c r="K157" i="45"/>
  <c r="K127" i="71"/>
  <c r="O157" i="45"/>
  <c r="O127" i="71"/>
  <c r="E162" i="45"/>
  <c r="M162" i="45"/>
  <c r="D162" i="45"/>
  <c r="D113" i="72"/>
  <c r="H162" i="45"/>
  <c r="H113" i="72"/>
  <c r="L162" i="45"/>
  <c r="L113" i="72"/>
  <c r="P162" i="45"/>
  <c r="P113" i="72"/>
  <c r="E115" i="72"/>
  <c r="I115" i="72"/>
  <c r="M115" i="72"/>
  <c r="Q115" i="72"/>
  <c r="D135" i="72"/>
  <c r="H135" i="72"/>
  <c r="L135" i="72"/>
  <c r="P135" i="72"/>
  <c r="C119" i="72"/>
  <c r="G119" i="72"/>
  <c r="K119" i="72"/>
  <c r="O119" i="72"/>
  <c r="D120" i="72"/>
  <c r="H120" i="72"/>
  <c r="L120" i="72"/>
  <c r="P120" i="72"/>
  <c r="E121" i="72"/>
  <c r="I121" i="72"/>
  <c r="M121" i="72"/>
  <c r="Q121" i="72"/>
  <c r="E123" i="72"/>
  <c r="I123" i="72"/>
  <c r="M123" i="72"/>
  <c r="Q123" i="72"/>
  <c r="F124" i="72"/>
  <c r="J124" i="72"/>
  <c r="N124" i="72"/>
  <c r="D175" i="45"/>
  <c r="P175" i="45"/>
  <c r="F126" i="72"/>
  <c r="J126" i="72"/>
  <c r="N126" i="72"/>
  <c r="C127" i="72"/>
  <c r="G127" i="72"/>
  <c r="K127" i="72"/>
  <c r="O127" i="72"/>
  <c r="B51" i="47"/>
  <c r="B49" i="47" s="1"/>
  <c r="B172" i="47"/>
  <c r="B172" i="50" s="1"/>
  <c r="B175" i="64"/>
  <c r="B19" i="47"/>
  <c r="B186" i="64"/>
  <c r="B28" i="47"/>
  <c r="B155" i="65"/>
  <c r="B29" i="50"/>
  <c r="B39" i="47"/>
  <c r="B167" i="65"/>
  <c r="B224" i="65" s="1"/>
  <c r="B41" i="50"/>
  <c r="B157" i="66"/>
  <c r="B55" i="47"/>
  <c r="B55" i="50" s="1"/>
  <c r="B163" i="66"/>
  <c r="B56" i="50"/>
  <c r="B63" i="47"/>
  <c r="B152" i="67"/>
  <c r="B70" i="47"/>
  <c r="B159" i="67"/>
  <c r="B74" i="47"/>
  <c r="B74" i="50" s="1"/>
  <c r="B164" i="67"/>
  <c r="B221" i="67" s="1"/>
  <c r="B76" i="50"/>
  <c r="B186" i="68"/>
  <c r="B258" i="68" s="1"/>
  <c r="B84" i="50"/>
  <c r="B89" i="47"/>
  <c r="B89" i="50" s="1"/>
  <c r="B193" i="68"/>
  <c r="B265" i="68" s="1"/>
  <c r="B198" i="68"/>
  <c r="B270" i="68" s="1"/>
  <c r="B96" i="50"/>
  <c r="B100" i="47"/>
  <c r="B204" i="68"/>
  <c r="B155" i="69"/>
  <c r="B110" i="50"/>
  <c r="B161" i="69"/>
  <c r="B218" i="69" s="1"/>
  <c r="B116" i="50"/>
  <c r="B120" i="47"/>
  <c r="B167" i="69"/>
  <c r="B224" i="69" s="1"/>
  <c r="B122" i="50"/>
  <c r="B214" i="70"/>
  <c r="B163" i="70"/>
  <c r="B137" i="50"/>
  <c r="B144" i="47"/>
  <c r="B149" i="71"/>
  <c r="B145" i="50"/>
  <c r="B150" i="47"/>
  <c r="B156" i="71"/>
  <c r="B152" i="50"/>
  <c r="B162" i="71"/>
  <c r="B159" i="72"/>
  <c r="B173" i="50"/>
  <c r="C4" i="47"/>
  <c r="C170" i="64"/>
  <c r="G170" i="64"/>
  <c r="K170" i="64"/>
  <c r="O170" i="64"/>
  <c r="D171" i="64"/>
  <c r="D234" i="64" s="1"/>
  <c r="D6" i="50"/>
  <c r="H4" i="47"/>
  <c r="H171" i="64"/>
  <c r="H234" i="64" s="1"/>
  <c r="H6" i="50"/>
  <c r="L171" i="64"/>
  <c r="L234" i="64" s="1"/>
  <c r="L6" i="50"/>
  <c r="P171" i="64"/>
  <c r="P234" i="64" s="1"/>
  <c r="P6" i="50"/>
  <c r="K7" i="47"/>
  <c r="F236" i="64"/>
  <c r="F172" i="64"/>
  <c r="J172" i="64"/>
  <c r="J236" i="64"/>
  <c r="N172" i="64"/>
  <c r="N236" i="64"/>
  <c r="C175" i="64"/>
  <c r="G175" i="64"/>
  <c r="K175" i="64"/>
  <c r="O175" i="64"/>
  <c r="D176" i="64"/>
  <c r="H176" i="64"/>
  <c r="L176" i="64"/>
  <c r="P176" i="64"/>
  <c r="G12" i="47"/>
  <c r="P12" i="47"/>
  <c r="F178" i="64"/>
  <c r="J178" i="64"/>
  <c r="N178" i="64"/>
  <c r="C179" i="64"/>
  <c r="C242" i="64" s="1"/>
  <c r="C14" i="50"/>
  <c r="G179" i="64"/>
  <c r="G242" i="64" s="1"/>
  <c r="G14" i="50"/>
  <c r="K179" i="64"/>
  <c r="K242" i="64" s="1"/>
  <c r="K14" i="50"/>
  <c r="O179" i="64"/>
  <c r="O242" i="64" s="1"/>
  <c r="O14" i="50"/>
  <c r="D180" i="64"/>
  <c r="D243" i="64" s="1"/>
  <c r="D15" i="50"/>
  <c r="H180" i="64"/>
  <c r="H243" i="64" s="1"/>
  <c r="H15" i="50"/>
  <c r="L180" i="64"/>
  <c r="L243" i="64" s="1"/>
  <c r="L15" i="50"/>
  <c r="P180" i="64"/>
  <c r="P243" i="64" s="1"/>
  <c r="P15" i="50"/>
  <c r="C245" i="64"/>
  <c r="G245" i="64"/>
  <c r="K245" i="64"/>
  <c r="O245" i="64"/>
  <c r="G19" i="47"/>
  <c r="D19" i="47"/>
  <c r="D185" i="64"/>
  <c r="H19" i="47"/>
  <c r="H185" i="64"/>
  <c r="L19" i="47"/>
  <c r="L185" i="64"/>
  <c r="P19" i="47"/>
  <c r="P185" i="64"/>
  <c r="E19" i="47"/>
  <c r="E186" i="64"/>
  <c r="I19" i="47"/>
  <c r="I186" i="64"/>
  <c r="M19" i="47"/>
  <c r="M186" i="64"/>
  <c r="Q19" i="47"/>
  <c r="Q186" i="64"/>
  <c r="F187" i="64"/>
  <c r="F250" i="64" s="1"/>
  <c r="F22" i="50"/>
  <c r="J19" i="47"/>
  <c r="J187" i="64"/>
  <c r="J250" i="64" s="1"/>
  <c r="J22" i="50"/>
  <c r="N19" i="47"/>
  <c r="N187" i="64"/>
  <c r="N250" i="64" s="1"/>
  <c r="N22" i="50"/>
  <c r="C151" i="65"/>
  <c r="K151" i="65"/>
  <c r="D28" i="47"/>
  <c r="D155" i="65"/>
  <c r="D29" i="50"/>
  <c r="H28" i="47"/>
  <c r="H155" i="65"/>
  <c r="H29" i="50"/>
  <c r="L28" i="47"/>
  <c r="L155" i="65"/>
  <c r="L29" i="50"/>
  <c r="P28" i="47"/>
  <c r="P155" i="65"/>
  <c r="P29" i="50"/>
  <c r="C157" i="65"/>
  <c r="G157" i="65"/>
  <c r="K157" i="65"/>
  <c r="O157" i="65"/>
  <c r="F32" i="47"/>
  <c r="N32" i="47"/>
  <c r="E159" i="65"/>
  <c r="I159" i="65"/>
  <c r="M159" i="65"/>
  <c r="Q159" i="65"/>
  <c r="F160" i="65"/>
  <c r="F217" i="65" s="1"/>
  <c r="F34" i="50"/>
  <c r="J160" i="65"/>
  <c r="J217" i="65" s="1"/>
  <c r="J34" i="50"/>
  <c r="N160" i="65"/>
  <c r="N217" i="65" s="1"/>
  <c r="N34" i="50"/>
  <c r="C161" i="65"/>
  <c r="C218" i="65" s="1"/>
  <c r="C35" i="50"/>
  <c r="G161" i="65"/>
  <c r="G218" i="65" s="1"/>
  <c r="G35" i="50"/>
  <c r="K161" i="65"/>
  <c r="K218" i="65" s="1"/>
  <c r="K35" i="50"/>
  <c r="O161" i="65"/>
  <c r="O218" i="65" s="1"/>
  <c r="O35" i="50"/>
  <c r="F36" i="47"/>
  <c r="F36" i="50" s="1"/>
  <c r="N36" i="47"/>
  <c r="N36" i="50" s="1"/>
  <c r="E163" i="65"/>
  <c r="E37" i="50"/>
  <c r="I163" i="65"/>
  <c r="I37" i="50"/>
  <c r="M163" i="65"/>
  <c r="M37" i="50"/>
  <c r="Q163" i="65"/>
  <c r="Q37" i="50"/>
  <c r="F164" i="65"/>
  <c r="F221" i="65" s="1"/>
  <c r="F38" i="50"/>
  <c r="J164" i="65"/>
  <c r="J221" i="65" s="1"/>
  <c r="J38" i="50"/>
  <c r="N164" i="65"/>
  <c r="N221" i="65" s="1"/>
  <c r="N38" i="50"/>
  <c r="E39" i="47"/>
  <c r="M39" i="47"/>
  <c r="D166" i="65"/>
  <c r="H166" i="65"/>
  <c r="L166" i="65"/>
  <c r="P166" i="65"/>
  <c r="E167" i="65"/>
  <c r="E224" i="65" s="1"/>
  <c r="E41" i="50"/>
  <c r="I167" i="65"/>
  <c r="I224" i="65" s="1"/>
  <c r="I41" i="50"/>
  <c r="M167" i="65"/>
  <c r="M224" i="65" s="1"/>
  <c r="M41" i="50"/>
  <c r="Q167" i="65"/>
  <c r="Q224" i="65" s="1"/>
  <c r="Q41" i="50"/>
  <c r="F44" i="47"/>
  <c r="F152" i="66"/>
  <c r="J44" i="47"/>
  <c r="J152" i="66"/>
  <c r="N44" i="47"/>
  <c r="N152" i="66"/>
  <c r="C153" i="66"/>
  <c r="C210" i="66" s="1"/>
  <c r="C46" i="50"/>
  <c r="G153" i="66"/>
  <c r="G210" i="66" s="1"/>
  <c r="G46" i="50"/>
  <c r="K153" i="66"/>
  <c r="K210" i="66" s="1"/>
  <c r="K46" i="50"/>
  <c r="O153" i="66"/>
  <c r="O210" i="66" s="1"/>
  <c r="O46" i="50"/>
  <c r="I47" i="47"/>
  <c r="D155" i="66"/>
  <c r="D48" i="50"/>
  <c r="H155" i="66"/>
  <c r="H48" i="50"/>
  <c r="L155" i="66"/>
  <c r="L48" i="50"/>
  <c r="P155" i="66"/>
  <c r="P48" i="50"/>
  <c r="H51" i="47"/>
  <c r="D159" i="66"/>
  <c r="H159" i="66"/>
  <c r="L159" i="66"/>
  <c r="P159" i="66"/>
  <c r="E160" i="66"/>
  <c r="E217" i="66" s="1"/>
  <c r="E53" i="50"/>
  <c r="I160" i="66"/>
  <c r="I217" i="66" s="1"/>
  <c r="I53" i="50"/>
  <c r="M160" i="66"/>
  <c r="M217" i="66" s="1"/>
  <c r="M53" i="50"/>
  <c r="Q160" i="66"/>
  <c r="Q217" i="66" s="1"/>
  <c r="Q53" i="50"/>
  <c r="F161" i="66"/>
  <c r="F218" i="66" s="1"/>
  <c r="F54" i="50"/>
  <c r="J161" i="66"/>
  <c r="J218" i="66" s="1"/>
  <c r="J54" i="50"/>
  <c r="N161" i="66"/>
  <c r="N218" i="66" s="1"/>
  <c r="N54" i="50"/>
  <c r="D55" i="47"/>
  <c r="D55" i="50" s="1"/>
  <c r="L55" i="47"/>
  <c r="L55" i="50" s="1"/>
  <c r="C163" i="66"/>
  <c r="C56" i="50"/>
  <c r="G163" i="66"/>
  <c r="G56" i="50"/>
  <c r="K163" i="66"/>
  <c r="K56" i="50"/>
  <c r="O163" i="66"/>
  <c r="O56" i="50"/>
  <c r="D164" i="66"/>
  <c r="D221" i="66" s="1"/>
  <c r="D57" i="50"/>
  <c r="H164" i="66"/>
  <c r="H221" i="66" s="1"/>
  <c r="H57" i="50"/>
  <c r="L164" i="66"/>
  <c r="L221" i="66" s="1"/>
  <c r="L57" i="50"/>
  <c r="P164" i="66"/>
  <c r="P221" i="66" s="1"/>
  <c r="P57" i="50"/>
  <c r="G58" i="47"/>
  <c r="O58" i="47"/>
  <c r="E166" i="66"/>
  <c r="I166" i="66"/>
  <c r="M166" i="66"/>
  <c r="Q166" i="66"/>
  <c r="F58" i="47"/>
  <c r="F167" i="66"/>
  <c r="F224" i="66" s="1"/>
  <c r="F60" i="50"/>
  <c r="J58" i="47"/>
  <c r="J167" i="66"/>
  <c r="J224" i="66" s="1"/>
  <c r="J60" i="50"/>
  <c r="N58" i="47"/>
  <c r="N167" i="66"/>
  <c r="N224" i="66" s="1"/>
  <c r="N60" i="50"/>
  <c r="G151" i="67"/>
  <c r="O151" i="67"/>
  <c r="K66" i="47"/>
  <c r="Q66" i="47"/>
  <c r="F155" i="67"/>
  <c r="F67" i="50"/>
  <c r="J155" i="67"/>
  <c r="J67" i="50"/>
  <c r="N155" i="67"/>
  <c r="N67" i="50"/>
  <c r="C157" i="67"/>
  <c r="G157" i="67"/>
  <c r="K157" i="67"/>
  <c r="O157" i="67"/>
  <c r="J70" i="47"/>
  <c r="E159" i="67"/>
  <c r="I159" i="67"/>
  <c r="M159" i="67"/>
  <c r="Q159" i="67"/>
  <c r="F160" i="67"/>
  <c r="F217" i="67" s="1"/>
  <c r="F72" i="50"/>
  <c r="J160" i="67"/>
  <c r="J217" i="67" s="1"/>
  <c r="J72" i="50"/>
  <c r="N160" i="67"/>
  <c r="N217" i="67" s="1"/>
  <c r="N72" i="50"/>
  <c r="C161" i="67"/>
  <c r="C218" i="67" s="1"/>
  <c r="C73" i="50"/>
  <c r="G161" i="67"/>
  <c r="G218" i="67" s="1"/>
  <c r="G73" i="50"/>
  <c r="K161" i="67"/>
  <c r="K218" i="67" s="1"/>
  <c r="K73" i="50"/>
  <c r="O161" i="67"/>
  <c r="O218" i="67" s="1"/>
  <c r="O73" i="50"/>
  <c r="J74" i="47"/>
  <c r="J74" i="50" s="1"/>
  <c r="E163" i="67"/>
  <c r="E75" i="50"/>
  <c r="I163" i="67"/>
  <c r="I75" i="50"/>
  <c r="M163" i="67"/>
  <c r="M75" i="50"/>
  <c r="Q163" i="67"/>
  <c r="Q75" i="50"/>
  <c r="F164" i="67"/>
  <c r="F221" i="67" s="1"/>
  <c r="F76" i="50"/>
  <c r="J164" i="67"/>
  <c r="J221" i="67" s="1"/>
  <c r="J76" i="50"/>
  <c r="N164" i="67"/>
  <c r="N221" i="67" s="1"/>
  <c r="N76" i="50"/>
  <c r="E77" i="47"/>
  <c r="G165" i="67"/>
  <c r="D77" i="47"/>
  <c r="D167" i="67"/>
  <c r="D224" i="67" s="1"/>
  <c r="H77" i="47"/>
  <c r="H167" i="67"/>
  <c r="H224" i="67" s="1"/>
  <c r="L77" i="47"/>
  <c r="L167" i="67"/>
  <c r="L224" i="67" s="1"/>
  <c r="P77" i="47"/>
  <c r="P167" i="67"/>
  <c r="P224" i="67" s="1"/>
  <c r="F185" i="68"/>
  <c r="J185" i="68"/>
  <c r="N185" i="68"/>
  <c r="C186" i="68"/>
  <c r="C258" i="68" s="1"/>
  <c r="C84" i="50"/>
  <c r="G186" i="68"/>
  <c r="G258" i="68" s="1"/>
  <c r="G84" i="50"/>
  <c r="K186" i="68"/>
  <c r="K258" i="68" s="1"/>
  <c r="K84" i="50"/>
  <c r="O186" i="68"/>
  <c r="O258" i="68" s="1"/>
  <c r="O84" i="50"/>
  <c r="K85" i="47"/>
  <c r="F85" i="47"/>
  <c r="F188" i="68"/>
  <c r="F86" i="50"/>
  <c r="J85" i="47"/>
  <c r="J188" i="68"/>
  <c r="J86" i="50"/>
  <c r="N85" i="47"/>
  <c r="N188" i="68"/>
  <c r="N86" i="50"/>
  <c r="F190" i="68"/>
  <c r="J190" i="68"/>
  <c r="N190" i="68"/>
  <c r="C89" i="47"/>
  <c r="O89" i="47"/>
  <c r="F192" i="68"/>
  <c r="J192" i="68"/>
  <c r="N192" i="68"/>
  <c r="C193" i="68"/>
  <c r="C265" i="68" s="1"/>
  <c r="C91" i="50"/>
  <c r="G193" i="68"/>
  <c r="G265" i="68" s="1"/>
  <c r="G91" i="50"/>
  <c r="K193" i="68"/>
  <c r="K265" i="68" s="1"/>
  <c r="K91" i="50"/>
  <c r="O193" i="68"/>
  <c r="O265" i="68" s="1"/>
  <c r="O91" i="50"/>
  <c r="D194" i="68"/>
  <c r="H194" i="68"/>
  <c r="L194" i="68"/>
  <c r="P194" i="68"/>
  <c r="J93" i="47"/>
  <c r="D93" i="47"/>
  <c r="D196" i="68"/>
  <c r="H93" i="47"/>
  <c r="H196" i="68"/>
  <c r="L93" i="47"/>
  <c r="L196" i="68"/>
  <c r="P93" i="47"/>
  <c r="P196" i="68"/>
  <c r="E197" i="68"/>
  <c r="E269" i="68" s="1"/>
  <c r="E95" i="50"/>
  <c r="I197" i="68"/>
  <c r="I269" i="68" s="1"/>
  <c r="I95" i="50"/>
  <c r="M197" i="68"/>
  <c r="M269" i="68" s="1"/>
  <c r="M95" i="50"/>
  <c r="Q197" i="68"/>
  <c r="Q269" i="68" s="1"/>
  <c r="Q95" i="50"/>
  <c r="F198" i="68"/>
  <c r="F270" i="68" s="1"/>
  <c r="F96" i="50"/>
  <c r="J198" i="68"/>
  <c r="J270" i="68" s="1"/>
  <c r="J96" i="50"/>
  <c r="N198" i="68"/>
  <c r="N270" i="68" s="1"/>
  <c r="N96" i="50"/>
  <c r="C97" i="47"/>
  <c r="C97" i="50" s="1"/>
  <c r="O97" i="47"/>
  <c r="F200" i="68"/>
  <c r="F98" i="50"/>
  <c r="J200" i="68"/>
  <c r="J98" i="50"/>
  <c r="N200" i="68"/>
  <c r="N98" i="50"/>
  <c r="C201" i="68"/>
  <c r="C273" i="68" s="1"/>
  <c r="C99" i="50"/>
  <c r="G201" i="68"/>
  <c r="G273" i="68" s="1"/>
  <c r="G99" i="50"/>
  <c r="K201" i="68"/>
  <c r="K273" i="68" s="1"/>
  <c r="K99" i="50"/>
  <c r="O201" i="68"/>
  <c r="O273" i="68" s="1"/>
  <c r="O99" i="50"/>
  <c r="M100" i="47"/>
  <c r="F203" i="68"/>
  <c r="F101" i="50"/>
  <c r="J203" i="68"/>
  <c r="J101" i="50"/>
  <c r="N203" i="68"/>
  <c r="N101" i="50"/>
  <c r="C204" i="68"/>
  <c r="G204" i="68"/>
  <c r="K204" i="68"/>
  <c r="O204" i="68"/>
  <c r="D205" i="68"/>
  <c r="D277" i="68" s="1"/>
  <c r="D103" i="50"/>
  <c r="H205" i="68"/>
  <c r="H277" i="68" s="1"/>
  <c r="H103" i="50"/>
  <c r="L205" i="68"/>
  <c r="L277" i="68" s="1"/>
  <c r="L103" i="50"/>
  <c r="P205" i="68"/>
  <c r="P103" i="50"/>
  <c r="C209" i="69"/>
  <c r="C151" i="69"/>
  <c r="G209" i="69"/>
  <c r="K106" i="47"/>
  <c r="K152" i="69"/>
  <c r="O209" i="69"/>
  <c r="F109" i="47"/>
  <c r="N109" i="47"/>
  <c r="E155" i="69"/>
  <c r="E110" i="50"/>
  <c r="I155" i="69"/>
  <c r="I110" i="50"/>
  <c r="M155" i="69"/>
  <c r="M110" i="50"/>
  <c r="Q155" i="69"/>
  <c r="Q110" i="50"/>
  <c r="D157" i="69"/>
  <c r="D112" i="50"/>
  <c r="H157" i="69"/>
  <c r="H112" i="50"/>
  <c r="L157" i="69"/>
  <c r="L112" i="50"/>
  <c r="P157" i="69"/>
  <c r="P112" i="50"/>
  <c r="I113" i="47"/>
  <c r="D159" i="69"/>
  <c r="D114" i="50"/>
  <c r="H159" i="69"/>
  <c r="H114" i="50"/>
  <c r="L159" i="69"/>
  <c r="L114" i="50"/>
  <c r="P159" i="69"/>
  <c r="P114" i="50"/>
  <c r="E160" i="69"/>
  <c r="E217" i="69" s="1"/>
  <c r="E115" i="50"/>
  <c r="I160" i="69"/>
  <c r="I217" i="69" s="1"/>
  <c r="I115" i="50"/>
  <c r="M160" i="69"/>
  <c r="M217" i="69" s="1"/>
  <c r="M115" i="50"/>
  <c r="Q160" i="69"/>
  <c r="Q217" i="69" s="1"/>
  <c r="Q115" i="50"/>
  <c r="F161" i="69"/>
  <c r="F218" i="69" s="1"/>
  <c r="F116" i="50"/>
  <c r="J161" i="69"/>
  <c r="J218" i="69" s="1"/>
  <c r="J116" i="50"/>
  <c r="N161" i="69"/>
  <c r="N218" i="69" s="1"/>
  <c r="N116" i="50"/>
  <c r="F117" i="47"/>
  <c r="F117" i="50" s="1"/>
  <c r="E117" i="47"/>
  <c r="E117" i="50" s="1"/>
  <c r="E163" i="69"/>
  <c r="E118" i="50"/>
  <c r="I117" i="47"/>
  <c r="I117" i="50" s="1"/>
  <c r="I163" i="69"/>
  <c r="I118" i="50"/>
  <c r="M163" i="69"/>
  <c r="M118" i="50"/>
  <c r="Q117" i="47"/>
  <c r="Q117" i="50" s="1"/>
  <c r="Q163" i="69"/>
  <c r="Q118" i="50"/>
  <c r="F164" i="69"/>
  <c r="F221" i="69" s="1"/>
  <c r="F119" i="50"/>
  <c r="J164" i="69"/>
  <c r="J221" i="69" s="1"/>
  <c r="J119" i="50"/>
  <c r="N164" i="69"/>
  <c r="N221" i="69" s="1"/>
  <c r="N119" i="50"/>
  <c r="D120" i="47"/>
  <c r="P120" i="47"/>
  <c r="F165" i="69"/>
  <c r="C120" i="47"/>
  <c r="C167" i="69"/>
  <c r="C224" i="69" s="1"/>
  <c r="G120" i="47"/>
  <c r="G167" i="69"/>
  <c r="G224" i="69" s="1"/>
  <c r="K120" i="47"/>
  <c r="K167" i="69"/>
  <c r="K224" i="69" s="1"/>
  <c r="O120" i="47"/>
  <c r="O167" i="69"/>
  <c r="O224" i="69" s="1"/>
  <c r="H125" i="47"/>
  <c r="F125" i="47"/>
  <c r="F152" i="70"/>
  <c r="F126" i="50"/>
  <c r="J125" i="47"/>
  <c r="J152" i="70"/>
  <c r="J126" i="50"/>
  <c r="N125" i="47"/>
  <c r="N152" i="70"/>
  <c r="N126" i="50"/>
  <c r="C125" i="47"/>
  <c r="C153" i="70"/>
  <c r="C210" i="70" s="1"/>
  <c r="C127" i="50"/>
  <c r="G125" i="47"/>
  <c r="G153" i="70"/>
  <c r="G210" i="70" s="1"/>
  <c r="G127" i="50"/>
  <c r="K125" i="47"/>
  <c r="K153" i="70"/>
  <c r="K210" i="70" s="1"/>
  <c r="K127" i="50"/>
  <c r="O125" i="47"/>
  <c r="O153" i="70"/>
  <c r="O210" i="70" s="1"/>
  <c r="O127" i="50"/>
  <c r="F155" i="70"/>
  <c r="F129" i="50"/>
  <c r="J155" i="70"/>
  <c r="J129" i="50"/>
  <c r="N155" i="70"/>
  <c r="N129" i="50"/>
  <c r="C157" i="70"/>
  <c r="C131" i="50"/>
  <c r="G157" i="70"/>
  <c r="G131" i="50"/>
  <c r="K157" i="70"/>
  <c r="K131" i="50"/>
  <c r="O157" i="70"/>
  <c r="O131" i="50"/>
  <c r="D132" i="47"/>
  <c r="D132" i="50" s="1"/>
  <c r="O132" i="47"/>
  <c r="O132" i="50" s="1"/>
  <c r="F159" i="70"/>
  <c r="F133" i="50"/>
  <c r="J159" i="70"/>
  <c r="J133" i="50"/>
  <c r="N159" i="70"/>
  <c r="N133" i="50"/>
  <c r="C160" i="70"/>
  <c r="C217" i="70" s="1"/>
  <c r="C134" i="50"/>
  <c r="O136" i="47"/>
  <c r="F163" i="70"/>
  <c r="F137" i="50"/>
  <c r="J163" i="70"/>
  <c r="J137" i="50"/>
  <c r="N163" i="70"/>
  <c r="N137" i="50"/>
  <c r="C164" i="70"/>
  <c r="C221" i="70" s="1"/>
  <c r="C138" i="50"/>
  <c r="G164" i="70"/>
  <c r="G221" i="70" s="1"/>
  <c r="G138" i="50"/>
  <c r="K164" i="70"/>
  <c r="K221" i="70" s="1"/>
  <c r="K138" i="50"/>
  <c r="O164" i="70"/>
  <c r="O221" i="70" s="1"/>
  <c r="O138" i="50"/>
  <c r="E166" i="70"/>
  <c r="I166" i="70"/>
  <c r="M166" i="70"/>
  <c r="Q166" i="70"/>
  <c r="F167" i="70"/>
  <c r="F224" i="70" s="1"/>
  <c r="F141" i="50"/>
  <c r="F139" i="47"/>
  <c r="J167" i="70"/>
  <c r="J224" i="70" s="1"/>
  <c r="J141" i="50"/>
  <c r="N167" i="70"/>
  <c r="N141" i="50"/>
  <c r="N144" i="47"/>
  <c r="E148" i="71"/>
  <c r="E203" i="71"/>
  <c r="I203" i="71"/>
  <c r="I148" i="71"/>
  <c r="M149" i="71"/>
  <c r="M144" i="47"/>
  <c r="Q203" i="71"/>
  <c r="Q148" i="71"/>
  <c r="D151" i="71"/>
  <c r="D147" i="50"/>
  <c r="H151" i="71"/>
  <c r="H147" i="50"/>
  <c r="L151" i="71"/>
  <c r="L147" i="50"/>
  <c r="P151" i="71"/>
  <c r="P147" i="50"/>
  <c r="P146" i="47"/>
  <c r="D153" i="71"/>
  <c r="H153" i="71"/>
  <c r="L153" i="71"/>
  <c r="P153" i="71"/>
  <c r="I150" i="47"/>
  <c r="D159" i="71"/>
  <c r="D155" i="50"/>
  <c r="D154" i="47"/>
  <c r="D154" i="50" s="1"/>
  <c r="H159" i="71"/>
  <c r="H155" i="50"/>
  <c r="L159" i="71"/>
  <c r="L155" i="50"/>
  <c r="P159" i="71"/>
  <c r="P155" i="50"/>
  <c r="P154" i="47"/>
  <c r="P154" i="50" s="1"/>
  <c r="E160" i="71"/>
  <c r="E214" i="71" s="1"/>
  <c r="E156" i="50"/>
  <c r="I160" i="71"/>
  <c r="I214" i="71" s="1"/>
  <c r="I156" i="50"/>
  <c r="M160" i="71"/>
  <c r="M214" i="71" s="1"/>
  <c r="M156" i="50"/>
  <c r="Q160" i="71"/>
  <c r="Q214" i="71" s="1"/>
  <c r="Q156" i="50"/>
  <c r="L157" i="47"/>
  <c r="D162" i="47"/>
  <c r="D149" i="72"/>
  <c r="D163" i="50"/>
  <c r="H149" i="72"/>
  <c r="H163" i="50"/>
  <c r="L149" i="72"/>
  <c r="L163" i="50"/>
  <c r="P149" i="72"/>
  <c r="P163" i="50"/>
  <c r="P162" i="47"/>
  <c r="M164" i="47"/>
  <c r="H153" i="72"/>
  <c r="H166" i="47"/>
  <c r="H161" i="47" s="1"/>
  <c r="D155" i="72"/>
  <c r="H155" i="72"/>
  <c r="L155" i="72"/>
  <c r="P155" i="72"/>
  <c r="E156" i="72"/>
  <c r="E210" i="72" s="1"/>
  <c r="E170" i="50"/>
  <c r="I156" i="72"/>
  <c r="I170" i="50"/>
  <c r="M156" i="72"/>
  <c r="M210" i="72" s="1"/>
  <c r="M170" i="50"/>
  <c r="Q156" i="72"/>
  <c r="Q170" i="50"/>
  <c r="F157" i="72"/>
  <c r="F211" i="72" s="1"/>
  <c r="F171" i="50"/>
  <c r="J157" i="72"/>
  <c r="J211" i="72" s="1"/>
  <c r="J171" i="50"/>
  <c r="N157" i="72"/>
  <c r="N211" i="72" s="1"/>
  <c r="N171" i="50"/>
  <c r="F159" i="72"/>
  <c r="F172" i="47"/>
  <c r="F172" i="50" s="1"/>
  <c r="J213" i="72"/>
  <c r="J158" i="72"/>
  <c r="J212" i="72" s="1"/>
  <c r="N159" i="72"/>
  <c r="N172" i="47"/>
  <c r="N172" i="50" s="1"/>
  <c r="E175" i="47"/>
  <c r="E162" i="72"/>
  <c r="I175" i="47"/>
  <c r="I162" i="72"/>
  <c r="M175" i="47"/>
  <c r="M162" i="72"/>
  <c r="Q175" i="47"/>
  <c r="Q162" i="72"/>
  <c r="B114" i="48"/>
  <c r="E112" i="48"/>
  <c r="J112" i="48"/>
  <c r="O112" i="48"/>
  <c r="G114" i="48"/>
  <c r="L114" i="48"/>
  <c r="Q114" i="48"/>
  <c r="H115" i="48"/>
  <c r="M115" i="48"/>
  <c r="B115" i="49"/>
  <c r="E112" i="49"/>
  <c r="K112" i="49"/>
  <c r="P112" i="49"/>
  <c r="G114" i="49"/>
  <c r="M114" i="49"/>
  <c r="C115" i="49"/>
  <c r="H115" i="49"/>
  <c r="N115" i="49"/>
  <c r="B79" i="50"/>
  <c r="B99" i="50"/>
  <c r="B119" i="50"/>
  <c r="B159" i="50"/>
  <c r="Q6" i="50"/>
  <c r="J8" i="50"/>
  <c r="P14" i="50"/>
  <c r="Q15" i="50"/>
  <c r="C17" i="50"/>
  <c r="D18" i="50"/>
  <c r="H22" i="50"/>
  <c r="D27" i="50"/>
  <c r="J29" i="50"/>
  <c r="O34" i="50"/>
  <c r="P35" i="50"/>
  <c r="C38" i="50"/>
  <c r="F41" i="50"/>
  <c r="M46" i="50"/>
  <c r="E48" i="50"/>
  <c r="J53" i="50"/>
  <c r="K54" i="50"/>
  <c r="M56" i="50"/>
  <c r="N57" i="50"/>
  <c r="Q60" i="50"/>
  <c r="L65" i="50"/>
  <c r="D67" i="50"/>
  <c r="I72" i="50"/>
  <c r="J73" i="50"/>
  <c r="L75" i="50"/>
  <c r="M76" i="50"/>
  <c r="P79" i="50"/>
  <c r="J84" i="50"/>
  <c r="Q86" i="50"/>
  <c r="F91" i="50"/>
  <c r="J95" i="50"/>
  <c r="K96" i="50"/>
  <c r="M98" i="50"/>
  <c r="N99" i="50"/>
  <c r="P101" i="50"/>
  <c r="K107" i="50"/>
  <c r="L108" i="50"/>
  <c r="C110" i="50"/>
  <c r="E112" i="50"/>
  <c r="G114" i="50"/>
  <c r="H115" i="50"/>
  <c r="I116" i="50"/>
  <c r="K118" i="50"/>
  <c r="L119" i="50"/>
  <c r="O122" i="50"/>
  <c r="E126" i="50"/>
  <c r="F127" i="50"/>
  <c r="L129" i="50"/>
  <c r="N131" i="50"/>
  <c r="P133" i="50"/>
  <c r="Q134" i="50"/>
  <c r="D137" i="50"/>
  <c r="E138" i="50"/>
  <c r="H141" i="50"/>
  <c r="M145" i="50"/>
  <c r="J152" i="50"/>
  <c r="K153" i="50"/>
  <c r="M155" i="50"/>
  <c r="N156" i="50"/>
  <c r="Q159" i="50"/>
  <c r="G170" i="50"/>
  <c r="H171" i="50"/>
  <c r="J173" i="50"/>
  <c r="K174" i="50"/>
  <c r="N177" i="50"/>
  <c r="E301" i="65"/>
  <c r="I301" i="65"/>
  <c r="I300" i="65" s="1"/>
  <c r="I39" i="54"/>
  <c r="M301" i="65"/>
  <c r="M39" i="54"/>
  <c r="Q301" i="65"/>
  <c r="Q39" i="54"/>
  <c r="G302" i="65"/>
  <c r="K302" i="65"/>
  <c r="K340" i="65" s="1"/>
  <c r="O302" i="65"/>
  <c r="E366" i="68"/>
  <c r="E94" i="58"/>
  <c r="I366" i="68"/>
  <c r="I414" i="68" s="1"/>
  <c r="I93" i="54"/>
  <c r="M366" i="68"/>
  <c r="M94" i="58"/>
  <c r="M93" i="54"/>
  <c r="M93" i="58" s="1"/>
  <c r="Q366" i="68"/>
  <c r="Q93" i="54"/>
  <c r="G367" i="68"/>
  <c r="G463" i="68" s="1"/>
  <c r="G95" i="58"/>
  <c r="K367" i="68"/>
  <c r="K463" i="68" s="1"/>
  <c r="K95" i="58"/>
  <c r="O367" i="68"/>
  <c r="O415" i="68" s="1"/>
  <c r="E368" i="68"/>
  <c r="E416" i="68" s="1"/>
  <c r="I368" i="68"/>
  <c r="M368" i="68"/>
  <c r="M416" i="68" s="1"/>
  <c r="Q368" i="68"/>
  <c r="G320" i="65"/>
  <c r="G39" i="55"/>
  <c r="K320" i="65"/>
  <c r="K39" i="55"/>
  <c r="O320" i="65"/>
  <c r="E321" i="65"/>
  <c r="I321" i="65"/>
  <c r="M321" i="65"/>
  <c r="Q321" i="65"/>
  <c r="F47" i="55"/>
  <c r="F309" i="66"/>
  <c r="J309" i="66"/>
  <c r="J47" i="55"/>
  <c r="N47" i="55"/>
  <c r="N309" i="66"/>
  <c r="E317" i="70"/>
  <c r="E316" i="70" s="1"/>
  <c r="E136" i="55"/>
  <c r="I317" i="70"/>
  <c r="I136" i="55"/>
  <c r="M317" i="70"/>
  <c r="M136" i="55"/>
  <c r="Q317" i="70"/>
  <c r="Q136" i="55"/>
  <c r="G318" i="70"/>
  <c r="K318" i="70"/>
  <c r="O318" i="70"/>
  <c r="E144" i="55"/>
  <c r="E295" i="71"/>
  <c r="I144" i="55"/>
  <c r="I295" i="71"/>
  <c r="M144" i="55"/>
  <c r="M295" i="71"/>
  <c r="Q144" i="55"/>
  <c r="Q295" i="71"/>
  <c r="E146" i="55"/>
  <c r="E297" i="71"/>
  <c r="I146" i="55"/>
  <c r="I297" i="71"/>
  <c r="M146" i="55"/>
  <c r="M297" i="71"/>
  <c r="Q146" i="55"/>
  <c r="Q297" i="71"/>
  <c r="E66" i="60"/>
  <c r="F113" i="57"/>
  <c r="F113" i="60" s="1"/>
  <c r="F351" i="69"/>
  <c r="F114" i="60"/>
  <c r="J113" i="57"/>
  <c r="J351" i="69"/>
  <c r="J114" i="60"/>
  <c r="N113" i="57"/>
  <c r="N113" i="60" s="1"/>
  <c r="N351" i="69"/>
  <c r="N114" i="60"/>
  <c r="D352" i="69"/>
  <c r="D409" i="69" s="1"/>
  <c r="D115" i="60"/>
  <c r="H352" i="69"/>
  <c r="H409" i="69" s="1"/>
  <c r="H115" i="60"/>
  <c r="L352" i="69"/>
  <c r="L409" i="69" s="1"/>
  <c r="L115" i="60"/>
  <c r="L113" i="57"/>
  <c r="P352" i="69"/>
  <c r="P409" i="69" s="1"/>
  <c r="P115" i="60"/>
  <c r="F353" i="69"/>
  <c r="F410" i="69" s="1"/>
  <c r="F116" i="60"/>
  <c r="J353" i="69"/>
  <c r="J410" i="69" s="1"/>
  <c r="J116" i="60"/>
  <c r="N353" i="69"/>
  <c r="N410" i="69" s="1"/>
  <c r="N116" i="60"/>
  <c r="C112" i="58"/>
  <c r="K151" i="60"/>
  <c r="E220" i="70"/>
  <c r="E162" i="70"/>
  <c r="E219" i="70" s="1"/>
  <c r="I220" i="70"/>
  <c r="I162" i="70"/>
  <c r="I219" i="70" s="1"/>
  <c r="M220" i="70"/>
  <c r="M162" i="70"/>
  <c r="M219" i="70" s="1"/>
  <c r="Q220" i="70"/>
  <c r="Q162" i="70"/>
  <c r="Q219" i="70" s="1"/>
  <c r="F136" i="47"/>
  <c r="F136" i="50" s="1"/>
  <c r="F164" i="70"/>
  <c r="F221" i="70" s="1"/>
  <c r="J136" i="47"/>
  <c r="J136" i="50" s="1"/>
  <c r="J164" i="70"/>
  <c r="J221" i="70" s="1"/>
  <c r="N136" i="47"/>
  <c r="N136" i="50" s="1"/>
  <c r="N164" i="70"/>
  <c r="N221" i="70" s="1"/>
  <c r="F165" i="70"/>
  <c r="D144" i="47"/>
  <c r="D149" i="71"/>
  <c r="H144" i="47"/>
  <c r="H149" i="71"/>
  <c r="L144" i="47"/>
  <c r="L149" i="71"/>
  <c r="P144" i="47"/>
  <c r="P149" i="71"/>
  <c r="E150" i="71"/>
  <c r="E205" i="71"/>
  <c r="I205" i="71"/>
  <c r="I150" i="71"/>
  <c r="M205" i="71"/>
  <c r="M150" i="71"/>
  <c r="Q150" i="71"/>
  <c r="Q205" i="71"/>
  <c r="F158" i="71"/>
  <c r="F212" i="71" s="1"/>
  <c r="F213" i="71"/>
  <c r="J158" i="71"/>
  <c r="J212" i="71" s="1"/>
  <c r="J213" i="71"/>
  <c r="N158" i="71"/>
  <c r="N212" i="71" s="1"/>
  <c r="N213" i="71"/>
  <c r="C154" i="47"/>
  <c r="C154" i="50" s="1"/>
  <c r="C160" i="71"/>
  <c r="C214" i="71" s="1"/>
  <c r="G154" i="47"/>
  <c r="G154" i="50" s="1"/>
  <c r="G160" i="71"/>
  <c r="G214" i="71" s="1"/>
  <c r="K154" i="47"/>
  <c r="K154" i="50" s="1"/>
  <c r="K160" i="71"/>
  <c r="K214" i="71" s="1"/>
  <c r="O154" i="47"/>
  <c r="O154" i="50" s="1"/>
  <c r="O160" i="71"/>
  <c r="O214" i="71" s="1"/>
  <c r="F203" i="72"/>
  <c r="F148" i="72"/>
  <c r="J203" i="72"/>
  <c r="J148" i="72"/>
  <c r="N203" i="72"/>
  <c r="N148" i="72"/>
  <c r="D205" i="72"/>
  <c r="D150" i="72"/>
  <c r="H205" i="72"/>
  <c r="H150" i="72"/>
  <c r="P205" i="72"/>
  <c r="P150" i="72"/>
  <c r="E213" i="72"/>
  <c r="I213" i="72"/>
  <c r="M213" i="72"/>
  <c r="M158" i="72"/>
  <c r="M212" i="72" s="1"/>
  <c r="Q213" i="72"/>
  <c r="G161" i="72"/>
  <c r="E137" i="50"/>
  <c r="I137" i="50"/>
  <c r="M137" i="50"/>
  <c r="Q137" i="50"/>
  <c r="F138" i="50"/>
  <c r="J138" i="50"/>
  <c r="N138" i="50"/>
  <c r="F155" i="50"/>
  <c r="J155" i="50"/>
  <c r="N155" i="50"/>
  <c r="C156" i="50"/>
  <c r="G156" i="50"/>
  <c r="K156" i="50"/>
  <c r="O156" i="50"/>
  <c r="F322" i="64"/>
  <c r="F7" i="54"/>
  <c r="J322" i="64"/>
  <c r="J7" i="54"/>
  <c r="N7" i="54"/>
  <c r="N322" i="64"/>
  <c r="G324" i="64"/>
  <c r="K324" i="64"/>
  <c r="O324" i="64"/>
  <c r="E325" i="64"/>
  <c r="E367" i="64" s="1"/>
  <c r="I325" i="64"/>
  <c r="I409" i="64" s="1"/>
  <c r="I11" i="58"/>
  <c r="M325" i="64"/>
  <c r="M409" i="64" s="1"/>
  <c r="M11" i="58"/>
  <c r="Q325" i="64"/>
  <c r="Q409" i="64" s="1"/>
  <c r="Q11" i="58"/>
  <c r="E292" i="67"/>
  <c r="I292" i="67"/>
  <c r="I330" i="67" s="1"/>
  <c r="M292" i="67"/>
  <c r="M330" i="67" s="1"/>
  <c r="Q292" i="67"/>
  <c r="G70" i="54"/>
  <c r="G294" i="67"/>
  <c r="K70" i="54"/>
  <c r="K294" i="67"/>
  <c r="O70" i="54"/>
  <c r="O294" i="67"/>
  <c r="E295" i="67"/>
  <c r="E333" i="67" s="1"/>
  <c r="E70" i="54"/>
  <c r="I295" i="67"/>
  <c r="I293" i="67" s="1"/>
  <c r="M295" i="67"/>
  <c r="M70" i="54"/>
  <c r="Q295" i="67"/>
  <c r="G296" i="67"/>
  <c r="G334" i="67" s="1"/>
  <c r="K296" i="67"/>
  <c r="K334" i="67" s="1"/>
  <c r="O296" i="67"/>
  <c r="O334" i="67" s="1"/>
  <c r="G74" i="54"/>
  <c r="G298" i="67"/>
  <c r="K74" i="54"/>
  <c r="K298" i="67"/>
  <c r="O74" i="54"/>
  <c r="O298" i="67"/>
  <c r="E74" i="54"/>
  <c r="E299" i="67"/>
  <c r="E297" i="67" s="1"/>
  <c r="I74" i="54"/>
  <c r="I299" i="67"/>
  <c r="I297" i="67" s="1"/>
  <c r="M74" i="54"/>
  <c r="M299" i="67"/>
  <c r="M337" i="67" s="1"/>
  <c r="Q299" i="67"/>
  <c r="G301" i="67"/>
  <c r="K301" i="67"/>
  <c r="K339" i="67" s="1"/>
  <c r="O301" i="67"/>
  <c r="O339" i="67" s="1"/>
  <c r="E302" i="67"/>
  <c r="I302" i="67"/>
  <c r="I340" i="67" s="1"/>
  <c r="M302" i="67"/>
  <c r="M340" i="67" s="1"/>
  <c r="Q302" i="67"/>
  <c r="Q340" i="67" s="1"/>
  <c r="G355" i="68"/>
  <c r="K355" i="68"/>
  <c r="K82" i="54"/>
  <c r="O355" i="68"/>
  <c r="O354" i="68" s="1"/>
  <c r="E356" i="68"/>
  <c r="I356" i="68"/>
  <c r="M356" i="68"/>
  <c r="Q356" i="68"/>
  <c r="G85" i="54"/>
  <c r="G358" i="68"/>
  <c r="K85" i="54"/>
  <c r="K358" i="68"/>
  <c r="O85" i="54"/>
  <c r="O358" i="68"/>
  <c r="G117" i="54"/>
  <c r="G298" i="69"/>
  <c r="K117" i="54"/>
  <c r="K298" i="69"/>
  <c r="O117" i="54"/>
  <c r="O298" i="69"/>
  <c r="E117" i="54"/>
  <c r="E299" i="69"/>
  <c r="I299" i="69"/>
  <c r="I297" i="69" s="1"/>
  <c r="I117" i="54"/>
  <c r="M117" i="54"/>
  <c r="M299" i="69"/>
  <c r="M297" i="69" s="1"/>
  <c r="Q299" i="69"/>
  <c r="G132" i="54"/>
  <c r="G294" i="70"/>
  <c r="K132" i="54"/>
  <c r="K294" i="70"/>
  <c r="K293" i="70" s="1"/>
  <c r="O132" i="54"/>
  <c r="O294" i="70"/>
  <c r="E132" i="54"/>
  <c r="E295" i="70"/>
  <c r="E293" i="70" s="1"/>
  <c r="I295" i="70"/>
  <c r="I333" i="70" s="1"/>
  <c r="I132" i="54"/>
  <c r="M132" i="54"/>
  <c r="M295" i="70"/>
  <c r="M293" i="70" s="1"/>
  <c r="Q295" i="70"/>
  <c r="G296" i="70"/>
  <c r="K296" i="70"/>
  <c r="O296" i="70"/>
  <c r="O334" i="70" s="1"/>
  <c r="E298" i="70"/>
  <c r="I298" i="70"/>
  <c r="I136" i="54"/>
  <c r="M298" i="70"/>
  <c r="Q298" i="70"/>
  <c r="Q136" i="54"/>
  <c r="G299" i="70"/>
  <c r="K299" i="70"/>
  <c r="O299" i="70"/>
  <c r="G281" i="72"/>
  <c r="G167" i="58"/>
  <c r="K281" i="72"/>
  <c r="K167" i="58"/>
  <c r="O281" i="72"/>
  <c r="O167" i="58"/>
  <c r="E168" i="58"/>
  <c r="E283" i="72"/>
  <c r="E169" i="58"/>
  <c r="I283" i="72"/>
  <c r="I355" i="72" s="1"/>
  <c r="I169" i="58"/>
  <c r="I168" i="54"/>
  <c r="M283" i="72"/>
  <c r="M169" i="58"/>
  <c r="Q283" i="72"/>
  <c r="Q169" i="58"/>
  <c r="Q168" i="54"/>
  <c r="G284" i="72"/>
  <c r="G356" i="72" s="1"/>
  <c r="G170" i="58"/>
  <c r="K284" i="72"/>
  <c r="K356" i="72" s="1"/>
  <c r="K170" i="58"/>
  <c r="O284" i="72"/>
  <c r="O356" i="72" s="1"/>
  <c r="O170" i="58"/>
  <c r="E285" i="72"/>
  <c r="I285" i="72"/>
  <c r="M285" i="72"/>
  <c r="Q285" i="72"/>
  <c r="Q321" i="72" s="1"/>
  <c r="F345" i="64"/>
  <c r="J345" i="64"/>
  <c r="N345" i="64"/>
  <c r="D367" i="64"/>
  <c r="L430" i="64"/>
  <c r="L367" i="64"/>
  <c r="J16" i="55"/>
  <c r="G28" i="55"/>
  <c r="G309" i="65"/>
  <c r="K28" i="55"/>
  <c r="K309" i="65"/>
  <c r="O28" i="55"/>
  <c r="O309" i="65"/>
  <c r="G51" i="55"/>
  <c r="G313" i="66"/>
  <c r="K51" i="55"/>
  <c r="K313" i="66"/>
  <c r="O51" i="55"/>
  <c r="O313" i="66"/>
  <c r="E314" i="66"/>
  <c r="I314" i="66"/>
  <c r="I312" i="66" s="1"/>
  <c r="M314" i="66"/>
  <c r="M51" i="55"/>
  <c r="Q314" i="66"/>
  <c r="G315" i="66"/>
  <c r="K315" i="66"/>
  <c r="O315" i="66"/>
  <c r="G306" i="67"/>
  <c r="K306" i="67"/>
  <c r="K63" i="55"/>
  <c r="O306" i="67"/>
  <c r="E307" i="67"/>
  <c r="I307" i="67"/>
  <c r="M307" i="67"/>
  <c r="Q307" i="67"/>
  <c r="E309" i="67"/>
  <c r="E66" i="55"/>
  <c r="I309" i="67"/>
  <c r="I66" i="55"/>
  <c r="M309" i="67"/>
  <c r="Q309" i="67"/>
  <c r="Q66" i="55"/>
  <c r="F311" i="67"/>
  <c r="J311" i="67"/>
  <c r="N311" i="67"/>
  <c r="D85" i="55"/>
  <c r="D382" i="68"/>
  <c r="H382" i="68"/>
  <c r="H85" i="55"/>
  <c r="L85" i="55"/>
  <c r="L382" i="68"/>
  <c r="P382" i="68"/>
  <c r="P85" i="55"/>
  <c r="E306" i="69"/>
  <c r="E106" i="55"/>
  <c r="I325" i="69"/>
  <c r="I305" i="69"/>
  <c r="M306" i="69"/>
  <c r="M106" i="55"/>
  <c r="Q306" i="69"/>
  <c r="Q106" i="55"/>
  <c r="G307" i="69"/>
  <c r="K326" i="69"/>
  <c r="O307" i="69"/>
  <c r="E139" i="55"/>
  <c r="E320" i="70"/>
  <c r="I139" i="55"/>
  <c r="I320" i="70"/>
  <c r="I140" i="59"/>
  <c r="M139" i="55"/>
  <c r="M320" i="70"/>
  <c r="M140" i="59"/>
  <c r="Q139" i="55"/>
  <c r="Q320" i="70"/>
  <c r="G321" i="70"/>
  <c r="G139" i="55"/>
  <c r="K321" i="70"/>
  <c r="O321" i="70"/>
  <c r="O319" i="70" s="1"/>
  <c r="O139" i="55"/>
  <c r="F305" i="71"/>
  <c r="J305" i="71"/>
  <c r="N305" i="71"/>
  <c r="D306" i="71"/>
  <c r="H306" i="71"/>
  <c r="L306" i="71"/>
  <c r="P306" i="71"/>
  <c r="D308" i="71"/>
  <c r="D158" i="59"/>
  <c r="H308" i="71"/>
  <c r="H158" i="59"/>
  <c r="H157" i="55"/>
  <c r="L308" i="71"/>
  <c r="L158" i="59"/>
  <c r="P308" i="71"/>
  <c r="P158" i="59"/>
  <c r="P157" i="55"/>
  <c r="F309" i="71"/>
  <c r="J309" i="71"/>
  <c r="N309" i="71"/>
  <c r="G162" i="55"/>
  <c r="G295" i="72"/>
  <c r="K162" i="55"/>
  <c r="K295" i="72"/>
  <c r="O162" i="55"/>
  <c r="O295" i="72"/>
  <c r="E297" i="72"/>
  <c r="I297" i="72"/>
  <c r="I164" i="55"/>
  <c r="M297" i="72"/>
  <c r="Q297" i="72"/>
  <c r="Q164" i="55"/>
  <c r="P12" i="57"/>
  <c r="P12" i="60" s="1"/>
  <c r="E16" i="57"/>
  <c r="E16" i="60" s="1"/>
  <c r="E394" i="64"/>
  <c r="E17" i="60"/>
  <c r="I16" i="57"/>
  <c r="I394" i="64"/>
  <c r="I17" i="60"/>
  <c r="M457" i="64"/>
  <c r="M393" i="64"/>
  <c r="M456" i="64" s="1"/>
  <c r="Q16" i="57"/>
  <c r="Q394" i="64"/>
  <c r="Q17" i="60"/>
  <c r="G395" i="64"/>
  <c r="G458" i="64" s="1"/>
  <c r="G18" i="60"/>
  <c r="K395" i="64"/>
  <c r="K18" i="60"/>
  <c r="F19" i="57"/>
  <c r="J19" i="57"/>
  <c r="E28" i="57"/>
  <c r="E347" i="65"/>
  <c r="E29" i="60"/>
  <c r="I347" i="65"/>
  <c r="I28" i="57"/>
  <c r="M347" i="65"/>
  <c r="M29" i="60"/>
  <c r="M28" i="57"/>
  <c r="Q28" i="57"/>
  <c r="Q347" i="65"/>
  <c r="Q29" i="60"/>
  <c r="E349" i="66"/>
  <c r="I349" i="66"/>
  <c r="M349" i="66"/>
  <c r="Q349" i="66"/>
  <c r="E55" i="57"/>
  <c r="E55" i="60" s="1"/>
  <c r="E355" i="66"/>
  <c r="E56" i="60"/>
  <c r="I355" i="66"/>
  <c r="I56" i="60"/>
  <c r="M55" i="57"/>
  <c r="M55" i="60" s="1"/>
  <c r="M355" i="66"/>
  <c r="M56" i="60"/>
  <c r="Q55" i="57"/>
  <c r="Q55" i="60" s="1"/>
  <c r="Q355" i="66"/>
  <c r="G55" i="57"/>
  <c r="G356" i="66"/>
  <c r="G413" i="66" s="1"/>
  <c r="G57" i="60"/>
  <c r="K55" i="57"/>
  <c r="K55" i="60" s="1"/>
  <c r="K356" i="66"/>
  <c r="K413" i="66" s="1"/>
  <c r="K57" i="60"/>
  <c r="O55" i="57"/>
  <c r="O55" i="60" s="1"/>
  <c r="O356" i="66"/>
  <c r="O413" i="66" s="1"/>
  <c r="O57" i="60"/>
  <c r="P63" i="57"/>
  <c r="F351" i="67"/>
  <c r="F70" i="57"/>
  <c r="F68" i="57" s="1"/>
  <c r="J351" i="67"/>
  <c r="J70" i="57"/>
  <c r="N351" i="67"/>
  <c r="D352" i="67"/>
  <c r="D409" i="67" s="1"/>
  <c r="D72" i="60"/>
  <c r="H352" i="67"/>
  <c r="H409" i="67" s="1"/>
  <c r="H72" i="60"/>
  <c r="L352" i="67"/>
  <c r="L409" i="67" s="1"/>
  <c r="L72" i="60"/>
  <c r="P352" i="67"/>
  <c r="P409" i="67" s="1"/>
  <c r="P72" i="60"/>
  <c r="F353" i="67"/>
  <c r="F410" i="67" s="1"/>
  <c r="F73" i="60"/>
  <c r="J353" i="67"/>
  <c r="J410" i="67" s="1"/>
  <c r="J73" i="60"/>
  <c r="N353" i="67"/>
  <c r="N410" i="67" s="1"/>
  <c r="N73" i="60"/>
  <c r="D89" i="57"/>
  <c r="D434" i="68"/>
  <c r="H89" i="57"/>
  <c r="H434" i="68"/>
  <c r="L89" i="57"/>
  <c r="L434" i="68"/>
  <c r="P89" i="57"/>
  <c r="P434" i="68"/>
  <c r="F435" i="68"/>
  <c r="F91" i="60"/>
  <c r="J435" i="68"/>
  <c r="J507" i="68" s="1"/>
  <c r="J91" i="60"/>
  <c r="J89" i="57"/>
  <c r="N435" i="68"/>
  <c r="N507" i="68" s="1"/>
  <c r="N91" i="60"/>
  <c r="N89" i="57"/>
  <c r="D436" i="68"/>
  <c r="D508" i="68" s="1"/>
  <c r="D92" i="60"/>
  <c r="H436" i="68"/>
  <c r="L436" i="68"/>
  <c r="L508" i="68" s="1"/>
  <c r="L92" i="60"/>
  <c r="P436" i="68"/>
  <c r="D93" i="57"/>
  <c r="D438" i="68"/>
  <c r="D94" i="60"/>
  <c r="H93" i="57"/>
  <c r="H438" i="68"/>
  <c r="L93" i="57"/>
  <c r="L93" i="60" s="1"/>
  <c r="L438" i="68"/>
  <c r="L94" i="60"/>
  <c r="P93" i="57"/>
  <c r="P438" i="68"/>
  <c r="F439" i="68"/>
  <c r="F511" i="68" s="1"/>
  <c r="F95" i="60"/>
  <c r="F93" i="57"/>
  <c r="J439" i="68"/>
  <c r="J511" i="68" s="1"/>
  <c r="J95" i="60"/>
  <c r="J93" i="57"/>
  <c r="J93" i="60" s="1"/>
  <c r="N439" i="68"/>
  <c r="N511" i="68" s="1"/>
  <c r="N95" i="60"/>
  <c r="N93" i="57"/>
  <c r="D440" i="68"/>
  <c r="D512" i="68" s="1"/>
  <c r="D96" i="60"/>
  <c r="H440" i="68"/>
  <c r="H512" i="68" s="1"/>
  <c r="H96" i="60"/>
  <c r="L440" i="68"/>
  <c r="L512" i="68" s="1"/>
  <c r="L96" i="60"/>
  <c r="P440" i="68"/>
  <c r="P512" i="68" s="1"/>
  <c r="P96" i="60"/>
  <c r="O100" i="60"/>
  <c r="G401" i="69"/>
  <c r="K344" i="69"/>
  <c r="K107" i="60"/>
  <c r="O344" i="69"/>
  <c r="O107" i="60"/>
  <c r="E345" i="69"/>
  <c r="E402" i="69" s="1"/>
  <c r="E108" i="60"/>
  <c r="M345" i="69"/>
  <c r="M402" i="69" s="1"/>
  <c r="M108" i="60"/>
  <c r="Q345" i="69"/>
  <c r="Q402" i="69" s="1"/>
  <c r="Q108" i="60"/>
  <c r="F109" i="57"/>
  <c r="F347" i="69"/>
  <c r="F110" i="60"/>
  <c r="J109" i="57"/>
  <c r="J347" i="69"/>
  <c r="J110" i="60"/>
  <c r="N109" i="57"/>
  <c r="N347" i="69"/>
  <c r="N110" i="60"/>
  <c r="D349" i="70"/>
  <c r="D131" i="60"/>
  <c r="H349" i="70"/>
  <c r="H131" i="60"/>
  <c r="H130" i="60"/>
  <c r="L349" i="70"/>
  <c r="L131" i="60"/>
  <c r="P349" i="70"/>
  <c r="P131" i="60"/>
  <c r="O132" i="57"/>
  <c r="F355" i="70"/>
  <c r="F137" i="60"/>
  <c r="F136" i="57"/>
  <c r="J355" i="70"/>
  <c r="J137" i="60"/>
  <c r="J136" i="57"/>
  <c r="J130" i="60" s="1"/>
  <c r="N355" i="70"/>
  <c r="N137" i="60"/>
  <c r="N136" i="57"/>
  <c r="D356" i="70"/>
  <c r="D413" i="70" s="1"/>
  <c r="D138" i="60"/>
  <c r="H356" i="70"/>
  <c r="H413" i="70" s="1"/>
  <c r="H138" i="60"/>
  <c r="L136" i="57"/>
  <c r="L136" i="60" s="1"/>
  <c r="L356" i="70"/>
  <c r="L413" i="70" s="1"/>
  <c r="L138" i="60"/>
  <c r="P356" i="70"/>
  <c r="P413" i="70" s="1"/>
  <c r="P138" i="60"/>
  <c r="D358" i="70"/>
  <c r="D139" i="60"/>
  <c r="D140" i="60"/>
  <c r="H358" i="70"/>
  <c r="H139" i="57"/>
  <c r="L358" i="70"/>
  <c r="L139" i="60"/>
  <c r="L140" i="60"/>
  <c r="P358" i="70"/>
  <c r="P139" i="57"/>
  <c r="F359" i="70"/>
  <c r="F416" i="70" s="1"/>
  <c r="F141" i="60"/>
  <c r="J359" i="70"/>
  <c r="J416" i="70" s="1"/>
  <c r="J141" i="60"/>
  <c r="N359" i="70"/>
  <c r="N416" i="70" s="1"/>
  <c r="N141" i="60"/>
  <c r="I148" i="60"/>
  <c r="J154" i="57"/>
  <c r="G344" i="71"/>
  <c r="G158" i="60"/>
  <c r="G157" i="57"/>
  <c r="K344" i="71"/>
  <c r="K158" i="60"/>
  <c r="K157" i="57"/>
  <c r="K157" i="60"/>
  <c r="O344" i="71"/>
  <c r="O158" i="60"/>
  <c r="O157" i="60"/>
  <c r="E345" i="71"/>
  <c r="E399" i="71" s="1"/>
  <c r="E159" i="60"/>
  <c r="I345" i="71"/>
  <c r="I399" i="71" s="1"/>
  <c r="I159" i="60"/>
  <c r="M345" i="71"/>
  <c r="M399" i="71" s="1"/>
  <c r="M159" i="60"/>
  <c r="Q345" i="71"/>
  <c r="Q399" i="71" s="1"/>
  <c r="Q159" i="60"/>
  <c r="G335" i="72"/>
  <c r="G167" i="60"/>
  <c r="K335" i="72"/>
  <c r="K167" i="60"/>
  <c r="O335" i="72"/>
  <c r="O167" i="60"/>
  <c r="N168" i="57"/>
  <c r="N166" i="60" s="1"/>
  <c r="E344" i="72"/>
  <c r="E176" i="60"/>
  <c r="E175" i="60"/>
  <c r="E175" i="57"/>
  <c r="I344" i="72"/>
  <c r="I176" i="60"/>
  <c r="M344" i="72"/>
  <c r="M176" i="60"/>
  <c r="M175" i="60"/>
  <c r="M175" i="57"/>
  <c r="Q344" i="72"/>
  <c r="Q176" i="60"/>
  <c r="Q175" i="60"/>
  <c r="Q175" i="57"/>
  <c r="G345" i="72"/>
  <c r="G399" i="72" s="1"/>
  <c r="G177" i="60"/>
  <c r="K345" i="72"/>
  <c r="K399" i="72" s="1"/>
  <c r="K177" i="60"/>
  <c r="O345" i="72"/>
  <c r="O399" i="72" s="1"/>
  <c r="O177" i="60"/>
  <c r="J14" i="59"/>
  <c r="P170" i="59"/>
  <c r="C27" i="60"/>
  <c r="K7" i="60"/>
  <c r="M17" i="60"/>
  <c r="Q103" i="60"/>
  <c r="G157" i="60"/>
  <c r="G134" i="50"/>
  <c r="K134" i="50"/>
  <c r="O134" i="50"/>
  <c r="D135" i="50"/>
  <c r="H135" i="50"/>
  <c r="L135" i="50"/>
  <c r="P135" i="50"/>
  <c r="C159" i="50"/>
  <c r="G159" i="50"/>
  <c r="K159" i="50"/>
  <c r="O159" i="50"/>
  <c r="D165" i="50"/>
  <c r="H165" i="50"/>
  <c r="L165" i="50"/>
  <c r="P165" i="50"/>
  <c r="D177" i="50"/>
  <c r="H177" i="50"/>
  <c r="L177" i="50"/>
  <c r="P177" i="50"/>
  <c r="G12" i="54"/>
  <c r="G327" i="64"/>
  <c r="K12" i="54"/>
  <c r="K327" i="64"/>
  <c r="K13" i="58"/>
  <c r="O12" i="54"/>
  <c r="O12" i="58" s="1"/>
  <c r="O327" i="64"/>
  <c r="O13" i="58"/>
  <c r="E12" i="54"/>
  <c r="E12" i="58" s="1"/>
  <c r="E328" i="64"/>
  <c r="E412" i="64" s="1"/>
  <c r="E14" i="58"/>
  <c r="I328" i="64"/>
  <c r="I14" i="58"/>
  <c r="I12" i="54"/>
  <c r="I12" i="58" s="1"/>
  <c r="M328" i="64"/>
  <c r="M14" i="58"/>
  <c r="M12" i="54"/>
  <c r="M12" i="58" s="1"/>
  <c r="Q328" i="64"/>
  <c r="Q412" i="64" s="1"/>
  <c r="Q14" i="58"/>
  <c r="G329" i="64"/>
  <c r="G371" i="64" s="1"/>
  <c r="K329" i="64"/>
  <c r="K371" i="64" s="1"/>
  <c r="O329" i="64"/>
  <c r="G25" i="54"/>
  <c r="G287" i="65"/>
  <c r="G325" i="65" s="1"/>
  <c r="K25" i="54"/>
  <c r="K287" i="65"/>
  <c r="O25" i="54"/>
  <c r="O287" i="65"/>
  <c r="O325" i="65" s="1"/>
  <c r="E288" i="65"/>
  <c r="E326" i="65" s="1"/>
  <c r="I25" i="54"/>
  <c r="I288" i="65"/>
  <c r="I286" i="65" s="1"/>
  <c r="M25" i="54"/>
  <c r="M288" i="65"/>
  <c r="M286" i="65" s="1"/>
  <c r="Q288" i="65"/>
  <c r="E28" i="54"/>
  <c r="E290" i="65"/>
  <c r="E328" i="65" s="1"/>
  <c r="I28" i="54"/>
  <c r="I290" i="65"/>
  <c r="M28" i="54"/>
  <c r="M290" i="65"/>
  <c r="Q28" i="54"/>
  <c r="Q290" i="65"/>
  <c r="E32" i="54"/>
  <c r="E30" i="54" s="1"/>
  <c r="E294" i="65"/>
  <c r="E332" i="65" s="1"/>
  <c r="I32" i="54"/>
  <c r="I294" i="65"/>
  <c r="M32" i="54"/>
  <c r="M294" i="65"/>
  <c r="Q32" i="54"/>
  <c r="Q294" i="65"/>
  <c r="G32" i="54"/>
  <c r="G295" i="65"/>
  <c r="K295" i="65"/>
  <c r="K32" i="54"/>
  <c r="O32" i="54"/>
  <c r="O295" i="65"/>
  <c r="E296" i="65"/>
  <c r="E334" i="65" s="1"/>
  <c r="I296" i="65"/>
  <c r="M296" i="65"/>
  <c r="M334" i="65" s="1"/>
  <c r="Q296" i="65"/>
  <c r="E287" i="66"/>
  <c r="I287" i="66"/>
  <c r="M287" i="66"/>
  <c r="Q287" i="66"/>
  <c r="Q286" i="66" s="1"/>
  <c r="Q44" i="54"/>
  <c r="G288" i="66"/>
  <c r="K288" i="66"/>
  <c r="O288" i="66"/>
  <c r="E370" i="68"/>
  <c r="I370" i="68"/>
  <c r="M370" i="68"/>
  <c r="Q370" i="68"/>
  <c r="Q418" i="68" s="1"/>
  <c r="Q97" i="54"/>
  <c r="G371" i="68"/>
  <c r="K371" i="68"/>
  <c r="K419" i="68" s="1"/>
  <c r="O371" i="68"/>
  <c r="O419" i="68" s="1"/>
  <c r="E100" i="54"/>
  <c r="E373" i="68"/>
  <c r="I100" i="54"/>
  <c r="I373" i="68"/>
  <c r="M100" i="54"/>
  <c r="M373" i="68"/>
  <c r="Q100" i="54"/>
  <c r="Q373" i="68"/>
  <c r="G100" i="54"/>
  <c r="G374" i="68"/>
  <c r="G102" i="58"/>
  <c r="K100" i="54"/>
  <c r="K374" i="68"/>
  <c r="K470" i="68" s="1"/>
  <c r="K102" i="58"/>
  <c r="O100" i="54"/>
  <c r="O374" i="68"/>
  <c r="O102" i="58"/>
  <c r="E375" i="68"/>
  <c r="I375" i="68"/>
  <c r="I423" i="68" s="1"/>
  <c r="M375" i="68"/>
  <c r="Q375" i="68"/>
  <c r="Q423" i="68" s="1"/>
  <c r="G106" i="54"/>
  <c r="G287" i="69"/>
  <c r="K106" i="54"/>
  <c r="K287" i="69"/>
  <c r="O106" i="54"/>
  <c r="O287" i="69"/>
  <c r="E288" i="69"/>
  <c r="E286" i="69" s="1"/>
  <c r="E106" i="54"/>
  <c r="I288" i="69"/>
  <c r="M288" i="69"/>
  <c r="M106" i="54"/>
  <c r="Q288" i="69"/>
  <c r="Q286" i="69" s="1"/>
  <c r="E109" i="54"/>
  <c r="E290" i="69"/>
  <c r="I109" i="54"/>
  <c r="I290" i="69"/>
  <c r="M109" i="54"/>
  <c r="M290" i="69"/>
  <c r="Q109" i="54"/>
  <c r="Q290" i="69"/>
  <c r="G287" i="70"/>
  <c r="K287" i="70"/>
  <c r="K125" i="54"/>
  <c r="O287" i="70"/>
  <c r="O325" i="70" s="1"/>
  <c r="E288" i="70"/>
  <c r="I288" i="70"/>
  <c r="I326" i="70" s="1"/>
  <c r="M288" i="70"/>
  <c r="M326" i="70" s="1"/>
  <c r="Q288" i="70"/>
  <c r="Q326" i="70" s="1"/>
  <c r="G128" i="54"/>
  <c r="G290" i="70"/>
  <c r="K128" i="54"/>
  <c r="K290" i="70"/>
  <c r="K289" i="70" s="1"/>
  <c r="O128" i="54"/>
  <c r="O290" i="70"/>
  <c r="E281" i="71"/>
  <c r="E149" i="58"/>
  <c r="I281" i="71"/>
  <c r="I149" i="58"/>
  <c r="M281" i="71"/>
  <c r="M353" i="71" s="1"/>
  <c r="M149" i="58"/>
  <c r="Q281" i="71"/>
  <c r="Q149" i="58"/>
  <c r="E154" i="54"/>
  <c r="E148" i="54" s="1"/>
  <c r="E287" i="71"/>
  <c r="I154" i="54"/>
  <c r="I287" i="71"/>
  <c r="M154" i="54"/>
  <c r="M287" i="71"/>
  <c r="Q154" i="54"/>
  <c r="Q287" i="71"/>
  <c r="G154" i="54"/>
  <c r="G288" i="71"/>
  <c r="G286" i="71" s="1"/>
  <c r="K288" i="71"/>
  <c r="K286" i="71" s="1"/>
  <c r="K154" i="54"/>
  <c r="O154" i="54"/>
  <c r="O288" i="71"/>
  <c r="O286" i="71" s="1"/>
  <c r="E290" i="71"/>
  <c r="E158" i="58"/>
  <c r="I290" i="71"/>
  <c r="I158" i="58"/>
  <c r="I157" i="54"/>
  <c r="M290" i="71"/>
  <c r="M158" i="58"/>
  <c r="Q290" i="71"/>
  <c r="Q158" i="58"/>
  <c r="Q157" i="54"/>
  <c r="G291" i="71"/>
  <c r="G327" i="71" s="1"/>
  <c r="K291" i="71"/>
  <c r="O291" i="71"/>
  <c r="O327" i="71" s="1"/>
  <c r="E277" i="72"/>
  <c r="I277" i="72"/>
  <c r="I313" i="72" s="1"/>
  <c r="I162" i="54"/>
  <c r="M277" i="72"/>
  <c r="M313" i="72" s="1"/>
  <c r="Q277" i="72"/>
  <c r="Q162" i="54"/>
  <c r="G164" i="54"/>
  <c r="G279" i="72"/>
  <c r="K164" i="54"/>
  <c r="K279" i="72"/>
  <c r="O164" i="54"/>
  <c r="O279" i="72"/>
  <c r="G340" i="64"/>
  <c r="K340" i="64"/>
  <c r="K4" i="55"/>
  <c r="O340" i="64"/>
  <c r="E341" i="64"/>
  <c r="I341" i="64"/>
  <c r="I362" i="64" s="1"/>
  <c r="M341" i="64"/>
  <c r="M362" i="64" s="1"/>
  <c r="Q341" i="64"/>
  <c r="Q362" i="64" s="1"/>
  <c r="E343" i="64"/>
  <c r="E7" i="55"/>
  <c r="I343" i="64"/>
  <c r="I7" i="55"/>
  <c r="M343" i="64"/>
  <c r="Q343" i="64"/>
  <c r="Q7" i="55"/>
  <c r="D348" i="64"/>
  <c r="D12" i="55"/>
  <c r="H12" i="55"/>
  <c r="H348" i="64"/>
  <c r="L348" i="64"/>
  <c r="L12" i="55"/>
  <c r="P12" i="55"/>
  <c r="P348" i="64"/>
  <c r="J370" i="64"/>
  <c r="J433" i="64"/>
  <c r="N370" i="64"/>
  <c r="N433" i="64"/>
  <c r="D371" i="64"/>
  <c r="H371" i="64"/>
  <c r="L371" i="64"/>
  <c r="P371" i="64"/>
  <c r="F313" i="65"/>
  <c r="F32" i="55"/>
  <c r="J313" i="65"/>
  <c r="J32" i="55"/>
  <c r="N332" i="65"/>
  <c r="N312" i="65"/>
  <c r="D333" i="65"/>
  <c r="H314" i="65"/>
  <c r="H312" i="65" s="1"/>
  <c r="H32" i="55"/>
  <c r="L314" i="65"/>
  <c r="L32" i="55"/>
  <c r="P333" i="65"/>
  <c r="F334" i="65"/>
  <c r="J334" i="65"/>
  <c r="N334" i="65"/>
  <c r="E317" i="65"/>
  <c r="I317" i="65"/>
  <c r="I36" i="55"/>
  <c r="M317" i="65"/>
  <c r="Q317" i="65"/>
  <c r="Q36" i="55"/>
  <c r="G318" i="65"/>
  <c r="K318" i="65"/>
  <c r="O318" i="65"/>
  <c r="F317" i="66"/>
  <c r="F55" i="55"/>
  <c r="J317" i="66"/>
  <c r="N317" i="66"/>
  <c r="N55" i="55"/>
  <c r="D318" i="66"/>
  <c r="D55" i="55"/>
  <c r="H318" i="66"/>
  <c r="H316" i="66" s="1"/>
  <c r="H55" i="55"/>
  <c r="L318" i="66"/>
  <c r="P318" i="66"/>
  <c r="P316" i="66" s="1"/>
  <c r="E313" i="67"/>
  <c r="E70" i="55"/>
  <c r="I313" i="67"/>
  <c r="M313" i="67"/>
  <c r="M70" i="55"/>
  <c r="Q313" i="67"/>
  <c r="Q70" i="55"/>
  <c r="G314" i="67"/>
  <c r="K314" i="67"/>
  <c r="O314" i="67"/>
  <c r="E315" i="67"/>
  <c r="I315" i="67"/>
  <c r="M315" i="67"/>
  <c r="Q315" i="67"/>
  <c r="F317" i="67"/>
  <c r="J317" i="67"/>
  <c r="J74" i="55"/>
  <c r="N317" i="67"/>
  <c r="D318" i="67"/>
  <c r="H318" i="67"/>
  <c r="L318" i="67"/>
  <c r="P318" i="67"/>
  <c r="E77" i="55"/>
  <c r="E320" i="67"/>
  <c r="I77" i="55"/>
  <c r="I320" i="67"/>
  <c r="M77" i="55"/>
  <c r="M320" i="67"/>
  <c r="Q77" i="55"/>
  <c r="Q320" i="67"/>
  <c r="G321" i="67"/>
  <c r="G77" i="55"/>
  <c r="K321" i="67"/>
  <c r="K319" i="67" s="1"/>
  <c r="O321" i="67"/>
  <c r="O319" i="67" s="1"/>
  <c r="O77" i="55"/>
  <c r="F384" i="68"/>
  <c r="J384" i="68"/>
  <c r="N384" i="68"/>
  <c r="E386" i="68"/>
  <c r="I386" i="68"/>
  <c r="I89" i="55"/>
  <c r="M386" i="68"/>
  <c r="Q386" i="68"/>
  <c r="Q89" i="55"/>
  <c r="G387" i="68"/>
  <c r="K387" i="68"/>
  <c r="O387" i="68"/>
  <c r="E388" i="68"/>
  <c r="E92" i="59"/>
  <c r="I388" i="68"/>
  <c r="M388" i="68"/>
  <c r="M92" i="59"/>
  <c r="Q388" i="68"/>
  <c r="G97" i="55"/>
  <c r="G394" i="68"/>
  <c r="K97" i="55"/>
  <c r="K394" i="68"/>
  <c r="O97" i="55"/>
  <c r="O394" i="68"/>
  <c r="I395" i="68"/>
  <c r="I393" i="68" s="1"/>
  <c r="M395" i="68"/>
  <c r="M393" i="68" s="1"/>
  <c r="M97" i="55"/>
  <c r="Q395" i="68"/>
  <c r="E336" i="69"/>
  <c r="I317" i="69"/>
  <c r="M317" i="69"/>
  <c r="Q317" i="69"/>
  <c r="Q117" i="55"/>
  <c r="G337" i="69"/>
  <c r="K318" i="69"/>
  <c r="O318" i="69"/>
  <c r="G320" i="69"/>
  <c r="G121" i="59"/>
  <c r="K320" i="69"/>
  <c r="O320" i="69"/>
  <c r="O121" i="59"/>
  <c r="E321" i="69"/>
  <c r="I321" i="69"/>
  <c r="M340" i="69"/>
  <c r="Q321" i="69"/>
  <c r="E125" i="55"/>
  <c r="E306" i="70"/>
  <c r="I125" i="55"/>
  <c r="I306" i="70"/>
  <c r="M125" i="55"/>
  <c r="M306" i="70"/>
  <c r="Q125" i="55"/>
  <c r="Q306" i="70"/>
  <c r="G307" i="70"/>
  <c r="G305" i="70" s="1"/>
  <c r="G125" i="55"/>
  <c r="K326" i="70"/>
  <c r="O307" i="70"/>
  <c r="O125" i="55"/>
  <c r="I309" i="70"/>
  <c r="I128" i="55"/>
  <c r="M309" i="70"/>
  <c r="Q309" i="70"/>
  <c r="Q128" i="55"/>
  <c r="G311" i="70"/>
  <c r="K311" i="70"/>
  <c r="O311" i="70"/>
  <c r="F301" i="71"/>
  <c r="F151" i="59"/>
  <c r="J301" i="71"/>
  <c r="J151" i="59"/>
  <c r="N301" i="71"/>
  <c r="N151" i="59"/>
  <c r="D302" i="71"/>
  <c r="D152" i="59"/>
  <c r="H302" i="71"/>
  <c r="H152" i="59"/>
  <c r="L302" i="71"/>
  <c r="L152" i="59"/>
  <c r="P302" i="71"/>
  <c r="P152" i="59"/>
  <c r="F303" i="71"/>
  <c r="J303" i="71"/>
  <c r="N303" i="71"/>
  <c r="D299" i="72"/>
  <c r="D167" i="59"/>
  <c r="H299" i="72"/>
  <c r="H167" i="59"/>
  <c r="L299" i="72"/>
  <c r="L167" i="59"/>
  <c r="P299" i="72"/>
  <c r="P167" i="59"/>
  <c r="P166" i="55"/>
  <c r="F168" i="55"/>
  <c r="F301" i="72"/>
  <c r="F169" i="59"/>
  <c r="J168" i="55"/>
  <c r="J168" i="59" s="1"/>
  <c r="J301" i="72"/>
  <c r="J169" i="59"/>
  <c r="N168" i="55"/>
  <c r="N168" i="59" s="1"/>
  <c r="N301" i="72"/>
  <c r="D302" i="72"/>
  <c r="D170" i="59"/>
  <c r="D168" i="55"/>
  <c r="H302" i="72"/>
  <c r="H170" i="59"/>
  <c r="L302" i="72"/>
  <c r="L168" i="55"/>
  <c r="L170" i="59"/>
  <c r="P374" i="72"/>
  <c r="P320" i="72"/>
  <c r="F303" i="72"/>
  <c r="J303" i="72"/>
  <c r="N303" i="72"/>
  <c r="F387" i="64"/>
  <c r="J387" i="64"/>
  <c r="N387" i="64"/>
  <c r="D388" i="64"/>
  <c r="H388" i="64"/>
  <c r="L388" i="64"/>
  <c r="L451" i="64" s="1"/>
  <c r="L11" i="60"/>
  <c r="P388" i="64"/>
  <c r="P451" i="64" s="1"/>
  <c r="P11" i="60"/>
  <c r="N36" i="60"/>
  <c r="E358" i="65"/>
  <c r="I358" i="65"/>
  <c r="I39" i="57"/>
  <c r="M39" i="57"/>
  <c r="M358" i="65"/>
  <c r="Q39" i="57"/>
  <c r="Q358" i="65"/>
  <c r="G39" i="57"/>
  <c r="G359" i="65"/>
  <c r="G41" i="60"/>
  <c r="K359" i="65"/>
  <c r="K416" i="65" s="1"/>
  <c r="K39" i="57"/>
  <c r="O359" i="65"/>
  <c r="O416" i="65" s="1"/>
  <c r="O41" i="60"/>
  <c r="F44" i="57"/>
  <c r="F344" i="66"/>
  <c r="J44" i="57"/>
  <c r="J344" i="66"/>
  <c r="N44" i="57"/>
  <c r="N344" i="66"/>
  <c r="D345" i="66"/>
  <c r="D46" i="60"/>
  <c r="H345" i="66"/>
  <c r="H46" i="60"/>
  <c r="L345" i="66"/>
  <c r="L44" i="57"/>
  <c r="P345" i="66"/>
  <c r="P46" i="60"/>
  <c r="F49" i="57"/>
  <c r="H58" i="57"/>
  <c r="G74" i="57"/>
  <c r="G74" i="60" s="1"/>
  <c r="G355" i="67"/>
  <c r="G75" i="60"/>
  <c r="K74" i="57"/>
  <c r="K74" i="60" s="1"/>
  <c r="K355" i="67"/>
  <c r="K75" i="60"/>
  <c r="O355" i="67"/>
  <c r="O75" i="60"/>
  <c r="O74" i="57"/>
  <c r="E74" i="57"/>
  <c r="E74" i="60" s="1"/>
  <c r="E356" i="67"/>
  <c r="E413" i="67" s="1"/>
  <c r="E76" i="60"/>
  <c r="I74" i="57"/>
  <c r="I74" i="60" s="1"/>
  <c r="I356" i="67"/>
  <c r="I413" i="67" s="1"/>
  <c r="I76" i="60"/>
  <c r="M74" i="57"/>
  <c r="M74" i="60" s="1"/>
  <c r="M356" i="67"/>
  <c r="M76" i="60"/>
  <c r="Q356" i="67"/>
  <c r="Q413" i="67" s="1"/>
  <c r="Q76" i="60"/>
  <c r="F77" i="57"/>
  <c r="F358" i="67"/>
  <c r="J77" i="57"/>
  <c r="J358" i="67"/>
  <c r="N77" i="57"/>
  <c r="N358" i="67"/>
  <c r="D359" i="67"/>
  <c r="D416" i="67" s="1"/>
  <c r="D79" i="60"/>
  <c r="H359" i="67"/>
  <c r="H416" i="67" s="1"/>
  <c r="H79" i="60"/>
  <c r="H77" i="57"/>
  <c r="L359" i="67"/>
  <c r="L416" i="67" s="1"/>
  <c r="L79" i="60"/>
  <c r="L77" i="57"/>
  <c r="P359" i="67"/>
  <c r="P416" i="67" s="1"/>
  <c r="P79" i="60"/>
  <c r="E432" i="68"/>
  <c r="I432" i="68"/>
  <c r="M432" i="68"/>
  <c r="Q432" i="68"/>
  <c r="F442" i="68"/>
  <c r="F98" i="60"/>
  <c r="F97" i="57"/>
  <c r="F97" i="60" s="1"/>
  <c r="J442" i="68"/>
  <c r="J98" i="60"/>
  <c r="J97" i="57"/>
  <c r="J97" i="60" s="1"/>
  <c r="N442" i="68"/>
  <c r="N98" i="60"/>
  <c r="D443" i="68"/>
  <c r="D515" i="68" s="1"/>
  <c r="D99" i="60"/>
  <c r="H443" i="68"/>
  <c r="H515" i="68" s="1"/>
  <c r="H99" i="60"/>
  <c r="L443" i="68"/>
  <c r="L515" i="68" s="1"/>
  <c r="L99" i="60"/>
  <c r="P443" i="68"/>
  <c r="P515" i="68" s="1"/>
  <c r="P99" i="60"/>
  <c r="G355" i="69"/>
  <c r="G118" i="60"/>
  <c r="G117" i="57"/>
  <c r="G117" i="60" s="1"/>
  <c r="K355" i="69"/>
  <c r="K118" i="60"/>
  <c r="K117" i="57"/>
  <c r="K117" i="60" s="1"/>
  <c r="O355" i="69"/>
  <c r="O118" i="60"/>
  <c r="E356" i="69"/>
  <c r="E413" i="69" s="1"/>
  <c r="E119" i="60"/>
  <c r="I356" i="69"/>
  <c r="I413" i="69" s="1"/>
  <c r="I119" i="60"/>
  <c r="M356" i="69"/>
  <c r="M413" i="69" s="1"/>
  <c r="M119" i="60"/>
  <c r="Q356" i="69"/>
  <c r="Q413" i="69" s="1"/>
  <c r="Q119" i="60"/>
  <c r="G125" i="57"/>
  <c r="G344" i="70"/>
  <c r="G126" i="60"/>
  <c r="K125" i="57"/>
  <c r="K344" i="70"/>
  <c r="O125" i="57"/>
  <c r="O344" i="70"/>
  <c r="O126" i="60"/>
  <c r="E345" i="70"/>
  <c r="E402" i="70" s="1"/>
  <c r="E127" i="60"/>
  <c r="I345" i="70"/>
  <c r="I402" i="70" s="1"/>
  <c r="I127" i="60"/>
  <c r="M345" i="70"/>
  <c r="M402" i="70" s="1"/>
  <c r="M125" i="57"/>
  <c r="Q345" i="70"/>
  <c r="Q402" i="70" s="1"/>
  <c r="Q127" i="60"/>
  <c r="F333" i="71"/>
  <c r="F147" i="60"/>
  <c r="F146" i="57"/>
  <c r="J333" i="71"/>
  <c r="J147" i="60"/>
  <c r="J146" i="57"/>
  <c r="N333" i="71"/>
  <c r="N147" i="60"/>
  <c r="M150" i="57"/>
  <c r="M148" i="57" s="1"/>
  <c r="D333" i="72"/>
  <c r="D165" i="60"/>
  <c r="D164" i="57"/>
  <c r="H333" i="72"/>
  <c r="H165" i="60"/>
  <c r="H164" i="57"/>
  <c r="L333" i="72"/>
  <c r="L165" i="60"/>
  <c r="P333" i="72"/>
  <c r="P165" i="60"/>
  <c r="P164" i="57"/>
  <c r="O172" i="57"/>
  <c r="O166" i="60" s="1"/>
  <c r="N14" i="59"/>
  <c r="K121" i="59"/>
  <c r="N169" i="59"/>
  <c r="L22" i="60"/>
  <c r="L46" i="60"/>
  <c r="H47" i="60"/>
  <c r="Q56" i="60"/>
  <c r="O85" i="60"/>
  <c r="M109" i="60"/>
  <c r="Q162" i="60"/>
  <c r="C141" i="50"/>
  <c r="G141" i="50"/>
  <c r="K141" i="50"/>
  <c r="O141" i="50"/>
  <c r="D145" i="50"/>
  <c r="H145" i="50"/>
  <c r="L145" i="50"/>
  <c r="P145" i="50"/>
  <c r="E152" i="50"/>
  <c r="I152" i="50"/>
  <c r="M152" i="50"/>
  <c r="Q152" i="50"/>
  <c r="F153" i="50"/>
  <c r="J153" i="50"/>
  <c r="N153" i="50"/>
  <c r="F170" i="50"/>
  <c r="J170" i="50"/>
  <c r="N170" i="50"/>
  <c r="C171" i="50"/>
  <c r="G171" i="50"/>
  <c r="K171" i="50"/>
  <c r="O171" i="50"/>
  <c r="E173" i="50"/>
  <c r="I173" i="50"/>
  <c r="M173" i="50"/>
  <c r="Q173" i="50"/>
  <c r="F174" i="50"/>
  <c r="J174" i="50"/>
  <c r="N174" i="50"/>
  <c r="E19" i="54"/>
  <c r="E334" i="64"/>
  <c r="I19" i="54"/>
  <c r="I334" i="64"/>
  <c r="M19" i="54"/>
  <c r="M334" i="64"/>
  <c r="Q19" i="54"/>
  <c r="Q334" i="64"/>
  <c r="G19" i="54"/>
  <c r="G335" i="64"/>
  <c r="G21" i="58"/>
  <c r="K19" i="54"/>
  <c r="K335" i="64"/>
  <c r="O19" i="54"/>
  <c r="O335" i="64"/>
  <c r="O419" i="64" s="1"/>
  <c r="O21" i="58"/>
  <c r="E336" i="64"/>
  <c r="E378" i="64" s="1"/>
  <c r="I336" i="64"/>
  <c r="M336" i="64"/>
  <c r="Q336" i="64"/>
  <c r="G63" i="54"/>
  <c r="G287" i="67"/>
  <c r="K63" i="54"/>
  <c r="K287" i="67"/>
  <c r="O63" i="54"/>
  <c r="O287" i="67"/>
  <c r="E63" i="54"/>
  <c r="E288" i="67"/>
  <c r="I288" i="67"/>
  <c r="I286" i="67" s="1"/>
  <c r="I63" i="54"/>
  <c r="M63" i="54"/>
  <c r="M288" i="67"/>
  <c r="M286" i="67" s="1"/>
  <c r="Q288" i="67"/>
  <c r="E66" i="54"/>
  <c r="E290" i="67"/>
  <c r="I66" i="54"/>
  <c r="I290" i="67"/>
  <c r="M66" i="54"/>
  <c r="M290" i="67"/>
  <c r="Q66" i="54"/>
  <c r="Q290" i="67"/>
  <c r="G292" i="69"/>
  <c r="G112" i="58"/>
  <c r="K292" i="69"/>
  <c r="K112" i="58"/>
  <c r="O292" i="69"/>
  <c r="O112" i="58"/>
  <c r="E111" i="54"/>
  <c r="E113" i="58"/>
  <c r="E294" i="69"/>
  <c r="E114" i="58"/>
  <c r="I294" i="69"/>
  <c r="I113" i="54"/>
  <c r="I114" i="58"/>
  <c r="M294" i="69"/>
  <c r="M114" i="58"/>
  <c r="Q294" i="69"/>
  <c r="Q113" i="54"/>
  <c r="Q114" i="58"/>
  <c r="G295" i="69"/>
  <c r="G371" i="69" s="1"/>
  <c r="G115" i="58"/>
  <c r="K295" i="69"/>
  <c r="K371" i="69" s="1"/>
  <c r="K115" i="58"/>
  <c r="O295" i="69"/>
  <c r="O371" i="69" s="1"/>
  <c r="O115" i="58"/>
  <c r="E296" i="69"/>
  <c r="I296" i="69"/>
  <c r="M296" i="69"/>
  <c r="M334" i="69" s="1"/>
  <c r="Q296" i="69"/>
  <c r="Q334" i="69" s="1"/>
  <c r="E120" i="54"/>
  <c r="E301" i="69"/>
  <c r="E121" i="58"/>
  <c r="I120" i="54"/>
  <c r="I301" i="69"/>
  <c r="I121" i="58"/>
  <c r="M120" i="54"/>
  <c r="M301" i="69"/>
  <c r="M121" i="58"/>
  <c r="Q120" i="54"/>
  <c r="Q301" i="69"/>
  <c r="Q121" i="58"/>
  <c r="G120" i="54"/>
  <c r="G302" i="69"/>
  <c r="K302" i="69"/>
  <c r="K300" i="69" s="1"/>
  <c r="K120" i="54"/>
  <c r="O120" i="54"/>
  <c r="O302" i="69"/>
  <c r="E292" i="70"/>
  <c r="I292" i="70"/>
  <c r="M292" i="70"/>
  <c r="Q292" i="70"/>
  <c r="G301" i="70"/>
  <c r="G140" i="58"/>
  <c r="K301" i="70"/>
  <c r="K139" i="54"/>
  <c r="K140" i="58"/>
  <c r="O301" i="70"/>
  <c r="O339" i="70" s="1"/>
  <c r="E302" i="70"/>
  <c r="I302" i="70"/>
  <c r="M302" i="70"/>
  <c r="M340" i="70" s="1"/>
  <c r="Q302" i="70"/>
  <c r="Q340" i="70" s="1"/>
  <c r="M168" i="58"/>
  <c r="E287" i="72"/>
  <c r="I287" i="72"/>
  <c r="M287" i="72"/>
  <c r="Q287" i="72"/>
  <c r="Q172" i="54"/>
  <c r="G288" i="72"/>
  <c r="K288" i="72"/>
  <c r="O288" i="72"/>
  <c r="E175" i="54"/>
  <c r="E290" i="72"/>
  <c r="E176" i="58"/>
  <c r="I175" i="54"/>
  <c r="I290" i="72"/>
  <c r="I176" i="58"/>
  <c r="M175" i="54"/>
  <c r="M290" i="72"/>
  <c r="M176" i="58"/>
  <c r="Q175" i="54"/>
  <c r="Q290" i="72"/>
  <c r="Q176" i="58"/>
  <c r="G175" i="54"/>
  <c r="G291" i="72"/>
  <c r="G289" i="72" s="1"/>
  <c r="K175" i="54"/>
  <c r="K291" i="72"/>
  <c r="O175" i="54"/>
  <c r="O291" i="72"/>
  <c r="O289" i="72" s="1"/>
  <c r="D352" i="64"/>
  <c r="D351" i="64" s="1"/>
  <c r="D16" i="55"/>
  <c r="H16" i="55"/>
  <c r="H352" i="64"/>
  <c r="L352" i="64"/>
  <c r="L351" i="64" s="1"/>
  <c r="L16" i="55"/>
  <c r="P16" i="55"/>
  <c r="P352" i="64"/>
  <c r="F374" i="64"/>
  <c r="N374" i="64"/>
  <c r="G19" i="55"/>
  <c r="G355" i="64"/>
  <c r="K19" i="55"/>
  <c r="K355" i="64"/>
  <c r="O19" i="55"/>
  <c r="O355" i="64"/>
  <c r="E356" i="64"/>
  <c r="E354" i="64" s="1"/>
  <c r="I356" i="64"/>
  <c r="I21" i="59"/>
  <c r="M356" i="64"/>
  <c r="M19" i="55"/>
  <c r="Q356" i="64"/>
  <c r="Q21" i="59"/>
  <c r="G357" i="64"/>
  <c r="K357" i="64"/>
  <c r="O357" i="64"/>
  <c r="F25" i="55"/>
  <c r="F306" i="65"/>
  <c r="J306" i="65"/>
  <c r="J25" i="55"/>
  <c r="N25" i="55"/>
  <c r="N306" i="65"/>
  <c r="D307" i="65"/>
  <c r="D305" i="65" s="1"/>
  <c r="H307" i="65"/>
  <c r="L307" i="65"/>
  <c r="P307" i="65"/>
  <c r="E44" i="55"/>
  <c r="E306" i="66"/>
  <c r="I44" i="55"/>
  <c r="I306" i="66"/>
  <c r="M44" i="55"/>
  <c r="M306" i="66"/>
  <c r="Q44" i="55"/>
  <c r="Q306" i="66"/>
  <c r="G307" i="66"/>
  <c r="G305" i="66" s="1"/>
  <c r="G44" i="55"/>
  <c r="K307" i="66"/>
  <c r="K44" i="55"/>
  <c r="O307" i="66"/>
  <c r="O305" i="66" s="1"/>
  <c r="D320" i="66"/>
  <c r="D58" i="55"/>
  <c r="H320" i="66"/>
  <c r="H59" i="59"/>
  <c r="H58" i="55"/>
  <c r="L320" i="66"/>
  <c r="P320" i="66"/>
  <c r="P58" i="55"/>
  <c r="F321" i="66"/>
  <c r="F340" i="66" s="1"/>
  <c r="F58" i="55"/>
  <c r="J321" i="66"/>
  <c r="J58" i="55"/>
  <c r="N321" i="66"/>
  <c r="N340" i="66" s="1"/>
  <c r="G379" i="68"/>
  <c r="G82" i="55"/>
  <c r="K379" i="68"/>
  <c r="K378" i="68" s="1"/>
  <c r="O379" i="68"/>
  <c r="O82" i="55"/>
  <c r="E380" i="68"/>
  <c r="I380" i="68"/>
  <c r="M380" i="68"/>
  <c r="Q380" i="68"/>
  <c r="G309" i="69"/>
  <c r="K309" i="69"/>
  <c r="K109" i="55"/>
  <c r="O309" i="69"/>
  <c r="D113" i="59"/>
  <c r="D111" i="55"/>
  <c r="F299" i="71"/>
  <c r="F149" i="59"/>
  <c r="J299" i="71"/>
  <c r="J149" i="59"/>
  <c r="N299" i="71"/>
  <c r="N149" i="59"/>
  <c r="C7" i="57"/>
  <c r="C385" i="64"/>
  <c r="C391" i="64"/>
  <c r="C14" i="60"/>
  <c r="C397" i="64"/>
  <c r="C19" i="57"/>
  <c r="C352" i="65"/>
  <c r="C34" i="60"/>
  <c r="C358" i="65"/>
  <c r="C39" i="57"/>
  <c r="C347" i="66"/>
  <c r="C47" i="57"/>
  <c r="C353" i="66"/>
  <c r="C410" i="66" s="1"/>
  <c r="C54" i="60"/>
  <c r="C359" i="66"/>
  <c r="C416" i="66" s="1"/>
  <c r="C60" i="60"/>
  <c r="C349" i="67"/>
  <c r="C355" i="67"/>
  <c r="C75" i="60"/>
  <c r="C74" i="57"/>
  <c r="C74" i="60" s="1"/>
  <c r="C427" i="68"/>
  <c r="C82" i="57"/>
  <c r="C434" i="68"/>
  <c r="C439" i="68"/>
  <c r="C511" i="68" s="1"/>
  <c r="C95" i="60"/>
  <c r="C445" i="68"/>
  <c r="C101" i="60"/>
  <c r="C100" i="60"/>
  <c r="C345" i="69"/>
  <c r="C402" i="69" s="1"/>
  <c r="C106" i="57"/>
  <c r="C108" i="60"/>
  <c r="C352" i="69"/>
  <c r="C409" i="69" s="1"/>
  <c r="C113" i="57"/>
  <c r="C113" i="60" s="1"/>
  <c r="C115" i="60"/>
  <c r="C358" i="69"/>
  <c r="C121" i="60"/>
  <c r="C120" i="60"/>
  <c r="C347" i="70"/>
  <c r="C129" i="60"/>
  <c r="C128" i="57"/>
  <c r="C353" i="70"/>
  <c r="C410" i="70" s="1"/>
  <c r="C135" i="60"/>
  <c r="C359" i="70"/>
  <c r="C416" i="70" s="1"/>
  <c r="C141" i="60"/>
  <c r="C337" i="71"/>
  <c r="C151" i="60"/>
  <c r="C342" i="71"/>
  <c r="C156" i="60"/>
  <c r="C333" i="72"/>
  <c r="C164" i="57"/>
  <c r="C165" i="60"/>
  <c r="C339" i="72"/>
  <c r="C393" i="72" s="1"/>
  <c r="C171" i="60"/>
  <c r="C345" i="72"/>
  <c r="C399" i="72" s="1"/>
  <c r="C177" i="60"/>
  <c r="D4" i="57"/>
  <c r="D382" i="64"/>
  <c r="H4" i="57"/>
  <c r="H382" i="64"/>
  <c r="L4" i="57"/>
  <c r="L382" i="64"/>
  <c r="P4" i="57"/>
  <c r="P382" i="64"/>
  <c r="F383" i="64"/>
  <c r="F446" i="64" s="1"/>
  <c r="F6" i="60"/>
  <c r="F4" i="57"/>
  <c r="J383" i="64"/>
  <c r="J446" i="64" s="1"/>
  <c r="J6" i="60"/>
  <c r="N383" i="64"/>
  <c r="N446" i="64" s="1"/>
  <c r="N6" i="60"/>
  <c r="N4" i="57"/>
  <c r="E7" i="57"/>
  <c r="E385" i="64"/>
  <c r="I7" i="57"/>
  <c r="I385" i="64"/>
  <c r="I8" i="60"/>
  <c r="M7" i="57"/>
  <c r="M385" i="64"/>
  <c r="M8" i="60"/>
  <c r="Q385" i="64"/>
  <c r="Q7" i="57"/>
  <c r="Q8" i="60"/>
  <c r="F12" i="57"/>
  <c r="F390" i="64"/>
  <c r="J12" i="57"/>
  <c r="J12" i="60" s="1"/>
  <c r="J390" i="64"/>
  <c r="N12" i="57"/>
  <c r="N390" i="64"/>
  <c r="N453" i="64" s="1"/>
  <c r="N13" i="60"/>
  <c r="D391" i="64"/>
  <c r="D454" i="64" s="1"/>
  <c r="D14" i="60"/>
  <c r="D12" i="57"/>
  <c r="D9" i="57" s="1"/>
  <c r="H391" i="64"/>
  <c r="H454" i="64" s="1"/>
  <c r="H14" i="60"/>
  <c r="L12" i="57"/>
  <c r="L391" i="64"/>
  <c r="L454" i="64" s="1"/>
  <c r="P391" i="64"/>
  <c r="P454" i="64" s="1"/>
  <c r="P14" i="60"/>
  <c r="F392" i="64"/>
  <c r="F455" i="64" s="1"/>
  <c r="F15" i="60"/>
  <c r="J392" i="64"/>
  <c r="J455" i="64" s="1"/>
  <c r="J15" i="60"/>
  <c r="D19" i="57"/>
  <c r="D397" i="64"/>
  <c r="H19" i="57"/>
  <c r="H397" i="64"/>
  <c r="L19" i="57"/>
  <c r="L397" i="64"/>
  <c r="P19" i="57"/>
  <c r="P397" i="64"/>
  <c r="F398" i="64"/>
  <c r="N398" i="64"/>
  <c r="N19" i="57"/>
  <c r="D399" i="64"/>
  <c r="D462" i="64" s="1"/>
  <c r="D22" i="60"/>
  <c r="H399" i="64"/>
  <c r="H462" i="64" s="1"/>
  <c r="H22" i="60"/>
  <c r="P399" i="64"/>
  <c r="P462" i="64" s="1"/>
  <c r="P22" i="60"/>
  <c r="O28" i="60"/>
  <c r="E36" i="57"/>
  <c r="E36" i="60" s="1"/>
  <c r="E355" i="65"/>
  <c r="E37" i="60"/>
  <c r="I355" i="65"/>
  <c r="I36" i="57"/>
  <c r="M355" i="65"/>
  <c r="M37" i="60"/>
  <c r="M36" i="57"/>
  <c r="M36" i="60" s="1"/>
  <c r="Q36" i="57"/>
  <c r="Q36" i="60" s="1"/>
  <c r="Q355" i="65"/>
  <c r="Q37" i="60"/>
  <c r="G356" i="65"/>
  <c r="G413" i="65" s="1"/>
  <c r="G36" i="57"/>
  <c r="G36" i="60" s="1"/>
  <c r="G38" i="60"/>
  <c r="K36" i="57"/>
  <c r="K36" i="60" s="1"/>
  <c r="K356" i="65"/>
  <c r="K413" i="65" s="1"/>
  <c r="O36" i="57"/>
  <c r="O356" i="65"/>
  <c r="O38" i="60"/>
  <c r="G351" i="66"/>
  <c r="O351" i="66"/>
  <c r="E352" i="66"/>
  <c r="E409" i="66" s="1"/>
  <c r="E53" i="60"/>
  <c r="I352" i="66"/>
  <c r="I409" i="66" s="1"/>
  <c r="I53" i="60"/>
  <c r="I51" i="57"/>
  <c r="M352" i="66"/>
  <c r="M409" i="66" s="1"/>
  <c r="M53" i="60"/>
  <c r="Q352" i="66"/>
  <c r="Q409" i="66" s="1"/>
  <c r="Q53" i="60"/>
  <c r="G353" i="66"/>
  <c r="G410" i="66" s="1"/>
  <c r="G54" i="60"/>
  <c r="K353" i="66"/>
  <c r="K410" i="66" s="1"/>
  <c r="K54" i="60"/>
  <c r="O353" i="66"/>
  <c r="O410" i="66" s="1"/>
  <c r="O54" i="60"/>
  <c r="F63" i="57"/>
  <c r="F344" i="67"/>
  <c r="J63" i="57"/>
  <c r="J344" i="67"/>
  <c r="N63" i="57"/>
  <c r="N344" i="67"/>
  <c r="D345" i="67"/>
  <c r="D402" i="67" s="1"/>
  <c r="D65" i="60"/>
  <c r="D63" i="57"/>
  <c r="H345" i="67"/>
  <c r="H402" i="67" s="1"/>
  <c r="H65" i="60"/>
  <c r="L345" i="67"/>
  <c r="L402" i="67" s="1"/>
  <c r="L65" i="60"/>
  <c r="L63" i="57"/>
  <c r="P345" i="67"/>
  <c r="P402" i="67" s="1"/>
  <c r="P65" i="60"/>
  <c r="E347" i="67"/>
  <c r="E66" i="57"/>
  <c r="I347" i="67"/>
  <c r="I67" i="60"/>
  <c r="M347" i="67"/>
  <c r="M66" i="57"/>
  <c r="M67" i="60"/>
  <c r="Q347" i="67"/>
  <c r="Q67" i="60"/>
  <c r="Q66" i="57"/>
  <c r="E82" i="57"/>
  <c r="E427" i="68"/>
  <c r="I82" i="57"/>
  <c r="I427" i="68"/>
  <c r="M82" i="57"/>
  <c r="M427" i="68"/>
  <c r="Q82" i="57"/>
  <c r="Q427" i="68"/>
  <c r="G82" i="57"/>
  <c r="G428" i="68"/>
  <c r="G500" i="68" s="1"/>
  <c r="G84" i="60"/>
  <c r="K428" i="68"/>
  <c r="K84" i="60"/>
  <c r="O82" i="57"/>
  <c r="O428" i="68"/>
  <c r="O500" i="68" s="1"/>
  <c r="O84" i="60"/>
  <c r="E100" i="57"/>
  <c r="E445" i="68"/>
  <c r="E100" i="60"/>
  <c r="E101" i="60"/>
  <c r="I100" i="57"/>
  <c r="I445" i="68"/>
  <c r="I100" i="60"/>
  <c r="I101" i="60"/>
  <c r="M445" i="68"/>
  <c r="M100" i="60"/>
  <c r="M100" i="57"/>
  <c r="Q100" i="57"/>
  <c r="Q445" i="68"/>
  <c r="Q100" i="60"/>
  <c r="Q101" i="60"/>
  <c r="G100" i="57"/>
  <c r="G446" i="68"/>
  <c r="G518" i="68" s="1"/>
  <c r="G102" i="60"/>
  <c r="K446" i="68"/>
  <c r="K518" i="68" s="1"/>
  <c r="K102" i="60"/>
  <c r="O100" i="57"/>
  <c r="O446" i="68"/>
  <c r="O518" i="68" s="1"/>
  <c r="E447" i="68"/>
  <c r="E519" i="68" s="1"/>
  <c r="E103" i="60"/>
  <c r="I447" i="68"/>
  <c r="I519" i="68" s="1"/>
  <c r="I103" i="60"/>
  <c r="M447" i="68"/>
  <c r="M519" i="68" s="1"/>
  <c r="M103" i="60"/>
  <c r="E349" i="69"/>
  <c r="E112" i="60"/>
  <c r="I349" i="69"/>
  <c r="I112" i="60"/>
  <c r="M349" i="69"/>
  <c r="M112" i="60"/>
  <c r="Q349" i="69"/>
  <c r="E358" i="69"/>
  <c r="E121" i="60"/>
  <c r="E120" i="57"/>
  <c r="E120" i="60"/>
  <c r="I358" i="69"/>
  <c r="I121" i="60"/>
  <c r="I120" i="60"/>
  <c r="M358" i="69"/>
  <c r="M121" i="60"/>
  <c r="M120" i="60"/>
  <c r="M120" i="57"/>
  <c r="Q358" i="69"/>
  <c r="Q121" i="60"/>
  <c r="Q120" i="57"/>
  <c r="G359" i="69"/>
  <c r="G416" i="69" s="1"/>
  <c r="G122" i="60"/>
  <c r="K359" i="69"/>
  <c r="K416" i="69" s="1"/>
  <c r="K122" i="60"/>
  <c r="O359" i="69"/>
  <c r="O416" i="69" s="1"/>
  <c r="O122" i="60"/>
  <c r="E128" i="57"/>
  <c r="E347" i="70"/>
  <c r="E129" i="60"/>
  <c r="I128" i="57"/>
  <c r="I347" i="70"/>
  <c r="I129" i="60"/>
  <c r="M128" i="57"/>
  <c r="M347" i="70"/>
  <c r="M129" i="60"/>
  <c r="Q128" i="57"/>
  <c r="Q347" i="70"/>
  <c r="E132" i="57"/>
  <c r="E132" i="60" s="1"/>
  <c r="E351" i="70"/>
  <c r="E133" i="60"/>
  <c r="I132" i="57"/>
  <c r="I351" i="70"/>
  <c r="M132" i="57"/>
  <c r="M351" i="70"/>
  <c r="M133" i="60"/>
  <c r="Q132" i="57"/>
  <c r="Q351" i="70"/>
  <c r="Q133" i="60"/>
  <c r="G352" i="70"/>
  <c r="G409" i="70" s="1"/>
  <c r="G134" i="60"/>
  <c r="K352" i="70"/>
  <c r="K409" i="70" s="1"/>
  <c r="K132" i="57"/>
  <c r="K132" i="60" s="1"/>
  <c r="O352" i="70"/>
  <c r="O409" i="70" s="1"/>
  <c r="O134" i="60"/>
  <c r="E353" i="70"/>
  <c r="E410" i="70" s="1"/>
  <c r="E135" i="60"/>
  <c r="I353" i="70"/>
  <c r="I410" i="70" s="1"/>
  <c r="I135" i="60"/>
  <c r="Q353" i="70"/>
  <c r="Q410" i="70" s="1"/>
  <c r="Q135" i="60"/>
  <c r="F144" i="57"/>
  <c r="F331" i="71"/>
  <c r="F145" i="60"/>
  <c r="J144" i="57"/>
  <c r="J331" i="71"/>
  <c r="J145" i="60"/>
  <c r="N144" i="57"/>
  <c r="N331" i="71"/>
  <c r="N145" i="60"/>
  <c r="G335" i="71"/>
  <c r="K335" i="71"/>
  <c r="K149" i="60"/>
  <c r="O335" i="71"/>
  <c r="O149" i="60"/>
  <c r="D154" i="57"/>
  <c r="D154" i="60" s="1"/>
  <c r="D341" i="71"/>
  <c r="D155" i="60"/>
  <c r="H154" i="57"/>
  <c r="H154" i="60" s="1"/>
  <c r="H341" i="71"/>
  <c r="H155" i="60"/>
  <c r="L154" i="57"/>
  <c r="L154" i="60" s="1"/>
  <c r="L341" i="71"/>
  <c r="L155" i="60"/>
  <c r="P154" i="57"/>
  <c r="P341" i="71"/>
  <c r="P155" i="60"/>
  <c r="F342" i="71"/>
  <c r="F156" i="60"/>
  <c r="J342" i="71"/>
  <c r="J156" i="60"/>
  <c r="N342" i="71"/>
  <c r="N156" i="60"/>
  <c r="D331" i="72"/>
  <c r="D163" i="60"/>
  <c r="D162" i="57"/>
  <c r="H331" i="72"/>
  <c r="H163" i="60"/>
  <c r="H162" i="57"/>
  <c r="L331" i="72"/>
  <c r="L163" i="60"/>
  <c r="P331" i="72"/>
  <c r="P163" i="60"/>
  <c r="P162" i="57"/>
  <c r="D337" i="72"/>
  <c r="D169" i="60"/>
  <c r="D168" i="57"/>
  <c r="H337" i="72"/>
  <c r="H169" i="60"/>
  <c r="H168" i="57"/>
  <c r="L337" i="72"/>
  <c r="L169" i="60"/>
  <c r="P337" i="72"/>
  <c r="P169" i="60"/>
  <c r="P168" i="57"/>
  <c r="P166" i="60" s="1"/>
  <c r="F338" i="72"/>
  <c r="F392" i="72" s="1"/>
  <c r="F170" i="60"/>
  <c r="J338" i="72"/>
  <c r="J392" i="72" s="1"/>
  <c r="J170" i="60"/>
  <c r="N338" i="72"/>
  <c r="N392" i="72" s="1"/>
  <c r="N170" i="60"/>
  <c r="D339" i="72"/>
  <c r="D393" i="72" s="1"/>
  <c r="D171" i="60"/>
  <c r="H339" i="72"/>
  <c r="H393" i="72" s="1"/>
  <c r="H171" i="60"/>
  <c r="L339" i="72"/>
  <c r="L393" i="72" s="1"/>
  <c r="L171" i="60"/>
  <c r="P339" i="72"/>
  <c r="P393" i="72" s="1"/>
  <c r="P171" i="60"/>
  <c r="L11" i="59"/>
  <c r="P13" i="59"/>
  <c r="J21" i="60"/>
  <c r="M47" i="60"/>
  <c r="M101" i="60"/>
  <c r="G107" i="60"/>
  <c r="Q120" i="60"/>
  <c r="K126" i="60"/>
  <c r="M135" i="60"/>
  <c r="O144" i="60"/>
  <c r="E164" i="60"/>
  <c r="C58" i="54"/>
  <c r="C144" i="54"/>
  <c r="C164" i="54"/>
  <c r="C4" i="54"/>
  <c r="C320" i="64"/>
  <c r="C12" i="54"/>
  <c r="C12" i="58" s="1"/>
  <c r="C327" i="64"/>
  <c r="C286" i="65"/>
  <c r="C32" i="54"/>
  <c r="C294" i="65"/>
  <c r="C300" i="66"/>
  <c r="C289" i="67"/>
  <c r="C462" i="68"/>
  <c r="C97" i="54"/>
  <c r="C371" i="68"/>
  <c r="C419" i="68" s="1"/>
  <c r="C106" i="54"/>
  <c r="C287" i="69"/>
  <c r="C113" i="54"/>
  <c r="C113" i="58" s="1"/>
  <c r="C294" i="69"/>
  <c r="C132" i="54"/>
  <c r="C295" i="70"/>
  <c r="C139" i="54"/>
  <c r="C301" i="70"/>
  <c r="C353" i="71"/>
  <c r="C286" i="71"/>
  <c r="C276" i="72"/>
  <c r="P4" i="54"/>
  <c r="F4" i="54"/>
  <c r="F319" i="64"/>
  <c r="N318" i="64"/>
  <c r="H4" i="54"/>
  <c r="H320" i="64"/>
  <c r="P7" i="54"/>
  <c r="G321" i="64"/>
  <c r="K321" i="64"/>
  <c r="O321" i="64"/>
  <c r="D324" i="64"/>
  <c r="H324" i="64"/>
  <c r="J325" i="64"/>
  <c r="J409" i="64" s="1"/>
  <c r="H12" i="54"/>
  <c r="D12" i="54"/>
  <c r="D327" i="64"/>
  <c r="H326" i="64"/>
  <c r="L12" i="54"/>
  <c r="L327" i="64"/>
  <c r="P12" i="54"/>
  <c r="P327" i="64"/>
  <c r="F12" i="54"/>
  <c r="F328" i="64"/>
  <c r="J12" i="54"/>
  <c r="J12" i="58" s="1"/>
  <c r="J328" i="64"/>
  <c r="N12" i="54"/>
  <c r="N328" i="64"/>
  <c r="L16" i="54"/>
  <c r="F330" i="64"/>
  <c r="N16" i="54"/>
  <c r="N331" i="64"/>
  <c r="J19" i="54"/>
  <c r="F19" i="54"/>
  <c r="F334" i="64"/>
  <c r="F376" i="64" s="1"/>
  <c r="J333" i="64"/>
  <c r="N333" i="64"/>
  <c r="L19" i="54"/>
  <c r="L335" i="64"/>
  <c r="E25" i="54"/>
  <c r="L325" i="65"/>
  <c r="P286" i="65"/>
  <c r="F289" i="65"/>
  <c r="J289" i="65"/>
  <c r="N289" i="65"/>
  <c r="J32" i="54"/>
  <c r="J293" i="65"/>
  <c r="J36" i="54"/>
  <c r="J297" i="65"/>
  <c r="L337" i="65"/>
  <c r="H39" i="54"/>
  <c r="P39" i="54"/>
  <c r="F39" i="54"/>
  <c r="F301" i="65"/>
  <c r="J39" i="54"/>
  <c r="J301" i="65"/>
  <c r="N39" i="54"/>
  <c r="N301" i="65"/>
  <c r="P44" i="54"/>
  <c r="F44" i="54"/>
  <c r="F287" i="66"/>
  <c r="F325" i="66" s="1"/>
  <c r="J44" i="54"/>
  <c r="J287" i="66"/>
  <c r="J325" i="66" s="1"/>
  <c r="N44" i="54"/>
  <c r="N287" i="66"/>
  <c r="D44" i="54"/>
  <c r="D288" i="66"/>
  <c r="D326" i="66" s="1"/>
  <c r="L44" i="54"/>
  <c r="L288" i="66"/>
  <c r="J47" i="54"/>
  <c r="D47" i="54"/>
  <c r="D290" i="66"/>
  <c r="H47" i="54"/>
  <c r="H290" i="66"/>
  <c r="H328" i="66" s="1"/>
  <c r="L47" i="54"/>
  <c r="L290" i="66"/>
  <c r="P47" i="54"/>
  <c r="P290" i="66"/>
  <c r="P328" i="66" s="1"/>
  <c r="D292" i="66"/>
  <c r="H292" i="66"/>
  <c r="L292" i="66"/>
  <c r="P292" i="66"/>
  <c r="P330" i="66" s="1"/>
  <c r="D51" i="54"/>
  <c r="D294" i="66"/>
  <c r="H51" i="54"/>
  <c r="H294" i="66"/>
  <c r="L51" i="54"/>
  <c r="L294" i="66"/>
  <c r="P51" i="54"/>
  <c r="P294" i="66"/>
  <c r="F51" i="54"/>
  <c r="F295" i="66"/>
  <c r="N51" i="54"/>
  <c r="N295" i="66"/>
  <c r="D334" i="66"/>
  <c r="H334" i="66"/>
  <c r="L334" i="66"/>
  <c r="P334" i="66"/>
  <c r="D55" i="54"/>
  <c r="D298" i="66"/>
  <c r="H55" i="54"/>
  <c r="H298" i="66"/>
  <c r="H336" i="66" s="1"/>
  <c r="L55" i="54"/>
  <c r="L298" i="66"/>
  <c r="P55" i="54"/>
  <c r="P298" i="66"/>
  <c r="F55" i="54"/>
  <c r="F299" i="66"/>
  <c r="N55" i="54"/>
  <c r="N299" i="66"/>
  <c r="N297" i="66" s="1"/>
  <c r="D58" i="54"/>
  <c r="L58" i="54"/>
  <c r="H377" i="66"/>
  <c r="H300" i="66"/>
  <c r="H63" i="54"/>
  <c r="H286" i="67"/>
  <c r="P286" i="67"/>
  <c r="F289" i="67"/>
  <c r="J289" i="67"/>
  <c r="N289" i="67"/>
  <c r="F292" i="67"/>
  <c r="J292" i="67"/>
  <c r="N292" i="67"/>
  <c r="D70" i="54"/>
  <c r="L70" i="54"/>
  <c r="D293" i="67"/>
  <c r="H293" i="67"/>
  <c r="L293" i="67"/>
  <c r="P293" i="67"/>
  <c r="P291" i="67" s="1"/>
  <c r="J333" i="67"/>
  <c r="P297" i="67"/>
  <c r="D77" i="54"/>
  <c r="D301" i="67"/>
  <c r="H77" i="54"/>
  <c r="H301" i="67"/>
  <c r="H339" i="67" s="1"/>
  <c r="L77" i="54"/>
  <c r="L301" i="67"/>
  <c r="P77" i="54"/>
  <c r="P301" i="67"/>
  <c r="P339" i="67" s="1"/>
  <c r="F77" i="54"/>
  <c r="F302" i="67"/>
  <c r="J77" i="54"/>
  <c r="J302" i="67"/>
  <c r="N77" i="54"/>
  <c r="N302" i="67"/>
  <c r="J82" i="54"/>
  <c r="D82" i="54"/>
  <c r="D355" i="68"/>
  <c r="H82" i="54"/>
  <c r="H355" i="68"/>
  <c r="L82" i="54"/>
  <c r="L355" i="68"/>
  <c r="L403" i="68" s="1"/>
  <c r="P82" i="54"/>
  <c r="P355" i="68"/>
  <c r="D357" i="68"/>
  <c r="H357" i="68"/>
  <c r="L357" i="68"/>
  <c r="P357" i="68"/>
  <c r="P361" i="68"/>
  <c r="H93" i="54"/>
  <c r="P93" i="54"/>
  <c r="F93" i="54"/>
  <c r="F93" i="58" s="1"/>
  <c r="F366" i="68"/>
  <c r="J93" i="54"/>
  <c r="J93" i="58" s="1"/>
  <c r="J366" i="68"/>
  <c r="N93" i="54"/>
  <c r="N366" i="68"/>
  <c r="P97" i="54"/>
  <c r="F97" i="54"/>
  <c r="F370" i="68"/>
  <c r="J97" i="54"/>
  <c r="J370" i="68"/>
  <c r="J369" i="68" s="1"/>
  <c r="N97" i="54"/>
  <c r="N370" i="68"/>
  <c r="D97" i="54"/>
  <c r="D371" i="68"/>
  <c r="D369" i="68" s="1"/>
  <c r="H97" i="54"/>
  <c r="H371" i="68"/>
  <c r="L97" i="54"/>
  <c r="L371" i="68"/>
  <c r="L369" i="68" s="1"/>
  <c r="D106" i="54"/>
  <c r="L106" i="54"/>
  <c r="D286" i="69"/>
  <c r="H286" i="69"/>
  <c r="L286" i="69"/>
  <c r="F289" i="69"/>
  <c r="J289" i="69"/>
  <c r="N289" i="69"/>
  <c r="H368" i="69"/>
  <c r="P368" i="69"/>
  <c r="H113" i="54"/>
  <c r="P113" i="54"/>
  <c r="F113" i="54"/>
  <c r="F294" i="69"/>
  <c r="J113" i="54"/>
  <c r="J294" i="69"/>
  <c r="N113" i="54"/>
  <c r="N294" i="69"/>
  <c r="H117" i="54"/>
  <c r="H297" i="69"/>
  <c r="P297" i="69"/>
  <c r="J120" i="54"/>
  <c r="F377" i="69"/>
  <c r="N377" i="69"/>
  <c r="J125" i="54"/>
  <c r="D125" i="54"/>
  <c r="D287" i="70"/>
  <c r="H125" i="54"/>
  <c r="H287" i="70"/>
  <c r="L125" i="54"/>
  <c r="L287" i="70"/>
  <c r="P125" i="54"/>
  <c r="P287" i="70"/>
  <c r="D289" i="70"/>
  <c r="H289" i="70"/>
  <c r="L289" i="70"/>
  <c r="P328" i="70"/>
  <c r="P289" i="70"/>
  <c r="H132" i="54"/>
  <c r="H293" i="70"/>
  <c r="H136" i="54"/>
  <c r="P136" i="54"/>
  <c r="F136" i="54"/>
  <c r="F298" i="70"/>
  <c r="J136" i="54"/>
  <c r="J298" i="70"/>
  <c r="N136" i="54"/>
  <c r="N298" i="70"/>
  <c r="H297" i="70"/>
  <c r="P297" i="70"/>
  <c r="J139" i="54"/>
  <c r="D139" i="54"/>
  <c r="D301" i="70"/>
  <c r="H139" i="54"/>
  <c r="H301" i="70"/>
  <c r="L139" i="54"/>
  <c r="L301" i="70"/>
  <c r="P139" i="54"/>
  <c r="P301" i="70"/>
  <c r="F276" i="71"/>
  <c r="J276" i="71"/>
  <c r="N276" i="71"/>
  <c r="F278" i="71"/>
  <c r="J278" i="71"/>
  <c r="N278" i="71"/>
  <c r="F353" i="71"/>
  <c r="J353" i="71"/>
  <c r="N353" i="71"/>
  <c r="J150" i="54"/>
  <c r="F355" i="71"/>
  <c r="J355" i="71"/>
  <c r="N355" i="71"/>
  <c r="J154" i="54"/>
  <c r="J286" i="71"/>
  <c r="H157" i="54"/>
  <c r="P157" i="54"/>
  <c r="F157" i="54"/>
  <c r="F290" i="71"/>
  <c r="J157" i="54"/>
  <c r="J290" i="71"/>
  <c r="N157" i="54"/>
  <c r="N290" i="71"/>
  <c r="H289" i="71"/>
  <c r="P289" i="71"/>
  <c r="H162" i="54"/>
  <c r="P162" i="54"/>
  <c r="F162" i="54"/>
  <c r="F277" i="72"/>
  <c r="J162" i="54"/>
  <c r="J277" i="72"/>
  <c r="J276" i="72" s="1"/>
  <c r="N162" i="54"/>
  <c r="N277" i="72"/>
  <c r="D278" i="72"/>
  <c r="H278" i="72"/>
  <c r="L278" i="72"/>
  <c r="P278" i="72"/>
  <c r="D353" i="72"/>
  <c r="H353" i="72"/>
  <c r="L353" i="72"/>
  <c r="P353" i="72"/>
  <c r="H168" i="54"/>
  <c r="P168" i="54"/>
  <c r="F168" i="54"/>
  <c r="F168" i="58" s="1"/>
  <c r="F283" i="72"/>
  <c r="J168" i="54"/>
  <c r="J283" i="72"/>
  <c r="N168" i="54"/>
  <c r="N168" i="58" s="1"/>
  <c r="N283" i="72"/>
  <c r="P172" i="54"/>
  <c r="F172" i="54"/>
  <c r="F287" i="72"/>
  <c r="J172" i="54"/>
  <c r="J287" i="72"/>
  <c r="N172" i="54"/>
  <c r="N287" i="72"/>
  <c r="D172" i="54"/>
  <c r="D288" i="72"/>
  <c r="H172" i="54"/>
  <c r="H288" i="72"/>
  <c r="L172" i="54"/>
  <c r="L166" i="54" s="1"/>
  <c r="L288" i="72"/>
  <c r="J362" i="72"/>
  <c r="C19" i="55"/>
  <c r="C47" i="55"/>
  <c r="C77" i="55"/>
  <c r="C106" i="55"/>
  <c r="C132" i="55"/>
  <c r="C162" i="55"/>
  <c r="C361" i="64"/>
  <c r="C378" i="64"/>
  <c r="C330" i="65"/>
  <c r="C336" i="65"/>
  <c r="C316" i="65"/>
  <c r="C325" i="66"/>
  <c r="C337" i="66"/>
  <c r="C326" i="67"/>
  <c r="C319" i="67"/>
  <c r="C339" i="67"/>
  <c r="C406" i="68"/>
  <c r="C381" i="68"/>
  <c r="C412" i="68"/>
  <c r="C484" i="68"/>
  <c r="C418" i="68"/>
  <c r="C393" i="68"/>
  <c r="C387" i="69"/>
  <c r="C330" i="69"/>
  <c r="C336" i="69"/>
  <c r="C332" i="70"/>
  <c r="C312" i="70"/>
  <c r="C296" i="71"/>
  <c r="C321" i="71"/>
  <c r="C319" i="72"/>
  <c r="C300" i="72"/>
  <c r="C373" i="72"/>
  <c r="J4" i="55"/>
  <c r="D4" i="55"/>
  <c r="D340" i="64"/>
  <c r="H4" i="55"/>
  <c r="H340" i="64"/>
  <c r="P4" i="55"/>
  <c r="P340" i="64"/>
  <c r="F362" i="64"/>
  <c r="J362" i="64"/>
  <c r="N362" i="64"/>
  <c r="D7" i="55"/>
  <c r="F342" i="64"/>
  <c r="F364" i="64"/>
  <c r="J342" i="64"/>
  <c r="G345" i="64"/>
  <c r="K345" i="64"/>
  <c r="O345" i="64"/>
  <c r="I430" i="64"/>
  <c r="I367" i="64"/>
  <c r="M430" i="64"/>
  <c r="M367" i="64"/>
  <c r="Q430" i="64"/>
  <c r="Q367" i="64"/>
  <c r="K12" i="55"/>
  <c r="K12" i="59" s="1"/>
  <c r="E12" i="55"/>
  <c r="E348" i="64"/>
  <c r="I12" i="55"/>
  <c r="I348" i="64"/>
  <c r="M12" i="55"/>
  <c r="M348" i="64"/>
  <c r="Q12" i="55"/>
  <c r="Q348" i="64"/>
  <c r="G370" i="64"/>
  <c r="K370" i="64"/>
  <c r="K433" i="64"/>
  <c r="E371" i="64"/>
  <c r="I371" i="64"/>
  <c r="M371" i="64"/>
  <c r="Q371" i="64"/>
  <c r="K16" i="55"/>
  <c r="E16" i="55"/>
  <c r="E352" i="64"/>
  <c r="I16" i="55"/>
  <c r="I352" i="64"/>
  <c r="M16" i="55"/>
  <c r="M352" i="64"/>
  <c r="Q16" i="55"/>
  <c r="Q352" i="64"/>
  <c r="E19" i="55"/>
  <c r="L19" i="55"/>
  <c r="D354" i="64"/>
  <c r="D376" i="64"/>
  <c r="H354" i="64"/>
  <c r="L354" i="64"/>
  <c r="L376" i="64"/>
  <c r="P19" i="55"/>
  <c r="P355" i="64"/>
  <c r="F377" i="64"/>
  <c r="J19" i="55"/>
  <c r="J356" i="64"/>
  <c r="J354" i="64" s="1"/>
  <c r="N377" i="64"/>
  <c r="D378" i="64"/>
  <c r="H378" i="64"/>
  <c r="L378" i="64"/>
  <c r="P378" i="64"/>
  <c r="G25" i="55"/>
  <c r="O25" i="55"/>
  <c r="K325" i="65"/>
  <c r="O305" i="65"/>
  <c r="Q326" i="65"/>
  <c r="M28" i="55"/>
  <c r="D308" i="65"/>
  <c r="H308" i="65"/>
  <c r="L308" i="65"/>
  <c r="P308" i="65"/>
  <c r="G330" i="65"/>
  <c r="K330" i="65"/>
  <c r="E32" i="55"/>
  <c r="Q32" i="55"/>
  <c r="G32" i="55"/>
  <c r="G313" i="65"/>
  <c r="K32" i="55"/>
  <c r="K313" i="65"/>
  <c r="O32" i="55"/>
  <c r="O313" i="65"/>
  <c r="E333" i="65"/>
  <c r="I333" i="65"/>
  <c r="M333" i="65"/>
  <c r="Q333" i="65"/>
  <c r="G334" i="65"/>
  <c r="K334" i="65"/>
  <c r="O334" i="65"/>
  <c r="H36" i="55"/>
  <c r="P36" i="55"/>
  <c r="F36" i="55"/>
  <c r="F317" i="65"/>
  <c r="J336" i="65"/>
  <c r="N36" i="55"/>
  <c r="N317" i="65"/>
  <c r="D337" i="65"/>
  <c r="H337" i="65"/>
  <c r="P337" i="65"/>
  <c r="J39" i="55"/>
  <c r="D319" i="65"/>
  <c r="D339" i="65"/>
  <c r="H39" i="55"/>
  <c r="H320" i="65"/>
  <c r="L319" i="65"/>
  <c r="L339" i="65"/>
  <c r="P39" i="55"/>
  <c r="P320" i="65"/>
  <c r="J340" i="65"/>
  <c r="N340" i="65"/>
  <c r="D44" i="55"/>
  <c r="J44" i="55"/>
  <c r="O44" i="55"/>
  <c r="J305" i="66"/>
  <c r="H326" i="66"/>
  <c r="P326" i="66"/>
  <c r="I47" i="55"/>
  <c r="Q47" i="55"/>
  <c r="G47" i="55"/>
  <c r="G309" i="66"/>
  <c r="K47" i="55"/>
  <c r="K309" i="66"/>
  <c r="O47" i="55"/>
  <c r="O309" i="66"/>
  <c r="G311" i="66"/>
  <c r="K311" i="66"/>
  <c r="O311" i="66"/>
  <c r="I51" i="55"/>
  <c r="D51" i="55"/>
  <c r="D313" i="66"/>
  <c r="H51" i="55"/>
  <c r="H313" i="66"/>
  <c r="L51" i="55"/>
  <c r="L313" i="66"/>
  <c r="P51" i="55"/>
  <c r="P313" i="66"/>
  <c r="J333" i="66"/>
  <c r="N312" i="66"/>
  <c r="L55" i="55"/>
  <c r="Q55" i="55"/>
  <c r="Q49" i="55" s="1"/>
  <c r="G55" i="55"/>
  <c r="G317" i="66"/>
  <c r="K55" i="55"/>
  <c r="K317" i="66"/>
  <c r="O55" i="55"/>
  <c r="O317" i="66"/>
  <c r="N58" i="55"/>
  <c r="E58" i="55"/>
  <c r="E320" i="66"/>
  <c r="E319" i="66" s="1"/>
  <c r="I58" i="55"/>
  <c r="I320" i="66"/>
  <c r="M58" i="55"/>
  <c r="M320" i="66"/>
  <c r="M319" i="66" s="1"/>
  <c r="Q58" i="55"/>
  <c r="Q320" i="66"/>
  <c r="Q319" i="66" s="1"/>
  <c r="G340" i="66"/>
  <c r="K340" i="66"/>
  <c r="O340" i="66"/>
  <c r="J63" i="55"/>
  <c r="D63" i="55"/>
  <c r="D306" i="67"/>
  <c r="H63" i="55"/>
  <c r="H306" i="67"/>
  <c r="L305" i="67"/>
  <c r="L325" i="67"/>
  <c r="P63" i="55"/>
  <c r="P306" i="67"/>
  <c r="F326" i="67"/>
  <c r="J326" i="67"/>
  <c r="N326" i="67"/>
  <c r="D66" i="55"/>
  <c r="F328" i="67"/>
  <c r="F308" i="67"/>
  <c r="J308" i="67"/>
  <c r="J327" i="67" s="1"/>
  <c r="J328" i="67"/>
  <c r="N328" i="67"/>
  <c r="N308" i="67"/>
  <c r="J70" i="55"/>
  <c r="P70" i="55"/>
  <c r="F312" i="67"/>
  <c r="J312" i="67"/>
  <c r="N312" i="67"/>
  <c r="D333" i="67"/>
  <c r="H333" i="67"/>
  <c r="L333" i="67"/>
  <c r="P333" i="67"/>
  <c r="F334" i="67"/>
  <c r="J334" i="67"/>
  <c r="N334" i="67"/>
  <c r="E74" i="55"/>
  <c r="Q74" i="55"/>
  <c r="G74" i="55"/>
  <c r="G317" i="67"/>
  <c r="K74" i="55"/>
  <c r="K317" i="67"/>
  <c r="O74" i="55"/>
  <c r="O317" i="67"/>
  <c r="I337" i="67"/>
  <c r="Q337" i="67"/>
  <c r="L77" i="55"/>
  <c r="F77" i="55"/>
  <c r="F320" i="67"/>
  <c r="J77" i="55"/>
  <c r="J320" i="67"/>
  <c r="N77" i="55"/>
  <c r="N320" i="67"/>
  <c r="D340" i="67"/>
  <c r="H340" i="67"/>
  <c r="L340" i="67"/>
  <c r="P340" i="67"/>
  <c r="L82" i="55"/>
  <c r="D378" i="68"/>
  <c r="L378" i="68"/>
  <c r="F404" i="68"/>
  <c r="J404" i="68"/>
  <c r="E406" i="68"/>
  <c r="E381" i="68"/>
  <c r="I406" i="68"/>
  <c r="I381" i="68"/>
  <c r="G384" i="68"/>
  <c r="K384" i="68"/>
  <c r="O384" i="68"/>
  <c r="H89" i="55"/>
  <c r="P89" i="55"/>
  <c r="F89" i="55"/>
  <c r="F386" i="68"/>
  <c r="J385" i="68"/>
  <c r="N89" i="55"/>
  <c r="N386" i="68"/>
  <c r="P411" i="68"/>
  <c r="F412" i="68"/>
  <c r="J412" i="68"/>
  <c r="N412" i="68"/>
  <c r="N484" i="68"/>
  <c r="D93" i="55"/>
  <c r="D93" i="59" s="1"/>
  <c r="I93" i="55"/>
  <c r="Q93" i="55"/>
  <c r="G93" i="55"/>
  <c r="G93" i="59" s="1"/>
  <c r="G390" i="68"/>
  <c r="K93" i="55"/>
  <c r="K93" i="59" s="1"/>
  <c r="K390" i="68"/>
  <c r="O93" i="55"/>
  <c r="O390" i="68"/>
  <c r="E415" i="68"/>
  <c r="E487" i="68"/>
  <c r="I415" i="68"/>
  <c r="M415" i="68"/>
  <c r="M487" i="68"/>
  <c r="Q415" i="68"/>
  <c r="G416" i="68"/>
  <c r="K416" i="68"/>
  <c r="O416" i="68"/>
  <c r="I97" i="55"/>
  <c r="D97" i="55"/>
  <c r="D394" i="68"/>
  <c r="H394" i="68"/>
  <c r="L97" i="55"/>
  <c r="L394" i="68"/>
  <c r="P394" i="68"/>
  <c r="F395" i="68"/>
  <c r="J395" i="68"/>
  <c r="N395" i="68"/>
  <c r="G100" i="55"/>
  <c r="E100" i="55"/>
  <c r="E397" i="68"/>
  <c r="I100" i="55"/>
  <c r="I397" i="68"/>
  <c r="M100" i="55"/>
  <c r="M397" i="68"/>
  <c r="Q100" i="55"/>
  <c r="Q397" i="68"/>
  <c r="G422" i="68"/>
  <c r="G494" i="68"/>
  <c r="K422" i="68"/>
  <c r="K494" i="68"/>
  <c r="O422" i="68"/>
  <c r="O494" i="68"/>
  <c r="F106" i="55"/>
  <c r="F306" i="69"/>
  <c r="J306" i="69"/>
  <c r="N106" i="55"/>
  <c r="N306" i="69"/>
  <c r="D307" i="69"/>
  <c r="H307" i="69"/>
  <c r="L307" i="69"/>
  <c r="P307" i="69"/>
  <c r="D308" i="69"/>
  <c r="H109" i="55"/>
  <c r="H309" i="69"/>
  <c r="L308" i="69"/>
  <c r="P109" i="55"/>
  <c r="P309" i="69"/>
  <c r="F311" i="69"/>
  <c r="F112" i="59"/>
  <c r="J311" i="69"/>
  <c r="J112" i="59"/>
  <c r="N311" i="69"/>
  <c r="N112" i="59"/>
  <c r="D332" i="69"/>
  <c r="D389" i="69"/>
  <c r="H389" i="69"/>
  <c r="H332" i="69"/>
  <c r="L332" i="69"/>
  <c r="L389" i="69"/>
  <c r="P332" i="69"/>
  <c r="P389" i="69"/>
  <c r="F390" i="69"/>
  <c r="F333" i="69"/>
  <c r="J333" i="69"/>
  <c r="J390" i="69"/>
  <c r="N390" i="69"/>
  <c r="N333" i="69"/>
  <c r="D334" i="69"/>
  <c r="H334" i="69"/>
  <c r="L334" i="69"/>
  <c r="P334" i="69"/>
  <c r="P117" i="55"/>
  <c r="F117" i="55"/>
  <c r="F317" i="69"/>
  <c r="J117" i="55"/>
  <c r="J317" i="69"/>
  <c r="N117" i="55"/>
  <c r="N317" i="69"/>
  <c r="D318" i="69"/>
  <c r="H117" i="55"/>
  <c r="H318" i="69"/>
  <c r="L117" i="55"/>
  <c r="L111" i="55" s="1"/>
  <c r="L318" i="69"/>
  <c r="P318" i="69"/>
  <c r="D120" i="55"/>
  <c r="D320" i="69"/>
  <c r="D121" i="59"/>
  <c r="H120" i="55"/>
  <c r="H320" i="69"/>
  <c r="H121" i="59"/>
  <c r="L120" i="55"/>
  <c r="L320" i="69"/>
  <c r="L121" i="59"/>
  <c r="P120" i="55"/>
  <c r="P320" i="69"/>
  <c r="P121" i="59"/>
  <c r="F321" i="69"/>
  <c r="J120" i="55"/>
  <c r="J321" i="69"/>
  <c r="N120" i="55"/>
  <c r="N321" i="69"/>
  <c r="F125" i="55"/>
  <c r="N125" i="55"/>
  <c r="F306" i="70"/>
  <c r="J306" i="70"/>
  <c r="J305" i="70" s="1"/>
  <c r="N306" i="70"/>
  <c r="D307" i="70"/>
  <c r="H307" i="70"/>
  <c r="L307" i="70"/>
  <c r="P307" i="70"/>
  <c r="H128" i="55"/>
  <c r="P128" i="55"/>
  <c r="F128" i="55"/>
  <c r="F309" i="70"/>
  <c r="J128" i="55"/>
  <c r="J309" i="70"/>
  <c r="N128" i="55"/>
  <c r="N309" i="70"/>
  <c r="D311" i="70"/>
  <c r="H311" i="70"/>
  <c r="L311" i="70"/>
  <c r="P311" i="70"/>
  <c r="P132" i="55"/>
  <c r="F132" i="55"/>
  <c r="F313" i="70"/>
  <c r="J132" i="55"/>
  <c r="J313" i="70"/>
  <c r="N132" i="55"/>
  <c r="N313" i="70"/>
  <c r="D314" i="70"/>
  <c r="H132" i="55"/>
  <c r="H314" i="70"/>
  <c r="L132" i="55"/>
  <c r="L314" i="70"/>
  <c r="L312" i="70" s="1"/>
  <c r="P314" i="70"/>
  <c r="F315" i="70"/>
  <c r="J315" i="70"/>
  <c r="N315" i="70"/>
  <c r="P136" i="55"/>
  <c r="F136" i="55"/>
  <c r="F317" i="70"/>
  <c r="J136" i="55"/>
  <c r="J317" i="70"/>
  <c r="N136" i="55"/>
  <c r="N317" i="70"/>
  <c r="D136" i="55"/>
  <c r="D318" i="70"/>
  <c r="H318" i="70"/>
  <c r="L136" i="55"/>
  <c r="L318" i="70"/>
  <c r="P318" i="70"/>
  <c r="K139" i="55"/>
  <c r="F320" i="70"/>
  <c r="J320" i="70"/>
  <c r="N320" i="70"/>
  <c r="D340" i="70"/>
  <c r="H340" i="70"/>
  <c r="L340" i="70"/>
  <c r="P340" i="70"/>
  <c r="F295" i="71"/>
  <c r="J295" i="71"/>
  <c r="N295" i="71"/>
  <c r="F297" i="71"/>
  <c r="J297" i="71"/>
  <c r="N297" i="71"/>
  <c r="G317" i="71"/>
  <c r="G371" i="71"/>
  <c r="K371" i="71"/>
  <c r="K317" i="71"/>
  <c r="O371" i="71"/>
  <c r="O317" i="71"/>
  <c r="K150" i="55"/>
  <c r="G373" i="71"/>
  <c r="G319" i="71"/>
  <c r="K300" i="71"/>
  <c r="K319" i="71"/>
  <c r="K373" i="71"/>
  <c r="O319" i="71"/>
  <c r="O373" i="71"/>
  <c r="E374" i="71"/>
  <c r="E320" i="71"/>
  <c r="I374" i="71"/>
  <c r="I320" i="71"/>
  <c r="M374" i="71"/>
  <c r="M320" i="71"/>
  <c r="Q374" i="71"/>
  <c r="Q320" i="71"/>
  <c r="G321" i="71"/>
  <c r="K321" i="71"/>
  <c r="O321" i="71"/>
  <c r="K154" i="55"/>
  <c r="G323" i="71"/>
  <c r="K304" i="71"/>
  <c r="K323" i="71"/>
  <c r="O323" i="71"/>
  <c r="E324" i="71"/>
  <c r="I324" i="71"/>
  <c r="M324" i="71"/>
  <c r="Q324" i="71"/>
  <c r="M157" i="55"/>
  <c r="E380" i="71"/>
  <c r="E307" i="71"/>
  <c r="E326" i="71"/>
  <c r="I307" i="71"/>
  <c r="I326" i="71"/>
  <c r="I380" i="71"/>
  <c r="M326" i="71"/>
  <c r="M307" i="71"/>
  <c r="M380" i="71"/>
  <c r="Q380" i="71"/>
  <c r="Q307" i="71"/>
  <c r="Q326" i="71"/>
  <c r="K327" i="71"/>
  <c r="D294" i="72"/>
  <c r="D313" i="72"/>
  <c r="H313" i="72"/>
  <c r="F164" i="55"/>
  <c r="F297" i="72"/>
  <c r="J164" i="55"/>
  <c r="J297" i="72"/>
  <c r="N164" i="55"/>
  <c r="N297" i="72"/>
  <c r="E371" i="72"/>
  <c r="E317" i="72"/>
  <c r="I371" i="72"/>
  <c r="I317" i="72"/>
  <c r="M371" i="72"/>
  <c r="M317" i="72"/>
  <c r="Q371" i="72"/>
  <c r="Q317" i="72"/>
  <c r="I168" i="55"/>
  <c r="Q168" i="55"/>
  <c r="G168" i="55"/>
  <c r="G168" i="59" s="1"/>
  <c r="G301" i="72"/>
  <c r="K168" i="55"/>
  <c r="K301" i="72"/>
  <c r="O168" i="55"/>
  <c r="O301" i="72"/>
  <c r="E374" i="72"/>
  <c r="E320" i="72"/>
  <c r="I374" i="72"/>
  <c r="I320" i="72"/>
  <c r="M374" i="72"/>
  <c r="M320" i="72"/>
  <c r="Q374" i="72"/>
  <c r="Q320" i="72"/>
  <c r="G321" i="72"/>
  <c r="K321" i="72"/>
  <c r="O321" i="72"/>
  <c r="F172" i="55"/>
  <c r="F305" i="72"/>
  <c r="J172" i="55"/>
  <c r="J305" i="72"/>
  <c r="N172" i="55"/>
  <c r="N305" i="72"/>
  <c r="D172" i="55"/>
  <c r="D306" i="72"/>
  <c r="H172" i="55"/>
  <c r="H306" i="72"/>
  <c r="L172" i="55"/>
  <c r="L306" i="72"/>
  <c r="P324" i="72"/>
  <c r="E175" i="55"/>
  <c r="E308" i="72"/>
  <c r="I175" i="55"/>
  <c r="I308" i="72"/>
  <c r="M175" i="55"/>
  <c r="M308" i="72"/>
  <c r="Q175" i="55"/>
  <c r="Q308" i="72"/>
  <c r="G175" i="55"/>
  <c r="G309" i="72"/>
  <c r="K327" i="72"/>
  <c r="O175" i="55"/>
  <c r="O309" i="72"/>
  <c r="C12" i="57"/>
  <c r="C12" i="60" s="1"/>
  <c r="C154" i="57"/>
  <c r="C154" i="60" s="1"/>
  <c r="C175" i="57"/>
  <c r="C387" i="64"/>
  <c r="C346" i="65"/>
  <c r="C404" i="65"/>
  <c r="C349" i="66"/>
  <c r="C70" i="57"/>
  <c r="C351" i="67"/>
  <c r="C100" i="57"/>
  <c r="C446" i="68"/>
  <c r="C518" i="68" s="1"/>
  <c r="C102" i="60"/>
  <c r="C109" i="57"/>
  <c r="C347" i="69"/>
  <c r="C110" i="60"/>
  <c r="C359" i="69"/>
  <c r="C416" i="69" s="1"/>
  <c r="C122" i="60"/>
  <c r="C349" i="70"/>
  <c r="C412" i="70"/>
  <c r="C331" i="71"/>
  <c r="C145" i="60"/>
  <c r="C150" i="57"/>
  <c r="C338" i="71"/>
  <c r="C392" i="71" s="1"/>
  <c r="C157" i="57"/>
  <c r="C344" i="71"/>
  <c r="C158" i="60"/>
  <c r="C335" i="72"/>
  <c r="C172" i="57"/>
  <c r="C172" i="60" s="1"/>
  <c r="C341" i="72"/>
  <c r="E4" i="57"/>
  <c r="M4" i="57"/>
  <c r="E381" i="64"/>
  <c r="M381" i="64"/>
  <c r="G7" i="57"/>
  <c r="P7" i="57"/>
  <c r="F7" i="57"/>
  <c r="F385" i="64"/>
  <c r="F8" i="60"/>
  <c r="J7" i="57"/>
  <c r="J385" i="64"/>
  <c r="J8" i="60"/>
  <c r="N7" i="57"/>
  <c r="N385" i="64"/>
  <c r="N8" i="60"/>
  <c r="G387" i="64"/>
  <c r="O387" i="64"/>
  <c r="E388" i="64"/>
  <c r="M388" i="64"/>
  <c r="M451" i="64" s="1"/>
  <c r="I12" i="57"/>
  <c r="I12" i="60" s="1"/>
  <c r="K389" i="64"/>
  <c r="K452" i="64" s="1"/>
  <c r="K453" i="64"/>
  <c r="O453" i="64"/>
  <c r="O389" i="64"/>
  <c r="O452" i="64" s="1"/>
  <c r="G16" i="57"/>
  <c r="G16" i="60" s="1"/>
  <c r="O16" i="57"/>
  <c r="O16" i="60" s="1"/>
  <c r="F16" i="57"/>
  <c r="F394" i="64"/>
  <c r="J16" i="57"/>
  <c r="J16" i="60" s="1"/>
  <c r="J394" i="64"/>
  <c r="N16" i="57"/>
  <c r="N16" i="60" s="1"/>
  <c r="N394" i="64"/>
  <c r="E396" i="64"/>
  <c r="I19" i="57"/>
  <c r="I397" i="64"/>
  <c r="M19" i="57"/>
  <c r="M397" i="64"/>
  <c r="Q19" i="57"/>
  <c r="Q397" i="64"/>
  <c r="G28" i="57"/>
  <c r="F346" i="65"/>
  <c r="F404" i="65"/>
  <c r="J346" i="65"/>
  <c r="J404" i="65"/>
  <c r="N404" i="65"/>
  <c r="N346" i="65"/>
  <c r="F349" i="65"/>
  <c r="J349" i="65"/>
  <c r="N349" i="65"/>
  <c r="F412" i="65"/>
  <c r="J412" i="65"/>
  <c r="N412" i="65"/>
  <c r="O39" i="57"/>
  <c r="F39" i="57"/>
  <c r="F358" i="65"/>
  <c r="J39" i="57"/>
  <c r="J358" i="65"/>
  <c r="N39" i="57"/>
  <c r="N358" i="65"/>
  <c r="D359" i="65"/>
  <c r="D416" i="65" s="1"/>
  <c r="D41" i="60"/>
  <c r="H359" i="65"/>
  <c r="H416" i="65" s="1"/>
  <c r="H41" i="60"/>
  <c r="L359" i="65"/>
  <c r="L416" i="65" s="1"/>
  <c r="L41" i="60"/>
  <c r="P359" i="65"/>
  <c r="P416" i="65" s="1"/>
  <c r="P41" i="60"/>
  <c r="H44" i="57"/>
  <c r="G44" i="57"/>
  <c r="G344" i="66"/>
  <c r="K44" i="57"/>
  <c r="K344" i="66"/>
  <c r="O44" i="57"/>
  <c r="O344" i="66"/>
  <c r="I44" i="57"/>
  <c r="I345" i="66"/>
  <c r="M402" i="66"/>
  <c r="Q402" i="66"/>
  <c r="D47" i="57"/>
  <c r="D347" i="66"/>
  <c r="H47" i="57"/>
  <c r="H347" i="66"/>
  <c r="L47" i="57"/>
  <c r="L347" i="66"/>
  <c r="P47" i="57"/>
  <c r="P347" i="66"/>
  <c r="F349" i="66"/>
  <c r="J349" i="66"/>
  <c r="N349" i="66"/>
  <c r="D51" i="57"/>
  <c r="D351" i="66"/>
  <c r="H51" i="57"/>
  <c r="H351" i="66"/>
  <c r="L51" i="57"/>
  <c r="L351" i="66"/>
  <c r="P51" i="57"/>
  <c r="P351" i="66"/>
  <c r="J352" i="66"/>
  <c r="J409" i="66" s="1"/>
  <c r="J53" i="60"/>
  <c r="N352" i="66"/>
  <c r="N409" i="66" s="1"/>
  <c r="N53" i="60"/>
  <c r="D353" i="66"/>
  <c r="D410" i="66" s="1"/>
  <c r="D54" i="60"/>
  <c r="H353" i="66"/>
  <c r="H410" i="66" s="1"/>
  <c r="H54" i="60"/>
  <c r="L353" i="66"/>
  <c r="L410" i="66" s="1"/>
  <c r="L54" i="60"/>
  <c r="P353" i="66"/>
  <c r="P410" i="66" s="1"/>
  <c r="P54" i="60"/>
  <c r="F355" i="66"/>
  <c r="F412" i="66" s="1"/>
  <c r="F56" i="60"/>
  <c r="J355" i="66"/>
  <c r="J56" i="60"/>
  <c r="N355" i="66"/>
  <c r="N56" i="60"/>
  <c r="D356" i="66"/>
  <c r="D413" i="66" s="1"/>
  <c r="D57" i="60"/>
  <c r="H356" i="66"/>
  <c r="H413" i="66" s="1"/>
  <c r="H57" i="60"/>
  <c r="L356" i="66"/>
  <c r="L57" i="60"/>
  <c r="P356" i="66"/>
  <c r="P413" i="66" s="1"/>
  <c r="P57" i="60"/>
  <c r="G58" i="57"/>
  <c r="G358" i="66"/>
  <c r="K358" i="66"/>
  <c r="K58" i="60"/>
  <c r="O58" i="57"/>
  <c r="O358" i="66"/>
  <c r="I58" i="57"/>
  <c r="I359" i="66"/>
  <c r="I416" i="66" s="1"/>
  <c r="F347" i="67"/>
  <c r="F67" i="60"/>
  <c r="J347" i="67"/>
  <c r="J67" i="60"/>
  <c r="N347" i="67"/>
  <c r="N67" i="60"/>
  <c r="E349" i="67"/>
  <c r="I349" i="67"/>
  <c r="M349" i="67"/>
  <c r="Q349" i="67"/>
  <c r="Q70" i="57"/>
  <c r="G70" i="57"/>
  <c r="G351" i="67"/>
  <c r="K70" i="57"/>
  <c r="K351" i="67"/>
  <c r="O70" i="57"/>
  <c r="O351" i="67"/>
  <c r="E70" i="57"/>
  <c r="E352" i="67"/>
  <c r="E409" i="67" s="1"/>
  <c r="E72" i="60"/>
  <c r="I70" i="57"/>
  <c r="I352" i="67"/>
  <c r="I409" i="67" s="1"/>
  <c r="I72" i="60"/>
  <c r="M70" i="57"/>
  <c r="M352" i="67"/>
  <c r="M72" i="60"/>
  <c r="Q352" i="67"/>
  <c r="Q409" i="67" s="1"/>
  <c r="Q72" i="60"/>
  <c r="G353" i="67"/>
  <c r="G410" i="67" s="1"/>
  <c r="G73" i="60"/>
  <c r="K353" i="67"/>
  <c r="K410" i="67" s="1"/>
  <c r="K73" i="60"/>
  <c r="O353" i="67"/>
  <c r="O410" i="67" s="1"/>
  <c r="O73" i="60"/>
  <c r="D74" i="57"/>
  <c r="D74" i="60" s="1"/>
  <c r="D355" i="67"/>
  <c r="D75" i="60"/>
  <c r="H74" i="57"/>
  <c r="H74" i="60" s="1"/>
  <c r="H355" i="67"/>
  <c r="H75" i="60"/>
  <c r="L74" i="57"/>
  <c r="L74" i="60" s="1"/>
  <c r="L355" i="67"/>
  <c r="L75" i="60"/>
  <c r="P74" i="57"/>
  <c r="P74" i="60" s="1"/>
  <c r="P355" i="67"/>
  <c r="P75" i="60"/>
  <c r="F356" i="67"/>
  <c r="F413" i="67" s="1"/>
  <c r="F76" i="60"/>
  <c r="J356" i="67"/>
  <c r="J413" i="67" s="1"/>
  <c r="J76" i="60"/>
  <c r="N356" i="67"/>
  <c r="N413" i="67" s="1"/>
  <c r="N76" i="60"/>
  <c r="Q77" i="57"/>
  <c r="G77" i="57"/>
  <c r="G358" i="67"/>
  <c r="K77" i="57"/>
  <c r="K358" i="67"/>
  <c r="O77" i="57"/>
  <c r="O358" i="67"/>
  <c r="I77" i="57"/>
  <c r="I359" i="67"/>
  <c r="I416" i="67" s="1"/>
  <c r="M77" i="57"/>
  <c r="M359" i="67"/>
  <c r="M416" i="67" s="1"/>
  <c r="F82" i="57"/>
  <c r="F427" i="68"/>
  <c r="J82" i="57"/>
  <c r="J427" i="68"/>
  <c r="N82" i="57"/>
  <c r="N427" i="68"/>
  <c r="G85" i="57"/>
  <c r="G430" i="68"/>
  <c r="K85" i="57"/>
  <c r="K430" i="68"/>
  <c r="O85" i="57"/>
  <c r="O430" i="68"/>
  <c r="F432" i="68"/>
  <c r="J432" i="68"/>
  <c r="N432" i="68"/>
  <c r="M89" i="57"/>
  <c r="E434" i="68"/>
  <c r="I434" i="68"/>
  <c r="M434" i="68"/>
  <c r="Q434" i="68"/>
  <c r="G435" i="68"/>
  <c r="G507" i="68" s="1"/>
  <c r="G91" i="60"/>
  <c r="K435" i="68"/>
  <c r="K91" i="60"/>
  <c r="O435" i="68"/>
  <c r="O507" i="68" s="1"/>
  <c r="O91" i="60"/>
  <c r="E436" i="68"/>
  <c r="E508" i="68" s="1"/>
  <c r="E92" i="60"/>
  <c r="I436" i="68"/>
  <c r="M436" i="68"/>
  <c r="M508" i="68" s="1"/>
  <c r="M92" i="60"/>
  <c r="Q436" i="68"/>
  <c r="M93" i="57"/>
  <c r="M93" i="60" s="1"/>
  <c r="E438" i="68"/>
  <c r="E94" i="60"/>
  <c r="I438" i="68"/>
  <c r="M438" i="68"/>
  <c r="M94" i="60"/>
  <c r="Q438" i="68"/>
  <c r="G439" i="68"/>
  <c r="G511" i="68" s="1"/>
  <c r="G95" i="60"/>
  <c r="K439" i="68"/>
  <c r="K95" i="60"/>
  <c r="O439" i="68"/>
  <c r="O511" i="68" s="1"/>
  <c r="O95" i="60"/>
  <c r="E440" i="68"/>
  <c r="E512" i="68" s="1"/>
  <c r="E96" i="60"/>
  <c r="I440" i="68"/>
  <c r="I512" i="68" s="1"/>
  <c r="I96" i="60"/>
  <c r="M440" i="68"/>
  <c r="M512" i="68" s="1"/>
  <c r="M96" i="60"/>
  <c r="Q440" i="68"/>
  <c r="Q512" i="68" s="1"/>
  <c r="Q96" i="60"/>
  <c r="G97" i="57"/>
  <c r="G97" i="60" s="1"/>
  <c r="G442" i="68"/>
  <c r="K97" i="57"/>
  <c r="K97" i="60" s="1"/>
  <c r="K442" i="68"/>
  <c r="O97" i="57"/>
  <c r="O97" i="60" s="1"/>
  <c r="O442" i="68"/>
  <c r="E97" i="57"/>
  <c r="E97" i="60" s="1"/>
  <c r="E443" i="68"/>
  <c r="E515" i="68" s="1"/>
  <c r="I97" i="57"/>
  <c r="I97" i="60" s="1"/>
  <c r="I443" i="68"/>
  <c r="I515" i="68" s="1"/>
  <c r="M97" i="57"/>
  <c r="M97" i="60" s="1"/>
  <c r="M443" i="68"/>
  <c r="M515" i="68" s="1"/>
  <c r="F100" i="57"/>
  <c r="F445" i="68"/>
  <c r="F100" i="60"/>
  <c r="F101" i="60"/>
  <c r="J100" i="57"/>
  <c r="J445" i="68"/>
  <c r="J100" i="60"/>
  <c r="J101" i="60"/>
  <c r="N100" i="57"/>
  <c r="N445" i="68"/>
  <c r="N100" i="60"/>
  <c r="N101" i="60"/>
  <c r="D446" i="68"/>
  <c r="D518" i="68" s="1"/>
  <c r="D102" i="60"/>
  <c r="H446" i="68"/>
  <c r="H518" i="68" s="1"/>
  <c r="H102" i="60"/>
  <c r="L446" i="68"/>
  <c r="L518" i="68" s="1"/>
  <c r="L102" i="60"/>
  <c r="P446" i="68"/>
  <c r="P518" i="68" s="1"/>
  <c r="P102" i="60"/>
  <c r="F447" i="68"/>
  <c r="F519" i="68" s="1"/>
  <c r="F103" i="60"/>
  <c r="J447" i="68"/>
  <c r="J519" i="68" s="1"/>
  <c r="J103" i="60"/>
  <c r="N447" i="68"/>
  <c r="N519" i="68" s="1"/>
  <c r="N103" i="60"/>
  <c r="D106" i="57"/>
  <c r="D344" i="69"/>
  <c r="D107" i="60"/>
  <c r="H106" i="57"/>
  <c r="H344" i="69"/>
  <c r="H107" i="60"/>
  <c r="L106" i="57"/>
  <c r="L344" i="69"/>
  <c r="L107" i="60"/>
  <c r="P106" i="57"/>
  <c r="P344" i="69"/>
  <c r="P107" i="60"/>
  <c r="F345" i="69"/>
  <c r="F402" i="69" s="1"/>
  <c r="F108" i="60"/>
  <c r="J345" i="69"/>
  <c r="J402" i="69" s="1"/>
  <c r="J108" i="60"/>
  <c r="N345" i="69"/>
  <c r="N402" i="69" s="1"/>
  <c r="N108" i="60"/>
  <c r="I109" i="57"/>
  <c r="Q109" i="57"/>
  <c r="G347" i="69"/>
  <c r="G110" i="60"/>
  <c r="K347" i="69"/>
  <c r="K110" i="60"/>
  <c r="O109" i="57"/>
  <c r="O347" i="69"/>
  <c r="O110" i="60"/>
  <c r="F349" i="69"/>
  <c r="F112" i="60"/>
  <c r="J349" i="69"/>
  <c r="J112" i="60"/>
  <c r="N349" i="69"/>
  <c r="N112" i="60"/>
  <c r="E113" i="57"/>
  <c r="E113" i="60" s="1"/>
  <c r="O113" i="57"/>
  <c r="G351" i="69"/>
  <c r="G408" i="69" s="1"/>
  <c r="G114" i="60"/>
  <c r="K351" i="69"/>
  <c r="K114" i="60"/>
  <c r="O351" i="69"/>
  <c r="O114" i="60"/>
  <c r="E352" i="69"/>
  <c r="E409" i="69" s="1"/>
  <c r="E115" i="60"/>
  <c r="I352" i="69"/>
  <c r="I409" i="69" s="1"/>
  <c r="I115" i="60"/>
  <c r="M352" i="69"/>
  <c r="M409" i="69" s="1"/>
  <c r="M115" i="60"/>
  <c r="Q352" i="69"/>
  <c r="Q409" i="69" s="1"/>
  <c r="Q115" i="60"/>
  <c r="G353" i="69"/>
  <c r="G410" i="69" s="1"/>
  <c r="G116" i="60"/>
  <c r="K353" i="69"/>
  <c r="K410" i="69" s="1"/>
  <c r="K116" i="60"/>
  <c r="O353" i="69"/>
  <c r="O410" i="69" s="1"/>
  <c r="O116" i="60"/>
  <c r="D355" i="69"/>
  <c r="D118" i="60"/>
  <c r="H355" i="69"/>
  <c r="H118" i="60"/>
  <c r="L355" i="69"/>
  <c r="L118" i="60"/>
  <c r="P355" i="69"/>
  <c r="P118" i="60"/>
  <c r="F356" i="69"/>
  <c r="F413" i="69" s="1"/>
  <c r="F119" i="60"/>
  <c r="J356" i="69"/>
  <c r="J413" i="69" s="1"/>
  <c r="J119" i="60"/>
  <c r="N356" i="69"/>
  <c r="N413" i="69" s="1"/>
  <c r="N119" i="60"/>
  <c r="F358" i="69"/>
  <c r="F121" i="60"/>
  <c r="F120" i="60"/>
  <c r="J358" i="69"/>
  <c r="J121" i="60"/>
  <c r="J120" i="60"/>
  <c r="N358" i="69"/>
  <c r="N121" i="60"/>
  <c r="N120" i="60"/>
  <c r="D359" i="69"/>
  <c r="D416" i="69" s="1"/>
  <c r="D122" i="60"/>
  <c r="H120" i="57"/>
  <c r="H359" i="69"/>
  <c r="H416" i="69" s="1"/>
  <c r="H122" i="60"/>
  <c r="L359" i="69"/>
  <c r="L416" i="69" s="1"/>
  <c r="L122" i="60"/>
  <c r="P359" i="69"/>
  <c r="P416" i="69" s="1"/>
  <c r="P122" i="60"/>
  <c r="D344" i="70"/>
  <c r="D126" i="60"/>
  <c r="H344" i="70"/>
  <c r="H126" i="60"/>
  <c r="L344" i="70"/>
  <c r="L126" i="60"/>
  <c r="P125" i="57"/>
  <c r="P344" i="70"/>
  <c r="P126" i="60"/>
  <c r="F345" i="70"/>
  <c r="F402" i="70" s="1"/>
  <c r="F127" i="60"/>
  <c r="J125" i="57"/>
  <c r="J345" i="70"/>
  <c r="J402" i="70" s="1"/>
  <c r="J127" i="60"/>
  <c r="N345" i="70"/>
  <c r="N402" i="70" s="1"/>
  <c r="N127" i="60"/>
  <c r="F347" i="70"/>
  <c r="F129" i="60"/>
  <c r="J347" i="70"/>
  <c r="J129" i="60"/>
  <c r="N347" i="70"/>
  <c r="N129" i="60"/>
  <c r="E349" i="70"/>
  <c r="I349" i="70"/>
  <c r="M349" i="70"/>
  <c r="Q349" i="70"/>
  <c r="F351" i="70"/>
  <c r="F133" i="60"/>
  <c r="J351" i="70"/>
  <c r="J133" i="60"/>
  <c r="N351" i="70"/>
  <c r="N133" i="60"/>
  <c r="D352" i="70"/>
  <c r="D409" i="70" s="1"/>
  <c r="D134" i="60"/>
  <c r="H352" i="70"/>
  <c r="H409" i="70" s="1"/>
  <c r="H134" i="60"/>
  <c r="L132" i="57"/>
  <c r="L352" i="70"/>
  <c r="L409" i="70" s="1"/>
  <c r="L134" i="60"/>
  <c r="P352" i="70"/>
  <c r="P409" i="70" s="1"/>
  <c r="P134" i="60"/>
  <c r="F353" i="70"/>
  <c r="F410" i="70" s="1"/>
  <c r="F135" i="60"/>
  <c r="J353" i="70"/>
  <c r="J410" i="70" s="1"/>
  <c r="J135" i="60"/>
  <c r="N353" i="70"/>
  <c r="N410" i="70" s="1"/>
  <c r="N135" i="60"/>
  <c r="G355" i="70"/>
  <c r="G137" i="60"/>
  <c r="K355" i="70"/>
  <c r="K137" i="60"/>
  <c r="O355" i="70"/>
  <c r="O137" i="60"/>
  <c r="E356" i="70"/>
  <c r="E413" i="70" s="1"/>
  <c r="E138" i="60"/>
  <c r="I356" i="70"/>
  <c r="I413" i="70" s="1"/>
  <c r="I138" i="60"/>
  <c r="M356" i="70"/>
  <c r="M413" i="70" s="1"/>
  <c r="M138" i="60"/>
  <c r="Q356" i="70"/>
  <c r="Q413" i="70" s="1"/>
  <c r="Q138" i="60"/>
  <c r="M139" i="57"/>
  <c r="E358" i="70"/>
  <c r="I358" i="70"/>
  <c r="I140" i="60"/>
  <c r="M358" i="70"/>
  <c r="M140" i="60"/>
  <c r="Q358" i="70"/>
  <c r="G359" i="70"/>
  <c r="G416" i="70" s="1"/>
  <c r="G141" i="60"/>
  <c r="K359" i="70"/>
  <c r="K416" i="70" s="1"/>
  <c r="K141" i="60"/>
  <c r="O359" i="70"/>
  <c r="O416" i="70" s="1"/>
  <c r="O141" i="60"/>
  <c r="G144" i="57"/>
  <c r="G331" i="71"/>
  <c r="K144" i="57"/>
  <c r="K331" i="71"/>
  <c r="O144" i="57"/>
  <c r="O331" i="71"/>
  <c r="G146" i="57"/>
  <c r="G333" i="71"/>
  <c r="K146" i="57"/>
  <c r="K333" i="71"/>
  <c r="O146" i="57"/>
  <c r="O333" i="71"/>
  <c r="D335" i="71"/>
  <c r="D149" i="60"/>
  <c r="H335" i="71"/>
  <c r="H149" i="60"/>
  <c r="L335" i="71"/>
  <c r="L148" i="60"/>
  <c r="L149" i="60"/>
  <c r="P335" i="71"/>
  <c r="P148" i="60"/>
  <c r="P149" i="60"/>
  <c r="D337" i="71"/>
  <c r="D151" i="60"/>
  <c r="H337" i="71"/>
  <c r="H151" i="60"/>
  <c r="L337" i="71"/>
  <c r="L151" i="60"/>
  <c r="P337" i="71"/>
  <c r="P151" i="60"/>
  <c r="F338" i="71"/>
  <c r="F392" i="71" s="1"/>
  <c r="F152" i="60"/>
  <c r="J338" i="71"/>
  <c r="J392" i="71" s="1"/>
  <c r="J152" i="60"/>
  <c r="N338" i="71"/>
  <c r="N392" i="71" s="1"/>
  <c r="N152" i="60"/>
  <c r="D339" i="71"/>
  <c r="D393" i="71" s="1"/>
  <c r="D153" i="60"/>
  <c r="H339" i="71"/>
  <c r="H393" i="71" s="1"/>
  <c r="H153" i="60"/>
  <c r="L339" i="71"/>
  <c r="L393" i="71" s="1"/>
  <c r="L153" i="60"/>
  <c r="P339" i="71"/>
  <c r="P393" i="71" s="1"/>
  <c r="P153" i="60"/>
  <c r="E341" i="71"/>
  <c r="E155" i="60"/>
  <c r="I341" i="71"/>
  <c r="I155" i="60"/>
  <c r="M341" i="71"/>
  <c r="M155" i="60"/>
  <c r="Q341" i="71"/>
  <c r="Q155" i="60"/>
  <c r="G342" i="71"/>
  <c r="G396" i="71" s="1"/>
  <c r="G156" i="60"/>
  <c r="K342" i="71"/>
  <c r="K396" i="71" s="1"/>
  <c r="K156" i="60"/>
  <c r="O342" i="71"/>
  <c r="O396" i="71" s="1"/>
  <c r="O156" i="60"/>
  <c r="D344" i="71"/>
  <c r="D158" i="60"/>
  <c r="D157" i="60"/>
  <c r="H344" i="71"/>
  <c r="H158" i="60"/>
  <c r="H157" i="60"/>
  <c r="L344" i="71"/>
  <c r="L158" i="60"/>
  <c r="L157" i="60"/>
  <c r="P344" i="71"/>
  <c r="P158" i="60"/>
  <c r="P157" i="60"/>
  <c r="F345" i="71"/>
  <c r="F399" i="71" s="1"/>
  <c r="F159" i="60"/>
  <c r="J345" i="71"/>
  <c r="J399" i="71" s="1"/>
  <c r="J159" i="60"/>
  <c r="N345" i="71"/>
  <c r="N399" i="71" s="1"/>
  <c r="N159" i="60"/>
  <c r="E162" i="57"/>
  <c r="E331" i="72"/>
  <c r="I162" i="57"/>
  <c r="I331" i="72"/>
  <c r="M162" i="57"/>
  <c r="M331" i="72"/>
  <c r="Q162" i="57"/>
  <c r="Q331" i="72"/>
  <c r="E164" i="57"/>
  <c r="E333" i="72"/>
  <c r="I164" i="57"/>
  <c r="I333" i="72"/>
  <c r="M164" i="57"/>
  <c r="M333" i="72"/>
  <c r="Q164" i="57"/>
  <c r="Q333" i="72"/>
  <c r="D335" i="72"/>
  <c r="D167" i="60"/>
  <c r="H335" i="72"/>
  <c r="H167" i="60"/>
  <c r="L335" i="72"/>
  <c r="L167" i="60"/>
  <c r="P335" i="72"/>
  <c r="P167" i="60"/>
  <c r="E168" i="57"/>
  <c r="E337" i="72"/>
  <c r="E391" i="72" s="1"/>
  <c r="I168" i="57"/>
  <c r="I337" i="72"/>
  <c r="M168" i="57"/>
  <c r="M166" i="60" s="1"/>
  <c r="M337" i="72"/>
  <c r="Q168" i="57"/>
  <c r="Q337" i="72"/>
  <c r="F341" i="72"/>
  <c r="F173" i="60"/>
  <c r="J341" i="72"/>
  <c r="J173" i="60"/>
  <c r="N341" i="72"/>
  <c r="N173" i="60"/>
  <c r="D342" i="72"/>
  <c r="D396" i="72" s="1"/>
  <c r="D174" i="60"/>
  <c r="H342" i="72"/>
  <c r="H174" i="60"/>
  <c r="L172" i="57"/>
  <c r="L172" i="60" s="1"/>
  <c r="L342" i="72"/>
  <c r="L396" i="72" s="1"/>
  <c r="L174" i="60"/>
  <c r="P342" i="72"/>
  <c r="P396" i="72" s="1"/>
  <c r="P174" i="60"/>
  <c r="F344" i="72"/>
  <c r="F176" i="60"/>
  <c r="F175" i="60"/>
  <c r="J344" i="72"/>
  <c r="J176" i="60"/>
  <c r="J175" i="60"/>
  <c r="N344" i="72"/>
  <c r="N176" i="60"/>
  <c r="N175" i="60"/>
  <c r="D345" i="72"/>
  <c r="D399" i="72" s="1"/>
  <c r="D177" i="60"/>
  <c r="H345" i="72"/>
  <c r="H399" i="72" s="1"/>
  <c r="H177" i="60"/>
  <c r="L345" i="72"/>
  <c r="L399" i="72" s="1"/>
  <c r="L177" i="60"/>
  <c r="P345" i="72"/>
  <c r="P399" i="72" s="1"/>
  <c r="P177" i="60"/>
  <c r="C14" i="58"/>
  <c r="C149" i="58"/>
  <c r="C158" i="58"/>
  <c r="E13" i="58"/>
  <c r="I13" i="58"/>
  <c r="M13" i="58"/>
  <c r="Q13" i="58"/>
  <c r="K14" i="58"/>
  <c r="O14" i="58"/>
  <c r="I21" i="58"/>
  <c r="Q21" i="58"/>
  <c r="E95" i="58"/>
  <c r="M95" i="58"/>
  <c r="E112" i="58"/>
  <c r="I112" i="58"/>
  <c r="M112" i="58"/>
  <c r="Q112" i="58"/>
  <c r="G121" i="58"/>
  <c r="K121" i="58"/>
  <c r="O121" i="58"/>
  <c r="E170" i="58"/>
  <c r="I170" i="58"/>
  <c r="M170" i="58"/>
  <c r="Q170" i="58"/>
  <c r="C95" i="59"/>
  <c r="C115" i="59"/>
  <c r="C151" i="59"/>
  <c r="I11" i="59"/>
  <c r="M11" i="59"/>
  <c r="Q11" i="59"/>
  <c r="E13" i="59"/>
  <c r="I13" i="59"/>
  <c r="M13" i="59"/>
  <c r="Q13" i="59"/>
  <c r="K14" i="59"/>
  <c r="O14" i="59"/>
  <c r="K59" i="59"/>
  <c r="O92" i="59"/>
  <c r="G94" i="59"/>
  <c r="K94" i="59"/>
  <c r="E95" i="59"/>
  <c r="M95" i="59"/>
  <c r="G102" i="59"/>
  <c r="M102" i="59"/>
  <c r="D114" i="59"/>
  <c r="I114" i="59"/>
  <c r="F115" i="59"/>
  <c r="K115" i="59"/>
  <c r="G140" i="59"/>
  <c r="G149" i="59"/>
  <c r="Q149" i="59"/>
  <c r="K151" i="59"/>
  <c r="M152" i="59"/>
  <c r="I158" i="59"/>
  <c r="K167" i="59"/>
  <c r="Q167" i="59"/>
  <c r="E169" i="59"/>
  <c r="O169" i="59"/>
  <c r="G170" i="59"/>
  <c r="Q170" i="59"/>
  <c r="M176" i="59"/>
  <c r="C15" i="60"/>
  <c r="C29" i="60"/>
  <c r="C35" i="60"/>
  <c r="C149" i="60"/>
  <c r="C155" i="60"/>
  <c r="C163" i="60"/>
  <c r="C169" i="60"/>
  <c r="C175" i="60"/>
  <c r="E6" i="60"/>
  <c r="K6" i="60"/>
  <c r="P6" i="60"/>
  <c r="G8" i="60"/>
  <c r="L8" i="60"/>
  <c r="M11" i="60"/>
  <c r="K13" i="60"/>
  <c r="M14" i="60"/>
  <c r="E15" i="60"/>
  <c r="O15" i="60"/>
  <c r="N17" i="60"/>
  <c r="E18" i="60"/>
  <c r="P18" i="60"/>
  <c r="Q21" i="60"/>
  <c r="M22" i="60"/>
  <c r="H27" i="60"/>
  <c r="J29" i="60"/>
  <c r="D34" i="60"/>
  <c r="I34" i="60"/>
  <c r="F35" i="60"/>
  <c r="K35" i="60"/>
  <c r="J37" i="60"/>
  <c r="O37" i="60"/>
  <c r="L38" i="60"/>
  <c r="Q38" i="60"/>
  <c r="M41" i="60"/>
  <c r="M46" i="60"/>
  <c r="D48" i="60"/>
  <c r="Q54" i="60"/>
  <c r="K59" i="60"/>
  <c r="M60" i="60"/>
  <c r="E65" i="60"/>
  <c r="E73" i="60"/>
  <c r="I75" i="60"/>
  <c r="K76" i="60"/>
  <c r="Q79" i="60"/>
  <c r="L84" i="60"/>
  <c r="M91" i="60"/>
  <c r="O92" i="60"/>
  <c r="G96" i="60"/>
  <c r="K98" i="60"/>
  <c r="M99" i="60"/>
  <c r="Q110" i="60"/>
  <c r="K115" i="60"/>
  <c r="M116" i="60"/>
  <c r="I122" i="60"/>
  <c r="I131" i="60"/>
  <c r="G138" i="60"/>
  <c r="I139" i="60"/>
  <c r="M141" i="60"/>
  <c r="G147" i="60"/>
  <c r="I156" i="60"/>
  <c r="O159" i="60"/>
  <c r="E163" i="60"/>
  <c r="I165" i="60"/>
  <c r="Q169" i="60"/>
  <c r="E171" i="60"/>
  <c r="Q177" i="60"/>
  <c r="C321" i="64"/>
  <c r="C289" i="66"/>
  <c r="C377" i="69"/>
  <c r="C278" i="72"/>
  <c r="G4" i="54"/>
  <c r="G319" i="64"/>
  <c r="K4" i="54"/>
  <c r="K319" i="64"/>
  <c r="O4" i="54"/>
  <c r="O319" i="64"/>
  <c r="E362" i="64"/>
  <c r="D7" i="54"/>
  <c r="D322" i="64"/>
  <c r="D364" i="64" s="1"/>
  <c r="H7" i="54"/>
  <c r="H322" i="64"/>
  <c r="L321" i="64"/>
  <c r="P321" i="64"/>
  <c r="E411" i="64"/>
  <c r="E326" i="64"/>
  <c r="E410" i="64" s="1"/>
  <c r="I411" i="64"/>
  <c r="M411" i="64"/>
  <c r="Q326" i="64"/>
  <c r="Q410" i="64" s="1"/>
  <c r="Q411" i="64"/>
  <c r="G16" i="54"/>
  <c r="G331" i="64"/>
  <c r="G373" i="64" s="1"/>
  <c r="K16" i="54"/>
  <c r="K331" i="64"/>
  <c r="K373" i="64" s="1"/>
  <c r="O16" i="54"/>
  <c r="O331" i="64"/>
  <c r="E16" i="54"/>
  <c r="E332" i="64"/>
  <c r="I16" i="54"/>
  <c r="I332" i="64"/>
  <c r="I374" i="64" s="1"/>
  <c r="M16" i="54"/>
  <c r="M9" i="54" s="1"/>
  <c r="M332" i="64"/>
  <c r="Q374" i="64"/>
  <c r="O333" i="64"/>
  <c r="G289" i="65"/>
  <c r="K289" i="65"/>
  <c r="O289" i="65"/>
  <c r="O330" i="65"/>
  <c r="G297" i="65"/>
  <c r="O297" i="65"/>
  <c r="G39" i="54"/>
  <c r="G301" i="65"/>
  <c r="K39" i="54"/>
  <c r="K301" i="65"/>
  <c r="O39" i="54"/>
  <c r="O301" i="65"/>
  <c r="G44" i="54"/>
  <c r="G287" i="66"/>
  <c r="K44" i="54"/>
  <c r="K287" i="66"/>
  <c r="O44" i="54"/>
  <c r="O287" i="66"/>
  <c r="E44" i="54"/>
  <c r="E288" i="66"/>
  <c r="M44" i="54"/>
  <c r="M288" i="66"/>
  <c r="M326" i="66" s="1"/>
  <c r="E47" i="54"/>
  <c r="E290" i="66"/>
  <c r="E328" i="66" s="1"/>
  <c r="I47" i="54"/>
  <c r="I290" i="66"/>
  <c r="I328" i="66" s="1"/>
  <c r="M47" i="54"/>
  <c r="M290" i="66"/>
  <c r="M328" i="66" s="1"/>
  <c r="Q47" i="54"/>
  <c r="Q290" i="66"/>
  <c r="Q328" i="66" s="1"/>
  <c r="E292" i="66"/>
  <c r="I292" i="66"/>
  <c r="M292" i="66"/>
  <c r="Q292" i="66"/>
  <c r="E51" i="54"/>
  <c r="E294" i="66"/>
  <c r="E332" i="66" s="1"/>
  <c r="I51" i="54"/>
  <c r="I294" i="66"/>
  <c r="I332" i="66" s="1"/>
  <c r="M51" i="54"/>
  <c r="M294" i="66"/>
  <c r="M332" i="66" s="1"/>
  <c r="Q51" i="54"/>
  <c r="Q294" i="66"/>
  <c r="Q332" i="66" s="1"/>
  <c r="G51" i="54"/>
  <c r="G295" i="66"/>
  <c r="O51" i="54"/>
  <c r="O295" i="66"/>
  <c r="O333" i="66" s="1"/>
  <c r="E55" i="54"/>
  <c r="E298" i="66"/>
  <c r="E336" i="66" s="1"/>
  <c r="I55" i="54"/>
  <c r="I298" i="66"/>
  <c r="I336" i="66" s="1"/>
  <c r="M55" i="54"/>
  <c r="M298" i="66"/>
  <c r="Q55" i="54"/>
  <c r="Q298" i="66"/>
  <c r="G55" i="54"/>
  <c r="G299" i="66"/>
  <c r="G337" i="66" s="1"/>
  <c r="O55" i="54"/>
  <c r="O299" i="66"/>
  <c r="O337" i="66" s="1"/>
  <c r="E377" i="66"/>
  <c r="M300" i="66"/>
  <c r="M377" i="66"/>
  <c r="G289" i="67"/>
  <c r="K289" i="67"/>
  <c r="O289" i="67"/>
  <c r="G292" i="67"/>
  <c r="K292" i="67"/>
  <c r="O292" i="67"/>
  <c r="O330" i="67" s="1"/>
  <c r="Q293" i="67"/>
  <c r="E77" i="54"/>
  <c r="E301" i="67"/>
  <c r="I77" i="54"/>
  <c r="I301" i="67"/>
  <c r="M77" i="54"/>
  <c r="M301" i="67"/>
  <c r="Q77" i="54"/>
  <c r="Q301" i="67"/>
  <c r="G77" i="54"/>
  <c r="G302" i="67"/>
  <c r="K77" i="54"/>
  <c r="K302" i="67"/>
  <c r="O77" i="54"/>
  <c r="O302" i="67"/>
  <c r="E82" i="54"/>
  <c r="E355" i="68"/>
  <c r="E354" i="68" s="1"/>
  <c r="I82" i="54"/>
  <c r="I355" i="68"/>
  <c r="M82" i="54"/>
  <c r="M355" i="68"/>
  <c r="Q82" i="54"/>
  <c r="Q355" i="68"/>
  <c r="G354" i="68"/>
  <c r="E357" i="68"/>
  <c r="I357" i="68"/>
  <c r="M357" i="68"/>
  <c r="Q357" i="68"/>
  <c r="I408" i="68"/>
  <c r="M361" i="68"/>
  <c r="Q361" i="68"/>
  <c r="G93" i="54"/>
  <c r="G366" i="68"/>
  <c r="K93" i="54"/>
  <c r="K93" i="58" s="1"/>
  <c r="K366" i="68"/>
  <c r="O93" i="54"/>
  <c r="O366" i="68"/>
  <c r="G97" i="54"/>
  <c r="G370" i="68"/>
  <c r="K97" i="54"/>
  <c r="K87" i="54" s="1"/>
  <c r="K370" i="68"/>
  <c r="O97" i="54"/>
  <c r="O370" i="68"/>
  <c r="E97" i="54"/>
  <c r="E371" i="68"/>
  <c r="I97" i="54"/>
  <c r="I371" i="68"/>
  <c r="M97" i="54"/>
  <c r="M371" i="68"/>
  <c r="I286" i="69"/>
  <c r="G289" i="69"/>
  <c r="O289" i="69"/>
  <c r="E368" i="69"/>
  <c r="I368" i="69"/>
  <c r="M368" i="69"/>
  <c r="Q368" i="69"/>
  <c r="G113" i="54"/>
  <c r="G113" i="58" s="1"/>
  <c r="G294" i="69"/>
  <c r="K113" i="54"/>
  <c r="K113" i="58" s="1"/>
  <c r="K294" i="69"/>
  <c r="O113" i="54"/>
  <c r="O113" i="58" s="1"/>
  <c r="O294" i="69"/>
  <c r="G377" i="69"/>
  <c r="G300" i="69"/>
  <c r="K377" i="69"/>
  <c r="O377" i="69"/>
  <c r="O300" i="69"/>
  <c r="E125" i="54"/>
  <c r="E287" i="70"/>
  <c r="I125" i="54"/>
  <c r="I287" i="70"/>
  <c r="M125" i="54"/>
  <c r="M287" i="70"/>
  <c r="Q125" i="54"/>
  <c r="Q287" i="70"/>
  <c r="E289" i="70"/>
  <c r="M289" i="70"/>
  <c r="I293" i="70"/>
  <c r="O293" i="70"/>
  <c r="G136" i="54"/>
  <c r="G298" i="70"/>
  <c r="K136" i="54"/>
  <c r="K298" i="70"/>
  <c r="O136" i="54"/>
  <c r="O298" i="70"/>
  <c r="E139" i="54"/>
  <c r="E301" i="70"/>
  <c r="I139" i="54"/>
  <c r="I301" i="70"/>
  <c r="M139" i="54"/>
  <c r="M301" i="70"/>
  <c r="Q139" i="54"/>
  <c r="Q301" i="70"/>
  <c r="G276" i="71"/>
  <c r="K276" i="71"/>
  <c r="O276" i="71"/>
  <c r="O278" i="71"/>
  <c r="G353" i="71"/>
  <c r="K353" i="71"/>
  <c r="O353" i="71"/>
  <c r="G355" i="71"/>
  <c r="O355" i="71"/>
  <c r="G157" i="54"/>
  <c r="G290" i="71"/>
  <c r="K157" i="54"/>
  <c r="K290" i="71"/>
  <c r="O157" i="54"/>
  <c r="O290" i="71"/>
  <c r="G162" i="54"/>
  <c r="G277" i="72"/>
  <c r="K162" i="54"/>
  <c r="K277" i="72"/>
  <c r="O162" i="54"/>
  <c r="O277" i="72"/>
  <c r="I278" i="72"/>
  <c r="E353" i="72"/>
  <c r="I353" i="72"/>
  <c r="M353" i="72"/>
  <c r="Q353" i="72"/>
  <c r="G168" i="54"/>
  <c r="G283" i="72"/>
  <c r="K168" i="54"/>
  <c r="K168" i="58" s="1"/>
  <c r="K283" i="72"/>
  <c r="O168" i="54"/>
  <c r="O283" i="72"/>
  <c r="I282" i="72"/>
  <c r="I354" i="72" s="1"/>
  <c r="I356" i="72"/>
  <c r="G172" i="54"/>
  <c r="G287" i="72"/>
  <c r="K172" i="54"/>
  <c r="K287" i="72"/>
  <c r="O172" i="54"/>
  <c r="O287" i="72"/>
  <c r="E172" i="54"/>
  <c r="E288" i="72"/>
  <c r="I172" i="54"/>
  <c r="I288" i="72"/>
  <c r="M172" i="54"/>
  <c r="M288" i="72"/>
  <c r="G362" i="72"/>
  <c r="K289" i="72"/>
  <c r="K362" i="72"/>
  <c r="O362" i="72"/>
  <c r="C4" i="55"/>
  <c r="C341" i="64"/>
  <c r="C432" i="64"/>
  <c r="C369" i="64"/>
  <c r="C16" i="55"/>
  <c r="C353" i="64"/>
  <c r="C25" i="55"/>
  <c r="C306" i="65"/>
  <c r="C32" i="55"/>
  <c r="C30" i="55" s="1"/>
  <c r="C313" i="65"/>
  <c r="C337" i="65"/>
  <c r="C51" i="55"/>
  <c r="C314" i="66"/>
  <c r="C58" i="55"/>
  <c r="C320" i="66"/>
  <c r="C66" i="55"/>
  <c r="C309" i="67"/>
  <c r="C334" i="67"/>
  <c r="C340" i="67"/>
  <c r="C408" i="68"/>
  <c r="C93" i="55"/>
  <c r="C390" i="68"/>
  <c r="C325" i="69"/>
  <c r="C305" i="69"/>
  <c r="C312" i="69"/>
  <c r="C117" i="55"/>
  <c r="C318" i="69"/>
  <c r="C316" i="69" s="1"/>
  <c r="C125" i="55"/>
  <c r="C307" i="70"/>
  <c r="C333" i="70"/>
  <c r="C339" i="70"/>
  <c r="C396" i="70"/>
  <c r="C319" i="70"/>
  <c r="C317" i="71"/>
  <c r="C371" i="71"/>
  <c r="C323" i="71"/>
  <c r="C304" i="71"/>
  <c r="C294" i="72"/>
  <c r="C312" i="72" s="1"/>
  <c r="C313" i="72"/>
  <c r="C320" i="72"/>
  <c r="C374" i="72"/>
  <c r="C380" i="72"/>
  <c r="C326" i="72"/>
  <c r="C307" i="72"/>
  <c r="E4" i="55"/>
  <c r="E340" i="64"/>
  <c r="I4" i="55"/>
  <c r="I340" i="64"/>
  <c r="M4" i="55"/>
  <c r="M340" i="64"/>
  <c r="Q4" i="55"/>
  <c r="Q340" i="64"/>
  <c r="O362" i="64"/>
  <c r="G7" i="55"/>
  <c r="G343" i="64"/>
  <c r="K7" i="55"/>
  <c r="K343" i="64"/>
  <c r="O7" i="55"/>
  <c r="O343" i="64"/>
  <c r="D345" i="64"/>
  <c r="H345" i="64"/>
  <c r="L345" i="64"/>
  <c r="P345" i="64"/>
  <c r="F367" i="64"/>
  <c r="J430" i="64"/>
  <c r="J367" i="64"/>
  <c r="N367" i="64"/>
  <c r="N430" i="64"/>
  <c r="F12" i="55"/>
  <c r="F348" i="64"/>
  <c r="J432" i="64"/>
  <c r="J369" i="64"/>
  <c r="J347" i="64"/>
  <c r="N12" i="55"/>
  <c r="N348" i="64"/>
  <c r="D370" i="64"/>
  <c r="H370" i="64"/>
  <c r="L370" i="64"/>
  <c r="P433" i="64"/>
  <c r="P370" i="64"/>
  <c r="F371" i="64"/>
  <c r="J371" i="64"/>
  <c r="N371" i="64"/>
  <c r="F16" i="55"/>
  <c r="F352" i="64"/>
  <c r="J351" i="64"/>
  <c r="J373" i="64"/>
  <c r="N16" i="55"/>
  <c r="N352" i="64"/>
  <c r="D374" i="64"/>
  <c r="H374" i="64"/>
  <c r="L374" i="64"/>
  <c r="P374" i="64"/>
  <c r="F19" i="55"/>
  <c r="I354" i="64"/>
  <c r="M354" i="64"/>
  <c r="G440" i="64"/>
  <c r="G377" i="64"/>
  <c r="O440" i="64"/>
  <c r="O377" i="64"/>
  <c r="I378" i="64"/>
  <c r="M378" i="64"/>
  <c r="Q378" i="64"/>
  <c r="D325" i="65"/>
  <c r="H25" i="55"/>
  <c r="H306" i="65"/>
  <c r="L305" i="65"/>
  <c r="P25" i="55"/>
  <c r="P306" i="65"/>
  <c r="F326" i="65"/>
  <c r="J326" i="65"/>
  <c r="N326" i="65"/>
  <c r="N28" i="55"/>
  <c r="E308" i="65"/>
  <c r="I328" i="65"/>
  <c r="I308" i="65"/>
  <c r="M308" i="65"/>
  <c r="D311" i="65"/>
  <c r="L311" i="65"/>
  <c r="D312" i="65"/>
  <c r="L312" i="65"/>
  <c r="P32" i="55"/>
  <c r="P313" i="65"/>
  <c r="J333" i="65"/>
  <c r="D334" i="65"/>
  <c r="H334" i="65"/>
  <c r="L334" i="65"/>
  <c r="P334" i="65"/>
  <c r="G36" i="55"/>
  <c r="G317" i="65"/>
  <c r="K36" i="55"/>
  <c r="K30" i="55" s="1"/>
  <c r="K317" i="65"/>
  <c r="K336" i="65" s="1"/>
  <c r="O36" i="55"/>
  <c r="O317" i="65"/>
  <c r="E337" i="65"/>
  <c r="I337" i="65"/>
  <c r="M337" i="65"/>
  <c r="Q337" i="65"/>
  <c r="E39" i="55"/>
  <c r="E320" i="65"/>
  <c r="I39" i="55"/>
  <c r="I320" i="65"/>
  <c r="M39" i="55"/>
  <c r="M320" i="65"/>
  <c r="Q39" i="55"/>
  <c r="Q320" i="65"/>
  <c r="K325" i="66"/>
  <c r="I326" i="66"/>
  <c r="Q326" i="66"/>
  <c r="D47" i="55"/>
  <c r="D309" i="66"/>
  <c r="H308" i="66"/>
  <c r="L47" i="55"/>
  <c r="L309" i="66"/>
  <c r="P308" i="66"/>
  <c r="H330" i="66"/>
  <c r="J51" i="55"/>
  <c r="Q312" i="66"/>
  <c r="K333" i="66"/>
  <c r="E334" i="66"/>
  <c r="I334" i="66"/>
  <c r="M334" i="66"/>
  <c r="Q334" i="66"/>
  <c r="M55" i="55"/>
  <c r="D316" i="66"/>
  <c r="D336" i="66"/>
  <c r="L336" i="66"/>
  <c r="L316" i="66"/>
  <c r="F337" i="66"/>
  <c r="J337" i="66"/>
  <c r="O58" i="55"/>
  <c r="F319" i="66"/>
  <c r="N319" i="66"/>
  <c r="N396" i="66"/>
  <c r="N339" i="66"/>
  <c r="D340" i="66"/>
  <c r="H340" i="66"/>
  <c r="L340" i="66"/>
  <c r="P340" i="66"/>
  <c r="E63" i="55"/>
  <c r="E306" i="67"/>
  <c r="I63" i="55"/>
  <c r="I306" i="67"/>
  <c r="M63" i="55"/>
  <c r="M306" i="67"/>
  <c r="Q63" i="55"/>
  <c r="Q306" i="67"/>
  <c r="G326" i="67"/>
  <c r="K326" i="67"/>
  <c r="O326" i="67"/>
  <c r="G66" i="55"/>
  <c r="G309" i="67"/>
  <c r="K66" i="55"/>
  <c r="K309" i="67"/>
  <c r="O66" i="55"/>
  <c r="O309" i="67"/>
  <c r="D311" i="67"/>
  <c r="H330" i="67"/>
  <c r="L311" i="67"/>
  <c r="P330" i="67"/>
  <c r="F70" i="55"/>
  <c r="L70" i="55"/>
  <c r="G70" i="55"/>
  <c r="G68" i="55" s="1"/>
  <c r="G313" i="67"/>
  <c r="K70" i="55"/>
  <c r="K313" i="67"/>
  <c r="O70" i="55"/>
  <c r="O313" i="67"/>
  <c r="I333" i="67"/>
  <c r="Q333" i="67"/>
  <c r="I74" i="55"/>
  <c r="D74" i="55"/>
  <c r="D317" i="67"/>
  <c r="H74" i="55"/>
  <c r="H317" i="67"/>
  <c r="L74" i="55"/>
  <c r="L317" i="67"/>
  <c r="L336" i="67" s="1"/>
  <c r="P74" i="55"/>
  <c r="P317" i="67"/>
  <c r="F337" i="67"/>
  <c r="J337" i="67"/>
  <c r="N337" i="67"/>
  <c r="D77" i="55"/>
  <c r="G319" i="67"/>
  <c r="E340" i="67"/>
  <c r="E82" i="55"/>
  <c r="E379" i="68"/>
  <c r="I82" i="55"/>
  <c r="I379" i="68"/>
  <c r="M82" i="55"/>
  <c r="M379" i="68"/>
  <c r="Q82" i="55"/>
  <c r="Q379" i="68"/>
  <c r="G404" i="68"/>
  <c r="K404" i="68"/>
  <c r="O404" i="68"/>
  <c r="F85" i="55"/>
  <c r="F382" i="68"/>
  <c r="J381" i="68"/>
  <c r="N85" i="55"/>
  <c r="N382" i="68"/>
  <c r="D408" i="68"/>
  <c r="H408" i="68"/>
  <c r="L408" i="68"/>
  <c r="P408" i="68"/>
  <c r="G89" i="55"/>
  <c r="G386" i="68"/>
  <c r="K89" i="55"/>
  <c r="K386" i="68"/>
  <c r="O89" i="55"/>
  <c r="O386" i="68"/>
  <c r="Q411" i="68"/>
  <c r="K412" i="68"/>
  <c r="O412" i="68"/>
  <c r="O484" i="68"/>
  <c r="E93" i="55"/>
  <c r="D414" i="68"/>
  <c r="D486" i="68"/>
  <c r="H414" i="68"/>
  <c r="H389" i="68"/>
  <c r="L414" i="68"/>
  <c r="L486" i="68"/>
  <c r="P93" i="55"/>
  <c r="P390" i="68"/>
  <c r="F415" i="68"/>
  <c r="F487" i="68"/>
  <c r="J93" i="55"/>
  <c r="J93" i="59" s="1"/>
  <c r="J391" i="68"/>
  <c r="J389" i="68" s="1"/>
  <c r="N415" i="68"/>
  <c r="D416" i="68"/>
  <c r="H416" i="68"/>
  <c r="L416" i="68"/>
  <c r="P416" i="68"/>
  <c r="E393" i="68"/>
  <c r="I418" i="68"/>
  <c r="G419" i="68"/>
  <c r="K100" i="55"/>
  <c r="F397" i="68"/>
  <c r="J397" i="68"/>
  <c r="N397" i="68"/>
  <c r="D398" i="68"/>
  <c r="D102" i="59"/>
  <c r="H398" i="68"/>
  <c r="H102" i="59"/>
  <c r="L398" i="68"/>
  <c r="L102" i="59"/>
  <c r="P398" i="68"/>
  <c r="P102" i="59"/>
  <c r="F399" i="68"/>
  <c r="F423" i="68" s="1"/>
  <c r="J399" i="68"/>
  <c r="N399" i="68"/>
  <c r="G106" i="55"/>
  <c r="G306" i="69"/>
  <c r="K106" i="55"/>
  <c r="K306" i="69"/>
  <c r="O106" i="55"/>
  <c r="O306" i="69"/>
  <c r="I326" i="69"/>
  <c r="Q326" i="69"/>
  <c r="E109" i="55"/>
  <c r="E309" i="69"/>
  <c r="I109" i="55"/>
  <c r="I309" i="69"/>
  <c r="M109" i="55"/>
  <c r="M309" i="69"/>
  <c r="Q109" i="55"/>
  <c r="Q309" i="69"/>
  <c r="G311" i="69"/>
  <c r="K311" i="69"/>
  <c r="O311" i="69"/>
  <c r="E389" i="69"/>
  <c r="E332" i="69"/>
  <c r="E312" i="69"/>
  <c r="I389" i="69"/>
  <c r="I332" i="69"/>
  <c r="M332" i="69"/>
  <c r="M389" i="69"/>
  <c r="Q332" i="69"/>
  <c r="Q389" i="69"/>
  <c r="Q312" i="69"/>
  <c r="G390" i="69"/>
  <c r="G333" i="69"/>
  <c r="K333" i="69"/>
  <c r="K390" i="69"/>
  <c r="O390" i="69"/>
  <c r="O333" i="69"/>
  <c r="I334" i="69"/>
  <c r="G117" i="55"/>
  <c r="G317" i="69"/>
  <c r="K117" i="55"/>
  <c r="K317" i="69"/>
  <c r="O117" i="55"/>
  <c r="O317" i="69"/>
  <c r="E117" i="55"/>
  <c r="E318" i="69"/>
  <c r="E316" i="69" s="1"/>
  <c r="M117" i="55"/>
  <c r="M318" i="69"/>
  <c r="E120" i="55"/>
  <c r="E320" i="69"/>
  <c r="I120" i="55"/>
  <c r="I320" i="69"/>
  <c r="M120" i="55"/>
  <c r="M320" i="69"/>
  <c r="M319" i="69" s="1"/>
  <c r="Q120" i="55"/>
  <c r="Q320" i="69"/>
  <c r="G120" i="55"/>
  <c r="G321" i="69"/>
  <c r="K340" i="69"/>
  <c r="O120" i="55"/>
  <c r="O321" i="69"/>
  <c r="G325" i="70"/>
  <c r="K305" i="70"/>
  <c r="E326" i="70"/>
  <c r="G128" i="55"/>
  <c r="G309" i="70"/>
  <c r="K128" i="55"/>
  <c r="K309" i="70"/>
  <c r="O128" i="55"/>
  <c r="O309" i="70"/>
  <c r="E330" i="70"/>
  <c r="M330" i="70"/>
  <c r="Q330" i="70"/>
  <c r="G132" i="55"/>
  <c r="G313" i="70"/>
  <c r="K132" i="55"/>
  <c r="K313" i="70"/>
  <c r="O132" i="55"/>
  <c r="O313" i="70"/>
  <c r="E132" i="55"/>
  <c r="E314" i="70"/>
  <c r="M132" i="55"/>
  <c r="M314" i="70"/>
  <c r="G334" i="70"/>
  <c r="K334" i="70"/>
  <c r="G136" i="55"/>
  <c r="G130" i="55" s="1"/>
  <c r="G317" i="70"/>
  <c r="K136" i="55"/>
  <c r="K317" i="70"/>
  <c r="O136" i="55"/>
  <c r="O130" i="55" s="1"/>
  <c r="O317" i="70"/>
  <c r="E337" i="70"/>
  <c r="I316" i="70"/>
  <c r="I337" i="70"/>
  <c r="M337" i="70"/>
  <c r="Q337" i="70"/>
  <c r="G319" i="70"/>
  <c r="G396" i="70"/>
  <c r="G339" i="70"/>
  <c r="K319" i="70"/>
  <c r="K396" i="70"/>
  <c r="K339" i="70"/>
  <c r="E340" i="70"/>
  <c r="I340" i="70"/>
  <c r="G294" i="71"/>
  <c r="G313" i="71"/>
  <c r="K313" i="71"/>
  <c r="K294" i="71"/>
  <c r="O313" i="71"/>
  <c r="O294" i="71"/>
  <c r="G296" i="71"/>
  <c r="K296" i="71"/>
  <c r="K314" i="71" s="1"/>
  <c r="K315" i="71"/>
  <c r="O296" i="71"/>
  <c r="O315" i="71"/>
  <c r="D299" i="71"/>
  <c r="H299" i="71"/>
  <c r="L299" i="71"/>
  <c r="P299" i="71"/>
  <c r="D150" i="55"/>
  <c r="D301" i="71"/>
  <c r="H150" i="55"/>
  <c r="H150" i="59" s="1"/>
  <c r="H301" i="71"/>
  <c r="L150" i="55"/>
  <c r="L150" i="59" s="1"/>
  <c r="L301" i="71"/>
  <c r="P150" i="55"/>
  <c r="P150" i="59" s="1"/>
  <c r="P301" i="71"/>
  <c r="J150" i="55"/>
  <c r="J302" i="71"/>
  <c r="N150" i="55"/>
  <c r="N302" i="71"/>
  <c r="D321" i="71"/>
  <c r="H321" i="71"/>
  <c r="L321" i="71"/>
  <c r="P321" i="71"/>
  <c r="D154" i="55"/>
  <c r="D305" i="71"/>
  <c r="H154" i="55"/>
  <c r="H148" i="55" s="1"/>
  <c r="H305" i="71"/>
  <c r="L154" i="55"/>
  <c r="L305" i="71"/>
  <c r="P154" i="55"/>
  <c r="P305" i="71"/>
  <c r="F304" i="71"/>
  <c r="J154" i="55"/>
  <c r="J306" i="71"/>
  <c r="N154" i="55"/>
  <c r="N306" i="71"/>
  <c r="E157" i="55"/>
  <c r="F157" i="55"/>
  <c r="F308" i="71"/>
  <c r="J157" i="55"/>
  <c r="J308" i="71"/>
  <c r="N157" i="55"/>
  <c r="N308" i="71"/>
  <c r="D157" i="55"/>
  <c r="D309" i="71"/>
  <c r="H327" i="71"/>
  <c r="L157" i="55"/>
  <c r="L309" i="71"/>
  <c r="P327" i="71"/>
  <c r="E313" i="72"/>
  <c r="E294" i="72"/>
  <c r="I294" i="72"/>
  <c r="M294" i="72"/>
  <c r="Q294" i="72"/>
  <c r="G164" i="55"/>
  <c r="G297" i="72"/>
  <c r="K164" i="55"/>
  <c r="K297" i="72"/>
  <c r="O164" i="55"/>
  <c r="O297" i="72"/>
  <c r="F299" i="72"/>
  <c r="J299" i="72"/>
  <c r="N299" i="72"/>
  <c r="D301" i="72"/>
  <c r="D169" i="59"/>
  <c r="H301" i="72"/>
  <c r="H169" i="59"/>
  <c r="L301" i="72"/>
  <c r="L169" i="59"/>
  <c r="P301" i="72"/>
  <c r="P169" i="59"/>
  <c r="F302" i="72"/>
  <c r="F170" i="59"/>
  <c r="J302" i="72"/>
  <c r="J170" i="59"/>
  <c r="N302" i="72"/>
  <c r="N170" i="59"/>
  <c r="D303" i="72"/>
  <c r="H303" i="72"/>
  <c r="L303" i="72"/>
  <c r="P303" i="72"/>
  <c r="G172" i="55"/>
  <c r="G166" i="55" s="1"/>
  <c r="G305" i="72"/>
  <c r="K172" i="55"/>
  <c r="K305" i="72"/>
  <c r="O172" i="55"/>
  <c r="O166" i="55" s="1"/>
  <c r="O305" i="72"/>
  <c r="E172" i="55"/>
  <c r="E306" i="72"/>
  <c r="I324" i="72"/>
  <c r="M172" i="55"/>
  <c r="M166" i="55" s="1"/>
  <c r="M306" i="72"/>
  <c r="Q324" i="72"/>
  <c r="F308" i="72"/>
  <c r="F176" i="59"/>
  <c r="J308" i="72"/>
  <c r="J176" i="59"/>
  <c r="N308" i="72"/>
  <c r="N176" i="59"/>
  <c r="D309" i="72"/>
  <c r="H309" i="72"/>
  <c r="L309" i="72"/>
  <c r="P309" i="72"/>
  <c r="C382" i="64"/>
  <c r="C457" i="64"/>
  <c r="C399" i="64"/>
  <c r="C462" i="64" s="1"/>
  <c r="C22" i="60"/>
  <c r="C349" i="65"/>
  <c r="C412" i="65"/>
  <c r="C344" i="66"/>
  <c r="C345" i="67"/>
  <c r="C402" i="67" s="1"/>
  <c r="C65" i="60"/>
  <c r="C358" i="67"/>
  <c r="C430" i="68"/>
  <c r="C86" i="60"/>
  <c r="C442" i="68"/>
  <c r="C98" i="60"/>
  <c r="C406" i="69"/>
  <c r="C355" i="69"/>
  <c r="C118" i="60"/>
  <c r="C401" i="70"/>
  <c r="C408" i="70"/>
  <c r="C356" i="70"/>
  <c r="C413" i="70" s="1"/>
  <c r="C138" i="60"/>
  <c r="C332" i="71"/>
  <c r="C387" i="71"/>
  <c r="C391" i="72"/>
  <c r="C342" i="72"/>
  <c r="C396" i="72" s="1"/>
  <c r="C174" i="60"/>
  <c r="F381" i="64"/>
  <c r="H7" i="57"/>
  <c r="G448" i="64"/>
  <c r="G384" i="64"/>
  <c r="K448" i="64"/>
  <c r="K384" i="64"/>
  <c r="O7" i="57"/>
  <c r="O385" i="64"/>
  <c r="D387" i="64"/>
  <c r="H387" i="64"/>
  <c r="L387" i="64"/>
  <c r="P387" i="64"/>
  <c r="F388" i="64"/>
  <c r="J388" i="64"/>
  <c r="J451" i="64" s="1"/>
  <c r="N388" i="64"/>
  <c r="N451" i="64" s="1"/>
  <c r="D390" i="64"/>
  <c r="H390" i="64"/>
  <c r="L390" i="64"/>
  <c r="P390" i="64"/>
  <c r="P13" i="60"/>
  <c r="F391" i="64"/>
  <c r="F454" i="64" s="1"/>
  <c r="F14" i="60"/>
  <c r="J391" i="64"/>
  <c r="J454" i="64" s="1"/>
  <c r="J14" i="60"/>
  <c r="N391" i="64"/>
  <c r="N14" i="60"/>
  <c r="D392" i="64"/>
  <c r="D455" i="64" s="1"/>
  <c r="D15" i="60"/>
  <c r="H392" i="64"/>
  <c r="H455" i="64" s="1"/>
  <c r="H15" i="60"/>
  <c r="L392" i="64"/>
  <c r="L455" i="64" s="1"/>
  <c r="L15" i="60"/>
  <c r="P392" i="64"/>
  <c r="P455" i="64" s="1"/>
  <c r="P15" i="60"/>
  <c r="G457" i="64"/>
  <c r="K457" i="64"/>
  <c r="O457" i="64"/>
  <c r="O393" i="64"/>
  <c r="O456" i="64" s="1"/>
  <c r="F397" i="64"/>
  <c r="J397" i="64"/>
  <c r="N397" i="64"/>
  <c r="D398" i="64"/>
  <c r="H398" i="64"/>
  <c r="L398" i="64"/>
  <c r="P398" i="64"/>
  <c r="F399" i="64"/>
  <c r="F462" i="64" s="1"/>
  <c r="F22" i="60"/>
  <c r="J399" i="64"/>
  <c r="J462" i="64" s="1"/>
  <c r="J22" i="60"/>
  <c r="N399" i="64"/>
  <c r="N462" i="64" s="1"/>
  <c r="N22" i="60"/>
  <c r="F25" i="57"/>
  <c r="F344" i="65"/>
  <c r="J25" i="57"/>
  <c r="J344" i="65"/>
  <c r="N25" i="57"/>
  <c r="N344" i="65"/>
  <c r="G404" i="65"/>
  <c r="G346" i="65"/>
  <c r="K346" i="65"/>
  <c r="K404" i="65"/>
  <c r="O28" i="57"/>
  <c r="O347" i="65"/>
  <c r="O349" i="65"/>
  <c r="O350" i="65"/>
  <c r="G412" i="65"/>
  <c r="G354" i="65"/>
  <c r="G411" i="65" s="1"/>
  <c r="K354" i="65"/>
  <c r="K411" i="65" s="1"/>
  <c r="K412" i="65"/>
  <c r="O412" i="65"/>
  <c r="K357" i="65"/>
  <c r="O357" i="65"/>
  <c r="E404" i="66"/>
  <c r="E346" i="66"/>
  <c r="I47" i="57"/>
  <c r="I347" i="66"/>
  <c r="M47" i="57"/>
  <c r="M347" i="66"/>
  <c r="Q47" i="57"/>
  <c r="Q347" i="66"/>
  <c r="E51" i="57"/>
  <c r="E351" i="66"/>
  <c r="I350" i="66"/>
  <c r="M51" i="57"/>
  <c r="M351" i="66"/>
  <c r="Q51" i="57"/>
  <c r="Q351" i="66"/>
  <c r="G51" i="57"/>
  <c r="G352" i="66"/>
  <c r="G409" i="66" s="1"/>
  <c r="K51" i="57"/>
  <c r="K352" i="66"/>
  <c r="K409" i="66" s="1"/>
  <c r="O51" i="57"/>
  <c r="O352" i="66"/>
  <c r="O409" i="66" s="1"/>
  <c r="G355" i="66"/>
  <c r="G56" i="60"/>
  <c r="K355" i="66"/>
  <c r="K56" i="60"/>
  <c r="O355" i="66"/>
  <c r="O56" i="60"/>
  <c r="E356" i="66"/>
  <c r="E413" i="66" s="1"/>
  <c r="E57" i="60"/>
  <c r="I356" i="66"/>
  <c r="I413" i="66" s="1"/>
  <c r="I57" i="60"/>
  <c r="M356" i="66"/>
  <c r="M413" i="66" s="1"/>
  <c r="M57" i="60"/>
  <c r="Q356" i="66"/>
  <c r="Q413" i="66" s="1"/>
  <c r="Q57" i="60"/>
  <c r="D358" i="66"/>
  <c r="H358" i="66"/>
  <c r="H58" i="60"/>
  <c r="H59" i="60"/>
  <c r="L358" i="66"/>
  <c r="P358" i="66"/>
  <c r="F359" i="66"/>
  <c r="F416" i="66" s="1"/>
  <c r="F60" i="60"/>
  <c r="J359" i="66"/>
  <c r="J416" i="66" s="1"/>
  <c r="J60" i="60"/>
  <c r="N359" i="66"/>
  <c r="N416" i="66" s="1"/>
  <c r="N60" i="60"/>
  <c r="D344" i="67"/>
  <c r="H344" i="67"/>
  <c r="L344" i="67"/>
  <c r="P344" i="67"/>
  <c r="F345" i="67"/>
  <c r="F402" i="67" s="1"/>
  <c r="F65" i="60"/>
  <c r="J345" i="67"/>
  <c r="J402" i="67" s="1"/>
  <c r="J65" i="60"/>
  <c r="N345" i="67"/>
  <c r="N402" i="67" s="1"/>
  <c r="N65" i="60"/>
  <c r="G66" i="57"/>
  <c r="G347" i="67"/>
  <c r="G67" i="60"/>
  <c r="K347" i="67"/>
  <c r="K67" i="60"/>
  <c r="O347" i="67"/>
  <c r="O67" i="60"/>
  <c r="F349" i="67"/>
  <c r="J349" i="67"/>
  <c r="N349" i="67"/>
  <c r="D70" i="57"/>
  <c r="D351" i="67"/>
  <c r="H70" i="57"/>
  <c r="H68" i="57" s="1"/>
  <c r="H351" i="67"/>
  <c r="L70" i="57"/>
  <c r="L351" i="67"/>
  <c r="P70" i="57"/>
  <c r="P351" i="67"/>
  <c r="F352" i="67"/>
  <c r="F409" i="67" s="1"/>
  <c r="F72" i="60"/>
  <c r="J352" i="67"/>
  <c r="J409" i="67" s="1"/>
  <c r="J72" i="60"/>
  <c r="N352" i="67"/>
  <c r="N409" i="67" s="1"/>
  <c r="N72" i="60"/>
  <c r="D353" i="67"/>
  <c r="D410" i="67" s="1"/>
  <c r="D73" i="60"/>
  <c r="H353" i="67"/>
  <c r="H410" i="67" s="1"/>
  <c r="H73" i="60"/>
  <c r="L353" i="67"/>
  <c r="L410" i="67" s="1"/>
  <c r="L73" i="60"/>
  <c r="P353" i="67"/>
  <c r="P410" i="67" s="1"/>
  <c r="P73" i="60"/>
  <c r="E354" i="67"/>
  <c r="E411" i="67" s="1"/>
  <c r="E412" i="67"/>
  <c r="I354" i="67"/>
  <c r="I411" i="67" s="1"/>
  <c r="I412" i="67"/>
  <c r="M412" i="67"/>
  <c r="Q354" i="67"/>
  <c r="Q411" i="67" s="1"/>
  <c r="Q412" i="67"/>
  <c r="D358" i="67"/>
  <c r="H358" i="67"/>
  <c r="L358" i="67"/>
  <c r="P358" i="67"/>
  <c r="F359" i="67"/>
  <c r="F416" i="67" s="1"/>
  <c r="F79" i="60"/>
  <c r="J359" i="67"/>
  <c r="J416" i="67" s="1"/>
  <c r="J79" i="60"/>
  <c r="N359" i="67"/>
  <c r="N416" i="67" s="1"/>
  <c r="N79" i="60"/>
  <c r="G427" i="68"/>
  <c r="K427" i="68"/>
  <c r="O427" i="68"/>
  <c r="E428" i="68"/>
  <c r="E500" i="68" s="1"/>
  <c r="E84" i="60"/>
  <c r="I428" i="68"/>
  <c r="I500" i="68" s="1"/>
  <c r="I84" i="60"/>
  <c r="M428" i="68"/>
  <c r="M500" i="68" s="1"/>
  <c r="M84" i="60"/>
  <c r="Q428" i="68"/>
  <c r="Q500" i="68" s="1"/>
  <c r="Q84" i="60"/>
  <c r="D85" i="57"/>
  <c r="D430" i="68"/>
  <c r="D86" i="60"/>
  <c r="H85" i="57"/>
  <c r="H430" i="68"/>
  <c r="H86" i="60"/>
  <c r="L85" i="57"/>
  <c r="L430" i="68"/>
  <c r="L86" i="60"/>
  <c r="P85" i="57"/>
  <c r="P430" i="68"/>
  <c r="P86" i="60"/>
  <c r="G432" i="68"/>
  <c r="K432" i="68"/>
  <c r="O432" i="68"/>
  <c r="G89" i="57"/>
  <c r="F434" i="68"/>
  <c r="J434" i="68"/>
  <c r="N434" i="68"/>
  <c r="D435" i="68"/>
  <c r="D507" i="68" s="1"/>
  <c r="D91" i="60"/>
  <c r="H435" i="68"/>
  <c r="H507" i="68" s="1"/>
  <c r="H91" i="60"/>
  <c r="L435" i="68"/>
  <c r="L507" i="68" s="1"/>
  <c r="L91" i="60"/>
  <c r="P435" i="68"/>
  <c r="P507" i="68" s="1"/>
  <c r="P91" i="60"/>
  <c r="F436" i="68"/>
  <c r="J436" i="68"/>
  <c r="N436" i="68"/>
  <c r="N508" i="68" s="1"/>
  <c r="N92" i="60"/>
  <c r="F438" i="68"/>
  <c r="F94" i="60"/>
  <c r="J438" i="68"/>
  <c r="J94" i="60"/>
  <c r="N438" i="68"/>
  <c r="D439" i="68"/>
  <c r="D511" i="68" s="1"/>
  <c r="D95" i="60"/>
  <c r="H439" i="68"/>
  <c r="H511" i="68" s="1"/>
  <c r="H95" i="60"/>
  <c r="L439" i="68"/>
  <c r="L511" i="68" s="1"/>
  <c r="L95" i="60"/>
  <c r="P439" i="68"/>
  <c r="P511" i="68" s="1"/>
  <c r="P95" i="60"/>
  <c r="F440" i="68"/>
  <c r="F512" i="68" s="1"/>
  <c r="F96" i="60"/>
  <c r="J440" i="68"/>
  <c r="J512" i="68" s="1"/>
  <c r="J96" i="60"/>
  <c r="N440" i="68"/>
  <c r="N512" i="68" s="1"/>
  <c r="N96" i="60"/>
  <c r="D97" i="57"/>
  <c r="D97" i="60" s="1"/>
  <c r="D442" i="68"/>
  <c r="D98" i="60"/>
  <c r="H97" i="57"/>
  <c r="H97" i="60" s="1"/>
  <c r="H442" i="68"/>
  <c r="H98" i="60"/>
  <c r="L97" i="57"/>
  <c r="L442" i="68"/>
  <c r="L98" i="60"/>
  <c r="P97" i="57"/>
  <c r="P442" i="68"/>
  <c r="P98" i="60"/>
  <c r="F443" i="68"/>
  <c r="F515" i="68" s="1"/>
  <c r="F99" i="60"/>
  <c r="J443" i="68"/>
  <c r="J515" i="68" s="1"/>
  <c r="J99" i="60"/>
  <c r="N443" i="68"/>
  <c r="N515" i="68" s="1"/>
  <c r="N99" i="60"/>
  <c r="G445" i="68"/>
  <c r="G101" i="60"/>
  <c r="K445" i="68"/>
  <c r="K101" i="60"/>
  <c r="O445" i="68"/>
  <c r="O101" i="60"/>
  <c r="E446" i="68"/>
  <c r="E518" i="68" s="1"/>
  <c r="E102" i="60"/>
  <c r="I446" i="68"/>
  <c r="I518" i="68" s="1"/>
  <c r="I102" i="60"/>
  <c r="M446" i="68"/>
  <c r="M518" i="68" s="1"/>
  <c r="M102" i="60"/>
  <c r="Q446" i="68"/>
  <c r="Q518" i="68" s="1"/>
  <c r="Q102" i="60"/>
  <c r="G447" i="68"/>
  <c r="G519" i="68" s="1"/>
  <c r="G103" i="60"/>
  <c r="K447" i="68"/>
  <c r="K519" i="68" s="1"/>
  <c r="K103" i="60"/>
  <c r="O447" i="68"/>
  <c r="O519" i="68" s="1"/>
  <c r="O103" i="60"/>
  <c r="E106" i="57"/>
  <c r="E344" i="69"/>
  <c r="E107" i="60"/>
  <c r="I106" i="57"/>
  <c r="I344" i="69"/>
  <c r="I107" i="60"/>
  <c r="M106" i="57"/>
  <c r="M344" i="69"/>
  <c r="M107" i="60"/>
  <c r="Q106" i="57"/>
  <c r="Q344" i="69"/>
  <c r="Q107" i="60"/>
  <c r="G106" i="57"/>
  <c r="G345" i="69"/>
  <c r="G402" i="69" s="1"/>
  <c r="G108" i="60"/>
  <c r="K106" i="57"/>
  <c r="K345" i="69"/>
  <c r="K402" i="69" s="1"/>
  <c r="K108" i="60"/>
  <c r="O106" i="57"/>
  <c r="O345" i="69"/>
  <c r="O402" i="69" s="1"/>
  <c r="O108" i="60"/>
  <c r="E109" i="57"/>
  <c r="D347" i="69"/>
  <c r="D110" i="60"/>
  <c r="H347" i="69"/>
  <c r="H110" i="60"/>
  <c r="L347" i="69"/>
  <c r="L110" i="60"/>
  <c r="P347" i="69"/>
  <c r="P110" i="60"/>
  <c r="G349" i="69"/>
  <c r="G112" i="60"/>
  <c r="K349" i="69"/>
  <c r="K112" i="60"/>
  <c r="O349" i="69"/>
  <c r="O112" i="60"/>
  <c r="G113" i="57"/>
  <c r="D351" i="69"/>
  <c r="D114" i="60"/>
  <c r="H351" i="69"/>
  <c r="H114" i="60"/>
  <c r="L351" i="69"/>
  <c r="L114" i="60"/>
  <c r="P351" i="69"/>
  <c r="P114" i="60"/>
  <c r="F352" i="69"/>
  <c r="F409" i="69" s="1"/>
  <c r="F115" i="60"/>
  <c r="J352" i="69"/>
  <c r="J409" i="69" s="1"/>
  <c r="J115" i="60"/>
  <c r="N352" i="69"/>
  <c r="N409" i="69" s="1"/>
  <c r="N115" i="60"/>
  <c r="D353" i="69"/>
  <c r="D410" i="69" s="1"/>
  <c r="D116" i="60"/>
  <c r="H353" i="69"/>
  <c r="H410" i="69" s="1"/>
  <c r="H116" i="60"/>
  <c r="L353" i="69"/>
  <c r="L410" i="69" s="1"/>
  <c r="L116" i="60"/>
  <c r="P353" i="69"/>
  <c r="P410" i="69" s="1"/>
  <c r="P116" i="60"/>
  <c r="E117" i="57"/>
  <c r="E117" i="60" s="1"/>
  <c r="E355" i="69"/>
  <c r="I117" i="57"/>
  <c r="I117" i="60" s="1"/>
  <c r="I355" i="69"/>
  <c r="M117" i="57"/>
  <c r="M117" i="60" s="1"/>
  <c r="M355" i="69"/>
  <c r="Q117" i="57"/>
  <c r="Q117" i="60" s="1"/>
  <c r="Q355" i="69"/>
  <c r="G120" i="57"/>
  <c r="G358" i="69"/>
  <c r="G120" i="60"/>
  <c r="K120" i="57"/>
  <c r="K358" i="69"/>
  <c r="K120" i="60"/>
  <c r="O120" i="57"/>
  <c r="O358" i="69"/>
  <c r="O120" i="60"/>
  <c r="E344" i="70"/>
  <c r="E126" i="60"/>
  <c r="I344" i="70"/>
  <c r="I126" i="60"/>
  <c r="M344" i="70"/>
  <c r="M126" i="60"/>
  <c r="Q344" i="70"/>
  <c r="Q126" i="60"/>
  <c r="G345" i="70"/>
  <c r="G402" i="70" s="1"/>
  <c r="G127" i="60"/>
  <c r="K345" i="70"/>
  <c r="K402" i="70" s="1"/>
  <c r="K127" i="60"/>
  <c r="O345" i="70"/>
  <c r="O402" i="70" s="1"/>
  <c r="O127" i="60"/>
  <c r="G347" i="70"/>
  <c r="G129" i="60"/>
  <c r="K347" i="70"/>
  <c r="K129" i="60"/>
  <c r="O347" i="70"/>
  <c r="O129" i="60"/>
  <c r="F349" i="70"/>
  <c r="F131" i="60"/>
  <c r="J349" i="70"/>
  <c r="J131" i="60"/>
  <c r="N349" i="70"/>
  <c r="N131" i="60"/>
  <c r="G351" i="70"/>
  <c r="G133" i="60"/>
  <c r="K351" i="70"/>
  <c r="K133" i="60"/>
  <c r="O351" i="70"/>
  <c r="O133" i="60"/>
  <c r="E352" i="70"/>
  <c r="E409" i="70" s="1"/>
  <c r="E134" i="60"/>
  <c r="I352" i="70"/>
  <c r="I409" i="70" s="1"/>
  <c r="I134" i="60"/>
  <c r="M352" i="70"/>
  <c r="M409" i="70" s="1"/>
  <c r="M134" i="60"/>
  <c r="Q352" i="70"/>
  <c r="Q409" i="70" s="1"/>
  <c r="Q134" i="60"/>
  <c r="G353" i="70"/>
  <c r="G410" i="70" s="1"/>
  <c r="G135" i="60"/>
  <c r="K353" i="70"/>
  <c r="K410" i="70" s="1"/>
  <c r="K135" i="60"/>
  <c r="O353" i="70"/>
  <c r="O410" i="70" s="1"/>
  <c r="O135" i="60"/>
  <c r="K136" i="57"/>
  <c r="D355" i="70"/>
  <c r="D137" i="60"/>
  <c r="H355" i="70"/>
  <c r="H137" i="60"/>
  <c r="L355" i="70"/>
  <c r="L137" i="60"/>
  <c r="P355" i="70"/>
  <c r="P137" i="60"/>
  <c r="F356" i="70"/>
  <c r="F413" i="70" s="1"/>
  <c r="F138" i="60"/>
  <c r="J356" i="70"/>
  <c r="J413" i="70" s="1"/>
  <c r="J138" i="60"/>
  <c r="N356" i="70"/>
  <c r="N413" i="70" s="1"/>
  <c r="N138" i="60"/>
  <c r="E139" i="57"/>
  <c r="F139" i="57"/>
  <c r="F358" i="70"/>
  <c r="F140" i="60"/>
  <c r="F139" i="60"/>
  <c r="J139" i="57"/>
  <c r="J358" i="70"/>
  <c r="J140" i="60"/>
  <c r="J139" i="60"/>
  <c r="N139" i="57"/>
  <c r="N358" i="70"/>
  <c r="N140" i="60"/>
  <c r="N139" i="60"/>
  <c r="D359" i="70"/>
  <c r="D416" i="70" s="1"/>
  <c r="D141" i="60"/>
  <c r="H359" i="70"/>
  <c r="H416" i="70" s="1"/>
  <c r="H141" i="60"/>
  <c r="L359" i="70"/>
  <c r="L416" i="70" s="1"/>
  <c r="L141" i="60"/>
  <c r="P359" i="70"/>
  <c r="P416" i="70" s="1"/>
  <c r="P141" i="60"/>
  <c r="D144" i="57"/>
  <c r="D331" i="71"/>
  <c r="D145" i="60"/>
  <c r="H331" i="71"/>
  <c r="H145" i="60"/>
  <c r="L144" i="57"/>
  <c r="L331" i="71"/>
  <c r="L145" i="60"/>
  <c r="P331" i="71"/>
  <c r="P145" i="60"/>
  <c r="D333" i="71"/>
  <c r="D147" i="60"/>
  <c r="H333" i="71"/>
  <c r="H147" i="60"/>
  <c r="L333" i="71"/>
  <c r="L147" i="60"/>
  <c r="P146" i="57"/>
  <c r="P333" i="71"/>
  <c r="P147" i="60"/>
  <c r="E335" i="71"/>
  <c r="E149" i="60"/>
  <c r="I335" i="71"/>
  <c r="I149" i="60"/>
  <c r="M335" i="71"/>
  <c r="M149" i="60"/>
  <c r="Q335" i="71"/>
  <c r="Q149" i="60"/>
  <c r="E337" i="71"/>
  <c r="E151" i="60"/>
  <c r="I337" i="71"/>
  <c r="I151" i="60"/>
  <c r="M337" i="71"/>
  <c r="M151" i="60"/>
  <c r="Q337" i="71"/>
  <c r="Q151" i="60"/>
  <c r="G338" i="71"/>
  <c r="G392" i="71" s="1"/>
  <c r="G152" i="60"/>
  <c r="K338" i="71"/>
  <c r="K392" i="71" s="1"/>
  <c r="K152" i="60"/>
  <c r="O338" i="71"/>
  <c r="O392" i="71" s="1"/>
  <c r="O152" i="60"/>
  <c r="E339" i="71"/>
  <c r="E393" i="71" s="1"/>
  <c r="E153" i="60"/>
  <c r="I339" i="71"/>
  <c r="I393" i="71" s="1"/>
  <c r="I153" i="60"/>
  <c r="M339" i="71"/>
  <c r="M393" i="71" s="1"/>
  <c r="M153" i="60"/>
  <c r="Q339" i="71"/>
  <c r="Q393" i="71" s="1"/>
  <c r="Q153" i="60"/>
  <c r="F341" i="71"/>
  <c r="F395" i="71" s="1"/>
  <c r="F155" i="60"/>
  <c r="J341" i="71"/>
  <c r="J395" i="71" s="1"/>
  <c r="J155" i="60"/>
  <c r="N341" i="71"/>
  <c r="N395" i="71" s="1"/>
  <c r="N155" i="60"/>
  <c r="D342" i="71"/>
  <c r="D396" i="71" s="1"/>
  <c r="D156" i="60"/>
  <c r="H342" i="71"/>
  <c r="H396" i="71" s="1"/>
  <c r="H156" i="60"/>
  <c r="L342" i="71"/>
  <c r="L396" i="71" s="1"/>
  <c r="L156" i="60"/>
  <c r="P342" i="71"/>
  <c r="P396" i="71" s="1"/>
  <c r="P156" i="60"/>
  <c r="E157" i="57"/>
  <c r="E344" i="71"/>
  <c r="E157" i="60"/>
  <c r="I157" i="57"/>
  <c r="I344" i="71"/>
  <c r="I157" i="60"/>
  <c r="M157" i="57"/>
  <c r="M344" i="71"/>
  <c r="M157" i="60"/>
  <c r="Q157" i="57"/>
  <c r="Q344" i="71"/>
  <c r="Q157" i="60"/>
  <c r="F331" i="72"/>
  <c r="F163" i="60"/>
  <c r="J331" i="72"/>
  <c r="J163" i="60"/>
  <c r="N331" i="72"/>
  <c r="N163" i="60"/>
  <c r="F333" i="72"/>
  <c r="F165" i="60"/>
  <c r="J333" i="72"/>
  <c r="J165" i="60"/>
  <c r="N333" i="72"/>
  <c r="N165" i="60"/>
  <c r="E335" i="72"/>
  <c r="I335" i="72"/>
  <c r="M335" i="72"/>
  <c r="Q335" i="72"/>
  <c r="F337" i="72"/>
  <c r="F169" i="60"/>
  <c r="J337" i="72"/>
  <c r="J169" i="60"/>
  <c r="N337" i="72"/>
  <c r="N169" i="60"/>
  <c r="D338" i="72"/>
  <c r="D392" i="72" s="1"/>
  <c r="D170" i="60"/>
  <c r="H338" i="72"/>
  <c r="H392" i="72" s="1"/>
  <c r="H170" i="60"/>
  <c r="L168" i="57"/>
  <c r="L338" i="72"/>
  <c r="L392" i="72" s="1"/>
  <c r="L170" i="60"/>
  <c r="P338" i="72"/>
  <c r="P392" i="72" s="1"/>
  <c r="P170" i="60"/>
  <c r="F339" i="72"/>
  <c r="F393" i="72" s="1"/>
  <c r="F171" i="60"/>
  <c r="J339" i="72"/>
  <c r="J393" i="72" s="1"/>
  <c r="J171" i="60"/>
  <c r="N339" i="72"/>
  <c r="N393" i="72" s="1"/>
  <c r="N171" i="60"/>
  <c r="G341" i="72"/>
  <c r="G173" i="60"/>
  <c r="K341" i="72"/>
  <c r="K173" i="60"/>
  <c r="O341" i="72"/>
  <c r="O173" i="60"/>
  <c r="E342" i="72"/>
  <c r="E396" i="72" s="1"/>
  <c r="E174" i="60"/>
  <c r="I342" i="72"/>
  <c r="I396" i="72" s="1"/>
  <c r="I174" i="60"/>
  <c r="M342" i="72"/>
  <c r="M396" i="72" s="1"/>
  <c r="M174" i="60"/>
  <c r="Q342" i="72"/>
  <c r="Q396" i="72" s="1"/>
  <c r="Q174" i="60"/>
  <c r="G175" i="57"/>
  <c r="G344" i="72"/>
  <c r="G175" i="60"/>
  <c r="K175" i="57"/>
  <c r="K344" i="72"/>
  <c r="K175" i="60"/>
  <c r="O175" i="57"/>
  <c r="O344" i="72"/>
  <c r="O175" i="60"/>
  <c r="C102" i="58"/>
  <c r="C114" i="58"/>
  <c r="C140" i="58"/>
  <c r="J11" i="58"/>
  <c r="N11" i="58"/>
  <c r="J13" i="58"/>
  <c r="N13" i="58"/>
  <c r="P14" i="58"/>
  <c r="J21" i="58"/>
  <c r="H59" i="58"/>
  <c r="D92" i="58"/>
  <c r="L92" i="58"/>
  <c r="D94" i="58"/>
  <c r="L94" i="58"/>
  <c r="F95" i="58"/>
  <c r="J95" i="58"/>
  <c r="D102" i="58"/>
  <c r="H102" i="58"/>
  <c r="L102" i="58"/>
  <c r="P102" i="58"/>
  <c r="F114" i="58"/>
  <c r="J114" i="58"/>
  <c r="N114" i="58"/>
  <c r="D115" i="58"/>
  <c r="H115" i="58"/>
  <c r="L115" i="58"/>
  <c r="P115" i="58"/>
  <c r="D140" i="58"/>
  <c r="L140" i="58"/>
  <c r="F149" i="58"/>
  <c r="J149" i="58"/>
  <c r="N149" i="58"/>
  <c r="F151" i="58"/>
  <c r="J151" i="58"/>
  <c r="N151" i="58"/>
  <c r="D152" i="58"/>
  <c r="H152" i="58"/>
  <c r="L152" i="58"/>
  <c r="P152" i="58"/>
  <c r="D158" i="58"/>
  <c r="H158" i="58"/>
  <c r="L158" i="58"/>
  <c r="P158" i="58"/>
  <c r="D167" i="58"/>
  <c r="H167" i="58"/>
  <c r="L167" i="58"/>
  <c r="P167" i="58"/>
  <c r="D169" i="58"/>
  <c r="H169" i="58"/>
  <c r="L169" i="58"/>
  <c r="P169" i="58"/>
  <c r="F170" i="58"/>
  <c r="J170" i="58"/>
  <c r="N170" i="58"/>
  <c r="F176" i="58"/>
  <c r="J176" i="58"/>
  <c r="N176" i="58"/>
  <c r="C92" i="59"/>
  <c r="C112" i="59"/>
  <c r="C140" i="59"/>
  <c r="C176" i="59"/>
  <c r="J11" i="59"/>
  <c r="N11" i="59"/>
  <c r="J13" i="59"/>
  <c r="N13" i="59"/>
  <c r="P14" i="59"/>
  <c r="J21" i="59"/>
  <c r="D92" i="59"/>
  <c r="L92" i="59"/>
  <c r="D94" i="59"/>
  <c r="L94" i="59"/>
  <c r="F95" i="59"/>
  <c r="J95" i="59"/>
  <c r="I102" i="59"/>
  <c r="G112" i="59"/>
  <c r="E114" i="59"/>
  <c r="P114" i="59"/>
  <c r="G115" i="59"/>
  <c r="I121" i="59"/>
  <c r="N140" i="59"/>
  <c r="H149" i="59"/>
  <c r="G151" i="59"/>
  <c r="L151" i="59"/>
  <c r="I152" i="59"/>
  <c r="N152" i="59"/>
  <c r="E158" i="59"/>
  <c r="J158" i="59"/>
  <c r="M167" i="59"/>
  <c r="K169" i="59"/>
  <c r="Q169" i="59"/>
  <c r="M170" i="59"/>
  <c r="I176" i="59"/>
  <c r="O176" i="59"/>
  <c r="C41" i="60"/>
  <c r="C56" i="60"/>
  <c r="C76" i="60"/>
  <c r="C84" i="60"/>
  <c r="C91" i="60"/>
  <c r="C96" i="60"/>
  <c r="C116" i="60"/>
  <c r="C131" i="60"/>
  <c r="C176" i="60"/>
  <c r="G6" i="60"/>
  <c r="L6" i="60"/>
  <c r="Q6" i="60"/>
  <c r="H8" i="60"/>
  <c r="I11" i="60"/>
  <c r="N11" i="60"/>
  <c r="M13" i="60"/>
  <c r="I14" i="60"/>
  <c r="O14" i="60"/>
  <c r="K15" i="60"/>
  <c r="Q15" i="60"/>
  <c r="J17" i="60"/>
  <c r="O17" i="60"/>
  <c r="L18" i="60"/>
  <c r="Q18" i="60"/>
  <c r="G21" i="60"/>
  <c r="I22" i="60"/>
  <c r="O22" i="60"/>
  <c r="D27" i="60"/>
  <c r="O27" i="60"/>
  <c r="F29" i="60"/>
  <c r="K29" i="60"/>
  <c r="E34" i="60"/>
  <c r="P34" i="60"/>
  <c r="G35" i="60"/>
  <c r="F37" i="60"/>
  <c r="K37" i="60"/>
  <c r="H38" i="60"/>
  <c r="M38" i="60"/>
  <c r="I41" i="60"/>
  <c r="N41" i="60"/>
  <c r="I46" i="60"/>
  <c r="N46" i="60"/>
  <c r="E48" i="60"/>
  <c r="P48" i="60"/>
  <c r="F53" i="60"/>
  <c r="E54" i="60"/>
  <c r="Q60" i="60"/>
  <c r="I65" i="60"/>
  <c r="G72" i="60"/>
  <c r="I73" i="60"/>
  <c r="M75" i="60"/>
  <c r="O76" i="60"/>
  <c r="E79" i="60"/>
  <c r="P84" i="60"/>
  <c r="G86" i="60"/>
  <c r="Q91" i="60"/>
  <c r="K96" i="60"/>
  <c r="O98" i="60"/>
  <c r="Q99" i="60"/>
  <c r="E110" i="60"/>
  <c r="O115" i="60"/>
  <c r="Q116" i="60"/>
  <c r="E118" i="60"/>
  <c r="G119" i="60"/>
  <c r="K121" i="60"/>
  <c r="M122" i="60"/>
  <c r="M131" i="60"/>
  <c r="K138" i="60"/>
  <c r="M139" i="60"/>
  <c r="Q141" i="60"/>
  <c r="G145" i="60"/>
  <c r="K147" i="60"/>
  <c r="M156" i="60"/>
  <c r="Q158" i="60"/>
  <c r="I163" i="60"/>
  <c r="M165" i="60"/>
  <c r="Q167" i="60"/>
  <c r="E169" i="60"/>
  <c r="G170" i="60"/>
  <c r="I171" i="60"/>
  <c r="E177" i="60"/>
  <c r="C19" i="54"/>
  <c r="C335" i="64"/>
  <c r="C28" i="54"/>
  <c r="C290" i="65"/>
  <c r="C39" i="54"/>
  <c r="C302" i="65"/>
  <c r="C300" i="65" s="1"/>
  <c r="C55" i="54"/>
  <c r="C298" i="66"/>
  <c r="C63" i="54"/>
  <c r="C287" i="67"/>
  <c r="C74" i="54"/>
  <c r="C299" i="67"/>
  <c r="C82" i="54"/>
  <c r="C356" i="68"/>
  <c r="C89" i="54"/>
  <c r="C363" i="68"/>
  <c r="C120" i="54"/>
  <c r="C302" i="69"/>
  <c r="C276" i="71"/>
  <c r="C150" i="54"/>
  <c r="C150" i="58" s="1"/>
  <c r="C284" i="71"/>
  <c r="C157" i="54"/>
  <c r="C290" i="71"/>
  <c r="C172" i="54"/>
  <c r="C287" i="72"/>
  <c r="D318" i="64"/>
  <c r="L4" i="54"/>
  <c r="L319" i="64"/>
  <c r="P318" i="64"/>
  <c r="E7" i="54"/>
  <c r="E322" i="64"/>
  <c r="E321" i="64" s="1"/>
  <c r="I7" i="54"/>
  <c r="I322" i="64"/>
  <c r="I321" i="64" s="1"/>
  <c r="M7" i="54"/>
  <c r="M322" i="64"/>
  <c r="M321" i="64" s="1"/>
  <c r="Q7" i="54"/>
  <c r="Q322" i="64"/>
  <c r="H367" i="64"/>
  <c r="F326" i="64"/>
  <c r="J411" i="64"/>
  <c r="N411" i="64"/>
  <c r="D326" i="64"/>
  <c r="D16" i="54"/>
  <c r="D331" i="64"/>
  <c r="H330" i="64"/>
  <c r="L330" i="64"/>
  <c r="P16" i="54"/>
  <c r="P331" i="64"/>
  <c r="J16" i="54"/>
  <c r="J332" i="64"/>
  <c r="D333" i="64"/>
  <c r="H333" i="64"/>
  <c r="P19" i="54"/>
  <c r="P334" i="64"/>
  <c r="F25" i="54"/>
  <c r="F287" i="65"/>
  <c r="J286" i="65"/>
  <c r="N25" i="54"/>
  <c r="N287" i="65"/>
  <c r="D25" i="54"/>
  <c r="D288" i="65"/>
  <c r="H25" i="54"/>
  <c r="H288" i="65"/>
  <c r="H286" i="65" s="1"/>
  <c r="L25" i="54"/>
  <c r="L288" i="65"/>
  <c r="D28" i="54"/>
  <c r="D290" i="65"/>
  <c r="H28" i="54"/>
  <c r="H290" i="65"/>
  <c r="L28" i="54"/>
  <c r="L290" i="65"/>
  <c r="P28" i="54"/>
  <c r="P290" i="65"/>
  <c r="P328" i="65" s="1"/>
  <c r="D292" i="65"/>
  <c r="H292" i="65"/>
  <c r="H330" i="65" s="1"/>
  <c r="L292" i="65"/>
  <c r="P292" i="65"/>
  <c r="P330" i="65" s="1"/>
  <c r="D32" i="54"/>
  <c r="D294" i="65"/>
  <c r="D332" i="65" s="1"/>
  <c r="H32" i="54"/>
  <c r="H294" i="65"/>
  <c r="H332" i="65" s="1"/>
  <c r="L32" i="54"/>
  <c r="L294" i="65"/>
  <c r="P32" i="54"/>
  <c r="P294" i="65"/>
  <c r="F32" i="54"/>
  <c r="F295" i="65"/>
  <c r="F333" i="65" s="1"/>
  <c r="N32" i="54"/>
  <c r="N295" i="65"/>
  <c r="D36" i="54"/>
  <c r="D298" i="65"/>
  <c r="H36" i="54"/>
  <c r="H298" i="65"/>
  <c r="L36" i="54"/>
  <c r="L298" i="65"/>
  <c r="P36" i="54"/>
  <c r="P298" i="65"/>
  <c r="F36" i="54"/>
  <c r="F299" i="65"/>
  <c r="F337" i="65" s="1"/>
  <c r="N36" i="54"/>
  <c r="N299" i="65"/>
  <c r="N337" i="65" s="1"/>
  <c r="D300" i="65"/>
  <c r="H300" i="65"/>
  <c r="L300" i="65"/>
  <c r="P300" i="65"/>
  <c r="F340" i="65"/>
  <c r="D286" i="66"/>
  <c r="H286" i="66"/>
  <c r="P286" i="66"/>
  <c r="F289" i="66"/>
  <c r="J289" i="66"/>
  <c r="N289" i="66"/>
  <c r="F332" i="66"/>
  <c r="J293" i="66"/>
  <c r="J334" i="66"/>
  <c r="F297" i="66"/>
  <c r="J297" i="66"/>
  <c r="L297" i="66"/>
  <c r="F58" i="54"/>
  <c r="F301" i="66"/>
  <c r="F339" i="66" s="1"/>
  <c r="J58" i="54"/>
  <c r="J301" i="66"/>
  <c r="N58" i="54"/>
  <c r="N301" i="66"/>
  <c r="D300" i="66"/>
  <c r="L300" i="66"/>
  <c r="P300" i="66"/>
  <c r="F63" i="54"/>
  <c r="F287" i="67"/>
  <c r="J63" i="54"/>
  <c r="J287" i="67"/>
  <c r="J325" i="67" s="1"/>
  <c r="N63" i="54"/>
  <c r="N287" i="67"/>
  <c r="D63" i="54"/>
  <c r="D288" i="67"/>
  <c r="H326" i="67"/>
  <c r="L63" i="54"/>
  <c r="L288" i="67"/>
  <c r="L326" i="67" s="1"/>
  <c r="D66" i="54"/>
  <c r="D290" i="67"/>
  <c r="H66" i="54"/>
  <c r="H290" i="67"/>
  <c r="L66" i="54"/>
  <c r="L290" i="67"/>
  <c r="P66" i="54"/>
  <c r="P290" i="67"/>
  <c r="F70" i="54"/>
  <c r="F294" i="67"/>
  <c r="J70" i="54"/>
  <c r="J294" i="67"/>
  <c r="J332" i="67" s="1"/>
  <c r="N70" i="54"/>
  <c r="N294" i="67"/>
  <c r="F74" i="54"/>
  <c r="F298" i="67"/>
  <c r="J74" i="54"/>
  <c r="J298" i="67"/>
  <c r="N74" i="54"/>
  <c r="N298" i="67"/>
  <c r="D74" i="54"/>
  <c r="D299" i="67"/>
  <c r="H74" i="54"/>
  <c r="H299" i="67"/>
  <c r="H297" i="67" s="1"/>
  <c r="L74" i="54"/>
  <c r="L299" i="67"/>
  <c r="L297" i="67" s="1"/>
  <c r="F354" i="68"/>
  <c r="J354" i="68"/>
  <c r="N354" i="68"/>
  <c r="F85" i="54"/>
  <c r="F358" i="68"/>
  <c r="J85" i="54"/>
  <c r="J358" i="68"/>
  <c r="J406" i="68" s="1"/>
  <c r="N85" i="54"/>
  <c r="N358" i="68"/>
  <c r="F89" i="54"/>
  <c r="F362" i="68"/>
  <c r="J89" i="54"/>
  <c r="J362" i="68"/>
  <c r="N89" i="54"/>
  <c r="N362" i="68"/>
  <c r="N361" i="68" s="1"/>
  <c r="D89" i="54"/>
  <c r="D363" i="68"/>
  <c r="H89" i="54"/>
  <c r="H363" i="68"/>
  <c r="H361" i="68" s="1"/>
  <c r="L89" i="54"/>
  <c r="L363" i="68"/>
  <c r="D462" i="68"/>
  <c r="H365" i="68"/>
  <c r="L462" i="68"/>
  <c r="P365" i="68"/>
  <c r="P369" i="68"/>
  <c r="D100" i="54"/>
  <c r="D373" i="68"/>
  <c r="H100" i="54"/>
  <c r="H373" i="68"/>
  <c r="L100" i="54"/>
  <c r="L373" i="68"/>
  <c r="P100" i="54"/>
  <c r="P373" i="68"/>
  <c r="F100" i="54"/>
  <c r="F374" i="68"/>
  <c r="F470" i="68" s="1"/>
  <c r="J100" i="54"/>
  <c r="J374" i="68"/>
  <c r="J470" i="68" s="1"/>
  <c r="N100" i="54"/>
  <c r="N374" i="68"/>
  <c r="N470" i="68" s="1"/>
  <c r="F106" i="54"/>
  <c r="F287" i="69"/>
  <c r="J106" i="54"/>
  <c r="J287" i="69"/>
  <c r="N106" i="54"/>
  <c r="N287" i="69"/>
  <c r="D109" i="54"/>
  <c r="D290" i="69"/>
  <c r="H109" i="54"/>
  <c r="H290" i="69"/>
  <c r="L109" i="54"/>
  <c r="L290" i="69"/>
  <c r="L328" i="69" s="1"/>
  <c r="P109" i="54"/>
  <c r="P290" i="69"/>
  <c r="F292" i="69"/>
  <c r="J292" i="69"/>
  <c r="N292" i="69"/>
  <c r="L370" i="69"/>
  <c r="F117" i="54"/>
  <c r="F298" i="69"/>
  <c r="J117" i="54"/>
  <c r="J111" i="54" s="1"/>
  <c r="J298" i="69"/>
  <c r="N117" i="54"/>
  <c r="N298" i="69"/>
  <c r="D117" i="54"/>
  <c r="D299" i="69"/>
  <c r="L117" i="54"/>
  <c r="L299" i="69"/>
  <c r="D120" i="54"/>
  <c r="D301" i="69"/>
  <c r="H120" i="54"/>
  <c r="H301" i="69"/>
  <c r="L120" i="54"/>
  <c r="L301" i="69"/>
  <c r="P120" i="54"/>
  <c r="P301" i="69"/>
  <c r="F120" i="54"/>
  <c r="F302" i="69"/>
  <c r="F300" i="69" s="1"/>
  <c r="N120" i="54"/>
  <c r="N302" i="69"/>
  <c r="F286" i="70"/>
  <c r="J286" i="70"/>
  <c r="N286" i="70"/>
  <c r="F128" i="54"/>
  <c r="F290" i="70"/>
  <c r="J128" i="54"/>
  <c r="J290" i="70"/>
  <c r="N128" i="54"/>
  <c r="N290" i="70"/>
  <c r="F132" i="54"/>
  <c r="F294" i="70"/>
  <c r="J132" i="54"/>
  <c r="J294" i="70"/>
  <c r="N132" i="54"/>
  <c r="N294" i="70"/>
  <c r="D132" i="54"/>
  <c r="D295" i="70"/>
  <c r="D293" i="70" s="1"/>
  <c r="L132" i="54"/>
  <c r="L295" i="70"/>
  <c r="F334" i="70"/>
  <c r="D297" i="70"/>
  <c r="L297" i="70"/>
  <c r="F300" i="70"/>
  <c r="D144" i="54"/>
  <c r="D277" i="71"/>
  <c r="H144" i="54"/>
  <c r="H277" i="71"/>
  <c r="L144" i="54"/>
  <c r="L277" i="71"/>
  <c r="P144" i="54"/>
  <c r="P277" i="71"/>
  <c r="D146" i="54"/>
  <c r="D279" i="71"/>
  <c r="H146" i="54"/>
  <c r="H279" i="71"/>
  <c r="L146" i="54"/>
  <c r="L279" i="71"/>
  <c r="P146" i="54"/>
  <c r="P279" i="71"/>
  <c r="D281" i="71"/>
  <c r="H281" i="71"/>
  <c r="L281" i="71"/>
  <c r="P281" i="71"/>
  <c r="D150" i="54"/>
  <c r="D150" i="58" s="1"/>
  <c r="D283" i="71"/>
  <c r="H150" i="54"/>
  <c r="H150" i="58" s="1"/>
  <c r="H283" i="71"/>
  <c r="L150" i="54"/>
  <c r="L150" i="58" s="1"/>
  <c r="L283" i="71"/>
  <c r="P150" i="54"/>
  <c r="P150" i="58" s="1"/>
  <c r="P283" i="71"/>
  <c r="F150" i="54"/>
  <c r="F284" i="71"/>
  <c r="F356" i="71" s="1"/>
  <c r="N150" i="54"/>
  <c r="N284" i="71"/>
  <c r="N356" i="71" s="1"/>
  <c r="D154" i="54"/>
  <c r="D287" i="71"/>
  <c r="H154" i="54"/>
  <c r="H287" i="71"/>
  <c r="L154" i="54"/>
  <c r="L287" i="71"/>
  <c r="P154" i="54"/>
  <c r="P287" i="71"/>
  <c r="F154" i="54"/>
  <c r="F288" i="71"/>
  <c r="N154" i="54"/>
  <c r="N288" i="71"/>
  <c r="D289" i="71"/>
  <c r="D362" i="71"/>
  <c r="D276" i="72"/>
  <c r="H276" i="72"/>
  <c r="P276" i="72"/>
  <c r="F164" i="54"/>
  <c r="F279" i="72"/>
  <c r="J164" i="54"/>
  <c r="J279" i="72"/>
  <c r="N164" i="54"/>
  <c r="N279" i="72"/>
  <c r="F281" i="72"/>
  <c r="J281" i="72"/>
  <c r="N281" i="72"/>
  <c r="D355" i="72"/>
  <c r="H355" i="72"/>
  <c r="L355" i="72"/>
  <c r="P355" i="72"/>
  <c r="H286" i="72"/>
  <c r="P286" i="72"/>
  <c r="D175" i="54"/>
  <c r="D290" i="72"/>
  <c r="H175" i="54"/>
  <c r="H290" i="72"/>
  <c r="H362" i="72" s="1"/>
  <c r="L175" i="54"/>
  <c r="L290" i="72"/>
  <c r="P175" i="54"/>
  <c r="P290" i="72"/>
  <c r="P362" i="72" s="1"/>
  <c r="F175" i="54"/>
  <c r="F291" i="72"/>
  <c r="J175" i="54"/>
  <c r="J291" i="72"/>
  <c r="J289" i="72" s="1"/>
  <c r="N175" i="54"/>
  <c r="N291" i="72"/>
  <c r="C342" i="64"/>
  <c r="C363" i="64" s="1"/>
  <c r="C364" i="64"/>
  <c r="C376" i="64"/>
  <c r="C354" i="64"/>
  <c r="C326" i="65"/>
  <c r="C333" i="65"/>
  <c r="C39" i="55"/>
  <c r="C320" i="65"/>
  <c r="C328" i="66"/>
  <c r="C308" i="66"/>
  <c r="C334" i="66"/>
  <c r="C340" i="66"/>
  <c r="C330" i="67"/>
  <c r="C316" i="67"/>
  <c r="C336" i="67"/>
  <c r="C82" i="55"/>
  <c r="C379" i="68"/>
  <c r="C410" i="68"/>
  <c r="C415" i="68"/>
  <c r="C487" i="68"/>
  <c r="C421" i="68"/>
  <c r="C326" i="69"/>
  <c r="C333" i="69"/>
  <c r="C390" i="69"/>
  <c r="C339" i="69"/>
  <c r="C396" i="69"/>
  <c r="C319" i="69"/>
  <c r="C328" i="70"/>
  <c r="C308" i="70"/>
  <c r="C327" i="70" s="1"/>
  <c r="C334" i="70"/>
  <c r="C340" i="70"/>
  <c r="C373" i="71"/>
  <c r="C300" i="71"/>
  <c r="C319" i="71"/>
  <c r="C324" i="71"/>
  <c r="C321" i="72"/>
  <c r="C327" i="72"/>
  <c r="F4" i="55"/>
  <c r="F340" i="64"/>
  <c r="J339" i="64"/>
  <c r="N4" i="55"/>
  <c r="N340" i="64"/>
  <c r="D362" i="64"/>
  <c r="L339" i="64"/>
  <c r="L362" i="64"/>
  <c r="P362" i="64"/>
  <c r="D342" i="64"/>
  <c r="H342" i="64"/>
  <c r="H364" i="64"/>
  <c r="L342" i="64"/>
  <c r="L363" i="64" s="1"/>
  <c r="L364" i="64"/>
  <c r="P7" i="55"/>
  <c r="P343" i="64"/>
  <c r="E366" i="64"/>
  <c r="I366" i="64"/>
  <c r="M366" i="64"/>
  <c r="Q366" i="64"/>
  <c r="G367" i="64"/>
  <c r="K367" i="64"/>
  <c r="K430" i="64"/>
  <c r="O430" i="64"/>
  <c r="O367" i="64"/>
  <c r="G347" i="64"/>
  <c r="G369" i="64"/>
  <c r="K432" i="64"/>
  <c r="K347" i="64"/>
  <c r="K369" i="64"/>
  <c r="O432" i="64"/>
  <c r="O369" i="64"/>
  <c r="E370" i="64"/>
  <c r="E433" i="64"/>
  <c r="I370" i="64"/>
  <c r="I433" i="64"/>
  <c r="M433" i="64"/>
  <c r="M370" i="64"/>
  <c r="Q433" i="64"/>
  <c r="Q370" i="64"/>
  <c r="O371" i="64"/>
  <c r="K351" i="64"/>
  <c r="O373" i="64"/>
  <c r="F354" i="64"/>
  <c r="J376" i="64"/>
  <c r="N354" i="64"/>
  <c r="N376" i="64"/>
  <c r="D377" i="64"/>
  <c r="H377" i="64"/>
  <c r="P377" i="64"/>
  <c r="F378" i="64"/>
  <c r="J378" i="64"/>
  <c r="N378" i="64"/>
  <c r="E25" i="55"/>
  <c r="E306" i="65"/>
  <c r="I25" i="55"/>
  <c r="I306" i="65"/>
  <c r="M25" i="55"/>
  <c r="M306" i="65"/>
  <c r="Q25" i="55"/>
  <c r="Q306" i="65"/>
  <c r="G305" i="65"/>
  <c r="G326" i="65"/>
  <c r="O326" i="65"/>
  <c r="J308" i="65"/>
  <c r="J328" i="65"/>
  <c r="N308" i="65"/>
  <c r="N328" i="65"/>
  <c r="I330" i="65"/>
  <c r="Q330" i="65"/>
  <c r="E312" i="65"/>
  <c r="I312" i="65"/>
  <c r="I332" i="65"/>
  <c r="Q332" i="65"/>
  <c r="Q312" i="65"/>
  <c r="D36" i="55"/>
  <c r="D317" i="65"/>
  <c r="H316" i="65"/>
  <c r="L36" i="55"/>
  <c r="L317" i="65"/>
  <c r="P316" i="65"/>
  <c r="F39" i="55"/>
  <c r="F320" i="65"/>
  <c r="J339" i="65"/>
  <c r="J319" i="65"/>
  <c r="N39" i="55"/>
  <c r="N320" i="65"/>
  <c r="D340" i="65"/>
  <c r="H340" i="65"/>
  <c r="L340" i="65"/>
  <c r="P340" i="65"/>
  <c r="D305" i="66"/>
  <c r="D325" i="66"/>
  <c r="L325" i="66"/>
  <c r="J326" i="66"/>
  <c r="E308" i="66"/>
  <c r="I308" i="66"/>
  <c r="M308" i="66"/>
  <c r="Q308" i="66"/>
  <c r="F312" i="66"/>
  <c r="J332" i="66"/>
  <c r="J312" i="66"/>
  <c r="N332" i="66"/>
  <c r="D333" i="66"/>
  <c r="H333" i="66"/>
  <c r="L312" i="66"/>
  <c r="L333" i="66"/>
  <c r="P333" i="66"/>
  <c r="F334" i="66"/>
  <c r="N334" i="66"/>
  <c r="E316" i="66"/>
  <c r="I316" i="66"/>
  <c r="M316" i="66"/>
  <c r="Q316" i="66"/>
  <c r="K337" i="66"/>
  <c r="O316" i="66"/>
  <c r="G319" i="66"/>
  <c r="K396" i="66"/>
  <c r="K319" i="66"/>
  <c r="K339" i="66"/>
  <c r="O319" i="66"/>
  <c r="M340" i="66"/>
  <c r="F63" i="55"/>
  <c r="F306" i="67"/>
  <c r="J305" i="67"/>
  <c r="N63" i="55"/>
  <c r="N306" i="67"/>
  <c r="P326" i="67"/>
  <c r="D308" i="67"/>
  <c r="P66" i="55"/>
  <c r="P309" i="67"/>
  <c r="E330" i="67"/>
  <c r="Q330" i="67"/>
  <c r="D312" i="67"/>
  <c r="D332" i="67"/>
  <c r="L312" i="67"/>
  <c r="L332" i="67"/>
  <c r="P332" i="67"/>
  <c r="P312" i="67"/>
  <c r="F333" i="67"/>
  <c r="N333" i="67"/>
  <c r="D334" i="67"/>
  <c r="H334" i="67"/>
  <c r="L334" i="67"/>
  <c r="P334" i="67"/>
  <c r="E336" i="67"/>
  <c r="E316" i="67"/>
  <c r="I336" i="67"/>
  <c r="I316" i="67"/>
  <c r="M336" i="67"/>
  <c r="M316" i="67"/>
  <c r="Q316" i="67"/>
  <c r="G337" i="67"/>
  <c r="K337" i="67"/>
  <c r="O337" i="67"/>
  <c r="D319" i="67"/>
  <c r="H319" i="67"/>
  <c r="L319" i="67"/>
  <c r="P319" i="67"/>
  <c r="F378" i="68"/>
  <c r="F403" i="68"/>
  <c r="J378" i="68"/>
  <c r="J403" i="68"/>
  <c r="N403" i="68"/>
  <c r="D404" i="68"/>
  <c r="H404" i="68"/>
  <c r="L404" i="68"/>
  <c r="P404" i="68"/>
  <c r="G85" i="55"/>
  <c r="G382" i="68"/>
  <c r="K85" i="55"/>
  <c r="K382" i="68"/>
  <c r="O85" i="55"/>
  <c r="O382" i="68"/>
  <c r="E408" i="68"/>
  <c r="M408" i="68"/>
  <c r="Q408" i="68"/>
  <c r="D89" i="55"/>
  <c r="D386" i="68"/>
  <c r="H385" i="68"/>
  <c r="H410" i="68"/>
  <c r="L89" i="55"/>
  <c r="L386" i="68"/>
  <c r="P410" i="68"/>
  <c r="P385" i="68"/>
  <c r="F411" i="68"/>
  <c r="J411" i="68"/>
  <c r="N411" i="68"/>
  <c r="D412" i="68"/>
  <c r="D484" i="68"/>
  <c r="H412" i="68"/>
  <c r="L412" i="68"/>
  <c r="L484" i="68"/>
  <c r="P412" i="68"/>
  <c r="E486" i="68"/>
  <c r="E414" i="68"/>
  <c r="E389" i="68"/>
  <c r="I389" i="68"/>
  <c r="M414" i="68"/>
  <c r="M486" i="68"/>
  <c r="M389" i="68"/>
  <c r="Q389" i="68"/>
  <c r="G415" i="68"/>
  <c r="G487" i="68"/>
  <c r="K415" i="68"/>
  <c r="K487" i="68"/>
  <c r="I416" i="68"/>
  <c r="Q416" i="68"/>
  <c r="F97" i="55"/>
  <c r="F394" i="68"/>
  <c r="J97" i="55"/>
  <c r="J394" i="68"/>
  <c r="N97" i="55"/>
  <c r="N394" i="68"/>
  <c r="D419" i="68"/>
  <c r="H97" i="55"/>
  <c r="H395" i="68"/>
  <c r="P419" i="68"/>
  <c r="G421" i="68"/>
  <c r="G396" i="68"/>
  <c r="K396" i="68"/>
  <c r="K421" i="68"/>
  <c r="O421" i="68"/>
  <c r="O396" i="68"/>
  <c r="E422" i="68"/>
  <c r="E494" i="68"/>
  <c r="I422" i="68"/>
  <c r="I494" i="68"/>
  <c r="M422" i="68"/>
  <c r="M494" i="68"/>
  <c r="Q422" i="68"/>
  <c r="Q494" i="68"/>
  <c r="G423" i="68"/>
  <c r="K423" i="68"/>
  <c r="O423" i="68"/>
  <c r="D106" i="55"/>
  <c r="D306" i="69"/>
  <c r="H305" i="69"/>
  <c r="H324" i="69" s="1"/>
  <c r="H325" i="69"/>
  <c r="L106" i="55"/>
  <c r="L306" i="69"/>
  <c r="P106" i="55"/>
  <c r="P306" i="69"/>
  <c r="F326" i="69"/>
  <c r="J106" i="55"/>
  <c r="J307" i="69"/>
  <c r="N326" i="69"/>
  <c r="F109" i="55"/>
  <c r="F309" i="69"/>
  <c r="J309" i="69"/>
  <c r="N109" i="55"/>
  <c r="N309" i="69"/>
  <c r="D311" i="69"/>
  <c r="H311" i="69"/>
  <c r="L311" i="69"/>
  <c r="P311" i="69"/>
  <c r="F113" i="55"/>
  <c r="F113" i="59" s="1"/>
  <c r="F313" i="69"/>
  <c r="F114" i="59"/>
  <c r="J113" i="55"/>
  <c r="J113" i="59" s="1"/>
  <c r="J313" i="69"/>
  <c r="J114" i="59"/>
  <c r="N113" i="55"/>
  <c r="N113" i="59" s="1"/>
  <c r="N313" i="69"/>
  <c r="N114" i="59"/>
  <c r="D314" i="69"/>
  <c r="D312" i="69" s="1"/>
  <c r="D115" i="59"/>
  <c r="H314" i="69"/>
  <c r="H312" i="69" s="1"/>
  <c r="H115" i="59"/>
  <c r="L314" i="69"/>
  <c r="L115" i="59"/>
  <c r="P314" i="69"/>
  <c r="P312" i="69" s="1"/>
  <c r="P115" i="59"/>
  <c r="F315" i="69"/>
  <c r="J315" i="69"/>
  <c r="J334" i="69" s="1"/>
  <c r="N315" i="69"/>
  <c r="D336" i="69"/>
  <c r="D316" i="69"/>
  <c r="H336" i="69"/>
  <c r="L336" i="69"/>
  <c r="L316" i="69"/>
  <c r="P316" i="69"/>
  <c r="P336" i="69"/>
  <c r="F337" i="69"/>
  <c r="J337" i="69"/>
  <c r="N337" i="69"/>
  <c r="F320" i="69"/>
  <c r="J320" i="69"/>
  <c r="N320" i="69"/>
  <c r="D340" i="69"/>
  <c r="H340" i="69"/>
  <c r="L340" i="69"/>
  <c r="P340" i="69"/>
  <c r="D125" i="55"/>
  <c r="D306" i="70"/>
  <c r="H125" i="55"/>
  <c r="H306" i="70"/>
  <c r="L125" i="55"/>
  <c r="L306" i="70"/>
  <c r="P125" i="55"/>
  <c r="P306" i="70"/>
  <c r="F326" i="70"/>
  <c r="J326" i="70"/>
  <c r="N326" i="70"/>
  <c r="D308" i="70"/>
  <c r="D328" i="70"/>
  <c r="H308" i="70"/>
  <c r="H328" i="70"/>
  <c r="L308" i="70"/>
  <c r="L327" i="70" s="1"/>
  <c r="L328" i="70"/>
  <c r="P308" i="70"/>
  <c r="P327" i="70" s="1"/>
  <c r="F311" i="70"/>
  <c r="J311" i="70"/>
  <c r="N311" i="70"/>
  <c r="D332" i="70"/>
  <c r="H312" i="70"/>
  <c r="H332" i="70"/>
  <c r="L332" i="70"/>
  <c r="F333" i="70"/>
  <c r="J333" i="70"/>
  <c r="N333" i="70"/>
  <c r="D334" i="70"/>
  <c r="H334" i="70"/>
  <c r="L334" i="70"/>
  <c r="P334" i="70"/>
  <c r="D316" i="70"/>
  <c r="D336" i="70"/>
  <c r="H336" i="70"/>
  <c r="H316" i="70"/>
  <c r="L336" i="70"/>
  <c r="P336" i="70"/>
  <c r="P316" i="70"/>
  <c r="F337" i="70"/>
  <c r="J337" i="70"/>
  <c r="N337" i="70"/>
  <c r="D139" i="55"/>
  <c r="D320" i="70"/>
  <c r="D140" i="59"/>
  <c r="H139" i="55"/>
  <c r="H320" i="70"/>
  <c r="L139" i="55"/>
  <c r="L320" i="70"/>
  <c r="L140" i="59"/>
  <c r="P139" i="55"/>
  <c r="P320" i="70"/>
  <c r="F139" i="55"/>
  <c r="F321" i="70"/>
  <c r="J321" i="70"/>
  <c r="N139" i="55"/>
  <c r="N321" i="70"/>
  <c r="D144" i="55"/>
  <c r="D295" i="71"/>
  <c r="H144" i="55"/>
  <c r="H295" i="71"/>
  <c r="L144" i="55"/>
  <c r="L295" i="71"/>
  <c r="P144" i="55"/>
  <c r="P295" i="71"/>
  <c r="D146" i="55"/>
  <c r="D297" i="71"/>
  <c r="H146" i="55"/>
  <c r="H297" i="71"/>
  <c r="L146" i="55"/>
  <c r="L297" i="71"/>
  <c r="P146" i="55"/>
  <c r="P297" i="71"/>
  <c r="E299" i="71"/>
  <c r="I299" i="71"/>
  <c r="M299" i="71"/>
  <c r="Q299" i="71"/>
  <c r="E150" i="55"/>
  <c r="E150" i="59" s="1"/>
  <c r="E301" i="71"/>
  <c r="I150" i="55"/>
  <c r="I301" i="71"/>
  <c r="M150" i="55"/>
  <c r="M150" i="59" s="1"/>
  <c r="M301" i="71"/>
  <c r="Q150" i="55"/>
  <c r="Q150" i="59" s="1"/>
  <c r="Q301" i="71"/>
  <c r="G150" i="55"/>
  <c r="G302" i="71"/>
  <c r="K374" i="71"/>
  <c r="K320" i="71"/>
  <c r="O150" i="55"/>
  <c r="O302" i="71"/>
  <c r="O300" i="71" s="1"/>
  <c r="I321" i="71"/>
  <c r="E154" i="55"/>
  <c r="E305" i="71"/>
  <c r="I154" i="55"/>
  <c r="I305" i="71"/>
  <c r="M154" i="55"/>
  <c r="M305" i="71"/>
  <c r="Q154" i="55"/>
  <c r="Q305" i="71"/>
  <c r="G154" i="55"/>
  <c r="G306" i="71"/>
  <c r="K324" i="71"/>
  <c r="O154" i="55"/>
  <c r="O306" i="71"/>
  <c r="G157" i="55"/>
  <c r="G308" i="71"/>
  <c r="K157" i="55"/>
  <c r="K308" i="71"/>
  <c r="O157" i="55"/>
  <c r="O308" i="71"/>
  <c r="E327" i="71"/>
  <c r="I327" i="71"/>
  <c r="M327" i="71"/>
  <c r="Q327" i="71"/>
  <c r="F162" i="55"/>
  <c r="F295" i="72"/>
  <c r="J162" i="55"/>
  <c r="J295" i="72"/>
  <c r="N162" i="55"/>
  <c r="N295" i="72"/>
  <c r="D297" i="72"/>
  <c r="H297" i="72"/>
  <c r="L297" i="72"/>
  <c r="P297" i="72"/>
  <c r="G299" i="72"/>
  <c r="K299" i="72"/>
  <c r="O299" i="72"/>
  <c r="E300" i="72"/>
  <c r="E319" i="72"/>
  <c r="E373" i="72"/>
  <c r="I319" i="72"/>
  <c r="I373" i="72"/>
  <c r="I300" i="72"/>
  <c r="M319" i="72"/>
  <c r="M300" i="72"/>
  <c r="M373" i="72"/>
  <c r="Q319" i="72"/>
  <c r="Q373" i="72"/>
  <c r="Q300" i="72"/>
  <c r="G374" i="72"/>
  <c r="G320" i="72"/>
  <c r="K320" i="72"/>
  <c r="K374" i="72"/>
  <c r="O374" i="72"/>
  <c r="O320" i="72"/>
  <c r="I321" i="72"/>
  <c r="D305" i="72"/>
  <c r="H305" i="72"/>
  <c r="L305" i="72"/>
  <c r="P305" i="72"/>
  <c r="P304" i="72" s="1"/>
  <c r="F306" i="72"/>
  <c r="J306" i="72"/>
  <c r="N306" i="72"/>
  <c r="G307" i="72"/>
  <c r="G380" i="72"/>
  <c r="G326" i="72"/>
  <c r="K307" i="72"/>
  <c r="K380" i="72"/>
  <c r="K326" i="72"/>
  <c r="O380" i="72"/>
  <c r="O326" i="72"/>
  <c r="E327" i="72"/>
  <c r="I327" i="72"/>
  <c r="M327" i="72"/>
  <c r="Q327" i="72"/>
  <c r="C453" i="64"/>
  <c r="C16" i="57"/>
  <c r="C395" i="64"/>
  <c r="C458" i="64" s="1"/>
  <c r="C18" i="60"/>
  <c r="C25" i="57"/>
  <c r="C344" i="65"/>
  <c r="C36" i="57"/>
  <c r="C36" i="60" s="1"/>
  <c r="C356" i="65"/>
  <c r="C413" i="65" s="1"/>
  <c r="C38" i="60"/>
  <c r="C44" i="57"/>
  <c r="C345" i="66"/>
  <c r="C402" i="66" s="1"/>
  <c r="C51" i="57"/>
  <c r="C352" i="66"/>
  <c r="C409" i="66" s="1"/>
  <c r="C58" i="57"/>
  <c r="C358" i="66"/>
  <c r="C66" i="57"/>
  <c r="C347" i="67"/>
  <c r="C77" i="57"/>
  <c r="C359" i="67"/>
  <c r="C416" i="67" s="1"/>
  <c r="C93" i="57"/>
  <c r="C93" i="60" s="1"/>
  <c r="C438" i="68"/>
  <c r="C94" i="60"/>
  <c r="C401" i="69"/>
  <c r="C351" i="69"/>
  <c r="C114" i="60"/>
  <c r="C117" i="57"/>
  <c r="C117" i="60" s="1"/>
  <c r="C356" i="69"/>
  <c r="C413" i="69" s="1"/>
  <c r="C125" i="57"/>
  <c r="C345" i="70"/>
  <c r="C402" i="70" s="1"/>
  <c r="C132" i="57"/>
  <c r="C352" i="70"/>
  <c r="C409" i="70" s="1"/>
  <c r="C134" i="60"/>
  <c r="C139" i="57"/>
  <c r="C358" i="70"/>
  <c r="C389" i="71"/>
  <c r="C395" i="71"/>
  <c r="C330" i="72"/>
  <c r="C385" i="72"/>
  <c r="C338" i="72"/>
  <c r="C392" i="72" s="1"/>
  <c r="C170" i="60"/>
  <c r="C343" i="72"/>
  <c r="C397" i="72" s="1"/>
  <c r="C398" i="72"/>
  <c r="G4" i="57"/>
  <c r="G382" i="64"/>
  <c r="K4" i="57"/>
  <c r="K382" i="64"/>
  <c r="O4" i="57"/>
  <c r="O382" i="64"/>
  <c r="D384" i="64"/>
  <c r="D448" i="64"/>
  <c r="H384" i="64"/>
  <c r="H448" i="64"/>
  <c r="L448" i="64"/>
  <c r="L384" i="64"/>
  <c r="P448" i="64"/>
  <c r="P384" i="64"/>
  <c r="E389" i="64"/>
  <c r="E452" i="64" s="1"/>
  <c r="E453" i="64"/>
  <c r="I453" i="64"/>
  <c r="I389" i="64"/>
  <c r="I452" i="64" s="1"/>
  <c r="M453" i="64"/>
  <c r="Q12" i="57"/>
  <c r="Q12" i="60" s="1"/>
  <c r="Q390" i="64"/>
  <c r="G12" i="57"/>
  <c r="G391" i="64"/>
  <c r="D394" i="64"/>
  <c r="D17" i="60"/>
  <c r="H394" i="64"/>
  <c r="H17" i="60"/>
  <c r="L394" i="64"/>
  <c r="L17" i="60"/>
  <c r="P394" i="64"/>
  <c r="P17" i="60"/>
  <c r="F395" i="64"/>
  <c r="F458" i="64" s="1"/>
  <c r="F18" i="60"/>
  <c r="J395" i="64"/>
  <c r="J458" i="64" s="1"/>
  <c r="J18" i="60"/>
  <c r="N395" i="64"/>
  <c r="N458" i="64" s="1"/>
  <c r="N18" i="60"/>
  <c r="G19" i="57"/>
  <c r="G397" i="64"/>
  <c r="K396" i="64"/>
  <c r="O19" i="57"/>
  <c r="O397" i="64"/>
  <c r="G344" i="65"/>
  <c r="K25" i="57"/>
  <c r="K344" i="65"/>
  <c r="O25" i="57"/>
  <c r="O344" i="65"/>
  <c r="E25" i="57"/>
  <c r="E345" i="65"/>
  <c r="E402" i="65" s="1"/>
  <c r="E27" i="60"/>
  <c r="I25" i="57"/>
  <c r="I345" i="65"/>
  <c r="I27" i="60"/>
  <c r="M345" i="65"/>
  <c r="M402" i="65" s="1"/>
  <c r="M27" i="60"/>
  <c r="Q345" i="65"/>
  <c r="Q27" i="60"/>
  <c r="D28" i="57"/>
  <c r="D347" i="65"/>
  <c r="D29" i="60"/>
  <c r="H28" i="57"/>
  <c r="H347" i="65"/>
  <c r="H29" i="60"/>
  <c r="L28" i="57"/>
  <c r="L347" i="65"/>
  <c r="L29" i="60"/>
  <c r="P28" i="57"/>
  <c r="P347" i="65"/>
  <c r="P29" i="60"/>
  <c r="D349" i="65"/>
  <c r="H349" i="65"/>
  <c r="L349" i="65"/>
  <c r="P349" i="65"/>
  <c r="D32" i="57"/>
  <c r="D351" i="65"/>
  <c r="H32" i="57"/>
  <c r="H351" i="65"/>
  <c r="L32" i="57"/>
  <c r="L351" i="65"/>
  <c r="P32" i="57"/>
  <c r="P351" i="65"/>
  <c r="F352" i="65"/>
  <c r="F409" i="65" s="1"/>
  <c r="F34" i="60"/>
  <c r="J352" i="65"/>
  <c r="J34" i="60"/>
  <c r="N352" i="65"/>
  <c r="N409" i="65" s="1"/>
  <c r="N34" i="60"/>
  <c r="D353" i="65"/>
  <c r="D410" i="65" s="1"/>
  <c r="D35" i="60"/>
  <c r="H353" i="65"/>
  <c r="H410" i="65" s="1"/>
  <c r="H35" i="60"/>
  <c r="L353" i="65"/>
  <c r="L410" i="65" s="1"/>
  <c r="L35" i="60"/>
  <c r="P353" i="65"/>
  <c r="P410" i="65" s="1"/>
  <c r="P35" i="60"/>
  <c r="D36" i="57"/>
  <c r="D36" i="60" s="1"/>
  <c r="D355" i="65"/>
  <c r="D37" i="60"/>
  <c r="H36" i="57"/>
  <c r="H36" i="60" s="1"/>
  <c r="H355" i="65"/>
  <c r="H37" i="60"/>
  <c r="L36" i="57"/>
  <c r="L36" i="60" s="1"/>
  <c r="L355" i="65"/>
  <c r="L37" i="60"/>
  <c r="P36" i="57"/>
  <c r="P36" i="60" s="1"/>
  <c r="P355" i="65"/>
  <c r="P37" i="60"/>
  <c r="F356" i="65"/>
  <c r="F38" i="60"/>
  <c r="J356" i="65"/>
  <c r="J413" i="65" s="1"/>
  <c r="J38" i="60"/>
  <c r="N356" i="65"/>
  <c r="N38" i="60"/>
  <c r="D358" i="65"/>
  <c r="H358" i="65"/>
  <c r="L358" i="65"/>
  <c r="P358" i="65"/>
  <c r="E44" i="57"/>
  <c r="E344" i="66"/>
  <c r="I344" i="66"/>
  <c r="M344" i="66"/>
  <c r="M343" i="66" s="1"/>
  <c r="Q344" i="66"/>
  <c r="Q343" i="66" s="1"/>
  <c r="G345" i="66"/>
  <c r="G402" i="66" s="1"/>
  <c r="G46" i="60"/>
  <c r="K345" i="66"/>
  <c r="K402" i="66" s="1"/>
  <c r="K46" i="60"/>
  <c r="O345" i="66"/>
  <c r="O402" i="66" s="1"/>
  <c r="O46" i="60"/>
  <c r="F347" i="66"/>
  <c r="F48" i="60"/>
  <c r="J347" i="66"/>
  <c r="J48" i="60"/>
  <c r="N347" i="66"/>
  <c r="N48" i="60"/>
  <c r="D349" i="66"/>
  <c r="H349" i="66"/>
  <c r="L349" i="66"/>
  <c r="P349" i="66"/>
  <c r="F351" i="66"/>
  <c r="J351" i="66"/>
  <c r="N351" i="66"/>
  <c r="D352" i="66"/>
  <c r="D409" i="66" s="1"/>
  <c r="D53" i="60"/>
  <c r="H352" i="66"/>
  <c r="H409" i="66" s="1"/>
  <c r="H53" i="60"/>
  <c r="L352" i="66"/>
  <c r="L409" i="66" s="1"/>
  <c r="L53" i="60"/>
  <c r="P352" i="66"/>
  <c r="P409" i="66" s="1"/>
  <c r="P53" i="60"/>
  <c r="F353" i="66"/>
  <c r="F410" i="66" s="1"/>
  <c r="F54" i="60"/>
  <c r="J353" i="66"/>
  <c r="J410" i="66" s="1"/>
  <c r="J54" i="60"/>
  <c r="N353" i="66"/>
  <c r="N410" i="66" s="1"/>
  <c r="N54" i="60"/>
  <c r="D55" i="57"/>
  <c r="D55" i="60" s="1"/>
  <c r="D355" i="66"/>
  <c r="D56" i="60"/>
  <c r="H55" i="57"/>
  <c r="H55" i="60" s="1"/>
  <c r="H355" i="66"/>
  <c r="H56" i="60"/>
  <c r="L55" i="57"/>
  <c r="L55" i="60" s="1"/>
  <c r="L355" i="66"/>
  <c r="L412" i="66" s="1"/>
  <c r="L56" i="60"/>
  <c r="P55" i="57"/>
  <c r="P355" i="66"/>
  <c r="P56" i="60"/>
  <c r="F356" i="66"/>
  <c r="F57" i="60"/>
  <c r="J356" i="66"/>
  <c r="J413" i="66" s="1"/>
  <c r="J57" i="60"/>
  <c r="N356" i="66"/>
  <c r="N413" i="66" s="1"/>
  <c r="N57" i="60"/>
  <c r="E358" i="66"/>
  <c r="E59" i="60"/>
  <c r="I358" i="66"/>
  <c r="M58" i="57"/>
  <c r="M358" i="66"/>
  <c r="M59" i="60"/>
  <c r="Q358" i="66"/>
  <c r="G359" i="66"/>
  <c r="G416" i="66" s="1"/>
  <c r="G60" i="60"/>
  <c r="K359" i="66"/>
  <c r="K416" i="66" s="1"/>
  <c r="K60" i="60"/>
  <c r="O359" i="66"/>
  <c r="O416" i="66" s="1"/>
  <c r="O60" i="60"/>
  <c r="E63" i="57"/>
  <c r="E344" i="67"/>
  <c r="I344" i="67"/>
  <c r="M344" i="67"/>
  <c r="Q63" i="57"/>
  <c r="Q344" i="67"/>
  <c r="G63" i="57"/>
  <c r="G345" i="67"/>
  <c r="G402" i="67" s="1"/>
  <c r="G65" i="60"/>
  <c r="K63" i="57"/>
  <c r="K345" i="67"/>
  <c r="K402" i="67" s="1"/>
  <c r="K65" i="60"/>
  <c r="O345" i="67"/>
  <c r="O402" i="67" s="1"/>
  <c r="O65" i="60"/>
  <c r="D66" i="57"/>
  <c r="D347" i="67"/>
  <c r="D67" i="60"/>
  <c r="H66" i="57"/>
  <c r="H62" i="57" s="1"/>
  <c r="H347" i="67"/>
  <c r="H67" i="60"/>
  <c r="L66" i="57"/>
  <c r="L347" i="67"/>
  <c r="L67" i="60"/>
  <c r="P66" i="57"/>
  <c r="P347" i="67"/>
  <c r="P67" i="60"/>
  <c r="G349" i="67"/>
  <c r="K349" i="67"/>
  <c r="O349" i="67"/>
  <c r="E350" i="67"/>
  <c r="I350" i="67"/>
  <c r="Q350" i="67"/>
  <c r="F355" i="67"/>
  <c r="F75" i="60"/>
  <c r="J355" i="67"/>
  <c r="J75" i="60"/>
  <c r="N355" i="67"/>
  <c r="N75" i="60"/>
  <c r="D356" i="67"/>
  <c r="D413" i="67" s="1"/>
  <c r="D76" i="60"/>
  <c r="H356" i="67"/>
  <c r="H413" i="67" s="1"/>
  <c r="H76" i="60"/>
  <c r="L356" i="67"/>
  <c r="L413" i="67" s="1"/>
  <c r="L76" i="60"/>
  <c r="P356" i="67"/>
  <c r="P413" i="67" s="1"/>
  <c r="P76" i="60"/>
  <c r="E358" i="67"/>
  <c r="I358" i="67"/>
  <c r="M358" i="67"/>
  <c r="Q358" i="67"/>
  <c r="G359" i="67"/>
  <c r="G416" i="67" s="1"/>
  <c r="G79" i="60"/>
  <c r="K359" i="67"/>
  <c r="K416" i="67" s="1"/>
  <c r="K79" i="60"/>
  <c r="O359" i="67"/>
  <c r="O416" i="67" s="1"/>
  <c r="O79" i="60"/>
  <c r="D427" i="68"/>
  <c r="H427" i="68"/>
  <c r="L427" i="68"/>
  <c r="P427" i="68"/>
  <c r="F428" i="68"/>
  <c r="F500" i="68" s="1"/>
  <c r="F84" i="60"/>
  <c r="J428" i="68"/>
  <c r="J500" i="68" s="1"/>
  <c r="J84" i="60"/>
  <c r="N428" i="68"/>
  <c r="N500" i="68" s="1"/>
  <c r="N84" i="60"/>
  <c r="E430" i="68"/>
  <c r="E86" i="60"/>
  <c r="I430" i="68"/>
  <c r="I86" i="60"/>
  <c r="M430" i="68"/>
  <c r="M86" i="60"/>
  <c r="Q430" i="68"/>
  <c r="Q86" i="60"/>
  <c r="D432" i="68"/>
  <c r="H432" i="68"/>
  <c r="L432" i="68"/>
  <c r="P432" i="68"/>
  <c r="G433" i="68"/>
  <c r="O89" i="57"/>
  <c r="O434" i="68"/>
  <c r="E89" i="57"/>
  <c r="E435" i="68"/>
  <c r="E507" i="68" s="1"/>
  <c r="I89" i="57"/>
  <c r="I435" i="68"/>
  <c r="I507" i="68" s="1"/>
  <c r="G93" i="57"/>
  <c r="G438" i="68"/>
  <c r="O93" i="57"/>
  <c r="O438" i="68"/>
  <c r="E93" i="57"/>
  <c r="E93" i="60" s="1"/>
  <c r="E439" i="68"/>
  <c r="E511" i="68" s="1"/>
  <c r="I93" i="57"/>
  <c r="I439" i="68"/>
  <c r="I511" i="68" s="1"/>
  <c r="E442" i="68"/>
  <c r="E98" i="60"/>
  <c r="I442" i="68"/>
  <c r="I98" i="60"/>
  <c r="M442" i="68"/>
  <c r="M98" i="60"/>
  <c r="Q442" i="68"/>
  <c r="Q98" i="60"/>
  <c r="G443" i="68"/>
  <c r="G515" i="68" s="1"/>
  <c r="G99" i="60"/>
  <c r="K443" i="68"/>
  <c r="K515" i="68" s="1"/>
  <c r="K99" i="60"/>
  <c r="O443" i="68"/>
  <c r="O515" i="68" s="1"/>
  <c r="O99" i="60"/>
  <c r="D445" i="68"/>
  <c r="D101" i="60"/>
  <c r="D100" i="60"/>
  <c r="H445" i="68"/>
  <c r="H101" i="60"/>
  <c r="H100" i="60"/>
  <c r="L445" i="68"/>
  <c r="L101" i="60"/>
  <c r="L100" i="60"/>
  <c r="P445" i="68"/>
  <c r="P101" i="60"/>
  <c r="P100" i="60"/>
  <c r="F446" i="68"/>
  <c r="F518" i="68" s="1"/>
  <c r="F102" i="60"/>
  <c r="J446" i="68"/>
  <c r="J518" i="68" s="1"/>
  <c r="J102" i="60"/>
  <c r="N446" i="68"/>
  <c r="N518" i="68" s="1"/>
  <c r="N102" i="60"/>
  <c r="D447" i="68"/>
  <c r="D519" i="68" s="1"/>
  <c r="D103" i="60"/>
  <c r="H447" i="68"/>
  <c r="H519" i="68" s="1"/>
  <c r="H103" i="60"/>
  <c r="L447" i="68"/>
  <c r="L519" i="68" s="1"/>
  <c r="L103" i="60"/>
  <c r="P447" i="68"/>
  <c r="P519" i="68" s="1"/>
  <c r="P103" i="60"/>
  <c r="F344" i="69"/>
  <c r="F107" i="60"/>
  <c r="J344" i="69"/>
  <c r="J107" i="60"/>
  <c r="N344" i="69"/>
  <c r="N107" i="60"/>
  <c r="D345" i="69"/>
  <c r="D402" i="69" s="1"/>
  <c r="D108" i="60"/>
  <c r="H345" i="69"/>
  <c r="H402" i="69" s="1"/>
  <c r="H108" i="60"/>
  <c r="L345" i="69"/>
  <c r="L402" i="69" s="1"/>
  <c r="L108" i="60"/>
  <c r="P345" i="69"/>
  <c r="P402" i="69" s="1"/>
  <c r="P108" i="60"/>
  <c r="E404" i="69"/>
  <c r="E346" i="69"/>
  <c r="I346" i="69"/>
  <c r="I404" i="69"/>
  <c r="M109" i="57"/>
  <c r="M347" i="69"/>
  <c r="Q346" i="69"/>
  <c r="Q404" i="69"/>
  <c r="D349" i="69"/>
  <c r="D112" i="60"/>
  <c r="H349" i="69"/>
  <c r="H112" i="60"/>
  <c r="L349" i="69"/>
  <c r="L112" i="60"/>
  <c r="L111" i="60"/>
  <c r="P349" i="69"/>
  <c r="P112" i="60"/>
  <c r="E408" i="69"/>
  <c r="I113" i="57"/>
  <c r="I113" i="60" s="1"/>
  <c r="I351" i="69"/>
  <c r="M113" i="57"/>
  <c r="M351" i="69"/>
  <c r="Q113" i="57"/>
  <c r="Q113" i="60" s="1"/>
  <c r="Q351" i="69"/>
  <c r="G409" i="69"/>
  <c r="F117" i="57"/>
  <c r="F355" i="69"/>
  <c r="F118" i="60"/>
  <c r="J117" i="57"/>
  <c r="J117" i="60" s="1"/>
  <c r="J355" i="69"/>
  <c r="J118" i="60"/>
  <c r="N117" i="57"/>
  <c r="N117" i="60" s="1"/>
  <c r="N355" i="69"/>
  <c r="N118" i="60"/>
  <c r="D356" i="69"/>
  <c r="D413" i="69" s="1"/>
  <c r="D119" i="60"/>
  <c r="H356" i="69"/>
  <c r="H413" i="69" s="1"/>
  <c r="H119" i="60"/>
  <c r="L356" i="69"/>
  <c r="L413" i="69" s="1"/>
  <c r="L119" i="60"/>
  <c r="P356" i="69"/>
  <c r="P413" i="69" s="1"/>
  <c r="P119" i="60"/>
  <c r="D358" i="69"/>
  <c r="D120" i="60"/>
  <c r="D121" i="60"/>
  <c r="H358" i="69"/>
  <c r="H120" i="60"/>
  <c r="H121" i="60"/>
  <c r="L358" i="69"/>
  <c r="L120" i="60"/>
  <c r="L121" i="60"/>
  <c r="P358" i="69"/>
  <c r="P120" i="60"/>
  <c r="P121" i="60"/>
  <c r="F359" i="69"/>
  <c r="F416" i="69" s="1"/>
  <c r="F122" i="60"/>
  <c r="J359" i="69"/>
  <c r="J416" i="69" s="1"/>
  <c r="J122" i="60"/>
  <c r="N359" i="69"/>
  <c r="N416" i="69" s="1"/>
  <c r="N122" i="60"/>
  <c r="F344" i="70"/>
  <c r="F126" i="60"/>
  <c r="J344" i="70"/>
  <c r="J126" i="60"/>
  <c r="N344" i="70"/>
  <c r="N126" i="60"/>
  <c r="D345" i="70"/>
  <c r="D402" i="70" s="1"/>
  <c r="D127" i="60"/>
  <c r="H345" i="70"/>
  <c r="H402" i="70" s="1"/>
  <c r="H127" i="60"/>
  <c r="L345" i="70"/>
  <c r="L402" i="70" s="1"/>
  <c r="L127" i="60"/>
  <c r="P345" i="70"/>
  <c r="P402" i="70" s="1"/>
  <c r="P127" i="60"/>
  <c r="D347" i="70"/>
  <c r="D129" i="60"/>
  <c r="H347" i="70"/>
  <c r="H129" i="60"/>
  <c r="L347" i="70"/>
  <c r="L129" i="60"/>
  <c r="P347" i="70"/>
  <c r="P129" i="60"/>
  <c r="G349" i="70"/>
  <c r="G131" i="60"/>
  <c r="K349" i="70"/>
  <c r="K131" i="60"/>
  <c r="O349" i="70"/>
  <c r="O131" i="60"/>
  <c r="D351" i="70"/>
  <c r="D133" i="60"/>
  <c r="H351" i="70"/>
  <c r="H133" i="60"/>
  <c r="L351" i="70"/>
  <c r="L133" i="60"/>
  <c r="P351" i="70"/>
  <c r="P133" i="60"/>
  <c r="F352" i="70"/>
  <c r="F409" i="70" s="1"/>
  <c r="F134" i="60"/>
  <c r="J352" i="70"/>
  <c r="J409" i="70" s="1"/>
  <c r="J134" i="60"/>
  <c r="N352" i="70"/>
  <c r="N409" i="70" s="1"/>
  <c r="N134" i="60"/>
  <c r="D353" i="70"/>
  <c r="D410" i="70" s="1"/>
  <c r="D135" i="60"/>
  <c r="H353" i="70"/>
  <c r="H410" i="70" s="1"/>
  <c r="H135" i="60"/>
  <c r="L353" i="70"/>
  <c r="L410" i="70" s="1"/>
  <c r="L135" i="60"/>
  <c r="P353" i="70"/>
  <c r="P410" i="70" s="1"/>
  <c r="P135" i="60"/>
  <c r="E136" i="57"/>
  <c r="E136" i="60" s="1"/>
  <c r="E355" i="70"/>
  <c r="I136" i="57"/>
  <c r="I136" i="60" s="1"/>
  <c r="I355" i="70"/>
  <c r="M136" i="57"/>
  <c r="M136" i="60" s="1"/>
  <c r="M355" i="70"/>
  <c r="Q136" i="57"/>
  <c r="Q136" i="60" s="1"/>
  <c r="Q355" i="70"/>
  <c r="G139" i="57"/>
  <c r="G358" i="70"/>
  <c r="G139" i="60"/>
  <c r="K139" i="57"/>
  <c r="K358" i="70"/>
  <c r="K139" i="60"/>
  <c r="O139" i="57"/>
  <c r="O358" i="70"/>
  <c r="E331" i="71"/>
  <c r="E145" i="60"/>
  <c r="I331" i="71"/>
  <c r="I145" i="60"/>
  <c r="M331" i="71"/>
  <c r="M145" i="60"/>
  <c r="Q331" i="71"/>
  <c r="Q145" i="60"/>
  <c r="H146" i="57"/>
  <c r="E333" i="71"/>
  <c r="E147" i="60"/>
  <c r="I333" i="71"/>
  <c r="I147" i="60"/>
  <c r="M333" i="71"/>
  <c r="M147" i="60"/>
  <c r="Q333" i="71"/>
  <c r="Q147" i="60"/>
  <c r="F335" i="71"/>
  <c r="F149" i="60"/>
  <c r="J335" i="71"/>
  <c r="J149" i="60"/>
  <c r="N335" i="71"/>
  <c r="N149" i="60"/>
  <c r="F337" i="71"/>
  <c r="F151" i="60"/>
  <c r="J337" i="71"/>
  <c r="J151" i="60"/>
  <c r="N337" i="71"/>
  <c r="N151" i="60"/>
  <c r="D338" i="71"/>
  <c r="D392" i="71" s="1"/>
  <c r="D152" i="60"/>
  <c r="H150" i="57"/>
  <c r="H338" i="71"/>
  <c r="H392" i="71" s="1"/>
  <c r="H152" i="60"/>
  <c r="L338" i="71"/>
  <c r="L392" i="71" s="1"/>
  <c r="L152" i="60"/>
  <c r="P338" i="71"/>
  <c r="P392" i="71" s="1"/>
  <c r="P152" i="60"/>
  <c r="F339" i="71"/>
  <c r="F393" i="71" s="1"/>
  <c r="F153" i="60"/>
  <c r="J339" i="71"/>
  <c r="J393" i="71" s="1"/>
  <c r="J153" i="60"/>
  <c r="N339" i="71"/>
  <c r="N393" i="71" s="1"/>
  <c r="N153" i="60"/>
  <c r="G154" i="57"/>
  <c r="G341" i="71"/>
  <c r="K154" i="57"/>
  <c r="K341" i="71"/>
  <c r="O154" i="57"/>
  <c r="O154" i="60" s="1"/>
  <c r="O341" i="71"/>
  <c r="F157" i="57"/>
  <c r="F344" i="71"/>
  <c r="F157" i="60"/>
  <c r="F158" i="60"/>
  <c r="J157" i="57"/>
  <c r="J344" i="71"/>
  <c r="J157" i="60"/>
  <c r="J158" i="60"/>
  <c r="N157" i="57"/>
  <c r="N344" i="71"/>
  <c r="N157" i="60"/>
  <c r="N158" i="60"/>
  <c r="D345" i="71"/>
  <c r="D399" i="71" s="1"/>
  <c r="D159" i="60"/>
  <c r="H345" i="71"/>
  <c r="H399" i="71" s="1"/>
  <c r="H159" i="60"/>
  <c r="L345" i="71"/>
  <c r="L399" i="71" s="1"/>
  <c r="L159" i="60"/>
  <c r="P345" i="71"/>
  <c r="P399" i="71" s="1"/>
  <c r="P159" i="60"/>
  <c r="F162" i="57"/>
  <c r="G331" i="72"/>
  <c r="G163" i="60"/>
  <c r="K331" i="72"/>
  <c r="K163" i="60"/>
  <c r="O331" i="72"/>
  <c r="O163" i="60"/>
  <c r="F164" i="57"/>
  <c r="G333" i="72"/>
  <c r="G165" i="60"/>
  <c r="K333" i="72"/>
  <c r="K165" i="60"/>
  <c r="O333" i="72"/>
  <c r="O165" i="60"/>
  <c r="F335" i="72"/>
  <c r="F167" i="60"/>
  <c r="J335" i="72"/>
  <c r="J167" i="60"/>
  <c r="N335" i="72"/>
  <c r="N167" i="60"/>
  <c r="J168" i="57"/>
  <c r="G337" i="72"/>
  <c r="G169" i="60"/>
  <c r="K337" i="72"/>
  <c r="K169" i="60"/>
  <c r="O337" i="72"/>
  <c r="O169" i="60"/>
  <c r="E338" i="72"/>
  <c r="E170" i="60"/>
  <c r="I338" i="72"/>
  <c r="I392" i="72" s="1"/>
  <c r="I170" i="60"/>
  <c r="M338" i="72"/>
  <c r="M392" i="72" s="1"/>
  <c r="M170" i="60"/>
  <c r="Q338" i="72"/>
  <c r="Q392" i="72" s="1"/>
  <c r="Q170" i="60"/>
  <c r="G339" i="72"/>
  <c r="G393" i="72" s="1"/>
  <c r="G171" i="60"/>
  <c r="K339" i="72"/>
  <c r="K393" i="72" s="1"/>
  <c r="K171" i="60"/>
  <c r="O339" i="72"/>
  <c r="O393" i="72" s="1"/>
  <c r="O171" i="60"/>
  <c r="K172" i="57"/>
  <c r="K172" i="60" s="1"/>
  <c r="D341" i="72"/>
  <c r="D173" i="60"/>
  <c r="H341" i="72"/>
  <c r="H395" i="72" s="1"/>
  <c r="H173" i="60"/>
  <c r="L341" i="72"/>
  <c r="L173" i="60"/>
  <c r="P341" i="72"/>
  <c r="P173" i="60"/>
  <c r="F342" i="72"/>
  <c r="F396" i="72" s="1"/>
  <c r="F174" i="60"/>
  <c r="J342" i="72"/>
  <c r="J396" i="72" s="1"/>
  <c r="J174" i="60"/>
  <c r="N342" i="72"/>
  <c r="N396" i="72" s="1"/>
  <c r="N174" i="60"/>
  <c r="D175" i="57"/>
  <c r="D344" i="72"/>
  <c r="D175" i="60"/>
  <c r="D176" i="60"/>
  <c r="H175" i="57"/>
  <c r="H344" i="72"/>
  <c r="H175" i="60"/>
  <c r="H176" i="60"/>
  <c r="L175" i="57"/>
  <c r="L344" i="72"/>
  <c r="L175" i="60"/>
  <c r="L176" i="60"/>
  <c r="P175" i="57"/>
  <c r="P344" i="72"/>
  <c r="P175" i="60"/>
  <c r="P176" i="60"/>
  <c r="F345" i="72"/>
  <c r="F399" i="72" s="1"/>
  <c r="F177" i="60"/>
  <c r="J175" i="57"/>
  <c r="J345" i="72"/>
  <c r="J399" i="72" s="1"/>
  <c r="J177" i="60"/>
  <c r="N345" i="72"/>
  <c r="N399" i="72" s="1"/>
  <c r="N177" i="60"/>
  <c r="C94" i="58"/>
  <c r="C115" i="58"/>
  <c r="C151" i="58"/>
  <c r="C170" i="58"/>
  <c r="K11" i="58"/>
  <c r="O11" i="58"/>
  <c r="E59" i="58"/>
  <c r="M59" i="58"/>
  <c r="E92" i="58"/>
  <c r="M92" i="58"/>
  <c r="E102" i="58"/>
  <c r="I102" i="58"/>
  <c r="M102" i="58"/>
  <c r="Q102" i="58"/>
  <c r="G114" i="58"/>
  <c r="K114" i="58"/>
  <c r="O114" i="58"/>
  <c r="E115" i="58"/>
  <c r="I115" i="58"/>
  <c r="M115" i="58"/>
  <c r="Q115" i="58"/>
  <c r="I140" i="58"/>
  <c r="M140" i="58"/>
  <c r="G149" i="58"/>
  <c r="K149" i="58"/>
  <c r="O149" i="58"/>
  <c r="G151" i="58"/>
  <c r="K151" i="58"/>
  <c r="O151" i="58"/>
  <c r="E152" i="58"/>
  <c r="I152" i="58"/>
  <c r="M152" i="58"/>
  <c r="Q152" i="58"/>
  <c r="E167" i="58"/>
  <c r="I167" i="58"/>
  <c r="M167" i="58"/>
  <c r="Q167" i="58"/>
  <c r="G176" i="58"/>
  <c r="K176" i="58"/>
  <c r="O176" i="58"/>
  <c r="C13" i="59"/>
  <c r="C121" i="59"/>
  <c r="C149" i="59"/>
  <c r="C169" i="59"/>
  <c r="K11" i="59"/>
  <c r="O11" i="59"/>
  <c r="K13" i="59"/>
  <c r="O13" i="59"/>
  <c r="E14" i="59"/>
  <c r="I14" i="59"/>
  <c r="M14" i="59"/>
  <c r="Q14" i="59"/>
  <c r="G21" i="59"/>
  <c r="O21" i="59"/>
  <c r="E59" i="59"/>
  <c r="M59" i="59"/>
  <c r="E94" i="59"/>
  <c r="M94" i="59"/>
  <c r="G95" i="59"/>
  <c r="K95" i="59"/>
  <c r="E102" i="59"/>
  <c r="O102" i="59"/>
  <c r="H112" i="59"/>
  <c r="L114" i="59"/>
  <c r="Q114" i="59"/>
  <c r="N115" i="59"/>
  <c r="E121" i="59"/>
  <c r="J121" i="59"/>
  <c r="J140" i="59"/>
  <c r="D149" i="59"/>
  <c r="I149" i="59"/>
  <c r="O149" i="59"/>
  <c r="H151" i="59"/>
  <c r="M151" i="59"/>
  <c r="E152" i="59"/>
  <c r="J152" i="59"/>
  <c r="O152" i="59"/>
  <c r="F158" i="59"/>
  <c r="K158" i="59"/>
  <c r="Q158" i="59"/>
  <c r="I167" i="59"/>
  <c r="N167" i="59"/>
  <c r="G169" i="59"/>
  <c r="M169" i="59"/>
  <c r="I170" i="59"/>
  <c r="O170" i="59"/>
  <c r="E176" i="59"/>
  <c r="K176" i="59"/>
  <c r="C6" i="60"/>
  <c r="C17" i="60"/>
  <c r="C37" i="60"/>
  <c r="C46" i="60"/>
  <c r="C57" i="60"/>
  <c r="C67" i="60"/>
  <c r="C72" i="60"/>
  <c r="C92" i="60"/>
  <c r="C103" i="60"/>
  <c r="C112" i="60"/>
  <c r="C126" i="60"/>
  <c r="C137" i="60"/>
  <c r="C147" i="60"/>
  <c r="C152" i="60"/>
  <c r="C157" i="60"/>
  <c r="C167" i="60"/>
  <c r="H6" i="60"/>
  <c r="M6" i="60"/>
  <c r="D8" i="60"/>
  <c r="O8" i="60"/>
  <c r="J11" i="60"/>
  <c r="O11" i="60"/>
  <c r="I13" i="60"/>
  <c r="E14" i="60"/>
  <c r="K14" i="60"/>
  <c r="G15" i="60"/>
  <c r="M15" i="60"/>
  <c r="F17" i="60"/>
  <c r="K17" i="60"/>
  <c r="H18" i="60"/>
  <c r="M18" i="60"/>
  <c r="I21" i="60"/>
  <c r="E22" i="60"/>
  <c r="K22" i="60"/>
  <c r="K27" i="60"/>
  <c r="P27" i="60"/>
  <c r="G29" i="60"/>
  <c r="L34" i="60"/>
  <c r="Q34" i="60"/>
  <c r="N35" i="60"/>
  <c r="G37" i="60"/>
  <c r="D38" i="60"/>
  <c r="I38" i="60"/>
  <c r="E41" i="60"/>
  <c r="J41" i="60"/>
  <c r="E46" i="60"/>
  <c r="J46" i="60"/>
  <c r="L48" i="60"/>
  <c r="Q48" i="60"/>
  <c r="G53" i="60"/>
  <c r="I54" i="60"/>
  <c r="E60" i="60"/>
  <c r="M65" i="60"/>
  <c r="K72" i="60"/>
  <c r="M73" i="60"/>
  <c r="Q75" i="60"/>
  <c r="I79" i="60"/>
  <c r="D84" i="60"/>
  <c r="K86" i="60"/>
  <c r="E91" i="60"/>
  <c r="K94" i="60"/>
  <c r="M95" i="60"/>
  <c r="O96" i="60"/>
  <c r="E99" i="60"/>
  <c r="G100" i="60"/>
  <c r="I110" i="60"/>
  <c r="Q114" i="60"/>
  <c r="E116" i="60"/>
  <c r="I118" i="60"/>
  <c r="K119" i="60"/>
  <c r="O121" i="60"/>
  <c r="Q122" i="60"/>
  <c r="Q131" i="60"/>
  <c r="M137" i="60"/>
  <c r="O138" i="60"/>
  <c r="E141" i="60"/>
  <c r="K145" i="60"/>
  <c r="O147" i="60"/>
  <c r="O155" i="60"/>
  <c r="Q156" i="60"/>
  <c r="E158" i="60"/>
  <c r="G159" i="60"/>
  <c r="M163" i="60"/>
  <c r="Q165" i="60"/>
  <c r="E167" i="60"/>
  <c r="I169" i="60"/>
  <c r="K170" i="60"/>
  <c r="M171" i="60"/>
  <c r="G176" i="60"/>
  <c r="I177" i="60"/>
  <c r="C68" i="57"/>
  <c r="N111" i="57"/>
  <c r="N105" i="57" s="1"/>
  <c r="E77" i="57"/>
  <c r="K16" i="57"/>
  <c r="M25" i="57"/>
  <c r="K100" i="57"/>
  <c r="F154" i="57"/>
  <c r="N154" i="57"/>
  <c r="N148" i="60" s="1"/>
  <c r="H157" i="57"/>
  <c r="P157" i="57"/>
  <c r="F175" i="57"/>
  <c r="N175" i="57"/>
  <c r="D113" i="57"/>
  <c r="H113" i="57"/>
  <c r="H113" i="60" s="1"/>
  <c r="P113" i="57"/>
  <c r="P113" i="60" s="1"/>
  <c r="H117" i="57"/>
  <c r="H117" i="60" s="1"/>
  <c r="P117" i="57"/>
  <c r="P117" i="60" s="1"/>
  <c r="D139" i="57"/>
  <c r="L139" i="57"/>
  <c r="O148" i="57"/>
  <c r="C166" i="57"/>
  <c r="F74" i="55"/>
  <c r="N74" i="55"/>
  <c r="H77" i="55"/>
  <c r="P77" i="55"/>
  <c r="F100" i="55"/>
  <c r="N100" i="55"/>
  <c r="F51" i="55"/>
  <c r="N51" i="55"/>
  <c r="O68" i="55"/>
  <c r="F130" i="55"/>
  <c r="N130" i="55"/>
  <c r="P148" i="55"/>
  <c r="C9" i="55"/>
  <c r="C111" i="55"/>
  <c r="C148" i="54"/>
  <c r="F130" i="54"/>
  <c r="G130" i="54"/>
  <c r="C9" i="54"/>
  <c r="E25" i="47"/>
  <c r="I25" i="47"/>
  <c r="M25" i="47"/>
  <c r="Q25" i="47"/>
  <c r="J9" i="47"/>
  <c r="H49" i="47"/>
  <c r="C44" i="47"/>
  <c r="G44" i="47"/>
  <c r="K44" i="47"/>
  <c r="O44" i="47"/>
  <c r="E58" i="47"/>
  <c r="I58" i="47"/>
  <c r="M58" i="47"/>
  <c r="Q58" i="47"/>
  <c r="I89" i="47"/>
  <c r="M89" i="47"/>
  <c r="Q89" i="47"/>
  <c r="E93" i="47"/>
  <c r="I93" i="47"/>
  <c r="M93" i="47"/>
  <c r="Q93" i="47"/>
  <c r="E97" i="47"/>
  <c r="E97" i="50" s="1"/>
  <c r="I97" i="47"/>
  <c r="I97" i="50" s="1"/>
  <c r="M97" i="47"/>
  <c r="M97" i="50" s="1"/>
  <c r="Q97" i="47"/>
  <c r="Q97" i="50" s="1"/>
  <c r="J100" i="47"/>
  <c r="E106" i="47"/>
  <c r="I106" i="47"/>
  <c r="M106" i="47"/>
  <c r="Q106" i="47"/>
  <c r="F175" i="47"/>
  <c r="J175" i="47"/>
  <c r="N175" i="47"/>
  <c r="F51" i="47"/>
  <c r="J51" i="47"/>
  <c r="N51" i="47"/>
  <c r="F68" i="47"/>
  <c r="N68" i="47"/>
  <c r="D70" i="47"/>
  <c r="H70" i="47"/>
  <c r="L70" i="47"/>
  <c r="P70" i="47"/>
  <c r="D74" i="47"/>
  <c r="D74" i="50" s="1"/>
  <c r="H74" i="47"/>
  <c r="H74" i="50" s="1"/>
  <c r="L74" i="47"/>
  <c r="L74" i="50" s="1"/>
  <c r="P74" i="47"/>
  <c r="P74" i="50" s="1"/>
  <c r="C77" i="47"/>
  <c r="G77" i="47"/>
  <c r="K77" i="47"/>
  <c r="O77" i="47"/>
  <c r="D100" i="47"/>
  <c r="H100" i="47"/>
  <c r="L100" i="47"/>
  <c r="P100" i="47"/>
  <c r="E100" i="47"/>
  <c r="Q100" i="47"/>
  <c r="F154" i="47"/>
  <c r="J154" i="47"/>
  <c r="N154" i="47"/>
  <c r="D113" i="47"/>
  <c r="H113" i="47"/>
  <c r="H113" i="50" s="1"/>
  <c r="L113" i="47"/>
  <c r="P113" i="47"/>
  <c r="P113" i="50" s="1"/>
  <c r="E166" i="47"/>
  <c r="M166" i="47"/>
  <c r="M148" i="47"/>
  <c r="F120" i="47"/>
  <c r="J120" i="47"/>
  <c r="N120" i="47"/>
  <c r="E136" i="47"/>
  <c r="I136" i="47"/>
  <c r="M136" i="47"/>
  <c r="Q136" i="47"/>
  <c r="D139" i="47"/>
  <c r="H139" i="47"/>
  <c r="L139" i="47"/>
  <c r="P139" i="47"/>
  <c r="E157" i="47"/>
  <c r="I157" i="47"/>
  <c r="M157" i="47"/>
  <c r="Q157" i="47"/>
  <c r="B9" i="47"/>
  <c r="K49" i="45"/>
  <c r="C9" i="45"/>
  <c r="G9" i="45"/>
  <c r="E44" i="45"/>
  <c r="M44" i="45"/>
  <c r="F70" i="45"/>
  <c r="N70" i="45"/>
  <c r="D30" i="45"/>
  <c r="H30" i="45"/>
  <c r="L30" i="45"/>
  <c r="F49" i="45"/>
  <c r="N49" i="45"/>
  <c r="D51" i="45"/>
  <c r="H51" i="45"/>
  <c r="L51" i="45"/>
  <c r="P51" i="45"/>
  <c r="D55" i="45"/>
  <c r="H55" i="45"/>
  <c r="L55" i="45"/>
  <c r="P55" i="45"/>
  <c r="C58" i="45"/>
  <c r="G58" i="45"/>
  <c r="K58" i="45"/>
  <c r="O58" i="45"/>
  <c r="F74" i="45"/>
  <c r="J74" i="45"/>
  <c r="N74" i="45"/>
  <c r="G130" i="45"/>
  <c r="I44" i="45"/>
  <c r="Q44" i="45"/>
  <c r="J70" i="45"/>
  <c r="B9" i="45"/>
  <c r="B148" i="45"/>
  <c r="K87" i="45"/>
  <c r="K166" i="45"/>
  <c r="D89" i="45"/>
  <c r="H89" i="45"/>
  <c r="L89" i="45"/>
  <c r="P89" i="45"/>
  <c r="D93" i="45"/>
  <c r="H93" i="45"/>
  <c r="L93" i="45"/>
  <c r="P93" i="45"/>
  <c r="D97" i="45"/>
  <c r="H97" i="45"/>
  <c r="L97" i="45"/>
  <c r="P97" i="45"/>
  <c r="C100" i="45"/>
  <c r="G100" i="45"/>
  <c r="K100" i="45"/>
  <c r="O100" i="45"/>
  <c r="D100" i="45"/>
  <c r="H100" i="45"/>
  <c r="L100" i="45"/>
  <c r="P100" i="45"/>
  <c r="D106" i="45"/>
  <c r="H106" i="45"/>
  <c r="L106" i="45"/>
  <c r="P106" i="45"/>
  <c r="O166" i="45"/>
  <c r="F166" i="45"/>
  <c r="J166" i="45"/>
  <c r="L166" i="45"/>
  <c r="F130" i="45"/>
  <c r="N130" i="45"/>
  <c r="B166" i="45"/>
  <c r="B14" i="7"/>
  <c r="H166" i="44"/>
  <c r="P166" i="44"/>
  <c r="L166" i="44"/>
  <c r="G166" i="44"/>
  <c r="O166" i="44"/>
  <c r="B168" i="44"/>
  <c r="G150" i="44"/>
  <c r="O150" i="44"/>
  <c r="M154" i="44"/>
  <c r="E157" i="44"/>
  <c r="I157" i="44"/>
  <c r="M157" i="44"/>
  <c r="Q157" i="44"/>
  <c r="N157" i="44"/>
  <c r="B175" i="44"/>
  <c r="K150" i="44"/>
  <c r="C132" i="44"/>
  <c r="E150" i="44"/>
  <c r="I150" i="44"/>
  <c r="M150" i="44"/>
  <c r="Q150" i="44"/>
  <c r="D154" i="44"/>
  <c r="H154" i="44"/>
  <c r="L154" i="44"/>
  <c r="P154" i="44"/>
  <c r="C157" i="44"/>
  <c r="G157" i="44"/>
  <c r="K157" i="44"/>
  <c r="O157" i="44"/>
  <c r="E136" i="44"/>
  <c r="I136" i="44"/>
  <c r="M136" i="44"/>
  <c r="D150" i="44"/>
  <c r="H150" i="44"/>
  <c r="L150" i="44"/>
  <c r="P150" i="44"/>
  <c r="J125" i="44"/>
  <c r="E139" i="44"/>
  <c r="I139" i="44"/>
  <c r="M139" i="44"/>
  <c r="Q139" i="44"/>
  <c r="F150" i="44"/>
  <c r="J150" i="44"/>
  <c r="N150" i="44"/>
  <c r="B132" i="44"/>
  <c r="I132" i="44"/>
  <c r="Q132" i="44"/>
  <c r="H136" i="44"/>
  <c r="L136" i="44"/>
  <c r="Q136" i="44"/>
  <c r="D139" i="44"/>
  <c r="H139" i="44"/>
  <c r="L139" i="44"/>
  <c r="P139" i="44"/>
  <c r="E132" i="44"/>
  <c r="M132" i="44"/>
  <c r="D136" i="44"/>
  <c r="P136" i="44"/>
  <c r="K132" i="44"/>
  <c r="G139" i="44"/>
  <c r="O139" i="44"/>
  <c r="F136" i="44"/>
  <c r="J136" i="44"/>
  <c r="N136" i="44"/>
  <c r="C136" i="44"/>
  <c r="G136" i="44"/>
  <c r="K136" i="44"/>
  <c r="O136" i="44"/>
  <c r="G132" i="44"/>
  <c r="O132" i="44"/>
  <c r="C139" i="44"/>
  <c r="K139" i="44"/>
  <c r="F139" i="44"/>
  <c r="J139" i="44"/>
  <c r="N139" i="44"/>
  <c r="B139" i="44"/>
  <c r="C125" i="44"/>
  <c r="G125" i="44"/>
  <c r="K125" i="44"/>
  <c r="O125" i="44"/>
  <c r="D125" i="44"/>
  <c r="H125" i="44"/>
  <c r="L125" i="44"/>
  <c r="P125" i="44"/>
  <c r="B136" i="44"/>
  <c r="E125" i="44"/>
  <c r="I125" i="44"/>
  <c r="M125" i="44"/>
  <c r="Q125" i="44"/>
  <c r="F125" i="44"/>
  <c r="N125" i="44"/>
  <c r="C106" i="44"/>
  <c r="J120" i="44"/>
  <c r="D132" i="44"/>
  <c r="H132" i="44"/>
  <c r="L132" i="44"/>
  <c r="P132" i="44"/>
  <c r="F132" i="44"/>
  <c r="J132" i="44"/>
  <c r="N132" i="44"/>
  <c r="G117" i="44"/>
  <c r="K117" i="44"/>
  <c r="O117" i="44"/>
  <c r="F120" i="44"/>
  <c r="M106" i="44"/>
  <c r="C113" i="44"/>
  <c r="C113" i="48" s="1"/>
  <c r="G113" i="44"/>
  <c r="G113" i="48" s="1"/>
  <c r="K113" i="44"/>
  <c r="K113" i="48" s="1"/>
  <c r="O113" i="44"/>
  <c r="O113" i="48" s="1"/>
  <c r="B117" i="44"/>
  <c r="K106" i="44"/>
  <c r="O106" i="44"/>
  <c r="D106" i="44"/>
  <c r="H106" i="44"/>
  <c r="L106" i="44"/>
  <c r="P106" i="44"/>
  <c r="F106" i="44"/>
  <c r="J106" i="44"/>
  <c r="G106" i="44"/>
  <c r="E113" i="44"/>
  <c r="E113" i="48" s="1"/>
  <c r="I113" i="44"/>
  <c r="M113" i="44"/>
  <c r="M113" i="48" s="1"/>
  <c r="Q113" i="44"/>
  <c r="Q113" i="48" s="1"/>
  <c r="F117" i="44"/>
  <c r="J117" i="44"/>
  <c r="N117" i="44"/>
  <c r="C117" i="44"/>
  <c r="D120" i="44"/>
  <c r="H120" i="44"/>
  <c r="L120" i="44"/>
  <c r="P120" i="44"/>
  <c r="E117" i="44"/>
  <c r="I117" i="44"/>
  <c r="M117" i="44"/>
  <c r="Q117" i="44"/>
  <c r="E120" i="44"/>
  <c r="I120" i="44"/>
  <c r="M120" i="44"/>
  <c r="Q120" i="44"/>
  <c r="N120" i="44"/>
  <c r="D113" i="44"/>
  <c r="D113" i="48" s="1"/>
  <c r="H113" i="44"/>
  <c r="H113" i="48" s="1"/>
  <c r="L113" i="44"/>
  <c r="L113" i="48" s="1"/>
  <c r="P113" i="44"/>
  <c r="P113" i="48" s="1"/>
  <c r="D117" i="44"/>
  <c r="H117" i="44"/>
  <c r="L117" i="44"/>
  <c r="P117" i="44"/>
  <c r="C120" i="44"/>
  <c r="G120" i="44"/>
  <c r="K120" i="44"/>
  <c r="O120" i="44"/>
  <c r="E106" i="44"/>
  <c r="I106" i="44"/>
  <c r="Q106" i="44"/>
  <c r="N106" i="44"/>
  <c r="F113" i="44"/>
  <c r="F113" i="48" s="1"/>
  <c r="J113" i="44"/>
  <c r="N113" i="44"/>
  <c r="N113" i="48" s="1"/>
  <c r="B113" i="44"/>
  <c r="B113" i="48" s="1"/>
  <c r="C343" i="69" l="1"/>
  <c r="F87" i="54"/>
  <c r="F81" i="54" s="1"/>
  <c r="G393" i="64"/>
  <c r="G456" i="64" s="1"/>
  <c r="G315" i="71"/>
  <c r="E326" i="69"/>
  <c r="C337" i="70"/>
  <c r="N161" i="71"/>
  <c r="K181" i="64"/>
  <c r="K244" i="64" s="1"/>
  <c r="F138" i="71"/>
  <c r="M111" i="47"/>
  <c r="M111" i="50" s="1"/>
  <c r="E191" i="68"/>
  <c r="H165" i="66"/>
  <c r="H130" i="47"/>
  <c r="H130" i="50" s="1"/>
  <c r="N111" i="47"/>
  <c r="N111" i="50" s="1"/>
  <c r="G130" i="47"/>
  <c r="L148" i="55"/>
  <c r="L148" i="57"/>
  <c r="L143" i="57" s="1"/>
  <c r="L87" i="47"/>
  <c r="L81" i="47" s="1"/>
  <c r="G124" i="54"/>
  <c r="C111" i="57"/>
  <c r="M389" i="64"/>
  <c r="M452" i="64" s="1"/>
  <c r="G62" i="55"/>
  <c r="F305" i="66"/>
  <c r="O151" i="65"/>
  <c r="B98" i="72"/>
  <c r="I111" i="45"/>
  <c r="P130" i="47"/>
  <c r="O62" i="55"/>
  <c r="N381" i="64"/>
  <c r="H304" i="71"/>
  <c r="I337" i="69"/>
  <c r="I300" i="66"/>
  <c r="H166" i="60"/>
  <c r="O151" i="69"/>
  <c r="G151" i="69"/>
  <c r="G151" i="65"/>
  <c r="C181" i="64"/>
  <c r="C244" i="64" s="1"/>
  <c r="Q199" i="68"/>
  <c r="Q271" i="68" s="1"/>
  <c r="M191" i="68"/>
  <c r="P165" i="66"/>
  <c r="D158" i="70"/>
  <c r="D215" i="70" s="1"/>
  <c r="C161" i="45"/>
  <c r="K68" i="54"/>
  <c r="E154" i="72"/>
  <c r="H291" i="70"/>
  <c r="N111" i="54"/>
  <c r="M143" i="57"/>
  <c r="M9" i="45"/>
  <c r="N87" i="45"/>
  <c r="N30" i="57"/>
  <c r="Q286" i="65"/>
  <c r="E162" i="66"/>
  <c r="E219" i="66" s="1"/>
  <c r="E166" i="44"/>
  <c r="G87" i="47"/>
  <c r="H9" i="55"/>
  <c r="C315" i="72"/>
  <c r="C296" i="72"/>
  <c r="C314" i="72" s="1"/>
  <c r="J68" i="47"/>
  <c r="J62" i="47" s="1"/>
  <c r="E87" i="57"/>
  <c r="E431" i="68" s="1"/>
  <c r="J130" i="54"/>
  <c r="P402" i="66"/>
  <c r="P343" i="66"/>
  <c r="H402" i="66"/>
  <c r="H343" i="66"/>
  <c r="Q293" i="70"/>
  <c r="Q333" i="70"/>
  <c r="K62" i="54"/>
  <c r="O224" i="67"/>
  <c r="O165" i="67"/>
  <c r="E258" i="68"/>
  <c r="E184" i="68"/>
  <c r="L221" i="67"/>
  <c r="L162" i="67"/>
  <c r="L219" i="67" s="1"/>
  <c r="D221" i="67"/>
  <c r="D162" i="67"/>
  <c r="D219" i="67" s="1"/>
  <c r="L217" i="67"/>
  <c r="L158" i="67"/>
  <c r="D217" i="67"/>
  <c r="D158" i="67"/>
  <c r="E220" i="66"/>
  <c r="H113" i="59"/>
  <c r="H111" i="55"/>
  <c r="H105" i="55" s="1"/>
  <c r="D132" i="60"/>
  <c r="D130" i="60"/>
  <c r="D130" i="57"/>
  <c r="P430" i="64"/>
  <c r="P367" i="64"/>
  <c r="N300" i="70"/>
  <c r="N377" i="70"/>
  <c r="D463" i="68"/>
  <c r="D365" i="68"/>
  <c r="D461" i="68" s="1"/>
  <c r="D370" i="69"/>
  <c r="D293" i="69"/>
  <c r="D369" i="69" s="1"/>
  <c r="N87" i="47"/>
  <c r="N81" i="47" s="1"/>
  <c r="C370" i="64"/>
  <c r="C347" i="64"/>
  <c r="C368" i="64" s="1"/>
  <c r="C433" i="64"/>
  <c r="L356" i="72"/>
  <c r="L282" i="72"/>
  <c r="L354" i="72" s="1"/>
  <c r="D356" i="72"/>
  <c r="D282" i="72"/>
  <c r="D354" i="72" s="1"/>
  <c r="F130" i="60"/>
  <c r="F132" i="60"/>
  <c r="P294" i="72"/>
  <c r="P312" i="72" s="1"/>
  <c r="P313" i="72"/>
  <c r="E168" i="60"/>
  <c r="E166" i="57"/>
  <c r="N100" i="71"/>
  <c r="N138" i="71"/>
  <c r="O12" i="59"/>
  <c r="O9" i="55"/>
  <c r="O3" i="55" s="1"/>
  <c r="C305" i="66"/>
  <c r="C326" i="66"/>
  <c r="E308" i="70"/>
  <c r="E327" i="70" s="1"/>
  <c r="E328" i="70"/>
  <c r="F166" i="57"/>
  <c r="F161" i="57" s="1"/>
  <c r="F166" i="60"/>
  <c r="F172" i="60"/>
  <c r="C93" i="58"/>
  <c r="C87" i="54"/>
  <c r="C81" i="54" s="1"/>
  <c r="K148" i="44"/>
  <c r="Q148" i="60"/>
  <c r="B111" i="47"/>
  <c r="B30" i="47"/>
  <c r="C105" i="57"/>
  <c r="E337" i="67"/>
  <c r="F148" i="55"/>
  <c r="F143" i="55" s="1"/>
  <c r="P12" i="59"/>
  <c r="P9" i="55"/>
  <c r="O470" i="68"/>
  <c r="O372" i="68"/>
  <c r="G333" i="65"/>
  <c r="G293" i="65"/>
  <c r="I412" i="64"/>
  <c r="I326" i="64"/>
  <c r="I410" i="64" s="1"/>
  <c r="Q300" i="66"/>
  <c r="Q340" i="66"/>
  <c r="C333" i="67"/>
  <c r="C293" i="67"/>
  <c r="I273" i="68"/>
  <c r="I199" i="68"/>
  <c r="I271" i="68" s="1"/>
  <c r="Q148" i="57"/>
  <c r="Q143" i="57" s="1"/>
  <c r="M168" i="60"/>
  <c r="M166" i="57"/>
  <c r="M161" i="57" s="1"/>
  <c r="L333" i="64"/>
  <c r="L377" i="64"/>
  <c r="N12" i="58"/>
  <c r="N9" i="54"/>
  <c r="N3" i="54" s="1"/>
  <c r="M132" i="60"/>
  <c r="M130" i="57"/>
  <c r="M124" i="57" s="1"/>
  <c r="P16" i="60"/>
  <c r="P9" i="57"/>
  <c r="P3" i="57" s="1"/>
  <c r="Q336" i="67"/>
  <c r="Q297" i="67"/>
  <c r="C412" i="66"/>
  <c r="C354" i="66"/>
  <c r="C411" i="66" s="1"/>
  <c r="B87" i="47"/>
  <c r="B130" i="47"/>
  <c r="B124" i="47" s="1"/>
  <c r="P97" i="60"/>
  <c r="P87" i="57"/>
  <c r="P431" i="68" s="1"/>
  <c r="E293" i="67"/>
  <c r="L105" i="55"/>
  <c r="L205" i="72"/>
  <c r="O217" i="72"/>
  <c r="O161" i="72"/>
  <c r="O356" i="71"/>
  <c r="O282" i="71"/>
  <c r="O354" i="71" s="1"/>
  <c r="L210" i="71"/>
  <c r="L154" i="71"/>
  <c r="D210" i="71"/>
  <c r="D154" i="71"/>
  <c r="Q9" i="45"/>
  <c r="Q3" i="45" s="1"/>
  <c r="L310" i="66"/>
  <c r="C327" i="66"/>
  <c r="O130" i="54"/>
  <c r="L161" i="54"/>
  <c r="D166" i="54"/>
  <c r="N364" i="64"/>
  <c r="H154" i="72"/>
  <c r="B148" i="47"/>
  <c r="B143" i="47" s="1"/>
  <c r="P111" i="45"/>
  <c r="P68" i="54"/>
  <c r="P62" i="54" s="1"/>
  <c r="L143" i="55"/>
  <c r="C161" i="57"/>
  <c r="J291" i="65"/>
  <c r="I148" i="54"/>
  <c r="I143" i="54" s="1"/>
  <c r="K130" i="54"/>
  <c r="K124" i="54" s="1"/>
  <c r="P87" i="47"/>
  <c r="P189" i="68" s="1"/>
  <c r="N118" i="67"/>
  <c r="N148" i="45"/>
  <c r="Q87" i="57"/>
  <c r="Q431" i="68" s="1"/>
  <c r="L328" i="67"/>
  <c r="G161" i="57"/>
  <c r="F24" i="57"/>
  <c r="C148" i="57"/>
  <c r="C143" i="57" s="1"/>
  <c r="P130" i="54"/>
  <c r="P124" i="54" s="1"/>
  <c r="B99" i="69"/>
  <c r="K30" i="45"/>
  <c r="N166" i="45"/>
  <c r="K161" i="44"/>
  <c r="C49" i="54"/>
  <c r="C43" i="54" s="1"/>
  <c r="P143" i="47"/>
  <c r="B166" i="47"/>
  <c r="G148" i="45"/>
  <c r="C148" i="45"/>
  <c r="H166" i="45"/>
  <c r="I68" i="45"/>
  <c r="K87" i="57"/>
  <c r="K431" i="68" s="1"/>
  <c r="E111" i="45"/>
  <c r="C30" i="45"/>
  <c r="C24" i="45" s="1"/>
  <c r="E49" i="55"/>
  <c r="P161" i="55"/>
  <c r="O374" i="64"/>
  <c r="J87" i="45"/>
  <c r="J81" i="45" s="1"/>
  <c r="Q68" i="54"/>
  <c r="M111" i="45"/>
  <c r="M105" i="45" s="1"/>
  <c r="E166" i="55"/>
  <c r="E161" i="55" s="1"/>
  <c r="M30" i="55"/>
  <c r="J148" i="45"/>
  <c r="M154" i="72"/>
  <c r="M152" i="72" s="1"/>
  <c r="L313" i="72"/>
  <c r="N166" i="44"/>
  <c r="C3" i="45"/>
  <c r="F111" i="47"/>
  <c r="F111" i="50" s="1"/>
  <c r="K130" i="47"/>
  <c r="K130" i="50" s="1"/>
  <c r="M105" i="47"/>
  <c r="C3" i="55"/>
  <c r="O143" i="57"/>
  <c r="E49" i="57"/>
  <c r="E43" i="57" s="1"/>
  <c r="K111" i="60"/>
  <c r="H310" i="65"/>
  <c r="N327" i="65"/>
  <c r="F308" i="65"/>
  <c r="J166" i="55"/>
  <c r="J161" i="55" s="1"/>
  <c r="J396" i="66"/>
  <c r="C332" i="69"/>
  <c r="I361" i="68"/>
  <c r="E286" i="65"/>
  <c r="D148" i="60"/>
  <c r="E9" i="57"/>
  <c r="L294" i="72"/>
  <c r="N404" i="68"/>
  <c r="F43" i="57"/>
  <c r="H130" i="57"/>
  <c r="H124" i="57" s="1"/>
  <c r="N165" i="69"/>
  <c r="I166" i="44"/>
  <c r="P68" i="45"/>
  <c r="H98" i="72"/>
  <c r="B148" i="44"/>
  <c r="B143" i="44" s="1"/>
  <c r="D98" i="71"/>
  <c r="C68" i="55"/>
  <c r="C49" i="55"/>
  <c r="C43" i="55" s="1"/>
  <c r="K68" i="45"/>
  <c r="K62" i="45" s="1"/>
  <c r="C87" i="57"/>
  <c r="D148" i="47"/>
  <c r="C130" i="45"/>
  <c r="C124" i="45" s="1"/>
  <c r="G87" i="45"/>
  <c r="G141" i="68" s="1"/>
  <c r="C3" i="54"/>
  <c r="F124" i="54"/>
  <c r="E9" i="54"/>
  <c r="E3" i="54" s="1"/>
  <c r="D148" i="57"/>
  <c r="D143" i="57" s="1"/>
  <c r="C49" i="57"/>
  <c r="C43" i="57" s="1"/>
  <c r="L419" i="68"/>
  <c r="H312" i="67"/>
  <c r="H325" i="66"/>
  <c r="D30" i="55"/>
  <c r="D24" i="55" s="1"/>
  <c r="O351" i="64"/>
  <c r="D111" i="54"/>
  <c r="L291" i="67"/>
  <c r="Q328" i="65"/>
  <c r="G3" i="55"/>
  <c r="J49" i="57"/>
  <c r="M381" i="68"/>
  <c r="M405" i="68" s="1"/>
  <c r="J300" i="69"/>
  <c r="J318" i="64"/>
  <c r="M148" i="54"/>
  <c r="P154" i="71"/>
  <c r="B3" i="8"/>
  <c r="K124" i="45"/>
  <c r="B68" i="45"/>
  <c r="B62" i="45" s="1"/>
  <c r="L148" i="44"/>
  <c r="L143" i="44" s="1"/>
  <c r="E350" i="69"/>
  <c r="E407" i="69" s="1"/>
  <c r="N130" i="60"/>
  <c r="L68" i="55"/>
  <c r="L62" i="55" s="1"/>
  <c r="K372" i="68"/>
  <c r="K420" i="68" s="1"/>
  <c r="L130" i="60"/>
  <c r="H403" i="68"/>
  <c r="C365" i="68"/>
  <c r="C461" i="68" s="1"/>
  <c r="Q158" i="72"/>
  <c r="Q212" i="72" s="1"/>
  <c r="I158" i="72"/>
  <c r="I212" i="72" s="1"/>
  <c r="F161" i="71"/>
  <c r="L202" i="68"/>
  <c r="L165" i="66"/>
  <c r="M3" i="45"/>
  <c r="Q9" i="54"/>
  <c r="H9" i="57"/>
  <c r="H3" i="57" s="1"/>
  <c r="G374" i="64"/>
  <c r="M166" i="44"/>
  <c r="D161" i="54"/>
  <c r="J166" i="47"/>
  <c r="J161" i="47" s="1"/>
  <c r="G30" i="47"/>
  <c r="I9" i="45"/>
  <c r="F68" i="55"/>
  <c r="F62" i="55" s="1"/>
  <c r="O132" i="60"/>
  <c r="O130" i="60"/>
  <c r="I172" i="50"/>
  <c r="I166" i="47"/>
  <c r="L289" i="71"/>
  <c r="L362" i="71"/>
  <c r="N326" i="66"/>
  <c r="J291" i="66"/>
  <c r="M3" i="54"/>
  <c r="F154" i="60"/>
  <c r="F148" i="57"/>
  <c r="G154" i="60"/>
  <c r="G148" i="57"/>
  <c r="G143" i="57" s="1"/>
  <c r="J381" i="64"/>
  <c r="M161" i="55"/>
  <c r="N327" i="67"/>
  <c r="D361" i="64"/>
  <c r="D339" i="64"/>
  <c r="D360" i="64" s="1"/>
  <c r="C315" i="71"/>
  <c r="J300" i="67"/>
  <c r="J340" i="67"/>
  <c r="Q132" i="60"/>
  <c r="Q130" i="57"/>
  <c r="Q124" i="57" s="1"/>
  <c r="B142" i="71"/>
  <c r="Q258" i="68"/>
  <c r="Q184" i="68"/>
  <c r="P217" i="67"/>
  <c r="P158" i="67"/>
  <c r="H217" i="67"/>
  <c r="H158" i="67"/>
  <c r="H156" i="67" s="1"/>
  <c r="M162" i="66"/>
  <c r="M219" i="66" s="1"/>
  <c r="E361" i="68"/>
  <c r="E411" i="68"/>
  <c r="D286" i="67"/>
  <c r="D326" i="67"/>
  <c r="M409" i="67"/>
  <c r="M350" i="67"/>
  <c r="M326" i="69"/>
  <c r="M286" i="69"/>
  <c r="M12" i="60"/>
  <c r="M9" i="57"/>
  <c r="M3" i="57" s="1"/>
  <c r="J316" i="65"/>
  <c r="J335" i="65" s="1"/>
  <c r="J337" i="65"/>
  <c r="P293" i="70"/>
  <c r="P291" i="70" s="1"/>
  <c r="P332" i="70"/>
  <c r="P325" i="66"/>
  <c r="F374" i="71"/>
  <c r="D150" i="59"/>
  <c r="D148" i="55"/>
  <c r="D143" i="55" s="1"/>
  <c r="Q168" i="60"/>
  <c r="Q166" i="57"/>
  <c r="Q166" i="60"/>
  <c r="I168" i="60"/>
  <c r="I166" i="60"/>
  <c r="I166" i="57"/>
  <c r="J130" i="55"/>
  <c r="J124" i="55" s="1"/>
  <c r="P297" i="66"/>
  <c r="P335" i="66" s="1"/>
  <c r="P336" i="66"/>
  <c r="N333" i="66"/>
  <c r="N293" i="66"/>
  <c r="N331" i="66" s="1"/>
  <c r="J412" i="64"/>
  <c r="J326" i="64"/>
  <c r="J410" i="64" s="1"/>
  <c r="L402" i="66"/>
  <c r="L343" i="66"/>
  <c r="D402" i="66"/>
  <c r="D343" i="66"/>
  <c r="G416" i="65"/>
  <c r="G357" i="65"/>
  <c r="M87" i="55"/>
  <c r="M383" i="68" s="1"/>
  <c r="D93" i="60"/>
  <c r="D87" i="57"/>
  <c r="D431" i="68" s="1"/>
  <c r="H87" i="57"/>
  <c r="H81" i="57" s="1"/>
  <c r="G356" i="71"/>
  <c r="G282" i="71"/>
  <c r="Q150" i="58"/>
  <c r="Q148" i="54"/>
  <c r="Q143" i="54" s="1"/>
  <c r="N30" i="45"/>
  <c r="N24" i="45" s="1"/>
  <c r="B87" i="45"/>
  <c r="L217" i="71"/>
  <c r="L161" i="71"/>
  <c r="L210" i="66"/>
  <c r="L151" i="66"/>
  <c r="P132" i="60"/>
  <c r="P130" i="60"/>
  <c r="P130" i="57"/>
  <c r="P124" i="57" s="1"/>
  <c r="N55" i="60"/>
  <c r="N49" i="57"/>
  <c r="N43" i="57" s="1"/>
  <c r="J356" i="71"/>
  <c r="J282" i="71"/>
  <c r="J280" i="71" s="1"/>
  <c r="J377" i="70"/>
  <c r="J300" i="70"/>
  <c r="L463" i="68"/>
  <c r="L365" i="68"/>
  <c r="L461" i="68" s="1"/>
  <c r="P293" i="69"/>
  <c r="P369" i="69" s="1"/>
  <c r="P370" i="69"/>
  <c r="H293" i="69"/>
  <c r="H369" i="69" s="1"/>
  <c r="H370" i="69"/>
  <c r="C289" i="72"/>
  <c r="C362" i="72"/>
  <c r="P356" i="72"/>
  <c r="P282" i="72"/>
  <c r="P354" i="72" s="1"/>
  <c r="H356" i="72"/>
  <c r="H282" i="72"/>
  <c r="H354" i="72" s="1"/>
  <c r="G136" i="60"/>
  <c r="G130" i="57"/>
  <c r="G124" i="57" s="1"/>
  <c r="G130" i="60"/>
  <c r="K326" i="65"/>
  <c r="K305" i="65"/>
  <c r="Q381" i="68"/>
  <c r="Q405" i="68" s="1"/>
  <c r="Q406" i="68"/>
  <c r="P403" i="68"/>
  <c r="P378" i="68"/>
  <c r="O433" i="64"/>
  <c r="O370" i="64"/>
  <c r="O347" i="64"/>
  <c r="K81" i="45"/>
  <c r="G351" i="64"/>
  <c r="G344" i="64" s="1"/>
  <c r="K168" i="59"/>
  <c r="K166" i="55"/>
  <c r="I49" i="55"/>
  <c r="I43" i="55" s="1"/>
  <c r="J362" i="71"/>
  <c r="J289" i="71"/>
  <c r="O413" i="65"/>
  <c r="O354" i="65"/>
  <c r="O411" i="65" s="1"/>
  <c r="C396" i="71"/>
  <c r="C340" i="71"/>
  <c r="C394" i="71" s="1"/>
  <c r="C409" i="65"/>
  <c r="C350" i="65"/>
  <c r="C454" i="64"/>
  <c r="C389" i="64"/>
  <c r="C452" i="64" s="1"/>
  <c r="K333" i="64"/>
  <c r="K377" i="64"/>
  <c r="M150" i="60"/>
  <c r="M148" i="60"/>
  <c r="M413" i="67"/>
  <c r="M354" i="67"/>
  <c r="M411" i="67" s="1"/>
  <c r="N30" i="47"/>
  <c r="N24" i="47" s="1"/>
  <c r="C16" i="50"/>
  <c r="C9" i="47"/>
  <c r="C217" i="72"/>
  <c r="C161" i="72"/>
  <c r="P49" i="57"/>
  <c r="O408" i="68"/>
  <c r="E68" i="55"/>
  <c r="E62" i="55" s="1"/>
  <c r="K169" i="64"/>
  <c r="F111" i="54"/>
  <c r="G314" i="71"/>
  <c r="D68" i="55"/>
  <c r="D62" i="55" s="1"/>
  <c r="C314" i="71"/>
  <c r="L165" i="65"/>
  <c r="C169" i="64"/>
  <c r="F132" i="69"/>
  <c r="D118" i="66"/>
  <c r="N99" i="70"/>
  <c r="P98" i="72"/>
  <c r="L142" i="72"/>
  <c r="K49" i="54"/>
  <c r="D124" i="57"/>
  <c r="B166" i="44"/>
  <c r="B161" i="44" s="1"/>
  <c r="C161" i="55"/>
  <c r="F124" i="55"/>
  <c r="C62" i="57"/>
  <c r="G9" i="57"/>
  <c r="G3" i="57" s="1"/>
  <c r="D105" i="55"/>
  <c r="I24" i="55"/>
  <c r="I105" i="55"/>
  <c r="P111" i="55"/>
  <c r="P105" i="55" s="1"/>
  <c r="E24" i="54"/>
  <c r="M111" i="54"/>
  <c r="M105" i="54" s="1"/>
  <c r="Q132" i="64"/>
  <c r="Q68" i="47"/>
  <c r="Q62" i="47" s="1"/>
  <c r="I125" i="50"/>
  <c r="L98" i="71"/>
  <c r="K124" i="47"/>
  <c r="N111" i="60"/>
  <c r="G343" i="67"/>
  <c r="O9" i="57"/>
  <c r="O3" i="57" s="1"/>
  <c r="H3" i="55"/>
  <c r="Q62" i="54"/>
  <c r="O124" i="54"/>
  <c r="G343" i="69"/>
  <c r="I158" i="71"/>
  <c r="I212" i="71" s="1"/>
  <c r="E195" i="68"/>
  <c r="G177" i="64"/>
  <c r="I87" i="45"/>
  <c r="I141" i="68" s="1"/>
  <c r="I68" i="47"/>
  <c r="I62" i="47" s="1"/>
  <c r="O24" i="47"/>
  <c r="M24" i="45"/>
  <c r="B151" i="65"/>
  <c r="P105" i="45"/>
  <c r="L30" i="57"/>
  <c r="L24" i="57" s="1"/>
  <c r="C393" i="64"/>
  <c r="C456" i="64" s="1"/>
  <c r="E130" i="60"/>
  <c r="J111" i="55"/>
  <c r="J105" i="55" s="1"/>
  <c r="P3" i="55"/>
  <c r="P291" i="69"/>
  <c r="J43" i="54"/>
  <c r="K350" i="66"/>
  <c r="K166" i="57"/>
  <c r="K161" i="57" s="1"/>
  <c r="O130" i="57"/>
  <c r="F30" i="47"/>
  <c r="F24" i="47" s="1"/>
  <c r="F118" i="66"/>
  <c r="F112" i="66" s="1"/>
  <c r="L169" i="64"/>
  <c r="Q87" i="45"/>
  <c r="O161" i="44"/>
  <c r="F161" i="45"/>
  <c r="D49" i="47"/>
  <c r="D43" i="47" s="1"/>
  <c r="I165" i="65"/>
  <c r="P81" i="57"/>
  <c r="F148" i="60"/>
  <c r="C62" i="55"/>
  <c r="M130" i="60"/>
  <c r="C354" i="70"/>
  <c r="C411" i="70" s="1"/>
  <c r="N124" i="55"/>
  <c r="F372" i="68"/>
  <c r="B24" i="45"/>
  <c r="D202" i="68"/>
  <c r="J161" i="45"/>
  <c r="P118" i="66"/>
  <c r="Q195" i="68"/>
  <c r="H169" i="64"/>
  <c r="O343" i="67"/>
  <c r="C343" i="67"/>
  <c r="H411" i="68"/>
  <c r="J9" i="54"/>
  <c r="J3" i="54" s="1"/>
  <c r="G148" i="60"/>
  <c r="F30" i="55"/>
  <c r="F24" i="55" s="1"/>
  <c r="E111" i="47"/>
  <c r="E111" i="50" s="1"/>
  <c r="J130" i="47"/>
  <c r="J130" i="50" s="1"/>
  <c r="J24" i="47"/>
  <c r="M161" i="44"/>
  <c r="E161" i="44"/>
  <c r="B93" i="69"/>
  <c r="K177" i="64"/>
  <c r="K174" i="64" s="1"/>
  <c r="D331" i="69"/>
  <c r="D388" i="69"/>
  <c r="N43" i="45"/>
  <c r="I62" i="45"/>
  <c r="K81" i="54"/>
  <c r="K359" i="68"/>
  <c r="E412" i="70"/>
  <c r="E354" i="70"/>
  <c r="E411" i="70" s="1"/>
  <c r="H323" i="72"/>
  <c r="F294" i="72"/>
  <c r="F313" i="72"/>
  <c r="H335" i="70"/>
  <c r="H331" i="70"/>
  <c r="H324" i="66"/>
  <c r="N339" i="65"/>
  <c r="N319" i="65"/>
  <c r="P355" i="71"/>
  <c r="P282" i="71"/>
  <c r="H355" i="71"/>
  <c r="H282" i="71"/>
  <c r="H354" i="71" s="1"/>
  <c r="H278" i="71"/>
  <c r="H276" i="71"/>
  <c r="D130" i="54"/>
  <c r="D124" i="54" s="1"/>
  <c r="D377" i="69"/>
  <c r="D300" i="69"/>
  <c r="C286" i="72"/>
  <c r="N385" i="72"/>
  <c r="N330" i="72"/>
  <c r="G113" i="60"/>
  <c r="G111" i="57"/>
  <c r="G105" i="57" s="1"/>
  <c r="G111" i="60"/>
  <c r="K406" i="69"/>
  <c r="H346" i="69"/>
  <c r="H404" i="69"/>
  <c r="G444" i="68"/>
  <c r="G516" i="68" s="1"/>
  <c r="G517" i="68"/>
  <c r="P514" i="68"/>
  <c r="P441" i="68"/>
  <c r="P513" i="68" s="1"/>
  <c r="L97" i="60"/>
  <c r="L87" i="57"/>
  <c r="Q49" i="57"/>
  <c r="Q43" i="57" s="1"/>
  <c r="C412" i="69"/>
  <c r="C354" i="69"/>
  <c r="C411" i="69" s="1"/>
  <c r="G323" i="72"/>
  <c r="G304" i="72"/>
  <c r="O336" i="65"/>
  <c r="G342" i="64"/>
  <c r="G363" i="64" s="1"/>
  <c r="G364" i="64"/>
  <c r="I297" i="66"/>
  <c r="G49" i="54"/>
  <c r="G43" i="54" s="1"/>
  <c r="G286" i="66"/>
  <c r="G325" i="66"/>
  <c r="I9" i="54"/>
  <c r="I3" i="54" s="1"/>
  <c r="J395" i="72"/>
  <c r="J340" i="72"/>
  <c r="J394" i="72" s="1"/>
  <c r="H389" i="71"/>
  <c r="G332" i="71"/>
  <c r="G387" i="71"/>
  <c r="F404" i="70"/>
  <c r="F346" i="70"/>
  <c r="L343" i="70"/>
  <c r="L401" i="70"/>
  <c r="N415" i="69"/>
  <c r="N357" i="69"/>
  <c r="N414" i="69" s="1"/>
  <c r="I433" i="68"/>
  <c r="O357" i="66"/>
  <c r="N412" i="66"/>
  <c r="N354" i="66"/>
  <c r="N411" i="66" s="1"/>
  <c r="J419" i="68"/>
  <c r="L338" i="65"/>
  <c r="L326" i="66"/>
  <c r="N300" i="65"/>
  <c r="H162" i="60"/>
  <c r="F144" i="60"/>
  <c r="I36" i="60"/>
  <c r="I30" i="57"/>
  <c r="I24" i="57" s="1"/>
  <c r="F389" i="64"/>
  <c r="Q384" i="64"/>
  <c r="Q448" i="64"/>
  <c r="L339" i="66"/>
  <c r="L319" i="66"/>
  <c r="D9" i="55"/>
  <c r="D3" i="55" s="1"/>
  <c r="E370" i="69"/>
  <c r="E293" i="69"/>
  <c r="J441" i="68"/>
  <c r="J513" i="68" s="1"/>
  <c r="J514" i="68"/>
  <c r="M357" i="65"/>
  <c r="G339" i="69"/>
  <c r="G396" i="69"/>
  <c r="G319" i="69"/>
  <c r="Q385" i="68"/>
  <c r="Q410" i="68"/>
  <c r="P337" i="67"/>
  <c r="G470" i="68"/>
  <c r="G372" i="68"/>
  <c r="M369" i="68"/>
  <c r="M418" i="68"/>
  <c r="O333" i="65"/>
  <c r="H437" i="68"/>
  <c r="J330" i="67"/>
  <c r="I336" i="70"/>
  <c r="I297" i="70"/>
  <c r="Q297" i="69"/>
  <c r="Q337" i="69"/>
  <c r="G68" i="54"/>
  <c r="G62" i="54" s="1"/>
  <c r="I315" i="71"/>
  <c r="I296" i="71"/>
  <c r="N158" i="70"/>
  <c r="N215" i="70" s="1"/>
  <c r="N216" i="70"/>
  <c r="F216" i="70"/>
  <c r="F158" i="70"/>
  <c r="F215" i="70" s="1"/>
  <c r="G214" i="70"/>
  <c r="N154" i="70"/>
  <c r="N212" i="70"/>
  <c r="K125" i="50"/>
  <c r="L214" i="69"/>
  <c r="D214" i="69"/>
  <c r="M212" i="69"/>
  <c r="M154" i="69"/>
  <c r="L195" i="68"/>
  <c r="J191" i="68"/>
  <c r="F151" i="66"/>
  <c r="M148" i="45"/>
  <c r="G145" i="70"/>
  <c r="E133" i="70"/>
  <c r="E113" i="70"/>
  <c r="E132" i="70" s="1"/>
  <c r="I49" i="45"/>
  <c r="M145" i="71"/>
  <c r="N94" i="71"/>
  <c r="N130" i="71" s="1"/>
  <c r="N131" i="71"/>
  <c r="F94" i="71"/>
  <c r="F130" i="71" s="1"/>
  <c r="F131" i="71"/>
  <c r="O177" i="69"/>
  <c r="L217" i="70"/>
  <c r="L158" i="70"/>
  <c r="L215" i="70" s="1"/>
  <c r="P214" i="70"/>
  <c r="O151" i="70"/>
  <c r="O209" i="70"/>
  <c r="G125" i="71"/>
  <c r="G144" i="71"/>
  <c r="N124" i="69"/>
  <c r="N118" i="69" s="1"/>
  <c r="N144" i="69"/>
  <c r="B124" i="70"/>
  <c r="B144" i="70"/>
  <c r="H99" i="70"/>
  <c r="I350" i="65"/>
  <c r="J330" i="66"/>
  <c r="I278" i="71"/>
  <c r="E143" i="54"/>
  <c r="O109" i="50"/>
  <c r="O205" i="72"/>
  <c r="O150" i="72"/>
  <c r="C164" i="50"/>
  <c r="O148" i="72"/>
  <c r="O203" i="72"/>
  <c r="G162" i="50"/>
  <c r="J217" i="71"/>
  <c r="J161" i="71"/>
  <c r="E161" i="71"/>
  <c r="H210" i="71"/>
  <c r="H154" i="71"/>
  <c r="L165" i="70"/>
  <c r="Q165" i="69"/>
  <c r="L162" i="65"/>
  <c r="L220" i="65"/>
  <c r="I30" i="47"/>
  <c r="O246" i="64"/>
  <c r="O181" i="64"/>
  <c r="O244" i="64" s="1"/>
  <c r="G246" i="64"/>
  <c r="G181" i="64"/>
  <c r="G244" i="64" s="1"/>
  <c r="N181" i="64"/>
  <c r="N244" i="64" s="1"/>
  <c r="N245" i="64"/>
  <c r="F181" i="64"/>
  <c r="F244" i="64" s="1"/>
  <c r="F245" i="64"/>
  <c r="E9" i="47"/>
  <c r="C3" i="47"/>
  <c r="Q7" i="50"/>
  <c r="I7" i="50"/>
  <c r="F145" i="72"/>
  <c r="M125" i="72"/>
  <c r="M144" i="72"/>
  <c r="E125" i="72"/>
  <c r="E144" i="72"/>
  <c r="L114" i="72"/>
  <c r="L132" i="72" s="1"/>
  <c r="L133" i="72"/>
  <c r="M133" i="71"/>
  <c r="M114" i="71"/>
  <c r="E114" i="71"/>
  <c r="E133" i="71"/>
  <c r="K112" i="71"/>
  <c r="K131" i="71"/>
  <c r="C112" i="71"/>
  <c r="C131" i="71"/>
  <c r="F145" i="70"/>
  <c r="E124" i="70"/>
  <c r="E144" i="70"/>
  <c r="E116" i="65"/>
  <c r="K96" i="72"/>
  <c r="Q105" i="70"/>
  <c r="Q161" i="47"/>
  <c r="I3" i="45"/>
  <c r="K148" i="47"/>
  <c r="Q265" i="68"/>
  <c r="Q191" i="68"/>
  <c r="I265" i="68"/>
  <c r="I191" i="68"/>
  <c r="I245" i="64"/>
  <c r="I181" i="64"/>
  <c r="I244" i="64" s="1"/>
  <c r="N148" i="44"/>
  <c r="D148" i="44"/>
  <c r="K148" i="45"/>
  <c r="B143" i="45"/>
  <c r="H124" i="47"/>
  <c r="I130" i="47"/>
  <c r="I136" i="50"/>
  <c r="L148" i="47"/>
  <c r="P111" i="47"/>
  <c r="C359" i="68"/>
  <c r="F49" i="55"/>
  <c r="F43" i="55" s="1"/>
  <c r="D111" i="57"/>
  <c r="D105" i="57" s="1"/>
  <c r="D113" i="60"/>
  <c r="D111" i="60"/>
  <c r="G28" i="60"/>
  <c r="C66" i="60"/>
  <c r="K164" i="60"/>
  <c r="K330" i="72"/>
  <c r="K385" i="72"/>
  <c r="K154" i="60"/>
  <c r="K148" i="57"/>
  <c r="K143" i="57" s="1"/>
  <c r="K148" i="60"/>
  <c r="Q343" i="67"/>
  <c r="P357" i="65"/>
  <c r="P350" i="65"/>
  <c r="P346" i="65"/>
  <c r="P404" i="65"/>
  <c r="D28" i="60"/>
  <c r="Q402" i="65"/>
  <c r="Q343" i="65"/>
  <c r="I402" i="65"/>
  <c r="I343" i="65"/>
  <c r="G324" i="71"/>
  <c r="G304" i="71"/>
  <c r="M323" i="71"/>
  <c r="M304" i="71"/>
  <c r="E304" i="71"/>
  <c r="E323" i="71"/>
  <c r="I371" i="71"/>
  <c r="I317" i="71"/>
  <c r="L319" i="70"/>
  <c r="L339" i="70"/>
  <c r="L396" i="70"/>
  <c r="L325" i="70"/>
  <c r="L305" i="70"/>
  <c r="D325" i="70"/>
  <c r="D305" i="70"/>
  <c r="N334" i="69"/>
  <c r="H388" i="69"/>
  <c r="H331" i="69"/>
  <c r="L325" i="69"/>
  <c r="L305" i="69"/>
  <c r="J375" i="64"/>
  <c r="N289" i="72"/>
  <c r="F289" i="72"/>
  <c r="L362" i="72"/>
  <c r="L289" i="72"/>
  <c r="D362" i="72"/>
  <c r="D289" i="72"/>
  <c r="H312" i="72"/>
  <c r="N148" i="54"/>
  <c r="N143" i="54" s="1"/>
  <c r="N150" i="58"/>
  <c r="L372" i="68"/>
  <c r="D372" i="68"/>
  <c r="H87" i="54"/>
  <c r="N87" i="54"/>
  <c r="H68" i="54"/>
  <c r="H62" i="54" s="1"/>
  <c r="P297" i="65"/>
  <c r="P336" i="65"/>
  <c r="H336" i="65"/>
  <c r="L286" i="65"/>
  <c r="D286" i="65"/>
  <c r="Q321" i="64"/>
  <c r="G144" i="60"/>
  <c r="N391" i="72"/>
  <c r="N336" i="72"/>
  <c r="N390" i="72" s="1"/>
  <c r="F391" i="72"/>
  <c r="F336" i="72"/>
  <c r="F390" i="72" s="1"/>
  <c r="I389" i="72"/>
  <c r="I398" i="71"/>
  <c r="I343" i="71"/>
  <c r="I397" i="71" s="1"/>
  <c r="M391" i="71"/>
  <c r="M336" i="71"/>
  <c r="M390" i="71" s="1"/>
  <c r="E336" i="71"/>
  <c r="E391" i="71"/>
  <c r="M389" i="71"/>
  <c r="E389" i="71"/>
  <c r="L146" i="60"/>
  <c r="D146" i="60"/>
  <c r="L144" i="60"/>
  <c r="H385" i="71"/>
  <c r="H330" i="71"/>
  <c r="K136" i="60"/>
  <c r="K130" i="57"/>
  <c r="O350" i="70"/>
  <c r="O407" i="70" s="1"/>
  <c r="O408" i="70"/>
  <c r="G408" i="70"/>
  <c r="G350" i="70"/>
  <c r="G407" i="70" s="1"/>
  <c r="K128" i="60"/>
  <c r="M125" i="60"/>
  <c r="E125" i="60"/>
  <c r="H85" i="60"/>
  <c r="D429" i="68"/>
  <c r="D502" i="68"/>
  <c r="P357" i="67"/>
  <c r="L68" i="57"/>
  <c r="L343" i="67"/>
  <c r="O404" i="65"/>
  <c r="O346" i="65"/>
  <c r="O448" i="64"/>
  <c r="O384" i="64"/>
  <c r="C350" i="70"/>
  <c r="C407" i="70" s="1"/>
  <c r="C502" i="68"/>
  <c r="C429" i="68"/>
  <c r="N326" i="71"/>
  <c r="N380" i="71"/>
  <c r="N307" i="71"/>
  <c r="P323" i="71"/>
  <c r="P304" i="71"/>
  <c r="E130" i="55"/>
  <c r="E124" i="55" s="1"/>
  <c r="K130" i="55"/>
  <c r="K124" i="55" s="1"/>
  <c r="O336" i="69"/>
  <c r="O316" i="69"/>
  <c r="G316" i="69"/>
  <c r="G336" i="69"/>
  <c r="Q331" i="69"/>
  <c r="Q388" i="69"/>
  <c r="M388" i="69"/>
  <c r="M331" i="69"/>
  <c r="O330" i="69"/>
  <c r="O387" i="69"/>
  <c r="E93" i="59"/>
  <c r="E87" i="55"/>
  <c r="E383" i="68" s="1"/>
  <c r="P312" i="65"/>
  <c r="P332" i="65"/>
  <c r="H366" i="64"/>
  <c r="Q339" i="64"/>
  <c r="Q361" i="64"/>
  <c r="I361" i="64"/>
  <c r="I339" i="64"/>
  <c r="C325" i="72"/>
  <c r="C331" i="69"/>
  <c r="C388" i="69"/>
  <c r="C310" i="69"/>
  <c r="O168" i="58"/>
  <c r="O166" i="54"/>
  <c r="O161" i="54" s="1"/>
  <c r="G168" i="58"/>
  <c r="G166" i="54"/>
  <c r="G161" i="54" s="1"/>
  <c r="K300" i="65"/>
  <c r="M387" i="72"/>
  <c r="M332" i="72"/>
  <c r="E387" i="72"/>
  <c r="E332" i="72"/>
  <c r="M385" i="72"/>
  <c r="M330" i="72"/>
  <c r="E385" i="72"/>
  <c r="E330" i="72"/>
  <c r="H398" i="71"/>
  <c r="H343" i="71"/>
  <c r="H397" i="71" s="1"/>
  <c r="O514" i="68"/>
  <c r="O441" i="68"/>
  <c r="O513" i="68" s="1"/>
  <c r="G514" i="68"/>
  <c r="G441" i="68"/>
  <c r="G513" i="68" s="1"/>
  <c r="O357" i="67"/>
  <c r="G68" i="57"/>
  <c r="G62" i="57" s="1"/>
  <c r="F16" i="60"/>
  <c r="F9" i="57"/>
  <c r="F3" i="57" s="1"/>
  <c r="G327" i="72"/>
  <c r="M380" i="72"/>
  <c r="M307" i="72"/>
  <c r="M326" i="72"/>
  <c r="E307" i="72"/>
  <c r="E380" i="72"/>
  <c r="E326" i="72"/>
  <c r="O168" i="59"/>
  <c r="H330" i="70"/>
  <c r="H310" i="70"/>
  <c r="H337" i="69"/>
  <c r="H316" i="69"/>
  <c r="K316" i="66"/>
  <c r="K336" i="66"/>
  <c r="P339" i="65"/>
  <c r="P319" i="65"/>
  <c r="O30" i="55"/>
  <c r="O24" i="55" s="1"/>
  <c r="G30" i="55"/>
  <c r="G24" i="55" s="1"/>
  <c r="M9" i="55"/>
  <c r="M12" i="59"/>
  <c r="E9" i="55"/>
  <c r="E3" i="55" s="1"/>
  <c r="E12" i="59"/>
  <c r="P361" i="64"/>
  <c r="P339" i="64"/>
  <c r="L377" i="70"/>
  <c r="L300" i="70"/>
  <c r="D377" i="70"/>
  <c r="D300" i="70"/>
  <c r="N370" i="69"/>
  <c r="N293" i="69"/>
  <c r="N369" i="69" s="1"/>
  <c r="F370" i="69"/>
  <c r="F293" i="69"/>
  <c r="F369" i="69" s="1"/>
  <c r="N300" i="67"/>
  <c r="N340" i="67"/>
  <c r="F300" i="67"/>
  <c r="F340" i="67"/>
  <c r="L300" i="67"/>
  <c r="L339" i="67"/>
  <c r="D300" i="67"/>
  <c r="D339" i="67"/>
  <c r="D331" i="67"/>
  <c r="F293" i="66"/>
  <c r="F331" i="66" s="1"/>
  <c r="F333" i="66"/>
  <c r="L293" i="66"/>
  <c r="D293" i="66"/>
  <c r="L289" i="66"/>
  <c r="D289" i="66"/>
  <c r="H318" i="64"/>
  <c r="H362" i="64"/>
  <c r="C411" i="64"/>
  <c r="C326" i="64"/>
  <c r="P391" i="72"/>
  <c r="P336" i="72"/>
  <c r="P390" i="72" s="1"/>
  <c r="D391" i="72"/>
  <c r="D336" i="72"/>
  <c r="D390" i="72" s="1"/>
  <c r="O389" i="71"/>
  <c r="Q444" i="68"/>
  <c r="Q516" i="68" s="1"/>
  <c r="Q517" i="68"/>
  <c r="M517" i="68"/>
  <c r="M444" i="68"/>
  <c r="M516" i="68" s="1"/>
  <c r="Q66" i="60"/>
  <c r="M404" i="67"/>
  <c r="M346" i="67"/>
  <c r="E404" i="67"/>
  <c r="E346" i="67"/>
  <c r="L9" i="57"/>
  <c r="N12" i="60"/>
  <c r="N9" i="57"/>
  <c r="N3" i="57" s="1"/>
  <c r="D3" i="57"/>
  <c r="K326" i="66"/>
  <c r="K305" i="66"/>
  <c r="K378" i="64"/>
  <c r="I286" i="72"/>
  <c r="I280" i="72" s="1"/>
  <c r="Q286" i="67"/>
  <c r="Q333" i="64"/>
  <c r="Q376" i="64"/>
  <c r="I333" i="64"/>
  <c r="I375" i="64" s="1"/>
  <c r="I376" i="64"/>
  <c r="H144" i="50"/>
  <c r="F146" i="60"/>
  <c r="O401" i="70"/>
  <c r="O343" i="70"/>
  <c r="G125" i="60"/>
  <c r="O412" i="69"/>
  <c r="O354" i="69"/>
  <c r="O411" i="69" s="1"/>
  <c r="O74" i="60"/>
  <c r="O68" i="57"/>
  <c r="O62" i="57" s="1"/>
  <c r="K412" i="67"/>
  <c r="K354" i="67"/>
  <c r="D374" i="72"/>
  <c r="D320" i="72"/>
  <c r="J300" i="72"/>
  <c r="J319" i="72"/>
  <c r="J373" i="72"/>
  <c r="F168" i="59"/>
  <c r="F321" i="71"/>
  <c r="L374" i="71"/>
  <c r="L320" i="71"/>
  <c r="D374" i="71"/>
  <c r="D320" i="71"/>
  <c r="J300" i="71"/>
  <c r="J319" i="71"/>
  <c r="J373" i="71"/>
  <c r="O326" i="70"/>
  <c r="O305" i="70"/>
  <c r="I305" i="70"/>
  <c r="I325" i="70"/>
  <c r="O316" i="65"/>
  <c r="I336" i="65"/>
  <c r="I316" i="65"/>
  <c r="Q276" i="72"/>
  <c r="Q313" i="72"/>
  <c r="I286" i="71"/>
  <c r="K286" i="70"/>
  <c r="K325" i="70"/>
  <c r="M293" i="65"/>
  <c r="M332" i="65"/>
  <c r="P164" i="50"/>
  <c r="I398" i="72"/>
  <c r="I343" i="72"/>
  <c r="I397" i="72" s="1"/>
  <c r="E398" i="72"/>
  <c r="E343" i="72"/>
  <c r="E397" i="72" s="1"/>
  <c r="G55" i="60"/>
  <c r="M412" i="66"/>
  <c r="M354" i="66"/>
  <c r="M411" i="66" s="1"/>
  <c r="G326" i="69"/>
  <c r="E325" i="69"/>
  <c r="E305" i="69"/>
  <c r="E333" i="66"/>
  <c r="E312" i="66"/>
  <c r="F9" i="55"/>
  <c r="F3" i="55" s="1"/>
  <c r="M321" i="72"/>
  <c r="G293" i="70"/>
  <c r="E297" i="69"/>
  <c r="E335" i="69" s="1"/>
  <c r="K297" i="67"/>
  <c r="L204" i="72"/>
  <c r="D204" i="72"/>
  <c r="J202" i="72"/>
  <c r="Q204" i="71"/>
  <c r="P203" i="71"/>
  <c r="P148" i="71"/>
  <c r="H203" i="71"/>
  <c r="H148" i="71"/>
  <c r="L111" i="57"/>
  <c r="L105" i="57" s="1"/>
  <c r="L113" i="60"/>
  <c r="N408" i="69"/>
  <c r="N350" i="69"/>
  <c r="N407" i="69" s="1"/>
  <c r="J113" i="60"/>
  <c r="J111" i="60"/>
  <c r="J111" i="57"/>
  <c r="J105" i="57" s="1"/>
  <c r="I313" i="71"/>
  <c r="I294" i="71"/>
  <c r="Q87" i="54"/>
  <c r="E462" i="68"/>
  <c r="E365" i="68"/>
  <c r="E461" i="68" s="1"/>
  <c r="G340" i="65"/>
  <c r="M300" i="65"/>
  <c r="O208" i="69"/>
  <c r="G208" i="69"/>
  <c r="P277" i="68"/>
  <c r="P202" i="68"/>
  <c r="N202" i="68"/>
  <c r="N275" i="68"/>
  <c r="F202" i="68"/>
  <c r="F275" i="68"/>
  <c r="O97" i="50"/>
  <c r="O87" i="47"/>
  <c r="M158" i="67"/>
  <c r="J66" i="50"/>
  <c r="Q165" i="66"/>
  <c r="F235" i="64"/>
  <c r="H3" i="47"/>
  <c r="Q122" i="72"/>
  <c r="Q141" i="72"/>
  <c r="Q139" i="72"/>
  <c r="P138" i="72"/>
  <c r="O118" i="72"/>
  <c r="O137" i="72"/>
  <c r="E114" i="72"/>
  <c r="E132" i="72" s="1"/>
  <c r="E133" i="72"/>
  <c r="O145" i="71"/>
  <c r="N143" i="45"/>
  <c r="N114" i="71"/>
  <c r="N133" i="71"/>
  <c r="L112" i="71"/>
  <c r="L131" i="71"/>
  <c r="O145" i="70"/>
  <c r="O124" i="70"/>
  <c r="O118" i="70" s="1"/>
  <c r="Q139" i="69"/>
  <c r="Q196" i="69"/>
  <c r="F113" i="49"/>
  <c r="F111" i="45"/>
  <c r="F105" i="45" s="1"/>
  <c r="J113" i="66"/>
  <c r="N116" i="65"/>
  <c r="F116" i="65"/>
  <c r="O113" i="65"/>
  <c r="N139" i="64"/>
  <c r="F139" i="64"/>
  <c r="C135" i="64"/>
  <c r="B145" i="72"/>
  <c r="B125" i="72"/>
  <c r="M98" i="72"/>
  <c r="E148" i="69"/>
  <c r="C105" i="69"/>
  <c r="M97" i="69"/>
  <c r="M135" i="69" s="1"/>
  <c r="M136" i="69"/>
  <c r="E97" i="69"/>
  <c r="E136" i="69"/>
  <c r="I47" i="50"/>
  <c r="L165" i="67"/>
  <c r="O212" i="67"/>
  <c r="O154" i="67"/>
  <c r="M184" i="64"/>
  <c r="B154" i="72"/>
  <c r="B220" i="69"/>
  <c r="B162" i="69"/>
  <c r="B219" i="69" s="1"/>
  <c r="L118" i="72"/>
  <c r="L137" i="72"/>
  <c r="L136" i="70"/>
  <c r="L116" i="70"/>
  <c r="C154" i="68"/>
  <c r="P136" i="68"/>
  <c r="M68" i="45"/>
  <c r="K409" i="65"/>
  <c r="K350" i="65"/>
  <c r="G409" i="65"/>
  <c r="G350" i="65"/>
  <c r="I387" i="69"/>
  <c r="I330" i="69"/>
  <c r="I276" i="71"/>
  <c r="Q337" i="66"/>
  <c r="O297" i="66"/>
  <c r="O335" i="66" s="1"/>
  <c r="Q125" i="50"/>
  <c r="K166" i="47"/>
  <c r="G154" i="71"/>
  <c r="M158" i="70"/>
  <c r="M215" i="70" s="1"/>
  <c r="M216" i="70"/>
  <c r="C132" i="50"/>
  <c r="C130" i="47"/>
  <c r="Q208" i="70"/>
  <c r="I208" i="70"/>
  <c r="J224" i="69"/>
  <c r="J165" i="69"/>
  <c r="F165" i="67"/>
  <c r="J151" i="67"/>
  <c r="K30" i="47"/>
  <c r="I177" i="64"/>
  <c r="B164" i="50"/>
  <c r="B191" i="68"/>
  <c r="B263" i="68" s="1"/>
  <c r="B264" i="68"/>
  <c r="B184" i="64"/>
  <c r="B172" i="64"/>
  <c r="B236" i="64"/>
  <c r="P166" i="45"/>
  <c r="I142" i="71"/>
  <c r="H122" i="71"/>
  <c r="H141" i="71"/>
  <c r="N134" i="69"/>
  <c r="N113" i="69"/>
  <c r="N132" i="69" s="1"/>
  <c r="M113" i="69"/>
  <c r="M133" i="69"/>
  <c r="C151" i="68"/>
  <c r="E99" i="69"/>
  <c r="D142" i="69"/>
  <c r="K179" i="69"/>
  <c r="K101" i="69"/>
  <c r="C179" i="69"/>
  <c r="C101" i="69"/>
  <c r="J101" i="69"/>
  <c r="J178" i="69"/>
  <c r="J109" i="50"/>
  <c r="D106" i="50"/>
  <c r="N132" i="70"/>
  <c r="C168" i="58"/>
  <c r="C166" i="54"/>
  <c r="C161" i="54" s="1"/>
  <c r="M214" i="70"/>
  <c r="E214" i="70"/>
  <c r="D211" i="70"/>
  <c r="M125" i="50"/>
  <c r="L125" i="50"/>
  <c r="D125" i="50"/>
  <c r="J195" i="68"/>
  <c r="P142" i="71"/>
  <c r="P134" i="70"/>
  <c r="P113" i="70"/>
  <c r="O113" i="70"/>
  <c r="O133" i="70"/>
  <c r="G113" i="70"/>
  <c r="G133" i="70"/>
  <c r="I148" i="44"/>
  <c r="G148" i="44"/>
  <c r="F124" i="45"/>
  <c r="K3" i="45"/>
  <c r="M354" i="70"/>
  <c r="M411" i="70" s="1"/>
  <c r="M412" i="70"/>
  <c r="F353" i="72"/>
  <c r="P353" i="71"/>
  <c r="P276" i="71"/>
  <c r="M106" i="60"/>
  <c r="L357" i="66"/>
  <c r="K49" i="57"/>
  <c r="K43" i="57" s="1"/>
  <c r="C354" i="65"/>
  <c r="C411" i="65" s="1"/>
  <c r="Q403" i="68"/>
  <c r="Q378" i="68"/>
  <c r="G9" i="54"/>
  <c r="G3" i="54" s="1"/>
  <c r="O332" i="71"/>
  <c r="O387" i="71"/>
  <c r="K385" i="71"/>
  <c r="K330" i="71"/>
  <c r="D401" i="70"/>
  <c r="D343" i="70"/>
  <c r="C404" i="69"/>
  <c r="C346" i="69"/>
  <c r="P322" i="72"/>
  <c r="N166" i="55"/>
  <c r="N161" i="55" s="1"/>
  <c r="F385" i="68"/>
  <c r="F410" i="68"/>
  <c r="K308" i="66"/>
  <c r="K328" i="66"/>
  <c r="D338" i="65"/>
  <c r="K366" i="64"/>
  <c r="L330" i="66"/>
  <c r="P385" i="72"/>
  <c r="P330" i="72"/>
  <c r="D330" i="72"/>
  <c r="D385" i="72"/>
  <c r="I426" i="68"/>
  <c r="L9" i="55"/>
  <c r="L3" i="55" s="1"/>
  <c r="E334" i="69"/>
  <c r="Q113" i="58"/>
  <c r="Q111" i="54"/>
  <c r="Q105" i="54" s="1"/>
  <c r="Q289" i="67"/>
  <c r="O418" i="68"/>
  <c r="O393" i="68"/>
  <c r="N336" i="67"/>
  <c r="N316" i="67"/>
  <c r="K339" i="64"/>
  <c r="K361" i="64"/>
  <c r="M372" i="68"/>
  <c r="I30" i="54"/>
  <c r="I24" i="54" s="1"/>
  <c r="O411" i="64"/>
  <c r="O326" i="64"/>
  <c r="O410" i="64" s="1"/>
  <c r="K294" i="72"/>
  <c r="K313" i="72"/>
  <c r="L324" i="71"/>
  <c r="M333" i="67"/>
  <c r="J125" i="50"/>
  <c r="F151" i="70"/>
  <c r="F209" i="70"/>
  <c r="I113" i="50"/>
  <c r="I111" i="47"/>
  <c r="I111" i="50" s="1"/>
  <c r="E154" i="69"/>
  <c r="E212" i="69"/>
  <c r="N187" i="68"/>
  <c r="N260" i="68"/>
  <c r="C145" i="72"/>
  <c r="E135" i="71"/>
  <c r="M143" i="69"/>
  <c r="M118" i="69"/>
  <c r="Q49" i="45"/>
  <c r="Q43" i="45" s="1"/>
  <c r="E113" i="66"/>
  <c r="P113" i="65"/>
  <c r="K151" i="66"/>
  <c r="Q94" i="69"/>
  <c r="B108" i="64"/>
  <c r="B120" i="64"/>
  <c r="G107" i="64"/>
  <c r="G149" i="64" s="1"/>
  <c r="K107" i="64"/>
  <c r="K149" i="64" s="1"/>
  <c r="D108" i="64"/>
  <c r="L108" i="64"/>
  <c r="L150" i="64" s="1"/>
  <c r="E7" i="44"/>
  <c r="E110" i="64"/>
  <c r="E152" i="64" s="1"/>
  <c r="M7" i="44"/>
  <c r="M110" i="64"/>
  <c r="M152" i="64" s="1"/>
  <c r="F112" i="64"/>
  <c r="J112" i="64"/>
  <c r="C113" i="64"/>
  <c r="K113" i="64"/>
  <c r="D115" i="64"/>
  <c r="L115" i="64"/>
  <c r="E116" i="64"/>
  <c r="M116" i="64"/>
  <c r="F117" i="64"/>
  <c r="J117" i="64"/>
  <c r="C119" i="64"/>
  <c r="K119" i="64"/>
  <c r="K161" i="64" s="1"/>
  <c r="D120" i="64"/>
  <c r="D162" i="64" s="1"/>
  <c r="H120" i="64"/>
  <c r="H162" i="64" s="1"/>
  <c r="P120" i="64"/>
  <c r="I122" i="64"/>
  <c r="I164" i="64" s="1"/>
  <c r="Q122" i="64"/>
  <c r="Q164" i="64" s="1"/>
  <c r="J123" i="64"/>
  <c r="G124" i="64"/>
  <c r="K124" i="64"/>
  <c r="D95" i="65"/>
  <c r="P95" i="65"/>
  <c r="E96" i="65"/>
  <c r="M96" i="65"/>
  <c r="F28" i="44"/>
  <c r="F98" i="65"/>
  <c r="N28" i="44"/>
  <c r="N98" i="65"/>
  <c r="N136" i="65" s="1"/>
  <c r="C100" i="65"/>
  <c r="C138" i="65" s="1"/>
  <c r="K100" i="65"/>
  <c r="K138" i="65" s="1"/>
  <c r="D102" i="65"/>
  <c r="H102" i="65"/>
  <c r="P102" i="65"/>
  <c r="P140" i="65" s="1"/>
  <c r="I103" i="65"/>
  <c r="Q103" i="65"/>
  <c r="N104" i="65"/>
  <c r="G106" i="65"/>
  <c r="O106" i="65"/>
  <c r="H107" i="65"/>
  <c r="P107" i="65"/>
  <c r="I109" i="65"/>
  <c r="M109" i="65"/>
  <c r="M147" i="65" s="1"/>
  <c r="Q109" i="65"/>
  <c r="F110" i="65"/>
  <c r="F148" i="65" s="1"/>
  <c r="J110" i="65"/>
  <c r="N110" i="65"/>
  <c r="B107" i="65"/>
  <c r="H95" i="66"/>
  <c r="H133" i="66" s="1"/>
  <c r="L95" i="66"/>
  <c r="I96" i="66"/>
  <c r="Q96" i="66"/>
  <c r="J47" i="44"/>
  <c r="J98" i="66"/>
  <c r="C100" i="66"/>
  <c r="K100" i="66"/>
  <c r="D102" i="66"/>
  <c r="L102" i="66"/>
  <c r="I103" i="66"/>
  <c r="Q103" i="66"/>
  <c r="N104" i="66"/>
  <c r="G106" i="66"/>
  <c r="K106" i="66"/>
  <c r="D107" i="66"/>
  <c r="L107" i="66"/>
  <c r="E109" i="66"/>
  <c r="M109" i="66"/>
  <c r="F110" i="66"/>
  <c r="J110" i="66"/>
  <c r="N110" i="66"/>
  <c r="B96" i="66"/>
  <c r="E95" i="67"/>
  <c r="M95" i="67"/>
  <c r="F96" i="67"/>
  <c r="N96" i="67"/>
  <c r="G66" i="44"/>
  <c r="G98" i="67"/>
  <c r="G136" i="67" s="1"/>
  <c r="O66" i="44"/>
  <c r="O98" i="67"/>
  <c r="H100" i="67"/>
  <c r="P100" i="67"/>
  <c r="I102" i="67"/>
  <c r="Q102" i="67"/>
  <c r="Q140" i="67" s="1"/>
  <c r="J103" i="67"/>
  <c r="G104" i="67"/>
  <c r="K104" i="67"/>
  <c r="D106" i="67"/>
  <c r="L106" i="67"/>
  <c r="E107" i="67"/>
  <c r="M107" i="67"/>
  <c r="F109" i="67"/>
  <c r="N109" i="67"/>
  <c r="G110" i="67"/>
  <c r="K110" i="67"/>
  <c r="O110" i="67"/>
  <c r="E113" i="68"/>
  <c r="M113" i="68"/>
  <c r="M161" i="68" s="1"/>
  <c r="F114" i="68"/>
  <c r="N114" i="68"/>
  <c r="N162" i="68" s="1"/>
  <c r="G85" i="44"/>
  <c r="G116" i="68"/>
  <c r="G164" i="68" s="1"/>
  <c r="O85" i="44"/>
  <c r="O116" i="68"/>
  <c r="H118" i="68"/>
  <c r="L118" i="68"/>
  <c r="I120" i="68"/>
  <c r="Q120" i="68"/>
  <c r="J121" i="68"/>
  <c r="N121" i="68"/>
  <c r="C122" i="68"/>
  <c r="G122" i="68"/>
  <c r="K122" i="68"/>
  <c r="O122" i="68"/>
  <c r="D124" i="68"/>
  <c r="H124" i="68"/>
  <c r="P124" i="68"/>
  <c r="E125" i="68"/>
  <c r="I125" i="68"/>
  <c r="I173" i="68" s="1"/>
  <c r="M125" i="68"/>
  <c r="M173" i="68" s="1"/>
  <c r="Q125" i="68"/>
  <c r="F126" i="68"/>
  <c r="J126" i="68"/>
  <c r="N126" i="68"/>
  <c r="C128" i="68"/>
  <c r="G128" i="68"/>
  <c r="K128" i="68"/>
  <c r="K176" i="68" s="1"/>
  <c r="O128" i="68"/>
  <c r="O176" i="68" s="1"/>
  <c r="D129" i="68"/>
  <c r="H129" i="68"/>
  <c r="L129" i="68"/>
  <c r="P129" i="68"/>
  <c r="E131" i="68"/>
  <c r="I131" i="68"/>
  <c r="I179" i="68" s="1"/>
  <c r="M131" i="68"/>
  <c r="M179" i="68" s="1"/>
  <c r="Q131" i="68"/>
  <c r="Q179" i="68" s="1"/>
  <c r="F132" i="68"/>
  <c r="J132" i="68"/>
  <c r="N132" i="68"/>
  <c r="C133" i="68"/>
  <c r="G133" i="68"/>
  <c r="K133" i="68"/>
  <c r="K181" i="68" s="1"/>
  <c r="O133" i="68"/>
  <c r="O181" i="68" s="1"/>
  <c r="E130" i="44"/>
  <c r="E124" i="44" s="1"/>
  <c r="B81" i="45"/>
  <c r="B141" i="68"/>
  <c r="G161" i="45"/>
  <c r="L24" i="45"/>
  <c r="E161" i="47"/>
  <c r="B24" i="47"/>
  <c r="D81" i="57"/>
  <c r="L395" i="72"/>
  <c r="L340" i="72"/>
  <c r="L394" i="72" s="1"/>
  <c r="D395" i="72"/>
  <c r="D340" i="72"/>
  <c r="J168" i="60"/>
  <c r="J166" i="57"/>
  <c r="J161" i="57" s="1"/>
  <c r="J166" i="60"/>
  <c r="Q146" i="60"/>
  <c r="I146" i="60"/>
  <c r="M330" i="71"/>
  <c r="M385" i="71"/>
  <c r="E330" i="71"/>
  <c r="E385" i="71"/>
  <c r="G350" i="69"/>
  <c r="G407" i="69" s="1"/>
  <c r="M113" i="60"/>
  <c r="M111" i="57"/>
  <c r="M105" i="57" s="1"/>
  <c r="M111" i="60"/>
  <c r="G93" i="60"/>
  <c r="G87" i="57"/>
  <c r="Q85" i="60"/>
  <c r="I85" i="60"/>
  <c r="P404" i="67"/>
  <c r="P346" i="67"/>
  <c r="D66" i="60"/>
  <c r="Q357" i="66"/>
  <c r="P55" i="60"/>
  <c r="D412" i="66"/>
  <c r="D354" i="66"/>
  <c r="D411" i="66" s="1"/>
  <c r="N413" i="65"/>
  <c r="N354" i="65"/>
  <c r="N411" i="65" s="1"/>
  <c r="F413" i="65"/>
  <c r="F354" i="65"/>
  <c r="F411" i="65" s="1"/>
  <c r="H412" i="65"/>
  <c r="H354" i="65"/>
  <c r="H411" i="65" s="1"/>
  <c r="J409" i="65"/>
  <c r="J350" i="65"/>
  <c r="C510" i="68"/>
  <c r="C437" i="68"/>
  <c r="C509" i="68" s="1"/>
  <c r="G325" i="72"/>
  <c r="P323" i="72"/>
  <c r="E372" i="72"/>
  <c r="E318" i="72"/>
  <c r="D296" i="72"/>
  <c r="D315" i="72"/>
  <c r="K380" i="71"/>
  <c r="K307" i="71"/>
  <c r="K326" i="71"/>
  <c r="O324" i="71"/>
  <c r="O304" i="71"/>
  <c r="O298" i="71" s="1"/>
  <c r="J340" i="70"/>
  <c r="P335" i="69"/>
  <c r="J308" i="69"/>
  <c r="J327" i="69" s="1"/>
  <c r="J328" i="69"/>
  <c r="D410" i="68"/>
  <c r="D385" i="68"/>
  <c r="J402" i="68"/>
  <c r="P364" i="64"/>
  <c r="P342" i="64"/>
  <c r="P363" i="64" s="1"/>
  <c r="J360" i="64"/>
  <c r="N353" i="72"/>
  <c r="H353" i="71"/>
  <c r="N289" i="70"/>
  <c r="F289" i="70"/>
  <c r="N297" i="69"/>
  <c r="F297" i="69"/>
  <c r="L289" i="67"/>
  <c r="D289" i="67"/>
  <c r="D327" i="67" s="1"/>
  <c r="D328" i="67"/>
  <c r="L286" i="66"/>
  <c r="L324" i="66" s="1"/>
  <c r="P330" i="64"/>
  <c r="F323" i="64"/>
  <c r="F28" i="60"/>
  <c r="K343" i="72"/>
  <c r="K397" i="72" s="1"/>
  <c r="K398" i="72"/>
  <c r="K340" i="72"/>
  <c r="K394" i="72" s="1"/>
  <c r="K395" i="72"/>
  <c r="P350" i="67"/>
  <c r="J343" i="65"/>
  <c r="Q312" i="72"/>
  <c r="N374" i="71"/>
  <c r="N320" i="71"/>
  <c r="L319" i="71"/>
  <c r="L300" i="71"/>
  <c r="L373" i="71"/>
  <c r="D300" i="71"/>
  <c r="D373" i="71"/>
  <c r="D319" i="71"/>
  <c r="M130" i="55"/>
  <c r="M124" i="55" s="1"/>
  <c r="Q339" i="69"/>
  <c r="Q319" i="69"/>
  <c r="Q396" i="69"/>
  <c r="I339" i="69"/>
  <c r="I319" i="69"/>
  <c r="I396" i="69"/>
  <c r="M308" i="69"/>
  <c r="M328" i="69"/>
  <c r="E308" i="69"/>
  <c r="E328" i="69"/>
  <c r="O332" i="67"/>
  <c r="O312" i="67"/>
  <c r="G312" i="67"/>
  <c r="G332" i="67"/>
  <c r="M325" i="67"/>
  <c r="M305" i="67"/>
  <c r="E325" i="67"/>
  <c r="E305" i="67"/>
  <c r="H305" i="65"/>
  <c r="H325" i="65"/>
  <c r="P366" i="64"/>
  <c r="M166" i="54"/>
  <c r="M161" i="54" s="1"/>
  <c r="E166" i="54"/>
  <c r="E161" i="54" s="1"/>
  <c r="O87" i="54"/>
  <c r="G93" i="58"/>
  <c r="G87" i="54"/>
  <c r="M354" i="68"/>
  <c r="Q300" i="67"/>
  <c r="I300" i="67"/>
  <c r="M293" i="67"/>
  <c r="E49" i="54"/>
  <c r="E43" i="54" s="1"/>
  <c r="O109" i="60"/>
  <c r="K404" i="69"/>
  <c r="K346" i="69"/>
  <c r="P401" i="69"/>
  <c r="P343" i="69"/>
  <c r="D106" i="60"/>
  <c r="Q433" i="68"/>
  <c r="K350" i="67"/>
  <c r="N357" i="65"/>
  <c r="C389" i="72"/>
  <c r="C386" i="64"/>
  <c r="O327" i="72"/>
  <c r="O307" i="72"/>
  <c r="K322" i="71"/>
  <c r="O318" i="71"/>
  <c r="O372" i="71"/>
  <c r="N296" i="71"/>
  <c r="N314" i="71" s="1"/>
  <c r="N315" i="71"/>
  <c r="J294" i="71"/>
  <c r="J312" i="71" s="1"/>
  <c r="J313" i="71"/>
  <c r="N316" i="70"/>
  <c r="N336" i="70"/>
  <c r="J334" i="70"/>
  <c r="D333" i="70"/>
  <c r="D312" i="70"/>
  <c r="D310" i="70" s="1"/>
  <c r="N330" i="69"/>
  <c r="N387" i="69"/>
  <c r="F325" i="69"/>
  <c r="F305" i="69"/>
  <c r="Q396" i="68"/>
  <c r="Q421" i="68"/>
  <c r="I421" i="68"/>
  <c r="I396" i="68"/>
  <c r="P393" i="68"/>
  <c r="P418" i="68"/>
  <c r="O414" i="68"/>
  <c r="O389" i="68"/>
  <c r="G486" i="68"/>
  <c r="G414" i="68"/>
  <c r="G389" i="68"/>
  <c r="N87" i="55"/>
  <c r="G408" i="68"/>
  <c r="J319" i="67"/>
  <c r="J339" i="67"/>
  <c r="K330" i="66"/>
  <c r="N336" i="65"/>
  <c r="N316" i="65"/>
  <c r="J168" i="58"/>
  <c r="J166" i="54"/>
  <c r="J161" i="54" s="1"/>
  <c r="H168" i="58"/>
  <c r="D314" i="72"/>
  <c r="H130" i="54"/>
  <c r="H124" i="54" s="1"/>
  <c r="J462" i="68"/>
  <c r="J365" i="68"/>
  <c r="J461" i="68" s="1"/>
  <c r="P87" i="54"/>
  <c r="D330" i="66"/>
  <c r="H297" i="65"/>
  <c r="N412" i="64"/>
  <c r="N326" i="64"/>
  <c r="F370" i="64"/>
  <c r="L326" i="64"/>
  <c r="D9" i="54"/>
  <c r="D3" i="54" s="1"/>
  <c r="I132" i="60"/>
  <c r="I130" i="60"/>
  <c r="I130" i="57"/>
  <c r="I124" i="57" s="1"/>
  <c r="Q404" i="70"/>
  <c r="Q346" i="70"/>
  <c r="E128" i="60"/>
  <c r="H381" i="64"/>
  <c r="C346" i="66"/>
  <c r="C404" i="66"/>
  <c r="N371" i="71"/>
  <c r="N317" i="71"/>
  <c r="O403" i="68"/>
  <c r="O378" i="68"/>
  <c r="J340" i="66"/>
  <c r="J319" i="66"/>
  <c r="J321" i="72"/>
  <c r="L371" i="72"/>
  <c r="L317" i="72"/>
  <c r="K337" i="69"/>
  <c r="H337" i="67"/>
  <c r="M68" i="55"/>
  <c r="L347" i="64"/>
  <c r="L369" i="64"/>
  <c r="D369" i="64"/>
  <c r="D347" i="64"/>
  <c r="G278" i="72"/>
  <c r="I362" i="71"/>
  <c r="I289" i="71"/>
  <c r="O286" i="69"/>
  <c r="M423" i="68"/>
  <c r="Q372" i="68"/>
  <c r="I372" i="68"/>
  <c r="E369" i="68"/>
  <c r="E418" i="68"/>
  <c r="K286" i="66"/>
  <c r="I334" i="65"/>
  <c r="M289" i="65"/>
  <c r="M328" i="65"/>
  <c r="O398" i="71"/>
  <c r="O343" i="71"/>
  <c r="O397" i="71" s="1"/>
  <c r="K398" i="71"/>
  <c r="K343" i="71"/>
  <c r="K397" i="71" s="1"/>
  <c r="J154" i="60"/>
  <c r="J148" i="60"/>
  <c r="J148" i="57"/>
  <c r="J143" i="57" s="1"/>
  <c r="D357" i="70"/>
  <c r="D414" i="70" s="1"/>
  <c r="D415" i="70"/>
  <c r="N354" i="70"/>
  <c r="N411" i="70" s="1"/>
  <c r="N412" i="70"/>
  <c r="F136" i="60"/>
  <c r="F130" i="57"/>
  <c r="F124" i="57" s="1"/>
  <c r="N346" i="69"/>
  <c r="N404" i="69"/>
  <c r="O343" i="69"/>
  <c r="O401" i="69"/>
  <c r="J87" i="57"/>
  <c r="J431" i="68" s="1"/>
  <c r="F433" i="68"/>
  <c r="F507" i="68"/>
  <c r="K458" i="64"/>
  <c r="K393" i="64"/>
  <c r="K456" i="64" s="1"/>
  <c r="Q393" i="64"/>
  <c r="Q456" i="64" s="1"/>
  <c r="Q457" i="64"/>
  <c r="E457" i="64"/>
  <c r="E393" i="64"/>
  <c r="E456" i="64" s="1"/>
  <c r="D326" i="71"/>
  <c r="D307" i="71"/>
  <c r="D380" i="71"/>
  <c r="D304" i="71"/>
  <c r="D324" i="71"/>
  <c r="G300" i="67"/>
  <c r="G339" i="67"/>
  <c r="O68" i="54"/>
  <c r="O62" i="54" s="1"/>
  <c r="G366" i="64"/>
  <c r="J321" i="64"/>
  <c r="J363" i="64" s="1"/>
  <c r="J364" i="64"/>
  <c r="J308" i="66"/>
  <c r="J328" i="66"/>
  <c r="Q365" i="68"/>
  <c r="Q414" i="68"/>
  <c r="I87" i="54"/>
  <c r="L128" i="50"/>
  <c r="I161" i="47"/>
  <c r="P154" i="72"/>
  <c r="P203" i="72"/>
  <c r="P148" i="72"/>
  <c r="H148" i="72"/>
  <c r="H203" i="72"/>
  <c r="P213" i="71"/>
  <c r="P158" i="71"/>
  <c r="P212" i="71" s="1"/>
  <c r="H213" i="71"/>
  <c r="H158" i="71"/>
  <c r="H212" i="71" s="1"/>
  <c r="I148" i="47"/>
  <c r="L146" i="50"/>
  <c r="D146" i="50"/>
  <c r="E202" i="71"/>
  <c r="N224" i="70"/>
  <c r="N165" i="70"/>
  <c r="J87" i="47"/>
  <c r="J81" i="47" s="1"/>
  <c r="J184" i="68"/>
  <c r="K220" i="66"/>
  <c r="K162" i="66"/>
  <c r="K219" i="66" s="1"/>
  <c r="C220" i="66"/>
  <c r="C162" i="66"/>
  <c r="C219" i="66" s="1"/>
  <c r="D158" i="66"/>
  <c r="P212" i="66"/>
  <c r="P154" i="66"/>
  <c r="H212" i="66"/>
  <c r="H154" i="66"/>
  <c r="P28" i="50"/>
  <c r="L154" i="65"/>
  <c r="L212" i="65"/>
  <c r="P9" i="47"/>
  <c r="P3" i="47" s="1"/>
  <c r="G169" i="64"/>
  <c r="B158" i="67"/>
  <c r="K145" i="72"/>
  <c r="J125" i="72"/>
  <c r="J144" i="72"/>
  <c r="C145" i="71"/>
  <c r="M135" i="71"/>
  <c r="O139" i="70"/>
  <c r="Q127" i="69"/>
  <c r="Q147" i="69"/>
  <c r="I127" i="69"/>
  <c r="I147" i="69"/>
  <c r="M113" i="66"/>
  <c r="P9" i="45"/>
  <c r="P3" i="45" s="1"/>
  <c r="J100" i="72"/>
  <c r="E145" i="71"/>
  <c r="M96" i="71"/>
  <c r="K202" i="68"/>
  <c r="K275" i="68"/>
  <c r="K260" i="68"/>
  <c r="K187" i="68"/>
  <c r="J158" i="67"/>
  <c r="L145" i="71"/>
  <c r="N122" i="71"/>
  <c r="N141" i="71"/>
  <c r="G124" i="70"/>
  <c r="L140" i="70"/>
  <c r="L120" i="70"/>
  <c r="F118" i="67"/>
  <c r="B49" i="45"/>
  <c r="P161" i="44"/>
  <c r="I108" i="69"/>
  <c r="D94" i="69"/>
  <c r="D132" i="69" s="1"/>
  <c r="D133" i="69"/>
  <c r="P343" i="65"/>
  <c r="M330" i="69"/>
  <c r="M387" i="69"/>
  <c r="K148" i="54"/>
  <c r="K143" i="54" s="1"/>
  <c r="K150" i="58"/>
  <c r="G148" i="54"/>
  <c r="G143" i="54" s="1"/>
  <c r="G150" i="58"/>
  <c r="I355" i="71"/>
  <c r="I282" i="71"/>
  <c r="I354" i="71" s="1"/>
  <c r="E150" i="58"/>
  <c r="K289" i="66"/>
  <c r="O154" i="72"/>
  <c r="M161" i="71"/>
  <c r="O205" i="71"/>
  <c r="O150" i="71"/>
  <c r="G146" i="50"/>
  <c r="D165" i="70"/>
  <c r="E165" i="69"/>
  <c r="O195" i="68"/>
  <c r="O165" i="65"/>
  <c r="H30" i="47"/>
  <c r="H24" i="47" s="1"/>
  <c r="O212" i="65"/>
  <c r="O154" i="65"/>
  <c r="G28" i="50"/>
  <c r="J120" i="70"/>
  <c r="J140" i="70"/>
  <c r="O130" i="45"/>
  <c r="Q145" i="69"/>
  <c r="Q124" i="69"/>
  <c r="P124" i="69"/>
  <c r="P144" i="69"/>
  <c r="G127" i="67"/>
  <c r="F127" i="67"/>
  <c r="N9" i="45"/>
  <c r="F9" i="45"/>
  <c r="L181" i="64"/>
  <c r="L244" i="64" s="1"/>
  <c r="L245" i="64"/>
  <c r="B116" i="69"/>
  <c r="B135" i="69" s="1"/>
  <c r="B136" i="69"/>
  <c r="L94" i="69"/>
  <c r="L132" i="69" s="1"/>
  <c r="C318" i="64"/>
  <c r="J112" i="72"/>
  <c r="J131" i="72"/>
  <c r="D138" i="71"/>
  <c r="O142" i="70"/>
  <c r="N141" i="70"/>
  <c r="M140" i="70"/>
  <c r="M120" i="70"/>
  <c r="E3" i="45"/>
  <c r="N161" i="45"/>
  <c r="J304" i="72"/>
  <c r="J324" i="72"/>
  <c r="L296" i="72"/>
  <c r="L314" i="72" s="1"/>
  <c r="L315" i="72"/>
  <c r="Q335" i="67"/>
  <c r="P324" i="66"/>
  <c r="P278" i="71"/>
  <c r="L300" i="69"/>
  <c r="L377" i="69"/>
  <c r="H291" i="67"/>
  <c r="P30" i="54"/>
  <c r="P24" i="54" s="1"/>
  <c r="E109" i="60"/>
  <c r="J387" i="72"/>
  <c r="J332" i="72"/>
  <c r="F330" i="72"/>
  <c r="F385" i="72"/>
  <c r="M412" i="69"/>
  <c r="M354" i="69"/>
  <c r="M411" i="69" s="1"/>
  <c r="E412" i="69"/>
  <c r="E354" i="69"/>
  <c r="E411" i="69" s="1"/>
  <c r="P404" i="69"/>
  <c r="P346" i="69"/>
  <c r="I401" i="69"/>
  <c r="I343" i="69"/>
  <c r="O517" i="68"/>
  <c r="O444" i="68"/>
  <c r="O516" i="68" s="1"/>
  <c r="O304" i="72"/>
  <c r="O323" i="72"/>
  <c r="J371" i="72"/>
  <c r="J317" i="72"/>
  <c r="I378" i="68"/>
  <c r="I403" i="68"/>
  <c r="Q310" i="66"/>
  <c r="G336" i="65"/>
  <c r="G316" i="65"/>
  <c r="O342" i="64"/>
  <c r="O363" i="64" s="1"/>
  <c r="O364" i="64"/>
  <c r="C322" i="71"/>
  <c r="G354" i="71"/>
  <c r="G280" i="71"/>
  <c r="Q297" i="66"/>
  <c r="Q336" i="66"/>
  <c r="O286" i="66"/>
  <c r="O325" i="66"/>
  <c r="O9" i="54"/>
  <c r="O3" i="54" s="1"/>
  <c r="J398" i="72"/>
  <c r="J343" i="72"/>
  <c r="J397" i="72" s="1"/>
  <c r="N346" i="70"/>
  <c r="N404" i="70"/>
  <c r="P125" i="60"/>
  <c r="L354" i="69"/>
  <c r="L411" i="69" s="1"/>
  <c r="L412" i="69"/>
  <c r="D412" i="69"/>
  <c r="D354" i="69"/>
  <c r="D411" i="69" s="1"/>
  <c r="O408" i="69"/>
  <c r="O350" i="69"/>
  <c r="O407" i="69" s="1"/>
  <c r="H166" i="55"/>
  <c r="H161" i="55" s="1"/>
  <c r="F296" i="71"/>
  <c r="F315" i="71"/>
  <c r="L337" i="70"/>
  <c r="L316" i="70"/>
  <c r="L310" i="70" s="1"/>
  <c r="P333" i="70"/>
  <c r="P312" i="70"/>
  <c r="F332" i="70"/>
  <c r="F300" i="65"/>
  <c r="N343" i="67"/>
  <c r="O36" i="60"/>
  <c r="O30" i="57"/>
  <c r="O24" i="57" s="1"/>
  <c r="I7" i="60"/>
  <c r="K328" i="69"/>
  <c r="K308" i="69"/>
  <c r="K327" i="69" s="1"/>
  <c r="Q377" i="64"/>
  <c r="Q440" i="64"/>
  <c r="Q354" i="64"/>
  <c r="Q111" i="55"/>
  <c r="Q105" i="55" s="1"/>
  <c r="J408" i="68"/>
  <c r="L30" i="55"/>
  <c r="L24" i="55" s="1"/>
  <c r="I342" i="64"/>
  <c r="I363" i="64" s="1"/>
  <c r="I364" i="64"/>
  <c r="E105" i="54"/>
  <c r="E423" i="68"/>
  <c r="E372" i="68"/>
  <c r="Q334" i="65"/>
  <c r="M412" i="64"/>
  <c r="M326" i="64"/>
  <c r="K12" i="58"/>
  <c r="K9" i="54"/>
  <c r="K3" i="54" s="1"/>
  <c r="H433" i="68"/>
  <c r="J323" i="71"/>
  <c r="Q339" i="70"/>
  <c r="Q319" i="70"/>
  <c r="O357" i="68"/>
  <c r="M297" i="67"/>
  <c r="M291" i="67" s="1"/>
  <c r="O136" i="50"/>
  <c r="O130" i="47"/>
  <c r="O214" i="70"/>
  <c r="F154" i="70"/>
  <c r="F212" i="70"/>
  <c r="L158" i="66"/>
  <c r="L184" i="64"/>
  <c r="O169" i="64"/>
  <c r="E148" i="45"/>
  <c r="O87" i="45"/>
  <c r="I30" i="45"/>
  <c r="D135" i="64"/>
  <c r="C212" i="70"/>
  <c r="C154" i="70"/>
  <c r="J132" i="70"/>
  <c r="B115" i="64"/>
  <c r="B157" i="64" s="1"/>
  <c r="C107" i="64"/>
  <c r="O107" i="64"/>
  <c r="H108" i="64"/>
  <c r="H150" i="64" s="1"/>
  <c r="P108" i="64"/>
  <c r="I7" i="44"/>
  <c r="I110" i="64"/>
  <c r="Q7" i="44"/>
  <c r="Q110" i="64"/>
  <c r="N112" i="64"/>
  <c r="G113" i="64"/>
  <c r="O113" i="64"/>
  <c r="H115" i="64"/>
  <c r="P115" i="64"/>
  <c r="I116" i="64"/>
  <c r="Q116" i="64"/>
  <c r="N117" i="64"/>
  <c r="G119" i="64"/>
  <c r="O119" i="64"/>
  <c r="O161" i="64" s="1"/>
  <c r="L120" i="64"/>
  <c r="L162" i="64" s="1"/>
  <c r="E122" i="64"/>
  <c r="M122" i="64"/>
  <c r="F123" i="64"/>
  <c r="N123" i="64"/>
  <c r="C124" i="64"/>
  <c r="O124" i="64"/>
  <c r="H95" i="65"/>
  <c r="L95" i="65"/>
  <c r="I96" i="65"/>
  <c r="Q96" i="65"/>
  <c r="J28" i="44"/>
  <c r="J98" i="65"/>
  <c r="J136" i="65" s="1"/>
  <c r="G100" i="65"/>
  <c r="O100" i="65"/>
  <c r="L102" i="65"/>
  <c r="E103" i="65"/>
  <c r="M103" i="65"/>
  <c r="F104" i="65"/>
  <c r="J104" i="65"/>
  <c r="C106" i="65"/>
  <c r="K106" i="65"/>
  <c r="D107" i="65"/>
  <c r="L107" i="65"/>
  <c r="E109" i="65"/>
  <c r="E147" i="65" s="1"/>
  <c r="B95" i="65"/>
  <c r="B102" i="65"/>
  <c r="D95" i="66"/>
  <c r="P95" i="66"/>
  <c r="E96" i="66"/>
  <c r="M96" i="66"/>
  <c r="F47" i="44"/>
  <c r="F98" i="66"/>
  <c r="N47" i="44"/>
  <c r="N98" i="66"/>
  <c r="G100" i="66"/>
  <c r="G138" i="66" s="1"/>
  <c r="O100" i="66"/>
  <c r="O138" i="66" s="1"/>
  <c r="H102" i="66"/>
  <c r="P102" i="66"/>
  <c r="E103" i="66"/>
  <c r="E141" i="66" s="1"/>
  <c r="M103" i="66"/>
  <c r="M141" i="66" s="1"/>
  <c r="F104" i="66"/>
  <c r="J104" i="66"/>
  <c r="C106" i="66"/>
  <c r="O106" i="66"/>
  <c r="H107" i="66"/>
  <c r="P107" i="66"/>
  <c r="I109" i="66"/>
  <c r="Q109" i="66"/>
  <c r="B95" i="67"/>
  <c r="B102" i="67"/>
  <c r="B107" i="67"/>
  <c r="B103" i="66"/>
  <c r="B141" i="66" s="1"/>
  <c r="B109" i="66"/>
  <c r="I95" i="67"/>
  <c r="Q95" i="67"/>
  <c r="J96" i="67"/>
  <c r="C66" i="44"/>
  <c r="C98" i="67"/>
  <c r="K66" i="44"/>
  <c r="K98" i="67"/>
  <c r="D100" i="67"/>
  <c r="L100" i="67"/>
  <c r="E102" i="67"/>
  <c r="M102" i="67"/>
  <c r="M140" i="67" s="1"/>
  <c r="F103" i="67"/>
  <c r="N103" i="67"/>
  <c r="C104" i="67"/>
  <c r="O104" i="67"/>
  <c r="H106" i="67"/>
  <c r="P106" i="67"/>
  <c r="I107" i="67"/>
  <c r="Q107" i="67"/>
  <c r="J109" i="67"/>
  <c r="C110" i="67"/>
  <c r="B114" i="68"/>
  <c r="B162" i="68" s="1"/>
  <c r="B121" i="68"/>
  <c r="B126" i="68"/>
  <c r="B132" i="68"/>
  <c r="I113" i="68"/>
  <c r="I161" i="68" s="1"/>
  <c r="Q113" i="68"/>
  <c r="J114" i="68"/>
  <c r="C85" i="44"/>
  <c r="C116" i="68"/>
  <c r="C164" i="68" s="1"/>
  <c r="K85" i="44"/>
  <c r="K116" i="68"/>
  <c r="D118" i="68"/>
  <c r="P118" i="68"/>
  <c r="P166" i="68" s="1"/>
  <c r="E120" i="68"/>
  <c r="M120" i="68"/>
  <c r="F121" i="68"/>
  <c r="L124" i="68"/>
  <c r="C161" i="44"/>
  <c r="B105" i="45"/>
  <c r="D161" i="45"/>
  <c r="N81" i="45"/>
  <c r="N141" i="68"/>
  <c r="K141" i="68"/>
  <c r="B161" i="47"/>
  <c r="P124" i="47"/>
  <c r="P130" i="50"/>
  <c r="J148" i="47"/>
  <c r="J154" i="50"/>
  <c r="F49" i="47"/>
  <c r="N9" i="47"/>
  <c r="K81" i="57"/>
  <c r="I109" i="60"/>
  <c r="N389" i="71"/>
  <c r="P128" i="60"/>
  <c r="H128" i="60"/>
  <c r="N125" i="60"/>
  <c r="F125" i="60"/>
  <c r="H357" i="69"/>
  <c r="H414" i="69" s="1"/>
  <c r="H415" i="69"/>
  <c r="J412" i="69"/>
  <c r="J354" i="69"/>
  <c r="J411" i="69" s="1"/>
  <c r="F117" i="60"/>
  <c r="F111" i="60"/>
  <c r="F111" i="57"/>
  <c r="F105" i="57" s="1"/>
  <c r="D406" i="69"/>
  <c r="E403" i="69"/>
  <c r="J401" i="69"/>
  <c r="J343" i="69"/>
  <c r="D444" i="68"/>
  <c r="D516" i="68" s="1"/>
  <c r="D517" i="68"/>
  <c r="Q514" i="68"/>
  <c r="Q441" i="68"/>
  <c r="Q513" i="68" s="1"/>
  <c r="I441" i="68"/>
  <c r="I513" i="68" s="1"/>
  <c r="I514" i="68"/>
  <c r="O437" i="68"/>
  <c r="J47" i="60"/>
  <c r="H357" i="65"/>
  <c r="G343" i="65"/>
  <c r="G454" i="64"/>
  <c r="G389" i="64"/>
  <c r="L447" i="64"/>
  <c r="C400" i="69"/>
  <c r="C343" i="65"/>
  <c r="C16" i="60"/>
  <c r="C9" i="57"/>
  <c r="C3" i="57" s="1"/>
  <c r="Q300" i="71"/>
  <c r="Q373" i="71"/>
  <c r="Q319" i="71"/>
  <c r="I319" i="71"/>
  <c r="I373" i="71"/>
  <c r="I300" i="71"/>
  <c r="Q371" i="71"/>
  <c r="Q317" i="71"/>
  <c r="P315" i="71"/>
  <c r="P296" i="71"/>
  <c r="H315" i="71"/>
  <c r="H296" i="71"/>
  <c r="P294" i="71"/>
  <c r="P313" i="71"/>
  <c r="H294" i="71"/>
  <c r="H313" i="71"/>
  <c r="F312" i="70"/>
  <c r="F334" i="69"/>
  <c r="L312" i="69"/>
  <c r="L390" i="69"/>
  <c r="L333" i="69"/>
  <c r="D333" i="69"/>
  <c r="D390" i="69"/>
  <c r="F389" i="69"/>
  <c r="F332" i="69"/>
  <c r="F312" i="69"/>
  <c r="J418" i="68"/>
  <c r="J393" i="68"/>
  <c r="L87" i="55"/>
  <c r="F305" i="67"/>
  <c r="F325" i="67"/>
  <c r="L316" i="65"/>
  <c r="L336" i="65"/>
  <c r="K344" i="64"/>
  <c r="J278" i="72"/>
  <c r="D291" i="70"/>
  <c r="L111" i="54"/>
  <c r="L105" i="54" s="1"/>
  <c r="N105" i="54"/>
  <c r="F105" i="54"/>
  <c r="N293" i="67"/>
  <c r="N332" i="67"/>
  <c r="F293" i="67"/>
  <c r="F331" i="67" s="1"/>
  <c r="F332" i="67"/>
  <c r="H30" i="54"/>
  <c r="H24" i="54" s="1"/>
  <c r="P333" i="64"/>
  <c r="C289" i="71"/>
  <c r="C362" i="71"/>
  <c r="C333" i="64"/>
  <c r="C375" i="64" s="1"/>
  <c r="L166" i="60"/>
  <c r="J510" i="68"/>
  <c r="J437" i="68"/>
  <c r="J509" i="68" s="1"/>
  <c r="J433" i="68"/>
  <c r="O66" i="60"/>
  <c r="G66" i="60"/>
  <c r="D343" i="67"/>
  <c r="O354" i="66"/>
  <c r="O411" i="66" s="1"/>
  <c r="O412" i="66"/>
  <c r="G354" i="66"/>
  <c r="G411" i="66" s="1"/>
  <c r="G412" i="66"/>
  <c r="E403" i="66"/>
  <c r="F166" i="55"/>
  <c r="F161" i="55" s="1"/>
  <c r="O336" i="70"/>
  <c r="O316" i="70"/>
  <c r="G336" i="70"/>
  <c r="G316" i="70"/>
  <c r="G330" i="69"/>
  <c r="G387" i="69"/>
  <c r="K325" i="69"/>
  <c r="K305" i="69"/>
  <c r="O87" i="55"/>
  <c r="G87" i="55"/>
  <c r="G383" i="68" s="1"/>
  <c r="K328" i="67"/>
  <c r="K308" i="67"/>
  <c r="K327" i="67" s="1"/>
  <c r="J49" i="55"/>
  <c r="J43" i="55" s="1"/>
  <c r="D308" i="66"/>
  <c r="D328" i="66"/>
  <c r="Q319" i="65"/>
  <c r="I339" i="65"/>
  <c r="I319" i="65"/>
  <c r="P325" i="65"/>
  <c r="P305" i="65"/>
  <c r="L372" i="64"/>
  <c r="N12" i="59"/>
  <c r="N9" i="55"/>
  <c r="N3" i="55" s="1"/>
  <c r="F347" i="64"/>
  <c r="F369" i="64"/>
  <c r="C93" i="59"/>
  <c r="C87" i="55"/>
  <c r="K370" i="69"/>
  <c r="K293" i="69"/>
  <c r="K369" i="69" s="1"/>
  <c r="E419" i="68"/>
  <c r="K369" i="68"/>
  <c r="K330" i="67"/>
  <c r="Q338" i="66"/>
  <c r="M49" i="54"/>
  <c r="M43" i="54" s="1"/>
  <c r="O293" i="65"/>
  <c r="M391" i="72"/>
  <c r="M336" i="72"/>
  <c r="M390" i="72" s="1"/>
  <c r="P389" i="72"/>
  <c r="O412" i="70"/>
  <c r="O354" i="70"/>
  <c r="O411" i="70" s="1"/>
  <c r="G412" i="70"/>
  <c r="G354" i="70"/>
  <c r="G411" i="70" s="1"/>
  <c r="J406" i="69"/>
  <c r="K507" i="68"/>
  <c r="K433" i="68"/>
  <c r="P354" i="67"/>
  <c r="P411" i="67" s="1"/>
  <c r="P412" i="67"/>
  <c r="I68" i="57"/>
  <c r="I62" i="57" s="1"/>
  <c r="J66" i="60"/>
  <c r="L350" i="66"/>
  <c r="D350" i="66"/>
  <c r="P43" i="57"/>
  <c r="O343" i="66"/>
  <c r="G343" i="66"/>
  <c r="J403" i="65"/>
  <c r="J7" i="60"/>
  <c r="F448" i="64"/>
  <c r="F384" i="64"/>
  <c r="E3" i="57"/>
  <c r="P330" i="70"/>
  <c r="P310" i="70"/>
  <c r="N308" i="70"/>
  <c r="N327" i="70" s="1"/>
  <c r="N328" i="70"/>
  <c r="D319" i="69"/>
  <c r="D396" i="69"/>
  <c r="D339" i="69"/>
  <c r="J316" i="69"/>
  <c r="J336" i="69"/>
  <c r="P331" i="69"/>
  <c r="P388" i="69"/>
  <c r="K68" i="55"/>
  <c r="K62" i="55" s="1"/>
  <c r="D305" i="67"/>
  <c r="D325" i="67"/>
  <c r="L49" i="55"/>
  <c r="L43" i="55" s="1"/>
  <c r="D49" i="55"/>
  <c r="H375" i="64"/>
  <c r="M373" i="64"/>
  <c r="M351" i="64"/>
  <c r="E373" i="64"/>
  <c r="E351" i="64"/>
  <c r="C130" i="55"/>
  <c r="C124" i="55" s="1"/>
  <c r="H166" i="54"/>
  <c r="H161" i="54" s="1"/>
  <c r="N166" i="54"/>
  <c r="N161" i="54" s="1"/>
  <c r="F166" i="54"/>
  <c r="F161" i="54" s="1"/>
  <c r="P286" i="70"/>
  <c r="H286" i="70"/>
  <c r="J124" i="54"/>
  <c r="N372" i="68"/>
  <c r="H369" i="68"/>
  <c r="N369" i="68"/>
  <c r="F369" i="68"/>
  <c r="N337" i="66"/>
  <c r="J327" i="65"/>
  <c r="C30" i="54"/>
  <c r="C24" i="54" s="1"/>
  <c r="L395" i="71"/>
  <c r="L340" i="71"/>
  <c r="L394" i="71" s="1"/>
  <c r="E81" i="57"/>
  <c r="C412" i="67"/>
  <c r="C354" i="67"/>
  <c r="C411" i="67" s="1"/>
  <c r="C384" i="64"/>
  <c r="C448" i="64"/>
  <c r="M305" i="66"/>
  <c r="M325" i="66"/>
  <c r="Q323" i="72"/>
  <c r="Q286" i="72"/>
  <c r="I291" i="70"/>
  <c r="I330" i="70"/>
  <c r="E286" i="67"/>
  <c r="G419" i="64"/>
  <c r="G333" i="64"/>
  <c r="M333" i="64"/>
  <c r="M376" i="64"/>
  <c r="E333" i="64"/>
  <c r="E375" i="64" s="1"/>
  <c r="E376" i="64"/>
  <c r="P164" i="60"/>
  <c r="D164" i="60"/>
  <c r="J43" i="57"/>
  <c r="I357" i="65"/>
  <c r="N321" i="71"/>
  <c r="K330" i="70"/>
  <c r="Q419" i="68"/>
  <c r="Q393" i="68"/>
  <c r="N316" i="66"/>
  <c r="N336" i="66"/>
  <c r="G337" i="65"/>
  <c r="F332" i="65"/>
  <c r="F312" i="65"/>
  <c r="M289" i="71"/>
  <c r="M325" i="71" s="1"/>
  <c r="M362" i="71"/>
  <c r="I289" i="69"/>
  <c r="K293" i="65"/>
  <c r="K333" i="65"/>
  <c r="L406" i="70"/>
  <c r="H406" i="70"/>
  <c r="D406" i="70"/>
  <c r="N350" i="67"/>
  <c r="I404" i="65"/>
  <c r="I346" i="65"/>
  <c r="Q296" i="72"/>
  <c r="Q315" i="72"/>
  <c r="M396" i="70"/>
  <c r="M339" i="70"/>
  <c r="M319" i="70"/>
  <c r="O326" i="69"/>
  <c r="G325" i="67"/>
  <c r="G305" i="67"/>
  <c r="M333" i="66"/>
  <c r="M312" i="66"/>
  <c r="M310" i="66" s="1"/>
  <c r="G332" i="66"/>
  <c r="G312" i="66"/>
  <c r="E321" i="72"/>
  <c r="I168" i="58"/>
  <c r="E355" i="72"/>
  <c r="E282" i="72"/>
  <c r="E130" i="54"/>
  <c r="E124" i="54" s="1"/>
  <c r="I68" i="54"/>
  <c r="I62" i="54" s="1"/>
  <c r="E291" i="67"/>
  <c r="Q316" i="70"/>
  <c r="N308" i="66"/>
  <c r="N327" i="66" s="1"/>
  <c r="N328" i="66"/>
  <c r="O340" i="65"/>
  <c r="Q339" i="65"/>
  <c r="Q300" i="65"/>
  <c r="M144" i="50"/>
  <c r="D66" i="50"/>
  <c r="N158" i="72"/>
  <c r="N212" i="72" s="1"/>
  <c r="N213" i="72"/>
  <c r="F158" i="72"/>
  <c r="F212" i="72" s="1"/>
  <c r="F213" i="72"/>
  <c r="Q210" i="72"/>
  <c r="Q154" i="72"/>
  <c r="I210" i="72"/>
  <c r="I154" i="72"/>
  <c r="I152" i="72" s="1"/>
  <c r="C87" i="47"/>
  <c r="E158" i="67"/>
  <c r="I165" i="66"/>
  <c r="B210" i="71"/>
  <c r="B154" i="71"/>
  <c r="J142" i="72"/>
  <c r="I122" i="72"/>
  <c r="I141" i="72"/>
  <c r="I139" i="72"/>
  <c r="H138" i="72"/>
  <c r="G118" i="72"/>
  <c r="G137" i="72"/>
  <c r="M114" i="72"/>
  <c r="M132" i="72" s="1"/>
  <c r="M133" i="72"/>
  <c r="H112" i="72"/>
  <c r="H131" i="72"/>
  <c r="M141" i="71"/>
  <c r="M122" i="71"/>
  <c r="E141" i="71"/>
  <c r="E122" i="71"/>
  <c r="F133" i="71"/>
  <c r="F114" i="71"/>
  <c r="D112" i="71"/>
  <c r="D131" i="71"/>
  <c r="N124" i="70"/>
  <c r="N144" i="70"/>
  <c r="F124" i="70"/>
  <c r="F144" i="70"/>
  <c r="F134" i="70"/>
  <c r="F113" i="70"/>
  <c r="J148" i="69"/>
  <c r="J127" i="69"/>
  <c r="Q127" i="65"/>
  <c r="Q147" i="65"/>
  <c r="I127" i="65"/>
  <c r="I147" i="65"/>
  <c r="L120" i="65"/>
  <c r="L140" i="65"/>
  <c r="O9" i="45"/>
  <c r="B114" i="72"/>
  <c r="B133" i="72"/>
  <c r="E97" i="70"/>
  <c r="M148" i="69"/>
  <c r="K145" i="69"/>
  <c r="K105" i="69"/>
  <c r="J105" i="69"/>
  <c r="E205" i="72"/>
  <c r="E150" i="72"/>
  <c r="J162" i="69"/>
  <c r="J219" i="69" s="1"/>
  <c r="J220" i="69"/>
  <c r="I216" i="69"/>
  <c r="I158" i="69"/>
  <c r="O125" i="72"/>
  <c r="O144" i="72"/>
  <c r="J122" i="72"/>
  <c r="J141" i="72"/>
  <c r="J196" i="69"/>
  <c r="J139" i="69"/>
  <c r="Q154" i="68"/>
  <c r="O139" i="68"/>
  <c r="C139" i="68"/>
  <c r="I337" i="66"/>
  <c r="G297" i="66"/>
  <c r="L166" i="47"/>
  <c r="O154" i="71"/>
  <c r="Q154" i="70"/>
  <c r="Q212" i="70"/>
  <c r="E128" i="50"/>
  <c r="O113" i="50"/>
  <c r="O111" i="47"/>
  <c r="O111" i="50" s="1"/>
  <c r="G111" i="47"/>
  <c r="G113" i="50"/>
  <c r="P109" i="50"/>
  <c r="L212" i="69"/>
  <c r="L154" i="69"/>
  <c r="O106" i="50"/>
  <c r="N106" i="50"/>
  <c r="F106" i="50"/>
  <c r="F87" i="47"/>
  <c r="K224" i="67"/>
  <c r="K165" i="67"/>
  <c r="C224" i="67"/>
  <c r="C165" i="67"/>
  <c r="M212" i="67"/>
  <c r="M154" i="67"/>
  <c r="E154" i="67"/>
  <c r="E212" i="67"/>
  <c r="K210" i="67"/>
  <c r="K151" i="67"/>
  <c r="C210" i="67"/>
  <c r="C151" i="67"/>
  <c r="N162" i="66"/>
  <c r="N219" i="66" s="1"/>
  <c r="N220" i="66"/>
  <c r="O47" i="50"/>
  <c r="G47" i="50"/>
  <c r="F9" i="47"/>
  <c r="B165" i="69"/>
  <c r="B224" i="66"/>
  <c r="B165" i="66"/>
  <c r="B212" i="66"/>
  <c r="B154" i="66"/>
  <c r="D141" i="72"/>
  <c r="D122" i="72"/>
  <c r="J118" i="72"/>
  <c r="J137" i="72"/>
  <c r="Q142" i="71"/>
  <c r="P122" i="71"/>
  <c r="P141" i="71"/>
  <c r="D124" i="69"/>
  <c r="D144" i="69"/>
  <c r="F134" i="69"/>
  <c r="E133" i="69"/>
  <c r="E113" i="69"/>
  <c r="Q141" i="68"/>
  <c r="Q81" i="45"/>
  <c r="C124" i="65"/>
  <c r="J124" i="65"/>
  <c r="F154" i="68"/>
  <c r="C49" i="45"/>
  <c r="F96" i="71"/>
  <c r="K362" i="64"/>
  <c r="N158" i="69"/>
  <c r="N216" i="69"/>
  <c r="J113" i="50"/>
  <c r="J111" i="47"/>
  <c r="K154" i="69"/>
  <c r="K212" i="69"/>
  <c r="C211" i="69"/>
  <c r="M209" i="69"/>
  <c r="M151" i="69"/>
  <c r="E209" i="69"/>
  <c r="E151" i="69"/>
  <c r="C158" i="67"/>
  <c r="B106" i="50"/>
  <c r="I139" i="71"/>
  <c r="N145" i="70"/>
  <c r="M144" i="70"/>
  <c r="M124" i="70"/>
  <c r="L146" i="69"/>
  <c r="I145" i="69"/>
  <c r="I124" i="69"/>
  <c r="O127" i="67"/>
  <c r="N127" i="67"/>
  <c r="N147" i="67"/>
  <c r="D127" i="65"/>
  <c r="K124" i="65"/>
  <c r="J113" i="65"/>
  <c r="B196" i="69"/>
  <c r="B139" i="69"/>
  <c r="J105" i="70"/>
  <c r="I105" i="70"/>
  <c r="M99" i="69"/>
  <c r="C260" i="68"/>
  <c r="C187" i="68"/>
  <c r="K154" i="67"/>
  <c r="K212" i="67"/>
  <c r="M49" i="47"/>
  <c r="M43" i="47" s="1"/>
  <c r="C151" i="66"/>
  <c r="M130" i="45"/>
  <c r="D130" i="45"/>
  <c r="D124" i="45" s="1"/>
  <c r="D116" i="69"/>
  <c r="D136" i="69"/>
  <c r="G154" i="68"/>
  <c r="E154" i="68"/>
  <c r="E179" i="68"/>
  <c r="K139" i="68"/>
  <c r="J118" i="66"/>
  <c r="C139" i="64"/>
  <c r="C161" i="64"/>
  <c r="M318" i="64"/>
  <c r="C330" i="64"/>
  <c r="C373" i="64"/>
  <c r="L136" i="50"/>
  <c r="L130" i="47"/>
  <c r="D136" i="50"/>
  <c r="D130" i="47"/>
  <c r="M273" i="68"/>
  <c r="M199" i="68"/>
  <c r="M271" i="68" s="1"/>
  <c r="E273" i="68"/>
  <c r="E199" i="68"/>
  <c r="E271" i="68" s="1"/>
  <c r="H272" i="68"/>
  <c r="H199" i="68"/>
  <c r="H271" i="68" s="1"/>
  <c r="D97" i="50"/>
  <c r="D87" i="47"/>
  <c r="H87" i="47"/>
  <c r="O68" i="47"/>
  <c r="O62" i="47" s="1"/>
  <c r="L154" i="67"/>
  <c r="L212" i="67"/>
  <c r="D212" i="67"/>
  <c r="D154" i="67"/>
  <c r="L177" i="64"/>
  <c r="L174" i="64" s="1"/>
  <c r="H7" i="50"/>
  <c r="D236" i="64"/>
  <c r="D172" i="64"/>
  <c r="Q139" i="71"/>
  <c r="P138" i="71"/>
  <c r="G118" i="71"/>
  <c r="G137" i="71"/>
  <c r="F148" i="45"/>
  <c r="G142" i="70"/>
  <c r="F141" i="70"/>
  <c r="E120" i="70"/>
  <c r="E140" i="70"/>
  <c r="H134" i="70"/>
  <c r="H113" i="70"/>
  <c r="H132" i="70" s="1"/>
  <c r="G120" i="67"/>
  <c r="Q116" i="65"/>
  <c r="B135" i="64"/>
  <c r="K139" i="71"/>
  <c r="J100" i="71"/>
  <c r="J138" i="71"/>
  <c r="I100" i="71"/>
  <c r="M205" i="72"/>
  <c r="M150" i="72"/>
  <c r="O216" i="70"/>
  <c r="O158" i="70"/>
  <c r="O215" i="70" s="1"/>
  <c r="H214" i="70"/>
  <c r="P156" i="67"/>
  <c r="Q221" i="66"/>
  <c r="Q162" i="66"/>
  <c r="Q219" i="66" s="1"/>
  <c r="P220" i="66"/>
  <c r="P162" i="66"/>
  <c r="P219" i="66" s="1"/>
  <c r="Q28" i="50"/>
  <c r="G172" i="64"/>
  <c r="G236" i="64"/>
  <c r="B214" i="69"/>
  <c r="B260" i="68"/>
  <c r="B187" i="68"/>
  <c r="G125" i="72"/>
  <c r="G144" i="72"/>
  <c r="N122" i="72"/>
  <c r="N141" i="72"/>
  <c r="K143" i="70"/>
  <c r="Q68" i="45"/>
  <c r="M124" i="66"/>
  <c r="I395" i="72"/>
  <c r="I340" i="72"/>
  <c r="I394" i="72" s="1"/>
  <c r="E172" i="60"/>
  <c r="E166" i="60"/>
  <c r="M390" i="69"/>
  <c r="M333" i="69"/>
  <c r="O332" i="69"/>
  <c r="O389" i="69"/>
  <c r="O312" i="69"/>
  <c r="K113" i="59"/>
  <c r="K111" i="55"/>
  <c r="E340" i="66"/>
  <c r="E300" i="66"/>
  <c r="C327" i="71"/>
  <c r="C368" i="69"/>
  <c r="C293" i="66"/>
  <c r="C332" i="66"/>
  <c r="M47" i="50"/>
  <c r="E214" i="72"/>
  <c r="E158" i="72"/>
  <c r="E212" i="72" s="1"/>
  <c r="L158" i="72"/>
  <c r="L212" i="72" s="1"/>
  <c r="L213" i="72"/>
  <c r="D213" i="72"/>
  <c r="D158" i="72"/>
  <c r="D212" i="72" s="1"/>
  <c r="N150" i="72"/>
  <c r="N205" i="72"/>
  <c r="N154" i="71"/>
  <c r="L191" i="68"/>
  <c r="P85" i="50"/>
  <c r="H85" i="50"/>
  <c r="C162" i="67"/>
  <c r="C219" i="67" s="1"/>
  <c r="C220" i="67"/>
  <c r="C165" i="66"/>
  <c r="C49" i="47"/>
  <c r="N47" i="50"/>
  <c r="J212" i="66"/>
  <c r="J154" i="66"/>
  <c r="G158" i="65"/>
  <c r="L148" i="45"/>
  <c r="D138" i="70"/>
  <c r="L111" i="45"/>
  <c r="L113" i="49"/>
  <c r="D111" i="45"/>
  <c r="D113" i="49"/>
  <c r="C113" i="49"/>
  <c r="C111" i="45"/>
  <c r="G62" i="45"/>
  <c r="D124" i="67"/>
  <c r="C124" i="67"/>
  <c r="C62" i="45"/>
  <c r="D113" i="67"/>
  <c r="K113" i="67"/>
  <c r="C113" i="67"/>
  <c r="J49" i="45"/>
  <c r="P120" i="67"/>
  <c r="O120" i="67"/>
  <c r="E132" i="64"/>
  <c r="B146" i="70"/>
  <c r="B132" i="69"/>
  <c r="C104" i="71"/>
  <c r="C98" i="71" s="1"/>
  <c r="J104" i="71"/>
  <c r="C139" i="71"/>
  <c r="Q100" i="71"/>
  <c r="P97" i="70"/>
  <c r="H97" i="70"/>
  <c r="K158" i="72"/>
  <c r="K212" i="72" s="1"/>
  <c r="K213" i="72"/>
  <c r="M213" i="71"/>
  <c r="M158" i="71"/>
  <c r="M212" i="71" s="1"/>
  <c r="H165" i="67"/>
  <c r="P151" i="67"/>
  <c r="F184" i="64"/>
  <c r="B169" i="64"/>
  <c r="P118" i="72"/>
  <c r="P137" i="72"/>
  <c r="K114" i="71"/>
  <c r="K132" i="71" s="1"/>
  <c r="K133" i="71"/>
  <c r="L142" i="69"/>
  <c r="Q143" i="68"/>
  <c r="E143" i="68"/>
  <c r="P132" i="64"/>
  <c r="E107" i="71"/>
  <c r="D99" i="70"/>
  <c r="J85" i="60"/>
  <c r="F429" i="68"/>
  <c r="F502" i="68"/>
  <c r="C111" i="54"/>
  <c r="C105" i="54" s="1"/>
  <c r="C423" i="68"/>
  <c r="C372" i="68"/>
  <c r="C68" i="54"/>
  <c r="C62" i="54" s="1"/>
  <c r="J164" i="50"/>
  <c r="Q148" i="47"/>
  <c r="N146" i="50"/>
  <c r="J150" i="71"/>
  <c r="J205" i="71"/>
  <c r="K144" i="50"/>
  <c r="G203" i="71"/>
  <c r="G148" i="71"/>
  <c r="Q151" i="67"/>
  <c r="K165" i="66"/>
  <c r="J158" i="66"/>
  <c r="O158" i="65"/>
  <c r="M169" i="64"/>
  <c r="O141" i="71"/>
  <c r="O122" i="71"/>
  <c r="P130" i="45"/>
  <c r="L138" i="70"/>
  <c r="K127" i="69"/>
  <c r="K147" i="69"/>
  <c r="K147" i="68"/>
  <c r="Q136" i="68"/>
  <c r="K124" i="67"/>
  <c r="H118" i="66"/>
  <c r="Q124" i="65"/>
  <c r="J120" i="65"/>
  <c r="L116" i="65"/>
  <c r="N130" i="64"/>
  <c r="B139" i="64"/>
  <c r="B127" i="64"/>
  <c r="M107" i="72"/>
  <c r="K336" i="71"/>
  <c r="K390" i="71" s="1"/>
  <c r="K391" i="71"/>
  <c r="O47" i="60"/>
  <c r="I323" i="72"/>
  <c r="I304" i="72"/>
  <c r="I298" i="72" s="1"/>
  <c r="Q312" i="70"/>
  <c r="Q331" i="70" s="1"/>
  <c r="Q332" i="70"/>
  <c r="F414" i="68"/>
  <c r="F389" i="68"/>
  <c r="F486" i="68"/>
  <c r="F330" i="65"/>
  <c r="C316" i="66"/>
  <c r="C336" i="66"/>
  <c r="Q297" i="65"/>
  <c r="I148" i="72"/>
  <c r="I203" i="72"/>
  <c r="Q214" i="69"/>
  <c r="G151" i="66"/>
  <c r="M154" i="65"/>
  <c r="M212" i="65"/>
  <c r="H151" i="65"/>
  <c r="O172" i="64"/>
  <c r="O236" i="64"/>
  <c r="C172" i="64"/>
  <c r="C236" i="64"/>
  <c r="B204" i="71"/>
  <c r="C114" i="71"/>
  <c r="C132" i="71" s="1"/>
  <c r="C133" i="71"/>
  <c r="J146" i="70"/>
  <c r="C145" i="69"/>
  <c r="I124" i="66"/>
  <c r="B138" i="71"/>
  <c r="H94" i="72"/>
  <c r="H93" i="72" s="1"/>
  <c r="B122" i="64"/>
  <c r="P107" i="64"/>
  <c r="P149" i="64" s="1"/>
  <c r="Q108" i="64"/>
  <c r="Q150" i="64" s="1"/>
  <c r="C112" i="64"/>
  <c r="D113" i="64"/>
  <c r="P113" i="64"/>
  <c r="Q115" i="64"/>
  <c r="N116" i="64"/>
  <c r="K117" i="64"/>
  <c r="H119" i="64"/>
  <c r="I120" i="64"/>
  <c r="F122" i="64"/>
  <c r="C123" i="64"/>
  <c r="O123" i="64"/>
  <c r="O165" i="64" s="1"/>
  <c r="P124" i="64"/>
  <c r="P166" i="64" s="1"/>
  <c r="M95" i="65"/>
  <c r="N96" i="65"/>
  <c r="O28" i="44"/>
  <c r="O98" i="65"/>
  <c r="P100" i="65"/>
  <c r="Q102" i="65"/>
  <c r="J103" i="65"/>
  <c r="J141" i="65" s="1"/>
  <c r="K104" i="65"/>
  <c r="K142" i="65" s="1"/>
  <c r="H106" i="65"/>
  <c r="I107" i="65"/>
  <c r="B96" i="65"/>
  <c r="M95" i="66"/>
  <c r="N96" i="66"/>
  <c r="O47" i="44"/>
  <c r="O98" i="66"/>
  <c r="O136" i="66" s="1"/>
  <c r="P100" i="66"/>
  <c r="Q102" i="66"/>
  <c r="Q140" i="66" s="1"/>
  <c r="N103" i="66"/>
  <c r="N141" i="66" s="1"/>
  <c r="O104" i="66"/>
  <c r="O142" i="66" s="1"/>
  <c r="P106" i="66"/>
  <c r="M107" i="66"/>
  <c r="M145" i="66" s="1"/>
  <c r="J109" i="66"/>
  <c r="J147" i="66" s="1"/>
  <c r="G110" i="66"/>
  <c r="O110" i="66"/>
  <c r="B47" i="44"/>
  <c r="B98" i="66"/>
  <c r="N95" i="67"/>
  <c r="N133" i="67" s="1"/>
  <c r="K96" i="67"/>
  <c r="K134" i="67" s="1"/>
  <c r="L66" i="44"/>
  <c r="L98" i="67"/>
  <c r="I100" i="67"/>
  <c r="F102" i="67"/>
  <c r="G103" i="67"/>
  <c r="G141" i="67" s="1"/>
  <c r="D104" i="67"/>
  <c r="P104" i="67"/>
  <c r="M106" i="67"/>
  <c r="N107" i="67"/>
  <c r="O109" i="67"/>
  <c r="B116" i="68"/>
  <c r="B164" i="68" s="1"/>
  <c r="J113" i="68"/>
  <c r="K114" i="68"/>
  <c r="L85" i="44"/>
  <c r="L116" i="68"/>
  <c r="I118" i="68"/>
  <c r="I166" i="68" s="1"/>
  <c r="J120" i="68"/>
  <c r="G121" i="68"/>
  <c r="D122" i="68"/>
  <c r="P122" i="68"/>
  <c r="P170" i="68" s="1"/>
  <c r="M124" i="68"/>
  <c r="N125" i="68"/>
  <c r="K126" i="68"/>
  <c r="H128" i="68"/>
  <c r="I129" i="68"/>
  <c r="I177" i="68" s="1"/>
  <c r="F131" i="68"/>
  <c r="C132" i="68"/>
  <c r="H133" i="68"/>
  <c r="P148" i="44"/>
  <c r="K43" i="45"/>
  <c r="G3" i="45"/>
  <c r="B3" i="47"/>
  <c r="N68" i="55"/>
  <c r="N62" i="55" s="1"/>
  <c r="C81" i="57"/>
  <c r="C431" i="68"/>
  <c r="O146" i="60"/>
  <c r="K85" i="60"/>
  <c r="O7" i="60"/>
  <c r="C125" i="60"/>
  <c r="P398" i="72"/>
  <c r="P343" i="72"/>
  <c r="P397" i="72" s="1"/>
  <c r="L398" i="72"/>
  <c r="L343" i="72"/>
  <c r="L397" i="72" s="1"/>
  <c r="H398" i="72"/>
  <c r="H343" i="72"/>
  <c r="H397" i="72" s="1"/>
  <c r="D398" i="72"/>
  <c r="D343" i="72"/>
  <c r="D397" i="72" s="1"/>
  <c r="E336" i="72"/>
  <c r="E390" i="72" s="1"/>
  <c r="E392" i="72"/>
  <c r="K391" i="72"/>
  <c r="K336" i="72"/>
  <c r="K390" i="72" s="1"/>
  <c r="F389" i="72"/>
  <c r="K387" i="72"/>
  <c r="K332" i="72"/>
  <c r="O162" i="60"/>
  <c r="G162" i="60"/>
  <c r="O395" i="71"/>
  <c r="O340" i="71"/>
  <c r="O394" i="71" s="1"/>
  <c r="G340" i="71"/>
  <c r="G394" i="71" s="1"/>
  <c r="G395" i="71"/>
  <c r="J336" i="71"/>
  <c r="J390" i="71" s="1"/>
  <c r="J391" i="71"/>
  <c r="Q387" i="71"/>
  <c r="Q332" i="71"/>
  <c r="I332" i="71"/>
  <c r="I387" i="71"/>
  <c r="Q144" i="60"/>
  <c r="I144" i="60"/>
  <c r="G357" i="70"/>
  <c r="G414" i="70" s="1"/>
  <c r="G415" i="70"/>
  <c r="P408" i="70"/>
  <c r="P350" i="70"/>
  <c r="P407" i="70" s="1"/>
  <c r="H408" i="70"/>
  <c r="H350" i="70"/>
  <c r="H407" i="70" s="1"/>
  <c r="K406" i="70"/>
  <c r="P404" i="70"/>
  <c r="P346" i="70"/>
  <c r="H404" i="70"/>
  <c r="H346" i="70"/>
  <c r="N343" i="70"/>
  <c r="N401" i="70"/>
  <c r="F343" i="70"/>
  <c r="F401" i="70"/>
  <c r="L415" i="69"/>
  <c r="L357" i="69"/>
  <c r="L414" i="69" s="1"/>
  <c r="N412" i="69"/>
  <c r="N354" i="69"/>
  <c r="N411" i="69" s="1"/>
  <c r="Q408" i="69"/>
  <c r="Q350" i="69"/>
  <c r="Q407" i="69" s="1"/>
  <c r="I408" i="69"/>
  <c r="I350" i="69"/>
  <c r="I407" i="69" s="1"/>
  <c r="P111" i="60"/>
  <c r="H406" i="69"/>
  <c r="Q403" i="69"/>
  <c r="I403" i="69"/>
  <c r="N106" i="60"/>
  <c r="F106" i="60"/>
  <c r="H444" i="68"/>
  <c r="H516" i="68" s="1"/>
  <c r="Q429" i="68"/>
  <c r="Q502" i="68"/>
  <c r="I429" i="68"/>
  <c r="I502" i="68"/>
  <c r="L426" i="68"/>
  <c r="D426" i="68"/>
  <c r="D425" i="68" s="1"/>
  <c r="Q357" i="67"/>
  <c r="I357" i="67"/>
  <c r="N412" i="67"/>
  <c r="N354" i="67"/>
  <c r="N411" i="67" s="1"/>
  <c r="F412" i="67"/>
  <c r="F354" i="67"/>
  <c r="F411" i="67" s="1"/>
  <c r="H66" i="60"/>
  <c r="D404" i="67"/>
  <c r="D346" i="67"/>
  <c r="I343" i="67"/>
  <c r="I357" i="66"/>
  <c r="F354" i="66"/>
  <c r="F411" i="66" s="1"/>
  <c r="F413" i="66"/>
  <c r="H412" i="66"/>
  <c r="H354" i="66"/>
  <c r="H411" i="66" s="1"/>
  <c r="N350" i="66"/>
  <c r="F350" i="66"/>
  <c r="D49" i="57"/>
  <c r="D43" i="57" s="1"/>
  <c r="J346" i="66"/>
  <c r="J404" i="66"/>
  <c r="E343" i="66"/>
  <c r="L412" i="65"/>
  <c r="L354" i="65"/>
  <c r="L411" i="65" s="1"/>
  <c r="D350" i="65"/>
  <c r="P30" i="57"/>
  <c r="H28" i="60"/>
  <c r="D404" i="65"/>
  <c r="D346" i="65"/>
  <c r="K343" i="65"/>
  <c r="L457" i="64"/>
  <c r="L393" i="64"/>
  <c r="L456" i="64" s="1"/>
  <c r="D393" i="64"/>
  <c r="D456" i="64" s="1"/>
  <c r="D457" i="64"/>
  <c r="H447" i="64"/>
  <c r="O381" i="64"/>
  <c r="G381" i="64"/>
  <c r="C415" i="70"/>
  <c r="C357" i="70"/>
  <c r="C414" i="70" s="1"/>
  <c r="C130" i="57"/>
  <c r="C124" i="57" s="1"/>
  <c r="C132" i="60"/>
  <c r="C357" i="66"/>
  <c r="K325" i="72"/>
  <c r="Q318" i="72"/>
  <c r="Q372" i="72"/>
  <c r="M318" i="72"/>
  <c r="M372" i="72"/>
  <c r="K317" i="72"/>
  <c r="K371" i="72"/>
  <c r="J294" i="72"/>
  <c r="J313" i="72"/>
  <c r="I150" i="59"/>
  <c r="Q148" i="55"/>
  <c r="I148" i="55"/>
  <c r="N340" i="70"/>
  <c r="P319" i="70"/>
  <c r="P339" i="70"/>
  <c r="D335" i="70"/>
  <c r="J330" i="70"/>
  <c r="J339" i="69"/>
  <c r="J396" i="69"/>
  <c r="J319" i="69"/>
  <c r="J332" i="69"/>
  <c r="J312" i="69"/>
  <c r="J310" i="69" s="1"/>
  <c r="J389" i="69"/>
  <c r="P330" i="69"/>
  <c r="P387" i="69"/>
  <c r="P310" i="69"/>
  <c r="H330" i="69"/>
  <c r="H387" i="69"/>
  <c r="H310" i="69"/>
  <c r="N308" i="69"/>
  <c r="N327" i="69" s="1"/>
  <c r="N328" i="69"/>
  <c r="D325" i="69"/>
  <c r="D305" i="69"/>
  <c r="M413" i="68"/>
  <c r="M485" i="68"/>
  <c r="P409" i="68"/>
  <c r="D87" i="55"/>
  <c r="O406" i="68"/>
  <c r="O381" i="68"/>
  <c r="G381" i="68"/>
  <c r="G406" i="68"/>
  <c r="P331" i="67"/>
  <c r="P308" i="67"/>
  <c r="P328" i="67"/>
  <c r="I310" i="66"/>
  <c r="F339" i="65"/>
  <c r="F319" i="65"/>
  <c r="D316" i="65"/>
  <c r="D336" i="65"/>
  <c r="M305" i="65"/>
  <c r="M324" i="65" s="1"/>
  <c r="M325" i="65"/>
  <c r="E305" i="65"/>
  <c r="E325" i="65"/>
  <c r="L286" i="71"/>
  <c r="D286" i="71"/>
  <c r="P148" i="54"/>
  <c r="P143" i="54" s="1"/>
  <c r="H148" i="54"/>
  <c r="H143" i="54" s="1"/>
  <c r="N293" i="70"/>
  <c r="F293" i="70"/>
  <c r="J368" i="69"/>
  <c r="P328" i="69"/>
  <c r="P289" i="69"/>
  <c r="H289" i="69"/>
  <c r="N286" i="69"/>
  <c r="F286" i="69"/>
  <c r="J361" i="68"/>
  <c r="N357" i="68"/>
  <c r="F357" i="68"/>
  <c r="N402" i="68"/>
  <c r="J297" i="67"/>
  <c r="N286" i="67"/>
  <c r="F286" i="67"/>
  <c r="J377" i="66"/>
  <c r="J300" i="66"/>
  <c r="L293" i="65"/>
  <c r="D293" i="65"/>
  <c r="D331" i="65" s="1"/>
  <c r="L289" i="65"/>
  <c r="L327" i="65" s="1"/>
  <c r="D289" i="65"/>
  <c r="D327" i="65" s="1"/>
  <c r="L361" i="64"/>
  <c r="L318" i="64"/>
  <c r="C286" i="67"/>
  <c r="H7" i="60"/>
  <c r="O398" i="72"/>
  <c r="O343" i="72"/>
  <c r="O397" i="72" s="1"/>
  <c r="M389" i="72"/>
  <c r="N164" i="60"/>
  <c r="F164" i="60"/>
  <c r="J162" i="60"/>
  <c r="M398" i="71"/>
  <c r="M343" i="71"/>
  <c r="M397" i="71" s="1"/>
  <c r="P146" i="60"/>
  <c r="L387" i="71"/>
  <c r="L332" i="71"/>
  <c r="D387" i="71"/>
  <c r="D332" i="71"/>
  <c r="L385" i="71"/>
  <c r="L330" i="71"/>
  <c r="D144" i="60"/>
  <c r="P412" i="70"/>
  <c r="P354" i="70"/>
  <c r="P411" i="70" s="1"/>
  <c r="H412" i="70"/>
  <c r="H354" i="70"/>
  <c r="H411" i="70" s="1"/>
  <c r="F406" i="70"/>
  <c r="K404" i="70"/>
  <c r="K346" i="70"/>
  <c r="M401" i="70"/>
  <c r="M343" i="70"/>
  <c r="E401" i="70"/>
  <c r="E343" i="70"/>
  <c r="G415" i="69"/>
  <c r="G357" i="69"/>
  <c r="G414" i="69" s="1"/>
  <c r="P408" i="69"/>
  <c r="P350" i="69"/>
  <c r="P407" i="69" s="1"/>
  <c r="H408" i="69"/>
  <c r="H350" i="69"/>
  <c r="H407" i="69" s="1"/>
  <c r="L109" i="60"/>
  <c r="D109" i="60"/>
  <c r="Q106" i="60"/>
  <c r="M343" i="69"/>
  <c r="M401" i="69"/>
  <c r="D514" i="68"/>
  <c r="D441" i="68"/>
  <c r="D513" i="68" s="1"/>
  <c r="L85" i="60"/>
  <c r="H502" i="68"/>
  <c r="H429" i="68"/>
  <c r="D357" i="67"/>
  <c r="D350" i="67"/>
  <c r="O346" i="67"/>
  <c r="O404" i="67"/>
  <c r="G346" i="67"/>
  <c r="G404" i="67"/>
  <c r="P357" i="66"/>
  <c r="M350" i="66"/>
  <c r="E350" i="66"/>
  <c r="Q346" i="66"/>
  <c r="Q404" i="66"/>
  <c r="I346" i="66"/>
  <c r="I404" i="66"/>
  <c r="G403" i="65"/>
  <c r="J24" i="57"/>
  <c r="J396" i="64"/>
  <c r="P453" i="64"/>
  <c r="P389" i="64"/>
  <c r="P452" i="64" s="1"/>
  <c r="H389" i="64"/>
  <c r="G447" i="64"/>
  <c r="C400" i="70"/>
  <c r="C514" i="68"/>
  <c r="C441" i="68"/>
  <c r="C513" i="68" s="1"/>
  <c r="C381" i="64"/>
  <c r="L327" i="72"/>
  <c r="D327" i="72"/>
  <c r="J307" i="72"/>
  <c r="J380" i="72"/>
  <c r="J326" i="72"/>
  <c r="L321" i="72"/>
  <c r="D321" i="72"/>
  <c r="J374" i="72"/>
  <c r="J320" i="72"/>
  <c r="P300" i="72"/>
  <c r="P319" i="72"/>
  <c r="P373" i="72"/>
  <c r="H373" i="72"/>
  <c r="H300" i="72"/>
  <c r="H319" i="72"/>
  <c r="N371" i="72"/>
  <c r="N317" i="72"/>
  <c r="O315" i="72"/>
  <c r="O296" i="72"/>
  <c r="G315" i="72"/>
  <c r="G296" i="72"/>
  <c r="L327" i="71"/>
  <c r="D327" i="71"/>
  <c r="N324" i="71"/>
  <c r="F324" i="71"/>
  <c r="N148" i="55"/>
  <c r="N143" i="55" s="1"/>
  <c r="N150" i="59"/>
  <c r="L317" i="71"/>
  <c r="L371" i="71"/>
  <c r="D317" i="71"/>
  <c r="D371" i="71"/>
  <c r="O332" i="70"/>
  <c r="O312" i="70"/>
  <c r="G332" i="70"/>
  <c r="G312" i="70"/>
  <c r="G310" i="70" s="1"/>
  <c r="K308" i="70"/>
  <c r="K327" i="70" s="1"/>
  <c r="K328" i="70"/>
  <c r="E310" i="69"/>
  <c r="E331" i="69"/>
  <c r="E388" i="69"/>
  <c r="O111" i="55"/>
  <c r="G111" i="55"/>
  <c r="K105" i="55"/>
  <c r="N423" i="68"/>
  <c r="L422" i="68"/>
  <c r="L494" i="68"/>
  <c r="D422" i="68"/>
  <c r="D494" i="68"/>
  <c r="J421" i="68"/>
  <c r="J396" i="68"/>
  <c r="J415" i="68"/>
  <c r="J487" i="68"/>
  <c r="P389" i="68"/>
  <c r="P414" i="68"/>
  <c r="K410" i="68"/>
  <c r="K385" i="68"/>
  <c r="P316" i="67"/>
  <c r="P336" i="67"/>
  <c r="H316" i="67"/>
  <c r="H310" i="67" s="1"/>
  <c r="H336" i="67"/>
  <c r="I68" i="55"/>
  <c r="M62" i="55"/>
  <c r="D43" i="55"/>
  <c r="P30" i="55"/>
  <c r="P24" i="55" s="1"/>
  <c r="M327" i="65"/>
  <c r="J368" i="64"/>
  <c r="J431" i="64"/>
  <c r="C337" i="69"/>
  <c r="C319" i="66"/>
  <c r="C339" i="66"/>
  <c r="C312" i="65"/>
  <c r="C332" i="65"/>
  <c r="C374" i="64"/>
  <c r="O286" i="72"/>
  <c r="G286" i="72"/>
  <c r="K355" i="72"/>
  <c r="K282" i="72"/>
  <c r="K354" i="72" s="1"/>
  <c r="O276" i="72"/>
  <c r="G276" i="72"/>
  <c r="K362" i="71"/>
  <c r="K289" i="71"/>
  <c r="Q300" i="70"/>
  <c r="I377" i="70"/>
  <c r="I300" i="70"/>
  <c r="O297" i="70"/>
  <c r="G297" i="70"/>
  <c r="M286" i="70"/>
  <c r="E286" i="70"/>
  <c r="K462" i="68"/>
  <c r="K365" i="68"/>
  <c r="K461" i="68" s="1"/>
  <c r="O49" i="54"/>
  <c r="O43" i="54" s="1"/>
  <c r="Q293" i="66"/>
  <c r="Q330" i="66"/>
  <c r="I330" i="66"/>
  <c r="Q289" i="66"/>
  <c r="Q327" i="66" s="1"/>
  <c r="I289" i="66"/>
  <c r="I327" i="66" s="1"/>
  <c r="M374" i="64"/>
  <c r="E374" i="64"/>
  <c r="K330" i="64"/>
  <c r="D321" i="64"/>
  <c r="D363" i="64" s="1"/>
  <c r="C297" i="67"/>
  <c r="C291" i="67" s="1"/>
  <c r="J28" i="60"/>
  <c r="L7" i="60"/>
  <c r="N398" i="72"/>
  <c r="N343" i="72"/>
  <c r="N397" i="72" s="1"/>
  <c r="D389" i="72"/>
  <c r="E161" i="57"/>
  <c r="L398" i="71"/>
  <c r="L343" i="71"/>
  <c r="L397" i="71" s="1"/>
  <c r="M395" i="71"/>
  <c r="M340" i="71"/>
  <c r="E395" i="71"/>
  <c r="E340" i="71"/>
  <c r="E394" i="71" s="1"/>
  <c r="P391" i="71"/>
  <c r="P336" i="71"/>
  <c r="P390" i="71" s="1"/>
  <c r="H391" i="71"/>
  <c r="H336" i="71"/>
  <c r="H390" i="71" s="1"/>
  <c r="L389" i="71"/>
  <c r="M415" i="70"/>
  <c r="M357" i="70"/>
  <c r="M414" i="70" s="1"/>
  <c r="E357" i="70"/>
  <c r="N350" i="70"/>
  <c r="N407" i="70" s="1"/>
  <c r="N408" i="70"/>
  <c r="F408" i="70"/>
  <c r="F350" i="70"/>
  <c r="M406" i="70"/>
  <c r="E406" i="70"/>
  <c r="J128" i="60"/>
  <c r="P401" i="70"/>
  <c r="P343" i="70"/>
  <c r="H125" i="60"/>
  <c r="O113" i="60"/>
  <c r="O111" i="57"/>
  <c r="O111" i="60"/>
  <c r="N406" i="69"/>
  <c r="N348" i="69"/>
  <c r="N405" i="69" s="1"/>
  <c r="O404" i="69"/>
  <c r="O346" i="69"/>
  <c r="G109" i="60"/>
  <c r="H106" i="60"/>
  <c r="D401" i="69"/>
  <c r="D343" i="69"/>
  <c r="K437" i="68"/>
  <c r="K509" i="68" s="1"/>
  <c r="K511" i="68"/>
  <c r="Q437" i="68"/>
  <c r="I437" i="68"/>
  <c r="O429" i="68"/>
  <c r="O502" i="68"/>
  <c r="G429" i="68"/>
  <c r="G502" i="68"/>
  <c r="J426" i="68"/>
  <c r="D412" i="67"/>
  <c r="D354" i="67"/>
  <c r="D411" i="67" s="1"/>
  <c r="M68" i="57"/>
  <c r="M62" i="57" s="1"/>
  <c r="O350" i="67"/>
  <c r="K68" i="57"/>
  <c r="K62" i="57" s="1"/>
  <c r="Q68" i="57"/>
  <c r="Q62" i="57" s="1"/>
  <c r="E348" i="67"/>
  <c r="J346" i="67"/>
  <c r="J404" i="67"/>
  <c r="G357" i="66"/>
  <c r="P346" i="66"/>
  <c r="P404" i="66"/>
  <c r="H346" i="66"/>
  <c r="H404" i="66"/>
  <c r="I343" i="66"/>
  <c r="I402" i="66"/>
  <c r="M396" i="64"/>
  <c r="J457" i="64"/>
  <c r="J393" i="64"/>
  <c r="J456" i="64" s="1"/>
  <c r="N7" i="60"/>
  <c r="J384" i="64"/>
  <c r="J448" i="64"/>
  <c r="C395" i="72"/>
  <c r="C340" i="72"/>
  <c r="C394" i="72" s="1"/>
  <c r="C150" i="60"/>
  <c r="C148" i="60"/>
  <c r="C350" i="67"/>
  <c r="O161" i="55"/>
  <c r="G161" i="55"/>
  <c r="L324" i="72"/>
  <c r="D324" i="72"/>
  <c r="J323" i="72"/>
  <c r="K319" i="72"/>
  <c r="K373" i="72"/>
  <c r="K300" i="72"/>
  <c r="Q166" i="55"/>
  <c r="Q161" i="55" s="1"/>
  <c r="Q168" i="59"/>
  <c r="J296" i="72"/>
  <c r="J315" i="72"/>
  <c r="K372" i="71"/>
  <c r="K318" i="71"/>
  <c r="K150" i="59"/>
  <c r="K148" i="55"/>
  <c r="K143" i="55" s="1"/>
  <c r="K298" i="71"/>
  <c r="K293" i="71" s="1"/>
  <c r="J339" i="70"/>
  <c r="J396" i="70"/>
  <c r="J319" i="70"/>
  <c r="D337" i="70"/>
  <c r="H333" i="70"/>
  <c r="J312" i="70"/>
  <c r="J332" i="70"/>
  <c r="L326" i="70"/>
  <c r="D326" i="70"/>
  <c r="J325" i="70"/>
  <c r="F340" i="69"/>
  <c r="H396" i="69"/>
  <c r="H339" i="69"/>
  <c r="H319" i="69"/>
  <c r="L337" i="69"/>
  <c r="N336" i="69"/>
  <c r="N316" i="69"/>
  <c r="N111" i="55"/>
  <c r="N105" i="55" s="1"/>
  <c r="P308" i="69"/>
  <c r="L326" i="69"/>
  <c r="D326" i="69"/>
  <c r="H393" i="68"/>
  <c r="H418" i="68"/>
  <c r="L411" i="68"/>
  <c r="F87" i="55"/>
  <c r="F383" i="68" s="1"/>
  <c r="E405" i="68"/>
  <c r="O336" i="67"/>
  <c r="O316" i="67"/>
  <c r="G336" i="67"/>
  <c r="G316" i="67"/>
  <c r="P325" i="67"/>
  <c r="P305" i="67"/>
  <c r="Q339" i="66"/>
  <c r="I339" i="66"/>
  <c r="I319" i="66"/>
  <c r="P332" i="66"/>
  <c r="P312" i="66"/>
  <c r="H332" i="66"/>
  <c r="H312" i="66"/>
  <c r="K49" i="55"/>
  <c r="K43" i="55" s="1"/>
  <c r="H339" i="65"/>
  <c r="H319" i="65"/>
  <c r="F336" i="65"/>
  <c r="F316" i="65"/>
  <c r="K312" i="65"/>
  <c r="K332" i="65"/>
  <c r="D375" i="64"/>
  <c r="Q369" i="64"/>
  <c r="Q432" i="64"/>
  <c r="Q347" i="64"/>
  <c r="I369" i="64"/>
  <c r="I347" i="64"/>
  <c r="I432" i="64"/>
  <c r="K9" i="55"/>
  <c r="K3" i="55" s="1"/>
  <c r="C351" i="64"/>
  <c r="H289" i="72"/>
  <c r="L286" i="72"/>
  <c r="L280" i="72" s="1"/>
  <c r="D286" i="72"/>
  <c r="D280" i="72" s="1"/>
  <c r="J286" i="72"/>
  <c r="N355" i="72"/>
  <c r="N282" i="72"/>
  <c r="N354" i="72" s="1"/>
  <c r="F355" i="72"/>
  <c r="F282" i="72"/>
  <c r="H280" i="72"/>
  <c r="N276" i="72"/>
  <c r="F276" i="72"/>
  <c r="N282" i="71"/>
  <c r="F282" i="71"/>
  <c r="N297" i="70"/>
  <c r="F297" i="70"/>
  <c r="N300" i="69"/>
  <c r="N113" i="58"/>
  <c r="F113" i="58"/>
  <c r="L354" i="68"/>
  <c r="L402" i="68" s="1"/>
  <c r="D354" i="68"/>
  <c r="D297" i="67"/>
  <c r="N68" i="54"/>
  <c r="F68" i="54"/>
  <c r="F62" i="54" s="1"/>
  <c r="H297" i="66"/>
  <c r="F49" i="54"/>
  <c r="F43" i="54" s="1"/>
  <c r="L49" i="54"/>
  <c r="L43" i="54" s="1"/>
  <c r="D49" i="54"/>
  <c r="D43" i="54" s="1"/>
  <c r="N286" i="66"/>
  <c r="F286" i="66"/>
  <c r="F324" i="66" s="1"/>
  <c r="F293" i="65"/>
  <c r="N330" i="64"/>
  <c r="F9" i="54"/>
  <c r="F3" i="54" s="1"/>
  <c r="L9" i="54"/>
  <c r="L3" i="54" s="1"/>
  <c r="C293" i="70"/>
  <c r="C370" i="69"/>
  <c r="C293" i="69"/>
  <c r="G106" i="60"/>
  <c r="H336" i="72"/>
  <c r="H390" i="72" s="1"/>
  <c r="H391" i="72"/>
  <c r="L162" i="60"/>
  <c r="H385" i="72"/>
  <c r="H330" i="72"/>
  <c r="J340" i="71"/>
  <c r="J394" i="71" s="1"/>
  <c r="J396" i="71"/>
  <c r="P395" i="71"/>
  <c r="P340" i="71"/>
  <c r="P394" i="71" s="1"/>
  <c r="G389" i="71"/>
  <c r="J144" i="60"/>
  <c r="F330" i="71"/>
  <c r="F385" i="71"/>
  <c r="M408" i="70"/>
  <c r="M350" i="70"/>
  <c r="M407" i="70" s="1"/>
  <c r="I128" i="60"/>
  <c r="E346" i="70"/>
  <c r="E404" i="70"/>
  <c r="Q111" i="60"/>
  <c r="I111" i="60"/>
  <c r="E111" i="60"/>
  <c r="K426" i="68"/>
  <c r="K500" i="68"/>
  <c r="M426" i="68"/>
  <c r="Q404" i="67"/>
  <c r="Q346" i="67"/>
  <c r="I66" i="60"/>
  <c r="N62" i="57"/>
  <c r="I49" i="57"/>
  <c r="I412" i="65"/>
  <c r="I354" i="65"/>
  <c r="I411" i="65" s="1"/>
  <c r="H396" i="64"/>
  <c r="D396" i="64"/>
  <c r="J453" i="64"/>
  <c r="J389" i="64"/>
  <c r="J452" i="64" s="1"/>
  <c r="M7" i="60"/>
  <c r="I384" i="64"/>
  <c r="I448" i="64"/>
  <c r="L381" i="64"/>
  <c r="C164" i="60"/>
  <c r="C128" i="60"/>
  <c r="C415" i="69"/>
  <c r="C357" i="69"/>
  <c r="C414" i="69" s="1"/>
  <c r="C426" i="68"/>
  <c r="C396" i="64"/>
  <c r="M404" i="68"/>
  <c r="E404" i="68"/>
  <c r="G378" i="68"/>
  <c r="G403" i="68"/>
  <c r="O326" i="66"/>
  <c r="Q325" i="66"/>
  <c r="Q305" i="66"/>
  <c r="P326" i="65"/>
  <c r="H326" i="65"/>
  <c r="N305" i="65"/>
  <c r="N325" i="65"/>
  <c r="J325" i="65"/>
  <c r="J305" i="65"/>
  <c r="I377" i="64"/>
  <c r="I440" i="64"/>
  <c r="L373" i="64"/>
  <c r="D373" i="64"/>
  <c r="G377" i="70"/>
  <c r="G300" i="70"/>
  <c r="Q370" i="69"/>
  <c r="Q293" i="69"/>
  <c r="I113" i="58"/>
  <c r="I111" i="54"/>
  <c r="I105" i="54" s="1"/>
  <c r="O368" i="69"/>
  <c r="K368" i="69"/>
  <c r="G368" i="69"/>
  <c r="E289" i="67"/>
  <c r="G286" i="67"/>
  <c r="D144" i="50"/>
  <c r="P332" i="72"/>
  <c r="P387" i="72"/>
  <c r="H164" i="60"/>
  <c r="D387" i="72"/>
  <c r="D332" i="72"/>
  <c r="J146" i="60"/>
  <c r="F332" i="71"/>
  <c r="F387" i="71"/>
  <c r="O124" i="57"/>
  <c r="G401" i="70"/>
  <c r="G343" i="70"/>
  <c r="N441" i="68"/>
  <c r="N513" i="68" s="1"/>
  <c r="N514" i="68"/>
  <c r="N343" i="66"/>
  <c r="Q357" i="65"/>
  <c r="H320" i="72"/>
  <c r="H374" i="72"/>
  <c r="N300" i="72"/>
  <c r="N373" i="72"/>
  <c r="N319" i="72"/>
  <c r="P317" i="72"/>
  <c r="P371" i="72"/>
  <c r="D371" i="72"/>
  <c r="D317" i="72"/>
  <c r="O330" i="70"/>
  <c r="Q308" i="70"/>
  <c r="Q327" i="70" s="1"/>
  <c r="Q328" i="70"/>
  <c r="G326" i="70"/>
  <c r="E340" i="69"/>
  <c r="K396" i="69"/>
  <c r="K319" i="69"/>
  <c r="K339" i="69"/>
  <c r="Q336" i="69"/>
  <c r="Q316" i="69"/>
  <c r="Q310" i="69" s="1"/>
  <c r="I316" i="69"/>
  <c r="I336" i="69"/>
  <c r="I419" i="68"/>
  <c r="Q412" i="68"/>
  <c r="I412" i="68"/>
  <c r="O411" i="68"/>
  <c r="G411" i="68"/>
  <c r="I410" i="68"/>
  <c r="I385" i="68"/>
  <c r="O340" i="67"/>
  <c r="Q339" i="67"/>
  <c r="Q319" i="67"/>
  <c r="M339" i="67"/>
  <c r="M319" i="67"/>
  <c r="I319" i="67"/>
  <c r="I339" i="67"/>
  <c r="E339" i="67"/>
  <c r="E319" i="67"/>
  <c r="F336" i="67"/>
  <c r="F316" i="67"/>
  <c r="F310" i="67" s="1"/>
  <c r="M334" i="67"/>
  <c r="E334" i="67"/>
  <c r="K333" i="67"/>
  <c r="M332" i="67"/>
  <c r="M312" i="67"/>
  <c r="P337" i="66"/>
  <c r="D337" i="66"/>
  <c r="F336" i="66"/>
  <c r="F316" i="66"/>
  <c r="M336" i="65"/>
  <c r="M316" i="65"/>
  <c r="M310" i="65" s="1"/>
  <c r="L333" i="65"/>
  <c r="P347" i="64"/>
  <c r="P432" i="64"/>
  <c r="P369" i="64"/>
  <c r="H347" i="64"/>
  <c r="H369" i="64"/>
  <c r="M364" i="64"/>
  <c r="M342" i="64"/>
  <c r="M363" i="64" s="1"/>
  <c r="O339" i="64"/>
  <c r="O361" i="64"/>
  <c r="K278" i="72"/>
  <c r="I276" i="72"/>
  <c r="I312" i="72" s="1"/>
  <c r="Q362" i="71"/>
  <c r="Q289" i="71"/>
  <c r="Q325" i="71" s="1"/>
  <c r="M286" i="71"/>
  <c r="G289" i="70"/>
  <c r="I286" i="70"/>
  <c r="O286" i="70"/>
  <c r="M289" i="69"/>
  <c r="I286" i="66"/>
  <c r="O30" i="54"/>
  <c r="O24" i="54" s="1"/>
  <c r="Q293" i="65"/>
  <c r="Q331" i="65" s="1"/>
  <c r="Q289" i="65"/>
  <c r="Q327" i="65" s="1"/>
  <c r="G286" i="65"/>
  <c r="L164" i="50"/>
  <c r="C106" i="60"/>
  <c r="G389" i="72"/>
  <c r="L415" i="70"/>
  <c r="L357" i="70"/>
  <c r="L414" i="70" s="1"/>
  <c r="H357" i="70"/>
  <c r="J136" i="60"/>
  <c r="J130" i="57"/>
  <c r="J124" i="57" s="1"/>
  <c r="P406" i="70"/>
  <c r="F109" i="60"/>
  <c r="K106" i="60"/>
  <c r="L510" i="68"/>
  <c r="L437" i="68"/>
  <c r="L509" i="68" s="1"/>
  <c r="N87" i="57"/>
  <c r="N431" i="68" s="1"/>
  <c r="L433" i="68"/>
  <c r="J68" i="57"/>
  <c r="J62" i="57" s="1"/>
  <c r="Q354" i="66"/>
  <c r="Q411" i="66" s="1"/>
  <c r="Q412" i="66"/>
  <c r="E412" i="66"/>
  <c r="E354" i="66"/>
  <c r="E411" i="66" s="1"/>
  <c r="Q28" i="60"/>
  <c r="M28" i="60"/>
  <c r="E28" i="60"/>
  <c r="Q9" i="57"/>
  <c r="Q3" i="57" s="1"/>
  <c r="Q16" i="60"/>
  <c r="I393" i="64"/>
  <c r="I457" i="64"/>
  <c r="I315" i="72"/>
  <c r="I296" i="72"/>
  <c r="I314" i="72" s="1"/>
  <c r="O294" i="72"/>
  <c r="O313" i="72"/>
  <c r="K161" i="55"/>
  <c r="J327" i="71"/>
  <c r="L380" i="71"/>
  <c r="L326" i="71"/>
  <c r="L307" i="71"/>
  <c r="H307" i="71"/>
  <c r="H380" i="71"/>
  <c r="H326" i="71"/>
  <c r="O340" i="70"/>
  <c r="P406" i="68"/>
  <c r="P381" i="68"/>
  <c r="P405" i="68" s="1"/>
  <c r="D381" i="68"/>
  <c r="D405" i="68" s="1"/>
  <c r="D406" i="68"/>
  <c r="N330" i="67"/>
  <c r="N310" i="67"/>
  <c r="Q308" i="67"/>
  <c r="Q328" i="67"/>
  <c r="E308" i="67"/>
  <c r="E327" i="67" s="1"/>
  <c r="E328" i="67"/>
  <c r="M326" i="67"/>
  <c r="E326" i="67"/>
  <c r="K334" i="66"/>
  <c r="K312" i="66"/>
  <c r="K332" i="66"/>
  <c r="G328" i="65"/>
  <c r="G308" i="65"/>
  <c r="G327" i="65" s="1"/>
  <c r="N366" i="64"/>
  <c r="J366" i="64"/>
  <c r="Q355" i="72"/>
  <c r="Q282" i="72"/>
  <c r="O353" i="72"/>
  <c r="K353" i="72"/>
  <c r="G353" i="72"/>
  <c r="M297" i="70"/>
  <c r="G297" i="69"/>
  <c r="K354" i="68"/>
  <c r="K300" i="67"/>
  <c r="K338" i="67" s="1"/>
  <c r="O297" i="67"/>
  <c r="G293" i="67"/>
  <c r="I291" i="67"/>
  <c r="N321" i="64"/>
  <c r="I204" i="71"/>
  <c r="K130" i="60"/>
  <c r="M315" i="71"/>
  <c r="M296" i="71"/>
  <c r="M314" i="71" s="1"/>
  <c r="M294" i="71"/>
  <c r="M313" i="71"/>
  <c r="I143" i="55"/>
  <c r="O337" i="70"/>
  <c r="G337" i="70"/>
  <c r="E336" i="70"/>
  <c r="Q340" i="65"/>
  <c r="I340" i="65"/>
  <c r="K106" i="50"/>
  <c r="Q85" i="50"/>
  <c r="J28" i="50"/>
  <c r="M161" i="72"/>
  <c r="E161" i="72"/>
  <c r="L162" i="50"/>
  <c r="D162" i="50"/>
  <c r="L150" i="71"/>
  <c r="L205" i="71"/>
  <c r="D150" i="71"/>
  <c r="D205" i="71"/>
  <c r="M148" i="71"/>
  <c r="M203" i="71"/>
  <c r="M165" i="70"/>
  <c r="E165" i="70"/>
  <c r="J220" i="70"/>
  <c r="J162" i="70"/>
  <c r="J219" i="70" s="1"/>
  <c r="J128" i="50"/>
  <c r="O125" i="50"/>
  <c r="N125" i="50"/>
  <c r="J151" i="70"/>
  <c r="J209" i="70"/>
  <c r="M162" i="69"/>
  <c r="M219" i="69" s="1"/>
  <c r="M220" i="69"/>
  <c r="P216" i="69"/>
  <c r="P158" i="69"/>
  <c r="P215" i="69" s="1"/>
  <c r="H158" i="69"/>
  <c r="H215" i="69" s="1"/>
  <c r="H216" i="69"/>
  <c r="Q109" i="50"/>
  <c r="I109" i="50"/>
  <c r="K209" i="69"/>
  <c r="K151" i="69"/>
  <c r="J199" i="68"/>
  <c r="J271" i="68" s="1"/>
  <c r="J272" i="68"/>
  <c r="P195" i="68"/>
  <c r="F85" i="50"/>
  <c r="M162" i="67"/>
  <c r="M219" i="67" s="1"/>
  <c r="M220" i="67"/>
  <c r="E220" i="67"/>
  <c r="E162" i="67"/>
  <c r="E219" i="67" s="1"/>
  <c r="C156" i="67"/>
  <c r="J154" i="67"/>
  <c r="J212" i="67"/>
  <c r="L47" i="50"/>
  <c r="D47" i="50"/>
  <c r="J151" i="66"/>
  <c r="D165" i="65"/>
  <c r="M220" i="65"/>
  <c r="M162" i="65"/>
  <c r="M219" i="65" s="1"/>
  <c r="E220" i="65"/>
  <c r="E162" i="65"/>
  <c r="E219" i="65" s="1"/>
  <c r="M158" i="65"/>
  <c r="E158" i="65"/>
  <c r="P212" i="65"/>
  <c r="P154" i="65"/>
  <c r="D28" i="50"/>
  <c r="P184" i="64"/>
  <c r="J177" i="64"/>
  <c r="J235" i="64"/>
  <c r="B68" i="47"/>
  <c r="L131" i="72"/>
  <c r="L112" i="72"/>
  <c r="F125" i="71"/>
  <c r="F144" i="71"/>
  <c r="Q118" i="71"/>
  <c r="Q137" i="71"/>
  <c r="I137" i="71"/>
  <c r="I118" i="71"/>
  <c r="M127" i="70"/>
  <c r="M147" i="70"/>
  <c r="E127" i="70"/>
  <c r="E147" i="70"/>
  <c r="C139" i="70"/>
  <c r="J134" i="70"/>
  <c r="I113" i="70"/>
  <c r="I133" i="70"/>
  <c r="E143" i="69"/>
  <c r="O116" i="69"/>
  <c r="O136" i="69"/>
  <c r="G116" i="69"/>
  <c r="G136" i="69"/>
  <c r="K143" i="68"/>
  <c r="J139" i="68"/>
  <c r="Q124" i="67"/>
  <c r="L127" i="66"/>
  <c r="D127" i="66"/>
  <c r="O49" i="45"/>
  <c r="O43" i="45" s="1"/>
  <c r="K116" i="66"/>
  <c r="E30" i="45"/>
  <c r="C113" i="65"/>
  <c r="G135" i="64"/>
  <c r="N127" i="64"/>
  <c r="F127" i="64"/>
  <c r="B118" i="71"/>
  <c r="B116" i="71" s="1"/>
  <c r="B127" i="69"/>
  <c r="B147" i="69"/>
  <c r="B134" i="69"/>
  <c r="J166" i="44"/>
  <c r="Q98" i="72"/>
  <c r="Q96" i="71"/>
  <c r="I97" i="70"/>
  <c r="K94" i="70"/>
  <c r="C94" i="70"/>
  <c r="B146" i="50"/>
  <c r="E162" i="50"/>
  <c r="M154" i="71"/>
  <c r="N144" i="50"/>
  <c r="M214" i="69"/>
  <c r="N109" i="50"/>
  <c r="L106" i="50"/>
  <c r="O199" i="68"/>
  <c r="O271" i="68" s="1"/>
  <c r="O272" i="68"/>
  <c r="O85" i="50"/>
  <c r="K184" i="68"/>
  <c r="C66" i="50"/>
  <c r="D220" i="66"/>
  <c r="D162" i="66"/>
  <c r="B220" i="65"/>
  <c r="B162" i="65"/>
  <c r="B219" i="65" s="1"/>
  <c r="F146" i="69"/>
  <c r="L116" i="69"/>
  <c r="L135" i="69" s="1"/>
  <c r="L136" i="69"/>
  <c r="G132" i="69"/>
  <c r="I151" i="68"/>
  <c r="F147" i="68"/>
  <c r="H138" i="67"/>
  <c r="H118" i="67"/>
  <c r="H112" i="67" s="1"/>
  <c r="J113" i="67"/>
  <c r="E127" i="66"/>
  <c r="E124" i="66"/>
  <c r="D116" i="66"/>
  <c r="K139" i="64"/>
  <c r="B120" i="67"/>
  <c r="C100" i="72"/>
  <c r="B94" i="72"/>
  <c r="N97" i="69"/>
  <c r="K30" i="57"/>
  <c r="K24" i="57" s="1"/>
  <c r="Q350" i="65"/>
  <c r="M350" i="65"/>
  <c r="M30" i="57"/>
  <c r="M24" i="57" s="1"/>
  <c r="D343" i="65"/>
  <c r="N330" i="66"/>
  <c r="N310" i="66"/>
  <c r="K282" i="71"/>
  <c r="K356" i="71"/>
  <c r="M355" i="71"/>
  <c r="M282" i="71"/>
  <c r="M276" i="71"/>
  <c r="Q333" i="66"/>
  <c r="I293" i="66"/>
  <c r="O293" i="66"/>
  <c r="G293" i="66"/>
  <c r="O330" i="66"/>
  <c r="O289" i="66"/>
  <c r="N164" i="50"/>
  <c r="Q47" i="50"/>
  <c r="L161" i="72"/>
  <c r="O166" i="47"/>
  <c r="O161" i="47" s="1"/>
  <c r="C154" i="72"/>
  <c r="G164" i="50"/>
  <c r="C205" i="72"/>
  <c r="C150" i="72"/>
  <c r="G148" i="72"/>
  <c r="G203" i="72"/>
  <c r="K213" i="71"/>
  <c r="K158" i="71"/>
  <c r="K212" i="71" s="1"/>
  <c r="C213" i="71"/>
  <c r="C158" i="71"/>
  <c r="C212" i="71" s="1"/>
  <c r="G205" i="71"/>
  <c r="G150" i="71"/>
  <c r="Q216" i="70"/>
  <c r="Q158" i="70"/>
  <c r="Q215" i="70" s="1"/>
  <c r="N214" i="70"/>
  <c r="F214" i="70"/>
  <c r="I128" i="50"/>
  <c r="E154" i="70"/>
  <c r="E212" i="70"/>
  <c r="M209" i="70"/>
  <c r="M151" i="70"/>
  <c r="E209" i="70"/>
  <c r="E151" i="70"/>
  <c r="I165" i="69"/>
  <c r="L162" i="69"/>
  <c r="L219" i="69" s="1"/>
  <c r="L220" i="69"/>
  <c r="D220" i="69"/>
  <c r="D162" i="69"/>
  <c r="D219" i="69" s="1"/>
  <c r="K216" i="69"/>
  <c r="K158" i="69"/>
  <c r="K215" i="69" s="1"/>
  <c r="C158" i="69"/>
  <c r="C215" i="69" s="1"/>
  <c r="C216" i="69"/>
  <c r="O214" i="69"/>
  <c r="G214" i="69"/>
  <c r="P212" i="69"/>
  <c r="P154" i="69"/>
  <c r="D109" i="50"/>
  <c r="N151" i="69"/>
  <c r="N209" i="69"/>
  <c r="F151" i="69"/>
  <c r="F209" i="69"/>
  <c r="M202" i="68"/>
  <c r="M275" i="68"/>
  <c r="E202" i="68"/>
  <c r="E275" i="68"/>
  <c r="G195" i="68"/>
  <c r="Q187" i="68"/>
  <c r="Q260" i="68"/>
  <c r="I260" i="68"/>
  <c r="I187" i="68"/>
  <c r="J165" i="67"/>
  <c r="Q66" i="50"/>
  <c r="I66" i="50"/>
  <c r="K158" i="66"/>
  <c r="C158" i="66"/>
  <c r="O154" i="66"/>
  <c r="O212" i="66"/>
  <c r="G212" i="66"/>
  <c r="G154" i="66"/>
  <c r="C165" i="65"/>
  <c r="P220" i="65"/>
  <c r="P162" i="65"/>
  <c r="P219" i="65" s="1"/>
  <c r="M30" i="47"/>
  <c r="P158" i="65"/>
  <c r="L30" i="47"/>
  <c r="C30" i="47"/>
  <c r="K28" i="50"/>
  <c r="G212" i="65"/>
  <c r="G154" i="65"/>
  <c r="J151" i="65"/>
  <c r="K184" i="64"/>
  <c r="C184" i="64"/>
  <c r="G9" i="47"/>
  <c r="M177" i="64"/>
  <c r="O9" i="47"/>
  <c r="Q172" i="64"/>
  <c r="Q236" i="64"/>
  <c r="I172" i="64"/>
  <c r="I236" i="64"/>
  <c r="J169" i="64"/>
  <c r="B150" i="72"/>
  <c r="B205" i="72"/>
  <c r="B128" i="50"/>
  <c r="B275" i="68"/>
  <c r="B202" i="68"/>
  <c r="B82" i="50"/>
  <c r="M142" i="72"/>
  <c r="E142" i="72"/>
  <c r="H122" i="72"/>
  <c r="H141" i="72"/>
  <c r="O135" i="72"/>
  <c r="G135" i="72"/>
  <c r="P114" i="72"/>
  <c r="P132" i="72" s="1"/>
  <c r="P133" i="72"/>
  <c r="O112" i="72"/>
  <c r="O131" i="72"/>
  <c r="G112" i="72"/>
  <c r="G131" i="72"/>
  <c r="N145" i="71"/>
  <c r="F145" i="71"/>
  <c r="M144" i="71"/>
  <c r="M125" i="71"/>
  <c r="E144" i="71"/>
  <c r="E125" i="71"/>
  <c r="N139" i="71"/>
  <c r="M138" i="71"/>
  <c r="E138" i="71"/>
  <c r="L118" i="71"/>
  <c r="L137" i="71"/>
  <c r="D118" i="71"/>
  <c r="D137" i="71"/>
  <c r="L135" i="71"/>
  <c r="D135" i="71"/>
  <c r="M148" i="70"/>
  <c r="E148" i="70"/>
  <c r="L127" i="70"/>
  <c r="L147" i="70"/>
  <c r="D127" i="70"/>
  <c r="D147" i="70"/>
  <c r="N116" i="70"/>
  <c r="N136" i="70"/>
  <c r="F116" i="70"/>
  <c r="F136" i="70"/>
  <c r="P146" i="69"/>
  <c r="K111" i="45"/>
  <c r="J142" i="69"/>
  <c r="Q141" i="69"/>
  <c r="Q198" i="69"/>
  <c r="I141" i="69"/>
  <c r="I198" i="69"/>
  <c r="P120" i="69"/>
  <c r="P197" i="69"/>
  <c r="P140" i="69"/>
  <c r="H120" i="69"/>
  <c r="H197" i="69"/>
  <c r="H140" i="69"/>
  <c r="J195" i="69"/>
  <c r="J138" i="69"/>
  <c r="Q105" i="45"/>
  <c r="O151" i="68"/>
  <c r="Q173" i="68"/>
  <c r="J143" i="68"/>
  <c r="K116" i="67"/>
  <c r="C116" i="67"/>
  <c r="C136" i="67"/>
  <c r="K124" i="66"/>
  <c r="M120" i="66"/>
  <c r="E120" i="66"/>
  <c r="P113" i="66"/>
  <c r="P127" i="65"/>
  <c r="J24" i="45"/>
  <c r="J135" i="64"/>
  <c r="D9" i="45"/>
  <c r="B135" i="71"/>
  <c r="B140" i="65"/>
  <c r="B120" i="65"/>
  <c r="N107" i="72"/>
  <c r="F107" i="72"/>
  <c r="O96" i="72"/>
  <c r="J94" i="72"/>
  <c r="B96" i="72"/>
  <c r="P96" i="71"/>
  <c r="P132" i="71" s="1"/>
  <c r="H96" i="71"/>
  <c r="H132" i="71" s="1"/>
  <c r="I94" i="71"/>
  <c r="D97" i="69"/>
  <c r="B125" i="50"/>
  <c r="M162" i="50"/>
  <c r="J144" i="50"/>
  <c r="K128" i="50"/>
  <c r="J154" i="69"/>
  <c r="J212" i="69"/>
  <c r="P106" i="50"/>
  <c r="D209" i="69"/>
  <c r="D151" i="69"/>
  <c r="G191" i="68"/>
  <c r="O184" i="68"/>
  <c r="Q158" i="66"/>
  <c r="Q156" i="66" s="1"/>
  <c r="M211" i="66"/>
  <c r="F158" i="65"/>
  <c r="Q212" i="65"/>
  <c r="Q154" i="65"/>
  <c r="N139" i="72"/>
  <c r="M138" i="72"/>
  <c r="P145" i="71"/>
  <c r="C125" i="71"/>
  <c r="C144" i="71"/>
  <c r="C142" i="71"/>
  <c r="H139" i="71"/>
  <c r="C138" i="71"/>
  <c r="E141" i="70"/>
  <c r="O145" i="69"/>
  <c r="J124" i="69"/>
  <c r="J144" i="69"/>
  <c r="N196" i="69"/>
  <c r="N139" i="69"/>
  <c r="C113" i="69"/>
  <c r="C133" i="69"/>
  <c r="Q151" i="68"/>
  <c r="J147" i="68"/>
  <c r="E120" i="67"/>
  <c r="K120" i="66"/>
  <c r="H116" i="66"/>
  <c r="Q142" i="64"/>
  <c r="I130" i="64"/>
  <c r="I152" i="64"/>
  <c r="K127" i="64"/>
  <c r="N104" i="72"/>
  <c r="K100" i="72"/>
  <c r="N97" i="70"/>
  <c r="N93" i="70" s="1"/>
  <c r="M395" i="72"/>
  <c r="M340" i="72"/>
  <c r="M394" i="72" s="1"/>
  <c r="N85" i="60"/>
  <c r="J502" i="68"/>
  <c r="J429" i="68"/>
  <c r="C30" i="57"/>
  <c r="C24" i="57" s="1"/>
  <c r="K334" i="69"/>
  <c r="Q333" i="69"/>
  <c r="Q390" i="69"/>
  <c r="E111" i="55"/>
  <c r="E105" i="55" s="1"/>
  <c r="E113" i="59"/>
  <c r="Q318" i="64"/>
  <c r="E318" i="64"/>
  <c r="K109" i="50"/>
  <c r="D161" i="71"/>
  <c r="O148" i="47"/>
  <c r="N205" i="71"/>
  <c r="N150" i="71"/>
  <c r="O144" i="50"/>
  <c r="K148" i="71"/>
  <c r="K203" i="71"/>
  <c r="C144" i="50"/>
  <c r="P162" i="70"/>
  <c r="P219" i="70" s="1"/>
  <c r="P220" i="70"/>
  <c r="H162" i="70"/>
  <c r="H219" i="70" s="1"/>
  <c r="H220" i="70"/>
  <c r="P216" i="70"/>
  <c r="P158" i="70"/>
  <c r="H216" i="70"/>
  <c r="H158" i="70"/>
  <c r="P211" i="70"/>
  <c r="H211" i="70"/>
  <c r="L209" i="70"/>
  <c r="L151" i="70"/>
  <c r="D209" i="70"/>
  <c r="D151" i="70"/>
  <c r="L165" i="69"/>
  <c r="D165" i="69"/>
  <c r="K220" i="69"/>
  <c r="K162" i="69"/>
  <c r="K219" i="69" s="1"/>
  <c r="C220" i="69"/>
  <c r="C162" i="69"/>
  <c r="C219" i="69" s="1"/>
  <c r="N214" i="69"/>
  <c r="L199" i="68"/>
  <c r="L271" i="68" s="1"/>
  <c r="L272" i="68"/>
  <c r="N189" i="68"/>
  <c r="P191" i="68"/>
  <c r="P260" i="68"/>
  <c r="P187" i="68"/>
  <c r="H187" i="68"/>
  <c r="H260" i="68"/>
  <c r="L184" i="68"/>
  <c r="D184" i="68"/>
  <c r="M165" i="67"/>
  <c r="E165" i="67"/>
  <c r="G220" i="67"/>
  <c r="G162" i="67"/>
  <c r="G219" i="67" s="1"/>
  <c r="G158" i="67"/>
  <c r="C68" i="47"/>
  <c r="E68" i="47"/>
  <c r="E151" i="67"/>
  <c r="I162" i="66"/>
  <c r="G49" i="47"/>
  <c r="N212" i="66"/>
  <c r="N154" i="66"/>
  <c r="J165" i="65"/>
  <c r="K162" i="65"/>
  <c r="K219" i="65" s="1"/>
  <c r="K220" i="65"/>
  <c r="C162" i="65"/>
  <c r="C219" i="65" s="1"/>
  <c r="C220" i="65"/>
  <c r="N211" i="65"/>
  <c r="F211" i="65"/>
  <c r="Q151" i="65"/>
  <c r="I151" i="65"/>
  <c r="N184" i="64"/>
  <c r="M245" i="64"/>
  <c r="M181" i="64"/>
  <c r="M244" i="64" s="1"/>
  <c r="D177" i="64"/>
  <c r="L9" i="47"/>
  <c r="L7" i="50"/>
  <c r="H236" i="64"/>
  <c r="H172" i="64"/>
  <c r="Q169" i="64"/>
  <c r="B161" i="72"/>
  <c r="B158" i="71"/>
  <c r="B212" i="71" s="1"/>
  <c r="B151" i="69"/>
  <c r="B209" i="69"/>
  <c r="B195" i="68"/>
  <c r="B158" i="65"/>
  <c r="B177" i="64"/>
  <c r="Q145" i="72"/>
  <c r="I145" i="72"/>
  <c r="P144" i="72"/>
  <c r="P125" i="72"/>
  <c r="H125" i="72"/>
  <c r="H144" i="72"/>
  <c r="P142" i="72"/>
  <c r="H142" i="72"/>
  <c r="O122" i="72"/>
  <c r="O141" i="72"/>
  <c r="G122" i="72"/>
  <c r="G141" i="72"/>
  <c r="O139" i="72"/>
  <c r="G139" i="72"/>
  <c r="N138" i="72"/>
  <c r="F138" i="72"/>
  <c r="M137" i="72"/>
  <c r="M118" i="72"/>
  <c r="E118" i="72"/>
  <c r="E137" i="72"/>
  <c r="J135" i="72"/>
  <c r="O114" i="72"/>
  <c r="O133" i="72"/>
  <c r="G114" i="72"/>
  <c r="G133" i="72"/>
  <c r="N131" i="72"/>
  <c r="N112" i="72"/>
  <c r="L125" i="71"/>
  <c r="L144" i="71"/>
  <c r="D125" i="71"/>
  <c r="D144" i="71"/>
  <c r="P148" i="45"/>
  <c r="D142" i="71"/>
  <c r="C122" i="71"/>
  <c r="C141" i="71"/>
  <c r="H138" i="71"/>
  <c r="K118" i="71"/>
  <c r="K137" i="71"/>
  <c r="C135" i="71"/>
  <c r="L148" i="70"/>
  <c r="D148" i="70"/>
  <c r="K127" i="70"/>
  <c r="K147" i="70"/>
  <c r="C127" i="70"/>
  <c r="C147" i="70"/>
  <c r="L124" i="70"/>
  <c r="L144" i="70"/>
  <c r="D124" i="70"/>
  <c r="D144" i="70"/>
  <c r="L130" i="45"/>
  <c r="M116" i="70"/>
  <c r="M136" i="70"/>
  <c r="E116" i="70"/>
  <c r="E135" i="70" s="1"/>
  <c r="E136" i="70"/>
  <c r="P148" i="69"/>
  <c r="H148" i="69"/>
  <c r="O127" i="69"/>
  <c r="O147" i="69"/>
  <c r="P198" i="69"/>
  <c r="P141" i="69"/>
  <c r="H198" i="69"/>
  <c r="H141" i="69"/>
  <c r="O197" i="69"/>
  <c r="O120" i="69"/>
  <c r="O140" i="69"/>
  <c r="G197" i="69"/>
  <c r="G120" i="69"/>
  <c r="G140" i="69"/>
  <c r="J111" i="45"/>
  <c r="J113" i="49"/>
  <c r="O111" i="45"/>
  <c r="Q134" i="69"/>
  <c r="I134" i="69"/>
  <c r="J154" i="68"/>
  <c r="J151" i="68"/>
  <c r="C147" i="68"/>
  <c r="P139" i="68"/>
  <c r="H139" i="68"/>
  <c r="E136" i="68"/>
  <c r="M127" i="67"/>
  <c r="E127" i="67"/>
  <c r="I138" i="67"/>
  <c r="N116" i="67"/>
  <c r="F116" i="67"/>
  <c r="L62" i="45"/>
  <c r="J127" i="66"/>
  <c r="L118" i="66"/>
  <c r="Q116" i="66"/>
  <c r="I116" i="66"/>
  <c r="G30" i="45"/>
  <c r="C165" i="64"/>
  <c r="L127" i="64"/>
  <c r="D127" i="64"/>
  <c r="B120" i="70"/>
  <c r="B140" i="70"/>
  <c r="B151" i="68"/>
  <c r="B139" i="68"/>
  <c r="Q107" i="72"/>
  <c r="K104" i="72"/>
  <c r="N96" i="72"/>
  <c r="F96" i="72"/>
  <c r="Q94" i="72"/>
  <c r="I94" i="72"/>
  <c r="I130" i="72" s="1"/>
  <c r="F139" i="71"/>
  <c r="L99" i="70"/>
  <c r="K97" i="70"/>
  <c r="K135" i="70" s="1"/>
  <c r="C97" i="70"/>
  <c r="C135" i="70" s="1"/>
  <c r="P176" i="69"/>
  <c r="P99" i="69"/>
  <c r="H176" i="69"/>
  <c r="H99" i="69"/>
  <c r="P348" i="67"/>
  <c r="O346" i="66"/>
  <c r="O404" i="66"/>
  <c r="N327" i="72"/>
  <c r="J327" i="72"/>
  <c r="M323" i="72"/>
  <c r="M304" i="72"/>
  <c r="M298" i="72" s="1"/>
  <c r="I334" i="70"/>
  <c r="O333" i="70"/>
  <c r="G333" i="70"/>
  <c r="I312" i="70"/>
  <c r="I331" i="70" s="1"/>
  <c r="I332" i="70"/>
  <c r="L423" i="68"/>
  <c r="D423" i="68"/>
  <c r="J494" i="68"/>
  <c r="J422" i="68"/>
  <c r="H415" i="68"/>
  <c r="N30" i="55"/>
  <c r="N24" i="55" s="1"/>
  <c r="J330" i="65"/>
  <c r="C336" i="70"/>
  <c r="C316" i="70"/>
  <c r="C330" i="70"/>
  <c r="C340" i="69"/>
  <c r="C328" i="69"/>
  <c r="C308" i="69"/>
  <c r="C327" i="69" s="1"/>
  <c r="C305" i="67"/>
  <c r="C325" i="67"/>
  <c r="C340" i="65"/>
  <c r="C366" i="64"/>
  <c r="E297" i="65"/>
  <c r="M330" i="64"/>
  <c r="E330" i="64"/>
  <c r="E323" i="64" s="1"/>
  <c r="Q148" i="72"/>
  <c r="Q203" i="72"/>
  <c r="C220" i="70"/>
  <c r="C162" i="70"/>
  <c r="C219" i="70" s="1"/>
  <c r="G216" i="70"/>
  <c r="G158" i="70"/>
  <c r="O154" i="70"/>
  <c r="O212" i="70"/>
  <c r="G151" i="70"/>
  <c r="G209" i="70"/>
  <c r="C165" i="69"/>
  <c r="M158" i="69"/>
  <c r="M216" i="69"/>
  <c r="Q111" i="47"/>
  <c r="Q111" i="50" s="1"/>
  <c r="F154" i="69"/>
  <c r="F212" i="69"/>
  <c r="G202" i="68"/>
  <c r="G275" i="68"/>
  <c r="K191" i="68"/>
  <c r="P165" i="67"/>
  <c r="N220" i="67"/>
  <c r="N162" i="67"/>
  <c r="N219" i="67" s="1"/>
  <c r="I158" i="66"/>
  <c r="P43" i="47"/>
  <c r="J158" i="65"/>
  <c r="E28" i="50"/>
  <c r="Q184" i="64"/>
  <c r="K7" i="50"/>
  <c r="D169" i="64"/>
  <c r="B208" i="70"/>
  <c r="D145" i="72"/>
  <c r="J139" i="72"/>
  <c r="E138" i="72"/>
  <c r="E135" i="72"/>
  <c r="H145" i="71"/>
  <c r="G142" i="71"/>
  <c r="P139" i="71"/>
  <c r="D139" i="71"/>
  <c r="G138" i="71"/>
  <c r="F137" i="71"/>
  <c r="F118" i="71"/>
  <c r="E143" i="45"/>
  <c r="P120" i="70"/>
  <c r="P140" i="70"/>
  <c r="P136" i="70"/>
  <c r="P116" i="70"/>
  <c r="P135" i="70" s="1"/>
  <c r="F113" i="67"/>
  <c r="O118" i="66"/>
  <c r="C138" i="66"/>
  <c r="E120" i="65"/>
  <c r="D113" i="65"/>
  <c r="G139" i="64"/>
  <c r="G161" i="64"/>
  <c r="M130" i="64"/>
  <c r="G127" i="64"/>
  <c r="B116" i="65"/>
  <c r="O100" i="72"/>
  <c r="G98" i="71"/>
  <c r="Q108" i="70"/>
  <c r="L99" i="69"/>
  <c r="L177" i="69"/>
  <c r="N142" i="64"/>
  <c r="B114" i="71"/>
  <c r="B132" i="71" s="1"/>
  <c r="B133" i="71"/>
  <c r="G104" i="72"/>
  <c r="E104" i="71"/>
  <c r="L94" i="71"/>
  <c r="O97" i="69"/>
  <c r="O135" i="69" s="1"/>
  <c r="P380" i="72"/>
  <c r="P307" i="72"/>
  <c r="P326" i="72"/>
  <c r="F422" i="68"/>
  <c r="F494" i="68"/>
  <c r="C326" i="71"/>
  <c r="C380" i="71"/>
  <c r="C307" i="71"/>
  <c r="C404" i="68"/>
  <c r="C377" i="64"/>
  <c r="Q150" i="72"/>
  <c r="Q205" i="72"/>
  <c r="O128" i="50"/>
  <c r="F109" i="50"/>
  <c r="I130" i="45"/>
  <c r="G100" i="72"/>
  <c r="E134" i="69"/>
  <c r="B110" i="64"/>
  <c r="B116" i="64"/>
  <c r="L107" i="64"/>
  <c r="I108" i="64"/>
  <c r="J7" i="44"/>
  <c r="J110" i="64"/>
  <c r="J152" i="64" s="1"/>
  <c r="G112" i="64"/>
  <c r="O112" i="64"/>
  <c r="L113" i="64"/>
  <c r="I115" i="64"/>
  <c r="F116" i="64"/>
  <c r="G117" i="64"/>
  <c r="D119" i="64"/>
  <c r="P119" i="64"/>
  <c r="M120" i="64"/>
  <c r="N122" i="64"/>
  <c r="N164" i="64" s="1"/>
  <c r="K123" i="64"/>
  <c r="K165" i="64" s="1"/>
  <c r="L124" i="64"/>
  <c r="I95" i="65"/>
  <c r="F96" i="65"/>
  <c r="G28" i="44"/>
  <c r="G98" i="65"/>
  <c r="H100" i="65"/>
  <c r="I102" i="65"/>
  <c r="I140" i="65" s="1"/>
  <c r="G104" i="65"/>
  <c r="D106" i="65"/>
  <c r="P106" i="65"/>
  <c r="Q107" i="65"/>
  <c r="J109" i="65"/>
  <c r="G110" i="65"/>
  <c r="B103" i="65"/>
  <c r="I95" i="66"/>
  <c r="I133" i="66" s="1"/>
  <c r="J96" i="66"/>
  <c r="K47" i="44"/>
  <c r="K98" i="66"/>
  <c r="K136" i="66" s="1"/>
  <c r="L100" i="66"/>
  <c r="M102" i="66"/>
  <c r="J103" i="66"/>
  <c r="J141" i="66" s="1"/>
  <c r="K104" i="66"/>
  <c r="K142" i="66" s="1"/>
  <c r="H106" i="66"/>
  <c r="I107" i="66"/>
  <c r="I145" i="66" s="1"/>
  <c r="F109" i="66"/>
  <c r="C110" i="66"/>
  <c r="K110" i="66"/>
  <c r="B109" i="67"/>
  <c r="J95" i="67"/>
  <c r="G96" i="67"/>
  <c r="G134" i="67" s="1"/>
  <c r="D66" i="44"/>
  <c r="D98" i="67"/>
  <c r="P66" i="44"/>
  <c r="P98" i="67"/>
  <c r="Q100" i="67"/>
  <c r="Q138" i="67" s="1"/>
  <c r="N102" i="67"/>
  <c r="K103" i="67"/>
  <c r="H104" i="67"/>
  <c r="E106" i="67"/>
  <c r="F107" i="67"/>
  <c r="C109" i="67"/>
  <c r="K109" i="67"/>
  <c r="P110" i="67"/>
  <c r="N113" i="68"/>
  <c r="O114" i="68"/>
  <c r="P85" i="44"/>
  <c r="P116" i="68"/>
  <c r="M118" i="68"/>
  <c r="N120" i="68"/>
  <c r="N168" i="68" s="1"/>
  <c r="K121" i="68"/>
  <c r="L122" i="68"/>
  <c r="I124" i="68"/>
  <c r="F125" i="68"/>
  <c r="C126" i="68"/>
  <c r="D128" i="68"/>
  <c r="P128" i="68"/>
  <c r="Q129" i="68"/>
  <c r="Q177" i="68" s="1"/>
  <c r="K132" i="68"/>
  <c r="L133" i="68"/>
  <c r="J148" i="44"/>
  <c r="E148" i="44"/>
  <c r="L161" i="44"/>
  <c r="H24" i="45"/>
  <c r="K24" i="45"/>
  <c r="F148" i="47"/>
  <c r="F154" i="50"/>
  <c r="H81" i="47"/>
  <c r="J3" i="47"/>
  <c r="B117" i="64"/>
  <c r="B123" i="64"/>
  <c r="B165" i="64" s="1"/>
  <c r="M107" i="64"/>
  <c r="N108" i="64"/>
  <c r="G7" i="44"/>
  <c r="G110" i="64"/>
  <c r="H112" i="64"/>
  <c r="H154" i="64" s="1"/>
  <c r="E113" i="64"/>
  <c r="Q113" i="64"/>
  <c r="Q155" i="64" s="1"/>
  <c r="N115" i="64"/>
  <c r="K116" i="64"/>
  <c r="H117" i="64"/>
  <c r="E119" i="64"/>
  <c r="Q119" i="64"/>
  <c r="N120" i="64"/>
  <c r="O122" i="64"/>
  <c r="L123" i="64"/>
  <c r="F95" i="65"/>
  <c r="F133" i="65" s="1"/>
  <c r="C96" i="65"/>
  <c r="K96" i="65"/>
  <c r="H28" i="44"/>
  <c r="H98" i="65"/>
  <c r="E100" i="65"/>
  <c r="Q100" i="65"/>
  <c r="N102" i="65"/>
  <c r="N140" i="65" s="1"/>
  <c r="K103" i="65"/>
  <c r="H104" i="65"/>
  <c r="E106" i="65"/>
  <c r="E144" i="65" s="1"/>
  <c r="M106" i="65"/>
  <c r="M144" i="65" s="1"/>
  <c r="J107" i="65"/>
  <c r="G109" i="65"/>
  <c r="O109" i="65"/>
  <c r="L110" i="65"/>
  <c r="B104" i="65"/>
  <c r="B110" i="65"/>
  <c r="B148" i="65" s="1"/>
  <c r="N95" i="66"/>
  <c r="K96" i="66"/>
  <c r="L47" i="44"/>
  <c r="L98" i="66"/>
  <c r="L136" i="66" s="1"/>
  <c r="I100" i="66"/>
  <c r="F102" i="66"/>
  <c r="C103" i="66"/>
  <c r="O103" i="66"/>
  <c r="L104" i="66"/>
  <c r="E106" i="66"/>
  <c r="E144" i="66" s="1"/>
  <c r="Q106" i="66"/>
  <c r="Q144" i="66" s="1"/>
  <c r="N107" i="66"/>
  <c r="N145" i="66" s="1"/>
  <c r="K109" i="66"/>
  <c r="H110" i="66"/>
  <c r="H148" i="66" s="1"/>
  <c r="B104" i="67"/>
  <c r="B142" i="67" s="1"/>
  <c r="B106" i="66"/>
  <c r="B144" i="66" s="1"/>
  <c r="G95" i="67"/>
  <c r="G133" i="67" s="1"/>
  <c r="D96" i="67"/>
  <c r="D134" i="67" s="1"/>
  <c r="P96" i="67"/>
  <c r="P134" i="67" s="1"/>
  <c r="Q66" i="44"/>
  <c r="Q98" i="67"/>
  <c r="N100" i="67"/>
  <c r="G102" i="67"/>
  <c r="G140" i="67" s="1"/>
  <c r="D103" i="67"/>
  <c r="P103" i="67"/>
  <c r="M104" i="67"/>
  <c r="F106" i="67"/>
  <c r="N106" i="67"/>
  <c r="K107" i="67"/>
  <c r="K145" i="67" s="1"/>
  <c r="H109" i="67"/>
  <c r="P109" i="67"/>
  <c r="M110" i="67"/>
  <c r="B118" i="68"/>
  <c r="B129" i="68"/>
  <c r="G113" i="68"/>
  <c r="O113" i="68"/>
  <c r="P114" i="68"/>
  <c r="Q85" i="44"/>
  <c r="Q116" i="68"/>
  <c r="J118" i="68"/>
  <c r="G120" i="68"/>
  <c r="H121" i="68"/>
  <c r="E122" i="68"/>
  <c r="E170" i="68" s="1"/>
  <c r="Q122" i="68"/>
  <c r="J124" i="68"/>
  <c r="G125" i="68"/>
  <c r="D126" i="68"/>
  <c r="D174" i="68" s="1"/>
  <c r="P126" i="68"/>
  <c r="I128" i="68"/>
  <c r="J129" i="68"/>
  <c r="G131" i="68"/>
  <c r="H132" i="68"/>
  <c r="I133" i="68"/>
  <c r="I111" i="44"/>
  <c r="I105" i="44" s="1"/>
  <c r="I113" i="48"/>
  <c r="D166" i="44"/>
  <c r="L161" i="45"/>
  <c r="F81" i="45"/>
  <c r="F141" i="68"/>
  <c r="J68" i="45"/>
  <c r="G124" i="45"/>
  <c r="F43" i="45"/>
  <c r="B105" i="47"/>
  <c r="B111" i="50"/>
  <c r="M143" i="47"/>
  <c r="E105" i="47"/>
  <c r="I24" i="47"/>
  <c r="C105" i="55"/>
  <c r="J81" i="55"/>
  <c r="J383" i="68"/>
  <c r="Q164" i="60"/>
  <c r="P395" i="72"/>
  <c r="P340" i="72"/>
  <c r="P394" i="72" s="1"/>
  <c r="G164" i="60"/>
  <c r="M146" i="60"/>
  <c r="Q385" i="71"/>
  <c r="Q330" i="71"/>
  <c r="K415" i="70"/>
  <c r="K357" i="70"/>
  <c r="K414" i="70" s="1"/>
  <c r="I354" i="70"/>
  <c r="I411" i="70" s="1"/>
  <c r="I412" i="70"/>
  <c r="D128" i="60"/>
  <c r="L406" i="69"/>
  <c r="N401" i="69"/>
  <c r="N343" i="69"/>
  <c r="O433" i="68"/>
  <c r="L66" i="60"/>
  <c r="M415" i="66"/>
  <c r="M357" i="66"/>
  <c r="M414" i="66" s="1"/>
  <c r="H49" i="57"/>
  <c r="H43" i="57" s="1"/>
  <c r="F47" i="60"/>
  <c r="L357" i="65"/>
  <c r="D357" i="65"/>
  <c r="P354" i="65"/>
  <c r="P411" i="65" s="1"/>
  <c r="P412" i="65"/>
  <c r="H404" i="65"/>
  <c r="H346" i="65"/>
  <c r="G396" i="64"/>
  <c r="Q453" i="64"/>
  <c r="Q389" i="64"/>
  <c r="N304" i="72"/>
  <c r="N324" i="72"/>
  <c r="F324" i="72"/>
  <c r="L304" i="72"/>
  <c r="L323" i="72"/>
  <c r="D304" i="72"/>
  <c r="D323" i="72"/>
  <c r="P296" i="72"/>
  <c r="P314" i="72" s="1"/>
  <c r="P315" i="72"/>
  <c r="H296" i="72"/>
  <c r="H314" i="72" s="1"/>
  <c r="H315" i="72"/>
  <c r="N294" i="72"/>
  <c r="N313" i="72"/>
  <c r="O380" i="71"/>
  <c r="O326" i="71"/>
  <c r="O307" i="71"/>
  <c r="G380" i="71"/>
  <c r="G326" i="71"/>
  <c r="G307" i="71"/>
  <c r="Q323" i="71"/>
  <c r="Q304" i="71"/>
  <c r="I323" i="71"/>
  <c r="I304" i="71"/>
  <c r="O374" i="71"/>
  <c r="O320" i="71"/>
  <c r="G374" i="71"/>
  <c r="G320" i="71"/>
  <c r="M319" i="71"/>
  <c r="M300" i="71"/>
  <c r="M298" i="71" s="1"/>
  <c r="M373" i="71"/>
  <c r="E300" i="71"/>
  <c r="E319" i="71"/>
  <c r="E373" i="71"/>
  <c r="M371" i="71"/>
  <c r="M317" i="71"/>
  <c r="E371" i="71"/>
  <c r="E317" i="71"/>
  <c r="L296" i="71"/>
  <c r="L315" i="71"/>
  <c r="D296" i="71"/>
  <c r="D315" i="71"/>
  <c r="L294" i="71"/>
  <c r="L313" i="71"/>
  <c r="D294" i="71"/>
  <c r="D313" i="71"/>
  <c r="F340" i="70"/>
  <c r="D339" i="70"/>
  <c r="D396" i="70"/>
  <c r="D319" i="70"/>
  <c r="P335" i="70"/>
  <c r="D327" i="70"/>
  <c r="P325" i="70"/>
  <c r="P305" i="70"/>
  <c r="H305" i="70"/>
  <c r="H325" i="70"/>
  <c r="P390" i="69"/>
  <c r="P333" i="69"/>
  <c r="H333" i="69"/>
  <c r="H390" i="69"/>
  <c r="N312" i="69"/>
  <c r="N389" i="69"/>
  <c r="N332" i="69"/>
  <c r="F308" i="69"/>
  <c r="F327" i="69" s="1"/>
  <c r="F328" i="69"/>
  <c r="J326" i="69"/>
  <c r="P305" i="69"/>
  <c r="O420" i="68"/>
  <c r="H419" i="68"/>
  <c r="N418" i="68"/>
  <c r="F418" i="68"/>
  <c r="F393" i="68"/>
  <c r="F402" i="68"/>
  <c r="I335" i="67"/>
  <c r="E335" i="67"/>
  <c r="L331" i="67"/>
  <c r="P335" i="65"/>
  <c r="M24" i="55"/>
  <c r="K431" i="64"/>
  <c r="K368" i="64"/>
  <c r="N339" i="64"/>
  <c r="N361" i="64"/>
  <c r="C319" i="65"/>
  <c r="C339" i="65"/>
  <c r="J353" i="72"/>
  <c r="N278" i="72"/>
  <c r="F278" i="72"/>
  <c r="L282" i="71"/>
  <c r="L354" i="71" s="1"/>
  <c r="L355" i="71"/>
  <c r="D282" i="71"/>
  <c r="D354" i="71" s="1"/>
  <c r="D355" i="71"/>
  <c r="L353" i="71"/>
  <c r="D353" i="71"/>
  <c r="D280" i="71"/>
  <c r="L278" i="71"/>
  <c r="D278" i="71"/>
  <c r="L276" i="71"/>
  <c r="D276" i="71"/>
  <c r="J289" i="70"/>
  <c r="J324" i="70"/>
  <c r="P300" i="69"/>
  <c r="P285" i="69" s="1"/>
  <c r="P377" i="69"/>
  <c r="H377" i="69"/>
  <c r="H300" i="69"/>
  <c r="D337" i="69"/>
  <c r="J297" i="69"/>
  <c r="P372" i="68"/>
  <c r="H372" i="68"/>
  <c r="L87" i="54"/>
  <c r="D87" i="54"/>
  <c r="D359" i="68" s="1"/>
  <c r="J293" i="67"/>
  <c r="P289" i="67"/>
  <c r="H289" i="67"/>
  <c r="H327" i="67" s="1"/>
  <c r="N62" i="54"/>
  <c r="L297" i="65"/>
  <c r="F30" i="54"/>
  <c r="L30" i="54"/>
  <c r="L24" i="54" s="1"/>
  <c r="D30" i="54"/>
  <c r="D24" i="54" s="1"/>
  <c r="N286" i="65"/>
  <c r="F286" i="65"/>
  <c r="D330" i="64"/>
  <c r="D323" i="64" s="1"/>
  <c r="C282" i="71"/>
  <c r="C356" i="71"/>
  <c r="C289" i="65"/>
  <c r="M164" i="60"/>
  <c r="G85" i="60"/>
  <c r="P47" i="60"/>
  <c r="C111" i="60"/>
  <c r="O395" i="72"/>
  <c r="O340" i="72"/>
  <c r="O394" i="72" s="1"/>
  <c r="G395" i="72"/>
  <c r="G340" i="72"/>
  <c r="G394" i="72" s="1"/>
  <c r="L166" i="57"/>
  <c r="L161" i="57" s="1"/>
  <c r="L168" i="60"/>
  <c r="J391" i="72"/>
  <c r="J336" i="72"/>
  <c r="J390" i="72" s="1"/>
  <c r="Q389" i="72"/>
  <c r="N332" i="72"/>
  <c r="N387" i="72"/>
  <c r="F332" i="72"/>
  <c r="F387" i="72"/>
  <c r="J385" i="72"/>
  <c r="J330" i="72"/>
  <c r="Q343" i="71"/>
  <c r="Q397" i="71" s="1"/>
  <c r="Q398" i="71"/>
  <c r="Q336" i="71"/>
  <c r="Q390" i="71" s="1"/>
  <c r="Q391" i="71"/>
  <c r="I336" i="71"/>
  <c r="I390" i="71" s="1"/>
  <c r="I391" i="71"/>
  <c r="Q389" i="71"/>
  <c r="I389" i="71"/>
  <c r="P387" i="71"/>
  <c r="P332" i="71"/>
  <c r="H146" i="60"/>
  <c r="P144" i="60"/>
  <c r="D330" i="71"/>
  <c r="D385" i="71"/>
  <c r="K408" i="70"/>
  <c r="K350" i="70"/>
  <c r="K407" i="70" s="1"/>
  <c r="J406" i="70"/>
  <c r="O128" i="60"/>
  <c r="G128" i="60"/>
  <c r="Q125" i="60"/>
  <c r="I125" i="60"/>
  <c r="K415" i="69"/>
  <c r="K357" i="69"/>
  <c r="K414" i="69" s="1"/>
  <c r="Q412" i="69"/>
  <c r="Q354" i="69"/>
  <c r="Q411" i="69" s="1"/>
  <c r="I412" i="69"/>
  <c r="I354" i="69"/>
  <c r="I411" i="69" s="1"/>
  <c r="O406" i="69"/>
  <c r="G406" i="69"/>
  <c r="L404" i="69"/>
  <c r="L346" i="69"/>
  <c r="D346" i="69"/>
  <c r="D404" i="69"/>
  <c r="O105" i="57"/>
  <c r="Q401" i="69"/>
  <c r="Q343" i="69"/>
  <c r="E106" i="60"/>
  <c r="K444" i="68"/>
  <c r="K516" i="68" s="1"/>
  <c r="K517" i="68"/>
  <c r="H514" i="68"/>
  <c r="H441" i="68"/>
  <c r="H513" i="68" s="1"/>
  <c r="N437" i="68"/>
  <c r="F437" i="68"/>
  <c r="F509" i="68" s="1"/>
  <c r="F510" i="68"/>
  <c r="N433" i="68"/>
  <c r="P85" i="60"/>
  <c r="L502" i="68"/>
  <c r="L429" i="68"/>
  <c r="H357" i="67"/>
  <c r="H350" i="67"/>
  <c r="K66" i="60"/>
  <c r="P343" i="67"/>
  <c r="H343" i="67"/>
  <c r="D357" i="66"/>
  <c r="K412" i="66"/>
  <c r="K354" i="66"/>
  <c r="O49" i="57"/>
  <c r="O43" i="57" s="1"/>
  <c r="G49" i="57"/>
  <c r="G43" i="57" s="1"/>
  <c r="K403" i="65"/>
  <c r="N343" i="65"/>
  <c r="F343" i="65"/>
  <c r="C343" i="70"/>
  <c r="C357" i="67"/>
  <c r="C343" i="66"/>
  <c r="M324" i="72"/>
  <c r="E324" i="72"/>
  <c r="K304" i="72"/>
  <c r="K323" i="72"/>
  <c r="F380" i="71"/>
  <c r="F307" i="71"/>
  <c r="F326" i="71"/>
  <c r="L304" i="71"/>
  <c r="L323" i="71"/>
  <c r="D323" i="71"/>
  <c r="J320" i="71"/>
  <c r="J374" i="71"/>
  <c r="P373" i="71"/>
  <c r="P319" i="71"/>
  <c r="P300" i="71"/>
  <c r="H319" i="71"/>
  <c r="H373" i="71"/>
  <c r="H300" i="71"/>
  <c r="H298" i="71" s="1"/>
  <c r="K312" i="71"/>
  <c r="K336" i="70"/>
  <c r="K316" i="70"/>
  <c r="K324" i="70"/>
  <c r="O340" i="69"/>
  <c r="G340" i="69"/>
  <c r="M396" i="69"/>
  <c r="M339" i="69"/>
  <c r="E319" i="69"/>
  <c r="E396" i="69"/>
  <c r="E339" i="69"/>
  <c r="M337" i="69"/>
  <c r="E337" i="69"/>
  <c r="K336" i="69"/>
  <c r="K316" i="69"/>
  <c r="K387" i="69"/>
  <c r="K330" i="69"/>
  <c r="Q328" i="69"/>
  <c r="Q308" i="69"/>
  <c r="I308" i="69"/>
  <c r="I328" i="69"/>
  <c r="O325" i="69"/>
  <c r="O305" i="69"/>
  <c r="G305" i="69"/>
  <c r="G325" i="69"/>
  <c r="D413" i="68"/>
  <c r="D485" i="68"/>
  <c r="N406" i="68"/>
  <c r="N381" i="68"/>
  <c r="N405" i="68" s="1"/>
  <c r="M378" i="68"/>
  <c r="M403" i="68"/>
  <c r="E403" i="68"/>
  <c r="E378" i="68"/>
  <c r="P68" i="55"/>
  <c r="P62" i="55" s="1"/>
  <c r="H68" i="55"/>
  <c r="H62" i="55" s="1"/>
  <c r="K312" i="67"/>
  <c r="K332" i="67"/>
  <c r="O308" i="67"/>
  <c r="O327" i="67" s="1"/>
  <c r="O328" i="67"/>
  <c r="G308" i="67"/>
  <c r="G327" i="67" s="1"/>
  <c r="G328" i="67"/>
  <c r="Q305" i="67"/>
  <c r="Q324" i="67" s="1"/>
  <c r="Q325" i="67"/>
  <c r="I305" i="67"/>
  <c r="I325" i="67"/>
  <c r="L335" i="66"/>
  <c r="M339" i="65"/>
  <c r="M319" i="65"/>
  <c r="E339" i="65"/>
  <c r="K316" i="65"/>
  <c r="L330" i="65"/>
  <c r="L310" i="65"/>
  <c r="L304" i="65" s="1"/>
  <c r="L324" i="65"/>
  <c r="N373" i="64"/>
  <c r="N351" i="64"/>
  <c r="J344" i="64"/>
  <c r="L366" i="64"/>
  <c r="D366" i="64"/>
  <c r="K342" i="64"/>
  <c r="K363" i="64" s="1"/>
  <c r="M339" i="64"/>
  <c r="M361" i="64"/>
  <c r="E361" i="64"/>
  <c r="E339" i="64"/>
  <c r="C362" i="64"/>
  <c r="I166" i="54"/>
  <c r="I161" i="54" s="1"/>
  <c r="O280" i="71"/>
  <c r="O293" i="69"/>
  <c r="O370" i="69"/>
  <c r="G293" i="69"/>
  <c r="G370" i="69"/>
  <c r="O369" i="68"/>
  <c r="G369" i="68"/>
  <c r="Q354" i="68"/>
  <c r="I354" i="68"/>
  <c r="M300" i="67"/>
  <c r="E300" i="67"/>
  <c r="M338" i="66"/>
  <c r="M336" i="66"/>
  <c r="M297" i="66"/>
  <c r="M335" i="66" s="1"/>
  <c r="E297" i="66"/>
  <c r="Q49" i="54"/>
  <c r="I49" i="54"/>
  <c r="I43" i="54" s="1"/>
  <c r="E286" i="66"/>
  <c r="O300" i="65"/>
  <c r="G300" i="65"/>
  <c r="G291" i="65"/>
  <c r="K318" i="64"/>
  <c r="C300" i="69"/>
  <c r="C361" i="68"/>
  <c r="I164" i="60"/>
  <c r="G146" i="60"/>
  <c r="D47" i="60"/>
  <c r="G7" i="60"/>
  <c r="C162" i="60"/>
  <c r="H340" i="72"/>
  <c r="H394" i="72" s="1"/>
  <c r="H396" i="72"/>
  <c r="N395" i="72"/>
  <c r="N340" i="72"/>
  <c r="N394" i="72" s="1"/>
  <c r="F395" i="72"/>
  <c r="F340" i="72"/>
  <c r="F394" i="72" s="1"/>
  <c r="Q391" i="72"/>
  <c r="Q336" i="72"/>
  <c r="Q390" i="72" s="1"/>
  <c r="I391" i="72"/>
  <c r="I336" i="72"/>
  <c r="H389" i="72"/>
  <c r="Q387" i="72"/>
  <c r="Q332" i="72"/>
  <c r="I387" i="72"/>
  <c r="I332" i="72"/>
  <c r="Q385" i="72"/>
  <c r="Q330" i="72"/>
  <c r="I385" i="72"/>
  <c r="I330" i="72"/>
  <c r="P398" i="71"/>
  <c r="P343" i="71"/>
  <c r="P397" i="71" s="1"/>
  <c r="P389" i="71"/>
  <c r="K332" i="71"/>
  <c r="K387" i="71"/>
  <c r="O385" i="71"/>
  <c r="O330" i="71"/>
  <c r="G330" i="71"/>
  <c r="G385" i="71"/>
  <c r="K412" i="70"/>
  <c r="K354" i="70"/>
  <c r="K411" i="70" s="1"/>
  <c r="Q130" i="60"/>
  <c r="J404" i="70"/>
  <c r="J346" i="70"/>
  <c r="H343" i="70"/>
  <c r="H401" i="70"/>
  <c r="F415" i="69"/>
  <c r="F357" i="69"/>
  <c r="F414" i="69" s="1"/>
  <c r="P354" i="69"/>
  <c r="P411" i="69" s="1"/>
  <c r="P412" i="69"/>
  <c r="H412" i="69"/>
  <c r="H354" i="69"/>
  <c r="H411" i="69" s="1"/>
  <c r="K408" i="69"/>
  <c r="K350" i="69"/>
  <c r="G404" i="69"/>
  <c r="G346" i="69"/>
  <c r="L106" i="60"/>
  <c r="H401" i="69"/>
  <c r="H343" i="69"/>
  <c r="K514" i="68"/>
  <c r="K441" i="68"/>
  <c r="K513" i="68" s="1"/>
  <c r="M433" i="68"/>
  <c r="E433" i="68"/>
  <c r="G357" i="67"/>
  <c r="H354" i="67"/>
  <c r="H411" i="67" s="1"/>
  <c r="H412" i="67"/>
  <c r="N66" i="60"/>
  <c r="F66" i="60"/>
  <c r="L354" i="66"/>
  <c r="L411" i="66" s="1"/>
  <c r="L413" i="66"/>
  <c r="J412" i="66"/>
  <c r="J354" i="66"/>
  <c r="J411" i="66" s="1"/>
  <c r="P350" i="66"/>
  <c r="H350" i="66"/>
  <c r="I43" i="57"/>
  <c r="K343" i="66"/>
  <c r="F357" i="65"/>
  <c r="F403" i="65"/>
  <c r="K386" i="64"/>
  <c r="N384" i="64"/>
  <c r="N448" i="64"/>
  <c r="C398" i="71"/>
  <c r="C343" i="71"/>
  <c r="C397" i="71" s="1"/>
  <c r="C144" i="60"/>
  <c r="C130" i="60"/>
  <c r="Q380" i="72"/>
  <c r="Q326" i="72"/>
  <c r="Q307" i="72"/>
  <c r="I307" i="72"/>
  <c r="I326" i="72"/>
  <c r="I380" i="72"/>
  <c r="I168" i="59"/>
  <c r="I166" i="55"/>
  <c r="I161" i="55" s="1"/>
  <c r="L312" i="72"/>
  <c r="J296" i="71"/>
  <c r="J314" i="71" s="1"/>
  <c r="J315" i="71"/>
  <c r="N294" i="71"/>
  <c r="N313" i="71"/>
  <c r="F294" i="71"/>
  <c r="F312" i="71" s="1"/>
  <c r="F313" i="71"/>
  <c r="P337" i="70"/>
  <c r="D130" i="55"/>
  <c r="D124" i="55" s="1"/>
  <c r="F316" i="70"/>
  <c r="F336" i="70"/>
  <c r="N334" i="70"/>
  <c r="L333" i="70"/>
  <c r="H130" i="55"/>
  <c r="H124" i="55" s="1"/>
  <c r="N312" i="70"/>
  <c r="N332" i="70"/>
  <c r="P130" i="55"/>
  <c r="P124" i="55" s="1"/>
  <c r="L330" i="70"/>
  <c r="D330" i="70"/>
  <c r="F308" i="70"/>
  <c r="F328" i="70"/>
  <c r="J340" i="69"/>
  <c r="L339" i="69"/>
  <c r="L319" i="69"/>
  <c r="L396" i="69"/>
  <c r="F387" i="69"/>
  <c r="F330" i="69"/>
  <c r="H328" i="69"/>
  <c r="H308" i="69"/>
  <c r="H327" i="69" s="1"/>
  <c r="J325" i="69"/>
  <c r="J305" i="69"/>
  <c r="M421" i="68"/>
  <c r="M396" i="68"/>
  <c r="E396" i="68"/>
  <c r="E421" i="68"/>
  <c r="N393" i="68"/>
  <c r="N419" i="68"/>
  <c r="F419" i="68"/>
  <c r="L418" i="68"/>
  <c r="L393" i="68"/>
  <c r="K414" i="68"/>
  <c r="K486" i="68"/>
  <c r="K389" i="68"/>
  <c r="D411" i="68"/>
  <c r="J409" i="68"/>
  <c r="P87" i="55"/>
  <c r="K408" i="68"/>
  <c r="Q87" i="55"/>
  <c r="I405" i="68"/>
  <c r="N319" i="67"/>
  <c r="N339" i="67"/>
  <c r="F339" i="67"/>
  <c r="F319" i="67"/>
  <c r="G330" i="67"/>
  <c r="H305" i="67"/>
  <c r="H325" i="67"/>
  <c r="O336" i="66"/>
  <c r="G316" i="66"/>
  <c r="G336" i="66"/>
  <c r="P49" i="55"/>
  <c r="P43" i="55" s="1"/>
  <c r="H49" i="55"/>
  <c r="H43" i="55" s="1"/>
  <c r="G330" i="66"/>
  <c r="O308" i="66"/>
  <c r="O328" i="66"/>
  <c r="G308" i="66"/>
  <c r="G328" i="66"/>
  <c r="E30" i="55"/>
  <c r="E24" i="55" s="1"/>
  <c r="Q30" i="55"/>
  <c r="Q24" i="55" s="1"/>
  <c r="D328" i="65"/>
  <c r="Q351" i="64"/>
  <c r="Q373" i="64"/>
  <c r="I351" i="64"/>
  <c r="I373" i="64"/>
  <c r="Q9" i="55"/>
  <c r="Q3" i="55" s="1"/>
  <c r="Q12" i="59"/>
  <c r="I9" i="55"/>
  <c r="I3" i="55" s="1"/>
  <c r="I12" i="59"/>
  <c r="O344" i="64"/>
  <c r="N363" i="64"/>
  <c r="C331" i="70"/>
  <c r="C339" i="64"/>
  <c r="P289" i="72"/>
  <c r="F314" i="71"/>
  <c r="P300" i="70"/>
  <c r="H300" i="70"/>
  <c r="L293" i="70"/>
  <c r="H327" i="70"/>
  <c r="L286" i="70"/>
  <c r="D286" i="70"/>
  <c r="D297" i="69"/>
  <c r="D291" i="69" s="1"/>
  <c r="J370" i="69"/>
  <c r="J293" i="69"/>
  <c r="J369" i="69" s="1"/>
  <c r="P111" i="54"/>
  <c r="P105" i="54" s="1"/>
  <c r="P113" i="58"/>
  <c r="J372" i="68"/>
  <c r="N365" i="68"/>
  <c r="F462" i="68"/>
  <c r="F365" i="68"/>
  <c r="F461" i="68" s="1"/>
  <c r="P300" i="67"/>
  <c r="H300" i="67"/>
  <c r="L68" i="54"/>
  <c r="L62" i="54" s="1"/>
  <c r="N49" i="54"/>
  <c r="N43" i="54" s="1"/>
  <c r="P293" i="66"/>
  <c r="H293" i="66"/>
  <c r="P289" i="66"/>
  <c r="P327" i="66" s="1"/>
  <c r="H289" i="66"/>
  <c r="J300" i="65"/>
  <c r="D297" i="65"/>
  <c r="N293" i="65"/>
  <c r="J30" i="54"/>
  <c r="J24" i="54" s="1"/>
  <c r="F327" i="65"/>
  <c r="F333" i="64"/>
  <c r="P411" i="64"/>
  <c r="P326" i="64"/>
  <c r="H323" i="64"/>
  <c r="K364" i="64"/>
  <c r="C130" i="54"/>
  <c r="C124" i="54" s="1"/>
  <c r="K125" i="60"/>
  <c r="P166" i="57"/>
  <c r="P161" i="57" s="1"/>
  <c r="P168" i="60"/>
  <c r="L391" i="72"/>
  <c r="L336" i="72"/>
  <c r="L390" i="72" s="1"/>
  <c r="D168" i="60"/>
  <c r="D166" i="57"/>
  <c r="D161" i="57" s="1"/>
  <c r="L330" i="72"/>
  <c r="L385" i="72"/>
  <c r="P148" i="57"/>
  <c r="P143" i="57" s="1"/>
  <c r="P154" i="60"/>
  <c r="D395" i="71"/>
  <c r="D340" i="71"/>
  <c r="D394" i="71" s="1"/>
  <c r="N144" i="60"/>
  <c r="J385" i="71"/>
  <c r="J330" i="71"/>
  <c r="Q408" i="70"/>
  <c r="Q350" i="70"/>
  <c r="Q407" i="70" s="1"/>
  <c r="E408" i="70"/>
  <c r="E350" i="70"/>
  <c r="E407" i="70" s="1"/>
  <c r="M128" i="60"/>
  <c r="I404" i="70"/>
  <c r="I346" i="70"/>
  <c r="I415" i="69"/>
  <c r="I357" i="69"/>
  <c r="I414" i="69" s="1"/>
  <c r="E415" i="69"/>
  <c r="E357" i="69"/>
  <c r="E414" i="69" s="1"/>
  <c r="Q406" i="69"/>
  <c r="M406" i="69"/>
  <c r="I406" i="69"/>
  <c r="E406" i="69"/>
  <c r="E348" i="69"/>
  <c r="E405" i="69" s="1"/>
  <c r="Q426" i="68"/>
  <c r="M66" i="60"/>
  <c r="I346" i="67"/>
  <c r="I404" i="67"/>
  <c r="F343" i="67"/>
  <c r="P396" i="64"/>
  <c r="L396" i="64"/>
  <c r="Q7" i="60"/>
  <c r="M384" i="64"/>
  <c r="M448" i="64"/>
  <c r="P381" i="64"/>
  <c r="L3" i="57"/>
  <c r="C404" i="70"/>
  <c r="C346" i="70"/>
  <c r="C444" i="68"/>
  <c r="C516" i="68" s="1"/>
  <c r="C517" i="68"/>
  <c r="C433" i="68"/>
  <c r="C348" i="67"/>
  <c r="F317" i="71"/>
  <c r="F371" i="71"/>
  <c r="O308" i="69"/>
  <c r="O327" i="69" s="1"/>
  <c r="O328" i="69"/>
  <c r="G328" i="69"/>
  <c r="G308" i="69"/>
  <c r="G327" i="69" s="1"/>
  <c r="K403" i="68"/>
  <c r="P339" i="66"/>
  <c r="P319" i="66"/>
  <c r="D339" i="66"/>
  <c r="D319" i="66"/>
  <c r="Q43" i="55"/>
  <c r="E305" i="66"/>
  <c r="E325" i="66"/>
  <c r="O378" i="64"/>
  <c r="G378" i="64"/>
  <c r="O376" i="64"/>
  <c r="O354" i="64"/>
  <c r="K354" i="64"/>
  <c r="K376" i="64"/>
  <c r="G354" i="64"/>
  <c r="G376" i="64"/>
  <c r="P373" i="64"/>
  <c r="P351" i="64"/>
  <c r="H373" i="64"/>
  <c r="H351" i="64"/>
  <c r="Q362" i="72"/>
  <c r="Q289" i="72"/>
  <c r="M289" i="72"/>
  <c r="M362" i="72"/>
  <c r="I362" i="72"/>
  <c r="I289" i="72"/>
  <c r="E289" i="72"/>
  <c r="E362" i="72"/>
  <c r="M286" i="72"/>
  <c r="E286" i="72"/>
  <c r="O300" i="70"/>
  <c r="O338" i="70" s="1"/>
  <c r="K377" i="70"/>
  <c r="K300" i="70"/>
  <c r="I293" i="69"/>
  <c r="I370" i="69"/>
  <c r="O111" i="54"/>
  <c r="O105" i="54" s="1"/>
  <c r="K111" i="54"/>
  <c r="K105" i="54" s="1"/>
  <c r="G111" i="54"/>
  <c r="G105" i="54" s="1"/>
  <c r="I289" i="67"/>
  <c r="K286" i="67"/>
  <c r="P144" i="50"/>
  <c r="L164" i="60"/>
  <c r="H387" i="72"/>
  <c r="H332" i="72"/>
  <c r="N146" i="60"/>
  <c r="J387" i="71"/>
  <c r="J332" i="71"/>
  <c r="K401" i="70"/>
  <c r="K343" i="70"/>
  <c r="G412" i="69"/>
  <c r="G354" i="69"/>
  <c r="G411" i="69" s="1"/>
  <c r="O412" i="67"/>
  <c r="O354" i="67"/>
  <c r="O411" i="67" s="1"/>
  <c r="F343" i="66"/>
  <c r="N321" i="72"/>
  <c r="F321" i="72"/>
  <c r="L166" i="55"/>
  <c r="L161" i="55" s="1"/>
  <c r="L168" i="59"/>
  <c r="D166" i="55"/>
  <c r="D161" i="55" s="1"/>
  <c r="D168" i="59"/>
  <c r="H317" i="72"/>
  <c r="H371" i="72"/>
  <c r="J321" i="71"/>
  <c r="P374" i="71"/>
  <c r="P320" i="71"/>
  <c r="H320" i="71"/>
  <c r="H374" i="71"/>
  <c r="N319" i="71"/>
  <c r="N373" i="71"/>
  <c r="N300" i="71"/>
  <c r="F373" i="71"/>
  <c r="F300" i="71"/>
  <c r="F319" i="71"/>
  <c r="G330" i="70"/>
  <c r="I308" i="70"/>
  <c r="I327" i="70" s="1"/>
  <c r="I328" i="70"/>
  <c r="M325" i="70"/>
  <c r="M305" i="70"/>
  <c r="Q340" i="69"/>
  <c r="O337" i="69"/>
  <c r="G418" i="68"/>
  <c r="G393" i="68"/>
  <c r="M385" i="68"/>
  <c r="M410" i="68"/>
  <c r="N408" i="68"/>
  <c r="F408" i="68"/>
  <c r="G340" i="67"/>
  <c r="L337" i="67"/>
  <c r="D337" i="67"/>
  <c r="Q332" i="67"/>
  <c r="Q312" i="67"/>
  <c r="E332" i="67"/>
  <c r="E312" i="67"/>
  <c r="H337" i="66"/>
  <c r="J336" i="66"/>
  <c r="J316" i="66"/>
  <c r="K337" i="65"/>
  <c r="E316" i="65"/>
  <c r="E336" i="65"/>
  <c r="H30" i="55"/>
  <c r="H24" i="55" s="1"/>
  <c r="J332" i="65"/>
  <c r="J312" i="65"/>
  <c r="G339" i="64"/>
  <c r="G361" i="64"/>
  <c r="O278" i="72"/>
  <c r="M276" i="72"/>
  <c r="M312" i="72" s="1"/>
  <c r="Q286" i="71"/>
  <c r="G286" i="70"/>
  <c r="Q289" i="69"/>
  <c r="G286" i="69"/>
  <c r="Q369" i="68"/>
  <c r="I369" i="68"/>
  <c r="I417" i="68" s="1"/>
  <c r="K30" i="54"/>
  <c r="E293" i="65"/>
  <c r="E331" i="65" s="1"/>
  <c r="E289" i="65"/>
  <c r="E327" i="65" s="1"/>
  <c r="I326" i="65"/>
  <c r="K286" i="65"/>
  <c r="G326" i="64"/>
  <c r="H164" i="50"/>
  <c r="Q398" i="72"/>
  <c r="Q343" i="72"/>
  <c r="Q397" i="72" s="1"/>
  <c r="M343" i="72"/>
  <c r="M397" i="72" s="1"/>
  <c r="M398" i="72"/>
  <c r="O389" i="72"/>
  <c r="K389" i="72"/>
  <c r="P357" i="70"/>
  <c r="N130" i="57"/>
  <c r="N124" i="57" s="1"/>
  <c r="N136" i="60"/>
  <c r="F412" i="70"/>
  <c r="F354" i="70"/>
  <c r="F411" i="70" s="1"/>
  <c r="K111" i="57"/>
  <c r="K105" i="57" s="1"/>
  <c r="J109" i="60"/>
  <c r="F346" i="69"/>
  <c r="F404" i="69"/>
  <c r="K343" i="69"/>
  <c r="K401" i="69"/>
  <c r="F93" i="60"/>
  <c r="F87" i="57"/>
  <c r="F431" i="68" s="1"/>
  <c r="P437" i="68"/>
  <c r="P433" i="68"/>
  <c r="F350" i="67"/>
  <c r="Q404" i="65"/>
  <c r="Q346" i="65"/>
  <c r="M404" i="65"/>
  <c r="M346" i="65"/>
  <c r="E404" i="65"/>
  <c r="E346" i="65"/>
  <c r="I9" i="57"/>
  <c r="I3" i="57" s="1"/>
  <c r="I16" i="60"/>
  <c r="M315" i="72"/>
  <c r="M296" i="72"/>
  <c r="M314" i="72" s="1"/>
  <c r="G313" i="72"/>
  <c r="G294" i="72"/>
  <c r="P380" i="71"/>
  <c r="P326" i="71"/>
  <c r="P307" i="71"/>
  <c r="P324" i="71"/>
  <c r="H324" i="71"/>
  <c r="N304" i="71"/>
  <c r="N323" i="71"/>
  <c r="F323" i="71"/>
  <c r="G340" i="70"/>
  <c r="M305" i="69"/>
  <c r="M325" i="69"/>
  <c r="F330" i="67"/>
  <c r="I308" i="67"/>
  <c r="I328" i="67"/>
  <c r="K305" i="67"/>
  <c r="K325" i="67"/>
  <c r="M49" i="55"/>
  <c r="M43" i="55" s="1"/>
  <c r="I333" i="66"/>
  <c r="O312" i="66"/>
  <c r="O332" i="66"/>
  <c r="K328" i="65"/>
  <c r="K308" i="65"/>
  <c r="K166" i="54"/>
  <c r="K161" i="54" s="1"/>
  <c r="E297" i="70"/>
  <c r="K297" i="69"/>
  <c r="G357" i="68"/>
  <c r="O300" i="67"/>
  <c r="M68" i="54"/>
  <c r="K293" i="67"/>
  <c r="O366" i="64"/>
  <c r="F321" i="64"/>
  <c r="F363" i="64" s="1"/>
  <c r="K161" i="72"/>
  <c r="P204" i="72"/>
  <c r="H204" i="72"/>
  <c r="N202" i="72"/>
  <c r="F202" i="72"/>
  <c r="E204" i="71"/>
  <c r="L203" i="71"/>
  <c r="L148" i="71"/>
  <c r="D148" i="71"/>
  <c r="D203" i="71"/>
  <c r="F408" i="69"/>
  <c r="F350" i="69"/>
  <c r="F407" i="69" s="1"/>
  <c r="Q315" i="71"/>
  <c r="Q296" i="71"/>
  <c r="Q294" i="71"/>
  <c r="Q313" i="71"/>
  <c r="F308" i="66"/>
  <c r="F327" i="66" s="1"/>
  <c r="F328" i="66"/>
  <c r="O339" i="65"/>
  <c r="O319" i="65"/>
  <c r="K319" i="65"/>
  <c r="K339" i="65"/>
  <c r="G319" i="65"/>
  <c r="G339" i="65"/>
  <c r="I365" i="68"/>
  <c r="E125" i="50"/>
  <c r="J7" i="50"/>
  <c r="L154" i="72"/>
  <c r="D154" i="72"/>
  <c r="L148" i="72"/>
  <c r="L203" i="72"/>
  <c r="D203" i="72"/>
  <c r="D148" i="72"/>
  <c r="L213" i="71"/>
  <c r="L158" i="71"/>
  <c r="P146" i="50"/>
  <c r="H146" i="50"/>
  <c r="J158" i="70"/>
  <c r="J215" i="70" s="1"/>
  <c r="J216" i="70"/>
  <c r="K214" i="70"/>
  <c r="C214" i="70"/>
  <c r="J154" i="70"/>
  <c r="J212" i="70"/>
  <c r="C125" i="50"/>
  <c r="N209" i="70"/>
  <c r="N151" i="70"/>
  <c r="Q162" i="69"/>
  <c r="Q219" i="69" s="1"/>
  <c r="Q220" i="69"/>
  <c r="E220" i="69"/>
  <c r="E162" i="69"/>
  <c r="E219" i="69" s="1"/>
  <c r="P214" i="69"/>
  <c r="H214" i="69"/>
  <c r="Q212" i="69"/>
  <c r="Q154" i="69"/>
  <c r="I154" i="69"/>
  <c r="I212" i="69"/>
  <c r="C208" i="69"/>
  <c r="J202" i="68"/>
  <c r="J275" i="68"/>
  <c r="D195" i="68"/>
  <c r="N191" i="68"/>
  <c r="F191" i="68"/>
  <c r="J85" i="50"/>
  <c r="F187" i="68"/>
  <c r="F260" i="68"/>
  <c r="N184" i="68"/>
  <c r="F184" i="68"/>
  <c r="Q158" i="67"/>
  <c r="I158" i="67"/>
  <c r="N66" i="50"/>
  <c r="F66" i="50"/>
  <c r="M165" i="66"/>
  <c r="E165" i="66"/>
  <c r="O162" i="66"/>
  <c r="O219" i="66" s="1"/>
  <c r="O220" i="66"/>
  <c r="G162" i="66"/>
  <c r="G220" i="66"/>
  <c r="P158" i="66"/>
  <c r="H158" i="66"/>
  <c r="L154" i="66"/>
  <c r="L212" i="66"/>
  <c r="D154" i="66"/>
  <c r="D212" i="66"/>
  <c r="N151" i="66"/>
  <c r="H28" i="50"/>
  <c r="D212" i="65"/>
  <c r="D154" i="65"/>
  <c r="D184" i="64"/>
  <c r="B158" i="72"/>
  <c r="B212" i="72" s="1"/>
  <c r="B213" i="72"/>
  <c r="B161" i="71"/>
  <c r="B144" i="50"/>
  <c r="B220" i="70"/>
  <c r="B162" i="70"/>
  <c r="B219" i="70" s="1"/>
  <c r="B109" i="50"/>
  <c r="B220" i="66"/>
  <c r="B162" i="66"/>
  <c r="B219" i="66" s="1"/>
  <c r="B28" i="50"/>
  <c r="O145" i="72"/>
  <c r="G145" i="72"/>
  <c r="N144" i="72"/>
  <c r="N125" i="72"/>
  <c r="F144" i="72"/>
  <c r="F125" i="72"/>
  <c r="N142" i="72"/>
  <c r="F142" i="72"/>
  <c r="M141" i="72"/>
  <c r="M122" i="72"/>
  <c r="E122" i="72"/>
  <c r="E141" i="72"/>
  <c r="M139" i="72"/>
  <c r="E139" i="72"/>
  <c r="L138" i="72"/>
  <c r="D138" i="72"/>
  <c r="K118" i="72"/>
  <c r="K137" i="72"/>
  <c r="C118" i="72"/>
  <c r="C137" i="72"/>
  <c r="Q114" i="72"/>
  <c r="Q132" i="72" s="1"/>
  <c r="Q133" i="72"/>
  <c r="I114" i="72"/>
  <c r="I132" i="72" s="1"/>
  <c r="I133" i="72"/>
  <c r="P112" i="72"/>
  <c r="P131" i="72"/>
  <c r="G145" i="71"/>
  <c r="J125" i="71"/>
  <c r="J144" i="71"/>
  <c r="N142" i="71"/>
  <c r="Q122" i="71"/>
  <c r="Q116" i="71" s="1"/>
  <c r="Q141" i="71"/>
  <c r="I141" i="71"/>
  <c r="I122" i="71"/>
  <c r="Q135" i="71"/>
  <c r="I135" i="71"/>
  <c r="J114" i="71"/>
  <c r="J132" i="71" s="1"/>
  <c r="J133" i="71"/>
  <c r="P112" i="71"/>
  <c r="P131" i="71"/>
  <c r="H112" i="71"/>
  <c r="H131" i="71"/>
  <c r="J124" i="70"/>
  <c r="J144" i="70"/>
  <c r="G118" i="70"/>
  <c r="G139" i="70"/>
  <c r="N134" i="70"/>
  <c r="M113" i="70"/>
  <c r="M133" i="70"/>
  <c r="I124" i="45"/>
  <c r="M127" i="69"/>
  <c r="M147" i="69"/>
  <c r="E127" i="69"/>
  <c r="E147" i="69"/>
  <c r="I139" i="69"/>
  <c r="I196" i="69"/>
  <c r="E139" i="69"/>
  <c r="E196" i="69"/>
  <c r="C143" i="68"/>
  <c r="I124" i="67"/>
  <c r="C116" i="66"/>
  <c r="Q113" i="66"/>
  <c r="I113" i="66"/>
  <c r="N148" i="65"/>
  <c r="M127" i="65"/>
  <c r="E127" i="65"/>
  <c r="Q141" i="65"/>
  <c r="P120" i="65"/>
  <c r="J116" i="65"/>
  <c r="G113" i="65"/>
  <c r="J139" i="64"/>
  <c r="K135" i="64"/>
  <c r="M132" i="64"/>
  <c r="N100" i="72"/>
  <c r="F100" i="72"/>
  <c r="E98" i="72"/>
  <c r="C148" i="44"/>
  <c r="E96" i="71"/>
  <c r="J94" i="71"/>
  <c r="J130" i="71" s="1"/>
  <c r="M97" i="70"/>
  <c r="N105" i="69"/>
  <c r="F105" i="69"/>
  <c r="Q97" i="69"/>
  <c r="Q135" i="69" s="1"/>
  <c r="I97" i="69"/>
  <c r="E148" i="72"/>
  <c r="E203" i="72"/>
  <c r="N148" i="71"/>
  <c r="N203" i="71"/>
  <c r="O220" i="70"/>
  <c r="O162" i="70"/>
  <c r="O219" i="70" s="1"/>
  <c r="K216" i="70"/>
  <c r="K158" i="70"/>
  <c r="K215" i="70" s="1"/>
  <c r="D214" i="70"/>
  <c r="K165" i="69"/>
  <c r="Q216" i="69"/>
  <c r="Q158" i="69"/>
  <c r="N154" i="69"/>
  <c r="N212" i="69"/>
  <c r="L209" i="69"/>
  <c r="L151" i="69"/>
  <c r="O260" i="68"/>
  <c r="O187" i="68"/>
  <c r="L156" i="67"/>
  <c r="C154" i="67"/>
  <c r="C212" i="67"/>
  <c r="L151" i="67"/>
  <c r="E158" i="66"/>
  <c r="E156" i="66" s="1"/>
  <c r="I211" i="66"/>
  <c r="N162" i="65"/>
  <c r="N219" i="65" s="1"/>
  <c r="H181" i="64"/>
  <c r="H244" i="64" s="1"/>
  <c r="H245" i="64"/>
  <c r="B216" i="70"/>
  <c r="B158" i="70"/>
  <c r="G142" i="72"/>
  <c r="D145" i="71"/>
  <c r="O142" i="71"/>
  <c r="Q141" i="70"/>
  <c r="O132" i="69"/>
  <c r="I154" i="68"/>
  <c r="G139" i="68"/>
  <c r="M127" i="66"/>
  <c r="N127" i="65"/>
  <c r="O127" i="64"/>
  <c r="O149" i="64"/>
  <c r="G99" i="70"/>
  <c r="P94" i="69"/>
  <c r="N415" i="66"/>
  <c r="N357" i="66"/>
  <c r="N414" i="66" s="1"/>
  <c r="J357" i="66"/>
  <c r="J414" i="66" s="1"/>
  <c r="J415" i="66"/>
  <c r="F357" i="66"/>
  <c r="G30" i="57"/>
  <c r="G24" i="57" s="1"/>
  <c r="E350" i="65"/>
  <c r="H343" i="65"/>
  <c r="Q330" i="69"/>
  <c r="Q387" i="69"/>
  <c r="O148" i="54"/>
  <c r="O143" i="54" s="1"/>
  <c r="O150" i="58"/>
  <c r="Q355" i="71"/>
  <c r="Q282" i="71"/>
  <c r="Q354" i="71" s="1"/>
  <c r="Q278" i="71"/>
  <c r="Q276" i="71"/>
  <c r="M143" i="54"/>
  <c r="K297" i="66"/>
  <c r="I144" i="50"/>
  <c r="G106" i="50"/>
  <c r="M85" i="50"/>
  <c r="D161" i="72"/>
  <c r="D166" i="47"/>
  <c r="G154" i="72"/>
  <c r="C166" i="47"/>
  <c r="K164" i="50"/>
  <c r="G205" i="72"/>
  <c r="G150" i="72"/>
  <c r="K162" i="50"/>
  <c r="C162" i="50"/>
  <c r="Q161" i="71"/>
  <c r="I161" i="71"/>
  <c r="K154" i="71"/>
  <c r="C154" i="71"/>
  <c r="K146" i="50"/>
  <c r="C146" i="50"/>
  <c r="P165" i="70"/>
  <c r="H165" i="70"/>
  <c r="E158" i="70"/>
  <c r="E216" i="70"/>
  <c r="N130" i="47"/>
  <c r="F130" i="47"/>
  <c r="M128" i="50"/>
  <c r="I212" i="70"/>
  <c r="I154" i="70"/>
  <c r="K111" i="47"/>
  <c r="K113" i="50"/>
  <c r="C111" i="47"/>
  <c r="C111" i="50" s="1"/>
  <c r="C113" i="50"/>
  <c r="H109" i="50"/>
  <c r="D212" i="69"/>
  <c r="D154" i="69"/>
  <c r="J106" i="50"/>
  <c r="K195" i="68"/>
  <c r="N165" i="67"/>
  <c r="Q154" i="67"/>
  <c r="Q212" i="67"/>
  <c r="I154" i="67"/>
  <c r="I212" i="67"/>
  <c r="N151" i="67"/>
  <c r="F151" i="67"/>
  <c r="F162" i="66"/>
  <c r="F219" i="66" s="1"/>
  <c r="F220" i="66"/>
  <c r="K47" i="50"/>
  <c r="C47" i="50"/>
  <c r="M151" i="66"/>
  <c r="E151" i="66"/>
  <c r="G165" i="65"/>
  <c r="D220" i="65"/>
  <c r="D162" i="65"/>
  <c r="D219" i="65" s="1"/>
  <c r="Q30" i="47"/>
  <c r="P30" i="47"/>
  <c r="D158" i="65"/>
  <c r="K154" i="65"/>
  <c r="K212" i="65"/>
  <c r="C28" i="50"/>
  <c r="J181" i="64"/>
  <c r="J244" i="64" s="1"/>
  <c r="J245" i="64"/>
  <c r="Q177" i="64"/>
  <c r="D9" i="47"/>
  <c r="M7" i="50"/>
  <c r="E7" i="50"/>
  <c r="B154" i="70"/>
  <c r="B212" i="70"/>
  <c r="B184" i="68"/>
  <c r="B257" i="68"/>
  <c r="B165" i="65"/>
  <c r="J145" i="72"/>
  <c r="Q125" i="72"/>
  <c r="Q144" i="72"/>
  <c r="I125" i="72"/>
  <c r="I144" i="72"/>
  <c r="L122" i="72"/>
  <c r="L141" i="72"/>
  <c r="O138" i="72"/>
  <c r="G138" i="72"/>
  <c r="N118" i="72"/>
  <c r="N137" i="72"/>
  <c r="F118" i="72"/>
  <c r="F137" i="72"/>
  <c r="D133" i="72"/>
  <c r="D114" i="72"/>
  <c r="D132" i="72" s="1"/>
  <c r="M142" i="71"/>
  <c r="E142" i="71"/>
  <c r="L122" i="71"/>
  <c r="L141" i="71"/>
  <c r="D122" i="71"/>
  <c r="D141" i="71"/>
  <c r="Q114" i="71"/>
  <c r="Q133" i="71"/>
  <c r="I133" i="71"/>
  <c r="I114" i="71"/>
  <c r="O112" i="71"/>
  <c r="O131" i="71"/>
  <c r="G112" i="71"/>
  <c r="G131" i="71"/>
  <c r="J145" i="70"/>
  <c r="Q124" i="70"/>
  <c r="Q144" i="70"/>
  <c r="I124" i="70"/>
  <c r="I144" i="70"/>
  <c r="N120" i="70"/>
  <c r="N140" i="70"/>
  <c r="F120" i="70"/>
  <c r="F140" i="70"/>
  <c r="D146" i="69"/>
  <c r="M145" i="69"/>
  <c r="E145" i="69"/>
  <c r="H124" i="69"/>
  <c r="H144" i="69"/>
  <c r="N116" i="69"/>
  <c r="N136" i="69"/>
  <c r="J134" i="69"/>
  <c r="Q113" i="69"/>
  <c r="Q133" i="69"/>
  <c r="I113" i="69"/>
  <c r="I133" i="69"/>
  <c r="J127" i="67"/>
  <c r="J147" i="67"/>
  <c r="K120" i="67"/>
  <c r="C120" i="67"/>
  <c r="C124" i="66"/>
  <c r="H113" i="66"/>
  <c r="H127" i="65"/>
  <c r="N124" i="65"/>
  <c r="F124" i="65"/>
  <c r="I116" i="65"/>
  <c r="N113" i="65"/>
  <c r="F113" i="65"/>
  <c r="J9" i="45"/>
  <c r="J3" i="45" s="1"/>
  <c r="L132" i="64"/>
  <c r="H9" i="45"/>
  <c r="B131" i="72"/>
  <c r="C96" i="72"/>
  <c r="N104" i="71"/>
  <c r="F104" i="71"/>
  <c r="M100" i="71"/>
  <c r="E100" i="71"/>
  <c r="M105" i="70"/>
  <c r="E105" i="70"/>
  <c r="J101" i="70"/>
  <c r="L97" i="70"/>
  <c r="D97" i="70"/>
  <c r="N101" i="69"/>
  <c r="N178" i="69"/>
  <c r="F101" i="69"/>
  <c r="F178" i="69"/>
  <c r="O324" i="72"/>
  <c r="M148" i="72"/>
  <c r="M203" i="72"/>
  <c r="K161" i="71"/>
  <c r="J148" i="71"/>
  <c r="J203" i="71"/>
  <c r="G162" i="70"/>
  <c r="G219" i="70" s="1"/>
  <c r="G220" i="70"/>
  <c r="C216" i="70"/>
  <c r="C158" i="70"/>
  <c r="C215" i="70" s="1"/>
  <c r="K154" i="70"/>
  <c r="K212" i="70"/>
  <c r="K151" i="70"/>
  <c r="K209" i="70"/>
  <c r="O165" i="69"/>
  <c r="P151" i="69"/>
  <c r="P209" i="69"/>
  <c r="C202" i="68"/>
  <c r="C275" i="68"/>
  <c r="J162" i="67"/>
  <c r="J219" i="67" s="1"/>
  <c r="J220" i="67"/>
  <c r="F158" i="67"/>
  <c r="D151" i="67"/>
  <c r="F165" i="66"/>
  <c r="H220" i="66"/>
  <c r="H162" i="66"/>
  <c r="H219" i="66" s="1"/>
  <c r="Q49" i="47"/>
  <c r="O151" i="66"/>
  <c r="I28" i="50"/>
  <c r="I184" i="64"/>
  <c r="D245" i="64"/>
  <c r="D181" i="64"/>
  <c r="D244" i="64" s="1"/>
  <c r="B272" i="68"/>
  <c r="B199" i="68"/>
  <c r="B271" i="68" s="1"/>
  <c r="B165" i="67"/>
  <c r="L145" i="72"/>
  <c r="O142" i="72"/>
  <c r="F141" i="72"/>
  <c r="F122" i="72"/>
  <c r="F116" i="72" s="1"/>
  <c r="M166" i="45"/>
  <c r="I135" i="72"/>
  <c r="I131" i="71"/>
  <c r="I112" i="71"/>
  <c r="N146" i="70"/>
  <c r="E130" i="45"/>
  <c r="K118" i="70"/>
  <c r="K138" i="70"/>
  <c r="P116" i="69"/>
  <c r="P136" i="69"/>
  <c r="N180" i="68"/>
  <c r="M154" i="68"/>
  <c r="E68" i="45"/>
  <c r="K138" i="66"/>
  <c r="P162" i="64"/>
  <c r="M107" i="71"/>
  <c r="D94" i="70"/>
  <c r="E108" i="69"/>
  <c r="G172" i="60"/>
  <c r="G166" i="60"/>
  <c r="Q395" i="72"/>
  <c r="Q340" i="72"/>
  <c r="Q394" i="72" s="1"/>
  <c r="N429" i="68"/>
  <c r="N502" i="68"/>
  <c r="M111" i="55"/>
  <c r="M105" i="55" s="1"/>
  <c r="M113" i="59"/>
  <c r="E390" i="69"/>
  <c r="E333" i="69"/>
  <c r="G332" i="69"/>
  <c r="G389" i="69"/>
  <c r="G312" i="69"/>
  <c r="O318" i="64"/>
  <c r="G318" i="64"/>
  <c r="C355" i="72"/>
  <c r="C282" i="72"/>
  <c r="C297" i="69"/>
  <c r="C369" i="68"/>
  <c r="C300" i="67"/>
  <c r="C338" i="67" s="1"/>
  <c r="C297" i="65"/>
  <c r="E144" i="50"/>
  <c r="D128" i="50"/>
  <c r="P213" i="72"/>
  <c r="P158" i="72"/>
  <c r="P212" i="72" s="1"/>
  <c r="H158" i="72"/>
  <c r="H212" i="72" s="1"/>
  <c r="H213" i="72"/>
  <c r="N166" i="47"/>
  <c r="N161" i="47" s="1"/>
  <c r="F166" i="47"/>
  <c r="P166" i="47"/>
  <c r="J204" i="72"/>
  <c r="P161" i="71"/>
  <c r="H161" i="71"/>
  <c r="C148" i="47"/>
  <c r="F154" i="71"/>
  <c r="F152" i="71" s="1"/>
  <c r="N152" i="71"/>
  <c r="F146" i="50"/>
  <c r="O203" i="71"/>
  <c r="O148" i="71"/>
  <c r="C148" i="71"/>
  <c r="C203" i="71"/>
  <c r="O165" i="70"/>
  <c r="Q214" i="70"/>
  <c r="I214" i="70"/>
  <c r="P125" i="50"/>
  <c r="H125" i="50"/>
  <c r="F216" i="69"/>
  <c r="F158" i="69"/>
  <c r="O212" i="69"/>
  <c r="O154" i="69"/>
  <c r="G211" i="69"/>
  <c r="Q209" i="69"/>
  <c r="Q151" i="69"/>
  <c r="I209" i="69"/>
  <c r="I151" i="69"/>
  <c r="H202" i="68"/>
  <c r="P272" i="68"/>
  <c r="P199" i="68"/>
  <c r="P271" i="68" s="1"/>
  <c r="N195" i="68"/>
  <c r="F195" i="68"/>
  <c r="D191" i="68"/>
  <c r="L85" i="50"/>
  <c r="D85" i="50"/>
  <c r="K162" i="67"/>
  <c r="K219" i="67" s="1"/>
  <c r="K220" i="67"/>
  <c r="K158" i="67"/>
  <c r="G68" i="47"/>
  <c r="P212" i="67"/>
  <c r="P154" i="67"/>
  <c r="H212" i="67"/>
  <c r="H154" i="67"/>
  <c r="I151" i="67"/>
  <c r="E62" i="47"/>
  <c r="O165" i="66"/>
  <c r="G165" i="66"/>
  <c r="N158" i="66"/>
  <c r="F158" i="66"/>
  <c r="F47" i="50"/>
  <c r="P151" i="66"/>
  <c r="K158" i="65"/>
  <c r="K156" i="65" s="1"/>
  <c r="C158" i="65"/>
  <c r="Q245" i="64"/>
  <c r="Q181" i="64"/>
  <c r="Q244" i="64" s="1"/>
  <c r="P177" i="64"/>
  <c r="K9" i="47"/>
  <c r="I9" i="47"/>
  <c r="P7" i="50"/>
  <c r="L236" i="64"/>
  <c r="L172" i="64"/>
  <c r="Q3" i="47"/>
  <c r="E169" i="64"/>
  <c r="B162" i="50"/>
  <c r="B165" i="70"/>
  <c r="H142" i="71"/>
  <c r="G122" i="71"/>
  <c r="G141" i="71"/>
  <c r="M139" i="71"/>
  <c r="E139" i="71"/>
  <c r="O118" i="71"/>
  <c r="O137" i="71"/>
  <c r="C118" i="71"/>
  <c r="C137" i="71"/>
  <c r="P133" i="71"/>
  <c r="K142" i="70"/>
  <c r="C142" i="70"/>
  <c r="J141" i="70"/>
  <c r="Q120" i="70"/>
  <c r="Q140" i="70"/>
  <c r="I120" i="70"/>
  <c r="I140" i="70"/>
  <c r="P138" i="70"/>
  <c r="H138" i="70"/>
  <c r="K113" i="70"/>
  <c r="K133" i="70"/>
  <c r="C113" i="70"/>
  <c r="C133" i="70"/>
  <c r="C127" i="69"/>
  <c r="C147" i="69"/>
  <c r="K143" i="69"/>
  <c r="H113" i="49"/>
  <c r="H111" i="45"/>
  <c r="H105" i="45" s="1"/>
  <c r="G113" i="49"/>
  <c r="G111" i="45"/>
  <c r="Q138" i="69"/>
  <c r="Q118" i="69"/>
  <c r="Q195" i="69"/>
  <c r="E118" i="69"/>
  <c r="H166" i="68"/>
  <c r="J162" i="68"/>
  <c r="I136" i="68"/>
  <c r="O124" i="67"/>
  <c r="G124" i="67"/>
  <c r="O113" i="67"/>
  <c r="G113" i="67"/>
  <c r="M124" i="65"/>
  <c r="N120" i="65"/>
  <c r="F120" i="65"/>
  <c r="P116" i="65"/>
  <c r="H116" i="65"/>
  <c r="H136" i="65"/>
  <c r="L166" i="64"/>
  <c r="F142" i="64"/>
  <c r="F164" i="64"/>
  <c r="D139" i="64"/>
  <c r="F130" i="64"/>
  <c r="B118" i="72"/>
  <c r="B137" i="72"/>
  <c r="B130" i="45"/>
  <c r="B124" i="69"/>
  <c r="B144" i="69"/>
  <c r="B124" i="65"/>
  <c r="E107" i="72"/>
  <c r="O104" i="72"/>
  <c r="Q161" i="44"/>
  <c r="I161" i="44"/>
  <c r="J142" i="71"/>
  <c r="Q104" i="71"/>
  <c r="I104" i="71"/>
  <c r="O96" i="71"/>
  <c r="G96" i="71"/>
  <c r="P94" i="71"/>
  <c r="H94" i="71"/>
  <c r="H93" i="71" s="1"/>
  <c r="M101" i="70"/>
  <c r="E101" i="70"/>
  <c r="K97" i="69"/>
  <c r="C97" i="69"/>
  <c r="E150" i="60"/>
  <c r="E148" i="57"/>
  <c r="E143" i="57" s="1"/>
  <c r="E148" i="60"/>
  <c r="O391" i="71"/>
  <c r="O336" i="71"/>
  <c r="P68" i="57"/>
  <c r="P62" i="57" s="1"/>
  <c r="D68" i="57"/>
  <c r="D62" i="57" s="1"/>
  <c r="G47" i="60"/>
  <c r="K324" i="72"/>
  <c r="E323" i="72"/>
  <c r="E304" i="72"/>
  <c r="Q130" i="55"/>
  <c r="Q124" i="55" s="1"/>
  <c r="M332" i="70"/>
  <c r="M312" i="70"/>
  <c r="M331" i="70" s="1"/>
  <c r="D421" i="68"/>
  <c r="D396" i="68"/>
  <c r="F416" i="68"/>
  <c r="L415" i="68"/>
  <c r="L487" i="68"/>
  <c r="N389" i="68"/>
  <c r="N414" i="68"/>
  <c r="C304" i="72"/>
  <c r="C298" i="72" s="1"/>
  <c r="C323" i="72"/>
  <c r="C371" i="72"/>
  <c r="C317" i="72"/>
  <c r="C313" i="71"/>
  <c r="C294" i="71"/>
  <c r="C312" i="71" s="1"/>
  <c r="C411" i="68"/>
  <c r="C337" i="67"/>
  <c r="C312" i="67"/>
  <c r="C332" i="67"/>
  <c r="C328" i="65"/>
  <c r="C308" i="65"/>
  <c r="C327" i="65" s="1"/>
  <c r="C371" i="64"/>
  <c r="E87" i="54"/>
  <c r="E359" i="68" s="1"/>
  <c r="G361" i="68"/>
  <c r="I297" i="65"/>
  <c r="Q30" i="54"/>
  <c r="Q24" i="54" s="1"/>
  <c r="M30" i="54"/>
  <c r="M24" i="54" s="1"/>
  <c r="F161" i="72"/>
  <c r="C213" i="72"/>
  <c r="C158" i="72"/>
  <c r="C212" i="72" s="1"/>
  <c r="I164" i="50"/>
  <c r="O161" i="71"/>
  <c r="Q158" i="71"/>
  <c r="Q212" i="71" s="1"/>
  <c r="Q213" i="71"/>
  <c r="F144" i="50"/>
  <c r="G128" i="50"/>
  <c r="F162" i="69"/>
  <c r="F219" i="69" s="1"/>
  <c r="F220" i="69"/>
  <c r="M106" i="50"/>
  <c r="H106" i="50"/>
  <c r="O202" i="68"/>
  <c r="O275" i="68"/>
  <c r="C272" i="68"/>
  <c r="C199" i="68"/>
  <c r="C271" i="68" s="1"/>
  <c r="I195" i="68"/>
  <c r="K87" i="47"/>
  <c r="G85" i="50"/>
  <c r="C184" i="68"/>
  <c r="D156" i="67"/>
  <c r="H151" i="67"/>
  <c r="N165" i="66"/>
  <c r="K49" i="47"/>
  <c r="I49" i="47"/>
  <c r="Q211" i="66"/>
  <c r="G24" i="47"/>
  <c r="E212" i="65"/>
  <c r="E154" i="65"/>
  <c r="P245" i="64"/>
  <c r="P181" i="64"/>
  <c r="P244" i="64" s="1"/>
  <c r="C177" i="64"/>
  <c r="K172" i="64"/>
  <c r="K236" i="64"/>
  <c r="B151" i="70"/>
  <c r="B151" i="66"/>
  <c r="C125" i="72"/>
  <c r="C144" i="72"/>
  <c r="I138" i="72"/>
  <c r="E166" i="45"/>
  <c r="N133" i="72"/>
  <c r="N114" i="72"/>
  <c r="G114" i="71"/>
  <c r="G133" i="71"/>
  <c r="Q112" i="71"/>
  <c r="Q131" i="71"/>
  <c r="C143" i="70"/>
  <c r="O138" i="70"/>
  <c r="N146" i="69"/>
  <c r="F124" i="69"/>
  <c r="F118" i="69" s="1"/>
  <c r="F144" i="69"/>
  <c r="F196" i="69"/>
  <c r="F139" i="69"/>
  <c r="H116" i="69"/>
  <c r="H136" i="69"/>
  <c r="L136" i="68"/>
  <c r="I120" i="67"/>
  <c r="D118" i="67"/>
  <c r="D138" i="67"/>
  <c r="Q124" i="66"/>
  <c r="L116" i="66"/>
  <c r="H113" i="65"/>
  <c r="O139" i="64"/>
  <c r="B125" i="71"/>
  <c r="B144" i="71"/>
  <c r="B112" i="71"/>
  <c r="B130" i="71" s="1"/>
  <c r="B131" i="71"/>
  <c r="J104" i="72"/>
  <c r="D94" i="72"/>
  <c r="I107" i="71"/>
  <c r="N96" i="71"/>
  <c r="C94" i="71"/>
  <c r="O99" i="70"/>
  <c r="Q108" i="69"/>
  <c r="H94" i="69"/>
  <c r="I124" i="65"/>
  <c r="J161" i="44"/>
  <c r="F107" i="71"/>
  <c r="M104" i="71"/>
  <c r="D94" i="71"/>
  <c r="Q101" i="70"/>
  <c r="I101" i="70"/>
  <c r="G97" i="69"/>
  <c r="K404" i="66"/>
  <c r="K346" i="66"/>
  <c r="F327" i="72"/>
  <c r="G324" i="72"/>
  <c r="J416" i="68"/>
  <c r="J485" i="68"/>
  <c r="J413" i="68"/>
  <c r="N330" i="65"/>
  <c r="N310" i="65"/>
  <c r="C422" i="68"/>
  <c r="C494" i="68"/>
  <c r="M87" i="54"/>
  <c r="O361" i="68"/>
  <c r="Q162" i="50"/>
  <c r="E213" i="71"/>
  <c r="E158" i="71"/>
  <c r="E212" i="71" s="1"/>
  <c r="E106" i="50"/>
  <c r="C191" i="68"/>
  <c r="G189" i="68"/>
  <c r="G81" i="47"/>
  <c r="G154" i="67"/>
  <c r="G212" i="67"/>
  <c r="J165" i="66"/>
  <c r="E211" i="66"/>
  <c r="B181" i="64"/>
  <c r="B244" i="64" s="1"/>
  <c r="B245" i="64"/>
  <c r="K142" i="72"/>
  <c r="Q166" i="45"/>
  <c r="H118" i="72"/>
  <c r="H137" i="72"/>
  <c r="F133" i="72"/>
  <c r="F114" i="72"/>
  <c r="F132" i="72" s="1"/>
  <c r="O133" i="71"/>
  <c r="O114" i="71"/>
  <c r="E131" i="71"/>
  <c r="E112" i="71"/>
  <c r="C118" i="70"/>
  <c r="C138" i="70"/>
  <c r="I116" i="67"/>
  <c r="M164" i="64"/>
  <c r="M142" i="64"/>
  <c r="B122" i="72"/>
  <c r="B141" i="72"/>
  <c r="Q107" i="71"/>
  <c r="M108" i="69"/>
  <c r="D107" i="64"/>
  <c r="D149" i="64" s="1"/>
  <c r="H107" i="64"/>
  <c r="H149" i="64" s="1"/>
  <c r="E108" i="64"/>
  <c r="M108" i="64"/>
  <c r="M150" i="64" s="1"/>
  <c r="F7" i="44"/>
  <c r="F110" i="64"/>
  <c r="N7" i="44"/>
  <c r="N110" i="64"/>
  <c r="K112" i="64"/>
  <c r="H113" i="64"/>
  <c r="E115" i="64"/>
  <c r="M115" i="64"/>
  <c r="J116" i="64"/>
  <c r="C117" i="64"/>
  <c r="O117" i="64"/>
  <c r="L119" i="64"/>
  <c r="E120" i="64"/>
  <c r="Q120" i="64"/>
  <c r="J122" i="64"/>
  <c r="G123" i="64"/>
  <c r="G165" i="64" s="1"/>
  <c r="D124" i="64"/>
  <c r="H124" i="64"/>
  <c r="H166" i="64" s="1"/>
  <c r="E95" i="65"/>
  <c r="Q95" i="65"/>
  <c r="J96" i="65"/>
  <c r="C28" i="44"/>
  <c r="C98" i="65"/>
  <c r="K28" i="44"/>
  <c r="K98" i="65"/>
  <c r="D100" i="65"/>
  <c r="L100" i="65"/>
  <c r="E102" i="65"/>
  <c r="E140" i="65" s="1"/>
  <c r="M102" i="65"/>
  <c r="M140" i="65" s="1"/>
  <c r="F103" i="65"/>
  <c r="F141" i="65" s="1"/>
  <c r="N103" i="65"/>
  <c r="N141" i="65" s="1"/>
  <c r="C104" i="65"/>
  <c r="O104" i="65"/>
  <c r="O142" i="65" s="1"/>
  <c r="L106" i="65"/>
  <c r="E107" i="65"/>
  <c r="M107" i="65"/>
  <c r="F109" i="65"/>
  <c r="N109" i="65"/>
  <c r="C110" i="65"/>
  <c r="K110" i="65"/>
  <c r="O110" i="65"/>
  <c r="B109" i="65"/>
  <c r="E95" i="66"/>
  <c r="Q95" i="66"/>
  <c r="Q133" i="66" s="1"/>
  <c r="F96" i="66"/>
  <c r="C47" i="44"/>
  <c r="C98" i="66"/>
  <c r="C136" i="66" s="1"/>
  <c r="G47" i="44"/>
  <c r="G98" i="66"/>
  <c r="D100" i="66"/>
  <c r="H100" i="66"/>
  <c r="E102" i="66"/>
  <c r="I102" i="66"/>
  <c r="I140" i="66" s="1"/>
  <c r="F103" i="66"/>
  <c r="C104" i="66"/>
  <c r="G104" i="66"/>
  <c r="D106" i="66"/>
  <c r="L106" i="66"/>
  <c r="E107" i="66"/>
  <c r="E145" i="66" s="1"/>
  <c r="Q107" i="66"/>
  <c r="Q145" i="66" s="1"/>
  <c r="N109" i="66"/>
  <c r="B96" i="67"/>
  <c r="B103" i="67"/>
  <c r="B104" i="66"/>
  <c r="B110" i="66"/>
  <c r="F95" i="67"/>
  <c r="C96" i="67"/>
  <c r="C134" i="67" s="1"/>
  <c r="O96" i="67"/>
  <c r="H66" i="44"/>
  <c r="H98" i="67"/>
  <c r="E100" i="67"/>
  <c r="E138" i="67" s="1"/>
  <c r="M100" i="67"/>
  <c r="M138" i="67" s="1"/>
  <c r="J102" i="67"/>
  <c r="C103" i="67"/>
  <c r="O103" i="67"/>
  <c r="O141" i="67" s="1"/>
  <c r="L104" i="67"/>
  <c r="I106" i="67"/>
  <c r="Q106" i="67"/>
  <c r="Q144" i="67" s="1"/>
  <c r="J107" i="67"/>
  <c r="G109" i="67"/>
  <c r="D110" i="67"/>
  <c r="H110" i="67"/>
  <c r="L110" i="67"/>
  <c r="B122" i="68"/>
  <c r="B128" i="68"/>
  <c r="B133" i="68"/>
  <c r="F113" i="68"/>
  <c r="C114" i="68"/>
  <c r="G114" i="68"/>
  <c r="D85" i="44"/>
  <c r="D116" i="68"/>
  <c r="D164" i="68" s="1"/>
  <c r="H85" i="44"/>
  <c r="H116" i="68"/>
  <c r="E118" i="68"/>
  <c r="E166" i="68" s="1"/>
  <c r="Q118" i="68"/>
  <c r="F120" i="68"/>
  <c r="C121" i="68"/>
  <c r="O121" i="68"/>
  <c r="H122" i="68"/>
  <c r="H170" i="68" s="1"/>
  <c r="E124" i="68"/>
  <c r="Q124" i="68"/>
  <c r="J125" i="68"/>
  <c r="G126" i="68"/>
  <c r="O126" i="68"/>
  <c r="L128" i="68"/>
  <c r="E129" i="68"/>
  <c r="E177" i="68" s="1"/>
  <c r="M129" i="68"/>
  <c r="M177" i="68" s="1"/>
  <c r="J131" i="68"/>
  <c r="N131" i="68"/>
  <c r="G132" i="68"/>
  <c r="O132" i="68"/>
  <c r="D133" i="68"/>
  <c r="P133" i="68"/>
  <c r="J111" i="44"/>
  <c r="J105" i="44" s="1"/>
  <c r="J113" i="48"/>
  <c r="O130" i="44"/>
  <c r="G143" i="45"/>
  <c r="I105" i="45"/>
  <c r="C81" i="45"/>
  <c r="C141" i="68"/>
  <c r="E130" i="47"/>
  <c r="E136" i="50"/>
  <c r="L111" i="47"/>
  <c r="L113" i="50"/>
  <c r="G124" i="47"/>
  <c r="G130" i="50"/>
  <c r="F62" i="47"/>
  <c r="I105" i="47"/>
  <c r="G43" i="47"/>
  <c r="M24" i="47"/>
  <c r="O124" i="55"/>
  <c r="P143" i="55"/>
  <c r="B112" i="64"/>
  <c r="E107" i="64"/>
  <c r="I107" i="64"/>
  <c r="Q107" i="64"/>
  <c r="F108" i="64"/>
  <c r="F150" i="64" s="1"/>
  <c r="J108" i="64"/>
  <c r="C7" i="44"/>
  <c r="C110" i="64"/>
  <c r="K7" i="44"/>
  <c r="K110" i="64"/>
  <c r="O7" i="44"/>
  <c r="O110" i="64"/>
  <c r="D112" i="64"/>
  <c r="D154" i="64" s="1"/>
  <c r="L112" i="64"/>
  <c r="L154" i="64" s="1"/>
  <c r="P112" i="64"/>
  <c r="P154" i="64" s="1"/>
  <c r="I113" i="64"/>
  <c r="I155" i="64" s="1"/>
  <c r="M113" i="64"/>
  <c r="F115" i="64"/>
  <c r="F157" i="64" s="1"/>
  <c r="J115" i="64"/>
  <c r="C116" i="64"/>
  <c r="C158" i="64" s="1"/>
  <c r="G116" i="64"/>
  <c r="O116" i="64"/>
  <c r="D117" i="64"/>
  <c r="L117" i="64"/>
  <c r="P117" i="64"/>
  <c r="I119" i="64"/>
  <c r="M119" i="64"/>
  <c r="F120" i="64"/>
  <c r="J120" i="64"/>
  <c r="C122" i="64"/>
  <c r="G122" i="64"/>
  <c r="K122" i="64"/>
  <c r="D123" i="64"/>
  <c r="H123" i="64"/>
  <c r="P123" i="64"/>
  <c r="E124" i="64"/>
  <c r="I124" i="64"/>
  <c r="M124" i="64"/>
  <c r="Q124" i="64"/>
  <c r="J95" i="65"/>
  <c r="J133" i="65" s="1"/>
  <c r="N95" i="65"/>
  <c r="N133" i="65" s="1"/>
  <c r="G96" i="65"/>
  <c r="O96" i="65"/>
  <c r="D28" i="44"/>
  <c r="D98" i="65"/>
  <c r="L28" i="44"/>
  <c r="L98" i="65"/>
  <c r="P28" i="44"/>
  <c r="P98" i="65"/>
  <c r="I100" i="65"/>
  <c r="M100" i="65"/>
  <c r="F102" i="65"/>
  <c r="J102" i="65"/>
  <c r="J140" i="65" s="1"/>
  <c r="C103" i="65"/>
  <c r="G103" i="65"/>
  <c r="O103" i="65"/>
  <c r="D104" i="65"/>
  <c r="L104" i="65"/>
  <c r="P104" i="65"/>
  <c r="I106" i="65"/>
  <c r="Q106" i="65"/>
  <c r="F107" i="65"/>
  <c r="F145" i="65" s="1"/>
  <c r="N107" i="65"/>
  <c r="N145" i="65" s="1"/>
  <c r="C109" i="65"/>
  <c r="K109" i="65"/>
  <c r="D110" i="65"/>
  <c r="H110" i="65"/>
  <c r="P110" i="65"/>
  <c r="B28" i="44"/>
  <c r="B98" i="65"/>
  <c r="B136" i="65" s="1"/>
  <c r="F95" i="66"/>
  <c r="J95" i="66"/>
  <c r="C96" i="66"/>
  <c r="G96" i="66"/>
  <c r="O96" i="66"/>
  <c r="D47" i="44"/>
  <c r="D98" i="66"/>
  <c r="H47" i="44"/>
  <c r="H98" i="66"/>
  <c r="P47" i="44"/>
  <c r="P98" i="66"/>
  <c r="P136" i="66" s="1"/>
  <c r="E100" i="66"/>
  <c r="M100" i="66"/>
  <c r="Q100" i="66"/>
  <c r="Q138" i="66" s="1"/>
  <c r="J102" i="66"/>
  <c r="N102" i="66"/>
  <c r="G103" i="66"/>
  <c r="K103" i="66"/>
  <c r="K141" i="66" s="1"/>
  <c r="D104" i="66"/>
  <c r="H104" i="66"/>
  <c r="P104" i="66"/>
  <c r="I106" i="66"/>
  <c r="M106" i="66"/>
  <c r="F107" i="66"/>
  <c r="F145" i="66" s="1"/>
  <c r="J107" i="66"/>
  <c r="J145" i="66" s="1"/>
  <c r="C109" i="66"/>
  <c r="G109" i="66"/>
  <c r="O109" i="66"/>
  <c r="D110" i="66"/>
  <c r="L110" i="66"/>
  <c r="L148" i="66" s="1"/>
  <c r="P110" i="66"/>
  <c r="P148" i="66" s="1"/>
  <c r="B66" i="44"/>
  <c r="B98" i="67"/>
  <c r="B110" i="67"/>
  <c r="B100" i="66"/>
  <c r="C95" i="67"/>
  <c r="C133" i="67" s="1"/>
  <c r="K95" i="67"/>
  <c r="O95" i="67"/>
  <c r="O133" i="67" s="1"/>
  <c r="H96" i="67"/>
  <c r="H134" i="67" s="1"/>
  <c r="L96" i="67"/>
  <c r="L134" i="67" s="1"/>
  <c r="E66" i="44"/>
  <c r="E98" i="67"/>
  <c r="I66" i="44"/>
  <c r="I98" i="67"/>
  <c r="I136" i="67" s="1"/>
  <c r="M66" i="44"/>
  <c r="M98" i="67"/>
  <c r="F100" i="67"/>
  <c r="J100" i="67"/>
  <c r="C102" i="67"/>
  <c r="C140" i="67" s="1"/>
  <c r="K102" i="67"/>
  <c r="K140" i="67" s="1"/>
  <c r="O102" i="67"/>
  <c r="H103" i="67"/>
  <c r="L103" i="67"/>
  <c r="E104" i="67"/>
  <c r="I104" i="67"/>
  <c r="Q104" i="67"/>
  <c r="J106" i="67"/>
  <c r="C107" i="67"/>
  <c r="C145" i="67" s="1"/>
  <c r="G107" i="67"/>
  <c r="O107" i="67"/>
  <c r="O145" i="67" s="1"/>
  <c r="D109" i="67"/>
  <c r="L109" i="67"/>
  <c r="E110" i="67"/>
  <c r="I110" i="67"/>
  <c r="Q110" i="67"/>
  <c r="B124" i="68"/>
  <c r="C113" i="68"/>
  <c r="K113" i="68"/>
  <c r="K161" i="68" s="1"/>
  <c r="D114" i="68"/>
  <c r="H114" i="68"/>
  <c r="L114" i="68"/>
  <c r="E85" i="44"/>
  <c r="E116" i="68"/>
  <c r="I85" i="44"/>
  <c r="I116" i="68"/>
  <c r="M85" i="44"/>
  <c r="M116" i="68"/>
  <c r="F118" i="68"/>
  <c r="N118" i="68"/>
  <c r="C120" i="68"/>
  <c r="K120" i="68"/>
  <c r="K168" i="68" s="1"/>
  <c r="O120" i="68"/>
  <c r="O168" i="68" s="1"/>
  <c r="D121" i="68"/>
  <c r="L121" i="68"/>
  <c r="P121" i="68"/>
  <c r="I122" i="68"/>
  <c r="M122" i="68"/>
  <c r="F124" i="68"/>
  <c r="N124" i="68"/>
  <c r="N172" i="68" s="1"/>
  <c r="C125" i="68"/>
  <c r="C173" i="68" s="1"/>
  <c r="K125" i="68"/>
  <c r="K173" i="68" s="1"/>
  <c r="O125" i="68"/>
  <c r="O173" i="68" s="1"/>
  <c r="H126" i="68"/>
  <c r="L126" i="68"/>
  <c r="L174" i="68" s="1"/>
  <c r="E128" i="68"/>
  <c r="M128" i="68"/>
  <c r="Q128" i="68"/>
  <c r="F129" i="68"/>
  <c r="N129" i="68"/>
  <c r="C131" i="68"/>
  <c r="K131" i="68"/>
  <c r="O131" i="68"/>
  <c r="D132" i="68"/>
  <c r="L132" i="68"/>
  <c r="P132" i="68"/>
  <c r="E133" i="68"/>
  <c r="M133" i="68"/>
  <c r="Q133" i="68"/>
  <c r="C130" i="44"/>
  <c r="C124" i="44" s="1"/>
  <c r="F148" i="44"/>
  <c r="Q148" i="44"/>
  <c r="H161" i="44"/>
  <c r="E105" i="45"/>
  <c r="B3" i="45"/>
  <c r="D143" i="45"/>
  <c r="G43" i="45"/>
  <c r="D24" i="45"/>
  <c r="N68" i="45"/>
  <c r="N124" i="45"/>
  <c r="B81" i="47"/>
  <c r="B189" i="68"/>
  <c r="Q130" i="47"/>
  <c r="Q136" i="50"/>
  <c r="N49" i="47"/>
  <c r="D143" i="47"/>
  <c r="C43" i="47"/>
  <c r="C24" i="55"/>
  <c r="K24" i="55"/>
  <c r="N148" i="57"/>
  <c r="N143" i="57" s="1"/>
  <c r="N154" i="60"/>
  <c r="F143" i="57"/>
  <c r="K144" i="60"/>
  <c r="Q47" i="60"/>
  <c r="D7" i="60"/>
  <c r="J389" i="72"/>
  <c r="J334" i="72"/>
  <c r="J388" i="72" s="1"/>
  <c r="O164" i="60"/>
  <c r="O385" i="72"/>
  <c r="O330" i="72"/>
  <c r="G385" i="72"/>
  <c r="G330" i="72"/>
  <c r="F389" i="71"/>
  <c r="E146" i="60"/>
  <c r="I330" i="71"/>
  <c r="I385" i="71"/>
  <c r="Q354" i="70"/>
  <c r="Q411" i="70" s="1"/>
  <c r="Q412" i="70"/>
  <c r="L128" i="60"/>
  <c r="J125" i="60"/>
  <c r="P415" i="69"/>
  <c r="P357" i="69"/>
  <c r="P414" i="69" s="1"/>
  <c r="F401" i="69"/>
  <c r="F343" i="69"/>
  <c r="L517" i="68"/>
  <c r="L444" i="68"/>
  <c r="L516" i="68" s="1"/>
  <c r="M514" i="68"/>
  <c r="M441" i="68"/>
  <c r="M513" i="68" s="1"/>
  <c r="E441" i="68"/>
  <c r="E513" i="68" s="1"/>
  <c r="E514" i="68"/>
  <c r="M85" i="60"/>
  <c r="E85" i="60"/>
  <c r="H346" i="67"/>
  <c r="H404" i="67"/>
  <c r="N47" i="60"/>
  <c r="H350" i="65"/>
  <c r="D30" i="57"/>
  <c r="D24" i="57" s="1"/>
  <c r="L28" i="60"/>
  <c r="O343" i="65"/>
  <c r="O396" i="64"/>
  <c r="P447" i="64"/>
  <c r="C404" i="67"/>
  <c r="C346" i="67"/>
  <c r="B107" i="64"/>
  <c r="B113" i="64"/>
  <c r="B119" i="64"/>
  <c r="B161" i="64" s="1"/>
  <c r="B124" i="64"/>
  <c r="F107" i="64"/>
  <c r="J107" i="64"/>
  <c r="N107" i="64"/>
  <c r="C108" i="64"/>
  <c r="G108" i="64"/>
  <c r="K108" i="64"/>
  <c r="O108" i="64"/>
  <c r="D7" i="44"/>
  <c r="D110" i="64"/>
  <c r="H7" i="44"/>
  <c r="H110" i="64"/>
  <c r="L7" i="44"/>
  <c r="L110" i="64"/>
  <c r="P7" i="44"/>
  <c r="P110" i="64"/>
  <c r="E112" i="64"/>
  <c r="I112" i="64"/>
  <c r="M112" i="64"/>
  <c r="Q112" i="64"/>
  <c r="F113" i="64"/>
  <c r="J113" i="64"/>
  <c r="N113" i="64"/>
  <c r="C115" i="64"/>
  <c r="G115" i="64"/>
  <c r="G157" i="64" s="1"/>
  <c r="K115" i="64"/>
  <c r="O115" i="64"/>
  <c r="D116" i="64"/>
  <c r="D158" i="64" s="1"/>
  <c r="H116" i="64"/>
  <c r="L116" i="64"/>
  <c r="L158" i="64" s="1"/>
  <c r="P116" i="64"/>
  <c r="E117" i="64"/>
  <c r="I117" i="64"/>
  <c r="I159" i="64" s="1"/>
  <c r="M117" i="64"/>
  <c r="M159" i="64" s="1"/>
  <c r="Q117" i="64"/>
  <c r="F119" i="64"/>
  <c r="J119" i="64"/>
  <c r="N119" i="64"/>
  <c r="N161" i="64" s="1"/>
  <c r="C120" i="64"/>
  <c r="G120" i="64"/>
  <c r="K120" i="64"/>
  <c r="O120" i="64"/>
  <c r="D122" i="64"/>
  <c r="H122" i="64"/>
  <c r="L122" i="64"/>
  <c r="P122" i="64"/>
  <c r="E123" i="64"/>
  <c r="I123" i="64"/>
  <c r="M123" i="64"/>
  <c r="Q123" i="64"/>
  <c r="F124" i="64"/>
  <c r="J124" i="64"/>
  <c r="N124" i="64"/>
  <c r="C95" i="65"/>
  <c r="G95" i="65"/>
  <c r="K95" i="65"/>
  <c r="K133" i="65" s="1"/>
  <c r="O95" i="65"/>
  <c r="D96" i="65"/>
  <c r="D134" i="65" s="1"/>
  <c r="H96" i="65"/>
  <c r="H134" i="65" s="1"/>
  <c r="L96" i="65"/>
  <c r="L134" i="65" s="1"/>
  <c r="P96" i="65"/>
  <c r="P134" i="65" s="1"/>
  <c r="E28" i="44"/>
  <c r="E98" i="65"/>
  <c r="I28" i="44"/>
  <c r="I98" i="65"/>
  <c r="M28" i="44"/>
  <c r="M98" i="65"/>
  <c r="M136" i="65" s="1"/>
  <c r="Q28" i="44"/>
  <c r="Q98" i="65"/>
  <c r="Q136" i="65" s="1"/>
  <c r="F100" i="65"/>
  <c r="J100" i="65"/>
  <c r="N100" i="65"/>
  <c r="N138" i="65" s="1"/>
  <c r="C102" i="65"/>
  <c r="G102" i="65"/>
  <c r="K102" i="65"/>
  <c r="O102" i="65"/>
  <c r="D103" i="65"/>
  <c r="H103" i="65"/>
  <c r="L103" i="65"/>
  <c r="P103" i="65"/>
  <c r="E104" i="65"/>
  <c r="I104" i="65"/>
  <c r="M104" i="65"/>
  <c r="Q104" i="65"/>
  <c r="F106" i="65"/>
  <c r="J106" i="65"/>
  <c r="N106" i="65"/>
  <c r="C107" i="65"/>
  <c r="G107" i="65"/>
  <c r="K107" i="65"/>
  <c r="O107" i="65"/>
  <c r="D109" i="65"/>
  <c r="D147" i="65" s="1"/>
  <c r="H109" i="65"/>
  <c r="L109" i="65"/>
  <c r="L147" i="65" s="1"/>
  <c r="P109" i="65"/>
  <c r="E110" i="65"/>
  <c r="I110" i="65"/>
  <c r="M110" i="65"/>
  <c r="Q110" i="65"/>
  <c r="Q148" i="65" s="1"/>
  <c r="B100" i="65"/>
  <c r="B106" i="65"/>
  <c r="C95" i="66"/>
  <c r="G95" i="66"/>
  <c r="K95" i="66"/>
  <c r="O95" i="66"/>
  <c r="D96" i="66"/>
  <c r="H96" i="66"/>
  <c r="L96" i="66"/>
  <c r="P96" i="66"/>
  <c r="E47" i="44"/>
  <c r="E98" i="66"/>
  <c r="I47" i="44"/>
  <c r="I98" i="66"/>
  <c r="I136" i="66" s="1"/>
  <c r="M47" i="44"/>
  <c r="M98" i="66"/>
  <c r="M136" i="66" s="1"/>
  <c r="Q47" i="44"/>
  <c r="Q98" i="66"/>
  <c r="F100" i="66"/>
  <c r="J100" i="66"/>
  <c r="N100" i="66"/>
  <c r="C102" i="66"/>
  <c r="C140" i="66" s="1"/>
  <c r="G102" i="66"/>
  <c r="K102" i="66"/>
  <c r="O102" i="66"/>
  <c r="D103" i="66"/>
  <c r="H103" i="66"/>
  <c r="L103" i="66"/>
  <c r="P103" i="66"/>
  <c r="E104" i="66"/>
  <c r="I104" i="66"/>
  <c r="M104" i="66"/>
  <c r="Q104" i="66"/>
  <c r="F106" i="66"/>
  <c r="J106" i="66"/>
  <c r="N106" i="66"/>
  <c r="C107" i="66"/>
  <c r="G107" i="66"/>
  <c r="K107" i="66"/>
  <c r="O107" i="66"/>
  <c r="D109" i="66"/>
  <c r="D147" i="66" s="1"/>
  <c r="H109" i="66"/>
  <c r="H147" i="66" s="1"/>
  <c r="L109" i="66"/>
  <c r="L147" i="66" s="1"/>
  <c r="P109" i="66"/>
  <c r="E110" i="66"/>
  <c r="I110" i="66"/>
  <c r="I148" i="66" s="1"/>
  <c r="M110" i="66"/>
  <c r="M148" i="66" s="1"/>
  <c r="Q110" i="66"/>
  <c r="Q148" i="66" s="1"/>
  <c r="B100" i="67"/>
  <c r="B106" i="67"/>
  <c r="B95" i="66"/>
  <c r="B133" i="66" s="1"/>
  <c r="B102" i="66"/>
  <c r="B107" i="66"/>
  <c r="B145" i="66" s="1"/>
  <c r="D95" i="67"/>
  <c r="H95" i="67"/>
  <c r="L95" i="67"/>
  <c r="P95" i="67"/>
  <c r="E96" i="67"/>
  <c r="I96" i="67"/>
  <c r="M96" i="67"/>
  <c r="Q96" i="67"/>
  <c r="F66" i="44"/>
  <c r="F98" i="67"/>
  <c r="F136" i="67" s="1"/>
  <c r="J66" i="44"/>
  <c r="J98" i="67"/>
  <c r="J136" i="67" s="1"/>
  <c r="N66" i="44"/>
  <c r="N98" i="67"/>
  <c r="N136" i="67" s="1"/>
  <c r="C100" i="67"/>
  <c r="G100" i="67"/>
  <c r="K100" i="67"/>
  <c r="O100" i="67"/>
  <c r="O138" i="67" s="1"/>
  <c r="D102" i="67"/>
  <c r="H102" i="67"/>
  <c r="L102" i="67"/>
  <c r="P102" i="67"/>
  <c r="E103" i="67"/>
  <c r="I103" i="67"/>
  <c r="M103" i="67"/>
  <c r="Q103" i="67"/>
  <c r="F104" i="67"/>
  <c r="J104" i="67"/>
  <c r="N104" i="67"/>
  <c r="C106" i="67"/>
  <c r="G106" i="67"/>
  <c r="K106" i="67"/>
  <c r="O106" i="67"/>
  <c r="O144" i="67" s="1"/>
  <c r="D107" i="67"/>
  <c r="H107" i="67"/>
  <c r="L107" i="67"/>
  <c r="P107" i="67"/>
  <c r="E109" i="67"/>
  <c r="I109" i="67"/>
  <c r="I147" i="67" s="1"/>
  <c r="M109" i="67"/>
  <c r="Q109" i="67"/>
  <c r="Q147" i="67" s="1"/>
  <c r="F110" i="67"/>
  <c r="J110" i="67"/>
  <c r="N110" i="67"/>
  <c r="B113" i="68"/>
  <c r="B120" i="68"/>
  <c r="B125" i="68"/>
  <c r="B131" i="68"/>
  <c r="B179" i="68" s="1"/>
  <c r="D113" i="68"/>
  <c r="H113" i="68"/>
  <c r="L113" i="68"/>
  <c r="L161" i="68" s="1"/>
  <c r="P113" i="68"/>
  <c r="E114" i="68"/>
  <c r="I114" i="68"/>
  <c r="M114" i="68"/>
  <c r="Q114" i="68"/>
  <c r="F85" i="44"/>
  <c r="F116" i="68"/>
  <c r="F164" i="68" s="1"/>
  <c r="J85" i="44"/>
  <c r="J116" i="68"/>
  <c r="N85" i="44"/>
  <c r="N116" i="68"/>
  <c r="N164" i="68" s="1"/>
  <c r="C118" i="68"/>
  <c r="G118" i="68"/>
  <c r="K118" i="68"/>
  <c r="O118" i="68"/>
  <c r="D120" i="68"/>
  <c r="H120" i="68"/>
  <c r="L120" i="68"/>
  <c r="P120" i="68"/>
  <c r="E121" i="68"/>
  <c r="E169" i="68" s="1"/>
  <c r="I121" i="68"/>
  <c r="I169" i="68" s="1"/>
  <c r="M121" i="68"/>
  <c r="M169" i="68" s="1"/>
  <c r="Q121" i="68"/>
  <c r="F122" i="68"/>
  <c r="J122" i="68"/>
  <c r="N122" i="68"/>
  <c r="C124" i="68"/>
  <c r="G124" i="68"/>
  <c r="K124" i="68"/>
  <c r="O124" i="68"/>
  <c r="D125" i="68"/>
  <c r="H125" i="68"/>
  <c r="L125" i="68"/>
  <c r="P125" i="68"/>
  <c r="E126" i="68"/>
  <c r="I126" i="68"/>
  <c r="I174" i="68" s="1"/>
  <c r="M126" i="68"/>
  <c r="Q126" i="68"/>
  <c r="F128" i="68"/>
  <c r="J128" i="68"/>
  <c r="J176" i="68" s="1"/>
  <c r="N128" i="68"/>
  <c r="N176" i="68" s="1"/>
  <c r="C129" i="68"/>
  <c r="C177" i="68" s="1"/>
  <c r="G129" i="68"/>
  <c r="G177" i="68" s="1"/>
  <c r="K129" i="68"/>
  <c r="K177" i="68" s="1"/>
  <c r="O129" i="68"/>
  <c r="D131" i="68"/>
  <c r="H131" i="68"/>
  <c r="L131" i="68"/>
  <c r="P131" i="68"/>
  <c r="E132" i="68"/>
  <c r="I132" i="68"/>
  <c r="I180" i="68" s="1"/>
  <c r="M132" i="68"/>
  <c r="Q132" i="68"/>
  <c r="F133" i="68"/>
  <c r="J133" i="68"/>
  <c r="N133" i="68"/>
  <c r="L130" i="44"/>
  <c r="L124" i="44" s="1"/>
  <c r="M148" i="44"/>
  <c r="M143" i="44" s="1"/>
  <c r="O148" i="44"/>
  <c r="G161" i="44"/>
  <c r="N161" i="44"/>
  <c r="B161" i="45"/>
  <c r="J124" i="45"/>
  <c r="H161" i="45"/>
  <c r="O143" i="45"/>
  <c r="J143" i="45"/>
  <c r="C143" i="45"/>
  <c r="O161" i="45"/>
  <c r="D105" i="45"/>
  <c r="K161" i="45"/>
  <c r="P30" i="45"/>
  <c r="O30" i="45"/>
  <c r="B43" i="47"/>
  <c r="M130" i="47"/>
  <c r="M136" i="50"/>
  <c r="E148" i="47"/>
  <c r="M161" i="47"/>
  <c r="D111" i="47"/>
  <c r="D113" i="50"/>
  <c r="N148" i="47"/>
  <c r="N154" i="50"/>
  <c r="H111" i="47"/>
  <c r="P81" i="47"/>
  <c r="N62" i="47"/>
  <c r="J49" i="47"/>
  <c r="F161" i="47"/>
  <c r="E87" i="47"/>
  <c r="H43" i="47"/>
  <c r="N130" i="54"/>
  <c r="N124" i="54" s="1"/>
  <c r="J87" i="54"/>
  <c r="Q3" i="54"/>
  <c r="C143" i="54"/>
  <c r="C148" i="55"/>
  <c r="C143" i="55" s="1"/>
  <c r="G124" i="55"/>
  <c r="H143" i="55"/>
  <c r="N49" i="55"/>
  <c r="N43" i="55" s="1"/>
  <c r="E130" i="57"/>
  <c r="E124" i="57" s="1"/>
  <c r="K9" i="57"/>
  <c r="K3" i="57" s="1"/>
  <c r="K16" i="60"/>
  <c r="O87" i="57"/>
  <c r="I87" i="57"/>
  <c r="M162" i="60"/>
  <c r="L47" i="60"/>
  <c r="C146" i="60"/>
  <c r="O391" i="72"/>
  <c r="O336" i="72"/>
  <c r="O390" i="72" s="1"/>
  <c r="G391" i="72"/>
  <c r="G336" i="72"/>
  <c r="N389" i="72"/>
  <c r="O332" i="72"/>
  <c r="O387" i="72"/>
  <c r="G387" i="72"/>
  <c r="G332" i="72"/>
  <c r="K162" i="60"/>
  <c r="N398" i="71"/>
  <c r="N343" i="71"/>
  <c r="N397" i="71" s="1"/>
  <c r="J343" i="71"/>
  <c r="J397" i="71" s="1"/>
  <c r="J398" i="71"/>
  <c r="F398" i="71"/>
  <c r="F343" i="71"/>
  <c r="F397" i="71" s="1"/>
  <c r="K395" i="71"/>
  <c r="K340" i="71"/>
  <c r="K394" i="71" s="1"/>
  <c r="H150" i="60"/>
  <c r="H148" i="57"/>
  <c r="H143" i="57" s="1"/>
  <c r="N391" i="71"/>
  <c r="N336" i="71"/>
  <c r="F391" i="71"/>
  <c r="F336" i="71"/>
  <c r="F390" i="71" s="1"/>
  <c r="J389" i="71"/>
  <c r="M387" i="71"/>
  <c r="M332" i="71"/>
  <c r="E387" i="71"/>
  <c r="E332" i="71"/>
  <c r="M144" i="60"/>
  <c r="E144" i="60"/>
  <c r="O357" i="70"/>
  <c r="L408" i="70"/>
  <c r="L350" i="70"/>
  <c r="L407" i="70" s="1"/>
  <c r="D408" i="70"/>
  <c r="D350" i="70"/>
  <c r="D407" i="70" s="1"/>
  <c r="O406" i="70"/>
  <c r="G406" i="70"/>
  <c r="G348" i="70"/>
  <c r="G405" i="70" s="1"/>
  <c r="L404" i="70"/>
  <c r="L346" i="70"/>
  <c r="D346" i="70"/>
  <c r="D404" i="70"/>
  <c r="J343" i="70"/>
  <c r="J401" i="70"/>
  <c r="D415" i="69"/>
  <c r="D357" i="69"/>
  <c r="D414" i="69" s="1"/>
  <c r="F412" i="69"/>
  <c r="F354" i="69"/>
  <c r="F411" i="69" s="1"/>
  <c r="M350" i="69"/>
  <c r="M407" i="69" s="1"/>
  <c r="M408" i="69"/>
  <c r="P406" i="69"/>
  <c r="H111" i="60"/>
  <c r="M346" i="69"/>
  <c r="M404" i="69"/>
  <c r="J106" i="60"/>
  <c r="P444" i="68"/>
  <c r="P516" i="68" s="1"/>
  <c r="G437" i="68"/>
  <c r="G509" i="68" s="1"/>
  <c r="G510" i="68"/>
  <c r="M429" i="68"/>
  <c r="M502" i="68"/>
  <c r="E429" i="68"/>
  <c r="E502" i="68"/>
  <c r="P426" i="68"/>
  <c r="H426" i="68"/>
  <c r="M357" i="67"/>
  <c r="E357" i="67"/>
  <c r="J354" i="67"/>
  <c r="J411" i="67" s="1"/>
  <c r="J412" i="67"/>
  <c r="P66" i="60"/>
  <c r="L404" i="67"/>
  <c r="L346" i="67"/>
  <c r="M343" i="67"/>
  <c r="E343" i="67"/>
  <c r="E415" i="66"/>
  <c r="E357" i="66"/>
  <c r="E414" i="66" s="1"/>
  <c r="P412" i="66"/>
  <c r="P354" i="66"/>
  <c r="P411" i="66" s="1"/>
  <c r="J350" i="66"/>
  <c r="L49" i="57"/>
  <c r="L43" i="57" s="1"/>
  <c r="N404" i="66"/>
  <c r="N346" i="66"/>
  <c r="F404" i="66"/>
  <c r="F346" i="66"/>
  <c r="D412" i="65"/>
  <c r="D354" i="65"/>
  <c r="L350" i="65"/>
  <c r="H30" i="57"/>
  <c r="H24" i="57" s="1"/>
  <c r="P28" i="60"/>
  <c r="L404" i="65"/>
  <c r="L346" i="65"/>
  <c r="P457" i="64"/>
  <c r="P393" i="64"/>
  <c r="P456" i="64" s="1"/>
  <c r="H457" i="64"/>
  <c r="H393" i="64"/>
  <c r="H456" i="64" s="1"/>
  <c r="M386" i="64"/>
  <c r="D447" i="64"/>
  <c r="K381" i="64"/>
  <c r="C384" i="72"/>
  <c r="C408" i="69"/>
  <c r="C350" i="69"/>
  <c r="I372" i="72"/>
  <c r="I318" i="72"/>
  <c r="O317" i="72"/>
  <c r="O371" i="72"/>
  <c r="G317" i="72"/>
  <c r="G371" i="72"/>
  <c r="O148" i="55"/>
  <c r="O143" i="55" s="1"/>
  <c r="O150" i="59"/>
  <c r="G148" i="55"/>
  <c r="G143" i="55" s="1"/>
  <c r="G150" i="59"/>
  <c r="M148" i="55"/>
  <c r="M143" i="55" s="1"/>
  <c r="E148" i="55"/>
  <c r="E143" i="55" s="1"/>
  <c r="H319" i="70"/>
  <c r="H339" i="70"/>
  <c r="N330" i="70"/>
  <c r="F330" i="70"/>
  <c r="N396" i="69"/>
  <c r="N339" i="69"/>
  <c r="N319" i="69"/>
  <c r="F339" i="69"/>
  <c r="F396" i="69"/>
  <c r="F319" i="69"/>
  <c r="L310" i="69"/>
  <c r="L387" i="69"/>
  <c r="L330" i="69"/>
  <c r="D387" i="69"/>
  <c r="D330" i="69"/>
  <c r="D310" i="69"/>
  <c r="Q413" i="68"/>
  <c r="E413" i="68"/>
  <c r="E485" i="68"/>
  <c r="L410" i="68"/>
  <c r="L385" i="68"/>
  <c r="H409" i="68"/>
  <c r="K381" i="68"/>
  <c r="K406" i="68"/>
  <c r="D338" i="67"/>
  <c r="H331" i="67"/>
  <c r="L327" i="67"/>
  <c r="H328" i="67"/>
  <c r="N325" i="67"/>
  <c r="N305" i="67"/>
  <c r="J331" i="66"/>
  <c r="D324" i="66"/>
  <c r="H335" i="65"/>
  <c r="Q325" i="65"/>
  <c r="Q305" i="65"/>
  <c r="I305" i="65"/>
  <c r="I324" i="65" s="1"/>
  <c r="I325" i="65"/>
  <c r="N375" i="64"/>
  <c r="O431" i="64"/>
  <c r="O368" i="64"/>
  <c r="F339" i="64"/>
  <c r="F361" i="64"/>
  <c r="C318" i="71"/>
  <c r="C372" i="71"/>
  <c r="C396" i="68"/>
  <c r="C403" i="68"/>
  <c r="C378" i="68"/>
  <c r="D312" i="72"/>
  <c r="P286" i="71"/>
  <c r="H323" i="71"/>
  <c r="H286" i="71"/>
  <c r="F148" i="54"/>
  <c r="F143" i="54" s="1"/>
  <c r="F150" i="58"/>
  <c r="L148" i="54"/>
  <c r="L143" i="54" s="1"/>
  <c r="D148" i="54"/>
  <c r="D143" i="54" s="1"/>
  <c r="J293" i="70"/>
  <c r="L369" i="69"/>
  <c r="N368" i="69"/>
  <c r="F368" i="69"/>
  <c r="L289" i="69"/>
  <c r="D328" i="69"/>
  <c r="D289" i="69"/>
  <c r="D327" i="69" s="1"/>
  <c r="J286" i="69"/>
  <c r="F361" i="68"/>
  <c r="J357" i="68"/>
  <c r="J405" i="68" s="1"/>
  <c r="N297" i="67"/>
  <c r="F297" i="67"/>
  <c r="J286" i="67"/>
  <c r="N300" i="66"/>
  <c r="N377" i="66"/>
  <c r="F300" i="66"/>
  <c r="J327" i="66"/>
  <c r="N30" i="54"/>
  <c r="N24" i="54" s="1"/>
  <c r="P293" i="65"/>
  <c r="H293" i="65"/>
  <c r="H331" i="65" s="1"/>
  <c r="P289" i="65"/>
  <c r="P327" i="65" s="1"/>
  <c r="H289" i="65"/>
  <c r="H327" i="65" s="1"/>
  <c r="F24" i="54"/>
  <c r="C297" i="66"/>
  <c r="I162" i="60"/>
  <c r="K146" i="60"/>
  <c r="E47" i="60"/>
  <c r="K28" i="60"/>
  <c r="G343" i="72"/>
  <c r="G397" i="72" s="1"/>
  <c r="G398" i="72"/>
  <c r="E389" i="72"/>
  <c r="J164" i="60"/>
  <c r="N162" i="60"/>
  <c r="F162" i="60"/>
  <c r="E343" i="71"/>
  <c r="E397" i="71" s="1"/>
  <c r="E398" i="71"/>
  <c r="H387" i="71"/>
  <c r="H332" i="71"/>
  <c r="P330" i="71"/>
  <c r="P385" i="71"/>
  <c r="H144" i="60"/>
  <c r="N415" i="70"/>
  <c r="N357" i="70"/>
  <c r="N414" i="70" s="1"/>
  <c r="J415" i="70"/>
  <c r="J357" i="70"/>
  <c r="J414" i="70" s="1"/>
  <c r="F415" i="70"/>
  <c r="F357" i="70"/>
  <c r="F414" i="70" s="1"/>
  <c r="L412" i="70"/>
  <c r="L354" i="70"/>
  <c r="L411" i="70" s="1"/>
  <c r="D412" i="70"/>
  <c r="D354" i="70"/>
  <c r="D411" i="70" s="1"/>
  <c r="N406" i="70"/>
  <c r="N348" i="70"/>
  <c r="N405" i="70" s="1"/>
  <c r="O346" i="70"/>
  <c r="O404" i="70"/>
  <c r="G346" i="70"/>
  <c r="G404" i="70"/>
  <c r="Q401" i="70"/>
  <c r="Q343" i="70"/>
  <c r="I401" i="70"/>
  <c r="I343" i="70"/>
  <c r="O415" i="69"/>
  <c r="O357" i="69"/>
  <c r="O414" i="69" s="1"/>
  <c r="L350" i="69"/>
  <c r="L408" i="69"/>
  <c r="D408" i="69"/>
  <c r="D350" i="69"/>
  <c r="P109" i="60"/>
  <c r="H109" i="60"/>
  <c r="I106" i="60"/>
  <c r="E401" i="69"/>
  <c r="E343" i="69"/>
  <c r="L514" i="68"/>
  <c r="L441" i="68"/>
  <c r="L513" i="68" s="1"/>
  <c r="P429" i="68"/>
  <c r="P502" i="68"/>
  <c r="D85" i="60"/>
  <c r="O426" i="68"/>
  <c r="G426" i="68"/>
  <c r="L357" i="67"/>
  <c r="L350" i="67"/>
  <c r="K404" i="67"/>
  <c r="K346" i="67"/>
  <c r="H357" i="66"/>
  <c r="H414" i="66" s="1"/>
  <c r="H415" i="66"/>
  <c r="Q350" i="66"/>
  <c r="M404" i="66"/>
  <c r="M346" i="66"/>
  <c r="N24" i="57"/>
  <c r="N396" i="64"/>
  <c r="F396" i="64"/>
  <c r="N389" i="64"/>
  <c r="N452" i="64" s="1"/>
  <c r="N454" i="64"/>
  <c r="L389" i="64"/>
  <c r="D389" i="64"/>
  <c r="J9" i="57"/>
  <c r="J3" i="57" s="1"/>
  <c r="K447" i="64"/>
  <c r="C336" i="72"/>
  <c r="C390" i="72" s="1"/>
  <c r="C386" i="71"/>
  <c r="C85" i="60"/>
  <c r="C350" i="66"/>
  <c r="P327" i="72"/>
  <c r="H327" i="72"/>
  <c r="N326" i="72"/>
  <c r="N380" i="72"/>
  <c r="N307" i="72"/>
  <c r="F380" i="72"/>
  <c r="F326" i="72"/>
  <c r="F307" i="72"/>
  <c r="P321" i="72"/>
  <c r="H321" i="72"/>
  <c r="N374" i="72"/>
  <c r="N320" i="72"/>
  <c r="F374" i="72"/>
  <c r="F320" i="72"/>
  <c r="L373" i="72"/>
  <c r="L300" i="72"/>
  <c r="L319" i="72"/>
  <c r="D373" i="72"/>
  <c r="D300" i="72"/>
  <c r="D319" i="72"/>
  <c r="F371" i="72"/>
  <c r="F317" i="72"/>
  <c r="K315" i="72"/>
  <c r="K296" i="72"/>
  <c r="J307" i="71"/>
  <c r="J326" i="71"/>
  <c r="J380" i="71"/>
  <c r="J304" i="71"/>
  <c r="J324" i="71"/>
  <c r="J148" i="55"/>
  <c r="J143" i="55" s="1"/>
  <c r="J150" i="59"/>
  <c r="P317" i="71"/>
  <c r="P371" i="71"/>
  <c r="P298" i="71"/>
  <c r="H371" i="71"/>
  <c r="H317" i="71"/>
  <c r="O314" i="71"/>
  <c r="O312" i="71"/>
  <c r="G312" i="71"/>
  <c r="E335" i="70"/>
  <c r="M333" i="70"/>
  <c r="K312" i="70"/>
  <c r="K332" i="70"/>
  <c r="O328" i="70"/>
  <c r="O308" i="70"/>
  <c r="G328" i="70"/>
  <c r="G308" i="70"/>
  <c r="G327" i="70" s="1"/>
  <c r="I388" i="69"/>
  <c r="I331" i="69"/>
  <c r="O105" i="55"/>
  <c r="G105" i="55"/>
  <c r="J423" i="68"/>
  <c r="P422" i="68"/>
  <c r="P494" i="68"/>
  <c r="H422" i="68"/>
  <c r="H494" i="68"/>
  <c r="N396" i="68"/>
  <c r="N421" i="68"/>
  <c r="F421" i="68"/>
  <c r="F396" i="68"/>
  <c r="L485" i="68"/>
  <c r="L413" i="68"/>
  <c r="H413" i="68"/>
  <c r="O385" i="68"/>
  <c r="O410" i="68"/>
  <c r="G385" i="68"/>
  <c r="G410" i="68"/>
  <c r="F381" i="68"/>
  <c r="F406" i="68"/>
  <c r="E81" i="55"/>
  <c r="L316" i="67"/>
  <c r="D336" i="67"/>
  <c r="D316" i="67"/>
  <c r="L330" i="67"/>
  <c r="L310" i="67"/>
  <c r="D330" i="67"/>
  <c r="D310" i="67"/>
  <c r="I62" i="55"/>
  <c r="I331" i="66"/>
  <c r="L308" i="66"/>
  <c r="L328" i="66"/>
  <c r="H327" i="66"/>
  <c r="E326" i="66"/>
  <c r="O324" i="66"/>
  <c r="N333" i="65"/>
  <c r="L332" i="65"/>
  <c r="D330" i="65"/>
  <c r="D310" i="65"/>
  <c r="D324" i="65"/>
  <c r="F373" i="64"/>
  <c r="F351" i="64"/>
  <c r="N432" i="64"/>
  <c r="N347" i="64"/>
  <c r="N369" i="64"/>
  <c r="M3" i="55"/>
  <c r="C298" i="71"/>
  <c r="C326" i="70"/>
  <c r="C414" i="68"/>
  <c r="C486" i="68"/>
  <c r="C389" i="68"/>
  <c r="C328" i="67"/>
  <c r="C308" i="67"/>
  <c r="C327" i="67" s="1"/>
  <c r="C333" i="66"/>
  <c r="C325" i="65"/>
  <c r="C305" i="65"/>
  <c r="K286" i="72"/>
  <c r="O355" i="72"/>
  <c r="O282" i="72"/>
  <c r="O354" i="72" s="1"/>
  <c r="G355" i="72"/>
  <c r="G282" i="72"/>
  <c r="G354" i="72" s="1"/>
  <c r="K276" i="72"/>
  <c r="O289" i="71"/>
  <c r="O362" i="71"/>
  <c r="G362" i="71"/>
  <c r="G289" i="71"/>
  <c r="M377" i="70"/>
  <c r="M300" i="70"/>
  <c r="E300" i="70"/>
  <c r="K297" i="70"/>
  <c r="Q286" i="70"/>
  <c r="O365" i="68"/>
  <c r="G365" i="68"/>
  <c r="G461" i="68" s="1"/>
  <c r="G462" i="68"/>
  <c r="G333" i="66"/>
  <c r="M293" i="66"/>
  <c r="E293" i="66"/>
  <c r="M330" i="66"/>
  <c r="E330" i="66"/>
  <c r="M289" i="66"/>
  <c r="M327" i="66" s="1"/>
  <c r="E289" i="66"/>
  <c r="E327" i="66" s="1"/>
  <c r="K43" i="54"/>
  <c r="O330" i="64"/>
  <c r="O323" i="64" s="1"/>
  <c r="G330" i="64"/>
  <c r="G372" i="64" s="1"/>
  <c r="H321" i="64"/>
  <c r="H363" i="64" s="1"/>
  <c r="C354" i="68"/>
  <c r="E162" i="60"/>
  <c r="Q109" i="60"/>
  <c r="C28" i="60"/>
  <c r="F398" i="72"/>
  <c r="F343" i="72"/>
  <c r="F397" i="72" s="1"/>
  <c r="L334" i="72"/>
  <c r="L388" i="72" s="1"/>
  <c r="L389" i="72"/>
  <c r="D166" i="60"/>
  <c r="Q161" i="57"/>
  <c r="I161" i="57"/>
  <c r="D398" i="71"/>
  <c r="D343" i="71"/>
  <c r="D397" i="71" s="1"/>
  <c r="Q340" i="71"/>
  <c r="Q394" i="71" s="1"/>
  <c r="Q395" i="71"/>
  <c r="I340" i="71"/>
  <c r="I394" i="71" s="1"/>
  <c r="I395" i="71"/>
  <c r="L336" i="71"/>
  <c r="L391" i="71"/>
  <c r="D391" i="71"/>
  <c r="D336" i="71"/>
  <c r="D390" i="71" s="1"/>
  <c r="H148" i="60"/>
  <c r="D389" i="71"/>
  <c r="Q357" i="70"/>
  <c r="I415" i="70"/>
  <c r="I357" i="70"/>
  <c r="I414" i="70" s="1"/>
  <c r="L130" i="57"/>
  <c r="L124" i="57" s="1"/>
  <c r="L132" i="60"/>
  <c r="J408" i="70"/>
  <c r="J350" i="70"/>
  <c r="J407" i="70" s="1"/>
  <c r="Q406" i="70"/>
  <c r="I406" i="70"/>
  <c r="N128" i="60"/>
  <c r="F128" i="60"/>
  <c r="L125" i="60"/>
  <c r="D125" i="60"/>
  <c r="J415" i="69"/>
  <c r="J357" i="69"/>
  <c r="J414" i="69" s="1"/>
  <c r="F406" i="69"/>
  <c r="K109" i="60"/>
  <c r="P106" i="60"/>
  <c r="L401" i="69"/>
  <c r="L343" i="69"/>
  <c r="N517" i="68"/>
  <c r="N444" i="68"/>
  <c r="N516" i="68" s="1"/>
  <c r="J517" i="68"/>
  <c r="J444" i="68"/>
  <c r="J516" i="68" s="1"/>
  <c r="F444" i="68"/>
  <c r="F516" i="68" s="1"/>
  <c r="M510" i="68"/>
  <c r="M437" i="68"/>
  <c r="M509" i="68" s="1"/>
  <c r="E510" i="68"/>
  <c r="E437" i="68"/>
  <c r="E509" i="68" s="1"/>
  <c r="M87" i="57"/>
  <c r="K429" i="68"/>
  <c r="K502" i="68"/>
  <c r="N426" i="68"/>
  <c r="F426" i="68"/>
  <c r="K357" i="67"/>
  <c r="L412" i="67"/>
  <c r="L354" i="67"/>
  <c r="L411" i="67" s="1"/>
  <c r="E68" i="57"/>
  <c r="E62" i="57" s="1"/>
  <c r="G350" i="67"/>
  <c r="Q348" i="67"/>
  <c r="I348" i="67"/>
  <c r="N404" i="67"/>
  <c r="N346" i="67"/>
  <c r="F404" i="67"/>
  <c r="F346" i="67"/>
  <c r="K343" i="67"/>
  <c r="K415" i="66"/>
  <c r="K357" i="66"/>
  <c r="K414" i="66" s="1"/>
  <c r="L346" i="66"/>
  <c r="L404" i="66"/>
  <c r="D346" i="66"/>
  <c r="D404" i="66"/>
  <c r="J357" i="65"/>
  <c r="J354" i="65"/>
  <c r="J411" i="65" s="1"/>
  <c r="N350" i="65"/>
  <c r="F350" i="65"/>
  <c r="N403" i="65"/>
  <c r="M343" i="65"/>
  <c r="E343" i="65"/>
  <c r="Q396" i="64"/>
  <c r="I396" i="64"/>
  <c r="N457" i="64"/>
  <c r="N393" i="64"/>
  <c r="N456" i="64" s="1"/>
  <c r="F457" i="64"/>
  <c r="F393" i="64"/>
  <c r="F456" i="64" s="1"/>
  <c r="O386" i="64"/>
  <c r="G386" i="64"/>
  <c r="F7" i="60"/>
  <c r="C166" i="60"/>
  <c r="C385" i="71"/>
  <c r="C330" i="71"/>
  <c r="C406" i="70"/>
  <c r="C348" i="70"/>
  <c r="C405" i="70" s="1"/>
  <c r="C109" i="60"/>
  <c r="C403" i="65"/>
  <c r="H304" i="72"/>
  <c r="H324" i="72"/>
  <c r="N323" i="72"/>
  <c r="F304" i="72"/>
  <c r="F323" i="72"/>
  <c r="O373" i="72"/>
  <c r="O319" i="72"/>
  <c r="O300" i="72"/>
  <c r="G300" i="72"/>
  <c r="G319" i="72"/>
  <c r="G373" i="72"/>
  <c r="N296" i="72"/>
  <c r="N315" i="72"/>
  <c r="F296" i="72"/>
  <c r="F315" i="72"/>
  <c r="I325" i="71"/>
  <c r="G300" i="71"/>
  <c r="N396" i="70"/>
  <c r="N319" i="70"/>
  <c r="N339" i="70"/>
  <c r="F319" i="70"/>
  <c r="F396" i="70"/>
  <c r="F339" i="70"/>
  <c r="H337" i="70"/>
  <c r="J316" i="70"/>
  <c r="J336" i="70"/>
  <c r="L130" i="55"/>
  <c r="L124" i="55" s="1"/>
  <c r="J308" i="70"/>
  <c r="J327" i="70" s="1"/>
  <c r="J328" i="70"/>
  <c r="P326" i="70"/>
  <c r="H326" i="70"/>
  <c r="N305" i="70"/>
  <c r="N324" i="70" s="1"/>
  <c r="N325" i="70"/>
  <c r="F305" i="70"/>
  <c r="F324" i="70" s="1"/>
  <c r="F325" i="70"/>
  <c r="N340" i="69"/>
  <c r="P319" i="69"/>
  <c r="P396" i="69"/>
  <c r="P339" i="69"/>
  <c r="P337" i="69"/>
  <c r="F316" i="69"/>
  <c r="F336" i="69"/>
  <c r="J330" i="69"/>
  <c r="J387" i="69"/>
  <c r="F111" i="55"/>
  <c r="F105" i="55" s="1"/>
  <c r="P326" i="69"/>
  <c r="H326" i="69"/>
  <c r="N325" i="69"/>
  <c r="N305" i="69"/>
  <c r="D393" i="68"/>
  <c r="D418" i="68"/>
  <c r="N385" i="68"/>
  <c r="N410" i="68"/>
  <c r="J410" i="68"/>
  <c r="H87" i="55"/>
  <c r="K87" i="55"/>
  <c r="K383" i="68" s="1"/>
  <c r="D403" i="68"/>
  <c r="K316" i="67"/>
  <c r="K336" i="67"/>
  <c r="N331" i="67"/>
  <c r="J331" i="67"/>
  <c r="Q68" i="55"/>
  <c r="Q62" i="55" s="1"/>
  <c r="F327" i="67"/>
  <c r="M396" i="66"/>
  <c r="M339" i="66"/>
  <c r="E396" i="66"/>
  <c r="E339" i="66"/>
  <c r="L332" i="66"/>
  <c r="D312" i="66"/>
  <c r="D332" i="66"/>
  <c r="O49" i="55"/>
  <c r="O43" i="55" s="1"/>
  <c r="G49" i="55"/>
  <c r="G43" i="55" s="1"/>
  <c r="N325" i="66"/>
  <c r="O332" i="65"/>
  <c r="O312" i="65"/>
  <c r="G332" i="65"/>
  <c r="G312" i="65"/>
  <c r="L328" i="65"/>
  <c r="H328" i="65"/>
  <c r="J440" i="64"/>
  <c r="J377" i="64"/>
  <c r="P354" i="64"/>
  <c r="P376" i="64"/>
  <c r="L375" i="64"/>
  <c r="M347" i="64"/>
  <c r="M369" i="64"/>
  <c r="M432" i="64"/>
  <c r="E432" i="64"/>
  <c r="E347" i="64"/>
  <c r="E369" i="64"/>
  <c r="H361" i="64"/>
  <c r="H339" i="64"/>
  <c r="C372" i="72"/>
  <c r="C318" i="72"/>
  <c r="C305" i="70"/>
  <c r="C312" i="66"/>
  <c r="N286" i="72"/>
  <c r="F286" i="72"/>
  <c r="J355" i="72"/>
  <c r="J282" i="72"/>
  <c r="P166" i="54"/>
  <c r="P161" i="54" s="1"/>
  <c r="P168" i="58"/>
  <c r="N362" i="71"/>
  <c r="N289" i="71"/>
  <c r="F289" i="71"/>
  <c r="F362" i="71"/>
  <c r="N286" i="71"/>
  <c r="F286" i="71"/>
  <c r="J148" i="54"/>
  <c r="J143" i="54" s="1"/>
  <c r="J150" i="58"/>
  <c r="J297" i="70"/>
  <c r="L130" i="54"/>
  <c r="L124" i="54" s="1"/>
  <c r="J105" i="54"/>
  <c r="L297" i="69"/>
  <c r="J113" i="58"/>
  <c r="H113" i="58"/>
  <c r="H111" i="54"/>
  <c r="H105" i="54" s="1"/>
  <c r="P325" i="69"/>
  <c r="D105" i="54"/>
  <c r="L361" i="68"/>
  <c r="D361" i="68"/>
  <c r="P354" i="68"/>
  <c r="H354" i="68"/>
  <c r="D68" i="54"/>
  <c r="D62" i="54" s="1"/>
  <c r="J68" i="54"/>
  <c r="J62" i="54" s="1"/>
  <c r="L286" i="67"/>
  <c r="D297" i="66"/>
  <c r="P49" i="54"/>
  <c r="P43" i="54" s="1"/>
  <c r="H49" i="54"/>
  <c r="H43" i="54" s="1"/>
  <c r="J286" i="66"/>
  <c r="N297" i="65"/>
  <c r="F297" i="65"/>
  <c r="J330" i="64"/>
  <c r="P9" i="54"/>
  <c r="P3" i="54" s="1"/>
  <c r="P12" i="58"/>
  <c r="H9" i="54"/>
  <c r="H3" i="54" s="1"/>
  <c r="F318" i="64"/>
  <c r="C300" i="70"/>
  <c r="C377" i="70"/>
  <c r="C286" i="69"/>
  <c r="C324" i="69" s="1"/>
  <c r="C293" i="65"/>
  <c r="C291" i="65" s="1"/>
  <c r="H168" i="60"/>
  <c r="H166" i="57"/>
  <c r="H161" i="57" s="1"/>
  <c r="P162" i="60"/>
  <c r="D162" i="60"/>
  <c r="N340" i="71"/>
  <c r="N394" i="71" s="1"/>
  <c r="N396" i="71"/>
  <c r="F340" i="71"/>
  <c r="F394" i="71" s="1"/>
  <c r="F396" i="71"/>
  <c r="H395" i="71"/>
  <c r="H340" i="71"/>
  <c r="H394" i="71" s="1"/>
  <c r="O148" i="60"/>
  <c r="K389" i="71"/>
  <c r="N385" i="71"/>
  <c r="N330" i="71"/>
  <c r="I350" i="70"/>
  <c r="I407" i="70" s="1"/>
  <c r="I408" i="70"/>
  <c r="M346" i="70"/>
  <c r="M404" i="70"/>
  <c r="Q415" i="69"/>
  <c r="Q357" i="69"/>
  <c r="Q414" i="69" s="1"/>
  <c r="M415" i="69"/>
  <c r="M357" i="69"/>
  <c r="M414" i="69" s="1"/>
  <c r="Q111" i="57"/>
  <c r="Q105" i="57" s="1"/>
  <c r="I111" i="57"/>
  <c r="I105" i="57" s="1"/>
  <c r="E111" i="57"/>
  <c r="E105" i="57" s="1"/>
  <c r="I517" i="68"/>
  <c r="I444" i="68"/>
  <c r="I516" i="68" s="1"/>
  <c r="E517" i="68"/>
  <c r="E444" i="68"/>
  <c r="E516" i="68" s="1"/>
  <c r="E426" i="68"/>
  <c r="L62" i="57"/>
  <c r="J343" i="67"/>
  <c r="F62" i="57"/>
  <c r="O350" i="66"/>
  <c r="G350" i="66"/>
  <c r="Q354" i="65"/>
  <c r="Q411" i="65" s="1"/>
  <c r="Q412" i="65"/>
  <c r="M412" i="65"/>
  <c r="M354" i="65"/>
  <c r="M411" i="65" s="1"/>
  <c r="E412" i="65"/>
  <c r="E354" i="65"/>
  <c r="E411" i="65" s="1"/>
  <c r="E448" i="64"/>
  <c r="E384" i="64"/>
  <c r="D381" i="64"/>
  <c r="C387" i="72"/>
  <c r="C332" i="72"/>
  <c r="C336" i="71"/>
  <c r="C391" i="71"/>
  <c r="C357" i="65"/>
  <c r="J371" i="71"/>
  <c r="J317" i="71"/>
  <c r="Q404" i="68"/>
  <c r="I404" i="68"/>
  <c r="H339" i="66"/>
  <c r="H319" i="66"/>
  <c r="H396" i="66"/>
  <c r="G326" i="66"/>
  <c r="I325" i="66"/>
  <c r="I305" i="66"/>
  <c r="E43" i="55"/>
  <c r="L326" i="65"/>
  <c r="D326" i="65"/>
  <c r="F325" i="65"/>
  <c r="F305" i="65"/>
  <c r="M377" i="64"/>
  <c r="E377" i="64"/>
  <c r="J374" i="64"/>
  <c r="M130" i="54"/>
  <c r="M124" i="54" s="1"/>
  <c r="E291" i="70"/>
  <c r="Q377" i="69"/>
  <c r="Q300" i="69"/>
  <c r="M300" i="69"/>
  <c r="M377" i="69"/>
  <c r="I377" i="69"/>
  <c r="I300" i="69"/>
  <c r="E377" i="69"/>
  <c r="E300" i="69"/>
  <c r="M370" i="69"/>
  <c r="M293" i="69"/>
  <c r="M289" i="67"/>
  <c r="M62" i="54"/>
  <c r="O286" i="67"/>
  <c r="L144" i="50"/>
  <c r="O172" i="60"/>
  <c r="O166" i="57"/>
  <c r="O161" i="57" s="1"/>
  <c r="L332" i="72"/>
  <c r="L387" i="72"/>
  <c r="N332" i="71"/>
  <c r="N387" i="71"/>
  <c r="O125" i="60"/>
  <c r="K124" i="57"/>
  <c r="K412" i="69"/>
  <c r="K354" i="69"/>
  <c r="K411" i="69" s="1"/>
  <c r="F514" i="68"/>
  <c r="F441" i="68"/>
  <c r="F513" i="68" s="1"/>
  <c r="N357" i="67"/>
  <c r="J357" i="67"/>
  <c r="F357" i="67"/>
  <c r="G354" i="67"/>
  <c r="G411" i="67" s="1"/>
  <c r="G412" i="67"/>
  <c r="J343" i="66"/>
  <c r="E357" i="65"/>
  <c r="L374" i="72"/>
  <c r="L320" i="72"/>
  <c r="F300" i="72"/>
  <c r="F373" i="72"/>
  <c r="F319" i="72"/>
  <c r="M308" i="70"/>
  <c r="M327" i="70" s="1"/>
  <c r="M328" i="70"/>
  <c r="Q305" i="70"/>
  <c r="Q325" i="70"/>
  <c r="E305" i="70"/>
  <c r="E325" i="70"/>
  <c r="I340" i="69"/>
  <c r="O339" i="69"/>
  <c r="O319" i="69"/>
  <c r="O396" i="69"/>
  <c r="M316" i="69"/>
  <c r="M336" i="69"/>
  <c r="M419" i="68"/>
  <c r="K418" i="68"/>
  <c r="K393" i="68"/>
  <c r="M484" i="68"/>
  <c r="M412" i="68"/>
  <c r="E484" i="68"/>
  <c r="E412" i="68"/>
  <c r="K411" i="68"/>
  <c r="I87" i="55"/>
  <c r="E385" i="68"/>
  <c r="E410" i="68"/>
  <c r="K340" i="67"/>
  <c r="J336" i="67"/>
  <c r="J316" i="67"/>
  <c r="Q334" i="67"/>
  <c r="I334" i="67"/>
  <c r="O333" i="67"/>
  <c r="G333" i="67"/>
  <c r="I332" i="67"/>
  <c r="I312" i="67"/>
  <c r="L337" i="66"/>
  <c r="Q316" i="65"/>
  <c r="Q310" i="65" s="1"/>
  <c r="Q336" i="65"/>
  <c r="H333" i="65"/>
  <c r="N331" i="65"/>
  <c r="Q342" i="64"/>
  <c r="Q364" i="64"/>
  <c r="E342" i="64"/>
  <c r="E363" i="64" s="1"/>
  <c r="E364" i="64"/>
  <c r="E276" i="72"/>
  <c r="E289" i="71"/>
  <c r="E362" i="71"/>
  <c r="E286" i="71"/>
  <c r="Q353" i="71"/>
  <c r="I353" i="71"/>
  <c r="E353" i="71"/>
  <c r="O289" i="70"/>
  <c r="E289" i="69"/>
  <c r="K286" i="69"/>
  <c r="Q43" i="54"/>
  <c r="M286" i="66"/>
  <c r="G30" i="54"/>
  <c r="G24" i="54" s="1"/>
  <c r="I293" i="65"/>
  <c r="I289" i="65"/>
  <c r="M326" i="65"/>
  <c r="O286" i="65"/>
  <c r="O324" i="65" s="1"/>
  <c r="K24" i="54"/>
  <c r="K326" i="64"/>
  <c r="K410" i="64" s="1"/>
  <c r="K411" i="64"/>
  <c r="D164" i="50"/>
  <c r="N168" i="60"/>
  <c r="N166" i="57"/>
  <c r="N161" i="57" s="1"/>
  <c r="K166" i="60"/>
  <c r="G398" i="71"/>
  <c r="G343" i="71"/>
  <c r="G397" i="71" s="1"/>
  <c r="J412" i="70"/>
  <c r="J354" i="70"/>
  <c r="J411" i="70" s="1"/>
  <c r="N109" i="60"/>
  <c r="J404" i="69"/>
  <c r="J346" i="69"/>
  <c r="O106" i="60"/>
  <c r="G400" i="69"/>
  <c r="D510" i="68"/>
  <c r="D437" i="68"/>
  <c r="D509" i="68" s="1"/>
  <c r="D433" i="68"/>
  <c r="J350" i="67"/>
  <c r="I412" i="66"/>
  <c r="I354" i="66"/>
  <c r="M49" i="57"/>
  <c r="M43" i="57" s="1"/>
  <c r="E296" i="72"/>
  <c r="E314" i="72" s="1"/>
  <c r="E315" i="72"/>
  <c r="N327" i="71"/>
  <c r="F327" i="71"/>
  <c r="K340" i="70"/>
  <c r="I319" i="70"/>
  <c r="I339" i="70"/>
  <c r="I396" i="70"/>
  <c r="E339" i="70"/>
  <c r="E319" i="70"/>
  <c r="Q325" i="69"/>
  <c r="Q305" i="69"/>
  <c r="I324" i="69"/>
  <c r="L381" i="68"/>
  <c r="L406" i="68"/>
  <c r="H381" i="68"/>
  <c r="H406" i="68"/>
  <c r="J68" i="55"/>
  <c r="J62" i="55" s="1"/>
  <c r="M328" i="67"/>
  <c r="M308" i="67"/>
  <c r="Q326" i="67"/>
  <c r="I326" i="67"/>
  <c r="O325" i="67"/>
  <c r="O305" i="67"/>
  <c r="O334" i="66"/>
  <c r="G334" i="66"/>
  <c r="O308" i="65"/>
  <c r="O328" i="65"/>
  <c r="J9" i="55"/>
  <c r="J3" i="55" s="1"/>
  <c r="F366" i="64"/>
  <c r="Q168" i="58"/>
  <c r="Q166" i="54"/>
  <c r="Q161" i="54" s="1"/>
  <c r="M355" i="72"/>
  <c r="M282" i="72"/>
  <c r="Q336" i="70"/>
  <c r="Q297" i="70"/>
  <c r="Q291" i="70" s="1"/>
  <c r="I130" i="54"/>
  <c r="I124" i="54" s="1"/>
  <c r="E333" i="70"/>
  <c r="Q130" i="54"/>
  <c r="Q124" i="54" s="1"/>
  <c r="O297" i="69"/>
  <c r="K357" i="68"/>
  <c r="G297" i="67"/>
  <c r="E68" i="54"/>
  <c r="E62" i="54" s="1"/>
  <c r="O293" i="67"/>
  <c r="Q291" i="67"/>
  <c r="M204" i="71"/>
  <c r="J165" i="70"/>
  <c r="J408" i="69"/>
  <c r="J350" i="69"/>
  <c r="J407" i="69" s="1"/>
  <c r="E296" i="71"/>
  <c r="E314" i="71" s="1"/>
  <c r="E315" i="71"/>
  <c r="Q143" i="55"/>
  <c r="E294" i="71"/>
  <c r="E313" i="71"/>
  <c r="K337" i="70"/>
  <c r="M316" i="70"/>
  <c r="M336" i="70"/>
  <c r="M340" i="65"/>
  <c r="E319" i="65"/>
  <c r="E340" i="65"/>
  <c r="M365" i="68"/>
  <c r="M461" i="68" s="1"/>
  <c r="M462" i="68"/>
  <c r="E300" i="65"/>
  <c r="C109" i="50"/>
  <c r="E47" i="50"/>
  <c r="Q161" i="72"/>
  <c r="I161" i="72"/>
  <c r="P162" i="50"/>
  <c r="H162" i="50"/>
  <c r="D158" i="71"/>
  <c r="D213" i="71"/>
  <c r="P205" i="71"/>
  <c r="P150" i="71"/>
  <c r="H205" i="71"/>
  <c r="H150" i="71"/>
  <c r="Q202" i="71"/>
  <c r="I202" i="71"/>
  <c r="Q165" i="70"/>
  <c r="I165" i="70"/>
  <c r="N220" i="70"/>
  <c r="N162" i="70"/>
  <c r="F220" i="70"/>
  <c r="F162" i="70"/>
  <c r="F219" i="70" s="1"/>
  <c r="N128" i="50"/>
  <c r="F128" i="50"/>
  <c r="G125" i="50"/>
  <c r="F125" i="50"/>
  <c r="I220" i="69"/>
  <c r="I162" i="69"/>
  <c r="I219" i="69" s="1"/>
  <c r="L216" i="69"/>
  <c r="L158" i="69"/>
  <c r="D158" i="69"/>
  <c r="D215" i="69" s="1"/>
  <c r="D216" i="69"/>
  <c r="M109" i="50"/>
  <c r="E109" i="50"/>
  <c r="N272" i="68"/>
  <c r="N199" i="68"/>
  <c r="N271" i="68" s="1"/>
  <c r="F199" i="68"/>
  <c r="F271" i="68" s="1"/>
  <c r="F272" i="68"/>
  <c r="H195" i="68"/>
  <c r="N85" i="50"/>
  <c r="J260" i="68"/>
  <c r="J187" i="68"/>
  <c r="Q220" i="67"/>
  <c r="Q162" i="67"/>
  <c r="Q219" i="67" s="1"/>
  <c r="I162" i="67"/>
  <c r="I219" i="67" s="1"/>
  <c r="I220" i="67"/>
  <c r="N154" i="67"/>
  <c r="N212" i="67"/>
  <c r="F212" i="67"/>
  <c r="F154" i="67"/>
  <c r="P47" i="50"/>
  <c r="H47" i="50"/>
  <c r="P165" i="65"/>
  <c r="H165" i="65"/>
  <c r="Q162" i="65"/>
  <c r="Q219" i="65" s="1"/>
  <c r="Q220" i="65"/>
  <c r="I220" i="65"/>
  <c r="I162" i="65"/>
  <c r="I219" i="65" s="1"/>
  <c r="Q158" i="65"/>
  <c r="I158" i="65"/>
  <c r="L28" i="50"/>
  <c r="H212" i="65"/>
  <c r="H154" i="65"/>
  <c r="H184" i="64"/>
  <c r="N177" i="64"/>
  <c r="N174" i="64" s="1"/>
  <c r="F177" i="64"/>
  <c r="G174" i="64"/>
  <c r="N235" i="64"/>
  <c r="B203" i="71"/>
  <c r="B148" i="71"/>
  <c r="B212" i="69"/>
  <c r="B154" i="69"/>
  <c r="B151" i="67"/>
  <c r="B212" i="65"/>
  <c r="B154" i="65"/>
  <c r="D112" i="72"/>
  <c r="D131" i="72"/>
  <c r="K145" i="71"/>
  <c r="N125" i="71"/>
  <c r="N144" i="71"/>
  <c r="M118" i="71"/>
  <c r="M116" i="71" s="1"/>
  <c r="M137" i="71"/>
  <c r="E137" i="71"/>
  <c r="E118" i="71"/>
  <c r="Q148" i="45"/>
  <c r="I148" i="45"/>
  <c r="Q147" i="70"/>
  <c r="Q127" i="70"/>
  <c r="I127" i="70"/>
  <c r="I147" i="70"/>
  <c r="K139" i="70"/>
  <c r="Q113" i="70"/>
  <c r="Q133" i="70"/>
  <c r="M139" i="69"/>
  <c r="M196" i="69"/>
  <c r="N111" i="45"/>
  <c r="N113" i="49"/>
  <c r="K116" i="69"/>
  <c r="K136" i="69"/>
  <c r="C116" i="69"/>
  <c r="C136" i="69"/>
  <c r="O143" i="68"/>
  <c r="N139" i="68"/>
  <c r="F139" i="68"/>
  <c r="K136" i="68"/>
  <c r="P127" i="66"/>
  <c r="P147" i="66"/>
  <c r="H127" i="66"/>
  <c r="O116" i="66"/>
  <c r="O112" i="66" s="1"/>
  <c r="F134" i="66"/>
  <c r="Q30" i="45"/>
  <c r="J138" i="65"/>
  <c r="K113" i="65"/>
  <c r="G24" i="45"/>
  <c r="E24" i="45"/>
  <c r="P142" i="64"/>
  <c r="Q159" i="64"/>
  <c r="P158" i="64"/>
  <c r="O135" i="64"/>
  <c r="O157" i="64"/>
  <c r="I132" i="64"/>
  <c r="J127" i="64"/>
  <c r="J149" i="64"/>
  <c r="B148" i="70"/>
  <c r="B116" i="70"/>
  <c r="B135" i="70" s="1"/>
  <c r="B136" i="70"/>
  <c r="B154" i="68"/>
  <c r="F166" i="44"/>
  <c r="F161" i="44" s="1"/>
  <c r="I98" i="72"/>
  <c r="B98" i="71"/>
  <c r="I96" i="71"/>
  <c r="K99" i="70"/>
  <c r="C99" i="70"/>
  <c r="Q97" i="70"/>
  <c r="O94" i="70"/>
  <c r="G94" i="70"/>
  <c r="B94" i="70"/>
  <c r="N161" i="72"/>
  <c r="G213" i="72"/>
  <c r="G158" i="72"/>
  <c r="G212" i="72" s="1"/>
  <c r="E164" i="50"/>
  <c r="C161" i="71"/>
  <c r="C128" i="50"/>
  <c r="E214" i="69"/>
  <c r="Q106" i="50"/>
  <c r="O191" i="68"/>
  <c r="K85" i="50"/>
  <c r="O66" i="50"/>
  <c r="O49" i="47"/>
  <c r="E49" i="47"/>
  <c r="E43" i="47" s="1"/>
  <c r="M165" i="65"/>
  <c r="O177" i="64"/>
  <c r="O174" i="64" s="1"/>
  <c r="B158" i="66"/>
  <c r="M135" i="72"/>
  <c r="J118" i="71"/>
  <c r="J137" i="71"/>
  <c r="M131" i="71"/>
  <c r="M112" i="71"/>
  <c r="F146" i="70"/>
  <c r="Q130" i="45"/>
  <c r="G138" i="70"/>
  <c r="P174" i="68"/>
  <c r="N147" i="68"/>
  <c r="M120" i="67"/>
  <c r="M118" i="67" s="1"/>
  <c r="G142" i="65"/>
  <c r="Q120" i="65"/>
  <c r="Q140" i="65"/>
  <c r="L113" i="65"/>
  <c r="E142" i="64"/>
  <c r="E164" i="64"/>
  <c r="B124" i="66"/>
  <c r="B118" i="66" s="1"/>
  <c r="P94" i="72"/>
  <c r="K94" i="71"/>
  <c r="I108" i="70"/>
  <c r="F97" i="70"/>
  <c r="F93" i="70" s="1"/>
  <c r="L94" i="70"/>
  <c r="O105" i="69"/>
  <c r="Q30" i="57"/>
  <c r="Q24" i="57" s="1"/>
  <c r="E30" i="57"/>
  <c r="E24" i="57" s="1"/>
  <c r="P24" i="57"/>
  <c r="L343" i="65"/>
  <c r="E330" i="69"/>
  <c r="E387" i="69"/>
  <c r="F330" i="66"/>
  <c r="F310" i="66"/>
  <c r="E355" i="71"/>
  <c r="E282" i="71"/>
  <c r="E354" i="71" s="1"/>
  <c r="E276" i="71"/>
  <c r="G289" i="66"/>
  <c r="H128" i="50"/>
  <c r="P66" i="50"/>
  <c r="F28" i="50"/>
  <c r="F7" i="50"/>
  <c r="H161" i="72"/>
  <c r="K154" i="72"/>
  <c r="G166" i="47"/>
  <c r="O164" i="50"/>
  <c r="K205" i="72"/>
  <c r="K150" i="72"/>
  <c r="O162" i="50"/>
  <c r="K148" i="72"/>
  <c r="K203" i="72"/>
  <c r="C203" i="72"/>
  <c r="C148" i="72"/>
  <c r="O158" i="71"/>
  <c r="O212" i="71" s="1"/>
  <c r="O213" i="71"/>
  <c r="G213" i="71"/>
  <c r="G158" i="71"/>
  <c r="G212" i="71" s="1"/>
  <c r="O146" i="50"/>
  <c r="K150" i="71"/>
  <c r="K205" i="71"/>
  <c r="C150" i="71"/>
  <c r="C205" i="71"/>
  <c r="I158" i="70"/>
  <c r="I215" i="70" s="1"/>
  <c r="I216" i="70"/>
  <c r="J214" i="70"/>
  <c r="Q128" i="50"/>
  <c r="M212" i="70"/>
  <c r="M154" i="70"/>
  <c r="M165" i="69"/>
  <c r="P220" i="69"/>
  <c r="P162" i="69"/>
  <c r="P219" i="69" s="1"/>
  <c r="H220" i="69"/>
  <c r="H162" i="69"/>
  <c r="O216" i="69"/>
  <c r="O158" i="69"/>
  <c r="G216" i="69"/>
  <c r="G158" i="69"/>
  <c r="G215" i="69" s="1"/>
  <c r="K214" i="69"/>
  <c r="C214" i="69"/>
  <c r="L109" i="50"/>
  <c r="H212" i="69"/>
  <c r="H154" i="69"/>
  <c r="J151" i="69"/>
  <c r="J209" i="69"/>
  <c r="Q275" i="68"/>
  <c r="Q202" i="68"/>
  <c r="I202" i="68"/>
  <c r="C195" i="68"/>
  <c r="M259" i="68"/>
  <c r="E259" i="68"/>
  <c r="M66" i="50"/>
  <c r="E66" i="50"/>
  <c r="J220" i="66"/>
  <c r="J162" i="66"/>
  <c r="O158" i="66"/>
  <c r="G158" i="66"/>
  <c r="K212" i="66"/>
  <c r="K154" i="66"/>
  <c r="C154" i="66"/>
  <c r="C212" i="66"/>
  <c r="K165" i="65"/>
  <c r="H162" i="65"/>
  <c r="H219" i="65" s="1"/>
  <c r="H220" i="65"/>
  <c r="E30" i="47"/>
  <c r="E24" i="47" s="1"/>
  <c r="H158" i="65"/>
  <c r="D30" i="47"/>
  <c r="O28" i="50"/>
  <c r="K24" i="47"/>
  <c r="C212" i="65"/>
  <c r="C154" i="65"/>
  <c r="N151" i="65"/>
  <c r="F151" i="65"/>
  <c r="O184" i="64"/>
  <c r="G184" i="64"/>
  <c r="E177" i="64"/>
  <c r="M236" i="64"/>
  <c r="M172" i="64"/>
  <c r="E172" i="64"/>
  <c r="E236" i="64"/>
  <c r="N169" i="64"/>
  <c r="F169" i="64"/>
  <c r="B162" i="67"/>
  <c r="B219" i="67" s="1"/>
  <c r="B47" i="50"/>
  <c r="B7" i="50"/>
  <c r="Q142" i="72"/>
  <c r="I142" i="72"/>
  <c r="P122" i="72"/>
  <c r="P141" i="72"/>
  <c r="K135" i="72"/>
  <c r="C135" i="72"/>
  <c r="H114" i="72"/>
  <c r="H132" i="72" s="1"/>
  <c r="H133" i="72"/>
  <c r="K112" i="72"/>
  <c r="K131" i="72"/>
  <c r="C112" i="72"/>
  <c r="C131" i="72"/>
  <c r="J145" i="71"/>
  <c r="Q125" i="71"/>
  <c r="Q144" i="71"/>
  <c r="I125" i="71"/>
  <c r="I144" i="71"/>
  <c r="J139" i="71"/>
  <c r="Q138" i="71"/>
  <c r="I138" i="71"/>
  <c r="P118" i="71"/>
  <c r="P116" i="71" s="1"/>
  <c r="P137" i="71"/>
  <c r="H118" i="71"/>
  <c r="H137" i="71"/>
  <c r="P135" i="71"/>
  <c r="H135" i="71"/>
  <c r="Q148" i="70"/>
  <c r="I148" i="70"/>
  <c r="P127" i="70"/>
  <c r="P147" i="70"/>
  <c r="H127" i="70"/>
  <c r="H147" i="70"/>
  <c r="J136" i="70"/>
  <c r="J116" i="70"/>
  <c r="H146" i="69"/>
  <c r="L124" i="69"/>
  <c r="L144" i="69"/>
  <c r="N142" i="69"/>
  <c r="F142" i="69"/>
  <c r="M141" i="69"/>
  <c r="M198" i="69"/>
  <c r="E198" i="69"/>
  <c r="E141" i="69"/>
  <c r="L197" i="69"/>
  <c r="L140" i="69"/>
  <c r="L120" i="69"/>
  <c r="D120" i="69"/>
  <c r="D197" i="69"/>
  <c r="D140" i="69"/>
  <c r="N195" i="69"/>
  <c r="N138" i="69"/>
  <c r="F195" i="69"/>
  <c r="F138" i="69"/>
  <c r="F116" i="69"/>
  <c r="F136" i="69"/>
  <c r="K154" i="68"/>
  <c r="K151" i="68"/>
  <c r="G169" i="68"/>
  <c r="N143" i="68"/>
  <c r="F143" i="68"/>
  <c r="F168" i="68"/>
  <c r="E87" i="45"/>
  <c r="O116" i="67"/>
  <c r="O136" i="67"/>
  <c r="G116" i="67"/>
  <c r="M62" i="45"/>
  <c r="C142" i="66"/>
  <c r="Q120" i="66"/>
  <c r="I120" i="66"/>
  <c r="M148" i="65"/>
  <c r="E148" i="65"/>
  <c r="L127" i="65"/>
  <c r="K120" i="65"/>
  <c r="M116" i="65"/>
  <c r="O142" i="64"/>
  <c r="N135" i="64"/>
  <c r="N157" i="64"/>
  <c r="F135" i="64"/>
  <c r="L9" i="45"/>
  <c r="B140" i="71"/>
  <c r="B134" i="70"/>
  <c r="J107" i="72"/>
  <c r="G96" i="72"/>
  <c r="N94" i="72"/>
  <c r="F94" i="72"/>
  <c r="L96" i="71"/>
  <c r="L132" i="71" s="1"/>
  <c r="D96" i="71"/>
  <c r="D132" i="71" s="1"/>
  <c r="B99" i="70"/>
  <c r="Q99" i="69"/>
  <c r="I99" i="69"/>
  <c r="P97" i="69"/>
  <c r="H97" i="69"/>
  <c r="J161" i="72"/>
  <c r="Q152" i="72"/>
  <c r="M164" i="50"/>
  <c r="I106" i="50"/>
  <c r="G272" i="68"/>
  <c r="G199" i="68"/>
  <c r="G271" i="68" s="1"/>
  <c r="M195" i="68"/>
  <c r="C85" i="50"/>
  <c r="K66" i="50"/>
  <c r="M158" i="66"/>
  <c r="M156" i="66" s="1"/>
  <c r="L49" i="47"/>
  <c r="E165" i="65"/>
  <c r="J162" i="65"/>
  <c r="J219" i="65" s="1"/>
  <c r="N158" i="65"/>
  <c r="I154" i="65"/>
  <c r="I212" i="65"/>
  <c r="P151" i="65"/>
  <c r="G7" i="50"/>
  <c r="P169" i="64"/>
  <c r="B85" i="50"/>
  <c r="F139" i="72"/>
  <c r="D118" i="72"/>
  <c r="D137" i="72"/>
  <c r="J114" i="72"/>
  <c r="J133" i="72"/>
  <c r="O125" i="71"/>
  <c r="O144" i="71"/>
  <c r="K142" i="71"/>
  <c r="F122" i="71"/>
  <c r="F141" i="71"/>
  <c r="O138" i="71"/>
  <c r="M141" i="70"/>
  <c r="D120" i="70"/>
  <c r="D140" i="70"/>
  <c r="H136" i="70"/>
  <c r="H116" i="70"/>
  <c r="G145" i="69"/>
  <c r="K113" i="69"/>
  <c r="K133" i="69"/>
  <c r="E151" i="68"/>
  <c r="M87" i="45"/>
  <c r="Q120" i="67"/>
  <c r="L118" i="67"/>
  <c r="L138" i="67"/>
  <c r="N113" i="67"/>
  <c r="C120" i="66"/>
  <c r="P116" i="66"/>
  <c r="N113" i="66"/>
  <c r="N112" i="66" s="1"/>
  <c r="M120" i="65"/>
  <c r="I142" i="64"/>
  <c r="C127" i="64"/>
  <c r="C149" i="64"/>
  <c r="F104" i="72"/>
  <c r="L94" i="72"/>
  <c r="K98" i="71"/>
  <c r="G94" i="71"/>
  <c r="M108" i="70"/>
  <c r="F97" i="69"/>
  <c r="E395" i="72"/>
  <c r="E340" i="72"/>
  <c r="E394" i="72" s="1"/>
  <c r="F85" i="60"/>
  <c r="O334" i="69"/>
  <c r="I390" i="69"/>
  <c r="I333" i="69"/>
  <c r="K312" i="69"/>
  <c r="K389" i="69"/>
  <c r="K332" i="69"/>
  <c r="G113" i="59"/>
  <c r="O339" i="66"/>
  <c r="O300" i="66"/>
  <c r="O338" i="66" s="1"/>
  <c r="K377" i="66"/>
  <c r="K300" i="66"/>
  <c r="G339" i="66"/>
  <c r="G300" i="66"/>
  <c r="I318" i="64"/>
  <c r="C286" i="70"/>
  <c r="C357" i="68"/>
  <c r="C405" i="68" s="1"/>
  <c r="C286" i="66"/>
  <c r="C106" i="50"/>
  <c r="L66" i="50"/>
  <c r="N154" i="72"/>
  <c r="F154" i="72"/>
  <c r="J152" i="72"/>
  <c r="F204" i="72"/>
  <c r="J154" i="71"/>
  <c r="G148" i="47"/>
  <c r="J146" i="50"/>
  <c r="F205" i="71"/>
  <c r="F150" i="71"/>
  <c r="G144" i="50"/>
  <c r="K165" i="70"/>
  <c r="C165" i="70"/>
  <c r="L162" i="70"/>
  <c r="L219" i="70" s="1"/>
  <c r="L220" i="70"/>
  <c r="D220" i="70"/>
  <c r="D162" i="70"/>
  <c r="L154" i="70"/>
  <c r="L212" i="70"/>
  <c r="P209" i="70"/>
  <c r="P151" i="70"/>
  <c r="H209" i="70"/>
  <c r="H151" i="70"/>
  <c r="P165" i="69"/>
  <c r="H165" i="69"/>
  <c r="O220" i="69"/>
  <c r="O162" i="69"/>
  <c r="O219" i="69" s="1"/>
  <c r="G162" i="69"/>
  <c r="G219" i="69" s="1"/>
  <c r="G220" i="69"/>
  <c r="J158" i="69"/>
  <c r="J215" i="69" s="1"/>
  <c r="J216" i="69"/>
  <c r="J214" i="69"/>
  <c r="D199" i="68"/>
  <c r="D271" i="68" s="1"/>
  <c r="D272" i="68"/>
  <c r="H191" i="68"/>
  <c r="L187" i="68"/>
  <c r="L260" i="68"/>
  <c r="D187" i="68"/>
  <c r="D260" i="68"/>
  <c r="P184" i="68"/>
  <c r="H184" i="68"/>
  <c r="Q165" i="67"/>
  <c r="I165" i="67"/>
  <c r="O162" i="67"/>
  <c r="O219" i="67" s="1"/>
  <c r="O220" i="67"/>
  <c r="O158" i="67"/>
  <c r="K68" i="47"/>
  <c r="M68" i="47"/>
  <c r="M151" i="67"/>
  <c r="J47" i="50"/>
  <c r="F154" i="66"/>
  <c r="F212" i="66"/>
  <c r="H151" i="66"/>
  <c r="N165" i="65"/>
  <c r="F165" i="65"/>
  <c r="O220" i="65"/>
  <c r="O162" i="65"/>
  <c r="G220" i="65"/>
  <c r="G162" i="65"/>
  <c r="G219" i="65" s="1"/>
  <c r="M156" i="65"/>
  <c r="J211" i="65"/>
  <c r="M151" i="65"/>
  <c r="E151" i="65"/>
  <c r="J184" i="64"/>
  <c r="E245" i="64"/>
  <c r="E181" i="64"/>
  <c r="E244" i="64" s="1"/>
  <c r="H177" i="64"/>
  <c r="Q174" i="64"/>
  <c r="M9" i="47"/>
  <c r="P236" i="64"/>
  <c r="P172" i="64"/>
  <c r="D7" i="50"/>
  <c r="I169" i="64"/>
  <c r="E3" i="47"/>
  <c r="B148" i="72"/>
  <c r="B203" i="72"/>
  <c r="B158" i="69"/>
  <c r="B215" i="69" s="1"/>
  <c r="B216" i="69"/>
  <c r="B211" i="67"/>
  <c r="M145" i="72"/>
  <c r="E145" i="72"/>
  <c r="L125" i="72"/>
  <c r="L144" i="72"/>
  <c r="D144" i="72"/>
  <c r="D125" i="72"/>
  <c r="D142" i="72"/>
  <c r="K141" i="72"/>
  <c r="K122" i="72"/>
  <c r="K116" i="72" s="1"/>
  <c r="C122" i="72"/>
  <c r="C141" i="72"/>
  <c r="K139" i="72"/>
  <c r="C139" i="72"/>
  <c r="J138" i="72"/>
  <c r="Q118" i="72"/>
  <c r="Q137" i="72"/>
  <c r="I118" i="72"/>
  <c r="I137" i="72"/>
  <c r="N135" i="72"/>
  <c r="N116" i="72"/>
  <c r="F135" i="72"/>
  <c r="K114" i="72"/>
  <c r="K132" i="72" s="1"/>
  <c r="K133" i="72"/>
  <c r="C114" i="72"/>
  <c r="C133" i="72"/>
  <c r="F112" i="72"/>
  <c r="F131" i="72"/>
  <c r="Q145" i="71"/>
  <c r="P125" i="71"/>
  <c r="P144" i="71"/>
  <c r="H125" i="71"/>
  <c r="H144" i="71"/>
  <c r="L142" i="71"/>
  <c r="H148" i="45"/>
  <c r="K122" i="71"/>
  <c r="K141" i="71"/>
  <c r="L138" i="71"/>
  <c r="D133" i="71"/>
  <c r="J131" i="71"/>
  <c r="P148" i="70"/>
  <c r="H148" i="70"/>
  <c r="O127" i="70"/>
  <c r="O147" i="70"/>
  <c r="G127" i="70"/>
  <c r="G147" i="70"/>
  <c r="Q145" i="70"/>
  <c r="I145" i="70"/>
  <c r="P124" i="70"/>
  <c r="P118" i="70" s="1"/>
  <c r="P144" i="70"/>
  <c r="H124" i="70"/>
  <c r="H144" i="70"/>
  <c r="H130" i="45"/>
  <c r="Q136" i="70"/>
  <c r="Q116" i="70"/>
  <c r="Q135" i="70" s="1"/>
  <c r="I136" i="70"/>
  <c r="I116" i="70"/>
  <c r="I135" i="70" s="1"/>
  <c r="L134" i="70"/>
  <c r="D134" i="70"/>
  <c r="L148" i="69"/>
  <c r="D148" i="69"/>
  <c r="G127" i="69"/>
  <c r="G147" i="69"/>
  <c r="O124" i="69"/>
  <c r="L198" i="69"/>
  <c r="L141" i="69"/>
  <c r="D198" i="69"/>
  <c r="D141" i="69"/>
  <c r="K197" i="69"/>
  <c r="K120" i="69"/>
  <c r="K140" i="69"/>
  <c r="C197" i="69"/>
  <c r="C120" i="69"/>
  <c r="C140" i="69"/>
  <c r="I118" i="69"/>
  <c r="Q136" i="69"/>
  <c r="M134" i="69"/>
  <c r="P132" i="69"/>
  <c r="O177" i="68"/>
  <c r="N151" i="68"/>
  <c r="F151" i="68"/>
  <c r="F176" i="68"/>
  <c r="O147" i="68"/>
  <c r="L139" i="68"/>
  <c r="D139" i="68"/>
  <c r="M136" i="68"/>
  <c r="Q127" i="67"/>
  <c r="I127" i="67"/>
  <c r="E118" i="67"/>
  <c r="J116" i="67"/>
  <c r="P62" i="45"/>
  <c r="H62" i="45"/>
  <c r="M49" i="45"/>
  <c r="E49" i="45"/>
  <c r="E43" i="45" s="1"/>
  <c r="M116" i="66"/>
  <c r="E116" i="66"/>
  <c r="E136" i="66"/>
  <c r="E124" i="65"/>
  <c r="F30" i="45"/>
  <c r="F24" i="45" s="1"/>
  <c r="D118" i="65"/>
  <c r="J142" i="64"/>
  <c r="J164" i="64"/>
  <c r="J130" i="64"/>
  <c r="I150" i="64"/>
  <c r="P127" i="64"/>
  <c r="H127" i="64"/>
  <c r="B139" i="71"/>
  <c r="B113" i="66"/>
  <c r="B138" i="65"/>
  <c r="I107" i="72"/>
  <c r="C104" i="72"/>
  <c r="L100" i="72"/>
  <c r="D100" i="72"/>
  <c r="J96" i="72"/>
  <c r="M94" i="72"/>
  <c r="E94" i="72"/>
  <c r="E130" i="72" s="1"/>
  <c r="P99" i="70"/>
  <c r="O97" i="70"/>
  <c r="O135" i="70" s="1"/>
  <c r="G97" i="70"/>
  <c r="G135" i="70" s="1"/>
  <c r="D176" i="69"/>
  <c r="D99" i="69"/>
  <c r="I148" i="57"/>
  <c r="I143" i="57" s="1"/>
  <c r="I150" i="60"/>
  <c r="G391" i="71"/>
  <c r="G336" i="71"/>
  <c r="K47" i="60"/>
  <c r="G404" i="66"/>
  <c r="G346" i="66"/>
  <c r="L326" i="72"/>
  <c r="L380" i="72"/>
  <c r="L307" i="72"/>
  <c r="H307" i="72"/>
  <c r="H326" i="72"/>
  <c r="H380" i="72"/>
  <c r="D380" i="72"/>
  <c r="D307" i="72"/>
  <c r="D326" i="72"/>
  <c r="Q304" i="72"/>
  <c r="M334" i="70"/>
  <c r="E334" i="70"/>
  <c r="K333" i="70"/>
  <c r="I130" i="55"/>
  <c r="I124" i="55" s="1"/>
  <c r="E312" i="70"/>
  <c r="E332" i="70"/>
  <c r="P423" i="68"/>
  <c r="H423" i="68"/>
  <c r="N494" i="68"/>
  <c r="N422" i="68"/>
  <c r="P396" i="68"/>
  <c r="P421" i="68"/>
  <c r="L396" i="68"/>
  <c r="L421" i="68"/>
  <c r="H421" i="68"/>
  <c r="H396" i="68"/>
  <c r="D415" i="68"/>
  <c r="D487" i="68"/>
  <c r="J30" i="55"/>
  <c r="J24" i="55" s="1"/>
  <c r="C374" i="71"/>
  <c r="C320" i="71"/>
  <c r="C334" i="69"/>
  <c r="C416" i="68"/>
  <c r="C330" i="66"/>
  <c r="C334" i="65"/>
  <c r="K361" i="68"/>
  <c r="O337" i="65"/>
  <c r="M297" i="65"/>
  <c r="Q330" i="64"/>
  <c r="I330" i="64"/>
  <c r="I323" i="64" s="1"/>
  <c r="O213" i="72"/>
  <c r="O158" i="72"/>
  <c r="O212" i="72" s="1"/>
  <c r="Q164" i="50"/>
  <c r="I205" i="72"/>
  <c r="I150" i="72"/>
  <c r="I162" i="50"/>
  <c r="E154" i="71"/>
  <c r="F203" i="71"/>
  <c r="F148" i="71"/>
  <c r="K162" i="70"/>
  <c r="K219" i="70" s="1"/>
  <c r="K220" i="70"/>
  <c r="L214" i="70"/>
  <c r="G212" i="70"/>
  <c r="G154" i="70"/>
  <c r="C209" i="70"/>
  <c r="C151" i="70"/>
  <c r="G165" i="69"/>
  <c r="N220" i="69"/>
  <c r="N162" i="69"/>
  <c r="N219" i="69" s="1"/>
  <c r="E216" i="69"/>
  <c r="E158" i="69"/>
  <c r="E215" i="69" s="1"/>
  <c r="H209" i="69"/>
  <c r="H151" i="69"/>
  <c r="K199" i="68"/>
  <c r="K271" i="68" s="1"/>
  <c r="K272" i="68"/>
  <c r="G187" i="68"/>
  <c r="G260" i="68"/>
  <c r="G184" i="68"/>
  <c r="D165" i="67"/>
  <c r="F162" i="67"/>
  <c r="F219" i="67" s="1"/>
  <c r="F220" i="67"/>
  <c r="N158" i="67"/>
  <c r="G66" i="50"/>
  <c r="L162" i="66"/>
  <c r="L220" i="66"/>
  <c r="Q165" i="65"/>
  <c r="F162" i="65"/>
  <c r="F219" i="65" s="1"/>
  <c r="M28" i="50"/>
  <c r="D151" i="65"/>
  <c r="E184" i="64"/>
  <c r="O7" i="50"/>
  <c r="C7" i="50"/>
  <c r="P145" i="72"/>
  <c r="K125" i="72"/>
  <c r="K144" i="72"/>
  <c r="Q138" i="72"/>
  <c r="Q135" i="72"/>
  <c r="Q131" i="72"/>
  <c r="K125" i="71"/>
  <c r="K144" i="71"/>
  <c r="J141" i="71"/>
  <c r="J122" i="71"/>
  <c r="L139" i="71"/>
  <c r="K138" i="71"/>
  <c r="N137" i="71"/>
  <c r="N118" i="71"/>
  <c r="I141" i="70"/>
  <c r="H140" i="70"/>
  <c r="H120" i="70"/>
  <c r="D116" i="70"/>
  <c r="D135" i="70" s="1"/>
  <c r="D136" i="70"/>
  <c r="D68" i="45"/>
  <c r="G118" i="66"/>
  <c r="C142" i="65"/>
  <c r="I120" i="65"/>
  <c r="O138" i="65"/>
  <c r="O118" i="65"/>
  <c r="G138" i="65"/>
  <c r="G118" i="65"/>
  <c r="H135" i="64"/>
  <c r="H132" i="64" s="1"/>
  <c r="Q130" i="64"/>
  <c r="Q152" i="64"/>
  <c r="E130" i="64"/>
  <c r="D150" i="64"/>
  <c r="B133" i="67"/>
  <c r="B113" i="67"/>
  <c r="O98" i="71"/>
  <c r="O94" i="71"/>
  <c r="E108" i="70"/>
  <c r="J97" i="70"/>
  <c r="G105" i="69"/>
  <c r="J97" i="69"/>
  <c r="J135" i="69" s="1"/>
  <c r="I166" i="45"/>
  <c r="P111" i="57"/>
  <c r="P105" i="57" s="1"/>
  <c r="H111" i="57"/>
  <c r="H105" i="57" s="1"/>
  <c r="H68" i="47"/>
  <c r="Q87" i="47"/>
  <c r="N105" i="47"/>
  <c r="D68" i="47"/>
  <c r="M87" i="47"/>
  <c r="P68" i="47"/>
  <c r="I87" i="47"/>
  <c r="L68" i="47"/>
  <c r="D87" i="45"/>
  <c r="D49" i="45"/>
  <c r="P87" i="45"/>
  <c r="P49" i="45"/>
  <c r="F68" i="45"/>
  <c r="L87" i="45"/>
  <c r="L49" i="45"/>
  <c r="H87" i="45"/>
  <c r="H49" i="45"/>
  <c r="B130" i="44"/>
  <c r="Q143" i="44"/>
  <c r="Q130" i="44"/>
  <c r="Q111" i="44"/>
  <c r="Q105" i="44" s="1"/>
  <c r="G111" i="44"/>
  <c r="O111" i="44"/>
  <c r="O105" i="44" s="1"/>
  <c r="J130" i="44"/>
  <c r="K143" i="44"/>
  <c r="M111" i="44"/>
  <c r="M105" i="44" s="1"/>
  <c r="D130" i="44"/>
  <c r="D124" i="44" s="1"/>
  <c r="H148" i="44"/>
  <c r="C111" i="44"/>
  <c r="O124" i="44"/>
  <c r="M130" i="44"/>
  <c r="B111" i="44"/>
  <c r="E111" i="44"/>
  <c r="K111" i="44"/>
  <c r="I130" i="44"/>
  <c r="H111" i="44"/>
  <c r="H105" i="44" s="1"/>
  <c r="F111" i="44"/>
  <c r="D111" i="44"/>
  <c r="D105" i="44" s="1"/>
  <c r="F130" i="44"/>
  <c r="P111" i="44"/>
  <c r="N111" i="44"/>
  <c r="L111" i="44"/>
  <c r="N130" i="44"/>
  <c r="P130" i="44"/>
  <c r="H130" i="44"/>
  <c r="G130" i="44"/>
  <c r="K130" i="44"/>
  <c r="P93" i="44"/>
  <c r="E100" i="44"/>
  <c r="M100" i="44"/>
  <c r="H97" i="44"/>
  <c r="D100" i="44"/>
  <c r="H100" i="44"/>
  <c r="L100" i="44"/>
  <c r="P100" i="44"/>
  <c r="B120" i="44"/>
  <c r="K82" i="44"/>
  <c r="B97" i="44"/>
  <c r="H93" i="44"/>
  <c r="C82" i="44"/>
  <c r="G82" i="44"/>
  <c r="O82" i="44"/>
  <c r="H89" i="44"/>
  <c r="F93" i="44"/>
  <c r="J93" i="44"/>
  <c r="N93" i="44"/>
  <c r="G100" i="44"/>
  <c r="O55" i="44"/>
  <c r="B93" i="44"/>
  <c r="E82" i="44"/>
  <c r="M82" i="44"/>
  <c r="E89" i="44"/>
  <c r="I89" i="44"/>
  <c r="M89" i="44"/>
  <c r="Q89" i="44"/>
  <c r="E97" i="44"/>
  <c r="I97" i="44"/>
  <c r="M97" i="44"/>
  <c r="Q97" i="44"/>
  <c r="D89" i="44"/>
  <c r="L89" i="44"/>
  <c r="P89" i="44"/>
  <c r="D97" i="44"/>
  <c r="L97" i="44"/>
  <c r="P97" i="44"/>
  <c r="F82" i="44"/>
  <c r="J82" i="44"/>
  <c r="N82" i="44"/>
  <c r="E93" i="44"/>
  <c r="I93" i="44"/>
  <c r="M93" i="44"/>
  <c r="Q93" i="44"/>
  <c r="F97" i="44"/>
  <c r="J97" i="44"/>
  <c r="N97" i="44"/>
  <c r="I100" i="44"/>
  <c r="Q100" i="44"/>
  <c r="C100" i="44"/>
  <c r="K100" i="44"/>
  <c r="O100" i="44"/>
  <c r="B89" i="44"/>
  <c r="I82" i="44"/>
  <c r="Q82" i="44"/>
  <c r="F89" i="44"/>
  <c r="J89" i="44"/>
  <c r="N89" i="44"/>
  <c r="D93" i="44"/>
  <c r="L93" i="44"/>
  <c r="H82" i="44"/>
  <c r="P82" i="44"/>
  <c r="C89" i="44"/>
  <c r="K89" i="44"/>
  <c r="G93" i="44"/>
  <c r="O93" i="44"/>
  <c r="C97" i="44"/>
  <c r="O97" i="44"/>
  <c r="F100" i="44"/>
  <c r="J100" i="44"/>
  <c r="N100" i="44"/>
  <c r="C70" i="44"/>
  <c r="D82" i="44"/>
  <c r="L82" i="44"/>
  <c r="G89" i="44"/>
  <c r="O89" i="44"/>
  <c r="C93" i="44"/>
  <c r="K93" i="44"/>
  <c r="G97" i="44"/>
  <c r="K97" i="44"/>
  <c r="J39" i="44"/>
  <c r="B32" i="44"/>
  <c r="N58" i="44"/>
  <c r="B77" i="44"/>
  <c r="B44" i="44"/>
  <c r="C74" i="44"/>
  <c r="F77" i="44"/>
  <c r="N77" i="44"/>
  <c r="F58" i="44"/>
  <c r="J58" i="44"/>
  <c r="F63" i="44"/>
  <c r="C77" i="44"/>
  <c r="G77" i="44"/>
  <c r="K77" i="44"/>
  <c r="O77" i="44"/>
  <c r="D77" i="44"/>
  <c r="H77" i="44"/>
  <c r="L77" i="44"/>
  <c r="P77" i="44"/>
  <c r="B100" i="44"/>
  <c r="M51" i="44"/>
  <c r="N63" i="44"/>
  <c r="E74" i="44"/>
  <c r="G51" i="44"/>
  <c r="O51" i="44"/>
  <c r="C63" i="44"/>
  <c r="G63" i="44"/>
  <c r="K63" i="44"/>
  <c r="O63" i="44"/>
  <c r="H63" i="44"/>
  <c r="L63" i="44"/>
  <c r="G74" i="44"/>
  <c r="K74" i="44"/>
  <c r="O74" i="44"/>
  <c r="B39" i="44"/>
  <c r="C55" i="44"/>
  <c r="G55" i="44"/>
  <c r="K55" i="44"/>
  <c r="D63" i="44"/>
  <c r="P63" i="44"/>
  <c r="D74" i="44"/>
  <c r="H74" i="44"/>
  <c r="L74" i="44"/>
  <c r="P74" i="44"/>
  <c r="I74" i="44"/>
  <c r="M74" i="44"/>
  <c r="Q74" i="44"/>
  <c r="B36" i="44"/>
  <c r="D44" i="44"/>
  <c r="H44" i="44"/>
  <c r="L44" i="44"/>
  <c r="P44" i="44"/>
  <c r="B51" i="44"/>
  <c r="G70" i="44"/>
  <c r="K70" i="44"/>
  <c r="O70" i="44"/>
  <c r="J77" i="44"/>
  <c r="E51" i="44"/>
  <c r="D70" i="44"/>
  <c r="L70" i="44"/>
  <c r="D58" i="44"/>
  <c r="H58" i="44"/>
  <c r="L58" i="44"/>
  <c r="P58" i="44"/>
  <c r="E63" i="44"/>
  <c r="I63" i="44"/>
  <c r="M63" i="44"/>
  <c r="Q63" i="44"/>
  <c r="J63" i="44"/>
  <c r="F74" i="44"/>
  <c r="J74" i="44"/>
  <c r="N74" i="44"/>
  <c r="E77" i="44"/>
  <c r="I77" i="44"/>
  <c r="M77" i="44"/>
  <c r="Q77" i="44"/>
  <c r="I51" i="44"/>
  <c r="Q51" i="44"/>
  <c r="H70" i="44"/>
  <c r="P70" i="44"/>
  <c r="B55" i="44"/>
  <c r="F51" i="44"/>
  <c r="J51" i="44"/>
  <c r="N51" i="44"/>
  <c r="C51" i="44"/>
  <c r="K51" i="44"/>
  <c r="B58" i="44"/>
  <c r="F70" i="44"/>
  <c r="J70" i="44"/>
  <c r="N70" i="44"/>
  <c r="F44" i="44"/>
  <c r="J44" i="44"/>
  <c r="N44" i="44"/>
  <c r="E55" i="44"/>
  <c r="I55" i="44"/>
  <c r="M55" i="44"/>
  <c r="Q55" i="44"/>
  <c r="E70" i="44"/>
  <c r="I70" i="44"/>
  <c r="M70" i="44"/>
  <c r="Q70" i="44"/>
  <c r="B63" i="44"/>
  <c r="F39" i="44"/>
  <c r="C44" i="44"/>
  <c r="G44" i="44"/>
  <c r="K44" i="44"/>
  <c r="O44" i="44"/>
  <c r="F55" i="44"/>
  <c r="J55" i="44"/>
  <c r="N55" i="44"/>
  <c r="E58" i="44"/>
  <c r="I58" i="44"/>
  <c r="M58" i="44"/>
  <c r="Q58" i="44"/>
  <c r="D51" i="44"/>
  <c r="H51" i="44"/>
  <c r="L51" i="44"/>
  <c r="P51" i="44"/>
  <c r="B74" i="44"/>
  <c r="M25" i="44"/>
  <c r="K36" i="44"/>
  <c r="O36" i="44"/>
  <c r="D39" i="44"/>
  <c r="H39" i="44"/>
  <c r="L39" i="44"/>
  <c r="P39" i="44"/>
  <c r="B25" i="44"/>
  <c r="E44" i="44"/>
  <c r="I44" i="44"/>
  <c r="M44" i="44"/>
  <c r="Q44" i="44"/>
  <c r="D55" i="44"/>
  <c r="H55" i="44"/>
  <c r="L55" i="44"/>
  <c r="P55" i="44"/>
  <c r="C58" i="44"/>
  <c r="G58" i="44"/>
  <c r="K58" i="44"/>
  <c r="O58" i="44"/>
  <c r="B70" i="44"/>
  <c r="E32" i="44"/>
  <c r="I32" i="44"/>
  <c r="M32" i="44"/>
  <c r="Q32" i="44"/>
  <c r="C32" i="44"/>
  <c r="G32" i="44"/>
  <c r="K32" i="44"/>
  <c r="O32" i="44"/>
  <c r="G25" i="44"/>
  <c r="D25" i="44"/>
  <c r="H25" i="44"/>
  <c r="L25" i="44"/>
  <c r="P25" i="44"/>
  <c r="D36" i="44"/>
  <c r="H36" i="44"/>
  <c r="L36" i="44"/>
  <c r="P36" i="44"/>
  <c r="E25" i="44"/>
  <c r="I25" i="44"/>
  <c r="Q25" i="44"/>
  <c r="C36" i="44"/>
  <c r="J25" i="44"/>
  <c r="C39" i="44"/>
  <c r="E36" i="44"/>
  <c r="I36" i="44"/>
  <c r="M36" i="44"/>
  <c r="Q36" i="44"/>
  <c r="N39" i="44"/>
  <c r="G36" i="44"/>
  <c r="O25" i="44"/>
  <c r="F32" i="44"/>
  <c r="J32" i="44"/>
  <c r="N32" i="44"/>
  <c r="G39" i="44"/>
  <c r="K39" i="44"/>
  <c r="O39" i="44"/>
  <c r="J36" i="44"/>
  <c r="I39" i="44"/>
  <c r="Q39" i="44"/>
  <c r="D32" i="44"/>
  <c r="H32" i="44"/>
  <c r="L32" i="44"/>
  <c r="P32" i="44"/>
  <c r="C25" i="44"/>
  <c r="K25" i="44"/>
  <c r="F36" i="44"/>
  <c r="N36" i="44"/>
  <c r="E39" i="44"/>
  <c r="M39" i="44"/>
  <c r="F25" i="44"/>
  <c r="N25" i="44"/>
  <c r="P16" i="44"/>
  <c r="D19" i="44"/>
  <c r="H19" i="44"/>
  <c r="L19" i="44"/>
  <c r="P19" i="44"/>
  <c r="E19" i="44"/>
  <c r="M19" i="44"/>
  <c r="G4" i="44"/>
  <c r="K4" i="44"/>
  <c r="O19" i="44"/>
  <c r="D4" i="44"/>
  <c r="L4" i="44"/>
  <c r="H16" i="44"/>
  <c r="G19" i="44"/>
  <c r="H12" i="44"/>
  <c r="P12" i="44"/>
  <c r="F16" i="44"/>
  <c r="J16" i="44"/>
  <c r="N16" i="44"/>
  <c r="D12" i="44"/>
  <c r="L12" i="44"/>
  <c r="E12" i="44"/>
  <c r="I12" i="44"/>
  <c r="M12" i="44"/>
  <c r="Q12" i="44"/>
  <c r="B12" i="44"/>
  <c r="C4" i="44"/>
  <c r="O4" i="44"/>
  <c r="F12" i="44"/>
  <c r="J12" i="44"/>
  <c r="N12" i="44"/>
  <c r="D16" i="44"/>
  <c r="L16" i="44"/>
  <c r="I19" i="44"/>
  <c r="Q19" i="44"/>
  <c r="C19" i="44"/>
  <c r="K19" i="44"/>
  <c r="B19" i="44"/>
  <c r="F4" i="44"/>
  <c r="J4" i="44"/>
  <c r="N4" i="44"/>
  <c r="E16" i="44"/>
  <c r="I16" i="44"/>
  <c r="M16" i="44"/>
  <c r="Q16" i="44"/>
  <c r="E4" i="44"/>
  <c r="M4" i="44"/>
  <c r="D9" i="44"/>
  <c r="G12" i="44"/>
  <c r="K12" i="44"/>
  <c r="O12" i="44"/>
  <c r="C16" i="44"/>
  <c r="G16" i="44"/>
  <c r="K16" i="44"/>
  <c r="O16" i="44"/>
  <c r="F19" i="44"/>
  <c r="J19" i="44"/>
  <c r="N19" i="44"/>
  <c r="I4" i="44"/>
  <c r="Q4" i="44"/>
  <c r="C12" i="44"/>
  <c r="H4" i="44"/>
  <c r="P4" i="44"/>
  <c r="B16" i="44"/>
  <c r="Q89" i="72"/>
  <c r="P89" i="72"/>
  <c r="O89" i="72"/>
  <c r="N89" i="72"/>
  <c r="M89" i="72"/>
  <c r="L89" i="72"/>
  <c r="K89" i="72"/>
  <c r="J89" i="72"/>
  <c r="I89" i="72"/>
  <c r="H89" i="72"/>
  <c r="G89" i="72"/>
  <c r="F89" i="72"/>
  <c r="E89" i="72"/>
  <c r="D89" i="72"/>
  <c r="C89" i="72"/>
  <c r="Q88" i="72"/>
  <c r="P88" i="72"/>
  <c r="O88" i="72"/>
  <c r="N88" i="72"/>
  <c r="M88" i="72"/>
  <c r="L88" i="72"/>
  <c r="K88" i="72"/>
  <c r="J88" i="72"/>
  <c r="I88" i="72"/>
  <c r="H88" i="72"/>
  <c r="G88" i="72"/>
  <c r="F88" i="72"/>
  <c r="E88" i="72"/>
  <c r="D88" i="72"/>
  <c r="C88" i="72"/>
  <c r="Q86" i="72"/>
  <c r="P86" i="72"/>
  <c r="O86" i="72"/>
  <c r="N86" i="72"/>
  <c r="M86" i="72"/>
  <c r="L86" i="72"/>
  <c r="K86" i="72"/>
  <c r="J86" i="72"/>
  <c r="I86" i="72"/>
  <c r="H86" i="72"/>
  <c r="G86" i="72"/>
  <c r="F86" i="72"/>
  <c r="E86" i="72"/>
  <c r="D86" i="72"/>
  <c r="C86" i="72"/>
  <c r="Q85" i="72"/>
  <c r="P85" i="72"/>
  <c r="O85" i="72"/>
  <c r="N85" i="72"/>
  <c r="M85" i="72"/>
  <c r="L85" i="72"/>
  <c r="K85" i="72"/>
  <c r="J85" i="72"/>
  <c r="I85" i="72"/>
  <c r="H85" i="72"/>
  <c r="G85" i="72"/>
  <c r="F85" i="72"/>
  <c r="E85" i="72"/>
  <c r="D85" i="72"/>
  <c r="C85" i="72"/>
  <c r="Q84" i="72"/>
  <c r="P84" i="72"/>
  <c r="O84" i="72"/>
  <c r="N84" i="72"/>
  <c r="M84" i="72"/>
  <c r="L84" i="72"/>
  <c r="K84" i="72"/>
  <c r="J84" i="72"/>
  <c r="I84" i="72"/>
  <c r="H84" i="72"/>
  <c r="G84" i="72"/>
  <c r="F84" i="72"/>
  <c r="E84" i="72"/>
  <c r="D84" i="72"/>
  <c r="C84" i="72"/>
  <c r="Q83" i="72"/>
  <c r="P83" i="72"/>
  <c r="O83" i="72"/>
  <c r="N83" i="72"/>
  <c r="M83" i="72"/>
  <c r="L83" i="72"/>
  <c r="K83" i="72"/>
  <c r="J83" i="72"/>
  <c r="I83" i="72"/>
  <c r="H83" i="72"/>
  <c r="G83" i="72"/>
  <c r="F83" i="72"/>
  <c r="E83" i="72"/>
  <c r="D83" i="72"/>
  <c r="C83" i="72"/>
  <c r="Q81" i="72"/>
  <c r="P81" i="72"/>
  <c r="O81" i="72"/>
  <c r="N81" i="72"/>
  <c r="M81" i="72"/>
  <c r="L81" i="72"/>
  <c r="K81" i="72"/>
  <c r="J81" i="72"/>
  <c r="I81" i="72"/>
  <c r="H81" i="72"/>
  <c r="G81" i="72"/>
  <c r="F81" i="72"/>
  <c r="E81" i="72"/>
  <c r="D81" i="72"/>
  <c r="C81" i="72"/>
  <c r="Q79" i="72"/>
  <c r="P79" i="72"/>
  <c r="O79" i="72"/>
  <c r="N79" i="72"/>
  <c r="M79" i="72"/>
  <c r="L79" i="72"/>
  <c r="K79" i="72"/>
  <c r="J79" i="72"/>
  <c r="I79" i="72"/>
  <c r="H79" i="72"/>
  <c r="G79" i="72"/>
  <c r="F79" i="72"/>
  <c r="E79" i="72"/>
  <c r="D79" i="72"/>
  <c r="C79" i="72"/>
  <c r="Q89" i="71"/>
  <c r="P89" i="71"/>
  <c r="O89" i="71"/>
  <c r="N89" i="71"/>
  <c r="M89" i="71"/>
  <c r="L89" i="71"/>
  <c r="K89" i="71"/>
  <c r="J89" i="71"/>
  <c r="I89" i="71"/>
  <c r="H89" i="71"/>
  <c r="G89" i="71"/>
  <c r="F89" i="71"/>
  <c r="E89" i="71"/>
  <c r="D89" i="71"/>
  <c r="C89" i="71"/>
  <c r="Q88" i="71"/>
  <c r="P88" i="71"/>
  <c r="O88" i="71"/>
  <c r="N88" i="71"/>
  <c r="M88" i="71"/>
  <c r="L88" i="71"/>
  <c r="K88" i="71"/>
  <c r="J88" i="71"/>
  <c r="I88" i="71"/>
  <c r="H88" i="71"/>
  <c r="G88" i="71"/>
  <c r="F88" i="71"/>
  <c r="E88" i="71"/>
  <c r="D88" i="71"/>
  <c r="C88" i="71"/>
  <c r="Q86" i="71"/>
  <c r="P86" i="71"/>
  <c r="O86" i="71"/>
  <c r="N86" i="71"/>
  <c r="M86" i="71"/>
  <c r="L86" i="71"/>
  <c r="K86" i="71"/>
  <c r="J86" i="71"/>
  <c r="I86" i="71"/>
  <c r="H86" i="71"/>
  <c r="G86" i="71"/>
  <c r="F86" i="71"/>
  <c r="E86" i="71"/>
  <c r="D86" i="71"/>
  <c r="C86" i="71"/>
  <c r="Q85" i="71"/>
  <c r="P85" i="71"/>
  <c r="O85" i="71"/>
  <c r="N85" i="71"/>
  <c r="M85" i="71"/>
  <c r="L85" i="71"/>
  <c r="K85" i="71"/>
  <c r="J85" i="71"/>
  <c r="I85" i="71"/>
  <c r="H85" i="71"/>
  <c r="G85" i="71"/>
  <c r="F85" i="71"/>
  <c r="E85" i="71"/>
  <c r="D85" i="71"/>
  <c r="C85" i="71"/>
  <c r="Q84" i="71"/>
  <c r="P84" i="71"/>
  <c r="O84" i="71"/>
  <c r="N84" i="71"/>
  <c r="M84" i="71"/>
  <c r="L84" i="71"/>
  <c r="K84" i="71"/>
  <c r="J84" i="71"/>
  <c r="I84" i="71"/>
  <c r="H84" i="71"/>
  <c r="G84" i="71"/>
  <c r="F84" i="71"/>
  <c r="E84" i="71"/>
  <c r="D84" i="71"/>
  <c r="C84" i="71"/>
  <c r="Q83" i="71"/>
  <c r="P83" i="71"/>
  <c r="O83" i="71"/>
  <c r="N83" i="71"/>
  <c r="M83" i="71"/>
  <c r="L83" i="71"/>
  <c r="K83" i="71"/>
  <c r="J83" i="71"/>
  <c r="I83" i="71"/>
  <c r="H83" i="71"/>
  <c r="G83" i="71"/>
  <c r="F83" i="71"/>
  <c r="E83" i="71"/>
  <c r="D83" i="71"/>
  <c r="C83" i="71"/>
  <c r="Q81" i="71"/>
  <c r="P81" i="71"/>
  <c r="O81" i="71"/>
  <c r="N81" i="71"/>
  <c r="M81" i="71"/>
  <c r="L81" i="71"/>
  <c r="K81" i="71"/>
  <c r="J81" i="71"/>
  <c r="I81" i="71"/>
  <c r="H81" i="71"/>
  <c r="G81" i="71"/>
  <c r="F81" i="71"/>
  <c r="E81" i="71"/>
  <c r="D81" i="71"/>
  <c r="C81" i="71"/>
  <c r="Q79" i="71"/>
  <c r="P79" i="71"/>
  <c r="O79" i="71"/>
  <c r="N79" i="71"/>
  <c r="M79" i="71"/>
  <c r="L79" i="71"/>
  <c r="K79" i="71"/>
  <c r="J79" i="71"/>
  <c r="I79" i="71"/>
  <c r="H79" i="71"/>
  <c r="G79" i="71"/>
  <c r="F79" i="71"/>
  <c r="E79" i="71"/>
  <c r="D79" i="71"/>
  <c r="C79" i="71"/>
  <c r="Q89" i="70"/>
  <c r="P89" i="70"/>
  <c r="O89" i="70"/>
  <c r="N89" i="70"/>
  <c r="M89" i="70"/>
  <c r="L89" i="70"/>
  <c r="K89" i="70"/>
  <c r="J89" i="70"/>
  <c r="I89" i="70"/>
  <c r="H89" i="70"/>
  <c r="G89" i="70"/>
  <c r="F89" i="70"/>
  <c r="E89" i="70"/>
  <c r="D89" i="70"/>
  <c r="C89" i="70"/>
  <c r="Q88" i="70"/>
  <c r="P88" i="70"/>
  <c r="O88" i="70"/>
  <c r="N88" i="70"/>
  <c r="M88" i="70"/>
  <c r="L88" i="70"/>
  <c r="K88" i="70"/>
  <c r="J88" i="70"/>
  <c r="I88" i="70"/>
  <c r="H88" i="70"/>
  <c r="G88" i="70"/>
  <c r="F88" i="70"/>
  <c r="E88" i="70"/>
  <c r="D88" i="70"/>
  <c r="C88" i="70"/>
  <c r="Q86" i="70"/>
  <c r="P86" i="70"/>
  <c r="O86" i="70"/>
  <c r="N86" i="70"/>
  <c r="M86" i="70"/>
  <c r="L86" i="70"/>
  <c r="K86" i="70"/>
  <c r="J86" i="70"/>
  <c r="I86" i="70"/>
  <c r="H86" i="70"/>
  <c r="G86" i="70"/>
  <c r="F86" i="70"/>
  <c r="E86" i="70"/>
  <c r="D86" i="70"/>
  <c r="C86" i="70"/>
  <c r="Q85" i="70"/>
  <c r="P85" i="70"/>
  <c r="O85" i="70"/>
  <c r="N85" i="70"/>
  <c r="M85" i="70"/>
  <c r="L85" i="70"/>
  <c r="K85" i="70"/>
  <c r="J85" i="70"/>
  <c r="I85" i="70"/>
  <c r="H85" i="70"/>
  <c r="G85" i="70"/>
  <c r="F85" i="70"/>
  <c r="E85" i="70"/>
  <c r="D85" i="70"/>
  <c r="C85" i="70"/>
  <c r="Q84" i="70"/>
  <c r="P84" i="70"/>
  <c r="O84" i="70"/>
  <c r="N84" i="70"/>
  <c r="M84" i="70"/>
  <c r="L84" i="70"/>
  <c r="K84" i="70"/>
  <c r="J84" i="70"/>
  <c r="I84" i="70"/>
  <c r="H84" i="70"/>
  <c r="G84" i="70"/>
  <c r="F84" i="70"/>
  <c r="E84" i="70"/>
  <c r="D84" i="70"/>
  <c r="C84" i="70"/>
  <c r="Q83" i="70"/>
  <c r="P83" i="70"/>
  <c r="O83" i="70"/>
  <c r="N83" i="70"/>
  <c r="M83" i="70"/>
  <c r="L83" i="70"/>
  <c r="K83" i="70"/>
  <c r="J83" i="70"/>
  <c r="I83" i="70"/>
  <c r="H83" i="70"/>
  <c r="G83" i="70"/>
  <c r="F83" i="70"/>
  <c r="E83" i="70"/>
  <c r="D83" i="70"/>
  <c r="C83" i="70"/>
  <c r="Q81" i="70"/>
  <c r="P81" i="70"/>
  <c r="O81" i="70"/>
  <c r="N81" i="70"/>
  <c r="M81" i="70"/>
  <c r="L81" i="70"/>
  <c r="K81" i="70"/>
  <c r="J81" i="70"/>
  <c r="I81" i="70"/>
  <c r="H81" i="70"/>
  <c r="G81" i="70"/>
  <c r="F81" i="70"/>
  <c r="E81" i="70"/>
  <c r="D81" i="70"/>
  <c r="C81" i="70"/>
  <c r="Q79" i="70"/>
  <c r="P79" i="70"/>
  <c r="O79" i="70"/>
  <c r="N79" i="70"/>
  <c r="M79" i="70"/>
  <c r="L79" i="70"/>
  <c r="K79" i="70"/>
  <c r="J79" i="70"/>
  <c r="I79" i="70"/>
  <c r="H79" i="70"/>
  <c r="G79" i="70"/>
  <c r="F79" i="70"/>
  <c r="E79" i="70"/>
  <c r="D79" i="70"/>
  <c r="C79" i="70"/>
  <c r="Q89" i="69"/>
  <c r="P89" i="69"/>
  <c r="O89" i="69"/>
  <c r="N89" i="69"/>
  <c r="M89" i="69"/>
  <c r="L89" i="69"/>
  <c r="K89" i="69"/>
  <c r="J89" i="69"/>
  <c r="I89" i="69"/>
  <c r="H89" i="69"/>
  <c r="G89" i="69"/>
  <c r="F89" i="69"/>
  <c r="E89" i="69"/>
  <c r="D89" i="69"/>
  <c r="C89" i="69"/>
  <c r="Q88" i="69"/>
  <c r="P88" i="69"/>
  <c r="O88" i="69"/>
  <c r="N88" i="69"/>
  <c r="M88" i="69"/>
  <c r="L88" i="69"/>
  <c r="K88" i="69"/>
  <c r="J88" i="69"/>
  <c r="I88" i="69"/>
  <c r="H88" i="69"/>
  <c r="G88" i="69"/>
  <c r="F88" i="69"/>
  <c r="E88" i="69"/>
  <c r="D88" i="69"/>
  <c r="C88" i="69"/>
  <c r="Q86" i="69"/>
  <c r="P86" i="69"/>
  <c r="O86" i="69"/>
  <c r="N86" i="69"/>
  <c r="M86" i="69"/>
  <c r="L86" i="69"/>
  <c r="K86" i="69"/>
  <c r="J86" i="69"/>
  <c r="I86" i="69"/>
  <c r="H86" i="69"/>
  <c r="G86" i="69"/>
  <c r="F86" i="69"/>
  <c r="E86" i="69"/>
  <c r="D86" i="69"/>
  <c r="C86" i="69"/>
  <c r="Q85" i="69"/>
  <c r="P85" i="69"/>
  <c r="O85" i="69"/>
  <c r="N85" i="69"/>
  <c r="M85" i="69"/>
  <c r="L85" i="69"/>
  <c r="K85" i="69"/>
  <c r="J85" i="69"/>
  <c r="I85" i="69"/>
  <c r="H85" i="69"/>
  <c r="G85" i="69"/>
  <c r="F85" i="69"/>
  <c r="E85" i="69"/>
  <c r="D85" i="69"/>
  <c r="C85" i="69"/>
  <c r="Q84" i="69"/>
  <c r="P84" i="69"/>
  <c r="O84" i="69"/>
  <c r="N84" i="69"/>
  <c r="M84" i="69"/>
  <c r="L84" i="69"/>
  <c r="K84" i="69"/>
  <c r="J84" i="69"/>
  <c r="I84" i="69"/>
  <c r="H84" i="69"/>
  <c r="G84" i="69"/>
  <c r="F84" i="69"/>
  <c r="E84" i="69"/>
  <c r="D84" i="69"/>
  <c r="C84" i="69"/>
  <c r="Q83" i="69"/>
  <c r="P83" i="69"/>
  <c r="O83" i="69"/>
  <c r="N83" i="69"/>
  <c r="M83" i="69"/>
  <c r="L83" i="69"/>
  <c r="K83" i="69"/>
  <c r="J83" i="69"/>
  <c r="I83" i="69"/>
  <c r="H83" i="69"/>
  <c r="G83" i="69"/>
  <c r="F83" i="69"/>
  <c r="E83" i="69"/>
  <c r="D83" i="69"/>
  <c r="C83" i="69"/>
  <c r="Q81" i="69"/>
  <c r="P81" i="69"/>
  <c r="O81" i="69"/>
  <c r="N81" i="69"/>
  <c r="M81" i="69"/>
  <c r="L81" i="69"/>
  <c r="K81" i="69"/>
  <c r="J81" i="69"/>
  <c r="I81" i="69"/>
  <c r="H81" i="69"/>
  <c r="G81" i="69"/>
  <c r="F81" i="69"/>
  <c r="E81" i="69"/>
  <c r="D81" i="69"/>
  <c r="C81" i="69"/>
  <c r="Q79" i="69"/>
  <c r="P79" i="69"/>
  <c r="O79" i="69"/>
  <c r="N79" i="69"/>
  <c r="M79" i="69"/>
  <c r="L79" i="69"/>
  <c r="K79" i="69"/>
  <c r="J79" i="69"/>
  <c r="I79" i="69"/>
  <c r="H79" i="69"/>
  <c r="G79" i="69"/>
  <c r="F79" i="69"/>
  <c r="E79" i="69"/>
  <c r="D79" i="69"/>
  <c r="C79" i="69"/>
  <c r="Q107" i="68"/>
  <c r="P107" i="68"/>
  <c r="O107" i="68"/>
  <c r="N107" i="68"/>
  <c r="M107" i="68"/>
  <c r="L107" i="68"/>
  <c r="K107" i="68"/>
  <c r="J107" i="68"/>
  <c r="I107" i="68"/>
  <c r="H107" i="68"/>
  <c r="G107" i="68"/>
  <c r="F107" i="68"/>
  <c r="E107" i="68"/>
  <c r="D107" i="68"/>
  <c r="C107" i="68"/>
  <c r="Q106" i="68"/>
  <c r="P106" i="68"/>
  <c r="O106" i="68"/>
  <c r="N106" i="68"/>
  <c r="M106" i="68"/>
  <c r="L106" i="68"/>
  <c r="K106" i="68"/>
  <c r="J106" i="68"/>
  <c r="I106" i="68"/>
  <c r="H106" i="68"/>
  <c r="G106" i="68"/>
  <c r="F106" i="68"/>
  <c r="E106" i="68"/>
  <c r="D106" i="68"/>
  <c r="C106" i="68"/>
  <c r="Q105" i="68"/>
  <c r="P105" i="68"/>
  <c r="O105" i="68"/>
  <c r="N105" i="68"/>
  <c r="M105" i="68"/>
  <c r="L105" i="68"/>
  <c r="K105" i="68"/>
  <c r="J105" i="68"/>
  <c r="I105" i="68"/>
  <c r="H105" i="68"/>
  <c r="G105" i="68"/>
  <c r="F105" i="68"/>
  <c r="E105" i="68"/>
  <c r="D105" i="68"/>
  <c r="C105" i="68"/>
  <c r="Q103" i="68"/>
  <c r="P103" i="68"/>
  <c r="O103" i="68"/>
  <c r="N103" i="68"/>
  <c r="M103" i="68"/>
  <c r="L103" i="68"/>
  <c r="K103" i="68"/>
  <c r="J103" i="68"/>
  <c r="I103" i="68"/>
  <c r="H103" i="68"/>
  <c r="G103" i="68"/>
  <c r="F103" i="68"/>
  <c r="E103" i="68"/>
  <c r="D103" i="68"/>
  <c r="C103" i="68"/>
  <c r="Q102" i="68"/>
  <c r="P102" i="68"/>
  <c r="O102" i="68"/>
  <c r="N102" i="68"/>
  <c r="M102" i="68"/>
  <c r="L102" i="68"/>
  <c r="K102" i="68"/>
  <c r="J102" i="68"/>
  <c r="I102" i="68"/>
  <c r="H102" i="68"/>
  <c r="G102" i="68"/>
  <c r="F102" i="68"/>
  <c r="E102" i="68"/>
  <c r="D102" i="68"/>
  <c r="C102" i="68"/>
  <c r="Q101" i="68"/>
  <c r="P101" i="68"/>
  <c r="O101" i="68"/>
  <c r="N101" i="68"/>
  <c r="M101" i="68"/>
  <c r="L101" i="68"/>
  <c r="K101" i="68"/>
  <c r="J101" i="68"/>
  <c r="I101" i="68"/>
  <c r="H101" i="68"/>
  <c r="G101" i="68"/>
  <c r="F101" i="68"/>
  <c r="E101" i="68"/>
  <c r="D101" i="68"/>
  <c r="C101" i="68"/>
  <c r="Q100" i="68"/>
  <c r="P100" i="68"/>
  <c r="O100" i="68"/>
  <c r="N100" i="68"/>
  <c r="M100" i="68"/>
  <c r="L100" i="68"/>
  <c r="K100" i="68"/>
  <c r="J100" i="68"/>
  <c r="I100" i="68"/>
  <c r="H100" i="68"/>
  <c r="G100" i="68"/>
  <c r="F100" i="68"/>
  <c r="E100" i="68"/>
  <c r="D100" i="68"/>
  <c r="C100" i="68"/>
  <c r="Q99" i="68"/>
  <c r="P99" i="68"/>
  <c r="O99" i="68"/>
  <c r="N99" i="68"/>
  <c r="M99" i="68"/>
  <c r="L99" i="68"/>
  <c r="K99" i="68"/>
  <c r="J99" i="68"/>
  <c r="I99" i="68"/>
  <c r="H99" i="68"/>
  <c r="G99" i="68"/>
  <c r="F99" i="68"/>
  <c r="E99" i="68"/>
  <c r="D99" i="68"/>
  <c r="C99" i="68"/>
  <c r="Q98" i="68"/>
  <c r="P98" i="68"/>
  <c r="O98" i="68"/>
  <c r="N98" i="68"/>
  <c r="M98" i="68"/>
  <c r="L98" i="68"/>
  <c r="K98" i="68"/>
  <c r="J98" i="68"/>
  <c r="I98" i="68"/>
  <c r="H98" i="68"/>
  <c r="G98" i="68"/>
  <c r="F98" i="68"/>
  <c r="E98" i="68"/>
  <c r="D98" i="68"/>
  <c r="C98" i="68"/>
  <c r="Q96" i="68"/>
  <c r="P96" i="68"/>
  <c r="O96" i="68"/>
  <c r="N96" i="68"/>
  <c r="M96" i="68"/>
  <c r="L96" i="68"/>
  <c r="K96" i="68"/>
  <c r="J96" i="68"/>
  <c r="I96" i="68"/>
  <c r="H96" i="68"/>
  <c r="G96" i="68"/>
  <c r="F96" i="68"/>
  <c r="E96" i="68"/>
  <c r="D96" i="68"/>
  <c r="C96" i="68"/>
  <c r="Q94" i="68"/>
  <c r="P94" i="68"/>
  <c r="O94" i="68"/>
  <c r="N94" i="68"/>
  <c r="M94" i="68"/>
  <c r="L94" i="68"/>
  <c r="K94" i="68"/>
  <c r="J94" i="68"/>
  <c r="I94" i="68"/>
  <c r="H94" i="68"/>
  <c r="G94" i="68"/>
  <c r="F94" i="68"/>
  <c r="E94" i="68"/>
  <c r="D94" i="68"/>
  <c r="C94" i="68"/>
  <c r="Q89" i="67"/>
  <c r="P89" i="67"/>
  <c r="O89" i="67"/>
  <c r="N89" i="67"/>
  <c r="M89" i="67"/>
  <c r="L89" i="67"/>
  <c r="K89" i="67"/>
  <c r="J89" i="67"/>
  <c r="I89" i="67"/>
  <c r="H89" i="67"/>
  <c r="G89" i="67"/>
  <c r="F89" i="67"/>
  <c r="E89" i="67"/>
  <c r="D89" i="67"/>
  <c r="C89" i="67"/>
  <c r="Q88" i="67"/>
  <c r="P88" i="67"/>
  <c r="O88" i="67"/>
  <c r="N88" i="67"/>
  <c r="M88" i="67"/>
  <c r="L88" i="67"/>
  <c r="K88" i="67"/>
  <c r="J88" i="67"/>
  <c r="I88" i="67"/>
  <c r="H88" i="67"/>
  <c r="G88" i="67"/>
  <c r="F88" i="67"/>
  <c r="E88" i="67"/>
  <c r="D88" i="67"/>
  <c r="C88" i="67"/>
  <c r="Q86" i="67"/>
  <c r="P86" i="67"/>
  <c r="O86" i="67"/>
  <c r="N86" i="67"/>
  <c r="M86" i="67"/>
  <c r="L86" i="67"/>
  <c r="K86" i="67"/>
  <c r="J86" i="67"/>
  <c r="I86" i="67"/>
  <c r="H86" i="67"/>
  <c r="G86" i="67"/>
  <c r="F86" i="67"/>
  <c r="E86" i="67"/>
  <c r="D86" i="67"/>
  <c r="C86" i="67"/>
  <c r="Q85" i="67"/>
  <c r="P85" i="67"/>
  <c r="O85" i="67"/>
  <c r="N85" i="67"/>
  <c r="M85" i="67"/>
  <c r="L85" i="67"/>
  <c r="K85" i="67"/>
  <c r="J85" i="67"/>
  <c r="I85" i="67"/>
  <c r="H85" i="67"/>
  <c r="G85" i="67"/>
  <c r="F85" i="67"/>
  <c r="E85" i="67"/>
  <c r="D85" i="67"/>
  <c r="C85" i="67"/>
  <c r="Q84" i="67"/>
  <c r="P84" i="67"/>
  <c r="O84" i="67"/>
  <c r="N84" i="67"/>
  <c r="M84" i="67"/>
  <c r="L84" i="67"/>
  <c r="K84" i="67"/>
  <c r="J84" i="67"/>
  <c r="I84" i="67"/>
  <c r="H84" i="67"/>
  <c r="G84" i="67"/>
  <c r="F84" i="67"/>
  <c r="E84" i="67"/>
  <c r="D84" i="67"/>
  <c r="C84" i="67"/>
  <c r="Q83" i="67"/>
  <c r="P83" i="67"/>
  <c r="O83" i="67"/>
  <c r="N83" i="67"/>
  <c r="M83" i="67"/>
  <c r="L83" i="67"/>
  <c r="K83" i="67"/>
  <c r="J83" i="67"/>
  <c r="I83" i="67"/>
  <c r="H83" i="67"/>
  <c r="G83" i="67"/>
  <c r="F83" i="67"/>
  <c r="E83" i="67"/>
  <c r="D83" i="67"/>
  <c r="C83" i="67"/>
  <c r="Q81" i="67"/>
  <c r="P81" i="67"/>
  <c r="O81" i="67"/>
  <c r="N81" i="67"/>
  <c r="M81" i="67"/>
  <c r="L81" i="67"/>
  <c r="K81" i="67"/>
  <c r="J81" i="67"/>
  <c r="I81" i="67"/>
  <c r="H81" i="67"/>
  <c r="G81" i="67"/>
  <c r="F81" i="67"/>
  <c r="E81" i="67"/>
  <c r="D81" i="67"/>
  <c r="C81" i="67"/>
  <c r="Q79" i="67"/>
  <c r="P79" i="67"/>
  <c r="O79" i="67"/>
  <c r="N79" i="67"/>
  <c r="M79" i="67"/>
  <c r="L79" i="67"/>
  <c r="K79" i="67"/>
  <c r="J79" i="67"/>
  <c r="I79" i="67"/>
  <c r="H79" i="67"/>
  <c r="G79" i="67"/>
  <c r="F79" i="67"/>
  <c r="E79" i="67"/>
  <c r="D79" i="67"/>
  <c r="C79" i="67"/>
  <c r="Q89" i="66"/>
  <c r="P89" i="66"/>
  <c r="O89" i="66"/>
  <c r="N89" i="66"/>
  <c r="M89" i="66"/>
  <c r="L89" i="66"/>
  <c r="K89" i="66"/>
  <c r="J89" i="66"/>
  <c r="I89" i="66"/>
  <c r="H89" i="66"/>
  <c r="G89" i="66"/>
  <c r="F89" i="66"/>
  <c r="E89" i="66"/>
  <c r="D89" i="66"/>
  <c r="C89" i="66"/>
  <c r="Q88" i="66"/>
  <c r="P88" i="66"/>
  <c r="O88" i="66"/>
  <c r="N88" i="66"/>
  <c r="M88" i="66"/>
  <c r="L88" i="66"/>
  <c r="K88" i="66"/>
  <c r="J88" i="66"/>
  <c r="I88" i="66"/>
  <c r="H88" i="66"/>
  <c r="G88" i="66"/>
  <c r="F88" i="66"/>
  <c r="E88" i="66"/>
  <c r="D88" i="66"/>
  <c r="C88" i="66"/>
  <c r="Q86" i="66"/>
  <c r="P86" i="66"/>
  <c r="O86" i="66"/>
  <c r="N86" i="66"/>
  <c r="M86" i="66"/>
  <c r="L86" i="66"/>
  <c r="K86" i="66"/>
  <c r="J86" i="66"/>
  <c r="I86" i="66"/>
  <c r="H86" i="66"/>
  <c r="G86" i="66"/>
  <c r="F86" i="66"/>
  <c r="E86" i="66"/>
  <c r="D86" i="66"/>
  <c r="C86" i="66"/>
  <c r="Q85" i="66"/>
  <c r="P85" i="66"/>
  <c r="O85" i="66"/>
  <c r="N85" i="66"/>
  <c r="M85" i="66"/>
  <c r="L85" i="66"/>
  <c r="K85" i="66"/>
  <c r="J85" i="66"/>
  <c r="I85" i="66"/>
  <c r="H85" i="66"/>
  <c r="G85" i="66"/>
  <c r="F85" i="66"/>
  <c r="E85" i="66"/>
  <c r="D85" i="66"/>
  <c r="C85" i="66"/>
  <c r="Q84" i="66"/>
  <c r="P84" i="66"/>
  <c r="O84" i="66"/>
  <c r="N84" i="66"/>
  <c r="M84" i="66"/>
  <c r="L84" i="66"/>
  <c r="K84" i="66"/>
  <c r="J84" i="66"/>
  <c r="I84" i="66"/>
  <c r="H84" i="66"/>
  <c r="G84" i="66"/>
  <c r="F84" i="66"/>
  <c r="E84" i="66"/>
  <c r="D84" i="66"/>
  <c r="C84" i="66"/>
  <c r="Q83" i="66"/>
  <c r="P83" i="66"/>
  <c r="O83" i="66"/>
  <c r="N83" i="66"/>
  <c r="M83" i="66"/>
  <c r="L83" i="66"/>
  <c r="K83" i="66"/>
  <c r="J83" i="66"/>
  <c r="I83" i="66"/>
  <c r="H83" i="66"/>
  <c r="G83" i="66"/>
  <c r="F83" i="66"/>
  <c r="E83" i="66"/>
  <c r="D83" i="66"/>
  <c r="C83" i="66"/>
  <c r="Q81" i="66"/>
  <c r="P81" i="66"/>
  <c r="O81" i="66"/>
  <c r="N81" i="66"/>
  <c r="M81" i="66"/>
  <c r="L81" i="66"/>
  <c r="K81" i="66"/>
  <c r="J81" i="66"/>
  <c r="I81" i="66"/>
  <c r="H81" i="66"/>
  <c r="G81" i="66"/>
  <c r="F81" i="66"/>
  <c r="E81" i="66"/>
  <c r="D81" i="66"/>
  <c r="C81" i="66"/>
  <c r="Q79" i="66"/>
  <c r="P79" i="66"/>
  <c r="O79" i="66"/>
  <c r="N79" i="66"/>
  <c r="M79" i="66"/>
  <c r="L79" i="66"/>
  <c r="K79" i="66"/>
  <c r="J79" i="66"/>
  <c r="I79" i="66"/>
  <c r="H79" i="66"/>
  <c r="G79" i="66"/>
  <c r="F79" i="66"/>
  <c r="E79" i="66"/>
  <c r="D79" i="66"/>
  <c r="C79" i="66"/>
  <c r="Q89" i="65"/>
  <c r="P89" i="65"/>
  <c r="O89" i="65"/>
  <c r="N89" i="65"/>
  <c r="M89" i="65"/>
  <c r="L89" i="65"/>
  <c r="K89" i="65"/>
  <c r="J89" i="65"/>
  <c r="I89" i="65"/>
  <c r="H89" i="65"/>
  <c r="G89" i="65"/>
  <c r="F89" i="65"/>
  <c r="E89" i="65"/>
  <c r="D89" i="65"/>
  <c r="C89" i="65"/>
  <c r="Q88" i="65"/>
  <c r="P88" i="65"/>
  <c r="O88" i="65"/>
  <c r="N88" i="65"/>
  <c r="M88" i="65"/>
  <c r="L88" i="65"/>
  <c r="K88" i="65"/>
  <c r="J88" i="65"/>
  <c r="I88" i="65"/>
  <c r="H88" i="65"/>
  <c r="G88" i="65"/>
  <c r="F88" i="65"/>
  <c r="E88" i="65"/>
  <c r="D88" i="65"/>
  <c r="C88" i="65"/>
  <c r="Q86" i="65"/>
  <c r="P86" i="65"/>
  <c r="O86" i="65"/>
  <c r="N86" i="65"/>
  <c r="M86" i="65"/>
  <c r="L86" i="65"/>
  <c r="K86" i="65"/>
  <c r="J86" i="65"/>
  <c r="I86" i="65"/>
  <c r="H86" i="65"/>
  <c r="G86" i="65"/>
  <c r="F86" i="65"/>
  <c r="E86" i="65"/>
  <c r="D86" i="65"/>
  <c r="C86" i="65"/>
  <c r="Q85" i="65"/>
  <c r="P85" i="65"/>
  <c r="O85" i="65"/>
  <c r="N85" i="65"/>
  <c r="M85" i="65"/>
  <c r="L85" i="65"/>
  <c r="K85" i="65"/>
  <c r="J85" i="65"/>
  <c r="I85" i="65"/>
  <c r="H85" i="65"/>
  <c r="G85" i="65"/>
  <c r="F85" i="65"/>
  <c r="E85" i="65"/>
  <c r="D85" i="65"/>
  <c r="C85" i="65"/>
  <c r="Q84" i="65"/>
  <c r="P84" i="65"/>
  <c r="O84" i="65"/>
  <c r="N84" i="65"/>
  <c r="M84" i="65"/>
  <c r="L84" i="65"/>
  <c r="K84" i="65"/>
  <c r="J84" i="65"/>
  <c r="I84" i="65"/>
  <c r="H84" i="65"/>
  <c r="G84" i="65"/>
  <c r="F84" i="65"/>
  <c r="E84" i="65"/>
  <c r="D84" i="65"/>
  <c r="C84" i="65"/>
  <c r="Q83" i="65"/>
  <c r="P83" i="65"/>
  <c r="O83" i="65"/>
  <c r="N83" i="65"/>
  <c r="M83" i="65"/>
  <c r="L83" i="65"/>
  <c r="K83" i="65"/>
  <c r="J83" i="65"/>
  <c r="I83" i="65"/>
  <c r="H83" i="65"/>
  <c r="G83" i="65"/>
  <c r="F83" i="65"/>
  <c r="E83" i="65"/>
  <c r="D83" i="65"/>
  <c r="C83" i="65"/>
  <c r="Q81" i="65"/>
  <c r="P81" i="65"/>
  <c r="O81" i="65"/>
  <c r="N81" i="65"/>
  <c r="M81" i="65"/>
  <c r="L81" i="65"/>
  <c r="K81" i="65"/>
  <c r="J81" i="65"/>
  <c r="I81" i="65"/>
  <c r="H81" i="65"/>
  <c r="G81" i="65"/>
  <c r="F81" i="65"/>
  <c r="E81" i="65"/>
  <c r="D81" i="65"/>
  <c r="C81" i="65"/>
  <c r="Q79" i="65"/>
  <c r="P79" i="65"/>
  <c r="O79" i="65"/>
  <c r="N79" i="65"/>
  <c r="M79" i="65"/>
  <c r="L79" i="65"/>
  <c r="K79" i="65"/>
  <c r="J79" i="65"/>
  <c r="I79" i="65"/>
  <c r="H79" i="65"/>
  <c r="G79" i="65"/>
  <c r="F79" i="65"/>
  <c r="E79" i="65"/>
  <c r="D79" i="65"/>
  <c r="C79" i="65"/>
  <c r="Q101" i="64"/>
  <c r="P101" i="64"/>
  <c r="O101" i="64"/>
  <c r="N101" i="64"/>
  <c r="M101" i="64"/>
  <c r="L101" i="64"/>
  <c r="K101" i="64"/>
  <c r="J101" i="64"/>
  <c r="I101" i="64"/>
  <c r="H101" i="64"/>
  <c r="G101" i="64"/>
  <c r="F101" i="64"/>
  <c r="E101" i="64"/>
  <c r="D101" i="64"/>
  <c r="C101" i="64"/>
  <c r="Q100" i="64"/>
  <c r="P100" i="64"/>
  <c r="O100" i="64"/>
  <c r="N100" i="64"/>
  <c r="M100" i="64"/>
  <c r="L100" i="64"/>
  <c r="K100" i="64"/>
  <c r="J100" i="64"/>
  <c r="I100" i="64"/>
  <c r="H100" i="64"/>
  <c r="G100" i="64"/>
  <c r="F100" i="64"/>
  <c r="E100" i="64"/>
  <c r="D100" i="64"/>
  <c r="C100" i="64"/>
  <c r="Q99" i="64"/>
  <c r="P99" i="64"/>
  <c r="O99" i="64"/>
  <c r="N99" i="64"/>
  <c r="M99" i="64"/>
  <c r="L99" i="64"/>
  <c r="K99" i="64"/>
  <c r="J99" i="64"/>
  <c r="I99" i="64"/>
  <c r="H99" i="64"/>
  <c r="G99" i="64"/>
  <c r="F99" i="64"/>
  <c r="E99" i="64"/>
  <c r="D99" i="64"/>
  <c r="C99" i="64"/>
  <c r="Q97" i="64"/>
  <c r="P97" i="64"/>
  <c r="O97" i="64"/>
  <c r="N97" i="64"/>
  <c r="M97" i="64"/>
  <c r="L97" i="64"/>
  <c r="K97" i="64"/>
  <c r="J97" i="64"/>
  <c r="I97" i="64"/>
  <c r="H97" i="64"/>
  <c r="G97" i="64"/>
  <c r="F97" i="64"/>
  <c r="E97" i="64"/>
  <c r="D97" i="64"/>
  <c r="C97" i="64"/>
  <c r="Q96" i="64"/>
  <c r="P96" i="64"/>
  <c r="O96" i="64"/>
  <c r="N96" i="64"/>
  <c r="M96" i="64"/>
  <c r="L96" i="64"/>
  <c r="K96" i="64"/>
  <c r="J96" i="64"/>
  <c r="I96" i="64"/>
  <c r="H96" i="64"/>
  <c r="G96" i="64"/>
  <c r="F96" i="64"/>
  <c r="E96" i="64"/>
  <c r="D96" i="64"/>
  <c r="C96" i="64"/>
  <c r="Q95" i="64"/>
  <c r="P95" i="64"/>
  <c r="O95" i="64"/>
  <c r="N95" i="64"/>
  <c r="M95" i="64"/>
  <c r="L95" i="64"/>
  <c r="K95" i="64"/>
  <c r="J95" i="64"/>
  <c r="I95" i="64"/>
  <c r="H95" i="64"/>
  <c r="G95" i="64"/>
  <c r="F95" i="64"/>
  <c r="E95" i="64"/>
  <c r="D95" i="64"/>
  <c r="C95" i="64"/>
  <c r="Q94" i="64"/>
  <c r="P94" i="64"/>
  <c r="O94" i="64"/>
  <c r="N94" i="64"/>
  <c r="M94" i="64"/>
  <c r="L94" i="64"/>
  <c r="K94" i="64"/>
  <c r="J94" i="64"/>
  <c r="I94" i="64"/>
  <c r="H94" i="64"/>
  <c r="G94" i="64"/>
  <c r="F94" i="64"/>
  <c r="E94" i="64"/>
  <c r="D94" i="64"/>
  <c r="C94" i="64"/>
  <c r="Q93" i="64"/>
  <c r="P93" i="64"/>
  <c r="O93" i="64"/>
  <c r="N93" i="64"/>
  <c r="M93" i="64"/>
  <c r="L93" i="64"/>
  <c r="K93" i="64"/>
  <c r="J93" i="64"/>
  <c r="I93" i="64"/>
  <c r="H93" i="64"/>
  <c r="G93" i="64"/>
  <c r="F93" i="64"/>
  <c r="E93" i="64"/>
  <c r="D93" i="64"/>
  <c r="C93" i="64"/>
  <c r="Q91" i="64"/>
  <c r="P91" i="64"/>
  <c r="O91" i="64"/>
  <c r="N91" i="64"/>
  <c r="M91" i="64"/>
  <c r="L91" i="64"/>
  <c r="K91" i="64"/>
  <c r="J91" i="64"/>
  <c r="I91" i="64"/>
  <c r="H91" i="64"/>
  <c r="G91" i="64"/>
  <c r="F91" i="64"/>
  <c r="E91" i="64"/>
  <c r="D91" i="64"/>
  <c r="C91" i="64"/>
  <c r="Q89" i="64"/>
  <c r="P89" i="64"/>
  <c r="O89" i="64"/>
  <c r="N89" i="64"/>
  <c r="M89" i="64"/>
  <c r="L89" i="64"/>
  <c r="K89" i="64"/>
  <c r="J89" i="64"/>
  <c r="I89" i="64"/>
  <c r="H89" i="64"/>
  <c r="G89" i="64"/>
  <c r="F89" i="64"/>
  <c r="E89" i="64"/>
  <c r="D89" i="64"/>
  <c r="C89" i="64"/>
  <c r="B89" i="72"/>
  <c r="B88" i="72"/>
  <c r="B86" i="72"/>
  <c r="B85" i="72"/>
  <c r="B84" i="72"/>
  <c r="B83" i="72"/>
  <c r="B81" i="72"/>
  <c r="B79" i="72"/>
  <c r="B89" i="71"/>
  <c r="B88" i="71"/>
  <c r="B86" i="71"/>
  <c r="B85" i="71"/>
  <c r="B84" i="71"/>
  <c r="B83" i="71"/>
  <c r="B81" i="71"/>
  <c r="B79" i="71"/>
  <c r="B89" i="70"/>
  <c r="B88" i="70"/>
  <c r="B86" i="70"/>
  <c r="B85" i="70"/>
  <c r="B84" i="70"/>
  <c r="B83" i="70"/>
  <c r="B81" i="70"/>
  <c r="B79" i="70"/>
  <c r="B89" i="69"/>
  <c r="B88" i="69"/>
  <c r="B86" i="69"/>
  <c r="B85" i="69"/>
  <c r="B84" i="69"/>
  <c r="B83" i="69"/>
  <c r="B81" i="69"/>
  <c r="B79" i="69"/>
  <c r="B107" i="68"/>
  <c r="B106" i="68"/>
  <c r="B105" i="68"/>
  <c r="B103" i="68"/>
  <c r="B102" i="68"/>
  <c r="B101" i="68"/>
  <c r="B100" i="68"/>
  <c r="B99" i="68"/>
  <c r="B98" i="68"/>
  <c r="B96" i="68"/>
  <c r="B94" i="68"/>
  <c r="B89" i="67"/>
  <c r="B88" i="67"/>
  <c r="B86" i="67"/>
  <c r="B85" i="67"/>
  <c r="B84" i="67"/>
  <c r="B83" i="67"/>
  <c r="B81" i="67"/>
  <c r="B79" i="67"/>
  <c r="B89" i="66"/>
  <c r="B88" i="66"/>
  <c r="B86" i="66"/>
  <c r="B85" i="66"/>
  <c r="B84" i="66"/>
  <c r="B83" i="66"/>
  <c r="B81" i="66"/>
  <c r="B79" i="66"/>
  <c r="B89" i="65"/>
  <c r="B88" i="65"/>
  <c r="B86" i="65"/>
  <c r="B85" i="65"/>
  <c r="B84" i="65"/>
  <c r="B83" i="65"/>
  <c r="B81" i="65"/>
  <c r="B79" i="65"/>
  <c r="B101" i="64"/>
  <c r="B100" i="64"/>
  <c r="B99" i="64"/>
  <c r="B97" i="64"/>
  <c r="B96" i="64"/>
  <c r="B95" i="64"/>
  <c r="B94" i="64"/>
  <c r="B93" i="64"/>
  <c r="B91" i="64"/>
  <c r="B89" i="64"/>
  <c r="Q170" i="40"/>
  <c r="P170" i="40"/>
  <c r="O170" i="40"/>
  <c r="O170" i="42" s="1"/>
  <c r="N170" i="40"/>
  <c r="N170" i="42" s="1"/>
  <c r="M170" i="40"/>
  <c r="L170" i="40"/>
  <c r="K170" i="40"/>
  <c r="K170" i="42" s="1"/>
  <c r="J170" i="40"/>
  <c r="J170" i="42" s="1"/>
  <c r="I170" i="40"/>
  <c r="H170" i="40"/>
  <c r="G170" i="40"/>
  <c r="G170" i="42" s="1"/>
  <c r="F170" i="40"/>
  <c r="F170" i="42" s="1"/>
  <c r="E170" i="40"/>
  <c r="D170" i="40"/>
  <c r="D170" i="42" s="1"/>
  <c r="Q169" i="40"/>
  <c r="Q169" i="42" s="1"/>
  <c r="P169" i="40"/>
  <c r="O169" i="40"/>
  <c r="O169" i="42" s="1"/>
  <c r="N169" i="40"/>
  <c r="M169" i="40"/>
  <c r="M169" i="42" s="1"/>
  <c r="L169" i="40"/>
  <c r="L169" i="42" s="1"/>
  <c r="K169" i="40"/>
  <c r="J169" i="40"/>
  <c r="I169" i="40"/>
  <c r="H169" i="40"/>
  <c r="G169" i="40"/>
  <c r="G169" i="42" s="1"/>
  <c r="F169" i="40"/>
  <c r="E169" i="40"/>
  <c r="E169" i="42" s="1"/>
  <c r="D169" i="40"/>
  <c r="Q152" i="40"/>
  <c r="P152" i="40"/>
  <c r="O152" i="40"/>
  <c r="O152" i="42" s="1"/>
  <c r="N152" i="40"/>
  <c r="M152" i="40"/>
  <c r="L152" i="40"/>
  <c r="L152" i="42" s="1"/>
  <c r="K152" i="40"/>
  <c r="K152" i="42" s="1"/>
  <c r="J152" i="40"/>
  <c r="I152" i="40"/>
  <c r="H152" i="40"/>
  <c r="H152" i="42" s="1"/>
  <c r="G152" i="40"/>
  <c r="G152" i="42" s="1"/>
  <c r="F152" i="40"/>
  <c r="E152" i="40"/>
  <c r="D152" i="40"/>
  <c r="D152" i="42" s="1"/>
  <c r="Q151" i="40"/>
  <c r="Q151" i="42" s="1"/>
  <c r="P151" i="40"/>
  <c r="P151" i="42" s="1"/>
  <c r="O151" i="40"/>
  <c r="N151" i="40"/>
  <c r="M151" i="40"/>
  <c r="M151" i="42" s="1"/>
  <c r="L151" i="40"/>
  <c r="K151" i="40"/>
  <c r="K151" i="42" s="1"/>
  <c r="J151" i="40"/>
  <c r="J151" i="42" s="1"/>
  <c r="I151" i="40"/>
  <c r="I151" i="42" s="1"/>
  <c r="H151" i="40"/>
  <c r="H151" i="42" s="1"/>
  <c r="G151" i="40"/>
  <c r="F151" i="40"/>
  <c r="E151" i="40"/>
  <c r="E151" i="42" s="1"/>
  <c r="D151" i="40"/>
  <c r="Q134" i="40"/>
  <c r="P134" i="40"/>
  <c r="O134" i="40"/>
  <c r="O134" i="42" s="1"/>
  <c r="N134" i="40"/>
  <c r="N134" i="42" s="1"/>
  <c r="M134" i="40"/>
  <c r="L134" i="40"/>
  <c r="K134" i="40"/>
  <c r="K134" i="42" s="1"/>
  <c r="J134" i="40"/>
  <c r="J134" i="42" s="1"/>
  <c r="I134" i="40"/>
  <c r="H134" i="40"/>
  <c r="G134" i="40"/>
  <c r="G134" i="42" s="1"/>
  <c r="F134" i="40"/>
  <c r="F134" i="42" s="1"/>
  <c r="E134" i="40"/>
  <c r="D134" i="40"/>
  <c r="D134" i="42" s="1"/>
  <c r="Q133" i="40"/>
  <c r="P133" i="40"/>
  <c r="O133" i="40"/>
  <c r="N133" i="40"/>
  <c r="M133" i="40"/>
  <c r="M133" i="42" s="1"/>
  <c r="L133" i="40"/>
  <c r="K133" i="40"/>
  <c r="K133" i="42" s="1"/>
  <c r="J133" i="40"/>
  <c r="J133" i="42" s="1"/>
  <c r="I133" i="40"/>
  <c r="H133" i="40"/>
  <c r="G133" i="40"/>
  <c r="F133" i="40"/>
  <c r="E133" i="40"/>
  <c r="E133" i="42" s="1"/>
  <c r="D133" i="40"/>
  <c r="Q115" i="40"/>
  <c r="Q115" i="42" s="1"/>
  <c r="P115" i="40"/>
  <c r="O115" i="40"/>
  <c r="N115" i="40"/>
  <c r="N115" i="42" s="1"/>
  <c r="M115" i="40"/>
  <c r="M115" i="42" s="1"/>
  <c r="L115" i="40"/>
  <c r="L115" i="42" s="1"/>
  <c r="K115" i="40"/>
  <c r="J115" i="40"/>
  <c r="I115" i="40"/>
  <c r="I115" i="42" s="1"/>
  <c r="H115" i="40"/>
  <c r="H115" i="42" s="1"/>
  <c r="G115" i="40"/>
  <c r="F115" i="40"/>
  <c r="E115" i="40"/>
  <c r="E115" i="42" s="1"/>
  <c r="D115" i="40"/>
  <c r="D115" i="42" s="1"/>
  <c r="Q114" i="40"/>
  <c r="Q114" i="42" s="1"/>
  <c r="P114" i="40"/>
  <c r="O114" i="40"/>
  <c r="N114" i="40"/>
  <c r="M114" i="40"/>
  <c r="L114" i="40"/>
  <c r="K114" i="40"/>
  <c r="K114" i="42" s="1"/>
  <c r="J114" i="40"/>
  <c r="J114" i="42" s="1"/>
  <c r="I114" i="40"/>
  <c r="I114" i="42" s="1"/>
  <c r="H114" i="40"/>
  <c r="G114" i="40"/>
  <c r="F114" i="40"/>
  <c r="E114" i="40"/>
  <c r="D114" i="40"/>
  <c r="Q95" i="40"/>
  <c r="Q95" i="42" s="1"/>
  <c r="P95" i="40"/>
  <c r="O95" i="40"/>
  <c r="O95" i="42" s="1"/>
  <c r="N95" i="40"/>
  <c r="N95" i="42" s="1"/>
  <c r="M95" i="40"/>
  <c r="M95" i="42" s="1"/>
  <c r="L95" i="40"/>
  <c r="L95" i="42" s="1"/>
  <c r="K95" i="40"/>
  <c r="J95" i="40"/>
  <c r="J95" i="42" s="1"/>
  <c r="I95" i="40"/>
  <c r="I95" i="42" s="1"/>
  <c r="H95" i="40"/>
  <c r="G95" i="40"/>
  <c r="G95" i="42" s="1"/>
  <c r="F95" i="40"/>
  <c r="F95" i="42" s="1"/>
  <c r="E95" i="40"/>
  <c r="E95" i="42" s="1"/>
  <c r="D95" i="40"/>
  <c r="Q94" i="40"/>
  <c r="P94" i="40"/>
  <c r="P94" i="42" s="1"/>
  <c r="O94" i="40"/>
  <c r="N94" i="40"/>
  <c r="M94" i="40"/>
  <c r="M94" i="42" s="1"/>
  <c r="L94" i="40"/>
  <c r="L94" i="42" s="1"/>
  <c r="K94" i="40"/>
  <c r="J94" i="40"/>
  <c r="I94" i="40"/>
  <c r="I94" i="42" s="1"/>
  <c r="H94" i="40"/>
  <c r="H94" i="42" s="1"/>
  <c r="G94" i="40"/>
  <c r="G94" i="42" s="1"/>
  <c r="F94" i="40"/>
  <c r="E94" i="40"/>
  <c r="D94" i="40"/>
  <c r="Q91" i="40"/>
  <c r="P91" i="40"/>
  <c r="P91" i="42" s="1"/>
  <c r="O91" i="40"/>
  <c r="N91" i="40"/>
  <c r="M91" i="40"/>
  <c r="M91" i="42" s="1"/>
  <c r="L91" i="40"/>
  <c r="K91" i="40"/>
  <c r="K91" i="42" s="1"/>
  <c r="J91" i="40"/>
  <c r="I91" i="40"/>
  <c r="H91" i="40"/>
  <c r="H91" i="42" s="1"/>
  <c r="G91" i="40"/>
  <c r="F91" i="40"/>
  <c r="E91" i="40"/>
  <c r="E91" i="42" s="1"/>
  <c r="D91" i="40"/>
  <c r="Q90" i="40"/>
  <c r="Q90" i="42" s="1"/>
  <c r="P90" i="40"/>
  <c r="O90" i="40"/>
  <c r="N90" i="40"/>
  <c r="M90" i="40"/>
  <c r="M90" i="42" s="1"/>
  <c r="L90" i="40"/>
  <c r="K90" i="40"/>
  <c r="J90" i="40"/>
  <c r="I90" i="40"/>
  <c r="I90" i="42" s="1"/>
  <c r="H90" i="40"/>
  <c r="H90" i="42" s="1"/>
  <c r="G90" i="40"/>
  <c r="F90" i="40"/>
  <c r="F90" i="42" s="1"/>
  <c r="E90" i="40"/>
  <c r="E90" i="42" s="1"/>
  <c r="D90" i="40"/>
  <c r="Q72" i="40"/>
  <c r="P72" i="40"/>
  <c r="P72" i="42" s="1"/>
  <c r="O72" i="40"/>
  <c r="O72" i="42" s="1"/>
  <c r="N72" i="40"/>
  <c r="M72" i="40"/>
  <c r="L72" i="40"/>
  <c r="K72" i="40"/>
  <c r="J72" i="40"/>
  <c r="I72" i="40"/>
  <c r="I72" i="42" s="1"/>
  <c r="H72" i="40"/>
  <c r="H72" i="42" s="1"/>
  <c r="G72" i="40"/>
  <c r="G72" i="42" s="1"/>
  <c r="F72" i="40"/>
  <c r="E72" i="40"/>
  <c r="E72" i="42" s="1"/>
  <c r="D72" i="40"/>
  <c r="D72" i="42" s="1"/>
  <c r="Q71" i="40"/>
  <c r="P71" i="40"/>
  <c r="O71" i="40"/>
  <c r="O71" i="42" s="1"/>
  <c r="N71" i="40"/>
  <c r="N71" i="42" s="1"/>
  <c r="M71" i="40"/>
  <c r="L71" i="40"/>
  <c r="K71" i="40"/>
  <c r="K71" i="42" s="1"/>
  <c r="J71" i="40"/>
  <c r="J71" i="42" s="1"/>
  <c r="I71" i="40"/>
  <c r="H71" i="40"/>
  <c r="G71" i="40"/>
  <c r="G71" i="42" s="1"/>
  <c r="F71" i="40"/>
  <c r="F71" i="42" s="1"/>
  <c r="E71" i="40"/>
  <c r="D71" i="40"/>
  <c r="Q53" i="40"/>
  <c r="P53" i="40"/>
  <c r="O53" i="40"/>
  <c r="N53" i="40"/>
  <c r="M53" i="40"/>
  <c r="M53" i="42" s="1"/>
  <c r="L53" i="40"/>
  <c r="L53" i="42" s="1"/>
  <c r="K53" i="40"/>
  <c r="K53" i="42" s="1"/>
  <c r="J53" i="40"/>
  <c r="I53" i="40"/>
  <c r="H53" i="40"/>
  <c r="G53" i="40"/>
  <c r="F53" i="40"/>
  <c r="E53" i="40"/>
  <c r="E53" i="42" s="1"/>
  <c r="D53" i="40"/>
  <c r="D53" i="42" s="1"/>
  <c r="Q52" i="40"/>
  <c r="Q52" i="42" s="1"/>
  <c r="P52" i="40"/>
  <c r="P52" i="42" s="1"/>
  <c r="O52" i="40"/>
  <c r="N52" i="40"/>
  <c r="M52" i="40"/>
  <c r="M52" i="42" s="1"/>
  <c r="L52" i="40"/>
  <c r="L52" i="42" s="1"/>
  <c r="K52" i="40"/>
  <c r="J52" i="40"/>
  <c r="J52" i="42" s="1"/>
  <c r="I52" i="40"/>
  <c r="I52" i="42" s="1"/>
  <c r="H52" i="40"/>
  <c r="H52" i="42" s="1"/>
  <c r="G52" i="40"/>
  <c r="F52" i="40"/>
  <c r="E52" i="40"/>
  <c r="E52" i="42" s="1"/>
  <c r="D52" i="40"/>
  <c r="D52" i="42" s="1"/>
  <c r="Q34" i="40"/>
  <c r="P34" i="40"/>
  <c r="O34" i="40"/>
  <c r="N34" i="40"/>
  <c r="N34" i="42" s="1"/>
  <c r="M34" i="40"/>
  <c r="M34" i="42" s="1"/>
  <c r="L34" i="40"/>
  <c r="K34" i="40"/>
  <c r="J34" i="40"/>
  <c r="J34" i="42" s="1"/>
  <c r="I34" i="40"/>
  <c r="H34" i="40"/>
  <c r="H34" i="42" s="1"/>
  <c r="G34" i="40"/>
  <c r="F34" i="40"/>
  <c r="F34" i="42" s="1"/>
  <c r="E34" i="40"/>
  <c r="E34" i="42" s="1"/>
  <c r="D34" i="40"/>
  <c r="Q33" i="40"/>
  <c r="P33" i="40"/>
  <c r="O33" i="40"/>
  <c r="O33" i="42" s="1"/>
  <c r="N33" i="40"/>
  <c r="N33" i="42" s="1"/>
  <c r="M33" i="40"/>
  <c r="M33" i="42" s="1"/>
  <c r="L33" i="40"/>
  <c r="K33" i="40"/>
  <c r="J33" i="40"/>
  <c r="J33" i="42" s="1"/>
  <c r="I33" i="40"/>
  <c r="H33" i="40"/>
  <c r="G33" i="40"/>
  <c r="G33" i="42" s="1"/>
  <c r="F33" i="40"/>
  <c r="F33" i="42" s="1"/>
  <c r="E33" i="40"/>
  <c r="E33" i="42" s="1"/>
  <c r="D33" i="40"/>
  <c r="Q14" i="40"/>
  <c r="P14" i="40"/>
  <c r="P14" i="42" s="1"/>
  <c r="O14" i="40"/>
  <c r="N14" i="40"/>
  <c r="M14" i="40"/>
  <c r="M14" i="42" s="1"/>
  <c r="L14" i="40"/>
  <c r="L14" i="42" s="1"/>
  <c r="K14" i="40"/>
  <c r="K14" i="42" s="1"/>
  <c r="J14" i="40"/>
  <c r="I14" i="40"/>
  <c r="H14" i="40"/>
  <c r="G14" i="40"/>
  <c r="F14" i="40"/>
  <c r="E14" i="40"/>
  <c r="E14" i="42" s="1"/>
  <c r="D14" i="40"/>
  <c r="D14" i="42" s="1"/>
  <c r="Q13" i="40"/>
  <c r="P13" i="40"/>
  <c r="O13" i="40"/>
  <c r="O13" i="42" s="1"/>
  <c r="N13" i="40"/>
  <c r="N13" i="42" s="1"/>
  <c r="M13" i="40"/>
  <c r="M13" i="42" s="1"/>
  <c r="L13" i="40"/>
  <c r="K13" i="40"/>
  <c r="K13" i="42" s="1"/>
  <c r="J13" i="40"/>
  <c r="J13" i="42" s="1"/>
  <c r="I13" i="40"/>
  <c r="H13" i="40"/>
  <c r="H13" i="42" s="1"/>
  <c r="G13" i="40"/>
  <c r="G13" i="42" s="1"/>
  <c r="F13" i="40"/>
  <c r="E13" i="40"/>
  <c r="E13" i="42" s="1"/>
  <c r="D13" i="40"/>
  <c r="C170" i="40"/>
  <c r="C170" i="42" s="1"/>
  <c r="C169" i="40"/>
  <c r="C169" i="42" s="1"/>
  <c r="C152" i="40"/>
  <c r="C152" i="42" s="1"/>
  <c r="C151" i="40"/>
  <c r="C151" i="42" s="1"/>
  <c r="C134" i="40"/>
  <c r="C134" i="42" s="1"/>
  <c r="C133" i="40"/>
  <c r="C133" i="42" s="1"/>
  <c r="C115" i="40"/>
  <c r="C115" i="42" s="1"/>
  <c r="C114" i="40"/>
  <c r="C114" i="42" s="1"/>
  <c r="C95" i="40"/>
  <c r="C95" i="42" s="1"/>
  <c r="C94" i="40"/>
  <c r="C94" i="42" s="1"/>
  <c r="C91" i="40"/>
  <c r="C91" i="42" s="1"/>
  <c r="C90" i="40"/>
  <c r="C90" i="42" s="1"/>
  <c r="C72" i="40"/>
  <c r="C72" i="42" s="1"/>
  <c r="C71" i="40"/>
  <c r="C71" i="42" s="1"/>
  <c r="C53" i="40"/>
  <c r="C53" i="42" s="1"/>
  <c r="C52" i="40"/>
  <c r="C52" i="42" s="1"/>
  <c r="C34" i="40"/>
  <c r="C34" i="42" s="1"/>
  <c r="C33" i="40"/>
  <c r="C33" i="42" s="1"/>
  <c r="C14" i="40"/>
  <c r="C14" i="42" s="1"/>
  <c r="C13" i="40"/>
  <c r="C13" i="42" s="1"/>
  <c r="J170" i="39"/>
  <c r="F170" i="39"/>
  <c r="L152" i="39"/>
  <c r="D152" i="39"/>
  <c r="K151" i="39"/>
  <c r="J134" i="39"/>
  <c r="F134" i="39"/>
  <c r="L115" i="39"/>
  <c r="H115" i="39"/>
  <c r="K114" i="39"/>
  <c r="N95" i="39"/>
  <c r="J95" i="39"/>
  <c r="F95" i="39"/>
  <c r="H90" i="39"/>
  <c r="O72" i="39"/>
  <c r="N34" i="39"/>
  <c r="F34" i="39"/>
  <c r="D170" i="39"/>
  <c r="H152" i="39"/>
  <c r="K133" i="39"/>
  <c r="O95" i="39"/>
  <c r="J52" i="39"/>
  <c r="D134" i="39"/>
  <c r="J133" i="39"/>
  <c r="N115" i="39"/>
  <c r="J114" i="39"/>
  <c r="L95" i="39"/>
  <c r="P91" i="39"/>
  <c r="H91" i="39"/>
  <c r="H13" i="39"/>
  <c r="L169" i="39"/>
  <c r="K152" i="39"/>
  <c r="P151" i="39"/>
  <c r="J151" i="39"/>
  <c r="H151" i="39"/>
  <c r="G134" i="39"/>
  <c r="M115" i="39"/>
  <c r="G94" i="39"/>
  <c r="G71" i="39"/>
  <c r="L53" i="39"/>
  <c r="O33" i="39"/>
  <c r="Q172" i="58"/>
  <c r="P172" i="58"/>
  <c r="O172" i="59"/>
  <c r="K172" i="59"/>
  <c r="J172" i="58"/>
  <c r="H172" i="58"/>
  <c r="G172" i="58"/>
  <c r="Q54" i="72"/>
  <c r="P54" i="72"/>
  <c r="O54" i="72"/>
  <c r="N54" i="72"/>
  <c r="M54" i="72"/>
  <c r="L54" i="72"/>
  <c r="K54" i="72"/>
  <c r="J54" i="72"/>
  <c r="I54" i="72"/>
  <c r="H54" i="72"/>
  <c r="G54" i="72"/>
  <c r="F54" i="72"/>
  <c r="E54" i="72"/>
  <c r="D54" i="72"/>
  <c r="L53" i="72"/>
  <c r="D53" i="72"/>
  <c r="O154" i="58"/>
  <c r="N154" i="58"/>
  <c r="K154" i="58"/>
  <c r="I154" i="58"/>
  <c r="E154" i="58"/>
  <c r="D154" i="58"/>
  <c r="Q54" i="71"/>
  <c r="P54" i="71"/>
  <c r="O54" i="71"/>
  <c r="N54" i="71"/>
  <c r="M54" i="71"/>
  <c r="L54" i="71"/>
  <c r="K54" i="71"/>
  <c r="J54" i="71"/>
  <c r="I54" i="71"/>
  <c r="H54" i="71"/>
  <c r="G54" i="71"/>
  <c r="F54" i="71"/>
  <c r="E54" i="71"/>
  <c r="D54" i="71"/>
  <c r="P53" i="71"/>
  <c r="N53" i="71"/>
  <c r="J53" i="71"/>
  <c r="H53" i="71"/>
  <c r="E53" i="71"/>
  <c r="Q136" i="59"/>
  <c r="O136" i="58"/>
  <c r="K136" i="59"/>
  <c r="J136" i="59"/>
  <c r="G136" i="59"/>
  <c r="F136" i="59"/>
  <c r="N132" i="58"/>
  <c r="M132" i="58"/>
  <c r="L132" i="58"/>
  <c r="K132" i="58"/>
  <c r="J132" i="59"/>
  <c r="G132" i="58"/>
  <c r="O117" i="58"/>
  <c r="N117" i="59"/>
  <c r="M117" i="58"/>
  <c r="K117" i="59"/>
  <c r="J117" i="58"/>
  <c r="H117" i="58"/>
  <c r="Q54" i="69"/>
  <c r="P54" i="69"/>
  <c r="O54" i="69"/>
  <c r="N54" i="69"/>
  <c r="M54" i="69"/>
  <c r="L54" i="69"/>
  <c r="K54" i="69"/>
  <c r="J54" i="69"/>
  <c r="I54" i="69"/>
  <c r="H54" i="69"/>
  <c r="G54" i="69"/>
  <c r="F54" i="69"/>
  <c r="E54" i="69"/>
  <c r="D54" i="69"/>
  <c r="O53" i="69"/>
  <c r="N53" i="69"/>
  <c r="G53" i="69"/>
  <c r="Q70" i="68"/>
  <c r="P70" i="68"/>
  <c r="O70" i="68"/>
  <c r="N70" i="68"/>
  <c r="M70" i="68"/>
  <c r="L70" i="68"/>
  <c r="K70" i="68"/>
  <c r="J70" i="68"/>
  <c r="I70" i="68"/>
  <c r="H70" i="68"/>
  <c r="G70" i="68"/>
  <c r="F70" i="68"/>
  <c r="E70" i="68"/>
  <c r="D70" i="68"/>
  <c r="P97" i="58"/>
  <c r="O97" i="58"/>
  <c r="M97" i="58"/>
  <c r="L97" i="58"/>
  <c r="J97" i="59"/>
  <c r="I97" i="58"/>
  <c r="H97" i="59"/>
  <c r="G97" i="59"/>
  <c r="Q93" i="59"/>
  <c r="P93" i="60"/>
  <c r="O93" i="59"/>
  <c r="N93" i="58"/>
  <c r="M65" i="68"/>
  <c r="L65" i="68"/>
  <c r="K65" i="68"/>
  <c r="J65" i="68"/>
  <c r="I93" i="59"/>
  <c r="G65" i="68"/>
  <c r="F65" i="68"/>
  <c r="E65" i="68"/>
  <c r="D65" i="68"/>
  <c r="O64" i="68"/>
  <c r="N64" i="68"/>
  <c r="M64" i="68"/>
  <c r="L64" i="68"/>
  <c r="E64" i="68"/>
  <c r="D64" i="68"/>
  <c r="Q89" i="59"/>
  <c r="P89" i="59"/>
  <c r="M89" i="58"/>
  <c r="L89" i="60"/>
  <c r="J89" i="60"/>
  <c r="H89" i="60"/>
  <c r="G89" i="59"/>
  <c r="E89" i="58"/>
  <c r="P74" i="59"/>
  <c r="O74" i="58"/>
  <c r="N74" i="59"/>
  <c r="L74" i="59"/>
  <c r="I74" i="58"/>
  <c r="G74" i="59"/>
  <c r="F74" i="59"/>
  <c r="E74" i="58"/>
  <c r="D74" i="58"/>
  <c r="M70" i="58"/>
  <c r="G70" i="60"/>
  <c r="F70" i="58"/>
  <c r="P55" i="58"/>
  <c r="O55" i="59"/>
  <c r="N55" i="58"/>
  <c r="K55" i="59"/>
  <c r="H55" i="58"/>
  <c r="Q51" i="58"/>
  <c r="P51" i="59"/>
  <c r="O51" i="60"/>
  <c r="I51" i="59"/>
  <c r="H51" i="60"/>
  <c r="E51" i="58"/>
  <c r="D51" i="60"/>
  <c r="N36" i="58"/>
  <c r="M36" i="58"/>
  <c r="K36" i="59"/>
  <c r="I36" i="59"/>
  <c r="Q32" i="58"/>
  <c r="O32" i="60"/>
  <c r="M32" i="60"/>
  <c r="J32" i="59"/>
  <c r="I32" i="58"/>
  <c r="Q66" i="64"/>
  <c r="O66" i="64"/>
  <c r="J66" i="64"/>
  <c r="I66" i="64"/>
  <c r="G66" i="64"/>
  <c r="O16" i="58"/>
  <c r="N16" i="59"/>
  <c r="L16" i="58"/>
  <c r="J16" i="58"/>
  <c r="D16" i="58"/>
  <c r="Q61" i="64"/>
  <c r="P61" i="64"/>
  <c r="O61" i="64"/>
  <c r="N61" i="64"/>
  <c r="M61" i="64"/>
  <c r="K61" i="64"/>
  <c r="J61" i="64"/>
  <c r="I61" i="64"/>
  <c r="G12" i="58"/>
  <c r="E61" i="64"/>
  <c r="Q60" i="64"/>
  <c r="P60" i="64"/>
  <c r="O60" i="64"/>
  <c r="N60" i="64"/>
  <c r="M60" i="64"/>
  <c r="L60" i="64"/>
  <c r="K60" i="64"/>
  <c r="J60" i="64"/>
  <c r="I60" i="64"/>
  <c r="C54" i="72"/>
  <c r="C54" i="71"/>
  <c r="C136" i="59"/>
  <c r="C117" i="59"/>
  <c r="C54" i="69"/>
  <c r="C70" i="68"/>
  <c r="C65" i="68"/>
  <c r="C64" i="68"/>
  <c r="C70" i="59"/>
  <c r="C55" i="59"/>
  <c r="C32" i="58"/>
  <c r="C16" i="59"/>
  <c r="C61" i="64"/>
  <c r="P172" i="48"/>
  <c r="L172" i="49"/>
  <c r="K172" i="49"/>
  <c r="H172" i="49"/>
  <c r="G172" i="48"/>
  <c r="D172" i="49"/>
  <c r="C172" i="48"/>
  <c r="O168" i="48"/>
  <c r="M168" i="49"/>
  <c r="L168" i="50"/>
  <c r="J168" i="48"/>
  <c r="I168" i="48"/>
  <c r="H168" i="49"/>
  <c r="D168" i="50"/>
  <c r="C168" i="50"/>
  <c r="P9" i="72"/>
  <c r="O9" i="72"/>
  <c r="N9" i="72"/>
  <c r="L9" i="72"/>
  <c r="K9" i="72"/>
  <c r="J9" i="72"/>
  <c r="H9" i="72"/>
  <c r="G9" i="72"/>
  <c r="F9" i="72"/>
  <c r="D9" i="72"/>
  <c r="C9" i="72"/>
  <c r="Q175" i="48"/>
  <c r="P175" i="48"/>
  <c r="N166" i="48"/>
  <c r="M175" i="50"/>
  <c r="L166" i="49"/>
  <c r="G175" i="49"/>
  <c r="F175" i="48"/>
  <c r="C175" i="49"/>
  <c r="P154" i="48"/>
  <c r="O154" i="49"/>
  <c r="N154" i="48"/>
  <c r="M154" i="48"/>
  <c r="I154" i="48"/>
  <c r="H154" i="48"/>
  <c r="G154" i="48"/>
  <c r="C154" i="49"/>
  <c r="O150" i="48"/>
  <c r="N150" i="50"/>
  <c r="J150" i="48"/>
  <c r="I150" i="49"/>
  <c r="C150" i="49"/>
  <c r="Q9" i="71"/>
  <c r="P9" i="71"/>
  <c r="O9" i="71"/>
  <c r="N9" i="71"/>
  <c r="M9" i="71"/>
  <c r="L9" i="71"/>
  <c r="K9" i="71"/>
  <c r="J9" i="71"/>
  <c r="I9" i="71"/>
  <c r="H9" i="71"/>
  <c r="G9" i="71"/>
  <c r="F9" i="71"/>
  <c r="E9" i="71"/>
  <c r="D9" i="71"/>
  <c r="C9" i="71"/>
  <c r="L157" i="49"/>
  <c r="K157" i="50"/>
  <c r="J157" i="48"/>
  <c r="H157" i="48"/>
  <c r="G157" i="50"/>
  <c r="C157" i="49"/>
  <c r="P136" i="48"/>
  <c r="O136" i="48"/>
  <c r="I136" i="48"/>
  <c r="H136" i="49"/>
  <c r="C136" i="48"/>
  <c r="Q132" i="49"/>
  <c r="N132" i="48"/>
  <c r="J132" i="49"/>
  <c r="I132" i="49"/>
  <c r="H132" i="48"/>
  <c r="E132" i="49"/>
  <c r="C132" i="48"/>
  <c r="P9" i="70"/>
  <c r="O9" i="70"/>
  <c r="N9" i="70"/>
  <c r="L9" i="70"/>
  <c r="K9" i="70"/>
  <c r="J9" i="70"/>
  <c r="H9" i="70"/>
  <c r="G9" i="70"/>
  <c r="F9" i="70"/>
  <c r="D9" i="70"/>
  <c r="C9" i="70"/>
  <c r="O139" i="48"/>
  <c r="N130" i="49"/>
  <c r="M139" i="49"/>
  <c r="L139" i="49"/>
  <c r="K130" i="49"/>
  <c r="H139" i="50"/>
  <c r="C139" i="49"/>
  <c r="O117" i="48"/>
  <c r="N117" i="48"/>
  <c r="L117" i="48"/>
  <c r="K117" i="49"/>
  <c r="I117" i="48"/>
  <c r="H117" i="48"/>
  <c r="D117" i="48"/>
  <c r="C117" i="49"/>
  <c r="Q12" i="69"/>
  <c r="P12" i="69"/>
  <c r="N12" i="69"/>
  <c r="M12" i="69"/>
  <c r="L12" i="69"/>
  <c r="J12" i="69"/>
  <c r="I12" i="69"/>
  <c r="H12" i="69"/>
  <c r="F12" i="69"/>
  <c r="E12" i="69"/>
  <c r="D12" i="69"/>
  <c r="C12" i="69"/>
  <c r="Q11" i="69"/>
  <c r="P11" i="69"/>
  <c r="O11" i="69"/>
  <c r="M11" i="69"/>
  <c r="L11" i="69"/>
  <c r="K11" i="69"/>
  <c r="I11" i="69"/>
  <c r="H11" i="69"/>
  <c r="G11" i="69"/>
  <c r="E11" i="69"/>
  <c r="D11" i="69"/>
  <c r="C11" i="69"/>
  <c r="P9" i="69"/>
  <c r="O9" i="69"/>
  <c r="N9" i="69"/>
  <c r="L9" i="69"/>
  <c r="K9" i="69"/>
  <c r="J9" i="69"/>
  <c r="H9" i="69"/>
  <c r="G9" i="69"/>
  <c r="F9" i="69"/>
  <c r="D9" i="69"/>
  <c r="C9" i="69"/>
  <c r="O120" i="48"/>
  <c r="K120" i="50"/>
  <c r="I120" i="50"/>
  <c r="G120" i="50"/>
  <c r="F120" i="50"/>
  <c r="D120" i="48"/>
  <c r="C120" i="49"/>
  <c r="Q103" i="48"/>
  <c r="N103" i="48"/>
  <c r="J103" i="48"/>
  <c r="F103" i="48"/>
  <c r="E103" i="48"/>
  <c r="Q102" i="48"/>
  <c r="M102" i="48"/>
  <c r="L102" i="48"/>
  <c r="I102" i="48"/>
  <c r="H102" i="48"/>
  <c r="E102" i="48"/>
  <c r="P101" i="48"/>
  <c r="O101" i="48"/>
  <c r="L101" i="48"/>
  <c r="H101" i="48"/>
  <c r="D101" i="48"/>
  <c r="C101" i="48"/>
  <c r="N98" i="48"/>
  <c r="M98" i="48"/>
  <c r="L98" i="48"/>
  <c r="K99" i="48"/>
  <c r="J99" i="48"/>
  <c r="H97" i="49"/>
  <c r="G99" i="48"/>
  <c r="C99" i="48"/>
  <c r="P96" i="48"/>
  <c r="M96" i="48"/>
  <c r="L96" i="48"/>
  <c r="G96" i="48"/>
  <c r="E96" i="48"/>
  <c r="O95" i="48"/>
  <c r="L95" i="48"/>
  <c r="K94" i="48"/>
  <c r="J94" i="48"/>
  <c r="H93" i="49"/>
  <c r="G95" i="48"/>
  <c r="M92" i="48"/>
  <c r="L92" i="48"/>
  <c r="J92" i="48"/>
  <c r="H92" i="48"/>
  <c r="E92" i="48"/>
  <c r="Q91" i="48"/>
  <c r="N90" i="48"/>
  <c r="M89" i="49"/>
  <c r="L89" i="49"/>
  <c r="I91" i="48"/>
  <c r="H91" i="48"/>
  <c r="G90" i="48"/>
  <c r="Q88" i="48"/>
  <c r="O88" i="48"/>
  <c r="N88" i="48"/>
  <c r="J88" i="48"/>
  <c r="F88" i="48"/>
  <c r="Q9" i="68"/>
  <c r="P9" i="68"/>
  <c r="M9" i="68"/>
  <c r="L9" i="68"/>
  <c r="I9" i="68"/>
  <c r="H9" i="68"/>
  <c r="E9" i="68"/>
  <c r="D9" i="68"/>
  <c r="C9" i="68"/>
  <c r="Q100" i="50"/>
  <c r="M100" i="50"/>
  <c r="J100" i="50"/>
  <c r="I86" i="48"/>
  <c r="H86" i="48"/>
  <c r="D86" i="48"/>
  <c r="C87" i="49"/>
  <c r="P79" i="48"/>
  <c r="H79" i="48"/>
  <c r="O78" i="48"/>
  <c r="K78" i="48"/>
  <c r="G78" i="48"/>
  <c r="C78" i="48"/>
  <c r="O76" i="48"/>
  <c r="N76" i="48"/>
  <c r="M75" i="48"/>
  <c r="J74" i="49"/>
  <c r="I74" i="49"/>
  <c r="F76" i="48"/>
  <c r="E75" i="48"/>
  <c r="Q73" i="48"/>
  <c r="L73" i="48"/>
  <c r="J73" i="48"/>
  <c r="E73" i="48"/>
  <c r="D73" i="48"/>
  <c r="Q72" i="48"/>
  <c r="P72" i="48"/>
  <c r="O70" i="50"/>
  <c r="M70" i="50"/>
  <c r="J70" i="49"/>
  <c r="H72" i="48"/>
  <c r="G71" i="48"/>
  <c r="F71" i="48"/>
  <c r="C72" i="48"/>
  <c r="Q69" i="48"/>
  <c r="O69" i="48"/>
  <c r="J69" i="48"/>
  <c r="G69" i="48"/>
  <c r="Q9" i="67"/>
  <c r="O9" i="67"/>
  <c r="M9" i="67"/>
  <c r="K9" i="67"/>
  <c r="I9" i="67"/>
  <c r="G9" i="67"/>
  <c r="E9" i="67"/>
  <c r="C9" i="67"/>
  <c r="N67" i="48"/>
  <c r="J64" i="48"/>
  <c r="C67" i="48"/>
  <c r="Q60" i="48"/>
  <c r="L60" i="48"/>
  <c r="H60" i="48"/>
  <c r="G60" i="48"/>
  <c r="E60" i="48"/>
  <c r="C60" i="48"/>
  <c r="O59" i="48"/>
  <c r="K59" i="48"/>
  <c r="H59" i="48"/>
  <c r="C59" i="48"/>
  <c r="K57" i="48"/>
  <c r="J56" i="48"/>
  <c r="D55" i="49"/>
  <c r="Q54" i="48"/>
  <c r="M54" i="48"/>
  <c r="L54" i="48"/>
  <c r="K54" i="48"/>
  <c r="I54" i="48"/>
  <c r="H54" i="48"/>
  <c r="G54" i="48"/>
  <c r="E54" i="48"/>
  <c r="Q52" i="48"/>
  <c r="P53" i="48"/>
  <c r="H53" i="48"/>
  <c r="F53" i="48"/>
  <c r="D53" i="48"/>
  <c r="J50" i="48"/>
  <c r="I50" i="48"/>
  <c r="D50" i="48"/>
  <c r="Q9" i="66"/>
  <c r="O9" i="66"/>
  <c r="M9" i="66"/>
  <c r="K9" i="66"/>
  <c r="I9" i="66"/>
  <c r="G9" i="66"/>
  <c r="E9" i="66"/>
  <c r="C9" i="66"/>
  <c r="N58" i="50"/>
  <c r="M58" i="49"/>
  <c r="L58" i="49"/>
  <c r="J45" i="48"/>
  <c r="I48" i="48"/>
  <c r="C46" i="48"/>
  <c r="P41" i="48"/>
  <c r="O41" i="48"/>
  <c r="L41" i="48"/>
  <c r="G41" i="48"/>
  <c r="E41" i="48"/>
  <c r="D41" i="48"/>
  <c r="C41" i="48"/>
  <c r="H40" i="48"/>
  <c r="G40" i="48"/>
  <c r="F40" i="48"/>
  <c r="C40" i="48"/>
  <c r="Q36" i="49"/>
  <c r="N37" i="48"/>
  <c r="M37" i="48"/>
  <c r="J37" i="48"/>
  <c r="I37" i="48"/>
  <c r="G36" i="49"/>
  <c r="E38" i="48"/>
  <c r="Q35" i="48"/>
  <c r="O35" i="48"/>
  <c r="M35" i="48"/>
  <c r="L35" i="48"/>
  <c r="I35" i="48"/>
  <c r="H35" i="48"/>
  <c r="E35" i="48"/>
  <c r="O34" i="48"/>
  <c r="M32" i="50"/>
  <c r="I34" i="48"/>
  <c r="H32" i="49"/>
  <c r="F32" i="49"/>
  <c r="L31" i="48"/>
  <c r="K31" i="48"/>
  <c r="J31" i="48"/>
  <c r="Q9" i="65"/>
  <c r="O9" i="65"/>
  <c r="N9" i="65"/>
  <c r="M9" i="65"/>
  <c r="K9" i="65"/>
  <c r="J9" i="65"/>
  <c r="I9" i="65"/>
  <c r="G9" i="65"/>
  <c r="F9" i="65"/>
  <c r="E9" i="65"/>
  <c r="C9" i="65"/>
  <c r="J39" i="50"/>
  <c r="G26" i="48"/>
  <c r="C27" i="48"/>
  <c r="N22" i="48"/>
  <c r="L22" i="48"/>
  <c r="I22" i="48"/>
  <c r="H22" i="48"/>
  <c r="G22" i="48"/>
  <c r="F22" i="48"/>
  <c r="D22" i="48"/>
  <c r="C22" i="48"/>
  <c r="P21" i="48"/>
  <c r="O21" i="48"/>
  <c r="M21" i="48"/>
  <c r="K21" i="48"/>
  <c r="G21" i="48"/>
  <c r="F21" i="48"/>
  <c r="E21" i="48"/>
  <c r="D21" i="48"/>
  <c r="Q20" i="48"/>
  <c r="N20" i="48"/>
  <c r="L20" i="48"/>
  <c r="J20" i="48"/>
  <c r="F20" i="48"/>
  <c r="E20" i="48"/>
  <c r="D20" i="48"/>
  <c r="O17" i="48"/>
  <c r="L17" i="48"/>
  <c r="K18" i="48"/>
  <c r="F18" i="48"/>
  <c r="P15" i="48"/>
  <c r="N15" i="48"/>
  <c r="L15" i="48"/>
  <c r="I15" i="48"/>
  <c r="H15" i="48"/>
  <c r="G15" i="48"/>
  <c r="F15" i="48"/>
  <c r="D15" i="48"/>
  <c r="C15" i="48"/>
  <c r="Q12" i="50"/>
  <c r="P12" i="50"/>
  <c r="H13" i="48"/>
  <c r="E14" i="48"/>
  <c r="D13" i="48"/>
  <c r="C14" i="48"/>
  <c r="Q11" i="48"/>
  <c r="N11" i="48"/>
  <c r="M11" i="48"/>
  <c r="K11" i="48"/>
  <c r="J11" i="48"/>
  <c r="H11" i="48"/>
  <c r="G11" i="48"/>
  <c r="F11" i="48"/>
  <c r="Q10" i="48"/>
  <c r="P10" i="48"/>
  <c r="O10" i="48"/>
  <c r="M10" i="48"/>
  <c r="J10" i="48"/>
  <c r="I10" i="48"/>
  <c r="H10" i="48"/>
  <c r="F10" i="48"/>
  <c r="E10" i="48"/>
  <c r="D10" i="48"/>
  <c r="Q9" i="64"/>
  <c r="P9" i="64"/>
  <c r="O9" i="64"/>
  <c r="M9" i="64"/>
  <c r="L9" i="64"/>
  <c r="K9" i="64"/>
  <c r="I9" i="64"/>
  <c r="H9" i="64"/>
  <c r="G9" i="64"/>
  <c r="E9" i="64"/>
  <c r="D9" i="64"/>
  <c r="C9" i="64"/>
  <c r="P19" i="50"/>
  <c r="O5" i="48"/>
  <c r="N8" i="48"/>
  <c r="M8" i="48"/>
  <c r="G5" i="48"/>
  <c r="F19" i="50"/>
  <c r="B9" i="72"/>
  <c r="B175" i="50"/>
  <c r="B154" i="48"/>
  <c r="B150" i="48"/>
  <c r="B9" i="71"/>
  <c r="B9" i="70"/>
  <c r="B117" i="48"/>
  <c r="B12" i="69"/>
  <c r="B11" i="69"/>
  <c r="B9" i="69"/>
  <c r="B101" i="48"/>
  <c r="B97" i="49"/>
  <c r="B93" i="49"/>
  <c r="B92" i="48"/>
  <c r="B90" i="48"/>
  <c r="B9" i="68"/>
  <c r="B78" i="48"/>
  <c r="B74" i="49"/>
  <c r="B73" i="48"/>
  <c r="B9" i="67"/>
  <c r="B54" i="48"/>
  <c r="B50" i="48"/>
  <c r="B9" i="66"/>
  <c r="B45" i="48"/>
  <c r="B41" i="48"/>
  <c r="B37" i="48"/>
  <c r="B9" i="65"/>
  <c r="B22" i="48"/>
  <c r="B10" i="48"/>
  <c r="B9" i="64"/>
  <c r="Q15" i="22"/>
  <c r="P15" i="22"/>
  <c r="O15" i="22"/>
  <c r="N15" i="22"/>
  <c r="M15" i="22"/>
  <c r="L15" i="22"/>
  <c r="K15" i="22"/>
  <c r="J15" i="22"/>
  <c r="I15" i="22"/>
  <c r="H15" i="22"/>
  <c r="G15" i="22"/>
  <c r="F15" i="22"/>
  <c r="E15" i="22"/>
  <c r="D15" i="22"/>
  <c r="C15" i="22"/>
  <c r="Q15" i="20"/>
  <c r="P15" i="20"/>
  <c r="O15" i="20"/>
  <c r="N15" i="20"/>
  <c r="M15" i="20"/>
  <c r="L15" i="20"/>
  <c r="K15" i="20"/>
  <c r="J15" i="20"/>
  <c r="I15" i="20"/>
  <c r="H15" i="20"/>
  <c r="G15" i="20"/>
  <c r="F15" i="20"/>
  <c r="E15" i="20"/>
  <c r="D15" i="20"/>
  <c r="C15" i="20"/>
  <c r="Q15" i="19"/>
  <c r="P15" i="19"/>
  <c r="O15" i="19"/>
  <c r="N15" i="19"/>
  <c r="M15" i="19"/>
  <c r="L15" i="19"/>
  <c r="K15" i="19"/>
  <c r="J15" i="19"/>
  <c r="I15" i="19"/>
  <c r="H15" i="19"/>
  <c r="G15" i="19"/>
  <c r="F15" i="19"/>
  <c r="E15" i="19"/>
  <c r="D15" i="19"/>
  <c r="C15" i="19"/>
  <c r="I324" i="66" l="1"/>
  <c r="G312" i="72"/>
  <c r="I174" i="64"/>
  <c r="G314" i="72"/>
  <c r="N348" i="66"/>
  <c r="B130" i="50"/>
  <c r="F359" i="68"/>
  <c r="L189" i="68"/>
  <c r="L327" i="66"/>
  <c r="F348" i="67"/>
  <c r="M126" i="64"/>
  <c r="F353" i="68"/>
  <c r="D112" i="66"/>
  <c r="J141" i="68"/>
  <c r="D324" i="67"/>
  <c r="D348" i="67"/>
  <c r="Q291" i="65"/>
  <c r="M90" i="39"/>
  <c r="E33" i="39"/>
  <c r="P386" i="64"/>
  <c r="E52" i="39"/>
  <c r="O170" i="39"/>
  <c r="O348" i="67"/>
  <c r="O327" i="66"/>
  <c r="G156" i="67"/>
  <c r="M169" i="39"/>
  <c r="K118" i="66"/>
  <c r="D298" i="71"/>
  <c r="J116" i="72"/>
  <c r="P152" i="71"/>
  <c r="G135" i="68"/>
  <c r="C348" i="65"/>
  <c r="M52" i="39"/>
  <c r="O134" i="39"/>
  <c r="M151" i="39"/>
  <c r="O152" i="39"/>
  <c r="K53" i="39"/>
  <c r="I114" i="39"/>
  <c r="M33" i="39"/>
  <c r="M133" i="39"/>
  <c r="C118" i="66"/>
  <c r="C112" i="66" s="1"/>
  <c r="F135" i="68"/>
  <c r="G298" i="72"/>
  <c r="C342" i="67"/>
  <c r="G81" i="45"/>
  <c r="C93" i="71"/>
  <c r="N98" i="71"/>
  <c r="I285" i="67"/>
  <c r="Q285" i="65"/>
  <c r="G150" i="67"/>
  <c r="F344" i="64"/>
  <c r="M156" i="67"/>
  <c r="M150" i="67" s="1"/>
  <c r="J298" i="72"/>
  <c r="J293" i="72" s="1"/>
  <c r="M348" i="67"/>
  <c r="Q9" i="49"/>
  <c r="L130" i="59"/>
  <c r="P130" i="59"/>
  <c r="D148" i="58"/>
  <c r="P166" i="58"/>
  <c r="Q52" i="39"/>
  <c r="E90" i="39"/>
  <c r="M94" i="39"/>
  <c r="E151" i="39"/>
  <c r="H72" i="39"/>
  <c r="F90" i="39"/>
  <c r="J13" i="39"/>
  <c r="I94" i="39"/>
  <c r="D72" i="39"/>
  <c r="Q126" i="64"/>
  <c r="I126" i="64"/>
  <c r="C431" i="64"/>
  <c r="F291" i="67"/>
  <c r="F285" i="67" s="1"/>
  <c r="I291" i="66"/>
  <c r="E156" i="65"/>
  <c r="E150" i="65" s="1"/>
  <c r="H314" i="71"/>
  <c r="I152" i="71"/>
  <c r="I147" i="71" s="1"/>
  <c r="Q81" i="57"/>
  <c r="H34" i="39"/>
  <c r="D53" i="39"/>
  <c r="I90" i="39"/>
  <c r="G152" i="39"/>
  <c r="G170" i="39"/>
  <c r="P72" i="39"/>
  <c r="M13" i="39"/>
  <c r="G95" i="39"/>
  <c r="N13" i="39"/>
  <c r="Q169" i="39"/>
  <c r="F405" i="68"/>
  <c r="C348" i="66"/>
  <c r="C342" i="66" s="1"/>
  <c r="H431" i="68"/>
  <c r="H425" i="68" s="1"/>
  <c r="P93" i="71"/>
  <c r="Q156" i="70"/>
  <c r="Q213" i="70" s="1"/>
  <c r="P334" i="71"/>
  <c r="K112" i="66"/>
  <c r="M348" i="66"/>
  <c r="M342" i="66" s="1"/>
  <c r="C310" i="66"/>
  <c r="C304" i="66" s="1"/>
  <c r="H93" i="70"/>
  <c r="F310" i="70"/>
  <c r="F304" i="70" s="1"/>
  <c r="G33" i="39"/>
  <c r="I52" i="39"/>
  <c r="E72" i="39"/>
  <c r="Q90" i="39"/>
  <c r="I115" i="39"/>
  <c r="K134" i="39"/>
  <c r="I151" i="39"/>
  <c r="Q151" i="39"/>
  <c r="G169" i="39"/>
  <c r="K170" i="39"/>
  <c r="E13" i="39"/>
  <c r="K91" i="39"/>
  <c r="Q114" i="39"/>
  <c r="K14" i="39"/>
  <c r="J34" i="39"/>
  <c r="G72" i="39"/>
  <c r="M91" i="39"/>
  <c r="I95" i="39"/>
  <c r="Q95" i="39"/>
  <c r="E133" i="39"/>
  <c r="N134" i="39"/>
  <c r="E169" i="39"/>
  <c r="N170" i="39"/>
  <c r="C132" i="72"/>
  <c r="H116" i="71"/>
  <c r="H134" i="71" s="1"/>
  <c r="C105" i="47"/>
  <c r="K156" i="69"/>
  <c r="O291" i="67"/>
  <c r="O285" i="67" s="1"/>
  <c r="M327" i="67"/>
  <c r="Q363" i="64"/>
  <c r="E425" i="68"/>
  <c r="E386" i="64"/>
  <c r="J334" i="71"/>
  <c r="Q132" i="71"/>
  <c r="O348" i="65"/>
  <c r="O342" i="65" s="1"/>
  <c r="J386" i="64"/>
  <c r="J380" i="64" s="1"/>
  <c r="O405" i="68"/>
  <c r="M156" i="70"/>
  <c r="M213" i="70" s="1"/>
  <c r="I280" i="71"/>
  <c r="I275" i="71" s="1"/>
  <c r="J275" i="71"/>
  <c r="F9" i="60"/>
  <c r="J49" i="59"/>
  <c r="N87" i="58"/>
  <c r="E14" i="39"/>
  <c r="K71" i="39"/>
  <c r="Q115" i="39"/>
  <c r="O169" i="39"/>
  <c r="E34" i="39"/>
  <c r="I72" i="39"/>
  <c r="K13" i="39"/>
  <c r="E53" i="39"/>
  <c r="E95" i="39"/>
  <c r="M95" i="39"/>
  <c r="E93" i="72"/>
  <c r="E112" i="67"/>
  <c r="I168" i="64"/>
  <c r="C156" i="69"/>
  <c r="C213" i="69" s="1"/>
  <c r="H291" i="69"/>
  <c r="N291" i="66"/>
  <c r="L348" i="65"/>
  <c r="L342" i="65" s="1"/>
  <c r="J348" i="66"/>
  <c r="H344" i="64"/>
  <c r="I348" i="69"/>
  <c r="F327" i="70"/>
  <c r="J81" i="57"/>
  <c r="I348" i="65"/>
  <c r="G9" i="60"/>
  <c r="O49" i="58"/>
  <c r="G68" i="59"/>
  <c r="G87" i="59"/>
  <c r="K87" i="58"/>
  <c r="O87" i="59"/>
  <c r="E111" i="59"/>
  <c r="M111" i="59"/>
  <c r="E130" i="59"/>
  <c r="M130" i="59"/>
  <c r="M148" i="58"/>
  <c r="M166" i="59"/>
  <c r="M14" i="39"/>
  <c r="O71" i="39"/>
  <c r="E115" i="39"/>
  <c r="M34" i="39"/>
  <c r="M53" i="39"/>
  <c r="E91" i="39"/>
  <c r="M93" i="72"/>
  <c r="I116" i="72"/>
  <c r="I111" i="72" s="1"/>
  <c r="N156" i="66"/>
  <c r="N150" i="66" s="1"/>
  <c r="L93" i="70"/>
  <c r="P93" i="72"/>
  <c r="N314" i="72"/>
  <c r="J348" i="65"/>
  <c r="J342" i="65" s="1"/>
  <c r="F291" i="69"/>
  <c r="D335" i="69"/>
  <c r="K168" i="64"/>
  <c r="P156" i="66"/>
  <c r="P150" i="66" s="1"/>
  <c r="K334" i="72"/>
  <c r="K388" i="72" s="1"/>
  <c r="B118" i="65"/>
  <c r="Q150" i="70"/>
  <c r="F105" i="47"/>
  <c r="E380" i="64"/>
  <c r="Q348" i="70"/>
  <c r="M81" i="55"/>
  <c r="J298" i="71"/>
  <c r="K314" i="72"/>
  <c r="N334" i="72"/>
  <c r="N388" i="72" s="1"/>
  <c r="C135" i="68"/>
  <c r="M93" i="69"/>
  <c r="O132" i="71"/>
  <c r="H150" i="67"/>
  <c r="L168" i="64"/>
  <c r="E152" i="72"/>
  <c r="E147" i="72" s="1"/>
  <c r="O105" i="47"/>
  <c r="J124" i="47"/>
  <c r="H152" i="71"/>
  <c r="H147" i="71" s="1"/>
  <c r="J310" i="65"/>
  <c r="J304" i="65" s="1"/>
  <c r="Q327" i="67"/>
  <c r="J354" i="71"/>
  <c r="C68" i="59"/>
  <c r="C130" i="58"/>
  <c r="H118" i="70"/>
  <c r="L156" i="70"/>
  <c r="L213" i="70" s="1"/>
  <c r="J156" i="70"/>
  <c r="I291" i="65"/>
  <c r="I285" i="65" s="1"/>
  <c r="F348" i="66"/>
  <c r="F342" i="66" s="1"/>
  <c r="M291" i="66"/>
  <c r="N291" i="69"/>
  <c r="C335" i="67"/>
  <c r="M342" i="67"/>
  <c r="L348" i="66"/>
  <c r="L342" i="66" s="1"/>
  <c r="N135" i="69"/>
  <c r="Q425" i="68"/>
  <c r="C324" i="67"/>
  <c r="P348" i="70"/>
  <c r="P280" i="72"/>
  <c r="D348" i="66"/>
  <c r="D342" i="66" s="1"/>
  <c r="I81" i="45"/>
  <c r="P9" i="59"/>
  <c r="D30" i="58"/>
  <c r="Q156" i="67"/>
  <c r="Q118" i="67"/>
  <c r="Q112" i="67" s="1"/>
  <c r="G291" i="67"/>
  <c r="G285" i="67" s="1"/>
  <c r="K334" i="71"/>
  <c r="D275" i="72"/>
  <c r="F314" i="72"/>
  <c r="D386" i="64"/>
  <c r="D380" i="64" s="1"/>
  <c r="E342" i="69"/>
  <c r="P348" i="69"/>
  <c r="P405" i="69" s="1"/>
  <c r="G132" i="71"/>
  <c r="D81" i="54"/>
  <c r="L280" i="71"/>
  <c r="L275" i="71" s="1"/>
  <c r="N342" i="69"/>
  <c r="I285" i="70"/>
  <c r="J8" i="48"/>
  <c r="J7" i="48" s="1"/>
  <c r="J5" i="48"/>
  <c r="J12" i="49"/>
  <c r="J13" i="48"/>
  <c r="N14" i="48"/>
  <c r="N12" i="49"/>
  <c r="N12" i="50"/>
  <c r="D16" i="49"/>
  <c r="D18" i="48"/>
  <c r="H17" i="48"/>
  <c r="H16" i="49"/>
  <c r="P16" i="49"/>
  <c r="P17" i="48"/>
  <c r="P18" i="48"/>
  <c r="D29" i="48"/>
  <c r="D28" i="48" s="1"/>
  <c r="D26" i="48"/>
  <c r="H39" i="50"/>
  <c r="H26" i="48"/>
  <c r="H27" i="48"/>
  <c r="L39" i="50"/>
  <c r="L30" i="49"/>
  <c r="P39" i="50"/>
  <c r="P27" i="48"/>
  <c r="C34" i="48"/>
  <c r="C32" i="50"/>
  <c r="C33" i="48"/>
  <c r="K32" i="49"/>
  <c r="K33" i="48"/>
  <c r="D48" i="48"/>
  <c r="D47" i="48" s="1"/>
  <c r="D49" i="50"/>
  <c r="H45" i="48"/>
  <c r="H58" i="49"/>
  <c r="H46" i="48"/>
  <c r="H44" i="48" s="1"/>
  <c r="P49" i="50"/>
  <c r="P46" i="48"/>
  <c r="C53" i="48"/>
  <c r="C52" i="48"/>
  <c r="K53" i="48"/>
  <c r="K51" i="49"/>
  <c r="K51" i="50"/>
  <c r="K52" i="48"/>
  <c r="I56" i="48"/>
  <c r="I57" i="48"/>
  <c r="M57" i="48"/>
  <c r="M55" i="49"/>
  <c r="Q56" i="48"/>
  <c r="Q57" i="48"/>
  <c r="D67" i="48"/>
  <c r="D66" i="48" s="1"/>
  <c r="D64" i="48"/>
  <c r="H67" i="48"/>
  <c r="H66" i="48" s="1"/>
  <c r="H77" i="49"/>
  <c r="H65" i="48"/>
  <c r="L67" i="48"/>
  <c r="L66" i="48" s="1"/>
  <c r="L77" i="50"/>
  <c r="L64" i="48"/>
  <c r="P77" i="49"/>
  <c r="P65" i="48"/>
  <c r="K71" i="48"/>
  <c r="K70" i="49"/>
  <c r="K72" i="48"/>
  <c r="Q75" i="48"/>
  <c r="Q74" i="49"/>
  <c r="L100" i="50"/>
  <c r="L87" i="50"/>
  <c r="L100" i="49"/>
  <c r="P86" i="48"/>
  <c r="P85" i="48" s="1"/>
  <c r="P100" i="49"/>
  <c r="D95" i="48"/>
  <c r="D93" i="50"/>
  <c r="F97" i="49"/>
  <c r="F98" i="48"/>
  <c r="F99" i="48"/>
  <c r="J120" i="49"/>
  <c r="J120" i="48"/>
  <c r="N120" i="48"/>
  <c r="N120" i="49"/>
  <c r="N120" i="50"/>
  <c r="N105" i="50" s="1"/>
  <c r="G117" i="48"/>
  <c r="G117" i="49"/>
  <c r="F130" i="49"/>
  <c r="F139" i="50"/>
  <c r="J139" i="48"/>
  <c r="J130" i="49"/>
  <c r="M132" i="48"/>
  <c r="M132" i="49"/>
  <c r="M150" i="50"/>
  <c r="M150" i="48"/>
  <c r="Q150" i="49"/>
  <c r="Q150" i="48"/>
  <c r="J175" i="50"/>
  <c r="J166" i="49"/>
  <c r="J175" i="49"/>
  <c r="D32" i="58"/>
  <c r="D32" i="60"/>
  <c r="H32" i="59"/>
  <c r="H32" i="60"/>
  <c r="D36" i="58"/>
  <c r="D36" i="59"/>
  <c r="L51" i="59"/>
  <c r="L51" i="58"/>
  <c r="D89" i="60"/>
  <c r="D89" i="58"/>
  <c r="B51" i="50"/>
  <c r="B52" i="48"/>
  <c r="B70" i="49"/>
  <c r="B70" i="50"/>
  <c r="B148" i="48"/>
  <c r="B157" i="48"/>
  <c r="B157" i="49"/>
  <c r="C8" i="48"/>
  <c r="C7" i="48" s="1"/>
  <c r="C6" i="48"/>
  <c r="C9" i="49"/>
  <c r="K8" i="48"/>
  <c r="K19" i="49"/>
  <c r="K6" i="48"/>
  <c r="G14" i="48"/>
  <c r="G13" i="48"/>
  <c r="K12" i="50"/>
  <c r="K14" i="48"/>
  <c r="O14" i="48"/>
  <c r="O13" i="48"/>
  <c r="E18" i="48"/>
  <c r="E17" i="48"/>
  <c r="I17" i="48"/>
  <c r="I16" i="49"/>
  <c r="M18" i="48"/>
  <c r="M17" i="48"/>
  <c r="Q17" i="48"/>
  <c r="Q18" i="48"/>
  <c r="E26" i="48"/>
  <c r="E27" i="48"/>
  <c r="E39" i="49"/>
  <c r="I26" i="48"/>
  <c r="I39" i="49"/>
  <c r="I27" i="48"/>
  <c r="M27" i="48"/>
  <c r="M39" i="50"/>
  <c r="Q27" i="48"/>
  <c r="Q39" i="50"/>
  <c r="Q26" i="48"/>
  <c r="Q29" i="48"/>
  <c r="Q28" i="48" s="1"/>
  <c r="D34" i="48"/>
  <c r="D32" i="50"/>
  <c r="L32" i="50"/>
  <c r="L32" i="49"/>
  <c r="L34" i="48"/>
  <c r="P34" i="48"/>
  <c r="P32" i="50"/>
  <c r="F36" i="49"/>
  <c r="F37" i="48"/>
  <c r="E48" i="48"/>
  <c r="E47" i="48" s="1"/>
  <c r="E58" i="50"/>
  <c r="E45" i="48"/>
  <c r="Q45" i="48"/>
  <c r="Q58" i="50"/>
  <c r="Q48" i="48"/>
  <c r="L51" i="49"/>
  <c r="L53" i="48"/>
  <c r="F57" i="48"/>
  <c r="F56" i="48"/>
  <c r="N57" i="48"/>
  <c r="N56" i="48"/>
  <c r="E65" i="48"/>
  <c r="E77" i="50"/>
  <c r="I65" i="48"/>
  <c r="I67" i="48"/>
  <c r="I66" i="48" s="1"/>
  <c r="M67" i="48"/>
  <c r="M66" i="48" s="1"/>
  <c r="M77" i="49"/>
  <c r="M65" i="48"/>
  <c r="Q65" i="48"/>
  <c r="Q77" i="49"/>
  <c r="D70" i="49"/>
  <c r="D70" i="50"/>
  <c r="E100" i="50"/>
  <c r="E86" i="48"/>
  <c r="E85" i="48" s="1"/>
  <c r="C89" i="50"/>
  <c r="C90" i="48"/>
  <c r="K90" i="48"/>
  <c r="K89" i="50"/>
  <c r="O89" i="50"/>
  <c r="O90" i="48"/>
  <c r="Q94" i="48"/>
  <c r="Q93" i="49"/>
  <c r="O97" i="49"/>
  <c r="O99" i="48"/>
  <c r="G130" i="49"/>
  <c r="G139" i="49"/>
  <c r="F132" i="48"/>
  <c r="F132" i="49"/>
  <c r="D136" i="49"/>
  <c r="D136" i="48"/>
  <c r="L136" i="49"/>
  <c r="L136" i="48"/>
  <c r="O157" i="50"/>
  <c r="O148" i="49"/>
  <c r="F150" i="50"/>
  <c r="F150" i="48"/>
  <c r="D154" i="49"/>
  <c r="D154" i="48"/>
  <c r="L154" i="48"/>
  <c r="L154" i="49"/>
  <c r="K175" i="50"/>
  <c r="K175" i="49"/>
  <c r="K166" i="49"/>
  <c r="O166" i="48"/>
  <c r="O175" i="49"/>
  <c r="O175" i="48"/>
  <c r="O166" i="49"/>
  <c r="F168" i="48"/>
  <c r="F168" i="50"/>
  <c r="N168" i="50"/>
  <c r="N168" i="48"/>
  <c r="K16" i="58"/>
  <c r="K16" i="59"/>
  <c r="E32" i="59"/>
  <c r="E32" i="58"/>
  <c r="Q36" i="59"/>
  <c r="Q36" i="58"/>
  <c r="M51" i="59"/>
  <c r="M51" i="60"/>
  <c r="M55" i="59"/>
  <c r="M55" i="58"/>
  <c r="K68" i="60"/>
  <c r="K68" i="59"/>
  <c r="E70" i="60"/>
  <c r="E70" i="58"/>
  <c r="I89" i="58"/>
  <c r="I89" i="59"/>
  <c r="I89" i="60"/>
  <c r="G117" i="58"/>
  <c r="G117" i="59"/>
  <c r="O132" i="58"/>
  <c r="O132" i="59"/>
  <c r="I53" i="71"/>
  <c r="I148" i="59"/>
  <c r="G154" i="58"/>
  <c r="G154" i="59"/>
  <c r="B17" i="48"/>
  <c r="B16" i="49"/>
  <c r="B30" i="49"/>
  <c r="B39" i="49"/>
  <c r="B65" i="48"/>
  <c r="B67" i="48"/>
  <c r="B86" i="48"/>
  <c r="B87" i="50"/>
  <c r="B172" i="48"/>
  <c r="B172" i="49"/>
  <c r="D6" i="48"/>
  <c r="D5" i="48"/>
  <c r="H5" i="48"/>
  <c r="H8" i="48"/>
  <c r="H7" i="48" s="1"/>
  <c r="L5" i="48"/>
  <c r="L19" i="50"/>
  <c r="L83" i="38"/>
  <c r="C49" i="60"/>
  <c r="L30" i="59"/>
  <c r="P30" i="59"/>
  <c r="H49" i="59"/>
  <c r="L87" i="60"/>
  <c r="N87" i="59"/>
  <c r="N19" i="48"/>
  <c r="K16" i="48"/>
  <c r="K12" i="48"/>
  <c r="E16" i="48"/>
  <c r="B19" i="48"/>
  <c r="B12" i="48"/>
  <c r="E12" i="48"/>
  <c r="G19" i="48"/>
  <c r="O19" i="48"/>
  <c r="D19" i="48"/>
  <c r="I14" i="48"/>
  <c r="I12" i="50"/>
  <c r="I13" i="48"/>
  <c r="M12" i="50"/>
  <c r="M13" i="48"/>
  <c r="C17" i="48"/>
  <c r="C18" i="48"/>
  <c r="K30" i="49"/>
  <c r="K39" i="49"/>
  <c r="K29" i="48"/>
  <c r="K28" i="48" s="1"/>
  <c r="O27" i="48"/>
  <c r="O26" i="48"/>
  <c r="N32" i="50"/>
  <c r="N34" i="48"/>
  <c r="G58" i="50"/>
  <c r="G45" i="48"/>
  <c r="K48" i="48"/>
  <c r="K47" i="48" s="1"/>
  <c r="K58" i="50"/>
  <c r="O45" i="48"/>
  <c r="O46" i="48"/>
  <c r="L55" i="49"/>
  <c r="L56" i="48"/>
  <c r="G64" i="48"/>
  <c r="G65" i="48"/>
  <c r="K68" i="49"/>
  <c r="K64" i="48"/>
  <c r="O65" i="48"/>
  <c r="O77" i="49"/>
  <c r="G86" i="48"/>
  <c r="G100" i="50"/>
  <c r="O84" i="48"/>
  <c r="O100" i="50"/>
  <c r="C93" i="49"/>
  <c r="C95" i="48"/>
  <c r="C94" i="48"/>
  <c r="E120" i="49"/>
  <c r="E111" i="49"/>
  <c r="E120" i="48"/>
  <c r="Q120" i="49"/>
  <c r="Q120" i="48"/>
  <c r="M30" i="60"/>
  <c r="M30" i="58"/>
  <c r="K32" i="59"/>
  <c r="K32" i="60"/>
  <c r="O36" i="58"/>
  <c r="O36" i="59"/>
  <c r="I68" i="60"/>
  <c r="E87" i="59"/>
  <c r="K53" i="69"/>
  <c r="K111" i="58"/>
  <c r="G130" i="59"/>
  <c r="G130" i="58"/>
  <c r="I172" i="58"/>
  <c r="I172" i="59"/>
  <c r="M39" i="48"/>
  <c r="H32" i="48"/>
  <c r="J36" i="48"/>
  <c r="N32" i="48"/>
  <c r="I36" i="48"/>
  <c r="P36" i="48"/>
  <c r="C32" i="48"/>
  <c r="G58" i="48"/>
  <c r="H55" i="48"/>
  <c r="L39" i="48"/>
  <c r="L51" i="48"/>
  <c r="M58" i="48"/>
  <c r="J55" i="48"/>
  <c r="Q55" i="48"/>
  <c r="J70" i="48"/>
  <c r="C51" i="48"/>
  <c r="E77" i="48"/>
  <c r="D58" i="48"/>
  <c r="B51" i="48"/>
  <c r="I74" i="48"/>
  <c r="D74" i="48"/>
  <c r="O51" i="48"/>
  <c r="H77" i="48"/>
  <c r="G77" i="48"/>
  <c r="C93" i="48"/>
  <c r="G93" i="48"/>
  <c r="J89" i="48"/>
  <c r="B89" i="48"/>
  <c r="Q100" i="48"/>
  <c r="F97" i="48"/>
  <c r="E93" i="48"/>
  <c r="I97" i="48"/>
  <c r="I89" i="48"/>
  <c r="H100" i="48"/>
  <c r="E100" i="48"/>
  <c r="C111" i="48"/>
  <c r="G111" i="48"/>
  <c r="B130" i="48"/>
  <c r="O156" i="67"/>
  <c r="O150" i="67" s="1"/>
  <c r="J132" i="72"/>
  <c r="I383" i="68"/>
  <c r="I377" i="68" s="1"/>
  <c r="I81" i="55"/>
  <c r="J354" i="72"/>
  <c r="J280" i="72"/>
  <c r="F425" i="68"/>
  <c r="L390" i="71"/>
  <c r="L334" i="71"/>
  <c r="Q285" i="70"/>
  <c r="O327" i="70"/>
  <c r="M68" i="50"/>
  <c r="D219" i="70"/>
  <c r="D156" i="70"/>
  <c r="O275" i="71"/>
  <c r="C285" i="65"/>
  <c r="M49" i="49"/>
  <c r="N111" i="49"/>
  <c r="L348" i="67"/>
  <c r="L342" i="67" s="1"/>
  <c r="H219" i="69"/>
  <c r="H156" i="69"/>
  <c r="B93" i="70"/>
  <c r="I411" i="66"/>
  <c r="I348" i="66"/>
  <c r="I342" i="66" s="1"/>
  <c r="L407" i="69"/>
  <c r="L348" i="69"/>
  <c r="E148" i="50"/>
  <c r="K114" i="64"/>
  <c r="K156" i="64" s="1"/>
  <c r="K157" i="64"/>
  <c r="J111" i="48"/>
  <c r="K49" i="50"/>
  <c r="P93" i="69"/>
  <c r="C156" i="70"/>
  <c r="C213" i="70" s="1"/>
  <c r="H152" i="72"/>
  <c r="M334" i="72"/>
  <c r="P327" i="69"/>
  <c r="E112" i="69"/>
  <c r="D342" i="67"/>
  <c r="G68" i="50"/>
  <c r="L150" i="67"/>
  <c r="N147" i="71"/>
  <c r="L93" i="71"/>
  <c r="M348" i="70"/>
  <c r="F81" i="55"/>
  <c r="I147" i="72"/>
  <c r="P334" i="72"/>
  <c r="P388" i="72" s="1"/>
  <c r="D93" i="71"/>
  <c r="L329" i="72"/>
  <c r="J324" i="69"/>
  <c r="M312" i="71"/>
  <c r="D327" i="66"/>
  <c r="C135" i="69"/>
  <c r="P135" i="69"/>
  <c r="H156" i="66"/>
  <c r="H150" i="66" s="1"/>
  <c r="Q327" i="69"/>
  <c r="L314" i="71"/>
  <c r="J425" i="68"/>
  <c r="H285" i="69"/>
  <c r="I314" i="71"/>
  <c r="M7" i="48"/>
  <c r="H85" i="48"/>
  <c r="P137" i="70"/>
  <c r="Q329" i="65"/>
  <c r="K150" i="65"/>
  <c r="D317" i="64"/>
  <c r="I85" i="48"/>
  <c r="C293" i="72"/>
  <c r="H365" i="64"/>
  <c r="K7" i="48"/>
  <c r="I47" i="48"/>
  <c r="N66" i="48"/>
  <c r="P134" i="71"/>
  <c r="B14" i="66"/>
  <c r="B57" i="49"/>
  <c r="B56" i="49"/>
  <c r="B16" i="70"/>
  <c r="B140" i="49"/>
  <c r="B140" i="50"/>
  <c r="B140" i="48"/>
  <c r="E5" i="38"/>
  <c r="E7" i="64" s="1"/>
  <c r="E192" i="64" s="1"/>
  <c r="E5" i="64"/>
  <c r="E5" i="49"/>
  <c r="E6" i="49"/>
  <c r="E5" i="50"/>
  <c r="E8" i="49"/>
  <c r="E9" i="49"/>
  <c r="E8" i="48"/>
  <c r="I5" i="38"/>
  <c r="I7" i="64" s="1"/>
  <c r="I5" i="64"/>
  <c r="I8" i="49"/>
  <c r="I6" i="49"/>
  <c r="I5" i="50"/>
  <c r="I5" i="49"/>
  <c r="I19" i="50"/>
  <c r="I8" i="48"/>
  <c r="N11" i="64"/>
  <c r="N10" i="49"/>
  <c r="N10" i="50"/>
  <c r="C12" i="64"/>
  <c r="C11" i="49"/>
  <c r="C11" i="50"/>
  <c r="O12" i="64"/>
  <c r="O197" i="64" s="1"/>
  <c r="O11" i="50"/>
  <c r="O11" i="49"/>
  <c r="L13" i="64"/>
  <c r="L13" i="50"/>
  <c r="L13" i="49"/>
  <c r="L14" i="49"/>
  <c r="E14" i="64"/>
  <c r="E201" i="64" s="1"/>
  <c r="E15" i="49"/>
  <c r="M14" i="64"/>
  <c r="M201" i="64" s="1"/>
  <c r="M15" i="49"/>
  <c r="J15" i="64"/>
  <c r="J203" i="64" s="1"/>
  <c r="J17" i="49"/>
  <c r="J18" i="49"/>
  <c r="C17" i="64"/>
  <c r="C20" i="49"/>
  <c r="C20" i="50"/>
  <c r="K17" i="64"/>
  <c r="K20" i="49"/>
  <c r="K20" i="50"/>
  <c r="H18" i="64"/>
  <c r="H21" i="50"/>
  <c r="H21" i="49"/>
  <c r="F26" i="38"/>
  <c r="F5" i="65"/>
  <c r="F174" i="65" s="1"/>
  <c r="F27" i="49"/>
  <c r="F26" i="49"/>
  <c r="F29" i="49"/>
  <c r="F26" i="50"/>
  <c r="F39" i="50"/>
  <c r="F29" i="48"/>
  <c r="N26" i="38"/>
  <c r="N7" i="65" s="1"/>
  <c r="N5" i="65"/>
  <c r="N27" i="49"/>
  <c r="N26" i="50"/>
  <c r="N26" i="49"/>
  <c r="N39" i="50"/>
  <c r="N29" i="49"/>
  <c r="D11" i="65"/>
  <c r="D176" i="65" s="1"/>
  <c r="D31" i="50"/>
  <c r="D31" i="49"/>
  <c r="P11" i="65"/>
  <c r="P176" i="65" s="1"/>
  <c r="P31" i="50"/>
  <c r="P31" i="49"/>
  <c r="P31" i="48"/>
  <c r="E12" i="65"/>
  <c r="E196" i="65" s="1"/>
  <c r="E34" i="49"/>
  <c r="E33" i="49"/>
  <c r="E33" i="50"/>
  <c r="E34" i="48"/>
  <c r="E32" i="49"/>
  <c r="Q12" i="65"/>
  <c r="Q34" i="49"/>
  <c r="Q33" i="49"/>
  <c r="Q33" i="50"/>
  <c r="Q33" i="48"/>
  <c r="N13" i="65"/>
  <c r="N180" i="65" s="1"/>
  <c r="N35" i="49"/>
  <c r="C14" i="65"/>
  <c r="C200" i="65" s="1"/>
  <c r="C38" i="49"/>
  <c r="C37" i="49"/>
  <c r="C37" i="48"/>
  <c r="O14" i="65"/>
  <c r="O183" i="65" s="1"/>
  <c r="O38" i="49"/>
  <c r="O37" i="49"/>
  <c r="L16" i="65"/>
  <c r="L40" i="49"/>
  <c r="L40" i="50"/>
  <c r="I17" i="65"/>
  <c r="I186" i="65" s="1"/>
  <c r="I41" i="49"/>
  <c r="F45" i="38"/>
  <c r="F5" i="66"/>
  <c r="F45" i="50"/>
  <c r="F46" i="49"/>
  <c r="F48" i="49"/>
  <c r="F45" i="49"/>
  <c r="L11" i="66"/>
  <c r="L176" i="66" s="1"/>
  <c r="L50" i="49"/>
  <c r="L50" i="50"/>
  <c r="E12" i="66"/>
  <c r="E53" i="49"/>
  <c r="E52" i="50"/>
  <c r="E52" i="49"/>
  <c r="E53" i="48"/>
  <c r="M12" i="66"/>
  <c r="M53" i="49"/>
  <c r="M52" i="50"/>
  <c r="M52" i="49"/>
  <c r="M53" i="48"/>
  <c r="M51" i="50"/>
  <c r="F13" i="66"/>
  <c r="F180" i="66" s="1"/>
  <c r="F54" i="49"/>
  <c r="F54" i="48"/>
  <c r="C14" i="66"/>
  <c r="C57" i="49"/>
  <c r="C56" i="49"/>
  <c r="C56" i="48"/>
  <c r="O14" i="66"/>
  <c r="O183" i="66" s="1"/>
  <c r="O56" i="49"/>
  <c r="O57" i="49"/>
  <c r="O56" i="48"/>
  <c r="L16" i="66"/>
  <c r="L59" i="50"/>
  <c r="L59" i="49"/>
  <c r="I17" i="66"/>
  <c r="I186" i="66" s="1"/>
  <c r="I60" i="49"/>
  <c r="F64" i="38"/>
  <c r="F7" i="67" s="1"/>
  <c r="F5" i="67"/>
  <c r="F193" i="67" s="1"/>
  <c r="F65" i="49"/>
  <c r="F64" i="49"/>
  <c r="F64" i="50"/>
  <c r="F67" i="49"/>
  <c r="F65" i="48"/>
  <c r="F77" i="50"/>
  <c r="H11" i="67"/>
  <c r="H176" i="67" s="1"/>
  <c r="H69" i="49"/>
  <c r="H69" i="50"/>
  <c r="H69" i="48"/>
  <c r="E12" i="67"/>
  <c r="E71" i="49"/>
  <c r="E71" i="50"/>
  <c r="E72" i="49"/>
  <c r="E71" i="48"/>
  <c r="I12" i="67"/>
  <c r="I72" i="49"/>
  <c r="I71" i="50"/>
  <c r="I71" i="49"/>
  <c r="I71" i="48"/>
  <c r="F13" i="67"/>
  <c r="F180" i="67" s="1"/>
  <c r="F73" i="49"/>
  <c r="C14" i="67"/>
  <c r="C75" i="49"/>
  <c r="C76" i="49"/>
  <c r="C74" i="49"/>
  <c r="K14" i="67"/>
  <c r="K75" i="49"/>
  <c r="K76" i="49"/>
  <c r="D16" i="67"/>
  <c r="D78" i="50"/>
  <c r="D78" i="49"/>
  <c r="L16" i="67"/>
  <c r="L185" i="67" s="1"/>
  <c r="L78" i="50"/>
  <c r="L78" i="49"/>
  <c r="P16" i="67"/>
  <c r="P185" i="67" s="1"/>
  <c r="P78" i="50"/>
  <c r="P78" i="49"/>
  <c r="I17" i="67"/>
  <c r="I79" i="49"/>
  <c r="M17" i="67"/>
  <c r="M186" i="67" s="1"/>
  <c r="M79" i="49"/>
  <c r="Q17" i="67"/>
  <c r="Q79" i="49"/>
  <c r="N83" i="38"/>
  <c r="N7" i="68" s="1"/>
  <c r="N210" i="68" s="1"/>
  <c r="N5" i="68"/>
  <c r="N212" i="68" s="1"/>
  <c r="N83" i="49"/>
  <c r="N84" i="49"/>
  <c r="N86" i="49"/>
  <c r="N100" i="49"/>
  <c r="N83" i="50"/>
  <c r="N84" i="48"/>
  <c r="N87" i="49"/>
  <c r="J86" i="39"/>
  <c r="J9" i="68"/>
  <c r="C11" i="68"/>
  <c r="C214" i="68" s="1"/>
  <c r="C88" i="49"/>
  <c r="C88" i="50"/>
  <c r="K11" i="68"/>
  <c r="K214" i="68" s="1"/>
  <c r="K88" i="49"/>
  <c r="K88" i="50"/>
  <c r="D12" i="68"/>
  <c r="D90" i="49"/>
  <c r="D90" i="50"/>
  <c r="D91" i="49"/>
  <c r="P89" i="39"/>
  <c r="P12" i="68"/>
  <c r="P91" i="49"/>
  <c r="P90" i="49"/>
  <c r="P90" i="50"/>
  <c r="I92" i="39"/>
  <c r="I13" i="68"/>
  <c r="I92" i="49"/>
  <c r="I92" i="50"/>
  <c r="F93" i="39"/>
  <c r="F14" i="68"/>
  <c r="F221" i="68" s="1"/>
  <c r="F93" i="49"/>
  <c r="F94" i="50"/>
  <c r="F95" i="49"/>
  <c r="F94" i="49"/>
  <c r="C15" i="68"/>
  <c r="C96" i="49"/>
  <c r="K15" i="68"/>
  <c r="K96" i="49"/>
  <c r="K96" i="48"/>
  <c r="D97" i="39"/>
  <c r="D16" i="68"/>
  <c r="D225" i="68" s="1"/>
  <c r="D99" i="49"/>
  <c r="D98" i="49"/>
  <c r="D99" i="48"/>
  <c r="P97" i="39"/>
  <c r="P16" i="68"/>
  <c r="P98" i="49"/>
  <c r="P99" i="49"/>
  <c r="P99" i="48"/>
  <c r="I18" i="68"/>
  <c r="I101" i="49"/>
  <c r="I101" i="48"/>
  <c r="F19" i="68"/>
  <c r="F228" i="68" s="1"/>
  <c r="F102" i="49"/>
  <c r="F102" i="50"/>
  <c r="F102" i="48"/>
  <c r="J19" i="68"/>
  <c r="J228" i="68" s="1"/>
  <c r="J102" i="50"/>
  <c r="J102" i="49"/>
  <c r="J102" i="48"/>
  <c r="C20" i="68"/>
  <c r="C229" i="68" s="1"/>
  <c r="C103" i="49"/>
  <c r="C103" i="48"/>
  <c r="G103" i="39"/>
  <c r="G20" i="68"/>
  <c r="G229" i="68" s="1"/>
  <c r="G103" i="49"/>
  <c r="G103" i="48"/>
  <c r="O103" i="39"/>
  <c r="O20" i="68"/>
  <c r="O229" i="68" s="1"/>
  <c r="O103" i="49"/>
  <c r="O103" i="48"/>
  <c r="L107" i="38"/>
  <c r="L5" i="69"/>
  <c r="L222" i="69" s="1"/>
  <c r="L107" i="48"/>
  <c r="L110" i="48"/>
  <c r="L120" i="50"/>
  <c r="L120" i="49"/>
  <c r="L108" i="49"/>
  <c r="L107" i="49"/>
  <c r="L108" i="48"/>
  <c r="L110" i="49"/>
  <c r="E110" i="39"/>
  <c r="E9" i="69"/>
  <c r="M110" i="39"/>
  <c r="M9" i="69"/>
  <c r="F11" i="69"/>
  <c r="J112" i="39"/>
  <c r="J11" i="69"/>
  <c r="G12" i="69"/>
  <c r="D116" i="39"/>
  <c r="D13" i="69"/>
  <c r="D116" i="48"/>
  <c r="D116" i="49"/>
  <c r="P116" i="39"/>
  <c r="P13" i="69"/>
  <c r="P116" i="49"/>
  <c r="P116" i="48"/>
  <c r="M117" i="39"/>
  <c r="M14" i="69"/>
  <c r="M119" i="48"/>
  <c r="M118" i="49"/>
  <c r="M118" i="48"/>
  <c r="M117" i="49"/>
  <c r="M119" i="49"/>
  <c r="J121" i="39"/>
  <c r="J16" i="69"/>
  <c r="J121" i="48"/>
  <c r="J121" i="50"/>
  <c r="J121" i="49"/>
  <c r="G122" i="39"/>
  <c r="G17" i="69"/>
  <c r="G122" i="48"/>
  <c r="G122" i="49"/>
  <c r="D126" i="38"/>
  <c r="D5" i="70"/>
  <c r="D127" i="49"/>
  <c r="D129" i="48"/>
  <c r="D126" i="49"/>
  <c r="D129" i="49"/>
  <c r="D126" i="48"/>
  <c r="D127" i="48"/>
  <c r="D139" i="50"/>
  <c r="P126" i="38"/>
  <c r="P5" i="70"/>
  <c r="P222" i="70" s="1"/>
  <c r="P129" i="48"/>
  <c r="P127" i="49"/>
  <c r="P126" i="49"/>
  <c r="P127" i="48"/>
  <c r="P126" i="48"/>
  <c r="P129" i="49"/>
  <c r="P139" i="49"/>
  <c r="E129" i="39"/>
  <c r="E9" i="70"/>
  <c r="Q9" i="70"/>
  <c r="F11" i="70"/>
  <c r="F131" i="49"/>
  <c r="F131" i="48"/>
  <c r="G12" i="70"/>
  <c r="G133" i="48"/>
  <c r="G132" i="49"/>
  <c r="G134" i="49"/>
  <c r="G133" i="49"/>
  <c r="G134" i="48"/>
  <c r="H13" i="70"/>
  <c r="H135" i="49"/>
  <c r="H135" i="48"/>
  <c r="E14" i="70"/>
  <c r="E137" i="49"/>
  <c r="E136" i="49"/>
  <c r="E137" i="48"/>
  <c r="E138" i="49"/>
  <c r="E138" i="48"/>
  <c r="Q14" i="70"/>
  <c r="Q200" i="70" s="1"/>
  <c r="Q138" i="48"/>
  <c r="Q137" i="48"/>
  <c r="Q137" i="49"/>
  <c r="Q138" i="49"/>
  <c r="Q136" i="49"/>
  <c r="N16" i="70"/>
  <c r="N140" i="49"/>
  <c r="N140" i="50"/>
  <c r="N140" i="48"/>
  <c r="D145" i="38"/>
  <c r="D5" i="71"/>
  <c r="D197" i="71" s="1"/>
  <c r="D147" i="48"/>
  <c r="D145" i="49"/>
  <c r="D147" i="49"/>
  <c r="D145" i="48"/>
  <c r="P145" i="38"/>
  <c r="P7" i="71" s="1"/>
  <c r="P5" i="71"/>
  <c r="P147" i="49"/>
  <c r="P145" i="48"/>
  <c r="P145" i="49"/>
  <c r="P147" i="48"/>
  <c r="P157" i="49"/>
  <c r="N11" i="71"/>
  <c r="N149" i="48"/>
  <c r="N149" i="50"/>
  <c r="N149" i="49"/>
  <c r="G12" i="71"/>
  <c r="G151" i="49"/>
  <c r="G151" i="50"/>
  <c r="G152" i="48"/>
  <c r="G152" i="49"/>
  <c r="G151" i="48"/>
  <c r="G150" i="48"/>
  <c r="D13" i="71"/>
  <c r="D153" i="48"/>
  <c r="D153" i="49"/>
  <c r="L13" i="71"/>
  <c r="L153" i="49"/>
  <c r="L153" i="48"/>
  <c r="E14" i="71"/>
  <c r="E194" i="71" s="1"/>
  <c r="E155" i="49"/>
  <c r="E155" i="48"/>
  <c r="E156" i="48"/>
  <c r="E156" i="49"/>
  <c r="E154" i="49"/>
  <c r="Q14" i="71"/>
  <c r="Q194" i="71" s="1"/>
  <c r="Q156" i="49"/>
  <c r="Q156" i="48"/>
  <c r="Q155" i="49"/>
  <c r="Q155" i="48"/>
  <c r="Q154" i="48"/>
  <c r="N16" i="71"/>
  <c r="N158" i="49"/>
  <c r="N158" i="48"/>
  <c r="N158" i="50"/>
  <c r="D163" i="38"/>
  <c r="D7" i="72" s="1"/>
  <c r="D5" i="72"/>
  <c r="D165" i="48"/>
  <c r="D163" i="49"/>
  <c r="D163" i="48"/>
  <c r="D165" i="49"/>
  <c r="D166" i="49"/>
  <c r="D175" i="50"/>
  <c r="D175" i="49"/>
  <c r="H163" i="38"/>
  <c r="H7" i="72" s="1"/>
  <c r="H5" i="72"/>
  <c r="H163" i="48"/>
  <c r="H163" i="49"/>
  <c r="H175" i="48"/>
  <c r="H165" i="49"/>
  <c r="H175" i="49"/>
  <c r="H165" i="48"/>
  <c r="H175" i="50"/>
  <c r="E9" i="72"/>
  <c r="Q9" i="72"/>
  <c r="J11" i="72"/>
  <c r="J167" i="50"/>
  <c r="J167" i="48"/>
  <c r="J167" i="49"/>
  <c r="G168" i="39"/>
  <c r="G12" i="72"/>
  <c r="G172" i="72" s="1"/>
  <c r="G170" i="49"/>
  <c r="G169" i="48"/>
  <c r="G169" i="49"/>
  <c r="G170" i="48"/>
  <c r="G169" i="50"/>
  <c r="H13" i="72"/>
  <c r="H171" i="49"/>
  <c r="H171" i="48"/>
  <c r="E14" i="72"/>
  <c r="E194" i="72" s="1"/>
  <c r="E172" i="49"/>
  <c r="E174" i="48"/>
  <c r="E173" i="48"/>
  <c r="E173" i="49"/>
  <c r="E174" i="49"/>
  <c r="M172" i="39"/>
  <c r="M14" i="72"/>
  <c r="M173" i="48"/>
  <c r="M172" i="49"/>
  <c r="M172" i="48"/>
  <c r="M173" i="49"/>
  <c r="M174" i="48"/>
  <c r="M174" i="49"/>
  <c r="F176" i="39"/>
  <c r="F16" i="72"/>
  <c r="F176" i="48"/>
  <c r="F176" i="50"/>
  <c r="F176" i="49"/>
  <c r="C17" i="72"/>
  <c r="C177" i="49"/>
  <c r="C177" i="48"/>
  <c r="K17" i="72"/>
  <c r="K177" i="49"/>
  <c r="K177" i="48"/>
  <c r="C59" i="64"/>
  <c r="C10" i="59"/>
  <c r="C10" i="60"/>
  <c r="C9" i="59"/>
  <c r="C10" i="58"/>
  <c r="C9" i="58"/>
  <c r="C56" i="65"/>
  <c r="C38" i="58"/>
  <c r="C38" i="59"/>
  <c r="C37" i="58"/>
  <c r="C37" i="59"/>
  <c r="C36" i="59"/>
  <c r="C58" i="66"/>
  <c r="C59" i="60"/>
  <c r="C59" i="58"/>
  <c r="C58" i="59"/>
  <c r="C59" i="59"/>
  <c r="C58" i="60"/>
  <c r="C58" i="58"/>
  <c r="C59" i="67"/>
  <c r="C79" i="59"/>
  <c r="C79" i="58"/>
  <c r="C53" i="69"/>
  <c r="C111" i="59"/>
  <c r="C54" i="70"/>
  <c r="C134" i="59"/>
  <c r="C133" i="59"/>
  <c r="C134" i="58"/>
  <c r="C133" i="58"/>
  <c r="C55" i="71"/>
  <c r="C153" i="59"/>
  <c r="C153" i="58"/>
  <c r="C51" i="72"/>
  <c r="C165" i="58"/>
  <c r="C165" i="59"/>
  <c r="C56" i="72"/>
  <c r="C376" i="72" s="1"/>
  <c r="C174" i="59"/>
  <c r="C173" i="58"/>
  <c r="C174" i="58"/>
  <c r="C173" i="59"/>
  <c r="D55" i="64"/>
  <c r="D6" i="58"/>
  <c r="D6" i="59"/>
  <c r="D5" i="60"/>
  <c r="D5" i="59"/>
  <c r="D5" i="58"/>
  <c r="L55" i="64"/>
  <c r="L6" i="59"/>
  <c r="L6" i="58"/>
  <c r="L5" i="58"/>
  <c r="L5" i="59"/>
  <c r="L5" i="60"/>
  <c r="J57" i="64"/>
  <c r="J8" i="59"/>
  <c r="J8" i="58"/>
  <c r="D59" i="64"/>
  <c r="D10" i="60"/>
  <c r="D10" i="58"/>
  <c r="D9" i="60"/>
  <c r="D10" i="59"/>
  <c r="L59" i="64"/>
  <c r="L10" i="58"/>
  <c r="L10" i="60"/>
  <c r="L10" i="59"/>
  <c r="L9" i="60"/>
  <c r="F60" i="64"/>
  <c r="F11" i="60"/>
  <c r="F11" i="58"/>
  <c r="F11" i="59"/>
  <c r="N62" i="64"/>
  <c r="N15" i="58"/>
  <c r="N15" i="59"/>
  <c r="H63" i="64"/>
  <c r="H435" i="64" s="1"/>
  <c r="H17" i="58"/>
  <c r="H17" i="59"/>
  <c r="H18" i="58"/>
  <c r="H16" i="58"/>
  <c r="H18" i="59"/>
  <c r="F65" i="64"/>
  <c r="F20" i="58"/>
  <c r="F20" i="59"/>
  <c r="F19" i="58"/>
  <c r="F19" i="60"/>
  <c r="F20" i="60"/>
  <c r="F19" i="59"/>
  <c r="D66" i="64"/>
  <c r="D21" i="58"/>
  <c r="D21" i="59"/>
  <c r="D21" i="60"/>
  <c r="H66" i="64"/>
  <c r="H21" i="58"/>
  <c r="H21" i="59"/>
  <c r="H21" i="60"/>
  <c r="D49" i="65"/>
  <c r="D26" i="58"/>
  <c r="D26" i="59"/>
  <c r="D27" i="59"/>
  <c r="D27" i="58"/>
  <c r="D26" i="60"/>
  <c r="P49" i="65"/>
  <c r="P26" i="58"/>
  <c r="P26" i="59"/>
  <c r="P26" i="60"/>
  <c r="P27" i="58"/>
  <c r="P27" i="59"/>
  <c r="N51" i="65"/>
  <c r="N29" i="58"/>
  <c r="N29" i="59"/>
  <c r="H53" i="65"/>
  <c r="H31" i="58"/>
  <c r="H31" i="59"/>
  <c r="H31" i="60"/>
  <c r="H30" i="60"/>
  <c r="H30" i="58"/>
  <c r="F54" i="65"/>
  <c r="F369" i="65" s="1"/>
  <c r="F33" i="60"/>
  <c r="F33" i="58"/>
  <c r="F33" i="59"/>
  <c r="F34" i="58"/>
  <c r="F32" i="60"/>
  <c r="F34" i="59"/>
  <c r="D55" i="65"/>
  <c r="D35" i="59"/>
  <c r="D35" i="58"/>
  <c r="F56" i="65"/>
  <c r="F392" i="65" s="1"/>
  <c r="F37" i="59"/>
  <c r="F37" i="58"/>
  <c r="F38" i="59"/>
  <c r="F38" i="58"/>
  <c r="D58" i="65"/>
  <c r="D40" i="58"/>
  <c r="D40" i="60"/>
  <c r="D40" i="59"/>
  <c r="D39" i="58"/>
  <c r="D39" i="60"/>
  <c r="D39" i="59"/>
  <c r="F59" i="65"/>
  <c r="F41" i="58"/>
  <c r="F41" i="59"/>
  <c r="D49" i="66"/>
  <c r="D46" i="58"/>
  <c r="D45" i="60"/>
  <c r="D46" i="59"/>
  <c r="D45" i="59"/>
  <c r="D45" i="58"/>
  <c r="H49" i="66"/>
  <c r="H46" i="59"/>
  <c r="H46" i="58"/>
  <c r="H45" i="58"/>
  <c r="H45" i="60"/>
  <c r="H45" i="59"/>
  <c r="F51" i="66"/>
  <c r="F48" i="59"/>
  <c r="F48" i="58"/>
  <c r="D53" i="66"/>
  <c r="D50" i="58"/>
  <c r="D50" i="59"/>
  <c r="D50" i="60"/>
  <c r="D49" i="59"/>
  <c r="F54" i="66"/>
  <c r="F53" i="58"/>
  <c r="F53" i="59"/>
  <c r="F52" i="58"/>
  <c r="F52" i="59"/>
  <c r="F51" i="60"/>
  <c r="F52" i="60"/>
  <c r="F51" i="59"/>
  <c r="N54" i="66"/>
  <c r="N407" i="66" s="1"/>
  <c r="N53" i="59"/>
  <c r="N53" i="58"/>
  <c r="N51" i="60"/>
  <c r="N52" i="59"/>
  <c r="N52" i="58"/>
  <c r="N52" i="60"/>
  <c r="H55" i="66"/>
  <c r="H54" i="58"/>
  <c r="H54" i="59"/>
  <c r="F56" i="66"/>
  <c r="F392" i="66" s="1"/>
  <c r="F57" i="59"/>
  <c r="F57" i="58"/>
  <c r="F56" i="58"/>
  <c r="F56" i="59"/>
  <c r="F55" i="58"/>
  <c r="D58" i="66"/>
  <c r="D58" i="58"/>
  <c r="D58" i="59"/>
  <c r="D59" i="58"/>
  <c r="D59" i="59"/>
  <c r="D58" i="60"/>
  <c r="D59" i="60"/>
  <c r="H58" i="66"/>
  <c r="H58" i="58"/>
  <c r="H58" i="59"/>
  <c r="F59" i="66"/>
  <c r="F60" i="58"/>
  <c r="F60" i="59"/>
  <c r="D49" i="67"/>
  <c r="D65" i="58"/>
  <c r="D65" i="59"/>
  <c r="D64" i="60"/>
  <c r="D64" i="58"/>
  <c r="D64" i="59"/>
  <c r="P49" i="67"/>
  <c r="P65" i="58"/>
  <c r="P65" i="59"/>
  <c r="P64" i="60"/>
  <c r="P64" i="58"/>
  <c r="P64" i="59"/>
  <c r="N51" i="67"/>
  <c r="N67" i="58"/>
  <c r="N67" i="59"/>
  <c r="P53" i="67"/>
  <c r="P69" i="58"/>
  <c r="P69" i="59"/>
  <c r="P68" i="58"/>
  <c r="P69" i="60"/>
  <c r="N54" i="67"/>
  <c r="N369" i="67" s="1"/>
  <c r="N72" i="59"/>
  <c r="N72" i="58"/>
  <c r="N71" i="60"/>
  <c r="N70" i="60"/>
  <c r="N71" i="59"/>
  <c r="N71" i="58"/>
  <c r="N70" i="59"/>
  <c r="N70" i="58"/>
  <c r="H55" i="67"/>
  <c r="H73" i="58"/>
  <c r="H73" i="59"/>
  <c r="J56" i="67"/>
  <c r="J76" i="59"/>
  <c r="J76" i="58"/>
  <c r="J75" i="58"/>
  <c r="J75" i="59"/>
  <c r="D58" i="67"/>
  <c r="D77" i="58"/>
  <c r="D77" i="59"/>
  <c r="D78" i="60"/>
  <c r="D78" i="58"/>
  <c r="D78" i="59"/>
  <c r="D77" i="60"/>
  <c r="L58" i="67"/>
  <c r="L77" i="59"/>
  <c r="L77" i="58"/>
  <c r="L77" i="60"/>
  <c r="L78" i="59"/>
  <c r="L78" i="60"/>
  <c r="L78" i="58"/>
  <c r="D58" i="68"/>
  <c r="D83" i="59"/>
  <c r="D83" i="58"/>
  <c r="D84" i="59"/>
  <c r="D84" i="58"/>
  <c r="D83" i="60"/>
  <c r="P58" i="68"/>
  <c r="P83" i="58"/>
  <c r="P83" i="59"/>
  <c r="P84" i="59"/>
  <c r="P83" i="60"/>
  <c r="P84" i="58"/>
  <c r="N60" i="68"/>
  <c r="N86" i="58"/>
  <c r="N86" i="59"/>
  <c r="D62" i="68"/>
  <c r="D88" i="58"/>
  <c r="D88" i="59"/>
  <c r="D88" i="60"/>
  <c r="D87" i="60"/>
  <c r="D87" i="59"/>
  <c r="P62" i="68"/>
  <c r="P88" i="58"/>
  <c r="P88" i="59"/>
  <c r="P87" i="60"/>
  <c r="P88" i="60"/>
  <c r="F63" i="68"/>
  <c r="F457" i="68" s="1"/>
  <c r="F90" i="58"/>
  <c r="F90" i="59"/>
  <c r="F89" i="60"/>
  <c r="F91" i="58"/>
  <c r="F90" i="60"/>
  <c r="F91" i="59"/>
  <c r="F89" i="59"/>
  <c r="F89" i="58"/>
  <c r="D66" i="68"/>
  <c r="D96" i="59"/>
  <c r="D96" i="58"/>
  <c r="P66" i="68"/>
  <c r="P96" i="59"/>
  <c r="P96" i="58"/>
  <c r="N67" i="68"/>
  <c r="N465" i="68" s="1"/>
  <c r="N98" i="59"/>
  <c r="N98" i="58"/>
  <c r="N99" i="58"/>
  <c r="N99" i="59"/>
  <c r="D69" i="68"/>
  <c r="D101" i="58"/>
  <c r="D100" i="58"/>
  <c r="D100" i="59"/>
  <c r="D101" i="59"/>
  <c r="P69" i="68"/>
  <c r="P101" i="58"/>
  <c r="P100" i="58"/>
  <c r="P100" i="59"/>
  <c r="P101" i="59"/>
  <c r="H71" i="68"/>
  <c r="H103" i="58"/>
  <c r="H103" i="59"/>
  <c r="L71" i="68"/>
  <c r="L103" i="58"/>
  <c r="L103" i="59"/>
  <c r="P71" i="68"/>
  <c r="P103" i="58"/>
  <c r="P103" i="59"/>
  <c r="N49" i="69"/>
  <c r="N108" i="58"/>
  <c r="N108" i="59"/>
  <c r="N107" i="59"/>
  <c r="N107" i="58"/>
  <c r="P51" i="69"/>
  <c r="P110" i="59"/>
  <c r="P110" i="58"/>
  <c r="F55" i="69"/>
  <c r="F116" i="59"/>
  <c r="F116" i="58"/>
  <c r="D56" i="69"/>
  <c r="D373" i="69" s="1"/>
  <c r="D118" i="58"/>
  <c r="D118" i="59"/>
  <c r="D119" i="59"/>
  <c r="D117" i="59"/>
  <c r="D119" i="58"/>
  <c r="P56" i="69"/>
  <c r="P118" i="59"/>
  <c r="P118" i="58"/>
  <c r="P119" i="59"/>
  <c r="P117" i="58"/>
  <c r="P119" i="58"/>
  <c r="N58" i="69"/>
  <c r="N120" i="58"/>
  <c r="N120" i="59"/>
  <c r="H59" i="69"/>
  <c r="H122" i="58"/>
  <c r="H122" i="59"/>
  <c r="N49" i="70"/>
  <c r="N127" i="58"/>
  <c r="N126" i="59"/>
  <c r="N126" i="58"/>
  <c r="N127" i="59"/>
  <c r="L51" i="70"/>
  <c r="L129" i="58"/>
  <c r="L129" i="59"/>
  <c r="J53" i="70"/>
  <c r="J131" i="59"/>
  <c r="J131" i="58"/>
  <c r="H54" i="70"/>
  <c r="H133" i="59"/>
  <c r="H133" i="58"/>
  <c r="H134" i="58"/>
  <c r="H134" i="59"/>
  <c r="H132" i="58"/>
  <c r="F55" i="70"/>
  <c r="F135" i="59"/>
  <c r="F135" i="58"/>
  <c r="D56" i="70"/>
  <c r="D137" i="58"/>
  <c r="D136" i="58"/>
  <c r="D137" i="59"/>
  <c r="D138" i="58"/>
  <c r="D138" i="59"/>
  <c r="L56" i="70"/>
  <c r="L392" i="70" s="1"/>
  <c r="L137" i="58"/>
  <c r="L138" i="59"/>
  <c r="L136" i="58"/>
  <c r="L137" i="59"/>
  <c r="L138" i="58"/>
  <c r="F58" i="70"/>
  <c r="F139" i="59"/>
  <c r="F139" i="58"/>
  <c r="D59" i="70"/>
  <c r="D141" i="58"/>
  <c r="D141" i="59"/>
  <c r="P59" i="70"/>
  <c r="P141" i="58"/>
  <c r="P141" i="59"/>
  <c r="J49" i="71"/>
  <c r="J145" i="59"/>
  <c r="J145" i="58"/>
  <c r="D51" i="71"/>
  <c r="D147" i="58"/>
  <c r="D147" i="59"/>
  <c r="P51" i="71"/>
  <c r="P147" i="58"/>
  <c r="P147" i="59"/>
  <c r="F53" i="71"/>
  <c r="F148" i="59"/>
  <c r="N55" i="71"/>
  <c r="N153" i="59"/>
  <c r="N153" i="58"/>
  <c r="H56" i="71"/>
  <c r="H155" i="58"/>
  <c r="H156" i="59"/>
  <c r="H156" i="58"/>
  <c r="H155" i="59"/>
  <c r="H154" i="58"/>
  <c r="H154" i="59"/>
  <c r="P56" i="71"/>
  <c r="P358" i="71" s="1"/>
  <c r="P155" i="58"/>
  <c r="P156" i="58"/>
  <c r="P155" i="59"/>
  <c r="P156" i="59"/>
  <c r="P154" i="58"/>
  <c r="N58" i="71"/>
  <c r="N157" i="59"/>
  <c r="N157" i="58"/>
  <c r="L59" i="71"/>
  <c r="L159" i="58"/>
  <c r="L159" i="59"/>
  <c r="P59" i="71"/>
  <c r="P159" i="58"/>
  <c r="P159" i="59"/>
  <c r="N49" i="72"/>
  <c r="N163" i="58"/>
  <c r="N163" i="59"/>
  <c r="D51" i="72"/>
  <c r="D165" i="59"/>
  <c r="D165" i="58"/>
  <c r="P51" i="72"/>
  <c r="P165" i="58"/>
  <c r="P165" i="59"/>
  <c r="J53" i="72"/>
  <c r="J166" i="59"/>
  <c r="F55" i="72"/>
  <c r="F171" i="58"/>
  <c r="F171" i="59"/>
  <c r="D56" i="72"/>
  <c r="D376" i="72" s="1"/>
  <c r="D174" i="58"/>
  <c r="D173" i="58"/>
  <c r="D173" i="59"/>
  <c r="D174" i="59"/>
  <c r="L56" i="72"/>
  <c r="L174" i="58"/>
  <c r="L174" i="59"/>
  <c r="L173" i="59"/>
  <c r="L173" i="58"/>
  <c r="F58" i="72"/>
  <c r="F175" i="58"/>
  <c r="F175" i="59"/>
  <c r="D59" i="72"/>
  <c r="D177" i="58"/>
  <c r="D177" i="59"/>
  <c r="P59" i="72"/>
  <c r="P177" i="59"/>
  <c r="P177" i="58"/>
  <c r="E19" i="48"/>
  <c r="G36" i="48"/>
  <c r="E32" i="48"/>
  <c r="K36" i="48"/>
  <c r="I51" i="48"/>
  <c r="J77" i="48"/>
  <c r="F58" i="48"/>
  <c r="B93" i="48"/>
  <c r="F105" i="44"/>
  <c r="F111" i="48"/>
  <c r="E105" i="44"/>
  <c r="E111" i="48"/>
  <c r="H81" i="45"/>
  <c r="H141" i="68"/>
  <c r="H135" i="68" s="1"/>
  <c r="H87" i="49"/>
  <c r="D62" i="47"/>
  <c r="D68" i="50"/>
  <c r="G99" i="69"/>
  <c r="G93" i="69" s="1"/>
  <c r="G143" i="69"/>
  <c r="C196" i="69"/>
  <c r="C139" i="69"/>
  <c r="C118" i="69"/>
  <c r="K140" i="71"/>
  <c r="L143" i="72"/>
  <c r="D259" i="68"/>
  <c r="G150" i="50"/>
  <c r="F152" i="72"/>
  <c r="I317" i="64"/>
  <c r="M118" i="65"/>
  <c r="M112" i="65" s="1"/>
  <c r="F112" i="69"/>
  <c r="D196" i="69"/>
  <c r="D139" i="69"/>
  <c r="D118" i="69"/>
  <c r="H146" i="70"/>
  <c r="C130" i="72"/>
  <c r="O215" i="69"/>
  <c r="O156" i="69"/>
  <c r="G168" i="50"/>
  <c r="K135" i="68"/>
  <c r="Q132" i="70"/>
  <c r="E136" i="71"/>
  <c r="H211" i="65"/>
  <c r="O324" i="67"/>
  <c r="Q324" i="69"/>
  <c r="Q304" i="69"/>
  <c r="E338" i="70"/>
  <c r="F55" i="59"/>
  <c r="J87" i="59"/>
  <c r="N386" i="71"/>
  <c r="M403" i="70"/>
  <c r="J335" i="70"/>
  <c r="F298" i="72"/>
  <c r="F322" i="72"/>
  <c r="L124" i="60"/>
  <c r="D304" i="67"/>
  <c r="K403" i="67"/>
  <c r="F161" i="60"/>
  <c r="L327" i="69"/>
  <c r="H322" i="71"/>
  <c r="J43" i="47"/>
  <c r="J49" i="50"/>
  <c r="O30" i="49"/>
  <c r="O24" i="45"/>
  <c r="D97" i="49"/>
  <c r="H139" i="48"/>
  <c r="J115" i="68"/>
  <c r="J163" i="68" s="1"/>
  <c r="E162" i="68"/>
  <c r="D112" i="68"/>
  <c r="D161" i="68"/>
  <c r="B112" i="68"/>
  <c r="B161" i="68"/>
  <c r="G105" i="67"/>
  <c r="M141" i="67"/>
  <c r="D101" i="67"/>
  <c r="D140" i="67"/>
  <c r="J67" i="48"/>
  <c r="I60" i="48"/>
  <c r="O57" i="48"/>
  <c r="Q47" i="48"/>
  <c r="I41" i="48"/>
  <c r="G38" i="48"/>
  <c r="H14" i="48"/>
  <c r="H89" i="49"/>
  <c r="L91" i="48"/>
  <c r="C112" i="68"/>
  <c r="C161" i="68"/>
  <c r="E148" i="67"/>
  <c r="J105" i="67"/>
  <c r="J144" i="67"/>
  <c r="O101" i="67"/>
  <c r="O139" i="67" s="1"/>
  <c r="O140" i="67"/>
  <c r="M105" i="66"/>
  <c r="M144" i="66"/>
  <c r="G141" i="66"/>
  <c r="F45" i="48"/>
  <c r="K108" i="65"/>
  <c r="K147" i="65"/>
  <c r="Q105" i="65"/>
  <c r="Q143" i="65" s="1"/>
  <c r="Q144" i="65"/>
  <c r="D142" i="65"/>
  <c r="G141" i="65"/>
  <c r="M138" i="65"/>
  <c r="N26" i="48"/>
  <c r="D181" i="68"/>
  <c r="J130" i="68"/>
  <c r="J178" i="68" s="1"/>
  <c r="J173" i="68"/>
  <c r="D85" i="48"/>
  <c r="B127" i="68"/>
  <c r="B175" i="68" s="1"/>
  <c r="L148" i="67"/>
  <c r="D148" i="67"/>
  <c r="I105" i="67"/>
  <c r="J101" i="67"/>
  <c r="J140" i="67"/>
  <c r="F64" i="48"/>
  <c r="E52" i="48"/>
  <c r="M33" i="48"/>
  <c r="C97" i="65"/>
  <c r="C136" i="65"/>
  <c r="N7" i="48"/>
  <c r="E6" i="48"/>
  <c r="B140" i="72"/>
  <c r="Q166" i="49"/>
  <c r="Q161" i="45"/>
  <c r="E211" i="65"/>
  <c r="D420" i="68"/>
  <c r="F118" i="65"/>
  <c r="J58" i="49"/>
  <c r="G111" i="49"/>
  <c r="G105" i="45"/>
  <c r="P211" i="67"/>
  <c r="I130" i="71"/>
  <c r="Q51" i="50"/>
  <c r="B256" i="68"/>
  <c r="M150" i="66"/>
  <c r="I211" i="70"/>
  <c r="P118" i="65"/>
  <c r="I211" i="69"/>
  <c r="F304" i="67"/>
  <c r="G323" i="64"/>
  <c r="G317" i="64" s="1"/>
  <c r="G324" i="70"/>
  <c r="P338" i="66"/>
  <c r="K124" i="60"/>
  <c r="J32" i="58"/>
  <c r="C360" i="64"/>
  <c r="M420" i="68"/>
  <c r="L338" i="69"/>
  <c r="L172" i="59"/>
  <c r="H400" i="69"/>
  <c r="K386" i="71"/>
  <c r="Q386" i="72"/>
  <c r="C148" i="58"/>
  <c r="C338" i="69"/>
  <c r="L81" i="54"/>
  <c r="L359" i="68"/>
  <c r="L353" i="68" s="1"/>
  <c r="N360" i="64"/>
  <c r="N331" i="69"/>
  <c r="N388" i="69"/>
  <c r="N310" i="69"/>
  <c r="N304" i="69" s="1"/>
  <c r="M293" i="71"/>
  <c r="P139" i="50"/>
  <c r="B177" i="68"/>
  <c r="M148" i="67"/>
  <c r="N138" i="67"/>
  <c r="B142" i="65"/>
  <c r="M106" i="64"/>
  <c r="M149" i="64"/>
  <c r="H148" i="50"/>
  <c r="P127" i="68"/>
  <c r="P176" i="68"/>
  <c r="I123" i="68"/>
  <c r="I172" i="68"/>
  <c r="K169" i="68"/>
  <c r="M166" i="68"/>
  <c r="J134" i="66"/>
  <c r="B141" i="65"/>
  <c r="P105" i="65"/>
  <c r="P144" i="65"/>
  <c r="H138" i="65"/>
  <c r="B158" i="64"/>
  <c r="L175" i="48"/>
  <c r="M19" i="49"/>
  <c r="F112" i="67"/>
  <c r="C335" i="70"/>
  <c r="Q93" i="72"/>
  <c r="Q130" i="72"/>
  <c r="B176" i="68"/>
  <c r="L143" i="70"/>
  <c r="G140" i="72"/>
  <c r="G116" i="72"/>
  <c r="G111" i="72" s="1"/>
  <c r="C68" i="50"/>
  <c r="C62" i="47"/>
  <c r="J143" i="69"/>
  <c r="E211" i="70"/>
  <c r="G204" i="71"/>
  <c r="O168" i="50"/>
  <c r="B136" i="71"/>
  <c r="P368" i="64"/>
  <c r="P431" i="64"/>
  <c r="P344" i="64"/>
  <c r="P338" i="64" s="1"/>
  <c r="M331" i="67"/>
  <c r="M310" i="67"/>
  <c r="F386" i="71"/>
  <c r="H275" i="72"/>
  <c r="C372" i="64"/>
  <c r="F407" i="70"/>
  <c r="F348" i="70"/>
  <c r="F405" i="70" s="1"/>
  <c r="D316" i="71"/>
  <c r="H318" i="72"/>
  <c r="H372" i="72"/>
  <c r="K403" i="70"/>
  <c r="F291" i="70"/>
  <c r="D81" i="55"/>
  <c r="D383" i="68"/>
  <c r="P30" i="60"/>
  <c r="Q501" i="68"/>
  <c r="C180" i="68"/>
  <c r="P138" i="65"/>
  <c r="C43" i="45"/>
  <c r="C49" i="49"/>
  <c r="F331" i="65"/>
  <c r="C132" i="59"/>
  <c r="K115" i="68"/>
  <c r="K163" i="68" s="1"/>
  <c r="P105" i="67"/>
  <c r="P144" i="67"/>
  <c r="Q94" i="67"/>
  <c r="Q133" i="67"/>
  <c r="B145" i="67"/>
  <c r="I108" i="66"/>
  <c r="I147" i="66"/>
  <c r="C105" i="66"/>
  <c r="P94" i="66"/>
  <c r="P132" i="66" s="1"/>
  <c r="E108" i="65"/>
  <c r="E146" i="65" s="1"/>
  <c r="C105" i="65"/>
  <c r="C182" i="65"/>
  <c r="C144" i="65"/>
  <c r="E141" i="65"/>
  <c r="Q8" i="48"/>
  <c r="E420" i="68"/>
  <c r="H172" i="59"/>
  <c r="C49" i="59"/>
  <c r="O322" i="72"/>
  <c r="J130" i="58"/>
  <c r="M62" i="47"/>
  <c r="P143" i="69"/>
  <c r="O124" i="45"/>
  <c r="O130" i="49"/>
  <c r="O152" i="72"/>
  <c r="O147" i="72" s="1"/>
  <c r="K259" i="68"/>
  <c r="J98" i="72"/>
  <c r="J189" i="68"/>
  <c r="J183" i="68" s="1"/>
  <c r="J87" i="50"/>
  <c r="I143" i="47"/>
  <c r="I148" i="50"/>
  <c r="F68" i="60"/>
  <c r="O402" i="68"/>
  <c r="H285" i="67"/>
  <c r="N335" i="70"/>
  <c r="Q338" i="69"/>
  <c r="E384" i="71"/>
  <c r="D394" i="72"/>
  <c r="D334" i="72"/>
  <c r="D388" i="72" s="1"/>
  <c r="D139" i="48"/>
  <c r="I130" i="68"/>
  <c r="I178" i="68" s="1"/>
  <c r="I227" i="68"/>
  <c r="H177" i="68"/>
  <c r="G127" i="68"/>
  <c r="G176" i="68"/>
  <c r="F174" i="68"/>
  <c r="O170" i="68"/>
  <c r="N169" i="68"/>
  <c r="G85" i="48"/>
  <c r="M145" i="67"/>
  <c r="K142" i="67"/>
  <c r="I101" i="67"/>
  <c r="I139" i="67" s="1"/>
  <c r="N134" i="67"/>
  <c r="B134" i="66"/>
  <c r="M108" i="66"/>
  <c r="M146" i="66" s="1"/>
  <c r="M147" i="66"/>
  <c r="K105" i="66"/>
  <c r="K144" i="66"/>
  <c r="F97" i="65"/>
  <c r="F136" i="65"/>
  <c r="C11" i="48"/>
  <c r="P30" i="58"/>
  <c r="G348" i="65"/>
  <c r="O211" i="67"/>
  <c r="E93" i="69"/>
  <c r="E324" i="69"/>
  <c r="E304" i="69"/>
  <c r="L291" i="66"/>
  <c r="M325" i="72"/>
  <c r="J148" i="59"/>
  <c r="E390" i="71"/>
  <c r="E334" i="71"/>
  <c r="N148" i="58"/>
  <c r="E322" i="71"/>
  <c r="P403" i="65"/>
  <c r="I19" i="49"/>
  <c r="N30" i="50"/>
  <c r="F143" i="60"/>
  <c r="F403" i="70"/>
  <c r="B5" i="38"/>
  <c r="B7" i="64" s="1"/>
  <c r="B5" i="64"/>
  <c r="B247" i="64" s="1"/>
  <c r="B5" i="49"/>
  <c r="B5" i="50"/>
  <c r="B8" i="49"/>
  <c r="B6" i="49"/>
  <c r="B13" i="64"/>
  <c r="B240" i="64" s="1"/>
  <c r="B12" i="49"/>
  <c r="B13" i="49"/>
  <c r="B14" i="49"/>
  <c r="B13" i="50"/>
  <c r="B12" i="50"/>
  <c r="B18" i="64"/>
  <c r="B207" i="64" s="1"/>
  <c r="B21" i="49"/>
  <c r="B21" i="50"/>
  <c r="B11" i="65"/>
  <c r="B31" i="49"/>
  <c r="B31" i="50"/>
  <c r="B16" i="65"/>
  <c r="B40" i="50"/>
  <c r="B40" i="49"/>
  <c r="B11" i="66"/>
  <c r="B176" i="66" s="1"/>
  <c r="B50" i="49"/>
  <c r="B50" i="50"/>
  <c r="B16" i="66"/>
  <c r="B185" i="66" s="1"/>
  <c r="B59" i="49"/>
  <c r="B59" i="50"/>
  <c r="B59" i="48"/>
  <c r="B11" i="67"/>
  <c r="B176" i="67" s="1"/>
  <c r="B69" i="49"/>
  <c r="B69" i="50"/>
  <c r="B16" i="67"/>
  <c r="B185" i="67" s="1"/>
  <c r="B78" i="49"/>
  <c r="B78" i="50"/>
  <c r="B11" i="68"/>
  <c r="B214" i="68" s="1"/>
  <c r="B88" i="49"/>
  <c r="B15" i="68"/>
  <c r="B222" i="68" s="1"/>
  <c r="B96" i="49"/>
  <c r="B96" i="48"/>
  <c r="B20" i="68"/>
  <c r="B229" i="68" s="1"/>
  <c r="B103" i="49"/>
  <c r="B17" i="69"/>
  <c r="B122" i="49"/>
  <c r="B122" i="48"/>
  <c r="B12" i="70"/>
  <c r="B133" i="48"/>
  <c r="B134" i="48"/>
  <c r="B133" i="49"/>
  <c r="B134" i="49"/>
  <c r="B17" i="70"/>
  <c r="B141" i="48"/>
  <c r="B141" i="49"/>
  <c r="B12" i="71"/>
  <c r="B190" i="71" s="1"/>
  <c r="B151" i="49"/>
  <c r="B152" i="48"/>
  <c r="B151" i="48"/>
  <c r="B151" i="50"/>
  <c r="B152" i="49"/>
  <c r="B17" i="71"/>
  <c r="B159" i="49"/>
  <c r="B159" i="48"/>
  <c r="B12" i="72"/>
  <c r="B169" i="48"/>
  <c r="B170" i="48"/>
  <c r="B169" i="50"/>
  <c r="B170" i="49"/>
  <c r="B169" i="49"/>
  <c r="B17" i="72"/>
  <c r="B177" i="49"/>
  <c r="B177" i="48"/>
  <c r="F5" i="38"/>
  <c r="F5" i="64"/>
  <c r="F215" i="64" s="1"/>
  <c r="F6" i="49"/>
  <c r="F5" i="50"/>
  <c r="F5" i="49"/>
  <c r="F8" i="49"/>
  <c r="J5" i="38"/>
  <c r="J5" i="64"/>
  <c r="J215" i="64" s="1"/>
  <c r="J5" i="49"/>
  <c r="J8" i="49"/>
  <c r="J6" i="49"/>
  <c r="J5" i="50"/>
  <c r="J19" i="50"/>
  <c r="N5" i="38"/>
  <c r="N5" i="64"/>
  <c r="N194" i="64" s="1"/>
  <c r="N8" i="49"/>
  <c r="N5" i="50"/>
  <c r="N6" i="49"/>
  <c r="N5" i="49"/>
  <c r="D5" i="38"/>
  <c r="D7" i="64" s="1"/>
  <c r="F9" i="64"/>
  <c r="J8" i="39"/>
  <c r="J9" i="64"/>
  <c r="N9" i="64"/>
  <c r="C10" i="39"/>
  <c r="C11" i="64"/>
  <c r="C10" i="49"/>
  <c r="C10" i="50"/>
  <c r="G11" i="64"/>
  <c r="G10" i="50"/>
  <c r="G10" i="49"/>
  <c r="K10" i="39"/>
  <c r="K11" i="64"/>
  <c r="K10" i="49"/>
  <c r="K10" i="50"/>
  <c r="O11" i="64"/>
  <c r="O10" i="49"/>
  <c r="O10" i="50"/>
  <c r="D11" i="39"/>
  <c r="D12" i="64"/>
  <c r="D11" i="49"/>
  <c r="D11" i="50"/>
  <c r="H12" i="64"/>
  <c r="H11" i="49"/>
  <c r="H11" i="50"/>
  <c r="L12" i="64"/>
  <c r="L11" i="49"/>
  <c r="L11" i="50"/>
  <c r="P11" i="39"/>
  <c r="P12" i="64"/>
  <c r="P11" i="49"/>
  <c r="P11" i="50"/>
  <c r="E13" i="64"/>
  <c r="E14" i="49"/>
  <c r="E13" i="50"/>
  <c r="E13" i="49"/>
  <c r="E12" i="50"/>
  <c r="I13" i="64"/>
  <c r="I199" i="64" s="1"/>
  <c r="I13" i="49"/>
  <c r="I14" i="49"/>
  <c r="I13" i="50"/>
  <c r="I12" i="49"/>
  <c r="M13" i="64"/>
  <c r="M13" i="49"/>
  <c r="M14" i="49"/>
  <c r="M13" i="50"/>
  <c r="Q13" i="64"/>
  <c r="Q240" i="64" s="1"/>
  <c r="Q14" i="49"/>
  <c r="Q13" i="50"/>
  <c r="Q13" i="49"/>
  <c r="F14" i="64"/>
  <c r="F15" i="49"/>
  <c r="J14" i="64"/>
  <c r="J15" i="49"/>
  <c r="N14" i="64"/>
  <c r="N15" i="49"/>
  <c r="C15" i="64"/>
  <c r="C223" i="64" s="1"/>
  <c r="C17" i="49"/>
  <c r="C18" i="49"/>
  <c r="G15" i="64"/>
  <c r="G18" i="49"/>
  <c r="G17" i="49"/>
  <c r="K15" i="64"/>
  <c r="K204" i="64" s="1"/>
  <c r="K18" i="49"/>
  <c r="K17" i="49"/>
  <c r="O15" i="64"/>
  <c r="O223" i="64" s="1"/>
  <c r="O17" i="49"/>
  <c r="O18" i="49"/>
  <c r="D17" i="64"/>
  <c r="D206" i="64" s="1"/>
  <c r="D20" i="49"/>
  <c r="D20" i="50"/>
  <c r="H17" i="64"/>
  <c r="H20" i="50"/>
  <c r="H20" i="49"/>
  <c r="L17" i="64"/>
  <c r="L206" i="64" s="1"/>
  <c r="L20" i="50"/>
  <c r="L20" i="49"/>
  <c r="P17" i="64"/>
  <c r="P206" i="64" s="1"/>
  <c r="P20" i="49"/>
  <c r="P20" i="50"/>
  <c r="E18" i="64"/>
  <c r="E21" i="49"/>
  <c r="E21" i="50"/>
  <c r="I18" i="64"/>
  <c r="I21" i="50"/>
  <c r="I21" i="49"/>
  <c r="M18" i="64"/>
  <c r="M21" i="49"/>
  <c r="M21" i="50"/>
  <c r="Q18" i="64"/>
  <c r="Q21" i="49"/>
  <c r="Q21" i="50"/>
  <c r="F19" i="64"/>
  <c r="F208" i="64" s="1"/>
  <c r="F22" i="49"/>
  <c r="J19" i="64"/>
  <c r="J22" i="49"/>
  <c r="N19" i="64"/>
  <c r="N208" i="64" s="1"/>
  <c r="N22" i="49"/>
  <c r="C26" i="38"/>
  <c r="C5" i="65"/>
  <c r="C174" i="65" s="1"/>
  <c r="C26" i="50"/>
  <c r="C29" i="49"/>
  <c r="C27" i="49"/>
  <c r="C26" i="49"/>
  <c r="C30" i="49"/>
  <c r="G26" i="38"/>
  <c r="G5" i="65"/>
  <c r="G194" i="65" s="1"/>
  <c r="G26" i="50"/>
  <c r="G27" i="49"/>
  <c r="G29" i="49"/>
  <c r="G26" i="49"/>
  <c r="G39" i="49"/>
  <c r="K26" i="38"/>
  <c r="K5" i="65"/>
  <c r="K213" i="65" s="1"/>
  <c r="K27" i="49"/>
  <c r="K26" i="49"/>
  <c r="K29" i="49"/>
  <c r="K26" i="50"/>
  <c r="O26" i="38"/>
  <c r="O5" i="65"/>
  <c r="O26" i="49"/>
  <c r="O27" i="49"/>
  <c r="O26" i="50"/>
  <c r="O29" i="49"/>
  <c r="O29" i="48"/>
  <c r="O39" i="49"/>
  <c r="O30" i="50"/>
  <c r="O39" i="50"/>
  <c r="D9" i="65"/>
  <c r="H29" i="39"/>
  <c r="H9" i="65"/>
  <c r="L9" i="65"/>
  <c r="P9" i="65"/>
  <c r="E11" i="65"/>
  <c r="E31" i="49"/>
  <c r="E31" i="50"/>
  <c r="I11" i="65"/>
  <c r="I176" i="65" s="1"/>
  <c r="I31" i="49"/>
  <c r="I31" i="50"/>
  <c r="M11" i="65"/>
  <c r="M31" i="50"/>
  <c r="M31" i="49"/>
  <c r="Q11" i="65"/>
  <c r="Q31" i="49"/>
  <c r="Q31" i="50"/>
  <c r="F12" i="65"/>
  <c r="F34" i="49"/>
  <c r="F33" i="49"/>
  <c r="F33" i="50"/>
  <c r="J12" i="65"/>
  <c r="J33" i="49"/>
  <c r="J33" i="50"/>
  <c r="J34" i="49"/>
  <c r="J34" i="48"/>
  <c r="N12" i="65"/>
  <c r="N33" i="49"/>
  <c r="N33" i="50"/>
  <c r="N34" i="49"/>
  <c r="C13" i="65"/>
  <c r="C35" i="49"/>
  <c r="G13" i="65"/>
  <c r="G180" i="65" s="1"/>
  <c r="G35" i="49"/>
  <c r="K35" i="39"/>
  <c r="K13" i="65"/>
  <c r="K35" i="49"/>
  <c r="K35" i="48"/>
  <c r="O13" i="65"/>
  <c r="O35" i="49"/>
  <c r="D14" i="65"/>
  <c r="D182" i="65" s="1"/>
  <c r="D38" i="49"/>
  <c r="D37" i="49"/>
  <c r="D38" i="48"/>
  <c r="H14" i="65"/>
  <c r="H38" i="49"/>
  <c r="H37" i="49"/>
  <c r="H37" i="48"/>
  <c r="L14" i="65"/>
  <c r="L183" i="65" s="1"/>
  <c r="L37" i="49"/>
  <c r="L38" i="49"/>
  <c r="L38" i="48"/>
  <c r="P14" i="65"/>
  <c r="P38" i="49"/>
  <c r="P37" i="49"/>
  <c r="E16" i="65"/>
  <c r="E40" i="49"/>
  <c r="E40" i="50"/>
  <c r="E40" i="48"/>
  <c r="I16" i="65"/>
  <c r="I40" i="50"/>
  <c r="I40" i="49"/>
  <c r="M16" i="65"/>
  <c r="M185" i="65" s="1"/>
  <c r="M40" i="49"/>
  <c r="M40" i="50"/>
  <c r="Q16" i="65"/>
  <c r="Q185" i="65" s="1"/>
  <c r="Q40" i="49"/>
  <c r="Q40" i="50"/>
  <c r="F17" i="65"/>
  <c r="F186" i="65" s="1"/>
  <c r="F41" i="49"/>
  <c r="J17" i="65"/>
  <c r="J41" i="49"/>
  <c r="N17" i="65"/>
  <c r="N41" i="49"/>
  <c r="C45" i="38"/>
  <c r="C5" i="66"/>
  <c r="C48" i="49"/>
  <c r="C58" i="50"/>
  <c r="C45" i="50"/>
  <c r="C46" i="49"/>
  <c r="C45" i="49"/>
  <c r="G45" i="38"/>
  <c r="G5" i="66"/>
  <c r="G194" i="66" s="1"/>
  <c r="G45" i="49"/>
  <c r="G45" i="50"/>
  <c r="G49" i="49"/>
  <c r="G48" i="49"/>
  <c r="G46" i="49"/>
  <c r="K45" i="38"/>
  <c r="K5" i="66"/>
  <c r="K174" i="66" s="1"/>
  <c r="K46" i="49"/>
  <c r="K45" i="50"/>
  <c r="K45" i="49"/>
  <c r="K48" i="49"/>
  <c r="O45" i="38"/>
  <c r="O5" i="66"/>
  <c r="O48" i="49"/>
  <c r="O45" i="50"/>
  <c r="O45" i="49"/>
  <c r="O46" i="49"/>
  <c r="O58" i="49"/>
  <c r="D9" i="66"/>
  <c r="H9" i="66"/>
  <c r="L9" i="66"/>
  <c r="P9" i="66"/>
  <c r="E11" i="66"/>
  <c r="E176" i="66" s="1"/>
  <c r="E50" i="49"/>
  <c r="E50" i="50"/>
  <c r="I11" i="66"/>
  <c r="I50" i="50"/>
  <c r="I50" i="49"/>
  <c r="M11" i="66"/>
  <c r="M176" i="66" s="1"/>
  <c r="M50" i="49"/>
  <c r="M50" i="50"/>
  <c r="Q11" i="66"/>
  <c r="Q50" i="50"/>
  <c r="Q50" i="49"/>
  <c r="F12" i="66"/>
  <c r="F51" i="49"/>
  <c r="F52" i="50"/>
  <c r="F52" i="49"/>
  <c r="F53" i="49"/>
  <c r="F51" i="50"/>
  <c r="J12" i="66"/>
  <c r="J52" i="50"/>
  <c r="J53" i="49"/>
  <c r="J52" i="49"/>
  <c r="N12" i="66"/>
  <c r="N52" i="49"/>
  <c r="N52" i="50"/>
  <c r="N53" i="49"/>
  <c r="C13" i="66"/>
  <c r="C54" i="49"/>
  <c r="G13" i="66"/>
  <c r="G180" i="66" s="1"/>
  <c r="G54" i="49"/>
  <c r="K13" i="66"/>
  <c r="K180" i="66" s="1"/>
  <c r="K54" i="49"/>
  <c r="O13" i="66"/>
  <c r="O54" i="49"/>
  <c r="D14" i="66"/>
  <c r="D182" i="66" s="1"/>
  <c r="D57" i="49"/>
  <c r="D56" i="49"/>
  <c r="D57" i="48"/>
  <c r="H14" i="66"/>
  <c r="H56" i="49"/>
  <c r="H57" i="49"/>
  <c r="H57" i="48"/>
  <c r="L14" i="66"/>
  <c r="L182" i="66" s="1"/>
  <c r="L57" i="49"/>
  <c r="L56" i="49"/>
  <c r="L57" i="48"/>
  <c r="P14" i="66"/>
  <c r="P56" i="49"/>
  <c r="P57" i="49"/>
  <c r="P57" i="48"/>
  <c r="P55" i="49"/>
  <c r="E16" i="66"/>
  <c r="E59" i="49"/>
  <c r="E59" i="50"/>
  <c r="E59" i="48"/>
  <c r="I16" i="66"/>
  <c r="I59" i="50"/>
  <c r="I59" i="49"/>
  <c r="I59" i="48"/>
  <c r="M16" i="66"/>
  <c r="M59" i="49"/>
  <c r="M59" i="50"/>
  <c r="M59" i="48"/>
  <c r="Q16" i="66"/>
  <c r="Q59" i="50"/>
  <c r="Q59" i="49"/>
  <c r="Q59" i="48"/>
  <c r="F60" i="39"/>
  <c r="F17" i="66"/>
  <c r="F60" i="49"/>
  <c r="F60" i="48"/>
  <c r="J60" i="39"/>
  <c r="J17" i="66"/>
  <c r="J60" i="49"/>
  <c r="J60" i="48"/>
  <c r="N17" i="66"/>
  <c r="N60" i="49"/>
  <c r="N60" i="48"/>
  <c r="C64" i="38"/>
  <c r="C7" i="67" s="1"/>
  <c r="C172" i="67" s="1"/>
  <c r="C5" i="67"/>
  <c r="C77" i="49"/>
  <c r="C65" i="49"/>
  <c r="C64" i="49"/>
  <c r="C64" i="50"/>
  <c r="C67" i="49"/>
  <c r="G64" i="38"/>
  <c r="G5" i="67"/>
  <c r="G213" i="67" s="1"/>
  <c r="G64" i="49"/>
  <c r="G67" i="49"/>
  <c r="G65" i="49"/>
  <c r="G64" i="50"/>
  <c r="K64" i="38"/>
  <c r="K5" i="67"/>
  <c r="K77" i="49"/>
  <c r="K65" i="49"/>
  <c r="K64" i="50"/>
  <c r="K64" i="49"/>
  <c r="K67" i="49"/>
  <c r="K77" i="50"/>
  <c r="K67" i="48"/>
  <c r="K65" i="48"/>
  <c r="O64" i="38"/>
  <c r="O5" i="67"/>
  <c r="O64" i="50"/>
  <c r="O67" i="49"/>
  <c r="O65" i="49"/>
  <c r="O64" i="49"/>
  <c r="O67" i="48"/>
  <c r="D9" i="67"/>
  <c r="H9" i="67"/>
  <c r="L9" i="67"/>
  <c r="P9" i="67"/>
  <c r="E11" i="67"/>
  <c r="E176" i="67" s="1"/>
  <c r="E69" i="50"/>
  <c r="E69" i="49"/>
  <c r="I11" i="67"/>
  <c r="I69" i="50"/>
  <c r="I69" i="49"/>
  <c r="M11" i="67"/>
  <c r="M69" i="49"/>
  <c r="M69" i="50"/>
  <c r="Q11" i="67"/>
  <c r="Q176" i="67" s="1"/>
  <c r="Q69" i="50"/>
  <c r="Q69" i="49"/>
  <c r="F12" i="67"/>
  <c r="F215" i="67" s="1"/>
  <c r="F71" i="49"/>
  <c r="F71" i="50"/>
  <c r="F72" i="49"/>
  <c r="F72" i="48"/>
  <c r="J12" i="67"/>
  <c r="J178" i="67" s="1"/>
  <c r="J71" i="50"/>
  <c r="J71" i="49"/>
  <c r="J72" i="49"/>
  <c r="J72" i="48"/>
  <c r="N12" i="67"/>
  <c r="N215" i="67" s="1"/>
  <c r="N71" i="49"/>
  <c r="N72" i="49"/>
  <c r="N70" i="50"/>
  <c r="N71" i="50"/>
  <c r="N72" i="48"/>
  <c r="C13" i="67"/>
  <c r="C73" i="49"/>
  <c r="C73" i="48"/>
  <c r="G13" i="67"/>
  <c r="G73" i="49"/>
  <c r="G73" i="48"/>
  <c r="K13" i="67"/>
  <c r="K73" i="49"/>
  <c r="K73" i="48"/>
  <c r="O73" i="39"/>
  <c r="O13" i="67"/>
  <c r="O73" i="49"/>
  <c r="O73" i="48"/>
  <c r="D14" i="67"/>
  <c r="D76" i="49"/>
  <c r="D75" i="49"/>
  <c r="D74" i="49"/>
  <c r="D75" i="48"/>
  <c r="H14" i="67"/>
  <c r="H182" i="67" s="1"/>
  <c r="H76" i="49"/>
  <c r="H75" i="49"/>
  <c r="H75" i="48"/>
  <c r="H74" i="49"/>
  <c r="L14" i="67"/>
  <c r="L75" i="49"/>
  <c r="L76" i="49"/>
  <c r="L74" i="49"/>
  <c r="L75" i="48"/>
  <c r="P14" i="67"/>
  <c r="P183" i="67" s="1"/>
  <c r="P74" i="49"/>
  <c r="P76" i="49"/>
  <c r="P75" i="49"/>
  <c r="P75" i="48"/>
  <c r="E16" i="67"/>
  <c r="E78" i="49"/>
  <c r="E78" i="50"/>
  <c r="I16" i="67"/>
  <c r="I78" i="49"/>
  <c r="I78" i="50"/>
  <c r="M16" i="67"/>
  <c r="M78" i="49"/>
  <c r="M78" i="50"/>
  <c r="Q78" i="39"/>
  <c r="Q16" i="67"/>
  <c r="Q78" i="50"/>
  <c r="Q78" i="49"/>
  <c r="F17" i="67"/>
  <c r="F79" i="49"/>
  <c r="J17" i="67"/>
  <c r="J186" i="67" s="1"/>
  <c r="J79" i="49"/>
  <c r="N17" i="67"/>
  <c r="N79" i="49"/>
  <c r="C83" i="38"/>
  <c r="C7" i="68" s="1"/>
  <c r="C209" i="68" s="1"/>
  <c r="C5" i="68"/>
  <c r="C83" i="49"/>
  <c r="C86" i="49"/>
  <c r="C83" i="50"/>
  <c r="C84" i="49"/>
  <c r="G83" i="38"/>
  <c r="G5" i="68"/>
  <c r="G83" i="49"/>
  <c r="G83" i="50"/>
  <c r="G86" i="49"/>
  <c r="G84" i="49"/>
  <c r="K83" i="38"/>
  <c r="K5" i="68"/>
  <c r="K83" i="49"/>
  <c r="K84" i="49"/>
  <c r="K86" i="49"/>
  <c r="K83" i="50"/>
  <c r="K87" i="49"/>
  <c r="K86" i="48"/>
  <c r="O83" i="38"/>
  <c r="O5" i="68"/>
  <c r="O84" i="49"/>
  <c r="O83" i="49"/>
  <c r="O83" i="50"/>
  <c r="O86" i="49"/>
  <c r="O100" i="49"/>
  <c r="O86" i="48"/>
  <c r="G9" i="68"/>
  <c r="K9" i="68"/>
  <c r="O9" i="68"/>
  <c r="D11" i="68"/>
  <c r="D214" i="68" s="1"/>
  <c r="D88" i="49"/>
  <c r="D88" i="50"/>
  <c r="D88" i="48"/>
  <c r="H11" i="68"/>
  <c r="H88" i="49"/>
  <c r="H88" i="50"/>
  <c r="H88" i="48"/>
  <c r="L11" i="68"/>
  <c r="L88" i="49"/>
  <c r="L88" i="50"/>
  <c r="L88" i="48"/>
  <c r="P11" i="68"/>
  <c r="P214" i="68" s="1"/>
  <c r="P88" i="49"/>
  <c r="P88" i="50"/>
  <c r="P88" i="48"/>
  <c r="E12" i="68"/>
  <c r="E239" i="68" s="1"/>
  <c r="E90" i="49"/>
  <c r="E91" i="49"/>
  <c r="E90" i="50"/>
  <c r="E90" i="48"/>
  <c r="E89" i="49"/>
  <c r="I12" i="68"/>
  <c r="I216" i="68" s="1"/>
  <c r="I90" i="50"/>
  <c r="I90" i="49"/>
  <c r="I91" i="49"/>
  <c r="I90" i="48"/>
  <c r="M12" i="68"/>
  <c r="M90" i="49"/>
  <c r="M90" i="50"/>
  <c r="M91" i="49"/>
  <c r="M90" i="48"/>
  <c r="Q12" i="68"/>
  <c r="Q263" i="68" s="1"/>
  <c r="Q91" i="49"/>
  <c r="Q90" i="49"/>
  <c r="Q90" i="50"/>
  <c r="Q89" i="50"/>
  <c r="Q90" i="48"/>
  <c r="F13" i="68"/>
  <c r="F218" i="68" s="1"/>
  <c r="F92" i="49"/>
  <c r="F92" i="50"/>
  <c r="J13" i="68"/>
  <c r="J92" i="50"/>
  <c r="J92" i="49"/>
  <c r="N13" i="68"/>
  <c r="N92" i="50"/>
  <c r="N92" i="49"/>
  <c r="C14" i="68"/>
  <c r="C94" i="49"/>
  <c r="C95" i="49"/>
  <c r="C94" i="50"/>
  <c r="C93" i="50"/>
  <c r="G14" i="68"/>
  <c r="G94" i="49"/>
  <c r="G93" i="49"/>
  <c r="G95" i="49"/>
  <c r="G94" i="50"/>
  <c r="G93" i="50"/>
  <c r="K14" i="68"/>
  <c r="K243" i="68" s="1"/>
  <c r="K94" i="49"/>
  <c r="K94" i="50"/>
  <c r="K95" i="49"/>
  <c r="O14" i="68"/>
  <c r="O267" i="68" s="1"/>
  <c r="O94" i="49"/>
  <c r="O94" i="50"/>
  <c r="O93" i="50"/>
  <c r="O93" i="49"/>
  <c r="O95" i="49"/>
  <c r="D15" i="68"/>
  <c r="D96" i="49"/>
  <c r="H96" i="39"/>
  <c r="H15" i="68"/>
  <c r="H96" i="49"/>
  <c r="L15" i="68"/>
  <c r="L222" i="68" s="1"/>
  <c r="L96" i="49"/>
  <c r="P15" i="68"/>
  <c r="P222" i="68" s="1"/>
  <c r="P96" i="49"/>
  <c r="E16" i="68"/>
  <c r="E98" i="49"/>
  <c r="E99" i="49"/>
  <c r="E97" i="49"/>
  <c r="I16" i="68"/>
  <c r="I98" i="49"/>
  <c r="I99" i="49"/>
  <c r="I99" i="48"/>
  <c r="M16" i="68"/>
  <c r="M99" i="49"/>
  <c r="M98" i="49"/>
  <c r="Q16" i="68"/>
  <c r="Q98" i="49"/>
  <c r="Q99" i="49"/>
  <c r="F18" i="68"/>
  <c r="F227" i="68" s="1"/>
  <c r="F101" i="49"/>
  <c r="F101" i="48"/>
  <c r="J18" i="68"/>
  <c r="J227" i="68" s="1"/>
  <c r="J101" i="49"/>
  <c r="N18" i="68"/>
  <c r="N101" i="49"/>
  <c r="C19" i="68"/>
  <c r="C102" i="49"/>
  <c r="C102" i="50"/>
  <c r="C102" i="48"/>
  <c r="G19" i="68"/>
  <c r="G102" i="50"/>
  <c r="G102" i="49"/>
  <c r="K19" i="68"/>
  <c r="K228" i="68" s="1"/>
  <c r="K102" i="49"/>
  <c r="K102" i="50"/>
  <c r="O19" i="68"/>
  <c r="O102" i="50"/>
  <c r="O102" i="49"/>
  <c r="D20" i="68"/>
  <c r="D229" i="68" s="1"/>
  <c r="D103" i="49"/>
  <c r="H20" i="68"/>
  <c r="H229" i="68" s="1"/>
  <c r="H103" i="49"/>
  <c r="H103" i="48"/>
  <c r="L20" i="68"/>
  <c r="L103" i="49"/>
  <c r="P20" i="68"/>
  <c r="P229" i="68" s="1"/>
  <c r="P103" i="49"/>
  <c r="E107" i="38"/>
  <c r="E7" i="69" s="1"/>
  <c r="E5" i="69"/>
  <c r="E108" i="49"/>
  <c r="E110" i="49"/>
  <c r="E107" i="48"/>
  <c r="E110" i="48"/>
  <c r="E108" i="48"/>
  <c r="E107" i="49"/>
  <c r="E120" i="50"/>
  <c r="I107" i="38"/>
  <c r="I7" i="69" s="1"/>
  <c r="I5" i="69"/>
  <c r="I203" i="69" s="1"/>
  <c r="I110" i="48"/>
  <c r="I107" i="48"/>
  <c r="I108" i="48"/>
  <c r="I107" i="49"/>
  <c r="I110" i="49"/>
  <c r="I108" i="49"/>
  <c r="M107" i="38"/>
  <c r="M7" i="69" s="1"/>
  <c r="M5" i="69"/>
  <c r="M222" i="69" s="1"/>
  <c r="M107" i="49"/>
  <c r="M108" i="49"/>
  <c r="M110" i="48"/>
  <c r="M110" i="49"/>
  <c r="M108" i="48"/>
  <c r="M120" i="50"/>
  <c r="M107" i="48"/>
  <c r="M120" i="48"/>
  <c r="Q107" i="38"/>
  <c r="Q5" i="69"/>
  <c r="Q107" i="48"/>
  <c r="Q108" i="48"/>
  <c r="Q110" i="48"/>
  <c r="Q108" i="49"/>
  <c r="Q107" i="49"/>
  <c r="Q110" i="49"/>
  <c r="E13" i="69"/>
  <c r="E116" i="49"/>
  <c r="E116" i="48"/>
  <c r="I13" i="69"/>
  <c r="I116" i="49"/>
  <c r="I116" i="48"/>
  <c r="M13" i="69"/>
  <c r="M116" i="49"/>
  <c r="M116" i="48"/>
  <c r="Q13" i="69"/>
  <c r="Q116" i="48"/>
  <c r="Q116" i="49"/>
  <c r="F14" i="69"/>
  <c r="F119" i="49"/>
  <c r="F118" i="48"/>
  <c r="F118" i="49"/>
  <c r="F119" i="48"/>
  <c r="J14" i="69"/>
  <c r="J181" i="69" s="1"/>
  <c r="J119" i="48"/>
  <c r="J118" i="48"/>
  <c r="J118" i="49"/>
  <c r="J119" i="49"/>
  <c r="N14" i="69"/>
  <c r="N181" i="69" s="1"/>
  <c r="N119" i="49"/>
  <c r="N119" i="48"/>
  <c r="N118" i="49"/>
  <c r="N118" i="48"/>
  <c r="N117" i="49"/>
  <c r="C16" i="69"/>
  <c r="C121" i="50"/>
  <c r="C121" i="49"/>
  <c r="C121" i="48"/>
  <c r="G16" i="69"/>
  <c r="G121" i="50"/>
  <c r="G121" i="49"/>
  <c r="G121" i="48"/>
  <c r="K16" i="69"/>
  <c r="K121" i="49"/>
  <c r="K121" i="48"/>
  <c r="K121" i="50"/>
  <c r="O16" i="69"/>
  <c r="O121" i="48"/>
  <c r="O121" i="50"/>
  <c r="O121" i="49"/>
  <c r="D17" i="69"/>
  <c r="D122" i="48"/>
  <c r="D122" i="49"/>
  <c r="H17" i="69"/>
  <c r="H122" i="49"/>
  <c r="H122" i="48"/>
  <c r="L17" i="69"/>
  <c r="L122" i="49"/>
  <c r="L122" i="48"/>
  <c r="P17" i="69"/>
  <c r="P122" i="48"/>
  <c r="P122" i="49"/>
  <c r="E126" i="38"/>
  <c r="E5" i="70"/>
  <c r="E129" i="48"/>
  <c r="E126" i="49"/>
  <c r="E126" i="48"/>
  <c r="E127" i="48"/>
  <c r="E129" i="49"/>
  <c r="E127" i="49"/>
  <c r="I126" i="38"/>
  <c r="I5" i="70"/>
  <c r="I127" i="49"/>
  <c r="I126" i="48"/>
  <c r="I129" i="49"/>
  <c r="I127" i="48"/>
  <c r="I129" i="48"/>
  <c r="I126" i="49"/>
  <c r="I139" i="49"/>
  <c r="I139" i="48"/>
  <c r="M126" i="38"/>
  <c r="M7" i="70" s="1"/>
  <c r="M5" i="70"/>
  <c r="M184" i="70" s="1"/>
  <c r="M127" i="48"/>
  <c r="M129" i="48"/>
  <c r="M126" i="49"/>
  <c r="M127" i="49"/>
  <c r="M129" i="49"/>
  <c r="M126" i="48"/>
  <c r="M139" i="48"/>
  <c r="Q126" i="38"/>
  <c r="Q7" i="70" s="1"/>
  <c r="Q5" i="70"/>
  <c r="Q126" i="48"/>
  <c r="Q127" i="49"/>
  <c r="Q129" i="49"/>
  <c r="Q129" i="48"/>
  <c r="Q126" i="49"/>
  <c r="Q127" i="48"/>
  <c r="Q139" i="49"/>
  <c r="C11" i="70"/>
  <c r="C131" i="49"/>
  <c r="C131" i="48"/>
  <c r="G11" i="70"/>
  <c r="G131" i="49"/>
  <c r="G131" i="48"/>
  <c r="K11" i="70"/>
  <c r="K131" i="48"/>
  <c r="K131" i="49"/>
  <c r="O11" i="70"/>
  <c r="O131" i="48"/>
  <c r="O131" i="49"/>
  <c r="D12" i="70"/>
  <c r="D196" i="70" s="1"/>
  <c r="D134" i="49"/>
  <c r="D133" i="49"/>
  <c r="D134" i="48"/>
  <c r="D133" i="48"/>
  <c r="H12" i="70"/>
  <c r="H134" i="48"/>
  <c r="H134" i="49"/>
  <c r="H133" i="48"/>
  <c r="H133" i="49"/>
  <c r="L12" i="70"/>
  <c r="L196" i="70" s="1"/>
  <c r="L133" i="48"/>
  <c r="L134" i="48"/>
  <c r="L134" i="49"/>
  <c r="L133" i="49"/>
  <c r="P12" i="70"/>
  <c r="P196" i="70" s="1"/>
  <c r="P134" i="49"/>
  <c r="P134" i="48"/>
  <c r="P133" i="48"/>
  <c r="P133" i="49"/>
  <c r="E13" i="70"/>
  <c r="E135" i="49"/>
  <c r="E135" i="48"/>
  <c r="I13" i="70"/>
  <c r="I135" i="48"/>
  <c r="I135" i="49"/>
  <c r="M13" i="70"/>
  <c r="M135" i="48"/>
  <c r="M135" i="49"/>
  <c r="Q13" i="70"/>
  <c r="Q135" i="49"/>
  <c r="Q135" i="48"/>
  <c r="F14" i="70"/>
  <c r="F200" i="70" s="1"/>
  <c r="F137" i="48"/>
  <c r="F138" i="49"/>
  <c r="F137" i="49"/>
  <c r="F138" i="48"/>
  <c r="F136" i="48"/>
  <c r="F136" i="49"/>
  <c r="J14" i="70"/>
  <c r="J200" i="70" s="1"/>
  <c r="J138" i="48"/>
  <c r="J137" i="48"/>
  <c r="J137" i="49"/>
  <c r="J138" i="49"/>
  <c r="N14" i="70"/>
  <c r="N200" i="70" s="1"/>
  <c r="N138" i="49"/>
  <c r="N138" i="48"/>
  <c r="N137" i="48"/>
  <c r="N137" i="49"/>
  <c r="C16" i="70"/>
  <c r="C140" i="48"/>
  <c r="C140" i="50"/>
  <c r="C140" i="49"/>
  <c r="G16" i="70"/>
  <c r="G140" i="49"/>
  <c r="G140" i="50"/>
  <c r="G140" i="48"/>
  <c r="K16" i="70"/>
  <c r="K140" i="50"/>
  <c r="K140" i="49"/>
  <c r="K140" i="48"/>
  <c r="O16" i="70"/>
  <c r="O140" i="49"/>
  <c r="O140" i="48"/>
  <c r="O140" i="50"/>
  <c r="D17" i="70"/>
  <c r="D141" i="48"/>
  <c r="D141" i="49"/>
  <c r="H17" i="70"/>
  <c r="H141" i="48"/>
  <c r="H141" i="49"/>
  <c r="L17" i="70"/>
  <c r="L141" i="49"/>
  <c r="L141" i="48"/>
  <c r="P17" i="70"/>
  <c r="P141" i="49"/>
  <c r="P141" i="48"/>
  <c r="E145" i="38"/>
  <c r="E7" i="71" s="1"/>
  <c r="E5" i="71"/>
  <c r="E215" i="71" s="1"/>
  <c r="E147" i="49"/>
  <c r="E145" i="48"/>
  <c r="E145" i="49"/>
  <c r="E147" i="48"/>
  <c r="E157" i="49"/>
  <c r="I145" i="38"/>
  <c r="I7" i="71" s="1"/>
  <c r="I5" i="71"/>
  <c r="I147" i="48"/>
  <c r="I147" i="49"/>
  <c r="I145" i="49"/>
  <c r="I157" i="49"/>
  <c r="I145" i="48"/>
  <c r="I157" i="48"/>
  <c r="M145" i="38"/>
  <c r="M5" i="71"/>
  <c r="M147" i="48"/>
  <c r="M157" i="49"/>
  <c r="M145" i="49"/>
  <c r="M147" i="49"/>
  <c r="M145" i="48"/>
  <c r="Q145" i="38"/>
  <c r="Q7" i="71" s="1"/>
  <c r="Q5" i="71"/>
  <c r="Q157" i="49"/>
  <c r="Q145" i="49"/>
  <c r="Q147" i="49"/>
  <c r="Q145" i="48"/>
  <c r="Q147" i="48"/>
  <c r="Q157" i="50"/>
  <c r="C11" i="71"/>
  <c r="C149" i="50"/>
  <c r="C149" i="49"/>
  <c r="C149" i="48"/>
  <c r="G11" i="71"/>
  <c r="G149" i="49"/>
  <c r="G149" i="50"/>
  <c r="G149" i="48"/>
  <c r="K11" i="71"/>
  <c r="K149" i="50"/>
  <c r="K149" i="49"/>
  <c r="K149" i="48"/>
  <c r="O11" i="71"/>
  <c r="O149" i="50"/>
  <c r="O149" i="49"/>
  <c r="O149" i="48"/>
  <c r="D12" i="71"/>
  <c r="D190" i="71" s="1"/>
  <c r="D150" i="49"/>
  <c r="D152" i="49"/>
  <c r="D152" i="48"/>
  <c r="D150" i="50"/>
  <c r="D151" i="50"/>
  <c r="D151" i="48"/>
  <c r="D151" i="49"/>
  <c r="D150" i="48"/>
  <c r="H12" i="71"/>
  <c r="H151" i="48"/>
  <c r="H150" i="50"/>
  <c r="H151" i="49"/>
  <c r="H152" i="48"/>
  <c r="H152" i="49"/>
  <c r="H151" i="50"/>
  <c r="L12" i="71"/>
  <c r="L190" i="71" s="1"/>
  <c r="L150" i="49"/>
  <c r="L151" i="48"/>
  <c r="L151" i="50"/>
  <c r="L152" i="49"/>
  <c r="L152" i="48"/>
  <c r="L151" i="49"/>
  <c r="L150" i="50"/>
  <c r="P12" i="71"/>
  <c r="P152" i="49"/>
  <c r="P152" i="48"/>
  <c r="P151" i="49"/>
  <c r="P151" i="50"/>
  <c r="P150" i="50"/>
  <c r="P151" i="48"/>
  <c r="P150" i="48"/>
  <c r="E13" i="71"/>
  <c r="E153" i="48"/>
  <c r="E153" i="49"/>
  <c r="I13" i="71"/>
  <c r="I153" i="49"/>
  <c r="I153" i="48"/>
  <c r="M13" i="71"/>
  <c r="M153" i="48"/>
  <c r="M153" i="49"/>
  <c r="Q13" i="71"/>
  <c r="Q153" i="49"/>
  <c r="Q153" i="48"/>
  <c r="F14" i="71"/>
  <c r="F156" i="49"/>
  <c r="F156" i="48"/>
  <c r="F155" i="49"/>
  <c r="F155" i="48"/>
  <c r="J14" i="71"/>
  <c r="J155" i="49"/>
  <c r="J156" i="48"/>
  <c r="J156" i="49"/>
  <c r="J155" i="48"/>
  <c r="N14" i="71"/>
  <c r="N156" i="48"/>
  <c r="N155" i="49"/>
  <c r="N155" i="48"/>
  <c r="N154" i="49"/>
  <c r="N156" i="49"/>
  <c r="C16" i="71"/>
  <c r="C158" i="50"/>
  <c r="C158" i="49"/>
  <c r="C158" i="48"/>
  <c r="G16" i="71"/>
  <c r="G158" i="50"/>
  <c r="G158" i="49"/>
  <c r="G158" i="48"/>
  <c r="K16" i="71"/>
  <c r="K158" i="49"/>
  <c r="K158" i="48"/>
  <c r="K158" i="50"/>
  <c r="O16" i="71"/>
  <c r="O158" i="48"/>
  <c r="O158" i="49"/>
  <c r="O158" i="50"/>
  <c r="D17" i="71"/>
  <c r="D159" i="48"/>
  <c r="D159" i="49"/>
  <c r="H17" i="71"/>
  <c r="H159" i="49"/>
  <c r="H159" i="48"/>
  <c r="L17" i="71"/>
  <c r="L159" i="49"/>
  <c r="L159" i="48"/>
  <c r="P17" i="71"/>
  <c r="P159" i="48"/>
  <c r="P159" i="49"/>
  <c r="E163" i="38"/>
  <c r="E7" i="72" s="1"/>
  <c r="E5" i="72"/>
  <c r="E163" i="48"/>
  <c r="E163" i="49"/>
  <c r="E165" i="49"/>
  <c r="E165" i="48"/>
  <c r="I163" i="38"/>
  <c r="I7" i="72" s="1"/>
  <c r="I5" i="72"/>
  <c r="I163" i="49"/>
  <c r="I165" i="48"/>
  <c r="I165" i="49"/>
  <c r="I163" i="48"/>
  <c r="M163" i="38"/>
  <c r="M7" i="72" s="1"/>
  <c r="M5" i="72"/>
  <c r="M165" i="49"/>
  <c r="M163" i="48"/>
  <c r="M163" i="49"/>
  <c r="M165" i="48"/>
  <c r="M166" i="48"/>
  <c r="Q163" i="38"/>
  <c r="Q7" i="72" s="1"/>
  <c r="Q5" i="72"/>
  <c r="Q165" i="48"/>
  <c r="Q163" i="49"/>
  <c r="Q163" i="48"/>
  <c r="Q165" i="49"/>
  <c r="Q175" i="50"/>
  <c r="C11" i="72"/>
  <c r="C167" i="48"/>
  <c r="C167" i="49"/>
  <c r="C167" i="50"/>
  <c r="G11" i="72"/>
  <c r="G167" i="48"/>
  <c r="G167" i="50"/>
  <c r="G167" i="49"/>
  <c r="K11" i="72"/>
  <c r="K167" i="48"/>
  <c r="K167" i="49"/>
  <c r="K167" i="50"/>
  <c r="O11" i="72"/>
  <c r="O167" i="50"/>
  <c r="O167" i="48"/>
  <c r="O167" i="49"/>
  <c r="D12" i="72"/>
  <c r="D169" i="48"/>
  <c r="D169" i="49"/>
  <c r="D170" i="48"/>
  <c r="D170" i="49"/>
  <c r="D169" i="50"/>
  <c r="D168" i="49"/>
  <c r="H12" i="72"/>
  <c r="H190" i="72" s="1"/>
  <c r="H169" i="49"/>
  <c r="H170" i="49"/>
  <c r="H169" i="50"/>
  <c r="H170" i="48"/>
  <c r="H169" i="48"/>
  <c r="L12" i="72"/>
  <c r="L169" i="49"/>
  <c r="L170" i="48"/>
  <c r="L170" i="49"/>
  <c r="L169" i="50"/>
  <c r="L169" i="48"/>
  <c r="P12" i="72"/>
  <c r="P208" i="72" s="1"/>
  <c r="P169" i="49"/>
  <c r="P170" i="49"/>
  <c r="P169" i="50"/>
  <c r="P170" i="48"/>
  <c r="P169" i="48"/>
  <c r="P168" i="50"/>
  <c r="E13" i="72"/>
  <c r="E171" i="48"/>
  <c r="E171" i="49"/>
  <c r="I13" i="72"/>
  <c r="I171" i="48"/>
  <c r="I171" i="49"/>
  <c r="M13" i="72"/>
  <c r="M171" i="48"/>
  <c r="M171" i="49"/>
  <c r="Q13" i="72"/>
  <c r="Q171" i="49"/>
  <c r="Q171" i="48"/>
  <c r="F14" i="72"/>
  <c r="F176" i="72" s="1"/>
  <c r="F174" i="48"/>
  <c r="F173" i="49"/>
  <c r="F174" i="49"/>
  <c r="F173" i="48"/>
  <c r="J14" i="72"/>
  <c r="J174" i="49"/>
  <c r="J173" i="49"/>
  <c r="J174" i="48"/>
  <c r="J173" i="48"/>
  <c r="N14" i="72"/>
  <c r="N174" i="48"/>
  <c r="N173" i="49"/>
  <c r="N173" i="48"/>
  <c r="N174" i="49"/>
  <c r="N172" i="49"/>
  <c r="C16" i="72"/>
  <c r="C176" i="50"/>
  <c r="C176" i="48"/>
  <c r="C176" i="49"/>
  <c r="G16" i="72"/>
  <c r="G176" i="49"/>
  <c r="G176" i="50"/>
  <c r="G176" i="48"/>
  <c r="K16" i="72"/>
  <c r="K176" i="49"/>
  <c r="K176" i="48"/>
  <c r="K176" i="50"/>
  <c r="O16" i="72"/>
  <c r="O176" i="48"/>
  <c r="O176" i="49"/>
  <c r="O176" i="50"/>
  <c r="D17" i="72"/>
  <c r="D177" i="48"/>
  <c r="D177" i="49"/>
  <c r="H17" i="72"/>
  <c r="H177" i="48"/>
  <c r="H177" i="49"/>
  <c r="L17" i="72"/>
  <c r="L177" i="49"/>
  <c r="L177" i="48"/>
  <c r="P17" i="72"/>
  <c r="P177" i="48"/>
  <c r="P177" i="49"/>
  <c r="C60" i="64"/>
  <c r="C11" i="59"/>
  <c r="C11" i="58"/>
  <c r="C11" i="60"/>
  <c r="C65" i="64"/>
  <c r="C19" i="60"/>
  <c r="C20" i="60"/>
  <c r="C20" i="59"/>
  <c r="C19" i="59"/>
  <c r="C20" i="58"/>
  <c r="C19" i="58"/>
  <c r="C53" i="65"/>
  <c r="C31" i="58"/>
  <c r="C31" i="60"/>
  <c r="C31" i="59"/>
  <c r="C30" i="60"/>
  <c r="C58" i="65"/>
  <c r="C40" i="60"/>
  <c r="C40" i="58"/>
  <c r="C39" i="58"/>
  <c r="C39" i="59"/>
  <c r="C39" i="60"/>
  <c r="C40" i="59"/>
  <c r="C54" i="66"/>
  <c r="C52" i="58"/>
  <c r="C53" i="59"/>
  <c r="C52" i="60"/>
  <c r="C53" i="58"/>
  <c r="C52" i="59"/>
  <c r="C51" i="59"/>
  <c r="C51" i="60"/>
  <c r="C59" i="66"/>
  <c r="C60" i="59"/>
  <c r="C60" i="58"/>
  <c r="C55" i="67"/>
  <c r="C73" i="58"/>
  <c r="C73" i="59"/>
  <c r="C60" i="68"/>
  <c r="C86" i="59"/>
  <c r="C86" i="58"/>
  <c r="C59" i="69"/>
  <c r="C122" i="59"/>
  <c r="C122" i="58"/>
  <c r="C55" i="70"/>
  <c r="C135" i="59"/>
  <c r="C135" i="58"/>
  <c r="C51" i="71"/>
  <c r="C147" i="59"/>
  <c r="C147" i="58"/>
  <c r="C56" i="71"/>
  <c r="C156" i="58"/>
  <c r="C154" i="59"/>
  <c r="C154" i="58"/>
  <c r="C156" i="59"/>
  <c r="C155" i="59"/>
  <c r="C155" i="58"/>
  <c r="C53" i="72"/>
  <c r="C166" i="59"/>
  <c r="C58" i="72"/>
  <c r="C175" i="58"/>
  <c r="C175" i="59"/>
  <c r="C49" i="66"/>
  <c r="C45" i="59"/>
  <c r="C46" i="59"/>
  <c r="C45" i="58"/>
  <c r="C45" i="60"/>
  <c r="C46" i="58"/>
  <c r="C49" i="70"/>
  <c r="C127" i="58"/>
  <c r="C126" i="59"/>
  <c r="C127" i="59"/>
  <c r="C126" i="58"/>
  <c r="E55" i="64"/>
  <c r="E5" i="59"/>
  <c r="E6" i="59"/>
  <c r="E5" i="60"/>
  <c r="E6" i="58"/>
  <c r="E5" i="58"/>
  <c r="I55" i="64"/>
  <c r="I5" i="60"/>
  <c r="I5" i="59"/>
  <c r="I5" i="58"/>
  <c r="I6" i="58"/>
  <c r="I6" i="59"/>
  <c r="M55" i="64"/>
  <c r="M5" i="60"/>
  <c r="M5" i="58"/>
  <c r="M6" i="58"/>
  <c r="M6" i="59"/>
  <c r="M5" i="59"/>
  <c r="Q55" i="64"/>
  <c r="Q6" i="58"/>
  <c r="Q5" i="60"/>
  <c r="Q5" i="58"/>
  <c r="Q6" i="59"/>
  <c r="Q5" i="59"/>
  <c r="G57" i="64"/>
  <c r="G8" i="59"/>
  <c r="G8" i="58"/>
  <c r="K57" i="64"/>
  <c r="K8" i="59"/>
  <c r="K8" i="58"/>
  <c r="O57" i="64"/>
  <c r="O8" i="58"/>
  <c r="O8" i="59"/>
  <c r="E59" i="64"/>
  <c r="E10" i="60"/>
  <c r="E10" i="58"/>
  <c r="E10" i="59"/>
  <c r="E9" i="60"/>
  <c r="E9" i="59"/>
  <c r="I59" i="64"/>
  <c r="I10" i="60"/>
  <c r="I10" i="58"/>
  <c r="I9" i="59"/>
  <c r="I9" i="60"/>
  <c r="I10" i="59"/>
  <c r="I9" i="58"/>
  <c r="M59" i="64"/>
  <c r="M9" i="60"/>
  <c r="M10" i="59"/>
  <c r="M10" i="60"/>
  <c r="M10" i="58"/>
  <c r="M9" i="58"/>
  <c r="M9" i="59"/>
  <c r="Q59" i="64"/>
  <c r="Q9" i="58"/>
  <c r="Q10" i="58"/>
  <c r="Q9" i="60"/>
  <c r="Q9" i="59"/>
  <c r="Q10" i="59"/>
  <c r="Q10" i="60"/>
  <c r="G60" i="64"/>
  <c r="G11" i="58"/>
  <c r="G11" i="60"/>
  <c r="G11" i="59"/>
  <c r="G62" i="64"/>
  <c r="G15" i="59"/>
  <c r="G15" i="58"/>
  <c r="K62" i="64"/>
  <c r="K15" i="59"/>
  <c r="K15" i="58"/>
  <c r="O62" i="64"/>
  <c r="O15" i="58"/>
  <c r="O15" i="59"/>
  <c r="E63" i="64"/>
  <c r="E17" i="59"/>
  <c r="E18" i="59"/>
  <c r="E17" i="58"/>
  <c r="E18" i="58"/>
  <c r="E16" i="59"/>
  <c r="I63" i="64"/>
  <c r="I18" i="58"/>
  <c r="I17" i="58"/>
  <c r="I17" i="59"/>
  <c r="I18" i="59"/>
  <c r="I16" i="58"/>
  <c r="M63" i="64"/>
  <c r="M435" i="64" s="1"/>
  <c r="M18" i="59"/>
  <c r="M18" i="58"/>
  <c r="M17" i="58"/>
  <c r="M17" i="59"/>
  <c r="Q63" i="64"/>
  <c r="Q18" i="59"/>
  <c r="Q17" i="58"/>
  <c r="Q18" i="58"/>
  <c r="Q17" i="59"/>
  <c r="G65" i="64"/>
  <c r="G20" i="58"/>
  <c r="G19" i="59"/>
  <c r="G20" i="60"/>
  <c r="G19" i="60"/>
  <c r="G20" i="59"/>
  <c r="G19" i="58"/>
  <c r="K65" i="64"/>
  <c r="K19" i="60"/>
  <c r="K19" i="58"/>
  <c r="K20" i="58"/>
  <c r="K19" i="59"/>
  <c r="K20" i="59"/>
  <c r="K20" i="60"/>
  <c r="O65" i="64"/>
  <c r="O20" i="60"/>
  <c r="O19" i="58"/>
  <c r="O19" i="60"/>
  <c r="O19" i="59"/>
  <c r="O20" i="58"/>
  <c r="O20" i="59"/>
  <c r="E66" i="64"/>
  <c r="E21" i="60"/>
  <c r="E21" i="59"/>
  <c r="E21" i="58"/>
  <c r="M66" i="64"/>
  <c r="M21" i="58"/>
  <c r="M21" i="60"/>
  <c r="M21" i="59"/>
  <c r="G67" i="64"/>
  <c r="G22" i="59"/>
  <c r="G22" i="58"/>
  <c r="K67" i="64"/>
  <c r="K22" i="59"/>
  <c r="K22" i="58"/>
  <c r="O67" i="64"/>
  <c r="O22" i="58"/>
  <c r="O22" i="59"/>
  <c r="E49" i="65"/>
  <c r="E26" i="60"/>
  <c r="E27" i="59"/>
  <c r="E26" i="59"/>
  <c r="E26" i="58"/>
  <c r="E27" i="58"/>
  <c r="I49" i="65"/>
  <c r="I27" i="59"/>
  <c r="I27" i="58"/>
  <c r="I26" i="59"/>
  <c r="I26" i="58"/>
  <c r="I26" i="60"/>
  <c r="M49" i="65"/>
  <c r="M26" i="59"/>
  <c r="M26" i="58"/>
  <c r="M26" i="60"/>
  <c r="M27" i="58"/>
  <c r="M27" i="59"/>
  <c r="Q49" i="65"/>
  <c r="Q26" i="60"/>
  <c r="Q26" i="59"/>
  <c r="Q26" i="58"/>
  <c r="Q27" i="59"/>
  <c r="Q27" i="58"/>
  <c r="G51" i="65"/>
  <c r="G29" i="58"/>
  <c r="G29" i="59"/>
  <c r="K51" i="65"/>
  <c r="K29" i="59"/>
  <c r="K29" i="58"/>
  <c r="O51" i="65"/>
  <c r="O29" i="59"/>
  <c r="O29" i="58"/>
  <c r="E53" i="65"/>
  <c r="E31" i="60"/>
  <c r="E30" i="59"/>
  <c r="E31" i="58"/>
  <c r="E31" i="59"/>
  <c r="E30" i="60"/>
  <c r="I53" i="65"/>
  <c r="I31" i="59"/>
  <c r="I31" i="58"/>
  <c r="I31" i="60"/>
  <c r="I30" i="59"/>
  <c r="I30" i="60"/>
  <c r="I30" i="58"/>
  <c r="M53" i="65"/>
  <c r="M30" i="59"/>
  <c r="M31" i="58"/>
  <c r="M31" i="59"/>
  <c r="M31" i="60"/>
  <c r="Q53" i="65"/>
  <c r="Q30" i="59"/>
  <c r="Q31" i="60"/>
  <c r="Q31" i="59"/>
  <c r="Q31" i="58"/>
  <c r="G54" i="65"/>
  <c r="G388" i="65" s="1"/>
  <c r="G33" i="59"/>
  <c r="G33" i="60"/>
  <c r="G34" i="58"/>
  <c r="G33" i="58"/>
  <c r="G34" i="59"/>
  <c r="G32" i="59"/>
  <c r="K54" i="65"/>
  <c r="K33" i="60"/>
  <c r="K34" i="58"/>
  <c r="K33" i="58"/>
  <c r="K34" i="59"/>
  <c r="K33" i="59"/>
  <c r="O54" i="65"/>
  <c r="O34" i="58"/>
  <c r="O33" i="58"/>
  <c r="O34" i="59"/>
  <c r="O33" i="60"/>
  <c r="O33" i="59"/>
  <c r="E55" i="65"/>
  <c r="E35" i="58"/>
  <c r="E35" i="59"/>
  <c r="I55" i="65"/>
  <c r="I35" i="58"/>
  <c r="I35" i="59"/>
  <c r="M55" i="65"/>
  <c r="M35" i="59"/>
  <c r="M35" i="58"/>
  <c r="Q55" i="65"/>
  <c r="Q35" i="58"/>
  <c r="Q35" i="59"/>
  <c r="G56" i="65"/>
  <c r="G38" i="59"/>
  <c r="G37" i="59"/>
  <c r="G37" i="58"/>
  <c r="G38" i="58"/>
  <c r="G36" i="59"/>
  <c r="K56" i="65"/>
  <c r="K38" i="58"/>
  <c r="K37" i="59"/>
  <c r="K38" i="59"/>
  <c r="K37" i="58"/>
  <c r="O56" i="65"/>
  <c r="O38" i="59"/>
  <c r="O37" i="59"/>
  <c r="O38" i="58"/>
  <c r="O37" i="58"/>
  <c r="E58" i="65"/>
  <c r="E39" i="58"/>
  <c r="E40" i="59"/>
  <c r="E39" i="60"/>
  <c r="E40" i="58"/>
  <c r="E40" i="60"/>
  <c r="E39" i="59"/>
  <c r="I58" i="65"/>
  <c r="I39" i="58"/>
  <c r="I39" i="60"/>
  <c r="I40" i="60"/>
  <c r="I40" i="58"/>
  <c r="I40" i="59"/>
  <c r="I39" i="59"/>
  <c r="M58" i="65"/>
  <c r="M39" i="58"/>
  <c r="M40" i="60"/>
  <c r="M39" i="59"/>
  <c r="M40" i="58"/>
  <c r="M39" i="60"/>
  <c r="M40" i="59"/>
  <c r="Q58" i="65"/>
  <c r="Q39" i="58"/>
  <c r="Q40" i="59"/>
  <c r="Q40" i="60"/>
  <c r="Q39" i="59"/>
  <c r="Q40" i="58"/>
  <c r="Q39" i="60"/>
  <c r="G59" i="65"/>
  <c r="G41" i="58"/>
  <c r="G41" i="59"/>
  <c r="K59" i="65"/>
  <c r="K41" i="59"/>
  <c r="K41" i="58"/>
  <c r="O59" i="65"/>
  <c r="O41" i="58"/>
  <c r="O41" i="59"/>
  <c r="E49" i="66"/>
  <c r="E46" i="58"/>
  <c r="E45" i="58"/>
  <c r="E46" i="59"/>
  <c r="E45" i="59"/>
  <c r="E45" i="60"/>
  <c r="I49" i="66"/>
  <c r="I46" i="58"/>
  <c r="I45" i="59"/>
  <c r="I45" i="60"/>
  <c r="I46" i="59"/>
  <c r="I45" i="58"/>
  <c r="M49" i="66"/>
  <c r="M45" i="59"/>
  <c r="M45" i="58"/>
  <c r="M46" i="58"/>
  <c r="M45" i="60"/>
  <c r="M46" i="59"/>
  <c r="Q49" i="66"/>
  <c r="Q46" i="59"/>
  <c r="Q45" i="60"/>
  <c r="Q46" i="58"/>
  <c r="Q45" i="59"/>
  <c r="Q45" i="58"/>
  <c r="G51" i="66"/>
  <c r="G48" i="58"/>
  <c r="G48" i="59"/>
  <c r="K51" i="66"/>
  <c r="K48" i="58"/>
  <c r="K48" i="59"/>
  <c r="O51" i="66"/>
  <c r="O48" i="59"/>
  <c r="O48" i="58"/>
  <c r="E53" i="66"/>
  <c r="E50" i="60"/>
  <c r="E50" i="59"/>
  <c r="E49" i="59"/>
  <c r="E50" i="58"/>
  <c r="E49" i="58"/>
  <c r="I53" i="66"/>
  <c r="I50" i="58"/>
  <c r="I50" i="59"/>
  <c r="I49" i="58"/>
  <c r="I49" i="59"/>
  <c r="I50" i="60"/>
  <c r="M53" i="66"/>
  <c r="M50" i="58"/>
  <c r="M50" i="59"/>
  <c r="M50" i="60"/>
  <c r="M49" i="59"/>
  <c r="M49" i="58"/>
  <c r="M49" i="60"/>
  <c r="Q53" i="66"/>
  <c r="Q50" i="58"/>
  <c r="Q50" i="60"/>
  <c r="Q49" i="58"/>
  <c r="Q50" i="59"/>
  <c r="Q49" i="60"/>
  <c r="G54" i="66"/>
  <c r="G369" i="66" s="1"/>
  <c r="G52" i="59"/>
  <c r="G53" i="59"/>
  <c r="G52" i="60"/>
  <c r="G52" i="58"/>
  <c r="G53" i="58"/>
  <c r="G51" i="59"/>
  <c r="G51" i="58"/>
  <c r="K54" i="66"/>
  <c r="K388" i="66" s="1"/>
  <c r="K52" i="60"/>
  <c r="K51" i="58"/>
  <c r="K52" i="58"/>
  <c r="K53" i="59"/>
  <c r="K53" i="58"/>
  <c r="K52" i="59"/>
  <c r="K51" i="60"/>
  <c r="O54" i="66"/>
  <c r="O53" i="58"/>
  <c r="O52" i="60"/>
  <c r="O52" i="59"/>
  <c r="O53" i="59"/>
  <c r="O52" i="58"/>
  <c r="O51" i="58"/>
  <c r="E55" i="66"/>
  <c r="E54" i="58"/>
  <c r="E54" i="59"/>
  <c r="I55" i="66"/>
  <c r="I54" i="58"/>
  <c r="I54" i="59"/>
  <c r="M55" i="66"/>
  <c r="M54" i="58"/>
  <c r="M54" i="59"/>
  <c r="Q55" i="66"/>
  <c r="Q54" i="58"/>
  <c r="Q54" i="59"/>
  <c r="G56" i="66"/>
  <c r="G56" i="58"/>
  <c r="G56" i="59"/>
  <c r="G57" i="58"/>
  <c r="G57" i="59"/>
  <c r="K56" i="66"/>
  <c r="K392" i="66" s="1"/>
  <c r="K57" i="59"/>
  <c r="K56" i="59"/>
  <c r="K55" i="58"/>
  <c r="K56" i="58"/>
  <c r="K57" i="58"/>
  <c r="O56" i="66"/>
  <c r="O373" i="66" s="1"/>
  <c r="O56" i="58"/>
  <c r="O57" i="59"/>
  <c r="O57" i="58"/>
  <c r="O56" i="59"/>
  <c r="O55" i="58"/>
  <c r="E58" i="66"/>
  <c r="E58" i="58"/>
  <c r="E58" i="59"/>
  <c r="I58" i="66"/>
  <c r="I59" i="58"/>
  <c r="I58" i="58"/>
  <c r="I58" i="60"/>
  <c r="I59" i="60"/>
  <c r="I59" i="59"/>
  <c r="I58" i="59"/>
  <c r="M58" i="66"/>
  <c r="M58" i="59"/>
  <c r="M58" i="58"/>
  <c r="Q58" i="66"/>
  <c r="Q59" i="60"/>
  <c r="Q59" i="59"/>
  <c r="Q58" i="60"/>
  <c r="Q58" i="59"/>
  <c r="Q58" i="58"/>
  <c r="Q59" i="58"/>
  <c r="G59" i="66"/>
  <c r="G60" i="58"/>
  <c r="G60" i="59"/>
  <c r="K59" i="66"/>
  <c r="K60" i="58"/>
  <c r="K60" i="59"/>
  <c r="O59" i="66"/>
  <c r="O60" i="59"/>
  <c r="O60" i="58"/>
  <c r="E49" i="67"/>
  <c r="E65" i="58"/>
  <c r="E64" i="60"/>
  <c r="E64" i="59"/>
  <c r="E65" i="59"/>
  <c r="E64" i="58"/>
  <c r="I49" i="67"/>
  <c r="I64" i="58"/>
  <c r="I65" i="59"/>
  <c r="I64" i="59"/>
  <c r="I65" i="58"/>
  <c r="I64" i="60"/>
  <c r="M49" i="67"/>
  <c r="M64" i="58"/>
  <c r="M64" i="60"/>
  <c r="M65" i="58"/>
  <c r="M65" i="59"/>
  <c r="M64" i="59"/>
  <c r="Q49" i="67"/>
  <c r="Q65" i="58"/>
  <c r="Q64" i="60"/>
  <c r="Q64" i="59"/>
  <c r="Q65" i="59"/>
  <c r="Q64" i="58"/>
  <c r="G51" i="67"/>
  <c r="G67" i="59"/>
  <c r="G67" i="58"/>
  <c r="K51" i="67"/>
  <c r="K67" i="59"/>
  <c r="K67" i="58"/>
  <c r="O51" i="67"/>
  <c r="O67" i="58"/>
  <c r="O67" i="59"/>
  <c r="E53" i="67"/>
  <c r="E69" i="59"/>
  <c r="E69" i="58"/>
  <c r="E69" i="60"/>
  <c r="E68" i="60"/>
  <c r="E68" i="59"/>
  <c r="I53" i="67"/>
  <c r="I69" i="60"/>
  <c r="I69" i="58"/>
  <c r="I68" i="59"/>
  <c r="I69" i="59"/>
  <c r="I68" i="58"/>
  <c r="M53" i="67"/>
  <c r="M69" i="60"/>
  <c r="M69" i="59"/>
  <c r="M69" i="58"/>
  <c r="M68" i="60"/>
  <c r="M68" i="58"/>
  <c r="Q53" i="67"/>
  <c r="Q69" i="60"/>
  <c r="Q68" i="58"/>
  <c r="Q68" i="60"/>
  <c r="Q68" i="59"/>
  <c r="Q69" i="58"/>
  <c r="Q69" i="59"/>
  <c r="G54" i="67"/>
  <c r="G72" i="58"/>
  <c r="G72" i="59"/>
  <c r="G71" i="60"/>
  <c r="G71" i="59"/>
  <c r="G71" i="58"/>
  <c r="G70" i="59"/>
  <c r="K54" i="67"/>
  <c r="K71" i="60"/>
  <c r="K72" i="58"/>
  <c r="K71" i="58"/>
  <c r="K72" i="59"/>
  <c r="K71" i="59"/>
  <c r="O54" i="67"/>
  <c r="O369" i="67" s="1"/>
  <c r="O71" i="59"/>
  <c r="O71" i="58"/>
  <c r="O72" i="59"/>
  <c r="O72" i="58"/>
  <c r="O71" i="60"/>
  <c r="O70" i="58"/>
  <c r="E55" i="67"/>
  <c r="E73" i="59"/>
  <c r="E73" i="58"/>
  <c r="I55" i="67"/>
  <c r="I73" i="58"/>
  <c r="I73" i="59"/>
  <c r="M55" i="67"/>
  <c r="M73" i="58"/>
  <c r="M73" i="59"/>
  <c r="Q55" i="67"/>
  <c r="Q73" i="59"/>
  <c r="Q73" i="58"/>
  <c r="G56" i="67"/>
  <c r="G76" i="59"/>
  <c r="G75" i="59"/>
  <c r="G75" i="58"/>
  <c r="G76" i="58"/>
  <c r="G74" i="58"/>
  <c r="K56" i="67"/>
  <c r="K392" i="67" s="1"/>
  <c r="K75" i="58"/>
  <c r="K76" i="58"/>
  <c r="K75" i="59"/>
  <c r="K76" i="59"/>
  <c r="O56" i="67"/>
  <c r="O76" i="58"/>
  <c r="O76" i="59"/>
  <c r="O75" i="59"/>
  <c r="O75" i="58"/>
  <c r="E58" i="67"/>
  <c r="E77" i="59"/>
  <c r="E78" i="58"/>
  <c r="E78" i="60"/>
  <c r="E77" i="58"/>
  <c r="E77" i="60"/>
  <c r="E78" i="59"/>
  <c r="I58" i="67"/>
  <c r="I77" i="60"/>
  <c r="I77" i="59"/>
  <c r="I78" i="58"/>
  <c r="I77" i="58"/>
  <c r="I78" i="60"/>
  <c r="I78" i="59"/>
  <c r="M58" i="67"/>
  <c r="M77" i="59"/>
  <c r="M77" i="60"/>
  <c r="M78" i="60"/>
  <c r="M78" i="58"/>
  <c r="M78" i="59"/>
  <c r="M77" i="58"/>
  <c r="Q58" i="67"/>
  <c r="Q77" i="59"/>
  <c r="Q77" i="58"/>
  <c r="Q77" i="60"/>
  <c r="Q78" i="59"/>
  <c r="Q78" i="58"/>
  <c r="Q78" i="60"/>
  <c r="G59" i="67"/>
  <c r="G79" i="58"/>
  <c r="G79" i="59"/>
  <c r="K59" i="67"/>
  <c r="K79" i="58"/>
  <c r="K79" i="59"/>
  <c r="O59" i="67"/>
  <c r="O79" i="58"/>
  <c r="O79" i="59"/>
  <c r="E58" i="68"/>
  <c r="E84" i="58"/>
  <c r="E83" i="59"/>
  <c r="E83" i="58"/>
  <c r="E83" i="60"/>
  <c r="E84" i="59"/>
  <c r="I58" i="68"/>
  <c r="I83" i="60"/>
  <c r="I84" i="59"/>
  <c r="I84" i="58"/>
  <c r="I83" i="59"/>
  <c r="I83" i="58"/>
  <c r="M58" i="68"/>
  <c r="M84" i="58"/>
  <c r="M83" i="59"/>
  <c r="M83" i="58"/>
  <c r="M83" i="60"/>
  <c r="M84" i="59"/>
  <c r="Q58" i="68"/>
  <c r="Q83" i="59"/>
  <c r="Q83" i="58"/>
  <c r="Q84" i="59"/>
  <c r="Q84" i="58"/>
  <c r="Q83" i="60"/>
  <c r="G60" i="68"/>
  <c r="G86" i="59"/>
  <c r="G86" i="58"/>
  <c r="K60" i="68"/>
  <c r="K86" i="58"/>
  <c r="K86" i="59"/>
  <c r="O60" i="68"/>
  <c r="O86" i="58"/>
  <c r="O86" i="59"/>
  <c r="E62" i="68"/>
  <c r="E88" i="59"/>
  <c r="E88" i="60"/>
  <c r="E87" i="60"/>
  <c r="E88" i="58"/>
  <c r="I62" i="68"/>
  <c r="I88" i="58"/>
  <c r="I88" i="60"/>
  <c r="I87" i="59"/>
  <c r="I88" i="59"/>
  <c r="I87" i="60"/>
  <c r="M62" i="68"/>
  <c r="M88" i="60"/>
  <c r="M88" i="58"/>
  <c r="M88" i="59"/>
  <c r="M87" i="58"/>
  <c r="M87" i="59"/>
  <c r="Q62" i="68"/>
  <c r="Q87" i="60"/>
  <c r="Q88" i="59"/>
  <c r="Q88" i="58"/>
  <c r="Q88" i="60"/>
  <c r="G63" i="68"/>
  <c r="G90" i="60"/>
  <c r="G90" i="59"/>
  <c r="G90" i="58"/>
  <c r="G91" i="59"/>
  <c r="G91" i="58"/>
  <c r="K63" i="68"/>
  <c r="K457" i="68" s="1"/>
  <c r="K91" i="58"/>
  <c r="K90" i="58"/>
  <c r="K90" i="59"/>
  <c r="K91" i="59"/>
  <c r="K90" i="60"/>
  <c r="K89" i="60"/>
  <c r="O63" i="68"/>
  <c r="O90" i="58"/>
  <c r="O91" i="58"/>
  <c r="O90" i="60"/>
  <c r="O90" i="59"/>
  <c r="O91" i="59"/>
  <c r="O89" i="59"/>
  <c r="I64" i="68"/>
  <c r="I92" i="60"/>
  <c r="I92" i="59"/>
  <c r="I92" i="58"/>
  <c r="Q64" i="68"/>
  <c r="Q92" i="58"/>
  <c r="Q92" i="60"/>
  <c r="Q92" i="59"/>
  <c r="O65" i="68"/>
  <c r="O94" i="60"/>
  <c r="O94" i="59"/>
  <c r="O94" i="58"/>
  <c r="O95" i="58"/>
  <c r="O95" i="59"/>
  <c r="E66" i="68"/>
  <c r="E96" i="59"/>
  <c r="E96" i="58"/>
  <c r="I66" i="68"/>
  <c r="I96" i="59"/>
  <c r="I96" i="58"/>
  <c r="M66" i="68"/>
  <c r="M96" i="58"/>
  <c r="M96" i="59"/>
  <c r="Q66" i="68"/>
  <c r="Q96" i="58"/>
  <c r="Q96" i="59"/>
  <c r="G67" i="68"/>
  <c r="G98" i="58"/>
  <c r="G99" i="58"/>
  <c r="G98" i="59"/>
  <c r="G99" i="59"/>
  <c r="K67" i="68"/>
  <c r="K99" i="59"/>
  <c r="K98" i="58"/>
  <c r="K98" i="59"/>
  <c r="K99" i="58"/>
  <c r="K97" i="59"/>
  <c r="O67" i="68"/>
  <c r="O465" i="68" s="1"/>
  <c r="O98" i="59"/>
  <c r="O99" i="58"/>
  <c r="O98" i="58"/>
  <c r="O99" i="59"/>
  <c r="O97" i="59"/>
  <c r="E69" i="68"/>
  <c r="E100" i="58"/>
  <c r="E101" i="58"/>
  <c r="E101" i="59"/>
  <c r="E100" i="59"/>
  <c r="I69" i="68"/>
  <c r="I101" i="59"/>
  <c r="I100" i="58"/>
  <c r="I100" i="59"/>
  <c r="I101" i="58"/>
  <c r="M69" i="68"/>
  <c r="M100" i="59"/>
  <c r="M100" i="58"/>
  <c r="M101" i="58"/>
  <c r="M101" i="59"/>
  <c r="Q69" i="68"/>
  <c r="Q100" i="58"/>
  <c r="Q101" i="58"/>
  <c r="Q100" i="59"/>
  <c r="Q101" i="59"/>
  <c r="E71" i="68"/>
  <c r="E103" i="58"/>
  <c r="E103" i="59"/>
  <c r="I71" i="68"/>
  <c r="I103" i="59"/>
  <c r="I103" i="58"/>
  <c r="M71" i="68"/>
  <c r="M103" i="59"/>
  <c r="M103" i="58"/>
  <c r="Q71" i="68"/>
  <c r="Q103" i="58"/>
  <c r="Q103" i="59"/>
  <c r="G49" i="69"/>
  <c r="G108" i="59"/>
  <c r="G108" i="58"/>
  <c r="G107" i="58"/>
  <c r="G107" i="59"/>
  <c r="K49" i="69"/>
  <c r="K107" i="59"/>
  <c r="K107" i="58"/>
  <c r="K108" i="58"/>
  <c r="K108" i="59"/>
  <c r="O49" i="69"/>
  <c r="O107" i="59"/>
  <c r="O108" i="59"/>
  <c r="O107" i="58"/>
  <c r="O108" i="58"/>
  <c r="E51" i="69"/>
  <c r="E110" i="59"/>
  <c r="E110" i="58"/>
  <c r="I51" i="69"/>
  <c r="I110" i="58"/>
  <c r="I110" i="59"/>
  <c r="M51" i="69"/>
  <c r="M110" i="59"/>
  <c r="M110" i="58"/>
  <c r="Q51" i="69"/>
  <c r="Q110" i="59"/>
  <c r="Q110" i="58"/>
  <c r="G55" i="69"/>
  <c r="G116" i="59"/>
  <c r="G116" i="58"/>
  <c r="K55" i="69"/>
  <c r="K116" i="59"/>
  <c r="K116" i="58"/>
  <c r="O55" i="69"/>
  <c r="O116" i="58"/>
  <c r="O116" i="59"/>
  <c r="E56" i="69"/>
  <c r="E373" i="69" s="1"/>
  <c r="E119" i="58"/>
  <c r="E118" i="59"/>
  <c r="E119" i="59"/>
  <c r="E118" i="58"/>
  <c r="I56" i="69"/>
  <c r="I118" i="58"/>
  <c r="I119" i="59"/>
  <c r="I117" i="59"/>
  <c r="I119" i="58"/>
  <c r="I118" i="59"/>
  <c r="I117" i="58"/>
  <c r="M56" i="69"/>
  <c r="M392" i="69" s="1"/>
  <c r="M119" i="59"/>
  <c r="M118" i="59"/>
  <c r="M118" i="58"/>
  <c r="M119" i="58"/>
  <c r="Q56" i="69"/>
  <c r="Q117" i="58"/>
  <c r="Q119" i="58"/>
  <c r="Q118" i="59"/>
  <c r="Q118" i="58"/>
  <c r="Q119" i="59"/>
  <c r="Q117" i="59"/>
  <c r="G58" i="69"/>
  <c r="G120" i="59"/>
  <c r="G120" i="58"/>
  <c r="K58" i="69"/>
  <c r="K120" i="58"/>
  <c r="K120" i="59"/>
  <c r="O58" i="69"/>
  <c r="O120" i="59"/>
  <c r="O120" i="58"/>
  <c r="E59" i="69"/>
  <c r="E122" i="58"/>
  <c r="E122" i="59"/>
  <c r="I59" i="69"/>
  <c r="I122" i="59"/>
  <c r="I122" i="58"/>
  <c r="M59" i="69"/>
  <c r="M122" i="59"/>
  <c r="M122" i="58"/>
  <c r="Q59" i="69"/>
  <c r="Q122" i="58"/>
  <c r="Q122" i="59"/>
  <c r="G49" i="70"/>
  <c r="G127" i="59"/>
  <c r="G127" i="58"/>
  <c r="G126" i="58"/>
  <c r="G126" i="59"/>
  <c r="K49" i="70"/>
  <c r="K126" i="58"/>
  <c r="K127" i="59"/>
  <c r="K126" i="59"/>
  <c r="K127" i="58"/>
  <c r="O49" i="70"/>
  <c r="O126" i="59"/>
  <c r="O127" i="59"/>
  <c r="O126" i="58"/>
  <c r="O127" i="58"/>
  <c r="E51" i="70"/>
  <c r="E129" i="59"/>
  <c r="E129" i="58"/>
  <c r="I51" i="70"/>
  <c r="I129" i="58"/>
  <c r="I129" i="59"/>
  <c r="M51" i="70"/>
  <c r="M129" i="59"/>
  <c r="M129" i="58"/>
  <c r="Q51" i="70"/>
  <c r="Q129" i="59"/>
  <c r="Q129" i="58"/>
  <c r="G53" i="70"/>
  <c r="G131" i="58"/>
  <c r="G131" i="59"/>
  <c r="K53" i="70"/>
  <c r="K131" i="58"/>
  <c r="K131" i="59"/>
  <c r="O53" i="70"/>
  <c r="O131" i="59"/>
  <c r="O131" i="58"/>
  <c r="O130" i="59"/>
  <c r="O130" i="58"/>
  <c r="E54" i="70"/>
  <c r="E134" i="59"/>
  <c r="E133" i="59"/>
  <c r="E134" i="58"/>
  <c r="E133" i="58"/>
  <c r="E132" i="59"/>
  <c r="I54" i="70"/>
  <c r="I133" i="58"/>
  <c r="I134" i="59"/>
  <c r="I133" i="59"/>
  <c r="I134" i="58"/>
  <c r="M54" i="70"/>
  <c r="M134" i="59"/>
  <c r="M133" i="58"/>
  <c r="M133" i="59"/>
  <c r="M134" i="58"/>
  <c r="M132" i="59"/>
  <c r="Q54" i="70"/>
  <c r="Q388" i="70" s="1"/>
  <c r="Q133" i="59"/>
  <c r="Q132" i="58"/>
  <c r="Q134" i="58"/>
  <c r="Q134" i="59"/>
  <c r="Q133" i="58"/>
  <c r="G55" i="70"/>
  <c r="G135" i="59"/>
  <c r="G135" i="58"/>
  <c r="K55" i="70"/>
  <c r="K135" i="58"/>
  <c r="K135" i="59"/>
  <c r="O55" i="70"/>
  <c r="O135" i="59"/>
  <c r="O135" i="58"/>
  <c r="E56" i="70"/>
  <c r="E373" i="70" s="1"/>
  <c r="E137" i="59"/>
  <c r="E136" i="58"/>
  <c r="E138" i="59"/>
  <c r="E137" i="58"/>
  <c r="E138" i="58"/>
  <c r="E136" i="59"/>
  <c r="I56" i="70"/>
  <c r="I138" i="59"/>
  <c r="I137" i="58"/>
  <c r="I137" i="59"/>
  <c r="I138" i="58"/>
  <c r="M56" i="70"/>
  <c r="M373" i="70" s="1"/>
  <c r="M138" i="59"/>
  <c r="M138" i="58"/>
  <c r="M137" i="59"/>
  <c r="M136" i="58"/>
  <c r="M137" i="58"/>
  <c r="M136" i="59"/>
  <c r="Q56" i="70"/>
  <c r="Q138" i="59"/>
  <c r="Q138" i="58"/>
  <c r="Q137" i="59"/>
  <c r="Q137" i="58"/>
  <c r="G58" i="70"/>
  <c r="G139" i="59"/>
  <c r="G139" i="58"/>
  <c r="K58" i="70"/>
  <c r="K139" i="58"/>
  <c r="K139" i="59"/>
  <c r="O58" i="70"/>
  <c r="O140" i="60"/>
  <c r="O139" i="60"/>
  <c r="O139" i="59"/>
  <c r="O139" i="58"/>
  <c r="O140" i="58"/>
  <c r="O140" i="59"/>
  <c r="E59" i="70"/>
  <c r="E141" i="59"/>
  <c r="E141" i="58"/>
  <c r="I59" i="70"/>
  <c r="I141" i="59"/>
  <c r="I141" i="58"/>
  <c r="M59" i="70"/>
  <c r="M141" i="59"/>
  <c r="M141" i="58"/>
  <c r="Q59" i="70"/>
  <c r="Q141" i="59"/>
  <c r="Q141" i="58"/>
  <c r="G49" i="71"/>
  <c r="G145" i="58"/>
  <c r="G145" i="59"/>
  <c r="K49" i="71"/>
  <c r="K145" i="59"/>
  <c r="K145" i="58"/>
  <c r="O49" i="71"/>
  <c r="O145" i="58"/>
  <c r="O145" i="59"/>
  <c r="E51" i="71"/>
  <c r="E147" i="58"/>
  <c r="E147" i="59"/>
  <c r="I51" i="71"/>
  <c r="I147" i="58"/>
  <c r="I147" i="59"/>
  <c r="M51" i="71"/>
  <c r="M147" i="58"/>
  <c r="M147" i="59"/>
  <c r="Q51" i="71"/>
  <c r="Q147" i="59"/>
  <c r="Q147" i="58"/>
  <c r="G53" i="71"/>
  <c r="G148" i="59"/>
  <c r="G148" i="58"/>
  <c r="K53" i="71"/>
  <c r="K148" i="59"/>
  <c r="K148" i="58"/>
  <c r="O53" i="71"/>
  <c r="O148" i="58"/>
  <c r="O148" i="59"/>
  <c r="G55" i="71"/>
  <c r="G153" i="59"/>
  <c r="G153" i="58"/>
  <c r="K55" i="71"/>
  <c r="K153" i="59"/>
  <c r="K153" i="58"/>
  <c r="O55" i="71"/>
  <c r="O153" i="59"/>
  <c r="O153" i="58"/>
  <c r="E56" i="71"/>
  <c r="E155" i="58"/>
  <c r="E156" i="59"/>
  <c r="E156" i="58"/>
  <c r="E155" i="59"/>
  <c r="I56" i="71"/>
  <c r="I156" i="59"/>
  <c r="I155" i="58"/>
  <c r="I156" i="58"/>
  <c r="I155" i="59"/>
  <c r="M56" i="71"/>
  <c r="M155" i="59"/>
  <c r="M156" i="58"/>
  <c r="M155" i="58"/>
  <c r="M156" i="59"/>
  <c r="M154" i="59"/>
  <c r="Q56" i="71"/>
  <c r="Q376" i="71" s="1"/>
  <c r="Q155" i="59"/>
  <c r="Q156" i="59"/>
  <c r="Q155" i="58"/>
  <c r="Q156" i="58"/>
  <c r="G58" i="71"/>
  <c r="G157" i="59"/>
  <c r="G157" i="58"/>
  <c r="K58" i="71"/>
  <c r="K157" i="59"/>
  <c r="K157" i="58"/>
  <c r="O58" i="71"/>
  <c r="O157" i="59"/>
  <c r="O157" i="58"/>
  <c r="E59" i="71"/>
  <c r="E159" i="58"/>
  <c r="E159" i="59"/>
  <c r="I59" i="71"/>
  <c r="I159" i="59"/>
  <c r="I159" i="58"/>
  <c r="M59" i="71"/>
  <c r="M159" i="59"/>
  <c r="M159" i="58"/>
  <c r="Q59" i="71"/>
  <c r="Q159" i="58"/>
  <c r="Q159" i="59"/>
  <c r="G49" i="72"/>
  <c r="G163" i="59"/>
  <c r="G163" i="58"/>
  <c r="K49" i="72"/>
  <c r="K163" i="59"/>
  <c r="K163" i="58"/>
  <c r="O49" i="72"/>
  <c r="O163" i="58"/>
  <c r="O163" i="59"/>
  <c r="E51" i="72"/>
  <c r="E165" i="58"/>
  <c r="E165" i="59"/>
  <c r="I51" i="72"/>
  <c r="I165" i="58"/>
  <c r="I165" i="59"/>
  <c r="M51" i="72"/>
  <c r="M165" i="59"/>
  <c r="M165" i="58"/>
  <c r="Q51" i="72"/>
  <c r="Q165" i="59"/>
  <c r="Q165" i="58"/>
  <c r="G53" i="72"/>
  <c r="G166" i="59"/>
  <c r="G166" i="58"/>
  <c r="K53" i="72"/>
  <c r="K166" i="58"/>
  <c r="O53" i="72"/>
  <c r="O166" i="58"/>
  <c r="G55" i="72"/>
  <c r="G171" i="59"/>
  <c r="G171" i="58"/>
  <c r="K55" i="72"/>
  <c r="K171" i="59"/>
  <c r="K171" i="58"/>
  <c r="O55" i="72"/>
  <c r="O171" i="59"/>
  <c r="O171" i="58"/>
  <c r="E56" i="72"/>
  <c r="E376" i="72" s="1"/>
  <c r="E173" i="59"/>
  <c r="E174" i="58"/>
  <c r="E173" i="58"/>
  <c r="E174" i="59"/>
  <c r="E172" i="58"/>
  <c r="I56" i="72"/>
  <c r="I173" i="59"/>
  <c r="I173" i="58"/>
  <c r="I174" i="59"/>
  <c r="I174" i="58"/>
  <c r="M56" i="72"/>
  <c r="M174" i="59"/>
  <c r="M174" i="58"/>
  <c r="M173" i="58"/>
  <c r="M173" i="59"/>
  <c r="M172" i="58"/>
  <c r="Q56" i="72"/>
  <c r="Q358" i="72" s="1"/>
  <c r="Q173" i="58"/>
  <c r="Q174" i="58"/>
  <c r="Q174" i="59"/>
  <c r="Q173" i="59"/>
  <c r="G58" i="72"/>
  <c r="G175" i="59"/>
  <c r="G175" i="58"/>
  <c r="K58" i="72"/>
  <c r="K175" i="59"/>
  <c r="K175" i="58"/>
  <c r="O58" i="72"/>
  <c r="O175" i="59"/>
  <c r="O175" i="58"/>
  <c r="E59" i="72"/>
  <c r="E177" i="59"/>
  <c r="E177" i="58"/>
  <c r="I59" i="72"/>
  <c r="I177" i="59"/>
  <c r="I177" i="58"/>
  <c r="M59" i="72"/>
  <c r="M177" i="58"/>
  <c r="M177" i="59"/>
  <c r="Q59" i="72"/>
  <c r="Q177" i="59"/>
  <c r="Q177" i="58"/>
  <c r="C12" i="48"/>
  <c r="J19" i="48"/>
  <c r="G16" i="48"/>
  <c r="G12" i="48"/>
  <c r="Q16" i="48"/>
  <c r="K19" i="48"/>
  <c r="L16" i="48"/>
  <c r="F9" i="44"/>
  <c r="F12" i="48"/>
  <c r="Q12" i="48"/>
  <c r="L12" i="48"/>
  <c r="F16" i="48"/>
  <c r="H16" i="48"/>
  <c r="P19" i="48"/>
  <c r="P16" i="48"/>
  <c r="E39" i="48"/>
  <c r="D32" i="48"/>
  <c r="O39" i="48"/>
  <c r="J32" i="48"/>
  <c r="N39" i="48"/>
  <c r="E36" i="48"/>
  <c r="L36" i="48"/>
  <c r="O32" i="48"/>
  <c r="Q32" i="48"/>
  <c r="B70" i="48"/>
  <c r="C58" i="48"/>
  <c r="D55" i="48"/>
  <c r="H39" i="48"/>
  <c r="H51" i="48"/>
  <c r="I58" i="48"/>
  <c r="F55" i="48"/>
  <c r="M70" i="48"/>
  <c r="M55" i="48"/>
  <c r="F70" i="48"/>
  <c r="N51" i="48"/>
  <c r="P70" i="48"/>
  <c r="Q77" i="48"/>
  <c r="N74" i="48"/>
  <c r="P58" i="48"/>
  <c r="L70" i="48"/>
  <c r="O70" i="48"/>
  <c r="B36" i="48"/>
  <c r="P74" i="48"/>
  <c r="C55" i="48"/>
  <c r="G74" i="48"/>
  <c r="G51" i="48"/>
  <c r="B100" i="48"/>
  <c r="D77" i="48"/>
  <c r="C77" i="48"/>
  <c r="N77" i="48"/>
  <c r="B77" i="48"/>
  <c r="K97" i="48"/>
  <c r="O89" i="48"/>
  <c r="C70" i="48"/>
  <c r="O97" i="48"/>
  <c r="K89" i="48"/>
  <c r="L93" i="48"/>
  <c r="F89" i="48"/>
  <c r="O100" i="48"/>
  <c r="I100" i="48"/>
  <c r="Q93" i="48"/>
  <c r="L97" i="48"/>
  <c r="D89" i="48"/>
  <c r="E97" i="48"/>
  <c r="E89" i="48"/>
  <c r="O55" i="48"/>
  <c r="F93" i="48"/>
  <c r="B120" i="48"/>
  <c r="D100" i="48"/>
  <c r="P93" i="48"/>
  <c r="H124" i="44"/>
  <c r="H130" i="48"/>
  <c r="N124" i="44"/>
  <c r="N130" i="48"/>
  <c r="P105" i="44"/>
  <c r="P111" i="48"/>
  <c r="H111" i="48"/>
  <c r="B111" i="48"/>
  <c r="H143" i="44"/>
  <c r="H148" i="48"/>
  <c r="Q111" i="48"/>
  <c r="L43" i="45"/>
  <c r="L49" i="49"/>
  <c r="P81" i="45"/>
  <c r="P141" i="68"/>
  <c r="P87" i="49"/>
  <c r="I81" i="47"/>
  <c r="I189" i="68"/>
  <c r="I87" i="50"/>
  <c r="E184" i="70"/>
  <c r="O93" i="71"/>
  <c r="J172" i="48"/>
  <c r="O194" i="65"/>
  <c r="N136" i="71"/>
  <c r="N116" i="71"/>
  <c r="K143" i="72"/>
  <c r="G259" i="68"/>
  <c r="E152" i="71"/>
  <c r="Q414" i="64"/>
  <c r="Q30" i="58"/>
  <c r="O87" i="58"/>
  <c r="H420" i="68"/>
  <c r="L420" i="68"/>
  <c r="G390" i="71"/>
  <c r="G334" i="71"/>
  <c r="G388" i="71" s="1"/>
  <c r="B19" i="49"/>
  <c r="B168" i="49"/>
  <c r="N32" i="49"/>
  <c r="J39" i="49"/>
  <c r="E49" i="49"/>
  <c r="F58" i="49"/>
  <c r="P70" i="49"/>
  <c r="I137" i="69"/>
  <c r="O143" i="69"/>
  <c r="H130" i="49"/>
  <c r="H124" i="45"/>
  <c r="O146" i="70"/>
  <c r="G154" i="49"/>
  <c r="H154" i="49"/>
  <c r="I136" i="72"/>
  <c r="C140" i="72"/>
  <c r="H174" i="64"/>
  <c r="O219" i="65"/>
  <c r="O156" i="65"/>
  <c r="E89" i="50"/>
  <c r="L211" i="70"/>
  <c r="F204" i="71"/>
  <c r="H157" i="50"/>
  <c r="C324" i="66"/>
  <c r="L112" i="67"/>
  <c r="M130" i="72"/>
  <c r="C100" i="50"/>
  <c r="D148" i="66"/>
  <c r="O169" i="68"/>
  <c r="E173" i="68"/>
  <c r="L196" i="69"/>
  <c r="L139" i="69"/>
  <c r="L118" i="69"/>
  <c r="J135" i="70"/>
  <c r="N132" i="49"/>
  <c r="I197" i="71"/>
  <c r="I143" i="71"/>
  <c r="C116" i="72"/>
  <c r="O168" i="49"/>
  <c r="P140" i="72"/>
  <c r="M235" i="64"/>
  <c r="C211" i="65"/>
  <c r="J30" i="50"/>
  <c r="D30" i="50"/>
  <c r="D24" i="47"/>
  <c r="E30" i="50"/>
  <c r="K211" i="66"/>
  <c r="O156" i="66"/>
  <c r="O213" i="66" s="1"/>
  <c r="N77" i="50"/>
  <c r="J208" i="69"/>
  <c r="K204" i="71"/>
  <c r="H215" i="72"/>
  <c r="I184" i="70"/>
  <c r="I89" i="49"/>
  <c r="E51" i="50"/>
  <c r="O93" i="70"/>
  <c r="D175" i="48"/>
  <c r="J16" i="49"/>
  <c r="D36" i="49"/>
  <c r="M39" i="49"/>
  <c r="J55" i="49"/>
  <c r="M120" i="49"/>
  <c r="J136" i="49"/>
  <c r="I146" i="70"/>
  <c r="I148" i="49"/>
  <c r="I143" i="45"/>
  <c r="I154" i="49"/>
  <c r="B211" i="65"/>
  <c r="B202" i="71"/>
  <c r="E39" i="50"/>
  <c r="N211" i="67"/>
  <c r="P204" i="71"/>
  <c r="E338" i="65"/>
  <c r="E312" i="71"/>
  <c r="J147" i="72"/>
  <c r="K70" i="58"/>
  <c r="K117" i="58"/>
  <c r="I132" i="58"/>
  <c r="I136" i="58"/>
  <c r="P148" i="58"/>
  <c r="H405" i="68"/>
  <c r="O105" i="60"/>
  <c r="J403" i="69"/>
  <c r="L9" i="59"/>
  <c r="N55" i="59"/>
  <c r="I331" i="67"/>
  <c r="I310" i="67"/>
  <c r="M285" i="67"/>
  <c r="O111" i="58"/>
  <c r="H338" i="66"/>
  <c r="E447" i="64"/>
  <c r="G348" i="66"/>
  <c r="C68" i="60"/>
  <c r="F360" i="64"/>
  <c r="F317" i="64"/>
  <c r="J323" i="64"/>
  <c r="J365" i="64" s="1"/>
  <c r="H51" i="58"/>
  <c r="L405" i="68"/>
  <c r="J275" i="72"/>
  <c r="E368" i="64"/>
  <c r="E431" i="64"/>
  <c r="E344" i="64"/>
  <c r="M431" i="64"/>
  <c r="M368" i="64"/>
  <c r="M344" i="64"/>
  <c r="M338" i="64" s="1"/>
  <c r="K407" i="68"/>
  <c r="D417" i="68"/>
  <c r="F310" i="69"/>
  <c r="F304" i="69" s="1"/>
  <c r="F335" i="69"/>
  <c r="F338" i="70"/>
  <c r="H322" i="72"/>
  <c r="F407" i="65"/>
  <c r="D403" i="66"/>
  <c r="G407" i="67"/>
  <c r="M89" i="60"/>
  <c r="P105" i="60"/>
  <c r="F348" i="69"/>
  <c r="F405" i="69" s="1"/>
  <c r="C353" i="68"/>
  <c r="G55" i="58"/>
  <c r="C413" i="68"/>
  <c r="C485" i="68"/>
  <c r="N431" i="64"/>
  <c r="N368" i="64"/>
  <c r="N344" i="64"/>
  <c r="D304" i="65"/>
  <c r="O409" i="68"/>
  <c r="D154" i="59"/>
  <c r="D318" i="72"/>
  <c r="D372" i="72"/>
  <c r="D298" i="72"/>
  <c r="D293" i="72" s="1"/>
  <c r="M172" i="59"/>
  <c r="N325" i="72"/>
  <c r="G89" i="60"/>
  <c r="E400" i="69"/>
  <c r="I400" i="70"/>
  <c r="G403" i="70"/>
  <c r="P384" i="71"/>
  <c r="E334" i="72"/>
  <c r="E388" i="72" s="1"/>
  <c r="L130" i="58"/>
  <c r="N338" i="66"/>
  <c r="D117" i="58"/>
  <c r="J331" i="70"/>
  <c r="J291" i="70"/>
  <c r="C402" i="68"/>
  <c r="L331" i="66"/>
  <c r="N324" i="67"/>
  <c r="N304" i="67"/>
  <c r="K405" i="68"/>
  <c r="L409" i="68"/>
  <c r="I154" i="59"/>
  <c r="P348" i="66"/>
  <c r="E342" i="67"/>
  <c r="E501" i="68"/>
  <c r="O348" i="70"/>
  <c r="O405" i="70" s="1"/>
  <c r="M143" i="60"/>
  <c r="K161" i="60"/>
  <c r="O386" i="72"/>
  <c r="H49" i="50"/>
  <c r="P87" i="50"/>
  <c r="F175" i="50"/>
  <c r="N68" i="50"/>
  <c r="O77" i="50"/>
  <c r="H105" i="47"/>
  <c r="H111" i="50"/>
  <c r="D105" i="47"/>
  <c r="D111" i="50"/>
  <c r="J120" i="50"/>
  <c r="E157" i="50"/>
  <c r="F70" i="49"/>
  <c r="C58" i="49"/>
  <c r="C100" i="49"/>
  <c r="O143" i="44"/>
  <c r="O148" i="48"/>
  <c r="M148" i="48"/>
  <c r="H150" i="48"/>
  <c r="K139" i="48"/>
  <c r="F117" i="48"/>
  <c r="J181" i="68"/>
  <c r="Q180" i="68"/>
  <c r="P130" i="68"/>
  <c r="P179" i="68"/>
  <c r="H130" i="68"/>
  <c r="H179" i="68"/>
  <c r="N127" i="68"/>
  <c r="F127" i="68"/>
  <c r="F175" i="68" s="1"/>
  <c r="M174" i="68"/>
  <c r="E174" i="68"/>
  <c r="L173" i="68"/>
  <c r="D173" i="68"/>
  <c r="K123" i="68"/>
  <c r="K220" i="68"/>
  <c r="C123" i="68"/>
  <c r="C219" i="68" s="1"/>
  <c r="C220" i="68"/>
  <c r="C172" i="68"/>
  <c r="J218" i="68"/>
  <c r="J170" i="68"/>
  <c r="P119" i="68"/>
  <c r="P168" i="68"/>
  <c r="H119" i="68"/>
  <c r="H168" i="68"/>
  <c r="O166" i="68"/>
  <c r="G166" i="68"/>
  <c r="N115" i="68"/>
  <c r="N163" i="68" s="1"/>
  <c r="Q84" i="48"/>
  <c r="I84" i="48"/>
  <c r="P83" i="48"/>
  <c r="H83" i="48"/>
  <c r="N79" i="48"/>
  <c r="F79" i="48"/>
  <c r="M78" i="48"/>
  <c r="E78" i="48"/>
  <c r="L76" i="48"/>
  <c r="D76" i="48"/>
  <c r="K75" i="48"/>
  <c r="C75" i="48"/>
  <c r="I72" i="48"/>
  <c r="P71" i="48"/>
  <c r="H71" i="48"/>
  <c r="J97" i="67"/>
  <c r="J135" i="67" s="1"/>
  <c r="M134" i="67"/>
  <c r="E134" i="67"/>
  <c r="L94" i="67"/>
  <c r="L133" i="67"/>
  <c r="D94" i="67"/>
  <c r="D133" i="67"/>
  <c r="B101" i="66"/>
  <c r="B140" i="66"/>
  <c r="B105" i="67"/>
  <c r="B144" i="67"/>
  <c r="P108" i="66"/>
  <c r="P146" i="66" s="1"/>
  <c r="H108" i="66"/>
  <c r="O145" i="66"/>
  <c r="G145" i="66"/>
  <c r="N105" i="66"/>
  <c r="N144" i="66"/>
  <c r="F105" i="66"/>
  <c r="F144" i="66"/>
  <c r="M142" i="66"/>
  <c r="E142" i="66"/>
  <c r="L141" i="66"/>
  <c r="D141" i="66"/>
  <c r="K101" i="66"/>
  <c r="K139" i="66" s="1"/>
  <c r="C101" i="66"/>
  <c r="J138" i="66"/>
  <c r="Q97" i="66"/>
  <c r="Q135" i="66" s="1"/>
  <c r="P134" i="66"/>
  <c r="H134" i="66"/>
  <c r="O94" i="66"/>
  <c r="O133" i="66"/>
  <c r="G94" i="66"/>
  <c r="G133" i="66"/>
  <c r="B105" i="65"/>
  <c r="P108" i="65"/>
  <c r="P146" i="65" s="1"/>
  <c r="P147" i="65"/>
  <c r="H108" i="65"/>
  <c r="H146" i="65" s="1"/>
  <c r="G145" i="65"/>
  <c r="N105" i="65"/>
  <c r="F105" i="65"/>
  <c r="F143" i="65" s="1"/>
  <c r="M142" i="65"/>
  <c r="E142" i="65"/>
  <c r="L141" i="65"/>
  <c r="D141" i="65"/>
  <c r="K101" i="65"/>
  <c r="K140" i="65"/>
  <c r="C101" i="65"/>
  <c r="C140" i="65"/>
  <c r="Q97" i="65"/>
  <c r="Q135" i="65" s="1"/>
  <c r="E29" i="48"/>
  <c r="O94" i="65"/>
  <c r="O133" i="65"/>
  <c r="G94" i="65"/>
  <c r="G132" i="65" s="1"/>
  <c r="N166" i="64"/>
  <c r="F166" i="64"/>
  <c r="M165" i="64"/>
  <c r="E165" i="64"/>
  <c r="L121" i="64"/>
  <c r="L164" i="64"/>
  <c r="D121" i="64"/>
  <c r="D164" i="64"/>
  <c r="K162" i="64"/>
  <c r="C162" i="64"/>
  <c r="J118" i="64"/>
  <c r="O114" i="64"/>
  <c r="O156" i="64" s="1"/>
  <c r="G114" i="64"/>
  <c r="G156" i="64" s="1"/>
  <c r="N155" i="64"/>
  <c r="F155" i="64"/>
  <c r="M154" i="64"/>
  <c r="E154" i="64"/>
  <c r="L8" i="48"/>
  <c r="H109" i="64"/>
  <c r="H151" i="64" s="1"/>
  <c r="H152" i="64"/>
  <c r="K150" i="64"/>
  <c r="C150" i="64"/>
  <c r="J106" i="64"/>
  <c r="B166" i="64"/>
  <c r="B155" i="64"/>
  <c r="G348" i="67"/>
  <c r="G342" i="67" s="1"/>
  <c r="O384" i="72"/>
  <c r="C77" i="50"/>
  <c r="N70" i="49"/>
  <c r="H51" i="49"/>
  <c r="D148" i="49"/>
  <c r="G87" i="49"/>
  <c r="Q148" i="48"/>
  <c r="F143" i="44"/>
  <c r="F148" i="48"/>
  <c r="P132" i="48"/>
  <c r="I120" i="48"/>
  <c r="Q181" i="68"/>
  <c r="E181" i="68"/>
  <c r="L180" i="68"/>
  <c r="O130" i="68"/>
  <c r="O179" i="68"/>
  <c r="C130" i="68"/>
  <c r="C179" i="68"/>
  <c r="F177" i="68"/>
  <c r="M127" i="68"/>
  <c r="M176" i="68"/>
  <c r="C221" i="68"/>
  <c r="F123" i="68"/>
  <c r="I170" i="68"/>
  <c r="L169" i="68"/>
  <c r="O119" i="68"/>
  <c r="C119" i="68"/>
  <c r="F166" i="68"/>
  <c r="E115" i="68"/>
  <c r="E163" i="68" s="1"/>
  <c r="E164" i="68"/>
  <c r="H84" i="48"/>
  <c r="K83" i="48"/>
  <c r="B94" i="48"/>
  <c r="I79" i="48"/>
  <c r="L78" i="48"/>
  <c r="C76" i="48"/>
  <c r="I97" i="67"/>
  <c r="I135" i="67" s="1"/>
  <c r="K94" i="67"/>
  <c r="K133" i="67"/>
  <c r="B138" i="66"/>
  <c r="B97" i="67"/>
  <c r="B135" i="67" s="1"/>
  <c r="B136" i="67"/>
  <c r="N52" i="48"/>
  <c r="Q50" i="48"/>
  <c r="E50" i="48"/>
  <c r="O134" i="66"/>
  <c r="C134" i="66"/>
  <c r="F94" i="66"/>
  <c r="F133" i="66"/>
  <c r="F38" i="48"/>
  <c r="F33" i="48"/>
  <c r="I31" i="48"/>
  <c r="O134" i="65"/>
  <c r="N94" i="65"/>
  <c r="N132" i="65" s="1"/>
  <c r="Q166" i="64"/>
  <c r="I166" i="64"/>
  <c r="P165" i="64"/>
  <c r="D165" i="64"/>
  <c r="G121" i="64"/>
  <c r="G164" i="64"/>
  <c r="J162" i="64"/>
  <c r="M118" i="64"/>
  <c r="M161" i="64"/>
  <c r="P159" i="64"/>
  <c r="D159" i="64"/>
  <c r="G158" i="64"/>
  <c r="J114" i="64"/>
  <c r="J111" i="64" s="1"/>
  <c r="J195" i="64" s="1"/>
  <c r="J157" i="64"/>
  <c r="C109" i="64"/>
  <c r="C151" i="64" s="1"/>
  <c r="C152" i="64"/>
  <c r="F6" i="48"/>
  <c r="I5" i="48"/>
  <c r="F68" i="50"/>
  <c r="E124" i="47"/>
  <c r="E130" i="50"/>
  <c r="I111" i="49"/>
  <c r="H166" i="48"/>
  <c r="K148" i="48"/>
  <c r="O130" i="48"/>
  <c r="M117" i="48"/>
  <c r="P103" i="48"/>
  <c r="O102" i="48"/>
  <c r="N101" i="48"/>
  <c r="M99" i="48"/>
  <c r="C91" i="48"/>
  <c r="D115" i="68"/>
  <c r="D163" i="68" s="1"/>
  <c r="C84" i="48"/>
  <c r="B103" i="48"/>
  <c r="M69" i="48"/>
  <c r="F94" i="67"/>
  <c r="F132" i="67" s="1"/>
  <c r="B142" i="66"/>
  <c r="B134" i="67"/>
  <c r="L105" i="66"/>
  <c r="L144" i="66"/>
  <c r="E101" i="66"/>
  <c r="E139" i="66" s="1"/>
  <c r="E140" i="66"/>
  <c r="D138" i="66"/>
  <c r="C48" i="48"/>
  <c r="E94" i="66"/>
  <c r="E132" i="66" s="1"/>
  <c r="O148" i="65"/>
  <c r="C148" i="65"/>
  <c r="F108" i="65"/>
  <c r="F147" i="65"/>
  <c r="E145" i="65"/>
  <c r="O180" i="65"/>
  <c r="M101" i="65"/>
  <c r="L138" i="65"/>
  <c r="K97" i="65"/>
  <c r="K135" i="65" s="1"/>
  <c r="K136" i="65"/>
  <c r="Q94" i="65"/>
  <c r="Q133" i="65"/>
  <c r="Q162" i="64"/>
  <c r="L118" i="64"/>
  <c r="L161" i="64"/>
  <c r="C159" i="64"/>
  <c r="M114" i="64"/>
  <c r="M199" i="64"/>
  <c r="M157" i="64"/>
  <c r="H197" i="64"/>
  <c r="H155" i="64"/>
  <c r="N109" i="64"/>
  <c r="N151" i="64" s="1"/>
  <c r="N152" i="64"/>
  <c r="D191" i="64"/>
  <c r="D106" i="64"/>
  <c r="P168" i="48"/>
  <c r="C137" i="70"/>
  <c r="G211" i="67"/>
  <c r="E105" i="50"/>
  <c r="I175" i="48"/>
  <c r="H93" i="69"/>
  <c r="I179" i="71"/>
  <c r="Q118" i="66"/>
  <c r="Q112" i="66" s="1"/>
  <c r="K74" i="49"/>
  <c r="O112" i="70"/>
  <c r="O137" i="70"/>
  <c r="K235" i="64"/>
  <c r="G30" i="50"/>
  <c r="M310" i="70"/>
  <c r="M304" i="70" s="1"/>
  <c r="E322" i="72"/>
  <c r="Q172" i="59"/>
  <c r="Q176" i="71"/>
  <c r="L172" i="48"/>
  <c r="B154" i="49"/>
  <c r="B143" i="69"/>
  <c r="D132" i="64"/>
  <c r="D126" i="64" s="1"/>
  <c r="P145" i="67"/>
  <c r="F77" i="49"/>
  <c r="I135" i="68"/>
  <c r="J100" i="49"/>
  <c r="C146" i="69"/>
  <c r="K132" i="70"/>
  <c r="K112" i="70"/>
  <c r="Q139" i="70"/>
  <c r="Q118" i="70"/>
  <c r="K9" i="50"/>
  <c r="K3" i="47"/>
  <c r="O222" i="66"/>
  <c r="N100" i="50"/>
  <c r="Q208" i="69"/>
  <c r="F156" i="69"/>
  <c r="F213" i="69" s="1"/>
  <c r="F215" i="69"/>
  <c r="H124" i="50"/>
  <c r="O202" i="71"/>
  <c r="F166" i="50"/>
  <c r="C373" i="65"/>
  <c r="C335" i="65"/>
  <c r="G331" i="69"/>
  <c r="G388" i="69"/>
  <c r="G310" i="69"/>
  <c r="D93" i="70"/>
  <c r="M179" i="71"/>
  <c r="K194" i="66"/>
  <c r="Q49" i="50"/>
  <c r="Q43" i="47"/>
  <c r="F156" i="67"/>
  <c r="K208" i="70"/>
  <c r="M98" i="71"/>
  <c r="M134" i="71" s="1"/>
  <c r="O145" i="65"/>
  <c r="C144" i="66"/>
  <c r="P58" i="49"/>
  <c r="K118" i="67"/>
  <c r="M142" i="67"/>
  <c r="C148" i="67"/>
  <c r="H143" i="69"/>
  <c r="D132" i="70"/>
  <c r="F139" i="70"/>
  <c r="F118" i="70"/>
  <c r="F139" i="49"/>
  <c r="I132" i="71"/>
  <c r="F136" i="72"/>
  <c r="B183" i="68"/>
  <c r="P30" i="50"/>
  <c r="Q30" i="50"/>
  <c r="Q24" i="47"/>
  <c r="I211" i="67"/>
  <c r="F70" i="50"/>
  <c r="G204" i="72"/>
  <c r="D166" i="50"/>
  <c r="D161" i="47"/>
  <c r="Q348" i="65"/>
  <c r="Q32" i="60"/>
  <c r="K16" i="49"/>
  <c r="B215" i="70"/>
  <c r="B156" i="70"/>
  <c r="B213" i="70" s="1"/>
  <c r="I93" i="69"/>
  <c r="F98" i="72"/>
  <c r="F93" i="72" s="1"/>
  <c r="N30" i="49"/>
  <c r="G68" i="49"/>
  <c r="I144" i="67"/>
  <c r="K89" i="49"/>
  <c r="M146" i="69"/>
  <c r="M132" i="70"/>
  <c r="J143" i="70"/>
  <c r="J143" i="71"/>
  <c r="K136" i="72"/>
  <c r="E140" i="72"/>
  <c r="N143" i="72"/>
  <c r="B100" i="50"/>
  <c r="D211" i="65"/>
  <c r="L211" i="66"/>
  <c r="F58" i="50"/>
  <c r="C120" i="50"/>
  <c r="C105" i="50" s="1"/>
  <c r="N208" i="70"/>
  <c r="J211" i="70"/>
  <c r="K156" i="70"/>
  <c r="K213" i="70" s="1"/>
  <c r="D202" i="72"/>
  <c r="L152" i="72"/>
  <c r="L147" i="72" s="1"/>
  <c r="G405" i="68"/>
  <c r="F9" i="59"/>
  <c r="O331" i="66"/>
  <c r="M324" i="69"/>
  <c r="K166" i="59"/>
  <c r="M403" i="65"/>
  <c r="K32" i="58"/>
  <c r="I148" i="58"/>
  <c r="E335" i="65"/>
  <c r="E310" i="65"/>
  <c r="Q331" i="67"/>
  <c r="Q310" i="67"/>
  <c r="M409" i="68"/>
  <c r="H298" i="72"/>
  <c r="K400" i="70"/>
  <c r="J386" i="71"/>
  <c r="H386" i="72"/>
  <c r="I369" i="69"/>
  <c r="I291" i="69"/>
  <c r="G375" i="64"/>
  <c r="C403" i="70"/>
  <c r="M447" i="64"/>
  <c r="M348" i="69"/>
  <c r="M405" i="69" s="1"/>
  <c r="I403" i="70"/>
  <c r="N143" i="60"/>
  <c r="N291" i="65"/>
  <c r="N329" i="65" s="1"/>
  <c r="J285" i="65"/>
  <c r="N51" i="58"/>
  <c r="D285" i="70"/>
  <c r="L291" i="70"/>
  <c r="L331" i="70"/>
  <c r="L172" i="58"/>
  <c r="F36" i="59"/>
  <c r="O310" i="66"/>
  <c r="G335" i="66"/>
  <c r="G392" i="66"/>
  <c r="O74" i="59"/>
  <c r="Q383" i="68"/>
  <c r="Q81" i="55"/>
  <c r="P87" i="59"/>
  <c r="L417" i="68"/>
  <c r="F335" i="70"/>
  <c r="C70" i="60"/>
  <c r="C143" i="60"/>
  <c r="K407" i="69"/>
  <c r="K348" i="69"/>
  <c r="K405" i="69" s="1"/>
  <c r="G329" i="71"/>
  <c r="H334" i="72"/>
  <c r="H388" i="72" s="1"/>
  <c r="I390" i="72"/>
  <c r="I334" i="72"/>
  <c r="I388" i="72" s="1"/>
  <c r="E9" i="58"/>
  <c r="C161" i="60"/>
  <c r="E16" i="58"/>
  <c r="I51" i="58"/>
  <c r="G369" i="69"/>
  <c r="G291" i="69"/>
  <c r="G285" i="69" s="1"/>
  <c r="G136" i="58"/>
  <c r="E360" i="64"/>
  <c r="E338" i="64"/>
  <c r="N372" i="64"/>
  <c r="K335" i="65"/>
  <c r="K392" i="65"/>
  <c r="I324" i="67"/>
  <c r="K335" i="70"/>
  <c r="P148" i="59"/>
  <c r="P318" i="71"/>
  <c r="P372" i="71"/>
  <c r="F325" i="71"/>
  <c r="K322" i="72"/>
  <c r="C342" i="70"/>
  <c r="G51" i="60"/>
  <c r="L501" i="68"/>
  <c r="E105" i="60"/>
  <c r="O348" i="69"/>
  <c r="O405" i="69" s="1"/>
  <c r="J348" i="70"/>
  <c r="J405" i="70" s="1"/>
  <c r="Q334" i="71"/>
  <c r="Q388" i="71" s="1"/>
  <c r="J329" i="72"/>
  <c r="N386" i="72"/>
  <c r="F32" i="58"/>
  <c r="L74" i="58"/>
  <c r="D275" i="71"/>
  <c r="C338" i="65"/>
  <c r="L338" i="67"/>
  <c r="F377" i="68"/>
  <c r="F401" i="68" s="1"/>
  <c r="H324" i="70"/>
  <c r="H304" i="70"/>
  <c r="D314" i="71"/>
  <c r="E298" i="71"/>
  <c r="E318" i="71"/>
  <c r="E372" i="71"/>
  <c r="I322" i="71"/>
  <c r="Q322" i="71"/>
  <c r="Q298" i="71"/>
  <c r="D322" i="72"/>
  <c r="L322" i="72"/>
  <c r="H403" i="65"/>
  <c r="H55" i="49"/>
  <c r="J68" i="49"/>
  <c r="H180" i="68"/>
  <c r="J177" i="68"/>
  <c r="Q170" i="68"/>
  <c r="H169" i="68"/>
  <c r="J166" i="68"/>
  <c r="P84" i="48"/>
  <c r="G83" i="48"/>
  <c r="B88" i="48"/>
  <c r="P78" i="48"/>
  <c r="K76" i="48"/>
  <c r="F75" i="48"/>
  <c r="Q67" i="48"/>
  <c r="G94" i="67"/>
  <c r="K108" i="66"/>
  <c r="K147" i="66"/>
  <c r="Q105" i="66"/>
  <c r="Q143" i="66" s="1"/>
  <c r="L142" i="66"/>
  <c r="C141" i="66"/>
  <c r="I138" i="66"/>
  <c r="K46" i="48"/>
  <c r="N33" i="48"/>
  <c r="E31" i="48"/>
  <c r="C134" i="65"/>
  <c r="L165" i="64"/>
  <c r="N162" i="64"/>
  <c r="E118" i="64"/>
  <c r="E161" i="64"/>
  <c r="K158" i="64"/>
  <c r="N6" i="48"/>
  <c r="B21" i="48"/>
  <c r="J9" i="50"/>
  <c r="G77" i="50"/>
  <c r="E157" i="48"/>
  <c r="L103" i="48"/>
  <c r="Q99" i="48"/>
  <c r="D98" i="48"/>
  <c r="F95" i="48"/>
  <c r="O162" i="68"/>
  <c r="P148" i="67"/>
  <c r="C108" i="67"/>
  <c r="C147" i="67"/>
  <c r="E105" i="67"/>
  <c r="E144" i="67"/>
  <c r="K141" i="67"/>
  <c r="B108" i="67"/>
  <c r="B147" i="67"/>
  <c r="C148" i="66"/>
  <c r="M101" i="66"/>
  <c r="M140" i="66"/>
  <c r="K97" i="66"/>
  <c r="I45" i="48"/>
  <c r="Q38" i="48"/>
  <c r="D37" i="48"/>
  <c r="I33" i="48"/>
  <c r="G29" i="48"/>
  <c r="F134" i="65"/>
  <c r="N121" i="64"/>
  <c r="P118" i="64"/>
  <c r="P161" i="64"/>
  <c r="G159" i="64"/>
  <c r="I114" i="64"/>
  <c r="I157" i="64"/>
  <c r="O196" i="64"/>
  <c r="O154" i="64"/>
  <c r="J109" i="64"/>
  <c r="J194" i="64"/>
  <c r="B8" i="48"/>
  <c r="G98" i="72"/>
  <c r="G93" i="72" s="1"/>
  <c r="Q204" i="72"/>
  <c r="K89" i="58"/>
  <c r="C166" i="49"/>
  <c r="D112" i="65"/>
  <c r="F116" i="71"/>
  <c r="F136" i="71"/>
  <c r="G208" i="70"/>
  <c r="C310" i="70"/>
  <c r="E154" i="48"/>
  <c r="M175" i="48"/>
  <c r="B139" i="70"/>
  <c r="B118" i="70"/>
  <c r="B112" i="70" s="1"/>
  <c r="B131" i="70" s="1"/>
  <c r="E150" i="64"/>
  <c r="N19" i="49"/>
  <c r="Q51" i="49"/>
  <c r="C243" i="68"/>
  <c r="C171" i="68"/>
  <c r="H132" i="69"/>
  <c r="I135" i="69"/>
  <c r="O196" i="69"/>
  <c r="O139" i="69"/>
  <c r="O118" i="69"/>
  <c r="O146" i="69"/>
  <c r="M135" i="70"/>
  <c r="D143" i="70"/>
  <c r="P150" i="49"/>
  <c r="L143" i="71"/>
  <c r="O132" i="72"/>
  <c r="P143" i="72"/>
  <c r="L9" i="50"/>
  <c r="L3" i="47"/>
  <c r="I39" i="50"/>
  <c r="N87" i="50"/>
  <c r="P215" i="70"/>
  <c r="P156" i="70"/>
  <c r="P213" i="70" s="1"/>
  <c r="K140" i="66"/>
  <c r="O134" i="67"/>
  <c r="Q247" i="68"/>
  <c r="D157" i="48"/>
  <c r="J132" i="64"/>
  <c r="H36" i="49"/>
  <c r="P133" i="66"/>
  <c r="M139" i="66"/>
  <c r="M118" i="66"/>
  <c r="G142" i="66"/>
  <c r="I58" i="49"/>
  <c r="C97" i="49"/>
  <c r="N135" i="70"/>
  <c r="D136" i="71"/>
  <c r="G130" i="72"/>
  <c r="J168" i="49"/>
  <c r="E175" i="49"/>
  <c r="C222" i="65"/>
  <c r="G211" i="66"/>
  <c r="C156" i="66"/>
  <c r="C213" i="66" s="1"/>
  <c r="E70" i="50"/>
  <c r="E208" i="70"/>
  <c r="I139" i="50"/>
  <c r="B118" i="67"/>
  <c r="G173" i="68"/>
  <c r="L132" i="49"/>
  <c r="O175" i="50"/>
  <c r="K93" i="70"/>
  <c r="G132" i="64"/>
  <c r="G126" i="64" s="1"/>
  <c r="E30" i="49"/>
  <c r="Q39" i="49"/>
  <c r="K135" i="66"/>
  <c r="G135" i="69"/>
  <c r="N136" i="49"/>
  <c r="E146" i="70"/>
  <c r="I136" i="71"/>
  <c r="Q136" i="71"/>
  <c r="B68" i="50"/>
  <c r="P211" i="65"/>
  <c r="J70" i="50"/>
  <c r="C150" i="69"/>
  <c r="M202" i="71"/>
  <c r="L204" i="71"/>
  <c r="K323" i="64"/>
  <c r="K353" i="68"/>
  <c r="K402" i="68"/>
  <c r="E117" i="58"/>
  <c r="H325" i="71"/>
  <c r="I456" i="64"/>
  <c r="I386" i="64"/>
  <c r="O32" i="58"/>
  <c r="M358" i="71"/>
  <c r="N372" i="72"/>
  <c r="N318" i="72"/>
  <c r="N298" i="72"/>
  <c r="N293" i="72" s="1"/>
  <c r="G342" i="70"/>
  <c r="D386" i="72"/>
  <c r="N324" i="65"/>
  <c r="N304" i="65"/>
  <c r="C425" i="68"/>
  <c r="K425" i="68"/>
  <c r="G105" i="60"/>
  <c r="C369" i="69"/>
  <c r="C291" i="69"/>
  <c r="C329" i="69" s="1"/>
  <c r="F51" i="58"/>
  <c r="F354" i="71"/>
  <c r="F280" i="71"/>
  <c r="Q32" i="59"/>
  <c r="I338" i="66"/>
  <c r="F407" i="68"/>
  <c r="P117" i="59"/>
  <c r="K318" i="72"/>
  <c r="K372" i="72"/>
  <c r="K298" i="72"/>
  <c r="K70" i="60"/>
  <c r="O403" i="69"/>
  <c r="Q291" i="66"/>
  <c r="Q329" i="66" s="1"/>
  <c r="E81" i="54"/>
  <c r="K97" i="58"/>
  <c r="H335" i="67"/>
  <c r="K377" i="68"/>
  <c r="K401" i="68" s="1"/>
  <c r="G304" i="70"/>
  <c r="P154" i="59"/>
  <c r="O342" i="67"/>
  <c r="M400" i="70"/>
  <c r="C172" i="58"/>
  <c r="D291" i="65"/>
  <c r="D329" i="65" s="1"/>
  <c r="N291" i="70"/>
  <c r="D335" i="65"/>
  <c r="J338" i="69"/>
  <c r="J403" i="66"/>
  <c r="F105" i="60"/>
  <c r="F400" i="70"/>
  <c r="I143" i="60"/>
  <c r="G9" i="49"/>
  <c r="J87" i="49"/>
  <c r="C157" i="48"/>
  <c r="F130" i="68"/>
  <c r="F178" i="68" s="1"/>
  <c r="F179" i="68"/>
  <c r="N173" i="68"/>
  <c r="B97" i="66"/>
  <c r="B135" i="66" s="1"/>
  <c r="B136" i="66"/>
  <c r="O54" i="48"/>
  <c r="O48" i="48"/>
  <c r="M94" i="66"/>
  <c r="M133" i="66"/>
  <c r="K180" i="65"/>
  <c r="O97" i="65"/>
  <c r="O135" i="65" s="1"/>
  <c r="O174" i="65"/>
  <c r="O136" i="65"/>
  <c r="M26" i="48"/>
  <c r="P11" i="48"/>
  <c r="C10" i="48"/>
  <c r="P5" i="48"/>
  <c r="C335" i="66"/>
  <c r="F310" i="65"/>
  <c r="I141" i="66"/>
  <c r="G202" i="71"/>
  <c r="P93" i="70"/>
  <c r="C175" i="48"/>
  <c r="C68" i="49"/>
  <c r="L111" i="49"/>
  <c r="L105" i="45"/>
  <c r="H139" i="49"/>
  <c r="C49" i="50"/>
  <c r="C291" i="66"/>
  <c r="N140" i="72"/>
  <c r="N194" i="72"/>
  <c r="E135" i="69"/>
  <c r="E139" i="70"/>
  <c r="E118" i="70"/>
  <c r="L130" i="50"/>
  <c r="L124" i="47"/>
  <c r="P24" i="47"/>
  <c r="B118" i="69"/>
  <c r="N215" i="69"/>
  <c r="N156" i="69"/>
  <c r="N213" i="69" s="1"/>
  <c r="Q87" i="49"/>
  <c r="B211" i="66"/>
  <c r="F9" i="50"/>
  <c r="F3" i="47"/>
  <c r="G111" i="50"/>
  <c r="G105" i="50" s="1"/>
  <c r="G105" i="47"/>
  <c r="O143" i="72"/>
  <c r="B132" i="72"/>
  <c r="F30" i="50"/>
  <c r="E132" i="58"/>
  <c r="G324" i="67"/>
  <c r="M372" i="64"/>
  <c r="N304" i="66"/>
  <c r="K130" i="58"/>
  <c r="G338" i="70"/>
  <c r="L335" i="65"/>
  <c r="C9" i="60"/>
  <c r="N124" i="60"/>
  <c r="E119" i="68"/>
  <c r="E167" i="68" s="1"/>
  <c r="E168" i="68"/>
  <c r="B174" i="68"/>
  <c r="J108" i="67"/>
  <c r="J146" i="67" s="1"/>
  <c r="H105" i="67"/>
  <c r="H144" i="67"/>
  <c r="F141" i="67"/>
  <c r="I94" i="67"/>
  <c r="I133" i="67"/>
  <c r="B101" i="67"/>
  <c r="B140" i="67"/>
  <c r="P183" i="66"/>
  <c r="P145" i="66"/>
  <c r="J142" i="66"/>
  <c r="P101" i="66"/>
  <c r="P140" i="66"/>
  <c r="N97" i="66"/>
  <c r="N135" i="66" s="1"/>
  <c r="N136" i="66"/>
  <c r="D94" i="66"/>
  <c r="D133" i="66"/>
  <c r="L145" i="65"/>
  <c r="J142" i="65"/>
  <c r="L101" i="65"/>
  <c r="L139" i="65" s="1"/>
  <c r="P6" i="48"/>
  <c r="B13" i="48"/>
  <c r="E148" i="49"/>
  <c r="O156" i="70"/>
  <c r="Q375" i="64"/>
  <c r="P68" i="59"/>
  <c r="Q335" i="66"/>
  <c r="M43" i="45"/>
  <c r="E132" i="69"/>
  <c r="E139" i="50"/>
  <c r="E148" i="58"/>
  <c r="D93" i="69"/>
  <c r="L139" i="70"/>
  <c r="L118" i="70"/>
  <c r="Q203" i="69"/>
  <c r="Q146" i="69"/>
  <c r="J143" i="72"/>
  <c r="I87" i="58"/>
  <c r="O400" i="69"/>
  <c r="M68" i="59"/>
  <c r="D9" i="58"/>
  <c r="N410" i="64"/>
  <c r="N323" i="64"/>
  <c r="N383" i="68"/>
  <c r="N81" i="55"/>
  <c r="O413" i="68"/>
  <c r="O485" i="68"/>
  <c r="P417" i="68"/>
  <c r="M87" i="60"/>
  <c r="D105" i="60"/>
  <c r="G87" i="58"/>
  <c r="O93" i="58"/>
  <c r="G338" i="67"/>
  <c r="E327" i="69"/>
  <c r="N280" i="72"/>
  <c r="G431" i="68"/>
  <c r="G425" i="68" s="1"/>
  <c r="G81" i="57"/>
  <c r="E166" i="50"/>
  <c r="B87" i="49"/>
  <c r="E130" i="48"/>
  <c r="G181" i="68"/>
  <c r="F180" i="68"/>
  <c r="E130" i="68"/>
  <c r="E178" i="68" s="1"/>
  <c r="D177" i="68"/>
  <c r="C127" i="68"/>
  <c r="C175" i="68" s="1"/>
  <c r="C176" i="68"/>
  <c r="P123" i="68"/>
  <c r="P172" i="68"/>
  <c r="K170" i="68"/>
  <c r="J169" i="68"/>
  <c r="H214" i="68"/>
  <c r="M112" i="68"/>
  <c r="M160" i="68" s="1"/>
  <c r="G148" i="67"/>
  <c r="E145" i="67"/>
  <c r="G180" i="67"/>
  <c r="G142" i="67"/>
  <c r="P138" i="67"/>
  <c r="G67" i="48"/>
  <c r="F134" i="67"/>
  <c r="N186" i="66"/>
  <c r="N148" i="66"/>
  <c r="E108" i="66"/>
  <c r="E185" i="66"/>
  <c r="E147" i="66"/>
  <c r="G105" i="66"/>
  <c r="G144" i="66"/>
  <c r="L101" i="66"/>
  <c r="L140" i="66"/>
  <c r="J97" i="66"/>
  <c r="J135" i="66" s="1"/>
  <c r="J136" i="66"/>
  <c r="I46" i="48"/>
  <c r="N41" i="48"/>
  <c r="F41" i="48"/>
  <c r="M40" i="48"/>
  <c r="P38" i="48"/>
  <c r="O37" i="48"/>
  <c r="N35" i="48"/>
  <c r="H33" i="48"/>
  <c r="N29" i="48"/>
  <c r="E109" i="64"/>
  <c r="E151" i="64" s="1"/>
  <c r="B6" i="48"/>
  <c r="E133" i="66"/>
  <c r="M137" i="69"/>
  <c r="N183" i="68"/>
  <c r="K312" i="72"/>
  <c r="C166" i="58"/>
  <c r="B235" i="64"/>
  <c r="G152" i="71"/>
  <c r="G147" i="71" s="1"/>
  <c r="E19" i="49"/>
  <c r="B208" i="72"/>
  <c r="B152" i="72"/>
  <c r="Q359" i="68"/>
  <c r="Q353" i="68" s="1"/>
  <c r="Q81" i="54"/>
  <c r="E70" i="59"/>
  <c r="K411" i="67"/>
  <c r="K348" i="67"/>
  <c r="O32" i="59"/>
  <c r="Q49" i="59"/>
  <c r="C304" i="69"/>
  <c r="H384" i="71"/>
  <c r="Q342" i="67"/>
  <c r="D143" i="44"/>
  <c r="D148" i="48"/>
  <c r="K148" i="50"/>
  <c r="K143" i="50" s="1"/>
  <c r="K143" i="47"/>
  <c r="Q222" i="69"/>
  <c r="F386" i="64"/>
  <c r="Q51" i="60"/>
  <c r="P354" i="71"/>
  <c r="P280" i="71"/>
  <c r="B17" i="64"/>
  <c r="B20" i="50"/>
  <c r="B20" i="49"/>
  <c r="B14" i="65"/>
  <c r="B38" i="49"/>
  <c r="B36" i="49"/>
  <c r="B37" i="49"/>
  <c r="B14" i="67"/>
  <c r="B76" i="49"/>
  <c r="B75" i="49"/>
  <c r="B76" i="48"/>
  <c r="B14" i="68"/>
  <c r="B93" i="50"/>
  <c r="B94" i="49"/>
  <c r="B95" i="49"/>
  <c r="B94" i="50"/>
  <c r="B16" i="69"/>
  <c r="B121" i="50"/>
  <c r="B121" i="48"/>
  <c r="B121" i="49"/>
  <c r="B16" i="71"/>
  <c r="B158" i="48"/>
  <c r="B158" i="50"/>
  <c r="B158" i="49"/>
  <c r="B16" i="72"/>
  <c r="B176" i="49"/>
  <c r="B176" i="48"/>
  <c r="B176" i="50"/>
  <c r="Q5" i="38"/>
  <c r="Q7" i="64" s="1"/>
  <c r="Q5" i="64"/>
  <c r="Q247" i="64" s="1"/>
  <c r="Q6" i="49"/>
  <c r="Q5" i="49"/>
  <c r="Q8" i="49"/>
  <c r="Q5" i="50"/>
  <c r="Q9" i="50"/>
  <c r="F11" i="64"/>
  <c r="F196" i="64" s="1"/>
  <c r="F10" i="49"/>
  <c r="F10" i="50"/>
  <c r="G12" i="64"/>
  <c r="G11" i="49"/>
  <c r="G11" i="50"/>
  <c r="D13" i="64"/>
  <c r="D14" i="49"/>
  <c r="D13" i="50"/>
  <c r="D13" i="49"/>
  <c r="D12" i="49"/>
  <c r="P13" i="64"/>
  <c r="P240" i="64" s="1"/>
  <c r="P13" i="49"/>
  <c r="P14" i="49"/>
  <c r="P13" i="50"/>
  <c r="Q14" i="64"/>
  <c r="Q222" i="64" s="1"/>
  <c r="Q15" i="49"/>
  <c r="N15" i="64"/>
  <c r="N204" i="64" s="1"/>
  <c r="N17" i="49"/>
  <c r="N18" i="49"/>
  <c r="N16" i="49"/>
  <c r="O17" i="64"/>
  <c r="O20" i="49"/>
  <c r="O20" i="50"/>
  <c r="L18" i="64"/>
  <c r="L21" i="50"/>
  <c r="L21" i="49"/>
  <c r="E19" i="64"/>
  <c r="E22" i="49"/>
  <c r="M19" i="64"/>
  <c r="M22" i="49"/>
  <c r="J26" i="38"/>
  <c r="J7" i="65" s="1"/>
  <c r="J5" i="65"/>
  <c r="J174" i="65" s="1"/>
  <c r="J29" i="49"/>
  <c r="J26" i="49"/>
  <c r="J27" i="49"/>
  <c r="J26" i="50"/>
  <c r="J30" i="49"/>
  <c r="J29" i="48"/>
  <c r="H11" i="65"/>
  <c r="H31" i="49"/>
  <c r="H31" i="50"/>
  <c r="M12" i="65"/>
  <c r="M32" i="49"/>
  <c r="M33" i="49"/>
  <c r="M34" i="49"/>
  <c r="M33" i="50"/>
  <c r="M34" i="48"/>
  <c r="J13" i="65"/>
  <c r="J180" i="65" s="1"/>
  <c r="J35" i="49"/>
  <c r="J35" i="48"/>
  <c r="K14" i="65"/>
  <c r="K37" i="49"/>
  <c r="K38" i="49"/>
  <c r="K37" i="48"/>
  <c r="D16" i="65"/>
  <c r="D40" i="49"/>
  <c r="D40" i="50"/>
  <c r="P16" i="65"/>
  <c r="P185" i="65" s="1"/>
  <c r="P40" i="50"/>
  <c r="P40" i="49"/>
  <c r="M17" i="65"/>
  <c r="M41" i="49"/>
  <c r="N45" i="38"/>
  <c r="N7" i="66" s="1"/>
  <c r="N5" i="66"/>
  <c r="N222" i="66" s="1"/>
  <c r="N48" i="49"/>
  <c r="N45" i="49"/>
  <c r="N45" i="50"/>
  <c r="N58" i="49"/>
  <c r="N46" i="49"/>
  <c r="N48" i="48"/>
  <c r="N49" i="49"/>
  <c r="N46" i="48"/>
  <c r="H11" i="66"/>
  <c r="H50" i="49"/>
  <c r="H50" i="50"/>
  <c r="I12" i="66"/>
  <c r="I52" i="49"/>
  <c r="I52" i="50"/>
  <c r="I53" i="49"/>
  <c r="I53" i="48"/>
  <c r="N13" i="66"/>
  <c r="N54" i="49"/>
  <c r="N54" i="48"/>
  <c r="G14" i="66"/>
  <c r="G183" i="66" s="1"/>
  <c r="G57" i="49"/>
  <c r="G55" i="49"/>
  <c r="G56" i="49"/>
  <c r="G56" i="48"/>
  <c r="D16" i="66"/>
  <c r="D59" i="50"/>
  <c r="D59" i="49"/>
  <c r="P16" i="66"/>
  <c r="P185" i="66" s="1"/>
  <c r="P59" i="49"/>
  <c r="P59" i="50"/>
  <c r="M17" i="66"/>
  <c r="M186" i="66" s="1"/>
  <c r="M60" i="49"/>
  <c r="N64" i="38"/>
  <c r="N7" i="67" s="1"/>
  <c r="N5" i="67"/>
  <c r="N174" i="67" s="1"/>
  <c r="N67" i="49"/>
  <c r="N64" i="49"/>
  <c r="N65" i="49"/>
  <c r="N64" i="50"/>
  <c r="N64" i="48"/>
  <c r="N65" i="48"/>
  <c r="P11" i="67"/>
  <c r="P69" i="50"/>
  <c r="P69" i="49"/>
  <c r="P69" i="48"/>
  <c r="Q12" i="67"/>
  <c r="Q179" i="67" s="1"/>
  <c r="Q72" i="49"/>
  <c r="Q71" i="50"/>
  <c r="Q71" i="49"/>
  <c r="Q71" i="48"/>
  <c r="Q70" i="49"/>
  <c r="N13" i="67"/>
  <c r="N73" i="49"/>
  <c r="O14" i="67"/>
  <c r="O200" i="67" s="1"/>
  <c r="O76" i="49"/>
  <c r="O75" i="49"/>
  <c r="F83" i="38"/>
  <c r="F7" i="68" s="1"/>
  <c r="F209" i="68" s="1"/>
  <c r="F5" i="68"/>
  <c r="F236" i="68" s="1"/>
  <c r="F86" i="49"/>
  <c r="F100" i="49"/>
  <c r="F83" i="49"/>
  <c r="F83" i="50"/>
  <c r="F84" i="49"/>
  <c r="F84" i="48"/>
  <c r="N9" i="68"/>
  <c r="O11" i="68"/>
  <c r="O88" i="49"/>
  <c r="O88" i="50"/>
  <c r="L12" i="68"/>
  <c r="L217" i="68" s="1"/>
  <c r="L90" i="50"/>
  <c r="L90" i="49"/>
  <c r="L91" i="49"/>
  <c r="L89" i="50"/>
  <c r="Q13" i="68"/>
  <c r="Q92" i="49"/>
  <c r="Q92" i="50"/>
  <c r="N14" i="68"/>
  <c r="N95" i="49"/>
  <c r="N93" i="50"/>
  <c r="N94" i="49"/>
  <c r="N94" i="50"/>
  <c r="N95" i="48"/>
  <c r="G15" i="68"/>
  <c r="G96" i="49"/>
  <c r="H16" i="68"/>
  <c r="H225" i="68" s="1"/>
  <c r="H99" i="49"/>
  <c r="H98" i="49"/>
  <c r="H98" i="48"/>
  <c r="H99" i="48"/>
  <c r="E18" i="68"/>
  <c r="E251" i="68" s="1"/>
  <c r="E101" i="49"/>
  <c r="E101" i="48"/>
  <c r="Q18" i="68"/>
  <c r="Q101" i="49"/>
  <c r="Q101" i="48"/>
  <c r="N19" i="68"/>
  <c r="N228" i="68" s="1"/>
  <c r="N102" i="49"/>
  <c r="N102" i="50"/>
  <c r="N102" i="48"/>
  <c r="K20" i="68"/>
  <c r="K103" i="49"/>
  <c r="K103" i="48"/>
  <c r="H107" i="38"/>
  <c r="H5" i="69"/>
  <c r="H120" i="50"/>
  <c r="H107" i="49"/>
  <c r="H108" i="48"/>
  <c r="H107" i="48"/>
  <c r="H110" i="49"/>
  <c r="H110" i="48"/>
  <c r="H108" i="49"/>
  <c r="H120" i="49"/>
  <c r="O12" i="69"/>
  <c r="L116" i="39"/>
  <c r="L13" i="69"/>
  <c r="L116" i="48"/>
  <c r="L116" i="49"/>
  <c r="E14" i="69"/>
  <c r="E117" i="49"/>
  <c r="E118" i="48"/>
  <c r="E118" i="49"/>
  <c r="E119" i="49"/>
  <c r="E119" i="48"/>
  <c r="Q14" i="69"/>
  <c r="Q118" i="48"/>
  <c r="Q119" i="49"/>
  <c r="Q117" i="49"/>
  <c r="Q119" i="48"/>
  <c r="Q118" i="49"/>
  <c r="Q117" i="48"/>
  <c r="N16" i="69"/>
  <c r="N121" i="48"/>
  <c r="N121" i="49"/>
  <c r="N121" i="50"/>
  <c r="K122" i="39"/>
  <c r="K17" i="69"/>
  <c r="K122" i="48"/>
  <c r="K122" i="49"/>
  <c r="L126" i="38"/>
  <c r="L5" i="70"/>
  <c r="L222" i="70" s="1"/>
  <c r="L129" i="49"/>
  <c r="L129" i="48"/>
  <c r="L126" i="49"/>
  <c r="L127" i="48"/>
  <c r="L126" i="48"/>
  <c r="L127" i="49"/>
  <c r="I9" i="70"/>
  <c r="J11" i="70"/>
  <c r="J131" i="48"/>
  <c r="J131" i="49"/>
  <c r="C12" i="70"/>
  <c r="C133" i="49"/>
  <c r="C134" i="48"/>
  <c r="C132" i="49"/>
  <c r="C133" i="48"/>
  <c r="C134" i="49"/>
  <c r="O12" i="70"/>
  <c r="O134" i="49"/>
  <c r="O134" i="48"/>
  <c r="O133" i="48"/>
  <c r="O133" i="49"/>
  <c r="O132" i="49"/>
  <c r="L13" i="70"/>
  <c r="L135" i="49"/>
  <c r="L135" i="48"/>
  <c r="I14" i="70"/>
  <c r="I137" i="48"/>
  <c r="I138" i="48"/>
  <c r="I137" i="49"/>
  <c r="I138" i="49"/>
  <c r="I136" i="49"/>
  <c r="J16" i="70"/>
  <c r="J140" i="48"/>
  <c r="J140" i="50"/>
  <c r="J140" i="49"/>
  <c r="G17" i="70"/>
  <c r="G141" i="49"/>
  <c r="G141" i="48"/>
  <c r="K17" i="70"/>
  <c r="K141" i="49"/>
  <c r="K141" i="48"/>
  <c r="H145" i="38"/>
  <c r="H7" i="71" s="1"/>
  <c r="H5" i="71"/>
  <c r="H147" i="49"/>
  <c r="H145" i="48"/>
  <c r="H145" i="49"/>
  <c r="H147" i="48"/>
  <c r="F11" i="71"/>
  <c r="F149" i="48"/>
  <c r="F149" i="50"/>
  <c r="F149" i="49"/>
  <c r="C12" i="71"/>
  <c r="C151" i="49"/>
  <c r="C152" i="48"/>
  <c r="C151" i="50"/>
  <c r="C152" i="49"/>
  <c r="C151" i="48"/>
  <c r="O12" i="71"/>
  <c r="O152" i="48"/>
  <c r="O151" i="50"/>
  <c r="O151" i="48"/>
  <c r="O152" i="49"/>
  <c r="O151" i="49"/>
  <c r="O150" i="50"/>
  <c r="P13" i="71"/>
  <c r="P153" i="48"/>
  <c r="P153" i="49"/>
  <c r="M14" i="71"/>
  <c r="M155" i="48"/>
  <c r="M155" i="49"/>
  <c r="M156" i="49"/>
  <c r="M156" i="48"/>
  <c r="J16" i="71"/>
  <c r="J158" i="48"/>
  <c r="J158" i="49"/>
  <c r="J158" i="50"/>
  <c r="G17" i="71"/>
  <c r="G159" i="48"/>
  <c r="G159" i="49"/>
  <c r="O17" i="71"/>
  <c r="O159" i="48"/>
  <c r="O159" i="49"/>
  <c r="P163" i="38"/>
  <c r="P5" i="72"/>
  <c r="P165" i="48"/>
  <c r="P175" i="50"/>
  <c r="P163" i="48"/>
  <c r="P163" i="49"/>
  <c r="P165" i="49"/>
  <c r="P166" i="48"/>
  <c r="M9" i="72"/>
  <c r="F167" i="39"/>
  <c r="F11" i="72"/>
  <c r="F167" i="49"/>
  <c r="F167" i="48"/>
  <c r="F167" i="50"/>
  <c r="C12" i="72"/>
  <c r="C170" i="48"/>
  <c r="C168" i="49"/>
  <c r="C169" i="49"/>
  <c r="C170" i="49"/>
  <c r="C169" i="50"/>
  <c r="C169" i="48"/>
  <c r="K12" i="72"/>
  <c r="K170" i="49"/>
  <c r="K168" i="49"/>
  <c r="K169" i="50"/>
  <c r="K169" i="49"/>
  <c r="K169" i="48"/>
  <c r="K170" i="48"/>
  <c r="K168" i="50"/>
  <c r="L13" i="72"/>
  <c r="L171" i="49"/>
  <c r="L171" i="48"/>
  <c r="I14" i="72"/>
  <c r="I174" i="48"/>
  <c r="I173" i="48"/>
  <c r="I173" i="49"/>
  <c r="I172" i="49"/>
  <c r="I174" i="49"/>
  <c r="J16" i="72"/>
  <c r="J176" i="48"/>
  <c r="J176" i="49"/>
  <c r="J176" i="50"/>
  <c r="G17" i="72"/>
  <c r="G177" i="48"/>
  <c r="G177" i="49"/>
  <c r="C63" i="64"/>
  <c r="C18" i="59"/>
  <c r="C17" i="59"/>
  <c r="C17" i="58"/>
  <c r="C18" i="58"/>
  <c r="C53" i="66"/>
  <c r="C50" i="58"/>
  <c r="C50" i="60"/>
  <c r="C50" i="59"/>
  <c r="C58" i="69"/>
  <c r="C120" i="59"/>
  <c r="C120" i="58"/>
  <c r="C49" i="65"/>
  <c r="C26" i="59"/>
  <c r="C27" i="59"/>
  <c r="C26" i="58"/>
  <c r="C26" i="60"/>
  <c r="C27" i="58"/>
  <c r="H55" i="64"/>
  <c r="H6" i="59"/>
  <c r="H6" i="58"/>
  <c r="H5" i="60"/>
  <c r="H5" i="58"/>
  <c r="H5" i="59"/>
  <c r="F57" i="64"/>
  <c r="F8" i="59"/>
  <c r="F8" i="58"/>
  <c r="H59" i="64"/>
  <c r="H9" i="60"/>
  <c r="H10" i="58"/>
  <c r="H10" i="60"/>
  <c r="H10" i="59"/>
  <c r="H9" i="59"/>
  <c r="D61" i="64"/>
  <c r="D13" i="58"/>
  <c r="D13" i="59"/>
  <c r="D13" i="60"/>
  <c r="D14" i="58"/>
  <c r="D14" i="59"/>
  <c r="D12" i="58"/>
  <c r="L61" i="64"/>
  <c r="L452" i="64" s="1"/>
  <c r="L13" i="58"/>
  <c r="L14" i="58"/>
  <c r="L13" i="60"/>
  <c r="L14" i="59"/>
  <c r="L13" i="59"/>
  <c r="L12" i="60"/>
  <c r="L12" i="58"/>
  <c r="J62" i="64"/>
  <c r="J15" i="59"/>
  <c r="J15" i="58"/>
  <c r="L63" i="64"/>
  <c r="L17" i="58"/>
  <c r="L17" i="59"/>
  <c r="L18" i="58"/>
  <c r="L18" i="59"/>
  <c r="J65" i="64"/>
  <c r="J20" i="59"/>
  <c r="J20" i="58"/>
  <c r="J19" i="60"/>
  <c r="J19" i="58"/>
  <c r="J19" i="59"/>
  <c r="J20" i="60"/>
  <c r="P66" i="64"/>
  <c r="P21" i="59"/>
  <c r="P21" i="58"/>
  <c r="P21" i="60"/>
  <c r="N67" i="64"/>
  <c r="N22" i="59"/>
  <c r="N22" i="58"/>
  <c r="L49" i="65"/>
  <c r="L26" i="59"/>
  <c r="L26" i="58"/>
  <c r="L27" i="58"/>
  <c r="L26" i="60"/>
  <c r="L27" i="59"/>
  <c r="J51" i="65"/>
  <c r="J29" i="59"/>
  <c r="J29" i="58"/>
  <c r="L53" i="65"/>
  <c r="L31" i="60"/>
  <c r="L31" i="58"/>
  <c r="L31" i="59"/>
  <c r="J54" i="65"/>
  <c r="J33" i="58"/>
  <c r="J34" i="59"/>
  <c r="J33" i="60"/>
  <c r="J33" i="59"/>
  <c r="J34" i="58"/>
  <c r="J32" i="60"/>
  <c r="N54" i="65"/>
  <c r="N33" i="58"/>
  <c r="N32" i="59"/>
  <c r="N34" i="59"/>
  <c r="N34" i="58"/>
  <c r="N32" i="60"/>
  <c r="N33" i="59"/>
  <c r="N33" i="60"/>
  <c r="L55" i="65"/>
  <c r="L35" i="59"/>
  <c r="L35" i="58"/>
  <c r="J56" i="65"/>
  <c r="J37" i="59"/>
  <c r="J37" i="58"/>
  <c r="J36" i="59"/>
  <c r="J38" i="59"/>
  <c r="J38" i="58"/>
  <c r="J36" i="58"/>
  <c r="H58" i="65"/>
  <c r="H40" i="58"/>
  <c r="H40" i="59"/>
  <c r="H39" i="59"/>
  <c r="H39" i="60"/>
  <c r="H39" i="58"/>
  <c r="H40" i="60"/>
  <c r="P58" i="65"/>
  <c r="P40" i="59"/>
  <c r="P40" i="58"/>
  <c r="P40" i="60"/>
  <c r="P39" i="60"/>
  <c r="P39" i="59"/>
  <c r="P39" i="58"/>
  <c r="J59" i="65"/>
  <c r="J41" i="58"/>
  <c r="J41" i="59"/>
  <c r="L49" i="66"/>
  <c r="L46" i="59"/>
  <c r="L46" i="58"/>
  <c r="L45" i="58"/>
  <c r="L45" i="60"/>
  <c r="L45" i="59"/>
  <c r="J51" i="66"/>
  <c r="J48" i="59"/>
  <c r="J48" i="58"/>
  <c r="H53" i="66"/>
  <c r="H50" i="59"/>
  <c r="H50" i="58"/>
  <c r="H50" i="60"/>
  <c r="H49" i="58"/>
  <c r="H49" i="60"/>
  <c r="P53" i="66"/>
  <c r="P50" i="58"/>
  <c r="P50" i="59"/>
  <c r="P49" i="58"/>
  <c r="P50" i="60"/>
  <c r="P49" i="59"/>
  <c r="P49" i="60"/>
  <c r="D55" i="66"/>
  <c r="D54" i="59"/>
  <c r="D54" i="58"/>
  <c r="L55" i="66"/>
  <c r="L54" i="58"/>
  <c r="L54" i="59"/>
  <c r="J56" i="66"/>
  <c r="J392" i="66" s="1"/>
  <c r="J57" i="59"/>
  <c r="J55" i="58"/>
  <c r="J57" i="58"/>
  <c r="J55" i="59"/>
  <c r="J56" i="59"/>
  <c r="J56" i="58"/>
  <c r="L58" i="66"/>
  <c r="L58" i="58"/>
  <c r="L59" i="59"/>
  <c r="L58" i="59"/>
  <c r="L58" i="60"/>
  <c r="L59" i="60"/>
  <c r="L59" i="58"/>
  <c r="J59" i="66"/>
  <c r="J60" i="59"/>
  <c r="J60" i="58"/>
  <c r="L49" i="67"/>
  <c r="L65" i="59"/>
  <c r="L65" i="58"/>
  <c r="L64" i="60"/>
  <c r="L64" i="58"/>
  <c r="L64" i="59"/>
  <c r="F51" i="67"/>
  <c r="F67" i="59"/>
  <c r="F67" i="58"/>
  <c r="D53" i="67"/>
  <c r="D69" i="58"/>
  <c r="D69" i="59"/>
  <c r="D69" i="60"/>
  <c r="D68" i="58"/>
  <c r="D68" i="59"/>
  <c r="L53" i="67"/>
  <c r="L69" i="59"/>
  <c r="L69" i="58"/>
  <c r="L69" i="60"/>
  <c r="L68" i="60"/>
  <c r="J54" i="67"/>
  <c r="J72" i="58"/>
  <c r="J72" i="59"/>
  <c r="J71" i="58"/>
  <c r="J71" i="60"/>
  <c r="J71" i="59"/>
  <c r="J70" i="59"/>
  <c r="J70" i="60"/>
  <c r="L55" i="67"/>
  <c r="L73" i="58"/>
  <c r="L73" i="59"/>
  <c r="F56" i="67"/>
  <c r="F392" i="67" s="1"/>
  <c r="F76" i="59"/>
  <c r="F76" i="58"/>
  <c r="F75" i="58"/>
  <c r="F75" i="59"/>
  <c r="F74" i="58"/>
  <c r="H58" i="67"/>
  <c r="H77" i="59"/>
  <c r="H77" i="58"/>
  <c r="H78" i="59"/>
  <c r="H78" i="58"/>
  <c r="H77" i="60"/>
  <c r="H78" i="60"/>
  <c r="F59" i="67"/>
  <c r="F79" i="58"/>
  <c r="F79" i="59"/>
  <c r="J59" i="67"/>
  <c r="J79" i="59"/>
  <c r="J79" i="58"/>
  <c r="L58" i="68"/>
  <c r="L83" i="58"/>
  <c r="L83" i="59"/>
  <c r="L84" i="58"/>
  <c r="L84" i="59"/>
  <c r="L83" i="60"/>
  <c r="F60" i="68"/>
  <c r="F86" i="59"/>
  <c r="F86" i="58"/>
  <c r="H62" i="68"/>
  <c r="H87" i="60"/>
  <c r="H88" i="60"/>
  <c r="H88" i="58"/>
  <c r="H88" i="59"/>
  <c r="J63" i="68"/>
  <c r="J90" i="59"/>
  <c r="J90" i="58"/>
  <c r="J90" i="60"/>
  <c r="J91" i="59"/>
  <c r="J89" i="59"/>
  <c r="J91" i="58"/>
  <c r="P64" i="68"/>
  <c r="P92" i="59"/>
  <c r="P92" i="60"/>
  <c r="P92" i="58"/>
  <c r="N65" i="68"/>
  <c r="N485" i="68" s="1"/>
  <c r="N94" i="58"/>
  <c r="N95" i="59"/>
  <c r="N94" i="59"/>
  <c r="N94" i="60"/>
  <c r="N95" i="58"/>
  <c r="H66" i="68"/>
  <c r="H96" i="58"/>
  <c r="H96" i="59"/>
  <c r="J67" i="68"/>
  <c r="J98" i="58"/>
  <c r="J99" i="59"/>
  <c r="J99" i="58"/>
  <c r="J98" i="59"/>
  <c r="L69" i="68"/>
  <c r="L492" i="68" s="1"/>
  <c r="L101" i="58"/>
  <c r="L100" i="59"/>
  <c r="L101" i="59"/>
  <c r="L100" i="58"/>
  <c r="J49" i="69"/>
  <c r="J108" i="58"/>
  <c r="J108" i="59"/>
  <c r="J107" i="58"/>
  <c r="J107" i="59"/>
  <c r="H51" i="69"/>
  <c r="H110" i="58"/>
  <c r="H110" i="59"/>
  <c r="F53" i="69"/>
  <c r="F111" i="58"/>
  <c r="J53" i="69"/>
  <c r="J111" i="59"/>
  <c r="J55" i="69"/>
  <c r="J116" i="59"/>
  <c r="J116" i="58"/>
  <c r="H56" i="69"/>
  <c r="H118" i="58"/>
  <c r="H119" i="59"/>
  <c r="H119" i="58"/>
  <c r="H118" i="59"/>
  <c r="H117" i="59"/>
  <c r="L56" i="69"/>
  <c r="L373" i="69" s="1"/>
  <c r="L118" i="58"/>
  <c r="L118" i="59"/>
  <c r="L119" i="58"/>
  <c r="L119" i="59"/>
  <c r="L117" i="58"/>
  <c r="F58" i="69"/>
  <c r="F120" i="59"/>
  <c r="F120" i="58"/>
  <c r="D59" i="69"/>
  <c r="D122" i="58"/>
  <c r="D122" i="59"/>
  <c r="P59" i="69"/>
  <c r="P122" i="58"/>
  <c r="P122" i="59"/>
  <c r="J49" i="70"/>
  <c r="J127" i="58"/>
  <c r="J126" i="58"/>
  <c r="J127" i="59"/>
  <c r="J126" i="59"/>
  <c r="H51" i="70"/>
  <c r="H129" i="58"/>
  <c r="H129" i="59"/>
  <c r="F53" i="70"/>
  <c r="F131" i="59"/>
  <c r="F131" i="58"/>
  <c r="F130" i="59"/>
  <c r="D54" i="70"/>
  <c r="D133" i="58"/>
  <c r="D134" i="59"/>
  <c r="D134" i="58"/>
  <c r="D132" i="59"/>
  <c r="D133" i="59"/>
  <c r="P54" i="70"/>
  <c r="P133" i="58"/>
  <c r="P134" i="59"/>
  <c r="P132" i="58"/>
  <c r="P134" i="58"/>
  <c r="P133" i="59"/>
  <c r="N55" i="70"/>
  <c r="N135" i="58"/>
  <c r="N135" i="59"/>
  <c r="P56" i="70"/>
  <c r="P137" i="59"/>
  <c r="P137" i="58"/>
  <c r="P138" i="58"/>
  <c r="P138" i="59"/>
  <c r="P136" i="59"/>
  <c r="N58" i="70"/>
  <c r="N139" i="59"/>
  <c r="N139" i="58"/>
  <c r="L59" i="70"/>
  <c r="L141" i="58"/>
  <c r="L141" i="59"/>
  <c r="F49" i="71"/>
  <c r="F145" i="59"/>
  <c r="F145" i="58"/>
  <c r="H51" i="71"/>
  <c r="H147" i="58"/>
  <c r="H147" i="59"/>
  <c r="J55" i="71"/>
  <c r="J153" i="58"/>
  <c r="J153" i="59"/>
  <c r="L56" i="71"/>
  <c r="L358" i="71" s="1"/>
  <c r="L155" i="58"/>
  <c r="L155" i="59"/>
  <c r="L156" i="59"/>
  <c r="L156" i="58"/>
  <c r="J58" i="71"/>
  <c r="J157" i="59"/>
  <c r="J157" i="58"/>
  <c r="D59" i="71"/>
  <c r="D159" i="59"/>
  <c r="D159" i="58"/>
  <c r="J49" i="72"/>
  <c r="J163" i="58"/>
  <c r="J163" i="59"/>
  <c r="H51" i="72"/>
  <c r="H165" i="59"/>
  <c r="H165" i="58"/>
  <c r="F53" i="72"/>
  <c r="F166" i="59"/>
  <c r="N53" i="72"/>
  <c r="N166" i="59"/>
  <c r="J55" i="72"/>
  <c r="J171" i="58"/>
  <c r="J171" i="59"/>
  <c r="H56" i="72"/>
  <c r="H376" i="72" s="1"/>
  <c r="H174" i="59"/>
  <c r="H174" i="58"/>
  <c r="H173" i="59"/>
  <c r="H173" i="58"/>
  <c r="N58" i="72"/>
  <c r="N175" i="58"/>
  <c r="N175" i="59"/>
  <c r="L59" i="72"/>
  <c r="L177" i="58"/>
  <c r="L177" i="59"/>
  <c r="J16" i="48"/>
  <c r="C36" i="48"/>
  <c r="Q70" i="48"/>
  <c r="K74" i="48"/>
  <c r="M51" i="48"/>
  <c r="J39" i="48"/>
  <c r="F100" i="48"/>
  <c r="L89" i="48"/>
  <c r="J93" i="48"/>
  <c r="L62" i="47"/>
  <c r="L68" i="50"/>
  <c r="C329" i="66"/>
  <c r="F30" i="59"/>
  <c r="P68" i="60"/>
  <c r="L98" i="72"/>
  <c r="L93" i="72" s="1"/>
  <c r="H126" i="64"/>
  <c r="G146" i="69"/>
  <c r="H143" i="70"/>
  <c r="Q136" i="72"/>
  <c r="J247" i="64"/>
  <c r="F211" i="66"/>
  <c r="H208" i="70"/>
  <c r="G148" i="50"/>
  <c r="G143" i="50" s="1"/>
  <c r="G143" i="47"/>
  <c r="O36" i="49"/>
  <c r="I118" i="66"/>
  <c r="N112" i="69"/>
  <c r="Q143" i="71"/>
  <c r="E32" i="50"/>
  <c r="O132" i="64"/>
  <c r="M136" i="71"/>
  <c r="P175" i="49"/>
  <c r="N219" i="70"/>
  <c r="N156" i="70"/>
  <c r="N213" i="70" s="1"/>
  <c r="I338" i="70"/>
  <c r="J348" i="67"/>
  <c r="D12" i="59"/>
  <c r="J9" i="60"/>
  <c r="C390" i="71"/>
  <c r="C334" i="71"/>
  <c r="C388" i="71" s="1"/>
  <c r="O348" i="66"/>
  <c r="P161" i="60"/>
  <c r="O310" i="65"/>
  <c r="O304" i="65" s="1"/>
  <c r="O388" i="65"/>
  <c r="O331" i="65"/>
  <c r="D331" i="66"/>
  <c r="D310" i="66"/>
  <c r="H383" i="68"/>
  <c r="H377" i="68" s="1"/>
  <c r="H81" i="55"/>
  <c r="H130" i="59"/>
  <c r="N403" i="67"/>
  <c r="O372" i="64"/>
  <c r="D335" i="67"/>
  <c r="K331" i="70"/>
  <c r="K310" i="70"/>
  <c r="L386" i="64"/>
  <c r="H143" i="60"/>
  <c r="H329" i="67"/>
  <c r="N97" i="59"/>
  <c r="G293" i="72"/>
  <c r="F403" i="66"/>
  <c r="E386" i="71"/>
  <c r="N390" i="71"/>
  <c r="N334" i="71"/>
  <c r="N388" i="71" s="1"/>
  <c r="O81" i="57"/>
  <c r="O431" i="68"/>
  <c r="P148" i="50"/>
  <c r="L139" i="50"/>
  <c r="L130" i="48"/>
  <c r="H90" i="48"/>
  <c r="N86" i="48"/>
  <c r="M162" i="68"/>
  <c r="N142" i="67"/>
  <c r="E141" i="67"/>
  <c r="K138" i="67"/>
  <c r="C138" i="67"/>
  <c r="F97" i="67"/>
  <c r="F135" i="67" s="1"/>
  <c r="P40" i="48"/>
  <c r="Q15" i="48"/>
  <c r="D109" i="64"/>
  <c r="D151" i="64" s="1"/>
  <c r="D152" i="64"/>
  <c r="D148" i="50"/>
  <c r="I92" i="48"/>
  <c r="D162" i="68"/>
  <c r="D108" i="67"/>
  <c r="D147" i="67"/>
  <c r="C101" i="67"/>
  <c r="F138" i="67"/>
  <c r="E97" i="67"/>
  <c r="E135" i="67" s="1"/>
  <c r="E136" i="67"/>
  <c r="D142" i="66"/>
  <c r="M138" i="66"/>
  <c r="H148" i="65"/>
  <c r="P142" i="65"/>
  <c r="J18" i="48"/>
  <c r="J150" i="64"/>
  <c r="E191" i="64"/>
  <c r="E106" i="64"/>
  <c r="E149" i="64"/>
  <c r="G180" i="68"/>
  <c r="O174" i="68"/>
  <c r="E123" i="68"/>
  <c r="E172" i="68"/>
  <c r="F119" i="68"/>
  <c r="F112" i="68"/>
  <c r="F161" i="68"/>
  <c r="J145" i="67"/>
  <c r="F109" i="64"/>
  <c r="F151" i="64" s="1"/>
  <c r="F194" i="64"/>
  <c r="I118" i="67"/>
  <c r="I112" i="67" s="1"/>
  <c r="F143" i="69"/>
  <c r="C143" i="72"/>
  <c r="C335" i="69"/>
  <c r="Q19" i="49"/>
  <c r="I134" i="72"/>
  <c r="D140" i="71"/>
  <c r="Q32" i="50"/>
  <c r="N130" i="50"/>
  <c r="N124" i="47"/>
  <c r="K152" i="71"/>
  <c r="C166" i="50"/>
  <c r="C161" i="47"/>
  <c r="N211" i="69"/>
  <c r="I140" i="71"/>
  <c r="Q19" i="50"/>
  <c r="K338" i="65"/>
  <c r="J74" i="59"/>
  <c r="K375" i="64"/>
  <c r="E324" i="66"/>
  <c r="J384" i="71"/>
  <c r="P410" i="64"/>
  <c r="P323" i="64"/>
  <c r="L166" i="58"/>
  <c r="D329" i="70"/>
  <c r="G384" i="71"/>
  <c r="H148" i="59"/>
  <c r="I124" i="60"/>
  <c r="D338" i="70"/>
  <c r="Q384" i="71"/>
  <c r="H108" i="67"/>
  <c r="H147" i="67"/>
  <c r="H97" i="65"/>
  <c r="H135" i="65" s="1"/>
  <c r="N18" i="48"/>
  <c r="B159" i="64"/>
  <c r="E136" i="48"/>
  <c r="K180" i="68"/>
  <c r="J108" i="65"/>
  <c r="J147" i="65"/>
  <c r="O98" i="72"/>
  <c r="O211" i="70"/>
  <c r="Q147" i="72"/>
  <c r="J111" i="49"/>
  <c r="J105" i="45"/>
  <c r="P148" i="49"/>
  <c r="P143" i="45"/>
  <c r="M136" i="72"/>
  <c r="H259" i="68"/>
  <c r="L208" i="70"/>
  <c r="C143" i="71"/>
  <c r="B111" i="71"/>
  <c r="B134" i="71"/>
  <c r="J93" i="49"/>
  <c r="D116" i="71"/>
  <c r="D111" i="71" s="1"/>
  <c r="E143" i="71"/>
  <c r="O130" i="72"/>
  <c r="H140" i="72"/>
  <c r="B204" i="72"/>
  <c r="N208" i="69"/>
  <c r="L130" i="72"/>
  <c r="J174" i="64"/>
  <c r="G280" i="72"/>
  <c r="G316" i="72" s="1"/>
  <c r="G285" i="65"/>
  <c r="F291" i="65"/>
  <c r="H105" i="60"/>
  <c r="E348" i="70"/>
  <c r="P298" i="72"/>
  <c r="P318" i="72"/>
  <c r="P372" i="72"/>
  <c r="E304" i="65"/>
  <c r="E324" i="65"/>
  <c r="J83" i="48"/>
  <c r="N94" i="67"/>
  <c r="N171" i="67"/>
  <c r="K141" i="65"/>
  <c r="D200" i="67"/>
  <c r="Q62" i="45"/>
  <c r="Q68" i="49"/>
  <c r="G235" i="64"/>
  <c r="L211" i="69"/>
  <c r="G331" i="66"/>
  <c r="Q314" i="72"/>
  <c r="H348" i="70"/>
  <c r="O342" i="66"/>
  <c r="F124" i="60"/>
  <c r="K43" i="47"/>
  <c r="M119" i="68"/>
  <c r="M216" i="68"/>
  <c r="M168" i="68"/>
  <c r="C66" i="48"/>
  <c r="F27" i="20"/>
  <c r="N27" i="20"/>
  <c r="B14" i="64"/>
  <c r="B15" i="49"/>
  <c r="B19" i="64"/>
  <c r="B22" i="49"/>
  <c r="B12" i="65"/>
  <c r="B32" i="49"/>
  <c r="B33" i="49"/>
  <c r="B33" i="50"/>
  <c r="B34" i="49"/>
  <c r="B33" i="48"/>
  <c r="B17" i="65"/>
  <c r="B186" i="65" s="1"/>
  <c r="B41" i="49"/>
  <c r="B12" i="66"/>
  <c r="B51" i="49"/>
  <c r="B53" i="49"/>
  <c r="B52" i="50"/>
  <c r="B52" i="49"/>
  <c r="B53" i="48"/>
  <c r="B17" i="66"/>
  <c r="B186" i="66" s="1"/>
  <c r="B60" i="49"/>
  <c r="B12" i="67"/>
  <c r="B215" i="67" s="1"/>
  <c r="B71" i="50"/>
  <c r="B72" i="49"/>
  <c r="B71" i="49"/>
  <c r="B71" i="48"/>
  <c r="B17" i="67"/>
  <c r="B79" i="49"/>
  <c r="B12" i="68"/>
  <c r="B91" i="49"/>
  <c r="B90" i="49"/>
  <c r="B89" i="49"/>
  <c r="B91" i="48"/>
  <c r="B16" i="68"/>
  <c r="B247" i="68" s="1"/>
  <c r="B99" i="49"/>
  <c r="B98" i="49"/>
  <c r="B107" i="38"/>
  <c r="B5" i="69"/>
  <c r="B222" i="69" s="1"/>
  <c r="B120" i="49"/>
  <c r="B108" i="48"/>
  <c r="B107" i="48"/>
  <c r="B110" i="49"/>
  <c r="B110" i="48"/>
  <c r="B107" i="49"/>
  <c r="B108" i="49"/>
  <c r="B111" i="49"/>
  <c r="B13" i="69"/>
  <c r="B116" i="48"/>
  <c r="B116" i="49"/>
  <c r="B126" i="38"/>
  <c r="B7" i="70" s="1"/>
  <c r="B5" i="70"/>
  <c r="B175" i="70" s="1"/>
  <c r="B129" i="49"/>
  <c r="B139" i="49"/>
  <c r="B129" i="48"/>
  <c r="B127" i="49"/>
  <c r="B126" i="48"/>
  <c r="B126" i="49"/>
  <c r="B127" i="48"/>
  <c r="B13" i="70"/>
  <c r="B135" i="49"/>
  <c r="B135" i="48"/>
  <c r="B145" i="38"/>
  <c r="B7" i="71" s="1"/>
  <c r="B5" i="71"/>
  <c r="B170" i="71" s="1"/>
  <c r="B145" i="49"/>
  <c r="B147" i="48"/>
  <c r="B147" i="49"/>
  <c r="B145" i="48"/>
  <c r="B157" i="50"/>
  <c r="B148" i="49"/>
  <c r="B148" i="50"/>
  <c r="B13" i="71"/>
  <c r="B153" i="49"/>
  <c r="B153" i="48"/>
  <c r="B163" i="38"/>
  <c r="B7" i="72" s="1"/>
  <c r="B5" i="72"/>
  <c r="B165" i="49"/>
  <c r="B175" i="49"/>
  <c r="B163" i="48"/>
  <c r="B165" i="48"/>
  <c r="B163" i="49"/>
  <c r="B166" i="48"/>
  <c r="B175" i="48"/>
  <c r="B166" i="50"/>
  <c r="B13" i="72"/>
  <c r="B171" i="49"/>
  <c r="B171" i="48"/>
  <c r="C5" i="38"/>
  <c r="C7" i="64" s="1"/>
  <c r="C191" i="64" s="1"/>
  <c r="C5" i="64"/>
  <c r="C247" i="64" s="1"/>
  <c r="C8" i="49"/>
  <c r="C19" i="50"/>
  <c r="C6" i="49"/>
  <c r="C5" i="49"/>
  <c r="C5" i="50"/>
  <c r="C9" i="50"/>
  <c r="G5" i="38"/>
  <c r="G7" i="64" s="1"/>
  <c r="G5" i="64"/>
  <c r="G237" i="64" s="1"/>
  <c r="G5" i="50"/>
  <c r="G6" i="49"/>
  <c r="G5" i="49"/>
  <c r="G8" i="49"/>
  <c r="K5" i="38"/>
  <c r="K7" i="64" s="1"/>
  <c r="K192" i="64" s="1"/>
  <c r="K5" i="64"/>
  <c r="K6" i="49"/>
  <c r="K8" i="49"/>
  <c r="K5" i="49"/>
  <c r="K5" i="50"/>
  <c r="K19" i="50"/>
  <c r="K9" i="49"/>
  <c r="O5" i="38"/>
  <c r="O5" i="64"/>
  <c r="O5" i="50"/>
  <c r="O19" i="50"/>
  <c r="O8" i="49"/>
  <c r="O5" i="49"/>
  <c r="O6" i="49"/>
  <c r="D11" i="64"/>
  <c r="D10" i="49"/>
  <c r="D10" i="50"/>
  <c r="H11" i="64"/>
  <c r="H10" i="50"/>
  <c r="H10" i="49"/>
  <c r="L11" i="64"/>
  <c r="L196" i="64" s="1"/>
  <c r="L10" i="49"/>
  <c r="L10" i="50"/>
  <c r="P11" i="64"/>
  <c r="P196" i="64" s="1"/>
  <c r="P10" i="50"/>
  <c r="P10" i="49"/>
  <c r="E12" i="64"/>
  <c r="E11" i="49"/>
  <c r="E11" i="50"/>
  <c r="I12" i="64"/>
  <c r="I197" i="64" s="1"/>
  <c r="I11" i="50"/>
  <c r="I11" i="49"/>
  <c r="M12" i="64"/>
  <c r="M11" i="49"/>
  <c r="M11" i="50"/>
  <c r="Q12" i="64"/>
  <c r="Q11" i="50"/>
  <c r="Q11" i="49"/>
  <c r="F13" i="64"/>
  <c r="F219" i="64" s="1"/>
  <c r="F13" i="49"/>
  <c r="F13" i="50"/>
  <c r="F14" i="49"/>
  <c r="F12" i="50"/>
  <c r="J13" i="64"/>
  <c r="J13" i="49"/>
  <c r="J14" i="49"/>
  <c r="J13" i="50"/>
  <c r="J12" i="50"/>
  <c r="N13" i="64"/>
  <c r="N14" i="49"/>
  <c r="N13" i="49"/>
  <c r="N13" i="50"/>
  <c r="C14" i="64"/>
  <c r="C201" i="64" s="1"/>
  <c r="C15" i="49"/>
  <c r="G14" i="64"/>
  <c r="G15" i="49"/>
  <c r="K14" i="64"/>
  <c r="K201" i="64" s="1"/>
  <c r="K15" i="49"/>
  <c r="O14" i="64"/>
  <c r="O15" i="49"/>
  <c r="D15" i="64"/>
  <c r="D18" i="49"/>
  <c r="D17" i="49"/>
  <c r="H15" i="64"/>
  <c r="H204" i="64" s="1"/>
  <c r="H18" i="49"/>
  <c r="H17" i="49"/>
  <c r="L15" i="64"/>
  <c r="L204" i="64" s="1"/>
  <c r="L17" i="49"/>
  <c r="L18" i="49"/>
  <c r="P15" i="64"/>
  <c r="P18" i="49"/>
  <c r="P17" i="49"/>
  <c r="E17" i="64"/>
  <c r="E206" i="64" s="1"/>
  <c r="E20" i="49"/>
  <c r="E20" i="50"/>
  <c r="I17" i="64"/>
  <c r="I206" i="64" s="1"/>
  <c r="I20" i="50"/>
  <c r="I20" i="49"/>
  <c r="M17" i="64"/>
  <c r="M206" i="64" s="1"/>
  <c r="M20" i="50"/>
  <c r="M20" i="49"/>
  <c r="Q17" i="64"/>
  <c r="Q20" i="50"/>
  <c r="Q20" i="49"/>
  <c r="F18" i="64"/>
  <c r="F21" i="50"/>
  <c r="F21" i="49"/>
  <c r="J18" i="64"/>
  <c r="J207" i="64" s="1"/>
  <c r="J21" i="49"/>
  <c r="J21" i="50"/>
  <c r="N18" i="64"/>
  <c r="N207" i="64" s="1"/>
  <c r="N21" i="50"/>
  <c r="N21" i="49"/>
  <c r="C19" i="64"/>
  <c r="C22" i="49"/>
  <c r="G19" i="64"/>
  <c r="G22" i="49"/>
  <c r="K19" i="64"/>
  <c r="K208" i="64" s="1"/>
  <c r="K22" i="49"/>
  <c r="O19" i="64"/>
  <c r="O208" i="64" s="1"/>
  <c r="O22" i="49"/>
  <c r="D26" i="38"/>
  <c r="D7" i="65" s="1"/>
  <c r="D171" i="65" s="1"/>
  <c r="D5" i="65"/>
  <c r="D193" i="65" s="1"/>
  <c r="D29" i="49"/>
  <c r="D39" i="49"/>
  <c r="D26" i="50"/>
  <c r="D26" i="49"/>
  <c r="D27" i="49"/>
  <c r="H26" i="38"/>
  <c r="H5" i="65"/>
  <c r="H26" i="50"/>
  <c r="H26" i="49"/>
  <c r="H39" i="49"/>
  <c r="H27" i="49"/>
  <c r="H29" i="49"/>
  <c r="L26" i="38"/>
  <c r="L5" i="65"/>
  <c r="L26" i="50"/>
  <c r="L27" i="49"/>
  <c r="L29" i="49"/>
  <c r="L26" i="49"/>
  <c r="L39" i="49"/>
  <c r="P26" i="38"/>
  <c r="P7" i="65" s="1"/>
  <c r="P5" i="65"/>
  <c r="P29" i="49"/>
  <c r="P27" i="49"/>
  <c r="P26" i="50"/>
  <c r="P39" i="49"/>
  <c r="P26" i="49"/>
  <c r="F11" i="65"/>
  <c r="F176" i="65" s="1"/>
  <c r="F31" i="49"/>
  <c r="F31" i="50"/>
  <c r="J11" i="65"/>
  <c r="J31" i="49"/>
  <c r="J31" i="50"/>
  <c r="N11" i="65"/>
  <c r="N31" i="49"/>
  <c r="N31" i="50"/>
  <c r="C12" i="65"/>
  <c r="C179" i="65" s="1"/>
  <c r="C33" i="49"/>
  <c r="C34" i="49"/>
  <c r="C32" i="49"/>
  <c r="C33" i="50"/>
  <c r="G12" i="65"/>
  <c r="G178" i="65" s="1"/>
  <c r="G33" i="50"/>
  <c r="G32" i="50"/>
  <c r="G33" i="49"/>
  <c r="G34" i="49"/>
  <c r="K12" i="65"/>
  <c r="K179" i="65" s="1"/>
  <c r="K33" i="50"/>
  <c r="K34" i="49"/>
  <c r="K33" i="49"/>
  <c r="K32" i="50"/>
  <c r="O12" i="65"/>
  <c r="O215" i="65" s="1"/>
  <c r="O34" i="49"/>
  <c r="O32" i="50"/>
  <c r="O33" i="50"/>
  <c r="O33" i="49"/>
  <c r="D13" i="65"/>
  <c r="D35" i="49"/>
  <c r="H13" i="65"/>
  <c r="H180" i="65" s="1"/>
  <c r="H35" i="49"/>
  <c r="L13" i="65"/>
  <c r="L180" i="65" s="1"/>
  <c r="L35" i="49"/>
  <c r="P13" i="65"/>
  <c r="P180" i="65" s="1"/>
  <c r="P35" i="49"/>
  <c r="E14" i="65"/>
  <c r="E37" i="49"/>
  <c r="E36" i="49"/>
  <c r="E38" i="49"/>
  <c r="I14" i="65"/>
  <c r="I37" i="49"/>
  <c r="I38" i="49"/>
  <c r="I38" i="48"/>
  <c r="M14" i="65"/>
  <c r="M182" i="65" s="1"/>
  <c r="M36" i="49"/>
  <c r="M37" i="49"/>
  <c r="M38" i="49"/>
  <c r="Q14" i="65"/>
  <c r="Q37" i="49"/>
  <c r="Q38" i="49"/>
  <c r="F16" i="65"/>
  <c r="F185" i="65" s="1"/>
  <c r="F40" i="50"/>
  <c r="F40" i="49"/>
  <c r="J16" i="65"/>
  <c r="J185" i="65" s="1"/>
  <c r="J40" i="49"/>
  <c r="J40" i="50"/>
  <c r="N16" i="65"/>
  <c r="N40" i="50"/>
  <c r="N40" i="49"/>
  <c r="C17" i="65"/>
  <c r="C41" i="49"/>
  <c r="G17" i="65"/>
  <c r="G186" i="65" s="1"/>
  <c r="G41" i="49"/>
  <c r="K17" i="65"/>
  <c r="K41" i="49"/>
  <c r="O17" i="65"/>
  <c r="O186" i="65" s="1"/>
  <c r="O41" i="49"/>
  <c r="D45" i="38"/>
  <c r="D7" i="66" s="1"/>
  <c r="D172" i="66" s="1"/>
  <c r="D5" i="66"/>
  <c r="D174" i="66" s="1"/>
  <c r="D45" i="49"/>
  <c r="D46" i="49"/>
  <c r="D45" i="50"/>
  <c r="D58" i="50"/>
  <c r="D48" i="49"/>
  <c r="D45" i="48"/>
  <c r="D58" i="49"/>
  <c r="H45" i="38"/>
  <c r="H7" i="66" s="1"/>
  <c r="H172" i="66" s="1"/>
  <c r="H5" i="66"/>
  <c r="H46" i="49"/>
  <c r="H45" i="50"/>
  <c r="H58" i="50"/>
  <c r="H45" i="49"/>
  <c r="H48" i="49"/>
  <c r="L45" i="38"/>
  <c r="L5" i="66"/>
  <c r="L203" i="66" s="1"/>
  <c r="L45" i="49"/>
  <c r="L58" i="50"/>
  <c r="L48" i="49"/>
  <c r="L45" i="50"/>
  <c r="L46" i="49"/>
  <c r="P45" i="38"/>
  <c r="P7" i="66" s="1"/>
  <c r="P171" i="66" s="1"/>
  <c r="P5" i="66"/>
  <c r="P45" i="50"/>
  <c r="P46" i="49"/>
  <c r="P45" i="49"/>
  <c r="P58" i="50"/>
  <c r="P48" i="49"/>
  <c r="P45" i="48"/>
  <c r="F11" i="66"/>
  <c r="F176" i="66" s="1"/>
  <c r="F50" i="49"/>
  <c r="F50" i="50"/>
  <c r="J11" i="66"/>
  <c r="J50" i="49"/>
  <c r="J50" i="50"/>
  <c r="N11" i="66"/>
  <c r="N176" i="66" s="1"/>
  <c r="N50" i="50"/>
  <c r="N50" i="49"/>
  <c r="C12" i="66"/>
  <c r="C53" i="49"/>
  <c r="C52" i="49"/>
  <c r="C52" i="50"/>
  <c r="C51" i="50"/>
  <c r="C51" i="49"/>
  <c r="G12" i="66"/>
  <c r="G52" i="50"/>
  <c r="G52" i="49"/>
  <c r="G53" i="49"/>
  <c r="G51" i="49"/>
  <c r="G51" i="50"/>
  <c r="K12" i="66"/>
  <c r="K53" i="49"/>
  <c r="K52" i="50"/>
  <c r="K52" i="49"/>
  <c r="O12" i="66"/>
  <c r="O53" i="49"/>
  <c r="O52" i="49"/>
  <c r="O52" i="50"/>
  <c r="D13" i="66"/>
  <c r="D180" i="66" s="1"/>
  <c r="D54" i="49"/>
  <c r="H13" i="66"/>
  <c r="H180" i="66" s="1"/>
  <c r="H54" i="49"/>
  <c r="L13" i="66"/>
  <c r="L180" i="66" s="1"/>
  <c r="L54" i="49"/>
  <c r="P13" i="66"/>
  <c r="P180" i="66" s="1"/>
  <c r="P54" i="49"/>
  <c r="E14" i="66"/>
  <c r="E57" i="49"/>
  <c r="E56" i="49"/>
  <c r="I14" i="66"/>
  <c r="I182" i="66" s="1"/>
  <c r="I56" i="49"/>
  <c r="I57" i="49"/>
  <c r="I55" i="49"/>
  <c r="M14" i="66"/>
  <c r="M182" i="66" s="1"/>
  <c r="M56" i="49"/>
  <c r="M57" i="49"/>
  <c r="Q14" i="66"/>
  <c r="Q183" i="66" s="1"/>
  <c r="Q57" i="49"/>
  <c r="Q56" i="49"/>
  <c r="Q55" i="49"/>
  <c r="F16" i="66"/>
  <c r="F59" i="49"/>
  <c r="F59" i="50"/>
  <c r="J16" i="66"/>
  <c r="J185" i="66" s="1"/>
  <c r="J59" i="50"/>
  <c r="J59" i="49"/>
  <c r="N16" i="66"/>
  <c r="N185" i="66" s="1"/>
  <c r="N59" i="49"/>
  <c r="N59" i="50"/>
  <c r="C17" i="66"/>
  <c r="C186" i="66" s="1"/>
  <c r="C60" i="49"/>
  <c r="G17" i="66"/>
  <c r="G186" i="66" s="1"/>
  <c r="G60" i="49"/>
  <c r="K17" i="66"/>
  <c r="K60" i="49"/>
  <c r="O17" i="66"/>
  <c r="O186" i="66" s="1"/>
  <c r="O60" i="49"/>
  <c r="D64" i="38"/>
  <c r="D7" i="67" s="1"/>
  <c r="D171" i="67" s="1"/>
  <c r="D5" i="67"/>
  <c r="D67" i="49"/>
  <c r="D65" i="49"/>
  <c r="D64" i="49"/>
  <c r="D77" i="49"/>
  <c r="D64" i="50"/>
  <c r="H64" i="38"/>
  <c r="H7" i="67" s="1"/>
  <c r="H5" i="67"/>
  <c r="H222" i="67" s="1"/>
  <c r="H65" i="49"/>
  <c r="H64" i="50"/>
  <c r="H64" i="49"/>
  <c r="H67" i="49"/>
  <c r="H77" i="50"/>
  <c r="L64" i="38"/>
  <c r="L7" i="67" s="1"/>
  <c r="L5" i="67"/>
  <c r="L64" i="49"/>
  <c r="L67" i="49"/>
  <c r="L65" i="49"/>
  <c r="L77" i="49"/>
  <c r="L64" i="50"/>
  <c r="L68" i="49"/>
  <c r="P64" i="38"/>
  <c r="P7" i="67" s="1"/>
  <c r="P171" i="67" s="1"/>
  <c r="P5" i="67"/>
  <c r="P64" i="50"/>
  <c r="P67" i="49"/>
  <c r="P65" i="49"/>
  <c r="P64" i="49"/>
  <c r="P77" i="50"/>
  <c r="P68" i="49"/>
  <c r="F11" i="67"/>
  <c r="F176" i="67" s="1"/>
  <c r="F69" i="49"/>
  <c r="F69" i="50"/>
  <c r="J11" i="67"/>
  <c r="J176" i="67" s="1"/>
  <c r="J69" i="50"/>
  <c r="J69" i="49"/>
  <c r="N11" i="67"/>
  <c r="N69" i="50"/>
  <c r="N69" i="49"/>
  <c r="C12" i="67"/>
  <c r="C72" i="49"/>
  <c r="C71" i="50"/>
  <c r="C71" i="49"/>
  <c r="C70" i="50"/>
  <c r="G12" i="67"/>
  <c r="G178" i="67" s="1"/>
  <c r="G71" i="49"/>
  <c r="G71" i="50"/>
  <c r="G72" i="49"/>
  <c r="K12" i="67"/>
  <c r="K178" i="67" s="1"/>
  <c r="K72" i="49"/>
  <c r="K71" i="50"/>
  <c r="K71" i="49"/>
  <c r="O12" i="67"/>
  <c r="O71" i="49"/>
  <c r="O71" i="50"/>
  <c r="O72" i="49"/>
  <c r="D13" i="67"/>
  <c r="D199" i="67" s="1"/>
  <c r="D73" i="49"/>
  <c r="H13" i="67"/>
  <c r="H73" i="49"/>
  <c r="L13" i="67"/>
  <c r="L199" i="67" s="1"/>
  <c r="L73" i="49"/>
  <c r="P13" i="67"/>
  <c r="P73" i="49"/>
  <c r="E14" i="67"/>
  <c r="E74" i="49"/>
  <c r="E75" i="49"/>
  <c r="E76" i="49"/>
  <c r="E76" i="48"/>
  <c r="I14" i="67"/>
  <c r="I75" i="49"/>
  <c r="I76" i="49"/>
  <c r="I76" i="48"/>
  <c r="M14" i="67"/>
  <c r="M76" i="49"/>
  <c r="M75" i="49"/>
  <c r="M74" i="49"/>
  <c r="M76" i="48"/>
  <c r="Q14" i="67"/>
  <c r="Q75" i="49"/>
  <c r="Q76" i="49"/>
  <c r="Q76" i="48"/>
  <c r="F16" i="67"/>
  <c r="F78" i="49"/>
  <c r="F78" i="50"/>
  <c r="F78" i="48"/>
  <c r="J16" i="67"/>
  <c r="J78" i="49"/>
  <c r="J78" i="50"/>
  <c r="J78" i="48"/>
  <c r="N16" i="67"/>
  <c r="N185" i="67" s="1"/>
  <c r="N78" i="49"/>
  <c r="N78" i="50"/>
  <c r="N78" i="48"/>
  <c r="C17" i="67"/>
  <c r="C79" i="49"/>
  <c r="C79" i="48"/>
  <c r="G17" i="67"/>
  <c r="G186" i="67" s="1"/>
  <c r="G79" i="49"/>
  <c r="G79" i="48"/>
  <c r="K17" i="67"/>
  <c r="K186" i="67" s="1"/>
  <c r="K79" i="49"/>
  <c r="K79" i="48"/>
  <c r="O17" i="67"/>
  <c r="O186" i="67" s="1"/>
  <c r="O79" i="49"/>
  <c r="O79" i="48"/>
  <c r="D83" i="38"/>
  <c r="D7" i="68" s="1"/>
  <c r="D210" i="68" s="1"/>
  <c r="D5" i="68"/>
  <c r="D84" i="49"/>
  <c r="D86" i="49"/>
  <c r="D83" i="49"/>
  <c r="D83" i="50"/>
  <c r="H83" i="38"/>
  <c r="H7" i="68" s="1"/>
  <c r="H210" i="68" s="1"/>
  <c r="H5" i="68"/>
  <c r="H212" i="68" s="1"/>
  <c r="H83" i="50"/>
  <c r="H86" i="49"/>
  <c r="H83" i="49"/>
  <c r="H84" i="49"/>
  <c r="L5" i="68"/>
  <c r="L212" i="68" s="1"/>
  <c r="L86" i="49"/>
  <c r="L84" i="49"/>
  <c r="L83" i="49"/>
  <c r="L83" i="50"/>
  <c r="L86" i="48"/>
  <c r="P83" i="38"/>
  <c r="P7" i="68" s="1"/>
  <c r="P5" i="68"/>
  <c r="P86" i="49"/>
  <c r="P83" i="49"/>
  <c r="P83" i="50"/>
  <c r="P84" i="49"/>
  <c r="E11" i="68"/>
  <c r="E214" i="68" s="1"/>
  <c r="E88" i="50"/>
  <c r="E88" i="49"/>
  <c r="I11" i="68"/>
  <c r="I88" i="49"/>
  <c r="I88" i="50"/>
  <c r="I88" i="48"/>
  <c r="M11" i="68"/>
  <c r="M214" i="68" s="1"/>
  <c r="M88" i="49"/>
  <c r="M88" i="50"/>
  <c r="Q11" i="68"/>
  <c r="Q214" i="68" s="1"/>
  <c r="Q88" i="50"/>
  <c r="Q88" i="49"/>
  <c r="F12" i="68"/>
  <c r="F90" i="49"/>
  <c r="F89" i="49"/>
  <c r="F91" i="49"/>
  <c r="F90" i="50"/>
  <c r="F91" i="48"/>
  <c r="F89" i="50"/>
  <c r="J12" i="68"/>
  <c r="J91" i="49"/>
  <c r="J89" i="49"/>
  <c r="J90" i="50"/>
  <c r="J89" i="50"/>
  <c r="J90" i="49"/>
  <c r="J91" i="48"/>
  <c r="J90" i="48"/>
  <c r="N12" i="68"/>
  <c r="N89" i="49"/>
  <c r="N91" i="49"/>
  <c r="N89" i="50"/>
  <c r="N90" i="49"/>
  <c r="N90" i="50"/>
  <c r="N91" i="48"/>
  <c r="C13" i="68"/>
  <c r="C218" i="68" s="1"/>
  <c r="C92" i="49"/>
  <c r="C92" i="50"/>
  <c r="C92" i="48"/>
  <c r="G13" i="68"/>
  <c r="G92" i="49"/>
  <c r="G92" i="50"/>
  <c r="G92" i="48"/>
  <c r="K13" i="68"/>
  <c r="K92" i="50"/>
  <c r="K92" i="49"/>
  <c r="K92" i="48"/>
  <c r="O13" i="68"/>
  <c r="O218" i="68" s="1"/>
  <c r="O92" i="50"/>
  <c r="O92" i="49"/>
  <c r="O92" i="48"/>
  <c r="D14" i="68"/>
  <c r="D267" i="68" s="1"/>
  <c r="D95" i="49"/>
  <c r="D94" i="49"/>
  <c r="D94" i="50"/>
  <c r="D94" i="48"/>
  <c r="H14" i="68"/>
  <c r="H94" i="49"/>
  <c r="H94" i="50"/>
  <c r="H95" i="49"/>
  <c r="H93" i="50"/>
  <c r="H94" i="48"/>
  <c r="L14" i="68"/>
  <c r="L94" i="50"/>
  <c r="L94" i="49"/>
  <c r="L95" i="49"/>
  <c r="L94" i="48"/>
  <c r="L93" i="50"/>
  <c r="P14" i="68"/>
  <c r="P94" i="49"/>
  <c r="P95" i="49"/>
  <c r="P94" i="50"/>
  <c r="P94" i="48"/>
  <c r="P93" i="49"/>
  <c r="E15" i="68"/>
  <c r="E96" i="49"/>
  <c r="I15" i="68"/>
  <c r="I96" i="49"/>
  <c r="M15" i="68"/>
  <c r="M246" i="68" s="1"/>
  <c r="M96" i="49"/>
  <c r="Q15" i="68"/>
  <c r="Q96" i="49"/>
  <c r="F16" i="68"/>
  <c r="F225" i="68" s="1"/>
  <c r="F98" i="49"/>
  <c r="F99" i="49"/>
  <c r="J16" i="68"/>
  <c r="J224" i="68" s="1"/>
  <c r="J97" i="49"/>
  <c r="J99" i="49"/>
  <c r="J98" i="49"/>
  <c r="N16" i="68"/>
  <c r="N98" i="49"/>
  <c r="N99" i="49"/>
  <c r="N97" i="49"/>
  <c r="C18" i="68"/>
  <c r="C101" i="49"/>
  <c r="G18" i="68"/>
  <c r="G101" i="49"/>
  <c r="K18" i="68"/>
  <c r="K227" i="68" s="1"/>
  <c r="K101" i="49"/>
  <c r="O18" i="68"/>
  <c r="O227" i="68" s="1"/>
  <c r="O101" i="49"/>
  <c r="D19" i="68"/>
  <c r="D228" i="68" s="1"/>
  <c r="D102" i="50"/>
  <c r="D102" i="49"/>
  <c r="H19" i="68"/>
  <c r="H228" i="68" s="1"/>
  <c r="H102" i="50"/>
  <c r="H102" i="49"/>
  <c r="L19" i="68"/>
  <c r="L228" i="68" s="1"/>
  <c r="L102" i="49"/>
  <c r="L102" i="50"/>
  <c r="P19" i="68"/>
  <c r="P102" i="49"/>
  <c r="P102" i="50"/>
  <c r="E20" i="68"/>
  <c r="E103" i="49"/>
  <c r="I20" i="68"/>
  <c r="I103" i="49"/>
  <c r="M20" i="68"/>
  <c r="M229" i="68" s="1"/>
  <c r="M103" i="49"/>
  <c r="Q20" i="68"/>
  <c r="Q253" i="68" s="1"/>
  <c r="Q103" i="49"/>
  <c r="F107" i="38"/>
  <c r="F7" i="69" s="1"/>
  <c r="F5" i="69"/>
  <c r="F108" i="48"/>
  <c r="F120" i="49"/>
  <c r="F108" i="49"/>
  <c r="F110" i="48"/>
  <c r="F110" i="49"/>
  <c r="F107" i="48"/>
  <c r="F107" i="49"/>
  <c r="J107" i="38"/>
  <c r="J7" i="69" s="1"/>
  <c r="J5" i="69"/>
  <c r="J110" i="49"/>
  <c r="J107" i="48"/>
  <c r="J107" i="49"/>
  <c r="J108" i="48"/>
  <c r="J110" i="48"/>
  <c r="J108" i="49"/>
  <c r="N107" i="38"/>
  <c r="N7" i="69" s="1"/>
  <c r="N5" i="69"/>
  <c r="N194" i="69" s="1"/>
  <c r="N108" i="49"/>
  <c r="N107" i="49"/>
  <c r="N108" i="48"/>
  <c r="N107" i="48"/>
  <c r="N110" i="49"/>
  <c r="N110" i="48"/>
  <c r="F13" i="69"/>
  <c r="F116" i="48"/>
  <c r="F116" i="49"/>
  <c r="J13" i="69"/>
  <c r="J116" i="48"/>
  <c r="J116" i="49"/>
  <c r="N13" i="69"/>
  <c r="N116" i="49"/>
  <c r="N116" i="48"/>
  <c r="C14" i="69"/>
  <c r="C118" i="49"/>
  <c r="C119" i="48"/>
  <c r="C119" i="49"/>
  <c r="C118" i="48"/>
  <c r="C117" i="48"/>
  <c r="G14" i="69"/>
  <c r="G181" i="69" s="1"/>
  <c r="G118" i="49"/>
  <c r="G118" i="48"/>
  <c r="G119" i="48"/>
  <c r="G119" i="49"/>
  <c r="K14" i="69"/>
  <c r="K119" i="48"/>
  <c r="K118" i="49"/>
  <c r="K119" i="49"/>
  <c r="K118" i="48"/>
  <c r="K117" i="48"/>
  <c r="O14" i="69"/>
  <c r="O118" i="48"/>
  <c r="O119" i="48"/>
  <c r="O119" i="49"/>
  <c r="O118" i="49"/>
  <c r="D16" i="69"/>
  <c r="D121" i="48"/>
  <c r="D121" i="49"/>
  <c r="D121" i="50"/>
  <c r="H16" i="69"/>
  <c r="H121" i="48"/>
  <c r="H121" i="50"/>
  <c r="H121" i="49"/>
  <c r="L16" i="69"/>
  <c r="L121" i="49"/>
  <c r="L121" i="48"/>
  <c r="L121" i="50"/>
  <c r="P16" i="69"/>
  <c r="P121" i="49"/>
  <c r="P121" i="50"/>
  <c r="P121" i="48"/>
  <c r="E17" i="69"/>
  <c r="E122" i="48"/>
  <c r="E122" i="49"/>
  <c r="I17" i="69"/>
  <c r="I122" i="49"/>
  <c r="I122" i="48"/>
  <c r="M17" i="69"/>
  <c r="M122" i="48"/>
  <c r="M122" i="49"/>
  <c r="Q17" i="69"/>
  <c r="Q122" i="49"/>
  <c r="Q122" i="48"/>
  <c r="F126" i="38"/>
  <c r="F5" i="70"/>
  <c r="F129" i="48"/>
  <c r="F127" i="48"/>
  <c r="F127" i="49"/>
  <c r="F129" i="49"/>
  <c r="F126" i="48"/>
  <c r="F126" i="49"/>
  <c r="J126" i="38"/>
  <c r="J7" i="70" s="1"/>
  <c r="J5" i="70"/>
  <c r="J222" i="70" s="1"/>
  <c r="J127" i="48"/>
  <c r="J139" i="50"/>
  <c r="J124" i="50" s="1"/>
  <c r="J129" i="49"/>
  <c r="J126" i="49"/>
  <c r="J126" i="48"/>
  <c r="J129" i="48"/>
  <c r="J127" i="49"/>
  <c r="N126" i="38"/>
  <c r="N7" i="70" s="1"/>
  <c r="N5" i="70"/>
  <c r="N222" i="70" s="1"/>
  <c r="N126" i="48"/>
  <c r="N126" i="49"/>
  <c r="N129" i="49"/>
  <c r="N139" i="49"/>
  <c r="N139" i="50"/>
  <c r="N127" i="49"/>
  <c r="N127" i="48"/>
  <c r="N129" i="48"/>
  <c r="N139" i="48"/>
  <c r="D11" i="70"/>
  <c r="D131" i="48"/>
  <c r="D131" i="49"/>
  <c r="H11" i="70"/>
  <c r="H131" i="49"/>
  <c r="H131" i="48"/>
  <c r="L11" i="70"/>
  <c r="L131" i="49"/>
  <c r="L131" i="48"/>
  <c r="P11" i="70"/>
  <c r="P131" i="48"/>
  <c r="P131" i="49"/>
  <c r="E12" i="70"/>
  <c r="E177" i="70" s="1"/>
  <c r="E133" i="49"/>
  <c r="E134" i="49"/>
  <c r="E133" i="48"/>
  <c r="E134" i="48"/>
  <c r="E132" i="48"/>
  <c r="I12" i="70"/>
  <c r="I133" i="48"/>
  <c r="I134" i="48"/>
  <c r="I134" i="49"/>
  <c r="I133" i="49"/>
  <c r="M12" i="70"/>
  <c r="M133" i="49"/>
  <c r="M134" i="49"/>
  <c r="M133" i="48"/>
  <c r="M134" i="48"/>
  <c r="Q12" i="70"/>
  <c r="Q196" i="70" s="1"/>
  <c r="Q133" i="48"/>
  <c r="Q134" i="49"/>
  <c r="Q134" i="48"/>
  <c r="Q133" i="49"/>
  <c r="Q132" i="48"/>
  <c r="F13" i="70"/>
  <c r="F135" i="49"/>
  <c r="F135" i="48"/>
  <c r="J13" i="70"/>
  <c r="J135" i="48"/>
  <c r="J135" i="49"/>
  <c r="N13" i="70"/>
  <c r="N135" i="49"/>
  <c r="N135" i="48"/>
  <c r="C14" i="70"/>
  <c r="C138" i="49"/>
  <c r="C136" i="49"/>
  <c r="C137" i="49"/>
  <c r="C137" i="48"/>
  <c r="C138" i="48"/>
  <c r="G14" i="70"/>
  <c r="G138" i="48"/>
  <c r="G138" i="49"/>
  <c r="G137" i="48"/>
  <c r="G137" i="49"/>
  <c r="K14" i="70"/>
  <c r="K137" i="48"/>
  <c r="K138" i="48"/>
  <c r="K137" i="49"/>
  <c r="K138" i="49"/>
  <c r="K136" i="48"/>
  <c r="O14" i="70"/>
  <c r="O200" i="70" s="1"/>
  <c r="O138" i="49"/>
  <c r="O138" i="48"/>
  <c r="O137" i="49"/>
  <c r="O137" i="48"/>
  <c r="D16" i="70"/>
  <c r="D140" i="48"/>
  <c r="D140" i="50"/>
  <c r="D140" i="49"/>
  <c r="H16" i="70"/>
  <c r="H140" i="49"/>
  <c r="H140" i="50"/>
  <c r="H140" i="48"/>
  <c r="L16" i="70"/>
  <c r="L140" i="50"/>
  <c r="L140" i="48"/>
  <c r="L140" i="49"/>
  <c r="P16" i="70"/>
  <c r="P140" i="48"/>
  <c r="P140" i="49"/>
  <c r="P140" i="50"/>
  <c r="E17" i="70"/>
  <c r="E141" i="48"/>
  <c r="E141" i="49"/>
  <c r="I17" i="70"/>
  <c r="I141" i="49"/>
  <c r="I141" i="48"/>
  <c r="M17" i="70"/>
  <c r="M141" i="49"/>
  <c r="M141" i="48"/>
  <c r="Q17" i="70"/>
  <c r="Q141" i="49"/>
  <c r="Q141" i="48"/>
  <c r="F145" i="38"/>
  <c r="F7" i="71" s="1"/>
  <c r="F5" i="71"/>
  <c r="F145" i="49"/>
  <c r="F147" i="49"/>
  <c r="F145" i="48"/>
  <c r="F147" i="48"/>
  <c r="F157" i="50"/>
  <c r="J145" i="38"/>
  <c r="J5" i="71"/>
  <c r="J197" i="71" s="1"/>
  <c r="J145" i="48"/>
  <c r="J147" i="48"/>
  <c r="J147" i="49"/>
  <c r="J145" i="49"/>
  <c r="N145" i="38"/>
  <c r="N5" i="71"/>
  <c r="N197" i="71" s="1"/>
  <c r="N147" i="49"/>
  <c r="N145" i="48"/>
  <c r="N148" i="49"/>
  <c r="N145" i="49"/>
  <c r="N147" i="48"/>
  <c r="N157" i="49"/>
  <c r="D11" i="71"/>
  <c r="D149" i="50"/>
  <c r="D149" i="48"/>
  <c r="D149" i="49"/>
  <c r="H11" i="71"/>
  <c r="H149" i="48"/>
  <c r="H149" i="49"/>
  <c r="H149" i="50"/>
  <c r="L11" i="71"/>
  <c r="L149" i="48"/>
  <c r="L149" i="50"/>
  <c r="L149" i="49"/>
  <c r="P11" i="71"/>
  <c r="P149" i="49"/>
  <c r="P149" i="50"/>
  <c r="P149" i="48"/>
  <c r="E12" i="71"/>
  <c r="E151" i="49"/>
  <c r="E151" i="50"/>
  <c r="E152" i="48"/>
  <c r="E151" i="48"/>
  <c r="E152" i="49"/>
  <c r="E150" i="49"/>
  <c r="I12" i="71"/>
  <c r="I190" i="71" s="1"/>
  <c r="I152" i="48"/>
  <c r="I151" i="48"/>
  <c r="I152" i="49"/>
  <c r="I151" i="49"/>
  <c r="I151" i="50"/>
  <c r="I150" i="48"/>
  <c r="I150" i="50"/>
  <c r="M12" i="71"/>
  <c r="M190" i="71" s="1"/>
  <c r="M151" i="50"/>
  <c r="M151" i="48"/>
  <c r="M151" i="49"/>
  <c r="M152" i="48"/>
  <c r="M152" i="49"/>
  <c r="M150" i="49"/>
  <c r="Q12" i="71"/>
  <c r="Q172" i="71" s="1"/>
  <c r="Q151" i="49"/>
  <c r="Q151" i="48"/>
  <c r="Q151" i="50"/>
  <c r="Q152" i="49"/>
  <c r="Q152" i="48"/>
  <c r="Q150" i="50"/>
  <c r="F13" i="71"/>
  <c r="F153" i="48"/>
  <c r="F153" i="49"/>
  <c r="J13" i="71"/>
  <c r="J153" i="48"/>
  <c r="J153" i="49"/>
  <c r="N13" i="71"/>
  <c r="N153" i="48"/>
  <c r="N153" i="49"/>
  <c r="C14" i="71"/>
  <c r="C156" i="48"/>
  <c r="C155" i="48"/>
  <c r="C155" i="49"/>
  <c r="C156" i="49"/>
  <c r="C154" i="48"/>
  <c r="G14" i="71"/>
  <c r="G194" i="71" s="1"/>
  <c r="G155" i="48"/>
  <c r="G156" i="49"/>
  <c r="G155" i="49"/>
  <c r="G156" i="48"/>
  <c r="K14" i="71"/>
  <c r="K155" i="48"/>
  <c r="K155" i="49"/>
  <c r="K156" i="49"/>
  <c r="K156" i="48"/>
  <c r="K154" i="49"/>
  <c r="O14" i="71"/>
  <c r="O194" i="71" s="1"/>
  <c r="O155" i="49"/>
  <c r="O156" i="48"/>
  <c r="O156" i="49"/>
  <c r="O155" i="48"/>
  <c r="D16" i="71"/>
  <c r="D158" i="50"/>
  <c r="D158" i="48"/>
  <c r="D158" i="49"/>
  <c r="H16" i="71"/>
  <c r="H158" i="49"/>
  <c r="H158" i="48"/>
  <c r="H158" i="50"/>
  <c r="L16" i="71"/>
  <c r="L158" i="48"/>
  <c r="L158" i="50"/>
  <c r="L158" i="49"/>
  <c r="P16" i="71"/>
  <c r="P158" i="49"/>
  <c r="P158" i="50"/>
  <c r="P158" i="48"/>
  <c r="E17" i="71"/>
  <c r="E159" i="48"/>
  <c r="E159" i="49"/>
  <c r="I17" i="71"/>
  <c r="I159" i="49"/>
  <c r="I159" i="48"/>
  <c r="M17" i="71"/>
  <c r="M159" i="49"/>
  <c r="M159" i="48"/>
  <c r="Q17" i="71"/>
  <c r="Q159" i="49"/>
  <c r="Q159" i="48"/>
  <c r="F163" i="38"/>
  <c r="F7" i="72" s="1"/>
  <c r="F5" i="72"/>
  <c r="F163" i="49"/>
  <c r="F163" i="48"/>
  <c r="F165" i="48"/>
  <c r="F165" i="49"/>
  <c r="F175" i="49"/>
  <c r="J163" i="38"/>
  <c r="J7" i="72" s="1"/>
  <c r="J5" i="72"/>
  <c r="J165" i="48"/>
  <c r="J163" i="49"/>
  <c r="J163" i="48"/>
  <c r="J165" i="49"/>
  <c r="J175" i="48"/>
  <c r="N163" i="38"/>
  <c r="N7" i="72" s="1"/>
  <c r="N5" i="72"/>
  <c r="N179" i="72" s="1"/>
  <c r="N175" i="49"/>
  <c r="N163" i="48"/>
  <c r="N165" i="49"/>
  <c r="N165" i="48"/>
  <c r="N163" i="49"/>
  <c r="N166" i="49"/>
  <c r="N175" i="50"/>
  <c r="D11" i="72"/>
  <c r="D167" i="49"/>
  <c r="D167" i="48"/>
  <c r="D167" i="50"/>
  <c r="H11" i="72"/>
  <c r="H167" i="50"/>
  <c r="H167" i="48"/>
  <c r="H167" i="49"/>
  <c r="L11" i="72"/>
  <c r="L167" i="48"/>
  <c r="L167" i="50"/>
  <c r="L167" i="49"/>
  <c r="P11" i="72"/>
  <c r="P167" i="48"/>
  <c r="P167" i="49"/>
  <c r="P167" i="50"/>
  <c r="E12" i="72"/>
  <c r="E170" i="48"/>
  <c r="E168" i="50"/>
  <c r="E169" i="48"/>
  <c r="E168" i="48"/>
  <c r="E169" i="50"/>
  <c r="E170" i="49"/>
  <c r="E169" i="49"/>
  <c r="I12" i="72"/>
  <c r="I208" i="72" s="1"/>
  <c r="I169" i="48"/>
  <c r="I168" i="50"/>
  <c r="I169" i="49"/>
  <c r="I170" i="48"/>
  <c r="I170" i="49"/>
  <c r="I169" i="50"/>
  <c r="M12" i="72"/>
  <c r="M190" i="72" s="1"/>
  <c r="M168" i="48"/>
  <c r="M168" i="50"/>
  <c r="M170" i="48"/>
  <c r="M169" i="49"/>
  <c r="M170" i="49"/>
  <c r="M169" i="48"/>
  <c r="M169" i="50"/>
  <c r="Q12" i="72"/>
  <c r="Q190" i="72" s="1"/>
  <c r="Q170" i="48"/>
  <c r="Q169" i="48"/>
  <c r="Q169" i="50"/>
  <c r="Q168" i="48"/>
  <c r="Q170" i="49"/>
  <c r="Q169" i="49"/>
  <c r="Q168" i="50"/>
  <c r="F13" i="72"/>
  <c r="F171" i="48"/>
  <c r="F171" i="49"/>
  <c r="J13" i="72"/>
  <c r="J171" i="48"/>
  <c r="J171" i="49"/>
  <c r="N13" i="72"/>
  <c r="N171" i="48"/>
  <c r="N171" i="49"/>
  <c r="C14" i="72"/>
  <c r="C176" i="72" s="1"/>
  <c r="C174" i="49"/>
  <c r="C173" i="48"/>
  <c r="C173" i="49"/>
  <c r="C172" i="49"/>
  <c r="C174" i="48"/>
  <c r="G14" i="72"/>
  <c r="G194" i="72" s="1"/>
  <c r="G173" i="48"/>
  <c r="G174" i="48"/>
  <c r="G174" i="49"/>
  <c r="G173" i="49"/>
  <c r="K14" i="72"/>
  <c r="K173" i="48"/>
  <c r="K174" i="49"/>
  <c r="K173" i="49"/>
  <c r="K174" i="48"/>
  <c r="O14" i="72"/>
  <c r="O174" i="49"/>
  <c r="O173" i="48"/>
  <c r="O174" i="48"/>
  <c r="O173" i="49"/>
  <c r="D16" i="72"/>
  <c r="D176" i="49"/>
  <c r="D176" i="50"/>
  <c r="D176" i="48"/>
  <c r="H176" i="39"/>
  <c r="H16" i="72"/>
  <c r="H176" i="50"/>
  <c r="H176" i="48"/>
  <c r="H176" i="49"/>
  <c r="L176" i="39"/>
  <c r="L16" i="72"/>
  <c r="L176" i="48"/>
  <c r="L176" i="49"/>
  <c r="L176" i="50"/>
  <c r="P16" i="72"/>
  <c r="P176" i="50"/>
  <c r="P176" i="48"/>
  <c r="P176" i="49"/>
  <c r="E177" i="39"/>
  <c r="E17" i="72"/>
  <c r="E177" i="48"/>
  <c r="E177" i="49"/>
  <c r="I17" i="72"/>
  <c r="I177" i="48"/>
  <c r="I177" i="49"/>
  <c r="M17" i="72"/>
  <c r="M177" i="49"/>
  <c r="M177" i="48"/>
  <c r="Q17" i="72"/>
  <c r="Q177" i="48"/>
  <c r="Q177" i="49"/>
  <c r="C66" i="64"/>
  <c r="C21" i="59"/>
  <c r="C21" i="58"/>
  <c r="C21" i="60"/>
  <c r="C54" i="65"/>
  <c r="C34" i="59"/>
  <c r="C33" i="60"/>
  <c r="C34" i="58"/>
  <c r="C33" i="58"/>
  <c r="C33" i="59"/>
  <c r="C32" i="60"/>
  <c r="C59" i="65"/>
  <c r="C414" i="65" s="1"/>
  <c r="C41" i="59"/>
  <c r="C41" i="58"/>
  <c r="C55" i="66"/>
  <c r="C54" i="59"/>
  <c r="C54" i="58"/>
  <c r="C51" i="67"/>
  <c r="C67" i="58"/>
  <c r="C67" i="59"/>
  <c r="C56" i="67"/>
  <c r="C373" i="67" s="1"/>
  <c r="C75" i="58"/>
  <c r="C76" i="58"/>
  <c r="C75" i="59"/>
  <c r="C76" i="59"/>
  <c r="C62" i="68"/>
  <c r="C88" i="60"/>
  <c r="C87" i="60"/>
  <c r="C88" i="59"/>
  <c r="C88" i="58"/>
  <c r="C87" i="59"/>
  <c r="C66" i="68"/>
  <c r="C96" i="58"/>
  <c r="C96" i="59"/>
  <c r="C71" i="68"/>
  <c r="C103" i="58"/>
  <c r="C103" i="59"/>
  <c r="C55" i="69"/>
  <c r="C116" i="58"/>
  <c r="C116" i="59"/>
  <c r="C51" i="70"/>
  <c r="C129" i="59"/>
  <c r="C129" i="58"/>
  <c r="C56" i="70"/>
  <c r="C392" i="70" s="1"/>
  <c r="C138" i="59"/>
  <c r="C137" i="58"/>
  <c r="C137" i="59"/>
  <c r="C138" i="58"/>
  <c r="C136" i="58"/>
  <c r="C53" i="71"/>
  <c r="C148" i="59"/>
  <c r="C58" i="71"/>
  <c r="C157" i="59"/>
  <c r="C157" i="58"/>
  <c r="C59" i="72"/>
  <c r="C177" i="58"/>
  <c r="C177" i="59"/>
  <c r="C49" i="67"/>
  <c r="C65" i="59"/>
  <c r="C64" i="58"/>
  <c r="C64" i="59"/>
  <c r="C65" i="58"/>
  <c r="C64" i="60"/>
  <c r="C49" i="71"/>
  <c r="C145" i="58"/>
  <c r="C145" i="59"/>
  <c r="F55" i="64"/>
  <c r="F5" i="59"/>
  <c r="F5" i="58"/>
  <c r="F5" i="60"/>
  <c r="F6" i="58"/>
  <c r="F6" i="59"/>
  <c r="J55" i="64"/>
  <c r="J5" i="59"/>
  <c r="J5" i="58"/>
  <c r="J6" i="59"/>
  <c r="J5" i="60"/>
  <c r="J6" i="58"/>
  <c r="N55" i="64"/>
  <c r="N5" i="58"/>
  <c r="N5" i="59"/>
  <c r="N6" i="58"/>
  <c r="N5" i="60"/>
  <c r="N6" i="59"/>
  <c r="D57" i="64"/>
  <c r="D8" i="58"/>
  <c r="D8" i="59"/>
  <c r="H57" i="64"/>
  <c r="H8" i="58"/>
  <c r="H8" i="59"/>
  <c r="L57" i="64"/>
  <c r="L8" i="59"/>
  <c r="L8" i="58"/>
  <c r="P57" i="64"/>
  <c r="P8" i="58"/>
  <c r="P8" i="59"/>
  <c r="F59" i="64"/>
  <c r="F10" i="58"/>
  <c r="F10" i="60"/>
  <c r="F10" i="59"/>
  <c r="F9" i="58"/>
  <c r="J59" i="64"/>
  <c r="J10" i="58"/>
  <c r="J10" i="59"/>
  <c r="J9" i="59"/>
  <c r="J10" i="60"/>
  <c r="J9" i="58"/>
  <c r="N59" i="64"/>
  <c r="N10" i="58"/>
  <c r="N10" i="59"/>
  <c r="N10" i="60"/>
  <c r="N9" i="58"/>
  <c r="N9" i="59"/>
  <c r="N9" i="60"/>
  <c r="D60" i="64"/>
  <c r="D11" i="58"/>
  <c r="D11" i="59"/>
  <c r="D11" i="60"/>
  <c r="H60" i="64"/>
  <c r="H11" i="58"/>
  <c r="H11" i="59"/>
  <c r="H11" i="60"/>
  <c r="F61" i="64"/>
  <c r="F14" i="58"/>
  <c r="F14" i="59"/>
  <c r="F13" i="60"/>
  <c r="F13" i="59"/>
  <c r="F13" i="58"/>
  <c r="F12" i="58"/>
  <c r="F12" i="60"/>
  <c r="D62" i="64"/>
  <c r="D15" i="58"/>
  <c r="D15" i="59"/>
  <c r="H62" i="64"/>
  <c r="H15" i="58"/>
  <c r="H15" i="59"/>
  <c r="L62" i="64"/>
  <c r="L15" i="58"/>
  <c r="L15" i="59"/>
  <c r="P62" i="64"/>
  <c r="P15" i="58"/>
  <c r="P15" i="59"/>
  <c r="F63" i="64"/>
  <c r="F435" i="64" s="1"/>
  <c r="F16" i="58"/>
  <c r="F18" i="58"/>
  <c r="F17" i="58"/>
  <c r="F18" i="59"/>
  <c r="F17" i="59"/>
  <c r="F16" i="59"/>
  <c r="J63" i="64"/>
  <c r="J414" i="64" s="1"/>
  <c r="J18" i="58"/>
  <c r="J18" i="59"/>
  <c r="J17" i="58"/>
  <c r="J17" i="59"/>
  <c r="N63" i="64"/>
  <c r="N435" i="64" s="1"/>
  <c r="N18" i="58"/>
  <c r="N18" i="59"/>
  <c r="N17" i="59"/>
  <c r="N17" i="58"/>
  <c r="D65" i="64"/>
  <c r="D19" i="58"/>
  <c r="D19" i="59"/>
  <c r="D20" i="60"/>
  <c r="D20" i="59"/>
  <c r="D19" i="60"/>
  <c r="D20" i="58"/>
  <c r="H65" i="64"/>
  <c r="H19" i="59"/>
  <c r="H20" i="60"/>
  <c r="H19" i="58"/>
  <c r="H20" i="58"/>
  <c r="H20" i="59"/>
  <c r="H19" i="60"/>
  <c r="L65" i="64"/>
  <c r="L19" i="59"/>
  <c r="L19" i="58"/>
  <c r="L20" i="58"/>
  <c r="L19" i="60"/>
  <c r="L20" i="59"/>
  <c r="L20" i="60"/>
  <c r="P65" i="64"/>
  <c r="P19" i="58"/>
  <c r="P19" i="59"/>
  <c r="P19" i="60"/>
  <c r="P20" i="58"/>
  <c r="P20" i="59"/>
  <c r="P20" i="60"/>
  <c r="F66" i="64"/>
  <c r="F21" i="59"/>
  <c r="F21" i="60"/>
  <c r="F21" i="58"/>
  <c r="N66" i="64"/>
  <c r="N21" i="60"/>
  <c r="N21" i="58"/>
  <c r="N21" i="59"/>
  <c r="D67" i="64"/>
  <c r="D22" i="58"/>
  <c r="D22" i="59"/>
  <c r="H67" i="64"/>
  <c r="H22" i="59"/>
  <c r="H22" i="58"/>
  <c r="L67" i="64"/>
  <c r="L22" i="59"/>
  <c r="L22" i="58"/>
  <c r="P67" i="64"/>
  <c r="P22" i="58"/>
  <c r="P22" i="59"/>
  <c r="F49" i="65"/>
  <c r="F27" i="58"/>
  <c r="F27" i="59"/>
  <c r="F26" i="58"/>
  <c r="F26" i="60"/>
  <c r="F26" i="59"/>
  <c r="J49" i="65"/>
  <c r="J27" i="59"/>
  <c r="J26" i="60"/>
  <c r="J27" i="58"/>
  <c r="J26" i="58"/>
  <c r="J26" i="59"/>
  <c r="N49" i="65"/>
  <c r="N27" i="59"/>
  <c r="N27" i="58"/>
  <c r="N26" i="60"/>
  <c r="N26" i="58"/>
  <c r="N26" i="59"/>
  <c r="D51" i="65"/>
  <c r="D29" i="58"/>
  <c r="D29" i="59"/>
  <c r="H51" i="65"/>
  <c r="H29" i="59"/>
  <c r="H29" i="58"/>
  <c r="L51" i="65"/>
  <c r="L29" i="59"/>
  <c r="L29" i="58"/>
  <c r="P51" i="65"/>
  <c r="P29" i="58"/>
  <c r="P29" i="59"/>
  <c r="F53" i="65"/>
  <c r="F31" i="58"/>
  <c r="F31" i="59"/>
  <c r="F31" i="60"/>
  <c r="F30" i="60"/>
  <c r="F30" i="58"/>
  <c r="J53" i="65"/>
  <c r="J31" i="58"/>
  <c r="J30" i="58"/>
  <c r="J31" i="59"/>
  <c r="J30" i="60"/>
  <c r="J31" i="60"/>
  <c r="J30" i="59"/>
  <c r="N53" i="65"/>
  <c r="N31" i="58"/>
  <c r="N31" i="60"/>
  <c r="N31" i="59"/>
  <c r="N30" i="60"/>
  <c r="N30" i="58"/>
  <c r="D54" i="65"/>
  <c r="D34" i="58"/>
  <c r="D33" i="58"/>
  <c r="D32" i="59"/>
  <c r="D34" i="59"/>
  <c r="D33" i="60"/>
  <c r="D33" i="59"/>
  <c r="H54" i="65"/>
  <c r="H369" i="65" s="1"/>
  <c r="H34" i="58"/>
  <c r="H34" i="59"/>
  <c r="H33" i="59"/>
  <c r="H33" i="58"/>
  <c r="H33" i="60"/>
  <c r="L54" i="65"/>
  <c r="L34" i="58"/>
  <c r="L33" i="60"/>
  <c r="L33" i="59"/>
  <c r="L34" i="59"/>
  <c r="L33" i="58"/>
  <c r="L32" i="60"/>
  <c r="L32" i="59"/>
  <c r="P54" i="65"/>
  <c r="P369" i="65" s="1"/>
  <c r="P34" i="58"/>
  <c r="P33" i="58"/>
  <c r="P34" i="59"/>
  <c r="P33" i="60"/>
  <c r="P33" i="59"/>
  <c r="P32" i="60"/>
  <c r="P32" i="58"/>
  <c r="F55" i="65"/>
  <c r="F35" i="58"/>
  <c r="F35" i="59"/>
  <c r="J55" i="65"/>
  <c r="J35" i="58"/>
  <c r="J35" i="59"/>
  <c r="N55" i="65"/>
  <c r="N35" i="58"/>
  <c r="N35" i="59"/>
  <c r="D56" i="65"/>
  <c r="D373" i="65" s="1"/>
  <c r="D38" i="58"/>
  <c r="D38" i="59"/>
  <c r="D37" i="58"/>
  <c r="D37" i="59"/>
  <c r="H56" i="65"/>
  <c r="H38" i="59"/>
  <c r="H38" i="58"/>
  <c r="H37" i="58"/>
  <c r="H37" i="59"/>
  <c r="H36" i="59"/>
  <c r="H36" i="58"/>
  <c r="L56" i="65"/>
  <c r="L38" i="59"/>
  <c r="L38" i="58"/>
  <c r="L37" i="59"/>
  <c r="L37" i="58"/>
  <c r="L36" i="59"/>
  <c r="P56" i="65"/>
  <c r="P38" i="58"/>
  <c r="P38" i="59"/>
  <c r="P37" i="58"/>
  <c r="P37" i="59"/>
  <c r="F58" i="65"/>
  <c r="F39" i="58"/>
  <c r="F39" i="59"/>
  <c r="F40" i="58"/>
  <c r="F39" i="60"/>
  <c r="F40" i="59"/>
  <c r="F40" i="60"/>
  <c r="J58" i="65"/>
  <c r="J39" i="59"/>
  <c r="J39" i="58"/>
  <c r="J40" i="60"/>
  <c r="J40" i="58"/>
  <c r="J39" i="60"/>
  <c r="J40" i="59"/>
  <c r="N58" i="65"/>
  <c r="N39" i="59"/>
  <c r="N39" i="58"/>
  <c r="N40" i="60"/>
  <c r="N39" i="60"/>
  <c r="N40" i="58"/>
  <c r="N40" i="59"/>
  <c r="D59" i="65"/>
  <c r="D41" i="59"/>
  <c r="D41" i="58"/>
  <c r="H59" i="65"/>
  <c r="H395" i="65" s="1"/>
  <c r="H41" i="58"/>
  <c r="H41" i="59"/>
  <c r="L59" i="65"/>
  <c r="L41" i="58"/>
  <c r="L41" i="59"/>
  <c r="P59" i="65"/>
  <c r="P41" i="58"/>
  <c r="P41" i="59"/>
  <c r="F49" i="66"/>
  <c r="F45" i="59"/>
  <c r="F45" i="58"/>
  <c r="F46" i="59"/>
  <c r="F45" i="60"/>
  <c r="F46" i="58"/>
  <c r="J49" i="66"/>
  <c r="J45" i="59"/>
  <c r="J45" i="58"/>
  <c r="J45" i="60"/>
  <c r="J46" i="58"/>
  <c r="J46" i="59"/>
  <c r="N49" i="66"/>
  <c r="N45" i="58"/>
  <c r="N45" i="59"/>
  <c r="N46" i="58"/>
  <c r="N46" i="59"/>
  <c r="N45" i="60"/>
  <c r="D51" i="66"/>
  <c r="D48" i="59"/>
  <c r="D48" i="58"/>
  <c r="H51" i="66"/>
  <c r="H48" i="59"/>
  <c r="H48" i="58"/>
  <c r="L51" i="66"/>
  <c r="L48" i="58"/>
  <c r="L48" i="59"/>
  <c r="P51" i="66"/>
  <c r="P48" i="58"/>
  <c r="P48" i="59"/>
  <c r="F53" i="66"/>
  <c r="F50" i="59"/>
  <c r="F50" i="60"/>
  <c r="F50" i="58"/>
  <c r="F49" i="60"/>
  <c r="F49" i="58"/>
  <c r="F49" i="59"/>
  <c r="J53" i="66"/>
  <c r="J49" i="58"/>
  <c r="J50" i="59"/>
  <c r="J49" i="60"/>
  <c r="J50" i="58"/>
  <c r="J50" i="60"/>
  <c r="N53" i="66"/>
  <c r="N50" i="60"/>
  <c r="N49" i="60"/>
  <c r="N50" i="59"/>
  <c r="N50" i="58"/>
  <c r="D54" i="66"/>
  <c r="D52" i="58"/>
  <c r="D52" i="59"/>
  <c r="D52" i="60"/>
  <c r="D53" i="59"/>
  <c r="D53" i="58"/>
  <c r="D51" i="58"/>
  <c r="H54" i="66"/>
  <c r="H52" i="58"/>
  <c r="H52" i="59"/>
  <c r="H53" i="58"/>
  <c r="H52" i="60"/>
  <c r="H53" i="59"/>
  <c r="L54" i="66"/>
  <c r="L369" i="66" s="1"/>
  <c r="L52" i="59"/>
  <c r="L52" i="58"/>
  <c r="L52" i="60"/>
  <c r="L53" i="59"/>
  <c r="L53" i="58"/>
  <c r="L51" i="60"/>
  <c r="P54" i="66"/>
  <c r="P388" i="66" s="1"/>
  <c r="P52" i="59"/>
  <c r="P52" i="60"/>
  <c r="P52" i="58"/>
  <c r="P53" i="59"/>
  <c r="P53" i="58"/>
  <c r="F55" i="66"/>
  <c r="F54" i="59"/>
  <c r="F54" i="58"/>
  <c r="J55" i="66"/>
  <c r="J54" i="58"/>
  <c r="J54" i="59"/>
  <c r="N55" i="66"/>
  <c r="N54" i="59"/>
  <c r="N54" i="58"/>
  <c r="D56" i="66"/>
  <c r="D373" i="66" s="1"/>
  <c r="D56" i="59"/>
  <c r="D56" i="58"/>
  <c r="D57" i="59"/>
  <c r="D57" i="58"/>
  <c r="D55" i="59"/>
  <c r="D55" i="58"/>
  <c r="H56" i="66"/>
  <c r="H373" i="66" s="1"/>
  <c r="H56" i="59"/>
  <c r="H56" i="58"/>
  <c r="H57" i="59"/>
  <c r="H57" i="58"/>
  <c r="H55" i="59"/>
  <c r="L56" i="66"/>
  <c r="L56" i="58"/>
  <c r="L56" i="59"/>
  <c r="L57" i="59"/>
  <c r="L57" i="58"/>
  <c r="L55" i="59"/>
  <c r="P56" i="66"/>
  <c r="P56" i="58"/>
  <c r="P56" i="59"/>
  <c r="P55" i="59"/>
  <c r="P57" i="58"/>
  <c r="P57" i="59"/>
  <c r="F58" i="66"/>
  <c r="F59" i="58"/>
  <c r="F59" i="59"/>
  <c r="F58" i="58"/>
  <c r="F58" i="59"/>
  <c r="F59" i="60"/>
  <c r="F58" i="60"/>
  <c r="J58" i="66"/>
  <c r="J58" i="58"/>
  <c r="J58" i="59"/>
  <c r="N58" i="66"/>
  <c r="N58" i="59"/>
  <c r="N58" i="58"/>
  <c r="D59" i="66"/>
  <c r="D60" i="58"/>
  <c r="D60" i="59"/>
  <c r="H59" i="66"/>
  <c r="H60" i="58"/>
  <c r="H60" i="59"/>
  <c r="L59" i="66"/>
  <c r="L60" i="59"/>
  <c r="L60" i="58"/>
  <c r="P59" i="66"/>
  <c r="P60" i="59"/>
  <c r="P60" i="58"/>
  <c r="F49" i="67"/>
  <c r="F64" i="59"/>
  <c r="F64" i="58"/>
  <c r="F65" i="58"/>
  <c r="F65" i="59"/>
  <c r="F64" i="60"/>
  <c r="J49" i="67"/>
  <c r="J64" i="59"/>
  <c r="J64" i="58"/>
  <c r="J64" i="60"/>
  <c r="J65" i="58"/>
  <c r="J65" i="59"/>
  <c r="N49" i="67"/>
  <c r="N64" i="58"/>
  <c r="N64" i="59"/>
  <c r="N64" i="60"/>
  <c r="N65" i="58"/>
  <c r="N65" i="59"/>
  <c r="D51" i="67"/>
  <c r="D67" i="59"/>
  <c r="D67" i="58"/>
  <c r="H51" i="67"/>
  <c r="H67" i="59"/>
  <c r="H67" i="58"/>
  <c r="L51" i="67"/>
  <c r="L67" i="58"/>
  <c r="L67" i="59"/>
  <c r="P51" i="67"/>
  <c r="P67" i="58"/>
  <c r="P67" i="59"/>
  <c r="F53" i="67"/>
  <c r="F69" i="59"/>
  <c r="F69" i="60"/>
  <c r="F69" i="58"/>
  <c r="F68" i="58"/>
  <c r="F68" i="59"/>
  <c r="J53" i="67"/>
  <c r="J68" i="60"/>
  <c r="J69" i="59"/>
  <c r="J69" i="60"/>
  <c r="J69" i="58"/>
  <c r="N53" i="67"/>
  <c r="N69" i="60"/>
  <c r="N69" i="58"/>
  <c r="N68" i="60"/>
  <c r="N69" i="59"/>
  <c r="D54" i="67"/>
  <c r="D407" i="67" s="1"/>
  <c r="D71" i="58"/>
  <c r="D71" i="59"/>
  <c r="D70" i="59"/>
  <c r="D72" i="58"/>
  <c r="D72" i="59"/>
  <c r="D71" i="60"/>
  <c r="H54" i="67"/>
  <c r="H71" i="58"/>
  <c r="H71" i="59"/>
  <c r="H70" i="59"/>
  <c r="H71" i="60"/>
  <c r="H72" i="58"/>
  <c r="H72" i="59"/>
  <c r="H70" i="58"/>
  <c r="L54" i="67"/>
  <c r="L407" i="67" s="1"/>
  <c r="L71" i="59"/>
  <c r="L71" i="58"/>
  <c r="L71" i="60"/>
  <c r="L72" i="58"/>
  <c r="L72" i="59"/>
  <c r="L70" i="60"/>
  <c r="P54" i="67"/>
  <c r="P71" i="59"/>
  <c r="P71" i="58"/>
  <c r="P71" i="60"/>
  <c r="P72" i="58"/>
  <c r="P72" i="59"/>
  <c r="P70" i="58"/>
  <c r="P70" i="59"/>
  <c r="P70" i="60"/>
  <c r="F55" i="67"/>
  <c r="F73" i="58"/>
  <c r="F73" i="59"/>
  <c r="J55" i="67"/>
  <c r="J73" i="58"/>
  <c r="J73" i="59"/>
  <c r="N55" i="67"/>
  <c r="N73" i="59"/>
  <c r="N73" i="58"/>
  <c r="D56" i="67"/>
  <c r="D75" i="59"/>
  <c r="D75" i="58"/>
  <c r="D76" i="58"/>
  <c r="D76" i="59"/>
  <c r="H56" i="67"/>
  <c r="H75" i="59"/>
  <c r="H75" i="58"/>
  <c r="H76" i="59"/>
  <c r="H76" i="58"/>
  <c r="H74" i="58"/>
  <c r="L56" i="67"/>
  <c r="L75" i="58"/>
  <c r="L75" i="59"/>
  <c r="L76" i="58"/>
  <c r="L76" i="59"/>
  <c r="P56" i="67"/>
  <c r="P75" i="58"/>
  <c r="P75" i="59"/>
  <c r="P76" i="59"/>
  <c r="P76" i="58"/>
  <c r="P74" i="58"/>
  <c r="F58" i="67"/>
  <c r="F78" i="58"/>
  <c r="F78" i="59"/>
  <c r="F77" i="59"/>
  <c r="F78" i="60"/>
  <c r="F77" i="58"/>
  <c r="F77" i="60"/>
  <c r="J58" i="67"/>
  <c r="J414" i="67" s="1"/>
  <c r="J78" i="59"/>
  <c r="J78" i="58"/>
  <c r="J78" i="60"/>
  <c r="J77" i="59"/>
  <c r="J77" i="60"/>
  <c r="J77" i="58"/>
  <c r="N58" i="67"/>
  <c r="N78" i="59"/>
  <c r="N78" i="58"/>
  <c r="N78" i="60"/>
  <c r="N77" i="60"/>
  <c r="N77" i="59"/>
  <c r="N77" i="58"/>
  <c r="D59" i="67"/>
  <c r="D79" i="58"/>
  <c r="D79" i="59"/>
  <c r="H59" i="67"/>
  <c r="H79" i="58"/>
  <c r="H79" i="59"/>
  <c r="L59" i="67"/>
  <c r="L79" i="59"/>
  <c r="L79" i="58"/>
  <c r="P59" i="67"/>
  <c r="P79" i="59"/>
  <c r="P79" i="58"/>
  <c r="F58" i="68"/>
  <c r="F83" i="60"/>
  <c r="F84" i="59"/>
  <c r="F84" i="58"/>
  <c r="F83" i="59"/>
  <c r="F83" i="58"/>
  <c r="J58" i="68"/>
  <c r="J84" i="59"/>
  <c r="J84" i="58"/>
  <c r="J83" i="60"/>
  <c r="J83" i="58"/>
  <c r="J83" i="59"/>
  <c r="N58" i="68"/>
  <c r="N84" i="58"/>
  <c r="N84" i="59"/>
  <c r="N83" i="59"/>
  <c r="N83" i="58"/>
  <c r="N83" i="60"/>
  <c r="D60" i="68"/>
  <c r="D86" i="58"/>
  <c r="D86" i="59"/>
  <c r="H60" i="68"/>
  <c r="H86" i="59"/>
  <c r="H86" i="58"/>
  <c r="L60" i="68"/>
  <c r="L86" i="58"/>
  <c r="L86" i="59"/>
  <c r="P60" i="68"/>
  <c r="P86" i="58"/>
  <c r="P86" i="59"/>
  <c r="F62" i="68"/>
  <c r="F88" i="58"/>
  <c r="F88" i="60"/>
  <c r="F87" i="60"/>
  <c r="F88" i="59"/>
  <c r="F87" i="58"/>
  <c r="F87" i="59"/>
  <c r="J62" i="68"/>
  <c r="J88" i="58"/>
  <c r="J88" i="59"/>
  <c r="J87" i="58"/>
  <c r="J88" i="60"/>
  <c r="N62" i="68"/>
  <c r="N88" i="58"/>
  <c r="N88" i="59"/>
  <c r="N88" i="60"/>
  <c r="N87" i="60"/>
  <c r="D63" i="68"/>
  <c r="D457" i="68" s="1"/>
  <c r="D91" i="58"/>
  <c r="D91" i="59"/>
  <c r="D90" i="59"/>
  <c r="D90" i="60"/>
  <c r="D90" i="58"/>
  <c r="H63" i="68"/>
  <c r="H505" i="68" s="1"/>
  <c r="H91" i="58"/>
  <c r="H91" i="59"/>
  <c r="H90" i="60"/>
  <c r="H90" i="59"/>
  <c r="H90" i="58"/>
  <c r="H89" i="58"/>
  <c r="L63" i="68"/>
  <c r="L91" i="59"/>
  <c r="L91" i="58"/>
  <c r="L90" i="59"/>
  <c r="L90" i="60"/>
  <c r="L90" i="58"/>
  <c r="P63" i="68"/>
  <c r="P505" i="68" s="1"/>
  <c r="P91" i="59"/>
  <c r="P89" i="58"/>
  <c r="P91" i="58"/>
  <c r="P90" i="58"/>
  <c r="P90" i="60"/>
  <c r="P90" i="59"/>
  <c r="F64" i="68"/>
  <c r="F92" i="58"/>
  <c r="F92" i="59"/>
  <c r="F92" i="60"/>
  <c r="J64" i="68"/>
  <c r="J92" i="58"/>
  <c r="J92" i="59"/>
  <c r="J92" i="60"/>
  <c r="H65" i="68"/>
  <c r="H509" i="68" s="1"/>
  <c r="H95" i="58"/>
  <c r="H94" i="60"/>
  <c r="H94" i="58"/>
  <c r="H95" i="59"/>
  <c r="H94" i="59"/>
  <c r="H93" i="58"/>
  <c r="P65" i="68"/>
  <c r="P95" i="58"/>
  <c r="P95" i="59"/>
  <c r="P94" i="59"/>
  <c r="P94" i="60"/>
  <c r="P94" i="58"/>
  <c r="P93" i="58"/>
  <c r="F66" i="68"/>
  <c r="F96" i="58"/>
  <c r="F96" i="59"/>
  <c r="J66" i="68"/>
  <c r="J96" i="58"/>
  <c r="J96" i="59"/>
  <c r="N66" i="68"/>
  <c r="N96" i="58"/>
  <c r="N96" i="59"/>
  <c r="D67" i="68"/>
  <c r="D99" i="58"/>
  <c r="D99" i="59"/>
  <c r="D98" i="59"/>
  <c r="D98" i="58"/>
  <c r="H67" i="68"/>
  <c r="H99" i="58"/>
  <c r="H98" i="58"/>
  <c r="H99" i="59"/>
  <c r="H98" i="59"/>
  <c r="H97" i="58"/>
  <c r="L67" i="68"/>
  <c r="L99" i="58"/>
  <c r="L98" i="58"/>
  <c r="L98" i="59"/>
  <c r="L99" i="59"/>
  <c r="P67" i="68"/>
  <c r="P99" i="59"/>
  <c r="P99" i="58"/>
  <c r="P98" i="59"/>
  <c r="P98" i="58"/>
  <c r="P97" i="59"/>
  <c r="F69" i="68"/>
  <c r="F100" i="58"/>
  <c r="F101" i="59"/>
  <c r="F101" i="58"/>
  <c r="F100" i="59"/>
  <c r="J69" i="68"/>
  <c r="J100" i="58"/>
  <c r="J100" i="59"/>
  <c r="J101" i="59"/>
  <c r="J101" i="58"/>
  <c r="N69" i="68"/>
  <c r="N100" i="58"/>
  <c r="N101" i="58"/>
  <c r="N100" i="59"/>
  <c r="N101" i="59"/>
  <c r="F71" i="68"/>
  <c r="F103" i="58"/>
  <c r="F103" i="59"/>
  <c r="J71" i="68"/>
  <c r="J103" i="59"/>
  <c r="J103" i="58"/>
  <c r="N71" i="68"/>
  <c r="N103" i="59"/>
  <c r="N103" i="58"/>
  <c r="D49" i="69"/>
  <c r="D107" i="59"/>
  <c r="D107" i="58"/>
  <c r="D108" i="58"/>
  <c r="D108" i="59"/>
  <c r="H49" i="69"/>
  <c r="H107" i="58"/>
  <c r="H108" i="59"/>
  <c r="H108" i="58"/>
  <c r="H107" i="59"/>
  <c r="L49" i="69"/>
  <c r="L107" i="58"/>
  <c r="L107" i="59"/>
  <c r="L108" i="58"/>
  <c r="L108" i="59"/>
  <c r="P49" i="69"/>
  <c r="P107" i="58"/>
  <c r="P107" i="59"/>
  <c r="P108" i="59"/>
  <c r="P108" i="58"/>
  <c r="F51" i="69"/>
  <c r="F110" i="58"/>
  <c r="F110" i="59"/>
  <c r="J51" i="69"/>
  <c r="J110" i="59"/>
  <c r="J110" i="58"/>
  <c r="N51" i="69"/>
  <c r="N110" i="58"/>
  <c r="N110" i="59"/>
  <c r="D53" i="69"/>
  <c r="D111" i="59"/>
  <c r="D111" i="58"/>
  <c r="H53" i="69"/>
  <c r="H111" i="58"/>
  <c r="H111" i="59"/>
  <c r="L53" i="69"/>
  <c r="L111" i="59"/>
  <c r="P53" i="69"/>
  <c r="P111" i="58"/>
  <c r="P111" i="59"/>
  <c r="D55" i="69"/>
  <c r="D116" i="58"/>
  <c r="D116" i="59"/>
  <c r="H55" i="69"/>
  <c r="H116" i="58"/>
  <c r="H116" i="59"/>
  <c r="L55" i="69"/>
  <c r="L116" i="59"/>
  <c r="L116" i="58"/>
  <c r="P55" i="69"/>
  <c r="P116" i="58"/>
  <c r="P116" i="59"/>
  <c r="F56" i="69"/>
  <c r="F373" i="69" s="1"/>
  <c r="F119" i="58"/>
  <c r="F118" i="59"/>
  <c r="F119" i="59"/>
  <c r="F118" i="58"/>
  <c r="J56" i="69"/>
  <c r="J373" i="69" s="1"/>
  <c r="J119" i="58"/>
  <c r="J118" i="58"/>
  <c r="J118" i="59"/>
  <c r="J119" i="59"/>
  <c r="J117" i="59"/>
  <c r="N56" i="69"/>
  <c r="N119" i="58"/>
  <c r="N118" i="58"/>
  <c r="N119" i="59"/>
  <c r="N118" i="59"/>
  <c r="N117" i="58"/>
  <c r="D58" i="69"/>
  <c r="D120" i="59"/>
  <c r="D120" i="58"/>
  <c r="H58" i="69"/>
  <c r="H120" i="58"/>
  <c r="H120" i="59"/>
  <c r="L58" i="69"/>
  <c r="L120" i="58"/>
  <c r="L120" i="59"/>
  <c r="P58" i="69"/>
  <c r="P120" i="58"/>
  <c r="P120" i="59"/>
  <c r="F59" i="69"/>
  <c r="F122" i="58"/>
  <c r="F122" i="59"/>
  <c r="J59" i="69"/>
  <c r="J122" i="59"/>
  <c r="J122" i="58"/>
  <c r="N59" i="69"/>
  <c r="N122" i="58"/>
  <c r="N122" i="59"/>
  <c r="D49" i="70"/>
  <c r="D126" i="59"/>
  <c r="D126" i="58"/>
  <c r="D127" i="58"/>
  <c r="D127" i="59"/>
  <c r="H49" i="70"/>
  <c r="H126" i="58"/>
  <c r="H127" i="59"/>
  <c r="H126" i="59"/>
  <c r="H127" i="58"/>
  <c r="L49" i="70"/>
  <c r="L126" i="58"/>
  <c r="L127" i="58"/>
  <c r="L126" i="59"/>
  <c r="L127" i="59"/>
  <c r="P49" i="70"/>
  <c r="P126" i="58"/>
  <c r="P126" i="59"/>
  <c r="P127" i="59"/>
  <c r="P127" i="58"/>
  <c r="F51" i="70"/>
  <c r="F129" i="58"/>
  <c r="F129" i="59"/>
  <c r="J51" i="70"/>
  <c r="J129" i="59"/>
  <c r="J129" i="58"/>
  <c r="N51" i="70"/>
  <c r="N129" i="59"/>
  <c r="N129" i="58"/>
  <c r="D53" i="70"/>
  <c r="D131" i="59"/>
  <c r="D131" i="58"/>
  <c r="D130" i="59"/>
  <c r="D130" i="58"/>
  <c r="H53" i="70"/>
  <c r="H131" i="58"/>
  <c r="H131" i="59"/>
  <c r="H130" i="58"/>
  <c r="L53" i="70"/>
  <c r="L131" i="58"/>
  <c r="L131" i="59"/>
  <c r="P53" i="70"/>
  <c r="P131" i="58"/>
  <c r="P130" i="58"/>
  <c r="P131" i="59"/>
  <c r="F54" i="70"/>
  <c r="F134" i="58"/>
  <c r="F133" i="59"/>
  <c r="F134" i="59"/>
  <c r="F133" i="58"/>
  <c r="F132" i="59"/>
  <c r="J54" i="70"/>
  <c r="J369" i="70" s="1"/>
  <c r="J134" i="58"/>
  <c r="J134" i="59"/>
  <c r="J133" i="58"/>
  <c r="J133" i="59"/>
  <c r="J132" i="58"/>
  <c r="N54" i="70"/>
  <c r="N134" i="58"/>
  <c r="N133" i="58"/>
  <c r="N133" i="59"/>
  <c r="N134" i="59"/>
  <c r="D55" i="70"/>
  <c r="D135" i="58"/>
  <c r="D135" i="59"/>
  <c r="H55" i="70"/>
  <c r="H135" i="58"/>
  <c r="H135" i="59"/>
  <c r="L55" i="70"/>
  <c r="L135" i="59"/>
  <c r="L135" i="58"/>
  <c r="P55" i="70"/>
  <c r="P135" i="58"/>
  <c r="P135" i="59"/>
  <c r="F56" i="70"/>
  <c r="F392" i="70" s="1"/>
  <c r="F138" i="58"/>
  <c r="F137" i="59"/>
  <c r="F137" i="58"/>
  <c r="F138" i="59"/>
  <c r="J56" i="70"/>
  <c r="J373" i="70" s="1"/>
  <c r="J138" i="58"/>
  <c r="J137" i="59"/>
  <c r="J138" i="59"/>
  <c r="J137" i="58"/>
  <c r="N56" i="70"/>
  <c r="N138" i="58"/>
  <c r="N137" i="59"/>
  <c r="N137" i="58"/>
  <c r="N138" i="59"/>
  <c r="N136" i="59"/>
  <c r="D58" i="70"/>
  <c r="D395" i="70" s="1"/>
  <c r="D139" i="58"/>
  <c r="D139" i="59"/>
  <c r="H58" i="70"/>
  <c r="H139" i="58"/>
  <c r="H140" i="60"/>
  <c r="H139" i="59"/>
  <c r="H140" i="58"/>
  <c r="H140" i="59"/>
  <c r="H139" i="60"/>
  <c r="L58" i="70"/>
  <c r="L139" i="58"/>
  <c r="L139" i="59"/>
  <c r="P58" i="70"/>
  <c r="P139" i="58"/>
  <c r="P139" i="59"/>
  <c r="P139" i="60"/>
  <c r="P124" i="60" s="1"/>
  <c r="P140" i="60"/>
  <c r="P140" i="58"/>
  <c r="P140" i="59"/>
  <c r="F59" i="70"/>
  <c r="F141" i="58"/>
  <c r="F141" i="59"/>
  <c r="J59" i="70"/>
  <c r="J141" i="59"/>
  <c r="J141" i="58"/>
  <c r="N59" i="70"/>
  <c r="N141" i="58"/>
  <c r="N141" i="59"/>
  <c r="D49" i="71"/>
  <c r="D145" i="58"/>
  <c r="D145" i="59"/>
  <c r="H49" i="71"/>
  <c r="H145" i="58"/>
  <c r="H145" i="59"/>
  <c r="L49" i="71"/>
  <c r="L145" i="58"/>
  <c r="L145" i="59"/>
  <c r="P49" i="71"/>
  <c r="P145" i="58"/>
  <c r="P145" i="59"/>
  <c r="F51" i="71"/>
  <c r="F147" i="59"/>
  <c r="F147" i="58"/>
  <c r="J51" i="71"/>
  <c r="J147" i="59"/>
  <c r="J147" i="58"/>
  <c r="N51" i="71"/>
  <c r="N147" i="59"/>
  <c r="N147" i="58"/>
  <c r="D53" i="71"/>
  <c r="D148" i="59"/>
  <c r="L53" i="71"/>
  <c r="L148" i="58"/>
  <c r="L148" i="59"/>
  <c r="D55" i="71"/>
  <c r="D153" i="58"/>
  <c r="D153" i="59"/>
  <c r="H55" i="71"/>
  <c r="H153" i="59"/>
  <c r="H153" i="58"/>
  <c r="L55" i="71"/>
  <c r="L153" i="58"/>
  <c r="L153" i="59"/>
  <c r="P55" i="71"/>
  <c r="P153" i="58"/>
  <c r="P153" i="59"/>
  <c r="F56" i="71"/>
  <c r="F358" i="71" s="1"/>
  <c r="F156" i="58"/>
  <c r="F154" i="59"/>
  <c r="F155" i="59"/>
  <c r="F155" i="58"/>
  <c r="F156" i="59"/>
  <c r="J56" i="71"/>
  <c r="J376" i="71" s="1"/>
  <c r="J156" i="58"/>
  <c r="J155" i="59"/>
  <c r="J156" i="59"/>
  <c r="J155" i="58"/>
  <c r="J154" i="59"/>
  <c r="N56" i="71"/>
  <c r="N156" i="59"/>
  <c r="N156" i="58"/>
  <c r="N155" i="58"/>
  <c r="N155" i="59"/>
  <c r="D58" i="71"/>
  <c r="D157" i="58"/>
  <c r="D157" i="59"/>
  <c r="H58" i="71"/>
  <c r="H157" i="58"/>
  <c r="H157" i="59"/>
  <c r="L58" i="71"/>
  <c r="L157" i="58"/>
  <c r="L157" i="59"/>
  <c r="P58" i="71"/>
  <c r="P157" i="58"/>
  <c r="P157" i="59"/>
  <c r="F59" i="71"/>
  <c r="F159" i="58"/>
  <c r="F159" i="59"/>
  <c r="J59" i="71"/>
  <c r="J159" i="58"/>
  <c r="J159" i="59"/>
  <c r="N59" i="71"/>
  <c r="N159" i="59"/>
  <c r="N159" i="58"/>
  <c r="D49" i="72"/>
  <c r="D163" i="58"/>
  <c r="D163" i="59"/>
  <c r="H49" i="72"/>
  <c r="H163" i="58"/>
  <c r="H163" i="59"/>
  <c r="L49" i="72"/>
  <c r="L163" i="59"/>
  <c r="L163" i="58"/>
  <c r="P49" i="72"/>
  <c r="P163" i="58"/>
  <c r="P163" i="59"/>
  <c r="F51" i="72"/>
  <c r="F165" i="59"/>
  <c r="F165" i="58"/>
  <c r="J51" i="72"/>
  <c r="J165" i="58"/>
  <c r="J165" i="59"/>
  <c r="N51" i="72"/>
  <c r="N165" i="58"/>
  <c r="N165" i="59"/>
  <c r="H53" i="72"/>
  <c r="H166" i="58"/>
  <c r="H166" i="59"/>
  <c r="P53" i="72"/>
  <c r="P166" i="59"/>
  <c r="D55" i="72"/>
  <c r="D171" i="58"/>
  <c r="D171" i="59"/>
  <c r="H55" i="72"/>
  <c r="H171" i="59"/>
  <c r="H171" i="58"/>
  <c r="L55" i="72"/>
  <c r="L171" i="59"/>
  <c r="L171" i="58"/>
  <c r="P55" i="72"/>
  <c r="P171" i="58"/>
  <c r="P171" i="59"/>
  <c r="F56" i="72"/>
  <c r="F173" i="59"/>
  <c r="F173" i="58"/>
  <c r="F174" i="58"/>
  <c r="F174" i="59"/>
  <c r="F172" i="58"/>
  <c r="F172" i="59"/>
  <c r="J56" i="72"/>
  <c r="J358" i="72" s="1"/>
  <c r="J173" i="58"/>
  <c r="J174" i="59"/>
  <c r="J174" i="58"/>
  <c r="J173" i="59"/>
  <c r="N56" i="72"/>
  <c r="N173" i="58"/>
  <c r="N173" i="59"/>
  <c r="N174" i="59"/>
  <c r="N174" i="58"/>
  <c r="N172" i="59"/>
  <c r="N172" i="58"/>
  <c r="D58" i="72"/>
  <c r="D175" i="59"/>
  <c r="D175" i="58"/>
  <c r="H58" i="72"/>
  <c r="H361" i="72" s="1"/>
  <c r="H175" i="58"/>
  <c r="H175" i="59"/>
  <c r="L58" i="72"/>
  <c r="L379" i="72" s="1"/>
  <c r="L175" i="59"/>
  <c r="L175" i="58"/>
  <c r="P58" i="72"/>
  <c r="P175" i="59"/>
  <c r="P175" i="58"/>
  <c r="F59" i="72"/>
  <c r="F177" i="58"/>
  <c r="F177" i="59"/>
  <c r="J59" i="72"/>
  <c r="J177" i="58"/>
  <c r="J177" i="59"/>
  <c r="N59" i="72"/>
  <c r="N177" i="58"/>
  <c r="N177" i="59"/>
  <c r="B16" i="48"/>
  <c r="F19" i="48"/>
  <c r="C16" i="48"/>
  <c r="D9" i="48"/>
  <c r="M16" i="48"/>
  <c r="C19" i="48"/>
  <c r="D16" i="48"/>
  <c r="M12" i="48"/>
  <c r="D12" i="48"/>
  <c r="P12" i="48"/>
  <c r="L19" i="48"/>
  <c r="N36" i="48"/>
  <c r="P32" i="48"/>
  <c r="Q39" i="48"/>
  <c r="K39" i="48"/>
  <c r="F32" i="48"/>
  <c r="Q36" i="48"/>
  <c r="C39" i="48"/>
  <c r="H36" i="48"/>
  <c r="K32" i="48"/>
  <c r="M32" i="48"/>
  <c r="O58" i="48"/>
  <c r="P55" i="48"/>
  <c r="D39" i="48"/>
  <c r="B74" i="48"/>
  <c r="D51" i="48"/>
  <c r="E58" i="48"/>
  <c r="F39" i="48"/>
  <c r="I70" i="48"/>
  <c r="I55" i="48"/>
  <c r="B58" i="48"/>
  <c r="J51" i="48"/>
  <c r="H70" i="48"/>
  <c r="M77" i="48"/>
  <c r="J74" i="48"/>
  <c r="L58" i="48"/>
  <c r="D70" i="48"/>
  <c r="K70" i="48"/>
  <c r="Q74" i="48"/>
  <c r="L74" i="48"/>
  <c r="B39" i="48"/>
  <c r="E74" i="48"/>
  <c r="P77" i="48"/>
  <c r="O77" i="48"/>
  <c r="F77" i="48"/>
  <c r="N58" i="48"/>
  <c r="G97" i="48"/>
  <c r="G89" i="48"/>
  <c r="N100" i="48"/>
  <c r="C97" i="48"/>
  <c r="C89" i="48"/>
  <c r="D93" i="48"/>
  <c r="K100" i="48"/>
  <c r="N97" i="48"/>
  <c r="M93" i="48"/>
  <c r="D97" i="48"/>
  <c r="Q97" i="48"/>
  <c r="Q89" i="48"/>
  <c r="G100" i="48"/>
  <c r="H87" i="44"/>
  <c r="H89" i="48"/>
  <c r="H93" i="48"/>
  <c r="P100" i="48"/>
  <c r="H97" i="48"/>
  <c r="K124" i="44"/>
  <c r="K130" i="48"/>
  <c r="C105" i="44"/>
  <c r="L105" i="44"/>
  <c r="L111" i="48"/>
  <c r="F124" i="44"/>
  <c r="F130" i="48"/>
  <c r="I124" i="44"/>
  <c r="I130" i="48"/>
  <c r="M124" i="44"/>
  <c r="M130" i="48"/>
  <c r="D130" i="48"/>
  <c r="J124" i="44"/>
  <c r="J130" i="48"/>
  <c r="Q124" i="44"/>
  <c r="Q130" i="48"/>
  <c r="L81" i="45"/>
  <c r="L141" i="68"/>
  <c r="L135" i="68" s="1"/>
  <c r="L87" i="49"/>
  <c r="D43" i="45"/>
  <c r="D49" i="49"/>
  <c r="P62" i="47"/>
  <c r="P68" i="50"/>
  <c r="E143" i="47"/>
  <c r="O16" i="49"/>
  <c r="I118" i="65"/>
  <c r="D68" i="49"/>
  <c r="D62" i="45"/>
  <c r="Q116" i="72"/>
  <c r="Q111" i="72" s="1"/>
  <c r="L156" i="66"/>
  <c r="L219" i="66"/>
  <c r="N156" i="67"/>
  <c r="G211" i="70"/>
  <c r="F147" i="71"/>
  <c r="I36" i="58"/>
  <c r="G89" i="58"/>
  <c r="N30" i="59"/>
  <c r="E388" i="70"/>
  <c r="E331" i="70"/>
  <c r="E310" i="70"/>
  <c r="D325" i="72"/>
  <c r="H325" i="72"/>
  <c r="D68" i="60"/>
  <c r="E175" i="48"/>
  <c r="B117" i="49"/>
  <c r="J151" i="64"/>
  <c r="J226" i="64"/>
  <c r="E51" i="49"/>
  <c r="G70" i="49"/>
  <c r="Q111" i="49"/>
  <c r="P143" i="70"/>
  <c r="G146" i="70"/>
  <c r="O150" i="49"/>
  <c r="H148" i="49"/>
  <c r="H143" i="45"/>
  <c r="P143" i="71"/>
  <c r="F130" i="72"/>
  <c r="F111" i="72"/>
  <c r="K140" i="72"/>
  <c r="B139" i="50"/>
  <c r="P235" i="64"/>
  <c r="J32" i="50"/>
  <c r="O51" i="50"/>
  <c r="L259" i="68"/>
  <c r="D89" i="50"/>
  <c r="P208" i="70"/>
  <c r="P157" i="50"/>
  <c r="C111" i="58"/>
  <c r="F166" i="58"/>
  <c r="K93" i="71"/>
  <c r="L168" i="48"/>
  <c r="N132" i="67"/>
  <c r="N112" i="67"/>
  <c r="O74" i="49"/>
  <c r="H135" i="70"/>
  <c r="F140" i="71"/>
  <c r="F172" i="49"/>
  <c r="L49" i="50"/>
  <c r="L43" i="47"/>
  <c r="I175" i="69"/>
  <c r="O154" i="48"/>
  <c r="P157" i="48"/>
  <c r="M9" i="49"/>
  <c r="N132" i="64"/>
  <c r="N126" i="64" s="1"/>
  <c r="C55" i="49"/>
  <c r="F135" i="69"/>
  <c r="L143" i="69"/>
  <c r="F154" i="49"/>
  <c r="F168" i="49"/>
  <c r="I175" i="49"/>
  <c r="E235" i="64"/>
  <c r="G247" i="64"/>
  <c r="N156" i="65"/>
  <c r="G39" i="50"/>
  <c r="C211" i="66"/>
  <c r="C267" i="68"/>
  <c r="H211" i="69"/>
  <c r="M211" i="70"/>
  <c r="Q139" i="50"/>
  <c r="Q124" i="50" s="1"/>
  <c r="C202" i="72"/>
  <c r="K152" i="72"/>
  <c r="F304" i="66"/>
  <c r="E32" i="60"/>
  <c r="Q130" i="49"/>
  <c r="Q124" i="45"/>
  <c r="M111" i="71"/>
  <c r="M130" i="71"/>
  <c r="J136" i="71"/>
  <c r="G172" i="49"/>
  <c r="E49" i="50"/>
  <c r="E156" i="69"/>
  <c r="E213" i="69" s="1"/>
  <c r="K12" i="49"/>
  <c r="L12" i="49"/>
  <c r="P32" i="49"/>
  <c r="F39" i="49"/>
  <c r="O167" i="68"/>
  <c r="J139" i="49"/>
  <c r="Q148" i="49"/>
  <c r="Q143" i="45"/>
  <c r="Q154" i="49"/>
  <c r="N143" i="71"/>
  <c r="B211" i="69"/>
  <c r="E19" i="50"/>
  <c r="O58" i="50"/>
  <c r="J259" i="68"/>
  <c r="E68" i="58"/>
  <c r="M354" i="72"/>
  <c r="M280" i="72"/>
  <c r="M275" i="72" s="1"/>
  <c r="O327" i="65"/>
  <c r="P89" i="60"/>
  <c r="E280" i="71"/>
  <c r="E275" i="71" s="1"/>
  <c r="E358" i="71"/>
  <c r="L12" i="59"/>
  <c r="Q335" i="65"/>
  <c r="K417" i="68"/>
  <c r="O338" i="69"/>
  <c r="Q324" i="70"/>
  <c r="J342" i="66"/>
  <c r="L386" i="72"/>
  <c r="H16" i="59"/>
  <c r="F324" i="65"/>
  <c r="F304" i="65"/>
  <c r="C386" i="72"/>
  <c r="N384" i="71"/>
  <c r="D161" i="60"/>
  <c r="P51" i="58"/>
  <c r="D70" i="58"/>
  <c r="H402" i="68"/>
  <c r="J97" i="58"/>
  <c r="C331" i="66"/>
  <c r="I16" i="59"/>
  <c r="G331" i="65"/>
  <c r="G310" i="65"/>
  <c r="K335" i="67"/>
  <c r="H89" i="59"/>
  <c r="L97" i="59"/>
  <c r="N132" i="59"/>
  <c r="G318" i="71"/>
  <c r="G372" i="71"/>
  <c r="G298" i="71"/>
  <c r="G372" i="72"/>
  <c r="G318" i="72"/>
  <c r="C329" i="71"/>
  <c r="P51" i="60"/>
  <c r="F403" i="67"/>
  <c r="N425" i="68"/>
  <c r="M431" i="68"/>
  <c r="M425" i="68" s="1"/>
  <c r="M81" i="57"/>
  <c r="D124" i="60"/>
  <c r="Q87" i="59"/>
  <c r="E161" i="60"/>
  <c r="Q323" i="64"/>
  <c r="O461" i="68"/>
  <c r="C324" i="65"/>
  <c r="F70" i="59"/>
  <c r="O338" i="67"/>
  <c r="G409" i="68"/>
  <c r="G481" i="68"/>
  <c r="F420" i="68"/>
  <c r="N420" i="68"/>
  <c r="E117" i="59"/>
  <c r="L154" i="59"/>
  <c r="J325" i="71"/>
  <c r="F325" i="72"/>
  <c r="M403" i="66"/>
  <c r="P501" i="68"/>
  <c r="I105" i="60"/>
  <c r="N161" i="60"/>
  <c r="L68" i="58"/>
  <c r="O111" i="59"/>
  <c r="P291" i="65"/>
  <c r="L36" i="58"/>
  <c r="F338" i="66"/>
  <c r="Q324" i="65"/>
  <c r="Q304" i="65"/>
  <c r="N310" i="70"/>
  <c r="Q154" i="59"/>
  <c r="K380" i="64"/>
  <c r="L403" i="65"/>
  <c r="D348" i="65"/>
  <c r="D411" i="65"/>
  <c r="N403" i="66"/>
  <c r="J105" i="60"/>
  <c r="M403" i="69"/>
  <c r="L403" i="70"/>
  <c r="M386" i="71"/>
  <c r="G390" i="72"/>
  <c r="G334" i="72"/>
  <c r="C87" i="58"/>
  <c r="D30" i="60"/>
  <c r="M161" i="60"/>
  <c r="N49" i="59"/>
  <c r="J81" i="54"/>
  <c r="J359" i="68"/>
  <c r="J407" i="68" s="1"/>
  <c r="M166" i="50"/>
  <c r="M161" i="50" s="1"/>
  <c r="B49" i="50"/>
  <c r="P24" i="45"/>
  <c r="P30" i="49"/>
  <c r="F74" i="49"/>
  <c r="D89" i="49"/>
  <c r="D100" i="49"/>
  <c r="H166" i="49"/>
  <c r="B166" i="49"/>
  <c r="G166" i="48"/>
  <c r="M157" i="48"/>
  <c r="Q139" i="48"/>
  <c r="G139" i="48"/>
  <c r="B139" i="48"/>
  <c r="F120" i="48"/>
  <c r="J98" i="48"/>
  <c r="Q96" i="48"/>
  <c r="I96" i="48"/>
  <c r="P95" i="48"/>
  <c r="H95" i="48"/>
  <c r="O94" i="48"/>
  <c r="G94" i="48"/>
  <c r="N92" i="48"/>
  <c r="F92" i="48"/>
  <c r="M91" i="48"/>
  <c r="E91" i="48"/>
  <c r="L90" i="48"/>
  <c r="D90" i="48"/>
  <c r="K88" i="48"/>
  <c r="C88" i="48"/>
  <c r="F86" i="48"/>
  <c r="Q162" i="68"/>
  <c r="I162" i="68"/>
  <c r="P112" i="68"/>
  <c r="P160" i="68" s="1"/>
  <c r="H112" i="68"/>
  <c r="H209" i="68"/>
  <c r="H161" i="68"/>
  <c r="B130" i="68"/>
  <c r="B119" i="68"/>
  <c r="B168" i="68"/>
  <c r="N186" i="67"/>
  <c r="F186" i="67"/>
  <c r="F148" i="67"/>
  <c r="M108" i="67"/>
  <c r="M185" i="67"/>
  <c r="M147" i="67"/>
  <c r="E185" i="67"/>
  <c r="E108" i="67"/>
  <c r="E146" i="67" s="1"/>
  <c r="L183" i="67"/>
  <c r="L145" i="67"/>
  <c r="D183" i="67"/>
  <c r="D145" i="67"/>
  <c r="K105" i="67"/>
  <c r="K181" i="67" s="1"/>
  <c r="K144" i="67"/>
  <c r="C105" i="67"/>
  <c r="C143" i="67" s="1"/>
  <c r="C182" i="67"/>
  <c r="J142" i="67"/>
  <c r="Q141" i="67"/>
  <c r="I141" i="67"/>
  <c r="P101" i="67"/>
  <c r="P139" i="67" s="1"/>
  <c r="P140" i="67"/>
  <c r="H101" i="67"/>
  <c r="H140" i="67"/>
  <c r="N97" i="67"/>
  <c r="N135" i="67" s="1"/>
  <c r="P64" i="48"/>
  <c r="H64" i="48"/>
  <c r="B57" i="48"/>
  <c r="B69" i="48"/>
  <c r="M60" i="48"/>
  <c r="L59" i="48"/>
  <c r="D59" i="48"/>
  <c r="C57" i="48"/>
  <c r="O52" i="48"/>
  <c r="G52" i="48"/>
  <c r="N50" i="48"/>
  <c r="F50" i="48"/>
  <c r="E97" i="66"/>
  <c r="E135" i="66" s="1"/>
  <c r="L46" i="48"/>
  <c r="D46" i="48"/>
  <c r="K45" i="48"/>
  <c r="C45" i="48"/>
  <c r="B31" i="48"/>
  <c r="M41" i="48"/>
  <c r="L40" i="48"/>
  <c r="D40" i="48"/>
  <c r="K38" i="48"/>
  <c r="C38" i="48"/>
  <c r="H34" i="48"/>
  <c r="O33" i="48"/>
  <c r="G33" i="48"/>
  <c r="N31" i="48"/>
  <c r="F31" i="48"/>
  <c r="I29" i="48"/>
  <c r="E97" i="65"/>
  <c r="E136" i="65"/>
  <c r="L27" i="48"/>
  <c r="D27" i="48"/>
  <c r="D25" i="48" s="1"/>
  <c r="K26" i="48"/>
  <c r="C26" i="48"/>
  <c r="J22" i="48"/>
  <c r="Q21" i="48"/>
  <c r="I21" i="48"/>
  <c r="P20" i="48"/>
  <c r="H20" i="48"/>
  <c r="O18" i="48"/>
  <c r="G18" i="48"/>
  <c r="N17" i="48"/>
  <c r="F17" i="48"/>
  <c r="M15" i="48"/>
  <c r="E15" i="48"/>
  <c r="L14" i="48"/>
  <c r="D14" i="48"/>
  <c r="K13" i="48"/>
  <c r="C13" i="48"/>
  <c r="P8" i="48"/>
  <c r="L109" i="64"/>
  <c r="L151" i="64" s="1"/>
  <c r="L152" i="64"/>
  <c r="O6" i="48"/>
  <c r="O4" i="48" s="1"/>
  <c r="G6" i="48"/>
  <c r="G4" i="48" s="1"/>
  <c r="N5" i="48"/>
  <c r="F5" i="48"/>
  <c r="B5" i="48"/>
  <c r="C403" i="67"/>
  <c r="F342" i="69"/>
  <c r="J124" i="60"/>
  <c r="I89" i="50"/>
  <c r="N51" i="50"/>
  <c r="D100" i="50"/>
  <c r="Q124" i="47"/>
  <c r="Q130" i="50"/>
  <c r="N62" i="45"/>
  <c r="N68" i="49"/>
  <c r="G58" i="49"/>
  <c r="G100" i="49"/>
  <c r="F166" i="49"/>
  <c r="B168" i="48"/>
  <c r="B132" i="48"/>
  <c r="C130" i="48"/>
  <c r="M103" i="48"/>
  <c r="P102" i="48"/>
  <c r="D102" i="48"/>
  <c r="K101" i="48"/>
  <c r="N99" i="48"/>
  <c r="Q98" i="48"/>
  <c r="E98" i="48"/>
  <c r="H96" i="48"/>
  <c r="K95" i="48"/>
  <c r="N94" i="48"/>
  <c r="P91" i="48"/>
  <c r="D91" i="48"/>
  <c r="M86" i="48"/>
  <c r="I115" i="68"/>
  <c r="I163" i="68" s="1"/>
  <c r="I164" i="68"/>
  <c r="H162" i="68"/>
  <c r="K112" i="68"/>
  <c r="K160" i="68" s="1"/>
  <c r="B123" i="68"/>
  <c r="B172" i="68"/>
  <c r="I186" i="67"/>
  <c r="I148" i="67"/>
  <c r="L108" i="67"/>
  <c r="L147" i="67"/>
  <c r="O183" i="67"/>
  <c r="K101" i="67"/>
  <c r="K139" i="67" s="1"/>
  <c r="J138" i="67"/>
  <c r="M97" i="67"/>
  <c r="M135" i="67" s="1"/>
  <c r="M136" i="67"/>
  <c r="L65" i="48"/>
  <c r="O64" i="48"/>
  <c r="C64" i="48"/>
  <c r="B79" i="48"/>
  <c r="O108" i="66"/>
  <c r="O147" i="66"/>
  <c r="C108" i="66"/>
  <c r="C147" i="66"/>
  <c r="I105" i="66"/>
  <c r="I144" i="66"/>
  <c r="H142" i="66"/>
  <c r="N101" i="66"/>
  <c r="N140" i="66"/>
  <c r="E138" i="66"/>
  <c r="H48" i="48"/>
  <c r="D97" i="66"/>
  <c r="D135" i="66" s="1"/>
  <c r="D136" i="66"/>
  <c r="G46" i="48"/>
  <c r="B29" i="48"/>
  <c r="P148" i="65"/>
  <c r="D148" i="65"/>
  <c r="C108" i="65"/>
  <c r="C147" i="65"/>
  <c r="I105" i="65"/>
  <c r="L142" i="65"/>
  <c r="O179" i="65"/>
  <c r="O141" i="65"/>
  <c r="C141" i="65"/>
  <c r="F178" i="65"/>
  <c r="F101" i="65"/>
  <c r="F177" i="65" s="1"/>
  <c r="I138" i="65"/>
  <c r="L29" i="48"/>
  <c r="D97" i="65"/>
  <c r="D135" i="65" s="1"/>
  <c r="D136" i="65"/>
  <c r="G27" i="48"/>
  <c r="G25" i="48" s="1"/>
  <c r="J26" i="48"/>
  <c r="M22" i="48"/>
  <c r="E22" i="48"/>
  <c r="H21" i="48"/>
  <c r="K20" i="48"/>
  <c r="C20" i="48"/>
  <c r="F13" i="48"/>
  <c r="I11" i="48"/>
  <c r="L10" i="48"/>
  <c r="O8" i="48"/>
  <c r="K109" i="64"/>
  <c r="K151" i="64" s="1"/>
  <c r="K152" i="64"/>
  <c r="I106" i="64"/>
  <c r="I149" i="64"/>
  <c r="B154" i="64"/>
  <c r="M157" i="50"/>
  <c r="N74" i="49"/>
  <c r="Q136" i="48"/>
  <c r="D132" i="48"/>
  <c r="P181" i="68"/>
  <c r="O228" i="68"/>
  <c r="O180" i="68"/>
  <c r="N227" i="68"/>
  <c r="N130" i="68"/>
  <c r="N179" i="68"/>
  <c r="L127" i="68"/>
  <c r="L176" i="68"/>
  <c r="G222" i="68"/>
  <c r="G174" i="68"/>
  <c r="Q123" i="68"/>
  <c r="Q172" i="68"/>
  <c r="H115" i="68"/>
  <c r="H163" i="68" s="1"/>
  <c r="H164" i="68"/>
  <c r="C210" i="68"/>
  <c r="C162" i="68"/>
  <c r="B181" i="68"/>
  <c r="B170" i="68"/>
  <c r="H148" i="67"/>
  <c r="G108" i="67"/>
  <c r="G147" i="67"/>
  <c r="Q105" i="67"/>
  <c r="Q143" i="67" s="1"/>
  <c r="L142" i="67"/>
  <c r="C141" i="67"/>
  <c r="M176" i="67"/>
  <c r="H97" i="67"/>
  <c r="H135" i="67" s="1"/>
  <c r="H136" i="67"/>
  <c r="C65" i="48"/>
  <c r="B60" i="48"/>
  <c r="B72" i="48"/>
  <c r="N59" i="48"/>
  <c r="E57" i="48"/>
  <c r="D56" i="48"/>
  <c r="C54" i="48"/>
  <c r="I52" i="48"/>
  <c r="H50" i="48"/>
  <c r="G48" i="48"/>
  <c r="C97" i="66"/>
  <c r="C135" i="66" s="1"/>
  <c r="C174" i="66"/>
  <c r="B40" i="48"/>
  <c r="K41" i="48"/>
  <c r="N40" i="48"/>
  <c r="M38" i="48"/>
  <c r="L37" i="48"/>
  <c r="C35" i="48"/>
  <c r="F34" i="48"/>
  <c r="E33" i="48"/>
  <c r="D31" i="48"/>
  <c r="J27" i="48"/>
  <c r="O15" i="48"/>
  <c r="J14" i="48"/>
  <c r="E13" i="48"/>
  <c r="K10" i="48"/>
  <c r="M6" i="48"/>
  <c r="H132" i="49"/>
  <c r="H136" i="72"/>
  <c r="H116" i="72"/>
  <c r="H111" i="72" s="1"/>
  <c r="H129" i="72" s="1"/>
  <c r="G87" i="50"/>
  <c r="M81" i="54"/>
  <c r="M359" i="68"/>
  <c r="N93" i="59"/>
  <c r="I99" i="70"/>
  <c r="I93" i="70" s="1"/>
  <c r="O32" i="49"/>
  <c r="J145" i="65"/>
  <c r="B143" i="71"/>
  <c r="I140" i="67"/>
  <c r="P132" i="49"/>
  <c r="E168" i="49"/>
  <c r="I51" i="50"/>
  <c r="Q152" i="71"/>
  <c r="G36" i="58"/>
  <c r="G457" i="68"/>
  <c r="C322" i="72"/>
  <c r="M99" i="70"/>
  <c r="K172" i="48"/>
  <c r="B144" i="65"/>
  <c r="B132" i="49"/>
  <c r="B190" i="72"/>
  <c r="B136" i="72"/>
  <c r="B116" i="72"/>
  <c r="M12" i="49"/>
  <c r="N118" i="65"/>
  <c r="G143" i="67"/>
  <c r="G118" i="67"/>
  <c r="N77" i="49"/>
  <c r="Q194" i="69"/>
  <c r="Q137" i="69"/>
  <c r="C112" i="70"/>
  <c r="C132" i="70"/>
  <c r="I139" i="70"/>
  <c r="I118" i="70"/>
  <c r="C116" i="71"/>
  <c r="C190" i="71"/>
  <c r="C136" i="71"/>
  <c r="O136" i="71"/>
  <c r="O116" i="71"/>
  <c r="B32" i="50"/>
  <c r="I3" i="47"/>
  <c r="I9" i="50"/>
  <c r="C215" i="65"/>
  <c r="H211" i="67"/>
  <c r="K156" i="67"/>
  <c r="K150" i="67" s="1"/>
  <c r="P89" i="50"/>
  <c r="C202" i="71"/>
  <c r="C150" i="50"/>
  <c r="C354" i="72"/>
  <c r="C280" i="72"/>
  <c r="N172" i="48"/>
  <c r="J117" i="49"/>
  <c r="K137" i="70"/>
  <c r="M166" i="49"/>
  <c r="M161" i="45"/>
  <c r="J202" i="71"/>
  <c r="M202" i="72"/>
  <c r="F177" i="69"/>
  <c r="F99" i="69"/>
  <c r="F93" i="69" s="1"/>
  <c r="F98" i="71"/>
  <c r="N175" i="48"/>
  <c r="H9" i="49"/>
  <c r="H3" i="45"/>
  <c r="I9" i="49"/>
  <c r="J9" i="49"/>
  <c r="N144" i="65"/>
  <c r="C143" i="66"/>
  <c r="C139" i="67"/>
  <c r="C118" i="67"/>
  <c r="C112" i="67" s="1"/>
  <c r="D141" i="67"/>
  <c r="Q132" i="69"/>
  <c r="Q112" i="69"/>
  <c r="L132" i="70"/>
  <c r="Q143" i="70"/>
  <c r="O130" i="71"/>
  <c r="Q143" i="72"/>
  <c r="B156" i="67"/>
  <c r="F174" i="64"/>
  <c r="F237" i="64" s="1"/>
  <c r="D12" i="50"/>
  <c r="D39" i="50"/>
  <c r="E150" i="66"/>
  <c r="E215" i="70"/>
  <c r="E156" i="70"/>
  <c r="E213" i="70" s="1"/>
  <c r="C208" i="71"/>
  <c r="C152" i="71"/>
  <c r="N148" i="59"/>
  <c r="E348" i="65"/>
  <c r="H68" i="49"/>
  <c r="C211" i="67"/>
  <c r="O259" i="68"/>
  <c r="C150" i="48"/>
  <c r="E12" i="49"/>
  <c r="K132" i="64"/>
  <c r="K126" i="64" s="1"/>
  <c r="G133" i="65"/>
  <c r="O68" i="49"/>
  <c r="C168" i="68"/>
  <c r="I97" i="49"/>
  <c r="E146" i="69"/>
  <c r="P111" i="71"/>
  <c r="P130" i="71"/>
  <c r="J154" i="49"/>
  <c r="F157" i="49"/>
  <c r="P130" i="72"/>
  <c r="M140" i="72"/>
  <c r="M194" i="72"/>
  <c r="F143" i="72"/>
  <c r="N19" i="50"/>
  <c r="P156" i="69"/>
  <c r="P213" i="69" s="1"/>
  <c r="L202" i="72"/>
  <c r="D208" i="72"/>
  <c r="D152" i="72"/>
  <c r="Q93" i="58"/>
  <c r="G338" i="65"/>
  <c r="Q314" i="71"/>
  <c r="G70" i="58"/>
  <c r="K51" i="59"/>
  <c r="J130" i="59"/>
  <c r="K400" i="69"/>
  <c r="F403" i="69"/>
  <c r="G324" i="69"/>
  <c r="G360" i="64"/>
  <c r="G338" i="64"/>
  <c r="J331" i="65"/>
  <c r="H30" i="59"/>
  <c r="J335" i="66"/>
  <c r="J310" i="66"/>
  <c r="E331" i="67"/>
  <c r="E310" i="67"/>
  <c r="G489" i="68"/>
  <c r="G417" i="68"/>
  <c r="N318" i="71"/>
  <c r="N372" i="71"/>
  <c r="L166" i="59"/>
  <c r="N386" i="64"/>
  <c r="Q161" i="60"/>
  <c r="P372" i="64"/>
  <c r="M380" i="64"/>
  <c r="F342" i="67"/>
  <c r="I403" i="67"/>
  <c r="C132" i="58"/>
  <c r="H291" i="66"/>
  <c r="N49" i="58"/>
  <c r="H338" i="67"/>
  <c r="F136" i="58"/>
  <c r="D166" i="58"/>
  <c r="Q344" i="64"/>
  <c r="Q372" i="64"/>
  <c r="Q435" i="64"/>
  <c r="L304" i="66"/>
  <c r="G327" i="66"/>
  <c r="G310" i="66"/>
  <c r="G304" i="66" s="1"/>
  <c r="H304" i="67"/>
  <c r="H324" i="67"/>
  <c r="P402" i="68"/>
  <c r="P81" i="55"/>
  <c r="P383" i="68"/>
  <c r="L117" i="59"/>
  <c r="P132" i="59"/>
  <c r="D136" i="59"/>
  <c r="J172" i="59"/>
  <c r="N447" i="64"/>
  <c r="L105" i="60"/>
  <c r="G403" i="69"/>
  <c r="H400" i="70"/>
  <c r="I384" i="72"/>
  <c r="I386" i="72"/>
  <c r="N111" i="59"/>
  <c r="M16" i="58"/>
  <c r="C30" i="59"/>
  <c r="C338" i="70"/>
  <c r="M360" i="64"/>
  <c r="J372" i="64"/>
  <c r="M338" i="65"/>
  <c r="K331" i="67"/>
  <c r="K310" i="67"/>
  <c r="K304" i="67" s="1"/>
  <c r="E402" i="68"/>
  <c r="E377" i="68"/>
  <c r="M377" i="68"/>
  <c r="M402" i="68"/>
  <c r="P93" i="59"/>
  <c r="O324" i="69"/>
  <c r="K335" i="69"/>
  <c r="H372" i="71"/>
  <c r="H318" i="71"/>
  <c r="L376" i="71"/>
  <c r="L322" i="71"/>
  <c r="L298" i="71"/>
  <c r="L293" i="71" s="1"/>
  <c r="L311" i="71" s="1"/>
  <c r="E49" i="60"/>
  <c r="K411" i="66"/>
  <c r="K348" i="66"/>
  <c r="K342" i="66" s="1"/>
  <c r="P342" i="67"/>
  <c r="D70" i="60"/>
  <c r="L403" i="69"/>
  <c r="P143" i="60"/>
  <c r="P386" i="71"/>
  <c r="J384" i="72"/>
  <c r="C74" i="58"/>
  <c r="C354" i="71"/>
  <c r="C280" i="71"/>
  <c r="C316" i="71" s="1"/>
  <c r="L291" i="65"/>
  <c r="P327" i="67"/>
  <c r="P285" i="67"/>
  <c r="J291" i="67"/>
  <c r="J89" i="58"/>
  <c r="L89" i="58"/>
  <c r="P420" i="68"/>
  <c r="F132" i="58"/>
  <c r="L154" i="58"/>
  <c r="G338" i="66"/>
  <c r="P324" i="69"/>
  <c r="P304" i="69"/>
  <c r="P323" i="69" s="1"/>
  <c r="L335" i="69"/>
  <c r="P324" i="70"/>
  <c r="P304" i="70"/>
  <c r="L312" i="71"/>
  <c r="O325" i="71"/>
  <c r="N322" i="72"/>
  <c r="Q452" i="64"/>
  <c r="Q386" i="64"/>
  <c r="H348" i="65"/>
  <c r="N400" i="69"/>
  <c r="M148" i="50"/>
  <c r="F87" i="49"/>
  <c r="H100" i="49"/>
  <c r="D166" i="48"/>
  <c r="D161" i="44"/>
  <c r="O157" i="48"/>
  <c r="F139" i="48"/>
  <c r="I111" i="48"/>
  <c r="I103" i="48"/>
  <c r="G101" i="48"/>
  <c r="I98" i="48"/>
  <c r="D96" i="48"/>
  <c r="Q86" i="48"/>
  <c r="P162" i="68"/>
  <c r="G112" i="68"/>
  <c r="G161" i="68"/>
  <c r="B166" i="68"/>
  <c r="P108" i="67"/>
  <c r="P147" i="67"/>
  <c r="F105" i="67"/>
  <c r="F144" i="67"/>
  <c r="P141" i="67"/>
  <c r="G101" i="67"/>
  <c r="Q97" i="67"/>
  <c r="Q135" i="67" s="1"/>
  <c r="Q136" i="67"/>
  <c r="D65" i="48"/>
  <c r="B56" i="48"/>
  <c r="E56" i="48"/>
  <c r="O53" i="48"/>
  <c r="F52" i="48"/>
  <c r="L48" i="48"/>
  <c r="K134" i="66"/>
  <c r="L148" i="65"/>
  <c r="G108" i="65"/>
  <c r="G147" i="65"/>
  <c r="M105" i="65"/>
  <c r="H142" i="65"/>
  <c r="N178" i="65"/>
  <c r="N101" i="65"/>
  <c r="E176" i="65"/>
  <c r="E138" i="65"/>
  <c r="K27" i="48"/>
  <c r="F26" i="48"/>
  <c r="O20" i="48"/>
  <c r="N13" i="48"/>
  <c r="E11" i="48"/>
  <c r="G8" i="48"/>
  <c r="N150" i="64"/>
  <c r="G62" i="47"/>
  <c r="F143" i="47"/>
  <c r="F148" i="50"/>
  <c r="H30" i="49"/>
  <c r="K100" i="49"/>
  <c r="E150" i="48"/>
  <c r="J143" i="44"/>
  <c r="J148" i="48"/>
  <c r="L229" i="68"/>
  <c r="L181" i="68"/>
  <c r="Q225" i="68"/>
  <c r="D127" i="68"/>
  <c r="D176" i="68"/>
  <c r="F173" i="68"/>
  <c r="N119" i="68"/>
  <c r="P115" i="68"/>
  <c r="P163" i="68" s="1"/>
  <c r="N83" i="48"/>
  <c r="H73" i="48"/>
  <c r="N71" i="48"/>
  <c r="P67" i="48"/>
  <c r="D97" i="67"/>
  <c r="D135" i="67" s="1"/>
  <c r="D136" i="67"/>
  <c r="K60" i="48"/>
  <c r="F59" i="48"/>
  <c r="H56" i="48"/>
  <c r="J53" i="48"/>
  <c r="L50" i="48"/>
  <c r="I94" i="66"/>
  <c r="I132" i="66" s="1"/>
  <c r="G148" i="65"/>
  <c r="Q145" i="65"/>
  <c r="D105" i="65"/>
  <c r="D144" i="65"/>
  <c r="I101" i="65"/>
  <c r="G97" i="65"/>
  <c r="G135" i="65" s="1"/>
  <c r="G136" i="65"/>
  <c r="D17" i="48"/>
  <c r="F14" i="48"/>
  <c r="L11" i="48"/>
  <c r="G10" i="48"/>
  <c r="L106" i="64"/>
  <c r="L148" i="64" s="1"/>
  <c r="B109" i="64"/>
  <c r="B151" i="64" s="1"/>
  <c r="B194" i="64"/>
  <c r="B152" i="64"/>
  <c r="B93" i="71"/>
  <c r="L16" i="49"/>
  <c r="I130" i="49"/>
  <c r="C325" i="71"/>
  <c r="G168" i="48"/>
  <c r="K118" i="65"/>
  <c r="K112" i="65" s="1"/>
  <c r="P139" i="70"/>
  <c r="J156" i="65"/>
  <c r="J150" i="65" s="1"/>
  <c r="F211" i="69"/>
  <c r="M215" i="69"/>
  <c r="M156" i="69"/>
  <c r="G215" i="70"/>
  <c r="G156" i="70"/>
  <c r="G213" i="70" s="1"/>
  <c r="E291" i="65"/>
  <c r="E285" i="65" s="1"/>
  <c r="M291" i="65"/>
  <c r="K36" i="58"/>
  <c r="M376" i="72"/>
  <c r="M322" i="72"/>
  <c r="F157" i="48"/>
  <c r="I93" i="72"/>
  <c r="B132" i="70"/>
  <c r="L149" i="64"/>
  <c r="G32" i="49"/>
  <c r="G30" i="49"/>
  <c r="O55" i="49"/>
  <c r="J179" i="68"/>
  <c r="O111" i="49"/>
  <c r="G196" i="69"/>
  <c r="G139" i="69"/>
  <c r="G118" i="69"/>
  <c r="L130" i="49"/>
  <c r="L124" i="45"/>
  <c r="K146" i="70"/>
  <c r="O140" i="72"/>
  <c r="B156" i="65"/>
  <c r="B150" i="65" s="1"/>
  <c r="I156" i="65"/>
  <c r="N211" i="66"/>
  <c r="E68" i="50"/>
  <c r="L183" i="68"/>
  <c r="K202" i="71"/>
  <c r="N152" i="72"/>
  <c r="E317" i="64"/>
  <c r="J501" i="68"/>
  <c r="K98" i="72"/>
  <c r="C16" i="49"/>
  <c r="Q89" i="49"/>
  <c r="P168" i="49"/>
  <c r="Q211" i="65"/>
  <c r="J154" i="48"/>
  <c r="C36" i="49"/>
  <c r="L112" i="66"/>
  <c r="E118" i="66"/>
  <c r="E112" i="66" s="1"/>
  <c r="C169" i="68"/>
  <c r="D170" i="68"/>
  <c r="J118" i="69"/>
  <c r="K111" i="49"/>
  <c r="D146" i="70"/>
  <c r="O116" i="72"/>
  <c r="O111" i="72" s="1"/>
  <c r="M175" i="49"/>
  <c r="I235" i="64"/>
  <c r="M240" i="64"/>
  <c r="F156" i="65"/>
  <c r="O211" i="66"/>
  <c r="I259" i="68"/>
  <c r="P211" i="69"/>
  <c r="Q120" i="50"/>
  <c r="Q105" i="50" s="1"/>
  <c r="J157" i="50"/>
  <c r="C152" i="72"/>
  <c r="G291" i="66"/>
  <c r="B130" i="72"/>
  <c r="B93" i="72"/>
  <c r="E146" i="66"/>
  <c r="L168" i="49"/>
  <c r="H158" i="64"/>
  <c r="N134" i="66"/>
  <c r="O51" i="49"/>
  <c r="M112" i="67"/>
  <c r="G138" i="67"/>
  <c r="J164" i="68"/>
  <c r="G136" i="49"/>
  <c r="M154" i="49"/>
  <c r="B156" i="66"/>
  <c r="B150" i="66" s="1"/>
  <c r="B150" i="50"/>
  <c r="G156" i="65"/>
  <c r="C150" i="67"/>
  <c r="C213" i="67"/>
  <c r="M222" i="70"/>
  <c r="H166" i="50"/>
  <c r="Q354" i="72"/>
  <c r="Q280" i="72"/>
  <c r="Q275" i="72" s="1"/>
  <c r="K331" i="66"/>
  <c r="K310" i="66"/>
  <c r="I275" i="72"/>
  <c r="F335" i="66"/>
  <c r="M97" i="59"/>
  <c r="Q392" i="69"/>
  <c r="Q335" i="69"/>
  <c r="K338" i="69"/>
  <c r="J324" i="65"/>
  <c r="Q403" i="67"/>
  <c r="E403" i="70"/>
  <c r="L161" i="60"/>
  <c r="O143" i="60"/>
  <c r="H9" i="58"/>
  <c r="N97" i="58"/>
  <c r="N111" i="58"/>
  <c r="F354" i="72"/>
  <c r="F280" i="72"/>
  <c r="M16" i="59"/>
  <c r="N335" i="69"/>
  <c r="F348" i="65"/>
  <c r="F342" i="65" s="1"/>
  <c r="P403" i="66"/>
  <c r="M394" i="71"/>
  <c r="M334" i="71"/>
  <c r="M388" i="71" s="1"/>
  <c r="O70" i="59"/>
  <c r="I403" i="66"/>
  <c r="H501" i="68"/>
  <c r="L360" i="64"/>
  <c r="F117" i="58"/>
  <c r="P329" i="69"/>
  <c r="D403" i="67"/>
  <c r="I501" i="68"/>
  <c r="N105" i="60"/>
  <c r="H348" i="69"/>
  <c r="K348" i="70"/>
  <c r="K405" i="70" s="1"/>
  <c r="Q143" i="60"/>
  <c r="G161" i="60"/>
  <c r="F334" i="72"/>
  <c r="F388" i="72" s="1"/>
  <c r="C124" i="60"/>
  <c r="P143" i="44"/>
  <c r="P148" i="48"/>
  <c r="G120" i="48"/>
  <c r="M123" i="68"/>
  <c r="M172" i="68"/>
  <c r="J119" i="68"/>
  <c r="J168" i="68"/>
  <c r="K84" i="48"/>
  <c r="P73" i="48"/>
  <c r="G72" i="48"/>
  <c r="I69" i="48"/>
  <c r="B134" i="65"/>
  <c r="J19" i="49"/>
  <c r="C39" i="49"/>
  <c r="K172" i="68"/>
  <c r="K146" i="69"/>
  <c r="H157" i="49"/>
  <c r="F172" i="48"/>
  <c r="Q169" i="68"/>
  <c r="P150" i="67"/>
  <c r="Q98" i="71"/>
  <c r="E126" i="64"/>
  <c r="Q142" i="67"/>
  <c r="J51" i="49"/>
  <c r="C144" i="67"/>
  <c r="N204" i="72"/>
  <c r="B156" i="69"/>
  <c r="B213" i="69" s="1"/>
  <c r="M204" i="72"/>
  <c r="H141" i="67"/>
  <c r="G116" i="71"/>
  <c r="G111" i="71" s="1"/>
  <c r="G136" i="71"/>
  <c r="C36" i="58"/>
  <c r="D132" i="49"/>
  <c r="C150" i="66"/>
  <c r="Q166" i="68"/>
  <c r="M143" i="70"/>
  <c r="G120" i="49"/>
  <c r="N135" i="68"/>
  <c r="F189" i="68"/>
  <c r="F183" i="68" s="1"/>
  <c r="F87" i="50"/>
  <c r="F81" i="47"/>
  <c r="F105" i="50"/>
  <c r="E204" i="72"/>
  <c r="O9" i="49"/>
  <c r="O3" i="45"/>
  <c r="E140" i="71"/>
  <c r="Q335" i="70"/>
  <c r="M331" i="66"/>
  <c r="I403" i="65"/>
  <c r="D348" i="70"/>
  <c r="D405" i="70" s="1"/>
  <c r="L348" i="70"/>
  <c r="N335" i="66"/>
  <c r="K74" i="59"/>
  <c r="P329" i="70"/>
  <c r="J348" i="69"/>
  <c r="J405" i="69" s="1"/>
  <c r="L331" i="65"/>
  <c r="Q338" i="65"/>
  <c r="N291" i="67"/>
  <c r="N329" i="67" s="1"/>
  <c r="J314" i="72"/>
  <c r="L89" i="59"/>
  <c r="F331" i="70"/>
  <c r="F43" i="47"/>
  <c r="F49" i="50"/>
  <c r="P89" i="49"/>
  <c r="L123" i="68"/>
  <c r="L172" i="68"/>
  <c r="C86" i="48"/>
  <c r="Q112" i="68"/>
  <c r="Q161" i="68"/>
  <c r="B169" i="68"/>
  <c r="Q145" i="67"/>
  <c r="O180" i="67"/>
  <c r="O142" i="67"/>
  <c r="M101" i="67"/>
  <c r="M139" i="67" s="1"/>
  <c r="K97" i="67"/>
  <c r="K135" i="67" s="1"/>
  <c r="K174" i="67"/>
  <c r="K136" i="67"/>
  <c r="B108" i="66"/>
  <c r="B147" i="66"/>
  <c r="B94" i="67"/>
  <c r="B132" i="67" s="1"/>
  <c r="H183" i="66"/>
  <c r="H145" i="66"/>
  <c r="F142" i="66"/>
  <c r="H101" i="66"/>
  <c r="H140" i="66"/>
  <c r="M134" i="66"/>
  <c r="B101" i="65"/>
  <c r="D145" i="65"/>
  <c r="F142" i="65"/>
  <c r="L26" i="48"/>
  <c r="O22" i="48"/>
  <c r="N21" i="48"/>
  <c r="M20" i="48"/>
  <c r="L18" i="48"/>
  <c r="G17" i="48"/>
  <c r="Q14" i="48"/>
  <c r="P13" i="48"/>
  <c r="O11" i="48"/>
  <c r="N10" i="48"/>
  <c r="C211" i="70"/>
  <c r="D97" i="59"/>
  <c r="G275" i="71"/>
  <c r="Q331" i="66"/>
  <c r="J386" i="72"/>
  <c r="F12" i="49"/>
  <c r="O204" i="71"/>
  <c r="B55" i="49"/>
  <c r="M97" i="49"/>
  <c r="G19" i="50"/>
  <c r="H202" i="72"/>
  <c r="J166" i="50"/>
  <c r="I175" i="50"/>
  <c r="I136" i="59"/>
  <c r="J338" i="66"/>
  <c r="N298" i="71"/>
  <c r="N293" i="71" s="1"/>
  <c r="D49" i="58"/>
  <c r="P359" i="68"/>
  <c r="P81" i="54"/>
  <c r="K324" i="65"/>
  <c r="G413" i="68"/>
  <c r="G485" i="68"/>
  <c r="C334" i="72"/>
  <c r="C388" i="72" s="1"/>
  <c r="C49" i="58"/>
  <c r="P348" i="65"/>
  <c r="P342" i="65" s="1"/>
  <c r="M384" i="71"/>
  <c r="J136" i="48"/>
  <c r="C181" i="68"/>
  <c r="Q130" i="68"/>
  <c r="Q178" i="68" s="1"/>
  <c r="P177" i="68"/>
  <c r="O127" i="68"/>
  <c r="N174" i="68"/>
  <c r="H123" i="68"/>
  <c r="H220" i="68"/>
  <c r="H172" i="68"/>
  <c r="G218" i="68"/>
  <c r="G170" i="68"/>
  <c r="Q119" i="68"/>
  <c r="Q168" i="68"/>
  <c r="O115" i="68"/>
  <c r="O163" i="68" s="1"/>
  <c r="O164" i="68"/>
  <c r="E112" i="68"/>
  <c r="E160" i="68" s="1"/>
  <c r="E161" i="68"/>
  <c r="N108" i="67"/>
  <c r="N146" i="67" s="1"/>
  <c r="L105" i="67"/>
  <c r="L182" i="67"/>
  <c r="L144" i="67"/>
  <c r="J179" i="67"/>
  <c r="J141" i="67"/>
  <c r="M94" i="67"/>
  <c r="M133" i="67"/>
  <c r="J186" i="66"/>
  <c r="J148" i="66"/>
  <c r="L183" i="66"/>
  <c r="L145" i="66"/>
  <c r="N180" i="66"/>
  <c r="N142" i="66"/>
  <c r="D101" i="66"/>
  <c r="D140" i="66"/>
  <c r="P26" i="48"/>
  <c r="K22" i="48"/>
  <c r="J21" i="48"/>
  <c r="I20" i="48"/>
  <c r="H18" i="48"/>
  <c r="K17" i="48"/>
  <c r="J15" i="48"/>
  <c r="M14" i="48"/>
  <c r="L13" i="48"/>
  <c r="I166" i="48"/>
  <c r="E211" i="69"/>
  <c r="O417" i="68"/>
  <c r="L16" i="59"/>
  <c r="D329" i="72"/>
  <c r="F409" i="68"/>
  <c r="K81" i="55"/>
  <c r="C177" i="69"/>
  <c r="C99" i="69"/>
  <c r="C93" i="69" s="1"/>
  <c r="K39" i="50"/>
  <c r="B62" i="47"/>
  <c r="P147" i="71"/>
  <c r="E331" i="66"/>
  <c r="E310" i="66"/>
  <c r="O166" i="59"/>
  <c r="K130" i="59"/>
  <c r="D157" i="50"/>
  <c r="Q166" i="50"/>
  <c r="D156" i="69"/>
  <c r="I335" i="66"/>
  <c r="D132" i="58"/>
  <c r="B12" i="64"/>
  <c r="B11" i="49"/>
  <c r="B11" i="50"/>
  <c r="B19" i="68"/>
  <c r="B228" i="68" s="1"/>
  <c r="B102" i="49"/>
  <c r="B102" i="50"/>
  <c r="B102" i="48"/>
  <c r="B11" i="70"/>
  <c r="B131" i="48"/>
  <c r="B131" i="49"/>
  <c r="B11" i="71"/>
  <c r="B149" i="50"/>
  <c r="B149" i="48"/>
  <c r="B149" i="49"/>
  <c r="B11" i="72"/>
  <c r="B167" i="50"/>
  <c r="B167" i="48"/>
  <c r="B167" i="49"/>
  <c r="M5" i="38"/>
  <c r="M7" i="64" s="1"/>
  <c r="M192" i="64" s="1"/>
  <c r="M5" i="64"/>
  <c r="M215" i="64" s="1"/>
  <c r="M5" i="50"/>
  <c r="M8" i="49"/>
  <c r="M6" i="49"/>
  <c r="M5" i="49"/>
  <c r="J11" i="64"/>
  <c r="J10" i="50"/>
  <c r="J10" i="49"/>
  <c r="K12" i="64"/>
  <c r="K11" i="50"/>
  <c r="K11" i="49"/>
  <c r="H13" i="64"/>
  <c r="H13" i="49"/>
  <c r="H13" i="50"/>
  <c r="H12" i="50"/>
  <c r="H14" i="49"/>
  <c r="I14" i="64"/>
  <c r="I15" i="49"/>
  <c r="F15" i="64"/>
  <c r="F17" i="49"/>
  <c r="F18" i="49"/>
  <c r="G17" i="64"/>
  <c r="G206" i="64" s="1"/>
  <c r="G20" i="49"/>
  <c r="G20" i="50"/>
  <c r="D18" i="64"/>
  <c r="D21" i="49"/>
  <c r="D21" i="50"/>
  <c r="P18" i="64"/>
  <c r="P21" i="49"/>
  <c r="P21" i="50"/>
  <c r="I19" i="64"/>
  <c r="I208" i="64" s="1"/>
  <c r="I22" i="49"/>
  <c r="Q19" i="64"/>
  <c r="Q229" i="64" s="1"/>
  <c r="Q22" i="49"/>
  <c r="L11" i="65"/>
  <c r="L176" i="65" s="1"/>
  <c r="L31" i="49"/>
  <c r="L31" i="50"/>
  <c r="I12" i="65"/>
  <c r="I178" i="65" s="1"/>
  <c r="I34" i="49"/>
  <c r="I33" i="49"/>
  <c r="I33" i="50"/>
  <c r="I32" i="50"/>
  <c r="F13" i="65"/>
  <c r="F35" i="49"/>
  <c r="F35" i="48"/>
  <c r="G14" i="65"/>
  <c r="G37" i="49"/>
  <c r="G38" i="49"/>
  <c r="H16" i="65"/>
  <c r="H185" i="65" s="1"/>
  <c r="H40" i="50"/>
  <c r="H40" i="49"/>
  <c r="E17" i="65"/>
  <c r="E186" i="65" s="1"/>
  <c r="E41" i="49"/>
  <c r="Q17" i="65"/>
  <c r="Q205" i="65" s="1"/>
  <c r="Q41" i="49"/>
  <c r="J45" i="38"/>
  <c r="J5" i="66"/>
  <c r="J48" i="49"/>
  <c r="J46" i="49"/>
  <c r="J45" i="49"/>
  <c r="J45" i="50"/>
  <c r="J48" i="48"/>
  <c r="D11" i="66"/>
  <c r="D176" i="66" s="1"/>
  <c r="D50" i="50"/>
  <c r="D50" i="49"/>
  <c r="P11" i="66"/>
  <c r="P176" i="66" s="1"/>
  <c r="P50" i="49"/>
  <c r="P50" i="50"/>
  <c r="Q12" i="66"/>
  <c r="Q179" i="66" s="1"/>
  <c r="Q52" i="50"/>
  <c r="Q52" i="49"/>
  <c r="Q53" i="49"/>
  <c r="Q53" i="48"/>
  <c r="J13" i="66"/>
  <c r="J54" i="49"/>
  <c r="J54" i="48"/>
  <c r="K14" i="66"/>
  <c r="K200" i="66" s="1"/>
  <c r="K56" i="49"/>
  <c r="K57" i="49"/>
  <c r="K56" i="48"/>
  <c r="H16" i="66"/>
  <c r="H59" i="50"/>
  <c r="H59" i="49"/>
  <c r="E17" i="66"/>
  <c r="E186" i="66" s="1"/>
  <c r="E60" i="49"/>
  <c r="Q17" i="66"/>
  <c r="Q205" i="66" s="1"/>
  <c r="Q60" i="49"/>
  <c r="J64" i="38"/>
  <c r="J5" i="67"/>
  <c r="J203" i="67" s="1"/>
  <c r="J67" i="49"/>
  <c r="J64" i="50"/>
  <c r="J65" i="49"/>
  <c r="J64" i="49"/>
  <c r="J65" i="48"/>
  <c r="J68" i="50"/>
  <c r="J77" i="49"/>
  <c r="D11" i="67"/>
  <c r="D69" i="49"/>
  <c r="D69" i="50"/>
  <c r="D69" i="48"/>
  <c r="L11" i="67"/>
  <c r="L69" i="49"/>
  <c r="L69" i="50"/>
  <c r="L69" i="48"/>
  <c r="M12" i="67"/>
  <c r="M71" i="50"/>
  <c r="M72" i="49"/>
  <c r="M71" i="49"/>
  <c r="M70" i="49"/>
  <c r="M71" i="48"/>
  <c r="J13" i="67"/>
  <c r="J180" i="67" s="1"/>
  <c r="J73" i="49"/>
  <c r="G14" i="67"/>
  <c r="G182" i="67" s="1"/>
  <c r="G76" i="49"/>
  <c r="G75" i="49"/>
  <c r="H16" i="67"/>
  <c r="H185" i="67" s="1"/>
  <c r="H78" i="50"/>
  <c r="H78" i="49"/>
  <c r="E17" i="67"/>
  <c r="E79" i="49"/>
  <c r="J83" i="38"/>
  <c r="J7" i="68" s="1"/>
  <c r="J210" i="68" s="1"/>
  <c r="J5" i="68"/>
  <c r="J236" i="68" s="1"/>
  <c r="J83" i="50"/>
  <c r="J84" i="49"/>
  <c r="J83" i="49"/>
  <c r="J86" i="49"/>
  <c r="J84" i="48"/>
  <c r="F86" i="39"/>
  <c r="F9" i="68"/>
  <c r="G11" i="68"/>
  <c r="G214" i="68" s="1"/>
  <c r="G88" i="50"/>
  <c r="G88" i="49"/>
  <c r="H12" i="68"/>
  <c r="H216" i="68" s="1"/>
  <c r="H90" i="49"/>
  <c r="H90" i="50"/>
  <c r="H91" i="49"/>
  <c r="H89" i="50"/>
  <c r="E13" i="68"/>
  <c r="E92" i="50"/>
  <c r="E92" i="49"/>
  <c r="M92" i="39"/>
  <c r="M13" i="68"/>
  <c r="M92" i="49"/>
  <c r="M92" i="50"/>
  <c r="J93" i="39"/>
  <c r="J14" i="68"/>
  <c r="J94" i="50"/>
  <c r="J95" i="49"/>
  <c r="J94" i="49"/>
  <c r="J93" i="50"/>
  <c r="O15" i="68"/>
  <c r="O222" i="68" s="1"/>
  <c r="O96" i="49"/>
  <c r="L16" i="68"/>
  <c r="L98" i="49"/>
  <c r="L99" i="49"/>
  <c r="L99" i="48"/>
  <c r="M18" i="68"/>
  <c r="M101" i="49"/>
  <c r="M101" i="48"/>
  <c r="D107" i="38"/>
  <c r="D5" i="69"/>
  <c r="D110" i="48"/>
  <c r="D107" i="49"/>
  <c r="D120" i="49"/>
  <c r="D110" i="49"/>
  <c r="D107" i="48"/>
  <c r="D108" i="49"/>
  <c r="D108" i="48"/>
  <c r="P107" i="38"/>
  <c r="P5" i="69"/>
  <c r="P222" i="69" s="1"/>
  <c r="P108" i="48"/>
  <c r="P110" i="48"/>
  <c r="P120" i="49"/>
  <c r="P110" i="49"/>
  <c r="P107" i="48"/>
  <c r="P108" i="49"/>
  <c r="P107" i="49"/>
  <c r="P111" i="49"/>
  <c r="I9" i="69"/>
  <c r="Q9" i="69"/>
  <c r="N11" i="69"/>
  <c r="K12" i="69"/>
  <c r="H116" i="39"/>
  <c r="H13" i="69"/>
  <c r="H116" i="48"/>
  <c r="H116" i="49"/>
  <c r="I14" i="69"/>
  <c r="I119" i="49"/>
  <c r="I118" i="49"/>
  <c r="I118" i="48"/>
  <c r="I119" i="48"/>
  <c r="I117" i="49"/>
  <c r="F121" i="39"/>
  <c r="F16" i="69"/>
  <c r="F121" i="48"/>
  <c r="F121" i="49"/>
  <c r="F121" i="50"/>
  <c r="C17" i="69"/>
  <c r="C122" i="49"/>
  <c r="C122" i="48"/>
  <c r="O122" i="39"/>
  <c r="O17" i="69"/>
  <c r="O122" i="48"/>
  <c r="O122" i="49"/>
  <c r="H126" i="38"/>
  <c r="H5" i="70"/>
  <c r="H126" i="49"/>
  <c r="H129" i="48"/>
  <c r="H129" i="49"/>
  <c r="H127" i="48"/>
  <c r="H127" i="49"/>
  <c r="H126" i="48"/>
  <c r="M129" i="39"/>
  <c r="M9" i="70"/>
  <c r="N11" i="70"/>
  <c r="N131" i="49"/>
  <c r="N131" i="48"/>
  <c r="K12" i="70"/>
  <c r="K133" i="48"/>
  <c r="K133" i="49"/>
  <c r="K134" i="49"/>
  <c r="K134" i="48"/>
  <c r="K132" i="48"/>
  <c r="D13" i="70"/>
  <c r="D135" i="48"/>
  <c r="D135" i="49"/>
  <c r="P13" i="70"/>
  <c r="P135" i="49"/>
  <c r="P135" i="48"/>
  <c r="M14" i="70"/>
  <c r="M181" i="70" s="1"/>
  <c r="M138" i="49"/>
  <c r="M137" i="49"/>
  <c r="M136" i="49"/>
  <c r="M138" i="48"/>
  <c r="M137" i="48"/>
  <c r="F16" i="70"/>
  <c r="F140" i="49"/>
  <c r="F140" i="48"/>
  <c r="F140" i="50"/>
  <c r="C17" i="70"/>
  <c r="C141" i="48"/>
  <c r="C141" i="49"/>
  <c r="O17" i="70"/>
  <c r="O141" i="48"/>
  <c r="O141" i="49"/>
  <c r="L145" i="38"/>
  <c r="L7" i="71" s="1"/>
  <c r="L5" i="71"/>
  <c r="L197" i="71" s="1"/>
  <c r="L145" i="49"/>
  <c r="L147" i="49"/>
  <c r="L147" i="48"/>
  <c r="L145" i="48"/>
  <c r="L148" i="48"/>
  <c r="L157" i="50"/>
  <c r="L157" i="48"/>
  <c r="J11" i="71"/>
  <c r="J149" i="50"/>
  <c r="J149" i="48"/>
  <c r="J149" i="49"/>
  <c r="K12" i="71"/>
  <c r="K208" i="71" s="1"/>
  <c r="K152" i="49"/>
  <c r="K151" i="50"/>
  <c r="K151" i="48"/>
  <c r="K152" i="48"/>
  <c r="K151" i="49"/>
  <c r="K150" i="50"/>
  <c r="H13" i="71"/>
  <c r="H153" i="49"/>
  <c r="H153" i="48"/>
  <c r="I14" i="71"/>
  <c r="I194" i="71" s="1"/>
  <c r="I156" i="49"/>
  <c r="I155" i="49"/>
  <c r="I155" i="48"/>
  <c r="I156" i="48"/>
  <c r="F16" i="71"/>
  <c r="F158" i="48"/>
  <c r="F158" i="50"/>
  <c r="F158" i="49"/>
  <c r="C17" i="71"/>
  <c r="C159" i="49"/>
  <c r="C159" i="48"/>
  <c r="K17" i="71"/>
  <c r="K159" i="48"/>
  <c r="K159" i="49"/>
  <c r="L163" i="38"/>
  <c r="L7" i="72" s="1"/>
  <c r="L5" i="72"/>
  <c r="L197" i="72" s="1"/>
  <c r="L165" i="49"/>
  <c r="L175" i="50"/>
  <c r="L163" i="48"/>
  <c r="L175" i="49"/>
  <c r="L165" i="48"/>
  <c r="L163" i="49"/>
  <c r="I9" i="72"/>
  <c r="N11" i="72"/>
  <c r="N167" i="49"/>
  <c r="N167" i="50"/>
  <c r="N167" i="48"/>
  <c r="O12" i="72"/>
  <c r="O170" i="48"/>
  <c r="O169" i="50"/>
  <c r="O169" i="49"/>
  <c r="O170" i="49"/>
  <c r="O169" i="48"/>
  <c r="D13" i="72"/>
  <c r="D171" i="49"/>
  <c r="D171" i="48"/>
  <c r="P13" i="72"/>
  <c r="P171" i="48"/>
  <c r="P171" i="49"/>
  <c r="Q14" i="72"/>
  <c r="Q172" i="48"/>
  <c r="Q173" i="49"/>
  <c r="Q173" i="48"/>
  <c r="Q174" i="49"/>
  <c r="Q172" i="49"/>
  <c r="Q174" i="48"/>
  <c r="N16" i="72"/>
  <c r="N176" i="50"/>
  <c r="N176" i="49"/>
  <c r="N176" i="48"/>
  <c r="O17" i="72"/>
  <c r="O177" i="48"/>
  <c r="O177" i="49"/>
  <c r="C51" i="65"/>
  <c r="C29" i="58"/>
  <c r="C29" i="59"/>
  <c r="C54" i="67"/>
  <c r="C388" i="67" s="1"/>
  <c r="C71" i="58"/>
  <c r="C72" i="58"/>
  <c r="C71" i="60"/>
  <c r="C71" i="59"/>
  <c r="C72" i="59"/>
  <c r="C70" i="58"/>
  <c r="C69" i="68"/>
  <c r="C101" i="59"/>
  <c r="C101" i="58"/>
  <c r="C100" i="59"/>
  <c r="C100" i="58"/>
  <c r="C59" i="70"/>
  <c r="C141" i="58"/>
  <c r="C141" i="59"/>
  <c r="C49" i="69"/>
  <c r="C107" i="58"/>
  <c r="C108" i="58"/>
  <c r="C107" i="59"/>
  <c r="C108" i="59"/>
  <c r="P55" i="64"/>
  <c r="P6" i="58"/>
  <c r="P6" i="59"/>
  <c r="P5" i="58"/>
  <c r="P5" i="60"/>
  <c r="P5" i="59"/>
  <c r="N57" i="64"/>
  <c r="N8" i="59"/>
  <c r="N8" i="58"/>
  <c r="P59" i="64"/>
  <c r="P10" i="59"/>
  <c r="P9" i="60"/>
  <c r="P10" i="60"/>
  <c r="P10" i="58"/>
  <c r="H61" i="64"/>
  <c r="H13" i="58"/>
  <c r="H14" i="59"/>
  <c r="H13" i="59"/>
  <c r="H14" i="58"/>
  <c r="H13" i="60"/>
  <c r="H12" i="60"/>
  <c r="H12" i="58"/>
  <c r="F62" i="64"/>
  <c r="F15" i="58"/>
  <c r="F15" i="59"/>
  <c r="D63" i="64"/>
  <c r="D414" i="64" s="1"/>
  <c r="D17" i="58"/>
  <c r="D17" i="59"/>
  <c r="D18" i="58"/>
  <c r="D18" i="59"/>
  <c r="D16" i="59"/>
  <c r="P63" i="64"/>
  <c r="P17" i="58"/>
  <c r="P18" i="59"/>
  <c r="P17" i="59"/>
  <c r="P18" i="58"/>
  <c r="P16" i="58"/>
  <c r="N65" i="64"/>
  <c r="N20" i="59"/>
  <c r="N20" i="58"/>
  <c r="N20" i="60"/>
  <c r="N19" i="60"/>
  <c r="N19" i="58"/>
  <c r="N19" i="59"/>
  <c r="L66" i="64"/>
  <c r="L21" i="59"/>
  <c r="L21" i="58"/>
  <c r="L21" i="60"/>
  <c r="F67" i="64"/>
  <c r="F22" i="58"/>
  <c r="F22" i="59"/>
  <c r="J67" i="64"/>
  <c r="J459" i="64" s="1"/>
  <c r="J22" i="58"/>
  <c r="J22" i="59"/>
  <c r="H49" i="65"/>
  <c r="H26" i="59"/>
  <c r="H26" i="58"/>
  <c r="H26" i="60"/>
  <c r="H27" i="58"/>
  <c r="H27" i="59"/>
  <c r="F51" i="65"/>
  <c r="F29" i="59"/>
  <c r="F29" i="58"/>
  <c r="D53" i="65"/>
  <c r="D31" i="58"/>
  <c r="D31" i="59"/>
  <c r="D31" i="60"/>
  <c r="D30" i="59"/>
  <c r="P53" i="65"/>
  <c r="P31" i="60"/>
  <c r="P31" i="58"/>
  <c r="P31" i="59"/>
  <c r="H55" i="65"/>
  <c r="H35" i="58"/>
  <c r="H35" i="59"/>
  <c r="P55" i="65"/>
  <c r="P35" i="59"/>
  <c r="P35" i="58"/>
  <c r="N56" i="65"/>
  <c r="N37" i="58"/>
  <c r="N37" i="59"/>
  <c r="N38" i="58"/>
  <c r="N38" i="59"/>
  <c r="N36" i="59"/>
  <c r="L58" i="65"/>
  <c r="L40" i="59"/>
  <c r="L40" i="58"/>
  <c r="L40" i="60"/>
  <c r="L39" i="59"/>
  <c r="L39" i="58"/>
  <c r="L39" i="60"/>
  <c r="N59" i="65"/>
  <c r="N41" i="59"/>
  <c r="N41" i="58"/>
  <c r="P49" i="66"/>
  <c r="P46" i="58"/>
  <c r="P46" i="59"/>
  <c r="P45" i="58"/>
  <c r="P45" i="59"/>
  <c r="P45" i="60"/>
  <c r="N51" i="66"/>
  <c r="N48" i="59"/>
  <c r="N48" i="58"/>
  <c r="L53" i="66"/>
  <c r="L50" i="59"/>
  <c r="L50" i="58"/>
  <c r="L50" i="60"/>
  <c r="L49" i="60"/>
  <c r="L49" i="58"/>
  <c r="L49" i="59"/>
  <c r="J54" i="66"/>
  <c r="J53" i="58"/>
  <c r="J53" i="59"/>
  <c r="J51" i="58"/>
  <c r="J52" i="59"/>
  <c r="J51" i="60"/>
  <c r="J52" i="58"/>
  <c r="J52" i="60"/>
  <c r="J51" i="59"/>
  <c r="P55" i="66"/>
  <c r="P54" i="59"/>
  <c r="P54" i="58"/>
  <c r="N56" i="66"/>
  <c r="N57" i="58"/>
  <c r="N57" i="59"/>
  <c r="N56" i="58"/>
  <c r="N56" i="59"/>
  <c r="P58" i="66"/>
  <c r="P58" i="58"/>
  <c r="P58" i="59"/>
  <c r="P59" i="60"/>
  <c r="P59" i="58"/>
  <c r="P58" i="60"/>
  <c r="P59" i="59"/>
  <c r="N59" i="66"/>
  <c r="N60" i="59"/>
  <c r="N60" i="58"/>
  <c r="H49" i="67"/>
  <c r="H65" i="59"/>
  <c r="H65" i="58"/>
  <c r="H64" i="58"/>
  <c r="H64" i="59"/>
  <c r="H64" i="60"/>
  <c r="J51" i="67"/>
  <c r="J67" i="58"/>
  <c r="J67" i="59"/>
  <c r="H53" i="67"/>
  <c r="H69" i="59"/>
  <c r="H69" i="58"/>
  <c r="H69" i="60"/>
  <c r="H68" i="59"/>
  <c r="H68" i="58"/>
  <c r="F54" i="67"/>
  <c r="F407" i="67" s="1"/>
  <c r="F72" i="58"/>
  <c r="F72" i="59"/>
  <c r="F71" i="58"/>
  <c r="F71" i="60"/>
  <c r="F71" i="59"/>
  <c r="F70" i="60"/>
  <c r="D55" i="67"/>
  <c r="D73" i="59"/>
  <c r="D73" i="58"/>
  <c r="P55" i="67"/>
  <c r="P73" i="59"/>
  <c r="P73" i="58"/>
  <c r="N56" i="67"/>
  <c r="N373" i="67" s="1"/>
  <c r="N76" i="58"/>
  <c r="N76" i="59"/>
  <c r="N75" i="59"/>
  <c r="N75" i="58"/>
  <c r="N74" i="58"/>
  <c r="P58" i="67"/>
  <c r="P77" i="58"/>
  <c r="P77" i="59"/>
  <c r="P77" i="60"/>
  <c r="P78" i="60"/>
  <c r="P78" i="59"/>
  <c r="P78" i="58"/>
  <c r="N59" i="67"/>
  <c r="N79" i="59"/>
  <c r="N79" i="58"/>
  <c r="H58" i="68"/>
  <c r="H83" i="59"/>
  <c r="H83" i="58"/>
  <c r="H83" i="60"/>
  <c r="H84" i="59"/>
  <c r="H84" i="58"/>
  <c r="J60" i="68"/>
  <c r="J86" i="58"/>
  <c r="J86" i="59"/>
  <c r="L62" i="68"/>
  <c r="L88" i="60"/>
  <c r="L88" i="58"/>
  <c r="L88" i="59"/>
  <c r="L87" i="59"/>
  <c r="N63" i="68"/>
  <c r="N90" i="59"/>
  <c r="N90" i="58"/>
  <c r="N91" i="59"/>
  <c r="N90" i="60"/>
  <c r="N91" i="58"/>
  <c r="N89" i="58"/>
  <c r="N89" i="60"/>
  <c r="N89" i="59"/>
  <c r="H64" i="68"/>
  <c r="H92" i="58"/>
  <c r="H92" i="60"/>
  <c r="H92" i="59"/>
  <c r="L66" i="68"/>
  <c r="L96" i="58"/>
  <c r="L96" i="59"/>
  <c r="F67" i="68"/>
  <c r="F98" i="58"/>
  <c r="F98" i="59"/>
  <c r="F99" i="59"/>
  <c r="F99" i="58"/>
  <c r="F97" i="58"/>
  <c r="H69" i="68"/>
  <c r="H101" i="58"/>
  <c r="H100" i="59"/>
  <c r="H101" i="59"/>
  <c r="H100" i="58"/>
  <c r="D71" i="68"/>
  <c r="D103" i="58"/>
  <c r="D103" i="59"/>
  <c r="F49" i="69"/>
  <c r="F108" i="58"/>
  <c r="F108" i="59"/>
  <c r="F107" i="59"/>
  <c r="F107" i="58"/>
  <c r="D51" i="69"/>
  <c r="D110" i="58"/>
  <c r="D110" i="59"/>
  <c r="L51" i="69"/>
  <c r="L110" i="58"/>
  <c r="L110" i="59"/>
  <c r="N55" i="69"/>
  <c r="N116" i="58"/>
  <c r="N116" i="59"/>
  <c r="J58" i="69"/>
  <c r="J120" i="58"/>
  <c r="J120" i="59"/>
  <c r="L59" i="69"/>
  <c r="L122" i="58"/>
  <c r="L122" i="59"/>
  <c r="F49" i="70"/>
  <c r="F127" i="59"/>
  <c r="F127" i="58"/>
  <c r="F126" i="59"/>
  <c r="F126" i="58"/>
  <c r="D51" i="70"/>
  <c r="D129" i="58"/>
  <c r="D129" i="59"/>
  <c r="P51" i="70"/>
  <c r="P129" i="58"/>
  <c r="P129" i="59"/>
  <c r="N53" i="70"/>
  <c r="N131" i="58"/>
  <c r="N131" i="59"/>
  <c r="N130" i="59"/>
  <c r="L54" i="70"/>
  <c r="L133" i="58"/>
  <c r="L133" i="59"/>
  <c r="L134" i="59"/>
  <c r="L134" i="58"/>
  <c r="J55" i="70"/>
  <c r="J135" i="59"/>
  <c r="J135" i="58"/>
  <c r="H56" i="70"/>
  <c r="H137" i="58"/>
  <c r="H138" i="59"/>
  <c r="H136" i="59"/>
  <c r="H138" i="58"/>
  <c r="H137" i="59"/>
  <c r="H136" i="58"/>
  <c r="J58" i="70"/>
  <c r="J395" i="70" s="1"/>
  <c r="J139" i="58"/>
  <c r="J139" i="59"/>
  <c r="H59" i="70"/>
  <c r="H141" i="59"/>
  <c r="H141" i="58"/>
  <c r="N49" i="71"/>
  <c r="N145" i="58"/>
  <c r="N145" i="59"/>
  <c r="L51" i="71"/>
  <c r="L147" i="59"/>
  <c r="L147" i="58"/>
  <c r="F55" i="71"/>
  <c r="F153" i="59"/>
  <c r="F153" i="58"/>
  <c r="D56" i="71"/>
  <c r="D155" i="58"/>
  <c r="D156" i="59"/>
  <c r="D155" i="59"/>
  <c r="D156" i="58"/>
  <c r="F58" i="71"/>
  <c r="F157" i="58"/>
  <c r="F157" i="59"/>
  <c r="H59" i="71"/>
  <c r="H159" i="58"/>
  <c r="H159" i="59"/>
  <c r="F49" i="72"/>
  <c r="F163" i="59"/>
  <c r="F163" i="58"/>
  <c r="L51" i="72"/>
  <c r="L165" i="58"/>
  <c r="L165" i="59"/>
  <c r="N55" i="72"/>
  <c r="N171" i="58"/>
  <c r="N171" i="59"/>
  <c r="P56" i="72"/>
  <c r="P174" i="58"/>
  <c r="P172" i="59"/>
  <c r="P173" i="58"/>
  <c r="P173" i="59"/>
  <c r="P174" i="59"/>
  <c r="J58" i="72"/>
  <c r="J175" i="58"/>
  <c r="J175" i="59"/>
  <c r="H59" i="72"/>
  <c r="H177" i="58"/>
  <c r="H177" i="59"/>
  <c r="I19" i="48"/>
  <c r="J9" i="44"/>
  <c r="J9" i="48" s="1"/>
  <c r="J12" i="48"/>
  <c r="B55" i="48"/>
  <c r="G55" i="48"/>
  <c r="P97" i="48"/>
  <c r="G124" i="44"/>
  <c r="G130" i="48"/>
  <c r="N105" i="44"/>
  <c r="N111" i="48"/>
  <c r="P43" i="45"/>
  <c r="P49" i="49"/>
  <c r="H62" i="47"/>
  <c r="H68" i="50"/>
  <c r="K143" i="71"/>
  <c r="I204" i="72"/>
  <c r="K68" i="50"/>
  <c r="K62" i="47"/>
  <c r="J156" i="69"/>
  <c r="J213" i="69" s="1"/>
  <c r="C324" i="70"/>
  <c r="I226" i="64"/>
  <c r="K132" i="69"/>
  <c r="I211" i="65"/>
  <c r="H136" i="71"/>
  <c r="K111" i="72"/>
  <c r="K130" i="72"/>
  <c r="G168" i="49"/>
  <c r="Q70" i="50"/>
  <c r="K204" i="72"/>
  <c r="O99" i="69"/>
  <c r="G74" i="49"/>
  <c r="Q30" i="49"/>
  <c r="Q24" i="45"/>
  <c r="F211" i="67"/>
  <c r="G373" i="67"/>
  <c r="F32" i="59"/>
  <c r="O124" i="60"/>
  <c r="M338" i="69"/>
  <c r="P9" i="58"/>
  <c r="J285" i="66"/>
  <c r="J324" i="66"/>
  <c r="L285" i="67"/>
  <c r="L324" i="67"/>
  <c r="J111" i="58"/>
  <c r="P136" i="58"/>
  <c r="N409" i="68"/>
  <c r="P338" i="69"/>
  <c r="L318" i="72"/>
  <c r="L372" i="72"/>
  <c r="L298" i="72"/>
  <c r="D407" i="69"/>
  <c r="D348" i="69"/>
  <c r="D405" i="69" s="1"/>
  <c r="H386" i="71"/>
  <c r="I161" i="60"/>
  <c r="H291" i="65"/>
  <c r="H285" i="65" s="1"/>
  <c r="J68" i="58"/>
  <c r="F148" i="58"/>
  <c r="J324" i="67"/>
  <c r="D329" i="69"/>
  <c r="F338" i="69"/>
  <c r="G386" i="72"/>
  <c r="F111" i="59"/>
  <c r="E81" i="47"/>
  <c r="E189" i="68"/>
  <c r="E87" i="50"/>
  <c r="M136" i="48"/>
  <c r="P90" i="48"/>
  <c r="G88" i="48"/>
  <c r="L112" i="68"/>
  <c r="B173" i="68"/>
  <c r="Q185" i="67"/>
  <c r="Q108" i="67"/>
  <c r="Q146" i="67" s="1"/>
  <c r="I108" i="67"/>
  <c r="I146" i="67" s="1"/>
  <c r="I185" i="67"/>
  <c r="O105" i="67"/>
  <c r="F142" i="67"/>
  <c r="L101" i="67"/>
  <c r="L140" i="67"/>
  <c r="B75" i="48"/>
  <c r="P59" i="48"/>
  <c r="G57" i="48"/>
  <c r="M97" i="66"/>
  <c r="M135" i="66" s="1"/>
  <c r="Q41" i="48"/>
  <c r="O38" i="48"/>
  <c r="M97" i="65"/>
  <c r="M135" i="65" s="1"/>
  <c r="J17" i="48"/>
  <c r="P14" i="48"/>
  <c r="B11" i="48"/>
  <c r="F94" i="48"/>
  <c r="L162" i="68"/>
  <c r="Q148" i="67"/>
  <c r="G108" i="66"/>
  <c r="G147" i="66"/>
  <c r="P142" i="66"/>
  <c r="J101" i="66"/>
  <c r="J178" i="66"/>
  <c r="J140" i="66"/>
  <c r="P97" i="66"/>
  <c r="P135" i="66" s="1"/>
  <c r="P174" i="66"/>
  <c r="J101" i="65"/>
  <c r="P97" i="65"/>
  <c r="P135" i="65" s="1"/>
  <c r="Q22" i="48"/>
  <c r="G20" i="48"/>
  <c r="Q106" i="64"/>
  <c r="Q149" i="64"/>
  <c r="O132" i="48"/>
  <c r="G162" i="68"/>
  <c r="F46" i="48"/>
  <c r="E130" i="71"/>
  <c r="Q99" i="70"/>
  <c r="M176" i="71"/>
  <c r="E99" i="70"/>
  <c r="D139" i="49"/>
  <c r="N501" i="68"/>
  <c r="E68" i="49"/>
  <c r="E62" i="45"/>
  <c r="P208" i="69"/>
  <c r="N177" i="69"/>
  <c r="N99" i="69"/>
  <c r="J99" i="70"/>
  <c r="N176" i="71"/>
  <c r="L141" i="67"/>
  <c r="N139" i="70"/>
  <c r="N118" i="70"/>
  <c r="N112" i="70" s="1"/>
  <c r="N131" i="70" s="1"/>
  <c r="G130" i="71"/>
  <c r="N136" i="72"/>
  <c r="L140" i="72"/>
  <c r="C168" i="48"/>
  <c r="G145" i="67"/>
  <c r="Q140" i="71"/>
  <c r="G156" i="66"/>
  <c r="G219" i="66"/>
  <c r="D120" i="50"/>
  <c r="D105" i="50" s="1"/>
  <c r="Q312" i="71"/>
  <c r="Q293" i="71"/>
  <c r="D202" i="71"/>
  <c r="P325" i="71"/>
  <c r="Q348" i="66"/>
  <c r="F298" i="71"/>
  <c r="F318" i="71"/>
  <c r="F372" i="71"/>
  <c r="F375" i="64"/>
  <c r="P291" i="66"/>
  <c r="N413" i="68"/>
  <c r="H132" i="59"/>
  <c r="M293" i="72"/>
  <c r="M316" i="72"/>
  <c r="Q325" i="72"/>
  <c r="Q384" i="72"/>
  <c r="J338" i="64"/>
  <c r="Q400" i="69"/>
  <c r="L30" i="58"/>
  <c r="N130" i="58"/>
  <c r="Q92" i="48"/>
  <c r="O112" i="68"/>
  <c r="O161" i="68"/>
  <c r="N105" i="67"/>
  <c r="N144" i="67"/>
  <c r="N94" i="66"/>
  <c r="N133" i="66"/>
  <c r="O108" i="65"/>
  <c r="O147" i="65"/>
  <c r="E105" i="65"/>
  <c r="Q176" i="65"/>
  <c r="Q138" i="65"/>
  <c r="L21" i="48"/>
  <c r="C174" i="68"/>
  <c r="M52" i="48"/>
  <c r="F27" i="48"/>
  <c r="P325" i="72"/>
  <c r="G93" i="71"/>
  <c r="I51" i="49"/>
  <c r="F100" i="50"/>
  <c r="D208" i="69"/>
  <c r="G3" i="47"/>
  <c r="G9" i="50"/>
  <c r="I132" i="70"/>
  <c r="P120" i="50"/>
  <c r="K105" i="60"/>
  <c r="C105" i="60"/>
  <c r="I338" i="67"/>
  <c r="J68" i="59"/>
  <c r="H403" i="66"/>
  <c r="H452" i="64"/>
  <c r="Q403" i="66"/>
  <c r="M342" i="69"/>
  <c r="K174" i="68"/>
  <c r="L115" i="68"/>
  <c r="H182" i="65"/>
  <c r="H105" i="65"/>
  <c r="H144" i="65"/>
  <c r="I293" i="72"/>
  <c r="I316" i="72"/>
  <c r="O140" i="71"/>
  <c r="F501" i="68"/>
  <c r="F148" i="49"/>
  <c r="F143" i="45"/>
  <c r="P140" i="71"/>
  <c r="M211" i="67"/>
  <c r="M338" i="70"/>
  <c r="F447" i="64"/>
  <c r="G335" i="70"/>
  <c r="N179" i="67"/>
  <c r="N141" i="67"/>
  <c r="J97" i="65"/>
  <c r="J135" i="65" s="1"/>
  <c r="B11" i="64"/>
  <c r="B196" i="64" s="1"/>
  <c r="B10" i="50"/>
  <c r="B10" i="49"/>
  <c r="B15" i="64"/>
  <c r="B17" i="49"/>
  <c r="B18" i="49"/>
  <c r="B26" i="38"/>
  <c r="B7" i="65" s="1"/>
  <c r="B172" i="65" s="1"/>
  <c r="B5" i="65"/>
  <c r="B194" i="65" s="1"/>
  <c r="B26" i="50"/>
  <c r="B29" i="49"/>
  <c r="B27" i="49"/>
  <c r="B26" i="49"/>
  <c r="B26" i="48"/>
  <c r="B39" i="50"/>
  <c r="B27" i="48"/>
  <c r="B13" i="65"/>
  <c r="B35" i="49"/>
  <c r="B45" i="38"/>
  <c r="B7" i="66" s="1"/>
  <c r="B172" i="66" s="1"/>
  <c r="B5" i="66"/>
  <c r="B222" i="66" s="1"/>
  <c r="B45" i="49"/>
  <c r="B48" i="49"/>
  <c r="B58" i="49"/>
  <c r="B46" i="49"/>
  <c r="B45" i="50"/>
  <c r="B58" i="50"/>
  <c r="B46" i="48"/>
  <c r="B48" i="48"/>
  <c r="B13" i="66"/>
  <c r="B180" i="66" s="1"/>
  <c r="B54" i="49"/>
  <c r="B64" i="38"/>
  <c r="B7" i="67" s="1"/>
  <c r="B5" i="67"/>
  <c r="B222" i="67" s="1"/>
  <c r="B65" i="49"/>
  <c r="B77" i="50"/>
  <c r="B64" i="49"/>
  <c r="B64" i="50"/>
  <c r="B77" i="49"/>
  <c r="B67" i="49"/>
  <c r="B64" i="48"/>
  <c r="B13" i="67"/>
  <c r="B73" i="49"/>
  <c r="B83" i="38"/>
  <c r="B5" i="68"/>
  <c r="B236" i="68" s="1"/>
  <c r="B86" i="49"/>
  <c r="B83" i="49"/>
  <c r="B84" i="49"/>
  <c r="B84" i="48"/>
  <c r="B13" i="68"/>
  <c r="B92" i="50"/>
  <c r="B92" i="49"/>
  <c r="B18" i="68"/>
  <c r="B227" i="68" s="1"/>
  <c r="B101" i="49"/>
  <c r="B14" i="69"/>
  <c r="B200" i="69" s="1"/>
  <c r="B118" i="48"/>
  <c r="B119" i="49"/>
  <c r="B118" i="49"/>
  <c r="B119" i="48"/>
  <c r="B14" i="70"/>
  <c r="B137" i="48"/>
  <c r="B138" i="49"/>
  <c r="B137" i="49"/>
  <c r="B138" i="48"/>
  <c r="B14" i="71"/>
  <c r="B156" i="49"/>
  <c r="B156" i="48"/>
  <c r="B155" i="49"/>
  <c r="B155" i="48"/>
  <c r="B14" i="72"/>
  <c r="B173" i="48"/>
  <c r="B173" i="49"/>
  <c r="B174" i="48"/>
  <c r="B174" i="49"/>
  <c r="D5" i="64"/>
  <c r="D8" i="49"/>
  <c r="D6" i="49"/>
  <c r="D5" i="49"/>
  <c r="D5" i="50"/>
  <c r="D19" i="49"/>
  <c r="H5" i="38"/>
  <c r="H7" i="64" s="1"/>
  <c r="H5" i="64"/>
  <c r="H247" i="64" s="1"/>
  <c r="H19" i="49"/>
  <c r="H8" i="49"/>
  <c r="H5" i="49"/>
  <c r="H6" i="49"/>
  <c r="H5" i="50"/>
  <c r="L5" i="38"/>
  <c r="L5" i="64"/>
  <c r="L237" i="64" s="1"/>
  <c r="L8" i="49"/>
  <c r="L19" i="49"/>
  <c r="L5" i="50"/>
  <c r="L5" i="49"/>
  <c r="L6" i="49"/>
  <c r="P5" i="38"/>
  <c r="P7" i="64" s="1"/>
  <c r="P5" i="64"/>
  <c r="P247" i="64" s="1"/>
  <c r="P5" i="49"/>
  <c r="P8" i="49"/>
  <c r="P5" i="50"/>
  <c r="P6" i="49"/>
  <c r="E11" i="64"/>
  <c r="E10" i="49"/>
  <c r="E10" i="50"/>
  <c r="I11" i="64"/>
  <c r="I196" i="64" s="1"/>
  <c r="I10" i="50"/>
  <c r="I10" i="49"/>
  <c r="M11" i="64"/>
  <c r="M10" i="50"/>
  <c r="M10" i="49"/>
  <c r="Q11" i="64"/>
  <c r="Q10" i="49"/>
  <c r="Q10" i="50"/>
  <c r="F12" i="64"/>
  <c r="F197" i="64" s="1"/>
  <c r="F11" i="49"/>
  <c r="F11" i="50"/>
  <c r="J12" i="64"/>
  <c r="J197" i="64" s="1"/>
  <c r="J11" i="50"/>
  <c r="J11" i="49"/>
  <c r="N12" i="64"/>
  <c r="N11" i="49"/>
  <c r="N11" i="50"/>
  <c r="C13" i="64"/>
  <c r="C240" i="64" s="1"/>
  <c r="C14" i="49"/>
  <c r="C13" i="49"/>
  <c r="C13" i="50"/>
  <c r="C12" i="49"/>
  <c r="G13" i="64"/>
  <c r="G13" i="50"/>
  <c r="G13" i="49"/>
  <c r="G14" i="49"/>
  <c r="G12" i="50"/>
  <c r="K13" i="64"/>
  <c r="K13" i="49"/>
  <c r="K14" i="49"/>
  <c r="K13" i="50"/>
  <c r="O13" i="64"/>
  <c r="O13" i="50"/>
  <c r="O13" i="49"/>
  <c r="O14" i="49"/>
  <c r="O12" i="49"/>
  <c r="O12" i="50"/>
  <c r="D14" i="64"/>
  <c r="D15" i="49"/>
  <c r="H14" i="64"/>
  <c r="H201" i="64" s="1"/>
  <c r="H15" i="49"/>
  <c r="L14" i="64"/>
  <c r="L15" i="49"/>
  <c r="P14" i="64"/>
  <c r="P15" i="49"/>
  <c r="E15" i="64"/>
  <c r="E204" i="64" s="1"/>
  <c r="E17" i="49"/>
  <c r="E18" i="49"/>
  <c r="E16" i="49"/>
  <c r="I15" i="64"/>
  <c r="I203" i="64" s="1"/>
  <c r="I17" i="49"/>
  <c r="I18" i="49"/>
  <c r="M15" i="64"/>
  <c r="M18" i="49"/>
  <c r="M17" i="49"/>
  <c r="M16" i="49"/>
  <c r="Q15" i="64"/>
  <c r="Q17" i="49"/>
  <c r="Q16" i="49"/>
  <c r="Q18" i="49"/>
  <c r="F17" i="64"/>
  <c r="F20" i="50"/>
  <c r="F20" i="49"/>
  <c r="J17" i="64"/>
  <c r="J206" i="64" s="1"/>
  <c r="J20" i="50"/>
  <c r="J20" i="49"/>
  <c r="N17" i="64"/>
  <c r="N20" i="49"/>
  <c r="N20" i="50"/>
  <c r="C18" i="64"/>
  <c r="C207" i="64" s="1"/>
  <c r="C21" i="50"/>
  <c r="C21" i="49"/>
  <c r="G18" i="64"/>
  <c r="G21" i="49"/>
  <c r="G21" i="50"/>
  <c r="K18" i="64"/>
  <c r="K207" i="64" s="1"/>
  <c r="K21" i="50"/>
  <c r="K21" i="49"/>
  <c r="O18" i="64"/>
  <c r="O207" i="64" s="1"/>
  <c r="O21" i="49"/>
  <c r="O21" i="50"/>
  <c r="D19" i="64"/>
  <c r="D22" i="49"/>
  <c r="H19" i="64"/>
  <c r="H22" i="49"/>
  <c r="L19" i="64"/>
  <c r="L22" i="49"/>
  <c r="P19" i="64"/>
  <c r="P22" i="49"/>
  <c r="E26" i="38"/>
  <c r="E7" i="65" s="1"/>
  <c r="E171" i="65" s="1"/>
  <c r="E5" i="65"/>
  <c r="E193" i="65" s="1"/>
  <c r="E26" i="49"/>
  <c r="E29" i="49"/>
  <c r="E26" i="50"/>
  <c r="E27" i="49"/>
  <c r="I26" i="38"/>
  <c r="I5" i="65"/>
  <c r="I203" i="65" s="1"/>
  <c r="I26" i="49"/>
  <c r="I29" i="49"/>
  <c r="I26" i="50"/>
  <c r="I27" i="49"/>
  <c r="M26" i="38"/>
  <c r="M7" i="65" s="1"/>
  <c r="M172" i="65" s="1"/>
  <c r="M5" i="65"/>
  <c r="M193" i="65" s="1"/>
  <c r="M26" i="50"/>
  <c r="M29" i="49"/>
  <c r="M26" i="49"/>
  <c r="M30" i="49"/>
  <c r="M27" i="49"/>
  <c r="Q26" i="38"/>
  <c r="Q7" i="65" s="1"/>
  <c r="Q171" i="65" s="1"/>
  <c r="Q5" i="65"/>
  <c r="Q193" i="65" s="1"/>
  <c r="Q27" i="49"/>
  <c r="Q26" i="49"/>
  <c r="Q29" i="49"/>
  <c r="Q26" i="50"/>
  <c r="C11" i="65"/>
  <c r="C176" i="65" s="1"/>
  <c r="C31" i="49"/>
  <c r="C31" i="50"/>
  <c r="G11" i="65"/>
  <c r="G31" i="49"/>
  <c r="G31" i="50"/>
  <c r="G31" i="48"/>
  <c r="K11" i="65"/>
  <c r="K176" i="65" s="1"/>
  <c r="K31" i="50"/>
  <c r="K31" i="49"/>
  <c r="O11" i="65"/>
  <c r="O176" i="65" s="1"/>
  <c r="O31" i="49"/>
  <c r="O31" i="50"/>
  <c r="O31" i="48"/>
  <c r="D12" i="65"/>
  <c r="D34" i="49"/>
  <c r="D33" i="50"/>
  <c r="D33" i="49"/>
  <c r="D32" i="49"/>
  <c r="H12" i="65"/>
  <c r="H215" i="65" s="1"/>
  <c r="H33" i="49"/>
  <c r="H33" i="50"/>
  <c r="H34" i="49"/>
  <c r="L12" i="65"/>
  <c r="L179" i="65" s="1"/>
  <c r="L33" i="50"/>
  <c r="L34" i="49"/>
  <c r="L33" i="49"/>
  <c r="L33" i="48"/>
  <c r="P12" i="65"/>
  <c r="P178" i="65" s="1"/>
  <c r="P33" i="49"/>
  <c r="P34" i="49"/>
  <c r="P33" i="50"/>
  <c r="E13" i="65"/>
  <c r="E35" i="49"/>
  <c r="I13" i="65"/>
  <c r="I35" i="49"/>
  <c r="M13" i="65"/>
  <c r="M35" i="49"/>
  <c r="Q13" i="65"/>
  <c r="Q35" i="49"/>
  <c r="F14" i="65"/>
  <c r="F200" i="65" s="1"/>
  <c r="F38" i="49"/>
  <c r="F37" i="49"/>
  <c r="J14" i="65"/>
  <c r="J182" i="65" s="1"/>
  <c r="J38" i="49"/>
  <c r="J37" i="49"/>
  <c r="J36" i="49"/>
  <c r="N14" i="65"/>
  <c r="N182" i="65" s="1"/>
  <c r="N37" i="49"/>
  <c r="N38" i="49"/>
  <c r="C16" i="65"/>
  <c r="C40" i="49"/>
  <c r="C40" i="50"/>
  <c r="G16" i="65"/>
  <c r="G185" i="65" s="1"/>
  <c r="G40" i="49"/>
  <c r="G40" i="50"/>
  <c r="K16" i="65"/>
  <c r="K40" i="49"/>
  <c r="K40" i="50"/>
  <c r="O16" i="65"/>
  <c r="O40" i="49"/>
  <c r="O40" i="50"/>
  <c r="D17" i="65"/>
  <c r="D186" i="65" s="1"/>
  <c r="D41" i="49"/>
  <c r="H17" i="65"/>
  <c r="H41" i="49"/>
  <c r="L17" i="65"/>
  <c r="L186" i="65" s="1"/>
  <c r="L41" i="49"/>
  <c r="P17" i="65"/>
  <c r="P186" i="65" s="1"/>
  <c r="P41" i="49"/>
  <c r="E45" i="38"/>
  <c r="E7" i="66" s="1"/>
  <c r="E171" i="66" s="1"/>
  <c r="E5" i="66"/>
  <c r="E193" i="66" s="1"/>
  <c r="E45" i="49"/>
  <c r="E48" i="49"/>
  <c r="E58" i="49"/>
  <c r="E45" i="50"/>
  <c r="E46" i="49"/>
  <c r="E46" i="48"/>
  <c r="I45" i="38"/>
  <c r="I7" i="66" s="1"/>
  <c r="I171" i="66" s="1"/>
  <c r="I5" i="66"/>
  <c r="I222" i="66" s="1"/>
  <c r="I45" i="50"/>
  <c r="I46" i="49"/>
  <c r="I45" i="49"/>
  <c r="I48" i="49"/>
  <c r="M45" i="38"/>
  <c r="M5" i="66"/>
  <c r="M193" i="66" s="1"/>
  <c r="M46" i="49"/>
  <c r="M45" i="49"/>
  <c r="M48" i="49"/>
  <c r="M45" i="50"/>
  <c r="M58" i="50"/>
  <c r="M45" i="48"/>
  <c r="M46" i="48"/>
  <c r="Q45" i="38"/>
  <c r="Q7" i="66" s="1"/>
  <c r="Q172" i="66" s="1"/>
  <c r="Q5" i="66"/>
  <c r="Q213" i="66" s="1"/>
  <c r="Q45" i="50"/>
  <c r="Q46" i="49"/>
  <c r="Q45" i="49"/>
  <c r="Q48" i="49"/>
  <c r="F48" i="39"/>
  <c r="F9" i="66"/>
  <c r="J48" i="39"/>
  <c r="J9" i="66"/>
  <c r="N9" i="66"/>
  <c r="C11" i="66"/>
  <c r="C50" i="49"/>
  <c r="C50" i="50"/>
  <c r="C50" i="48"/>
  <c r="G11" i="66"/>
  <c r="G50" i="49"/>
  <c r="G50" i="50"/>
  <c r="G50" i="48"/>
  <c r="K11" i="66"/>
  <c r="K50" i="50"/>
  <c r="K50" i="49"/>
  <c r="K50" i="48"/>
  <c r="O50" i="39"/>
  <c r="O11" i="66"/>
  <c r="O176" i="66" s="1"/>
  <c r="O50" i="50"/>
  <c r="O50" i="49"/>
  <c r="O50" i="48"/>
  <c r="D51" i="39"/>
  <c r="D12" i="66"/>
  <c r="D179" i="66" s="1"/>
  <c r="D52" i="50"/>
  <c r="D51" i="50"/>
  <c r="D53" i="49"/>
  <c r="D52" i="49"/>
  <c r="D52" i="48"/>
  <c r="H12" i="66"/>
  <c r="H53" i="49"/>
  <c r="H52" i="49"/>
  <c r="H52" i="50"/>
  <c r="H52" i="48"/>
  <c r="L51" i="39"/>
  <c r="L12" i="66"/>
  <c r="L179" i="66" s="1"/>
  <c r="L52" i="49"/>
  <c r="L52" i="50"/>
  <c r="L53" i="49"/>
  <c r="L51" i="50"/>
  <c r="L52" i="48"/>
  <c r="P51" i="39"/>
  <c r="P12" i="66"/>
  <c r="P179" i="66" s="1"/>
  <c r="P51" i="50"/>
  <c r="P52" i="49"/>
  <c r="P52" i="50"/>
  <c r="P53" i="49"/>
  <c r="P51" i="49"/>
  <c r="P52" i="48"/>
  <c r="E54" i="39"/>
  <c r="E13" i="66"/>
  <c r="E180" i="66" s="1"/>
  <c r="E54" i="49"/>
  <c r="I13" i="66"/>
  <c r="I180" i="66" s="1"/>
  <c r="I54" i="49"/>
  <c r="M13" i="66"/>
  <c r="M180" i="66" s="1"/>
  <c r="M54" i="49"/>
  <c r="Q54" i="39"/>
  <c r="Q13" i="66"/>
  <c r="Q199" i="66" s="1"/>
  <c r="Q54" i="49"/>
  <c r="F55" i="39"/>
  <c r="F14" i="66"/>
  <c r="F56" i="49"/>
  <c r="F55" i="49"/>
  <c r="F57" i="49"/>
  <c r="J14" i="66"/>
  <c r="J57" i="49"/>
  <c r="J56" i="49"/>
  <c r="N55" i="39"/>
  <c r="N14" i="66"/>
  <c r="N55" i="49"/>
  <c r="N57" i="49"/>
  <c r="N56" i="49"/>
  <c r="C16" i="66"/>
  <c r="C185" i="66" s="1"/>
  <c r="C59" i="49"/>
  <c r="C59" i="50"/>
  <c r="G16" i="66"/>
  <c r="G59" i="49"/>
  <c r="G59" i="50"/>
  <c r="K16" i="66"/>
  <c r="K185" i="66" s="1"/>
  <c r="K59" i="50"/>
  <c r="K59" i="49"/>
  <c r="O16" i="66"/>
  <c r="O185" i="66" s="1"/>
  <c r="O59" i="50"/>
  <c r="O59" i="49"/>
  <c r="D17" i="66"/>
  <c r="D186" i="66" s="1"/>
  <c r="D60" i="49"/>
  <c r="H17" i="66"/>
  <c r="H60" i="49"/>
  <c r="L60" i="39"/>
  <c r="L17" i="66"/>
  <c r="L60" i="49"/>
  <c r="P17" i="66"/>
  <c r="P186" i="66" s="1"/>
  <c r="P60" i="49"/>
  <c r="E64" i="38"/>
  <c r="E5" i="67"/>
  <c r="E65" i="49"/>
  <c r="E64" i="49"/>
  <c r="E67" i="49"/>
  <c r="E64" i="50"/>
  <c r="E64" i="48"/>
  <c r="I64" i="38"/>
  <c r="I5" i="67"/>
  <c r="I193" i="67" s="1"/>
  <c r="I65" i="49"/>
  <c r="I64" i="50"/>
  <c r="I64" i="49"/>
  <c r="I77" i="50"/>
  <c r="I67" i="49"/>
  <c r="I68" i="49"/>
  <c r="I68" i="50"/>
  <c r="I64" i="48"/>
  <c r="I77" i="49"/>
  <c r="M64" i="38"/>
  <c r="M5" i="67"/>
  <c r="M193" i="67" s="1"/>
  <c r="M65" i="49"/>
  <c r="M67" i="49"/>
  <c r="M64" i="50"/>
  <c r="M77" i="50"/>
  <c r="M64" i="49"/>
  <c r="M64" i="48"/>
  <c r="Q64" i="38"/>
  <c r="Q5" i="67"/>
  <c r="Q193" i="67" s="1"/>
  <c r="Q64" i="49"/>
  <c r="Q64" i="50"/>
  <c r="Q67" i="49"/>
  <c r="Q77" i="50"/>
  <c r="Q65" i="49"/>
  <c r="Q68" i="50"/>
  <c r="Q64" i="48"/>
  <c r="F67" i="39"/>
  <c r="F9" i="67"/>
  <c r="J9" i="67"/>
  <c r="N9" i="67"/>
  <c r="C11" i="67"/>
  <c r="C176" i="67" s="1"/>
  <c r="C69" i="49"/>
  <c r="C69" i="50"/>
  <c r="G69" i="39"/>
  <c r="G11" i="67"/>
  <c r="G176" i="67" s="1"/>
  <c r="G69" i="50"/>
  <c r="G69" i="49"/>
  <c r="K11" i="67"/>
  <c r="K176" i="67" s="1"/>
  <c r="K69" i="49"/>
  <c r="K69" i="50"/>
  <c r="O11" i="67"/>
  <c r="O69" i="50"/>
  <c r="O69" i="49"/>
  <c r="D12" i="67"/>
  <c r="D179" i="67" s="1"/>
  <c r="D71" i="50"/>
  <c r="D71" i="49"/>
  <c r="D72" i="49"/>
  <c r="H12" i="67"/>
  <c r="H179" i="67" s="1"/>
  <c r="H71" i="49"/>
  <c r="H72" i="49"/>
  <c r="H70" i="49"/>
  <c r="H71" i="50"/>
  <c r="H70" i="50"/>
  <c r="L12" i="67"/>
  <c r="L179" i="67" s="1"/>
  <c r="L71" i="50"/>
  <c r="L70" i="49"/>
  <c r="L71" i="49"/>
  <c r="L72" i="49"/>
  <c r="L70" i="50"/>
  <c r="P70" i="39"/>
  <c r="P12" i="67"/>
  <c r="P178" i="67" s="1"/>
  <c r="P72" i="49"/>
  <c r="P71" i="50"/>
  <c r="P71" i="49"/>
  <c r="E73" i="39"/>
  <c r="E13" i="67"/>
  <c r="E180" i="67" s="1"/>
  <c r="E73" i="49"/>
  <c r="I73" i="39"/>
  <c r="I13" i="67"/>
  <c r="I180" i="67" s="1"/>
  <c r="I73" i="49"/>
  <c r="M73" i="39"/>
  <c r="M13" i="67"/>
  <c r="M73" i="49"/>
  <c r="Q13" i="67"/>
  <c r="Q73" i="49"/>
  <c r="F14" i="67"/>
  <c r="F182" i="67" s="1"/>
  <c r="F75" i="49"/>
  <c r="F76" i="49"/>
  <c r="J14" i="67"/>
  <c r="J75" i="49"/>
  <c r="J76" i="49"/>
  <c r="N14" i="67"/>
  <c r="N75" i="49"/>
  <c r="N76" i="49"/>
  <c r="C16" i="67"/>
  <c r="C78" i="50"/>
  <c r="C78" i="49"/>
  <c r="G78" i="39"/>
  <c r="G16" i="67"/>
  <c r="G78" i="50"/>
  <c r="G78" i="49"/>
  <c r="K78" i="39"/>
  <c r="K16" i="67"/>
  <c r="K78" i="49"/>
  <c r="K78" i="50"/>
  <c r="O78" i="39"/>
  <c r="O16" i="67"/>
  <c r="O185" i="67" s="1"/>
  <c r="O78" i="49"/>
  <c r="O78" i="50"/>
  <c r="D79" i="39"/>
  <c r="D17" i="67"/>
  <c r="D79" i="49"/>
  <c r="H79" i="39"/>
  <c r="H17" i="67"/>
  <c r="H79" i="49"/>
  <c r="L17" i="67"/>
  <c r="L186" i="67" s="1"/>
  <c r="L79" i="49"/>
  <c r="P17" i="67"/>
  <c r="P186" i="67" s="1"/>
  <c r="P79" i="49"/>
  <c r="E83" i="38"/>
  <c r="F83" i="39" s="1"/>
  <c r="E5" i="68"/>
  <c r="E250" i="68" s="1"/>
  <c r="E86" i="49"/>
  <c r="E84" i="49"/>
  <c r="E100" i="49"/>
  <c r="E83" i="49"/>
  <c r="E83" i="50"/>
  <c r="E83" i="48"/>
  <c r="I83" i="38"/>
  <c r="I5" i="68"/>
  <c r="I100" i="49"/>
  <c r="I84" i="49"/>
  <c r="I83" i="50"/>
  <c r="I83" i="49"/>
  <c r="I86" i="49"/>
  <c r="I83" i="48"/>
  <c r="I87" i="49"/>
  <c r="I100" i="50"/>
  <c r="M83" i="38"/>
  <c r="M7" i="68" s="1"/>
  <c r="M209" i="68" s="1"/>
  <c r="M5" i="68"/>
  <c r="M236" i="68" s="1"/>
  <c r="M83" i="50"/>
  <c r="M84" i="49"/>
  <c r="M83" i="49"/>
  <c r="M86" i="49"/>
  <c r="M83" i="48"/>
  <c r="M100" i="49"/>
  <c r="Q83" i="38"/>
  <c r="Q7" i="68" s="1"/>
  <c r="Q5" i="68"/>
  <c r="Q236" i="68" s="1"/>
  <c r="Q83" i="49"/>
  <c r="Q100" i="49"/>
  <c r="Q86" i="49"/>
  <c r="Q83" i="50"/>
  <c r="Q84" i="49"/>
  <c r="Q83" i="48"/>
  <c r="F11" i="68"/>
  <c r="F88" i="49"/>
  <c r="F88" i="50"/>
  <c r="J11" i="68"/>
  <c r="J88" i="50"/>
  <c r="J88" i="49"/>
  <c r="N11" i="68"/>
  <c r="N214" i="68" s="1"/>
  <c r="N88" i="50"/>
  <c r="N88" i="49"/>
  <c r="C12" i="68"/>
  <c r="C217" i="68" s="1"/>
  <c r="C90" i="50"/>
  <c r="C91" i="49"/>
  <c r="C90" i="49"/>
  <c r="G12" i="68"/>
  <c r="G217" i="68" s="1"/>
  <c r="G89" i="49"/>
  <c r="G91" i="49"/>
  <c r="G90" i="50"/>
  <c r="G89" i="50"/>
  <c r="G90" i="49"/>
  <c r="G91" i="48"/>
  <c r="K12" i="68"/>
  <c r="K263" i="68" s="1"/>
  <c r="K90" i="49"/>
  <c r="K90" i="50"/>
  <c r="K91" i="49"/>
  <c r="O12" i="68"/>
  <c r="O217" i="68" s="1"/>
  <c r="O90" i="49"/>
  <c r="O91" i="49"/>
  <c r="O90" i="50"/>
  <c r="D13" i="68"/>
  <c r="D92" i="50"/>
  <c r="D92" i="49"/>
  <c r="D92" i="48"/>
  <c r="H13" i="68"/>
  <c r="H92" i="49"/>
  <c r="H92" i="50"/>
  <c r="L13" i="68"/>
  <c r="L92" i="50"/>
  <c r="L92" i="49"/>
  <c r="P13" i="68"/>
  <c r="P218" i="68" s="1"/>
  <c r="P92" i="49"/>
  <c r="P92" i="50"/>
  <c r="P92" i="48"/>
  <c r="E14" i="68"/>
  <c r="E95" i="49"/>
  <c r="E94" i="50"/>
  <c r="E94" i="49"/>
  <c r="E93" i="49"/>
  <c r="E95" i="48"/>
  <c r="I14" i="68"/>
  <c r="I267" i="68" s="1"/>
  <c r="I95" i="49"/>
  <c r="I94" i="49"/>
  <c r="I94" i="50"/>
  <c r="I95" i="48"/>
  <c r="M14" i="68"/>
  <c r="M267" i="68" s="1"/>
  <c r="M94" i="49"/>
  <c r="M95" i="49"/>
  <c r="M94" i="50"/>
  <c r="M93" i="49"/>
  <c r="M95" i="48"/>
  <c r="M94" i="48"/>
  <c r="Q14" i="68"/>
  <c r="Q95" i="49"/>
  <c r="Q94" i="50"/>
  <c r="Q94" i="49"/>
  <c r="Q95" i="48"/>
  <c r="F15" i="68"/>
  <c r="F222" i="68" s="1"/>
  <c r="F96" i="49"/>
  <c r="F96" i="48"/>
  <c r="J15" i="68"/>
  <c r="J222" i="68" s="1"/>
  <c r="J96" i="49"/>
  <c r="J96" i="48"/>
  <c r="N15" i="68"/>
  <c r="N96" i="49"/>
  <c r="N96" i="48"/>
  <c r="C16" i="68"/>
  <c r="C225" i="68" s="1"/>
  <c r="C98" i="49"/>
  <c r="C99" i="49"/>
  <c r="C98" i="48"/>
  <c r="G16" i="68"/>
  <c r="G224" i="68" s="1"/>
  <c r="G98" i="49"/>
  <c r="G99" i="49"/>
  <c r="G97" i="49"/>
  <c r="G98" i="48"/>
  <c r="K16" i="68"/>
  <c r="K98" i="49"/>
  <c r="K99" i="49"/>
  <c r="K98" i="48"/>
  <c r="O16" i="68"/>
  <c r="O224" i="68" s="1"/>
  <c r="O99" i="49"/>
  <c r="O98" i="49"/>
  <c r="O98" i="48"/>
  <c r="D18" i="68"/>
  <c r="D227" i="68" s="1"/>
  <c r="D101" i="49"/>
  <c r="H18" i="68"/>
  <c r="H227" i="68" s="1"/>
  <c r="H101" i="49"/>
  <c r="L18" i="68"/>
  <c r="L101" i="49"/>
  <c r="P18" i="68"/>
  <c r="P227" i="68" s="1"/>
  <c r="P101" i="49"/>
  <c r="E19" i="68"/>
  <c r="E228" i="68" s="1"/>
  <c r="E102" i="50"/>
  <c r="E102" i="49"/>
  <c r="I19" i="68"/>
  <c r="I102" i="50"/>
  <c r="I102" i="49"/>
  <c r="M19" i="68"/>
  <c r="M228" i="68" s="1"/>
  <c r="M102" i="49"/>
  <c r="M102" i="50"/>
  <c r="Q19" i="68"/>
  <c r="Q102" i="50"/>
  <c r="Q102" i="49"/>
  <c r="F20" i="68"/>
  <c r="F229" i="68" s="1"/>
  <c r="F103" i="49"/>
  <c r="J20" i="68"/>
  <c r="J229" i="68" s="1"/>
  <c r="J103" i="49"/>
  <c r="N20" i="68"/>
  <c r="N229" i="68" s="1"/>
  <c r="N103" i="49"/>
  <c r="C107" i="38"/>
  <c r="C7" i="69" s="1"/>
  <c r="C5" i="69"/>
  <c r="C203" i="69" s="1"/>
  <c r="C108" i="48"/>
  <c r="C107" i="48"/>
  <c r="C110" i="49"/>
  <c r="C108" i="49"/>
  <c r="C110" i="48"/>
  <c r="C107" i="49"/>
  <c r="G107" i="38"/>
  <c r="G7" i="69" s="1"/>
  <c r="G5" i="69"/>
  <c r="G222" i="69" s="1"/>
  <c r="G108" i="49"/>
  <c r="G107" i="49"/>
  <c r="G110" i="49"/>
  <c r="G108" i="48"/>
  <c r="G107" i="48"/>
  <c r="G110" i="48"/>
  <c r="K107" i="38"/>
  <c r="K7" i="69" s="1"/>
  <c r="K5" i="69"/>
  <c r="K203" i="69" s="1"/>
  <c r="K108" i="48"/>
  <c r="K108" i="49"/>
  <c r="K110" i="49"/>
  <c r="K107" i="49"/>
  <c r="K107" i="48"/>
  <c r="K110" i="48"/>
  <c r="K120" i="48"/>
  <c r="O107" i="38"/>
  <c r="O5" i="69"/>
  <c r="O110" i="49"/>
  <c r="O110" i="48"/>
  <c r="O107" i="48"/>
  <c r="O108" i="49"/>
  <c r="O108" i="48"/>
  <c r="O107" i="49"/>
  <c r="O120" i="50"/>
  <c r="O105" i="50" s="1"/>
  <c r="C13" i="69"/>
  <c r="C116" i="48"/>
  <c r="C116" i="49"/>
  <c r="G13" i="69"/>
  <c r="G116" i="49"/>
  <c r="G116" i="48"/>
  <c r="K13" i="69"/>
  <c r="K116" i="49"/>
  <c r="K116" i="48"/>
  <c r="O13" i="69"/>
  <c r="O116" i="48"/>
  <c r="O116" i="49"/>
  <c r="D14" i="69"/>
  <c r="D200" i="69" s="1"/>
  <c r="D117" i="49"/>
  <c r="D118" i="49"/>
  <c r="D118" i="48"/>
  <c r="D119" i="48"/>
  <c r="D119" i="49"/>
  <c r="H14" i="69"/>
  <c r="H200" i="69" s="1"/>
  <c r="H119" i="49"/>
  <c r="H118" i="48"/>
  <c r="H117" i="49"/>
  <c r="H119" i="48"/>
  <c r="H118" i="49"/>
  <c r="L14" i="69"/>
  <c r="L118" i="48"/>
  <c r="L119" i="48"/>
  <c r="L118" i="49"/>
  <c r="L119" i="49"/>
  <c r="P14" i="69"/>
  <c r="P200" i="69" s="1"/>
  <c r="P118" i="49"/>
  <c r="P119" i="48"/>
  <c r="P119" i="49"/>
  <c r="P118" i="48"/>
  <c r="P117" i="49"/>
  <c r="E16" i="69"/>
  <c r="E121" i="49"/>
  <c r="E121" i="50"/>
  <c r="E121" i="48"/>
  <c r="I16" i="69"/>
  <c r="I121" i="48"/>
  <c r="I121" i="49"/>
  <c r="I121" i="50"/>
  <c r="M16" i="69"/>
  <c r="M121" i="48"/>
  <c r="M121" i="50"/>
  <c r="M121" i="49"/>
  <c r="Q16" i="69"/>
  <c r="Q121" i="50"/>
  <c r="Q121" i="49"/>
  <c r="Q121" i="48"/>
  <c r="F17" i="69"/>
  <c r="F122" i="49"/>
  <c r="F122" i="48"/>
  <c r="J17" i="69"/>
  <c r="J122" i="48"/>
  <c r="J122" i="49"/>
  <c r="N17" i="69"/>
  <c r="N122" i="48"/>
  <c r="N122" i="49"/>
  <c r="C126" i="38"/>
  <c r="C7" i="70" s="1"/>
  <c r="C5" i="70"/>
  <c r="C129" i="48"/>
  <c r="C126" i="49"/>
  <c r="C127" i="48"/>
  <c r="C127" i="49"/>
  <c r="C126" i="48"/>
  <c r="C129" i="49"/>
  <c r="C130" i="49"/>
  <c r="G126" i="38"/>
  <c r="G7" i="70" s="1"/>
  <c r="G5" i="70"/>
  <c r="G175" i="70" s="1"/>
  <c r="G127" i="48"/>
  <c r="G129" i="49"/>
  <c r="G126" i="48"/>
  <c r="G139" i="50"/>
  <c r="G127" i="49"/>
  <c r="G126" i="49"/>
  <c r="G129" i="48"/>
  <c r="K126" i="38"/>
  <c r="K7" i="70" s="1"/>
  <c r="K5" i="70"/>
  <c r="K222" i="70" s="1"/>
  <c r="K127" i="49"/>
  <c r="K126" i="49"/>
  <c r="K127" i="48"/>
  <c r="K129" i="49"/>
  <c r="K129" i="48"/>
  <c r="K126" i="48"/>
  <c r="O126" i="38"/>
  <c r="O7" i="70" s="1"/>
  <c r="O5" i="70"/>
  <c r="O175" i="70" s="1"/>
  <c r="O129" i="49"/>
  <c r="O127" i="48"/>
  <c r="O127" i="49"/>
  <c r="O129" i="48"/>
  <c r="O126" i="48"/>
  <c r="O126" i="49"/>
  <c r="O139" i="49"/>
  <c r="O139" i="50"/>
  <c r="E11" i="70"/>
  <c r="E131" i="48"/>
  <c r="E131" i="49"/>
  <c r="I11" i="70"/>
  <c r="I131" i="48"/>
  <c r="I131" i="49"/>
  <c r="M11" i="70"/>
  <c r="M131" i="49"/>
  <c r="M131" i="48"/>
  <c r="Q11" i="70"/>
  <c r="Q131" i="49"/>
  <c r="Q131" i="48"/>
  <c r="F12" i="70"/>
  <c r="F196" i="70" s="1"/>
  <c r="F134" i="49"/>
  <c r="F133" i="48"/>
  <c r="F133" i="49"/>
  <c r="F134" i="48"/>
  <c r="J12" i="70"/>
  <c r="J177" i="70" s="1"/>
  <c r="J134" i="48"/>
  <c r="J133" i="48"/>
  <c r="J133" i="49"/>
  <c r="J134" i="49"/>
  <c r="J132" i="48"/>
  <c r="N12" i="70"/>
  <c r="N133" i="49"/>
  <c r="N134" i="49"/>
  <c r="N134" i="48"/>
  <c r="N133" i="48"/>
  <c r="C13" i="70"/>
  <c r="C135" i="48"/>
  <c r="C135" i="49"/>
  <c r="G13" i="70"/>
  <c r="G135" i="49"/>
  <c r="G135" i="48"/>
  <c r="K13" i="70"/>
  <c r="K135" i="48"/>
  <c r="K135" i="49"/>
  <c r="O13" i="70"/>
  <c r="O135" i="49"/>
  <c r="O135" i="48"/>
  <c r="D14" i="70"/>
  <c r="D137" i="49"/>
  <c r="D137" i="48"/>
  <c r="D138" i="49"/>
  <c r="D138" i="48"/>
  <c r="H14" i="70"/>
  <c r="H138" i="48"/>
  <c r="H138" i="49"/>
  <c r="H137" i="49"/>
  <c r="H137" i="48"/>
  <c r="L14" i="70"/>
  <c r="L200" i="70" s="1"/>
  <c r="L137" i="49"/>
  <c r="L138" i="49"/>
  <c r="L137" i="48"/>
  <c r="L138" i="48"/>
  <c r="P14" i="70"/>
  <c r="P137" i="48"/>
  <c r="P138" i="49"/>
  <c r="P138" i="48"/>
  <c r="P137" i="49"/>
  <c r="E16" i="70"/>
  <c r="E140" i="49"/>
  <c r="E140" i="48"/>
  <c r="E140" i="50"/>
  <c r="I16" i="70"/>
  <c r="I140" i="49"/>
  <c r="I140" i="48"/>
  <c r="I140" i="50"/>
  <c r="M16" i="70"/>
  <c r="M140" i="49"/>
  <c r="M140" i="48"/>
  <c r="M140" i="50"/>
  <c r="Q16" i="70"/>
  <c r="Q140" i="49"/>
  <c r="Q140" i="50"/>
  <c r="Q140" i="48"/>
  <c r="F17" i="70"/>
  <c r="F141" i="49"/>
  <c r="F141" i="48"/>
  <c r="J17" i="70"/>
  <c r="J141" i="48"/>
  <c r="J141" i="49"/>
  <c r="N17" i="70"/>
  <c r="N141" i="49"/>
  <c r="N141" i="48"/>
  <c r="C145" i="38"/>
  <c r="C7" i="71" s="1"/>
  <c r="C5" i="71"/>
  <c r="C147" i="49"/>
  <c r="C157" i="50"/>
  <c r="C145" i="49"/>
  <c r="C147" i="48"/>
  <c r="C145" i="48"/>
  <c r="G145" i="38"/>
  <c r="G5" i="71"/>
  <c r="G157" i="49"/>
  <c r="G147" i="49"/>
  <c r="G147" i="48"/>
  <c r="G145" i="48"/>
  <c r="G145" i="49"/>
  <c r="G157" i="48"/>
  <c r="K145" i="38"/>
  <c r="K5" i="71"/>
  <c r="K197" i="71" s="1"/>
  <c r="K145" i="49"/>
  <c r="K147" i="48"/>
  <c r="K145" i="48"/>
  <c r="K147" i="49"/>
  <c r="K157" i="49"/>
  <c r="O145" i="38"/>
  <c r="O7" i="71" s="1"/>
  <c r="O5" i="71"/>
  <c r="O147" i="48"/>
  <c r="O145" i="48"/>
  <c r="O147" i="49"/>
  <c r="O145" i="49"/>
  <c r="E11" i="71"/>
  <c r="E149" i="49"/>
  <c r="E149" i="48"/>
  <c r="E149" i="50"/>
  <c r="I11" i="71"/>
  <c r="I149" i="49"/>
  <c r="I149" i="50"/>
  <c r="I149" i="48"/>
  <c r="M11" i="71"/>
  <c r="M149" i="49"/>
  <c r="M149" i="48"/>
  <c r="M149" i="50"/>
  <c r="Q11" i="71"/>
  <c r="Q149" i="48"/>
  <c r="Q149" i="50"/>
  <c r="Q149" i="49"/>
  <c r="F12" i="71"/>
  <c r="F190" i="71" s="1"/>
  <c r="F152" i="49"/>
  <c r="F151" i="48"/>
  <c r="F151" i="49"/>
  <c r="F151" i="50"/>
  <c r="F152" i="48"/>
  <c r="F150" i="49"/>
  <c r="J12" i="71"/>
  <c r="J151" i="48"/>
  <c r="J152" i="48"/>
  <c r="J151" i="50"/>
  <c r="J152" i="49"/>
  <c r="J151" i="49"/>
  <c r="J150" i="49"/>
  <c r="J150" i="50"/>
  <c r="N12" i="71"/>
  <c r="N190" i="71" s="1"/>
  <c r="N151" i="48"/>
  <c r="N151" i="50"/>
  <c r="N150" i="49"/>
  <c r="N151" i="49"/>
  <c r="N152" i="48"/>
  <c r="N152" i="49"/>
  <c r="C13" i="71"/>
  <c r="C153" i="49"/>
  <c r="C153" i="48"/>
  <c r="G13" i="71"/>
  <c r="G153" i="49"/>
  <c r="G153" i="48"/>
  <c r="K13" i="71"/>
  <c r="K153" i="48"/>
  <c r="K153" i="49"/>
  <c r="O13" i="71"/>
  <c r="O153" i="49"/>
  <c r="O153" i="48"/>
  <c r="D14" i="71"/>
  <c r="D194" i="71" s="1"/>
  <c r="D155" i="48"/>
  <c r="D156" i="48"/>
  <c r="D155" i="49"/>
  <c r="D156" i="49"/>
  <c r="H14" i="71"/>
  <c r="H194" i="71" s="1"/>
  <c r="H156" i="48"/>
  <c r="H155" i="49"/>
  <c r="H155" i="48"/>
  <c r="H156" i="49"/>
  <c r="L14" i="71"/>
  <c r="L194" i="71" s="1"/>
  <c r="L156" i="49"/>
  <c r="L155" i="48"/>
  <c r="L155" i="49"/>
  <c r="L156" i="48"/>
  <c r="P14" i="71"/>
  <c r="P156" i="49"/>
  <c r="P155" i="49"/>
  <c r="P155" i="48"/>
  <c r="P156" i="48"/>
  <c r="E16" i="71"/>
  <c r="E158" i="48"/>
  <c r="E158" i="50"/>
  <c r="E158" i="49"/>
  <c r="I16" i="71"/>
  <c r="I158" i="49"/>
  <c r="I158" i="48"/>
  <c r="I158" i="50"/>
  <c r="M16" i="71"/>
  <c r="M158" i="50"/>
  <c r="M158" i="48"/>
  <c r="M158" i="49"/>
  <c r="Q16" i="71"/>
  <c r="Q158" i="48"/>
  <c r="Q158" i="49"/>
  <c r="Q158" i="50"/>
  <c r="F17" i="71"/>
  <c r="F159" i="48"/>
  <c r="F159" i="49"/>
  <c r="J17" i="71"/>
  <c r="J159" i="49"/>
  <c r="J159" i="48"/>
  <c r="N17" i="71"/>
  <c r="N159" i="48"/>
  <c r="N159" i="49"/>
  <c r="C163" i="38"/>
  <c r="C7" i="72" s="1"/>
  <c r="C5" i="72"/>
  <c r="C197" i="72" s="1"/>
  <c r="C165" i="49"/>
  <c r="C163" i="49"/>
  <c r="C165" i="48"/>
  <c r="C163" i="48"/>
  <c r="C175" i="50"/>
  <c r="G163" i="38"/>
  <c r="G5" i="72"/>
  <c r="G163" i="48"/>
  <c r="G165" i="48"/>
  <c r="G165" i="49"/>
  <c r="G163" i="49"/>
  <c r="G166" i="49"/>
  <c r="K163" i="38"/>
  <c r="K7" i="72" s="1"/>
  <c r="K5" i="72"/>
  <c r="K163" i="48"/>
  <c r="K165" i="48"/>
  <c r="K165" i="49"/>
  <c r="K163" i="49"/>
  <c r="K175" i="48"/>
  <c r="O163" i="38"/>
  <c r="O7" i="72" s="1"/>
  <c r="O5" i="72"/>
  <c r="O165" i="48"/>
  <c r="O165" i="49"/>
  <c r="O163" i="49"/>
  <c r="O163" i="48"/>
  <c r="E11" i="72"/>
  <c r="E167" i="49"/>
  <c r="E167" i="50"/>
  <c r="E167" i="48"/>
  <c r="I11" i="72"/>
  <c r="I167" i="48"/>
  <c r="I167" i="49"/>
  <c r="I167" i="50"/>
  <c r="M11" i="72"/>
  <c r="M167" i="48"/>
  <c r="M167" i="49"/>
  <c r="M167" i="50"/>
  <c r="Q11" i="72"/>
  <c r="Q167" i="49"/>
  <c r="Q167" i="50"/>
  <c r="Q167" i="48"/>
  <c r="F12" i="72"/>
  <c r="F169" i="49"/>
  <c r="F169" i="50"/>
  <c r="F169" i="48"/>
  <c r="F170" i="48"/>
  <c r="F170" i="49"/>
  <c r="J12" i="72"/>
  <c r="J170" i="48"/>
  <c r="J169" i="50"/>
  <c r="J168" i="50"/>
  <c r="J169" i="49"/>
  <c r="J170" i="49"/>
  <c r="J169" i="48"/>
  <c r="N12" i="72"/>
  <c r="N169" i="48"/>
  <c r="N169" i="50"/>
  <c r="N169" i="49"/>
  <c r="N170" i="48"/>
  <c r="N170" i="49"/>
  <c r="C13" i="72"/>
  <c r="C171" i="49"/>
  <c r="C171" i="48"/>
  <c r="G13" i="72"/>
  <c r="G171" i="48"/>
  <c r="G171" i="49"/>
  <c r="K13" i="72"/>
  <c r="K171" i="48"/>
  <c r="K171" i="49"/>
  <c r="O13" i="72"/>
  <c r="O171" i="48"/>
  <c r="O171" i="49"/>
  <c r="D14" i="72"/>
  <c r="D173" i="49"/>
  <c r="D174" i="48"/>
  <c r="D174" i="49"/>
  <c r="D173" i="48"/>
  <c r="H14" i="72"/>
  <c r="H173" i="48"/>
  <c r="H174" i="48"/>
  <c r="H174" i="49"/>
  <c r="H173" i="49"/>
  <c r="L14" i="72"/>
  <c r="L194" i="72" s="1"/>
  <c r="L174" i="49"/>
  <c r="L173" i="49"/>
  <c r="L174" i="48"/>
  <c r="L173" i="48"/>
  <c r="P14" i="72"/>
  <c r="P173" i="48"/>
  <c r="P173" i="49"/>
  <c r="P174" i="48"/>
  <c r="P174" i="49"/>
  <c r="P172" i="49"/>
  <c r="E16" i="72"/>
  <c r="E176" i="50"/>
  <c r="E176" i="49"/>
  <c r="E176" i="48"/>
  <c r="I16" i="72"/>
  <c r="I176" i="50"/>
  <c r="I176" i="48"/>
  <c r="I176" i="49"/>
  <c r="M16" i="72"/>
  <c r="M176" i="49"/>
  <c r="M176" i="48"/>
  <c r="M176" i="50"/>
  <c r="Q16" i="72"/>
  <c r="Q176" i="50"/>
  <c r="Q176" i="49"/>
  <c r="Q176" i="48"/>
  <c r="F17" i="72"/>
  <c r="F177" i="49"/>
  <c r="F177" i="48"/>
  <c r="J17" i="72"/>
  <c r="J177" i="48"/>
  <c r="J177" i="49"/>
  <c r="N17" i="72"/>
  <c r="N177" i="49"/>
  <c r="N177" i="48"/>
  <c r="C57" i="64"/>
  <c r="C8" i="58"/>
  <c r="C8" i="59"/>
  <c r="C62" i="64"/>
  <c r="C15" i="58"/>
  <c r="C15" i="59"/>
  <c r="C67" i="64"/>
  <c r="C22" i="59"/>
  <c r="C22" i="58"/>
  <c r="C55" i="65"/>
  <c r="C35" i="58"/>
  <c r="C35" i="59"/>
  <c r="C51" i="66"/>
  <c r="C48" i="58"/>
  <c r="C48" i="59"/>
  <c r="C56" i="66"/>
  <c r="C56" i="59"/>
  <c r="C56" i="58"/>
  <c r="C57" i="59"/>
  <c r="C57" i="58"/>
  <c r="C55" i="58"/>
  <c r="C53" i="67"/>
  <c r="C69" i="60"/>
  <c r="C69" i="58"/>
  <c r="C69" i="59"/>
  <c r="C58" i="67"/>
  <c r="C78" i="59"/>
  <c r="C77" i="59"/>
  <c r="C77" i="60"/>
  <c r="C77" i="58"/>
  <c r="C78" i="60"/>
  <c r="C78" i="58"/>
  <c r="C63" i="68"/>
  <c r="C505" i="68" s="1"/>
  <c r="C90" i="59"/>
  <c r="C91" i="58"/>
  <c r="C89" i="60"/>
  <c r="C90" i="58"/>
  <c r="C91" i="59"/>
  <c r="C90" i="60"/>
  <c r="C67" i="68"/>
  <c r="C99" i="58"/>
  <c r="C98" i="59"/>
  <c r="C97" i="59"/>
  <c r="C99" i="59"/>
  <c r="C98" i="58"/>
  <c r="C51" i="69"/>
  <c r="C110" i="58"/>
  <c r="C110" i="59"/>
  <c r="C56" i="69"/>
  <c r="C118" i="59"/>
  <c r="C118" i="58"/>
  <c r="C119" i="59"/>
  <c r="C119" i="58"/>
  <c r="C117" i="58"/>
  <c r="C53" i="70"/>
  <c r="C131" i="59"/>
  <c r="C131" i="58"/>
  <c r="C130" i="59"/>
  <c r="C58" i="70"/>
  <c r="C139" i="58"/>
  <c r="C139" i="59"/>
  <c r="C59" i="71"/>
  <c r="C159" i="58"/>
  <c r="C159" i="59"/>
  <c r="C55" i="72"/>
  <c r="C171" i="58"/>
  <c r="C171" i="59"/>
  <c r="C55" i="64"/>
  <c r="C5" i="59"/>
  <c r="C5" i="58"/>
  <c r="C6" i="58"/>
  <c r="C6" i="59"/>
  <c r="C5" i="60"/>
  <c r="C58" i="68"/>
  <c r="C84" i="59"/>
  <c r="C83" i="59"/>
  <c r="C83" i="60"/>
  <c r="C83" i="58"/>
  <c r="C84" i="58"/>
  <c r="C49" i="72"/>
  <c r="C163" i="59"/>
  <c r="C163" i="58"/>
  <c r="G55" i="64"/>
  <c r="G5" i="60"/>
  <c r="G5" i="58"/>
  <c r="G6" i="59"/>
  <c r="G6" i="58"/>
  <c r="G5" i="59"/>
  <c r="K55" i="64"/>
  <c r="K6" i="58"/>
  <c r="K6" i="59"/>
  <c r="K5" i="58"/>
  <c r="K5" i="59"/>
  <c r="K5" i="60"/>
  <c r="O55" i="64"/>
  <c r="O6" i="58"/>
  <c r="O5" i="58"/>
  <c r="O5" i="60"/>
  <c r="O6" i="59"/>
  <c r="O5" i="59"/>
  <c r="E57" i="64"/>
  <c r="E8" i="58"/>
  <c r="E8" i="59"/>
  <c r="I57" i="64"/>
  <c r="I8" i="59"/>
  <c r="I8" i="58"/>
  <c r="M57" i="64"/>
  <c r="M8" i="59"/>
  <c r="M8" i="58"/>
  <c r="Q57" i="64"/>
  <c r="Q8" i="58"/>
  <c r="Q8" i="59"/>
  <c r="G59" i="64"/>
  <c r="G10" i="58"/>
  <c r="G10" i="60"/>
  <c r="G10" i="59"/>
  <c r="G9" i="59"/>
  <c r="K59" i="64"/>
  <c r="K10" i="58"/>
  <c r="K9" i="59"/>
  <c r="K10" i="60"/>
  <c r="K10" i="59"/>
  <c r="K9" i="60"/>
  <c r="K9" i="58"/>
  <c r="O59" i="64"/>
  <c r="O10" i="60"/>
  <c r="O10" i="59"/>
  <c r="O9" i="60"/>
  <c r="O9" i="59"/>
  <c r="O10" i="58"/>
  <c r="E60" i="64"/>
  <c r="E11" i="58"/>
  <c r="E11" i="59"/>
  <c r="E11" i="60"/>
  <c r="G61" i="64"/>
  <c r="G12" i="59"/>
  <c r="G14" i="58"/>
  <c r="G14" i="59"/>
  <c r="G13" i="59"/>
  <c r="G13" i="58"/>
  <c r="G13" i="60"/>
  <c r="G12" i="60"/>
  <c r="E62" i="64"/>
  <c r="E15" i="58"/>
  <c r="E15" i="59"/>
  <c r="I62" i="64"/>
  <c r="I15" i="58"/>
  <c r="I15" i="59"/>
  <c r="M62" i="64"/>
  <c r="M15" i="58"/>
  <c r="M15" i="59"/>
  <c r="Q62" i="64"/>
  <c r="Q15" i="58"/>
  <c r="Q15" i="59"/>
  <c r="G63" i="64"/>
  <c r="G414" i="64" s="1"/>
  <c r="G18" i="58"/>
  <c r="G16" i="59"/>
  <c r="G18" i="59"/>
  <c r="G17" i="58"/>
  <c r="G17" i="59"/>
  <c r="G16" i="58"/>
  <c r="K63" i="64"/>
  <c r="K17" i="59"/>
  <c r="K18" i="59"/>
  <c r="K17" i="58"/>
  <c r="K18" i="58"/>
  <c r="O63" i="64"/>
  <c r="O18" i="58"/>
  <c r="O17" i="59"/>
  <c r="O16" i="59"/>
  <c r="O18" i="59"/>
  <c r="O17" i="58"/>
  <c r="E65" i="64"/>
  <c r="E20" i="58"/>
  <c r="E19" i="58"/>
  <c r="E20" i="60"/>
  <c r="E20" i="59"/>
  <c r="E19" i="59"/>
  <c r="E19" i="60"/>
  <c r="I65" i="64"/>
  <c r="I20" i="58"/>
  <c r="I19" i="59"/>
  <c r="I20" i="60"/>
  <c r="I19" i="60"/>
  <c r="I19" i="58"/>
  <c r="I20" i="59"/>
  <c r="M65" i="64"/>
  <c r="M20" i="60"/>
  <c r="M20" i="58"/>
  <c r="M20" i="59"/>
  <c r="M19" i="58"/>
  <c r="M19" i="59"/>
  <c r="M19" i="60"/>
  <c r="Q65" i="64"/>
  <c r="Q19" i="60"/>
  <c r="Q20" i="58"/>
  <c r="Q20" i="59"/>
  <c r="Q19" i="58"/>
  <c r="Q19" i="59"/>
  <c r="Q20" i="60"/>
  <c r="K66" i="64"/>
  <c r="K438" i="64" s="1"/>
  <c r="K21" i="60"/>
  <c r="K21" i="58"/>
  <c r="K21" i="59"/>
  <c r="E67" i="64"/>
  <c r="E22" i="58"/>
  <c r="E22" i="59"/>
  <c r="I67" i="64"/>
  <c r="I22" i="58"/>
  <c r="I22" i="59"/>
  <c r="M67" i="64"/>
  <c r="M22" i="58"/>
  <c r="M22" i="59"/>
  <c r="Q67" i="64"/>
  <c r="Q22" i="59"/>
  <c r="Q22" i="58"/>
  <c r="G49" i="65"/>
  <c r="G26" i="60"/>
  <c r="G26" i="59"/>
  <c r="G27" i="58"/>
  <c r="G26" i="58"/>
  <c r="G27" i="59"/>
  <c r="K49" i="65"/>
  <c r="K27" i="59"/>
  <c r="K26" i="58"/>
  <c r="K26" i="59"/>
  <c r="K27" i="58"/>
  <c r="K26" i="60"/>
  <c r="O49" i="65"/>
  <c r="O27" i="58"/>
  <c r="O26" i="58"/>
  <c r="O27" i="59"/>
  <c r="O26" i="60"/>
  <c r="O26" i="59"/>
  <c r="E51" i="65"/>
  <c r="E29" i="59"/>
  <c r="E29" i="58"/>
  <c r="I51" i="65"/>
  <c r="I29" i="58"/>
  <c r="I29" i="59"/>
  <c r="M51" i="65"/>
  <c r="M29" i="58"/>
  <c r="M29" i="59"/>
  <c r="Q51" i="65"/>
  <c r="Q29" i="58"/>
  <c r="Q29" i="59"/>
  <c r="G53" i="65"/>
  <c r="G31" i="60"/>
  <c r="G31" i="58"/>
  <c r="G31" i="59"/>
  <c r="G30" i="58"/>
  <c r="G30" i="60"/>
  <c r="K53" i="65"/>
  <c r="K30" i="59"/>
  <c r="K31" i="58"/>
  <c r="K31" i="59"/>
  <c r="K30" i="58"/>
  <c r="K31" i="60"/>
  <c r="O53" i="65"/>
  <c r="O31" i="59"/>
  <c r="O31" i="58"/>
  <c r="O31" i="60"/>
  <c r="O30" i="60"/>
  <c r="O30" i="59"/>
  <c r="E54" i="65"/>
  <c r="E34" i="59"/>
  <c r="E33" i="60"/>
  <c r="E33" i="58"/>
  <c r="E34" i="58"/>
  <c r="E33" i="59"/>
  <c r="I54" i="65"/>
  <c r="I369" i="65" s="1"/>
  <c r="I33" i="59"/>
  <c r="I33" i="60"/>
  <c r="I33" i="58"/>
  <c r="I34" i="59"/>
  <c r="I32" i="59"/>
  <c r="I34" i="58"/>
  <c r="M54" i="65"/>
  <c r="M369" i="65" s="1"/>
  <c r="M33" i="58"/>
  <c r="M34" i="58"/>
  <c r="M33" i="59"/>
  <c r="M32" i="59"/>
  <c r="M34" i="59"/>
  <c r="M33" i="60"/>
  <c r="M32" i="58"/>
  <c r="Q54" i="65"/>
  <c r="Q34" i="58"/>
  <c r="Q33" i="60"/>
  <c r="Q33" i="59"/>
  <c r="Q33" i="58"/>
  <c r="Q34" i="59"/>
  <c r="G55" i="65"/>
  <c r="G35" i="59"/>
  <c r="G35" i="58"/>
  <c r="K55" i="65"/>
  <c r="K35" i="59"/>
  <c r="K35" i="58"/>
  <c r="O55" i="65"/>
  <c r="O35" i="58"/>
  <c r="O35" i="59"/>
  <c r="E56" i="65"/>
  <c r="E373" i="65" s="1"/>
  <c r="E36" i="59"/>
  <c r="E38" i="58"/>
  <c r="E37" i="58"/>
  <c r="E37" i="59"/>
  <c r="E38" i="59"/>
  <c r="I56" i="65"/>
  <c r="I37" i="59"/>
  <c r="I38" i="59"/>
  <c r="I38" i="58"/>
  <c r="I37" i="58"/>
  <c r="M56" i="65"/>
  <c r="M36" i="59"/>
  <c r="M37" i="58"/>
  <c r="M38" i="59"/>
  <c r="M38" i="58"/>
  <c r="M37" i="59"/>
  <c r="Q56" i="65"/>
  <c r="Q37" i="58"/>
  <c r="Q37" i="59"/>
  <c r="Q38" i="59"/>
  <c r="Q38" i="58"/>
  <c r="G58" i="65"/>
  <c r="G376" i="65" s="1"/>
  <c r="G39" i="58"/>
  <c r="G39" i="60"/>
  <c r="G40" i="60"/>
  <c r="G40" i="58"/>
  <c r="G40" i="59"/>
  <c r="G39" i="59"/>
  <c r="K58" i="65"/>
  <c r="K395" i="65" s="1"/>
  <c r="K39" i="59"/>
  <c r="K39" i="60"/>
  <c r="K40" i="59"/>
  <c r="K39" i="58"/>
  <c r="K40" i="58"/>
  <c r="K40" i="60"/>
  <c r="O58" i="65"/>
  <c r="O395" i="65" s="1"/>
  <c r="O40" i="60"/>
  <c r="O39" i="60"/>
  <c r="O40" i="59"/>
  <c r="O39" i="59"/>
  <c r="O39" i="58"/>
  <c r="O40" i="58"/>
  <c r="E59" i="65"/>
  <c r="E41" i="58"/>
  <c r="E41" i="59"/>
  <c r="I59" i="65"/>
  <c r="I41" i="58"/>
  <c r="I41" i="59"/>
  <c r="M59" i="65"/>
  <c r="M41" i="59"/>
  <c r="M41" i="58"/>
  <c r="Q59" i="65"/>
  <c r="Q41" i="59"/>
  <c r="Q41" i="58"/>
  <c r="G49" i="66"/>
  <c r="G45" i="60"/>
  <c r="G46" i="59"/>
  <c r="G45" i="58"/>
  <c r="G46" i="58"/>
  <c r="G45" i="59"/>
  <c r="K49" i="66"/>
  <c r="K46" i="58"/>
  <c r="K46" i="59"/>
  <c r="K45" i="60"/>
  <c r="K45" i="58"/>
  <c r="K45" i="59"/>
  <c r="O49" i="66"/>
  <c r="O45" i="60"/>
  <c r="O45" i="58"/>
  <c r="O45" i="59"/>
  <c r="O46" i="58"/>
  <c r="O46" i="59"/>
  <c r="E51" i="66"/>
  <c r="E48" i="59"/>
  <c r="E48" i="58"/>
  <c r="I51" i="66"/>
  <c r="I48" i="58"/>
  <c r="I48" i="59"/>
  <c r="M51" i="66"/>
  <c r="M48" i="58"/>
  <c r="M48" i="59"/>
  <c r="Q51" i="66"/>
  <c r="Q48" i="59"/>
  <c r="Q48" i="58"/>
  <c r="G53" i="66"/>
  <c r="G50" i="60"/>
  <c r="G50" i="58"/>
  <c r="G49" i="59"/>
  <c r="G50" i="59"/>
  <c r="G49" i="58"/>
  <c r="G49" i="60"/>
  <c r="K53" i="66"/>
  <c r="K50" i="58"/>
  <c r="K49" i="58"/>
  <c r="K49" i="59"/>
  <c r="K50" i="59"/>
  <c r="K50" i="60"/>
  <c r="K49" i="60"/>
  <c r="O53" i="66"/>
  <c r="O50" i="58"/>
  <c r="O49" i="59"/>
  <c r="O50" i="60"/>
  <c r="O50" i="59"/>
  <c r="E54" i="66"/>
  <c r="E369" i="66" s="1"/>
  <c r="E52" i="60"/>
  <c r="E51" i="59"/>
  <c r="E53" i="59"/>
  <c r="E52" i="59"/>
  <c r="E53" i="58"/>
  <c r="E52" i="58"/>
  <c r="I54" i="66"/>
  <c r="I52" i="58"/>
  <c r="I52" i="59"/>
  <c r="I53" i="59"/>
  <c r="I52" i="60"/>
  <c r="I53" i="58"/>
  <c r="I51" i="60"/>
  <c r="M54" i="66"/>
  <c r="M388" i="66" s="1"/>
  <c r="M53" i="59"/>
  <c r="M53" i="58"/>
  <c r="M52" i="58"/>
  <c r="M52" i="60"/>
  <c r="M52" i="59"/>
  <c r="Q54" i="66"/>
  <c r="Q369" i="66" s="1"/>
  <c r="Q51" i="59"/>
  <c r="Q52" i="58"/>
  <c r="Q52" i="60"/>
  <c r="Q53" i="59"/>
  <c r="Q52" i="59"/>
  <c r="Q53" i="58"/>
  <c r="G55" i="66"/>
  <c r="G54" i="58"/>
  <c r="G54" i="59"/>
  <c r="K55" i="66"/>
  <c r="K54" i="58"/>
  <c r="K54" i="59"/>
  <c r="O55" i="66"/>
  <c r="O54" i="58"/>
  <c r="O54" i="59"/>
  <c r="E56" i="66"/>
  <c r="E55" i="59"/>
  <c r="E56" i="58"/>
  <c r="E57" i="58"/>
  <c r="E56" i="59"/>
  <c r="E57" i="59"/>
  <c r="I56" i="66"/>
  <c r="I57" i="58"/>
  <c r="I56" i="59"/>
  <c r="I57" i="59"/>
  <c r="I55" i="59"/>
  <c r="I56" i="58"/>
  <c r="I55" i="58"/>
  <c r="M56" i="66"/>
  <c r="M56" i="59"/>
  <c r="M57" i="59"/>
  <c r="M57" i="58"/>
  <c r="M56" i="58"/>
  <c r="Q56" i="66"/>
  <c r="Q57" i="58"/>
  <c r="Q56" i="58"/>
  <c r="Q56" i="59"/>
  <c r="Q57" i="59"/>
  <c r="Q55" i="59"/>
  <c r="G58" i="66"/>
  <c r="G376" i="66" s="1"/>
  <c r="G59" i="60"/>
  <c r="G58" i="58"/>
  <c r="G59" i="58"/>
  <c r="G59" i="59"/>
  <c r="G58" i="60"/>
  <c r="G58" i="59"/>
  <c r="K58" i="66"/>
  <c r="K395" i="66" s="1"/>
  <c r="K58" i="59"/>
  <c r="K58" i="58"/>
  <c r="O58" i="66"/>
  <c r="O58" i="60"/>
  <c r="O59" i="59"/>
  <c r="O59" i="60"/>
  <c r="O58" i="59"/>
  <c r="O58" i="58"/>
  <c r="O59" i="58"/>
  <c r="E59" i="66"/>
  <c r="E60" i="58"/>
  <c r="E60" i="59"/>
  <c r="I59" i="66"/>
  <c r="I414" i="66" s="1"/>
  <c r="I60" i="59"/>
  <c r="I60" i="58"/>
  <c r="M59" i="66"/>
  <c r="M60" i="58"/>
  <c r="M60" i="59"/>
  <c r="Q59" i="66"/>
  <c r="Q60" i="59"/>
  <c r="Q60" i="58"/>
  <c r="G49" i="67"/>
  <c r="G64" i="59"/>
  <c r="G65" i="59"/>
  <c r="G64" i="60"/>
  <c r="G65" i="58"/>
  <c r="G64" i="58"/>
  <c r="K49" i="67"/>
  <c r="K65" i="58"/>
  <c r="K64" i="58"/>
  <c r="K65" i="59"/>
  <c r="K64" i="60"/>
  <c r="K64" i="59"/>
  <c r="O49" i="67"/>
  <c r="O64" i="60"/>
  <c r="O65" i="58"/>
  <c r="O64" i="59"/>
  <c r="O64" i="58"/>
  <c r="O65" i="59"/>
  <c r="E51" i="67"/>
  <c r="E67" i="59"/>
  <c r="E67" i="58"/>
  <c r="I51" i="67"/>
  <c r="I67" i="59"/>
  <c r="I67" i="58"/>
  <c r="M51" i="67"/>
  <c r="M67" i="59"/>
  <c r="M67" i="58"/>
  <c r="Q51" i="67"/>
  <c r="Q67" i="59"/>
  <c r="Q67" i="58"/>
  <c r="G53" i="67"/>
  <c r="G69" i="58"/>
  <c r="G69" i="60"/>
  <c r="G69" i="59"/>
  <c r="G68" i="60"/>
  <c r="K53" i="67"/>
  <c r="K69" i="60"/>
  <c r="K69" i="59"/>
  <c r="K68" i="58"/>
  <c r="K69" i="58"/>
  <c r="O53" i="67"/>
  <c r="O69" i="59"/>
  <c r="O69" i="60"/>
  <c r="O68" i="58"/>
  <c r="O68" i="59"/>
  <c r="O69" i="58"/>
  <c r="O68" i="60"/>
  <c r="E54" i="67"/>
  <c r="E388" i="67" s="1"/>
  <c r="E71" i="58"/>
  <c r="E71" i="60"/>
  <c r="E72" i="59"/>
  <c r="E71" i="59"/>
  <c r="E72" i="58"/>
  <c r="I54" i="67"/>
  <c r="I70" i="58"/>
  <c r="I70" i="59"/>
  <c r="I71" i="59"/>
  <c r="I71" i="58"/>
  <c r="I72" i="58"/>
  <c r="I72" i="59"/>
  <c r="I71" i="60"/>
  <c r="I70" i="60"/>
  <c r="M54" i="67"/>
  <c r="M369" i="67" s="1"/>
  <c r="M71" i="60"/>
  <c r="M72" i="58"/>
  <c r="M71" i="59"/>
  <c r="M71" i="58"/>
  <c r="M72" i="59"/>
  <c r="M70" i="60"/>
  <c r="Q54" i="67"/>
  <c r="Q70" i="58"/>
  <c r="Q72" i="59"/>
  <c r="Q71" i="60"/>
  <c r="Q71" i="59"/>
  <c r="Q71" i="58"/>
  <c r="Q72" i="58"/>
  <c r="Q70" i="59"/>
  <c r="G55" i="67"/>
  <c r="G73" i="59"/>
  <c r="G73" i="58"/>
  <c r="K55" i="67"/>
  <c r="K73" i="59"/>
  <c r="K73" i="58"/>
  <c r="O55" i="67"/>
  <c r="O73" i="58"/>
  <c r="O73" i="59"/>
  <c r="E56" i="67"/>
  <c r="E75" i="59"/>
  <c r="E76" i="58"/>
  <c r="E75" i="58"/>
  <c r="E76" i="59"/>
  <c r="E74" i="59"/>
  <c r="I56" i="67"/>
  <c r="I75" i="58"/>
  <c r="I76" i="59"/>
  <c r="I76" i="58"/>
  <c r="I75" i="59"/>
  <c r="I74" i="59"/>
  <c r="M56" i="67"/>
  <c r="M76" i="58"/>
  <c r="M74" i="59"/>
  <c r="M75" i="58"/>
  <c r="M76" i="59"/>
  <c r="M75" i="59"/>
  <c r="M74" i="58"/>
  <c r="Q56" i="67"/>
  <c r="Q74" i="58"/>
  <c r="Q76" i="58"/>
  <c r="Q75" i="58"/>
  <c r="Q76" i="59"/>
  <c r="Q75" i="59"/>
  <c r="G58" i="67"/>
  <c r="G414" i="67" s="1"/>
  <c r="G77" i="58"/>
  <c r="G78" i="58"/>
  <c r="G77" i="60"/>
  <c r="G78" i="59"/>
  <c r="G78" i="60"/>
  <c r="G77" i="59"/>
  <c r="K58" i="67"/>
  <c r="K78" i="60"/>
  <c r="K78" i="58"/>
  <c r="K78" i="59"/>
  <c r="K77" i="59"/>
  <c r="K77" i="60"/>
  <c r="K77" i="58"/>
  <c r="O58" i="67"/>
  <c r="O77" i="60"/>
  <c r="O77" i="59"/>
  <c r="O78" i="59"/>
  <c r="O77" i="58"/>
  <c r="O78" i="60"/>
  <c r="O78" i="58"/>
  <c r="E59" i="67"/>
  <c r="E376" i="67" s="1"/>
  <c r="E79" i="58"/>
  <c r="E79" i="59"/>
  <c r="I59" i="67"/>
  <c r="I79" i="58"/>
  <c r="I79" i="59"/>
  <c r="M59" i="67"/>
  <c r="M376" i="67" s="1"/>
  <c r="M79" i="59"/>
  <c r="M79" i="58"/>
  <c r="Q59" i="67"/>
  <c r="Q79" i="59"/>
  <c r="Q79" i="58"/>
  <c r="G58" i="68"/>
  <c r="G83" i="58"/>
  <c r="G83" i="60"/>
  <c r="G84" i="58"/>
  <c r="G84" i="59"/>
  <c r="G83" i="59"/>
  <c r="K58" i="68"/>
  <c r="K83" i="59"/>
  <c r="K83" i="60"/>
  <c r="K84" i="58"/>
  <c r="K83" i="58"/>
  <c r="K84" i="59"/>
  <c r="O58" i="68"/>
  <c r="O83" i="59"/>
  <c r="O84" i="58"/>
  <c r="O84" i="59"/>
  <c r="O83" i="60"/>
  <c r="O83" i="58"/>
  <c r="E60" i="68"/>
  <c r="E86" i="59"/>
  <c r="E86" i="58"/>
  <c r="I60" i="68"/>
  <c r="I86" i="58"/>
  <c r="I86" i="59"/>
  <c r="M60" i="68"/>
  <c r="M86" i="59"/>
  <c r="M86" i="58"/>
  <c r="Q60" i="68"/>
  <c r="Q86" i="59"/>
  <c r="Q86" i="58"/>
  <c r="G62" i="68"/>
  <c r="G88" i="60"/>
  <c r="G88" i="59"/>
  <c r="G88" i="58"/>
  <c r="G87" i="60"/>
  <c r="K62" i="68"/>
  <c r="K87" i="60"/>
  <c r="K88" i="58"/>
  <c r="K88" i="59"/>
  <c r="K88" i="60"/>
  <c r="K87" i="59"/>
  <c r="O62" i="68"/>
  <c r="O88" i="58"/>
  <c r="O88" i="59"/>
  <c r="O87" i="60"/>
  <c r="O88" i="60"/>
  <c r="E63" i="68"/>
  <c r="E481" i="68" s="1"/>
  <c r="E91" i="59"/>
  <c r="E90" i="59"/>
  <c r="E90" i="60"/>
  <c r="E91" i="58"/>
  <c r="E89" i="59"/>
  <c r="E90" i="58"/>
  <c r="E89" i="60"/>
  <c r="I63" i="68"/>
  <c r="I90" i="60"/>
  <c r="I90" i="58"/>
  <c r="I91" i="59"/>
  <c r="I91" i="58"/>
  <c r="I90" i="59"/>
  <c r="M63" i="68"/>
  <c r="M481" i="68" s="1"/>
  <c r="M91" i="58"/>
  <c r="M90" i="58"/>
  <c r="M89" i="59"/>
  <c r="M90" i="59"/>
  <c r="M90" i="60"/>
  <c r="M91" i="59"/>
  <c r="Q63" i="68"/>
  <c r="Q505" i="68" s="1"/>
  <c r="Q90" i="59"/>
  <c r="Q90" i="60"/>
  <c r="Q89" i="60"/>
  <c r="Q90" i="58"/>
  <c r="Q89" i="58"/>
  <c r="Q91" i="58"/>
  <c r="Q91" i="59"/>
  <c r="G64" i="68"/>
  <c r="G92" i="59"/>
  <c r="G92" i="60"/>
  <c r="G92" i="58"/>
  <c r="K64" i="68"/>
  <c r="K92" i="60"/>
  <c r="K92" i="58"/>
  <c r="K92" i="59"/>
  <c r="I65" i="68"/>
  <c r="I461" i="68" s="1"/>
  <c r="I94" i="58"/>
  <c r="I95" i="58"/>
  <c r="I94" i="59"/>
  <c r="I94" i="60"/>
  <c r="I95" i="59"/>
  <c r="I93" i="60"/>
  <c r="Q65" i="68"/>
  <c r="Q94" i="58"/>
  <c r="Q95" i="58"/>
  <c r="Q94" i="59"/>
  <c r="Q95" i="59"/>
  <c r="Q93" i="60"/>
  <c r="Q94" i="60"/>
  <c r="G66" i="68"/>
  <c r="G96" i="58"/>
  <c r="G96" i="59"/>
  <c r="K66" i="68"/>
  <c r="K96" i="58"/>
  <c r="K96" i="59"/>
  <c r="O66" i="68"/>
  <c r="O96" i="59"/>
  <c r="O96" i="58"/>
  <c r="E67" i="68"/>
  <c r="E98" i="58"/>
  <c r="E99" i="59"/>
  <c r="E98" i="59"/>
  <c r="E97" i="59"/>
  <c r="E99" i="58"/>
  <c r="E97" i="58"/>
  <c r="I67" i="68"/>
  <c r="I465" i="68" s="1"/>
  <c r="I98" i="59"/>
  <c r="I99" i="58"/>
  <c r="I98" i="58"/>
  <c r="I99" i="59"/>
  <c r="I97" i="59"/>
  <c r="M67" i="68"/>
  <c r="M98" i="58"/>
  <c r="M98" i="59"/>
  <c r="M99" i="58"/>
  <c r="M99" i="59"/>
  <c r="Q67" i="68"/>
  <c r="Q489" i="68" s="1"/>
  <c r="Q97" i="59"/>
  <c r="Q99" i="59"/>
  <c r="Q99" i="58"/>
  <c r="Q98" i="59"/>
  <c r="Q98" i="58"/>
  <c r="Q97" i="58"/>
  <c r="G69" i="68"/>
  <c r="G100" i="59"/>
  <c r="G100" i="58"/>
  <c r="G101" i="59"/>
  <c r="G101" i="58"/>
  <c r="K69" i="68"/>
  <c r="K100" i="59"/>
  <c r="K100" i="58"/>
  <c r="K101" i="59"/>
  <c r="K101" i="58"/>
  <c r="O69" i="68"/>
  <c r="O101" i="59"/>
  <c r="O100" i="59"/>
  <c r="O101" i="58"/>
  <c r="O100" i="58"/>
  <c r="G71" i="68"/>
  <c r="G103" i="58"/>
  <c r="G103" i="59"/>
  <c r="K71" i="68"/>
  <c r="K103" i="59"/>
  <c r="K103" i="58"/>
  <c r="O71" i="68"/>
  <c r="O103" i="59"/>
  <c r="O103" i="58"/>
  <c r="E49" i="69"/>
  <c r="E107" i="58"/>
  <c r="E108" i="59"/>
  <c r="E107" i="59"/>
  <c r="E108" i="58"/>
  <c r="I49" i="69"/>
  <c r="I108" i="58"/>
  <c r="I107" i="59"/>
  <c r="I107" i="58"/>
  <c r="I108" i="59"/>
  <c r="M49" i="69"/>
  <c r="M107" i="59"/>
  <c r="M107" i="58"/>
  <c r="M108" i="59"/>
  <c r="M108" i="58"/>
  <c r="Q49" i="69"/>
  <c r="Q108" i="59"/>
  <c r="Q107" i="59"/>
  <c r="Q108" i="58"/>
  <c r="Q107" i="58"/>
  <c r="G51" i="69"/>
  <c r="G110" i="58"/>
  <c r="G110" i="59"/>
  <c r="K51" i="69"/>
  <c r="K110" i="58"/>
  <c r="K110" i="59"/>
  <c r="O51" i="69"/>
  <c r="O110" i="59"/>
  <c r="O110" i="58"/>
  <c r="E53" i="69"/>
  <c r="E111" i="58"/>
  <c r="I53" i="69"/>
  <c r="I111" i="59"/>
  <c r="M53" i="69"/>
  <c r="M111" i="58"/>
  <c r="Q53" i="69"/>
  <c r="Q111" i="59"/>
  <c r="Q111" i="58"/>
  <c r="E55" i="69"/>
  <c r="E116" i="58"/>
  <c r="E116" i="59"/>
  <c r="I55" i="69"/>
  <c r="I116" i="58"/>
  <c r="I116" i="59"/>
  <c r="M55" i="69"/>
  <c r="M116" i="58"/>
  <c r="M116" i="59"/>
  <c r="Q55" i="69"/>
  <c r="Q116" i="59"/>
  <c r="Q116" i="58"/>
  <c r="G56" i="69"/>
  <c r="G119" i="59"/>
  <c r="G118" i="59"/>
  <c r="G118" i="58"/>
  <c r="G119" i="58"/>
  <c r="K56" i="69"/>
  <c r="K373" i="69" s="1"/>
  <c r="K118" i="59"/>
  <c r="K119" i="59"/>
  <c r="K119" i="58"/>
  <c r="K118" i="58"/>
  <c r="O56" i="69"/>
  <c r="O373" i="69" s="1"/>
  <c r="O118" i="59"/>
  <c r="O118" i="58"/>
  <c r="O119" i="58"/>
  <c r="O119" i="59"/>
  <c r="O117" i="59"/>
  <c r="E58" i="69"/>
  <c r="E395" i="69" s="1"/>
  <c r="E120" i="59"/>
  <c r="E120" i="58"/>
  <c r="I58" i="69"/>
  <c r="I120" i="58"/>
  <c r="I120" i="59"/>
  <c r="M58" i="69"/>
  <c r="M120" i="59"/>
  <c r="M120" i="58"/>
  <c r="Q58" i="69"/>
  <c r="Q120" i="58"/>
  <c r="Q120" i="59"/>
  <c r="G59" i="69"/>
  <c r="G122" i="59"/>
  <c r="G122" i="58"/>
  <c r="K59" i="69"/>
  <c r="K395" i="69" s="1"/>
  <c r="K122" i="59"/>
  <c r="K122" i="58"/>
  <c r="O59" i="69"/>
  <c r="O122" i="59"/>
  <c r="O122" i="58"/>
  <c r="E49" i="70"/>
  <c r="E126" i="58"/>
  <c r="E127" i="58"/>
  <c r="E126" i="59"/>
  <c r="E127" i="59"/>
  <c r="I49" i="70"/>
  <c r="I126" i="59"/>
  <c r="I127" i="59"/>
  <c r="I126" i="58"/>
  <c r="I127" i="58"/>
  <c r="M49" i="70"/>
  <c r="M127" i="58"/>
  <c r="M126" i="59"/>
  <c r="M127" i="59"/>
  <c r="M126" i="58"/>
  <c r="Q49" i="70"/>
  <c r="Q127" i="59"/>
  <c r="Q126" i="58"/>
  <c r="Q126" i="59"/>
  <c r="Q127" i="58"/>
  <c r="G51" i="70"/>
  <c r="G129" i="59"/>
  <c r="G129" i="58"/>
  <c r="K51" i="70"/>
  <c r="K129" i="59"/>
  <c r="K129" i="58"/>
  <c r="O51" i="70"/>
  <c r="O129" i="58"/>
  <c r="O129" i="59"/>
  <c r="E53" i="70"/>
  <c r="E131" i="59"/>
  <c r="E131" i="58"/>
  <c r="E130" i="58"/>
  <c r="I53" i="70"/>
  <c r="I131" i="59"/>
  <c r="I130" i="58"/>
  <c r="I131" i="58"/>
  <c r="I130" i="59"/>
  <c r="M53" i="70"/>
  <c r="M131" i="58"/>
  <c r="M131" i="59"/>
  <c r="M130" i="58"/>
  <c r="Q53" i="70"/>
  <c r="Q131" i="58"/>
  <c r="Q130" i="59"/>
  <c r="Q131" i="59"/>
  <c r="Q130" i="58"/>
  <c r="G54" i="70"/>
  <c r="G388" i="70" s="1"/>
  <c r="G133" i="58"/>
  <c r="G134" i="59"/>
  <c r="G134" i="58"/>
  <c r="G133" i="59"/>
  <c r="K54" i="70"/>
  <c r="K134" i="58"/>
  <c r="K134" i="59"/>
  <c r="K133" i="59"/>
  <c r="K133" i="58"/>
  <c r="K132" i="59"/>
  <c r="O54" i="70"/>
  <c r="O133" i="59"/>
  <c r="O134" i="58"/>
  <c r="O133" i="58"/>
  <c r="O134" i="59"/>
  <c r="E55" i="70"/>
  <c r="E135" i="59"/>
  <c r="E135" i="58"/>
  <c r="I55" i="70"/>
  <c r="I135" i="59"/>
  <c r="I135" i="58"/>
  <c r="M55" i="70"/>
  <c r="M135" i="58"/>
  <c r="M135" i="59"/>
  <c r="Q55" i="70"/>
  <c r="Q135" i="59"/>
  <c r="Q135" i="58"/>
  <c r="G56" i="70"/>
  <c r="G392" i="70" s="1"/>
  <c r="G138" i="58"/>
  <c r="G137" i="59"/>
  <c r="G138" i="59"/>
  <c r="G137" i="58"/>
  <c r="K56" i="70"/>
  <c r="K137" i="59"/>
  <c r="K137" i="58"/>
  <c r="K138" i="59"/>
  <c r="K138" i="58"/>
  <c r="K136" i="58"/>
  <c r="O56" i="70"/>
  <c r="O392" i="70" s="1"/>
  <c r="O138" i="58"/>
  <c r="O137" i="58"/>
  <c r="O137" i="59"/>
  <c r="O138" i="59"/>
  <c r="O136" i="59"/>
  <c r="E58" i="70"/>
  <c r="E139" i="60"/>
  <c r="E124" i="60" s="1"/>
  <c r="E139" i="58"/>
  <c r="E140" i="59"/>
  <c r="E139" i="59"/>
  <c r="E140" i="58"/>
  <c r="E140" i="60"/>
  <c r="I58" i="70"/>
  <c r="I395" i="70" s="1"/>
  <c r="I139" i="58"/>
  <c r="I139" i="59"/>
  <c r="M58" i="70"/>
  <c r="M395" i="70" s="1"/>
  <c r="M139" i="59"/>
  <c r="M139" i="58"/>
  <c r="Q58" i="70"/>
  <c r="Q139" i="58"/>
  <c r="Q139" i="59"/>
  <c r="Q140" i="59"/>
  <c r="Q140" i="58"/>
  <c r="Q140" i="60"/>
  <c r="Q139" i="60"/>
  <c r="Q124" i="60" s="1"/>
  <c r="G59" i="70"/>
  <c r="G141" i="59"/>
  <c r="G141" i="58"/>
  <c r="K59" i="70"/>
  <c r="K141" i="59"/>
  <c r="K141" i="58"/>
  <c r="O59" i="70"/>
  <c r="O414" i="70" s="1"/>
  <c r="O141" i="59"/>
  <c r="O141" i="58"/>
  <c r="E49" i="71"/>
  <c r="E145" i="58"/>
  <c r="E145" i="59"/>
  <c r="I49" i="71"/>
  <c r="I145" i="58"/>
  <c r="I145" i="59"/>
  <c r="M49" i="71"/>
  <c r="M145" i="58"/>
  <c r="M145" i="59"/>
  <c r="Q49" i="71"/>
  <c r="Q145" i="58"/>
  <c r="Q145" i="59"/>
  <c r="G51" i="71"/>
  <c r="G147" i="59"/>
  <c r="G147" i="58"/>
  <c r="K51" i="71"/>
  <c r="K147" i="59"/>
  <c r="K147" i="58"/>
  <c r="O51" i="71"/>
  <c r="O147" i="59"/>
  <c r="O147" i="58"/>
  <c r="M53" i="71"/>
  <c r="M148" i="59"/>
  <c r="Q53" i="71"/>
  <c r="Q148" i="58"/>
  <c r="E55" i="71"/>
  <c r="E153" i="58"/>
  <c r="E153" i="59"/>
  <c r="I55" i="71"/>
  <c r="I153" i="59"/>
  <c r="I153" i="58"/>
  <c r="M55" i="71"/>
  <c r="M153" i="59"/>
  <c r="M153" i="58"/>
  <c r="Q55" i="71"/>
  <c r="Q153" i="59"/>
  <c r="Q153" i="58"/>
  <c r="G56" i="71"/>
  <c r="G155" i="59"/>
  <c r="G155" i="58"/>
  <c r="G156" i="58"/>
  <c r="G156" i="59"/>
  <c r="K56" i="71"/>
  <c r="K156" i="58"/>
  <c r="K155" i="59"/>
  <c r="K155" i="58"/>
  <c r="K156" i="59"/>
  <c r="K154" i="59"/>
  <c r="O56" i="71"/>
  <c r="O376" i="71" s="1"/>
  <c r="O156" i="59"/>
  <c r="O155" i="59"/>
  <c r="O155" i="58"/>
  <c r="O156" i="58"/>
  <c r="O154" i="59"/>
  <c r="E58" i="71"/>
  <c r="E379" i="71" s="1"/>
  <c r="E157" i="59"/>
  <c r="E157" i="58"/>
  <c r="I58" i="71"/>
  <c r="I157" i="59"/>
  <c r="I157" i="58"/>
  <c r="M58" i="71"/>
  <c r="M157" i="58"/>
  <c r="M157" i="59"/>
  <c r="Q58" i="71"/>
  <c r="Q157" i="59"/>
  <c r="Q157" i="58"/>
  <c r="G59" i="71"/>
  <c r="G159" i="59"/>
  <c r="G159" i="58"/>
  <c r="K59" i="71"/>
  <c r="K361" i="71" s="1"/>
  <c r="K159" i="58"/>
  <c r="K159" i="59"/>
  <c r="O59" i="71"/>
  <c r="O361" i="71" s="1"/>
  <c r="O159" i="59"/>
  <c r="O159" i="58"/>
  <c r="E49" i="72"/>
  <c r="E163" i="58"/>
  <c r="E163" i="59"/>
  <c r="I49" i="72"/>
  <c r="I163" i="58"/>
  <c r="I163" i="59"/>
  <c r="M49" i="72"/>
  <c r="M163" i="58"/>
  <c r="M163" i="59"/>
  <c r="Q49" i="72"/>
  <c r="Q163" i="59"/>
  <c r="Q163" i="58"/>
  <c r="G51" i="72"/>
  <c r="G165" i="58"/>
  <c r="G165" i="59"/>
  <c r="K51" i="72"/>
  <c r="K165" i="59"/>
  <c r="K165" i="58"/>
  <c r="O51" i="72"/>
  <c r="O165" i="58"/>
  <c r="O165" i="59"/>
  <c r="E53" i="72"/>
  <c r="E166" i="59"/>
  <c r="E166" i="58"/>
  <c r="I53" i="72"/>
  <c r="I166" i="59"/>
  <c r="I166" i="58"/>
  <c r="M53" i="72"/>
  <c r="M166" i="58"/>
  <c r="Q53" i="72"/>
  <c r="Q166" i="58"/>
  <c r="Q166" i="59"/>
  <c r="E55" i="72"/>
  <c r="E171" i="58"/>
  <c r="E171" i="59"/>
  <c r="I55" i="72"/>
  <c r="I171" i="58"/>
  <c r="I171" i="59"/>
  <c r="M55" i="72"/>
  <c r="M171" i="59"/>
  <c r="M171" i="58"/>
  <c r="Q55" i="72"/>
  <c r="Q171" i="59"/>
  <c r="Q171" i="58"/>
  <c r="G56" i="72"/>
  <c r="G174" i="59"/>
  <c r="G173" i="58"/>
  <c r="G174" i="58"/>
  <c r="G173" i="59"/>
  <c r="G172" i="59"/>
  <c r="K56" i="72"/>
  <c r="K376" i="72" s="1"/>
  <c r="K173" i="59"/>
  <c r="K173" i="58"/>
  <c r="K174" i="58"/>
  <c r="K174" i="59"/>
  <c r="O56" i="72"/>
  <c r="O358" i="72" s="1"/>
  <c r="O173" i="58"/>
  <c r="O174" i="59"/>
  <c r="O173" i="59"/>
  <c r="O174" i="58"/>
  <c r="E58" i="72"/>
  <c r="E379" i="72" s="1"/>
  <c r="E175" i="59"/>
  <c r="E175" i="58"/>
  <c r="I58" i="72"/>
  <c r="I175" i="58"/>
  <c r="I175" i="59"/>
  <c r="M58" i="72"/>
  <c r="M361" i="72" s="1"/>
  <c r="M175" i="59"/>
  <c r="M175" i="58"/>
  <c r="Q58" i="72"/>
  <c r="Q175" i="58"/>
  <c r="Q175" i="59"/>
  <c r="G59" i="72"/>
  <c r="G177" i="58"/>
  <c r="G177" i="59"/>
  <c r="K59" i="72"/>
  <c r="K177" i="59"/>
  <c r="K177" i="58"/>
  <c r="O59" i="72"/>
  <c r="O379" i="72" s="1"/>
  <c r="O177" i="58"/>
  <c r="O177" i="59"/>
  <c r="O16" i="48"/>
  <c r="O12" i="48"/>
  <c r="I9" i="44"/>
  <c r="I9" i="48" s="1"/>
  <c r="I16" i="48"/>
  <c r="Q19" i="48"/>
  <c r="N9" i="44"/>
  <c r="N9" i="48" s="1"/>
  <c r="N12" i="48"/>
  <c r="I12" i="48"/>
  <c r="N16" i="48"/>
  <c r="H12" i="48"/>
  <c r="M19" i="48"/>
  <c r="H19" i="48"/>
  <c r="F36" i="48"/>
  <c r="L32" i="48"/>
  <c r="I39" i="48"/>
  <c r="G39" i="48"/>
  <c r="M36" i="48"/>
  <c r="D36" i="48"/>
  <c r="G32" i="48"/>
  <c r="I32" i="48"/>
  <c r="K58" i="48"/>
  <c r="L55" i="48"/>
  <c r="P39" i="48"/>
  <c r="O36" i="48"/>
  <c r="P51" i="48"/>
  <c r="Q58" i="48"/>
  <c r="N55" i="48"/>
  <c r="E70" i="48"/>
  <c r="E55" i="48"/>
  <c r="N70" i="48"/>
  <c r="K51" i="48"/>
  <c r="F51" i="48"/>
  <c r="Q51" i="48"/>
  <c r="I77" i="48"/>
  <c r="F74" i="48"/>
  <c r="H58" i="48"/>
  <c r="E51" i="48"/>
  <c r="G70" i="48"/>
  <c r="M74" i="48"/>
  <c r="H74" i="48"/>
  <c r="K55" i="48"/>
  <c r="O74" i="48"/>
  <c r="L77" i="48"/>
  <c r="K77" i="48"/>
  <c r="J58" i="48"/>
  <c r="C74" i="48"/>
  <c r="B32" i="48"/>
  <c r="K93" i="48"/>
  <c r="J100" i="48"/>
  <c r="O93" i="48"/>
  <c r="N89" i="48"/>
  <c r="C100" i="48"/>
  <c r="J97" i="48"/>
  <c r="I93" i="48"/>
  <c r="P89" i="48"/>
  <c r="M97" i="48"/>
  <c r="M89" i="48"/>
  <c r="N93" i="48"/>
  <c r="B97" i="48"/>
  <c r="L100" i="48"/>
  <c r="M100" i="48"/>
  <c r="G105" i="44"/>
  <c r="P124" i="44"/>
  <c r="P130" i="48"/>
  <c r="D111" i="48"/>
  <c r="K105" i="44"/>
  <c r="K111" i="48"/>
  <c r="M111" i="48"/>
  <c r="O111" i="48"/>
  <c r="H43" i="45"/>
  <c r="H49" i="49"/>
  <c r="F62" i="45"/>
  <c r="F68" i="49"/>
  <c r="D81" i="45"/>
  <c r="D141" i="68"/>
  <c r="D87" i="49"/>
  <c r="M81" i="47"/>
  <c r="M189" i="68"/>
  <c r="M87" i="50"/>
  <c r="Q81" i="47"/>
  <c r="Q189" i="68"/>
  <c r="Q183" i="68" s="1"/>
  <c r="Q87" i="50"/>
  <c r="I166" i="49"/>
  <c r="I161" i="45"/>
  <c r="H168" i="48"/>
  <c r="I70" i="49"/>
  <c r="F117" i="49"/>
  <c r="H139" i="70"/>
  <c r="H196" i="70"/>
  <c r="J116" i="71"/>
  <c r="J140" i="71"/>
  <c r="I168" i="49"/>
  <c r="G183" i="68"/>
  <c r="H208" i="69"/>
  <c r="C208" i="70"/>
  <c r="F202" i="71"/>
  <c r="I414" i="64"/>
  <c r="E30" i="58"/>
  <c r="C74" i="59"/>
  <c r="C172" i="59"/>
  <c r="H93" i="59"/>
  <c r="I132" i="59"/>
  <c r="Q376" i="72"/>
  <c r="Q322" i="72"/>
  <c r="L325" i="72"/>
  <c r="G403" i="66"/>
  <c r="H68" i="60"/>
  <c r="D172" i="72"/>
  <c r="D98" i="72"/>
  <c r="O172" i="48"/>
  <c r="I143" i="72"/>
  <c r="I179" i="72"/>
  <c r="B112" i="66"/>
  <c r="P126" i="64"/>
  <c r="F19" i="49"/>
  <c r="G19" i="49"/>
  <c r="F30" i="49"/>
  <c r="E143" i="65"/>
  <c r="M51" i="49"/>
  <c r="O70" i="49"/>
  <c r="J148" i="67"/>
  <c r="L164" i="68"/>
  <c r="K196" i="69"/>
  <c r="K139" i="69"/>
  <c r="K118" i="69"/>
  <c r="K112" i="69" s="1"/>
  <c r="H143" i="71"/>
  <c r="D143" i="72"/>
  <c r="B202" i="72"/>
  <c r="M9" i="50"/>
  <c r="M3" i="47"/>
  <c r="C12" i="50"/>
  <c r="M150" i="65"/>
  <c r="K70" i="50"/>
  <c r="C16" i="58"/>
  <c r="G111" i="59"/>
  <c r="K331" i="69"/>
  <c r="K388" i="69"/>
  <c r="B100" i="49"/>
  <c r="M141" i="68"/>
  <c r="M87" i="49"/>
  <c r="M81" i="45"/>
  <c r="D139" i="70"/>
  <c r="D118" i="70"/>
  <c r="O143" i="71"/>
  <c r="D136" i="72"/>
  <c r="D190" i="72"/>
  <c r="D116" i="72"/>
  <c r="D111" i="72" s="1"/>
  <c r="O172" i="49"/>
  <c r="H9" i="50"/>
  <c r="I105" i="50"/>
  <c r="Q175" i="69"/>
  <c r="F154" i="48"/>
  <c r="B112" i="65"/>
  <c r="L9" i="49"/>
  <c r="L3" i="45"/>
  <c r="F132" i="64"/>
  <c r="N36" i="49"/>
  <c r="E141" i="68"/>
  <c r="E135" i="68" s="1"/>
  <c r="E87" i="49"/>
  <c r="E81" i="45"/>
  <c r="N105" i="45"/>
  <c r="P146" i="70"/>
  <c r="P136" i="71"/>
  <c r="N168" i="49"/>
  <c r="Q175" i="49"/>
  <c r="N168" i="64"/>
  <c r="E240" i="64"/>
  <c r="E174" i="64"/>
  <c r="H156" i="65"/>
  <c r="H213" i="65" s="1"/>
  <c r="F156" i="66"/>
  <c r="J219" i="66"/>
  <c r="J156" i="66"/>
  <c r="I70" i="50"/>
  <c r="K93" i="50"/>
  <c r="C204" i="71"/>
  <c r="K202" i="72"/>
  <c r="G166" i="50"/>
  <c r="G161" i="47"/>
  <c r="H168" i="50"/>
  <c r="M348" i="65"/>
  <c r="M342" i="65" s="1"/>
  <c r="I32" i="60"/>
  <c r="D168" i="48"/>
  <c r="Q196" i="65"/>
  <c r="Q118" i="65"/>
  <c r="N243" i="68"/>
  <c r="M116" i="72"/>
  <c r="P174" i="64"/>
  <c r="O49" i="50"/>
  <c r="G93" i="70"/>
  <c r="E166" i="48"/>
  <c r="F166" i="48"/>
  <c r="B136" i="49"/>
  <c r="Q32" i="49"/>
  <c r="N39" i="49"/>
  <c r="C89" i="49"/>
  <c r="N93" i="49"/>
  <c r="Q146" i="70"/>
  <c r="J157" i="49"/>
  <c r="D130" i="72"/>
  <c r="B19" i="50"/>
  <c r="B120" i="50"/>
  <c r="B105" i="50" s="1"/>
  <c r="D19" i="50"/>
  <c r="C156" i="65"/>
  <c r="C213" i="65" s="1"/>
  <c r="F32" i="50"/>
  <c r="H222" i="65"/>
  <c r="J58" i="50"/>
  <c r="L215" i="69"/>
  <c r="L156" i="69"/>
  <c r="L213" i="69" s="1"/>
  <c r="H204" i="71"/>
  <c r="D212" i="71"/>
  <c r="D152" i="71"/>
  <c r="M392" i="70"/>
  <c r="M335" i="70"/>
  <c r="G9" i="58"/>
  <c r="F338" i="64"/>
  <c r="F365" i="64"/>
  <c r="J16" i="59"/>
  <c r="O51" i="59"/>
  <c r="G32" i="58"/>
  <c r="M285" i="66"/>
  <c r="Q280" i="71"/>
  <c r="Q154" i="58"/>
  <c r="J335" i="67"/>
  <c r="J310" i="67"/>
  <c r="E409" i="68"/>
  <c r="M335" i="69"/>
  <c r="M310" i="69"/>
  <c r="E324" i="70"/>
  <c r="E304" i="70"/>
  <c r="Q148" i="59"/>
  <c r="D166" i="59"/>
  <c r="F372" i="72"/>
  <c r="F318" i="72"/>
  <c r="G111" i="58"/>
  <c r="M369" i="69"/>
  <c r="M291" i="69"/>
  <c r="P16" i="59"/>
  <c r="D12" i="60"/>
  <c r="J342" i="67"/>
  <c r="D335" i="66"/>
  <c r="D97" i="58"/>
  <c r="J148" i="58"/>
  <c r="H338" i="64"/>
  <c r="H360" i="64"/>
  <c r="Q16" i="59"/>
  <c r="P375" i="64"/>
  <c r="P36" i="59"/>
  <c r="G55" i="59"/>
  <c r="Q74" i="59"/>
  <c r="H87" i="59"/>
  <c r="N324" i="69"/>
  <c r="J304" i="69"/>
  <c r="L132" i="59"/>
  <c r="N338" i="70"/>
  <c r="Q298" i="72"/>
  <c r="Q293" i="72" s="1"/>
  <c r="O372" i="72"/>
  <c r="O318" i="72"/>
  <c r="C384" i="71"/>
  <c r="E342" i="65"/>
  <c r="L403" i="66"/>
  <c r="K501" i="68"/>
  <c r="L400" i="69"/>
  <c r="I348" i="70"/>
  <c r="I405" i="70" s="1"/>
  <c r="D334" i="71"/>
  <c r="D388" i="71" s="1"/>
  <c r="E291" i="66"/>
  <c r="E55" i="58"/>
  <c r="G97" i="58"/>
  <c r="C293" i="71"/>
  <c r="F372" i="64"/>
  <c r="I327" i="65"/>
  <c r="L304" i="67"/>
  <c r="L329" i="67"/>
  <c r="K70" i="59"/>
  <c r="L335" i="67"/>
  <c r="M117" i="59"/>
  <c r="F322" i="71"/>
  <c r="J322" i="71"/>
  <c r="E172" i="59"/>
  <c r="H70" i="60"/>
  <c r="Q400" i="70"/>
  <c r="O403" i="70"/>
  <c r="L68" i="59"/>
  <c r="N32" i="58"/>
  <c r="F36" i="58"/>
  <c r="J70" i="58"/>
  <c r="L291" i="69"/>
  <c r="L285" i="69" s="1"/>
  <c r="I331" i="65"/>
  <c r="F97" i="59"/>
  <c r="N338" i="69"/>
  <c r="H338" i="70"/>
  <c r="O298" i="72"/>
  <c r="O293" i="72" s="1"/>
  <c r="C407" i="69"/>
  <c r="C348" i="69"/>
  <c r="D49" i="60"/>
  <c r="J407" i="66"/>
  <c r="L403" i="67"/>
  <c r="P425" i="68"/>
  <c r="M501" i="68"/>
  <c r="O89" i="60"/>
  <c r="J400" i="70"/>
  <c r="D403" i="70"/>
  <c r="E143" i="60"/>
  <c r="O30" i="58"/>
  <c r="I431" i="68"/>
  <c r="I81" i="57"/>
  <c r="N51" i="59"/>
  <c r="O43" i="47"/>
  <c r="E93" i="50"/>
  <c r="Q105" i="47"/>
  <c r="J51" i="50"/>
  <c r="P70" i="50"/>
  <c r="P100" i="50"/>
  <c r="N143" i="47"/>
  <c r="N148" i="50"/>
  <c r="M124" i="47"/>
  <c r="M130" i="50"/>
  <c r="D51" i="49"/>
  <c r="D93" i="49"/>
  <c r="K150" i="48"/>
  <c r="K157" i="48"/>
  <c r="H136" i="48"/>
  <c r="N136" i="48"/>
  <c r="L132" i="48"/>
  <c r="E117" i="48"/>
  <c r="P117" i="48"/>
  <c r="N181" i="68"/>
  <c r="F181" i="68"/>
  <c r="M180" i="68"/>
  <c r="E180" i="68"/>
  <c r="L130" i="68"/>
  <c r="L179" i="68"/>
  <c r="D130" i="68"/>
  <c r="D179" i="68"/>
  <c r="J127" i="68"/>
  <c r="Q174" i="68"/>
  <c r="P173" i="68"/>
  <c r="H173" i="68"/>
  <c r="O123" i="68"/>
  <c r="O219" i="68" s="1"/>
  <c r="O172" i="68"/>
  <c r="G123" i="68"/>
  <c r="G220" i="68"/>
  <c r="G172" i="68"/>
  <c r="N218" i="68"/>
  <c r="N170" i="68"/>
  <c r="F170" i="68"/>
  <c r="M217" i="68"/>
  <c r="L119" i="68"/>
  <c r="L168" i="68"/>
  <c r="D119" i="68"/>
  <c r="D168" i="68"/>
  <c r="K166" i="68"/>
  <c r="C166" i="68"/>
  <c r="J86" i="48"/>
  <c r="F115" i="68"/>
  <c r="F163" i="68" s="1"/>
  <c r="F212" i="68"/>
  <c r="M84" i="48"/>
  <c r="E84" i="48"/>
  <c r="L83" i="48"/>
  <c r="D83" i="48"/>
  <c r="B95" i="48"/>
  <c r="B83" i="48"/>
  <c r="J79" i="48"/>
  <c r="Q78" i="48"/>
  <c r="I78" i="48"/>
  <c r="P76" i="48"/>
  <c r="H76" i="48"/>
  <c r="O75" i="48"/>
  <c r="G75" i="48"/>
  <c r="N73" i="48"/>
  <c r="F73" i="48"/>
  <c r="M72" i="48"/>
  <c r="E72" i="48"/>
  <c r="L71" i="48"/>
  <c r="D71" i="48"/>
  <c r="K69" i="48"/>
  <c r="C69" i="48"/>
  <c r="F67" i="48"/>
  <c r="Q134" i="67"/>
  <c r="I134" i="67"/>
  <c r="P94" i="67"/>
  <c r="P133" i="67"/>
  <c r="H94" i="67"/>
  <c r="H133" i="67"/>
  <c r="B94" i="66"/>
  <c r="B138" i="67"/>
  <c r="L108" i="66"/>
  <c r="L146" i="66" s="1"/>
  <c r="L185" i="66"/>
  <c r="D185" i="66"/>
  <c r="D108" i="66"/>
  <c r="K145" i="66"/>
  <c r="C183" i="66"/>
  <c r="C145" i="66"/>
  <c r="J105" i="66"/>
  <c r="J144" i="66"/>
  <c r="Q180" i="66"/>
  <c r="Q142" i="66"/>
  <c r="I142" i="66"/>
  <c r="P141" i="66"/>
  <c r="H141" i="66"/>
  <c r="O101" i="66"/>
  <c r="O140" i="66"/>
  <c r="G101" i="66"/>
  <c r="G140" i="66"/>
  <c r="N138" i="66"/>
  <c r="F138" i="66"/>
  <c r="M48" i="48"/>
  <c r="I97" i="66"/>
  <c r="I135" i="66" s="1"/>
  <c r="L134" i="66"/>
  <c r="D134" i="66"/>
  <c r="K94" i="66"/>
  <c r="K133" i="66"/>
  <c r="C94" i="66"/>
  <c r="C133" i="66"/>
  <c r="B176" i="65"/>
  <c r="M186" i="65"/>
  <c r="L108" i="65"/>
  <c r="D108" i="65"/>
  <c r="D185" i="65"/>
  <c r="K145" i="65"/>
  <c r="C183" i="65"/>
  <c r="C145" i="65"/>
  <c r="J105" i="65"/>
  <c r="J144" i="65"/>
  <c r="Q142" i="65"/>
  <c r="I180" i="65"/>
  <c r="I142" i="65"/>
  <c r="P141" i="65"/>
  <c r="H179" i="65"/>
  <c r="H141" i="65"/>
  <c r="O101" i="65"/>
  <c r="O140" i="65"/>
  <c r="G101" i="65"/>
  <c r="G140" i="65"/>
  <c r="F138" i="65"/>
  <c r="M29" i="48"/>
  <c r="I97" i="65"/>
  <c r="I135" i="65" s="1"/>
  <c r="K94" i="65"/>
  <c r="K132" i="65" s="1"/>
  <c r="C94" i="65"/>
  <c r="C132" i="65" s="1"/>
  <c r="C133" i="65"/>
  <c r="J208" i="64"/>
  <c r="J166" i="64"/>
  <c r="Q165" i="64"/>
  <c r="I165" i="64"/>
  <c r="P121" i="64"/>
  <c r="P164" i="64"/>
  <c r="H121" i="64"/>
  <c r="H164" i="64"/>
  <c r="O162" i="64"/>
  <c r="G162" i="64"/>
  <c r="N118" i="64"/>
  <c r="N202" i="64" s="1"/>
  <c r="N203" i="64"/>
  <c r="F118" i="64"/>
  <c r="F160" i="64" s="1"/>
  <c r="F161" i="64"/>
  <c r="E159" i="64"/>
  <c r="C114" i="64"/>
  <c r="C157" i="64"/>
  <c r="J155" i="64"/>
  <c r="Q154" i="64"/>
  <c r="I154" i="64"/>
  <c r="P109" i="64"/>
  <c r="P151" i="64" s="1"/>
  <c r="P152" i="64"/>
  <c r="D8" i="48"/>
  <c r="O150" i="64"/>
  <c r="G150" i="64"/>
  <c r="N106" i="64"/>
  <c r="N148" i="64" s="1"/>
  <c r="N149" i="64"/>
  <c r="F106" i="64"/>
  <c r="F148" i="64" s="1"/>
  <c r="F149" i="64"/>
  <c r="B118" i="64"/>
  <c r="B106" i="64"/>
  <c r="B148" i="64" s="1"/>
  <c r="B149" i="64"/>
  <c r="H403" i="67"/>
  <c r="F400" i="69"/>
  <c r="I384" i="71"/>
  <c r="F334" i="71"/>
  <c r="G384" i="72"/>
  <c r="K143" i="60"/>
  <c r="N43" i="47"/>
  <c r="N49" i="50"/>
  <c r="I157" i="50"/>
  <c r="D30" i="49"/>
  <c r="B9" i="49"/>
  <c r="C148" i="49"/>
  <c r="Q157" i="48"/>
  <c r="L150" i="48"/>
  <c r="L139" i="48"/>
  <c r="G132" i="48"/>
  <c r="J117" i="48"/>
  <c r="C120" i="48"/>
  <c r="M181" i="68"/>
  <c r="P180" i="68"/>
  <c r="D180" i="68"/>
  <c r="K130" i="68"/>
  <c r="K179" i="68"/>
  <c r="N177" i="68"/>
  <c r="Q127" i="68"/>
  <c r="Q223" i="68" s="1"/>
  <c r="Q224" i="68"/>
  <c r="Q176" i="68"/>
  <c r="E127" i="68"/>
  <c r="E223" i="68" s="1"/>
  <c r="E224" i="68"/>
  <c r="E176" i="68"/>
  <c r="H222" i="68"/>
  <c r="H174" i="68"/>
  <c r="K221" i="68"/>
  <c r="N220" i="68"/>
  <c r="N123" i="68"/>
  <c r="M170" i="68"/>
  <c r="P169" i="68"/>
  <c r="D169" i="68"/>
  <c r="K216" i="68"/>
  <c r="K119" i="68"/>
  <c r="K167" i="68" s="1"/>
  <c r="N166" i="68"/>
  <c r="M115" i="68"/>
  <c r="M163" i="68" s="1"/>
  <c r="M164" i="68"/>
  <c r="L84" i="48"/>
  <c r="D84" i="48"/>
  <c r="C83" i="48"/>
  <c r="Q79" i="48"/>
  <c r="E79" i="48"/>
  <c r="D78" i="48"/>
  <c r="G76" i="48"/>
  <c r="J75" i="48"/>
  <c r="I73" i="48"/>
  <c r="L72" i="48"/>
  <c r="O71" i="48"/>
  <c r="C71" i="48"/>
  <c r="F69" i="48"/>
  <c r="E67" i="48"/>
  <c r="O94" i="67"/>
  <c r="C94" i="67"/>
  <c r="C132" i="67" s="1"/>
  <c r="B148" i="67"/>
  <c r="P60" i="48"/>
  <c r="D60" i="48"/>
  <c r="G59" i="48"/>
  <c r="J57" i="48"/>
  <c r="M56" i="48"/>
  <c r="P54" i="48"/>
  <c r="D54" i="48"/>
  <c r="G53" i="48"/>
  <c r="J52" i="48"/>
  <c r="M50" i="48"/>
  <c r="P48" i="48"/>
  <c r="H97" i="66"/>
  <c r="H135" i="66" s="1"/>
  <c r="G134" i="66"/>
  <c r="J94" i="66"/>
  <c r="J133" i="66"/>
  <c r="B97" i="65"/>
  <c r="B135" i="65" s="1"/>
  <c r="H41" i="48"/>
  <c r="K40" i="48"/>
  <c r="N38" i="48"/>
  <c r="Q37" i="48"/>
  <c r="P35" i="48"/>
  <c r="D35" i="48"/>
  <c r="G34" i="48"/>
  <c r="J33" i="48"/>
  <c r="M31" i="48"/>
  <c r="P29" i="48"/>
  <c r="L97" i="65"/>
  <c r="L135" i="65" s="1"/>
  <c r="L136" i="65"/>
  <c r="G134" i="65"/>
  <c r="J94" i="65"/>
  <c r="J171" i="65"/>
  <c r="M208" i="64"/>
  <c r="M166" i="64"/>
  <c r="E208" i="64"/>
  <c r="E166" i="64"/>
  <c r="H207" i="64"/>
  <c r="H165" i="64"/>
  <c r="K121" i="64"/>
  <c r="K164" i="64"/>
  <c r="C121" i="64"/>
  <c r="C164" i="64"/>
  <c r="F162" i="64"/>
  <c r="I118" i="64"/>
  <c r="I161" i="64"/>
  <c r="L159" i="64"/>
  <c r="O158" i="64"/>
  <c r="F114" i="64"/>
  <c r="O109" i="64"/>
  <c r="O151" i="64" s="1"/>
  <c r="O152" i="64"/>
  <c r="J6" i="48"/>
  <c r="Q5" i="48"/>
  <c r="E5" i="48"/>
  <c r="M89" i="50"/>
  <c r="L105" i="47"/>
  <c r="L111" i="50"/>
  <c r="K49" i="49"/>
  <c r="B68" i="49"/>
  <c r="L93" i="49"/>
  <c r="G148" i="49"/>
  <c r="N157" i="48"/>
  <c r="G136" i="48"/>
  <c r="D103" i="48"/>
  <c r="G102" i="48"/>
  <c r="J101" i="48"/>
  <c r="E99" i="48"/>
  <c r="O96" i="48"/>
  <c r="J95" i="48"/>
  <c r="E94" i="48"/>
  <c r="O91" i="48"/>
  <c r="F90" i="48"/>
  <c r="E88" i="48"/>
  <c r="G84" i="48"/>
  <c r="F83" i="48"/>
  <c r="B98" i="48"/>
  <c r="L79" i="48"/>
  <c r="D79" i="48"/>
  <c r="J76" i="48"/>
  <c r="I75" i="48"/>
  <c r="O72" i="48"/>
  <c r="J71" i="48"/>
  <c r="E69" i="48"/>
  <c r="B148" i="66"/>
  <c r="B141" i="67"/>
  <c r="N108" i="66"/>
  <c r="N147" i="66"/>
  <c r="D105" i="66"/>
  <c r="D144" i="66"/>
  <c r="I101" i="66"/>
  <c r="I177" i="66" s="1"/>
  <c r="H176" i="66"/>
  <c r="H138" i="66"/>
  <c r="G97" i="66"/>
  <c r="G135" i="66" s="1"/>
  <c r="G136" i="66"/>
  <c r="Q94" i="66"/>
  <c r="Q132" i="66" s="1"/>
  <c r="B185" i="65"/>
  <c r="B108" i="65"/>
  <c r="B147" i="65"/>
  <c r="K186" i="65"/>
  <c r="K148" i="65"/>
  <c r="N108" i="65"/>
  <c r="N147" i="65"/>
  <c r="M183" i="65"/>
  <c r="M145" i="65"/>
  <c r="L182" i="65"/>
  <c r="L105" i="65"/>
  <c r="L144" i="65"/>
  <c r="C180" i="65"/>
  <c r="F179" i="65"/>
  <c r="E101" i="65"/>
  <c r="E99" i="65" s="1"/>
  <c r="D138" i="65"/>
  <c r="C29" i="48"/>
  <c r="J172" i="65"/>
  <c r="J134" i="65"/>
  <c r="E94" i="65"/>
  <c r="E133" i="65"/>
  <c r="D208" i="64"/>
  <c r="J121" i="64"/>
  <c r="J205" i="64" s="1"/>
  <c r="E162" i="64"/>
  <c r="O159" i="64"/>
  <c r="J158" i="64"/>
  <c r="E114" i="64"/>
  <c r="E199" i="64"/>
  <c r="E157" i="64"/>
  <c r="K196" i="64"/>
  <c r="K154" i="64"/>
  <c r="F8" i="48"/>
  <c r="H106" i="64"/>
  <c r="H148" i="64" s="1"/>
  <c r="Q168" i="49"/>
  <c r="K403" i="66"/>
  <c r="P19" i="49"/>
  <c r="I144" i="65"/>
  <c r="Q184" i="69"/>
  <c r="G16" i="49"/>
  <c r="H112" i="65"/>
  <c r="L160" i="68"/>
  <c r="H135" i="69"/>
  <c r="Q130" i="71"/>
  <c r="Q111" i="71"/>
  <c r="N132" i="72"/>
  <c r="E166" i="49"/>
  <c r="E161" i="45"/>
  <c r="I49" i="50"/>
  <c r="I43" i="47"/>
  <c r="K189" i="68"/>
  <c r="K261" i="68" s="1"/>
  <c r="K87" i="50"/>
  <c r="F93" i="50"/>
  <c r="M105" i="50"/>
  <c r="I166" i="50"/>
  <c r="Q16" i="58"/>
  <c r="E36" i="58"/>
  <c r="E353" i="68"/>
  <c r="C331" i="67"/>
  <c r="C310" i="67"/>
  <c r="Q132" i="59"/>
  <c r="O390" i="71"/>
  <c r="O334" i="71"/>
  <c r="O388" i="71" s="1"/>
  <c r="K135" i="69"/>
  <c r="P129" i="71"/>
  <c r="B130" i="49"/>
  <c r="B124" i="45"/>
  <c r="F152" i="64"/>
  <c r="C19" i="49"/>
  <c r="D166" i="64"/>
  <c r="P136" i="65"/>
  <c r="F140" i="65"/>
  <c r="G112" i="66"/>
  <c r="Q58" i="49"/>
  <c r="G112" i="67"/>
  <c r="G144" i="67"/>
  <c r="H145" i="67"/>
  <c r="E77" i="49"/>
  <c r="H111" i="49"/>
  <c r="O120" i="49"/>
  <c r="K139" i="49"/>
  <c r="K150" i="49"/>
  <c r="H150" i="49"/>
  <c r="G140" i="71"/>
  <c r="D157" i="49"/>
  <c r="L235" i="64"/>
  <c r="M174" i="64"/>
  <c r="G70" i="50"/>
  <c r="H274" i="68"/>
  <c r="I208" i="69"/>
  <c r="O211" i="69"/>
  <c r="P124" i="50"/>
  <c r="I156" i="70"/>
  <c r="C147" i="71"/>
  <c r="C148" i="50"/>
  <c r="C143" i="47"/>
  <c r="P166" i="50"/>
  <c r="P161" i="47"/>
  <c r="N166" i="50"/>
  <c r="C51" i="58"/>
  <c r="C417" i="68"/>
  <c r="O317" i="64"/>
  <c r="K168" i="48"/>
  <c r="B180" i="68"/>
  <c r="E70" i="49"/>
  <c r="O117" i="49"/>
  <c r="E130" i="49"/>
  <c r="E124" i="45"/>
  <c r="F194" i="72"/>
  <c r="F140" i="72"/>
  <c r="D150" i="67"/>
  <c r="K211" i="70"/>
  <c r="M147" i="72"/>
  <c r="E98" i="71"/>
  <c r="E93" i="71" s="1"/>
  <c r="G175" i="48"/>
  <c r="L216" i="64"/>
  <c r="M155" i="64"/>
  <c r="F112" i="65"/>
  <c r="I136" i="65"/>
  <c r="F144" i="65"/>
  <c r="H147" i="65"/>
  <c r="N51" i="49"/>
  <c r="K55" i="49"/>
  <c r="E142" i="67"/>
  <c r="K148" i="67"/>
  <c r="I93" i="49"/>
  <c r="I132" i="69"/>
  <c r="I112" i="69"/>
  <c r="I143" i="70"/>
  <c r="L140" i="71"/>
  <c r="I197" i="72"/>
  <c r="B211" i="70"/>
  <c r="D9" i="50"/>
  <c r="D3" i="47"/>
  <c r="K211" i="65"/>
  <c r="D215" i="65"/>
  <c r="D156" i="65"/>
  <c r="C39" i="50"/>
  <c r="Q211" i="67"/>
  <c r="J77" i="50"/>
  <c r="D211" i="69"/>
  <c r="K111" i="50"/>
  <c r="K105" i="47"/>
  <c r="F130" i="50"/>
  <c r="F124" i="47"/>
  <c r="M139" i="50"/>
  <c r="I215" i="71"/>
  <c r="N157" i="50"/>
  <c r="G152" i="72"/>
  <c r="K335" i="66"/>
  <c r="K291" i="66"/>
  <c r="K285" i="66" s="1"/>
  <c r="H342" i="65"/>
  <c r="G32" i="60"/>
  <c r="J180" i="68"/>
  <c r="K81" i="47"/>
  <c r="L208" i="69"/>
  <c r="Q215" i="69"/>
  <c r="Q156" i="69"/>
  <c r="Q213" i="69" s="1"/>
  <c r="N202" i="71"/>
  <c r="E202" i="72"/>
  <c r="C148" i="48"/>
  <c r="C143" i="44"/>
  <c r="Q166" i="48"/>
  <c r="N98" i="72"/>
  <c r="N170" i="72" s="1"/>
  <c r="G12" i="49"/>
  <c r="H12" i="49"/>
  <c r="J161" i="64"/>
  <c r="G112" i="65"/>
  <c r="L36" i="49"/>
  <c r="E55" i="49"/>
  <c r="I143" i="67"/>
  <c r="C239" i="68"/>
  <c r="C167" i="68"/>
  <c r="Q97" i="49"/>
  <c r="G112" i="70"/>
  <c r="G137" i="70"/>
  <c r="E139" i="49"/>
  <c r="H111" i="71"/>
  <c r="H129" i="71" s="1"/>
  <c r="H130" i="71"/>
  <c r="I116" i="71"/>
  <c r="C136" i="72"/>
  <c r="B174" i="64"/>
  <c r="B168" i="64" s="1"/>
  <c r="D211" i="66"/>
  <c r="Q215" i="67"/>
  <c r="D77" i="50"/>
  <c r="F259" i="68"/>
  <c r="P93" i="50"/>
  <c r="Q211" i="69"/>
  <c r="L212" i="71"/>
  <c r="L152" i="71"/>
  <c r="E175" i="50"/>
  <c r="O338" i="65"/>
  <c r="L202" i="71"/>
  <c r="K291" i="69"/>
  <c r="K285" i="69" s="1"/>
  <c r="Q136" i="58"/>
  <c r="K327" i="65"/>
  <c r="K324" i="67"/>
  <c r="I327" i="67"/>
  <c r="N322" i="71"/>
  <c r="E403" i="65"/>
  <c r="Q403" i="65"/>
  <c r="K342" i="69"/>
  <c r="O334" i="72"/>
  <c r="O388" i="72" s="1"/>
  <c r="M154" i="58"/>
  <c r="H12" i="59"/>
  <c r="M324" i="70"/>
  <c r="M358" i="72"/>
  <c r="H372" i="64"/>
  <c r="O375" i="64"/>
  <c r="D338" i="66"/>
  <c r="P380" i="64"/>
  <c r="Q348" i="69"/>
  <c r="L384" i="72"/>
  <c r="C97" i="58"/>
  <c r="N16" i="58"/>
  <c r="L70" i="58"/>
  <c r="L285" i="70"/>
  <c r="N136" i="58"/>
  <c r="D172" i="58"/>
  <c r="O365" i="64"/>
  <c r="I435" i="64"/>
  <c r="I372" i="64"/>
  <c r="H51" i="59"/>
  <c r="F338" i="67"/>
  <c r="N338" i="67"/>
  <c r="K413" i="68"/>
  <c r="K485" i="68"/>
  <c r="N417" i="68"/>
  <c r="L329" i="70"/>
  <c r="N331" i="70"/>
  <c r="N312" i="71"/>
  <c r="D172" i="59"/>
  <c r="I325" i="72"/>
  <c r="H348" i="66"/>
  <c r="H342" i="66" s="1"/>
  <c r="O70" i="60"/>
  <c r="J403" i="70"/>
  <c r="O384" i="71"/>
  <c r="E87" i="58"/>
  <c r="C457" i="68"/>
  <c r="C409" i="68"/>
  <c r="G465" i="68"/>
  <c r="O369" i="69"/>
  <c r="O291" i="69"/>
  <c r="K291" i="70"/>
  <c r="O172" i="58"/>
  <c r="C32" i="59"/>
  <c r="H335" i="66"/>
  <c r="L70" i="59"/>
  <c r="H74" i="59"/>
  <c r="K89" i="59"/>
  <c r="I327" i="69"/>
  <c r="K310" i="69"/>
  <c r="K304" i="69" s="1"/>
  <c r="E338" i="69"/>
  <c r="G132" i="59"/>
  <c r="N154" i="59"/>
  <c r="E51" i="60"/>
  <c r="O49" i="60"/>
  <c r="D403" i="69"/>
  <c r="G348" i="69"/>
  <c r="G405" i="69" s="1"/>
  <c r="D384" i="71"/>
  <c r="I334" i="71"/>
  <c r="I388" i="71" s="1"/>
  <c r="F386" i="72"/>
  <c r="Q334" i="72"/>
  <c r="Q388" i="72" s="1"/>
  <c r="C89" i="58"/>
  <c r="D372" i="64"/>
  <c r="F285" i="65"/>
  <c r="L32" i="58"/>
  <c r="J74" i="58"/>
  <c r="D87" i="58"/>
  <c r="L87" i="58"/>
  <c r="F130" i="58"/>
  <c r="F154" i="58"/>
  <c r="L275" i="72"/>
  <c r="G368" i="64"/>
  <c r="G324" i="65"/>
  <c r="J338" i="65"/>
  <c r="M329" i="66"/>
  <c r="P338" i="67"/>
  <c r="I413" i="68"/>
  <c r="F417" i="68"/>
  <c r="D312" i="71"/>
  <c r="D293" i="71"/>
  <c r="M372" i="71"/>
  <c r="M318" i="71"/>
  <c r="G325" i="71"/>
  <c r="N312" i="72"/>
  <c r="J377" i="68"/>
  <c r="I93" i="50"/>
  <c r="F49" i="49"/>
  <c r="J148" i="49"/>
  <c r="K166" i="48"/>
  <c r="E139" i="48"/>
  <c r="B136" i="48"/>
  <c r="H120" i="48"/>
  <c r="I181" i="68"/>
  <c r="G227" i="68"/>
  <c r="G130" i="68"/>
  <c r="G179" i="68"/>
  <c r="I224" i="68"/>
  <c r="I127" i="68"/>
  <c r="I176" i="68"/>
  <c r="D222" i="68"/>
  <c r="J123" i="68"/>
  <c r="J171" i="68" s="1"/>
  <c r="G119" i="68"/>
  <c r="G216" i="68"/>
  <c r="G168" i="68"/>
  <c r="Q115" i="68"/>
  <c r="Q163" i="68" s="1"/>
  <c r="Q212" i="68"/>
  <c r="Q164" i="68"/>
  <c r="O83" i="48"/>
  <c r="B99" i="48"/>
  <c r="M79" i="48"/>
  <c r="H78" i="48"/>
  <c r="N75" i="48"/>
  <c r="M73" i="48"/>
  <c r="D72" i="48"/>
  <c r="N69" i="48"/>
  <c r="B105" i="66"/>
  <c r="E105" i="66"/>
  <c r="O141" i="66"/>
  <c r="F101" i="66"/>
  <c r="F140" i="66"/>
  <c r="L97" i="66"/>
  <c r="L135" i="66" s="1"/>
  <c r="N45" i="48"/>
  <c r="B35" i="48"/>
  <c r="O40" i="48"/>
  <c r="J38" i="48"/>
  <c r="E37" i="48"/>
  <c r="K34" i="48"/>
  <c r="Q31" i="48"/>
  <c r="H29" i="48"/>
  <c r="K134" i="65"/>
  <c r="F94" i="65"/>
  <c r="O206" i="64"/>
  <c r="O121" i="64"/>
  <c r="O164" i="64"/>
  <c r="Q118" i="64"/>
  <c r="Q161" i="64"/>
  <c r="H159" i="64"/>
  <c r="N114" i="64"/>
  <c r="E155" i="64"/>
  <c r="G109" i="64"/>
  <c r="G151" i="64" s="1"/>
  <c r="G152" i="64"/>
  <c r="M5" i="48"/>
  <c r="B15" i="48"/>
  <c r="M93" i="50"/>
  <c r="H100" i="50"/>
  <c r="L166" i="48"/>
  <c r="E143" i="44"/>
  <c r="E148" i="48"/>
  <c r="I132" i="48"/>
  <c r="L120" i="48"/>
  <c r="K102" i="48"/>
  <c r="P98" i="48"/>
  <c r="C96" i="48"/>
  <c r="I94" i="48"/>
  <c r="K91" i="48"/>
  <c r="M88" i="48"/>
  <c r="N112" i="68"/>
  <c r="N161" i="68"/>
  <c r="K108" i="67"/>
  <c r="K147" i="67"/>
  <c r="F183" i="67"/>
  <c r="F145" i="67"/>
  <c r="H142" i="67"/>
  <c r="N101" i="67"/>
  <c r="N178" i="67"/>
  <c r="N140" i="67"/>
  <c r="P97" i="67"/>
  <c r="P135" i="67" s="1"/>
  <c r="P136" i="67"/>
  <c r="J94" i="67"/>
  <c r="J132" i="67" s="1"/>
  <c r="K186" i="66"/>
  <c r="K148" i="66"/>
  <c r="F108" i="66"/>
  <c r="F147" i="66"/>
  <c r="H105" i="66"/>
  <c r="H182" i="66"/>
  <c r="H144" i="66"/>
  <c r="J179" i="66"/>
  <c r="L138" i="66"/>
  <c r="J46" i="48"/>
  <c r="B34" i="48"/>
  <c r="J40" i="48"/>
  <c r="P37" i="48"/>
  <c r="G35" i="48"/>
  <c r="H31" i="48"/>
  <c r="I94" i="65"/>
  <c r="I133" i="65"/>
  <c r="M162" i="64"/>
  <c r="D118" i="64"/>
  <c r="D161" i="64"/>
  <c r="F158" i="64"/>
  <c r="L197" i="64"/>
  <c r="L155" i="64"/>
  <c r="G196" i="64"/>
  <c r="G154" i="64"/>
  <c r="I6" i="48"/>
  <c r="B14" i="48"/>
  <c r="E150" i="50"/>
  <c r="D172" i="48"/>
  <c r="P36" i="49"/>
  <c r="B150" i="49"/>
  <c r="C118" i="65"/>
  <c r="C112" i="65" s="1"/>
  <c r="E118" i="65"/>
  <c r="O194" i="66"/>
  <c r="F133" i="67"/>
  <c r="E116" i="72"/>
  <c r="Q202" i="72"/>
  <c r="O89" i="58"/>
  <c r="C344" i="64"/>
  <c r="C89" i="59"/>
  <c r="I388" i="70"/>
  <c r="I310" i="70"/>
  <c r="I304" i="70" s="1"/>
  <c r="I323" i="70" s="1"/>
  <c r="O403" i="66"/>
  <c r="H348" i="67"/>
  <c r="H342" i="67" s="1"/>
  <c r="N68" i="59"/>
  <c r="E172" i="48"/>
  <c r="H172" i="48"/>
  <c r="B135" i="68"/>
  <c r="L126" i="64"/>
  <c r="O19" i="49"/>
  <c r="J32" i="49"/>
  <c r="I36" i="49"/>
  <c r="Q136" i="66"/>
  <c r="C70" i="49"/>
  <c r="E147" i="67"/>
  <c r="N148" i="67"/>
  <c r="F162" i="68"/>
  <c r="P164" i="68"/>
  <c r="K93" i="49"/>
  <c r="J250" i="68"/>
  <c r="J135" i="68"/>
  <c r="K120" i="49"/>
  <c r="K132" i="49"/>
  <c r="G150" i="49"/>
  <c r="C140" i="71"/>
  <c r="P154" i="49"/>
  <c r="D143" i="71"/>
  <c r="N130" i="72"/>
  <c r="N111" i="72"/>
  <c r="G132" i="72"/>
  <c r="B168" i="50"/>
  <c r="Q168" i="64"/>
  <c r="H235" i="64"/>
  <c r="L12" i="50"/>
  <c r="Q156" i="65"/>
  <c r="Q213" i="65" s="1"/>
  <c r="G49" i="50"/>
  <c r="I156" i="66"/>
  <c r="I219" i="66"/>
  <c r="I156" i="67"/>
  <c r="E222" i="67"/>
  <c r="P259" i="68"/>
  <c r="L150" i="70"/>
  <c r="H215" i="70"/>
  <c r="H156" i="70"/>
  <c r="H213" i="70" s="1"/>
  <c r="O148" i="50"/>
  <c r="O143" i="47"/>
  <c r="N166" i="58"/>
  <c r="H136" i="66"/>
  <c r="J172" i="68"/>
  <c r="G263" i="68"/>
  <c r="J211" i="69"/>
  <c r="G175" i="50"/>
  <c r="K154" i="48"/>
  <c r="Q12" i="49"/>
  <c r="K36" i="49"/>
  <c r="I148" i="65"/>
  <c r="P112" i="66"/>
  <c r="F141" i="66"/>
  <c r="L170" i="68"/>
  <c r="P196" i="69"/>
  <c r="P139" i="69"/>
  <c r="P118" i="69"/>
  <c r="K136" i="49"/>
  <c r="L116" i="71"/>
  <c r="O9" i="50"/>
  <c r="O3" i="47"/>
  <c r="G211" i="65"/>
  <c r="L30" i="50"/>
  <c r="L24" i="47"/>
  <c r="M30" i="50"/>
  <c r="Q259" i="68"/>
  <c r="G156" i="69"/>
  <c r="M208" i="70"/>
  <c r="F156" i="70"/>
  <c r="F213" i="70" s="1"/>
  <c r="C204" i="72"/>
  <c r="O291" i="66"/>
  <c r="O285" i="66" s="1"/>
  <c r="M280" i="71"/>
  <c r="M275" i="71" s="1"/>
  <c r="M354" i="71"/>
  <c r="K354" i="71"/>
  <c r="K280" i="71"/>
  <c r="K316" i="71" s="1"/>
  <c r="K30" i="60"/>
  <c r="C170" i="71"/>
  <c r="C98" i="72"/>
  <c r="J133" i="67"/>
  <c r="F172" i="68"/>
  <c r="J172" i="49"/>
  <c r="K100" i="50"/>
  <c r="M152" i="71"/>
  <c r="M206" i="71" s="1"/>
  <c r="C93" i="70"/>
  <c r="B146" i="69"/>
  <c r="F16" i="49"/>
  <c r="O49" i="49"/>
  <c r="E148" i="66"/>
  <c r="O118" i="67"/>
  <c r="O112" i="67" s="1"/>
  <c r="O105" i="45"/>
  <c r="I120" i="49"/>
  <c r="O136" i="49"/>
  <c r="M203" i="70"/>
  <c r="M146" i="70"/>
  <c r="O157" i="49"/>
  <c r="C174" i="64"/>
  <c r="C237" i="64" s="1"/>
  <c r="M19" i="50"/>
  <c r="H51" i="50"/>
  <c r="K208" i="69"/>
  <c r="J208" i="70"/>
  <c r="O9" i="58"/>
  <c r="K74" i="58"/>
  <c r="H148" i="58"/>
  <c r="O280" i="72"/>
  <c r="I49" i="60"/>
  <c r="H93" i="60"/>
  <c r="E148" i="59"/>
  <c r="Q369" i="69"/>
  <c r="Q291" i="69"/>
  <c r="Q285" i="69" s="1"/>
  <c r="M291" i="70"/>
  <c r="M285" i="70" s="1"/>
  <c r="Q324" i="66"/>
  <c r="Q304" i="66"/>
  <c r="L9" i="58"/>
  <c r="D353" i="68"/>
  <c r="D402" i="68"/>
  <c r="D285" i="69"/>
  <c r="J154" i="58"/>
  <c r="K388" i="65"/>
  <c r="K331" i="65"/>
  <c r="K310" i="65"/>
  <c r="K304" i="65" s="1"/>
  <c r="H338" i="65"/>
  <c r="H310" i="66"/>
  <c r="H331" i="66"/>
  <c r="G392" i="67"/>
  <c r="G335" i="67"/>
  <c r="H417" i="68"/>
  <c r="H338" i="69"/>
  <c r="J388" i="70"/>
  <c r="J310" i="70"/>
  <c r="L136" i="59"/>
  <c r="E325" i="71"/>
  <c r="J447" i="64"/>
  <c r="N348" i="65"/>
  <c r="J403" i="67"/>
  <c r="Q70" i="60"/>
  <c r="D400" i="69"/>
  <c r="Q55" i="58"/>
  <c r="O373" i="70"/>
  <c r="C331" i="65"/>
  <c r="C310" i="65"/>
  <c r="F12" i="59"/>
  <c r="P32" i="59"/>
  <c r="P335" i="67"/>
  <c r="P310" i="67"/>
  <c r="K338" i="70"/>
  <c r="E400" i="70"/>
  <c r="C285" i="67"/>
  <c r="P36" i="58"/>
  <c r="F324" i="67"/>
  <c r="N68" i="58"/>
  <c r="N285" i="69"/>
  <c r="J291" i="69"/>
  <c r="E335" i="66"/>
  <c r="D89" i="59"/>
  <c r="E154" i="59"/>
  <c r="J312" i="72"/>
  <c r="I342" i="67"/>
  <c r="O93" i="60"/>
  <c r="N400" i="70"/>
  <c r="I386" i="71"/>
  <c r="O161" i="60"/>
  <c r="I58" i="50"/>
  <c r="B9" i="50"/>
  <c r="K58" i="49"/>
  <c r="L97" i="49"/>
  <c r="P139" i="48"/>
  <c r="H181" i="68"/>
  <c r="H127" i="68"/>
  <c r="H176" i="68"/>
  <c r="O60" i="48"/>
  <c r="J59" i="48"/>
  <c r="P56" i="48"/>
  <c r="N53" i="48"/>
  <c r="P50" i="48"/>
  <c r="I145" i="65"/>
  <c r="Q101" i="65"/>
  <c r="N27" i="48"/>
  <c r="P22" i="48"/>
  <c r="C21" i="48"/>
  <c r="I18" i="48"/>
  <c r="K15" i="48"/>
  <c r="Q13" i="48"/>
  <c r="D11" i="48"/>
  <c r="Q6" i="48"/>
  <c r="B20" i="48"/>
  <c r="P118" i="67"/>
  <c r="Q373" i="65"/>
  <c r="F485" i="68"/>
  <c r="F413" i="68"/>
  <c r="Q310" i="70"/>
  <c r="Q304" i="70" s="1"/>
  <c r="Q323" i="70" s="1"/>
  <c r="J118" i="65"/>
  <c r="P136" i="49"/>
  <c r="C139" i="50"/>
  <c r="Q148" i="50"/>
  <c r="Q143" i="47"/>
  <c r="C68" i="58"/>
  <c r="K105" i="45"/>
  <c r="K132" i="67"/>
  <c r="K112" i="67"/>
  <c r="J62" i="45"/>
  <c r="G77" i="49"/>
  <c r="C111" i="49"/>
  <c r="D111" i="49"/>
  <c r="J152" i="71"/>
  <c r="J206" i="71" s="1"/>
  <c r="K111" i="59"/>
  <c r="I172" i="48"/>
  <c r="I142" i="67"/>
  <c r="L166" i="68"/>
  <c r="L211" i="67"/>
  <c r="H189" i="68"/>
  <c r="H87" i="50"/>
  <c r="D130" i="50"/>
  <c r="D124" i="47"/>
  <c r="K139" i="50"/>
  <c r="K124" i="50" s="1"/>
  <c r="K164" i="68"/>
  <c r="M49" i="50"/>
  <c r="I143" i="69"/>
  <c r="I200" i="69"/>
  <c r="K97" i="49"/>
  <c r="O152" i="71"/>
  <c r="G373" i="66"/>
  <c r="Q30" i="60"/>
  <c r="Q250" i="68"/>
  <c r="F132" i="70"/>
  <c r="F112" i="70"/>
  <c r="F131" i="70" s="1"/>
  <c r="N143" i="70"/>
  <c r="I194" i="72"/>
  <c r="I140" i="72"/>
  <c r="H19" i="50"/>
  <c r="E215" i="67"/>
  <c r="E156" i="67"/>
  <c r="I111" i="58"/>
  <c r="K369" i="65"/>
  <c r="K291" i="65"/>
  <c r="Q417" i="68"/>
  <c r="E285" i="67"/>
  <c r="C447" i="64"/>
  <c r="C30" i="58"/>
  <c r="D51" i="59"/>
  <c r="J335" i="69"/>
  <c r="F368" i="64"/>
  <c r="P324" i="65"/>
  <c r="O335" i="70"/>
  <c r="O310" i="70"/>
  <c r="E312" i="72"/>
  <c r="L111" i="58"/>
  <c r="P312" i="71"/>
  <c r="P293" i="71"/>
  <c r="I318" i="71"/>
  <c r="I372" i="71"/>
  <c r="I298" i="71"/>
  <c r="H414" i="65"/>
  <c r="J143" i="47"/>
  <c r="J148" i="50"/>
  <c r="K237" i="68"/>
  <c r="P97" i="49"/>
  <c r="C166" i="48"/>
  <c r="F169" i="68"/>
  <c r="D166" i="68"/>
  <c r="I112" i="68"/>
  <c r="I160" i="68" s="1"/>
  <c r="I145" i="67"/>
  <c r="C180" i="67"/>
  <c r="C142" i="67"/>
  <c r="E101" i="67"/>
  <c r="E177" i="67" s="1"/>
  <c r="E140" i="67"/>
  <c r="J134" i="67"/>
  <c r="Q108" i="66"/>
  <c r="Q147" i="66"/>
  <c r="O105" i="66"/>
  <c r="O144" i="66"/>
  <c r="F48" i="48"/>
  <c r="E172" i="66"/>
  <c r="E134" i="66"/>
  <c r="B171" i="65"/>
  <c r="B94" i="65"/>
  <c r="B133" i="65"/>
  <c r="K182" i="65"/>
  <c r="K105" i="65"/>
  <c r="K143" i="65" s="1"/>
  <c r="K144" i="65"/>
  <c r="M141" i="65"/>
  <c r="G176" i="65"/>
  <c r="I109" i="64"/>
  <c r="I151" i="64" s="1"/>
  <c r="H6" i="48"/>
  <c r="C5" i="48"/>
  <c r="I32" i="49"/>
  <c r="O89" i="49"/>
  <c r="L215" i="66"/>
  <c r="F211" i="70"/>
  <c r="O124" i="47"/>
  <c r="O130" i="50"/>
  <c r="M335" i="67"/>
  <c r="L335" i="70"/>
  <c r="F81" i="57"/>
  <c r="M51" i="58"/>
  <c r="D74" i="59"/>
  <c r="I400" i="69"/>
  <c r="L30" i="60"/>
  <c r="H32" i="50"/>
  <c r="Q150" i="66"/>
  <c r="M215" i="71"/>
  <c r="G143" i="70"/>
  <c r="G200" i="70"/>
  <c r="P12" i="49"/>
  <c r="C105" i="45"/>
  <c r="G168" i="64"/>
  <c r="L211" i="65"/>
  <c r="I93" i="58"/>
  <c r="E348" i="66"/>
  <c r="E405" i="66" s="1"/>
  <c r="J87" i="60"/>
  <c r="N93" i="60"/>
  <c r="Q87" i="58"/>
  <c r="M70" i="59"/>
  <c r="H373" i="65"/>
  <c r="L55" i="58"/>
  <c r="P87" i="58"/>
  <c r="J136" i="58"/>
  <c r="J166" i="58"/>
  <c r="N392" i="65"/>
  <c r="N335" i="65"/>
  <c r="F117" i="59"/>
  <c r="E298" i="72"/>
  <c r="P342" i="69"/>
  <c r="K403" i="69"/>
  <c r="K172" i="58"/>
  <c r="E324" i="67"/>
  <c r="M327" i="69"/>
  <c r="H386" i="64"/>
  <c r="H380" i="64" s="1"/>
  <c r="H280" i="71"/>
  <c r="H275" i="71" s="1"/>
  <c r="K338" i="66"/>
  <c r="B30" i="50"/>
  <c r="M111" i="49"/>
  <c r="C139" i="48"/>
  <c r="P120" i="48"/>
  <c r="M130" i="68"/>
  <c r="M226" i="68" s="1"/>
  <c r="M227" i="68"/>
  <c r="L225" i="68"/>
  <c r="L177" i="68"/>
  <c r="K127" i="68"/>
  <c r="J174" i="68"/>
  <c r="I221" i="68"/>
  <c r="D220" i="68"/>
  <c r="D123" i="68"/>
  <c r="D172" i="68"/>
  <c r="C170" i="68"/>
  <c r="I119" i="68"/>
  <c r="I168" i="68"/>
  <c r="O148" i="67"/>
  <c r="F108" i="67"/>
  <c r="F185" i="67"/>
  <c r="F147" i="67"/>
  <c r="D182" i="67"/>
  <c r="D105" i="67"/>
  <c r="D181" i="67" s="1"/>
  <c r="D144" i="67"/>
  <c r="Q101" i="67"/>
  <c r="O97" i="67"/>
  <c r="O135" i="67" s="1"/>
  <c r="E94" i="67"/>
  <c r="E133" i="67"/>
  <c r="F186" i="66"/>
  <c r="F148" i="66"/>
  <c r="D145" i="66"/>
  <c r="Q141" i="66"/>
  <c r="K176" i="66"/>
  <c r="Q46" i="48"/>
  <c r="L45" i="48"/>
  <c r="B38" i="48"/>
  <c r="J41" i="48"/>
  <c r="Q40" i="48"/>
  <c r="I40" i="48"/>
  <c r="H38" i="48"/>
  <c r="G37" i="48"/>
  <c r="Q34" i="48"/>
  <c r="P33" i="48"/>
  <c r="D33" i="48"/>
  <c r="C31" i="48"/>
  <c r="L6" i="48"/>
  <c r="K5" i="48"/>
  <c r="B18" i="48"/>
  <c r="Q49" i="49"/>
  <c r="E116" i="71"/>
  <c r="K384" i="71"/>
  <c r="I143" i="44"/>
  <c r="I148" i="48"/>
  <c r="L117" i="49"/>
  <c r="P161" i="68"/>
  <c r="C143" i="69"/>
  <c r="N132" i="71"/>
  <c r="G30" i="59"/>
  <c r="O335" i="69"/>
  <c r="D501" i="68"/>
  <c r="H87" i="58"/>
  <c r="G322" i="71"/>
  <c r="K384" i="72"/>
  <c r="Q93" i="50"/>
  <c r="N150" i="48"/>
  <c r="G68" i="58"/>
  <c r="D9" i="59"/>
  <c r="N81" i="57"/>
  <c r="H334" i="71"/>
  <c r="H388" i="71" s="1"/>
  <c r="N329" i="72"/>
  <c r="H32" i="58"/>
  <c r="F293" i="72"/>
  <c r="F312" i="72"/>
  <c r="O291" i="70"/>
  <c r="O285" i="70" s="1"/>
  <c r="P384" i="72"/>
  <c r="Q402" i="68"/>
  <c r="Q377" i="68"/>
  <c r="O132" i="70"/>
  <c r="K177" i="69"/>
  <c r="K99" i="69"/>
  <c r="E137" i="69"/>
  <c r="E175" i="69"/>
  <c r="P166" i="49"/>
  <c r="P161" i="45"/>
  <c r="C124" i="47"/>
  <c r="C130" i="50"/>
  <c r="K166" i="50"/>
  <c r="K407" i="65"/>
  <c r="K348" i="65"/>
  <c r="M68" i="49"/>
  <c r="B143" i="72"/>
  <c r="F223" i="64"/>
  <c r="O112" i="65"/>
  <c r="O143" i="70"/>
  <c r="O136" i="72"/>
  <c r="J318" i="71"/>
  <c r="J372" i="71"/>
  <c r="J318" i="72"/>
  <c r="J372" i="72"/>
  <c r="O400" i="70"/>
  <c r="C410" i="64"/>
  <c r="C323" i="64"/>
  <c r="C317" i="64" s="1"/>
  <c r="E325" i="72"/>
  <c r="E329" i="72"/>
  <c r="P388" i="65"/>
  <c r="P331" i="65"/>
  <c r="P310" i="65"/>
  <c r="N325" i="71"/>
  <c r="C501" i="68"/>
  <c r="L143" i="60"/>
  <c r="G143" i="60"/>
  <c r="H359" i="68"/>
  <c r="H81" i="54"/>
  <c r="L338" i="70"/>
  <c r="L143" i="47"/>
  <c r="L148" i="50"/>
  <c r="K143" i="45"/>
  <c r="K148" i="49"/>
  <c r="E143" i="70"/>
  <c r="K130" i="71"/>
  <c r="E143" i="72"/>
  <c r="E9" i="50"/>
  <c r="L219" i="65"/>
  <c r="L156" i="65"/>
  <c r="J215" i="71"/>
  <c r="G143" i="71"/>
  <c r="N93" i="71"/>
  <c r="I49" i="49"/>
  <c r="Q409" i="68"/>
  <c r="L338" i="66"/>
  <c r="Q447" i="64"/>
  <c r="H161" i="60"/>
  <c r="G386" i="71"/>
  <c r="G324" i="66"/>
  <c r="G285" i="66"/>
  <c r="L431" i="68"/>
  <c r="L425" i="68" s="1"/>
  <c r="L81" i="57"/>
  <c r="I43" i="45"/>
  <c r="C146" i="70"/>
  <c r="K116" i="71"/>
  <c r="K190" i="71"/>
  <c r="K136" i="71"/>
  <c r="J188" i="72"/>
  <c r="E136" i="72"/>
  <c r="E190" i="72"/>
  <c r="H143" i="72"/>
  <c r="H197" i="72"/>
  <c r="B208" i="69"/>
  <c r="P183" i="68"/>
  <c r="D208" i="70"/>
  <c r="N204" i="71"/>
  <c r="Q317" i="64"/>
  <c r="N176" i="72"/>
  <c r="C132" i="69"/>
  <c r="F215" i="65"/>
  <c r="J93" i="72"/>
  <c r="D9" i="49"/>
  <c r="O175" i="68"/>
  <c r="H196" i="69"/>
  <c r="H139" i="69"/>
  <c r="H118" i="69"/>
  <c r="F135" i="70"/>
  <c r="L146" i="70"/>
  <c r="L136" i="71"/>
  <c r="M143" i="71"/>
  <c r="M197" i="71"/>
  <c r="Q235" i="64"/>
  <c r="C24" i="47"/>
  <c r="C30" i="50"/>
  <c r="P156" i="65"/>
  <c r="K156" i="66"/>
  <c r="K213" i="66" s="1"/>
  <c r="F208" i="69"/>
  <c r="M150" i="70"/>
  <c r="G202" i="72"/>
  <c r="O166" i="50"/>
  <c r="Q407" i="65"/>
  <c r="J112" i="67"/>
  <c r="F171" i="68"/>
  <c r="D174" i="64"/>
  <c r="D156" i="66"/>
  <c r="D219" i="66"/>
  <c r="J166" i="48"/>
  <c r="F143" i="71"/>
  <c r="F197" i="71"/>
  <c r="J211" i="67"/>
  <c r="E222" i="70"/>
  <c r="D204" i="71"/>
  <c r="G369" i="67"/>
  <c r="K280" i="72"/>
  <c r="O360" i="64"/>
  <c r="O338" i="64"/>
  <c r="H431" i="64"/>
  <c r="H368" i="64"/>
  <c r="M335" i="65"/>
  <c r="E338" i="67"/>
  <c r="E395" i="67"/>
  <c r="I409" i="68"/>
  <c r="I335" i="69"/>
  <c r="I392" i="69"/>
  <c r="N342" i="66"/>
  <c r="G400" i="70"/>
  <c r="P386" i="72"/>
  <c r="F384" i="71"/>
  <c r="D291" i="67"/>
  <c r="N354" i="71"/>
  <c r="N280" i="71"/>
  <c r="Q368" i="64"/>
  <c r="Q431" i="64"/>
  <c r="J338" i="70"/>
  <c r="O501" i="68"/>
  <c r="H124" i="60"/>
  <c r="K414" i="64"/>
  <c r="C338" i="66"/>
  <c r="K481" i="68"/>
  <c r="K409" i="68"/>
  <c r="G331" i="70"/>
  <c r="O314" i="72"/>
  <c r="C380" i="64"/>
  <c r="G403" i="67"/>
  <c r="N348" i="67"/>
  <c r="Q105" i="60"/>
  <c r="L384" i="71"/>
  <c r="L386" i="71"/>
  <c r="F338" i="65"/>
  <c r="H304" i="69"/>
  <c r="H329" i="69"/>
  <c r="J388" i="69"/>
  <c r="J331" i="69"/>
  <c r="P338" i="70"/>
  <c r="O380" i="64"/>
  <c r="F342" i="70"/>
  <c r="P403" i="70"/>
  <c r="K386" i="72"/>
  <c r="K162" i="68"/>
  <c r="B212" i="68"/>
  <c r="B115" i="68"/>
  <c r="B163" i="68" s="1"/>
  <c r="N145" i="67"/>
  <c r="P142" i="67"/>
  <c r="I176" i="67"/>
  <c r="O148" i="66"/>
  <c r="J108" i="66"/>
  <c r="P105" i="66"/>
  <c r="P182" i="66"/>
  <c r="P144" i="66"/>
  <c r="P138" i="66"/>
  <c r="M94" i="65"/>
  <c r="M133" i="65"/>
  <c r="F121" i="64"/>
  <c r="F205" i="64" s="1"/>
  <c r="F206" i="64"/>
  <c r="H118" i="64"/>
  <c r="H161" i="64"/>
  <c r="N200" i="64"/>
  <c r="N158" i="64"/>
  <c r="P197" i="64"/>
  <c r="P155" i="64"/>
  <c r="C196" i="64"/>
  <c r="C154" i="64"/>
  <c r="P106" i="64"/>
  <c r="C235" i="64"/>
  <c r="I202" i="72"/>
  <c r="H112" i="66"/>
  <c r="K171" i="68"/>
  <c r="K222" i="66"/>
  <c r="C420" i="68"/>
  <c r="Q239" i="68"/>
  <c r="Q167" i="68"/>
  <c r="J49" i="49"/>
  <c r="J43" i="45"/>
  <c r="J211" i="66"/>
  <c r="C222" i="66"/>
  <c r="O331" i="69"/>
  <c r="O388" i="69"/>
  <c r="G197" i="72"/>
  <c r="G143" i="72"/>
  <c r="I98" i="71"/>
  <c r="I170" i="71" s="1"/>
  <c r="I172" i="71"/>
  <c r="D130" i="49"/>
  <c r="M208" i="69"/>
  <c r="K211" i="69"/>
  <c r="J105" i="47"/>
  <c r="J111" i="50"/>
  <c r="J143" i="65"/>
  <c r="D143" i="69"/>
  <c r="J190" i="72"/>
  <c r="J136" i="72"/>
  <c r="E211" i="67"/>
  <c r="K222" i="67"/>
  <c r="L166" i="50"/>
  <c r="L161" i="50" s="1"/>
  <c r="L161" i="47"/>
  <c r="I215" i="69"/>
  <c r="I156" i="69"/>
  <c r="I213" i="69" s="1"/>
  <c r="L118" i="65"/>
  <c r="D130" i="71"/>
  <c r="M140" i="71"/>
  <c r="M194" i="71"/>
  <c r="H130" i="72"/>
  <c r="C81" i="47"/>
  <c r="C189" i="68"/>
  <c r="C261" i="68" s="1"/>
  <c r="C87" i="50"/>
  <c r="M417" i="64"/>
  <c r="M324" i="66"/>
  <c r="M304" i="66"/>
  <c r="H285" i="70"/>
  <c r="E372" i="64"/>
  <c r="D395" i="69"/>
  <c r="D338" i="69"/>
  <c r="C383" i="68"/>
  <c r="C377" i="68" s="1"/>
  <c r="C401" i="68" s="1"/>
  <c r="C81" i="55"/>
  <c r="I338" i="65"/>
  <c r="K372" i="64"/>
  <c r="J417" i="68"/>
  <c r="J489" i="68"/>
  <c r="H312" i="71"/>
  <c r="H293" i="71"/>
  <c r="P314" i="71"/>
  <c r="G342" i="65"/>
  <c r="O509" i="68"/>
  <c r="J400" i="69"/>
  <c r="N9" i="50"/>
  <c r="N3" i="47"/>
  <c r="C212" i="68"/>
  <c r="C115" i="68"/>
  <c r="C163" i="68" s="1"/>
  <c r="C97" i="67"/>
  <c r="C135" i="67" s="1"/>
  <c r="C174" i="67"/>
  <c r="Q172" i="65"/>
  <c r="Q134" i="65"/>
  <c r="L94" i="65"/>
  <c r="L133" i="65"/>
  <c r="O166" i="64"/>
  <c r="N165" i="64"/>
  <c r="M121" i="64"/>
  <c r="G118" i="64"/>
  <c r="G160" i="64" s="1"/>
  <c r="Q200" i="64"/>
  <c r="Q158" i="64"/>
  <c r="P114" i="64"/>
  <c r="P111" i="64" s="1"/>
  <c r="P199" i="64"/>
  <c r="P157" i="64"/>
  <c r="O155" i="64"/>
  <c r="N154" i="64"/>
  <c r="O106" i="64"/>
  <c r="B114" i="64"/>
  <c r="B198" i="64" s="1"/>
  <c r="B199" i="64"/>
  <c r="O81" i="45"/>
  <c r="O141" i="68"/>
  <c r="O135" i="68" s="1"/>
  <c r="O87" i="49"/>
  <c r="O168" i="64"/>
  <c r="M375" i="64"/>
  <c r="I402" i="68"/>
  <c r="P403" i="69"/>
  <c r="G420" i="68"/>
  <c r="D3" i="45"/>
  <c r="M139" i="70"/>
  <c r="M118" i="70"/>
  <c r="M112" i="70" s="1"/>
  <c r="F9" i="49"/>
  <c r="F3" i="45"/>
  <c r="Q143" i="69"/>
  <c r="Q200" i="69"/>
  <c r="H30" i="50"/>
  <c r="E222" i="69"/>
  <c r="I184" i="69"/>
  <c r="P150" i="64"/>
  <c r="N140" i="71"/>
  <c r="N194" i="71"/>
  <c r="J215" i="67"/>
  <c r="J156" i="67"/>
  <c r="P9" i="49"/>
  <c r="M112" i="66"/>
  <c r="I146" i="69"/>
  <c r="P211" i="66"/>
  <c r="H147" i="72"/>
  <c r="P152" i="72"/>
  <c r="P206" i="72" s="1"/>
  <c r="I359" i="68"/>
  <c r="I353" i="68" s="1"/>
  <c r="I81" i="54"/>
  <c r="D325" i="71"/>
  <c r="N403" i="69"/>
  <c r="Q420" i="68"/>
  <c r="Q468" i="68"/>
  <c r="O285" i="69"/>
  <c r="L410" i="64"/>
  <c r="L323" i="64"/>
  <c r="D291" i="66"/>
  <c r="D285" i="66" s="1"/>
  <c r="I492" i="68"/>
  <c r="I420" i="68"/>
  <c r="F324" i="69"/>
  <c r="O293" i="71"/>
  <c r="O316" i="71"/>
  <c r="O325" i="72"/>
  <c r="G81" i="54"/>
  <c r="G359" i="68"/>
  <c r="G353" i="68" s="1"/>
  <c r="H324" i="65"/>
  <c r="H304" i="65"/>
  <c r="M324" i="67"/>
  <c r="M304" i="67"/>
  <c r="M323" i="67" s="1"/>
  <c r="G388" i="67"/>
  <c r="G331" i="67"/>
  <c r="G310" i="67"/>
  <c r="I338" i="69"/>
  <c r="L318" i="71"/>
  <c r="L372" i="71"/>
  <c r="L285" i="66"/>
  <c r="G81" i="55"/>
  <c r="O322" i="71"/>
  <c r="K379" i="71"/>
  <c r="K325" i="71"/>
  <c r="G115" i="68"/>
  <c r="G163" i="68" s="1"/>
  <c r="I172" i="66"/>
  <c r="I134" i="66"/>
  <c r="H94" i="66"/>
  <c r="N186" i="65"/>
  <c r="M108" i="65"/>
  <c r="M146" i="65" s="1"/>
  <c r="P183" i="65"/>
  <c r="P145" i="65"/>
  <c r="O105" i="65"/>
  <c r="O182" i="65"/>
  <c r="O144" i="65"/>
  <c r="N142" i="65"/>
  <c r="I179" i="65"/>
  <c r="I141" i="65"/>
  <c r="H101" i="65"/>
  <c r="H178" i="65"/>
  <c r="H140" i="65"/>
  <c r="N97" i="65"/>
  <c r="N135" i="65" s="1"/>
  <c r="E172" i="65"/>
  <c r="E134" i="65"/>
  <c r="D94" i="65"/>
  <c r="D133" i="65"/>
  <c r="G208" i="64"/>
  <c r="G166" i="64"/>
  <c r="Q121" i="64"/>
  <c r="Q206" i="64"/>
  <c r="P204" i="64"/>
  <c r="C118" i="64"/>
  <c r="F201" i="64"/>
  <c r="F159" i="64"/>
  <c r="E200" i="64"/>
  <c r="E158" i="64"/>
  <c r="D114" i="64"/>
  <c r="D157" i="64"/>
  <c r="C197" i="64"/>
  <c r="C155" i="64"/>
  <c r="F154" i="64"/>
  <c r="K106" i="64"/>
  <c r="B162" i="64"/>
  <c r="Q93" i="69"/>
  <c r="F208" i="70"/>
  <c r="K338" i="64"/>
  <c r="K360" i="64"/>
  <c r="D384" i="72"/>
  <c r="M105" i="60"/>
  <c r="G132" i="70"/>
  <c r="P112" i="70"/>
  <c r="P131" i="70" s="1"/>
  <c r="P132" i="70"/>
  <c r="J177" i="69"/>
  <c r="J99" i="69"/>
  <c r="H140" i="71"/>
  <c r="K30" i="50"/>
  <c r="I310" i="69"/>
  <c r="L135" i="70"/>
  <c r="L190" i="72"/>
  <c r="L136" i="72"/>
  <c r="L116" i="72"/>
  <c r="L111" i="72" s="1"/>
  <c r="C219" i="64"/>
  <c r="C132" i="64"/>
  <c r="C126" i="64" s="1"/>
  <c r="F135" i="65"/>
  <c r="Q222" i="66"/>
  <c r="O189" i="68"/>
  <c r="O261" i="68" s="1"/>
  <c r="O87" i="50"/>
  <c r="O81" i="47"/>
  <c r="N274" i="68"/>
  <c r="M376" i="65"/>
  <c r="H202" i="71"/>
  <c r="K291" i="67"/>
  <c r="K373" i="67"/>
  <c r="G291" i="70"/>
  <c r="G329" i="70" s="1"/>
  <c r="G369" i="70"/>
  <c r="I335" i="65"/>
  <c r="I392" i="65"/>
  <c r="I310" i="65"/>
  <c r="O335" i="65"/>
  <c r="I324" i="70"/>
  <c r="G124" i="60"/>
  <c r="Q417" i="64"/>
  <c r="E403" i="67"/>
  <c r="F291" i="66"/>
  <c r="F329" i="66" s="1"/>
  <c r="P338" i="65"/>
  <c r="P395" i="65"/>
  <c r="O414" i="67"/>
  <c r="E384" i="72"/>
  <c r="E386" i="72"/>
  <c r="I360" i="64"/>
  <c r="Q338" i="64"/>
  <c r="Q360" i="64"/>
  <c r="E407" i="68"/>
  <c r="O310" i="69"/>
  <c r="O304" i="69" s="1"/>
  <c r="G392" i="69"/>
  <c r="G335" i="69"/>
  <c r="P322" i="71"/>
  <c r="O403" i="65"/>
  <c r="H329" i="71"/>
  <c r="P373" i="65"/>
  <c r="N81" i="54"/>
  <c r="N359" i="68"/>
  <c r="N353" i="68" s="1"/>
  <c r="L324" i="70"/>
  <c r="L304" i="70"/>
  <c r="P111" i="50"/>
  <c r="P105" i="47"/>
  <c r="I124" i="47"/>
  <c r="I130" i="50"/>
  <c r="I124" i="50" s="1"/>
  <c r="E135" i="65"/>
  <c r="C130" i="71"/>
  <c r="M132" i="71"/>
  <c r="I30" i="50"/>
  <c r="O202" i="72"/>
  <c r="K161" i="47"/>
  <c r="B200" i="70"/>
  <c r="B143" i="70"/>
  <c r="N200" i="69"/>
  <c r="N143" i="69"/>
  <c r="O208" i="70"/>
  <c r="F93" i="71"/>
  <c r="M211" i="69"/>
  <c r="N211" i="70"/>
  <c r="I373" i="70"/>
  <c r="G338" i="69"/>
  <c r="E369" i="69"/>
  <c r="E291" i="69"/>
  <c r="I335" i="70"/>
  <c r="H403" i="69"/>
  <c r="N338" i="65"/>
  <c r="L325" i="71"/>
  <c r="O312" i="72"/>
  <c r="Q369" i="65"/>
  <c r="O324" i="70"/>
  <c r="F335" i="67"/>
  <c r="M338" i="67"/>
  <c r="Q338" i="67"/>
  <c r="G402" i="68"/>
  <c r="G377" i="68"/>
  <c r="C459" i="64"/>
  <c r="L380" i="64"/>
  <c r="I447" i="64"/>
  <c r="J143" i="60"/>
  <c r="H384" i="72"/>
  <c r="C291" i="70"/>
  <c r="C285" i="70" s="1"/>
  <c r="I368" i="64"/>
  <c r="I431" i="64"/>
  <c r="I344" i="64"/>
  <c r="F335" i="65"/>
  <c r="P310" i="66"/>
  <c r="P331" i="66"/>
  <c r="P324" i="67"/>
  <c r="O335" i="67"/>
  <c r="G501" i="68"/>
  <c r="I509" i="68"/>
  <c r="D342" i="69"/>
  <c r="P400" i="70"/>
  <c r="E285" i="70"/>
  <c r="I376" i="70"/>
  <c r="P413" i="68"/>
  <c r="J420" i="68"/>
  <c r="O388" i="70"/>
  <c r="O331" i="70"/>
  <c r="J325" i="72"/>
  <c r="O403" i="67"/>
  <c r="M400" i="69"/>
  <c r="D143" i="60"/>
  <c r="D386" i="71"/>
  <c r="J161" i="60"/>
  <c r="N285" i="67"/>
  <c r="D358" i="71"/>
  <c r="M304" i="65"/>
  <c r="I304" i="66"/>
  <c r="D324" i="69"/>
  <c r="D304" i="69"/>
  <c r="G380" i="64"/>
  <c r="D403" i="65"/>
  <c r="N342" i="70"/>
  <c r="H403" i="70"/>
  <c r="Q386" i="71"/>
  <c r="J237" i="68"/>
  <c r="J112" i="68"/>
  <c r="J161" i="68"/>
  <c r="O108" i="67"/>
  <c r="O146" i="67" s="1"/>
  <c r="O147" i="67"/>
  <c r="M105" i="67"/>
  <c r="M144" i="67"/>
  <c r="D142" i="67"/>
  <c r="F101" i="67"/>
  <c r="F178" i="67"/>
  <c r="F140" i="67"/>
  <c r="L97" i="67"/>
  <c r="L135" i="67" s="1"/>
  <c r="L136" i="67"/>
  <c r="G148" i="66"/>
  <c r="M183" i="66"/>
  <c r="O180" i="66"/>
  <c r="Q101" i="66"/>
  <c r="O97" i="66"/>
  <c r="O135" i="66" s="1"/>
  <c r="O174" i="66"/>
  <c r="N134" i="65"/>
  <c r="P208" i="64"/>
  <c r="I204" i="64"/>
  <c r="I162" i="64"/>
  <c r="K159" i="64"/>
  <c r="Q114" i="64"/>
  <c r="Q199" i="64"/>
  <c r="Q157" i="64"/>
  <c r="D197" i="64"/>
  <c r="D155" i="64"/>
  <c r="Q192" i="64"/>
  <c r="B121" i="64"/>
  <c r="B206" i="64"/>
  <c r="B164" i="64"/>
  <c r="I143" i="66"/>
  <c r="I200" i="66"/>
  <c r="O235" i="64"/>
  <c r="M211" i="65"/>
  <c r="I322" i="72"/>
  <c r="I376" i="72"/>
  <c r="Q135" i="68"/>
  <c r="P130" i="49"/>
  <c r="P124" i="45"/>
  <c r="B152" i="71"/>
  <c r="B206" i="71" s="1"/>
  <c r="J215" i="66"/>
  <c r="Q150" i="67"/>
  <c r="J204" i="71"/>
  <c r="P216" i="64"/>
  <c r="P153" i="64"/>
  <c r="P116" i="72"/>
  <c r="P111" i="72" s="1"/>
  <c r="P129" i="72" s="1"/>
  <c r="P136" i="72"/>
  <c r="D112" i="67"/>
  <c r="L148" i="49"/>
  <c r="L143" i="45"/>
  <c r="N208" i="71"/>
  <c r="E376" i="66"/>
  <c r="B259" i="68"/>
  <c r="J172" i="71"/>
  <c r="J98" i="71"/>
  <c r="B219" i="64"/>
  <c r="B132" i="64"/>
  <c r="G139" i="67"/>
  <c r="D235" i="64"/>
  <c r="D211" i="67"/>
  <c r="O68" i="50"/>
  <c r="D81" i="47"/>
  <c r="D189" i="68"/>
  <c r="D87" i="50"/>
  <c r="D135" i="69"/>
  <c r="M124" i="45"/>
  <c r="M130" i="49"/>
  <c r="K211" i="67"/>
  <c r="C259" i="68"/>
  <c r="M175" i="69"/>
  <c r="E208" i="69"/>
  <c r="D194" i="72"/>
  <c r="D140" i="72"/>
  <c r="C222" i="67"/>
  <c r="Q211" i="70"/>
  <c r="J140" i="72"/>
  <c r="J146" i="69"/>
  <c r="F143" i="70"/>
  <c r="F111" i="71"/>
  <c r="F132" i="71"/>
  <c r="G136" i="72"/>
  <c r="Q208" i="72"/>
  <c r="E354" i="72"/>
  <c r="E280" i="72"/>
  <c r="I414" i="65"/>
  <c r="G417" i="64"/>
  <c r="I367" i="70"/>
  <c r="P285" i="70"/>
  <c r="N324" i="66"/>
  <c r="L407" i="66"/>
  <c r="K505" i="68"/>
  <c r="O369" i="65"/>
  <c r="O291" i="65"/>
  <c r="O285" i="65" s="1"/>
  <c r="O383" i="68"/>
  <c r="O81" i="55"/>
  <c r="K324" i="69"/>
  <c r="K428" i="64"/>
  <c r="E338" i="66"/>
  <c r="L383" i="68"/>
  <c r="L81" i="55"/>
  <c r="F331" i="69"/>
  <c r="F388" i="69"/>
  <c r="L388" i="69"/>
  <c r="L331" i="69"/>
  <c r="Q318" i="71"/>
  <c r="Q372" i="71"/>
  <c r="C342" i="65"/>
  <c r="F97" i="66"/>
  <c r="F135" i="66" s="1"/>
  <c r="F136" i="66"/>
  <c r="I134" i="65"/>
  <c r="H94" i="65"/>
  <c r="H132" i="65" s="1"/>
  <c r="H133" i="65"/>
  <c r="C208" i="64"/>
  <c r="C166" i="64"/>
  <c r="F207" i="64"/>
  <c r="F165" i="64"/>
  <c r="E121" i="64"/>
  <c r="E163" i="64" s="1"/>
  <c r="O118" i="64"/>
  <c r="N201" i="64"/>
  <c r="N159" i="64"/>
  <c r="I200" i="64"/>
  <c r="I158" i="64"/>
  <c r="H114" i="64"/>
  <c r="H157" i="64"/>
  <c r="G197" i="64"/>
  <c r="G155" i="64"/>
  <c r="Q109" i="64"/>
  <c r="Q151" i="64" s="1"/>
  <c r="H192" i="64"/>
  <c r="C106" i="64"/>
  <c r="I30" i="49"/>
  <c r="I24" i="45"/>
  <c r="Q338" i="70"/>
  <c r="M410" i="64"/>
  <c r="M323" i="64"/>
  <c r="P331" i="70"/>
  <c r="P388" i="70"/>
  <c r="N403" i="70"/>
  <c r="G392" i="65"/>
  <c r="G335" i="65"/>
  <c r="F384" i="72"/>
  <c r="J322" i="72"/>
  <c r="J130" i="72"/>
  <c r="L93" i="69"/>
  <c r="N9" i="49"/>
  <c r="N3" i="45"/>
  <c r="G146" i="67"/>
  <c r="J196" i="70"/>
  <c r="J139" i="70"/>
  <c r="J118" i="70"/>
  <c r="J194" i="70" s="1"/>
  <c r="O211" i="65"/>
  <c r="O222" i="65"/>
  <c r="B43" i="45"/>
  <c r="B49" i="49"/>
  <c r="K274" i="68"/>
  <c r="P9" i="50"/>
  <c r="H211" i="66"/>
  <c r="P202" i="72"/>
  <c r="D376" i="71"/>
  <c r="D322" i="71"/>
  <c r="O342" i="69"/>
  <c r="E417" i="68"/>
  <c r="D344" i="64"/>
  <c r="D368" i="64"/>
  <c r="L344" i="64"/>
  <c r="L431" i="64"/>
  <c r="L368" i="64"/>
  <c r="C403" i="66"/>
  <c r="Q403" i="70"/>
  <c r="J338" i="67"/>
  <c r="D331" i="70"/>
  <c r="D388" i="70"/>
  <c r="N414" i="65"/>
  <c r="P400" i="69"/>
  <c r="Q376" i="67"/>
  <c r="O81" i="54"/>
  <c r="O359" i="68"/>
  <c r="O331" i="67"/>
  <c r="O310" i="67"/>
  <c r="O304" i="67" s="1"/>
  <c r="O323" i="67" s="1"/>
  <c r="D372" i="71"/>
  <c r="D318" i="71"/>
  <c r="P407" i="67"/>
  <c r="D481" i="68"/>
  <c r="D409" i="68"/>
  <c r="Q414" i="66"/>
  <c r="P403" i="67"/>
  <c r="M329" i="71"/>
  <c r="B237" i="68"/>
  <c r="G97" i="67"/>
  <c r="G135" i="67" s="1"/>
  <c r="Q134" i="66"/>
  <c r="L94" i="66"/>
  <c r="L132" i="66" s="1"/>
  <c r="L133" i="66"/>
  <c r="B183" i="65"/>
  <c r="B145" i="65"/>
  <c r="J186" i="65"/>
  <c r="J148" i="65"/>
  <c r="Q108" i="65"/>
  <c r="I108" i="65"/>
  <c r="I184" i="65" s="1"/>
  <c r="H183" i="65"/>
  <c r="H145" i="65"/>
  <c r="G105" i="65"/>
  <c r="G182" i="65"/>
  <c r="G144" i="65"/>
  <c r="P101" i="65"/>
  <c r="D178" i="65"/>
  <c r="D101" i="65"/>
  <c r="D140" i="65"/>
  <c r="M134" i="65"/>
  <c r="P94" i="65"/>
  <c r="P132" i="65" s="1"/>
  <c r="P133" i="65"/>
  <c r="K166" i="64"/>
  <c r="J165" i="64"/>
  <c r="I121" i="64"/>
  <c r="I163" i="64" s="1"/>
  <c r="K118" i="64"/>
  <c r="K202" i="64" s="1"/>
  <c r="J201" i="64"/>
  <c r="J159" i="64"/>
  <c r="M200" i="64"/>
  <c r="M158" i="64"/>
  <c r="L114" i="64"/>
  <c r="L157" i="64"/>
  <c r="K155" i="64"/>
  <c r="J196" i="64"/>
  <c r="J154" i="64"/>
  <c r="M109" i="64"/>
  <c r="M151" i="64" s="1"/>
  <c r="D192" i="64"/>
  <c r="G106" i="64"/>
  <c r="B150" i="64"/>
  <c r="P112" i="65"/>
  <c r="N259" i="68"/>
  <c r="M468" i="68"/>
  <c r="N335" i="67"/>
  <c r="I425" i="68"/>
  <c r="P329" i="72"/>
  <c r="K327" i="66"/>
  <c r="C403" i="69"/>
  <c r="D400" i="70"/>
  <c r="O386" i="71"/>
  <c r="G143" i="44"/>
  <c r="G148" i="48"/>
  <c r="M132" i="69"/>
  <c r="M112" i="69"/>
  <c r="I240" i="64"/>
  <c r="P135" i="68"/>
  <c r="N223" i="64"/>
  <c r="J112" i="66"/>
  <c r="F111" i="49"/>
  <c r="L111" i="71"/>
  <c r="L129" i="71" s="1"/>
  <c r="L130" i="71"/>
  <c r="Q140" i="72"/>
  <c r="Q194" i="72"/>
  <c r="I312" i="71"/>
  <c r="P202" i="71"/>
  <c r="H143" i="50"/>
  <c r="Q285" i="67"/>
  <c r="I358" i="72"/>
  <c r="K324" i="66"/>
  <c r="K304" i="66"/>
  <c r="M403" i="67"/>
  <c r="H317" i="64"/>
  <c r="P360" i="64"/>
  <c r="H335" i="69"/>
  <c r="H392" i="69"/>
  <c r="H329" i="70"/>
  <c r="M384" i="72"/>
  <c r="M386" i="72"/>
  <c r="O447" i="64"/>
  <c r="M124" i="60"/>
  <c r="L304" i="69"/>
  <c r="L324" i="69"/>
  <c r="D324" i="70"/>
  <c r="D304" i="70"/>
  <c r="D323" i="70" s="1"/>
  <c r="M376" i="71"/>
  <c r="M322" i="71"/>
  <c r="I342" i="65"/>
  <c r="P414" i="65"/>
  <c r="K329" i="72"/>
  <c r="N143" i="44"/>
  <c r="N148" i="48"/>
  <c r="Q181" i="70"/>
  <c r="E132" i="71"/>
  <c r="M143" i="72"/>
  <c r="O204" i="72"/>
  <c r="M143" i="45"/>
  <c r="M148" i="49"/>
  <c r="Q373" i="69"/>
  <c r="M417" i="68"/>
  <c r="M465" i="68"/>
  <c r="L400" i="70"/>
  <c r="G322" i="72"/>
  <c r="N384" i="72"/>
  <c r="M331" i="65"/>
  <c r="B30" i="44"/>
  <c r="D87" i="44"/>
  <c r="M87" i="44"/>
  <c r="P87" i="44"/>
  <c r="O49" i="44"/>
  <c r="J87" i="44"/>
  <c r="B87" i="44"/>
  <c r="E87" i="44"/>
  <c r="I87" i="44"/>
  <c r="L87" i="44"/>
  <c r="G87" i="44"/>
  <c r="C87" i="44"/>
  <c r="N87" i="44"/>
  <c r="Q87" i="44"/>
  <c r="F87" i="44"/>
  <c r="C68" i="44"/>
  <c r="E68" i="44"/>
  <c r="K87" i="44"/>
  <c r="O87" i="44"/>
  <c r="K68" i="44"/>
  <c r="K68" i="48" s="1"/>
  <c r="J68" i="44"/>
  <c r="J68" i="48" s="1"/>
  <c r="G68" i="44"/>
  <c r="M49" i="44"/>
  <c r="L49" i="44"/>
  <c r="N49" i="44"/>
  <c r="I68" i="44"/>
  <c r="L68" i="44"/>
  <c r="O68" i="44"/>
  <c r="G49" i="44"/>
  <c r="F49" i="44"/>
  <c r="Q68" i="44"/>
  <c r="J62" i="44"/>
  <c r="B49" i="44"/>
  <c r="E49" i="44"/>
  <c r="K30" i="44"/>
  <c r="Q49" i="44"/>
  <c r="M68" i="44"/>
  <c r="J49" i="44"/>
  <c r="P68" i="44"/>
  <c r="I49" i="44"/>
  <c r="D68" i="44"/>
  <c r="C49" i="44"/>
  <c r="N68" i="44"/>
  <c r="K49" i="44"/>
  <c r="H68" i="44"/>
  <c r="D30" i="44"/>
  <c r="F68" i="44"/>
  <c r="C30" i="44"/>
  <c r="D49" i="44"/>
  <c r="P49" i="44"/>
  <c r="L30" i="44"/>
  <c r="H49" i="44"/>
  <c r="B68" i="44"/>
  <c r="E30" i="44"/>
  <c r="G30" i="44"/>
  <c r="M30" i="44"/>
  <c r="O30" i="44"/>
  <c r="Q30" i="44"/>
  <c r="I30" i="44"/>
  <c r="P30" i="44"/>
  <c r="H30" i="44"/>
  <c r="J30" i="44"/>
  <c r="N30" i="44"/>
  <c r="H9" i="44"/>
  <c r="F30" i="44"/>
  <c r="P9" i="44"/>
  <c r="E9" i="44"/>
  <c r="Q9" i="44"/>
  <c r="L9" i="44"/>
  <c r="D3" i="44"/>
  <c r="M9" i="44"/>
  <c r="B9" i="44"/>
  <c r="B9" i="48" s="1"/>
  <c r="N3" i="44"/>
  <c r="C9" i="44"/>
  <c r="O9" i="44"/>
  <c r="K9" i="44"/>
  <c r="G9" i="44"/>
  <c r="I17" i="20"/>
  <c r="Q17" i="20"/>
  <c r="I5" i="39"/>
  <c r="Q8" i="39"/>
  <c r="F10" i="39"/>
  <c r="J10" i="39"/>
  <c r="K11" i="39"/>
  <c r="O11" i="39"/>
  <c r="D12" i="39"/>
  <c r="L12" i="39"/>
  <c r="E15" i="39"/>
  <c r="I15" i="39"/>
  <c r="M15" i="39"/>
  <c r="Q15" i="39"/>
  <c r="K20" i="39"/>
  <c r="O20" i="39"/>
  <c r="H21" i="39"/>
  <c r="E22" i="39"/>
  <c r="I22" i="39"/>
  <c r="M22" i="39"/>
  <c r="Q22" i="39"/>
  <c r="L10" i="39"/>
  <c r="P10" i="39"/>
  <c r="E11" i="39"/>
  <c r="M11" i="39"/>
  <c r="F12" i="39"/>
  <c r="K15" i="39"/>
  <c r="O15" i="39"/>
  <c r="D16" i="39"/>
  <c r="L16" i="39"/>
  <c r="E20" i="39"/>
  <c r="F21" i="39"/>
  <c r="K22" i="39"/>
  <c r="O22" i="39"/>
  <c r="M29" i="39"/>
  <c r="Q29" i="39"/>
  <c r="F31" i="39"/>
  <c r="J31" i="39"/>
  <c r="N31" i="39"/>
  <c r="D35" i="39"/>
  <c r="L35" i="39"/>
  <c r="P35" i="39"/>
  <c r="M36" i="39"/>
  <c r="K29" i="39"/>
  <c r="D31" i="39"/>
  <c r="H31" i="39"/>
  <c r="E32" i="39"/>
  <c r="N35" i="39"/>
  <c r="G36" i="39"/>
  <c r="K36" i="39"/>
  <c r="O36" i="39"/>
  <c r="H40" i="39"/>
  <c r="L40" i="39"/>
  <c r="P40" i="39"/>
  <c r="I41" i="39"/>
  <c r="K48" i="39"/>
  <c r="D50" i="39"/>
  <c r="L50" i="39"/>
  <c r="E51" i="39"/>
  <c r="I51" i="39"/>
  <c r="M51" i="39"/>
  <c r="K55" i="39"/>
  <c r="D59" i="39"/>
  <c r="H59" i="39"/>
  <c r="L59" i="39"/>
  <c r="E60" i="39"/>
  <c r="I60" i="39"/>
  <c r="M60" i="39"/>
  <c r="Q60" i="39"/>
  <c r="E70" i="39"/>
  <c r="I70" i="39"/>
  <c r="M70" i="39"/>
  <c r="N73" i="39"/>
  <c r="K74" i="39"/>
  <c r="D78" i="39"/>
  <c r="L78" i="39"/>
  <c r="P78" i="39"/>
  <c r="I79" i="39"/>
  <c r="Q97" i="39"/>
  <c r="J101" i="39"/>
  <c r="N101" i="39"/>
  <c r="G102" i="39"/>
  <c r="K102" i="39"/>
  <c r="O102" i="39"/>
  <c r="H103" i="39"/>
  <c r="I107" i="39"/>
  <c r="F110" i="39"/>
  <c r="N110" i="39"/>
  <c r="G112" i="39"/>
  <c r="O112" i="39"/>
  <c r="I116" i="39"/>
  <c r="M116" i="39"/>
  <c r="N117" i="39"/>
  <c r="K121" i="39"/>
  <c r="D122" i="39"/>
  <c r="M126" i="39"/>
  <c r="L132" i="39"/>
  <c r="E135" i="39"/>
  <c r="I135" i="39"/>
  <c r="M135" i="39"/>
  <c r="J136" i="39"/>
  <c r="K140" i="39"/>
  <c r="O140" i="39"/>
  <c r="D141" i="39"/>
  <c r="H141" i="39"/>
  <c r="P141" i="39"/>
  <c r="G13" i="39"/>
  <c r="O13" i="39"/>
  <c r="I13" i="42"/>
  <c r="I13" i="39"/>
  <c r="Q13" i="42"/>
  <c r="Q13" i="39"/>
  <c r="G14" i="42"/>
  <c r="G14" i="39"/>
  <c r="O14" i="42"/>
  <c r="O14" i="39"/>
  <c r="I33" i="42"/>
  <c r="I33" i="39"/>
  <c r="Q33" i="42"/>
  <c r="Q33" i="39"/>
  <c r="G34" i="42"/>
  <c r="G34" i="39"/>
  <c r="K34" i="42"/>
  <c r="K34" i="39"/>
  <c r="O34" i="42"/>
  <c r="O34" i="39"/>
  <c r="G53" i="42"/>
  <c r="G53" i="39"/>
  <c r="O53" i="42"/>
  <c r="O53" i="39"/>
  <c r="E71" i="42"/>
  <c r="E71" i="39"/>
  <c r="I71" i="42"/>
  <c r="I71" i="39"/>
  <c r="M71" i="42"/>
  <c r="M71" i="39"/>
  <c r="Q71" i="42"/>
  <c r="Q71" i="39"/>
  <c r="K72" i="42"/>
  <c r="K72" i="39"/>
  <c r="G91" i="42"/>
  <c r="G91" i="39"/>
  <c r="O91" i="42"/>
  <c r="O91" i="39"/>
  <c r="E94" i="42"/>
  <c r="E94" i="39"/>
  <c r="Q94" i="42"/>
  <c r="Q94" i="39"/>
  <c r="K95" i="42"/>
  <c r="K95" i="39"/>
  <c r="E114" i="42"/>
  <c r="E114" i="39"/>
  <c r="M114" i="42"/>
  <c r="M114" i="39"/>
  <c r="G115" i="42"/>
  <c r="G115" i="39"/>
  <c r="K115" i="42"/>
  <c r="K115" i="39"/>
  <c r="O115" i="42"/>
  <c r="O115" i="39"/>
  <c r="I133" i="42"/>
  <c r="I133" i="39"/>
  <c r="Q133" i="42"/>
  <c r="Q133" i="39"/>
  <c r="I169" i="42"/>
  <c r="I169" i="39"/>
  <c r="I86" i="39"/>
  <c r="M86" i="39"/>
  <c r="Q86" i="39"/>
  <c r="N88" i="39"/>
  <c r="G89" i="39"/>
  <c r="O89" i="39"/>
  <c r="H92" i="39"/>
  <c r="I14" i="42"/>
  <c r="I14" i="39"/>
  <c r="Q14" i="42"/>
  <c r="Q14" i="39"/>
  <c r="K33" i="42"/>
  <c r="K33" i="39"/>
  <c r="I34" i="42"/>
  <c r="I34" i="39"/>
  <c r="Q34" i="42"/>
  <c r="Q34" i="39"/>
  <c r="G52" i="42"/>
  <c r="G52" i="39"/>
  <c r="K52" i="42"/>
  <c r="K52" i="39"/>
  <c r="O52" i="42"/>
  <c r="O52" i="39"/>
  <c r="I53" i="42"/>
  <c r="I53" i="39"/>
  <c r="Q53" i="42"/>
  <c r="Q53" i="39"/>
  <c r="M72" i="42"/>
  <c r="M72" i="39"/>
  <c r="Q72" i="42"/>
  <c r="Q72" i="39"/>
  <c r="G90" i="42"/>
  <c r="G90" i="39"/>
  <c r="K90" i="42"/>
  <c r="K90" i="39"/>
  <c r="O90" i="42"/>
  <c r="O90" i="39"/>
  <c r="I91" i="42"/>
  <c r="I91" i="39"/>
  <c r="Q91" i="42"/>
  <c r="Q91" i="39"/>
  <c r="K94" i="42"/>
  <c r="K94" i="39"/>
  <c r="O94" i="42"/>
  <c r="O94" i="39"/>
  <c r="G114" i="42"/>
  <c r="G114" i="39"/>
  <c r="O114" i="42"/>
  <c r="O114" i="39"/>
  <c r="G133" i="42"/>
  <c r="G133" i="39"/>
  <c r="O133" i="42"/>
  <c r="O133" i="39"/>
  <c r="E134" i="42"/>
  <c r="E134" i="39"/>
  <c r="I134" i="42"/>
  <c r="I134" i="39"/>
  <c r="M134" i="42"/>
  <c r="M134" i="39"/>
  <c r="Q134" i="42"/>
  <c r="Q134" i="39"/>
  <c r="G151" i="42"/>
  <c r="G151" i="39"/>
  <c r="O151" i="42"/>
  <c r="O151" i="39"/>
  <c r="E152" i="42"/>
  <c r="E152" i="39"/>
  <c r="I152" i="42"/>
  <c r="I152" i="39"/>
  <c r="M152" i="42"/>
  <c r="M152" i="39"/>
  <c r="Q152" i="42"/>
  <c r="Q152" i="39"/>
  <c r="K169" i="42"/>
  <c r="K169" i="39"/>
  <c r="E170" i="42"/>
  <c r="E170" i="39"/>
  <c r="I170" i="42"/>
  <c r="I170" i="39"/>
  <c r="M170" i="42"/>
  <c r="M170" i="39"/>
  <c r="Q170" i="42"/>
  <c r="Q170" i="39"/>
  <c r="F147" i="39"/>
  <c r="J147" i="39"/>
  <c r="N147" i="39"/>
  <c r="K149" i="39"/>
  <c r="P150" i="39"/>
  <c r="E153" i="39"/>
  <c r="M153" i="39"/>
  <c r="F154" i="39"/>
  <c r="D159" i="39"/>
  <c r="F165" i="39"/>
  <c r="G167" i="39"/>
  <c r="D168" i="39"/>
  <c r="E171" i="39"/>
  <c r="M171" i="39"/>
  <c r="F172" i="39"/>
  <c r="G176" i="39"/>
  <c r="O176" i="39"/>
  <c r="D177" i="39"/>
  <c r="L177" i="39"/>
  <c r="C59" i="39"/>
  <c r="C8" i="39"/>
  <c r="C93" i="39"/>
  <c r="L27" i="19"/>
  <c r="L27" i="20"/>
  <c r="I27" i="22"/>
  <c r="Q27" i="22"/>
  <c r="D8" i="39"/>
  <c r="H8" i="39"/>
  <c r="I10" i="39"/>
  <c r="F11" i="39"/>
  <c r="J11" i="39"/>
  <c r="K12" i="39"/>
  <c r="L15" i="39"/>
  <c r="E16" i="39"/>
  <c r="M16" i="39"/>
  <c r="Q16" i="39"/>
  <c r="N20" i="39"/>
  <c r="O21" i="39"/>
  <c r="D22" i="39"/>
  <c r="H22" i="39"/>
  <c r="L22" i="39"/>
  <c r="P22" i="39"/>
  <c r="F29" i="39"/>
  <c r="J29" i="39"/>
  <c r="N29" i="39"/>
  <c r="L32" i="39"/>
  <c r="P32" i="39"/>
  <c r="I35" i="39"/>
  <c r="M35" i="39"/>
  <c r="Q35" i="39"/>
  <c r="J36" i="39"/>
  <c r="N36" i="39"/>
  <c r="G40" i="39"/>
  <c r="K40" i="39"/>
  <c r="L41" i="39"/>
  <c r="E48" i="39"/>
  <c r="M48" i="39"/>
  <c r="F50" i="39"/>
  <c r="J50" i="39"/>
  <c r="C51" i="39"/>
  <c r="K51" i="39"/>
  <c r="O51" i="39"/>
  <c r="E55" i="39"/>
  <c r="I55" i="39"/>
  <c r="M55" i="39"/>
  <c r="F59" i="39"/>
  <c r="J59" i="39"/>
  <c r="C103" i="39"/>
  <c r="O132" i="39"/>
  <c r="D135" i="39"/>
  <c r="P135" i="39"/>
  <c r="E136" i="39"/>
  <c r="I136" i="39"/>
  <c r="C141" i="39"/>
  <c r="O141" i="39"/>
  <c r="G150" i="39"/>
  <c r="O150" i="39"/>
  <c r="E154" i="39"/>
  <c r="I154" i="39"/>
  <c r="M154" i="39"/>
  <c r="Q154" i="39"/>
  <c r="J158" i="39"/>
  <c r="C159" i="39"/>
  <c r="G159" i="39"/>
  <c r="K159" i="39"/>
  <c r="O159" i="39"/>
  <c r="D165" i="39"/>
  <c r="H165" i="39"/>
  <c r="L165" i="39"/>
  <c r="I167" i="39"/>
  <c r="C171" i="39"/>
  <c r="C121" i="39"/>
  <c r="G60" i="39"/>
  <c r="K60" i="39"/>
  <c r="P64" i="39"/>
  <c r="I67" i="39"/>
  <c r="F69" i="39"/>
  <c r="K70" i="39"/>
  <c r="O70" i="39"/>
  <c r="L73" i="39"/>
  <c r="P73" i="39"/>
  <c r="E74" i="39"/>
  <c r="M74" i="39"/>
  <c r="C79" i="39"/>
  <c r="K79" i="39"/>
  <c r="O79" i="39"/>
  <c r="D86" i="39"/>
  <c r="P86" i="39"/>
  <c r="E88" i="39"/>
  <c r="M88" i="39"/>
  <c r="F89" i="39"/>
  <c r="G92" i="39"/>
  <c r="K92" i="39"/>
  <c r="H93" i="39"/>
  <c r="P93" i="39"/>
  <c r="Q96" i="39"/>
  <c r="F97" i="39"/>
  <c r="J97" i="39"/>
  <c r="C101" i="39"/>
  <c r="G101" i="39"/>
  <c r="K101" i="39"/>
  <c r="H102" i="39"/>
  <c r="P102" i="39"/>
  <c r="I103" i="39"/>
  <c r="Q103" i="39"/>
  <c r="K110" i="39"/>
  <c r="O110" i="39"/>
  <c r="D112" i="39"/>
  <c r="P112" i="39"/>
  <c r="E113" i="39"/>
  <c r="Q113" i="39"/>
  <c r="C117" i="39"/>
  <c r="D121" i="39"/>
  <c r="L121" i="39"/>
  <c r="P121" i="39"/>
  <c r="M122" i="39"/>
  <c r="N126" i="39"/>
  <c r="G129" i="39"/>
  <c r="O129" i="39"/>
  <c r="L131" i="39"/>
  <c r="E132" i="39"/>
  <c r="I132" i="39"/>
  <c r="Q132" i="39"/>
  <c r="K136" i="39"/>
  <c r="D140" i="39"/>
  <c r="H140" i="39"/>
  <c r="M141" i="39"/>
  <c r="F145" i="39"/>
  <c r="O147" i="39"/>
  <c r="D149" i="39"/>
  <c r="H149" i="39"/>
  <c r="Q150" i="39"/>
  <c r="J153" i="39"/>
  <c r="N153" i="39"/>
  <c r="G154" i="39"/>
  <c r="K154" i="39"/>
  <c r="O154" i="39"/>
  <c r="D158" i="39"/>
  <c r="L158" i="39"/>
  <c r="P158" i="39"/>
  <c r="E159" i="39"/>
  <c r="M159" i="39"/>
  <c r="Q159" i="39"/>
  <c r="J163" i="39"/>
  <c r="P92" i="39"/>
  <c r="M93" i="39"/>
  <c r="F96" i="39"/>
  <c r="N96" i="39"/>
  <c r="C97" i="39"/>
  <c r="K97" i="39"/>
  <c r="D101" i="39"/>
  <c r="H101" i="39"/>
  <c r="M102" i="39"/>
  <c r="F103" i="39"/>
  <c r="D110" i="39"/>
  <c r="Q112" i="39"/>
  <c r="F113" i="39"/>
  <c r="J113" i="39"/>
  <c r="O116" i="39"/>
  <c r="P117" i="39"/>
  <c r="M121" i="39"/>
  <c r="J122" i="39"/>
  <c r="N122" i="39"/>
  <c r="M131" i="39"/>
  <c r="F132" i="39"/>
  <c r="J132" i="39"/>
  <c r="C135" i="39"/>
  <c r="K135" i="39"/>
  <c r="O135" i="39"/>
  <c r="D136" i="39"/>
  <c r="L136" i="39"/>
  <c r="P136" i="39"/>
  <c r="N141" i="39"/>
  <c r="P147" i="39"/>
  <c r="E149" i="39"/>
  <c r="I149" i="39"/>
  <c r="M149" i="39"/>
  <c r="Q149" i="39"/>
  <c r="J150" i="39"/>
  <c r="N150" i="39"/>
  <c r="C153" i="39"/>
  <c r="K153" i="39"/>
  <c r="D154" i="39"/>
  <c r="H154" i="39"/>
  <c r="E158" i="39"/>
  <c r="I158" i="39"/>
  <c r="M158" i="39"/>
  <c r="F159" i="39"/>
  <c r="C165" i="39"/>
  <c r="G165" i="39"/>
  <c r="H167" i="39"/>
  <c r="L167" i="39"/>
  <c r="I168" i="39"/>
  <c r="Q168" i="39"/>
  <c r="N171" i="39"/>
  <c r="D13" i="39"/>
  <c r="D13" i="42"/>
  <c r="L13" i="39"/>
  <c r="L13" i="42"/>
  <c r="P13" i="39"/>
  <c r="P13" i="42"/>
  <c r="F14" i="39"/>
  <c r="F14" i="42"/>
  <c r="J14" i="39"/>
  <c r="J14" i="42"/>
  <c r="N14" i="39"/>
  <c r="N14" i="42"/>
  <c r="D34" i="39"/>
  <c r="D34" i="42"/>
  <c r="L34" i="39"/>
  <c r="L34" i="42"/>
  <c r="P34" i="39"/>
  <c r="P34" i="42"/>
  <c r="F52" i="39"/>
  <c r="F52" i="42"/>
  <c r="N52" i="39"/>
  <c r="N52" i="42"/>
  <c r="H53" i="39"/>
  <c r="H53" i="42"/>
  <c r="P53" i="39"/>
  <c r="P53" i="42"/>
  <c r="L72" i="39"/>
  <c r="L72" i="42"/>
  <c r="D90" i="39"/>
  <c r="D90" i="42"/>
  <c r="F168" i="39"/>
  <c r="J168" i="39"/>
  <c r="N168" i="39"/>
  <c r="G171" i="39"/>
  <c r="H172" i="39"/>
  <c r="L172" i="39"/>
  <c r="P172" i="39"/>
  <c r="I176" i="39"/>
  <c r="M176" i="39"/>
  <c r="J177" i="39"/>
  <c r="N177" i="39"/>
  <c r="J176" i="39"/>
  <c r="N176" i="39"/>
  <c r="O177" i="39"/>
  <c r="F13" i="39"/>
  <c r="F13" i="42"/>
  <c r="H14" i="39"/>
  <c r="H14" i="42"/>
  <c r="D33" i="39"/>
  <c r="D33" i="42"/>
  <c r="H33" i="39"/>
  <c r="H33" i="42"/>
  <c r="L33" i="39"/>
  <c r="L33" i="42"/>
  <c r="P33" i="39"/>
  <c r="P33" i="42"/>
  <c r="F53" i="39"/>
  <c r="F53" i="42"/>
  <c r="J53" i="39"/>
  <c r="J53" i="42"/>
  <c r="N53" i="39"/>
  <c r="N53" i="42"/>
  <c r="D71" i="39"/>
  <c r="D71" i="42"/>
  <c r="H71" i="39"/>
  <c r="H71" i="42"/>
  <c r="L71" i="39"/>
  <c r="L71" i="42"/>
  <c r="P71" i="39"/>
  <c r="P71" i="42"/>
  <c r="F72" i="39"/>
  <c r="F72" i="42"/>
  <c r="J72" i="39"/>
  <c r="J72" i="42"/>
  <c r="N72" i="39"/>
  <c r="N72" i="42"/>
  <c r="L90" i="39"/>
  <c r="L90" i="42"/>
  <c r="P90" i="39"/>
  <c r="P90" i="42"/>
  <c r="F91" i="39"/>
  <c r="F91" i="42"/>
  <c r="J91" i="39"/>
  <c r="J91" i="42"/>
  <c r="N91" i="39"/>
  <c r="N91" i="42"/>
  <c r="D94" i="39"/>
  <c r="D94" i="42"/>
  <c r="F114" i="39"/>
  <c r="F114" i="42"/>
  <c r="N114" i="39"/>
  <c r="N114" i="42"/>
  <c r="P115" i="39"/>
  <c r="P115" i="42"/>
  <c r="F133" i="39"/>
  <c r="F133" i="42"/>
  <c r="N133" i="39"/>
  <c r="N133" i="42"/>
  <c r="H134" i="39"/>
  <c r="H134" i="42"/>
  <c r="L134" i="39"/>
  <c r="L134" i="42"/>
  <c r="P134" i="39"/>
  <c r="P134" i="42"/>
  <c r="F151" i="39"/>
  <c r="F151" i="42"/>
  <c r="N151" i="39"/>
  <c r="N151" i="42"/>
  <c r="P152" i="39"/>
  <c r="P152" i="42"/>
  <c r="F169" i="39"/>
  <c r="F169" i="42"/>
  <c r="J169" i="39"/>
  <c r="J169" i="42"/>
  <c r="N169" i="39"/>
  <c r="N169" i="42"/>
  <c r="H170" i="39"/>
  <c r="H170" i="42"/>
  <c r="L170" i="39"/>
  <c r="L170" i="42"/>
  <c r="P170" i="39"/>
  <c r="P170" i="42"/>
  <c r="J90" i="39"/>
  <c r="J90" i="42"/>
  <c r="N90" i="39"/>
  <c r="N90" i="42"/>
  <c r="D91" i="39"/>
  <c r="D91" i="42"/>
  <c r="L91" i="39"/>
  <c r="L91" i="42"/>
  <c r="F94" i="39"/>
  <c r="F94" i="42"/>
  <c r="J94" i="39"/>
  <c r="J94" i="42"/>
  <c r="N94" i="39"/>
  <c r="N94" i="42"/>
  <c r="D95" i="39"/>
  <c r="D95" i="42"/>
  <c r="H95" i="39"/>
  <c r="H95" i="42"/>
  <c r="P95" i="39"/>
  <c r="P95" i="42"/>
  <c r="D114" i="39"/>
  <c r="D114" i="42"/>
  <c r="H114" i="39"/>
  <c r="H114" i="42"/>
  <c r="L114" i="39"/>
  <c r="L114" i="42"/>
  <c r="P114" i="39"/>
  <c r="P114" i="42"/>
  <c r="F115" i="39"/>
  <c r="F115" i="42"/>
  <c r="J115" i="39"/>
  <c r="J115" i="42"/>
  <c r="D133" i="39"/>
  <c r="D133" i="42"/>
  <c r="H133" i="39"/>
  <c r="H133" i="42"/>
  <c r="L133" i="39"/>
  <c r="L133" i="42"/>
  <c r="P133" i="39"/>
  <c r="P133" i="42"/>
  <c r="D151" i="39"/>
  <c r="D151" i="42"/>
  <c r="L151" i="39"/>
  <c r="L151" i="42"/>
  <c r="F152" i="39"/>
  <c r="F152" i="42"/>
  <c r="J152" i="39"/>
  <c r="J152" i="42"/>
  <c r="N152" i="39"/>
  <c r="N152" i="42"/>
  <c r="D169" i="39"/>
  <c r="D169" i="42"/>
  <c r="H169" i="39"/>
  <c r="H169" i="42"/>
  <c r="P169" i="39"/>
  <c r="P169" i="42"/>
  <c r="H52" i="39"/>
  <c r="L52" i="39"/>
  <c r="P52" i="39"/>
  <c r="F71" i="39"/>
  <c r="J71" i="39"/>
  <c r="N71" i="39"/>
  <c r="H94" i="39"/>
  <c r="L94" i="39"/>
  <c r="P94" i="39"/>
  <c r="L14" i="39"/>
  <c r="P14" i="39"/>
  <c r="F33" i="39"/>
  <c r="J33" i="39"/>
  <c r="N33" i="39"/>
  <c r="D14" i="39"/>
  <c r="D52" i="39"/>
  <c r="D115" i="39"/>
  <c r="M21" i="39"/>
  <c r="I59" i="39"/>
  <c r="O86" i="39"/>
  <c r="Q92" i="39"/>
  <c r="Q110" i="39"/>
  <c r="H36" i="39"/>
  <c r="Q12" i="39"/>
  <c r="I54" i="39"/>
  <c r="O27" i="19"/>
  <c r="J27" i="20"/>
  <c r="D27" i="20"/>
  <c r="H27" i="20"/>
  <c r="G16" i="39"/>
  <c r="G50" i="39"/>
  <c r="K54" i="39"/>
  <c r="G86" i="39"/>
  <c r="E40" i="39"/>
  <c r="H17" i="19"/>
  <c r="J51" i="39"/>
  <c r="J79" i="39"/>
  <c r="E50" i="39"/>
  <c r="H51" i="39"/>
  <c r="H70" i="39"/>
  <c r="H74" i="39"/>
  <c r="P74" i="39"/>
  <c r="H89" i="39"/>
  <c r="L102" i="39"/>
  <c r="H153" i="39"/>
  <c r="D171" i="39"/>
  <c r="H171" i="39"/>
  <c r="P171" i="39"/>
  <c r="K88" i="39"/>
  <c r="K96" i="39"/>
  <c r="G113" i="39"/>
  <c r="K113" i="39"/>
  <c r="O113" i="39"/>
  <c r="M167" i="39"/>
  <c r="O168" i="39"/>
  <c r="N86" i="39"/>
  <c r="N93" i="39"/>
  <c r="N102" i="39"/>
  <c r="F112" i="39"/>
  <c r="J131" i="39"/>
  <c r="N131" i="39"/>
  <c r="F135" i="39"/>
  <c r="N167" i="39"/>
  <c r="F102" i="39"/>
  <c r="L88" i="39"/>
  <c r="P88" i="39"/>
  <c r="D96" i="39"/>
  <c r="L96" i="39"/>
  <c r="P96" i="39"/>
  <c r="P103" i="39"/>
  <c r="D117" i="39"/>
  <c r="J92" i="39"/>
  <c r="N92" i="39"/>
  <c r="G67" i="39"/>
  <c r="G93" i="39"/>
  <c r="K93" i="39"/>
  <c r="M32" i="39"/>
  <c r="E41" i="39"/>
  <c r="Q51" i="39"/>
  <c r="E86" i="39"/>
  <c r="I89" i="39"/>
  <c r="M89" i="39"/>
  <c r="Q89" i="39"/>
  <c r="E97" i="39"/>
  <c r="I97" i="39"/>
  <c r="M97" i="39"/>
  <c r="I121" i="39"/>
  <c r="F136" i="39"/>
  <c r="F141" i="39"/>
  <c r="P129" i="39"/>
  <c r="L141" i="39"/>
  <c r="H150" i="39"/>
  <c r="C129" i="39"/>
  <c r="C71" i="39"/>
  <c r="C33" i="39"/>
  <c r="C13" i="39"/>
  <c r="C169" i="39"/>
  <c r="C133" i="39"/>
  <c r="C95" i="39"/>
  <c r="C91" i="39"/>
  <c r="C53" i="39"/>
  <c r="C115" i="39"/>
  <c r="C35" i="39"/>
  <c r="C11" i="39"/>
  <c r="C151" i="39"/>
  <c r="H88" i="39"/>
  <c r="F22" i="39"/>
  <c r="J22" i="39"/>
  <c r="N22" i="39"/>
  <c r="D20" i="39"/>
  <c r="H20" i="39"/>
  <c r="L20" i="39"/>
  <c r="P20" i="39"/>
  <c r="H15" i="39"/>
  <c r="J16" i="39"/>
  <c r="F8" i="39"/>
  <c r="N8" i="39"/>
  <c r="K8" i="39"/>
  <c r="M113" i="39"/>
  <c r="O4" i="19"/>
  <c r="Q27" i="20"/>
  <c r="G27" i="19"/>
  <c r="K27" i="19"/>
  <c r="G17" i="20"/>
  <c r="K17" i="20"/>
  <c r="O4" i="22"/>
  <c r="I11" i="39"/>
  <c r="K32" i="39"/>
  <c r="J40" i="39"/>
  <c r="N40" i="39"/>
  <c r="D48" i="39"/>
  <c r="H48" i="39"/>
  <c r="L48" i="39"/>
  <c r="P48" i="39"/>
  <c r="I50" i="39"/>
  <c r="M50" i="39"/>
  <c r="Q50" i="39"/>
  <c r="F51" i="39"/>
  <c r="N51" i="39"/>
  <c r="G54" i="39"/>
  <c r="O54" i="39"/>
  <c r="D55" i="39"/>
  <c r="L55" i="39"/>
  <c r="P55" i="39"/>
  <c r="M59" i="39"/>
  <c r="Q59" i="39"/>
  <c r="J67" i="39"/>
  <c r="N67" i="39"/>
  <c r="K69" i="39"/>
  <c r="Q73" i="39"/>
  <c r="J74" i="39"/>
  <c r="L79" i="39"/>
  <c r="E17" i="22"/>
  <c r="M17" i="22"/>
  <c r="Q93" i="39"/>
  <c r="G29" i="39"/>
  <c r="D40" i="39"/>
  <c r="N48" i="39"/>
  <c r="K50" i="39"/>
  <c r="K59" i="39"/>
  <c r="H60" i="39"/>
  <c r="P60" i="39"/>
  <c r="D67" i="39"/>
  <c r="L67" i="39"/>
  <c r="E69" i="39"/>
  <c r="I69" i="39"/>
  <c r="M69" i="39"/>
  <c r="Q69" i="39"/>
  <c r="F70" i="39"/>
  <c r="N70" i="39"/>
  <c r="G73" i="39"/>
  <c r="L74" i="39"/>
  <c r="F79" i="39"/>
  <c r="N79" i="39"/>
  <c r="P176" i="39"/>
  <c r="I177" i="39"/>
  <c r="M177" i="39"/>
  <c r="Q177" i="39"/>
  <c r="H129" i="39"/>
  <c r="Q131" i="39"/>
  <c r="E165" i="39"/>
  <c r="I165" i="39"/>
  <c r="M165" i="39"/>
  <c r="J167" i="39"/>
  <c r="L171" i="39"/>
  <c r="E172" i="39"/>
  <c r="I172" i="39"/>
  <c r="Q172" i="39"/>
  <c r="E102" i="39"/>
  <c r="C27" i="22"/>
  <c r="O10" i="39"/>
  <c r="I12" i="39"/>
  <c r="F15" i="39"/>
  <c r="J15" i="39"/>
  <c r="K16" i="39"/>
  <c r="O16" i="39"/>
  <c r="E21" i="39"/>
  <c r="I21" i="39"/>
  <c r="Q21" i="39"/>
  <c r="D29" i="39"/>
  <c r="L29" i="39"/>
  <c r="E31" i="39"/>
  <c r="I31" i="39"/>
  <c r="M31" i="39"/>
  <c r="Q31" i="39"/>
  <c r="F32" i="39"/>
  <c r="J32" i="39"/>
  <c r="N32" i="39"/>
  <c r="G35" i="39"/>
  <c r="D36" i="39"/>
  <c r="L36" i="39"/>
  <c r="P36" i="39"/>
  <c r="I40" i="39"/>
  <c r="M40" i="39"/>
  <c r="Q40" i="39"/>
  <c r="F41" i="39"/>
  <c r="J41" i="39"/>
  <c r="N41" i="39"/>
  <c r="G70" i="39"/>
  <c r="N78" i="39"/>
  <c r="G88" i="39"/>
  <c r="O88" i="39"/>
  <c r="D89" i="39"/>
  <c r="L89" i="39"/>
  <c r="E92" i="39"/>
  <c r="O96" i="39"/>
  <c r="H97" i="39"/>
  <c r="E101" i="39"/>
  <c r="I101" i="39"/>
  <c r="M101" i="39"/>
  <c r="Q101" i="39"/>
  <c r="J102" i="39"/>
  <c r="K103" i="39"/>
  <c r="H113" i="39"/>
  <c r="O17" i="20"/>
  <c r="E17" i="20"/>
  <c r="M17" i="20"/>
  <c r="G27" i="20"/>
  <c r="K27" i="20"/>
  <c r="O27" i="20"/>
  <c r="E27" i="20"/>
  <c r="I27" i="20"/>
  <c r="M27" i="20"/>
  <c r="G4" i="22"/>
  <c r="K4" i="22"/>
  <c r="G27" i="22"/>
  <c r="K27" i="22"/>
  <c r="O27" i="22"/>
  <c r="E27" i="22"/>
  <c r="M27" i="22"/>
  <c r="M54" i="39"/>
  <c r="F92" i="39"/>
  <c r="O93" i="39"/>
  <c r="K4" i="19"/>
  <c r="E4" i="19"/>
  <c r="I4" i="19"/>
  <c r="F27" i="19"/>
  <c r="J27" i="19"/>
  <c r="N27" i="19"/>
  <c r="D27" i="19"/>
  <c r="P17" i="20"/>
  <c r="D4" i="22"/>
  <c r="H4" i="22"/>
  <c r="L4" i="22"/>
  <c r="P4" i="22"/>
  <c r="F4" i="22"/>
  <c r="J4" i="22"/>
  <c r="N4" i="22"/>
  <c r="H17" i="22"/>
  <c r="P17" i="22"/>
  <c r="D27" i="22"/>
  <c r="H27" i="22"/>
  <c r="L27" i="22"/>
  <c r="P27" i="22"/>
  <c r="D32" i="39"/>
  <c r="G55" i="39"/>
  <c r="Q70" i="39"/>
  <c r="I96" i="39"/>
  <c r="E117" i="39"/>
  <c r="Q117" i="39"/>
  <c r="N121" i="39"/>
  <c r="I129" i="39"/>
  <c r="Q129" i="39"/>
  <c r="O172" i="39"/>
  <c r="I141" i="39"/>
  <c r="J17" i="19"/>
  <c r="N17" i="19"/>
  <c r="C17" i="20"/>
  <c r="F17" i="20"/>
  <c r="J17" i="20"/>
  <c r="N17" i="20"/>
  <c r="D17" i="20"/>
  <c r="H17" i="20"/>
  <c r="L17" i="20"/>
  <c r="C17" i="22"/>
  <c r="F17" i="22"/>
  <c r="J17" i="22"/>
  <c r="N17" i="22"/>
  <c r="D17" i="22"/>
  <c r="L17" i="22"/>
  <c r="F27" i="22"/>
  <c r="J27" i="22"/>
  <c r="N27" i="22"/>
  <c r="D4" i="19"/>
  <c r="H4" i="19"/>
  <c r="L4" i="19"/>
  <c r="P4" i="19"/>
  <c r="N4" i="19"/>
  <c r="E17" i="19"/>
  <c r="I17" i="19"/>
  <c r="Q17" i="19"/>
  <c r="K17" i="19"/>
  <c r="P27" i="20"/>
  <c r="I17" i="22"/>
  <c r="Q17" i="22"/>
  <c r="M4" i="19"/>
  <c r="Q4" i="19"/>
  <c r="G17" i="19"/>
  <c r="O17" i="19"/>
  <c r="M17" i="19"/>
  <c r="C27" i="19"/>
  <c r="D17" i="19"/>
  <c r="L17" i="19"/>
  <c r="P17" i="19"/>
  <c r="G4" i="19"/>
  <c r="H27" i="19"/>
  <c r="P27" i="19"/>
  <c r="C4" i="22"/>
  <c r="E4" i="22"/>
  <c r="I4" i="22"/>
  <c r="M4" i="22"/>
  <c r="Q4" i="22"/>
  <c r="G17" i="22"/>
  <c r="K17" i="22"/>
  <c r="O17" i="22"/>
  <c r="F4" i="19"/>
  <c r="J4" i="19"/>
  <c r="E27" i="19"/>
  <c r="I27" i="19"/>
  <c r="M27" i="19"/>
  <c r="Q27" i="19"/>
  <c r="C27" i="20"/>
  <c r="F17" i="19"/>
  <c r="C4" i="20"/>
  <c r="C4" i="19"/>
  <c r="C17" i="19"/>
  <c r="C15" i="18"/>
  <c r="B15" i="11"/>
  <c r="Q15" i="9"/>
  <c r="P15" i="9"/>
  <c r="O15" i="9"/>
  <c r="N15" i="9"/>
  <c r="M15" i="9"/>
  <c r="L15" i="9"/>
  <c r="K15" i="9"/>
  <c r="J15" i="9"/>
  <c r="I15" i="9"/>
  <c r="H15" i="9"/>
  <c r="G15" i="9"/>
  <c r="F15" i="9"/>
  <c r="E15" i="9"/>
  <c r="D15" i="9"/>
  <c r="C15" i="9"/>
  <c r="B15" i="9"/>
  <c r="Q184" i="65" l="1"/>
  <c r="Q203" i="65"/>
  <c r="Q237" i="68"/>
  <c r="E323" i="70"/>
  <c r="J200" i="65"/>
  <c r="M171" i="65"/>
  <c r="M170" i="65" s="1"/>
  <c r="M200" i="66"/>
  <c r="D172" i="65"/>
  <c r="O178" i="65"/>
  <c r="F226" i="64"/>
  <c r="Q358" i="71"/>
  <c r="H183" i="67"/>
  <c r="C395" i="69"/>
  <c r="F179" i="67"/>
  <c r="C99" i="65"/>
  <c r="C175" i="65" s="1"/>
  <c r="O243" i="68"/>
  <c r="F329" i="70"/>
  <c r="K163" i="39"/>
  <c r="O126" i="39"/>
  <c r="G107" i="39"/>
  <c r="E26" i="39"/>
  <c r="I3" i="44"/>
  <c r="J170" i="71"/>
  <c r="F99" i="67"/>
  <c r="L196" i="65"/>
  <c r="G179" i="67"/>
  <c r="J392" i="69"/>
  <c r="M407" i="66"/>
  <c r="M208" i="71"/>
  <c r="D172" i="67"/>
  <c r="F111" i="64"/>
  <c r="C198" i="64"/>
  <c r="I174" i="66"/>
  <c r="I173" i="66" s="1"/>
  <c r="Q274" i="68"/>
  <c r="Q222" i="65"/>
  <c r="M395" i="69"/>
  <c r="J181" i="70"/>
  <c r="H174" i="67"/>
  <c r="L180" i="67"/>
  <c r="F134" i="72"/>
  <c r="J492" i="68"/>
  <c r="L175" i="69"/>
  <c r="K222" i="65"/>
  <c r="F247" i="64"/>
  <c r="P468" i="68"/>
  <c r="E139" i="65"/>
  <c r="E376" i="69"/>
  <c r="I222" i="69"/>
  <c r="K174" i="65"/>
  <c r="L352" i="71"/>
  <c r="M386" i="66"/>
  <c r="J386" i="69"/>
  <c r="N376" i="69"/>
  <c r="D395" i="66"/>
  <c r="M107" i="39"/>
  <c r="E143" i="50"/>
  <c r="O63" i="48"/>
  <c r="K99" i="66"/>
  <c r="K175" i="66" s="1"/>
  <c r="N492" i="68"/>
  <c r="C417" i="64"/>
  <c r="I395" i="69"/>
  <c r="O414" i="66"/>
  <c r="J7" i="67"/>
  <c r="J64" i="39"/>
  <c r="P395" i="70"/>
  <c r="P376" i="70"/>
  <c r="G208" i="71"/>
  <c r="G190" i="71"/>
  <c r="F175" i="67"/>
  <c r="P376" i="71"/>
  <c r="Q177" i="65"/>
  <c r="D215" i="71"/>
  <c r="G388" i="72"/>
  <c r="G329" i="72"/>
  <c r="L376" i="70"/>
  <c r="L395" i="70"/>
  <c r="P485" i="68"/>
  <c r="P509" i="68"/>
  <c r="C369" i="65"/>
  <c r="C388" i="65"/>
  <c r="O176" i="72"/>
  <c r="O194" i="72"/>
  <c r="J206" i="72"/>
  <c r="J179" i="72"/>
  <c r="E190" i="71"/>
  <c r="E172" i="71"/>
  <c r="N7" i="71"/>
  <c r="N35" i="71"/>
  <c r="N63" i="71" s="1"/>
  <c r="F206" i="71"/>
  <c r="F179" i="71"/>
  <c r="I177" i="70"/>
  <c r="I196" i="70"/>
  <c r="J222" i="69"/>
  <c r="J203" i="69"/>
  <c r="I253" i="68"/>
  <c r="I229" i="68"/>
  <c r="P274" i="68"/>
  <c r="P261" i="68"/>
  <c r="P212" i="68"/>
  <c r="M183" i="67"/>
  <c r="M182" i="67"/>
  <c r="I182" i="67"/>
  <c r="I200" i="67"/>
  <c r="I183" i="67"/>
  <c r="D194" i="67"/>
  <c r="D174" i="67"/>
  <c r="E200" i="66"/>
  <c r="E182" i="66"/>
  <c r="O215" i="66"/>
  <c r="O179" i="66"/>
  <c r="O178" i="66"/>
  <c r="K178" i="66"/>
  <c r="K196" i="66"/>
  <c r="K215" i="66"/>
  <c r="C178" i="66"/>
  <c r="C196" i="66"/>
  <c r="L7" i="66"/>
  <c r="Q182" i="65"/>
  <c r="Q183" i="65"/>
  <c r="I182" i="65"/>
  <c r="I183" i="65"/>
  <c r="E182" i="65"/>
  <c r="E200" i="65"/>
  <c r="H405" i="70"/>
  <c r="H342" i="70"/>
  <c r="C99" i="66"/>
  <c r="C175" i="66" s="1"/>
  <c r="C139" i="66"/>
  <c r="J361" i="72"/>
  <c r="J379" i="72"/>
  <c r="H200" i="64"/>
  <c r="H199" i="64"/>
  <c r="F369" i="66"/>
  <c r="F407" i="66"/>
  <c r="D216" i="68"/>
  <c r="D263" i="68"/>
  <c r="I178" i="67"/>
  <c r="I215" i="67"/>
  <c r="I179" i="67"/>
  <c r="I196" i="67"/>
  <c r="E178" i="66"/>
  <c r="E215" i="66"/>
  <c r="E196" i="66"/>
  <c r="F174" i="66"/>
  <c r="F173" i="66" s="1"/>
  <c r="F222" i="66"/>
  <c r="Q215" i="65"/>
  <c r="Q178" i="65"/>
  <c r="Q179" i="65"/>
  <c r="N171" i="65"/>
  <c r="N172" i="65"/>
  <c r="F7" i="65"/>
  <c r="F26" i="39"/>
  <c r="J223" i="64"/>
  <c r="J204" i="64"/>
  <c r="L240" i="64"/>
  <c r="L199" i="64"/>
  <c r="L200" i="64"/>
  <c r="I215" i="64"/>
  <c r="I194" i="64"/>
  <c r="E215" i="64"/>
  <c r="E214" i="64" s="1"/>
  <c r="E194" i="64"/>
  <c r="B200" i="66"/>
  <c r="B183" i="66"/>
  <c r="M388" i="72"/>
  <c r="M383" i="72" s="1"/>
  <c r="M329" i="72"/>
  <c r="K388" i="71"/>
  <c r="K329" i="71"/>
  <c r="P352" i="72"/>
  <c r="P275" i="72"/>
  <c r="J293" i="71"/>
  <c r="J316" i="71"/>
  <c r="K213" i="69"/>
  <c r="K150" i="69"/>
  <c r="P388" i="71"/>
  <c r="P329" i="71"/>
  <c r="I329" i="66"/>
  <c r="I285" i="66"/>
  <c r="J111" i="72"/>
  <c r="J134" i="72"/>
  <c r="O145" i="39"/>
  <c r="F184" i="67"/>
  <c r="B182" i="66"/>
  <c r="J329" i="65"/>
  <c r="J505" i="68"/>
  <c r="J457" i="68"/>
  <c r="K172" i="72"/>
  <c r="K208" i="72"/>
  <c r="M143" i="66"/>
  <c r="M99" i="66"/>
  <c r="J7" i="66"/>
  <c r="J45" i="42"/>
  <c r="C358" i="72"/>
  <c r="D217" i="68"/>
  <c r="C465" i="68"/>
  <c r="C455" i="68"/>
  <c r="G7" i="72"/>
  <c r="H178" i="66"/>
  <c r="H179" i="66"/>
  <c r="M7" i="66"/>
  <c r="N45" i="39"/>
  <c r="M45" i="39"/>
  <c r="M329" i="65"/>
  <c r="M285" i="65"/>
  <c r="F213" i="67"/>
  <c r="J176" i="72"/>
  <c r="J194" i="72"/>
  <c r="M7" i="71"/>
  <c r="M145" i="39"/>
  <c r="I7" i="70"/>
  <c r="I35" i="70"/>
  <c r="I63" i="70" s="1"/>
  <c r="E7" i="70"/>
  <c r="E126" i="39"/>
  <c r="B191" i="64"/>
  <c r="B190" i="64" s="1"/>
  <c r="B192" i="64"/>
  <c r="E388" i="71"/>
  <c r="E329" i="71"/>
  <c r="O202" i="64"/>
  <c r="O311" i="71"/>
  <c r="D124" i="50"/>
  <c r="F213" i="66"/>
  <c r="I414" i="67"/>
  <c r="H468" i="68"/>
  <c r="I181" i="65"/>
  <c r="N395" i="69"/>
  <c r="N124" i="50"/>
  <c r="B99" i="67"/>
  <c r="C194" i="66"/>
  <c r="G63" i="48"/>
  <c r="O44" i="48"/>
  <c r="O25" i="48"/>
  <c r="M131" i="69"/>
  <c r="H198" i="64"/>
  <c r="H261" i="68"/>
  <c r="B181" i="66"/>
  <c r="Q323" i="65"/>
  <c r="P361" i="71"/>
  <c r="D414" i="66"/>
  <c r="D129" i="71"/>
  <c r="J202" i="64"/>
  <c r="Q492" i="68"/>
  <c r="J316" i="72"/>
  <c r="D4" i="48"/>
  <c r="P255" i="68"/>
  <c r="E181" i="66"/>
  <c r="D213" i="65"/>
  <c r="D206" i="71"/>
  <c r="C376" i="67"/>
  <c r="E181" i="65"/>
  <c r="M181" i="65"/>
  <c r="D63" i="48"/>
  <c r="F170" i="71"/>
  <c r="P370" i="71"/>
  <c r="D386" i="69"/>
  <c r="B81" i="50"/>
  <c r="N379" i="71"/>
  <c r="D468" i="68"/>
  <c r="D414" i="67"/>
  <c r="D459" i="64"/>
  <c r="H161" i="50"/>
  <c r="L376" i="72"/>
  <c r="L358" i="72"/>
  <c r="L352" i="72"/>
  <c r="P197" i="71"/>
  <c r="P215" i="71"/>
  <c r="F505" i="68"/>
  <c r="Q481" i="68"/>
  <c r="D170" i="72"/>
  <c r="G170" i="71"/>
  <c r="G197" i="71"/>
  <c r="C222" i="70"/>
  <c r="C203" i="70"/>
  <c r="N182" i="67"/>
  <c r="N183" i="67"/>
  <c r="E193" i="67"/>
  <c r="E194" i="67"/>
  <c r="N182" i="66"/>
  <c r="N183" i="66"/>
  <c r="J183" i="66"/>
  <c r="J182" i="66"/>
  <c r="Q199" i="65"/>
  <c r="Q180" i="65"/>
  <c r="Q204" i="64"/>
  <c r="Q203" i="64"/>
  <c r="M203" i="64"/>
  <c r="M204" i="64"/>
  <c r="F329" i="67"/>
  <c r="F329" i="69"/>
  <c r="F285" i="69"/>
  <c r="D197" i="72"/>
  <c r="D215" i="72"/>
  <c r="C182" i="66"/>
  <c r="C200" i="66"/>
  <c r="O182" i="66"/>
  <c r="M379" i="71"/>
  <c r="M361" i="71"/>
  <c r="F481" i="68"/>
  <c r="P386" i="69"/>
  <c r="F395" i="67"/>
  <c r="F376" i="67"/>
  <c r="J407" i="67"/>
  <c r="J369" i="67"/>
  <c r="N369" i="65"/>
  <c r="N407" i="65"/>
  <c r="C172" i="72"/>
  <c r="C208" i="72"/>
  <c r="C190" i="72"/>
  <c r="O190" i="71"/>
  <c r="O208" i="71"/>
  <c r="H222" i="69"/>
  <c r="H175" i="69"/>
  <c r="F220" i="68"/>
  <c r="F267" i="68"/>
  <c r="F243" i="68"/>
  <c r="I163" i="39"/>
  <c r="J172" i="66"/>
  <c r="J170" i="66" s="1"/>
  <c r="J171" i="66"/>
  <c r="L386" i="70"/>
  <c r="D414" i="65"/>
  <c r="B215" i="66"/>
  <c r="B179" i="66"/>
  <c r="O213" i="70"/>
  <c r="O150" i="70"/>
  <c r="O457" i="68"/>
  <c r="O481" i="68"/>
  <c r="O505" i="68"/>
  <c r="O388" i="66"/>
  <c r="O369" i="66"/>
  <c r="G438" i="64"/>
  <c r="G459" i="64"/>
  <c r="C407" i="66"/>
  <c r="C369" i="66"/>
  <c r="C388" i="66"/>
  <c r="L208" i="72"/>
  <c r="L172" i="72"/>
  <c r="I206" i="72"/>
  <c r="I201" i="72" s="1"/>
  <c r="I215" i="72"/>
  <c r="I170" i="72"/>
  <c r="I188" i="72"/>
  <c r="E203" i="69"/>
  <c r="E194" i="69"/>
  <c r="M224" i="68"/>
  <c r="M225" i="68"/>
  <c r="E225" i="68"/>
  <c r="E247" i="68"/>
  <c r="O274" i="68"/>
  <c r="O212" i="68"/>
  <c r="K236" i="68"/>
  <c r="K235" i="68" s="1"/>
  <c r="K250" i="68"/>
  <c r="C236" i="68"/>
  <c r="C235" i="68" s="1"/>
  <c r="C237" i="68"/>
  <c r="C250" i="68"/>
  <c r="C274" i="68"/>
  <c r="C231" i="68"/>
  <c r="N179" i="65"/>
  <c r="N196" i="65"/>
  <c r="N215" i="65"/>
  <c r="L405" i="69"/>
  <c r="L399" i="69" s="1"/>
  <c r="L342" i="69"/>
  <c r="D213" i="70"/>
  <c r="D150" i="70"/>
  <c r="K405" i="65"/>
  <c r="O206" i="71"/>
  <c r="Q379" i="71"/>
  <c r="Q376" i="69"/>
  <c r="G367" i="67"/>
  <c r="P379" i="71"/>
  <c r="H379" i="72"/>
  <c r="N395" i="65"/>
  <c r="J311" i="71"/>
  <c r="D206" i="72"/>
  <c r="K150" i="70"/>
  <c r="P386" i="70"/>
  <c r="N395" i="70"/>
  <c r="E124" i="50"/>
  <c r="K219" i="68"/>
  <c r="L379" i="71"/>
  <c r="C414" i="66"/>
  <c r="L4" i="48"/>
  <c r="E213" i="67"/>
  <c r="J367" i="69"/>
  <c r="I223" i="68"/>
  <c r="E161" i="50"/>
  <c r="G206" i="72"/>
  <c r="K226" i="68"/>
  <c r="B171" i="66"/>
  <c r="F359" i="64"/>
  <c r="Q405" i="67"/>
  <c r="D492" i="68"/>
  <c r="H194" i="67"/>
  <c r="H213" i="67"/>
  <c r="I181" i="66"/>
  <c r="D379" i="72"/>
  <c r="N361" i="71"/>
  <c r="C226" i="68"/>
  <c r="K370" i="71"/>
  <c r="G395" i="69"/>
  <c r="K455" i="68"/>
  <c r="Q414" i="65"/>
  <c r="C181" i="66"/>
  <c r="Q25" i="48"/>
  <c r="Q24" i="48" s="1"/>
  <c r="N177" i="65"/>
  <c r="K213" i="67"/>
  <c r="D376" i="69"/>
  <c r="F414" i="67"/>
  <c r="D143" i="50"/>
  <c r="P492" i="68"/>
  <c r="H206" i="72"/>
  <c r="H175" i="70"/>
  <c r="H222" i="70"/>
  <c r="M178" i="67"/>
  <c r="M215" i="67"/>
  <c r="J193" i="66"/>
  <c r="J222" i="66"/>
  <c r="J203" i="66"/>
  <c r="J194" i="66"/>
  <c r="F414" i="66"/>
  <c r="F376" i="66"/>
  <c r="D388" i="66"/>
  <c r="D407" i="66"/>
  <c r="F428" i="64"/>
  <c r="F431" i="64"/>
  <c r="K176" i="72"/>
  <c r="K194" i="72"/>
  <c r="C176" i="71"/>
  <c r="C194" i="71"/>
  <c r="J7" i="71"/>
  <c r="J167" i="71" s="1"/>
  <c r="F7" i="70"/>
  <c r="F172" i="70" s="1"/>
  <c r="G126" i="39"/>
  <c r="N247" i="68"/>
  <c r="N225" i="68"/>
  <c r="F216" i="68"/>
  <c r="F263" i="68"/>
  <c r="F217" i="68"/>
  <c r="F239" i="68"/>
  <c r="C179" i="67"/>
  <c r="C215" i="67"/>
  <c r="L213" i="67"/>
  <c r="L222" i="67"/>
  <c r="G215" i="66"/>
  <c r="G178" i="66"/>
  <c r="H213" i="66"/>
  <c r="H174" i="66"/>
  <c r="H194" i="66"/>
  <c r="H203" i="66"/>
  <c r="L174" i="65"/>
  <c r="L173" i="65" s="1"/>
  <c r="L203" i="65"/>
  <c r="H7" i="65"/>
  <c r="H191" i="65" s="1"/>
  <c r="H26" i="39"/>
  <c r="D223" i="64"/>
  <c r="D204" i="64"/>
  <c r="D203" i="64"/>
  <c r="N219" i="64"/>
  <c r="N240" i="64"/>
  <c r="N199" i="64"/>
  <c r="O215" i="64"/>
  <c r="O226" i="64"/>
  <c r="K194" i="64"/>
  <c r="K193" i="64" s="1"/>
  <c r="K247" i="64"/>
  <c r="B179" i="65"/>
  <c r="B215" i="65"/>
  <c r="B178" i="65"/>
  <c r="B196" i="65"/>
  <c r="E405" i="70"/>
  <c r="E342" i="70"/>
  <c r="M215" i="65"/>
  <c r="M179" i="65"/>
  <c r="D240" i="64"/>
  <c r="D200" i="64"/>
  <c r="D199" i="64"/>
  <c r="D219" i="64"/>
  <c r="H358" i="71"/>
  <c r="H370" i="71"/>
  <c r="J373" i="67"/>
  <c r="J392" i="67"/>
  <c r="D175" i="70"/>
  <c r="D222" i="70"/>
  <c r="P217" i="68"/>
  <c r="P216" i="68"/>
  <c r="P263" i="68"/>
  <c r="M179" i="66"/>
  <c r="M178" i="66"/>
  <c r="M196" i="66"/>
  <c r="M215" i="66"/>
  <c r="N193" i="65"/>
  <c r="N203" i="65"/>
  <c r="N222" i="65"/>
  <c r="N174" i="65"/>
  <c r="N173" i="65" s="1"/>
  <c r="I405" i="69"/>
  <c r="I342" i="69"/>
  <c r="N329" i="66"/>
  <c r="N285" i="66"/>
  <c r="N163" i="39"/>
  <c r="F126" i="39"/>
  <c r="F107" i="39"/>
  <c r="H359" i="64"/>
  <c r="N392" i="67"/>
  <c r="K183" i="68"/>
  <c r="K255" i="68" s="1"/>
  <c r="Q194" i="64"/>
  <c r="O323" i="65"/>
  <c r="L174" i="67"/>
  <c r="M323" i="65"/>
  <c r="G275" i="72"/>
  <c r="G311" i="72" s="1"/>
  <c r="D198" i="64"/>
  <c r="M222" i="67"/>
  <c r="B203" i="69"/>
  <c r="Q226" i="64"/>
  <c r="D202" i="64"/>
  <c r="B179" i="67"/>
  <c r="O194" i="64"/>
  <c r="O193" i="64" s="1"/>
  <c r="B202" i="64"/>
  <c r="K183" i="66"/>
  <c r="J223" i="68"/>
  <c r="J175" i="68"/>
  <c r="C196" i="67"/>
  <c r="C134" i="71"/>
  <c r="C111" i="71"/>
  <c r="C129" i="71" s="1"/>
  <c r="Q251" i="68"/>
  <c r="Q227" i="68"/>
  <c r="N221" i="68"/>
  <c r="N267" i="68"/>
  <c r="N99" i="66"/>
  <c r="N137" i="66" s="1"/>
  <c r="L7" i="68"/>
  <c r="L41" i="68"/>
  <c r="L75" i="68" s="1"/>
  <c r="J213" i="70"/>
  <c r="J150" i="70"/>
  <c r="D361" i="71"/>
  <c r="D379" i="71"/>
  <c r="P3" i="22"/>
  <c r="Q145" i="42"/>
  <c r="D261" i="68"/>
  <c r="Q178" i="66"/>
  <c r="L361" i="72"/>
  <c r="J213" i="67"/>
  <c r="J150" i="67"/>
  <c r="C395" i="66"/>
  <c r="D369" i="66"/>
  <c r="N198" i="64"/>
  <c r="Q196" i="66"/>
  <c r="Q386" i="69"/>
  <c r="I505" i="68"/>
  <c r="I481" i="68"/>
  <c r="O7" i="69"/>
  <c r="O107" i="39"/>
  <c r="P196" i="65"/>
  <c r="P179" i="65"/>
  <c r="P215" i="65"/>
  <c r="Q177" i="70"/>
  <c r="B177" i="65"/>
  <c r="B139" i="65"/>
  <c r="J367" i="67"/>
  <c r="F222" i="65"/>
  <c r="M414" i="64"/>
  <c r="M405" i="70"/>
  <c r="M399" i="70" s="1"/>
  <c r="M342" i="70"/>
  <c r="J388" i="71"/>
  <c r="J383" i="71" s="1"/>
  <c r="J329" i="71"/>
  <c r="C145" i="39"/>
  <c r="C163" i="39"/>
  <c r="K35" i="71"/>
  <c r="K63" i="71" s="1"/>
  <c r="M194" i="64"/>
  <c r="M193" i="64" s="1"/>
  <c r="F407" i="64"/>
  <c r="L407" i="64"/>
  <c r="J247" i="68"/>
  <c r="N405" i="65"/>
  <c r="N414" i="64"/>
  <c r="N209" i="68"/>
  <c r="N161" i="50"/>
  <c r="M237" i="64"/>
  <c r="I176" i="71"/>
  <c r="P369" i="66"/>
  <c r="K215" i="65"/>
  <c r="F373" i="70"/>
  <c r="D203" i="70"/>
  <c r="M213" i="69"/>
  <c r="M207" i="69" s="1"/>
  <c r="M150" i="69"/>
  <c r="I376" i="71"/>
  <c r="I358" i="71"/>
  <c r="E435" i="64"/>
  <c r="E414" i="64"/>
  <c r="E170" i="72"/>
  <c r="E197" i="72"/>
  <c r="H190" i="71"/>
  <c r="H208" i="71"/>
  <c r="Q7" i="69"/>
  <c r="Q190" i="69" s="1"/>
  <c r="Q107" i="39"/>
  <c r="G236" i="68"/>
  <c r="G235" i="68" s="1"/>
  <c r="G250" i="68"/>
  <c r="L129" i="72"/>
  <c r="K99" i="65"/>
  <c r="M205" i="64"/>
  <c r="O124" i="50"/>
  <c r="O352" i="72"/>
  <c r="N219" i="68"/>
  <c r="L184" i="65"/>
  <c r="M367" i="69"/>
  <c r="J213" i="66"/>
  <c r="I395" i="67"/>
  <c r="O405" i="67"/>
  <c r="Q395" i="65"/>
  <c r="M449" i="64"/>
  <c r="H216" i="64"/>
  <c r="C383" i="72"/>
  <c r="J161" i="50"/>
  <c r="F131" i="69"/>
  <c r="N285" i="65"/>
  <c r="N323" i="65" s="1"/>
  <c r="I25" i="48"/>
  <c r="E25" i="48"/>
  <c r="H25" i="48"/>
  <c r="H24" i="48" s="1"/>
  <c r="C202" i="64"/>
  <c r="Q205" i="64"/>
  <c r="J184" i="66"/>
  <c r="H323" i="69"/>
  <c r="C407" i="64"/>
  <c r="Q401" i="68"/>
  <c r="H352" i="71"/>
  <c r="E175" i="65"/>
  <c r="M124" i="50"/>
  <c r="P455" i="68"/>
  <c r="G323" i="66"/>
  <c r="N213" i="67"/>
  <c r="P361" i="72"/>
  <c r="D352" i="72"/>
  <c r="H376" i="70"/>
  <c r="H386" i="69"/>
  <c r="J503" i="68"/>
  <c r="N395" i="67"/>
  <c r="N367" i="66"/>
  <c r="F395" i="65"/>
  <c r="C370" i="71"/>
  <c r="P5" i="39"/>
  <c r="D311" i="72"/>
  <c r="L323" i="70"/>
  <c r="K352" i="72"/>
  <c r="H4" i="48"/>
  <c r="O205" i="64"/>
  <c r="N184" i="65"/>
  <c r="F379" i="71"/>
  <c r="J376" i="69"/>
  <c r="P449" i="64"/>
  <c r="I129" i="72"/>
  <c r="G44" i="48"/>
  <c r="L361" i="71"/>
  <c r="P376" i="69"/>
  <c r="F395" i="69"/>
  <c r="H376" i="67"/>
  <c r="N459" i="64"/>
  <c r="P417" i="64"/>
  <c r="L99" i="66"/>
  <c r="L137" i="66" s="1"/>
  <c r="M177" i="66"/>
  <c r="F379" i="72"/>
  <c r="L261" i="68"/>
  <c r="P407" i="65"/>
  <c r="H203" i="64"/>
  <c r="D213" i="66"/>
  <c r="F388" i="71"/>
  <c r="F329" i="71"/>
  <c r="H395" i="70"/>
  <c r="Q414" i="70"/>
  <c r="Q376" i="70"/>
  <c r="Q395" i="70"/>
  <c r="E369" i="65"/>
  <c r="E407" i="65"/>
  <c r="N190" i="72"/>
  <c r="N172" i="72"/>
  <c r="J190" i="71"/>
  <c r="J208" i="71"/>
  <c r="O170" i="71"/>
  <c r="O197" i="71"/>
  <c r="K7" i="71"/>
  <c r="L145" i="39"/>
  <c r="G7" i="71"/>
  <c r="G185" i="71" s="1"/>
  <c r="G145" i="39"/>
  <c r="K225" i="68"/>
  <c r="K224" i="68"/>
  <c r="I7" i="65"/>
  <c r="I191" i="65" s="1"/>
  <c r="J26" i="39"/>
  <c r="O199" i="64"/>
  <c r="O200" i="64"/>
  <c r="K200" i="64"/>
  <c r="K198" i="64"/>
  <c r="P215" i="64"/>
  <c r="P194" i="64"/>
  <c r="P193" i="64" s="1"/>
  <c r="L7" i="64"/>
  <c r="L212" i="64" s="1"/>
  <c r="M5" i="39"/>
  <c r="B7" i="68"/>
  <c r="B210" i="68" s="1"/>
  <c r="C83" i="39"/>
  <c r="Q181" i="67"/>
  <c r="O352" i="71"/>
  <c r="Q405" i="69"/>
  <c r="Q399" i="69" s="1"/>
  <c r="Q342" i="69"/>
  <c r="L405" i="70"/>
  <c r="L399" i="70" s="1"/>
  <c r="L342" i="70"/>
  <c r="F369" i="70"/>
  <c r="F386" i="70"/>
  <c r="F388" i="70"/>
  <c r="H465" i="68"/>
  <c r="H489" i="68"/>
  <c r="J376" i="66"/>
  <c r="J395" i="66"/>
  <c r="H388" i="66"/>
  <c r="H369" i="66"/>
  <c r="H407" i="66"/>
  <c r="Q246" i="68"/>
  <c r="Q222" i="68"/>
  <c r="N263" i="68"/>
  <c r="N216" i="68"/>
  <c r="J239" i="68"/>
  <c r="J216" i="68"/>
  <c r="J263" i="68"/>
  <c r="Q183" i="67"/>
  <c r="Q182" i="67"/>
  <c r="P193" i="65"/>
  <c r="P174" i="65"/>
  <c r="P173" i="65" s="1"/>
  <c r="P203" i="65"/>
  <c r="L7" i="65"/>
  <c r="L190" i="65" s="1"/>
  <c r="M26" i="39"/>
  <c r="L26" i="39"/>
  <c r="J219" i="64"/>
  <c r="J200" i="64"/>
  <c r="B7" i="69"/>
  <c r="C107" i="39"/>
  <c r="B216" i="68"/>
  <c r="B217" i="68"/>
  <c r="D83" i="39"/>
  <c r="L64" i="42"/>
  <c r="K191" i="64"/>
  <c r="H171" i="66"/>
  <c r="H170" i="66" s="1"/>
  <c r="D203" i="66"/>
  <c r="D386" i="67"/>
  <c r="J407" i="65"/>
  <c r="J388" i="65"/>
  <c r="J386" i="65"/>
  <c r="L386" i="65"/>
  <c r="L405" i="65"/>
  <c r="P7" i="72"/>
  <c r="P167" i="72" s="1"/>
  <c r="P163" i="39"/>
  <c r="H188" i="71"/>
  <c r="H215" i="71"/>
  <c r="H197" i="71"/>
  <c r="H206" i="71"/>
  <c r="I215" i="66"/>
  <c r="I178" i="66"/>
  <c r="B220" i="68"/>
  <c r="B221" i="68"/>
  <c r="B182" i="65"/>
  <c r="B200" i="65"/>
  <c r="P275" i="71"/>
  <c r="P316" i="71"/>
  <c r="N358" i="72"/>
  <c r="N376" i="72"/>
  <c r="F376" i="72"/>
  <c r="F358" i="72"/>
  <c r="N376" i="71"/>
  <c r="N358" i="71"/>
  <c r="N369" i="70"/>
  <c r="N388" i="70"/>
  <c r="L395" i="69"/>
  <c r="L376" i="69"/>
  <c r="N373" i="69"/>
  <c r="N392" i="69"/>
  <c r="P405" i="67"/>
  <c r="P392" i="67"/>
  <c r="D392" i="67"/>
  <c r="D373" i="67"/>
  <c r="L414" i="66"/>
  <c r="L395" i="66"/>
  <c r="L407" i="65"/>
  <c r="L369" i="65"/>
  <c r="F197" i="72"/>
  <c r="F188" i="72"/>
  <c r="O200" i="69"/>
  <c r="O181" i="69"/>
  <c r="P220" i="68"/>
  <c r="P221" i="68"/>
  <c r="H221" i="68"/>
  <c r="H267" i="68"/>
  <c r="P199" i="67"/>
  <c r="P180" i="67"/>
  <c r="H199" i="67"/>
  <c r="H180" i="67"/>
  <c r="L171" i="67"/>
  <c r="L172" i="67"/>
  <c r="L170" i="67" s="1"/>
  <c r="O7" i="64"/>
  <c r="O5" i="42"/>
  <c r="N376" i="67"/>
  <c r="D285" i="65"/>
  <c r="K367" i="67"/>
  <c r="Q200" i="67"/>
  <c r="O247" i="68"/>
  <c r="O392" i="69"/>
  <c r="K223" i="68"/>
  <c r="P379" i="72"/>
  <c r="P267" i="68"/>
  <c r="F213" i="65"/>
  <c r="F150" i="65"/>
  <c r="J3" i="44"/>
  <c r="E352" i="72"/>
  <c r="D367" i="66"/>
  <c r="P195" i="64"/>
  <c r="N376" i="65"/>
  <c r="P414" i="64"/>
  <c r="K367" i="65"/>
  <c r="F99" i="65"/>
  <c r="F175" i="65" s="1"/>
  <c r="H405" i="69"/>
  <c r="H399" i="69" s="1"/>
  <c r="H342" i="69"/>
  <c r="L367" i="65"/>
  <c r="N213" i="65"/>
  <c r="N150" i="65"/>
  <c r="E215" i="68"/>
  <c r="F388" i="65"/>
  <c r="Q405" i="70"/>
  <c r="Q342" i="70"/>
  <c r="J376" i="70"/>
  <c r="F465" i="68"/>
  <c r="F489" i="68"/>
  <c r="N503" i="68"/>
  <c r="N481" i="68"/>
  <c r="C468" i="68"/>
  <c r="C492" i="68"/>
  <c r="D222" i="69"/>
  <c r="D175" i="69"/>
  <c r="F203" i="64"/>
  <c r="F204" i="64"/>
  <c r="D213" i="69"/>
  <c r="D207" i="69" s="1"/>
  <c r="D150" i="69"/>
  <c r="H376" i="69"/>
  <c r="H395" i="69"/>
  <c r="D7" i="71"/>
  <c r="D185" i="71" s="1"/>
  <c r="E145" i="39"/>
  <c r="E200" i="70"/>
  <c r="E181" i="70"/>
  <c r="P224" i="68"/>
  <c r="P225" i="68"/>
  <c r="C246" i="68"/>
  <c r="C222" i="68"/>
  <c r="Q205" i="67"/>
  <c r="Q186" i="67"/>
  <c r="K183" i="67"/>
  <c r="K200" i="67"/>
  <c r="K182" i="67"/>
  <c r="C183" i="67"/>
  <c r="C200" i="67"/>
  <c r="E179" i="67"/>
  <c r="E196" i="67"/>
  <c r="F171" i="67"/>
  <c r="F172" i="67"/>
  <c r="F7" i="66"/>
  <c r="F45" i="39"/>
  <c r="I192" i="64"/>
  <c r="I191" i="64"/>
  <c r="I190" i="64" s="1"/>
  <c r="H137" i="70"/>
  <c r="H112" i="70"/>
  <c r="H131" i="70" s="1"/>
  <c r="F9" i="48"/>
  <c r="F3" i="44"/>
  <c r="I379" i="72"/>
  <c r="I361" i="72"/>
  <c r="O370" i="71"/>
  <c r="E492" i="68"/>
  <c r="K489" i="68"/>
  <c r="K465" i="68"/>
  <c r="I376" i="67"/>
  <c r="O392" i="67"/>
  <c r="O373" i="67"/>
  <c r="K407" i="67"/>
  <c r="K369" i="67"/>
  <c r="K388" i="67"/>
  <c r="O459" i="64"/>
  <c r="O438" i="64"/>
  <c r="M170" i="72"/>
  <c r="M215" i="72"/>
  <c r="M197" i="72"/>
  <c r="M206" i="72"/>
  <c r="M179" i="72"/>
  <c r="E206" i="72"/>
  <c r="E179" i="72"/>
  <c r="E215" i="72"/>
  <c r="J194" i="71"/>
  <c r="J176" i="71"/>
  <c r="Q188" i="71"/>
  <c r="Q197" i="71"/>
  <c r="Q179" i="71"/>
  <c r="Q215" i="71"/>
  <c r="Q203" i="70"/>
  <c r="Q222" i="70"/>
  <c r="Q207" i="70" s="1"/>
  <c r="Q184" i="70"/>
  <c r="F200" i="69"/>
  <c r="F181" i="69"/>
  <c r="E217" i="68"/>
  <c r="E216" i="68"/>
  <c r="F179" i="66"/>
  <c r="F178" i="66"/>
  <c r="C7" i="66"/>
  <c r="C209" i="66" s="1"/>
  <c r="D45" i="42"/>
  <c r="J178" i="65"/>
  <c r="J196" i="65"/>
  <c r="N215" i="64"/>
  <c r="N214" i="64" s="1"/>
  <c r="N247" i="64"/>
  <c r="N226" i="64"/>
  <c r="H213" i="69"/>
  <c r="H150" i="69"/>
  <c r="L388" i="71"/>
  <c r="L383" i="71" s="1"/>
  <c r="L329" i="71"/>
  <c r="L63" i="48"/>
  <c r="P405" i="70"/>
  <c r="P342" i="70"/>
  <c r="I131" i="69"/>
  <c r="F202" i="64"/>
  <c r="P205" i="64"/>
  <c r="I379" i="71"/>
  <c r="I376" i="69"/>
  <c r="E386" i="69"/>
  <c r="C405" i="65"/>
  <c r="J99" i="66"/>
  <c r="J93" i="66" s="1"/>
  <c r="J131" i="66" s="1"/>
  <c r="F417" i="64"/>
  <c r="L459" i="64"/>
  <c r="L255" i="68"/>
  <c r="J455" i="68"/>
  <c r="M311" i="72"/>
  <c r="H395" i="66"/>
  <c r="I213" i="67"/>
  <c r="G226" i="68"/>
  <c r="D184" i="66"/>
  <c r="E367" i="66"/>
  <c r="P237" i="64"/>
  <c r="I352" i="72"/>
  <c r="G479" i="68"/>
  <c r="I367" i="66"/>
  <c r="I311" i="72"/>
  <c r="J215" i="68"/>
  <c r="N215" i="68"/>
  <c r="F361" i="72"/>
  <c r="J405" i="65"/>
  <c r="C370" i="72"/>
  <c r="E131" i="69"/>
  <c r="C181" i="65"/>
  <c r="L323" i="69"/>
  <c r="N160" i="64"/>
  <c r="H311" i="71"/>
  <c r="P213" i="65"/>
  <c r="O367" i="69"/>
  <c r="L206" i="71"/>
  <c r="Q352" i="71"/>
  <c r="M370" i="72"/>
  <c r="J177" i="65"/>
  <c r="O99" i="67"/>
  <c r="O175" i="67" s="1"/>
  <c r="Q161" i="50"/>
  <c r="D367" i="69"/>
  <c r="N205" i="64"/>
  <c r="I407" i="64"/>
  <c r="C367" i="65"/>
  <c r="P177" i="65"/>
  <c r="P99" i="65"/>
  <c r="P175" i="65" s="1"/>
  <c r="J175" i="66"/>
  <c r="I3" i="19"/>
  <c r="Q177" i="66"/>
  <c r="Q139" i="66"/>
  <c r="M407" i="64"/>
  <c r="M317" i="64"/>
  <c r="M359" i="64" s="1"/>
  <c r="E329" i="69"/>
  <c r="E285" i="69"/>
  <c r="E323" i="69" s="1"/>
  <c r="D323" i="69"/>
  <c r="Q329" i="72"/>
  <c r="J285" i="69"/>
  <c r="J323" i="69" s="1"/>
  <c r="P150" i="65"/>
  <c r="H150" i="70"/>
  <c r="E367" i="70"/>
  <c r="K479" i="68"/>
  <c r="O407" i="64"/>
  <c r="G449" i="64"/>
  <c r="O175" i="69"/>
  <c r="F323" i="69"/>
  <c r="G150" i="70"/>
  <c r="B213" i="67"/>
  <c r="K175" i="68"/>
  <c r="I196" i="65"/>
  <c r="H367" i="69"/>
  <c r="F479" i="68"/>
  <c r="H459" i="64"/>
  <c r="I139" i="66"/>
  <c r="N361" i="72"/>
  <c r="J370" i="72"/>
  <c r="J361" i="71"/>
  <c r="J352" i="71"/>
  <c r="J395" i="67"/>
  <c r="C405" i="66"/>
  <c r="P99" i="66"/>
  <c r="P175" i="66" s="1"/>
  <c r="M93" i="66"/>
  <c r="C215" i="66"/>
  <c r="I329" i="72"/>
  <c r="Q405" i="65"/>
  <c r="N223" i="68"/>
  <c r="L329" i="69"/>
  <c r="O361" i="72"/>
  <c r="G370" i="72"/>
  <c r="O379" i="71"/>
  <c r="K395" i="70"/>
  <c r="O376" i="69"/>
  <c r="Q367" i="67"/>
  <c r="I405" i="67"/>
  <c r="E395" i="66"/>
  <c r="N217" i="68"/>
  <c r="G175" i="69"/>
  <c r="H386" i="70"/>
  <c r="F414" i="65"/>
  <c r="E342" i="66"/>
  <c r="Q329" i="69"/>
  <c r="N143" i="50"/>
  <c r="N171" i="68"/>
  <c r="O163" i="64"/>
  <c r="I417" i="64"/>
  <c r="L178" i="67"/>
  <c r="K376" i="65"/>
  <c r="E388" i="66"/>
  <c r="M221" i="68"/>
  <c r="E407" i="66"/>
  <c r="M274" i="68"/>
  <c r="G428" i="64"/>
  <c r="N208" i="72"/>
  <c r="H379" i="71"/>
  <c r="D386" i="70"/>
  <c r="L386" i="69"/>
  <c r="N414" i="67"/>
  <c r="F367" i="67"/>
  <c r="J449" i="64"/>
  <c r="C386" i="69"/>
  <c r="J342" i="69"/>
  <c r="J240" i="64"/>
  <c r="F367" i="69"/>
  <c r="K405" i="67"/>
  <c r="N407" i="64"/>
  <c r="L124" i="50"/>
  <c r="H217" i="68"/>
  <c r="H323" i="70"/>
  <c r="E285" i="66"/>
  <c r="M143" i="65"/>
  <c r="C194" i="64"/>
  <c r="C193" i="64" s="1"/>
  <c r="J199" i="64"/>
  <c r="C216" i="68"/>
  <c r="Q174" i="66"/>
  <c r="I407" i="68"/>
  <c r="K181" i="66"/>
  <c r="K212" i="68"/>
  <c r="K211" i="68" s="1"/>
  <c r="B250" i="68"/>
  <c r="Q222" i="67"/>
  <c r="C168" i="64"/>
  <c r="G111" i="64"/>
  <c r="G195" i="64" s="1"/>
  <c r="L146" i="65"/>
  <c r="O240" i="64"/>
  <c r="I213" i="65"/>
  <c r="C414" i="67"/>
  <c r="E222" i="66"/>
  <c r="Q131" i="69"/>
  <c r="H352" i="72"/>
  <c r="D370" i="71"/>
  <c r="H367" i="67"/>
  <c r="N395" i="66"/>
  <c r="F150" i="66"/>
  <c r="N174" i="66"/>
  <c r="K407" i="64"/>
  <c r="N386" i="66"/>
  <c r="M203" i="67"/>
  <c r="Q174" i="65"/>
  <c r="Q173" i="65" s="1"/>
  <c r="N181" i="65"/>
  <c r="B181" i="65"/>
  <c r="H184" i="66"/>
  <c r="D323" i="65"/>
  <c r="Q376" i="65"/>
  <c r="P35" i="66"/>
  <c r="P63" i="66" s="1"/>
  <c r="K5" i="42"/>
  <c r="K342" i="70"/>
  <c r="C150" i="70"/>
  <c r="I323" i="66"/>
  <c r="J129" i="72"/>
  <c r="J329" i="69"/>
  <c r="G161" i="50"/>
  <c r="Q367" i="70"/>
  <c r="Q367" i="65"/>
  <c r="K449" i="64"/>
  <c r="Q407" i="66"/>
  <c r="M376" i="69"/>
  <c r="M220" i="68"/>
  <c r="E203" i="66"/>
  <c r="K219" i="64"/>
  <c r="D405" i="65"/>
  <c r="G203" i="69"/>
  <c r="J167" i="68"/>
  <c r="I99" i="66"/>
  <c r="M172" i="71"/>
  <c r="G359" i="64"/>
  <c r="M226" i="64"/>
  <c r="M99" i="65"/>
  <c r="M175" i="65" s="1"/>
  <c r="K178" i="65"/>
  <c r="E175" i="68"/>
  <c r="Q237" i="64"/>
  <c r="Q386" i="65"/>
  <c r="E417" i="64"/>
  <c r="M379" i="72"/>
  <c r="P147" i="72"/>
  <c r="O206" i="72"/>
  <c r="D329" i="71"/>
  <c r="N150" i="70"/>
  <c r="C208" i="68"/>
  <c r="C173" i="65"/>
  <c r="G129" i="72"/>
  <c r="E231" i="68"/>
  <c r="E170" i="66"/>
  <c r="Q170" i="65"/>
  <c r="D170" i="67"/>
  <c r="N211" i="68"/>
  <c r="N176" i="42"/>
  <c r="N44" i="72"/>
  <c r="N72" i="72" s="1"/>
  <c r="D172" i="42"/>
  <c r="D42" i="72"/>
  <c r="D70" i="72" s="1"/>
  <c r="K172" i="42"/>
  <c r="K42" i="72"/>
  <c r="K70" i="72" s="1"/>
  <c r="H167" i="42"/>
  <c r="H39" i="72"/>
  <c r="H67" i="72" s="1"/>
  <c r="E158" i="42"/>
  <c r="E44" i="71"/>
  <c r="E72" i="71" s="1"/>
  <c r="O35" i="71"/>
  <c r="O63" i="71" s="1"/>
  <c r="L136" i="42"/>
  <c r="L42" i="70"/>
  <c r="H129" i="42"/>
  <c r="H37" i="70"/>
  <c r="F122" i="42"/>
  <c r="F45" i="69"/>
  <c r="F73" i="69" s="1"/>
  <c r="D117" i="42"/>
  <c r="D42" i="69"/>
  <c r="D70" i="69" s="1"/>
  <c r="P110" i="42"/>
  <c r="P37" i="69"/>
  <c r="M102" i="42"/>
  <c r="M53" i="68"/>
  <c r="M87" i="68" s="1"/>
  <c r="J96" i="42"/>
  <c r="J49" i="68"/>
  <c r="J83" i="68" s="1"/>
  <c r="I93" i="42"/>
  <c r="I48" i="68"/>
  <c r="I82" i="68" s="1"/>
  <c r="L158" i="42"/>
  <c r="L44" i="71"/>
  <c r="L72" i="71" s="1"/>
  <c r="I150" i="42"/>
  <c r="I40" i="71"/>
  <c r="I68" i="71" s="1"/>
  <c r="E141" i="42"/>
  <c r="E45" i="70"/>
  <c r="E73" i="70" s="1"/>
  <c r="N126" i="42"/>
  <c r="N35" i="70"/>
  <c r="N63" i="70" s="1"/>
  <c r="K117" i="42"/>
  <c r="K42" i="69"/>
  <c r="K70" i="69" s="1"/>
  <c r="H112" i="42"/>
  <c r="H39" i="69"/>
  <c r="E103" i="42"/>
  <c r="E54" i="68"/>
  <c r="E88" i="68" s="1"/>
  <c r="P93" i="42"/>
  <c r="P48" i="68"/>
  <c r="N89" i="42"/>
  <c r="N46" i="68"/>
  <c r="N80" i="68" s="1"/>
  <c r="G79" i="42"/>
  <c r="G45" i="67"/>
  <c r="G73" i="67" s="1"/>
  <c r="D73" i="42"/>
  <c r="D41" i="67"/>
  <c r="D69" i="67" s="1"/>
  <c r="Q67" i="42"/>
  <c r="Q37" i="67"/>
  <c r="Q65" i="67" s="1"/>
  <c r="O60" i="42"/>
  <c r="O45" i="66"/>
  <c r="O73" i="66" s="1"/>
  <c r="C131" i="42"/>
  <c r="C39" i="70"/>
  <c r="C67" i="70" s="1"/>
  <c r="D165" i="42"/>
  <c r="D37" i="72"/>
  <c r="Q154" i="42"/>
  <c r="Q42" i="71"/>
  <c r="Q70" i="71" s="1"/>
  <c r="M147" i="42"/>
  <c r="M37" i="71"/>
  <c r="J140" i="42"/>
  <c r="J44" i="70"/>
  <c r="J72" i="70" s="1"/>
  <c r="H135" i="42"/>
  <c r="H41" i="70"/>
  <c r="H69" i="70" s="1"/>
  <c r="E55" i="42"/>
  <c r="E42" i="66"/>
  <c r="E70" i="66" s="1"/>
  <c r="Q48" i="42"/>
  <c r="Q37" i="66"/>
  <c r="Q65" i="66" s="1"/>
  <c r="O40" i="42"/>
  <c r="O44" i="65"/>
  <c r="O72" i="65" s="1"/>
  <c r="I26" i="42"/>
  <c r="I35" i="65"/>
  <c r="I63" i="65" s="1"/>
  <c r="F20" i="42"/>
  <c r="F49" i="64"/>
  <c r="F81" i="64" s="1"/>
  <c r="C41" i="42"/>
  <c r="C45" i="65"/>
  <c r="C73" i="65" s="1"/>
  <c r="C74" i="42"/>
  <c r="C42" i="67"/>
  <c r="C70" i="67" s="1"/>
  <c r="C36" i="42"/>
  <c r="C42" i="65"/>
  <c r="C70" i="65" s="1"/>
  <c r="N172" i="42"/>
  <c r="N42" i="72"/>
  <c r="N70" i="72" s="1"/>
  <c r="K167" i="42"/>
  <c r="K39" i="72"/>
  <c r="K67" i="72" s="1"/>
  <c r="D159" i="42"/>
  <c r="D45" i="71"/>
  <c r="D73" i="71" s="1"/>
  <c r="L150" i="42"/>
  <c r="L40" i="71"/>
  <c r="L68" i="71" s="1"/>
  <c r="J88" i="42"/>
  <c r="J45" i="68"/>
  <c r="J79" i="68" s="1"/>
  <c r="F136" i="42"/>
  <c r="F42" i="70"/>
  <c r="F70" i="70" s="1"/>
  <c r="D132" i="42"/>
  <c r="D40" i="70"/>
  <c r="D68" i="70" s="1"/>
  <c r="L122" i="42"/>
  <c r="L45" i="69"/>
  <c r="L73" i="69" s="1"/>
  <c r="D113" i="42"/>
  <c r="D40" i="69"/>
  <c r="N83" i="42"/>
  <c r="N41" i="68"/>
  <c r="N75" i="68" s="1"/>
  <c r="N64" i="42"/>
  <c r="N35" i="67"/>
  <c r="N63" i="67" s="1"/>
  <c r="F54" i="42"/>
  <c r="F41" i="66"/>
  <c r="F69" i="66" s="1"/>
  <c r="D50" i="42"/>
  <c r="D39" i="66"/>
  <c r="D67" i="66" s="1"/>
  <c r="K36" i="42"/>
  <c r="K42" i="65"/>
  <c r="K70" i="65" s="1"/>
  <c r="D35" i="66"/>
  <c r="D63" i="66" s="1"/>
  <c r="D26" i="42"/>
  <c r="D35" i="65"/>
  <c r="D63" i="65" s="1"/>
  <c r="M20" i="42"/>
  <c r="M49" i="64"/>
  <c r="M81" i="64" s="1"/>
  <c r="O39" i="64"/>
  <c r="O71" i="64" s="1"/>
  <c r="G20" i="42"/>
  <c r="G49" i="64"/>
  <c r="G81" i="64" s="1"/>
  <c r="I5" i="42"/>
  <c r="I39" i="64"/>
  <c r="I71" i="64" s="1"/>
  <c r="I24" i="44"/>
  <c r="I30" i="48"/>
  <c r="F62" i="44"/>
  <c r="F68" i="48"/>
  <c r="Q43" i="44"/>
  <c r="Q49" i="48"/>
  <c r="O62" i="44"/>
  <c r="O68" i="48"/>
  <c r="C81" i="44"/>
  <c r="C117" i="68"/>
  <c r="C87" i="48"/>
  <c r="B24" i="44"/>
  <c r="B30" i="48"/>
  <c r="O407" i="68"/>
  <c r="O479" i="68"/>
  <c r="Q231" i="68"/>
  <c r="L173" i="67"/>
  <c r="E383" i="72"/>
  <c r="G329" i="67"/>
  <c r="G386" i="67"/>
  <c r="P383" i="72"/>
  <c r="F146" i="67"/>
  <c r="O386" i="70"/>
  <c r="O329" i="70"/>
  <c r="P329" i="67"/>
  <c r="P386" i="67"/>
  <c r="J386" i="70"/>
  <c r="J329" i="70"/>
  <c r="H181" i="66"/>
  <c r="H143" i="66"/>
  <c r="E201" i="72"/>
  <c r="O177" i="65"/>
  <c r="O139" i="65"/>
  <c r="K132" i="66"/>
  <c r="K93" i="66"/>
  <c r="K131" i="66" s="1"/>
  <c r="F211" i="68"/>
  <c r="L226" i="68"/>
  <c r="L178" i="68"/>
  <c r="J399" i="70"/>
  <c r="D194" i="70"/>
  <c r="D137" i="70"/>
  <c r="D112" i="70"/>
  <c r="D131" i="70" s="1"/>
  <c r="O164" i="59"/>
  <c r="Q144" i="59"/>
  <c r="G378" i="70"/>
  <c r="G397" i="70"/>
  <c r="E415" i="70"/>
  <c r="E377" i="70"/>
  <c r="E396" i="70"/>
  <c r="K393" i="70"/>
  <c r="K374" i="70"/>
  <c r="K394" i="70"/>
  <c r="K375" i="70"/>
  <c r="O128" i="59"/>
  <c r="K128" i="59"/>
  <c r="I125" i="58"/>
  <c r="Q106" i="58"/>
  <c r="G495" i="68"/>
  <c r="G471" i="68"/>
  <c r="Q463" i="68"/>
  <c r="Q486" i="68"/>
  <c r="Q487" i="68"/>
  <c r="Q510" i="68"/>
  <c r="Q462" i="68"/>
  <c r="Q485" i="68"/>
  <c r="M85" i="58"/>
  <c r="K396" i="67"/>
  <c r="K377" i="67"/>
  <c r="K395" i="67"/>
  <c r="K415" i="67"/>
  <c r="E374" i="67"/>
  <c r="E393" i="67"/>
  <c r="E394" i="67"/>
  <c r="E392" i="67"/>
  <c r="E373" i="67"/>
  <c r="E375" i="67"/>
  <c r="I66" i="59"/>
  <c r="K63" i="60"/>
  <c r="K364" i="67"/>
  <c r="K366" i="67"/>
  <c r="K401" i="67"/>
  <c r="K383" i="67"/>
  <c r="K385" i="67"/>
  <c r="K363" i="67"/>
  <c r="K382" i="67"/>
  <c r="G391" i="66"/>
  <c r="G372" i="66"/>
  <c r="E47" i="58"/>
  <c r="O382" i="66"/>
  <c r="O383" i="66"/>
  <c r="O401" i="66"/>
  <c r="O363" i="66"/>
  <c r="O366" i="66"/>
  <c r="O385" i="66"/>
  <c r="O364" i="66"/>
  <c r="M394" i="65"/>
  <c r="M375" i="65"/>
  <c r="M393" i="65"/>
  <c r="M374" i="65"/>
  <c r="M7" i="59"/>
  <c r="G4" i="59"/>
  <c r="C82" i="59"/>
  <c r="C424" i="64"/>
  <c r="C406" i="64"/>
  <c r="C427" i="64"/>
  <c r="C425" i="64"/>
  <c r="C403" i="64"/>
  <c r="C404" i="64"/>
  <c r="C445" i="64"/>
  <c r="C394" i="66"/>
  <c r="C393" i="66"/>
  <c r="C375" i="66"/>
  <c r="C374" i="66"/>
  <c r="M198" i="72"/>
  <c r="M180" i="72"/>
  <c r="M216" i="72"/>
  <c r="E216" i="72"/>
  <c r="E180" i="72"/>
  <c r="E198" i="72"/>
  <c r="H178" i="72"/>
  <c r="H177" i="72"/>
  <c r="H195" i="72"/>
  <c r="H196" i="72"/>
  <c r="H176" i="72"/>
  <c r="M171" i="72"/>
  <c r="M207" i="72"/>
  <c r="M189" i="72"/>
  <c r="O164" i="48"/>
  <c r="K169" i="72"/>
  <c r="K179" i="72"/>
  <c r="K187" i="72"/>
  <c r="C162" i="49"/>
  <c r="Q180" i="71"/>
  <c r="Q198" i="71"/>
  <c r="Q216" i="71"/>
  <c r="O185" i="71"/>
  <c r="O167" i="71"/>
  <c r="C146" i="49"/>
  <c r="N178" i="70"/>
  <c r="N177" i="70"/>
  <c r="N197" i="70"/>
  <c r="N198" i="70"/>
  <c r="N179" i="70"/>
  <c r="K128" i="49"/>
  <c r="C128" i="49"/>
  <c r="M223" i="69"/>
  <c r="M204" i="69"/>
  <c r="M185" i="69"/>
  <c r="E185" i="69"/>
  <c r="E204" i="69"/>
  <c r="E223" i="69"/>
  <c r="G109" i="48"/>
  <c r="C106" i="48"/>
  <c r="Q268" i="68"/>
  <c r="Q244" i="68"/>
  <c r="Q245" i="68"/>
  <c r="Q267" i="68"/>
  <c r="Q243" i="68"/>
  <c r="D266" i="68"/>
  <c r="D242" i="68"/>
  <c r="K240" i="68"/>
  <c r="K241" i="68"/>
  <c r="K264" i="68"/>
  <c r="F238" i="68"/>
  <c r="F262" i="68"/>
  <c r="I82" i="49"/>
  <c r="P79" i="42"/>
  <c r="P45" i="67"/>
  <c r="P73" i="67" s="1"/>
  <c r="K204" i="67"/>
  <c r="K223" i="67"/>
  <c r="C223" i="67"/>
  <c r="C204" i="67"/>
  <c r="F74" i="42"/>
  <c r="F42" i="67"/>
  <c r="F70" i="67" s="1"/>
  <c r="O69" i="42"/>
  <c r="O39" i="67"/>
  <c r="O67" i="67" s="1"/>
  <c r="Q63" i="49"/>
  <c r="I63" i="48"/>
  <c r="O59" i="42"/>
  <c r="O44" i="66"/>
  <c r="O72" i="66" s="1"/>
  <c r="F201" i="66"/>
  <c r="F200" i="66"/>
  <c r="F202" i="66"/>
  <c r="P197" i="66"/>
  <c r="P198" i="66"/>
  <c r="P196" i="66"/>
  <c r="P216" i="66"/>
  <c r="G50" i="42"/>
  <c r="G39" i="66"/>
  <c r="G67" i="66" s="1"/>
  <c r="C214" i="66"/>
  <c r="C195" i="66"/>
  <c r="M192" i="66"/>
  <c r="E44" i="48"/>
  <c r="O249" i="64"/>
  <c r="O228" i="64"/>
  <c r="N248" i="64"/>
  <c r="N227" i="64"/>
  <c r="G241" i="64"/>
  <c r="G221" i="64"/>
  <c r="G240" i="64"/>
  <c r="G220" i="64"/>
  <c r="N218" i="64"/>
  <c r="N239" i="64"/>
  <c r="P4" i="50"/>
  <c r="H4" i="50"/>
  <c r="B82" i="49"/>
  <c r="B25" i="49"/>
  <c r="J173" i="65"/>
  <c r="Q99" i="65"/>
  <c r="Q175" i="65" s="1"/>
  <c r="N132" i="66"/>
  <c r="N93" i="66"/>
  <c r="N131" i="66" s="1"/>
  <c r="P367" i="66"/>
  <c r="P285" i="66"/>
  <c r="G184" i="66"/>
  <c r="G146" i="66"/>
  <c r="H484" i="68"/>
  <c r="H460" i="68"/>
  <c r="H508" i="68"/>
  <c r="J66" i="58"/>
  <c r="L396" i="65"/>
  <c r="L377" i="65"/>
  <c r="L395" i="65"/>
  <c r="L415" i="65"/>
  <c r="L376" i="65"/>
  <c r="H391" i="65"/>
  <c r="H372" i="65"/>
  <c r="N7" i="58"/>
  <c r="P424" i="64"/>
  <c r="P403" i="64"/>
  <c r="P404" i="64"/>
  <c r="P425" i="64"/>
  <c r="P406" i="64"/>
  <c r="P427" i="64"/>
  <c r="P445" i="64"/>
  <c r="O174" i="72"/>
  <c r="O209" i="72"/>
  <c r="O173" i="72"/>
  <c r="O192" i="72"/>
  <c r="O191" i="72"/>
  <c r="L162" i="48"/>
  <c r="H174" i="70"/>
  <c r="H184" i="70"/>
  <c r="H193" i="70"/>
  <c r="F185" i="69"/>
  <c r="F223" i="69"/>
  <c r="F204" i="69"/>
  <c r="H116" i="42"/>
  <c r="H41" i="69"/>
  <c r="H69" i="69" s="1"/>
  <c r="L97" i="42"/>
  <c r="L50" i="68"/>
  <c r="L84" i="68" s="1"/>
  <c r="J245" i="68"/>
  <c r="J244" i="68"/>
  <c r="J268" i="68"/>
  <c r="E218" i="68"/>
  <c r="E242" i="68"/>
  <c r="E266" i="68"/>
  <c r="J199" i="66"/>
  <c r="D228" i="64"/>
  <c r="D249" i="64"/>
  <c r="I222" i="64"/>
  <c r="L181" i="67"/>
  <c r="L143" i="67"/>
  <c r="I383" i="72"/>
  <c r="O188" i="71"/>
  <c r="O134" i="71"/>
  <c r="B188" i="72"/>
  <c r="B134" i="72"/>
  <c r="B111" i="72"/>
  <c r="H188" i="72"/>
  <c r="H134" i="72"/>
  <c r="C184" i="65"/>
  <c r="C146" i="65"/>
  <c r="K25" i="48"/>
  <c r="N173" i="67"/>
  <c r="J304" i="70"/>
  <c r="H117" i="68"/>
  <c r="H213" i="68" s="1"/>
  <c r="H87" i="48"/>
  <c r="J164" i="59"/>
  <c r="P351" i="72"/>
  <c r="P367" i="72"/>
  <c r="P349" i="72"/>
  <c r="P369" i="72"/>
  <c r="J146" i="58"/>
  <c r="H144" i="59"/>
  <c r="N378" i="70"/>
  <c r="N397" i="70"/>
  <c r="N128" i="58"/>
  <c r="L372" i="69"/>
  <c r="L391" i="69"/>
  <c r="L385" i="69"/>
  <c r="L364" i="69"/>
  <c r="L363" i="69"/>
  <c r="L383" i="69"/>
  <c r="L382" i="69"/>
  <c r="L366" i="69"/>
  <c r="P491" i="68"/>
  <c r="P467" i="68"/>
  <c r="P466" i="68"/>
  <c r="P490" i="68"/>
  <c r="P465" i="68"/>
  <c r="L483" i="68"/>
  <c r="L458" i="68"/>
  <c r="L506" i="68"/>
  <c r="L459" i="68"/>
  <c r="L482" i="68"/>
  <c r="D85" i="59"/>
  <c r="N476" i="68"/>
  <c r="N475" i="68"/>
  <c r="N452" i="68"/>
  <c r="N451" i="68"/>
  <c r="N454" i="68"/>
  <c r="N478" i="68"/>
  <c r="N499" i="68"/>
  <c r="D397" i="67"/>
  <c r="D378" i="67"/>
  <c r="L390" i="67"/>
  <c r="L371" i="67"/>
  <c r="L389" i="67"/>
  <c r="L370" i="67"/>
  <c r="L388" i="67"/>
  <c r="L408" i="67"/>
  <c r="L369" i="67"/>
  <c r="N387" i="67"/>
  <c r="N368" i="67"/>
  <c r="N406" i="67"/>
  <c r="L66" i="58"/>
  <c r="F63" i="60"/>
  <c r="P397" i="66"/>
  <c r="P378" i="66"/>
  <c r="P393" i="66"/>
  <c r="P375" i="66"/>
  <c r="P374" i="66"/>
  <c r="P373" i="66"/>
  <c r="P392" i="66"/>
  <c r="P394" i="66"/>
  <c r="F391" i="66"/>
  <c r="F372" i="66"/>
  <c r="F368" i="66"/>
  <c r="F387" i="66"/>
  <c r="F406" i="66"/>
  <c r="N44" i="59"/>
  <c r="J364" i="66"/>
  <c r="J383" i="66"/>
  <c r="J382" i="66"/>
  <c r="J366" i="66"/>
  <c r="J385" i="66"/>
  <c r="J401" i="66"/>
  <c r="J363" i="66"/>
  <c r="J396" i="65"/>
  <c r="J395" i="65"/>
  <c r="J377" i="65"/>
  <c r="J415" i="65"/>
  <c r="P418" i="64"/>
  <c r="P460" i="64"/>
  <c r="P439" i="64"/>
  <c r="L434" i="64"/>
  <c r="L413" i="64"/>
  <c r="D7" i="58"/>
  <c r="J4" i="59"/>
  <c r="C144" i="59"/>
  <c r="C401" i="67"/>
  <c r="C366" i="67"/>
  <c r="C383" i="67"/>
  <c r="C363" i="67"/>
  <c r="C385" i="67"/>
  <c r="C382" i="67"/>
  <c r="C364" i="67"/>
  <c r="C504" i="68"/>
  <c r="C456" i="68"/>
  <c r="C480" i="68"/>
  <c r="M199" i="72"/>
  <c r="M181" i="72"/>
  <c r="E181" i="72"/>
  <c r="E199" i="72"/>
  <c r="J175" i="72"/>
  <c r="J193" i="72"/>
  <c r="J164" i="48"/>
  <c r="Q199" i="71"/>
  <c r="Q181" i="71"/>
  <c r="F175" i="71"/>
  <c r="F193" i="71"/>
  <c r="N144" i="49"/>
  <c r="N187" i="71"/>
  <c r="N179" i="71"/>
  <c r="N169" i="71"/>
  <c r="N215" i="71"/>
  <c r="C182" i="70"/>
  <c r="C202" i="70"/>
  <c r="C201" i="70"/>
  <c r="C183" i="70"/>
  <c r="C181" i="70"/>
  <c r="C200" i="70"/>
  <c r="H176" i="70"/>
  <c r="H195" i="70"/>
  <c r="J172" i="69"/>
  <c r="J171" i="69"/>
  <c r="J190" i="69"/>
  <c r="J191" i="69"/>
  <c r="L220" i="68"/>
  <c r="L244" i="68"/>
  <c r="L245" i="68"/>
  <c r="L268" i="68"/>
  <c r="L243" i="68"/>
  <c r="P234" i="68"/>
  <c r="P233" i="68"/>
  <c r="P257" i="68"/>
  <c r="H233" i="68"/>
  <c r="H234" i="68"/>
  <c r="H257" i="68"/>
  <c r="F28" i="67"/>
  <c r="E202" i="67"/>
  <c r="E201" i="67"/>
  <c r="E200" i="67"/>
  <c r="O198" i="67"/>
  <c r="O197" i="67"/>
  <c r="O216" i="67"/>
  <c r="H190" i="67"/>
  <c r="H209" i="67"/>
  <c r="H191" i="67"/>
  <c r="P44" i="50"/>
  <c r="N204" i="65"/>
  <c r="N223" i="65"/>
  <c r="G198" i="65"/>
  <c r="G197" i="65"/>
  <c r="G216" i="65"/>
  <c r="G196" i="65"/>
  <c r="N195" i="65"/>
  <c r="N214" i="65"/>
  <c r="P190" i="65"/>
  <c r="P191" i="65"/>
  <c r="P209" i="65"/>
  <c r="N228" i="64"/>
  <c r="N249" i="64"/>
  <c r="L224" i="64"/>
  <c r="L223" i="64"/>
  <c r="L225" i="64"/>
  <c r="O222" i="64"/>
  <c r="F221" i="64"/>
  <c r="F220" i="64"/>
  <c r="F241" i="64"/>
  <c r="B205" i="67"/>
  <c r="G383" i="71"/>
  <c r="F193" i="64"/>
  <c r="H207" i="70"/>
  <c r="P397" i="69"/>
  <c r="P378" i="69"/>
  <c r="P460" i="68"/>
  <c r="P484" i="68"/>
  <c r="P508" i="68"/>
  <c r="H456" i="68"/>
  <c r="H480" i="68"/>
  <c r="H504" i="68"/>
  <c r="J47" i="58"/>
  <c r="F7" i="59"/>
  <c r="G199" i="72"/>
  <c r="G181" i="72"/>
  <c r="J180" i="71"/>
  <c r="J216" i="71"/>
  <c r="J198" i="71"/>
  <c r="H144" i="49"/>
  <c r="K186" i="69"/>
  <c r="K205" i="69"/>
  <c r="H109" i="49"/>
  <c r="G96" i="42"/>
  <c r="G49" i="68"/>
  <c r="G83" i="68" s="1"/>
  <c r="O262" i="68"/>
  <c r="O238" i="68"/>
  <c r="P214" i="67"/>
  <c r="P195" i="67"/>
  <c r="N194" i="67"/>
  <c r="N193" i="67"/>
  <c r="N190" i="66"/>
  <c r="N191" i="66"/>
  <c r="N209" i="66"/>
  <c r="H214" i="65"/>
  <c r="H195" i="65"/>
  <c r="Q7" i="49"/>
  <c r="B180" i="71"/>
  <c r="B216" i="71"/>
  <c r="B198" i="71"/>
  <c r="B185" i="69"/>
  <c r="B223" i="69"/>
  <c r="B204" i="69"/>
  <c r="E193" i="64"/>
  <c r="H181" i="67"/>
  <c r="H143" i="67"/>
  <c r="B112" i="69"/>
  <c r="B131" i="69" s="1"/>
  <c r="B137" i="69"/>
  <c r="B194" i="69"/>
  <c r="F399" i="70"/>
  <c r="O137" i="69"/>
  <c r="O194" i="69"/>
  <c r="O112" i="69"/>
  <c r="C386" i="70"/>
  <c r="C329" i="70"/>
  <c r="E202" i="64"/>
  <c r="E160" i="64"/>
  <c r="I367" i="69"/>
  <c r="N170" i="65"/>
  <c r="F132" i="66"/>
  <c r="C373" i="66"/>
  <c r="N379" i="72"/>
  <c r="L112" i="69"/>
  <c r="L131" i="69" s="1"/>
  <c r="L137" i="69"/>
  <c r="L194" i="69"/>
  <c r="P150" i="70"/>
  <c r="Q363" i="72"/>
  <c r="Q381" i="72"/>
  <c r="M164" i="58"/>
  <c r="G162" i="59"/>
  <c r="G375" i="71"/>
  <c r="G357" i="71"/>
  <c r="I146" i="59"/>
  <c r="M370" i="70"/>
  <c r="M389" i="70"/>
  <c r="M390" i="70"/>
  <c r="M369" i="70"/>
  <c r="M371" i="70"/>
  <c r="O368" i="70"/>
  <c r="O387" i="70"/>
  <c r="Q378" i="69"/>
  <c r="Q397" i="69"/>
  <c r="Q109" i="58"/>
  <c r="O364" i="69"/>
  <c r="O366" i="69"/>
  <c r="O383" i="69"/>
  <c r="O385" i="69"/>
  <c r="O363" i="69"/>
  <c r="O382" i="69"/>
  <c r="O491" i="68"/>
  <c r="O490" i="68"/>
  <c r="O466" i="68"/>
  <c r="O467" i="68"/>
  <c r="I488" i="68"/>
  <c r="I464" i="68"/>
  <c r="E451" i="68"/>
  <c r="E454" i="68"/>
  <c r="E478" i="68"/>
  <c r="E452" i="68"/>
  <c r="E499" i="68"/>
  <c r="E476" i="68"/>
  <c r="E475" i="68"/>
  <c r="Q415" i="67"/>
  <c r="Q396" i="67"/>
  <c r="Q377" i="67"/>
  <c r="O66" i="58"/>
  <c r="I63" i="58"/>
  <c r="G397" i="66"/>
  <c r="G378" i="66"/>
  <c r="Q391" i="66"/>
  <c r="Q372" i="66"/>
  <c r="G390" i="66"/>
  <c r="G389" i="66"/>
  <c r="G408" i="66"/>
  <c r="G370" i="66"/>
  <c r="G371" i="66"/>
  <c r="G47" i="59"/>
  <c r="Q383" i="66"/>
  <c r="Q364" i="66"/>
  <c r="Q385" i="66"/>
  <c r="Q366" i="66"/>
  <c r="Q382" i="66"/>
  <c r="Q363" i="66"/>
  <c r="Q401" i="66"/>
  <c r="I377" i="65"/>
  <c r="I396" i="65"/>
  <c r="I376" i="65"/>
  <c r="I415" i="65"/>
  <c r="O374" i="65"/>
  <c r="O393" i="65"/>
  <c r="O394" i="65"/>
  <c r="O373" i="65"/>
  <c r="O375" i="65"/>
  <c r="I391" i="65"/>
  <c r="I372" i="65"/>
  <c r="G28" i="59"/>
  <c r="Q385" i="65"/>
  <c r="Q383" i="65"/>
  <c r="Q363" i="65"/>
  <c r="Q401" i="65"/>
  <c r="Q366" i="65"/>
  <c r="Q364" i="65"/>
  <c r="Q382" i="65"/>
  <c r="K420" i="64"/>
  <c r="K441" i="64"/>
  <c r="G7" i="59"/>
  <c r="M4" i="60"/>
  <c r="E4" i="59"/>
  <c r="C44" i="60"/>
  <c r="C385" i="66"/>
  <c r="C364" i="66"/>
  <c r="C366" i="66"/>
  <c r="C383" i="66"/>
  <c r="C382" i="66"/>
  <c r="C363" i="66"/>
  <c r="C401" i="66"/>
  <c r="Q193" i="72"/>
  <c r="Q175" i="72"/>
  <c r="Q169" i="72"/>
  <c r="Q187" i="72"/>
  <c r="I162" i="49"/>
  <c r="K180" i="71"/>
  <c r="K198" i="71"/>
  <c r="K216" i="71"/>
  <c r="C180" i="71"/>
  <c r="C198" i="71"/>
  <c r="C216" i="71"/>
  <c r="F196" i="71"/>
  <c r="F195" i="71"/>
  <c r="F178" i="71"/>
  <c r="F177" i="71"/>
  <c r="K189" i="71"/>
  <c r="K207" i="71"/>
  <c r="K171" i="71"/>
  <c r="C207" i="71"/>
  <c r="C189" i="71"/>
  <c r="C171" i="71"/>
  <c r="M144" i="48"/>
  <c r="I146" i="48"/>
  <c r="P186" i="70"/>
  <c r="P205" i="70"/>
  <c r="K176" i="70"/>
  <c r="K195" i="70"/>
  <c r="Q125" i="49"/>
  <c r="E193" i="70"/>
  <c r="E174" i="70"/>
  <c r="C252" i="68"/>
  <c r="C276" i="68"/>
  <c r="E89" i="42"/>
  <c r="E46" i="68"/>
  <c r="E80" i="68" s="1"/>
  <c r="O85" i="48"/>
  <c r="F79" i="42"/>
  <c r="F45" i="67"/>
  <c r="F73" i="67" s="1"/>
  <c r="I78" i="42"/>
  <c r="I44" i="67"/>
  <c r="I72" i="67" s="1"/>
  <c r="L74" i="42"/>
  <c r="L42" i="67"/>
  <c r="L70" i="67" s="1"/>
  <c r="D74" i="42"/>
  <c r="D42" i="67"/>
  <c r="D70" i="67" s="1"/>
  <c r="H67" i="42"/>
  <c r="H37" i="67"/>
  <c r="O222" i="67"/>
  <c r="O193" i="67"/>
  <c r="G63" i="50"/>
  <c r="N60" i="42"/>
  <c r="N45" i="66"/>
  <c r="N73" i="66" s="1"/>
  <c r="Q204" i="66"/>
  <c r="Q223" i="66"/>
  <c r="O54" i="42"/>
  <c r="O41" i="66"/>
  <c r="O69" i="66" s="1"/>
  <c r="C199" i="66"/>
  <c r="N197" i="66"/>
  <c r="N198" i="66"/>
  <c r="N216" i="66"/>
  <c r="N196" i="66"/>
  <c r="F197" i="66"/>
  <c r="F216" i="66"/>
  <c r="F196" i="66"/>
  <c r="F198" i="66"/>
  <c r="I214" i="66"/>
  <c r="I195" i="66"/>
  <c r="C190" i="66"/>
  <c r="H36" i="42"/>
  <c r="H42" i="65"/>
  <c r="H70" i="65" s="1"/>
  <c r="O7" i="65"/>
  <c r="Q228" i="64"/>
  <c r="Q249" i="64"/>
  <c r="E228" i="64"/>
  <c r="E249" i="64"/>
  <c r="H227" i="64"/>
  <c r="H248" i="64"/>
  <c r="G225" i="64"/>
  <c r="G224" i="64"/>
  <c r="M12" i="42"/>
  <c r="M45" i="64"/>
  <c r="M77" i="64" s="1"/>
  <c r="E12" i="42"/>
  <c r="E45" i="64"/>
  <c r="E77" i="64" s="1"/>
  <c r="D11" i="42"/>
  <c r="D44" i="64"/>
  <c r="D76" i="64" s="1"/>
  <c r="G10" i="42"/>
  <c r="G43" i="64"/>
  <c r="G75" i="64" s="1"/>
  <c r="N4" i="49"/>
  <c r="B198" i="70"/>
  <c r="B179" i="70"/>
  <c r="B178" i="70"/>
  <c r="B177" i="70"/>
  <c r="B197" i="70"/>
  <c r="Q395" i="69"/>
  <c r="E184" i="65"/>
  <c r="Q132" i="67"/>
  <c r="K217" i="68"/>
  <c r="J352" i="72"/>
  <c r="G407" i="64"/>
  <c r="F63" i="48"/>
  <c r="G179" i="66"/>
  <c r="J181" i="67"/>
  <c r="J143" i="67"/>
  <c r="I329" i="71"/>
  <c r="J66" i="48"/>
  <c r="Q323" i="69"/>
  <c r="D359" i="72"/>
  <c r="D360" i="72"/>
  <c r="D378" i="72"/>
  <c r="D377" i="72"/>
  <c r="J144" i="58"/>
  <c r="D397" i="70"/>
  <c r="D378" i="70"/>
  <c r="L128" i="59"/>
  <c r="D82" i="60"/>
  <c r="H368" i="65"/>
  <c r="H387" i="65"/>
  <c r="H386" i="65"/>
  <c r="H406" i="65"/>
  <c r="D425" i="64"/>
  <c r="D404" i="64"/>
  <c r="D403" i="64"/>
  <c r="D427" i="64"/>
  <c r="D424" i="64"/>
  <c r="D406" i="64"/>
  <c r="D445" i="64"/>
  <c r="C390" i="70"/>
  <c r="C389" i="70"/>
  <c r="C371" i="70"/>
  <c r="C388" i="70"/>
  <c r="C370" i="70"/>
  <c r="C408" i="64"/>
  <c r="C450" i="64"/>
  <c r="C429" i="64"/>
  <c r="E178" i="71"/>
  <c r="E195" i="71"/>
  <c r="E196" i="71"/>
  <c r="E177" i="71"/>
  <c r="P187" i="71"/>
  <c r="P179" i="71"/>
  <c r="P169" i="71"/>
  <c r="P170" i="71"/>
  <c r="F131" i="42"/>
  <c r="F39" i="70"/>
  <c r="F67" i="70" s="1"/>
  <c r="D125" i="48"/>
  <c r="E110" i="42"/>
  <c r="E37" i="69"/>
  <c r="P97" i="42"/>
  <c r="P50" i="68"/>
  <c r="P84" i="68" s="1"/>
  <c r="D249" i="68"/>
  <c r="D248" i="68"/>
  <c r="D247" i="68"/>
  <c r="D204" i="67"/>
  <c r="D223" i="67"/>
  <c r="E198" i="65"/>
  <c r="E197" i="65"/>
  <c r="E216" i="65"/>
  <c r="F28" i="48"/>
  <c r="N217" i="64"/>
  <c r="N238" i="64"/>
  <c r="E323" i="65"/>
  <c r="E141" i="39"/>
  <c r="E103" i="39"/>
  <c r="I26" i="39"/>
  <c r="D113" i="39"/>
  <c r="G79" i="39"/>
  <c r="D73" i="39"/>
  <c r="O60" i="39"/>
  <c r="Q48" i="39"/>
  <c r="D74" i="39"/>
  <c r="H67" i="39"/>
  <c r="F74" i="39"/>
  <c r="G20" i="39"/>
  <c r="C41" i="39"/>
  <c r="I93" i="39"/>
  <c r="E89" i="39"/>
  <c r="Q67" i="39"/>
  <c r="K167" i="39"/>
  <c r="P110" i="39"/>
  <c r="N64" i="39"/>
  <c r="D5" i="39"/>
  <c r="J140" i="39"/>
  <c r="N89" i="39"/>
  <c r="K172" i="39"/>
  <c r="K117" i="39"/>
  <c r="P79" i="39"/>
  <c r="O69" i="39"/>
  <c r="O177" i="42"/>
  <c r="O45" i="72"/>
  <c r="O73" i="72" s="1"/>
  <c r="J176" i="42"/>
  <c r="J44" i="72"/>
  <c r="J72" i="72" s="1"/>
  <c r="Q176" i="42"/>
  <c r="Q44" i="72"/>
  <c r="Q72" i="72" s="1"/>
  <c r="P172" i="42"/>
  <c r="P42" i="72"/>
  <c r="P70" i="72" s="1"/>
  <c r="O171" i="42"/>
  <c r="O41" i="72"/>
  <c r="O69" i="72" s="1"/>
  <c r="J168" i="42"/>
  <c r="J40" i="72"/>
  <c r="J68" i="72" s="1"/>
  <c r="G172" i="42"/>
  <c r="G42" i="72"/>
  <c r="G70" i="72" s="1"/>
  <c r="F171" i="42"/>
  <c r="F41" i="72"/>
  <c r="F69" i="72" s="1"/>
  <c r="E168" i="42"/>
  <c r="E40" i="72"/>
  <c r="E68" i="72" s="1"/>
  <c r="D167" i="42"/>
  <c r="D39" i="72"/>
  <c r="D67" i="72" s="1"/>
  <c r="C165" i="42"/>
  <c r="C37" i="72"/>
  <c r="C163" i="42"/>
  <c r="C35" i="72"/>
  <c r="C63" i="72" s="1"/>
  <c r="Q158" i="42"/>
  <c r="Q44" i="71"/>
  <c r="Q72" i="71" s="1"/>
  <c r="P154" i="42"/>
  <c r="P42" i="71"/>
  <c r="P70" i="71" s="1"/>
  <c r="O153" i="42"/>
  <c r="O41" i="71"/>
  <c r="O69" i="71" s="1"/>
  <c r="N150" i="42"/>
  <c r="N40" i="71"/>
  <c r="N68" i="71" s="1"/>
  <c r="M149" i="42"/>
  <c r="M39" i="71"/>
  <c r="M67" i="71" s="1"/>
  <c r="L147" i="42"/>
  <c r="L37" i="71"/>
  <c r="J141" i="42"/>
  <c r="J45" i="70"/>
  <c r="J73" i="70" s="1"/>
  <c r="I140" i="42"/>
  <c r="I44" i="70"/>
  <c r="I72" i="70" s="1"/>
  <c r="H136" i="42"/>
  <c r="H42" i="70"/>
  <c r="H70" i="70" s="1"/>
  <c r="G135" i="42"/>
  <c r="G41" i="70"/>
  <c r="G69" i="70" s="1"/>
  <c r="F132" i="42"/>
  <c r="F40" i="70"/>
  <c r="F68" i="70" s="1"/>
  <c r="E131" i="42"/>
  <c r="E39" i="70"/>
  <c r="E67" i="70" s="1"/>
  <c r="D129" i="42"/>
  <c r="D37" i="70"/>
  <c r="C126" i="42"/>
  <c r="C35" i="70"/>
  <c r="C63" i="70" s="1"/>
  <c r="Q121" i="42"/>
  <c r="Q44" i="69"/>
  <c r="Q72" i="69" s="1"/>
  <c r="P117" i="42"/>
  <c r="P42" i="69"/>
  <c r="P70" i="69" s="1"/>
  <c r="O116" i="42"/>
  <c r="O41" i="69"/>
  <c r="O69" i="69" s="1"/>
  <c r="N113" i="42"/>
  <c r="N40" i="69"/>
  <c r="M112" i="42"/>
  <c r="M39" i="69"/>
  <c r="L110" i="42"/>
  <c r="L37" i="69"/>
  <c r="K107" i="39"/>
  <c r="J103" i="42"/>
  <c r="J54" i="68"/>
  <c r="J88" i="68" s="1"/>
  <c r="I102" i="42"/>
  <c r="I53" i="68"/>
  <c r="I87" i="68" s="1"/>
  <c r="H101" i="42"/>
  <c r="H52" i="68"/>
  <c r="H86" i="68" s="1"/>
  <c r="G97" i="42"/>
  <c r="G50" i="68"/>
  <c r="G84" i="68" s="1"/>
  <c r="F96" i="42"/>
  <c r="F49" i="68"/>
  <c r="F83" i="68" s="1"/>
  <c r="E93" i="42"/>
  <c r="E48" i="68"/>
  <c r="E82" i="68" s="1"/>
  <c r="C78" i="42"/>
  <c r="C44" i="67"/>
  <c r="C72" i="67" s="1"/>
  <c r="J163" i="42"/>
  <c r="J35" i="72"/>
  <c r="J63" i="72" s="1"/>
  <c r="I159" i="42"/>
  <c r="I45" i="71"/>
  <c r="I73" i="71" s="1"/>
  <c r="H158" i="42"/>
  <c r="H44" i="71"/>
  <c r="H72" i="71" s="1"/>
  <c r="G154" i="42"/>
  <c r="G42" i="71"/>
  <c r="G70" i="71" s="1"/>
  <c r="F153" i="42"/>
  <c r="F41" i="71"/>
  <c r="F69" i="71" s="1"/>
  <c r="E150" i="42"/>
  <c r="E40" i="71"/>
  <c r="E68" i="71" s="1"/>
  <c r="D149" i="42"/>
  <c r="D39" i="71"/>
  <c r="D67" i="71" s="1"/>
  <c r="C147" i="42"/>
  <c r="C37" i="71"/>
  <c r="Q141" i="42"/>
  <c r="Q45" i="70"/>
  <c r="Q73" i="70" s="1"/>
  <c r="P140" i="42"/>
  <c r="P44" i="70"/>
  <c r="P72" i="70" s="1"/>
  <c r="O136" i="42"/>
  <c r="O42" i="70"/>
  <c r="O70" i="70" s="1"/>
  <c r="N135" i="42"/>
  <c r="N41" i="70"/>
  <c r="N69" i="70" s="1"/>
  <c r="M132" i="42"/>
  <c r="M40" i="70"/>
  <c r="M68" i="70" s="1"/>
  <c r="L131" i="42"/>
  <c r="L39" i="70"/>
  <c r="L67" i="70" s="1"/>
  <c r="K129" i="42"/>
  <c r="K37" i="70"/>
  <c r="J126" i="42"/>
  <c r="J35" i="70"/>
  <c r="J63" i="70" s="1"/>
  <c r="I122" i="42"/>
  <c r="I45" i="69"/>
  <c r="I73" i="69" s="1"/>
  <c r="H121" i="42"/>
  <c r="H44" i="69"/>
  <c r="H72" i="69" s="1"/>
  <c r="G117" i="42"/>
  <c r="G42" i="69"/>
  <c r="G70" i="69" s="1"/>
  <c r="F116" i="42"/>
  <c r="F41" i="69"/>
  <c r="F69" i="69" s="1"/>
  <c r="E113" i="42"/>
  <c r="E40" i="69"/>
  <c r="D112" i="42"/>
  <c r="D39" i="69"/>
  <c r="C110" i="42"/>
  <c r="C37" i="69"/>
  <c r="Q103" i="42"/>
  <c r="Q54" i="68"/>
  <c r="Q88" i="68" s="1"/>
  <c r="P102" i="42"/>
  <c r="P53" i="68"/>
  <c r="P87" i="68" s="1"/>
  <c r="O101" i="42"/>
  <c r="O52" i="68"/>
  <c r="O86" i="68" s="1"/>
  <c r="N97" i="42"/>
  <c r="N50" i="68"/>
  <c r="N84" i="68" s="1"/>
  <c r="M96" i="42"/>
  <c r="M49" i="68"/>
  <c r="M83" i="68" s="1"/>
  <c r="L93" i="42"/>
  <c r="L48" i="68"/>
  <c r="L82" i="68" s="1"/>
  <c r="K92" i="42"/>
  <c r="K47" i="68"/>
  <c r="K81" i="68" s="1"/>
  <c r="J89" i="42"/>
  <c r="J46" i="68"/>
  <c r="J80" i="68" s="1"/>
  <c r="I88" i="42"/>
  <c r="I45" i="68"/>
  <c r="I79" i="68" s="1"/>
  <c r="H86" i="42"/>
  <c r="H43" i="68"/>
  <c r="H77" i="68" s="1"/>
  <c r="D83" i="42"/>
  <c r="D41" i="68"/>
  <c r="D75" i="68" s="1"/>
  <c r="C79" i="42"/>
  <c r="C45" i="67"/>
  <c r="C73" i="67" s="1"/>
  <c r="Q74" i="42"/>
  <c r="Q42" i="67"/>
  <c r="Q70" i="67" s="1"/>
  <c r="P73" i="42"/>
  <c r="P41" i="67"/>
  <c r="P69" i="67" s="1"/>
  <c r="O70" i="42"/>
  <c r="O40" i="67"/>
  <c r="O68" i="67" s="1"/>
  <c r="N69" i="42"/>
  <c r="N39" i="67"/>
  <c r="N67" i="67" s="1"/>
  <c r="M67" i="42"/>
  <c r="M37" i="67"/>
  <c r="M65" i="67" s="1"/>
  <c r="K60" i="42"/>
  <c r="K45" i="66"/>
  <c r="K73" i="66" s="1"/>
  <c r="C158" i="42"/>
  <c r="C44" i="71"/>
  <c r="C72" i="71" s="1"/>
  <c r="C121" i="42"/>
  <c r="C44" i="69"/>
  <c r="C72" i="69" s="1"/>
  <c r="P165" i="42"/>
  <c r="P37" i="72"/>
  <c r="O159" i="42"/>
  <c r="O45" i="71"/>
  <c r="O73" i="71" s="1"/>
  <c r="N158" i="42"/>
  <c r="N44" i="71"/>
  <c r="N72" i="71" s="1"/>
  <c r="M154" i="42"/>
  <c r="M42" i="71"/>
  <c r="M70" i="71" s="1"/>
  <c r="L153" i="42"/>
  <c r="L41" i="71"/>
  <c r="L69" i="71" s="1"/>
  <c r="K150" i="42"/>
  <c r="K40" i="71"/>
  <c r="K68" i="71" s="1"/>
  <c r="J149" i="42"/>
  <c r="J39" i="71"/>
  <c r="J67" i="71" s="1"/>
  <c r="I147" i="42"/>
  <c r="I37" i="71"/>
  <c r="G141" i="42"/>
  <c r="G45" i="70"/>
  <c r="G73" i="70" s="1"/>
  <c r="F140" i="42"/>
  <c r="F44" i="70"/>
  <c r="F72" i="70" s="1"/>
  <c r="E136" i="42"/>
  <c r="E42" i="70"/>
  <c r="E70" i="70" s="1"/>
  <c r="D135" i="42"/>
  <c r="D41" i="70"/>
  <c r="D69" i="70" s="1"/>
  <c r="C132" i="42"/>
  <c r="C40" i="70"/>
  <c r="C68" i="70" s="1"/>
  <c r="C60" i="42"/>
  <c r="C45" i="66"/>
  <c r="C73" i="66" s="1"/>
  <c r="Q55" i="42"/>
  <c r="Q42" i="66"/>
  <c r="Q70" i="66" s="1"/>
  <c r="P54" i="42"/>
  <c r="P41" i="66"/>
  <c r="P69" i="66" s="1"/>
  <c r="O51" i="42"/>
  <c r="O40" i="66"/>
  <c r="O68" i="66" s="1"/>
  <c r="N50" i="42"/>
  <c r="N39" i="66"/>
  <c r="N67" i="66" s="1"/>
  <c r="M48" i="42"/>
  <c r="M37" i="66"/>
  <c r="M65" i="66" s="1"/>
  <c r="M45" i="42"/>
  <c r="M35" i="66"/>
  <c r="M63" i="66" s="1"/>
  <c r="L41" i="42"/>
  <c r="L45" i="65"/>
  <c r="L73" i="65" s="1"/>
  <c r="K40" i="42"/>
  <c r="K44" i="65"/>
  <c r="K72" i="65" s="1"/>
  <c r="J36" i="42"/>
  <c r="J42" i="65"/>
  <c r="J70" i="65" s="1"/>
  <c r="I35" i="42"/>
  <c r="I41" i="65"/>
  <c r="I69" i="65" s="1"/>
  <c r="H32" i="42"/>
  <c r="H40" i="65"/>
  <c r="H68" i="65" s="1"/>
  <c r="G31" i="42"/>
  <c r="G39" i="65"/>
  <c r="G67" i="65" s="1"/>
  <c r="F29" i="42"/>
  <c r="F37" i="65"/>
  <c r="D22" i="42"/>
  <c r="D51" i="64"/>
  <c r="D83" i="64" s="1"/>
  <c r="C21" i="42"/>
  <c r="C50" i="64"/>
  <c r="C82" i="64" s="1"/>
  <c r="Q16" i="42"/>
  <c r="Q47" i="64"/>
  <c r="Q79" i="64" s="1"/>
  <c r="P15" i="42"/>
  <c r="P46" i="64"/>
  <c r="P78" i="64" s="1"/>
  <c r="O12" i="42"/>
  <c r="O45" i="64"/>
  <c r="O77" i="64" s="1"/>
  <c r="N11" i="42"/>
  <c r="N44" i="64"/>
  <c r="N76" i="64" s="1"/>
  <c r="M10" i="42"/>
  <c r="M43" i="64"/>
  <c r="M75" i="64" s="1"/>
  <c r="L8" i="42"/>
  <c r="L41" i="64"/>
  <c r="L5" i="42"/>
  <c r="L39" i="64"/>
  <c r="L71" i="64" s="1"/>
  <c r="C93" i="42"/>
  <c r="C48" i="68"/>
  <c r="C82" i="68" s="1"/>
  <c r="C32" i="42"/>
  <c r="C40" i="65"/>
  <c r="C68" i="65" s="1"/>
  <c r="C96" i="42"/>
  <c r="C49" i="68"/>
  <c r="C83" i="68" s="1"/>
  <c r="C67" i="42"/>
  <c r="C37" i="67"/>
  <c r="C69" i="42"/>
  <c r="C39" i="67"/>
  <c r="C67" i="67" s="1"/>
  <c r="C29" i="42"/>
  <c r="C37" i="65"/>
  <c r="P177" i="42"/>
  <c r="P45" i="72"/>
  <c r="P73" i="72" s="1"/>
  <c r="O176" i="42"/>
  <c r="O44" i="72"/>
  <c r="O72" i="72" s="1"/>
  <c r="J172" i="42"/>
  <c r="J42" i="72"/>
  <c r="J70" i="72" s="1"/>
  <c r="I171" i="42"/>
  <c r="I41" i="72"/>
  <c r="I69" i="72" s="1"/>
  <c r="H168" i="42"/>
  <c r="H40" i="72"/>
  <c r="H68" i="72" s="1"/>
  <c r="G167" i="42"/>
  <c r="G39" i="72"/>
  <c r="G67" i="72" s="1"/>
  <c r="Q163" i="42"/>
  <c r="Q35" i="72"/>
  <c r="Q63" i="72" s="1"/>
  <c r="P159" i="42"/>
  <c r="P45" i="71"/>
  <c r="P73" i="71" s="1"/>
  <c r="O158" i="42"/>
  <c r="O44" i="71"/>
  <c r="O72" i="71" s="1"/>
  <c r="J154" i="42"/>
  <c r="J42" i="71"/>
  <c r="J70" i="71" s="1"/>
  <c r="I153" i="42"/>
  <c r="I41" i="71"/>
  <c r="I69" i="71" s="1"/>
  <c r="H150" i="42"/>
  <c r="H40" i="71"/>
  <c r="H68" i="71" s="1"/>
  <c r="G149" i="42"/>
  <c r="G39" i="71"/>
  <c r="G67" i="71" s="1"/>
  <c r="L92" i="42"/>
  <c r="L47" i="68"/>
  <c r="L81" i="68" s="1"/>
  <c r="K89" i="42"/>
  <c r="K46" i="68"/>
  <c r="K80" i="68" s="1"/>
  <c r="F88" i="42"/>
  <c r="F45" i="68"/>
  <c r="F79" i="68" s="1"/>
  <c r="E86" i="42"/>
  <c r="E43" i="68"/>
  <c r="H141" i="42"/>
  <c r="H45" i="70"/>
  <c r="H73" i="70" s="1"/>
  <c r="G140" i="42"/>
  <c r="G44" i="70"/>
  <c r="G72" i="70" s="1"/>
  <c r="Q135" i="42"/>
  <c r="Q41" i="70"/>
  <c r="Q69" i="70" s="1"/>
  <c r="P132" i="42"/>
  <c r="P40" i="70"/>
  <c r="P68" i="70" s="1"/>
  <c r="O131" i="42"/>
  <c r="O39" i="70"/>
  <c r="O67" i="70" s="1"/>
  <c r="J129" i="42"/>
  <c r="J37" i="70"/>
  <c r="J65" i="70" s="1"/>
  <c r="I126" i="42"/>
  <c r="H122" i="42"/>
  <c r="H45" i="69"/>
  <c r="H73" i="69" s="1"/>
  <c r="G121" i="42"/>
  <c r="G44" i="69"/>
  <c r="G72" i="69" s="1"/>
  <c r="Q116" i="42"/>
  <c r="Q41" i="69"/>
  <c r="Q69" i="69" s="1"/>
  <c r="P113" i="42"/>
  <c r="P40" i="69"/>
  <c r="P68" i="69" s="1"/>
  <c r="O112" i="42"/>
  <c r="O39" i="69"/>
  <c r="O67" i="69" s="1"/>
  <c r="J110" i="42"/>
  <c r="J37" i="69"/>
  <c r="J65" i="69" s="1"/>
  <c r="I107" i="42"/>
  <c r="I35" i="69"/>
  <c r="I63" i="69" s="1"/>
  <c r="H103" i="42"/>
  <c r="H54" i="68"/>
  <c r="H88" i="68" s="1"/>
  <c r="G102" i="42"/>
  <c r="G53" i="68"/>
  <c r="G87" i="68" s="1"/>
  <c r="Q97" i="42"/>
  <c r="Q50" i="68"/>
  <c r="Q84" i="68" s="1"/>
  <c r="I79" i="42"/>
  <c r="I45" i="67"/>
  <c r="I73" i="67" s="1"/>
  <c r="H78" i="42"/>
  <c r="H44" i="67"/>
  <c r="H72" i="67" s="1"/>
  <c r="G74" i="42"/>
  <c r="G42" i="67"/>
  <c r="G70" i="67" s="1"/>
  <c r="Q70" i="42"/>
  <c r="Q40" i="67"/>
  <c r="Q68" i="67" s="1"/>
  <c r="P69" i="42"/>
  <c r="P39" i="67"/>
  <c r="P67" i="67" s="1"/>
  <c r="O67" i="42"/>
  <c r="O37" i="67"/>
  <c r="O65" i="67" s="1"/>
  <c r="J35" i="67"/>
  <c r="J63" i="67" s="1"/>
  <c r="I60" i="42"/>
  <c r="I45" i="66"/>
  <c r="I73" i="66" s="1"/>
  <c r="H59" i="42"/>
  <c r="H44" i="66"/>
  <c r="H72" i="66" s="1"/>
  <c r="G55" i="42"/>
  <c r="G42" i="66"/>
  <c r="G70" i="66" s="1"/>
  <c r="Q51" i="42"/>
  <c r="Q40" i="66"/>
  <c r="Q68" i="66" s="1"/>
  <c r="P50" i="42"/>
  <c r="P39" i="66"/>
  <c r="P67" i="66" s="1"/>
  <c r="O48" i="42"/>
  <c r="O37" i="66"/>
  <c r="O65" i="66" s="1"/>
  <c r="I41" i="42"/>
  <c r="I45" i="65"/>
  <c r="I73" i="65" s="1"/>
  <c r="H40" i="42"/>
  <c r="H44" i="65"/>
  <c r="H72" i="65" s="1"/>
  <c r="G36" i="42"/>
  <c r="G42" i="65"/>
  <c r="G70" i="65" s="1"/>
  <c r="Q32" i="42"/>
  <c r="Q40" i="65"/>
  <c r="Q68" i="65" s="1"/>
  <c r="P31" i="42"/>
  <c r="P39" i="65"/>
  <c r="P67" i="65" s="1"/>
  <c r="O29" i="42"/>
  <c r="O37" i="65"/>
  <c r="O41" i="42"/>
  <c r="O45" i="65"/>
  <c r="O73" i="65" s="1"/>
  <c r="J40" i="42"/>
  <c r="J44" i="65"/>
  <c r="J72" i="65" s="1"/>
  <c r="I36" i="42"/>
  <c r="I42" i="65"/>
  <c r="I70" i="65" s="1"/>
  <c r="H35" i="42"/>
  <c r="H41" i="65"/>
  <c r="H69" i="65" s="1"/>
  <c r="G32" i="42"/>
  <c r="G40" i="65"/>
  <c r="G68" i="65" s="1"/>
  <c r="Q29" i="42"/>
  <c r="Q37" i="65"/>
  <c r="Q65" i="65" s="1"/>
  <c r="O22" i="42"/>
  <c r="O51" i="64"/>
  <c r="O83" i="64" s="1"/>
  <c r="J21" i="42"/>
  <c r="J50" i="64"/>
  <c r="J82" i="64" s="1"/>
  <c r="I20" i="42"/>
  <c r="I49" i="64"/>
  <c r="I81" i="64" s="1"/>
  <c r="H16" i="42"/>
  <c r="H47" i="64"/>
  <c r="H79" i="64" s="1"/>
  <c r="G15" i="42"/>
  <c r="G46" i="64"/>
  <c r="G78" i="64" s="1"/>
  <c r="Q11" i="42"/>
  <c r="Q44" i="64"/>
  <c r="Q76" i="64" s="1"/>
  <c r="P10" i="42"/>
  <c r="P43" i="64"/>
  <c r="P75" i="64" s="1"/>
  <c r="O8" i="42"/>
  <c r="O41" i="64"/>
  <c r="O73" i="64" s="1"/>
  <c r="F26" i="42"/>
  <c r="E22" i="42"/>
  <c r="E51" i="64"/>
  <c r="E83" i="64" s="1"/>
  <c r="D21" i="42"/>
  <c r="D50" i="64"/>
  <c r="D82" i="64" s="1"/>
  <c r="N16" i="42"/>
  <c r="N47" i="64"/>
  <c r="N79" i="64" s="1"/>
  <c r="M15" i="42"/>
  <c r="M46" i="64"/>
  <c r="M78" i="64" s="1"/>
  <c r="L12" i="42"/>
  <c r="L45" i="64"/>
  <c r="L77" i="64" s="1"/>
  <c r="K11" i="42"/>
  <c r="K44" i="64"/>
  <c r="K76" i="64" s="1"/>
  <c r="F10" i="42"/>
  <c r="F43" i="64"/>
  <c r="F75" i="64" s="1"/>
  <c r="E8" i="42"/>
  <c r="E41" i="64"/>
  <c r="C54" i="42"/>
  <c r="C41" i="66"/>
  <c r="C69" i="66" s="1"/>
  <c r="K3" i="44"/>
  <c r="K9" i="48"/>
  <c r="P3" i="44"/>
  <c r="P9" i="48"/>
  <c r="J24" i="44"/>
  <c r="J30" i="48"/>
  <c r="Q24" i="44"/>
  <c r="Q30" i="48"/>
  <c r="E24" i="44"/>
  <c r="E30" i="48"/>
  <c r="P43" i="44"/>
  <c r="P49" i="48"/>
  <c r="D24" i="44"/>
  <c r="D30" i="48"/>
  <c r="D24" i="48" s="1"/>
  <c r="K62" i="44"/>
  <c r="P62" i="44"/>
  <c r="P68" i="48"/>
  <c r="K24" i="44"/>
  <c r="K30" i="48"/>
  <c r="Q62" i="44"/>
  <c r="Q68" i="48"/>
  <c r="L62" i="44"/>
  <c r="L68" i="48"/>
  <c r="M43" i="44"/>
  <c r="M49" i="48"/>
  <c r="O81" i="44"/>
  <c r="O117" i="68"/>
  <c r="O213" i="68" s="1"/>
  <c r="O87" i="48"/>
  <c r="F81" i="44"/>
  <c r="F117" i="68"/>
  <c r="F111" i="68" s="1"/>
  <c r="F87" i="48"/>
  <c r="G81" i="44"/>
  <c r="G117" i="68"/>
  <c r="G87" i="48"/>
  <c r="B117" i="68"/>
  <c r="B87" i="48"/>
  <c r="H81" i="44"/>
  <c r="N383" i="72"/>
  <c r="D361" i="72"/>
  <c r="F274" i="68"/>
  <c r="J132" i="66"/>
  <c r="P171" i="65"/>
  <c r="O388" i="67"/>
  <c r="D365" i="64"/>
  <c r="D428" i="64"/>
  <c r="D338" i="64"/>
  <c r="D215" i="66"/>
  <c r="F383" i="72"/>
  <c r="F376" i="65"/>
  <c r="L407" i="68"/>
  <c r="L479" i="68"/>
  <c r="F369" i="67"/>
  <c r="K323" i="69"/>
  <c r="Q146" i="65"/>
  <c r="E207" i="69"/>
  <c r="B216" i="64"/>
  <c r="G215" i="65"/>
  <c r="Q198" i="64"/>
  <c r="Q156" i="64"/>
  <c r="D180" i="67"/>
  <c r="J209" i="68"/>
  <c r="I386" i="66"/>
  <c r="C367" i="70"/>
  <c r="Q395" i="67"/>
  <c r="Q342" i="65"/>
  <c r="F367" i="66"/>
  <c r="G367" i="70"/>
  <c r="C216" i="64"/>
  <c r="I329" i="69"/>
  <c r="I386" i="69"/>
  <c r="I304" i="69"/>
  <c r="D383" i="72"/>
  <c r="D170" i="65"/>
  <c r="O181" i="65"/>
  <c r="O143" i="65"/>
  <c r="M184" i="65"/>
  <c r="G212" i="68"/>
  <c r="H323" i="65"/>
  <c r="Q461" i="68"/>
  <c r="F137" i="67"/>
  <c r="I401" i="68"/>
  <c r="O237" i="68"/>
  <c r="O165" i="68"/>
  <c r="N196" i="64"/>
  <c r="I395" i="65"/>
  <c r="L263" i="68"/>
  <c r="H202" i="64"/>
  <c r="H160" i="64"/>
  <c r="Q414" i="67"/>
  <c r="N405" i="67"/>
  <c r="D367" i="67"/>
  <c r="D285" i="67"/>
  <c r="D323" i="67" s="1"/>
  <c r="M392" i="65"/>
  <c r="D237" i="64"/>
  <c r="P105" i="50"/>
  <c r="K148" i="64"/>
  <c r="K188" i="71"/>
  <c r="K134" i="71"/>
  <c r="L503" i="68"/>
  <c r="G468" i="68"/>
  <c r="H455" i="68"/>
  <c r="O399" i="70"/>
  <c r="O190" i="72"/>
  <c r="D183" i="66"/>
  <c r="Q178" i="67"/>
  <c r="E293" i="72"/>
  <c r="E316" i="72"/>
  <c r="E370" i="72"/>
  <c r="F203" i="67"/>
  <c r="I399" i="69"/>
  <c r="P311" i="71"/>
  <c r="J194" i="65"/>
  <c r="P194" i="67"/>
  <c r="P112" i="67"/>
  <c r="K342" i="65"/>
  <c r="P414" i="66"/>
  <c r="C386" i="65"/>
  <c r="C329" i="65"/>
  <c r="K329" i="65"/>
  <c r="K386" i="65"/>
  <c r="O194" i="67"/>
  <c r="O367" i="66"/>
  <c r="P112" i="69"/>
  <c r="P131" i="69" s="1"/>
  <c r="P137" i="69"/>
  <c r="P194" i="69"/>
  <c r="E150" i="67"/>
  <c r="B150" i="69"/>
  <c r="J231" i="68"/>
  <c r="L194" i="66"/>
  <c r="C428" i="64"/>
  <c r="C365" i="64"/>
  <c r="D168" i="64"/>
  <c r="C137" i="65"/>
  <c r="C194" i="65"/>
  <c r="N163" i="64"/>
  <c r="N177" i="67"/>
  <c r="N139" i="67"/>
  <c r="Q202" i="64"/>
  <c r="Q160" i="64"/>
  <c r="H28" i="48"/>
  <c r="L174" i="66"/>
  <c r="F177" i="66"/>
  <c r="F139" i="66"/>
  <c r="J220" i="68"/>
  <c r="Q329" i="71"/>
  <c r="L414" i="65"/>
  <c r="D383" i="71"/>
  <c r="H407" i="67"/>
  <c r="K386" i="69"/>
  <c r="K329" i="69"/>
  <c r="H405" i="66"/>
  <c r="J93" i="71"/>
  <c r="G132" i="67"/>
  <c r="L231" i="68"/>
  <c r="G261" i="68"/>
  <c r="F7" i="48"/>
  <c r="N185" i="65"/>
  <c r="B184" i="65"/>
  <c r="B146" i="65"/>
  <c r="N184" i="66"/>
  <c r="N146" i="66"/>
  <c r="I202" i="64"/>
  <c r="I160" i="64"/>
  <c r="K205" i="64"/>
  <c r="K163" i="64"/>
  <c r="F399" i="69"/>
  <c r="G204" i="64"/>
  <c r="H206" i="64"/>
  <c r="Q207" i="64"/>
  <c r="M28" i="48"/>
  <c r="N99" i="65"/>
  <c r="N175" i="65" s="1"/>
  <c r="G177" i="65"/>
  <c r="G139" i="65"/>
  <c r="D184" i="65"/>
  <c r="C93" i="66"/>
  <c r="C131" i="66" s="1"/>
  <c r="C132" i="66"/>
  <c r="G177" i="66"/>
  <c r="G139" i="66"/>
  <c r="B132" i="66"/>
  <c r="H132" i="67"/>
  <c r="L82" i="48"/>
  <c r="G219" i="68"/>
  <c r="G171" i="68"/>
  <c r="D226" i="68"/>
  <c r="D178" i="68"/>
  <c r="C405" i="69"/>
  <c r="C342" i="69"/>
  <c r="K275" i="72"/>
  <c r="C383" i="71"/>
  <c r="C285" i="69"/>
  <c r="C323" i="69" s="1"/>
  <c r="M386" i="69"/>
  <c r="M329" i="69"/>
  <c r="Q137" i="65"/>
  <c r="Q194" i="65"/>
  <c r="Q112" i="65"/>
  <c r="E226" i="64"/>
  <c r="E168" i="64"/>
  <c r="E237" i="64"/>
  <c r="F216" i="64"/>
  <c r="F153" i="64"/>
  <c r="M237" i="68"/>
  <c r="P175" i="70"/>
  <c r="D237" i="68"/>
  <c r="K381" i="72"/>
  <c r="K363" i="72"/>
  <c r="O360" i="72"/>
  <c r="O377" i="72"/>
  <c r="O359" i="72"/>
  <c r="O378" i="72"/>
  <c r="I375" i="72"/>
  <c r="I357" i="72"/>
  <c r="O164" i="58"/>
  <c r="Q162" i="58"/>
  <c r="M162" i="58"/>
  <c r="I351" i="72"/>
  <c r="I367" i="72"/>
  <c r="I349" i="72"/>
  <c r="I369" i="72"/>
  <c r="G381" i="71"/>
  <c r="G363" i="71"/>
  <c r="K378" i="71"/>
  <c r="K377" i="71"/>
  <c r="K359" i="71"/>
  <c r="K376" i="71"/>
  <c r="K360" i="71"/>
  <c r="K358" i="71"/>
  <c r="Q357" i="71"/>
  <c r="Q375" i="71"/>
  <c r="G146" i="58"/>
  <c r="Q144" i="58"/>
  <c r="M351" i="71"/>
  <c r="M367" i="71"/>
  <c r="M349" i="71"/>
  <c r="M369" i="71"/>
  <c r="E144" i="59"/>
  <c r="K378" i="70"/>
  <c r="K397" i="70"/>
  <c r="G374" i="70"/>
  <c r="G393" i="70"/>
  <c r="G375" i="70"/>
  <c r="G394" i="70"/>
  <c r="E372" i="70"/>
  <c r="E391" i="70"/>
  <c r="G371" i="70"/>
  <c r="G370" i="70"/>
  <c r="G389" i="70"/>
  <c r="G390" i="70"/>
  <c r="O128" i="58"/>
  <c r="Q383" i="70"/>
  <c r="Q366" i="70"/>
  <c r="Q364" i="70"/>
  <c r="Q363" i="70"/>
  <c r="Q382" i="70"/>
  <c r="Q385" i="70"/>
  <c r="E125" i="59"/>
  <c r="G397" i="69"/>
  <c r="G378" i="69"/>
  <c r="G375" i="69"/>
  <c r="G394" i="69"/>
  <c r="G393" i="69"/>
  <c r="G374" i="69"/>
  <c r="E391" i="69"/>
  <c r="E372" i="69"/>
  <c r="G109" i="59"/>
  <c r="M363" i="69"/>
  <c r="M383" i="69"/>
  <c r="M385" i="69"/>
  <c r="M366" i="69"/>
  <c r="M364" i="69"/>
  <c r="M382" i="69"/>
  <c r="K471" i="68"/>
  <c r="K495" i="68"/>
  <c r="O469" i="68"/>
  <c r="O493" i="68"/>
  <c r="O468" i="68"/>
  <c r="O492" i="68"/>
  <c r="I490" i="68"/>
  <c r="I489" i="68"/>
  <c r="I467" i="68"/>
  <c r="I466" i="68"/>
  <c r="I491" i="68"/>
  <c r="G488" i="68"/>
  <c r="G464" i="68"/>
  <c r="O480" i="68"/>
  <c r="O456" i="68"/>
  <c r="O504" i="68"/>
  <c r="Q85" i="58"/>
  <c r="M85" i="59"/>
  <c r="O82" i="58"/>
  <c r="O82" i="59"/>
  <c r="G82" i="59"/>
  <c r="G82" i="58"/>
  <c r="Q397" i="67"/>
  <c r="Q378" i="67"/>
  <c r="O396" i="67"/>
  <c r="O415" i="67"/>
  <c r="O377" i="67"/>
  <c r="O395" i="67"/>
  <c r="Q394" i="67"/>
  <c r="Q393" i="67"/>
  <c r="Q374" i="67"/>
  <c r="Q392" i="67"/>
  <c r="Q373" i="67"/>
  <c r="Q375" i="67"/>
  <c r="G391" i="67"/>
  <c r="G372" i="67"/>
  <c r="Q370" i="67"/>
  <c r="Q408" i="67"/>
  <c r="Q390" i="67"/>
  <c r="Q389" i="67"/>
  <c r="Q407" i="67"/>
  <c r="Q371" i="67"/>
  <c r="Q369" i="67"/>
  <c r="I370" i="67"/>
  <c r="I408" i="67"/>
  <c r="I390" i="67"/>
  <c r="I369" i="67"/>
  <c r="I389" i="67"/>
  <c r="I371" i="67"/>
  <c r="I407" i="67"/>
  <c r="Q66" i="58"/>
  <c r="M66" i="59"/>
  <c r="O63" i="60"/>
  <c r="G63" i="58"/>
  <c r="G63" i="59"/>
  <c r="Q397" i="66"/>
  <c r="Q378" i="66"/>
  <c r="O396" i="66"/>
  <c r="O415" i="66"/>
  <c r="O377" i="66"/>
  <c r="O395" i="66"/>
  <c r="Q393" i="66"/>
  <c r="Q394" i="66"/>
  <c r="Q374" i="66"/>
  <c r="Q375" i="66"/>
  <c r="Q392" i="66"/>
  <c r="I394" i="66"/>
  <c r="I393" i="66"/>
  <c r="I374" i="66"/>
  <c r="I392" i="66"/>
  <c r="I375" i="66"/>
  <c r="K391" i="66"/>
  <c r="K372" i="66"/>
  <c r="M389" i="66"/>
  <c r="M408" i="66"/>
  <c r="M370" i="66"/>
  <c r="M371" i="66"/>
  <c r="M390" i="66"/>
  <c r="I47" i="59"/>
  <c r="E47" i="59"/>
  <c r="O44" i="59"/>
  <c r="K44" i="59"/>
  <c r="G44" i="58"/>
  <c r="I378" i="65"/>
  <c r="I397" i="65"/>
  <c r="G415" i="65"/>
  <c r="G414" i="65"/>
  <c r="G377" i="65"/>
  <c r="G396" i="65"/>
  <c r="I375" i="65"/>
  <c r="I394" i="65"/>
  <c r="I374" i="65"/>
  <c r="I393" i="65"/>
  <c r="K372" i="65"/>
  <c r="K391" i="65"/>
  <c r="I371" i="65"/>
  <c r="I389" i="65"/>
  <c r="I390" i="65"/>
  <c r="I408" i="65"/>
  <c r="I388" i="65"/>
  <c r="I370" i="65"/>
  <c r="O387" i="65"/>
  <c r="O368" i="65"/>
  <c r="O406" i="65"/>
  <c r="G368" i="65"/>
  <c r="G406" i="65"/>
  <c r="G387" i="65"/>
  <c r="M28" i="59"/>
  <c r="I28" i="58"/>
  <c r="O25" i="58"/>
  <c r="K364" i="65"/>
  <c r="K383" i="65"/>
  <c r="K382" i="65"/>
  <c r="K366" i="65"/>
  <c r="K401" i="65"/>
  <c r="K363" i="65"/>
  <c r="K385" i="65"/>
  <c r="G25" i="59"/>
  <c r="M441" i="64"/>
  <c r="M420" i="64"/>
  <c r="M439" i="64"/>
  <c r="M460" i="64"/>
  <c r="M418" i="64"/>
  <c r="M438" i="64"/>
  <c r="O437" i="64"/>
  <c r="O436" i="64"/>
  <c r="O415" i="64"/>
  <c r="O416" i="64"/>
  <c r="O435" i="64"/>
  <c r="G436" i="64"/>
  <c r="G437" i="64"/>
  <c r="G416" i="64"/>
  <c r="G435" i="64"/>
  <c r="G415" i="64"/>
  <c r="E434" i="64"/>
  <c r="E413" i="64"/>
  <c r="G412" i="64"/>
  <c r="G453" i="64"/>
  <c r="G432" i="64"/>
  <c r="G433" i="64"/>
  <c r="G411" i="64"/>
  <c r="G431" i="64"/>
  <c r="E451" i="64"/>
  <c r="E430" i="64"/>
  <c r="E409" i="64"/>
  <c r="Q7" i="58"/>
  <c r="E7" i="59"/>
  <c r="O406" i="64"/>
  <c r="O425" i="64"/>
  <c r="O403" i="64"/>
  <c r="O427" i="64"/>
  <c r="O404" i="64"/>
  <c r="O445" i="64"/>
  <c r="O424" i="64"/>
  <c r="G406" i="64"/>
  <c r="G425" i="64"/>
  <c r="G427" i="64"/>
  <c r="G403" i="64"/>
  <c r="G404" i="64"/>
  <c r="G445" i="64"/>
  <c r="G424" i="64"/>
  <c r="C4" i="58"/>
  <c r="C395" i="70"/>
  <c r="C368" i="70"/>
  <c r="C387" i="70"/>
  <c r="C109" i="58"/>
  <c r="C47" i="59"/>
  <c r="C441" i="64"/>
  <c r="C420" i="64"/>
  <c r="C7" i="59"/>
  <c r="J181" i="72"/>
  <c r="J199" i="72"/>
  <c r="D177" i="72"/>
  <c r="D176" i="72"/>
  <c r="D195" i="72"/>
  <c r="D196" i="72"/>
  <c r="D178" i="72"/>
  <c r="C175" i="72"/>
  <c r="C193" i="72"/>
  <c r="O162" i="48"/>
  <c r="O179" i="72"/>
  <c r="O215" i="72"/>
  <c r="O187" i="72"/>
  <c r="O169" i="72"/>
  <c r="K164" i="49"/>
  <c r="K167" i="72"/>
  <c r="K185" i="72"/>
  <c r="G164" i="48"/>
  <c r="C164" i="49"/>
  <c r="J181" i="71"/>
  <c r="J199" i="71"/>
  <c r="P177" i="71"/>
  <c r="P178" i="71"/>
  <c r="P196" i="71"/>
  <c r="P176" i="71"/>
  <c r="P195" i="71"/>
  <c r="G193" i="71"/>
  <c r="G175" i="71"/>
  <c r="O144" i="48"/>
  <c r="K144" i="49"/>
  <c r="G144" i="49"/>
  <c r="C146" i="48"/>
  <c r="C169" i="71"/>
  <c r="C179" i="71"/>
  <c r="C187" i="71"/>
  <c r="N186" i="70"/>
  <c r="N205" i="70"/>
  <c r="L182" i="70"/>
  <c r="L183" i="70"/>
  <c r="L202" i="70"/>
  <c r="L201" i="70"/>
  <c r="L181" i="70"/>
  <c r="K199" i="70"/>
  <c r="K180" i="70"/>
  <c r="M176" i="70"/>
  <c r="M195" i="70"/>
  <c r="O191" i="70"/>
  <c r="O172" i="70"/>
  <c r="O190" i="70"/>
  <c r="O171" i="70"/>
  <c r="K191" i="70"/>
  <c r="K172" i="70"/>
  <c r="K190" i="70"/>
  <c r="K171" i="70"/>
  <c r="G193" i="70"/>
  <c r="G184" i="70"/>
  <c r="G222" i="70"/>
  <c r="G207" i="70" s="1"/>
  <c r="G174" i="70"/>
  <c r="C125" i="48"/>
  <c r="C128" i="48"/>
  <c r="J186" i="69"/>
  <c r="J205" i="69"/>
  <c r="H202" i="69"/>
  <c r="H182" i="69"/>
  <c r="H183" i="69"/>
  <c r="H181" i="69"/>
  <c r="H201" i="69"/>
  <c r="K180" i="69"/>
  <c r="K199" i="69"/>
  <c r="O193" i="69"/>
  <c r="O184" i="69"/>
  <c r="O174" i="69"/>
  <c r="K106" i="48"/>
  <c r="G106" i="48"/>
  <c r="C109" i="48"/>
  <c r="N253" i="68"/>
  <c r="F253" i="68"/>
  <c r="E252" i="68"/>
  <c r="E276" i="68"/>
  <c r="L275" i="68"/>
  <c r="L251" i="68"/>
  <c r="D251" i="68"/>
  <c r="O248" i="68"/>
  <c r="O249" i="68"/>
  <c r="K249" i="68"/>
  <c r="K248" i="68"/>
  <c r="N246" i="68"/>
  <c r="L266" i="68"/>
  <c r="L242" i="68"/>
  <c r="J238" i="68"/>
  <c r="J262" i="68"/>
  <c r="Q82" i="49"/>
  <c r="M82" i="50"/>
  <c r="I82" i="50"/>
  <c r="I83" i="39"/>
  <c r="I7" i="68"/>
  <c r="E7" i="68"/>
  <c r="H205" i="67"/>
  <c r="D79" i="42"/>
  <c r="D45" i="67"/>
  <c r="D73" i="67" s="1"/>
  <c r="O78" i="42"/>
  <c r="O44" i="67"/>
  <c r="O72" i="67" s="1"/>
  <c r="K78" i="42"/>
  <c r="K44" i="67"/>
  <c r="K72" i="67" s="1"/>
  <c r="G78" i="42"/>
  <c r="G44" i="67"/>
  <c r="G72" i="67" s="1"/>
  <c r="M199" i="67"/>
  <c r="I73" i="42"/>
  <c r="I41" i="67"/>
  <c r="I69" i="67" s="1"/>
  <c r="P70" i="42"/>
  <c r="P40" i="67"/>
  <c r="P68" i="67" s="1"/>
  <c r="N67" i="42"/>
  <c r="N37" i="67"/>
  <c r="F67" i="42"/>
  <c r="F37" i="67"/>
  <c r="Q192" i="67"/>
  <c r="M192" i="67"/>
  <c r="I63" i="49"/>
  <c r="I64" i="39"/>
  <c r="I7" i="67"/>
  <c r="E63" i="49"/>
  <c r="L205" i="66"/>
  <c r="H60" i="42"/>
  <c r="H45" i="66"/>
  <c r="H73" i="66" s="1"/>
  <c r="F55" i="42"/>
  <c r="F42" i="66"/>
  <c r="F70" i="66" s="1"/>
  <c r="I199" i="66"/>
  <c r="E54" i="42"/>
  <c r="E41" i="66"/>
  <c r="E69" i="66" s="1"/>
  <c r="P51" i="42"/>
  <c r="P40" i="66"/>
  <c r="P68" i="66" s="1"/>
  <c r="H198" i="66"/>
  <c r="H197" i="66"/>
  <c r="H196" i="66"/>
  <c r="H216" i="66"/>
  <c r="D51" i="42"/>
  <c r="D40" i="66"/>
  <c r="D68" i="66" s="1"/>
  <c r="P25" i="66"/>
  <c r="O214" i="66"/>
  <c r="O195" i="66"/>
  <c r="M44" i="48"/>
  <c r="M47" i="49"/>
  <c r="M191" i="66"/>
  <c r="M209" i="66"/>
  <c r="M190" i="66"/>
  <c r="I44" i="50"/>
  <c r="E44" i="49"/>
  <c r="P205" i="65"/>
  <c r="H205" i="65"/>
  <c r="K204" i="65"/>
  <c r="K223" i="65"/>
  <c r="F202" i="65"/>
  <c r="F201" i="65"/>
  <c r="M199" i="65"/>
  <c r="E199" i="65"/>
  <c r="Q26" i="65"/>
  <c r="P198" i="65"/>
  <c r="P197" i="65"/>
  <c r="P216" i="65"/>
  <c r="C195" i="65"/>
  <c r="C214" i="65"/>
  <c r="Q25" i="50"/>
  <c r="Q192" i="65"/>
  <c r="M25" i="49"/>
  <c r="M190" i="65"/>
  <c r="M191" i="65"/>
  <c r="M209" i="65"/>
  <c r="I25" i="49"/>
  <c r="E25" i="50"/>
  <c r="E191" i="65"/>
  <c r="E190" i="65"/>
  <c r="E209" i="65"/>
  <c r="L229" i="64"/>
  <c r="E35" i="64"/>
  <c r="D229" i="64"/>
  <c r="C228" i="64"/>
  <c r="C249" i="64"/>
  <c r="I224" i="64"/>
  <c r="I225" i="64"/>
  <c r="I223" i="64"/>
  <c r="E224" i="64"/>
  <c r="E225" i="64"/>
  <c r="E223" i="64"/>
  <c r="L222" i="64"/>
  <c r="D222" i="64"/>
  <c r="C200" i="64"/>
  <c r="C221" i="64"/>
  <c r="C241" i="64"/>
  <c r="C220" i="64"/>
  <c r="Q217" i="64"/>
  <c r="Q238" i="64"/>
  <c r="P7" i="49"/>
  <c r="L7" i="49"/>
  <c r="H215" i="64"/>
  <c r="H226" i="64"/>
  <c r="D4" i="49"/>
  <c r="B177" i="72"/>
  <c r="B178" i="72"/>
  <c r="B196" i="72"/>
  <c r="B176" i="72"/>
  <c r="B195" i="72"/>
  <c r="B202" i="70"/>
  <c r="B182" i="70"/>
  <c r="B183" i="70"/>
  <c r="B181" i="70"/>
  <c r="B201" i="70"/>
  <c r="B242" i="68"/>
  <c r="B266" i="68"/>
  <c r="B85" i="49"/>
  <c r="B199" i="67"/>
  <c r="B63" i="50"/>
  <c r="B193" i="67"/>
  <c r="B203" i="67"/>
  <c r="B193" i="66"/>
  <c r="B203" i="66"/>
  <c r="B209" i="65"/>
  <c r="B191" i="65"/>
  <c r="B190" i="65"/>
  <c r="O184" i="65"/>
  <c r="O146" i="65"/>
  <c r="N171" i="66"/>
  <c r="Q383" i="72"/>
  <c r="N461" i="68"/>
  <c r="G386" i="70"/>
  <c r="F150" i="67"/>
  <c r="G129" i="71"/>
  <c r="O179" i="67"/>
  <c r="M174" i="65"/>
  <c r="M174" i="66"/>
  <c r="L177" i="67"/>
  <c r="L139" i="67"/>
  <c r="O182" i="67"/>
  <c r="Q184" i="67"/>
  <c r="P395" i="69"/>
  <c r="H363" i="72"/>
  <c r="H381" i="72"/>
  <c r="N357" i="72"/>
  <c r="N375" i="72"/>
  <c r="F162" i="58"/>
  <c r="F357" i="71"/>
  <c r="F375" i="71"/>
  <c r="N144" i="59"/>
  <c r="P128" i="59"/>
  <c r="D128" i="58"/>
  <c r="F125" i="58"/>
  <c r="L109" i="59"/>
  <c r="D109" i="58"/>
  <c r="F106" i="59"/>
  <c r="F467" i="68"/>
  <c r="F466" i="68"/>
  <c r="F490" i="68"/>
  <c r="F491" i="68"/>
  <c r="N458" i="68"/>
  <c r="N483" i="68"/>
  <c r="N459" i="68"/>
  <c r="N457" i="68"/>
  <c r="N482" i="68"/>
  <c r="N506" i="68"/>
  <c r="H82" i="58"/>
  <c r="P396" i="67"/>
  <c r="P415" i="67"/>
  <c r="P395" i="67"/>
  <c r="P377" i="67"/>
  <c r="D391" i="67"/>
  <c r="D372" i="67"/>
  <c r="P377" i="66"/>
  <c r="P415" i="66"/>
  <c r="P396" i="66"/>
  <c r="P376" i="66"/>
  <c r="P391" i="66"/>
  <c r="P372" i="66"/>
  <c r="L387" i="66"/>
  <c r="L368" i="66"/>
  <c r="L386" i="66"/>
  <c r="L406" i="66"/>
  <c r="P44" i="60"/>
  <c r="N397" i="65"/>
  <c r="N378" i="65"/>
  <c r="P391" i="65"/>
  <c r="P372" i="65"/>
  <c r="D368" i="65"/>
  <c r="D406" i="65"/>
  <c r="D387" i="65"/>
  <c r="H25" i="59"/>
  <c r="J420" i="64"/>
  <c r="J441" i="64"/>
  <c r="P416" i="64"/>
  <c r="P437" i="64"/>
  <c r="P415" i="64"/>
  <c r="P436" i="64"/>
  <c r="N7" i="59"/>
  <c r="P4" i="58"/>
  <c r="C382" i="69"/>
  <c r="C366" i="69"/>
  <c r="C383" i="69"/>
  <c r="C364" i="69"/>
  <c r="C385" i="69"/>
  <c r="C363" i="69"/>
  <c r="C469" i="68"/>
  <c r="C493" i="68"/>
  <c r="C28" i="59"/>
  <c r="Q177" i="72"/>
  <c r="Q178" i="72"/>
  <c r="Q176" i="72"/>
  <c r="Q195" i="72"/>
  <c r="Q196" i="72"/>
  <c r="P193" i="72"/>
  <c r="P175" i="72"/>
  <c r="D193" i="72"/>
  <c r="D175" i="72"/>
  <c r="O168" i="42"/>
  <c r="O40" i="72"/>
  <c r="O68" i="72" s="1"/>
  <c r="N171" i="72"/>
  <c r="N207" i="72"/>
  <c r="N189" i="72"/>
  <c r="L162" i="49"/>
  <c r="L26" i="71"/>
  <c r="K174" i="71"/>
  <c r="K173" i="71"/>
  <c r="K209" i="71"/>
  <c r="K192" i="71"/>
  <c r="K172" i="71"/>
  <c r="K191" i="71"/>
  <c r="J189" i="71"/>
  <c r="J171" i="71"/>
  <c r="J207" i="71"/>
  <c r="L144" i="49"/>
  <c r="C186" i="70"/>
  <c r="C205" i="70"/>
  <c r="G30" i="70"/>
  <c r="F185" i="70"/>
  <c r="F204" i="70"/>
  <c r="F223" i="70"/>
  <c r="D180" i="70"/>
  <c r="D199" i="70"/>
  <c r="M129" i="42"/>
  <c r="M37" i="70"/>
  <c r="H128" i="49"/>
  <c r="H7" i="70"/>
  <c r="O122" i="42"/>
  <c r="O45" i="69"/>
  <c r="O73" i="69" s="1"/>
  <c r="F121" i="42"/>
  <c r="F44" i="69"/>
  <c r="F72" i="69" s="1"/>
  <c r="P109" i="49"/>
  <c r="P203" i="69"/>
  <c r="P184" i="69"/>
  <c r="P193" i="69"/>
  <c r="P174" i="69"/>
  <c r="D109" i="48"/>
  <c r="J93" i="42"/>
  <c r="J48" i="68"/>
  <c r="J82" i="68" s="1"/>
  <c r="M92" i="42"/>
  <c r="M47" i="68"/>
  <c r="M81" i="68" s="1"/>
  <c r="E92" i="42"/>
  <c r="E47" i="68"/>
  <c r="E81" i="68" s="1"/>
  <c r="F86" i="42"/>
  <c r="F43" i="68"/>
  <c r="J82" i="49"/>
  <c r="H204" i="67"/>
  <c r="H223" i="67"/>
  <c r="J63" i="49"/>
  <c r="J222" i="67"/>
  <c r="J193" i="67"/>
  <c r="J194" i="67"/>
  <c r="H223" i="66"/>
  <c r="H204" i="66"/>
  <c r="K202" i="66"/>
  <c r="K201" i="66"/>
  <c r="Q216" i="66"/>
  <c r="Q198" i="66"/>
  <c r="Q197" i="66"/>
  <c r="J47" i="48"/>
  <c r="J47" i="49"/>
  <c r="G202" i="65"/>
  <c r="G201" i="65"/>
  <c r="G200" i="65"/>
  <c r="I198" i="65"/>
  <c r="I216" i="65"/>
  <c r="I197" i="65"/>
  <c r="P228" i="64"/>
  <c r="P249" i="64"/>
  <c r="H220" i="64"/>
  <c r="H221" i="64"/>
  <c r="H241" i="64"/>
  <c r="M214" i="64"/>
  <c r="B195" i="70"/>
  <c r="B176" i="70"/>
  <c r="B276" i="68"/>
  <c r="B252" i="68"/>
  <c r="B218" i="64"/>
  <c r="B239" i="64"/>
  <c r="I373" i="66"/>
  <c r="P414" i="67"/>
  <c r="P25" i="48"/>
  <c r="M132" i="67"/>
  <c r="N184" i="67"/>
  <c r="O223" i="68"/>
  <c r="Q226" i="68"/>
  <c r="F455" i="68"/>
  <c r="I361" i="71"/>
  <c r="H201" i="72"/>
  <c r="G352" i="71"/>
  <c r="O99" i="65"/>
  <c r="H99" i="66"/>
  <c r="H177" i="66"/>
  <c r="H139" i="66"/>
  <c r="C85" i="48"/>
  <c r="F261" i="68"/>
  <c r="E216" i="64"/>
  <c r="Q170" i="71"/>
  <c r="Q93" i="71"/>
  <c r="Q129" i="71" s="1"/>
  <c r="M147" i="71"/>
  <c r="B129" i="72"/>
  <c r="G367" i="66"/>
  <c r="E194" i="66"/>
  <c r="K93" i="72"/>
  <c r="K129" i="72" s="1"/>
  <c r="K170" i="72"/>
  <c r="G194" i="69"/>
  <c r="G137" i="69"/>
  <c r="G112" i="69"/>
  <c r="G131" i="69" s="1"/>
  <c r="G274" i="68"/>
  <c r="G176" i="72"/>
  <c r="G174" i="65"/>
  <c r="N82" i="48"/>
  <c r="L47" i="48"/>
  <c r="Q174" i="67"/>
  <c r="P179" i="67"/>
  <c r="G111" i="68"/>
  <c r="G160" i="68"/>
  <c r="C352" i="71"/>
  <c r="C275" i="71"/>
  <c r="N505" i="68"/>
  <c r="K405" i="66"/>
  <c r="E401" i="68"/>
  <c r="Q428" i="64"/>
  <c r="Q365" i="64"/>
  <c r="H285" i="66"/>
  <c r="H367" i="66"/>
  <c r="O376" i="70"/>
  <c r="K285" i="65"/>
  <c r="K323" i="65" s="1"/>
  <c r="M405" i="66"/>
  <c r="B215" i="71"/>
  <c r="B201" i="71" s="1"/>
  <c r="K216" i="64"/>
  <c r="M216" i="64"/>
  <c r="C206" i="71"/>
  <c r="H132" i="66"/>
  <c r="F176" i="71"/>
  <c r="M201" i="72"/>
  <c r="C188" i="71"/>
  <c r="N112" i="65"/>
  <c r="N194" i="65"/>
  <c r="F163" i="64"/>
  <c r="M455" i="68"/>
  <c r="M407" i="68"/>
  <c r="M4" i="48"/>
  <c r="G184" i="67"/>
  <c r="B218" i="68"/>
  <c r="Q220" i="68"/>
  <c r="N226" i="68"/>
  <c r="N178" i="68"/>
  <c r="I148" i="64"/>
  <c r="O7" i="48"/>
  <c r="I99" i="65"/>
  <c r="I175" i="65" s="1"/>
  <c r="F183" i="65"/>
  <c r="E99" i="66"/>
  <c r="N178" i="66"/>
  <c r="M174" i="67"/>
  <c r="J99" i="67"/>
  <c r="J93" i="67" s="1"/>
  <c r="J131" i="67" s="1"/>
  <c r="N4" i="48"/>
  <c r="L194" i="64"/>
  <c r="P177" i="67"/>
  <c r="H111" i="68"/>
  <c r="H207" i="68" s="1"/>
  <c r="H160" i="68"/>
  <c r="G361" i="71"/>
  <c r="Q407" i="64"/>
  <c r="G293" i="71"/>
  <c r="G311" i="71" s="1"/>
  <c r="G370" i="71"/>
  <c r="G316" i="71"/>
  <c r="F361" i="71"/>
  <c r="E361" i="71"/>
  <c r="M352" i="72"/>
  <c r="F240" i="64"/>
  <c r="H146" i="66"/>
  <c r="C215" i="71"/>
  <c r="M196" i="67"/>
  <c r="K247" i="68"/>
  <c r="N93" i="72"/>
  <c r="N129" i="72" s="1"/>
  <c r="O376" i="66"/>
  <c r="P207" i="70"/>
  <c r="E213" i="65"/>
  <c r="G203" i="70"/>
  <c r="D150" i="65"/>
  <c r="J363" i="72"/>
  <c r="J381" i="72"/>
  <c r="L357" i="72"/>
  <c r="L375" i="72"/>
  <c r="N164" i="59"/>
  <c r="J164" i="58"/>
  <c r="L162" i="58"/>
  <c r="H162" i="58"/>
  <c r="D351" i="72"/>
  <c r="D367" i="72"/>
  <c r="D349" i="72"/>
  <c r="D369" i="72"/>
  <c r="J359" i="71"/>
  <c r="J360" i="71"/>
  <c r="J358" i="71"/>
  <c r="J378" i="71"/>
  <c r="J377" i="71"/>
  <c r="L375" i="71"/>
  <c r="L357" i="71"/>
  <c r="N146" i="58"/>
  <c r="J146" i="59"/>
  <c r="L144" i="59"/>
  <c r="H144" i="58"/>
  <c r="D369" i="71"/>
  <c r="D367" i="71"/>
  <c r="D349" i="71"/>
  <c r="D351" i="71"/>
  <c r="P396" i="70"/>
  <c r="P377" i="70"/>
  <c r="P415" i="70"/>
  <c r="J375" i="70"/>
  <c r="J394" i="70"/>
  <c r="J393" i="70"/>
  <c r="J374" i="70"/>
  <c r="P391" i="70"/>
  <c r="P372" i="70"/>
  <c r="J371" i="70"/>
  <c r="J390" i="70"/>
  <c r="J389" i="70"/>
  <c r="J370" i="70"/>
  <c r="N128" i="59"/>
  <c r="P364" i="70"/>
  <c r="P385" i="70"/>
  <c r="P366" i="70"/>
  <c r="P363" i="70"/>
  <c r="P383" i="70"/>
  <c r="P382" i="70"/>
  <c r="L125" i="58"/>
  <c r="F378" i="69"/>
  <c r="F397" i="69"/>
  <c r="J394" i="69"/>
  <c r="J375" i="69"/>
  <c r="J374" i="69"/>
  <c r="J393" i="69"/>
  <c r="P391" i="69"/>
  <c r="P372" i="69"/>
  <c r="P367" i="69"/>
  <c r="J109" i="58"/>
  <c r="F109" i="58"/>
  <c r="P106" i="59"/>
  <c r="H106" i="59"/>
  <c r="H364" i="69"/>
  <c r="H363" i="69"/>
  <c r="H382" i="69"/>
  <c r="H366" i="69"/>
  <c r="H385" i="69"/>
  <c r="H383" i="69"/>
  <c r="D106" i="59"/>
  <c r="N471" i="68"/>
  <c r="N495" i="68"/>
  <c r="J469" i="68"/>
  <c r="J493" i="68"/>
  <c r="L466" i="68"/>
  <c r="L491" i="68"/>
  <c r="L490" i="68"/>
  <c r="L465" i="68"/>
  <c r="L467" i="68"/>
  <c r="F464" i="68"/>
  <c r="F488" i="68"/>
  <c r="D458" i="68"/>
  <c r="D483" i="68"/>
  <c r="D459" i="68"/>
  <c r="D482" i="68"/>
  <c r="D506" i="68"/>
  <c r="H85" i="58"/>
  <c r="D85" i="58"/>
  <c r="N82" i="59"/>
  <c r="J82" i="59"/>
  <c r="H397" i="67"/>
  <c r="H378" i="67"/>
  <c r="F377" i="67"/>
  <c r="F415" i="67"/>
  <c r="F396" i="67"/>
  <c r="J391" i="67"/>
  <c r="J372" i="67"/>
  <c r="P390" i="67"/>
  <c r="P370" i="67"/>
  <c r="P389" i="67"/>
  <c r="P371" i="67"/>
  <c r="P388" i="67"/>
  <c r="P408" i="67"/>
  <c r="P369" i="67"/>
  <c r="J387" i="67"/>
  <c r="J368" i="67"/>
  <c r="J406" i="67"/>
  <c r="P66" i="58"/>
  <c r="D66" i="58"/>
  <c r="N385" i="67"/>
  <c r="N364" i="67"/>
  <c r="N383" i="67"/>
  <c r="N366" i="67"/>
  <c r="N401" i="67"/>
  <c r="N382" i="67"/>
  <c r="N363" i="67"/>
  <c r="J63" i="58"/>
  <c r="F364" i="67"/>
  <c r="F366" i="67"/>
  <c r="F383" i="67"/>
  <c r="F385" i="67"/>
  <c r="F382" i="67"/>
  <c r="F363" i="67"/>
  <c r="F401" i="67"/>
  <c r="D378" i="66"/>
  <c r="D397" i="66"/>
  <c r="J372" i="66"/>
  <c r="J391" i="66"/>
  <c r="L371" i="66"/>
  <c r="L390" i="66"/>
  <c r="L370" i="66"/>
  <c r="L408" i="66"/>
  <c r="L389" i="66"/>
  <c r="L388" i="66"/>
  <c r="J368" i="66"/>
  <c r="J406" i="66"/>
  <c r="J387" i="66"/>
  <c r="J367" i="66"/>
  <c r="P47" i="59"/>
  <c r="L47" i="58"/>
  <c r="N44" i="60"/>
  <c r="N44" i="58"/>
  <c r="J44" i="60"/>
  <c r="F44" i="59"/>
  <c r="P378" i="65"/>
  <c r="P397" i="65"/>
  <c r="N396" i="65"/>
  <c r="N377" i="65"/>
  <c r="N415" i="65"/>
  <c r="H394" i="65"/>
  <c r="H375" i="65"/>
  <c r="H393" i="65"/>
  <c r="H374" i="65"/>
  <c r="H392" i="65"/>
  <c r="N372" i="65"/>
  <c r="N391" i="65"/>
  <c r="H371" i="65"/>
  <c r="H389" i="65"/>
  <c r="H408" i="65"/>
  <c r="H370" i="65"/>
  <c r="H390" i="65"/>
  <c r="H388" i="65"/>
  <c r="J368" i="65"/>
  <c r="J367" i="65"/>
  <c r="J406" i="65"/>
  <c r="J387" i="65"/>
  <c r="P28" i="58"/>
  <c r="D28" i="59"/>
  <c r="N25" i="58"/>
  <c r="N364" i="65"/>
  <c r="N383" i="65"/>
  <c r="N385" i="65"/>
  <c r="N366" i="65"/>
  <c r="N382" i="65"/>
  <c r="N401" i="65"/>
  <c r="N363" i="65"/>
  <c r="J25" i="60"/>
  <c r="F25" i="60"/>
  <c r="F383" i="65"/>
  <c r="F364" i="65"/>
  <c r="F366" i="65"/>
  <c r="F385" i="65"/>
  <c r="F363" i="65"/>
  <c r="F401" i="65"/>
  <c r="F382" i="65"/>
  <c r="D441" i="64"/>
  <c r="D420" i="64"/>
  <c r="N440" i="64"/>
  <c r="N419" i="64"/>
  <c r="N461" i="64"/>
  <c r="F419" i="64"/>
  <c r="F440" i="64"/>
  <c r="F461" i="64"/>
  <c r="D418" i="64"/>
  <c r="D439" i="64"/>
  <c r="D460" i="64"/>
  <c r="D438" i="64"/>
  <c r="D417" i="64"/>
  <c r="P434" i="64"/>
  <c r="P413" i="64"/>
  <c r="F408" i="64"/>
  <c r="F450" i="64"/>
  <c r="F429" i="64"/>
  <c r="L7" i="58"/>
  <c r="H7" i="58"/>
  <c r="N4" i="59"/>
  <c r="J4" i="60"/>
  <c r="J424" i="64"/>
  <c r="J403" i="64"/>
  <c r="J425" i="64"/>
  <c r="J445" i="64"/>
  <c r="J404" i="64"/>
  <c r="J427" i="64"/>
  <c r="J406" i="64"/>
  <c r="F4" i="58"/>
  <c r="C144" i="58"/>
  <c r="C393" i="67"/>
  <c r="C374" i="67"/>
  <c r="C375" i="67"/>
  <c r="C392" i="67"/>
  <c r="C394" i="67"/>
  <c r="C371" i="65"/>
  <c r="C408" i="65"/>
  <c r="C390" i="65"/>
  <c r="C389" i="65"/>
  <c r="C407" i="65"/>
  <c r="C370" i="65"/>
  <c r="C461" i="64"/>
  <c r="C440" i="64"/>
  <c r="C419" i="64"/>
  <c r="Q177" i="42"/>
  <c r="Q45" i="72"/>
  <c r="Q73" i="72" s="1"/>
  <c r="M177" i="42"/>
  <c r="M45" i="72"/>
  <c r="M73" i="72" s="1"/>
  <c r="I177" i="42"/>
  <c r="I45" i="72"/>
  <c r="I73" i="72" s="1"/>
  <c r="E177" i="42"/>
  <c r="E45" i="72"/>
  <c r="E73" i="72" s="1"/>
  <c r="P216" i="72"/>
  <c r="P180" i="72"/>
  <c r="P198" i="72"/>
  <c r="P28" i="72"/>
  <c r="O178" i="72"/>
  <c r="O195" i="72"/>
  <c r="O196" i="72"/>
  <c r="O177" i="72"/>
  <c r="N175" i="72"/>
  <c r="N193" i="72"/>
  <c r="N162" i="49"/>
  <c r="J164" i="49"/>
  <c r="J187" i="72"/>
  <c r="J169" i="72"/>
  <c r="F164" i="48"/>
  <c r="F167" i="72"/>
  <c r="F185" i="72"/>
  <c r="E199" i="71"/>
  <c r="E181" i="71"/>
  <c r="P180" i="71"/>
  <c r="P216" i="71"/>
  <c r="P198" i="71"/>
  <c r="L180" i="71"/>
  <c r="L216" i="71"/>
  <c r="L198" i="71"/>
  <c r="H180" i="71"/>
  <c r="H216" i="71"/>
  <c r="H198" i="71"/>
  <c r="D180" i="71"/>
  <c r="D216" i="71"/>
  <c r="D198" i="71"/>
  <c r="G177" i="71"/>
  <c r="G196" i="71"/>
  <c r="G176" i="71"/>
  <c r="G195" i="71"/>
  <c r="G178" i="71"/>
  <c r="J175" i="71"/>
  <c r="J193" i="71"/>
  <c r="E174" i="71"/>
  <c r="E191" i="71"/>
  <c r="E173" i="71"/>
  <c r="E209" i="71"/>
  <c r="E192" i="71"/>
  <c r="P171" i="71"/>
  <c r="P189" i="71"/>
  <c r="P207" i="71"/>
  <c r="L171" i="71"/>
  <c r="L207" i="71"/>
  <c r="L189" i="71"/>
  <c r="H171" i="71"/>
  <c r="H207" i="71"/>
  <c r="H189" i="71"/>
  <c r="D25" i="71"/>
  <c r="D171" i="71"/>
  <c r="D207" i="71"/>
  <c r="D189" i="71"/>
  <c r="N185" i="71"/>
  <c r="N167" i="71"/>
  <c r="J144" i="48"/>
  <c r="F146" i="48"/>
  <c r="F215" i="71"/>
  <c r="F201" i="71" s="1"/>
  <c r="F187" i="71"/>
  <c r="F169" i="71"/>
  <c r="Q205" i="70"/>
  <c r="Q186" i="70"/>
  <c r="K201" i="70"/>
  <c r="K183" i="70"/>
  <c r="K202" i="70"/>
  <c r="K182" i="70"/>
  <c r="K200" i="70"/>
  <c r="K181" i="70"/>
  <c r="F199" i="70"/>
  <c r="F180" i="70"/>
  <c r="I179" i="70"/>
  <c r="I198" i="70"/>
  <c r="I197" i="70"/>
  <c r="I178" i="70"/>
  <c r="L25" i="70"/>
  <c r="L176" i="70"/>
  <c r="L195" i="70"/>
  <c r="N125" i="48"/>
  <c r="N128" i="49"/>
  <c r="N172" i="70"/>
  <c r="N190" i="70"/>
  <c r="N171" i="70"/>
  <c r="N191" i="70"/>
  <c r="J125" i="49"/>
  <c r="J184" i="70"/>
  <c r="J193" i="70"/>
  <c r="J203" i="70"/>
  <c r="J174" i="70"/>
  <c r="F128" i="49"/>
  <c r="F175" i="70"/>
  <c r="F193" i="70"/>
  <c r="F203" i="70"/>
  <c r="F222" i="70"/>
  <c r="F207" i="70" s="1"/>
  <c r="F174" i="70"/>
  <c r="F184" i="70"/>
  <c r="Q205" i="69"/>
  <c r="Q186" i="69"/>
  <c r="K202" i="69"/>
  <c r="K201" i="69"/>
  <c r="K182" i="69"/>
  <c r="K183" i="69"/>
  <c r="K200" i="69"/>
  <c r="F180" i="69"/>
  <c r="F199" i="69"/>
  <c r="N109" i="48"/>
  <c r="N106" i="49"/>
  <c r="J106" i="48"/>
  <c r="F106" i="49"/>
  <c r="F171" i="69"/>
  <c r="F190" i="69"/>
  <c r="F172" i="69"/>
  <c r="F191" i="69"/>
  <c r="M253" i="68"/>
  <c r="E253" i="68"/>
  <c r="D276" i="68"/>
  <c r="D252" i="68"/>
  <c r="K251" i="68"/>
  <c r="C251" i="68"/>
  <c r="N249" i="68"/>
  <c r="N248" i="68"/>
  <c r="J249" i="68"/>
  <c r="J248" i="68"/>
  <c r="F241" i="68"/>
  <c r="F264" i="68"/>
  <c r="F240" i="68"/>
  <c r="P82" i="49"/>
  <c r="L85" i="48"/>
  <c r="L85" i="49"/>
  <c r="H85" i="49"/>
  <c r="D82" i="50"/>
  <c r="D274" i="68"/>
  <c r="D236" i="68"/>
  <c r="D250" i="68"/>
  <c r="O205" i="67"/>
  <c r="C198" i="67"/>
  <c r="C216" i="67"/>
  <c r="C197" i="67"/>
  <c r="P63" i="49"/>
  <c r="P190" i="67"/>
  <c r="P209" i="67"/>
  <c r="P191" i="67"/>
  <c r="L63" i="49"/>
  <c r="L190" i="67"/>
  <c r="L191" i="67"/>
  <c r="L209" i="67"/>
  <c r="H63" i="50"/>
  <c r="D63" i="50"/>
  <c r="D66" i="49"/>
  <c r="O205" i="66"/>
  <c r="G205" i="66"/>
  <c r="J223" i="66"/>
  <c r="J204" i="66"/>
  <c r="N195" i="66"/>
  <c r="N214" i="66"/>
  <c r="P194" i="66"/>
  <c r="P193" i="66"/>
  <c r="P222" i="66"/>
  <c r="L47" i="49"/>
  <c r="M21" i="66"/>
  <c r="L191" i="66"/>
  <c r="L209" i="66"/>
  <c r="L190" i="66"/>
  <c r="H44" i="50"/>
  <c r="D44" i="50"/>
  <c r="D191" i="66"/>
  <c r="D190" i="66"/>
  <c r="D209" i="66"/>
  <c r="K205" i="65"/>
  <c r="C205" i="65"/>
  <c r="Q202" i="65"/>
  <c r="Q201" i="65"/>
  <c r="M202" i="65"/>
  <c r="M201" i="65"/>
  <c r="I202" i="65"/>
  <c r="I201" i="65"/>
  <c r="E202" i="65"/>
  <c r="E201" i="65"/>
  <c r="L199" i="65"/>
  <c r="D199" i="65"/>
  <c r="C198" i="65"/>
  <c r="C197" i="65"/>
  <c r="C196" i="65"/>
  <c r="C216" i="65"/>
  <c r="P25" i="49"/>
  <c r="L25" i="50"/>
  <c r="H25" i="49"/>
  <c r="H194" i="65"/>
  <c r="H193" i="65"/>
  <c r="D25" i="50"/>
  <c r="D190" i="65"/>
  <c r="D191" i="65"/>
  <c r="D209" i="65"/>
  <c r="K229" i="64"/>
  <c r="C229" i="64"/>
  <c r="Q248" i="64"/>
  <c r="Q227" i="64"/>
  <c r="P224" i="64"/>
  <c r="P225" i="64"/>
  <c r="P223" i="64"/>
  <c r="I239" i="64"/>
  <c r="I218" i="64"/>
  <c r="H238" i="64"/>
  <c r="H217" i="64"/>
  <c r="O4" i="49"/>
  <c r="O214" i="64"/>
  <c r="K4" i="50"/>
  <c r="K215" i="64"/>
  <c r="K226" i="64"/>
  <c r="B185" i="72"/>
  <c r="B167" i="72"/>
  <c r="B146" i="49"/>
  <c r="B167" i="71"/>
  <c r="B185" i="71"/>
  <c r="B190" i="70"/>
  <c r="B191" i="70"/>
  <c r="B171" i="70"/>
  <c r="B172" i="70"/>
  <c r="B109" i="49"/>
  <c r="B174" i="69"/>
  <c r="B193" i="69"/>
  <c r="B175" i="69"/>
  <c r="B184" i="69"/>
  <c r="B249" i="68"/>
  <c r="B248" i="68"/>
  <c r="B198" i="67"/>
  <c r="B216" i="67"/>
  <c r="B197" i="67"/>
  <c r="B197" i="66"/>
  <c r="B196" i="66"/>
  <c r="B216" i="66"/>
  <c r="B198" i="66"/>
  <c r="C26" i="65"/>
  <c r="B198" i="65"/>
  <c r="B216" i="65"/>
  <c r="B197" i="65"/>
  <c r="B222" i="64"/>
  <c r="D367" i="70"/>
  <c r="P196" i="67"/>
  <c r="J82" i="48"/>
  <c r="F367" i="65"/>
  <c r="G352" i="72"/>
  <c r="E197" i="71"/>
  <c r="C197" i="71"/>
  <c r="C143" i="50"/>
  <c r="B201" i="64"/>
  <c r="H174" i="65"/>
  <c r="H414" i="67"/>
  <c r="K285" i="67"/>
  <c r="K323" i="67" s="1"/>
  <c r="Q150" i="69"/>
  <c r="E190" i="64"/>
  <c r="E174" i="67"/>
  <c r="F174" i="67"/>
  <c r="I342" i="70"/>
  <c r="O386" i="65"/>
  <c r="O329" i="65"/>
  <c r="Q215" i="72"/>
  <c r="O219" i="64"/>
  <c r="I194" i="66"/>
  <c r="I137" i="66"/>
  <c r="K376" i="66"/>
  <c r="C386" i="66"/>
  <c r="L363" i="72"/>
  <c r="L381" i="72"/>
  <c r="H359" i="72"/>
  <c r="H377" i="72"/>
  <c r="H358" i="72"/>
  <c r="H378" i="72"/>
  <c r="H360" i="72"/>
  <c r="H164" i="58"/>
  <c r="J162" i="58"/>
  <c r="D363" i="71"/>
  <c r="D381" i="71"/>
  <c r="L360" i="71"/>
  <c r="L378" i="71"/>
  <c r="L359" i="71"/>
  <c r="L377" i="71"/>
  <c r="H146" i="59"/>
  <c r="F144" i="59"/>
  <c r="L397" i="70"/>
  <c r="L378" i="70"/>
  <c r="N372" i="70"/>
  <c r="N391" i="70"/>
  <c r="D370" i="70"/>
  <c r="D389" i="70"/>
  <c r="D369" i="70"/>
  <c r="D390" i="70"/>
  <c r="D371" i="70"/>
  <c r="F368" i="70"/>
  <c r="F387" i="70"/>
  <c r="J125" i="59"/>
  <c r="J364" i="70"/>
  <c r="J383" i="70"/>
  <c r="J363" i="70"/>
  <c r="J382" i="70"/>
  <c r="J385" i="70"/>
  <c r="J366" i="70"/>
  <c r="J391" i="69"/>
  <c r="J372" i="69"/>
  <c r="J106" i="59"/>
  <c r="J364" i="69"/>
  <c r="J366" i="69"/>
  <c r="J385" i="69"/>
  <c r="J363" i="69"/>
  <c r="J383" i="69"/>
  <c r="J382" i="69"/>
  <c r="F85" i="58"/>
  <c r="L454" i="68"/>
  <c r="L452" i="68"/>
  <c r="L476" i="68"/>
  <c r="L475" i="68"/>
  <c r="L451" i="68"/>
  <c r="L499" i="68"/>
  <c r="L478" i="68"/>
  <c r="L63" i="58"/>
  <c r="L377" i="66"/>
  <c r="L415" i="66"/>
  <c r="L396" i="66"/>
  <c r="L376" i="66"/>
  <c r="P387" i="66"/>
  <c r="P406" i="66"/>
  <c r="P368" i="66"/>
  <c r="J47" i="59"/>
  <c r="L44" i="58"/>
  <c r="H377" i="65"/>
  <c r="H415" i="65"/>
  <c r="H396" i="65"/>
  <c r="H376" i="65"/>
  <c r="J439" i="64"/>
  <c r="J418" i="64"/>
  <c r="J438" i="64"/>
  <c r="J417" i="64"/>
  <c r="J460" i="64"/>
  <c r="J434" i="64"/>
  <c r="J413" i="64"/>
  <c r="L412" i="64"/>
  <c r="L433" i="64"/>
  <c r="L411" i="64"/>
  <c r="L432" i="64"/>
  <c r="L453" i="64"/>
  <c r="C25" i="60"/>
  <c r="C363" i="65"/>
  <c r="C383" i="65"/>
  <c r="C364" i="65"/>
  <c r="C366" i="65"/>
  <c r="C385" i="65"/>
  <c r="C401" i="65"/>
  <c r="C382" i="65"/>
  <c r="C416" i="64"/>
  <c r="C436" i="64"/>
  <c r="C415" i="64"/>
  <c r="C437" i="64"/>
  <c r="P162" i="49"/>
  <c r="P169" i="72"/>
  <c r="P179" i="72"/>
  <c r="P170" i="72"/>
  <c r="P187" i="72"/>
  <c r="P215" i="72"/>
  <c r="P201" i="72" s="1"/>
  <c r="O181" i="71"/>
  <c r="O199" i="71"/>
  <c r="M178" i="71"/>
  <c r="M177" i="71"/>
  <c r="M196" i="71"/>
  <c r="M195" i="71"/>
  <c r="C173" i="71"/>
  <c r="C174" i="71"/>
  <c r="C172" i="71"/>
  <c r="C192" i="71"/>
  <c r="C209" i="71"/>
  <c r="C191" i="71"/>
  <c r="G25" i="71"/>
  <c r="F171" i="71"/>
  <c r="F189" i="71"/>
  <c r="F207" i="71"/>
  <c r="H144" i="48"/>
  <c r="P26" i="70"/>
  <c r="O179" i="70"/>
  <c r="O198" i="70"/>
  <c r="O197" i="70"/>
  <c r="O178" i="70"/>
  <c r="O196" i="70"/>
  <c r="O177" i="70"/>
  <c r="I129" i="42"/>
  <c r="I37" i="70"/>
  <c r="L125" i="49"/>
  <c r="L7" i="70"/>
  <c r="K122" i="42"/>
  <c r="K45" i="69"/>
  <c r="K73" i="69" s="1"/>
  <c r="N185" i="69"/>
  <c r="N223" i="69"/>
  <c r="N204" i="69"/>
  <c r="Q201" i="69"/>
  <c r="Q183" i="69"/>
  <c r="Q182" i="69"/>
  <c r="Q202" i="69"/>
  <c r="Q181" i="69"/>
  <c r="E117" i="42"/>
  <c r="E42" i="69"/>
  <c r="E70" i="69" s="1"/>
  <c r="L116" i="42"/>
  <c r="L41" i="69"/>
  <c r="L69" i="69" s="1"/>
  <c r="H184" i="69"/>
  <c r="H174" i="69"/>
  <c r="H203" i="69"/>
  <c r="H193" i="69"/>
  <c r="K253" i="68"/>
  <c r="H97" i="42"/>
  <c r="H50" i="68"/>
  <c r="H84" i="68" s="1"/>
  <c r="L89" i="42"/>
  <c r="L46" i="68"/>
  <c r="L80" i="68" s="1"/>
  <c r="O88" i="42"/>
  <c r="O45" i="68"/>
  <c r="O79" i="68" s="1"/>
  <c r="F233" i="68"/>
  <c r="F234" i="68"/>
  <c r="F257" i="68"/>
  <c r="N191" i="67"/>
  <c r="N209" i="67"/>
  <c r="N190" i="67"/>
  <c r="D223" i="66"/>
  <c r="D204" i="66"/>
  <c r="O27" i="66"/>
  <c r="N199" i="66"/>
  <c r="H195" i="66"/>
  <c r="H214" i="66"/>
  <c r="N47" i="48"/>
  <c r="P223" i="65"/>
  <c r="P204" i="65"/>
  <c r="M198" i="65"/>
  <c r="M216" i="65"/>
  <c r="M197" i="65"/>
  <c r="J191" i="65"/>
  <c r="J190" i="65"/>
  <c r="J209" i="65"/>
  <c r="E229" i="64"/>
  <c r="P220" i="64"/>
  <c r="P219" i="64"/>
  <c r="P241" i="64"/>
  <c r="P221" i="64"/>
  <c r="G218" i="64"/>
  <c r="G239" i="64"/>
  <c r="Q4" i="49"/>
  <c r="C31" i="68"/>
  <c r="B244" i="68"/>
  <c r="B245" i="68"/>
  <c r="B243" i="68"/>
  <c r="B268" i="68"/>
  <c r="B202" i="67"/>
  <c r="B201" i="67"/>
  <c r="B200" i="67"/>
  <c r="B227" i="64"/>
  <c r="B248" i="64"/>
  <c r="F449" i="64"/>
  <c r="F380" i="64"/>
  <c r="Q455" i="68"/>
  <c r="G206" i="71"/>
  <c r="M194" i="69"/>
  <c r="J174" i="66"/>
  <c r="P99" i="67"/>
  <c r="P175" i="67" s="1"/>
  <c r="J217" i="68"/>
  <c r="C223" i="68"/>
  <c r="E227" i="68"/>
  <c r="G503" i="68"/>
  <c r="P489" i="68"/>
  <c r="N407" i="68"/>
  <c r="N479" i="68"/>
  <c r="O399" i="69"/>
  <c r="Q386" i="66"/>
  <c r="D171" i="66"/>
  <c r="N173" i="66"/>
  <c r="I132" i="67"/>
  <c r="N377" i="68"/>
  <c r="N401" i="68" s="1"/>
  <c r="G304" i="67"/>
  <c r="G323" i="67" s="1"/>
  <c r="Q200" i="65"/>
  <c r="C392" i="66"/>
  <c r="M25" i="48"/>
  <c r="O47" i="48"/>
  <c r="B174" i="66"/>
  <c r="N367" i="70"/>
  <c r="N285" i="70"/>
  <c r="M459" i="64"/>
  <c r="D222" i="65"/>
  <c r="G216" i="64"/>
  <c r="B112" i="67"/>
  <c r="B137" i="67"/>
  <c r="B194" i="67"/>
  <c r="L215" i="72"/>
  <c r="M194" i="66"/>
  <c r="M137" i="66"/>
  <c r="B196" i="70"/>
  <c r="F188" i="71"/>
  <c r="F134" i="71"/>
  <c r="P203" i="64"/>
  <c r="L208" i="64"/>
  <c r="K179" i="67"/>
  <c r="Q182" i="66"/>
  <c r="K184" i="66"/>
  <c r="K146" i="66"/>
  <c r="P172" i="67"/>
  <c r="E293" i="71"/>
  <c r="E311" i="71" s="1"/>
  <c r="E370" i="71"/>
  <c r="E316" i="71"/>
  <c r="N509" i="68"/>
  <c r="O405" i="65"/>
  <c r="G367" i="65"/>
  <c r="G342" i="69"/>
  <c r="L489" i="68"/>
  <c r="Q407" i="68"/>
  <c r="Q479" i="68"/>
  <c r="O304" i="66"/>
  <c r="O323" i="66" s="1"/>
  <c r="O386" i="66"/>
  <c r="O329" i="66"/>
  <c r="L367" i="70"/>
  <c r="J323" i="65"/>
  <c r="H293" i="72"/>
  <c r="H311" i="72" s="1"/>
  <c r="H370" i="72"/>
  <c r="H316" i="72"/>
  <c r="E386" i="65"/>
  <c r="E329" i="65"/>
  <c r="E203" i="65"/>
  <c r="N222" i="67"/>
  <c r="N150" i="67"/>
  <c r="K194" i="67"/>
  <c r="H203" i="65"/>
  <c r="K207" i="70"/>
  <c r="M250" i="68"/>
  <c r="G304" i="69"/>
  <c r="G386" i="69"/>
  <c r="G329" i="69"/>
  <c r="F161" i="50"/>
  <c r="Q207" i="69"/>
  <c r="B222" i="70"/>
  <c r="B207" i="70" s="1"/>
  <c r="K131" i="70"/>
  <c r="I231" i="68"/>
  <c r="M200" i="65"/>
  <c r="M386" i="70"/>
  <c r="M329" i="70"/>
  <c r="O160" i="64"/>
  <c r="M163" i="64"/>
  <c r="D190" i="64"/>
  <c r="K173" i="65"/>
  <c r="M178" i="65"/>
  <c r="F184" i="65"/>
  <c r="F146" i="65"/>
  <c r="C47" i="48"/>
  <c r="D212" i="68"/>
  <c r="J198" i="64"/>
  <c r="D201" i="64"/>
  <c r="D207" i="64"/>
  <c r="N93" i="65"/>
  <c r="B99" i="66"/>
  <c r="K82" i="48"/>
  <c r="C215" i="68"/>
  <c r="F219" i="68"/>
  <c r="Q229" i="68"/>
  <c r="B197" i="64"/>
  <c r="L7" i="48"/>
  <c r="G198" i="64"/>
  <c r="P200" i="64"/>
  <c r="E207" i="64"/>
  <c r="C178" i="65"/>
  <c r="K139" i="65"/>
  <c r="K177" i="65"/>
  <c r="M180" i="65"/>
  <c r="P184" i="65"/>
  <c r="B178" i="66"/>
  <c r="J174" i="67"/>
  <c r="Q82" i="48"/>
  <c r="P215" i="68"/>
  <c r="P167" i="68"/>
  <c r="L221" i="68"/>
  <c r="M222" i="68"/>
  <c r="N224" i="68"/>
  <c r="P226" i="68"/>
  <c r="P178" i="68"/>
  <c r="M414" i="67"/>
  <c r="N323" i="67"/>
  <c r="P383" i="71"/>
  <c r="F459" i="64"/>
  <c r="N428" i="64"/>
  <c r="N365" i="64"/>
  <c r="J414" i="65"/>
  <c r="O449" i="64"/>
  <c r="N329" i="71"/>
  <c r="G407" i="66"/>
  <c r="I329" i="67"/>
  <c r="I386" i="67"/>
  <c r="G124" i="50"/>
  <c r="J255" i="68"/>
  <c r="I215" i="65"/>
  <c r="P203" i="66"/>
  <c r="I216" i="64"/>
  <c r="I405" i="65"/>
  <c r="J207" i="69"/>
  <c r="F168" i="64"/>
  <c r="C188" i="72"/>
  <c r="C134" i="72"/>
  <c r="J112" i="70"/>
  <c r="K196" i="65"/>
  <c r="O171" i="68"/>
  <c r="K197" i="72"/>
  <c r="H156" i="64"/>
  <c r="P237" i="68"/>
  <c r="E363" i="72"/>
  <c r="E381" i="72"/>
  <c r="M360" i="72"/>
  <c r="M359" i="72"/>
  <c r="M377" i="72"/>
  <c r="M378" i="72"/>
  <c r="G375" i="72"/>
  <c r="G357" i="72"/>
  <c r="Q164" i="58"/>
  <c r="M164" i="59"/>
  <c r="O162" i="59"/>
  <c r="K162" i="59"/>
  <c r="G369" i="72"/>
  <c r="G349" i="72"/>
  <c r="G367" i="72"/>
  <c r="G351" i="72"/>
  <c r="E363" i="71"/>
  <c r="E381" i="71"/>
  <c r="M378" i="71"/>
  <c r="M360" i="71"/>
  <c r="M359" i="71"/>
  <c r="M377" i="71"/>
  <c r="K357" i="71"/>
  <c r="K375" i="71"/>
  <c r="M146" i="59"/>
  <c r="I146" i="58"/>
  <c r="K144" i="58"/>
  <c r="G144" i="58"/>
  <c r="Q397" i="70"/>
  <c r="Q378" i="70"/>
  <c r="O396" i="70"/>
  <c r="O395" i="70"/>
  <c r="O377" i="70"/>
  <c r="O415" i="70"/>
  <c r="K391" i="70"/>
  <c r="K372" i="70"/>
  <c r="I390" i="70"/>
  <c r="I370" i="70"/>
  <c r="I369" i="70"/>
  <c r="I371" i="70"/>
  <c r="I389" i="70"/>
  <c r="I128" i="59"/>
  <c r="E128" i="59"/>
  <c r="O125" i="59"/>
  <c r="K125" i="59"/>
  <c r="G364" i="70"/>
  <c r="G382" i="70"/>
  <c r="G383" i="70"/>
  <c r="G363" i="70"/>
  <c r="G366" i="70"/>
  <c r="G385" i="70"/>
  <c r="E378" i="69"/>
  <c r="E397" i="69"/>
  <c r="Q374" i="69"/>
  <c r="Q394" i="69"/>
  <c r="Q375" i="69"/>
  <c r="Q393" i="69"/>
  <c r="I375" i="69"/>
  <c r="I374" i="69"/>
  <c r="I394" i="69"/>
  <c r="I373" i="69"/>
  <c r="I393" i="69"/>
  <c r="O372" i="69"/>
  <c r="O391" i="69"/>
  <c r="Q109" i="59"/>
  <c r="E109" i="58"/>
  <c r="K366" i="69"/>
  <c r="K383" i="69"/>
  <c r="K364" i="69"/>
  <c r="K382" i="69"/>
  <c r="K363" i="69"/>
  <c r="K385" i="69"/>
  <c r="G106" i="59"/>
  <c r="Q495" i="68"/>
  <c r="Q471" i="68"/>
  <c r="I493" i="68"/>
  <c r="I469" i="68"/>
  <c r="M488" i="68"/>
  <c r="M464" i="68"/>
  <c r="O487" i="68"/>
  <c r="O486" i="68"/>
  <c r="O510" i="68"/>
  <c r="O463" i="68"/>
  <c r="O462" i="68"/>
  <c r="Q460" i="68"/>
  <c r="Q484" i="68"/>
  <c r="Q508" i="68"/>
  <c r="I460" i="68"/>
  <c r="I484" i="68"/>
  <c r="I508" i="68"/>
  <c r="G459" i="68"/>
  <c r="G506" i="68"/>
  <c r="G483" i="68"/>
  <c r="G505" i="68"/>
  <c r="G482" i="68"/>
  <c r="G458" i="68"/>
  <c r="O85" i="58"/>
  <c r="Q82" i="60"/>
  <c r="Q82" i="59"/>
  <c r="M82" i="58"/>
  <c r="I82" i="58"/>
  <c r="I82" i="60"/>
  <c r="E82" i="58"/>
  <c r="G378" i="67"/>
  <c r="G397" i="67"/>
  <c r="E415" i="67"/>
  <c r="E377" i="67"/>
  <c r="E396" i="67"/>
  <c r="G375" i="67"/>
  <c r="G394" i="67"/>
  <c r="G393" i="67"/>
  <c r="G374" i="67"/>
  <c r="E372" i="67"/>
  <c r="E391" i="67"/>
  <c r="G371" i="67"/>
  <c r="G389" i="67"/>
  <c r="G390" i="67"/>
  <c r="G370" i="67"/>
  <c r="G408" i="67"/>
  <c r="G66" i="58"/>
  <c r="Q363" i="67"/>
  <c r="Q385" i="67"/>
  <c r="Q401" i="67"/>
  <c r="Q364" i="67"/>
  <c r="Q382" i="67"/>
  <c r="Q383" i="67"/>
  <c r="Q366" i="67"/>
  <c r="M63" i="60"/>
  <c r="I363" i="67"/>
  <c r="I401" i="67"/>
  <c r="I366" i="67"/>
  <c r="I382" i="67"/>
  <c r="I383" i="67"/>
  <c r="I364" i="67"/>
  <c r="I385" i="67"/>
  <c r="E63" i="60"/>
  <c r="K378" i="66"/>
  <c r="K397" i="66"/>
  <c r="I377" i="66"/>
  <c r="I396" i="66"/>
  <c r="I415" i="66"/>
  <c r="I376" i="66"/>
  <c r="G394" i="66"/>
  <c r="G374" i="66"/>
  <c r="G393" i="66"/>
  <c r="G375" i="66"/>
  <c r="E372" i="66"/>
  <c r="E391" i="66"/>
  <c r="M387" i="66"/>
  <c r="M406" i="66"/>
  <c r="M368" i="66"/>
  <c r="E387" i="66"/>
  <c r="E406" i="66"/>
  <c r="E368" i="66"/>
  <c r="K47" i="59"/>
  <c r="G47" i="58"/>
  <c r="M44" i="59"/>
  <c r="I44" i="60"/>
  <c r="E44" i="60"/>
  <c r="O397" i="65"/>
  <c r="O378" i="65"/>
  <c r="M415" i="65"/>
  <c r="M377" i="65"/>
  <c r="M396" i="65"/>
  <c r="K374" i="65"/>
  <c r="K394" i="65"/>
  <c r="K373" i="65"/>
  <c r="K393" i="65"/>
  <c r="K375" i="65"/>
  <c r="M391" i="65"/>
  <c r="M372" i="65"/>
  <c r="O370" i="65"/>
  <c r="O390" i="65"/>
  <c r="O408" i="65"/>
  <c r="O371" i="65"/>
  <c r="O389" i="65"/>
  <c r="O407" i="65"/>
  <c r="E387" i="65"/>
  <c r="E368" i="65"/>
  <c r="E406" i="65"/>
  <c r="K28" i="58"/>
  <c r="G28" i="58"/>
  <c r="Q25" i="58"/>
  <c r="M25" i="59"/>
  <c r="I25" i="59"/>
  <c r="E25" i="58"/>
  <c r="E25" i="60"/>
  <c r="O420" i="64"/>
  <c r="O441" i="64"/>
  <c r="G418" i="64"/>
  <c r="G460" i="64"/>
  <c r="G439" i="64"/>
  <c r="I437" i="64"/>
  <c r="I436" i="64"/>
  <c r="I415" i="64"/>
  <c r="I416" i="64"/>
  <c r="K434" i="64"/>
  <c r="K413" i="64"/>
  <c r="G430" i="64"/>
  <c r="G409" i="64"/>
  <c r="G451" i="64"/>
  <c r="O7" i="59"/>
  <c r="K7" i="59"/>
  <c r="Q4" i="60"/>
  <c r="M406" i="64"/>
  <c r="M445" i="64"/>
  <c r="M404" i="64"/>
  <c r="M403" i="64"/>
  <c r="M427" i="64"/>
  <c r="M424" i="64"/>
  <c r="M425" i="64"/>
  <c r="I4" i="59"/>
  <c r="E406" i="64"/>
  <c r="E404" i="64"/>
  <c r="E445" i="64"/>
  <c r="E403" i="64"/>
  <c r="E425" i="64"/>
  <c r="E424" i="64"/>
  <c r="E427" i="64"/>
  <c r="C44" i="58"/>
  <c r="C146" i="58"/>
  <c r="C397" i="69"/>
  <c r="C378" i="69"/>
  <c r="C377" i="65"/>
  <c r="C376" i="65"/>
  <c r="C415" i="65"/>
  <c r="C396" i="65"/>
  <c r="C418" i="64"/>
  <c r="C439" i="64"/>
  <c r="C460" i="64"/>
  <c r="C438" i="64"/>
  <c r="C451" i="64"/>
  <c r="C430" i="64"/>
  <c r="C409" i="64"/>
  <c r="D181" i="72"/>
  <c r="D199" i="72"/>
  <c r="O180" i="72"/>
  <c r="O216" i="72"/>
  <c r="O198" i="72"/>
  <c r="K180" i="72"/>
  <c r="K216" i="72"/>
  <c r="K198" i="72"/>
  <c r="G216" i="72"/>
  <c r="G180" i="72"/>
  <c r="G198" i="72"/>
  <c r="C180" i="72"/>
  <c r="C216" i="72"/>
  <c r="C198" i="72"/>
  <c r="F178" i="72"/>
  <c r="F177" i="72"/>
  <c r="F196" i="72"/>
  <c r="F195" i="72"/>
  <c r="F27" i="72"/>
  <c r="E175" i="72"/>
  <c r="E193" i="72"/>
  <c r="Q162" i="48"/>
  <c r="Q185" i="72"/>
  <c r="Q167" i="72"/>
  <c r="M162" i="48"/>
  <c r="I162" i="48"/>
  <c r="I169" i="72"/>
  <c r="I187" i="72"/>
  <c r="E162" i="49"/>
  <c r="I31" i="71"/>
  <c r="H181" i="71"/>
  <c r="H199" i="71"/>
  <c r="I175" i="71"/>
  <c r="I193" i="71"/>
  <c r="Q146" i="48"/>
  <c r="M146" i="49"/>
  <c r="M169" i="71"/>
  <c r="M187" i="71"/>
  <c r="I169" i="71"/>
  <c r="I187" i="71"/>
  <c r="E144" i="49"/>
  <c r="E167" i="71"/>
  <c r="E185" i="71"/>
  <c r="D186" i="70"/>
  <c r="D205" i="70"/>
  <c r="P30" i="70"/>
  <c r="O185" i="70"/>
  <c r="O204" i="70"/>
  <c r="O223" i="70"/>
  <c r="K185" i="70"/>
  <c r="K223" i="70"/>
  <c r="K204" i="70"/>
  <c r="G223" i="70"/>
  <c r="G185" i="70"/>
  <c r="G204" i="70"/>
  <c r="C185" i="70"/>
  <c r="C223" i="70"/>
  <c r="C204" i="70"/>
  <c r="Q199" i="70"/>
  <c r="Q180" i="70"/>
  <c r="H178" i="70"/>
  <c r="H198" i="70"/>
  <c r="H179" i="70"/>
  <c r="H197" i="70"/>
  <c r="H177" i="70"/>
  <c r="O195" i="70"/>
  <c r="O176" i="70"/>
  <c r="Q128" i="48"/>
  <c r="Q193" i="70"/>
  <c r="Q174" i="70"/>
  <c r="M128" i="49"/>
  <c r="I128" i="49"/>
  <c r="I171" i="70"/>
  <c r="I172" i="70"/>
  <c r="I191" i="70"/>
  <c r="I190" i="70"/>
  <c r="E125" i="48"/>
  <c r="E172" i="70"/>
  <c r="E191" i="70"/>
  <c r="E171" i="70"/>
  <c r="E190" i="70"/>
  <c r="D186" i="69"/>
  <c r="D205" i="69"/>
  <c r="O204" i="69"/>
  <c r="O185" i="69"/>
  <c r="O223" i="69"/>
  <c r="K185" i="69"/>
  <c r="K204" i="69"/>
  <c r="K223" i="69"/>
  <c r="G204" i="69"/>
  <c r="G185" i="69"/>
  <c r="G223" i="69"/>
  <c r="C185" i="69"/>
  <c r="C223" i="69"/>
  <c r="C204" i="69"/>
  <c r="G28" i="69"/>
  <c r="F202" i="69"/>
  <c r="F183" i="69"/>
  <c r="F201" i="69"/>
  <c r="F182" i="69"/>
  <c r="F27" i="69"/>
  <c r="E180" i="69"/>
  <c r="E199" i="69"/>
  <c r="Q106" i="49"/>
  <c r="Q106" i="48"/>
  <c r="M106" i="48"/>
  <c r="M109" i="48"/>
  <c r="M171" i="69"/>
  <c r="M190" i="69"/>
  <c r="M191" i="69"/>
  <c r="M172" i="69"/>
  <c r="I171" i="69"/>
  <c r="I191" i="69"/>
  <c r="I190" i="69"/>
  <c r="I172" i="69"/>
  <c r="E109" i="48"/>
  <c r="E193" i="69"/>
  <c r="E174" i="69"/>
  <c r="H253" i="68"/>
  <c r="K252" i="68"/>
  <c r="K276" i="68"/>
  <c r="M248" i="68"/>
  <c r="M247" i="68"/>
  <c r="M249" i="68"/>
  <c r="I225" i="68"/>
  <c r="I248" i="68"/>
  <c r="I249" i="68"/>
  <c r="E248" i="68"/>
  <c r="E249" i="68"/>
  <c r="P96" i="42"/>
  <c r="P49" i="68"/>
  <c r="P83" i="68" s="1"/>
  <c r="D246" i="68"/>
  <c r="O93" i="42"/>
  <c r="O48" i="68"/>
  <c r="O82" i="68" s="1"/>
  <c r="L31" i="68"/>
  <c r="K245" i="68"/>
  <c r="K268" i="68"/>
  <c r="K244" i="68"/>
  <c r="G93" i="42"/>
  <c r="G48" i="68"/>
  <c r="G82" i="68" s="1"/>
  <c r="N242" i="68"/>
  <c r="N266" i="68"/>
  <c r="K30" i="68"/>
  <c r="J242" i="68"/>
  <c r="J266" i="68"/>
  <c r="F242" i="68"/>
  <c r="F266" i="68"/>
  <c r="Q89" i="42"/>
  <c r="Q46" i="68"/>
  <c r="Q80" i="68" s="1"/>
  <c r="I89" i="42"/>
  <c r="I46" i="68"/>
  <c r="I80" i="68" s="1"/>
  <c r="P88" i="42"/>
  <c r="P45" i="68"/>
  <c r="P79" i="68" s="1"/>
  <c r="L238" i="68"/>
  <c r="L262" i="68"/>
  <c r="K82" i="49"/>
  <c r="G85" i="49"/>
  <c r="G7" i="68"/>
  <c r="C82" i="49"/>
  <c r="N205" i="67"/>
  <c r="J79" i="42"/>
  <c r="J45" i="67"/>
  <c r="J73" i="67" s="1"/>
  <c r="Q28" i="67"/>
  <c r="P201" i="67"/>
  <c r="P200" i="67"/>
  <c r="P202" i="67"/>
  <c r="H201" i="67"/>
  <c r="H200" i="67"/>
  <c r="H202" i="67"/>
  <c r="O26" i="67"/>
  <c r="N198" i="67"/>
  <c r="N197" i="67"/>
  <c r="N196" i="67"/>
  <c r="N216" i="67"/>
  <c r="F198" i="67"/>
  <c r="F197" i="67"/>
  <c r="F196" i="67"/>
  <c r="F216" i="67"/>
  <c r="Q195" i="67"/>
  <c r="Q214" i="67"/>
  <c r="N25" i="67"/>
  <c r="M195" i="67"/>
  <c r="M214" i="67"/>
  <c r="I214" i="67"/>
  <c r="I195" i="67"/>
  <c r="E214" i="67"/>
  <c r="E195" i="67"/>
  <c r="M23" i="67"/>
  <c r="O7" i="67"/>
  <c r="K66" i="49"/>
  <c r="G7" i="67"/>
  <c r="Q59" i="42"/>
  <c r="Q44" i="66"/>
  <c r="Q72" i="66" s="1"/>
  <c r="M204" i="66"/>
  <c r="M223" i="66"/>
  <c r="P202" i="66"/>
  <c r="P201" i="66"/>
  <c r="P200" i="66"/>
  <c r="D55" i="42"/>
  <c r="D42" i="66"/>
  <c r="D70" i="66" s="1"/>
  <c r="G199" i="66"/>
  <c r="N51" i="42"/>
  <c r="N40" i="66"/>
  <c r="N68" i="66" s="1"/>
  <c r="J197" i="66"/>
  <c r="J216" i="66"/>
  <c r="J198" i="66"/>
  <c r="J196" i="66"/>
  <c r="F51" i="42"/>
  <c r="F40" i="66"/>
  <c r="F68" i="66" s="1"/>
  <c r="Q50" i="42"/>
  <c r="Q39" i="66"/>
  <c r="Q67" i="66" s="1"/>
  <c r="M50" i="42"/>
  <c r="M39" i="66"/>
  <c r="M67" i="66" s="1"/>
  <c r="I50" i="42"/>
  <c r="I39" i="66"/>
  <c r="I67" i="66" s="1"/>
  <c r="E50" i="42"/>
  <c r="E39" i="66"/>
  <c r="E67" i="66" s="1"/>
  <c r="L48" i="42"/>
  <c r="L37" i="66"/>
  <c r="D48" i="42"/>
  <c r="D37" i="66"/>
  <c r="O44" i="50"/>
  <c r="K47" i="49"/>
  <c r="K193" i="66"/>
  <c r="K203" i="66"/>
  <c r="G7" i="66"/>
  <c r="J205" i="65"/>
  <c r="F41" i="42"/>
  <c r="F45" i="65"/>
  <c r="F73" i="65" s="1"/>
  <c r="Q40" i="42"/>
  <c r="Q44" i="65"/>
  <c r="Q72" i="65" s="1"/>
  <c r="M40" i="42"/>
  <c r="M44" i="65"/>
  <c r="M72" i="65" s="1"/>
  <c r="I40" i="42"/>
  <c r="I44" i="65"/>
  <c r="I72" i="65" s="1"/>
  <c r="E223" i="65"/>
  <c r="E204" i="65"/>
  <c r="P202" i="65"/>
  <c r="P201" i="65"/>
  <c r="P200" i="65"/>
  <c r="D36" i="42"/>
  <c r="D42" i="65"/>
  <c r="D70" i="65" s="1"/>
  <c r="C199" i="65"/>
  <c r="J32" i="42"/>
  <c r="J40" i="65"/>
  <c r="J68" i="65" s="1"/>
  <c r="F216" i="65"/>
  <c r="F197" i="65"/>
  <c r="F198" i="65"/>
  <c r="Q195" i="65"/>
  <c r="Q214" i="65"/>
  <c r="M195" i="65"/>
  <c r="M214" i="65"/>
  <c r="I195" i="65"/>
  <c r="I214" i="65"/>
  <c r="E195" i="65"/>
  <c r="E214" i="65"/>
  <c r="K25" i="50"/>
  <c r="K193" i="65"/>
  <c r="K203" i="65"/>
  <c r="G28" i="49"/>
  <c r="G7" i="65"/>
  <c r="C28" i="49"/>
  <c r="J229" i="64"/>
  <c r="F22" i="42"/>
  <c r="F51" i="64"/>
  <c r="F35" i="64" s="1"/>
  <c r="Q21" i="42"/>
  <c r="Q50" i="64"/>
  <c r="Q82" i="64" s="1"/>
  <c r="M21" i="42"/>
  <c r="M50" i="64"/>
  <c r="M82" i="64" s="1"/>
  <c r="I21" i="42"/>
  <c r="I50" i="64"/>
  <c r="I82" i="64" s="1"/>
  <c r="E21" i="42"/>
  <c r="E50" i="64"/>
  <c r="E82" i="64" s="1"/>
  <c r="P20" i="42"/>
  <c r="P49" i="64"/>
  <c r="P81" i="64" s="1"/>
  <c r="L20" i="42"/>
  <c r="L49" i="64"/>
  <c r="L81" i="64" s="1"/>
  <c r="H20" i="42"/>
  <c r="H49" i="64"/>
  <c r="H81" i="64" s="1"/>
  <c r="D20" i="42"/>
  <c r="D49" i="64"/>
  <c r="D81" i="64" s="1"/>
  <c r="O16" i="42"/>
  <c r="O47" i="64"/>
  <c r="O79" i="64" s="1"/>
  <c r="K16" i="42"/>
  <c r="K47" i="64"/>
  <c r="K79" i="64" s="1"/>
  <c r="G16" i="42"/>
  <c r="G47" i="64"/>
  <c r="G79" i="64" s="1"/>
  <c r="C16" i="42"/>
  <c r="C47" i="64"/>
  <c r="C79" i="64" s="1"/>
  <c r="F222" i="64"/>
  <c r="I220" i="64"/>
  <c r="I221" i="64"/>
  <c r="I241" i="64"/>
  <c r="I219" i="64"/>
  <c r="O25" i="64"/>
  <c r="N7" i="64"/>
  <c r="J7" i="49"/>
  <c r="F7" i="49"/>
  <c r="F214" i="64"/>
  <c r="B181" i="72"/>
  <c r="B199" i="72"/>
  <c r="C32" i="68"/>
  <c r="B246" i="68"/>
  <c r="C25" i="67"/>
  <c r="B195" i="67"/>
  <c r="B214" i="67"/>
  <c r="B223" i="66"/>
  <c r="B204" i="66"/>
  <c r="C34" i="64"/>
  <c r="B228" i="64"/>
  <c r="B249" i="64"/>
  <c r="B7" i="49"/>
  <c r="B213" i="64"/>
  <c r="B233" i="64"/>
  <c r="B212" i="64"/>
  <c r="M414" i="65"/>
  <c r="G405" i="65"/>
  <c r="F173" i="65"/>
  <c r="I179" i="66"/>
  <c r="I143" i="50"/>
  <c r="O208" i="72"/>
  <c r="F329" i="72"/>
  <c r="Q7" i="48"/>
  <c r="P181" i="67"/>
  <c r="P143" i="67"/>
  <c r="E150" i="69"/>
  <c r="D407" i="68"/>
  <c r="D479" i="68"/>
  <c r="D377" i="68"/>
  <c r="D401" i="68" s="1"/>
  <c r="M329" i="67"/>
  <c r="M386" i="67"/>
  <c r="K237" i="64"/>
  <c r="I175" i="68"/>
  <c r="E150" i="70"/>
  <c r="P182" i="65"/>
  <c r="P223" i="68"/>
  <c r="P175" i="68"/>
  <c r="M148" i="64"/>
  <c r="N99" i="67"/>
  <c r="M316" i="71"/>
  <c r="D352" i="71"/>
  <c r="G410" i="64"/>
  <c r="D147" i="72"/>
  <c r="M222" i="66"/>
  <c r="M203" i="65"/>
  <c r="K267" i="68"/>
  <c r="E184" i="69"/>
  <c r="O147" i="71"/>
  <c r="F194" i="65"/>
  <c r="I143" i="65"/>
  <c r="B194" i="72"/>
  <c r="I181" i="67"/>
  <c r="Q181" i="65"/>
  <c r="F44" i="48"/>
  <c r="O177" i="67"/>
  <c r="G183" i="67"/>
  <c r="C160" i="68"/>
  <c r="M179" i="67"/>
  <c r="D160" i="68"/>
  <c r="J212" i="68"/>
  <c r="D329" i="67"/>
  <c r="M376" i="70"/>
  <c r="J392" i="70"/>
  <c r="M222" i="65"/>
  <c r="C111" i="72"/>
  <c r="M194" i="65"/>
  <c r="M137" i="65"/>
  <c r="F206" i="72"/>
  <c r="F147" i="72"/>
  <c r="H165" i="68"/>
  <c r="D164" i="58"/>
  <c r="N162" i="58"/>
  <c r="P363" i="71"/>
  <c r="P381" i="71"/>
  <c r="P360" i="71"/>
  <c r="P378" i="71"/>
  <c r="P377" i="71"/>
  <c r="P359" i="71"/>
  <c r="D146" i="59"/>
  <c r="J144" i="59"/>
  <c r="P378" i="70"/>
  <c r="P397" i="70"/>
  <c r="L393" i="70"/>
  <c r="L375" i="70"/>
  <c r="L374" i="70"/>
  <c r="L394" i="70"/>
  <c r="L373" i="70"/>
  <c r="L128" i="58"/>
  <c r="D374" i="69"/>
  <c r="D393" i="69"/>
  <c r="D392" i="69"/>
  <c r="D394" i="69"/>
  <c r="D375" i="69"/>
  <c r="P109" i="58"/>
  <c r="H471" i="68"/>
  <c r="H495" i="68"/>
  <c r="P82" i="59"/>
  <c r="D452" i="68"/>
  <c r="D454" i="68"/>
  <c r="D475" i="68"/>
  <c r="D476" i="68"/>
  <c r="D451" i="68"/>
  <c r="D478" i="68"/>
  <c r="D499" i="68"/>
  <c r="P368" i="67"/>
  <c r="P387" i="67"/>
  <c r="P406" i="67"/>
  <c r="P367" i="67"/>
  <c r="P63" i="59"/>
  <c r="D63" i="60"/>
  <c r="D377" i="66"/>
  <c r="D415" i="66"/>
  <c r="D396" i="66"/>
  <c r="D376" i="66"/>
  <c r="N390" i="66"/>
  <c r="N389" i="66"/>
  <c r="N370" i="66"/>
  <c r="N388" i="66"/>
  <c r="N369" i="66"/>
  <c r="N371" i="66"/>
  <c r="N408" i="66"/>
  <c r="F389" i="66"/>
  <c r="F390" i="66"/>
  <c r="F370" i="66"/>
  <c r="F388" i="66"/>
  <c r="F371" i="66"/>
  <c r="F408" i="66"/>
  <c r="D44" i="59"/>
  <c r="D401" i="66"/>
  <c r="D363" i="66"/>
  <c r="D382" i="66"/>
  <c r="D383" i="66"/>
  <c r="D366" i="66"/>
  <c r="D385" i="66"/>
  <c r="D364" i="66"/>
  <c r="N28" i="59"/>
  <c r="P382" i="65"/>
  <c r="P364" i="65"/>
  <c r="P363" i="65"/>
  <c r="P385" i="65"/>
  <c r="P401" i="65"/>
  <c r="P366" i="65"/>
  <c r="P383" i="65"/>
  <c r="D408" i="64"/>
  <c r="D450" i="64"/>
  <c r="D429" i="64"/>
  <c r="L4" i="60"/>
  <c r="D4" i="60"/>
  <c r="C378" i="72"/>
  <c r="C359" i="72"/>
  <c r="C360" i="72"/>
  <c r="C377" i="72"/>
  <c r="C397" i="67"/>
  <c r="C378" i="67"/>
  <c r="E178" i="72"/>
  <c r="E177" i="72"/>
  <c r="E176" i="72"/>
  <c r="E196" i="72"/>
  <c r="E195" i="72"/>
  <c r="H175" i="72"/>
  <c r="H193" i="72"/>
  <c r="G168" i="42"/>
  <c r="G40" i="72"/>
  <c r="G68" i="72" s="1"/>
  <c r="J171" i="72"/>
  <c r="J189" i="72"/>
  <c r="J207" i="72"/>
  <c r="H162" i="48"/>
  <c r="D162" i="49"/>
  <c r="G174" i="71"/>
  <c r="G173" i="71"/>
  <c r="G209" i="71"/>
  <c r="G191" i="71"/>
  <c r="G172" i="71"/>
  <c r="G192" i="71"/>
  <c r="N171" i="71"/>
  <c r="N189" i="71"/>
  <c r="N207" i="71"/>
  <c r="P144" i="49"/>
  <c r="P167" i="71"/>
  <c r="P185" i="71"/>
  <c r="D146" i="48"/>
  <c r="Q183" i="70"/>
  <c r="Q182" i="70"/>
  <c r="Q202" i="70"/>
  <c r="Q201" i="70"/>
  <c r="P125" i="49"/>
  <c r="P7" i="70"/>
  <c r="D128" i="49"/>
  <c r="D184" i="70"/>
  <c r="D174" i="70"/>
  <c r="D193" i="70"/>
  <c r="G205" i="69"/>
  <c r="H31" i="69"/>
  <c r="G186" i="69"/>
  <c r="M182" i="69"/>
  <c r="M183" i="69"/>
  <c r="M201" i="69"/>
  <c r="M200" i="69"/>
  <c r="M181" i="69"/>
  <c r="M202" i="69"/>
  <c r="Q27" i="69"/>
  <c r="P199" i="69"/>
  <c r="P180" i="69"/>
  <c r="D199" i="69"/>
  <c r="D180" i="69"/>
  <c r="L109" i="49"/>
  <c r="L174" i="69"/>
  <c r="L203" i="69"/>
  <c r="L184" i="69"/>
  <c r="L193" i="69"/>
  <c r="O253" i="68"/>
  <c r="G253" i="68"/>
  <c r="C253" i="68"/>
  <c r="J252" i="68"/>
  <c r="J276" i="68"/>
  <c r="D97" i="42"/>
  <c r="D50" i="68"/>
  <c r="D84" i="68" s="1"/>
  <c r="K96" i="42"/>
  <c r="K49" i="68"/>
  <c r="K83" i="68" s="1"/>
  <c r="F93" i="42"/>
  <c r="F48" i="68"/>
  <c r="F82" i="68" s="1"/>
  <c r="I92" i="42"/>
  <c r="I47" i="68"/>
  <c r="I81" i="68" s="1"/>
  <c r="P264" i="68"/>
  <c r="P240" i="68"/>
  <c r="P241" i="68"/>
  <c r="P239" i="68"/>
  <c r="N85" i="49"/>
  <c r="N233" i="68"/>
  <c r="N234" i="68"/>
  <c r="N257" i="68"/>
  <c r="M205" i="67"/>
  <c r="L204" i="67"/>
  <c r="L223" i="67"/>
  <c r="F199" i="67"/>
  <c r="F63" i="50"/>
  <c r="F191" i="67"/>
  <c r="F209" i="67"/>
  <c r="F190" i="67"/>
  <c r="F199" i="66"/>
  <c r="F44" i="50"/>
  <c r="I205" i="65"/>
  <c r="N199" i="65"/>
  <c r="N28" i="49"/>
  <c r="K206" i="64"/>
  <c r="K227" i="64"/>
  <c r="K248" i="64"/>
  <c r="M222" i="64"/>
  <c r="C239" i="64"/>
  <c r="D28" i="64"/>
  <c r="C218" i="64"/>
  <c r="I4" i="50"/>
  <c r="I212" i="64"/>
  <c r="I233" i="64"/>
  <c r="I213" i="64"/>
  <c r="E4" i="50"/>
  <c r="E212" i="64"/>
  <c r="E213" i="64"/>
  <c r="E233" i="64"/>
  <c r="B204" i="70"/>
  <c r="B185" i="70"/>
  <c r="B223" i="70"/>
  <c r="B202" i="66"/>
  <c r="B201" i="66"/>
  <c r="P188" i="71"/>
  <c r="H194" i="70"/>
  <c r="J63" i="48"/>
  <c r="L377" i="68"/>
  <c r="L401" i="68" s="1"/>
  <c r="K134" i="72"/>
  <c r="M285" i="69"/>
  <c r="M188" i="71"/>
  <c r="M367" i="66"/>
  <c r="F177" i="42"/>
  <c r="F45" i="72"/>
  <c r="F73" i="72" s="1"/>
  <c r="N168" i="42"/>
  <c r="N40" i="72"/>
  <c r="N68" i="72" s="1"/>
  <c r="J171" i="42"/>
  <c r="J41" i="72"/>
  <c r="J69" i="72" s="1"/>
  <c r="G165" i="42"/>
  <c r="G37" i="72"/>
  <c r="D154" i="42"/>
  <c r="D42" i="71"/>
  <c r="D70" i="71" s="1"/>
  <c r="Q149" i="42"/>
  <c r="Q39" i="71"/>
  <c r="Q67" i="71" s="1"/>
  <c r="M140" i="42"/>
  <c r="M44" i="70"/>
  <c r="M72" i="70" s="1"/>
  <c r="I131" i="42"/>
  <c r="I39" i="70"/>
  <c r="I67" i="70" s="1"/>
  <c r="Q112" i="42"/>
  <c r="Q39" i="69"/>
  <c r="N103" i="42"/>
  <c r="N54" i="68"/>
  <c r="N88" i="68" s="1"/>
  <c r="M83" i="42"/>
  <c r="M41" i="68"/>
  <c r="K154" i="42"/>
  <c r="K42" i="71"/>
  <c r="K70" i="71" s="1"/>
  <c r="F145" i="42"/>
  <c r="F35" i="71"/>
  <c r="F63" i="71" s="1"/>
  <c r="Q132" i="42"/>
  <c r="Q40" i="70"/>
  <c r="Q68" i="70" s="1"/>
  <c r="M122" i="42"/>
  <c r="M45" i="69"/>
  <c r="M73" i="69" s="1"/>
  <c r="I113" i="42"/>
  <c r="I40" i="69"/>
  <c r="G110" i="42"/>
  <c r="G37" i="69"/>
  <c r="C101" i="42"/>
  <c r="C52" i="68"/>
  <c r="C86" i="68" s="1"/>
  <c r="H83" i="42"/>
  <c r="H41" i="68"/>
  <c r="H75" i="68" s="1"/>
  <c r="E74" i="42"/>
  <c r="E42" i="67"/>
  <c r="E70" i="67" s="1"/>
  <c r="C70" i="42"/>
  <c r="C40" i="67"/>
  <c r="C68" i="67" s="1"/>
  <c r="C168" i="42"/>
  <c r="C40" i="72"/>
  <c r="C68" i="72" s="1"/>
  <c r="D163" i="42"/>
  <c r="D35" i="72"/>
  <c r="D63" i="72" s="1"/>
  <c r="P153" i="42"/>
  <c r="P41" i="71"/>
  <c r="P69" i="71" s="1"/>
  <c r="N149" i="42"/>
  <c r="N39" i="71"/>
  <c r="N67" i="71" s="1"/>
  <c r="K141" i="42"/>
  <c r="K45" i="70"/>
  <c r="K73" i="70" s="1"/>
  <c r="C103" i="42"/>
  <c r="C54" i="68"/>
  <c r="C88" i="68" s="1"/>
  <c r="Q45" i="42"/>
  <c r="Q35" i="66"/>
  <c r="Q63" i="66" s="1"/>
  <c r="M35" i="42"/>
  <c r="M41" i="65"/>
  <c r="M69" i="65" s="1"/>
  <c r="K31" i="42"/>
  <c r="K39" i="65"/>
  <c r="K67" i="65" s="1"/>
  <c r="H22" i="42"/>
  <c r="H51" i="64"/>
  <c r="H83" i="64" s="1"/>
  <c r="D15" i="42"/>
  <c r="D46" i="64"/>
  <c r="D78" i="64" s="1"/>
  <c r="P8" i="42"/>
  <c r="P41" i="64"/>
  <c r="C102" i="42"/>
  <c r="C53" i="68"/>
  <c r="C87" i="68" s="1"/>
  <c r="D5" i="42"/>
  <c r="D39" i="64"/>
  <c r="D71" i="64" s="1"/>
  <c r="M171" i="42"/>
  <c r="M41" i="72"/>
  <c r="M69" i="72" s="1"/>
  <c r="F165" i="42"/>
  <c r="F37" i="72"/>
  <c r="F65" i="72" s="1"/>
  <c r="N154" i="42"/>
  <c r="N42" i="71"/>
  <c r="N70" i="71" s="1"/>
  <c r="F147" i="42"/>
  <c r="F37" i="71"/>
  <c r="I86" i="42"/>
  <c r="I43" i="68"/>
  <c r="L141" i="42"/>
  <c r="L45" i="70"/>
  <c r="L73" i="70" s="1"/>
  <c r="E135" i="42"/>
  <c r="E41" i="70"/>
  <c r="E69" i="70" s="1"/>
  <c r="N129" i="42"/>
  <c r="N37" i="70"/>
  <c r="N65" i="70" s="1"/>
  <c r="F117" i="42"/>
  <c r="F42" i="69"/>
  <c r="F70" i="69" s="1"/>
  <c r="M107" i="42"/>
  <c r="M35" i="69"/>
  <c r="M63" i="69" s="1"/>
  <c r="F101" i="42"/>
  <c r="F52" i="68"/>
  <c r="F86" i="68" s="1"/>
  <c r="K74" i="42"/>
  <c r="K42" i="67"/>
  <c r="K70" i="67" s="1"/>
  <c r="D69" i="42"/>
  <c r="D39" i="67"/>
  <c r="D67" i="67" s="1"/>
  <c r="L59" i="42"/>
  <c r="L44" i="66"/>
  <c r="L72" i="66" s="1"/>
  <c r="E51" i="42"/>
  <c r="E40" i="66"/>
  <c r="E68" i="66" s="1"/>
  <c r="L40" i="42"/>
  <c r="L44" i="65"/>
  <c r="L72" i="65" s="1"/>
  <c r="N26" i="42"/>
  <c r="N35" i="65"/>
  <c r="N63" i="65" s="1"/>
  <c r="L35" i="42"/>
  <c r="L41" i="65"/>
  <c r="L69" i="65" s="1"/>
  <c r="E29" i="42"/>
  <c r="E37" i="65"/>
  <c r="E65" i="65" s="1"/>
  <c r="L16" i="42"/>
  <c r="L47" i="64"/>
  <c r="L79" i="64" s="1"/>
  <c r="E11" i="42"/>
  <c r="E44" i="64"/>
  <c r="E76" i="64" s="1"/>
  <c r="D10" i="42"/>
  <c r="D43" i="64"/>
  <c r="D75" i="64" s="1"/>
  <c r="H21" i="42"/>
  <c r="H50" i="64"/>
  <c r="H82" i="64" s="1"/>
  <c r="P12" i="42"/>
  <c r="P45" i="64"/>
  <c r="P77" i="64" s="1"/>
  <c r="I8" i="42"/>
  <c r="I41" i="64"/>
  <c r="G3" i="44"/>
  <c r="G9" i="48"/>
  <c r="E3" i="44"/>
  <c r="E9" i="48"/>
  <c r="L24" i="44"/>
  <c r="L30" i="48"/>
  <c r="I43" i="44"/>
  <c r="I49" i="48"/>
  <c r="E81" i="44"/>
  <c r="E117" i="68"/>
  <c r="E213" i="68" s="1"/>
  <c r="E87" i="48"/>
  <c r="H383" i="72"/>
  <c r="F129" i="71"/>
  <c r="F105" i="64"/>
  <c r="F195" i="64"/>
  <c r="C173" i="67"/>
  <c r="I193" i="64"/>
  <c r="J207" i="70"/>
  <c r="N44" i="48"/>
  <c r="G215" i="68"/>
  <c r="G167" i="68"/>
  <c r="J170" i="65"/>
  <c r="H173" i="66"/>
  <c r="M47" i="48"/>
  <c r="O177" i="66"/>
  <c r="O139" i="66"/>
  <c r="D82" i="48"/>
  <c r="D215" i="68"/>
  <c r="D167" i="68"/>
  <c r="M162" i="59"/>
  <c r="E351" i="72"/>
  <c r="E367" i="72"/>
  <c r="E349" i="72"/>
  <c r="E369" i="72"/>
  <c r="M144" i="58"/>
  <c r="I369" i="71"/>
  <c r="I349" i="71"/>
  <c r="I367" i="71"/>
  <c r="I351" i="71"/>
  <c r="K375" i="69"/>
  <c r="K393" i="69"/>
  <c r="K374" i="69"/>
  <c r="K394" i="69"/>
  <c r="Q391" i="69"/>
  <c r="Q372" i="69"/>
  <c r="O109" i="59"/>
  <c r="M106" i="59"/>
  <c r="E106" i="59"/>
  <c r="I483" i="68"/>
  <c r="I458" i="68"/>
  <c r="I506" i="68"/>
  <c r="I457" i="68"/>
  <c r="I459" i="68"/>
  <c r="I482" i="68"/>
  <c r="M394" i="67"/>
  <c r="M393" i="67"/>
  <c r="M374" i="67"/>
  <c r="M375" i="67"/>
  <c r="M392" i="67"/>
  <c r="G387" i="67"/>
  <c r="G406" i="67"/>
  <c r="G368" i="67"/>
  <c r="Q47" i="59"/>
  <c r="I28" i="59"/>
  <c r="G4" i="60"/>
  <c r="C109" i="59"/>
  <c r="C413" i="64"/>
  <c r="C434" i="64"/>
  <c r="Q180" i="72"/>
  <c r="Q216" i="72"/>
  <c r="Q198" i="72"/>
  <c r="F174" i="72"/>
  <c r="F209" i="72"/>
  <c r="F191" i="72"/>
  <c r="F192" i="72"/>
  <c r="F173" i="72"/>
  <c r="G164" i="49"/>
  <c r="D177" i="71"/>
  <c r="D178" i="71"/>
  <c r="D176" i="71"/>
  <c r="D195" i="71"/>
  <c r="D196" i="71"/>
  <c r="K146" i="48"/>
  <c r="C144" i="48"/>
  <c r="O128" i="48"/>
  <c r="Q223" i="69"/>
  <c r="Q204" i="69"/>
  <c r="Q185" i="69"/>
  <c r="I204" i="69"/>
  <c r="I185" i="69"/>
  <c r="I223" i="69"/>
  <c r="K109" i="48"/>
  <c r="C106" i="49"/>
  <c r="Q276" i="68"/>
  <c r="Q252" i="68"/>
  <c r="H266" i="68"/>
  <c r="H242" i="68"/>
  <c r="I237" i="68"/>
  <c r="I236" i="68"/>
  <c r="E237" i="68"/>
  <c r="E236" i="68"/>
  <c r="D205" i="67"/>
  <c r="J74" i="42"/>
  <c r="J42" i="67"/>
  <c r="J70" i="67" s="1"/>
  <c r="E73" i="42"/>
  <c r="E41" i="67"/>
  <c r="E69" i="67" s="1"/>
  <c r="K69" i="42"/>
  <c r="K39" i="67"/>
  <c r="K67" i="67" s="1"/>
  <c r="I192" i="67"/>
  <c r="E7" i="67"/>
  <c r="I31" i="66"/>
  <c r="H205" i="66"/>
  <c r="G59" i="42"/>
  <c r="G44" i="66"/>
  <c r="G72" i="66" s="1"/>
  <c r="J55" i="42"/>
  <c r="J42" i="66"/>
  <c r="J70" i="66" s="1"/>
  <c r="L51" i="42"/>
  <c r="L40" i="66"/>
  <c r="L68" i="66" s="1"/>
  <c r="Q44" i="49"/>
  <c r="M44" i="50"/>
  <c r="E47" i="49"/>
  <c r="M192" i="65"/>
  <c r="E192" i="65"/>
  <c r="M217" i="64"/>
  <c r="M238" i="64"/>
  <c r="D4" i="50"/>
  <c r="D215" i="64"/>
  <c r="D226" i="64"/>
  <c r="C27" i="66"/>
  <c r="B199" i="66"/>
  <c r="B199" i="65"/>
  <c r="D150" i="66"/>
  <c r="J137" i="70"/>
  <c r="J175" i="70"/>
  <c r="I184" i="67"/>
  <c r="L370" i="70"/>
  <c r="L389" i="70"/>
  <c r="L371" i="70"/>
  <c r="L388" i="70"/>
  <c r="L390" i="70"/>
  <c r="D109" i="59"/>
  <c r="L488" i="68"/>
  <c r="L464" i="68"/>
  <c r="H82" i="60"/>
  <c r="P368" i="65"/>
  <c r="P387" i="65"/>
  <c r="P406" i="65"/>
  <c r="H25" i="58"/>
  <c r="C106" i="58"/>
  <c r="C397" i="70"/>
  <c r="C378" i="70"/>
  <c r="C390" i="67"/>
  <c r="C370" i="67"/>
  <c r="C369" i="67"/>
  <c r="C408" i="67"/>
  <c r="C371" i="67"/>
  <c r="C389" i="67"/>
  <c r="L185" i="72"/>
  <c r="L167" i="72"/>
  <c r="L146" i="49"/>
  <c r="C186" i="69"/>
  <c r="C205" i="69"/>
  <c r="I117" i="42"/>
  <c r="I42" i="69"/>
  <c r="I70" i="69" s="1"/>
  <c r="I110" i="42"/>
  <c r="I37" i="69"/>
  <c r="P106" i="48"/>
  <c r="M242" i="68"/>
  <c r="M266" i="68"/>
  <c r="L195" i="67"/>
  <c r="L214" i="67"/>
  <c r="D214" i="67"/>
  <c r="D195" i="67"/>
  <c r="J66" i="49"/>
  <c r="F199" i="65"/>
  <c r="L214" i="65"/>
  <c r="L195" i="65"/>
  <c r="K239" i="64"/>
  <c r="K218" i="64"/>
  <c r="M4" i="50"/>
  <c r="D178" i="66"/>
  <c r="H219" i="68"/>
  <c r="H171" i="68"/>
  <c r="J112" i="69"/>
  <c r="J194" i="69"/>
  <c r="J137" i="69"/>
  <c r="K203" i="70"/>
  <c r="B193" i="64"/>
  <c r="F143" i="50"/>
  <c r="K161" i="50"/>
  <c r="B219" i="68"/>
  <c r="B171" i="68"/>
  <c r="E174" i="65"/>
  <c r="F85" i="48"/>
  <c r="P367" i="65"/>
  <c r="P285" i="65"/>
  <c r="N156" i="64"/>
  <c r="F363" i="72"/>
  <c r="F381" i="72"/>
  <c r="H162" i="59"/>
  <c r="N363" i="71"/>
  <c r="N381" i="71"/>
  <c r="H375" i="71"/>
  <c r="H357" i="71"/>
  <c r="F146" i="59"/>
  <c r="D144" i="58"/>
  <c r="L372" i="70"/>
  <c r="L391" i="70"/>
  <c r="P125" i="58"/>
  <c r="H125" i="59"/>
  <c r="D366" i="70"/>
  <c r="D364" i="70"/>
  <c r="D385" i="70"/>
  <c r="D382" i="70"/>
  <c r="D383" i="70"/>
  <c r="D363" i="70"/>
  <c r="F109" i="59"/>
  <c r="D106" i="58"/>
  <c r="D466" i="68"/>
  <c r="D491" i="68"/>
  <c r="D465" i="68"/>
  <c r="D467" i="68"/>
  <c r="D490" i="68"/>
  <c r="L374" i="67"/>
  <c r="L373" i="67"/>
  <c r="L394" i="67"/>
  <c r="L393" i="67"/>
  <c r="L375" i="67"/>
  <c r="F372" i="67"/>
  <c r="F391" i="67"/>
  <c r="P66" i="59"/>
  <c r="N63" i="58"/>
  <c r="H47" i="59"/>
  <c r="F44" i="58"/>
  <c r="J372" i="65"/>
  <c r="J391" i="65"/>
  <c r="P28" i="59"/>
  <c r="N25" i="59"/>
  <c r="C128" i="59"/>
  <c r="H176" i="42"/>
  <c r="H44" i="72"/>
  <c r="H72" i="72" s="1"/>
  <c r="G178" i="72"/>
  <c r="G195" i="72"/>
  <c r="G196" i="72"/>
  <c r="G177" i="72"/>
  <c r="N162" i="48"/>
  <c r="K177" i="71"/>
  <c r="K176" i="71"/>
  <c r="K195" i="71"/>
  <c r="K196" i="71"/>
  <c r="K178" i="71"/>
  <c r="M186" i="70"/>
  <c r="M205" i="70"/>
  <c r="M179" i="70"/>
  <c r="M198" i="70"/>
  <c r="M197" i="70"/>
  <c r="M178" i="70"/>
  <c r="C201" i="69"/>
  <c r="C182" i="69"/>
  <c r="C183" i="69"/>
  <c r="C202" i="69"/>
  <c r="C200" i="69"/>
  <c r="J106" i="49"/>
  <c r="P252" i="68"/>
  <c r="P276" i="68"/>
  <c r="F249" i="68"/>
  <c r="F248" i="68"/>
  <c r="F32" i="68"/>
  <c r="E246" i="68"/>
  <c r="Q238" i="68"/>
  <c r="Q262" i="68"/>
  <c r="H82" i="49"/>
  <c r="P193" i="67"/>
  <c r="P203" i="67"/>
  <c r="L193" i="67"/>
  <c r="L203" i="67"/>
  <c r="D63" i="49"/>
  <c r="F204" i="66"/>
  <c r="F223" i="66"/>
  <c r="Q201" i="66"/>
  <c r="Q202" i="66"/>
  <c r="P199" i="66"/>
  <c r="H199" i="66"/>
  <c r="P47" i="49"/>
  <c r="D222" i="66"/>
  <c r="D193" i="66"/>
  <c r="D194" i="66"/>
  <c r="H28" i="49"/>
  <c r="D192" i="65"/>
  <c r="M248" i="64"/>
  <c r="M227" i="64"/>
  <c r="E239" i="64"/>
  <c r="E218" i="64"/>
  <c r="G4" i="49"/>
  <c r="B187" i="72"/>
  <c r="B170" i="72"/>
  <c r="B169" i="72"/>
  <c r="B179" i="72"/>
  <c r="B180" i="69"/>
  <c r="B199" i="69"/>
  <c r="P370" i="72"/>
  <c r="P316" i="72"/>
  <c r="P293" i="72"/>
  <c r="P311" i="72" s="1"/>
  <c r="P407" i="64"/>
  <c r="P317" i="64"/>
  <c r="P359" i="64" s="1"/>
  <c r="D386" i="66"/>
  <c r="D329" i="66"/>
  <c r="D304" i="66"/>
  <c r="D323" i="66" s="1"/>
  <c r="J357" i="71"/>
  <c r="J375" i="71"/>
  <c r="N376" i="70"/>
  <c r="L82" i="58"/>
  <c r="F375" i="67"/>
  <c r="F394" i="67"/>
  <c r="F393" i="67"/>
  <c r="F374" i="67"/>
  <c r="L368" i="67"/>
  <c r="L367" i="67"/>
  <c r="L406" i="67"/>
  <c r="L387" i="67"/>
  <c r="L63" i="60"/>
  <c r="J375" i="66"/>
  <c r="J394" i="66"/>
  <c r="J374" i="66"/>
  <c r="J373" i="66"/>
  <c r="J393" i="66"/>
  <c r="J393" i="65"/>
  <c r="J374" i="65"/>
  <c r="J375" i="65"/>
  <c r="J394" i="65"/>
  <c r="J373" i="65"/>
  <c r="J392" i="65"/>
  <c r="L25" i="58"/>
  <c r="D411" i="64"/>
  <c r="D433" i="64"/>
  <c r="D412" i="64"/>
  <c r="D432" i="64"/>
  <c r="D453" i="64"/>
  <c r="D410" i="64"/>
  <c r="H4" i="60"/>
  <c r="P164" i="49"/>
  <c r="P175" i="71"/>
  <c r="P193" i="71"/>
  <c r="L193" i="70"/>
  <c r="L184" i="70"/>
  <c r="L174" i="70"/>
  <c r="E182" i="69"/>
  <c r="E183" i="69"/>
  <c r="E201" i="69"/>
  <c r="E181" i="69"/>
  <c r="E200" i="69"/>
  <c r="E202" i="69"/>
  <c r="L240" i="68"/>
  <c r="L241" i="68"/>
  <c r="L239" i="68"/>
  <c r="L264" i="68"/>
  <c r="F235" i="68"/>
  <c r="N63" i="50"/>
  <c r="D204" i="65"/>
  <c r="D223" i="65"/>
  <c r="K201" i="65"/>
  <c r="K202" i="65"/>
  <c r="J25" i="50"/>
  <c r="J193" i="65"/>
  <c r="J203" i="65"/>
  <c r="M34" i="64"/>
  <c r="L228" i="64"/>
  <c r="L249" i="64"/>
  <c r="Q212" i="64"/>
  <c r="Q213" i="64"/>
  <c r="Q233" i="64"/>
  <c r="D176" i="67"/>
  <c r="C367" i="69"/>
  <c r="J150" i="66"/>
  <c r="J153" i="64"/>
  <c r="J216" i="64"/>
  <c r="B215" i="72"/>
  <c r="G28" i="48"/>
  <c r="E99" i="67"/>
  <c r="E93" i="67" s="1"/>
  <c r="E131" i="67" s="1"/>
  <c r="E181" i="67"/>
  <c r="E143" i="67"/>
  <c r="M203" i="66"/>
  <c r="D160" i="64"/>
  <c r="N193" i="64"/>
  <c r="O383" i="72"/>
  <c r="G199" i="64"/>
  <c r="I82" i="48"/>
  <c r="P405" i="66"/>
  <c r="D489" i="68"/>
  <c r="J407" i="64"/>
  <c r="J317" i="64"/>
  <c r="J359" i="64" s="1"/>
  <c r="E206" i="71"/>
  <c r="E147" i="71"/>
  <c r="G144" i="59"/>
  <c r="M397" i="70"/>
  <c r="M378" i="70"/>
  <c r="I375" i="70"/>
  <c r="I394" i="70"/>
  <c r="I392" i="70"/>
  <c r="I393" i="70"/>
  <c r="I374" i="70"/>
  <c r="G391" i="70"/>
  <c r="G372" i="70"/>
  <c r="E128" i="58"/>
  <c r="G125" i="59"/>
  <c r="M109" i="59"/>
  <c r="G106" i="58"/>
  <c r="M456" i="68"/>
  <c r="M480" i="68"/>
  <c r="M479" i="68"/>
  <c r="M504" i="68"/>
  <c r="K85" i="58"/>
  <c r="M82" i="60"/>
  <c r="O371" i="67"/>
  <c r="O408" i="67"/>
  <c r="O389" i="67"/>
  <c r="O370" i="67"/>
  <c r="O390" i="67"/>
  <c r="I387" i="67"/>
  <c r="I406" i="67"/>
  <c r="I368" i="67"/>
  <c r="Q63" i="58"/>
  <c r="I63" i="60"/>
  <c r="K394" i="66"/>
  <c r="K375" i="66"/>
  <c r="K393" i="66"/>
  <c r="K374" i="66"/>
  <c r="O390" i="66"/>
  <c r="O370" i="66"/>
  <c r="O371" i="66"/>
  <c r="O389" i="66"/>
  <c r="O408" i="66"/>
  <c r="E44" i="58"/>
  <c r="M387" i="65"/>
  <c r="M368" i="65"/>
  <c r="M406" i="65"/>
  <c r="E25" i="59"/>
  <c r="G434" i="64"/>
  <c r="G413" i="64"/>
  <c r="E408" i="64"/>
  <c r="E429" i="64"/>
  <c r="E450" i="64"/>
  <c r="M4" i="59"/>
  <c r="I4" i="58"/>
  <c r="C125" i="59"/>
  <c r="C359" i="71"/>
  <c r="C360" i="71"/>
  <c r="C377" i="71"/>
  <c r="C378" i="71"/>
  <c r="C358" i="71"/>
  <c r="C376" i="71"/>
  <c r="M185" i="72"/>
  <c r="M167" i="72"/>
  <c r="O180" i="71"/>
  <c r="O216" i="71"/>
  <c r="O198" i="71"/>
  <c r="E175" i="71"/>
  <c r="E193" i="71"/>
  <c r="M146" i="48"/>
  <c r="N27" i="70"/>
  <c r="M180" i="70"/>
  <c r="M199" i="70"/>
  <c r="L178" i="70"/>
  <c r="L179" i="70"/>
  <c r="L198" i="70"/>
  <c r="L197" i="70"/>
  <c r="L177" i="70"/>
  <c r="Q125" i="48"/>
  <c r="I174" i="70"/>
  <c r="I193" i="70"/>
  <c r="P186" i="69"/>
  <c r="P205" i="69"/>
  <c r="J183" i="69"/>
  <c r="J202" i="69"/>
  <c r="J201" i="69"/>
  <c r="J182" i="69"/>
  <c r="Q109" i="49"/>
  <c r="M109" i="49"/>
  <c r="P246" i="68"/>
  <c r="O244" i="68"/>
  <c r="O268" i="68"/>
  <c r="O245" i="68"/>
  <c r="G244" i="68"/>
  <c r="G243" i="68"/>
  <c r="G245" i="68"/>
  <c r="G268" i="68"/>
  <c r="Q240" i="68"/>
  <c r="Q264" i="68"/>
  <c r="Q241" i="68"/>
  <c r="I217" i="68"/>
  <c r="J29" i="68"/>
  <c r="I240" i="68"/>
  <c r="I264" i="68"/>
  <c r="I239" i="68"/>
  <c r="I241" i="68"/>
  <c r="K86" i="42"/>
  <c r="K43" i="68"/>
  <c r="K77" i="68" s="1"/>
  <c r="C85" i="49"/>
  <c r="J205" i="67"/>
  <c r="M78" i="42"/>
  <c r="M44" i="67"/>
  <c r="M72" i="67" s="1"/>
  <c r="G73" i="42"/>
  <c r="G41" i="67"/>
  <c r="G69" i="67" s="1"/>
  <c r="J70" i="42"/>
  <c r="J40" i="67"/>
  <c r="J68" i="67" s="1"/>
  <c r="P67" i="42"/>
  <c r="P37" i="67"/>
  <c r="C63" i="49"/>
  <c r="F60" i="42"/>
  <c r="F45" i="66"/>
  <c r="F73" i="66" s="1"/>
  <c r="E59" i="42"/>
  <c r="E44" i="66"/>
  <c r="E72" i="66" s="1"/>
  <c r="D201" i="66"/>
  <c r="D202" i="66"/>
  <c r="D200" i="66"/>
  <c r="Q214" i="66"/>
  <c r="Q195" i="66"/>
  <c r="E195" i="66"/>
  <c r="E214" i="66"/>
  <c r="O45" i="39"/>
  <c r="O7" i="66"/>
  <c r="G174" i="66"/>
  <c r="G193" i="66"/>
  <c r="G203" i="66"/>
  <c r="Q223" i="65"/>
  <c r="Q204" i="65"/>
  <c r="I223" i="65"/>
  <c r="J30" i="65"/>
  <c r="I204" i="65"/>
  <c r="O35" i="42"/>
  <c r="O41" i="65"/>
  <c r="O69" i="65" s="1"/>
  <c r="J216" i="65"/>
  <c r="J197" i="65"/>
  <c r="J198" i="65"/>
  <c r="P29" i="42"/>
  <c r="P37" i="65"/>
  <c r="G193" i="65"/>
  <c r="G203" i="65"/>
  <c r="C7" i="65"/>
  <c r="M228" i="64"/>
  <c r="M249" i="64"/>
  <c r="P227" i="64"/>
  <c r="P248" i="64"/>
  <c r="O225" i="64"/>
  <c r="O224" i="64"/>
  <c r="N15" i="42"/>
  <c r="N46" i="64"/>
  <c r="N78" i="64" s="1"/>
  <c r="L11" i="42"/>
  <c r="L44" i="64"/>
  <c r="L76" i="64" s="1"/>
  <c r="O10" i="42"/>
  <c r="O43" i="64"/>
  <c r="O75" i="64" s="1"/>
  <c r="J8" i="42"/>
  <c r="J41" i="64"/>
  <c r="J7" i="64"/>
  <c r="B191" i="71"/>
  <c r="B173" i="71"/>
  <c r="B209" i="71"/>
  <c r="B172" i="71"/>
  <c r="B174" i="71"/>
  <c r="B192" i="71"/>
  <c r="J405" i="66"/>
  <c r="P428" i="64"/>
  <c r="P365" i="64"/>
  <c r="F255" i="68"/>
  <c r="J221" i="68"/>
  <c r="D137" i="69"/>
  <c r="D194" i="69"/>
  <c r="N134" i="72"/>
  <c r="N162" i="59"/>
  <c r="H371" i="70"/>
  <c r="H370" i="70"/>
  <c r="H389" i="70"/>
  <c r="H390" i="70"/>
  <c r="H388" i="70"/>
  <c r="H369" i="70"/>
  <c r="N364" i="69"/>
  <c r="N366" i="69"/>
  <c r="N383" i="69"/>
  <c r="N385" i="69"/>
  <c r="N363" i="69"/>
  <c r="N382" i="69"/>
  <c r="N467" i="68"/>
  <c r="N466" i="68"/>
  <c r="N490" i="68"/>
  <c r="N491" i="68"/>
  <c r="N85" i="58"/>
  <c r="D82" i="59"/>
  <c r="L396" i="67"/>
  <c r="L377" i="67"/>
  <c r="L415" i="67"/>
  <c r="L395" i="67"/>
  <c r="D44" i="58"/>
  <c r="P25" i="58"/>
  <c r="L408" i="64"/>
  <c r="L450" i="64"/>
  <c r="L429" i="64"/>
  <c r="C377" i="66"/>
  <c r="C415" i="66"/>
  <c r="C396" i="66"/>
  <c r="C376" i="66"/>
  <c r="H26" i="72"/>
  <c r="G174" i="72"/>
  <c r="G209" i="72"/>
  <c r="G191" i="72"/>
  <c r="G192" i="72"/>
  <c r="G173" i="72"/>
  <c r="H164" i="48"/>
  <c r="D167" i="72"/>
  <c r="D185" i="72"/>
  <c r="E129" i="42"/>
  <c r="E37" i="70"/>
  <c r="P174" i="70"/>
  <c r="P193" i="70"/>
  <c r="P184" i="70"/>
  <c r="F112" i="42"/>
  <c r="F39" i="69"/>
  <c r="K246" i="68"/>
  <c r="I242" i="68"/>
  <c r="I266" i="68"/>
  <c r="F66" i="49"/>
  <c r="L223" i="65"/>
  <c r="M30" i="65"/>
  <c r="L204" i="65"/>
  <c r="C227" i="64"/>
  <c r="C248" i="64"/>
  <c r="I4" i="49"/>
  <c r="J370" i="71"/>
  <c r="D407" i="64"/>
  <c r="F117" i="39"/>
  <c r="O35" i="39"/>
  <c r="I150" i="39"/>
  <c r="J55" i="39"/>
  <c r="Q45" i="39"/>
  <c r="L11" i="39"/>
  <c r="N129" i="39"/>
  <c r="E163" i="39"/>
  <c r="I131" i="39"/>
  <c r="O171" i="39"/>
  <c r="F122" i="39"/>
  <c r="J88" i="39"/>
  <c r="N149" i="39"/>
  <c r="H112" i="39"/>
  <c r="K86" i="39"/>
  <c r="K177" i="42"/>
  <c r="K45" i="72"/>
  <c r="K73" i="72" s="1"/>
  <c r="L172" i="42"/>
  <c r="L42" i="72"/>
  <c r="L70" i="72" s="1"/>
  <c r="C172" i="42"/>
  <c r="C42" i="72"/>
  <c r="C70" i="72" s="1"/>
  <c r="O163" i="42"/>
  <c r="O35" i="72"/>
  <c r="O63" i="72" s="1"/>
  <c r="L154" i="42"/>
  <c r="L42" i="71"/>
  <c r="L70" i="71" s="1"/>
  <c r="J150" i="42"/>
  <c r="J40" i="71"/>
  <c r="J68" i="71" s="1"/>
  <c r="H147" i="42"/>
  <c r="H37" i="71"/>
  <c r="E140" i="42"/>
  <c r="E44" i="70"/>
  <c r="E72" i="70" s="1"/>
  <c r="C135" i="42"/>
  <c r="C41" i="70"/>
  <c r="C69" i="70" s="1"/>
  <c r="P129" i="42"/>
  <c r="P37" i="70"/>
  <c r="M121" i="42"/>
  <c r="M44" i="69"/>
  <c r="M72" i="69" s="1"/>
  <c r="J113" i="42"/>
  <c r="J40" i="69"/>
  <c r="H110" i="42"/>
  <c r="H37" i="69"/>
  <c r="F103" i="42"/>
  <c r="F54" i="68"/>
  <c r="F88" i="68" s="1"/>
  <c r="C97" i="42"/>
  <c r="C50" i="68"/>
  <c r="C84" i="68" s="1"/>
  <c r="P92" i="42"/>
  <c r="P47" i="68"/>
  <c r="P81" i="68" s="1"/>
  <c r="D158" i="42"/>
  <c r="D44" i="71"/>
  <c r="D72" i="71" s="1"/>
  <c r="P149" i="42"/>
  <c r="P39" i="71"/>
  <c r="P67" i="71" s="1"/>
  <c r="O147" i="42"/>
  <c r="O37" i="71"/>
  <c r="L140" i="42"/>
  <c r="L44" i="70"/>
  <c r="L72" i="70" s="1"/>
  <c r="I132" i="42"/>
  <c r="I40" i="70"/>
  <c r="I68" i="70" s="1"/>
  <c r="G129" i="42"/>
  <c r="G37" i="70"/>
  <c r="D121" i="42"/>
  <c r="D44" i="69"/>
  <c r="D72" i="69" s="1"/>
  <c r="Q113" i="42"/>
  <c r="Q40" i="69"/>
  <c r="M103" i="42"/>
  <c r="M54" i="68"/>
  <c r="M88" i="68" s="1"/>
  <c r="J97" i="42"/>
  <c r="J50" i="68"/>
  <c r="J84" i="68" s="1"/>
  <c r="H93" i="42"/>
  <c r="H48" i="68"/>
  <c r="E88" i="42"/>
  <c r="E45" i="68"/>
  <c r="E79" i="68" s="1"/>
  <c r="N78" i="42"/>
  <c r="N44" i="67"/>
  <c r="N72" i="67" s="1"/>
  <c r="K70" i="42"/>
  <c r="K40" i="67"/>
  <c r="K68" i="67" s="1"/>
  <c r="G60" i="42"/>
  <c r="G45" i="66"/>
  <c r="G73" i="66" s="1"/>
  <c r="C171" i="42"/>
  <c r="C41" i="72"/>
  <c r="C69" i="72" s="1"/>
  <c r="J158" i="42"/>
  <c r="J44" i="71"/>
  <c r="J72" i="71" s="1"/>
  <c r="G150" i="42"/>
  <c r="G40" i="71"/>
  <c r="G68" i="71" s="1"/>
  <c r="E147" i="42"/>
  <c r="E37" i="71"/>
  <c r="C141" i="42"/>
  <c r="C45" i="70"/>
  <c r="C73" i="70" s="1"/>
  <c r="P135" i="42"/>
  <c r="P41" i="70"/>
  <c r="P69" i="70" s="1"/>
  <c r="N59" i="42"/>
  <c r="N44" i="66"/>
  <c r="N72" i="66" s="1"/>
  <c r="L54" i="42"/>
  <c r="L41" i="66"/>
  <c r="L69" i="66" s="1"/>
  <c r="I48" i="42"/>
  <c r="I37" i="66"/>
  <c r="I65" i="66" s="1"/>
  <c r="G40" i="42"/>
  <c r="G44" i="65"/>
  <c r="G72" i="65" s="1"/>
  <c r="D32" i="42"/>
  <c r="D40" i="65"/>
  <c r="D68" i="65" s="1"/>
  <c r="O21" i="42"/>
  <c r="O50" i="64"/>
  <c r="O82" i="64" s="1"/>
  <c r="M16" i="42"/>
  <c r="M47" i="64"/>
  <c r="M79" i="64" s="1"/>
  <c r="J11" i="42"/>
  <c r="J44" i="64"/>
  <c r="J76" i="64" s="1"/>
  <c r="C22" i="42"/>
  <c r="C51" i="64"/>
  <c r="C83" i="64" s="1"/>
  <c r="C59" i="42"/>
  <c r="C44" i="66"/>
  <c r="C72" i="66" s="1"/>
  <c r="L177" i="42"/>
  <c r="L45" i="72"/>
  <c r="L73" i="72" s="1"/>
  <c r="E171" i="42"/>
  <c r="E41" i="72"/>
  <c r="E69" i="72" s="1"/>
  <c r="L159" i="42"/>
  <c r="L45" i="71"/>
  <c r="L73" i="71" s="1"/>
  <c r="D150" i="42"/>
  <c r="D40" i="71"/>
  <c r="D68" i="71" s="1"/>
  <c r="Q86" i="42"/>
  <c r="Q43" i="68"/>
  <c r="D141" i="42"/>
  <c r="D45" i="70"/>
  <c r="D73" i="70" s="1"/>
  <c r="L132" i="42"/>
  <c r="L40" i="70"/>
  <c r="L68" i="70" s="1"/>
  <c r="F129" i="42"/>
  <c r="F37" i="70"/>
  <c r="F65" i="70" s="1"/>
  <c r="D122" i="42"/>
  <c r="D45" i="69"/>
  <c r="D73" i="69" s="1"/>
  <c r="M116" i="42"/>
  <c r="M41" i="69"/>
  <c r="M69" i="69" s="1"/>
  <c r="F110" i="42"/>
  <c r="F37" i="69"/>
  <c r="F65" i="69" s="1"/>
  <c r="F83" i="42"/>
  <c r="F41" i="68"/>
  <c r="F75" i="68" s="1"/>
  <c r="N73" i="42"/>
  <c r="N41" i="67"/>
  <c r="N69" i="67" s="1"/>
  <c r="K67" i="42"/>
  <c r="K37" i="67"/>
  <c r="K65" i="67" s="1"/>
  <c r="N54" i="42"/>
  <c r="N41" i="66"/>
  <c r="N69" i="66" s="1"/>
  <c r="F35" i="66"/>
  <c r="F63" i="66" s="1"/>
  <c r="D40" i="42"/>
  <c r="D44" i="65"/>
  <c r="D72" i="65" s="1"/>
  <c r="M32" i="42"/>
  <c r="M40" i="65"/>
  <c r="M68" i="65" s="1"/>
  <c r="K29" i="42"/>
  <c r="K37" i="65"/>
  <c r="L45" i="42"/>
  <c r="L35" i="66"/>
  <c r="L63" i="66" s="1"/>
  <c r="K41" i="42"/>
  <c r="K45" i="65"/>
  <c r="K73" i="65" s="1"/>
  <c r="F40" i="42"/>
  <c r="F44" i="65"/>
  <c r="F72" i="65" s="1"/>
  <c r="E36" i="42"/>
  <c r="E42" i="65"/>
  <c r="E70" i="65" s="1"/>
  <c r="D35" i="42"/>
  <c r="D41" i="65"/>
  <c r="D69" i="65" s="1"/>
  <c r="N31" i="42"/>
  <c r="N39" i="65"/>
  <c r="N67" i="65" s="1"/>
  <c r="M29" i="42"/>
  <c r="M37" i="65"/>
  <c r="M65" i="65" s="1"/>
  <c r="K22" i="42"/>
  <c r="K51" i="64"/>
  <c r="K83" i="64" s="1"/>
  <c r="F21" i="42"/>
  <c r="F50" i="64"/>
  <c r="F82" i="64" s="1"/>
  <c r="E20" i="42"/>
  <c r="E49" i="64"/>
  <c r="E81" i="64" s="1"/>
  <c r="D16" i="42"/>
  <c r="D47" i="64"/>
  <c r="D79" i="64" s="1"/>
  <c r="N12" i="42"/>
  <c r="N45" i="64"/>
  <c r="N77" i="64" s="1"/>
  <c r="M11" i="42"/>
  <c r="M44" i="64"/>
  <c r="M76" i="64" s="1"/>
  <c r="L10" i="42"/>
  <c r="L43" i="64"/>
  <c r="L75" i="64" s="1"/>
  <c r="K8" i="42"/>
  <c r="K41" i="64"/>
  <c r="K73" i="64" s="1"/>
  <c r="P21" i="42"/>
  <c r="P50" i="64"/>
  <c r="P82" i="64" s="1"/>
  <c r="O20" i="42"/>
  <c r="O49" i="64"/>
  <c r="O81" i="64" s="1"/>
  <c r="J16" i="42"/>
  <c r="J47" i="64"/>
  <c r="J79" i="64" s="1"/>
  <c r="I15" i="42"/>
  <c r="I46" i="64"/>
  <c r="I78" i="64" s="1"/>
  <c r="H12" i="42"/>
  <c r="H45" i="64"/>
  <c r="H77" i="64" s="1"/>
  <c r="G11" i="42"/>
  <c r="G44" i="64"/>
  <c r="G76" i="64" s="1"/>
  <c r="Q8" i="42"/>
  <c r="Q41" i="64"/>
  <c r="O3" i="44"/>
  <c r="O9" i="48"/>
  <c r="L3" i="44"/>
  <c r="L9" i="48"/>
  <c r="F24" i="44"/>
  <c r="F30" i="48"/>
  <c r="H24" i="44"/>
  <c r="H30" i="48"/>
  <c r="O24" i="44"/>
  <c r="O30" i="48"/>
  <c r="B62" i="44"/>
  <c r="B68" i="48"/>
  <c r="D43" i="44"/>
  <c r="D49" i="48"/>
  <c r="H62" i="44"/>
  <c r="H68" i="48"/>
  <c r="C43" i="44"/>
  <c r="C49" i="48"/>
  <c r="J43" i="44"/>
  <c r="J49" i="48"/>
  <c r="E43" i="44"/>
  <c r="E49" i="48"/>
  <c r="F43" i="44"/>
  <c r="F49" i="48"/>
  <c r="I62" i="44"/>
  <c r="I68" i="48"/>
  <c r="G62" i="44"/>
  <c r="G68" i="48"/>
  <c r="K81" i="44"/>
  <c r="K117" i="68"/>
  <c r="K111" i="68" s="1"/>
  <c r="K207" i="68" s="1"/>
  <c r="K87" i="48"/>
  <c r="Q81" i="44"/>
  <c r="Q117" i="68"/>
  <c r="Q111" i="68" s="1"/>
  <c r="Q87" i="48"/>
  <c r="L81" i="44"/>
  <c r="L117" i="68"/>
  <c r="L213" i="68" s="1"/>
  <c r="L87" i="48"/>
  <c r="J81" i="44"/>
  <c r="J117" i="68"/>
  <c r="J87" i="48"/>
  <c r="M81" i="44"/>
  <c r="M117" i="68"/>
  <c r="M213" i="68" s="1"/>
  <c r="M87" i="48"/>
  <c r="L285" i="65"/>
  <c r="L323" i="65" s="1"/>
  <c r="O342" i="70"/>
  <c r="P231" i="68"/>
  <c r="J105" i="50"/>
  <c r="J267" i="68"/>
  <c r="G148" i="64"/>
  <c r="L198" i="64"/>
  <c r="L156" i="64"/>
  <c r="O455" i="68"/>
  <c r="O353" i="68"/>
  <c r="L428" i="64"/>
  <c r="L365" i="64"/>
  <c r="L338" i="64"/>
  <c r="E205" i="64"/>
  <c r="G190" i="72"/>
  <c r="O231" i="68"/>
  <c r="K200" i="65"/>
  <c r="B156" i="64"/>
  <c r="O196" i="67"/>
  <c r="P190" i="72"/>
  <c r="O173" i="66"/>
  <c r="J160" i="68"/>
  <c r="M399" i="69"/>
  <c r="C399" i="70"/>
  <c r="I365" i="64"/>
  <c r="I428" i="64"/>
  <c r="C369" i="70"/>
  <c r="N455" i="68"/>
  <c r="O329" i="69"/>
  <c r="O386" i="69"/>
  <c r="O392" i="65"/>
  <c r="C156" i="64"/>
  <c r="J93" i="69"/>
  <c r="J175" i="69"/>
  <c r="K93" i="65"/>
  <c r="K131" i="65" s="1"/>
  <c r="K175" i="65"/>
  <c r="H177" i="65"/>
  <c r="H139" i="65"/>
  <c r="M131" i="66"/>
  <c r="F194" i="67"/>
  <c r="M194" i="70"/>
  <c r="M137" i="70"/>
  <c r="O148" i="64"/>
  <c r="N111" i="64"/>
  <c r="N153" i="64" s="1"/>
  <c r="G203" i="64"/>
  <c r="L194" i="65"/>
  <c r="P105" i="64"/>
  <c r="P147" i="64" s="1"/>
  <c r="C111" i="64"/>
  <c r="C195" i="64" s="1"/>
  <c r="P181" i="66"/>
  <c r="P143" i="66"/>
  <c r="B211" i="68"/>
  <c r="M323" i="70"/>
  <c r="O407" i="67"/>
  <c r="C407" i="67"/>
  <c r="N275" i="71"/>
  <c r="N311" i="71" s="1"/>
  <c r="N352" i="71"/>
  <c r="F383" i="71"/>
  <c r="L203" i="70"/>
  <c r="H194" i="69"/>
  <c r="H137" i="69"/>
  <c r="J243" i="68"/>
  <c r="I150" i="65"/>
  <c r="B207" i="69"/>
  <c r="L213" i="65"/>
  <c r="L150" i="65"/>
  <c r="I263" i="68"/>
  <c r="O367" i="70"/>
  <c r="M386" i="65"/>
  <c r="L267" i="68"/>
  <c r="K4" i="48"/>
  <c r="L44" i="48"/>
  <c r="E132" i="67"/>
  <c r="Q177" i="67"/>
  <c r="I215" i="68"/>
  <c r="I167" i="68"/>
  <c r="D219" i="68"/>
  <c r="D171" i="68"/>
  <c r="C367" i="67"/>
  <c r="M373" i="67"/>
  <c r="C4" i="48"/>
  <c r="B132" i="65"/>
  <c r="F47" i="48"/>
  <c r="Q185" i="66"/>
  <c r="I293" i="71"/>
  <c r="I311" i="71" s="1"/>
  <c r="I370" i="71"/>
  <c r="I316" i="71"/>
  <c r="D112" i="69"/>
  <c r="D131" i="69" s="1"/>
  <c r="Q386" i="70"/>
  <c r="Q329" i="70"/>
  <c r="N399" i="70"/>
  <c r="D399" i="69"/>
  <c r="H386" i="66"/>
  <c r="H329" i="66"/>
  <c r="H304" i="66"/>
  <c r="M367" i="70"/>
  <c r="D161" i="50"/>
  <c r="O93" i="69"/>
  <c r="M207" i="70"/>
  <c r="G213" i="69"/>
  <c r="G150" i="69"/>
  <c r="I386" i="70"/>
  <c r="I329" i="70"/>
  <c r="E188" i="72"/>
  <c r="E134" i="72"/>
  <c r="E111" i="72"/>
  <c r="E129" i="72" s="1"/>
  <c r="E112" i="65"/>
  <c r="E194" i="65"/>
  <c r="E137" i="65"/>
  <c r="F200" i="64"/>
  <c r="F185" i="66"/>
  <c r="P174" i="67"/>
  <c r="N160" i="68"/>
  <c r="E197" i="64"/>
  <c r="O82" i="48"/>
  <c r="J219" i="68"/>
  <c r="F237" i="68"/>
  <c r="O383" i="71"/>
  <c r="L383" i="72"/>
  <c r="K376" i="70"/>
  <c r="I134" i="71"/>
  <c r="I188" i="71"/>
  <c r="L207" i="69"/>
  <c r="K367" i="66"/>
  <c r="F132" i="65"/>
  <c r="I247" i="64"/>
  <c r="O359" i="64"/>
  <c r="G222" i="66"/>
  <c r="E170" i="65"/>
  <c r="C28" i="48"/>
  <c r="E178" i="65"/>
  <c r="D181" i="66"/>
  <c r="D143" i="66"/>
  <c r="F199" i="64"/>
  <c r="C206" i="64"/>
  <c r="B174" i="65"/>
  <c r="P47" i="48"/>
  <c r="B186" i="67"/>
  <c r="M218" i="68"/>
  <c r="P228" i="68"/>
  <c r="I383" i="71"/>
  <c r="D7" i="48"/>
  <c r="Q111" i="64"/>
  <c r="H205" i="64"/>
  <c r="H163" i="64"/>
  <c r="N176" i="65"/>
  <c r="L185" i="65"/>
  <c r="B99" i="65"/>
  <c r="F99" i="66"/>
  <c r="F93" i="66" s="1"/>
  <c r="F131" i="66" s="1"/>
  <c r="N175" i="66"/>
  <c r="B170" i="66"/>
  <c r="H171" i="67"/>
  <c r="F66" i="48"/>
  <c r="E82" i="48"/>
  <c r="J85" i="48"/>
  <c r="I503" i="68"/>
  <c r="L367" i="69"/>
  <c r="C311" i="71"/>
  <c r="P438" i="64"/>
  <c r="L457" i="68"/>
  <c r="E275" i="72"/>
  <c r="M323" i="66"/>
  <c r="P161" i="50"/>
  <c r="M188" i="72"/>
  <c r="M134" i="72"/>
  <c r="M111" i="72"/>
  <c r="M129" i="72" s="1"/>
  <c r="Q139" i="65"/>
  <c r="M405" i="65"/>
  <c r="P203" i="70"/>
  <c r="Q196" i="67"/>
  <c r="K194" i="69"/>
  <c r="K137" i="69"/>
  <c r="I203" i="67"/>
  <c r="P148" i="64"/>
  <c r="C207" i="70"/>
  <c r="E247" i="64"/>
  <c r="J188" i="71"/>
  <c r="J134" i="71"/>
  <c r="J111" i="71"/>
  <c r="M261" i="68"/>
  <c r="M183" i="68"/>
  <c r="M255" i="68" s="1"/>
  <c r="O363" i="72"/>
  <c r="O381" i="72"/>
  <c r="K378" i="72"/>
  <c r="K377" i="72"/>
  <c r="K359" i="72"/>
  <c r="K360" i="72"/>
  <c r="M375" i="72"/>
  <c r="M357" i="72"/>
  <c r="G164" i="59"/>
  <c r="Q162" i="59"/>
  <c r="M351" i="72"/>
  <c r="M367" i="72"/>
  <c r="M349" i="72"/>
  <c r="M369" i="72"/>
  <c r="E162" i="59"/>
  <c r="K381" i="71"/>
  <c r="K363" i="71"/>
  <c r="G359" i="71"/>
  <c r="G377" i="71"/>
  <c r="G378" i="71"/>
  <c r="G358" i="71"/>
  <c r="G360" i="71"/>
  <c r="E375" i="71"/>
  <c r="E357" i="71"/>
  <c r="K146" i="58"/>
  <c r="G146" i="59"/>
  <c r="Q349" i="71"/>
  <c r="Q369" i="71"/>
  <c r="Q367" i="71"/>
  <c r="Q351" i="71"/>
  <c r="I144" i="59"/>
  <c r="E144" i="58"/>
  <c r="O378" i="70"/>
  <c r="O397" i="70"/>
  <c r="O393" i="70"/>
  <c r="O374" i="70"/>
  <c r="O375" i="70"/>
  <c r="O394" i="70"/>
  <c r="I372" i="70"/>
  <c r="I391" i="70"/>
  <c r="O371" i="70"/>
  <c r="O369" i="70"/>
  <c r="O389" i="70"/>
  <c r="O390" i="70"/>
  <c r="O370" i="70"/>
  <c r="Q387" i="70"/>
  <c r="Q368" i="70"/>
  <c r="M387" i="70"/>
  <c r="M368" i="70"/>
  <c r="G128" i="58"/>
  <c r="Q125" i="59"/>
  <c r="M125" i="58"/>
  <c r="M383" i="70"/>
  <c r="M366" i="70"/>
  <c r="M364" i="70"/>
  <c r="M382" i="70"/>
  <c r="M363" i="70"/>
  <c r="M385" i="70"/>
  <c r="I125" i="59"/>
  <c r="K397" i="69"/>
  <c r="K378" i="69"/>
  <c r="I391" i="69"/>
  <c r="I372" i="69"/>
  <c r="K109" i="59"/>
  <c r="G109" i="58"/>
  <c r="Q106" i="59"/>
  <c r="I363" i="69"/>
  <c r="I383" i="69"/>
  <c r="I382" i="69"/>
  <c r="I366" i="69"/>
  <c r="I385" i="69"/>
  <c r="I364" i="69"/>
  <c r="E106" i="58"/>
  <c r="O495" i="68"/>
  <c r="O471" i="68"/>
  <c r="K469" i="68"/>
  <c r="K493" i="68"/>
  <c r="K492" i="68"/>
  <c r="K468" i="68"/>
  <c r="Q467" i="68"/>
  <c r="Q490" i="68"/>
  <c r="Q491" i="68"/>
  <c r="Q466" i="68"/>
  <c r="K464" i="68"/>
  <c r="K488" i="68"/>
  <c r="M458" i="68"/>
  <c r="M483" i="68"/>
  <c r="M482" i="68"/>
  <c r="M457" i="68"/>
  <c r="M459" i="68"/>
  <c r="M506" i="68"/>
  <c r="Q85" i="59"/>
  <c r="E85" i="58"/>
  <c r="O82" i="60"/>
  <c r="O452" i="68"/>
  <c r="O476" i="68"/>
  <c r="O475" i="68"/>
  <c r="O478" i="68"/>
  <c r="O451" i="68"/>
  <c r="O454" i="68"/>
  <c r="O499" i="68"/>
  <c r="K82" i="60"/>
  <c r="G476" i="68"/>
  <c r="G452" i="68"/>
  <c r="G475" i="68"/>
  <c r="G454" i="68"/>
  <c r="G478" i="68"/>
  <c r="G499" i="68"/>
  <c r="G451" i="68"/>
  <c r="E397" i="67"/>
  <c r="E378" i="67"/>
  <c r="I374" i="67"/>
  <c r="I393" i="67"/>
  <c r="I394" i="67"/>
  <c r="I373" i="67"/>
  <c r="I392" i="67"/>
  <c r="I375" i="67"/>
  <c r="K391" i="67"/>
  <c r="K372" i="67"/>
  <c r="O387" i="67"/>
  <c r="O368" i="67"/>
  <c r="O406" i="67"/>
  <c r="Q66" i="59"/>
  <c r="E66" i="58"/>
  <c r="O63" i="58"/>
  <c r="O364" i="67"/>
  <c r="O401" i="67"/>
  <c r="O383" i="67"/>
  <c r="O366" i="67"/>
  <c r="O363" i="67"/>
  <c r="O385" i="67"/>
  <c r="O382" i="67"/>
  <c r="K63" i="58"/>
  <c r="G401" i="67"/>
  <c r="G364" i="67"/>
  <c r="G383" i="67"/>
  <c r="G366" i="67"/>
  <c r="G382" i="67"/>
  <c r="G363" i="67"/>
  <c r="G385" i="67"/>
  <c r="E397" i="66"/>
  <c r="E378" i="66"/>
  <c r="M393" i="66"/>
  <c r="M394" i="66"/>
  <c r="M392" i="66"/>
  <c r="M374" i="66"/>
  <c r="M375" i="66"/>
  <c r="O391" i="66"/>
  <c r="O372" i="66"/>
  <c r="G406" i="66"/>
  <c r="G387" i="66"/>
  <c r="G368" i="66"/>
  <c r="M47" i="59"/>
  <c r="I47" i="58"/>
  <c r="O44" i="58"/>
  <c r="K44" i="58"/>
  <c r="K382" i="66"/>
  <c r="K364" i="66"/>
  <c r="K383" i="66"/>
  <c r="K385" i="66"/>
  <c r="K366" i="66"/>
  <c r="K363" i="66"/>
  <c r="K401" i="66"/>
  <c r="M378" i="65"/>
  <c r="M397" i="65"/>
  <c r="K415" i="65"/>
  <c r="K377" i="65"/>
  <c r="K414" i="65"/>
  <c r="K396" i="65"/>
  <c r="Q394" i="65"/>
  <c r="Q375" i="65"/>
  <c r="Q374" i="65"/>
  <c r="Q393" i="65"/>
  <c r="O372" i="65"/>
  <c r="O391" i="65"/>
  <c r="Q371" i="65"/>
  <c r="Q389" i="65"/>
  <c r="Q390" i="65"/>
  <c r="Q370" i="65"/>
  <c r="Q408" i="65"/>
  <c r="Q388" i="65"/>
  <c r="M389" i="65"/>
  <c r="M390" i="65"/>
  <c r="M371" i="65"/>
  <c r="M370" i="65"/>
  <c r="M388" i="65"/>
  <c r="M408" i="65"/>
  <c r="Q28" i="59"/>
  <c r="M28" i="58"/>
  <c r="O25" i="59"/>
  <c r="K25" i="59"/>
  <c r="G25" i="60"/>
  <c r="Q420" i="64"/>
  <c r="Q441" i="64"/>
  <c r="Q439" i="64"/>
  <c r="Q418" i="64"/>
  <c r="Q460" i="64"/>
  <c r="K436" i="64"/>
  <c r="K437" i="64"/>
  <c r="K415" i="64"/>
  <c r="K435" i="64"/>
  <c r="K416" i="64"/>
  <c r="I413" i="64"/>
  <c r="I434" i="64"/>
  <c r="K450" i="64"/>
  <c r="K429" i="64"/>
  <c r="K408" i="64"/>
  <c r="I7" i="58"/>
  <c r="E7" i="58"/>
  <c r="O4" i="60"/>
  <c r="K4" i="60"/>
  <c r="C162" i="58"/>
  <c r="C82" i="58"/>
  <c r="C451" i="68"/>
  <c r="C478" i="68"/>
  <c r="C499" i="68"/>
  <c r="C454" i="68"/>
  <c r="C475" i="68"/>
  <c r="C452" i="68"/>
  <c r="C476" i="68"/>
  <c r="C381" i="71"/>
  <c r="C363" i="71"/>
  <c r="C396" i="67"/>
  <c r="C395" i="67"/>
  <c r="C415" i="67"/>
  <c r="C377" i="67"/>
  <c r="C368" i="67"/>
  <c r="C387" i="67"/>
  <c r="C406" i="67"/>
  <c r="C47" i="58"/>
  <c r="C372" i="65"/>
  <c r="C391" i="65"/>
  <c r="C7" i="58"/>
  <c r="N181" i="72"/>
  <c r="N199" i="72"/>
  <c r="P178" i="72"/>
  <c r="P177" i="72"/>
  <c r="P196" i="72"/>
  <c r="P176" i="72"/>
  <c r="P195" i="72"/>
  <c r="G175" i="72"/>
  <c r="G193" i="72"/>
  <c r="J174" i="72"/>
  <c r="J209" i="72"/>
  <c r="J191" i="72"/>
  <c r="J173" i="72"/>
  <c r="J208" i="72"/>
  <c r="J192" i="72"/>
  <c r="O162" i="49"/>
  <c r="O167" i="72"/>
  <c r="O185" i="72"/>
  <c r="K164" i="48"/>
  <c r="G162" i="48"/>
  <c r="C162" i="48"/>
  <c r="C169" i="72"/>
  <c r="C179" i="72"/>
  <c r="C215" i="72"/>
  <c r="C187" i="72"/>
  <c r="N181" i="71"/>
  <c r="N199" i="71"/>
  <c r="L177" i="71"/>
  <c r="L178" i="71"/>
  <c r="L195" i="71"/>
  <c r="L196" i="71"/>
  <c r="L176" i="71"/>
  <c r="L27" i="71"/>
  <c r="K193" i="71"/>
  <c r="K175" i="71"/>
  <c r="F174" i="71"/>
  <c r="F173" i="71"/>
  <c r="F192" i="71"/>
  <c r="F172" i="71"/>
  <c r="F191" i="71"/>
  <c r="F209" i="71"/>
  <c r="Q171" i="71"/>
  <c r="Q207" i="71"/>
  <c r="Q189" i="71"/>
  <c r="M171" i="71"/>
  <c r="M207" i="71"/>
  <c r="M189" i="71"/>
  <c r="J25" i="71"/>
  <c r="I171" i="71"/>
  <c r="I207" i="71"/>
  <c r="I189" i="71"/>
  <c r="E171" i="71"/>
  <c r="E207" i="71"/>
  <c r="E189" i="71"/>
  <c r="O146" i="48"/>
  <c r="K146" i="49"/>
  <c r="K169" i="71"/>
  <c r="K187" i="71"/>
  <c r="K179" i="71"/>
  <c r="G144" i="48"/>
  <c r="G179" i="71"/>
  <c r="G169" i="71"/>
  <c r="G215" i="71"/>
  <c r="G187" i="71"/>
  <c r="C144" i="49"/>
  <c r="C185" i="71"/>
  <c r="C167" i="71"/>
  <c r="H182" i="70"/>
  <c r="H202" i="70"/>
  <c r="H183" i="70"/>
  <c r="H201" i="70"/>
  <c r="H181" i="70"/>
  <c r="P27" i="70"/>
  <c r="O199" i="70"/>
  <c r="O180" i="70"/>
  <c r="J178" i="70"/>
  <c r="J197" i="70"/>
  <c r="J198" i="70"/>
  <c r="J179" i="70"/>
  <c r="Q195" i="70"/>
  <c r="Q176" i="70"/>
  <c r="O125" i="49"/>
  <c r="K125" i="48"/>
  <c r="K125" i="49"/>
  <c r="G128" i="48"/>
  <c r="G125" i="48"/>
  <c r="G191" i="70"/>
  <c r="G172" i="70"/>
  <c r="G190" i="70"/>
  <c r="G171" i="70"/>
  <c r="C193" i="70"/>
  <c r="C184" i="70"/>
  <c r="C174" i="70"/>
  <c r="N205" i="69"/>
  <c r="N186" i="69"/>
  <c r="P183" i="69"/>
  <c r="P182" i="69"/>
  <c r="P202" i="69"/>
  <c r="P201" i="69"/>
  <c r="P181" i="69"/>
  <c r="O199" i="69"/>
  <c r="O180" i="69"/>
  <c r="O106" i="48"/>
  <c r="O191" i="69"/>
  <c r="O172" i="69"/>
  <c r="O190" i="69"/>
  <c r="O171" i="69"/>
  <c r="K106" i="49"/>
  <c r="K193" i="69"/>
  <c r="K184" i="69"/>
  <c r="K174" i="69"/>
  <c r="G193" i="69"/>
  <c r="G174" i="69"/>
  <c r="G184" i="69"/>
  <c r="C193" i="69"/>
  <c r="C184" i="69"/>
  <c r="C174" i="69"/>
  <c r="I228" i="68"/>
  <c r="I276" i="68"/>
  <c r="I252" i="68"/>
  <c r="H33" i="68"/>
  <c r="G248" i="68"/>
  <c r="G247" i="68"/>
  <c r="G249" i="68"/>
  <c r="D33" i="68"/>
  <c r="C248" i="68"/>
  <c r="C249" i="68"/>
  <c r="E268" i="68"/>
  <c r="E244" i="68"/>
  <c r="E243" i="68"/>
  <c r="E267" i="68"/>
  <c r="E245" i="68"/>
  <c r="P242" i="68"/>
  <c r="P266" i="68"/>
  <c r="O28" i="68"/>
  <c r="N238" i="68"/>
  <c r="N262" i="68"/>
  <c r="Q82" i="50"/>
  <c r="Q235" i="68"/>
  <c r="M85" i="49"/>
  <c r="M235" i="68"/>
  <c r="L205" i="67"/>
  <c r="H79" i="42"/>
  <c r="H45" i="67"/>
  <c r="H73" i="67" s="1"/>
  <c r="Q199" i="67"/>
  <c r="M73" i="42"/>
  <c r="M41" i="67"/>
  <c r="M69" i="67" s="1"/>
  <c r="H216" i="67"/>
  <c r="H197" i="67"/>
  <c r="H198" i="67"/>
  <c r="H196" i="67"/>
  <c r="H215" i="67"/>
  <c r="Q63" i="48"/>
  <c r="Q66" i="49"/>
  <c r="Q7" i="67"/>
  <c r="M63" i="50"/>
  <c r="M7" i="67"/>
  <c r="I63" i="50"/>
  <c r="E63" i="48"/>
  <c r="P205" i="66"/>
  <c r="L60" i="42"/>
  <c r="L45" i="66"/>
  <c r="L73" i="66" s="1"/>
  <c r="M199" i="66"/>
  <c r="I54" i="42"/>
  <c r="I41" i="66"/>
  <c r="I69" i="66" s="1"/>
  <c r="H51" i="42"/>
  <c r="H40" i="66"/>
  <c r="H68" i="66" s="1"/>
  <c r="O50" i="42"/>
  <c r="O39" i="66"/>
  <c r="O67" i="66" s="1"/>
  <c r="K214" i="66"/>
  <c r="K195" i="66"/>
  <c r="N48" i="42"/>
  <c r="N37" i="66"/>
  <c r="F48" i="42"/>
  <c r="F37" i="66"/>
  <c r="Q44" i="50"/>
  <c r="M44" i="49"/>
  <c r="I47" i="49"/>
  <c r="I193" i="66"/>
  <c r="I203" i="66"/>
  <c r="E44" i="50"/>
  <c r="E192" i="66"/>
  <c r="O204" i="65"/>
  <c r="O223" i="65"/>
  <c r="N201" i="65"/>
  <c r="N202" i="65"/>
  <c r="J202" i="65"/>
  <c r="J201" i="65"/>
  <c r="L216" i="65"/>
  <c r="L198" i="65"/>
  <c r="L215" i="65"/>
  <c r="L197" i="65"/>
  <c r="H198" i="65"/>
  <c r="H197" i="65"/>
  <c r="H216" i="65"/>
  <c r="H196" i="65"/>
  <c r="K214" i="65"/>
  <c r="K195" i="65"/>
  <c r="G214" i="65"/>
  <c r="G195" i="65"/>
  <c r="Q28" i="49"/>
  <c r="Q191" i="65"/>
  <c r="Q190" i="65"/>
  <c r="Q209" i="65"/>
  <c r="M28" i="49"/>
  <c r="I193" i="65"/>
  <c r="I222" i="65"/>
  <c r="E28" i="49"/>
  <c r="G249" i="64"/>
  <c r="G228" i="64"/>
  <c r="F248" i="64"/>
  <c r="F227" i="64"/>
  <c r="Q225" i="64"/>
  <c r="Q224" i="64"/>
  <c r="Q223" i="64"/>
  <c r="N31" i="64"/>
  <c r="M225" i="64"/>
  <c r="M224" i="64"/>
  <c r="M223" i="64"/>
  <c r="F218" i="64"/>
  <c r="F239" i="64"/>
  <c r="F27" i="64"/>
  <c r="E217" i="64"/>
  <c r="E238" i="64"/>
  <c r="P4" i="49"/>
  <c r="L4" i="49"/>
  <c r="L215" i="64"/>
  <c r="L226" i="64"/>
  <c r="H4" i="49"/>
  <c r="H233" i="64"/>
  <c r="H212" i="64"/>
  <c r="H213" i="64"/>
  <c r="B251" i="68"/>
  <c r="B235" i="68"/>
  <c r="B63" i="49"/>
  <c r="B191" i="67"/>
  <c r="B190" i="67"/>
  <c r="B209" i="67"/>
  <c r="B191" i="66"/>
  <c r="B209" i="66"/>
  <c r="B190" i="66"/>
  <c r="B28" i="49"/>
  <c r="E179" i="66"/>
  <c r="I370" i="72"/>
  <c r="D342" i="65"/>
  <c r="D183" i="68"/>
  <c r="D255" i="68" s="1"/>
  <c r="O185" i="65"/>
  <c r="O111" i="68"/>
  <c r="O207" i="68" s="1"/>
  <c r="O160" i="68"/>
  <c r="J428" i="64"/>
  <c r="Q379" i="72"/>
  <c r="N194" i="70"/>
  <c r="N137" i="70"/>
  <c r="N93" i="69"/>
  <c r="N131" i="69" s="1"/>
  <c r="N175" i="69"/>
  <c r="C183" i="68"/>
  <c r="C255" i="68" s="1"/>
  <c r="D3" i="48"/>
  <c r="Q148" i="64"/>
  <c r="N183" i="65"/>
  <c r="O181" i="67"/>
  <c r="L112" i="65"/>
  <c r="Q206" i="72"/>
  <c r="P378" i="72"/>
  <c r="P359" i="72"/>
  <c r="P360" i="72"/>
  <c r="P376" i="72"/>
  <c r="P377" i="72"/>
  <c r="P358" i="72"/>
  <c r="L164" i="59"/>
  <c r="F162" i="59"/>
  <c r="H381" i="71"/>
  <c r="H363" i="71"/>
  <c r="D360" i="71"/>
  <c r="D377" i="71"/>
  <c r="D359" i="71"/>
  <c r="D378" i="71"/>
  <c r="L146" i="58"/>
  <c r="N144" i="58"/>
  <c r="H378" i="70"/>
  <c r="H397" i="70"/>
  <c r="P128" i="58"/>
  <c r="F125" i="59"/>
  <c r="L378" i="69"/>
  <c r="L397" i="69"/>
  <c r="L109" i="58"/>
  <c r="F106" i="58"/>
  <c r="D471" i="68"/>
  <c r="D495" i="68"/>
  <c r="L480" i="68"/>
  <c r="L456" i="68"/>
  <c r="L504" i="68"/>
  <c r="H82" i="59"/>
  <c r="N397" i="67"/>
  <c r="N378" i="67"/>
  <c r="P372" i="67"/>
  <c r="P391" i="67"/>
  <c r="H368" i="67"/>
  <c r="H387" i="67"/>
  <c r="H406" i="67"/>
  <c r="H63" i="60"/>
  <c r="N378" i="66"/>
  <c r="N397" i="66"/>
  <c r="N374" i="66"/>
  <c r="N394" i="66"/>
  <c r="N373" i="66"/>
  <c r="N375" i="66"/>
  <c r="N393" i="66"/>
  <c r="J371" i="66"/>
  <c r="J370" i="66"/>
  <c r="J389" i="66"/>
  <c r="J390" i="66"/>
  <c r="J408" i="66"/>
  <c r="J388" i="66"/>
  <c r="J369" i="66"/>
  <c r="N47" i="58"/>
  <c r="P44" i="59"/>
  <c r="P364" i="66"/>
  <c r="P382" i="66"/>
  <c r="P383" i="66"/>
  <c r="P385" i="66"/>
  <c r="P401" i="66"/>
  <c r="P363" i="66"/>
  <c r="P366" i="66"/>
  <c r="N374" i="65"/>
  <c r="N394" i="65"/>
  <c r="N393" i="65"/>
  <c r="N375" i="65"/>
  <c r="F28" i="58"/>
  <c r="H363" i="65"/>
  <c r="H385" i="65"/>
  <c r="H366" i="65"/>
  <c r="H382" i="65"/>
  <c r="H383" i="65"/>
  <c r="H364" i="65"/>
  <c r="H401" i="65"/>
  <c r="F413" i="64"/>
  <c r="F434" i="64"/>
  <c r="H411" i="64"/>
  <c r="H433" i="64"/>
  <c r="H412" i="64"/>
  <c r="H453" i="64"/>
  <c r="H410" i="64"/>
  <c r="H432" i="64"/>
  <c r="C106" i="59"/>
  <c r="C28" i="58"/>
  <c r="P31" i="72"/>
  <c r="O181" i="72"/>
  <c r="O199" i="72"/>
  <c r="N180" i="72"/>
  <c r="N198" i="72"/>
  <c r="N216" i="72"/>
  <c r="Q172" i="42"/>
  <c r="Q42" i="72"/>
  <c r="Q70" i="72" s="1"/>
  <c r="P171" i="42"/>
  <c r="P41" i="72"/>
  <c r="P69" i="72" s="1"/>
  <c r="D171" i="42"/>
  <c r="D41" i="72"/>
  <c r="D69" i="72" s="1"/>
  <c r="N167" i="42"/>
  <c r="N39" i="72"/>
  <c r="N67" i="72" s="1"/>
  <c r="L164" i="48"/>
  <c r="L164" i="49"/>
  <c r="C181" i="71"/>
  <c r="C199" i="71"/>
  <c r="F216" i="71"/>
  <c r="F198" i="71"/>
  <c r="F180" i="71"/>
  <c r="I27" i="71"/>
  <c r="H175" i="71"/>
  <c r="H193" i="71"/>
  <c r="L144" i="48"/>
  <c r="L187" i="71"/>
  <c r="L179" i="71"/>
  <c r="L215" i="71"/>
  <c r="L170" i="71"/>
  <c r="L169" i="71"/>
  <c r="O186" i="70"/>
  <c r="O205" i="70"/>
  <c r="P180" i="70"/>
  <c r="P199" i="70"/>
  <c r="N176" i="70"/>
  <c r="N195" i="70"/>
  <c r="H125" i="48"/>
  <c r="H128" i="48"/>
  <c r="K113" i="42"/>
  <c r="K40" i="69"/>
  <c r="Q110" i="42"/>
  <c r="Q37" i="69"/>
  <c r="P106" i="49"/>
  <c r="P7" i="69"/>
  <c r="D109" i="49"/>
  <c r="D184" i="69"/>
  <c r="D193" i="69"/>
  <c r="D203" i="69"/>
  <c r="D174" i="69"/>
  <c r="M251" i="68"/>
  <c r="O246" i="68"/>
  <c r="H241" i="68"/>
  <c r="H240" i="68"/>
  <c r="H264" i="68"/>
  <c r="H239" i="68"/>
  <c r="G238" i="68"/>
  <c r="G262" i="68"/>
  <c r="J82" i="50"/>
  <c r="E205" i="67"/>
  <c r="J199" i="67"/>
  <c r="J191" i="67"/>
  <c r="J209" i="67"/>
  <c r="J190" i="67"/>
  <c r="E205" i="66"/>
  <c r="J44" i="50"/>
  <c r="J192" i="66"/>
  <c r="H204" i="65"/>
  <c r="H223" i="65"/>
  <c r="I229" i="64"/>
  <c r="F225" i="64"/>
  <c r="F224" i="64"/>
  <c r="M4" i="49"/>
  <c r="M191" i="64"/>
  <c r="M212" i="64"/>
  <c r="M233" i="64"/>
  <c r="M213" i="64"/>
  <c r="B171" i="72"/>
  <c r="B189" i="72"/>
  <c r="B207" i="72"/>
  <c r="B171" i="71"/>
  <c r="B189" i="71"/>
  <c r="B207" i="71"/>
  <c r="H99" i="67"/>
  <c r="Q215" i="68"/>
  <c r="N370" i="71"/>
  <c r="N316" i="71"/>
  <c r="D183" i="65"/>
  <c r="M172" i="66"/>
  <c r="B171" i="67"/>
  <c r="B184" i="66"/>
  <c r="B146" i="66"/>
  <c r="N367" i="67"/>
  <c r="N392" i="66"/>
  <c r="D146" i="65"/>
  <c r="B160" i="64"/>
  <c r="J179" i="65"/>
  <c r="M219" i="68"/>
  <c r="M171" i="68"/>
  <c r="C503" i="68"/>
  <c r="L317" i="64"/>
  <c r="G373" i="70"/>
  <c r="F352" i="72"/>
  <c r="Q352" i="72"/>
  <c r="K376" i="67"/>
  <c r="E215" i="65"/>
  <c r="B213" i="66"/>
  <c r="K239" i="68"/>
  <c r="C206" i="72"/>
  <c r="O134" i="72"/>
  <c r="O188" i="72"/>
  <c r="Q215" i="66"/>
  <c r="I237" i="64"/>
  <c r="H231" i="68"/>
  <c r="P175" i="69"/>
  <c r="M367" i="65"/>
  <c r="J215" i="65"/>
  <c r="K137" i="65"/>
  <c r="K194" i="65"/>
  <c r="B129" i="71"/>
  <c r="P66" i="48"/>
  <c r="P211" i="68"/>
  <c r="L218" i="68"/>
  <c r="D224" i="68"/>
  <c r="G7" i="48"/>
  <c r="F25" i="48"/>
  <c r="H405" i="65"/>
  <c r="P323" i="70"/>
  <c r="M373" i="66"/>
  <c r="M505" i="68"/>
  <c r="P407" i="68"/>
  <c r="P479" i="68"/>
  <c r="P377" i="68"/>
  <c r="L323" i="66"/>
  <c r="P435" i="64"/>
  <c r="N449" i="64"/>
  <c r="N380" i="64"/>
  <c r="L147" i="71"/>
  <c r="G395" i="65"/>
  <c r="P215" i="66"/>
  <c r="Q197" i="72"/>
  <c r="D135" i="68"/>
  <c r="N206" i="71"/>
  <c r="I150" i="67"/>
  <c r="I194" i="70"/>
  <c r="I137" i="70"/>
  <c r="C131" i="70"/>
  <c r="G200" i="67"/>
  <c r="M93" i="70"/>
  <c r="M131" i="70" s="1"/>
  <c r="M175" i="70"/>
  <c r="B197" i="71"/>
  <c r="G47" i="48"/>
  <c r="H173" i="67"/>
  <c r="Q219" i="68"/>
  <c r="Q171" i="68"/>
  <c r="L223" i="68"/>
  <c r="L175" i="68"/>
  <c r="B111" i="64"/>
  <c r="B153" i="64" s="1"/>
  <c r="J25" i="48"/>
  <c r="D174" i="65"/>
  <c r="H47" i="48"/>
  <c r="Q176" i="66"/>
  <c r="N177" i="66"/>
  <c r="N139" i="66"/>
  <c r="O184" i="66"/>
  <c r="O146" i="66"/>
  <c r="Q180" i="67"/>
  <c r="L184" i="67"/>
  <c r="L146" i="67"/>
  <c r="I212" i="68"/>
  <c r="I28" i="48"/>
  <c r="C44" i="48"/>
  <c r="E174" i="66"/>
  <c r="H63" i="48"/>
  <c r="H178" i="67"/>
  <c r="C99" i="67"/>
  <c r="C175" i="67" s="1"/>
  <c r="C181" i="67"/>
  <c r="E184" i="67"/>
  <c r="M184" i="67"/>
  <c r="B226" i="68"/>
  <c r="P209" i="68"/>
  <c r="E414" i="67"/>
  <c r="J353" i="68"/>
  <c r="J401" i="68" s="1"/>
  <c r="J379" i="71"/>
  <c r="C304" i="65"/>
  <c r="C323" i="65" s="1"/>
  <c r="E376" i="70"/>
  <c r="G329" i="65"/>
  <c r="G386" i="65"/>
  <c r="G304" i="65"/>
  <c r="G323" i="65" s="1"/>
  <c r="N373" i="65"/>
  <c r="Q392" i="65"/>
  <c r="F124" i="50"/>
  <c r="J150" i="69"/>
  <c r="N216" i="64"/>
  <c r="F194" i="71"/>
  <c r="K170" i="71"/>
  <c r="O215" i="67"/>
  <c r="F129" i="72"/>
  <c r="M194" i="67"/>
  <c r="J163" i="64"/>
  <c r="I161" i="50"/>
  <c r="I194" i="65"/>
  <c r="I112" i="65"/>
  <c r="L237" i="68"/>
  <c r="N363" i="72"/>
  <c r="N381" i="72"/>
  <c r="P357" i="72"/>
  <c r="P375" i="72"/>
  <c r="N164" i="58"/>
  <c r="P162" i="59"/>
  <c r="L162" i="59"/>
  <c r="H351" i="72"/>
  <c r="H349" i="72"/>
  <c r="H367" i="72"/>
  <c r="H369" i="72"/>
  <c r="F363" i="71"/>
  <c r="F381" i="71"/>
  <c r="P357" i="71"/>
  <c r="P375" i="71"/>
  <c r="N146" i="59"/>
  <c r="P144" i="59"/>
  <c r="L144" i="58"/>
  <c r="H367" i="71"/>
  <c r="H349" i="71"/>
  <c r="H369" i="71"/>
  <c r="H351" i="71"/>
  <c r="F378" i="70"/>
  <c r="F397" i="70"/>
  <c r="F375" i="70"/>
  <c r="F394" i="70"/>
  <c r="F374" i="70"/>
  <c r="F393" i="70"/>
  <c r="D391" i="70"/>
  <c r="D372" i="70"/>
  <c r="L368" i="70"/>
  <c r="L387" i="70"/>
  <c r="H368" i="70"/>
  <c r="H367" i="70"/>
  <c r="H387" i="70"/>
  <c r="F128" i="59"/>
  <c r="L385" i="70"/>
  <c r="L366" i="70"/>
  <c r="L364" i="70"/>
  <c r="L382" i="70"/>
  <c r="L383" i="70"/>
  <c r="L363" i="70"/>
  <c r="H125" i="58"/>
  <c r="D125" i="58"/>
  <c r="J378" i="69"/>
  <c r="J397" i="69"/>
  <c r="F375" i="69"/>
  <c r="F394" i="69"/>
  <c r="F374" i="69"/>
  <c r="F393" i="69"/>
  <c r="D372" i="69"/>
  <c r="D391" i="69"/>
  <c r="N109" i="59"/>
  <c r="J109" i="59"/>
  <c r="P106" i="58"/>
  <c r="L106" i="59"/>
  <c r="D385" i="69"/>
  <c r="D363" i="69"/>
  <c r="D364" i="69"/>
  <c r="D382" i="69"/>
  <c r="D366" i="69"/>
  <c r="D383" i="69"/>
  <c r="F517" i="68"/>
  <c r="F469" i="68"/>
  <c r="F468" i="68"/>
  <c r="F493" i="68"/>
  <c r="J464" i="68"/>
  <c r="J488" i="68"/>
  <c r="P483" i="68"/>
  <c r="P458" i="68"/>
  <c r="P482" i="68"/>
  <c r="P459" i="68"/>
  <c r="P481" i="68"/>
  <c r="P506" i="68"/>
  <c r="P457" i="68"/>
  <c r="N456" i="68"/>
  <c r="N504" i="68"/>
  <c r="N480" i="68"/>
  <c r="F456" i="68"/>
  <c r="F504" i="68"/>
  <c r="F480" i="68"/>
  <c r="L85" i="59"/>
  <c r="H85" i="59"/>
  <c r="J82" i="58"/>
  <c r="J451" i="68"/>
  <c r="J475" i="68"/>
  <c r="J452" i="68"/>
  <c r="J476" i="68"/>
  <c r="J478" i="68"/>
  <c r="J499" i="68"/>
  <c r="J454" i="68"/>
  <c r="L378" i="67"/>
  <c r="L397" i="67"/>
  <c r="J415" i="67"/>
  <c r="J377" i="67"/>
  <c r="J396" i="67"/>
  <c r="J376" i="67"/>
  <c r="H374" i="67"/>
  <c r="H373" i="67"/>
  <c r="H393" i="67"/>
  <c r="H394" i="67"/>
  <c r="H375" i="67"/>
  <c r="N391" i="67"/>
  <c r="N372" i="67"/>
  <c r="H66" i="58"/>
  <c r="D66" i="59"/>
  <c r="N63" i="60"/>
  <c r="J63" i="59"/>
  <c r="H397" i="66"/>
  <c r="H378" i="66"/>
  <c r="F396" i="66"/>
  <c r="F395" i="66"/>
  <c r="F415" i="66"/>
  <c r="F377" i="66"/>
  <c r="L375" i="66"/>
  <c r="L393" i="66"/>
  <c r="L373" i="66"/>
  <c r="L394" i="66"/>
  <c r="L374" i="66"/>
  <c r="L392" i="66"/>
  <c r="N391" i="66"/>
  <c r="N372" i="66"/>
  <c r="P390" i="66"/>
  <c r="P371" i="66"/>
  <c r="P370" i="66"/>
  <c r="P389" i="66"/>
  <c r="P408" i="66"/>
  <c r="D371" i="66"/>
  <c r="D390" i="66"/>
  <c r="D370" i="66"/>
  <c r="D408" i="66"/>
  <c r="D389" i="66"/>
  <c r="P47" i="58"/>
  <c r="D47" i="58"/>
  <c r="N364" i="66"/>
  <c r="N382" i="66"/>
  <c r="N383" i="66"/>
  <c r="N366" i="66"/>
  <c r="N385" i="66"/>
  <c r="N363" i="66"/>
  <c r="N401" i="66"/>
  <c r="J44" i="58"/>
  <c r="F44" i="60"/>
  <c r="F383" i="66"/>
  <c r="F382" i="66"/>
  <c r="F366" i="66"/>
  <c r="F364" i="66"/>
  <c r="F363" i="66"/>
  <c r="F401" i="66"/>
  <c r="F385" i="66"/>
  <c r="D378" i="65"/>
  <c r="D397" i="65"/>
  <c r="L375" i="65"/>
  <c r="L394" i="65"/>
  <c r="L393" i="65"/>
  <c r="L374" i="65"/>
  <c r="D394" i="65"/>
  <c r="D375" i="65"/>
  <c r="D393" i="65"/>
  <c r="D374" i="65"/>
  <c r="N368" i="65"/>
  <c r="N406" i="65"/>
  <c r="N387" i="65"/>
  <c r="H28" i="58"/>
  <c r="D28" i="58"/>
  <c r="N25" i="60"/>
  <c r="J25" i="59"/>
  <c r="F25" i="58"/>
  <c r="H420" i="64"/>
  <c r="H441" i="64"/>
  <c r="H439" i="64"/>
  <c r="H418" i="64"/>
  <c r="H438" i="64"/>
  <c r="H460" i="64"/>
  <c r="H417" i="64"/>
  <c r="N437" i="64"/>
  <c r="N416" i="64"/>
  <c r="N415" i="64"/>
  <c r="N436" i="64"/>
  <c r="F436" i="64"/>
  <c r="F416" i="64"/>
  <c r="F415" i="64"/>
  <c r="F437" i="64"/>
  <c r="F414" i="64"/>
  <c r="D413" i="64"/>
  <c r="D434" i="64"/>
  <c r="F411" i="64"/>
  <c r="F433" i="64"/>
  <c r="F453" i="64"/>
  <c r="F412" i="64"/>
  <c r="F432" i="64"/>
  <c r="F410" i="64"/>
  <c r="N408" i="64"/>
  <c r="N450" i="64"/>
  <c r="N429" i="64"/>
  <c r="P7" i="59"/>
  <c r="L7" i="59"/>
  <c r="N4" i="58"/>
  <c r="F4" i="59"/>
  <c r="C351" i="71"/>
  <c r="C369" i="71"/>
  <c r="C349" i="71"/>
  <c r="C367" i="71"/>
  <c r="C63" i="58"/>
  <c r="C374" i="70"/>
  <c r="C394" i="70"/>
  <c r="C373" i="70"/>
  <c r="C393" i="70"/>
  <c r="C375" i="70"/>
  <c r="C464" i="68"/>
  <c r="C488" i="68"/>
  <c r="C66" i="59"/>
  <c r="C378" i="65"/>
  <c r="C397" i="65"/>
  <c r="P176" i="42"/>
  <c r="P44" i="72"/>
  <c r="P72" i="72" s="1"/>
  <c r="L180" i="72"/>
  <c r="L216" i="72"/>
  <c r="L198" i="72"/>
  <c r="O172" i="42"/>
  <c r="O42" i="72"/>
  <c r="O70" i="72" s="1"/>
  <c r="C196" i="72"/>
  <c r="C178" i="72"/>
  <c r="C195" i="72"/>
  <c r="C177" i="72"/>
  <c r="I174" i="72"/>
  <c r="I209" i="72"/>
  <c r="I173" i="72"/>
  <c r="I172" i="72"/>
  <c r="I192" i="72"/>
  <c r="I191" i="72"/>
  <c r="E209" i="72"/>
  <c r="E173" i="72"/>
  <c r="E174" i="72"/>
  <c r="E191" i="72"/>
  <c r="E192" i="72"/>
  <c r="E208" i="72"/>
  <c r="E172" i="72"/>
  <c r="P207" i="72"/>
  <c r="P171" i="72"/>
  <c r="P189" i="72"/>
  <c r="L171" i="72"/>
  <c r="L189" i="72"/>
  <c r="L207" i="72"/>
  <c r="H189" i="72"/>
  <c r="H171" i="72"/>
  <c r="H207" i="72"/>
  <c r="D171" i="72"/>
  <c r="D189" i="72"/>
  <c r="D207" i="72"/>
  <c r="N164" i="48"/>
  <c r="N169" i="72"/>
  <c r="N187" i="72"/>
  <c r="J162" i="48"/>
  <c r="J185" i="72"/>
  <c r="J167" i="72"/>
  <c r="F162" i="48"/>
  <c r="I199" i="71"/>
  <c r="I181" i="71"/>
  <c r="O177" i="71"/>
  <c r="O195" i="71"/>
  <c r="O176" i="71"/>
  <c r="O178" i="71"/>
  <c r="O196" i="71"/>
  <c r="N175" i="71"/>
  <c r="N193" i="71"/>
  <c r="M174" i="71"/>
  <c r="M192" i="71"/>
  <c r="M209" i="71"/>
  <c r="M191" i="71"/>
  <c r="M173" i="71"/>
  <c r="I209" i="71"/>
  <c r="I174" i="71"/>
  <c r="I208" i="71"/>
  <c r="I192" i="71"/>
  <c r="I173" i="71"/>
  <c r="I191" i="71"/>
  <c r="N144" i="48"/>
  <c r="J144" i="49"/>
  <c r="J169" i="71"/>
  <c r="J179" i="71"/>
  <c r="J187" i="71"/>
  <c r="F144" i="48"/>
  <c r="F185" i="71"/>
  <c r="F167" i="71"/>
  <c r="E205" i="70"/>
  <c r="E186" i="70"/>
  <c r="P185" i="70"/>
  <c r="P223" i="70"/>
  <c r="P204" i="70"/>
  <c r="L185" i="70"/>
  <c r="L223" i="70"/>
  <c r="L204" i="70"/>
  <c r="H185" i="70"/>
  <c r="H223" i="70"/>
  <c r="H204" i="70"/>
  <c r="D185" i="70"/>
  <c r="D223" i="70"/>
  <c r="D204" i="70"/>
  <c r="G182" i="70"/>
  <c r="G201" i="70"/>
  <c r="G183" i="70"/>
  <c r="G202" i="70"/>
  <c r="G181" i="70"/>
  <c r="J199" i="70"/>
  <c r="J180" i="70"/>
  <c r="P176" i="70"/>
  <c r="P195" i="70"/>
  <c r="N125" i="49"/>
  <c r="J128" i="49"/>
  <c r="J21" i="70"/>
  <c r="J172" i="70"/>
  <c r="J171" i="70"/>
  <c r="J190" i="70"/>
  <c r="J191" i="70"/>
  <c r="F171" i="70"/>
  <c r="E205" i="69"/>
  <c r="E186" i="69"/>
  <c r="P223" i="69"/>
  <c r="P204" i="69"/>
  <c r="P185" i="69"/>
  <c r="L185" i="69"/>
  <c r="L204" i="69"/>
  <c r="L223" i="69"/>
  <c r="H30" i="69"/>
  <c r="H204" i="69"/>
  <c r="H185" i="69"/>
  <c r="H223" i="69"/>
  <c r="D185" i="69"/>
  <c r="D204" i="69"/>
  <c r="D223" i="69"/>
  <c r="G202" i="69"/>
  <c r="G182" i="69"/>
  <c r="G201" i="69"/>
  <c r="G183" i="69"/>
  <c r="G200" i="69"/>
  <c r="J180" i="69"/>
  <c r="J199" i="69"/>
  <c r="N109" i="49"/>
  <c r="J109" i="48"/>
  <c r="J109" i="49"/>
  <c r="F106" i="48"/>
  <c r="H252" i="68"/>
  <c r="H276" i="68"/>
  <c r="I222" i="68"/>
  <c r="I246" i="68"/>
  <c r="P245" i="68"/>
  <c r="P244" i="68"/>
  <c r="P243" i="68"/>
  <c r="P268" i="68"/>
  <c r="I31" i="68"/>
  <c r="H245" i="68"/>
  <c r="H244" i="68"/>
  <c r="H268" i="68"/>
  <c r="H243" i="68"/>
  <c r="N241" i="68"/>
  <c r="N264" i="68"/>
  <c r="N240" i="68"/>
  <c r="K29" i="68"/>
  <c r="J241" i="68"/>
  <c r="J264" i="68"/>
  <c r="J240" i="68"/>
  <c r="E262" i="68"/>
  <c r="E238" i="68"/>
  <c r="P85" i="49"/>
  <c r="L82" i="50"/>
  <c r="L236" i="68"/>
  <c r="L274" i="68"/>
  <c r="L250" i="68"/>
  <c r="H82" i="50"/>
  <c r="D82" i="49"/>
  <c r="D24" i="68"/>
  <c r="D233" i="68"/>
  <c r="D234" i="68"/>
  <c r="D257" i="68"/>
  <c r="C205" i="67"/>
  <c r="O30" i="67"/>
  <c r="N204" i="67"/>
  <c r="N223" i="67"/>
  <c r="J223" i="67"/>
  <c r="J204" i="67"/>
  <c r="G30" i="67"/>
  <c r="F223" i="67"/>
  <c r="F204" i="67"/>
  <c r="Q202" i="67"/>
  <c r="Q201" i="67"/>
  <c r="F195" i="67"/>
  <c r="F214" i="67"/>
  <c r="P66" i="49"/>
  <c r="L66" i="49"/>
  <c r="H63" i="49"/>
  <c r="D193" i="67"/>
  <c r="D203" i="67"/>
  <c r="N204" i="66"/>
  <c r="N223" i="66"/>
  <c r="E183" i="66"/>
  <c r="E201" i="66"/>
  <c r="E202" i="66"/>
  <c r="L199" i="66"/>
  <c r="D199" i="66"/>
  <c r="O198" i="66"/>
  <c r="O197" i="66"/>
  <c r="O196" i="66"/>
  <c r="O216" i="66"/>
  <c r="K179" i="66"/>
  <c r="K198" i="66"/>
  <c r="K197" i="66"/>
  <c r="K216" i="66"/>
  <c r="D26" i="66"/>
  <c r="C198" i="66"/>
  <c r="C216" i="66"/>
  <c r="C197" i="66"/>
  <c r="P209" i="66"/>
  <c r="P191" i="66"/>
  <c r="P190" i="66"/>
  <c r="H47" i="49"/>
  <c r="H44" i="49"/>
  <c r="D44" i="48"/>
  <c r="D44" i="49"/>
  <c r="F204" i="65"/>
  <c r="F223" i="65"/>
  <c r="O198" i="65"/>
  <c r="O197" i="65"/>
  <c r="O196" i="65"/>
  <c r="O216" i="65"/>
  <c r="G25" i="65"/>
  <c r="F195" i="65"/>
  <c r="F214" i="65"/>
  <c r="P28" i="49"/>
  <c r="L193" i="65"/>
  <c r="L222" i="65"/>
  <c r="F228" i="64"/>
  <c r="F249" i="64"/>
  <c r="E227" i="64"/>
  <c r="E248" i="64"/>
  <c r="D224" i="64"/>
  <c r="D225" i="64"/>
  <c r="K222" i="64"/>
  <c r="C222" i="64"/>
  <c r="N221" i="64"/>
  <c r="N241" i="64"/>
  <c r="N220" i="64"/>
  <c r="N28" i="64"/>
  <c r="M239" i="64"/>
  <c r="M218" i="64"/>
  <c r="L238" i="64"/>
  <c r="L217" i="64"/>
  <c r="O7" i="49"/>
  <c r="O213" i="64"/>
  <c r="O233" i="64"/>
  <c r="O212" i="64"/>
  <c r="K4" i="49"/>
  <c r="K233" i="64"/>
  <c r="K213" i="64"/>
  <c r="K212" i="64"/>
  <c r="G4" i="50"/>
  <c r="C4" i="50"/>
  <c r="C7" i="49"/>
  <c r="B125" i="49"/>
  <c r="B190" i="69"/>
  <c r="B171" i="69"/>
  <c r="B172" i="69"/>
  <c r="B191" i="69"/>
  <c r="B241" i="68"/>
  <c r="B240" i="68"/>
  <c r="B239" i="68"/>
  <c r="M215" i="68"/>
  <c r="M167" i="68"/>
  <c r="G388" i="66"/>
  <c r="D143" i="67"/>
  <c r="D218" i="68"/>
  <c r="N317" i="64"/>
  <c r="H194" i="72"/>
  <c r="L207" i="70"/>
  <c r="O170" i="72"/>
  <c r="J184" i="65"/>
  <c r="J146" i="65"/>
  <c r="J183" i="65"/>
  <c r="C405" i="67"/>
  <c r="F503" i="68"/>
  <c r="H215" i="66"/>
  <c r="N143" i="65"/>
  <c r="B161" i="50"/>
  <c r="D93" i="72"/>
  <c r="D129" i="72" s="1"/>
  <c r="P213" i="66"/>
  <c r="F160" i="68"/>
  <c r="E220" i="68"/>
  <c r="C178" i="67"/>
  <c r="D184" i="67"/>
  <c r="D146" i="67"/>
  <c r="H407" i="65"/>
  <c r="D194" i="64"/>
  <c r="L414" i="67"/>
  <c r="O405" i="66"/>
  <c r="P163" i="64"/>
  <c r="O247" i="64"/>
  <c r="P168" i="64"/>
  <c r="H200" i="70"/>
  <c r="F247" i="68"/>
  <c r="H164" i="59"/>
  <c r="J349" i="72"/>
  <c r="J351" i="72"/>
  <c r="J369" i="72"/>
  <c r="J367" i="72"/>
  <c r="H146" i="58"/>
  <c r="F351" i="71"/>
  <c r="F349" i="71"/>
  <c r="F369" i="71"/>
  <c r="F367" i="71"/>
  <c r="P375" i="70"/>
  <c r="P393" i="70"/>
  <c r="P374" i="70"/>
  <c r="P392" i="70"/>
  <c r="P394" i="70"/>
  <c r="P373" i="70"/>
  <c r="H128" i="59"/>
  <c r="F376" i="69"/>
  <c r="H374" i="69"/>
  <c r="H375" i="69"/>
  <c r="H393" i="69"/>
  <c r="H373" i="69"/>
  <c r="H394" i="69"/>
  <c r="H109" i="59"/>
  <c r="J106" i="58"/>
  <c r="L469" i="68"/>
  <c r="L493" i="68"/>
  <c r="H488" i="68"/>
  <c r="H464" i="68"/>
  <c r="F85" i="59"/>
  <c r="H396" i="67"/>
  <c r="H415" i="67"/>
  <c r="H377" i="67"/>
  <c r="H395" i="67"/>
  <c r="D368" i="67"/>
  <c r="D406" i="67"/>
  <c r="D387" i="67"/>
  <c r="L63" i="59"/>
  <c r="J378" i="66"/>
  <c r="J397" i="66"/>
  <c r="D372" i="66"/>
  <c r="D391" i="66"/>
  <c r="P377" i="65"/>
  <c r="P396" i="65"/>
  <c r="P415" i="65"/>
  <c r="P376" i="65"/>
  <c r="J370" i="65"/>
  <c r="J390" i="65"/>
  <c r="J408" i="65"/>
  <c r="J371" i="65"/>
  <c r="J369" i="65"/>
  <c r="J389" i="65"/>
  <c r="L406" i="65"/>
  <c r="L387" i="65"/>
  <c r="L368" i="65"/>
  <c r="L25" i="59"/>
  <c r="N420" i="64"/>
  <c r="N441" i="64"/>
  <c r="P419" i="64"/>
  <c r="P440" i="64"/>
  <c r="P461" i="64"/>
  <c r="L437" i="64"/>
  <c r="L416" i="64"/>
  <c r="L415" i="64"/>
  <c r="L435" i="64"/>
  <c r="L414" i="64"/>
  <c r="L436" i="64"/>
  <c r="H429" i="64"/>
  <c r="H450" i="64"/>
  <c r="H408" i="64"/>
  <c r="H4" i="59"/>
  <c r="C25" i="58"/>
  <c r="J28" i="72"/>
  <c r="I177" i="72"/>
  <c r="I178" i="72"/>
  <c r="I195" i="72"/>
  <c r="I196" i="72"/>
  <c r="I176" i="72"/>
  <c r="L193" i="72"/>
  <c r="L175" i="72"/>
  <c r="M165" i="42"/>
  <c r="M37" i="72"/>
  <c r="P162" i="48"/>
  <c r="H146" i="49"/>
  <c r="G205" i="70"/>
  <c r="G186" i="70"/>
  <c r="J204" i="70"/>
  <c r="J223" i="70"/>
  <c r="J185" i="70"/>
  <c r="J176" i="70"/>
  <c r="J195" i="70"/>
  <c r="L128" i="48"/>
  <c r="N121" i="42"/>
  <c r="N44" i="69"/>
  <c r="N72" i="69" s="1"/>
  <c r="Q117" i="42"/>
  <c r="Q42" i="69"/>
  <c r="Q70" i="69" s="1"/>
  <c r="H106" i="48"/>
  <c r="H7" i="69"/>
  <c r="K103" i="42"/>
  <c r="K54" i="68"/>
  <c r="K88" i="68" s="1"/>
  <c r="N276" i="68"/>
  <c r="N252" i="68"/>
  <c r="O31" i="68"/>
  <c r="N245" i="68"/>
  <c r="N268" i="68"/>
  <c r="N244" i="68"/>
  <c r="Q242" i="68"/>
  <c r="Q266" i="68"/>
  <c r="N199" i="67"/>
  <c r="N63" i="49"/>
  <c r="P223" i="66"/>
  <c r="P204" i="66"/>
  <c r="G201" i="66"/>
  <c r="G202" i="66"/>
  <c r="G200" i="66"/>
  <c r="I198" i="66"/>
  <c r="I216" i="66"/>
  <c r="I197" i="66"/>
  <c r="N44" i="49"/>
  <c r="N47" i="49"/>
  <c r="M205" i="65"/>
  <c r="J28" i="48"/>
  <c r="J25" i="49"/>
  <c r="D220" i="64"/>
  <c r="D221" i="64"/>
  <c r="D241" i="64"/>
  <c r="C28" i="65"/>
  <c r="B202" i="65"/>
  <c r="B201" i="65"/>
  <c r="P352" i="71"/>
  <c r="F452" i="64"/>
  <c r="H383" i="71"/>
  <c r="C178" i="68"/>
  <c r="F150" i="70"/>
  <c r="N28" i="48"/>
  <c r="I44" i="48"/>
  <c r="G182" i="66"/>
  <c r="E184" i="66"/>
  <c r="P176" i="67"/>
  <c r="E183" i="67"/>
  <c r="P219" i="68"/>
  <c r="P171" i="68"/>
  <c r="C224" i="68"/>
  <c r="E226" i="68"/>
  <c r="J197" i="72"/>
  <c r="N342" i="67"/>
  <c r="L247" i="64"/>
  <c r="L178" i="65"/>
  <c r="D132" i="66"/>
  <c r="J180" i="66"/>
  <c r="B177" i="67"/>
  <c r="J184" i="67"/>
  <c r="N323" i="66"/>
  <c r="K181" i="69"/>
  <c r="J112" i="65"/>
  <c r="C414" i="64"/>
  <c r="E112" i="70"/>
  <c r="E194" i="70"/>
  <c r="E137" i="70"/>
  <c r="M168" i="64"/>
  <c r="P4" i="48"/>
  <c r="D392" i="65"/>
  <c r="D358" i="72"/>
  <c r="G376" i="70"/>
  <c r="N370" i="72"/>
  <c r="N316" i="72"/>
  <c r="E203" i="70"/>
  <c r="B196" i="67"/>
  <c r="G147" i="72"/>
  <c r="E207" i="70"/>
  <c r="G267" i="68"/>
  <c r="I93" i="71"/>
  <c r="Q175" i="68"/>
  <c r="H183" i="68"/>
  <c r="H255" i="68" s="1"/>
  <c r="P197" i="72"/>
  <c r="E203" i="67"/>
  <c r="J193" i="64"/>
  <c r="O111" i="64"/>
  <c r="O195" i="64" s="1"/>
  <c r="P202" i="64"/>
  <c r="P160" i="64"/>
  <c r="K173" i="66"/>
  <c r="Q99" i="67"/>
  <c r="C185" i="67"/>
  <c r="H111" i="64"/>
  <c r="C179" i="66"/>
  <c r="Q181" i="66"/>
  <c r="B180" i="67"/>
  <c r="Q66" i="48"/>
  <c r="J214" i="68"/>
  <c r="Q218" i="68"/>
  <c r="J225" i="68"/>
  <c r="Q316" i="71"/>
  <c r="Q370" i="71"/>
  <c r="C395" i="65"/>
  <c r="D311" i="71"/>
  <c r="N342" i="65"/>
  <c r="G367" i="69"/>
  <c r="P407" i="66"/>
  <c r="L369" i="70"/>
  <c r="J468" i="68"/>
  <c r="J376" i="65"/>
  <c r="H407" i="64"/>
  <c r="K399" i="70"/>
  <c r="Q304" i="67"/>
  <c r="Q323" i="67" s="1"/>
  <c r="Q386" i="67"/>
  <c r="Q329" i="67"/>
  <c r="Q465" i="68"/>
  <c r="M304" i="69"/>
  <c r="K215" i="72"/>
  <c r="L206" i="72"/>
  <c r="N207" i="70"/>
  <c r="D247" i="64"/>
  <c r="N197" i="72"/>
  <c r="G222" i="65"/>
  <c r="B255" i="68"/>
  <c r="K215" i="71"/>
  <c r="M178" i="68"/>
  <c r="M213" i="67"/>
  <c r="Q194" i="70"/>
  <c r="Q137" i="70"/>
  <c r="M388" i="70"/>
  <c r="O215" i="71"/>
  <c r="O131" i="70"/>
  <c r="Q200" i="66"/>
  <c r="C194" i="70"/>
  <c r="M198" i="64"/>
  <c r="M156" i="64"/>
  <c r="L203" i="64"/>
  <c r="G207" i="64"/>
  <c r="Q132" i="65"/>
  <c r="M177" i="65"/>
  <c r="E183" i="65"/>
  <c r="D111" i="64"/>
  <c r="D195" i="64" s="1"/>
  <c r="M197" i="64"/>
  <c r="M202" i="64"/>
  <c r="M160" i="64"/>
  <c r="H172" i="67"/>
  <c r="O216" i="68"/>
  <c r="G405" i="67"/>
  <c r="M196" i="64"/>
  <c r="I201" i="64"/>
  <c r="P172" i="65"/>
  <c r="J99" i="65"/>
  <c r="C177" i="65"/>
  <c r="C139" i="65"/>
  <c r="F182" i="65"/>
  <c r="H184" i="65"/>
  <c r="C177" i="66"/>
  <c r="F182" i="66"/>
  <c r="N181" i="66"/>
  <c r="N143" i="66"/>
  <c r="P184" i="66"/>
  <c r="B182" i="67"/>
  <c r="B177" i="66"/>
  <c r="B139" i="66"/>
  <c r="H82" i="48"/>
  <c r="H215" i="68"/>
  <c r="H167" i="68"/>
  <c r="Q217" i="68"/>
  <c r="F224" i="68"/>
  <c r="G225" i="68"/>
  <c r="H226" i="68"/>
  <c r="H178" i="68"/>
  <c r="E449" i="64"/>
  <c r="K358" i="72"/>
  <c r="K373" i="70"/>
  <c r="K414" i="67"/>
  <c r="F405" i="66"/>
  <c r="F392" i="69"/>
  <c r="J311" i="72"/>
  <c r="D505" i="68"/>
  <c r="I222" i="70"/>
  <c r="P222" i="65"/>
  <c r="I203" i="70"/>
  <c r="N215" i="72"/>
  <c r="O161" i="50"/>
  <c r="N213" i="66"/>
  <c r="N167" i="68"/>
  <c r="L194" i="67"/>
  <c r="Q213" i="67"/>
  <c r="H237" i="64"/>
  <c r="H168" i="64"/>
  <c r="C194" i="72"/>
  <c r="D222" i="67"/>
  <c r="N188" i="71"/>
  <c r="N134" i="71"/>
  <c r="N111" i="71"/>
  <c r="N129" i="71" s="1"/>
  <c r="H219" i="64"/>
  <c r="I261" i="68"/>
  <c r="I183" i="68"/>
  <c r="I255" i="68" s="1"/>
  <c r="I363" i="72"/>
  <c r="I381" i="72"/>
  <c r="G379" i="72"/>
  <c r="G361" i="72"/>
  <c r="I378" i="72"/>
  <c r="I377" i="72"/>
  <c r="I359" i="72"/>
  <c r="I360" i="72"/>
  <c r="K375" i="72"/>
  <c r="K357" i="72"/>
  <c r="Q164" i="59"/>
  <c r="E164" i="59"/>
  <c r="O162" i="58"/>
  <c r="K367" i="72"/>
  <c r="K351" i="72"/>
  <c r="K369" i="72"/>
  <c r="K349" i="72"/>
  <c r="I381" i="71"/>
  <c r="I363" i="71"/>
  <c r="I360" i="71"/>
  <c r="I378" i="71"/>
  <c r="I359" i="71"/>
  <c r="I377" i="71"/>
  <c r="O357" i="71"/>
  <c r="O375" i="71"/>
  <c r="Q146" i="58"/>
  <c r="M146" i="58"/>
  <c r="O144" i="59"/>
  <c r="K144" i="59"/>
  <c r="G351" i="71"/>
  <c r="G367" i="71"/>
  <c r="G369" i="71"/>
  <c r="G349" i="71"/>
  <c r="E397" i="70"/>
  <c r="E378" i="70"/>
  <c r="O372" i="70"/>
  <c r="O391" i="70"/>
  <c r="Q390" i="70"/>
  <c r="Q370" i="70"/>
  <c r="Q369" i="70"/>
  <c r="Q371" i="70"/>
  <c r="Q389" i="70"/>
  <c r="G368" i="70"/>
  <c r="G387" i="70"/>
  <c r="M128" i="58"/>
  <c r="I128" i="58"/>
  <c r="I378" i="69"/>
  <c r="I397" i="69"/>
  <c r="G376" i="69"/>
  <c r="M374" i="69"/>
  <c r="M373" i="69"/>
  <c r="M394" i="69"/>
  <c r="M393" i="69"/>
  <c r="M375" i="69"/>
  <c r="E374" i="69"/>
  <c r="E393" i="69"/>
  <c r="E392" i="69"/>
  <c r="E375" i="69"/>
  <c r="E394" i="69"/>
  <c r="I109" i="59"/>
  <c r="E109" i="59"/>
  <c r="O106" i="59"/>
  <c r="G364" i="69"/>
  <c r="G366" i="69"/>
  <c r="G383" i="69"/>
  <c r="G363" i="69"/>
  <c r="G382" i="69"/>
  <c r="G385" i="69"/>
  <c r="E495" i="68"/>
  <c r="E471" i="68"/>
  <c r="E469" i="68"/>
  <c r="E493" i="68"/>
  <c r="K491" i="68"/>
  <c r="K466" i="68"/>
  <c r="K467" i="68"/>
  <c r="K490" i="68"/>
  <c r="Q488" i="68"/>
  <c r="Q464" i="68"/>
  <c r="Q480" i="68"/>
  <c r="Q456" i="68"/>
  <c r="Q504" i="68"/>
  <c r="Q503" i="68"/>
  <c r="I456" i="68"/>
  <c r="I480" i="68"/>
  <c r="I504" i="68"/>
  <c r="G85" i="58"/>
  <c r="Q478" i="68"/>
  <c r="Q454" i="68"/>
  <c r="Q475" i="68"/>
  <c r="Q499" i="68"/>
  <c r="Q452" i="68"/>
  <c r="Q451" i="68"/>
  <c r="Q476" i="68"/>
  <c r="M82" i="59"/>
  <c r="I82" i="59"/>
  <c r="I478" i="68"/>
  <c r="I454" i="68"/>
  <c r="I475" i="68"/>
  <c r="I499" i="68"/>
  <c r="I452" i="68"/>
  <c r="I451" i="68"/>
  <c r="I476" i="68"/>
  <c r="E82" i="59"/>
  <c r="K378" i="67"/>
  <c r="K397" i="67"/>
  <c r="I396" i="67"/>
  <c r="I377" i="67"/>
  <c r="I415" i="67"/>
  <c r="O394" i="67"/>
  <c r="O375" i="67"/>
  <c r="O393" i="67"/>
  <c r="O374" i="67"/>
  <c r="I372" i="67"/>
  <c r="I391" i="67"/>
  <c r="K371" i="67"/>
  <c r="K390" i="67"/>
  <c r="K408" i="67"/>
  <c r="K370" i="67"/>
  <c r="K389" i="67"/>
  <c r="M387" i="67"/>
  <c r="M406" i="67"/>
  <c r="M368" i="67"/>
  <c r="E387" i="67"/>
  <c r="E368" i="67"/>
  <c r="E406" i="67"/>
  <c r="K66" i="58"/>
  <c r="G66" i="59"/>
  <c r="Q63" i="59"/>
  <c r="I63" i="59"/>
  <c r="E63" i="58"/>
  <c r="O378" i="66"/>
  <c r="O397" i="66"/>
  <c r="M376" i="66"/>
  <c r="M395" i="66"/>
  <c r="O394" i="66"/>
  <c r="O374" i="66"/>
  <c r="O393" i="66"/>
  <c r="O375" i="66"/>
  <c r="O392" i="66"/>
  <c r="I391" i="66"/>
  <c r="I372" i="66"/>
  <c r="Q387" i="66"/>
  <c r="Q368" i="66"/>
  <c r="Q406" i="66"/>
  <c r="O47" i="58"/>
  <c r="K47" i="58"/>
  <c r="Q44" i="60"/>
  <c r="M44" i="60"/>
  <c r="M385" i="66"/>
  <c r="M383" i="66"/>
  <c r="M401" i="66"/>
  <c r="M364" i="66"/>
  <c r="M363" i="66"/>
  <c r="M382" i="66"/>
  <c r="M366" i="66"/>
  <c r="I44" i="59"/>
  <c r="E44" i="59"/>
  <c r="E383" i="66"/>
  <c r="E385" i="66"/>
  <c r="E401" i="66"/>
  <c r="E382" i="66"/>
  <c r="E366" i="66"/>
  <c r="E363" i="66"/>
  <c r="E364" i="66"/>
  <c r="Q396" i="65"/>
  <c r="Q377" i="65"/>
  <c r="Q415" i="65"/>
  <c r="Q391" i="65"/>
  <c r="Q372" i="65"/>
  <c r="G390" i="65"/>
  <c r="G408" i="65"/>
  <c r="G370" i="65"/>
  <c r="G371" i="65"/>
  <c r="G369" i="65"/>
  <c r="G389" i="65"/>
  <c r="O28" i="58"/>
  <c r="K28" i="59"/>
  <c r="Q25" i="59"/>
  <c r="M25" i="58"/>
  <c r="M382" i="65"/>
  <c r="M383" i="65"/>
  <c r="M363" i="65"/>
  <c r="M401" i="65"/>
  <c r="M385" i="65"/>
  <c r="M364" i="65"/>
  <c r="M366" i="65"/>
  <c r="E363" i="65"/>
  <c r="E385" i="65"/>
  <c r="E401" i="65"/>
  <c r="E383" i="65"/>
  <c r="E382" i="65"/>
  <c r="E364" i="65"/>
  <c r="E366" i="65"/>
  <c r="K418" i="64"/>
  <c r="K460" i="64"/>
  <c r="K417" i="64"/>
  <c r="K459" i="64"/>
  <c r="K439" i="64"/>
  <c r="Q416" i="64"/>
  <c r="Q437" i="64"/>
  <c r="Q415" i="64"/>
  <c r="Q436" i="64"/>
  <c r="O434" i="64"/>
  <c r="O413" i="64"/>
  <c r="I450" i="64"/>
  <c r="I408" i="64"/>
  <c r="I429" i="64"/>
  <c r="O7" i="58"/>
  <c r="Q4" i="59"/>
  <c r="I4" i="60"/>
  <c r="E4" i="60"/>
  <c r="C125" i="58"/>
  <c r="C366" i="70"/>
  <c r="C364" i="70"/>
  <c r="C385" i="70"/>
  <c r="C382" i="70"/>
  <c r="C363" i="70"/>
  <c r="C383" i="70"/>
  <c r="C146" i="59"/>
  <c r="C391" i="70"/>
  <c r="C372" i="70"/>
  <c r="C85" i="58"/>
  <c r="C378" i="66"/>
  <c r="C397" i="66"/>
  <c r="C389" i="66"/>
  <c r="C371" i="66"/>
  <c r="C408" i="66"/>
  <c r="C370" i="66"/>
  <c r="C390" i="66"/>
  <c r="C387" i="65"/>
  <c r="C368" i="65"/>
  <c r="C406" i="65"/>
  <c r="H199" i="72"/>
  <c r="H181" i="72"/>
  <c r="I193" i="72"/>
  <c r="I175" i="72"/>
  <c r="L191" i="72"/>
  <c r="L173" i="72"/>
  <c r="L174" i="72"/>
  <c r="L192" i="72"/>
  <c r="L209" i="72"/>
  <c r="Q162" i="49"/>
  <c r="M164" i="49"/>
  <c r="I164" i="49"/>
  <c r="I185" i="72"/>
  <c r="I167" i="72"/>
  <c r="E162" i="48"/>
  <c r="L181" i="71"/>
  <c r="L199" i="71"/>
  <c r="N196" i="71"/>
  <c r="N195" i="71"/>
  <c r="N178" i="71"/>
  <c r="N177" i="71"/>
  <c r="M175" i="71"/>
  <c r="M193" i="71"/>
  <c r="Q144" i="48"/>
  <c r="Q187" i="71"/>
  <c r="Q169" i="71"/>
  <c r="M144" i="49"/>
  <c r="M167" i="71"/>
  <c r="M185" i="71"/>
  <c r="I144" i="49"/>
  <c r="I185" i="71"/>
  <c r="I167" i="71"/>
  <c r="E144" i="48"/>
  <c r="H186" i="70"/>
  <c r="H205" i="70"/>
  <c r="N182" i="70"/>
  <c r="N202" i="70"/>
  <c r="N181" i="70"/>
  <c r="N183" i="70"/>
  <c r="N201" i="70"/>
  <c r="F182" i="70"/>
  <c r="F201" i="70"/>
  <c r="F181" i="70"/>
  <c r="F183" i="70"/>
  <c r="F202" i="70"/>
  <c r="E180" i="70"/>
  <c r="E199" i="70"/>
  <c r="D178" i="70"/>
  <c r="D179" i="70"/>
  <c r="D198" i="70"/>
  <c r="D177" i="70"/>
  <c r="D197" i="70"/>
  <c r="C195" i="70"/>
  <c r="C176" i="70"/>
  <c r="Q128" i="49"/>
  <c r="Q172" i="70"/>
  <c r="Q191" i="70"/>
  <c r="Q171" i="70"/>
  <c r="Q190" i="70"/>
  <c r="M193" i="70"/>
  <c r="M174" i="70"/>
  <c r="I125" i="49"/>
  <c r="I125" i="48"/>
  <c r="E125" i="49"/>
  <c r="H186" i="69"/>
  <c r="H205" i="69"/>
  <c r="I199" i="69"/>
  <c r="I180" i="69"/>
  <c r="Q193" i="69"/>
  <c r="Q174" i="69"/>
  <c r="I106" i="48"/>
  <c r="E106" i="48"/>
  <c r="E171" i="69"/>
  <c r="E190" i="69"/>
  <c r="E172" i="69"/>
  <c r="E191" i="69"/>
  <c r="L253" i="68"/>
  <c r="O252" i="68"/>
  <c r="O276" i="68"/>
  <c r="O35" i="68"/>
  <c r="N251" i="68"/>
  <c r="Q248" i="68"/>
  <c r="Q249" i="68"/>
  <c r="E97" i="42"/>
  <c r="E50" i="68"/>
  <c r="E84" i="68" s="1"/>
  <c r="H246" i="68"/>
  <c r="D96" i="42"/>
  <c r="D49" i="68"/>
  <c r="D83" i="68" s="1"/>
  <c r="K93" i="42"/>
  <c r="K48" i="68"/>
  <c r="K82" i="68" s="1"/>
  <c r="C244" i="68"/>
  <c r="C268" i="68"/>
  <c r="C245" i="68"/>
  <c r="N92" i="42"/>
  <c r="N47" i="68"/>
  <c r="N81" i="68" s="1"/>
  <c r="J92" i="42"/>
  <c r="J47" i="68"/>
  <c r="J81" i="68" s="1"/>
  <c r="F92" i="42"/>
  <c r="F47" i="68"/>
  <c r="F81" i="68" s="1"/>
  <c r="M264" i="68"/>
  <c r="M240" i="68"/>
  <c r="M263" i="68"/>
  <c r="M239" i="68"/>
  <c r="M241" i="68"/>
  <c r="L88" i="42"/>
  <c r="L45" i="68"/>
  <c r="L79" i="68" s="1"/>
  <c r="I28" i="68"/>
  <c r="H238" i="68"/>
  <c r="H262" i="68"/>
  <c r="O86" i="42"/>
  <c r="O43" i="68"/>
  <c r="O77" i="68" s="1"/>
  <c r="G86" i="42"/>
  <c r="G43" i="68"/>
  <c r="G77" i="68" s="1"/>
  <c r="O85" i="49"/>
  <c r="O250" i="68"/>
  <c r="O236" i="68"/>
  <c r="K82" i="50"/>
  <c r="G82" i="50"/>
  <c r="N79" i="42"/>
  <c r="N45" i="67"/>
  <c r="N73" i="67" s="1"/>
  <c r="P74" i="42"/>
  <c r="P42" i="67"/>
  <c r="P70" i="67" s="1"/>
  <c r="H74" i="42"/>
  <c r="H42" i="67"/>
  <c r="H70" i="67" s="1"/>
  <c r="N70" i="42"/>
  <c r="N40" i="67"/>
  <c r="N68" i="67" s="1"/>
  <c r="F70" i="42"/>
  <c r="F40" i="67"/>
  <c r="F68" i="67" s="1"/>
  <c r="Q69" i="42"/>
  <c r="Q39" i="67"/>
  <c r="Q67" i="67" s="1"/>
  <c r="M69" i="42"/>
  <c r="M39" i="67"/>
  <c r="M67" i="67" s="1"/>
  <c r="I69" i="42"/>
  <c r="I39" i="67"/>
  <c r="I67" i="67" s="1"/>
  <c r="E69" i="42"/>
  <c r="E39" i="67"/>
  <c r="E67" i="67" s="1"/>
  <c r="L67" i="42"/>
  <c r="L37" i="67"/>
  <c r="D67" i="42"/>
  <c r="D37" i="67"/>
  <c r="O66" i="49"/>
  <c r="K63" i="48"/>
  <c r="K63" i="49"/>
  <c r="K193" i="67"/>
  <c r="K203" i="67"/>
  <c r="G66" i="49"/>
  <c r="C66" i="49"/>
  <c r="M59" i="42"/>
  <c r="M44" i="66"/>
  <c r="M72" i="66" s="1"/>
  <c r="I204" i="66"/>
  <c r="I223" i="66"/>
  <c r="P55" i="42"/>
  <c r="P42" i="66"/>
  <c r="L201" i="66"/>
  <c r="L202" i="66"/>
  <c r="L200" i="66"/>
  <c r="L27" i="66"/>
  <c r="K199" i="66"/>
  <c r="G54" i="42"/>
  <c r="G41" i="66"/>
  <c r="G69" i="66" s="1"/>
  <c r="J51" i="42"/>
  <c r="J40" i="66"/>
  <c r="J68" i="66" s="1"/>
  <c r="O47" i="49"/>
  <c r="K44" i="49"/>
  <c r="K7" i="66"/>
  <c r="G44" i="50"/>
  <c r="C44" i="49"/>
  <c r="C47" i="49"/>
  <c r="N205" i="65"/>
  <c r="J41" i="42"/>
  <c r="J45" i="65"/>
  <c r="J73" i="65" s="1"/>
  <c r="E40" i="42"/>
  <c r="E44" i="65"/>
  <c r="E72" i="65" s="1"/>
  <c r="P36" i="42"/>
  <c r="P42" i="65"/>
  <c r="P70" i="65" s="1"/>
  <c r="L202" i="65"/>
  <c r="L201" i="65"/>
  <c r="L200" i="65"/>
  <c r="H27" i="65"/>
  <c r="G199" i="65"/>
  <c r="C35" i="42"/>
  <c r="C41" i="65"/>
  <c r="C69" i="65" s="1"/>
  <c r="N216" i="65"/>
  <c r="N198" i="65"/>
  <c r="N197" i="65"/>
  <c r="F32" i="42"/>
  <c r="F40" i="65"/>
  <c r="F68" i="65" s="1"/>
  <c r="Q31" i="42"/>
  <c r="Q39" i="65"/>
  <c r="Q67" i="65" s="1"/>
  <c r="M31" i="42"/>
  <c r="M39" i="65"/>
  <c r="M67" i="65" s="1"/>
  <c r="I31" i="42"/>
  <c r="I39" i="65"/>
  <c r="I67" i="65" s="1"/>
  <c r="E31" i="42"/>
  <c r="E39" i="65"/>
  <c r="E67" i="65" s="1"/>
  <c r="L29" i="42"/>
  <c r="L37" i="65"/>
  <c r="D29" i="42"/>
  <c r="D37" i="65"/>
  <c r="O28" i="48"/>
  <c r="O25" i="49"/>
  <c r="K28" i="49"/>
  <c r="K7" i="65"/>
  <c r="C25" i="50"/>
  <c r="N229" i="64"/>
  <c r="J22" i="42"/>
  <c r="J51" i="64"/>
  <c r="J83" i="64" s="1"/>
  <c r="J222" i="64"/>
  <c r="F15" i="42"/>
  <c r="F46" i="64"/>
  <c r="F78" i="64" s="1"/>
  <c r="Q220" i="64"/>
  <c r="Q221" i="64"/>
  <c r="Q219" i="64"/>
  <c r="Q241" i="64"/>
  <c r="I12" i="42"/>
  <c r="I45" i="64"/>
  <c r="N8" i="42"/>
  <c r="N41" i="64"/>
  <c r="F8" i="42"/>
  <c r="F41" i="64"/>
  <c r="N4" i="50"/>
  <c r="J4" i="49"/>
  <c r="F4" i="49"/>
  <c r="F7" i="64"/>
  <c r="B199" i="71"/>
  <c r="B181" i="71"/>
  <c r="C37" i="68"/>
  <c r="B253" i="68"/>
  <c r="C30" i="67"/>
  <c r="B204" i="67"/>
  <c r="B223" i="67"/>
  <c r="B214" i="65"/>
  <c r="B195" i="65"/>
  <c r="B4" i="50"/>
  <c r="L376" i="67"/>
  <c r="O304" i="70"/>
  <c r="O323" i="70" s="1"/>
  <c r="G407" i="65"/>
  <c r="M185" i="66"/>
  <c r="L214" i="68"/>
  <c r="K229" i="68"/>
  <c r="E383" i="71"/>
  <c r="M353" i="68"/>
  <c r="M401" i="68" s="1"/>
  <c r="H323" i="67"/>
  <c r="O377" i="68"/>
  <c r="O401" i="68" s="1"/>
  <c r="J261" i="68"/>
  <c r="J170" i="72"/>
  <c r="D405" i="66"/>
  <c r="E468" i="68"/>
  <c r="B183" i="67"/>
  <c r="L99" i="67"/>
  <c r="P182" i="67"/>
  <c r="C143" i="65"/>
  <c r="N172" i="66"/>
  <c r="C228" i="68"/>
  <c r="Q170" i="72"/>
  <c r="I247" i="68"/>
  <c r="B274" i="68"/>
  <c r="J200" i="69"/>
  <c r="H99" i="65"/>
  <c r="P181" i="65"/>
  <c r="P143" i="65"/>
  <c r="I219" i="68"/>
  <c r="I171" i="68"/>
  <c r="M180" i="67"/>
  <c r="B225" i="68"/>
  <c r="M311" i="71"/>
  <c r="N338" i="64"/>
  <c r="C376" i="69"/>
  <c r="C338" i="64"/>
  <c r="C359" i="64" s="1"/>
  <c r="P395" i="66"/>
  <c r="G285" i="70"/>
  <c r="G323" i="70" s="1"/>
  <c r="F323" i="67"/>
  <c r="P206" i="71"/>
  <c r="P201" i="71" s="1"/>
  <c r="I112" i="66"/>
  <c r="P194" i="65"/>
  <c r="J160" i="64"/>
  <c r="N146" i="65"/>
  <c r="I111" i="71"/>
  <c r="F215" i="66"/>
  <c r="F196" i="65"/>
  <c r="B150" i="70"/>
  <c r="I200" i="65"/>
  <c r="C93" i="65"/>
  <c r="C131" i="65" s="1"/>
  <c r="C135" i="65"/>
  <c r="B223" i="68"/>
  <c r="J226" i="68"/>
  <c r="M176" i="65"/>
  <c r="D180" i="65"/>
  <c r="D177" i="67"/>
  <c r="D139" i="67"/>
  <c r="B111" i="68"/>
  <c r="B207" i="68" s="1"/>
  <c r="B160" i="68"/>
  <c r="D209" i="68"/>
  <c r="J342" i="70"/>
  <c r="Q112" i="70"/>
  <c r="K231" i="68"/>
  <c r="H203" i="70"/>
  <c r="M139" i="65"/>
  <c r="F208" i="72"/>
  <c r="K194" i="71"/>
  <c r="P164" i="59"/>
  <c r="D164" i="59"/>
  <c r="N349" i="72"/>
  <c r="N369" i="72"/>
  <c r="N367" i="72"/>
  <c r="N351" i="72"/>
  <c r="P146" i="59"/>
  <c r="D146" i="58"/>
  <c r="J349" i="71"/>
  <c r="J351" i="71"/>
  <c r="J367" i="71"/>
  <c r="J369" i="71"/>
  <c r="F372" i="70"/>
  <c r="F391" i="70"/>
  <c r="N125" i="58"/>
  <c r="H378" i="69"/>
  <c r="H397" i="69"/>
  <c r="P109" i="59"/>
  <c r="N106" i="59"/>
  <c r="L471" i="68"/>
  <c r="L495" i="68"/>
  <c r="P517" i="68"/>
  <c r="P493" i="68"/>
  <c r="P469" i="68"/>
  <c r="D464" i="68"/>
  <c r="D488" i="68"/>
  <c r="D456" i="68"/>
  <c r="D480" i="68"/>
  <c r="D503" i="68"/>
  <c r="D504" i="68"/>
  <c r="P82" i="58"/>
  <c r="N66" i="59"/>
  <c r="P63" i="58"/>
  <c r="P364" i="67"/>
  <c r="P363" i="67"/>
  <c r="P383" i="67"/>
  <c r="P385" i="67"/>
  <c r="P366" i="67"/>
  <c r="P382" i="67"/>
  <c r="P401" i="67"/>
  <c r="D63" i="59"/>
  <c r="H376" i="66"/>
  <c r="H372" i="66"/>
  <c r="H391" i="66"/>
  <c r="D387" i="66"/>
  <c r="D406" i="66"/>
  <c r="D368" i="66"/>
  <c r="H44" i="59"/>
  <c r="F371" i="65"/>
  <c r="F408" i="65"/>
  <c r="F390" i="65"/>
  <c r="F370" i="65"/>
  <c r="F389" i="65"/>
  <c r="N28" i="58"/>
  <c r="P25" i="60"/>
  <c r="D25" i="60"/>
  <c r="F439" i="64"/>
  <c r="F438" i="64"/>
  <c r="F418" i="64"/>
  <c r="F460" i="64"/>
  <c r="J7" i="58"/>
  <c r="L4" i="59"/>
  <c r="L404" i="64"/>
  <c r="L425" i="64"/>
  <c r="L424" i="64"/>
  <c r="L427" i="64"/>
  <c r="L406" i="64"/>
  <c r="L403" i="64"/>
  <c r="L445" i="64"/>
  <c r="C164" i="59"/>
  <c r="C393" i="65"/>
  <c r="C394" i="65"/>
  <c r="C375" i="65"/>
  <c r="C374" i="65"/>
  <c r="C392" i="65"/>
  <c r="C199" i="72"/>
  <c r="C181" i="72"/>
  <c r="F216" i="72"/>
  <c r="F180" i="72"/>
  <c r="F198" i="72"/>
  <c r="M178" i="72"/>
  <c r="M177" i="72"/>
  <c r="M195" i="72"/>
  <c r="M176" i="72"/>
  <c r="M196" i="72"/>
  <c r="E172" i="42"/>
  <c r="E42" i="72"/>
  <c r="H171" i="42"/>
  <c r="H41" i="72"/>
  <c r="H69" i="72" s="1"/>
  <c r="J167" i="42"/>
  <c r="J39" i="72"/>
  <c r="J67" i="72" s="1"/>
  <c r="E165" i="42"/>
  <c r="E37" i="72"/>
  <c r="H164" i="49"/>
  <c r="H179" i="72"/>
  <c r="H169" i="72"/>
  <c r="H187" i="72"/>
  <c r="H170" i="72"/>
  <c r="D164" i="48"/>
  <c r="Q178" i="71"/>
  <c r="Q195" i="71"/>
  <c r="Q177" i="71"/>
  <c r="Q196" i="71"/>
  <c r="D175" i="71"/>
  <c r="D193" i="71"/>
  <c r="P144" i="48"/>
  <c r="D144" i="48"/>
  <c r="D187" i="71"/>
  <c r="D179" i="71"/>
  <c r="D169" i="71"/>
  <c r="D170" i="71"/>
  <c r="H199" i="70"/>
  <c r="H180" i="70"/>
  <c r="Q129" i="42"/>
  <c r="Q37" i="70"/>
  <c r="P128" i="49"/>
  <c r="D125" i="49"/>
  <c r="D7" i="70"/>
  <c r="G122" i="42"/>
  <c r="G45" i="69"/>
  <c r="J204" i="69"/>
  <c r="J185" i="69"/>
  <c r="J223" i="69"/>
  <c r="M117" i="42"/>
  <c r="M42" i="69"/>
  <c r="M70" i="69" s="1"/>
  <c r="P116" i="42"/>
  <c r="P41" i="69"/>
  <c r="P69" i="69" s="1"/>
  <c r="D116" i="42"/>
  <c r="D41" i="69"/>
  <c r="D69" i="69" s="1"/>
  <c r="J112" i="42"/>
  <c r="J39" i="69"/>
  <c r="M110" i="42"/>
  <c r="M37" i="69"/>
  <c r="L106" i="48"/>
  <c r="L7" i="69"/>
  <c r="O103" i="42"/>
  <c r="O54" i="68"/>
  <c r="O88" i="68" s="1"/>
  <c r="G103" i="42"/>
  <c r="G54" i="68"/>
  <c r="J102" i="42"/>
  <c r="J53" i="68"/>
  <c r="J87" i="68" s="1"/>
  <c r="G36" i="68"/>
  <c r="F276" i="68"/>
  <c r="F252" i="68"/>
  <c r="I275" i="68"/>
  <c r="I251" i="68"/>
  <c r="P89" i="42"/>
  <c r="P46" i="68"/>
  <c r="P80" i="68" s="1"/>
  <c r="D240" i="68"/>
  <c r="D241" i="68"/>
  <c r="D239" i="68"/>
  <c r="D264" i="68"/>
  <c r="K238" i="68"/>
  <c r="K262" i="68"/>
  <c r="C238" i="68"/>
  <c r="C262" i="68"/>
  <c r="N82" i="49"/>
  <c r="P204" i="67"/>
  <c r="P223" i="67"/>
  <c r="I198" i="67"/>
  <c r="I197" i="67"/>
  <c r="I216" i="67"/>
  <c r="F63" i="49"/>
  <c r="L223" i="66"/>
  <c r="L204" i="66"/>
  <c r="O201" i="66"/>
  <c r="O202" i="66"/>
  <c r="O200" i="66"/>
  <c r="C202" i="66"/>
  <c r="C201" i="66"/>
  <c r="F193" i="66"/>
  <c r="F194" i="66"/>
  <c r="F203" i="66"/>
  <c r="Q198" i="65"/>
  <c r="Q216" i="65"/>
  <c r="Q197" i="65"/>
  <c r="N192" i="65"/>
  <c r="F25" i="50"/>
  <c r="F193" i="65"/>
  <c r="F203" i="65"/>
  <c r="H228" i="64"/>
  <c r="H249" i="64"/>
  <c r="O218" i="64"/>
  <c r="O239" i="64"/>
  <c r="I7" i="48"/>
  <c r="E7" i="48"/>
  <c r="J44" i="48"/>
  <c r="N170" i="71"/>
  <c r="D449" i="64"/>
  <c r="K188" i="72"/>
  <c r="O93" i="72"/>
  <c r="O129" i="72" s="1"/>
  <c r="O367" i="67"/>
  <c r="M213" i="66"/>
  <c r="P194" i="70"/>
  <c r="C150" i="65"/>
  <c r="E176" i="42"/>
  <c r="E44" i="72"/>
  <c r="E72" i="72" s="1"/>
  <c r="M167" i="42"/>
  <c r="M39" i="72"/>
  <c r="I168" i="42"/>
  <c r="I40" i="72"/>
  <c r="I68" i="72" s="1"/>
  <c r="G163" i="42"/>
  <c r="G35" i="72"/>
  <c r="F159" i="42"/>
  <c r="F45" i="71"/>
  <c r="F73" i="71" s="1"/>
  <c r="C153" i="42"/>
  <c r="C41" i="71"/>
  <c r="P147" i="42"/>
  <c r="P37" i="71"/>
  <c r="N141" i="42"/>
  <c r="N45" i="70"/>
  <c r="K135" i="42"/>
  <c r="K41" i="70"/>
  <c r="K69" i="70" s="1"/>
  <c r="J132" i="42"/>
  <c r="J40" i="70"/>
  <c r="G126" i="42"/>
  <c r="G35" i="70"/>
  <c r="G63" i="70" s="1"/>
  <c r="E121" i="42"/>
  <c r="E44" i="69"/>
  <c r="C116" i="42"/>
  <c r="C41" i="69"/>
  <c r="C69" i="69" s="1"/>
  <c r="L101" i="42"/>
  <c r="L52" i="68"/>
  <c r="L86" i="68" s="1"/>
  <c r="K97" i="42"/>
  <c r="K50" i="68"/>
  <c r="N35" i="72"/>
  <c r="N63" i="72" s="1"/>
  <c r="M159" i="42"/>
  <c r="M45" i="71"/>
  <c r="J153" i="42"/>
  <c r="J41" i="71"/>
  <c r="J69" i="71" s="1"/>
  <c r="H149" i="42"/>
  <c r="H39" i="71"/>
  <c r="G147" i="42"/>
  <c r="G37" i="71"/>
  <c r="D140" i="42"/>
  <c r="D44" i="70"/>
  <c r="C136" i="42"/>
  <c r="C42" i="70"/>
  <c r="C70" i="70" s="1"/>
  <c r="P131" i="42"/>
  <c r="P39" i="70"/>
  <c r="O129" i="42"/>
  <c r="O37" i="70"/>
  <c r="L121" i="42"/>
  <c r="L44" i="69"/>
  <c r="J116" i="42"/>
  <c r="J41" i="69"/>
  <c r="J69" i="69" s="1"/>
  <c r="F107" i="42"/>
  <c r="D102" i="42"/>
  <c r="D53" i="68"/>
  <c r="Q96" i="42"/>
  <c r="Q49" i="68"/>
  <c r="O92" i="42"/>
  <c r="O47" i="68"/>
  <c r="O81" i="68" s="1"/>
  <c r="M88" i="42"/>
  <c r="M45" i="68"/>
  <c r="L86" i="42"/>
  <c r="L43" i="68"/>
  <c r="L77" i="68" s="1"/>
  <c r="F78" i="42"/>
  <c r="F44" i="67"/>
  <c r="P64" i="42"/>
  <c r="P35" i="67"/>
  <c r="P63" i="67" s="1"/>
  <c r="E167" i="42"/>
  <c r="E39" i="72"/>
  <c r="C159" i="42"/>
  <c r="C45" i="71"/>
  <c r="C73" i="71" s="1"/>
  <c r="O150" i="42"/>
  <c r="O40" i="71"/>
  <c r="L35" i="71"/>
  <c r="L63" i="71" s="1"/>
  <c r="I136" i="42"/>
  <c r="I42" i="70"/>
  <c r="G132" i="42"/>
  <c r="G40" i="70"/>
  <c r="G68" i="70" s="1"/>
  <c r="F59" i="42"/>
  <c r="F44" i="66"/>
  <c r="D54" i="42"/>
  <c r="D41" i="66"/>
  <c r="D69" i="66" s="1"/>
  <c r="C51" i="42"/>
  <c r="C40" i="66"/>
  <c r="P41" i="42"/>
  <c r="P45" i="65"/>
  <c r="P73" i="65" s="1"/>
  <c r="N36" i="42"/>
  <c r="N42" i="65"/>
  <c r="L32" i="42"/>
  <c r="L40" i="65"/>
  <c r="L68" i="65" s="1"/>
  <c r="J29" i="42"/>
  <c r="J37" i="65"/>
  <c r="G21" i="42"/>
  <c r="G50" i="64"/>
  <c r="G82" i="64" s="1"/>
  <c r="E16" i="42"/>
  <c r="E47" i="64"/>
  <c r="C12" i="42"/>
  <c r="C45" i="64"/>
  <c r="C77" i="64" s="1"/>
  <c r="Q10" i="42"/>
  <c r="Q43" i="64"/>
  <c r="C8" i="42"/>
  <c r="C41" i="64"/>
  <c r="E5" i="42"/>
  <c r="E39" i="64"/>
  <c r="E71" i="64" s="1"/>
  <c r="D177" i="42"/>
  <c r="D45" i="72"/>
  <c r="D73" i="72" s="1"/>
  <c r="L168" i="42"/>
  <c r="L40" i="72"/>
  <c r="E163" i="42"/>
  <c r="E35" i="72"/>
  <c r="E63" i="72" s="1"/>
  <c r="M153" i="42"/>
  <c r="M41" i="71"/>
  <c r="K149" i="42"/>
  <c r="K39" i="71"/>
  <c r="K67" i="71" s="1"/>
  <c r="O89" i="42"/>
  <c r="O46" i="68"/>
  <c r="O80" i="68" s="1"/>
  <c r="M145" i="42"/>
  <c r="M35" i="71"/>
  <c r="M63" i="71" s="1"/>
  <c r="K140" i="42"/>
  <c r="K44" i="70"/>
  <c r="K72" i="70" s="1"/>
  <c r="M126" i="42"/>
  <c r="M35" i="70"/>
  <c r="M63" i="70" s="1"/>
  <c r="K121" i="42"/>
  <c r="K44" i="69"/>
  <c r="E116" i="42"/>
  <c r="E41" i="69"/>
  <c r="E69" i="69" s="1"/>
  <c r="N110" i="42"/>
  <c r="N37" i="69"/>
  <c r="L103" i="42"/>
  <c r="L54" i="68"/>
  <c r="L88" i="68" s="1"/>
  <c r="K102" i="42"/>
  <c r="K53" i="68"/>
  <c r="M79" i="42"/>
  <c r="M45" i="67"/>
  <c r="M73" i="67" s="1"/>
  <c r="L78" i="42"/>
  <c r="L44" i="67"/>
  <c r="F73" i="42"/>
  <c r="F41" i="67"/>
  <c r="F69" i="67" s="1"/>
  <c r="E70" i="42"/>
  <c r="E40" i="67"/>
  <c r="M60" i="42"/>
  <c r="M45" i="66"/>
  <c r="M73" i="66" s="1"/>
  <c r="K55" i="42"/>
  <c r="K42" i="66"/>
  <c r="N45" i="42"/>
  <c r="N35" i="66"/>
  <c r="N63" i="66" s="1"/>
  <c r="M41" i="42"/>
  <c r="M45" i="65"/>
  <c r="F35" i="42"/>
  <c r="F41" i="65"/>
  <c r="F69" i="65" s="1"/>
  <c r="E32" i="42"/>
  <c r="E40" i="65"/>
  <c r="D31" i="42"/>
  <c r="D39" i="65"/>
  <c r="D67" i="65" s="1"/>
  <c r="N40" i="42"/>
  <c r="N44" i="65"/>
  <c r="M36" i="42"/>
  <c r="M42" i="65"/>
  <c r="M70" i="65" s="1"/>
  <c r="K32" i="42"/>
  <c r="K40" i="65"/>
  <c r="F31" i="42"/>
  <c r="F39" i="65"/>
  <c r="F67" i="65" s="1"/>
  <c r="N21" i="42"/>
  <c r="N50" i="64"/>
  <c r="K15" i="42"/>
  <c r="K46" i="64"/>
  <c r="K78" i="64" s="1"/>
  <c r="F12" i="42"/>
  <c r="F45" i="64"/>
  <c r="I22" i="42"/>
  <c r="I51" i="64"/>
  <c r="Q15" i="42"/>
  <c r="Q46" i="64"/>
  <c r="Q78" i="64" s="1"/>
  <c r="O11" i="42"/>
  <c r="O44" i="64"/>
  <c r="J10" i="42"/>
  <c r="J43" i="64"/>
  <c r="J75" i="64" s="1"/>
  <c r="C73" i="42"/>
  <c r="C41" i="67"/>
  <c r="M3" i="44"/>
  <c r="M9" i="48"/>
  <c r="N24" i="44"/>
  <c r="N30" i="48"/>
  <c r="G24" i="44"/>
  <c r="G30" i="48"/>
  <c r="N62" i="44"/>
  <c r="N68" i="48"/>
  <c r="L43" i="44"/>
  <c r="L49" i="48"/>
  <c r="C62" i="44"/>
  <c r="C68" i="48"/>
  <c r="P81" i="44"/>
  <c r="P117" i="68"/>
  <c r="P213" i="68" s="1"/>
  <c r="P87" i="48"/>
  <c r="D177" i="65"/>
  <c r="D139" i="65"/>
  <c r="Q193" i="64"/>
  <c r="M181" i="67"/>
  <c r="M143" i="67"/>
  <c r="L134" i="72"/>
  <c r="L188" i="72"/>
  <c r="K190" i="64"/>
  <c r="K160" i="64"/>
  <c r="K383" i="72"/>
  <c r="K383" i="71"/>
  <c r="Q143" i="50"/>
  <c r="H223" i="68"/>
  <c r="H175" i="68"/>
  <c r="K352" i="71"/>
  <c r="K275" i="71"/>
  <c r="K311" i="71" s="1"/>
  <c r="L175" i="66"/>
  <c r="K184" i="67"/>
  <c r="K146" i="67"/>
  <c r="Q211" i="68"/>
  <c r="I207" i="69"/>
  <c r="D99" i="65"/>
  <c r="D93" i="65" s="1"/>
  <c r="D131" i="65" s="1"/>
  <c r="E66" i="48"/>
  <c r="P132" i="67"/>
  <c r="L215" i="68"/>
  <c r="L167" i="68"/>
  <c r="O316" i="72"/>
  <c r="O370" i="72"/>
  <c r="G381" i="72"/>
  <c r="G363" i="72"/>
  <c r="G377" i="72"/>
  <c r="G359" i="72"/>
  <c r="G360" i="72"/>
  <c r="G378" i="72"/>
  <c r="E375" i="72"/>
  <c r="E357" i="72"/>
  <c r="K164" i="59"/>
  <c r="I162" i="58"/>
  <c r="M375" i="71"/>
  <c r="M357" i="71"/>
  <c r="O146" i="59"/>
  <c r="Q372" i="70"/>
  <c r="Q391" i="70"/>
  <c r="K371" i="70"/>
  <c r="K370" i="70"/>
  <c r="K389" i="70"/>
  <c r="K390" i="70"/>
  <c r="K369" i="70"/>
  <c r="M125" i="59"/>
  <c r="E385" i="70"/>
  <c r="E366" i="70"/>
  <c r="E383" i="70"/>
  <c r="E363" i="70"/>
  <c r="E382" i="70"/>
  <c r="E364" i="70"/>
  <c r="Q363" i="69"/>
  <c r="Q383" i="69"/>
  <c r="Q364" i="69"/>
  <c r="Q385" i="69"/>
  <c r="Q366" i="69"/>
  <c r="Q382" i="69"/>
  <c r="I106" i="59"/>
  <c r="E491" i="68"/>
  <c r="E490" i="68"/>
  <c r="E467" i="68"/>
  <c r="E489" i="68"/>
  <c r="E466" i="68"/>
  <c r="E458" i="68"/>
  <c r="E483" i="68"/>
  <c r="E506" i="68"/>
  <c r="E457" i="68"/>
  <c r="E482" i="68"/>
  <c r="E459" i="68"/>
  <c r="G504" i="68"/>
  <c r="G456" i="68"/>
  <c r="G480" i="68"/>
  <c r="I85" i="58"/>
  <c r="K82" i="58"/>
  <c r="K452" i="68"/>
  <c r="K476" i="68"/>
  <c r="K499" i="68"/>
  <c r="K478" i="68"/>
  <c r="K454" i="68"/>
  <c r="K451" i="68"/>
  <c r="K475" i="68"/>
  <c r="G82" i="60"/>
  <c r="M397" i="67"/>
  <c r="M378" i="67"/>
  <c r="M390" i="67"/>
  <c r="M408" i="67"/>
  <c r="M370" i="67"/>
  <c r="M371" i="67"/>
  <c r="M407" i="67"/>
  <c r="M389" i="67"/>
  <c r="M66" i="58"/>
  <c r="M397" i="66"/>
  <c r="M378" i="66"/>
  <c r="I408" i="66"/>
  <c r="I389" i="66"/>
  <c r="I371" i="66"/>
  <c r="I407" i="66"/>
  <c r="I390" i="66"/>
  <c r="I388" i="66"/>
  <c r="I370" i="66"/>
  <c r="O406" i="66"/>
  <c r="O368" i="66"/>
  <c r="O387" i="66"/>
  <c r="G382" i="66"/>
  <c r="G363" i="66"/>
  <c r="G401" i="66"/>
  <c r="G383" i="66"/>
  <c r="G364" i="66"/>
  <c r="G366" i="66"/>
  <c r="G385" i="66"/>
  <c r="E378" i="65"/>
  <c r="E397" i="65"/>
  <c r="G372" i="65"/>
  <c r="G391" i="65"/>
  <c r="E28" i="59"/>
  <c r="K25" i="60"/>
  <c r="I441" i="64"/>
  <c r="I420" i="64"/>
  <c r="I439" i="64"/>
  <c r="I438" i="64"/>
  <c r="I418" i="64"/>
  <c r="I460" i="64"/>
  <c r="Q413" i="64"/>
  <c r="Q434" i="64"/>
  <c r="Q7" i="59"/>
  <c r="O4" i="59"/>
  <c r="K4" i="58"/>
  <c r="C369" i="72"/>
  <c r="C349" i="72"/>
  <c r="C367" i="72"/>
  <c r="C351" i="72"/>
  <c r="C490" i="68"/>
  <c r="C491" i="68"/>
  <c r="C467" i="68"/>
  <c r="C489" i="68"/>
  <c r="C466" i="68"/>
  <c r="F181" i="72"/>
  <c r="F199" i="72"/>
  <c r="I198" i="72"/>
  <c r="I180" i="72"/>
  <c r="I216" i="72"/>
  <c r="P27" i="72"/>
  <c r="O175" i="72"/>
  <c r="O193" i="72"/>
  <c r="Q171" i="72"/>
  <c r="Q207" i="72"/>
  <c r="Q189" i="72"/>
  <c r="I189" i="72"/>
  <c r="I207" i="72"/>
  <c r="I171" i="72"/>
  <c r="E189" i="72"/>
  <c r="E171" i="72"/>
  <c r="E207" i="72"/>
  <c r="K162" i="49"/>
  <c r="G167" i="72"/>
  <c r="G185" i="72"/>
  <c r="F181" i="71"/>
  <c r="F199" i="71"/>
  <c r="N30" i="71"/>
  <c r="M216" i="71"/>
  <c r="M198" i="71"/>
  <c r="M180" i="71"/>
  <c r="I198" i="71"/>
  <c r="I216" i="71"/>
  <c r="I180" i="71"/>
  <c r="E216" i="71"/>
  <c r="E180" i="71"/>
  <c r="E198" i="71"/>
  <c r="C193" i="71"/>
  <c r="C175" i="71"/>
  <c r="O146" i="49"/>
  <c r="G146" i="49"/>
  <c r="K31" i="70"/>
  <c r="J186" i="70"/>
  <c r="J205" i="70"/>
  <c r="P202" i="70"/>
  <c r="P182" i="70"/>
  <c r="P183" i="70"/>
  <c r="P201" i="70"/>
  <c r="P181" i="70"/>
  <c r="H27" i="70"/>
  <c r="G199" i="70"/>
  <c r="G180" i="70"/>
  <c r="I176" i="70"/>
  <c r="I195" i="70"/>
  <c r="O193" i="70"/>
  <c r="O184" i="70"/>
  <c r="O174" i="70"/>
  <c r="K193" i="70"/>
  <c r="K184" i="70"/>
  <c r="K174" i="70"/>
  <c r="C125" i="49"/>
  <c r="F205" i="69"/>
  <c r="F186" i="69"/>
  <c r="G199" i="69"/>
  <c r="G180" i="69"/>
  <c r="O109" i="49"/>
  <c r="G106" i="49"/>
  <c r="J246" i="68"/>
  <c r="I220" i="68"/>
  <c r="J31" i="68"/>
  <c r="I244" i="68"/>
  <c r="I268" i="68"/>
  <c r="I245" i="68"/>
  <c r="I243" i="68"/>
  <c r="O264" i="68"/>
  <c r="O240" i="68"/>
  <c r="O241" i="68"/>
  <c r="E82" i="49"/>
  <c r="O204" i="67"/>
  <c r="O223" i="67"/>
  <c r="H30" i="67"/>
  <c r="G223" i="67"/>
  <c r="G204" i="67"/>
  <c r="N74" i="42"/>
  <c r="N42" i="67"/>
  <c r="N70" i="67" s="1"/>
  <c r="I27" i="67"/>
  <c r="I199" i="67"/>
  <c r="Q26" i="67"/>
  <c r="P216" i="67"/>
  <c r="P197" i="67"/>
  <c r="P215" i="67"/>
  <c r="P198" i="67"/>
  <c r="L70" i="42"/>
  <c r="L40" i="67"/>
  <c r="L68" i="67" s="1"/>
  <c r="D70" i="42"/>
  <c r="D40" i="67"/>
  <c r="D68" i="67" s="1"/>
  <c r="G69" i="42"/>
  <c r="G39" i="67"/>
  <c r="M63" i="49"/>
  <c r="E66" i="49"/>
  <c r="D60" i="42"/>
  <c r="D45" i="66"/>
  <c r="K59" i="42"/>
  <c r="K44" i="66"/>
  <c r="K72" i="66" s="1"/>
  <c r="N55" i="42"/>
  <c r="N42" i="66"/>
  <c r="Q54" i="42"/>
  <c r="Q41" i="66"/>
  <c r="Q69" i="66" s="1"/>
  <c r="E199" i="66"/>
  <c r="D198" i="66"/>
  <c r="D197" i="66"/>
  <c r="D216" i="66"/>
  <c r="D196" i="66"/>
  <c r="J48" i="42"/>
  <c r="J37" i="66"/>
  <c r="Q209" i="66"/>
  <c r="Q191" i="66"/>
  <c r="Q190" i="66"/>
  <c r="H30" i="65"/>
  <c r="G204" i="65"/>
  <c r="G223" i="65"/>
  <c r="I28" i="49"/>
  <c r="P233" i="64"/>
  <c r="P213" i="64"/>
  <c r="P212" i="64"/>
  <c r="B44" i="50"/>
  <c r="B44" i="49"/>
  <c r="B203" i="65"/>
  <c r="B193" i="65"/>
  <c r="C31" i="64"/>
  <c r="B225" i="64"/>
  <c r="B224" i="64"/>
  <c r="L211" i="68"/>
  <c r="D201" i="71"/>
  <c r="P207" i="69"/>
  <c r="E93" i="70"/>
  <c r="E175" i="70"/>
  <c r="Q175" i="70"/>
  <c r="Q93" i="70"/>
  <c r="H367" i="65"/>
  <c r="H329" i="65"/>
  <c r="H374" i="70"/>
  <c r="H375" i="70"/>
  <c r="H393" i="70"/>
  <c r="H392" i="70"/>
  <c r="H373" i="70"/>
  <c r="H394" i="70"/>
  <c r="N368" i="70"/>
  <c r="N387" i="70"/>
  <c r="D128" i="59"/>
  <c r="N372" i="69"/>
  <c r="N391" i="69"/>
  <c r="J85" i="58"/>
  <c r="F390" i="67"/>
  <c r="F389" i="67"/>
  <c r="F371" i="67"/>
  <c r="F370" i="67"/>
  <c r="F388" i="67"/>
  <c r="F408" i="67"/>
  <c r="H63" i="58"/>
  <c r="F420" i="64"/>
  <c r="F441" i="64"/>
  <c r="L419" i="64"/>
  <c r="L440" i="64"/>
  <c r="L461" i="64"/>
  <c r="P4" i="60"/>
  <c r="I165" i="42"/>
  <c r="I37" i="72"/>
  <c r="O205" i="69"/>
  <c r="O186" i="69"/>
  <c r="N112" i="42"/>
  <c r="N39" i="69"/>
  <c r="D106" i="49"/>
  <c r="J233" i="68"/>
  <c r="J257" i="68"/>
  <c r="J234" i="68"/>
  <c r="H28" i="67"/>
  <c r="G202" i="67"/>
  <c r="G201" i="67"/>
  <c r="N26" i="67"/>
  <c r="M198" i="67"/>
  <c r="M216" i="67"/>
  <c r="M197" i="67"/>
  <c r="Q25" i="66"/>
  <c r="P195" i="66"/>
  <c r="P214" i="66"/>
  <c r="J44" i="49"/>
  <c r="P405" i="65"/>
  <c r="L25" i="48"/>
  <c r="F180" i="65"/>
  <c r="K173" i="67"/>
  <c r="L219" i="68"/>
  <c r="L171" i="68"/>
  <c r="N231" i="68"/>
  <c r="M405" i="67"/>
  <c r="I170" i="66"/>
  <c r="D173" i="67"/>
  <c r="Q85" i="48"/>
  <c r="M143" i="50"/>
  <c r="O323" i="69"/>
  <c r="E361" i="72"/>
  <c r="E304" i="67"/>
  <c r="E323" i="67" s="1"/>
  <c r="E386" i="67"/>
  <c r="E329" i="67"/>
  <c r="G194" i="67"/>
  <c r="C173" i="66"/>
  <c r="G185" i="67"/>
  <c r="D173" i="66"/>
  <c r="F183" i="66"/>
  <c r="M85" i="48"/>
  <c r="F4" i="48"/>
  <c r="H208" i="68"/>
  <c r="I222" i="67"/>
  <c r="P200" i="70"/>
  <c r="J360" i="72"/>
  <c r="J378" i="72"/>
  <c r="J359" i="72"/>
  <c r="J377" i="72"/>
  <c r="H357" i="72"/>
  <c r="H375" i="72"/>
  <c r="F164" i="59"/>
  <c r="D162" i="58"/>
  <c r="P349" i="71"/>
  <c r="P369" i="71"/>
  <c r="P351" i="71"/>
  <c r="P367" i="71"/>
  <c r="N375" i="70"/>
  <c r="N394" i="70"/>
  <c r="N393" i="70"/>
  <c r="N374" i="70"/>
  <c r="J128" i="59"/>
  <c r="H106" i="58"/>
  <c r="J471" i="68"/>
  <c r="J495" i="68"/>
  <c r="N469" i="68"/>
  <c r="N493" i="68"/>
  <c r="P487" i="68"/>
  <c r="P462" i="68"/>
  <c r="P463" i="68"/>
  <c r="P486" i="68"/>
  <c r="P461" i="68"/>
  <c r="P510" i="68"/>
  <c r="P85" i="58"/>
  <c r="N82" i="58"/>
  <c r="F82" i="59"/>
  <c r="F476" i="68"/>
  <c r="F475" i="68"/>
  <c r="F452" i="68"/>
  <c r="F451" i="68"/>
  <c r="F454" i="68"/>
  <c r="F499" i="68"/>
  <c r="F478" i="68"/>
  <c r="H370" i="67"/>
  <c r="H390" i="67"/>
  <c r="H371" i="67"/>
  <c r="H389" i="67"/>
  <c r="H388" i="67"/>
  <c r="H369" i="67"/>
  <c r="H408" i="67"/>
  <c r="J63" i="60"/>
  <c r="F63" i="59"/>
  <c r="H393" i="66"/>
  <c r="H375" i="66"/>
  <c r="H374" i="66"/>
  <c r="H394" i="66"/>
  <c r="H392" i="66"/>
  <c r="L47" i="59"/>
  <c r="L397" i="65"/>
  <c r="L378" i="65"/>
  <c r="P394" i="65"/>
  <c r="P393" i="65"/>
  <c r="P375" i="65"/>
  <c r="P374" i="65"/>
  <c r="P392" i="65"/>
  <c r="D389" i="65"/>
  <c r="D371" i="65"/>
  <c r="D390" i="65"/>
  <c r="D370" i="65"/>
  <c r="D388" i="65"/>
  <c r="D408" i="65"/>
  <c r="L28" i="59"/>
  <c r="F25" i="59"/>
  <c r="P441" i="64"/>
  <c r="P420" i="64"/>
  <c r="J450" i="64"/>
  <c r="J408" i="64"/>
  <c r="J429" i="64"/>
  <c r="H7" i="59"/>
  <c r="F4" i="60"/>
  <c r="C372" i="69"/>
  <c r="C391" i="69"/>
  <c r="Q181" i="72"/>
  <c r="Q199" i="72"/>
  <c r="I181" i="72"/>
  <c r="I199" i="72"/>
  <c r="D180" i="72"/>
  <c r="D216" i="72"/>
  <c r="D198" i="72"/>
  <c r="F164" i="49"/>
  <c r="F187" i="72"/>
  <c r="F169" i="72"/>
  <c r="J146" i="48"/>
  <c r="F144" i="49"/>
  <c r="N128" i="48"/>
  <c r="N193" i="70"/>
  <c r="N184" i="70"/>
  <c r="N203" i="70"/>
  <c r="N175" i="70"/>
  <c r="N174" i="70"/>
  <c r="J125" i="48"/>
  <c r="F128" i="48"/>
  <c r="M205" i="69"/>
  <c r="M186" i="69"/>
  <c r="N171" i="69"/>
  <c r="N172" i="69"/>
  <c r="N190" i="69"/>
  <c r="N191" i="69"/>
  <c r="F109" i="48"/>
  <c r="F222" i="69"/>
  <c r="F207" i="69" s="1"/>
  <c r="F174" i="69"/>
  <c r="F193" i="69"/>
  <c r="F203" i="69"/>
  <c r="F184" i="69"/>
  <c r="P82" i="50"/>
  <c r="K205" i="67"/>
  <c r="K197" i="67"/>
  <c r="K198" i="67"/>
  <c r="K216" i="67"/>
  <c r="G197" i="67"/>
  <c r="G216" i="67"/>
  <c r="G198" i="67"/>
  <c r="O25" i="67"/>
  <c r="N195" i="67"/>
  <c r="N214" i="67"/>
  <c r="H26" i="66"/>
  <c r="G197" i="66"/>
  <c r="G198" i="66"/>
  <c r="G196" i="66"/>
  <c r="G216" i="66"/>
  <c r="J195" i="66"/>
  <c r="J214" i="66"/>
  <c r="L44" i="50"/>
  <c r="L193" i="66"/>
  <c r="L222" i="66"/>
  <c r="H191" i="66"/>
  <c r="H209" i="66"/>
  <c r="H190" i="66"/>
  <c r="P25" i="50"/>
  <c r="L25" i="49"/>
  <c r="H25" i="50"/>
  <c r="G222" i="64"/>
  <c r="D238" i="64"/>
  <c r="D217" i="64"/>
  <c r="O4" i="50"/>
  <c r="G213" i="64"/>
  <c r="G233" i="64"/>
  <c r="G212" i="64"/>
  <c r="C233" i="64"/>
  <c r="D23" i="64"/>
  <c r="C213" i="64"/>
  <c r="C212" i="64"/>
  <c r="B175" i="71"/>
  <c r="B193" i="71"/>
  <c r="B169" i="71"/>
  <c r="B187" i="71"/>
  <c r="B179" i="71"/>
  <c r="B180" i="70"/>
  <c r="B199" i="70"/>
  <c r="B174" i="70"/>
  <c r="B203" i="70"/>
  <c r="B184" i="70"/>
  <c r="B193" i="70"/>
  <c r="Q311" i="72"/>
  <c r="E367" i="67"/>
  <c r="E414" i="70"/>
  <c r="J168" i="64"/>
  <c r="J237" i="64"/>
  <c r="M367" i="67"/>
  <c r="E148" i="64"/>
  <c r="N85" i="48"/>
  <c r="H386" i="67"/>
  <c r="K388" i="70"/>
  <c r="O153" i="64"/>
  <c r="O216" i="64"/>
  <c r="J357" i="72"/>
  <c r="J375" i="72"/>
  <c r="J162" i="59"/>
  <c r="F144" i="58"/>
  <c r="L374" i="69"/>
  <c r="L393" i="69"/>
  <c r="L375" i="69"/>
  <c r="L394" i="69"/>
  <c r="L392" i="69"/>
  <c r="N487" i="68"/>
  <c r="N463" i="68"/>
  <c r="N462" i="68"/>
  <c r="N510" i="68"/>
  <c r="N486" i="68"/>
  <c r="L82" i="60"/>
  <c r="J397" i="67"/>
  <c r="J378" i="67"/>
  <c r="F66" i="59"/>
  <c r="L44" i="60"/>
  <c r="L382" i="66"/>
  <c r="L363" i="66"/>
  <c r="L401" i="66"/>
  <c r="L383" i="66"/>
  <c r="L364" i="66"/>
  <c r="L366" i="66"/>
  <c r="L385" i="66"/>
  <c r="J28" i="59"/>
  <c r="C368" i="66"/>
  <c r="C406" i="66"/>
  <c r="C387" i="66"/>
  <c r="J198" i="72"/>
  <c r="J216" i="72"/>
  <c r="J180" i="72"/>
  <c r="K168" i="42"/>
  <c r="K40" i="72"/>
  <c r="K68" i="72" s="1"/>
  <c r="F167" i="42"/>
  <c r="F39" i="72"/>
  <c r="F67" i="72" s="1"/>
  <c r="P164" i="48"/>
  <c r="G181" i="71"/>
  <c r="G199" i="71"/>
  <c r="H185" i="71"/>
  <c r="H167" i="71"/>
  <c r="I183" i="70"/>
  <c r="I201" i="70"/>
  <c r="I182" i="70"/>
  <c r="I202" i="70"/>
  <c r="J23" i="70"/>
  <c r="M27" i="69"/>
  <c r="L199" i="69"/>
  <c r="L180" i="69"/>
  <c r="H249" i="68"/>
  <c r="H248" i="68"/>
  <c r="H247" i="68"/>
  <c r="F82" i="50"/>
  <c r="O202" i="67"/>
  <c r="O201" i="67"/>
  <c r="Q198" i="67"/>
  <c r="Q216" i="67"/>
  <c r="Q197" i="67"/>
  <c r="N44" i="50"/>
  <c r="F217" i="64"/>
  <c r="F238" i="64"/>
  <c r="B198" i="72"/>
  <c r="B180" i="72"/>
  <c r="B216" i="72"/>
  <c r="L177" i="66"/>
  <c r="L139" i="66"/>
  <c r="N275" i="72"/>
  <c r="N311" i="72" s="1"/>
  <c r="N352" i="72"/>
  <c r="P177" i="66"/>
  <c r="P139" i="66"/>
  <c r="D369" i="65"/>
  <c r="Q367" i="66"/>
  <c r="Q285" i="66"/>
  <c r="Q323" i="66" s="1"/>
  <c r="F352" i="71"/>
  <c r="F275" i="71"/>
  <c r="L505" i="68"/>
  <c r="N150" i="69"/>
  <c r="I198" i="64"/>
  <c r="I156" i="64"/>
  <c r="L207" i="64"/>
  <c r="I93" i="66"/>
  <c r="I175" i="66"/>
  <c r="D455" i="68"/>
  <c r="D201" i="72"/>
  <c r="F172" i="72"/>
  <c r="H105" i="50"/>
  <c r="O194" i="70"/>
  <c r="D148" i="64"/>
  <c r="D105" i="64"/>
  <c r="D147" i="64" s="1"/>
  <c r="L181" i="66"/>
  <c r="L143" i="66"/>
  <c r="E212" i="68"/>
  <c r="J148" i="64"/>
  <c r="J105" i="64"/>
  <c r="E111" i="64"/>
  <c r="O93" i="65"/>
  <c r="O131" i="65" s="1"/>
  <c r="Q173" i="66"/>
  <c r="Q186" i="66"/>
  <c r="F405" i="67"/>
  <c r="D370" i="72"/>
  <c r="D316" i="72"/>
  <c r="M365" i="64"/>
  <c r="M428" i="64"/>
  <c r="G405" i="66"/>
  <c r="E360" i="72"/>
  <c r="E378" i="72"/>
  <c r="E377" i="72"/>
  <c r="E359" i="72"/>
  <c r="I164" i="58"/>
  <c r="K162" i="58"/>
  <c r="Q363" i="71"/>
  <c r="Q381" i="71"/>
  <c r="E146" i="58"/>
  <c r="O367" i="71"/>
  <c r="O351" i="71"/>
  <c r="O369" i="71"/>
  <c r="O349" i="71"/>
  <c r="Q375" i="70"/>
  <c r="Q394" i="70"/>
  <c r="Q393" i="70"/>
  <c r="Q374" i="70"/>
  <c r="Q128" i="59"/>
  <c r="K366" i="70"/>
  <c r="K383" i="70"/>
  <c r="K364" i="70"/>
  <c r="K382" i="70"/>
  <c r="K363" i="70"/>
  <c r="K385" i="70"/>
  <c r="K372" i="69"/>
  <c r="K391" i="69"/>
  <c r="O106" i="58"/>
  <c r="K106" i="59"/>
  <c r="M495" i="68"/>
  <c r="M471" i="68"/>
  <c r="M469" i="68"/>
  <c r="M493" i="68"/>
  <c r="O459" i="68"/>
  <c r="O483" i="68"/>
  <c r="O458" i="68"/>
  <c r="O482" i="68"/>
  <c r="O506" i="68"/>
  <c r="O85" i="59"/>
  <c r="Q82" i="58"/>
  <c r="M454" i="68"/>
  <c r="M478" i="68"/>
  <c r="M451" i="68"/>
  <c r="M452" i="68"/>
  <c r="M499" i="68"/>
  <c r="M476" i="68"/>
  <c r="M475" i="68"/>
  <c r="E82" i="60"/>
  <c r="Q372" i="67"/>
  <c r="Q391" i="67"/>
  <c r="Q406" i="67"/>
  <c r="Q387" i="67"/>
  <c r="Q368" i="67"/>
  <c r="M63" i="58"/>
  <c r="K370" i="66"/>
  <c r="K371" i="66"/>
  <c r="K408" i="66"/>
  <c r="K390" i="66"/>
  <c r="K407" i="66"/>
  <c r="K389" i="66"/>
  <c r="K369" i="66"/>
  <c r="Q44" i="59"/>
  <c r="M44" i="58"/>
  <c r="I383" i="66"/>
  <c r="I385" i="66"/>
  <c r="I364" i="66"/>
  <c r="I366" i="66"/>
  <c r="I363" i="66"/>
  <c r="I382" i="66"/>
  <c r="I401" i="66"/>
  <c r="K397" i="65"/>
  <c r="K378" i="65"/>
  <c r="I25" i="58"/>
  <c r="I363" i="65"/>
  <c r="I385" i="65"/>
  <c r="I383" i="65"/>
  <c r="I401" i="65"/>
  <c r="I382" i="65"/>
  <c r="I366" i="65"/>
  <c r="I364" i="65"/>
  <c r="E461" i="64"/>
  <c r="E419" i="64"/>
  <c r="E440" i="64"/>
  <c r="Q450" i="64"/>
  <c r="Q429" i="64"/>
  <c r="Q408" i="64"/>
  <c r="K7" i="58"/>
  <c r="Q4" i="58"/>
  <c r="E4" i="58"/>
  <c r="P181" i="72"/>
  <c r="P199" i="72"/>
  <c r="J178" i="72"/>
  <c r="J196" i="72"/>
  <c r="J195" i="72"/>
  <c r="J177" i="72"/>
  <c r="P173" i="72"/>
  <c r="P172" i="72"/>
  <c r="P174" i="72"/>
  <c r="P192" i="72"/>
  <c r="P191" i="72"/>
  <c r="P209" i="72"/>
  <c r="H209" i="72"/>
  <c r="H173" i="72"/>
  <c r="H208" i="72"/>
  <c r="H192" i="72"/>
  <c r="H174" i="72"/>
  <c r="H172" i="72"/>
  <c r="H191" i="72"/>
  <c r="Q164" i="49"/>
  <c r="M162" i="49"/>
  <c r="E164" i="49"/>
  <c r="E185" i="72"/>
  <c r="E167" i="72"/>
  <c r="D181" i="71"/>
  <c r="D199" i="71"/>
  <c r="G216" i="71"/>
  <c r="H30" i="71"/>
  <c r="G180" i="71"/>
  <c r="G198" i="71"/>
  <c r="P173" i="71"/>
  <c r="P209" i="71"/>
  <c r="P174" i="71"/>
  <c r="P192" i="71"/>
  <c r="P172" i="71"/>
  <c r="P208" i="71"/>
  <c r="P191" i="71"/>
  <c r="L173" i="71"/>
  <c r="L174" i="71"/>
  <c r="L209" i="71"/>
  <c r="L191" i="71"/>
  <c r="L172" i="71"/>
  <c r="L208" i="71"/>
  <c r="L192" i="71"/>
  <c r="E26" i="71"/>
  <c r="D174" i="71"/>
  <c r="D173" i="71"/>
  <c r="D209" i="71"/>
  <c r="D191" i="71"/>
  <c r="D172" i="71"/>
  <c r="D208" i="71"/>
  <c r="D192" i="71"/>
  <c r="O189" i="71"/>
  <c r="O207" i="71"/>
  <c r="O171" i="71"/>
  <c r="G189" i="71"/>
  <c r="G207" i="71"/>
  <c r="G171" i="71"/>
  <c r="Q144" i="49"/>
  <c r="I144" i="48"/>
  <c r="E146" i="48"/>
  <c r="E187" i="71"/>
  <c r="E169" i="71"/>
  <c r="M125" i="48"/>
  <c r="M128" i="48"/>
  <c r="Q180" i="69"/>
  <c r="Q199" i="69"/>
  <c r="M193" i="69"/>
  <c r="M174" i="69"/>
  <c r="I106" i="49"/>
  <c r="I193" i="69"/>
  <c r="I174" i="69"/>
  <c r="Q37" i="68"/>
  <c r="P253" i="68"/>
  <c r="G252" i="68"/>
  <c r="G276" i="68"/>
  <c r="J251" i="68"/>
  <c r="L96" i="42"/>
  <c r="L49" i="68"/>
  <c r="L83" i="68" s="1"/>
  <c r="P238" i="68"/>
  <c r="P262" i="68"/>
  <c r="D88" i="42"/>
  <c r="D45" i="68"/>
  <c r="D79" i="68" s="1"/>
  <c r="O82" i="49"/>
  <c r="K85" i="48"/>
  <c r="Q78" i="42"/>
  <c r="Q44" i="67"/>
  <c r="Q72" i="67" s="1"/>
  <c r="E78" i="42"/>
  <c r="E44" i="67"/>
  <c r="O73" i="42"/>
  <c r="O41" i="67"/>
  <c r="O69" i="67" s="1"/>
  <c r="K73" i="42"/>
  <c r="K41" i="67"/>
  <c r="K69" i="67" s="1"/>
  <c r="O63" i="49"/>
  <c r="G222" i="67"/>
  <c r="G193" i="67"/>
  <c r="C209" i="67"/>
  <c r="C190" i="67"/>
  <c r="C191" i="67"/>
  <c r="J60" i="42"/>
  <c r="J45" i="66"/>
  <c r="J73" i="66" s="1"/>
  <c r="H55" i="42"/>
  <c r="H42" i="66"/>
  <c r="H70" i="66" s="1"/>
  <c r="N25" i="66"/>
  <c r="M195" i="66"/>
  <c r="M214" i="66"/>
  <c r="M23" i="66"/>
  <c r="O44" i="49"/>
  <c r="G47" i="49"/>
  <c r="C44" i="50"/>
  <c r="F205" i="65"/>
  <c r="M223" i="65"/>
  <c r="M204" i="65"/>
  <c r="E28" i="65"/>
  <c r="D201" i="65"/>
  <c r="D202" i="65"/>
  <c r="D200" i="65"/>
  <c r="K35" i="42"/>
  <c r="K41" i="65"/>
  <c r="K69" i="65" s="1"/>
  <c r="H29" i="42"/>
  <c r="H37" i="65"/>
  <c r="O25" i="50"/>
  <c r="G25" i="49"/>
  <c r="F229" i="64"/>
  <c r="J34" i="64"/>
  <c r="I228" i="64"/>
  <c r="I249" i="64"/>
  <c r="L227" i="64"/>
  <c r="L248" i="64"/>
  <c r="D227" i="64"/>
  <c r="D248" i="64"/>
  <c r="L31" i="64"/>
  <c r="K225" i="64"/>
  <c r="K224" i="64"/>
  <c r="C225" i="64"/>
  <c r="D31" i="64"/>
  <c r="C224" i="64"/>
  <c r="P11" i="42"/>
  <c r="P44" i="64"/>
  <c r="P76" i="64" s="1"/>
  <c r="H11" i="42"/>
  <c r="H44" i="64"/>
  <c r="H76" i="64" s="1"/>
  <c r="K10" i="42"/>
  <c r="K43" i="64"/>
  <c r="K75" i="64" s="1"/>
  <c r="C10" i="42"/>
  <c r="C43" i="64"/>
  <c r="C75" i="64" s="1"/>
  <c r="B195" i="66"/>
  <c r="B214" i="66"/>
  <c r="B4" i="49"/>
  <c r="B215" i="64"/>
  <c r="B226" i="64"/>
  <c r="I99" i="67"/>
  <c r="I177" i="67"/>
  <c r="I226" i="68"/>
  <c r="N392" i="70"/>
  <c r="I184" i="66"/>
  <c r="I146" i="66"/>
  <c r="I285" i="69"/>
  <c r="G134" i="72"/>
  <c r="G188" i="72"/>
  <c r="N176" i="67"/>
  <c r="M370" i="71"/>
  <c r="F386" i="67"/>
  <c r="G179" i="65"/>
  <c r="K184" i="65"/>
  <c r="K146" i="65"/>
  <c r="O178" i="67"/>
  <c r="F194" i="69"/>
  <c r="C194" i="69"/>
  <c r="C137" i="69"/>
  <c r="P363" i="72"/>
  <c r="P381" i="72"/>
  <c r="L363" i="71"/>
  <c r="L381" i="71"/>
  <c r="H377" i="71"/>
  <c r="H360" i="71"/>
  <c r="H376" i="71"/>
  <c r="H359" i="71"/>
  <c r="H378" i="71"/>
  <c r="F372" i="69"/>
  <c r="F391" i="69"/>
  <c r="P480" i="68"/>
  <c r="P456" i="68"/>
  <c r="P503" i="68"/>
  <c r="P504" i="68"/>
  <c r="J375" i="67"/>
  <c r="J394" i="67"/>
  <c r="J374" i="67"/>
  <c r="J393" i="67"/>
  <c r="N371" i="67"/>
  <c r="N390" i="67"/>
  <c r="N389" i="67"/>
  <c r="N370" i="67"/>
  <c r="N388" i="67"/>
  <c r="N408" i="67"/>
  <c r="D363" i="67"/>
  <c r="D383" i="67"/>
  <c r="D385" i="67"/>
  <c r="D382" i="67"/>
  <c r="D401" i="67"/>
  <c r="D366" i="67"/>
  <c r="D364" i="67"/>
  <c r="F47" i="59"/>
  <c r="H44" i="58"/>
  <c r="F397" i="65"/>
  <c r="F378" i="65"/>
  <c r="F394" i="65"/>
  <c r="F374" i="65"/>
  <c r="F375" i="65"/>
  <c r="F393" i="65"/>
  <c r="D25" i="59"/>
  <c r="H416" i="64"/>
  <c r="H437" i="64"/>
  <c r="H415" i="64"/>
  <c r="H414" i="64"/>
  <c r="H436" i="64"/>
  <c r="D4" i="59"/>
  <c r="Q165" i="42"/>
  <c r="Q37" i="72"/>
  <c r="H162" i="49"/>
  <c r="D162" i="48"/>
  <c r="O30" i="71"/>
  <c r="N216" i="71"/>
  <c r="N180" i="71"/>
  <c r="N198" i="71"/>
  <c r="P146" i="48"/>
  <c r="D144" i="49"/>
  <c r="G198" i="70"/>
  <c r="G179" i="70"/>
  <c r="G178" i="70"/>
  <c r="G197" i="70"/>
  <c r="G177" i="70"/>
  <c r="G196" i="70"/>
  <c r="G113" i="42"/>
  <c r="G40" i="69"/>
  <c r="F245" i="68"/>
  <c r="F244" i="68"/>
  <c r="F268" i="68"/>
  <c r="J86" i="42"/>
  <c r="J43" i="68"/>
  <c r="N250" i="68"/>
  <c r="N236" i="68"/>
  <c r="F192" i="67"/>
  <c r="E197" i="66"/>
  <c r="E198" i="66"/>
  <c r="E216" i="66"/>
  <c r="F44" i="49"/>
  <c r="P214" i="65"/>
  <c r="P195" i="65"/>
  <c r="N25" i="50"/>
  <c r="F25" i="49"/>
  <c r="I214" i="64"/>
  <c r="E7" i="49"/>
  <c r="H428" i="64"/>
  <c r="O3" i="19"/>
  <c r="Q176" i="39"/>
  <c r="E167" i="39"/>
  <c r="G163" i="39"/>
  <c r="M112" i="39"/>
  <c r="M79" i="39"/>
  <c r="D69" i="39"/>
  <c r="M12" i="39"/>
  <c r="Q165" i="39"/>
  <c r="N103" i="39"/>
  <c r="E168" i="39"/>
  <c r="M78" i="39"/>
  <c r="D60" i="39"/>
  <c r="F35" i="39"/>
  <c r="L70" i="39"/>
  <c r="H55" i="39"/>
  <c r="E5" i="39"/>
  <c r="I122" i="39"/>
  <c r="D15" i="39"/>
  <c r="N21" i="39"/>
  <c r="F20" i="39"/>
  <c r="M147" i="39"/>
  <c r="P154" i="39"/>
  <c r="L147" i="39"/>
  <c r="F177" i="39"/>
  <c r="N154" i="39"/>
  <c r="E176" i="39"/>
  <c r="M140" i="39"/>
  <c r="E121" i="39"/>
  <c r="E116" i="39"/>
  <c r="I8" i="39"/>
  <c r="G135" i="39"/>
  <c r="F73" i="39"/>
  <c r="L103" i="39"/>
  <c r="D88" i="39"/>
  <c r="F116" i="39"/>
  <c r="J171" i="39"/>
  <c r="N135" i="39"/>
  <c r="P41" i="39"/>
  <c r="D163" i="39"/>
  <c r="H135" i="39"/>
  <c r="H121" i="39"/>
  <c r="N74" i="39"/>
  <c r="I117" i="39"/>
  <c r="G59" i="39"/>
  <c r="N177" i="42"/>
  <c r="N45" i="72"/>
  <c r="M176" i="42"/>
  <c r="M44" i="72"/>
  <c r="M72" i="72" s="1"/>
  <c r="K171" i="42"/>
  <c r="K41" i="72"/>
  <c r="F168" i="42"/>
  <c r="F40" i="72"/>
  <c r="F68" i="72" s="1"/>
  <c r="Q168" i="42"/>
  <c r="Q40" i="72"/>
  <c r="Q68" i="72" s="1"/>
  <c r="P167" i="42"/>
  <c r="P39" i="72"/>
  <c r="P67" i="72" s="1"/>
  <c r="O165" i="42"/>
  <c r="O37" i="72"/>
  <c r="N159" i="42"/>
  <c r="N45" i="71"/>
  <c r="N73" i="71" s="1"/>
  <c r="M158" i="42"/>
  <c r="M44" i="71"/>
  <c r="K153" i="42"/>
  <c r="K41" i="71"/>
  <c r="K69" i="71" s="1"/>
  <c r="I149" i="42"/>
  <c r="I39" i="71"/>
  <c r="G35" i="71"/>
  <c r="G63" i="71" s="1"/>
  <c r="F141" i="42"/>
  <c r="F45" i="70"/>
  <c r="D136" i="42"/>
  <c r="D42" i="70"/>
  <c r="D70" i="70" s="1"/>
  <c r="Q131" i="42"/>
  <c r="Q39" i="70"/>
  <c r="Q67" i="70" s="1"/>
  <c r="O126" i="42"/>
  <c r="O35" i="70"/>
  <c r="O63" i="70" s="1"/>
  <c r="N122" i="42"/>
  <c r="N45" i="69"/>
  <c r="N73" i="69" s="1"/>
  <c r="L117" i="42"/>
  <c r="L42" i="69"/>
  <c r="L70" i="69" s="1"/>
  <c r="K116" i="42"/>
  <c r="K41" i="69"/>
  <c r="K69" i="69" s="1"/>
  <c r="I112" i="42"/>
  <c r="I39" i="69"/>
  <c r="G107" i="42"/>
  <c r="G35" i="69"/>
  <c r="E102" i="42"/>
  <c r="E53" i="68"/>
  <c r="E87" i="68" s="1"/>
  <c r="D101" i="42"/>
  <c r="D52" i="68"/>
  <c r="Q93" i="42"/>
  <c r="Q48" i="68"/>
  <c r="Q82" i="68" s="1"/>
  <c r="C176" i="42"/>
  <c r="C44" i="72"/>
  <c r="C72" i="72" s="1"/>
  <c r="F163" i="39"/>
  <c r="E159" i="42"/>
  <c r="E45" i="71"/>
  <c r="E73" i="71" s="1"/>
  <c r="C154" i="42"/>
  <c r="C42" i="71"/>
  <c r="C70" i="71" s="1"/>
  <c r="Q150" i="42"/>
  <c r="Q40" i="71"/>
  <c r="Q68" i="71" s="1"/>
  <c r="M141" i="42"/>
  <c r="M45" i="70"/>
  <c r="M73" i="70" s="1"/>
  <c r="K136" i="42"/>
  <c r="K42" i="70"/>
  <c r="K70" i="70" s="1"/>
  <c r="J135" i="42"/>
  <c r="J41" i="70"/>
  <c r="J69" i="70" s="1"/>
  <c r="H131" i="42"/>
  <c r="H39" i="70"/>
  <c r="H67" i="70" s="1"/>
  <c r="F126" i="42"/>
  <c r="F35" i="70"/>
  <c r="F63" i="70" s="1"/>
  <c r="E122" i="42"/>
  <c r="E45" i="69"/>
  <c r="E73" i="69" s="1"/>
  <c r="C117" i="42"/>
  <c r="C42" i="69"/>
  <c r="C70" i="69" s="1"/>
  <c r="P112" i="42"/>
  <c r="P39" i="69"/>
  <c r="O110" i="42"/>
  <c r="O37" i="69"/>
  <c r="L102" i="42"/>
  <c r="L53" i="68"/>
  <c r="K101" i="42"/>
  <c r="K52" i="68"/>
  <c r="I96" i="42"/>
  <c r="I49" i="68"/>
  <c r="I83" i="68" s="1"/>
  <c r="G92" i="42"/>
  <c r="G47" i="68"/>
  <c r="F89" i="42"/>
  <c r="F46" i="68"/>
  <c r="F80" i="68" s="1"/>
  <c r="D86" i="42"/>
  <c r="D43" i="68"/>
  <c r="O79" i="42"/>
  <c r="O45" i="67"/>
  <c r="O73" i="67" s="1"/>
  <c r="M74" i="42"/>
  <c r="M42" i="67"/>
  <c r="M70" i="67" s="1"/>
  <c r="L73" i="42"/>
  <c r="L41" i="67"/>
  <c r="L69" i="67" s="1"/>
  <c r="J69" i="42"/>
  <c r="J39" i="67"/>
  <c r="I67" i="42"/>
  <c r="I37" i="67"/>
  <c r="I65" i="67" s="1"/>
  <c r="C149" i="42"/>
  <c r="C39" i="71"/>
  <c r="C67" i="71" s="1"/>
  <c r="L165" i="42"/>
  <c r="L37" i="72"/>
  <c r="K159" i="42"/>
  <c r="K45" i="71"/>
  <c r="K73" i="71" s="1"/>
  <c r="I154" i="42"/>
  <c r="I42" i="71"/>
  <c r="H153" i="42"/>
  <c r="H41" i="71"/>
  <c r="H69" i="71" s="1"/>
  <c r="F149" i="42"/>
  <c r="F39" i="71"/>
  <c r="D145" i="42"/>
  <c r="D35" i="71"/>
  <c r="D63" i="71" s="1"/>
  <c r="Q136" i="42"/>
  <c r="Q42" i="70"/>
  <c r="Q70" i="70" s="1"/>
  <c r="O132" i="42"/>
  <c r="O40" i="70"/>
  <c r="O68" i="70" s="1"/>
  <c r="C122" i="42"/>
  <c r="C45" i="69"/>
  <c r="M55" i="42"/>
  <c r="M42" i="66"/>
  <c r="M70" i="66" s="1"/>
  <c r="K51" i="42"/>
  <c r="K40" i="66"/>
  <c r="J50" i="42"/>
  <c r="J39" i="66"/>
  <c r="J67" i="66" s="1"/>
  <c r="I45" i="39"/>
  <c r="H41" i="42"/>
  <c r="H45" i="65"/>
  <c r="H73" i="65" s="1"/>
  <c r="F36" i="42"/>
  <c r="F42" i="65"/>
  <c r="F70" i="65" s="1"/>
  <c r="E35" i="42"/>
  <c r="E41" i="65"/>
  <c r="E69" i="65" s="1"/>
  <c r="C31" i="42"/>
  <c r="C39" i="65"/>
  <c r="C67" i="65" s="1"/>
  <c r="P22" i="42"/>
  <c r="P51" i="64"/>
  <c r="P83" i="64" s="1"/>
  <c r="N20" i="42"/>
  <c r="N49" i="64"/>
  <c r="L15" i="42"/>
  <c r="L46" i="64"/>
  <c r="L78" i="64" s="1"/>
  <c r="K12" i="42"/>
  <c r="K45" i="64"/>
  <c r="I10" i="42"/>
  <c r="I43" i="64"/>
  <c r="I75" i="64" s="1"/>
  <c r="H8" i="42"/>
  <c r="H41" i="64"/>
  <c r="C86" i="42"/>
  <c r="C43" i="68"/>
  <c r="C88" i="42"/>
  <c r="C45" i="68"/>
  <c r="C79" i="68" s="1"/>
  <c r="C55" i="42"/>
  <c r="C42" i="66"/>
  <c r="C70" i="66" s="1"/>
  <c r="C20" i="42"/>
  <c r="C49" i="64"/>
  <c r="C81" i="64" s="1"/>
  <c r="K176" i="42"/>
  <c r="K44" i="72"/>
  <c r="K72" i="72" s="1"/>
  <c r="F172" i="42"/>
  <c r="F42" i="72"/>
  <c r="F70" i="72" s="1"/>
  <c r="D168" i="42"/>
  <c r="D40" i="72"/>
  <c r="D68" i="72" s="1"/>
  <c r="N165" i="42"/>
  <c r="N37" i="72"/>
  <c r="N65" i="72" s="1"/>
  <c r="K158" i="42"/>
  <c r="K44" i="71"/>
  <c r="F154" i="42"/>
  <c r="F42" i="71"/>
  <c r="F70" i="71" s="1"/>
  <c r="E153" i="42"/>
  <c r="E41" i="71"/>
  <c r="N147" i="42"/>
  <c r="N37" i="71"/>
  <c r="H92" i="42"/>
  <c r="H47" i="68"/>
  <c r="G89" i="42"/>
  <c r="G46" i="68"/>
  <c r="G80" i="68" s="1"/>
  <c r="E145" i="42"/>
  <c r="E35" i="71"/>
  <c r="E63" i="71" s="1"/>
  <c r="N136" i="42"/>
  <c r="N42" i="70"/>
  <c r="N70" i="70" s="1"/>
  <c r="M135" i="42"/>
  <c r="M41" i="70"/>
  <c r="M69" i="70" s="1"/>
  <c r="K131" i="42"/>
  <c r="K39" i="70"/>
  <c r="K67" i="70" s="1"/>
  <c r="E126" i="42"/>
  <c r="E35" i="70"/>
  <c r="E63" i="70" s="1"/>
  <c r="N117" i="42"/>
  <c r="N42" i="69"/>
  <c r="N70" i="69" s="1"/>
  <c r="L113" i="42"/>
  <c r="L40" i="69"/>
  <c r="L68" i="69" s="1"/>
  <c r="K112" i="42"/>
  <c r="K39" i="69"/>
  <c r="K67" i="69" s="1"/>
  <c r="E107" i="42"/>
  <c r="E35" i="69"/>
  <c r="E63" i="69" s="1"/>
  <c r="D103" i="42"/>
  <c r="D54" i="68"/>
  <c r="D88" i="68" s="1"/>
  <c r="N101" i="42"/>
  <c r="N52" i="68"/>
  <c r="N86" i="68" s="1"/>
  <c r="M97" i="42"/>
  <c r="M50" i="68"/>
  <c r="M84" i="68" s="1"/>
  <c r="E79" i="42"/>
  <c r="E45" i="67"/>
  <c r="E73" i="67" s="1"/>
  <c r="D78" i="42"/>
  <c r="D44" i="67"/>
  <c r="D72" i="67" s="1"/>
  <c r="M70" i="42"/>
  <c r="M40" i="67"/>
  <c r="M68" i="67" s="1"/>
  <c r="L69" i="42"/>
  <c r="L39" i="67"/>
  <c r="L67" i="67" s="1"/>
  <c r="E60" i="42"/>
  <c r="E45" i="66"/>
  <c r="E73" i="66" s="1"/>
  <c r="D59" i="42"/>
  <c r="D44" i="66"/>
  <c r="D72" i="66" s="1"/>
  <c r="M51" i="42"/>
  <c r="M40" i="66"/>
  <c r="M68" i="66" s="1"/>
  <c r="L50" i="42"/>
  <c r="L39" i="66"/>
  <c r="L67" i="66" s="1"/>
  <c r="K48" i="42"/>
  <c r="K37" i="66"/>
  <c r="K65" i="66" s="1"/>
  <c r="E41" i="42"/>
  <c r="E45" i="65"/>
  <c r="E73" i="65" s="1"/>
  <c r="N35" i="42"/>
  <c r="N41" i="65"/>
  <c r="N69" i="65" s="1"/>
  <c r="L31" i="42"/>
  <c r="L39" i="65"/>
  <c r="L67" i="65" s="1"/>
  <c r="Q22" i="42"/>
  <c r="Q51" i="64"/>
  <c r="Q83" i="64" s="1"/>
  <c r="D172" i="39"/>
  <c r="N159" i="39"/>
  <c r="H147" i="39"/>
  <c r="O165" i="39"/>
  <c r="G147" i="39"/>
  <c r="K176" i="39"/>
  <c r="L159" i="39"/>
  <c r="D150" i="39"/>
  <c r="Q136" i="39"/>
  <c r="G132" i="39"/>
  <c r="K131" i="39"/>
  <c r="K116" i="39"/>
  <c r="H110" i="39"/>
  <c r="M103" i="39"/>
  <c r="D102" i="39"/>
  <c r="L93" i="39"/>
  <c r="L86" i="39"/>
  <c r="H78" i="39"/>
  <c r="K67" i="39"/>
  <c r="N54" i="39"/>
  <c r="O40" i="39"/>
  <c r="F36" i="39"/>
  <c r="E35" i="39"/>
  <c r="K31" i="39"/>
  <c r="G21" i="39"/>
  <c r="N11" i="39"/>
  <c r="P8" i="39"/>
  <c r="M41" i="39"/>
  <c r="M20" i="39"/>
  <c r="L113" i="39"/>
  <c r="K112" i="39"/>
  <c r="G96" i="39"/>
  <c r="H83" i="39"/>
  <c r="F78" i="39"/>
  <c r="N59" i="39"/>
  <c r="D54" i="39"/>
  <c r="I48" i="39"/>
  <c r="P29" i="39"/>
  <c r="N15" i="39"/>
  <c r="K177" i="39"/>
  <c r="K168" i="39"/>
  <c r="P149" i="39"/>
  <c r="C12" i="39"/>
  <c r="P167" i="39"/>
  <c r="F149" i="39"/>
  <c r="D103" i="39"/>
  <c r="E78" i="39"/>
  <c r="K73" i="39"/>
  <c r="P67" i="39"/>
  <c r="O59" i="39"/>
  <c r="J116" i="39"/>
  <c r="D70" i="39"/>
  <c r="N60" i="39"/>
  <c r="E59" i="39"/>
  <c r="E36" i="39"/>
  <c r="D26" i="39"/>
  <c r="P12" i="39"/>
  <c r="G11" i="39"/>
  <c r="L140" i="39"/>
  <c r="P131" i="39"/>
  <c r="E122" i="39"/>
  <c r="F101" i="39"/>
  <c r="I113" i="39"/>
  <c r="P15" i="39"/>
  <c r="N12" i="39"/>
  <c r="H11" i="39"/>
  <c r="J21" i="39"/>
  <c r="P21" i="39"/>
  <c r="C55" i="39"/>
  <c r="C131" i="39"/>
  <c r="C31" i="39"/>
  <c r="C73" i="39"/>
  <c r="C149" i="39"/>
  <c r="E147" i="39"/>
  <c r="L168" i="39"/>
  <c r="L154" i="39"/>
  <c r="L150" i="39"/>
  <c r="D132" i="39"/>
  <c r="N172" i="39"/>
  <c r="N165" i="39"/>
  <c r="J154" i="39"/>
  <c r="N136" i="39"/>
  <c r="J129" i="39"/>
  <c r="Q163" i="39"/>
  <c r="I153" i="39"/>
  <c r="E140" i="39"/>
  <c r="E131" i="39"/>
  <c r="Q116" i="39"/>
  <c r="I112" i="39"/>
  <c r="E107" i="39"/>
  <c r="E79" i="39"/>
  <c r="Q55" i="39"/>
  <c r="I36" i="39"/>
  <c r="E29" i="39"/>
  <c r="I20" i="39"/>
  <c r="F129" i="39"/>
  <c r="K171" i="39"/>
  <c r="K158" i="39"/>
  <c r="K41" i="39"/>
  <c r="L122" i="39"/>
  <c r="L101" i="39"/>
  <c r="L69" i="39"/>
  <c r="L45" i="39"/>
  <c r="L31" i="39"/>
  <c r="D10" i="39"/>
  <c r="J110" i="39"/>
  <c r="J96" i="39"/>
  <c r="N83" i="39"/>
  <c r="J69" i="39"/>
  <c r="F54" i="39"/>
  <c r="F40" i="39"/>
  <c r="N26" i="39"/>
  <c r="L117" i="39"/>
  <c r="L92" i="39"/>
  <c r="L54" i="39"/>
  <c r="H12" i="39"/>
  <c r="N145" i="39"/>
  <c r="J135" i="39"/>
  <c r="F131" i="39"/>
  <c r="N112" i="39"/>
  <c r="N97" i="39"/>
  <c r="H41" i="39"/>
  <c r="K141" i="39"/>
  <c r="G110" i="39"/>
  <c r="O92" i="39"/>
  <c r="P153" i="39"/>
  <c r="D145" i="39"/>
  <c r="H131" i="39"/>
  <c r="L97" i="39"/>
  <c r="G10" i="39"/>
  <c r="J70" i="39"/>
  <c r="I159" i="39"/>
  <c r="I78" i="39"/>
  <c r="Q5" i="39"/>
  <c r="E12" i="39"/>
  <c r="M83" i="39"/>
  <c r="Q10" i="39"/>
  <c r="O163" i="39"/>
  <c r="I110" i="39"/>
  <c r="G177" i="42"/>
  <c r="G45" i="72"/>
  <c r="G73" i="72" s="1"/>
  <c r="J177" i="42"/>
  <c r="J45" i="72"/>
  <c r="J73" i="72" s="1"/>
  <c r="I176" i="42"/>
  <c r="I44" i="72"/>
  <c r="I72" i="72" s="1"/>
  <c r="H172" i="42"/>
  <c r="H42" i="72"/>
  <c r="H70" i="72" s="1"/>
  <c r="G171" i="42"/>
  <c r="G41" i="72"/>
  <c r="G69" i="72" s="1"/>
  <c r="Q167" i="42"/>
  <c r="Q39" i="72"/>
  <c r="Q67" i="72" s="1"/>
  <c r="D176" i="42"/>
  <c r="D44" i="72"/>
  <c r="D72" i="72" s="1"/>
  <c r="N171" i="42"/>
  <c r="N41" i="72"/>
  <c r="N69" i="72" s="1"/>
  <c r="M168" i="42"/>
  <c r="M40" i="72"/>
  <c r="M68" i="72" s="1"/>
  <c r="L167" i="42"/>
  <c r="L39" i="72"/>
  <c r="L67" i="72" s="1"/>
  <c r="K165" i="42"/>
  <c r="K37" i="72"/>
  <c r="K163" i="42"/>
  <c r="K35" i="72"/>
  <c r="K63" i="72" s="1"/>
  <c r="J159" i="42"/>
  <c r="J45" i="71"/>
  <c r="J73" i="71" s="1"/>
  <c r="I158" i="42"/>
  <c r="I44" i="71"/>
  <c r="I72" i="71" s="1"/>
  <c r="H154" i="42"/>
  <c r="H42" i="71"/>
  <c r="H70" i="71" s="1"/>
  <c r="G153" i="42"/>
  <c r="G41" i="71"/>
  <c r="G69" i="71" s="1"/>
  <c r="F150" i="42"/>
  <c r="F40" i="71"/>
  <c r="F68" i="71" s="1"/>
  <c r="E149" i="42"/>
  <c r="E39" i="71"/>
  <c r="E67" i="71" s="1"/>
  <c r="D147" i="42"/>
  <c r="D37" i="71"/>
  <c r="C145" i="42"/>
  <c r="C35" i="71"/>
  <c r="C63" i="71" s="1"/>
  <c r="Q140" i="42"/>
  <c r="Q44" i="70"/>
  <c r="Q72" i="70" s="1"/>
  <c r="P136" i="42"/>
  <c r="P42" i="70"/>
  <c r="P70" i="70" s="1"/>
  <c r="O135" i="42"/>
  <c r="O41" i="70"/>
  <c r="O69" i="70" s="1"/>
  <c r="N132" i="42"/>
  <c r="N40" i="70"/>
  <c r="N68" i="70" s="1"/>
  <c r="M131" i="42"/>
  <c r="M39" i="70"/>
  <c r="M67" i="70" s="1"/>
  <c r="L129" i="42"/>
  <c r="L37" i="70"/>
  <c r="K126" i="42"/>
  <c r="K35" i="70"/>
  <c r="K63" i="70" s="1"/>
  <c r="J122" i="42"/>
  <c r="J45" i="69"/>
  <c r="J73" i="69" s="1"/>
  <c r="I121" i="42"/>
  <c r="I44" i="69"/>
  <c r="H117" i="42"/>
  <c r="H42" i="69"/>
  <c r="H70" i="69" s="1"/>
  <c r="G116" i="42"/>
  <c r="G41" i="69"/>
  <c r="G69" i="69" s="1"/>
  <c r="F113" i="42"/>
  <c r="F40" i="69"/>
  <c r="E112" i="42"/>
  <c r="E39" i="69"/>
  <c r="D110" i="42"/>
  <c r="D37" i="69"/>
  <c r="Q102" i="42"/>
  <c r="Q53" i="68"/>
  <c r="Q87" i="68" s="1"/>
  <c r="P101" i="42"/>
  <c r="P52" i="68"/>
  <c r="P86" i="68" s="1"/>
  <c r="O97" i="42"/>
  <c r="O50" i="68"/>
  <c r="O84" i="68" s="1"/>
  <c r="N96" i="42"/>
  <c r="N49" i="68"/>
  <c r="N83" i="68" s="1"/>
  <c r="M93" i="42"/>
  <c r="M48" i="68"/>
  <c r="M82" i="68" s="1"/>
  <c r="C89" i="42"/>
  <c r="C46" i="68"/>
  <c r="C80" i="68" s="1"/>
  <c r="C167" i="42"/>
  <c r="C39" i="72"/>
  <c r="C67" i="72" s="1"/>
  <c r="Q159" i="42"/>
  <c r="Q45" i="71"/>
  <c r="Q73" i="71" s="1"/>
  <c r="P158" i="42"/>
  <c r="P44" i="71"/>
  <c r="P72" i="71" s="1"/>
  <c r="O154" i="42"/>
  <c r="O42" i="71"/>
  <c r="O70" i="71" s="1"/>
  <c r="N153" i="42"/>
  <c r="N41" i="71"/>
  <c r="N69" i="71" s="1"/>
  <c r="M150" i="42"/>
  <c r="M40" i="71"/>
  <c r="M68" i="71" s="1"/>
  <c r="L149" i="42"/>
  <c r="L39" i="71"/>
  <c r="L67" i="71" s="1"/>
  <c r="K147" i="42"/>
  <c r="K37" i="71"/>
  <c r="J145" i="42"/>
  <c r="J35" i="71"/>
  <c r="J63" i="71" s="1"/>
  <c r="I141" i="42"/>
  <c r="I45" i="70"/>
  <c r="I73" i="70" s="1"/>
  <c r="H140" i="42"/>
  <c r="H44" i="70"/>
  <c r="H72" i="70" s="1"/>
  <c r="G136" i="42"/>
  <c r="G42" i="70"/>
  <c r="G70" i="70" s="1"/>
  <c r="F135" i="42"/>
  <c r="F41" i="70"/>
  <c r="F69" i="70" s="1"/>
  <c r="E132" i="42"/>
  <c r="E40" i="70"/>
  <c r="E68" i="70" s="1"/>
  <c r="D131" i="42"/>
  <c r="D39" i="70"/>
  <c r="D67" i="70" s="1"/>
  <c r="C129" i="42"/>
  <c r="C37" i="70"/>
  <c r="Q122" i="42"/>
  <c r="Q45" i="69"/>
  <c r="Q73" i="69" s="1"/>
  <c r="P121" i="42"/>
  <c r="P44" i="69"/>
  <c r="P72" i="69" s="1"/>
  <c r="O117" i="42"/>
  <c r="O42" i="69"/>
  <c r="O70" i="69" s="1"/>
  <c r="N116" i="42"/>
  <c r="N41" i="69"/>
  <c r="N69" i="69" s="1"/>
  <c r="M113" i="42"/>
  <c r="M40" i="69"/>
  <c r="L112" i="42"/>
  <c r="L39" i="69"/>
  <c r="K110" i="42"/>
  <c r="K37" i="69"/>
  <c r="I103" i="42"/>
  <c r="I54" i="68"/>
  <c r="H102" i="42"/>
  <c r="H53" i="68"/>
  <c r="H87" i="68" s="1"/>
  <c r="G101" i="42"/>
  <c r="G52" i="68"/>
  <c r="F97" i="42"/>
  <c r="F50" i="68"/>
  <c r="F84" i="68" s="1"/>
  <c r="E96" i="42"/>
  <c r="E49" i="68"/>
  <c r="D93" i="42"/>
  <c r="D48" i="68"/>
  <c r="D82" i="68" s="1"/>
  <c r="C92" i="42"/>
  <c r="C47" i="68"/>
  <c r="Q88" i="42"/>
  <c r="Q45" i="68"/>
  <c r="Q79" i="68" s="1"/>
  <c r="P86" i="42"/>
  <c r="P43" i="68"/>
  <c r="K79" i="42"/>
  <c r="K45" i="67"/>
  <c r="K73" i="67" s="1"/>
  <c r="J78" i="42"/>
  <c r="J44" i="67"/>
  <c r="J72" i="67" s="1"/>
  <c r="I74" i="42"/>
  <c r="I42" i="67"/>
  <c r="H73" i="42"/>
  <c r="H41" i="67"/>
  <c r="H69" i="67" s="1"/>
  <c r="G70" i="42"/>
  <c r="G40" i="67"/>
  <c r="G68" i="67" s="1"/>
  <c r="F69" i="42"/>
  <c r="F39" i="67"/>
  <c r="F67" i="67" s="1"/>
  <c r="E67" i="42"/>
  <c r="E37" i="67"/>
  <c r="C177" i="42"/>
  <c r="C45" i="72"/>
  <c r="C73" i="72" s="1"/>
  <c r="C140" i="42"/>
  <c r="C44" i="70"/>
  <c r="I167" i="42"/>
  <c r="I39" i="72"/>
  <c r="I67" i="72" s="1"/>
  <c r="H165" i="42"/>
  <c r="H37" i="72"/>
  <c r="H163" i="39"/>
  <c r="G159" i="42"/>
  <c r="G45" i="71"/>
  <c r="G73" i="71" s="1"/>
  <c r="F158" i="42"/>
  <c r="F44" i="71"/>
  <c r="F72" i="71" s="1"/>
  <c r="E154" i="42"/>
  <c r="E42" i="71"/>
  <c r="E70" i="71" s="1"/>
  <c r="D153" i="42"/>
  <c r="D41" i="71"/>
  <c r="D69" i="71" s="1"/>
  <c r="C150" i="42"/>
  <c r="C40" i="71"/>
  <c r="C68" i="71" s="1"/>
  <c r="Q147" i="42"/>
  <c r="Q37" i="71"/>
  <c r="P145" i="39"/>
  <c r="O141" i="42"/>
  <c r="O45" i="70"/>
  <c r="N140" i="42"/>
  <c r="N44" i="70"/>
  <c r="N72" i="70" s="1"/>
  <c r="M136" i="42"/>
  <c r="M42" i="70"/>
  <c r="L135" i="42"/>
  <c r="L41" i="70"/>
  <c r="L69" i="70" s="1"/>
  <c r="K132" i="42"/>
  <c r="K40" i="70"/>
  <c r="C113" i="42"/>
  <c r="C40" i="69"/>
  <c r="J59" i="42"/>
  <c r="J44" i="66"/>
  <c r="I55" i="42"/>
  <c r="I42" i="66"/>
  <c r="I70" i="66" s="1"/>
  <c r="H54" i="42"/>
  <c r="H41" i="66"/>
  <c r="G51" i="42"/>
  <c r="G40" i="66"/>
  <c r="G68" i="66" s="1"/>
  <c r="F50" i="42"/>
  <c r="F39" i="66"/>
  <c r="E48" i="42"/>
  <c r="E37" i="66"/>
  <c r="E65" i="66" s="1"/>
  <c r="E45" i="42"/>
  <c r="E35" i="66"/>
  <c r="D41" i="42"/>
  <c r="D45" i="65"/>
  <c r="D73" i="65" s="1"/>
  <c r="C40" i="42"/>
  <c r="C44" i="65"/>
  <c r="C72" i="65" s="1"/>
  <c r="Q35" i="42"/>
  <c r="Q41" i="65"/>
  <c r="Q69" i="65" s="1"/>
  <c r="P32" i="42"/>
  <c r="P40" i="65"/>
  <c r="O31" i="42"/>
  <c r="O39" i="65"/>
  <c r="O67" i="65" s="1"/>
  <c r="N29" i="42"/>
  <c r="N37" i="65"/>
  <c r="M26" i="42"/>
  <c r="M35" i="65"/>
  <c r="M63" i="65" s="1"/>
  <c r="L22" i="42"/>
  <c r="L51" i="64"/>
  <c r="K21" i="42"/>
  <c r="K50" i="64"/>
  <c r="K82" i="64" s="1"/>
  <c r="J20" i="42"/>
  <c r="J49" i="64"/>
  <c r="I16" i="42"/>
  <c r="I47" i="64"/>
  <c r="I79" i="64" s="1"/>
  <c r="H15" i="42"/>
  <c r="H46" i="64"/>
  <c r="G12" i="42"/>
  <c r="G45" i="64"/>
  <c r="G77" i="64" s="1"/>
  <c r="F11" i="42"/>
  <c r="F44" i="64"/>
  <c r="E10" i="42"/>
  <c r="E43" i="64"/>
  <c r="E75" i="64" s="1"/>
  <c r="D8" i="42"/>
  <c r="D41" i="64"/>
  <c r="C112" i="42"/>
  <c r="C39" i="69"/>
  <c r="C15" i="42"/>
  <c r="C46" i="64"/>
  <c r="C78" i="64" s="1"/>
  <c r="C48" i="42"/>
  <c r="C37" i="66"/>
  <c r="C50" i="42"/>
  <c r="C39" i="66"/>
  <c r="C67" i="66" s="1"/>
  <c r="C11" i="42"/>
  <c r="C44" i="64"/>
  <c r="C76" i="64" s="1"/>
  <c r="H177" i="42"/>
  <c r="H45" i="72"/>
  <c r="H73" i="72" s="1"/>
  <c r="G176" i="42"/>
  <c r="G44" i="72"/>
  <c r="G72" i="72" s="1"/>
  <c r="Q171" i="42"/>
  <c r="Q41" i="72"/>
  <c r="Q69" i="72" s="1"/>
  <c r="P168" i="42"/>
  <c r="P40" i="72"/>
  <c r="P68" i="72" s="1"/>
  <c r="O167" i="42"/>
  <c r="O39" i="72"/>
  <c r="O67" i="72" s="1"/>
  <c r="J165" i="42"/>
  <c r="J37" i="72"/>
  <c r="J65" i="72" s="1"/>
  <c r="I163" i="42"/>
  <c r="I35" i="72"/>
  <c r="I63" i="72" s="1"/>
  <c r="H159" i="42"/>
  <c r="H45" i="71"/>
  <c r="H73" i="71" s="1"/>
  <c r="G158" i="42"/>
  <c r="G44" i="71"/>
  <c r="G72" i="71" s="1"/>
  <c r="Q153" i="42"/>
  <c r="Q41" i="71"/>
  <c r="Q69" i="71" s="1"/>
  <c r="P150" i="42"/>
  <c r="P40" i="71"/>
  <c r="P68" i="71" s="1"/>
  <c r="O149" i="42"/>
  <c r="O39" i="71"/>
  <c r="O67" i="71" s="1"/>
  <c r="J147" i="42"/>
  <c r="J37" i="71"/>
  <c r="D92" i="42"/>
  <c r="D47" i="68"/>
  <c r="D81" i="68" s="1"/>
  <c r="N88" i="42"/>
  <c r="N45" i="68"/>
  <c r="N79" i="68" s="1"/>
  <c r="M86" i="42"/>
  <c r="M43" i="68"/>
  <c r="Q35" i="71"/>
  <c r="Q63" i="71" s="1"/>
  <c r="P141" i="42"/>
  <c r="P45" i="70"/>
  <c r="P73" i="70" s="1"/>
  <c r="O140" i="42"/>
  <c r="O44" i="70"/>
  <c r="O72" i="70" s="1"/>
  <c r="J136" i="42"/>
  <c r="J42" i="70"/>
  <c r="J70" i="70" s="1"/>
  <c r="I135" i="42"/>
  <c r="I41" i="70"/>
  <c r="I69" i="70" s="1"/>
  <c r="H132" i="42"/>
  <c r="H40" i="70"/>
  <c r="H68" i="70" s="1"/>
  <c r="G131" i="42"/>
  <c r="G39" i="70"/>
  <c r="G67" i="70" s="1"/>
  <c r="Q126" i="42"/>
  <c r="Q35" i="70"/>
  <c r="Q63" i="70" s="1"/>
  <c r="P122" i="42"/>
  <c r="P45" i="69"/>
  <c r="P73" i="69" s="1"/>
  <c r="O121" i="42"/>
  <c r="O44" i="69"/>
  <c r="O72" i="69" s="1"/>
  <c r="J117" i="42"/>
  <c r="J42" i="69"/>
  <c r="J70" i="69" s="1"/>
  <c r="I116" i="42"/>
  <c r="I41" i="69"/>
  <c r="I69" i="69" s="1"/>
  <c r="H113" i="42"/>
  <c r="H40" i="69"/>
  <c r="G112" i="42"/>
  <c r="G39" i="69"/>
  <c r="G67" i="69" s="1"/>
  <c r="Q107" i="42"/>
  <c r="Q35" i="69"/>
  <c r="Q63" i="69" s="1"/>
  <c r="P103" i="42"/>
  <c r="P54" i="68"/>
  <c r="P88" i="68" s="1"/>
  <c r="O102" i="42"/>
  <c r="O53" i="68"/>
  <c r="O87" i="68" s="1"/>
  <c r="J101" i="42"/>
  <c r="J52" i="68"/>
  <c r="J86" i="68" s="1"/>
  <c r="I97" i="42"/>
  <c r="I50" i="68"/>
  <c r="I84" i="68" s="1"/>
  <c r="Q79" i="42"/>
  <c r="Q45" i="67"/>
  <c r="Q73" i="67" s="1"/>
  <c r="P78" i="42"/>
  <c r="P44" i="67"/>
  <c r="P72" i="67" s="1"/>
  <c r="O74" i="42"/>
  <c r="O42" i="67"/>
  <c r="O70" i="67" s="1"/>
  <c r="J73" i="42"/>
  <c r="J41" i="67"/>
  <c r="J69" i="67" s="1"/>
  <c r="I70" i="42"/>
  <c r="I40" i="67"/>
  <c r="I68" i="67" s="1"/>
  <c r="H69" i="42"/>
  <c r="H39" i="67"/>
  <c r="H67" i="67" s="1"/>
  <c r="G67" i="42"/>
  <c r="G37" i="67"/>
  <c r="G65" i="67" s="1"/>
  <c r="Q60" i="42"/>
  <c r="Q45" i="66"/>
  <c r="Q73" i="66" s="1"/>
  <c r="P59" i="42"/>
  <c r="P44" i="66"/>
  <c r="P72" i="66" s="1"/>
  <c r="O55" i="42"/>
  <c r="O42" i="66"/>
  <c r="O70" i="66" s="1"/>
  <c r="J54" i="42"/>
  <c r="J41" i="66"/>
  <c r="J69" i="66" s="1"/>
  <c r="I51" i="42"/>
  <c r="I40" i="66"/>
  <c r="I68" i="66" s="1"/>
  <c r="H50" i="42"/>
  <c r="H39" i="66"/>
  <c r="H67" i="66" s="1"/>
  <c r="G48" i="42"/>
  <c r="G37" i="66"/>
  <c r="G65" i="66" s="1"/>
  <c r="Q41" i="42"/>
  <c r="Q45" i="65"/>
  <c r="Q73" i="65" s="1"/>
  <c r="P40" i="42"/>
  <c r="P44" i="65"/>
  <c r="P72" i="65" s="1"/>
  <c r="O36" i="42"/>
  <c r="O42" i="65"/>
  <c r="O70" i="65" s="1"/>
  <c r="J35" i="42"/>
  <c r="J41" i="65"/>
  <c r="J69" i="65" s="1"/>
  <c r="I32" i="42"/>
  <c r="I40" i="65"/>
  <c r="I68" i="65" s="1"/>
  <c r="H31" i="42"/>
  <c r="H39" i="65"/>
  <c r="H67" i="65" s="1"/>
  <c r="G29" i="42"/>
  <c r="G37" i="65"/>
  <c r="G41" i="42"/>
  <c r="G45" i="65"/>
  <c r="Q36" i="42"/>
  <c r="Q42" i="65"/>
  <c r="Q70" i="65" s="1"/>
  <c r="P35" i="42"/>
  <c r="P41" i="65"/>
  <c r="O32" i="42"/>
  <c r="O40" i="65"/>
  <c r="O68" i="65" s="1"/>
  <c r="J31" i="42"/>
  <c r="J39" i="65"/>
  <c r="I29" i="42"/>
  <c r="I37" i="65"/>
  <c r="I65" i="65" s="1"/>
  <c r="H26" i="42"/>
  <c r="H35" i="65"/>
  <c r="H63" i="65" s="1"/>
  <c r="G22" i="42"/>
  <c r="G51" i="64"/>
  <c r="G83" i="64" s="1"/>
  <c r="Q20" i="42"/>
  <c r="Q49" i="64"/>
  <c r="P16" i="42"/>
  <c r="P47" i="64"/>
  <c r="P79" i="64" s="1"/>
  <c r="O15" i="42"/>
  <c r="O46" i="64"/>
  <c r="J12" i="42"/>
  <c r="J45" i="64"/>
  <c r="J77" i="64" s="1"/>
  <c r="I11" i="42"/>
  <c r="I44" i="64"/>
  <c r="H10" i="42"/>
  <c r="H43" i="64"/>
  <c r="H75" i="64" s="1"/>
  <c r="G8" i="42"/>
  <c r="G41" i="64"/>
  <c r="C5" i="39"/>
  <c r="M22" i="42"/>
  <c r="M51" i="64"/>
  <c r="M83" i="64" s="1"/>
  <c r="L21" i="42"/>
  <c r="L50" i="64"/>
  <c r="L82" i="64" s="1"/>
  <c r="K20" i="42"/>
  <c r="K49" i="64"/>
  <c r="K81" i="64" s="1"/>
  <c r="F16" i="42"/>
  <c r="F47" i="64"/>
  <c r="F79" i="64" s="1"/>
  <c r="E15" i="42"/>
  <c r="E46" i="64"/>
  <c r="E78" i="64" s="1"/>
  <c r="D12" i="42"/>
  <c r="D45" i="64"/>
  <c r="D77" i="64" s="1"/>
  <c r="N10" i="42"/>
  <c r="N43" i="64"/>
  <c r="N75" i="64" s="1"/>
  <c r="M8" i="42"/>
  <c r="M41" i="64"/>
  <c r="C83" i="42"/>
  <c r="C41" i="68"/>
  <c r="C75" i="68" s="1"/>
  <c r="C3" i="44"/>
  <c r="C9" i="48"/>
  <c r="Q3" i="44"/>
  <c r="Q9" i="48"/>
  <c r="H3" i="44"/>
  <c r="H9" i="48"/>
  <c r="P24" i="44"/>
  <c r="P30" i="48"/>
  <c r="M24" i="44"/>
  <c r="M30" i="48"/>
  <c r="H43" i="44"/>
  <c r="H49" i="48"/>
  <c r="C24" i="44"/>
  <c r="C30" i="48"/>
  <c r="K43" i="44"/>
  <c r="K49" i="48"/>
  <c r="D62" i="44"/>
  <c r="D68" i="48"/>
  <c r="M62" i="44"/>
  <c r="M68" i="48"/>
  <c r="B43" i="44"/>
  <c r="B49" i="48"/>
  <c r="G43" i="44"/>
  <c r="G49" i="48"/>
  <c r="N43" i="44"/>
  <c r="N49" i="48"/>
  <c r="E62" i="44"/>
  <c r="E68" i="48"/>
  <c r="N81" i="44"/>
  <c r="N117" i="68"/>
  <c r="N111" i="68" s="1"/>
  <c r="N87" i="48"/>
  <c r="I81" i="44"/>
  <c r="I117" i="68"/>
  <c r="I87" i="48"/>
  <c r="O43" i="44"/>
  <c r="O49" i="48"/>
  <c r="O43" i="48" s="1"/>
  <c r="D81" i="44"/>
  <c r="D117" i="68"/>
  <c r="D213" i="68" s="1"/>
  <c r="D87" i="48"/>
  <c r="G376" i="72"/>
  <c r="K323" i="66"/>
  <c r="D399" i="70"/>
  <c r="K150" i="66"/>
  <c r="G191" i="64"/>
  <c r="K197" i="64"/>
  <c r="K203" i="64"/>
  <c r="I205" i="64"/>
  <c r="G181" i="65"/>
  <c r="G143" i="65"/>
  <c r="I185" i="65"/>
  <c r="G174" i="67"/>
  <c r="O386" i="67"/>
  <c r="O329" i="67"/>
  <c r="P399" i="69"/>
  <c r="D431" i="64"/>
  <c r="E465" i="68"/>
  <c r="G203" i="67"/>
  <c r="J376" i="72"/>
  <c r="D156" i="64"/>
  <c r="O203" i="64"/>
  <c r="K365" i="64"/>
  <c r="O367" i="65"/>
  <c r="G342" i="66"/>
  <c r="N407" i="67"/>
  <c r="O203" i="67"/>
  <c r="I181" i="70"/>
  <c r="G196" i="67"/>
  <c r="P213" i="67"/>
  <c r="D132" i="67"/>
  <c r="P188" i="72"/>
  <c r="P134" i="72"/>
  <c r="Q160" i="68"/>
  <c r="B205" i="64"/>
  <c r="B163" i="64"/>
  <c r="F177" i="67"/>
  <c r="F139" i="67"/>
  <c r="O184" i="67"/>
  <c r="G358" i="72"/>
  <c r="P304" i="67"/>
  <c r="P323" i="67" s="1"/>
  <c r="P329" i="66"/>
  <c r="P386" i="66"/>
  <c r="P304" i="66"/>
  <c r="G401" i="68"/>
  <c r="M395" i="67"/>
  <c r="Q361" i="71"/>
  <c r="E367" i="69"/>
  <c r="E479" i="68"/>
  <c r="I338" i="64"/>
  <c r="I359" i="64" s="1"/>
  <c r="D376" i="70"/>
  <c r="I304" i="65"/>
  <c r="I323" i="65" s="1"/>
  <c r="I386" i="65"/>
  <c r="I329" i="65"/>
  <c r="B204" i="64"/>
  <c r="C203" i="64"/>
  <c r="G455" i="68"/>
  <c r="C449" i="64"/>
  <c r="I455" i="68"/>
  <c r="M132" i="66"/>
  <c r="M196" i="70"/>
  <c r="P192" i="64"/>
  <c r="P198" i="64"/>
  <c r="P156" i="64"/>
  <c r="G202" i="64"/>
  <c r="C211" i="68"/>
  <c r="J399" i="69"/>
  <c r="G407" i="68"/>
  <c r="C407" i="68"/>
  <c r="C479" i="68"/>
  <c r="B208" i="71"/>
  <c r="B126" i="64"/>
  <c r="P191" i="64"/>
  <c r="M93" i="65"/>
  <c r="M131" i="65" s="1"/>
  <c r="M132" i="65"/>
  <c r="N179" i="66"/>
  <c r="D407" i="65"/>
  <c r="O275" i="72"/>
  <c r="O311" i="72" s="1"/>
  <c r="Q509" i="68"/>
  <c r="G414" i="66"/>
  <c r="F285" i="66"/>
  <c r="F323" i="66" s="1"/>
  <c r="G399" i="70"/>
  <c r="G373" i="69"/>
  <c r="K105" i="50"/>
  <c r="K223" i="64"/>
  <c r="C112" i="69"/>
  <c r="C131" i="69" s="1"/>
  <c r="Q359" i="64"/>
  <c r="I407" i="65"/>
  <c r="K111" i="71"/>
  <c r="K129" i="71" s="1"/>
  <c r="P386" i="65"/>
  <c r="P329" i="65"/>
  <c r="O132" i="65"/>
  <c r="B197" i="72"/>
  <c r="K175" i="69"/>
  <c r="K93" i="69"/>
  <c r="K131" i="69" s="1"/>
  <c r="G376" i="71"/>
  <c r="C181" i="69"/>
  <c r="E134" i="71"/>
  <c r="E188" i="71"/>
  <c r="Q44" i="48"/>
  <c r="O174" i="67"/>
  <c r="H449" i="64"/>
  <c r="G99" i="65"/>
  <c r="K181" i="65"/>
  <c r="B170" i="65"/>
  <c r="O99" i="66"/>
  <c r="O181" i="66"/>
  <c r="O143" i="66"/>
  <c r="Q184" i="66"/>
  <c r="Q146" i="66"/>
  <c r="G452" i="64"/>
  <c r="P304" i="65"/>
  <c r="N203" i="67"/>
  <c r="G178" i="68"/>
  <c r="J139" i="65"/>
  <c r="H150" i="65"/>
  <c r="Q4" i="48"/>
  <c r="H224" i="68"/>
  <c r="P342" i="66"/>
  <c r="N373" i="70"/>
  <c r="Q367" i="69"/>
  <c r="N386" i="67"/>
  <c r="D146" i="66"/>
  <c r="C170" i="72"/>
  <c r="C93" i="72"/>
  <c r="M352" i="71"/>
  <c r="F150" i="69"/>
  <c r="L188" i="71"/>
  <c r="L134" i="71"/>
  <c r="K143" i="66"/>
  <c r="F179" i="72"/>
  <c r="E139" i="67"/>
  <c r="Q163" i="64"/>
  <c r="I213" i="66"/>
  <c r="I150" i="66"/>
  <c r="Q150" i="65"/>
  <c r="J146" i="66"/>
  <c r="B231" i="68"/>
  <c r="B159" i="68"/>
  <c r="L175" i="70"/>
  <c r="H405" i="67"/>
  <c r="C222" i="69"/>
  <c r="G223" i="64"/>
  <c r="E176" i="71"/>
  <c r="I4" i="48"/>
  <c r="I132" i="65"/>
  <c r="F184" i="66"/>
  <c r="F146" i="66"/>
  <c r="K185" i="67"/>
  <c r="N208" i="68"/>
  <c r="H186" i="66"/>
  <c r="G379" i="71"/>
  <c r="K367" i="70"/>
  <c r="N489" i="68"/>
  <c r="O428" i="64"/>
  <c r="Q361" i="72"/>
  <c r="K367" i="69"/>
  <c r="C124" i="50"/>
  <c r="B237" i="64"/>
  <c r="G194" i="70"/>
  <c r="K373" i="66"/>
  <c r="G208" i="72"/>
  <c r="I200" i="70"/>
  <c r="E170" i="71"/>
  <c r="J147" i="71"/>
  <c r="I213" i="70"/>
  <c r="I150" i="70"/>
  <c r="E213" i="66"/>
  <c r="B143" i="65"/>
  <c r="C304" i="67"/>
  <c r="C323" i="67" s="1"/>
  <c r="C386" i="67"/>
  <c r="C329" i="67"/>
  <c r="E455" i="68"/>
  <c r="H112" i="69"/>
  <c r="H131" i="69" s="1"/>
  <c r="H191" i="64"/>
  <c r="K111" i="64"/>
  <c r="K195" i="64" s="1"/>
  <c r="E198" i="64"/>
  <c r="E156" i="64"/>
  <c r="O201" i="64"/>
  <c r="E93" i="65"/>
  <c r="E132" i="65"/>
  <c r="E177" i="65"/>
  <c r="L181" i="65"/>
  <c r="L143" i="65"/>
  <c r="Q171" i="66"/>
  <c r="C180" i="66"/>
  <c r="F82" i="48"/>
  <c r="L111" i="64"/>
  <c r="F198" i="64"/>
  <c r="L201" i="64"/>
  <c r="C205" i="64"/>
  <c r="C163" i="64"/>
  <c r="P28" i="48"/>
  <c r="C171" i="67"/>
  <c r="C82" i="48"/>
  <c r="M212" i="68"/>
  <c r="K215" i="68"/>
  <c r="G383" i="72"/>
  <c r="B203" i="64"/>
  <c r="G192" i="64"/>
  <c r="I111" i="64"/>
  <c r="Q196" i="64"/>
  <c r="C199" i="64"/>
  <c r="O204" i="64"/>
  <c r="I207" i="64"/>
  <c r="I174" i="65"/>
  <c r="J181" i="65"/>
  <c r="K183" i="65"/>
  <c r="J181" i="66"/>
  <c r="J143" i="66"/>
  <c r="L184" i="66"/>
  <c r="B175" i="67"/>
  <c r="M82" i="48"/>
  <c r="L216" i="68"/>
  <c r="O220" i="68"/>
  <c r="L227" i="68"/>
  <c r="N367" i="69"/>
  <c r="D452" i="64"/>
  <c r="H316" i="71"/>
  <c r="L392" i="67"/>
  <c r="L386" i="67"/>
  <c r="I459" i="64"/>
  <c r="Q316" i="72"/>
  <c r="Q370" i="72"/>
  <c r="N323" i="69"/>
  <c r="L143" i="50"/>
  <c r="J329" i="67"/>
  <c r="J386" i="67"/>
  <c r="J304" i="67"/>
  <c r="G399" i="69"/>
  <c r="J126" i="64"/>
  <c r="J147" i="64" s="1"/>
  <c r="G131" i="70"/>
  <c r="O263" i="68"/>
  <c r="B143" i="66"/>
  <c r="Q255" i="68"/>
  <c r="P190" i="71"/>
  <c r="K178" i="68"/>
  <c r="F156" i="64"/>
  <c r="D134" i="72"/>
  <c r="D188" i="72"/>
  <c r="Q139" i="67"/>
  <c r="M135" i="68"/>
  <c r="G255" i="68"/>
  <c r="Q261" i="68"/>
  <c r="Q375" i="72"/>
  <c r="Q357" i="72"/>
  <c r="K164" i="58"/>
  <c r="G164" i="58"/>
  <c r="Q367" i="72"/>
  <c r="Q351" i="72"/>
  <c r="Q349" i="72"/>
  <c r="Q369" i="72"/>
  <c r="I162" i="59"/>
  <c r="E162" i="58"/>
  <c r="O381" i="71"/>
  <c r="O363" i="71"/>
  <c r="O359" i="71"/>
  <c r="O377" i="71"/>
  <c r="O378" i="71"/>
  <c r="O360" i="71"/>
  <c r="O358" i="71"/>
  <c r="I357" i="71"/>
  <c r="I375" i="71"/>
  <c r="O146" i="58"/>
  <c r="K146" i="59"/>
  <c r="M144" i="59"/>
  <c r="I144" i="58"/>
  <c r="E351" i="71"/>
  <c r="E369" i="71"/>
  <c r="E367" i="71"/>
  <c r="E349" i="71"/>
  <c r="Q396" i="70"/>
  <c r="Q377" i="70"/>
  <c r="Q415" i="70"/>
  <c r="M372" i="70"/>
  <c r="M391" i="70"/>
  <c r="I387" i="70"/>
  <c r="I368" i="70"/>
  <c r="E387" i="70"/>
  <c r="E368" i="70"/>
  <c r="K128" i="58"/>
  <c r="G128" i="59"/>
  <c r="Q125" i="58"/>
  <c r="I366" i="70"/>
  <c r="I383" i="70"/>
  <c r="I364" i="70"/>
  <c r="I382" i="70"/>
  <c r="I363" i="70"/>
  <c r="I385" i="70"/>
  <c r="E125" i="58"/>
  <c r="O378" i="69"/>
  <c r="O397" i="69"/>
  <c r="O375" i="69"/>
  <c r="O393" i="69"/>
  <c r="O374" i="69"/>
  <c r="O394" i="69"/>
  <c r="M391" i="69"/>
  <c r="M372" i="69"/>
  <c r="O109" i="58"/>
  <c r="K109" i="58"/>
  <c r="M106" i="58"/>
  <c r="I106" i="58"/>
  <c r="E364" i="69"/>
  <c r="E363" i="69"/>
  <c r="E383" i="69"/>
  <c r="E382" i="69"/>
  <c r="E385" i="69"/>
  <c r="E366" i="69"/>
  <c r="G493" i="68"/>
  <c r="G469" i="68"/>
  <c r="G492" i="68"/>
  <c r="M490" i="68"/>
  <c r="M467" i="68"/>
  <c r="M489" i="68"/>
  <c r="M466" i="68"/>
  <c r="M491" i="68"/>
  <c r="O488" i="68"/>
  <c r="O464" i="68"/>
  <c r="I463" i="68"/>
  <c r="I486" i="68"/>
  <c r="I487" i="68"/>
  <c r="I462" i="68"/>
  <c r="I485" i="68"/>
  <c r="I510" i="68"/>
  <c r="K484" i="68"/>
  <c r="K508" i="68"/>
  <c r="K460" i="68"/>
  <c r="G508" i="68"/>
  <c r="G484" i="68"/>
  <c r="G460" i="68"/>
  <c r="Q483" i="68"/>
  <c r="Q458" i="68"/>
  <c r="Q457" i="68"/>
  <c r="Q506" i="68"/>
  <c r="Q482" i="68"/>
  <c r="Q459" i="68"/>
  <c r="K503" i="68"/>
  <c r="K480" i="68"/>
  <c r="K456" i="68"/>
  <c r="K504" i="68"/>
  <c r="I85" i="59"/>
  <c r="E85" i="59"/>
  <c r="K82" i="59"/>
  <c r="I397" i="67"/>
  <c r="I378" i="67"/>
  <c r="G396" i="67"/>
  <c r="G377" i="67"/>
  <c r="G395" i="67"/>
  <c r="G415" i="67"/>
  <c r="O391" i="67"/>
  <c r="O372" i="67"/>
  <c r="E390" i="67"/>
  <c r="E408" i="67"/>
  <c r="E370" i="67"/>
  <c r="E407" i="67"/>
  <c r="E369" i="67"/>
  <c r="E389" i="67"/>
  <c r="E371" i="67"/>
  <c r="K387" i="67"/>
  <c r="K406" i="67"/>
  <c r="K368" i="67"/>
  <c r="I66" i="58"/>
  <c r="E66" i="59"/>
  <c r="O63" i="59"/>
  <c r="K63" i="59"/>
  <c r="G63" i="60"/>
  <c r="I378" i="66"/>
  <c r="I397" i="66"/>
  <c r="G396" i="66"/>
  <c r="G395" i="66"/>
  <c r="G415" i="66"/>
  <c r="G377" i="66"/>
  <c r="E393" i="66"/>
  <c r="E394" i="66"/>
  <c r="E392" i="66"/>
  <c r="E374" i="66"/>
  <c r="E375" i="66"/>
  <c r="Q389" i="66"/>
  <c r="Q388" i="66"/>
  <c r="Q370" i="66"/>
  <c r="Q390" i="66"/>
  <c r="Q371" i="66"/>
  <c r="Q408" i="66"/>
  <c r="E389" i="66"/>
  <c r="E408" i="66"/>
  <c r="E390" i="66"/>
  <c r="E371" i="66"/>
  <c r="E370" i="66"/>
  <c r="K406" i="66"/>
  <c r="K368" i="66"/>
  <c r="K387" i="66"/>
  <c r="Q47" i="58"/>
  <c r="M47" i="58"/>
  <c r="O44" i="60"/>
  <c r="K44" i="60"/>
  <c r="G44" i="59"/>
  <c r="G44" i="60"/>
  <c r="Q378" i="65"/>
  <c r="Q397" i="65"/>
  <c r="O415" i="65"/>
  <c r="O396" i="65"/>
  <c r="O414" i="65"/>
  <c r="O377" i="65"/>
  <c r="E375" i="65"/>
  <c r="E394" i="65"/>
  <c r="E393" i="65"/>
  <c r="E374" i="65"/>
  <c r="E390" i="65"/>
  <c r="E371" i="65"/>
  <c r="E389" i="65"/>
  <c r="E370" i="65"/>
  <c r="E388" i="65"/>
  <c r="E408" i="65"/>
  <c r="K387" i="65"/>
  <c r="K368" i="65"/>
  <c r="K406" i="65"/>
  <c r="Q28" i="58"/>
  <c r="E28" i="58"/>
  <c r="O25" i="60"/>
  <c r="O382" i="65"/>
  <c r="O364" i="65"/>
  <c r="O366" i="65"/>
  <c r="O383" i="65"/>
  <c r="O401" i="65"/>
  <c r="O363" i="65"/>
  <c r="O385" i="65"/>
  <c r="K25" i="58"/>
  <c r="G25" i="58"/>
  <c r="G382" i="65"/>
  <c r="G366" i="65"/>
  <c r="G364" i="65"/>
  <c r="G383" i="65"/>
  <c r="G363" i="65"/>
  <c r="G401" i="65"/>
  <c r="G385" i="65"/>
  <c r="E441" i="64"/>
  <c r="E420" i="64"/>
  <c r="K440" i="64"/>
  <c r="K461" i="64"/>
  <c r="K419" i="64"/>
  <c r="E460" i="64"/>
  <c r="E439" i="64"/>
  <c r="E418" i="64"/>
  <c r="E438" i="64"/>
  <c r="E459" i="64"/>
  <c r="M434" i="64"/>
  <c r="M413" i="64"/>
  <c r="O429" i="64"/>
  <c r="O408" i="64"/>
  <c r="O450" i="64"/>
  <c r="G429" i="64"/>
  <c r="G450" i="64"/>
  <c r="G408" i="64"/>
  <c r="M7" i="58"/>
  <c r="I7" i="59"/>
  <c r="O4" i="58"/>
  <c r="K4" i="59"/>
  <c r="K406" i="64"/>
  <c r="K425" i="64"/>
  <c r="K424" i="64"/>
  <c r="K404" i="64"/>
  <c r="K427" i="64"/>
  <c r="K403" i="64"/>
  <c r="K445" i="64"/>
  <c r="G4" i="58"/>
  <c r="C162" i="59"/>
  <c r="C82" i="60"/>
  <c r="C4" i="60"/>
  <c r="C4" i="59"/>
  <c r="C357" i="72"/>
  <c r="C375" i="72"/>
  <c r="C393" i="69"/>
  <c r="C375" i="69"/>
  <c r="C392" i="69"/>
  <c r="C394" i="69"/>
  <c r="C374" i="69"/>
  <c r="C458" i="68"/>
  <c r="C482" i="68"/>
  <c r="C506" i="68"/>
  <c r="C483" i="68"/>
  <c r="C459" i="68"/>
  <c r="C481" i="68"/>
  <c r="L196" i="72"/>
  <c r="L177" i="72"/>
  <c r="L176" i="72"/>
  <c r="L195" i="72"/>
  <c r="L178" i="72"/>
  <c r="K175" i="72"/>
  <c r="K193" i="72"/>
  <c r="O26" i="72"/>
  <c r="N174" i="72"/>
  <c r="N173" i="72"/>
  <c r="N191" i="72"/>
  <c r="N192" i="72"/>
  <c r="N209" i="72"/>
  <c r="O164" i="49"/>
  <c r="K162" i="48"/>
  <c r="G162" i="49"/>
  <c r="G215" i="72"/>
  <c r="G169" i="72"/>
  <c r="G179" i="72"/>
  <c r="G187" i="72"/>
  <c r="C164" i="48"/>
  <c r="C167" i="72"/>
  <c r="C185" i="72"/>
  <c r="H178" i="71"/>
  <c r="H177" i="71"/>
  <c r="H195" i="71"/>
  <c r="H196" i="71"/>
  <c r="H176" i="71"/>
  <c r="O193" i="71"/>
  <c r="O175" i="71"/>
  <c r="N192" i="71"/>
  <c r="N173" i="71"/>
  <c r="N209" i="71"/>
  <c r="N172" i="71"/>
  <c r="N174" i="71"/>
  <c r="N191" i="71"/>
  <c r="J173" i="71"/>
  <c r="J192" i="71"/>
  <c r="J209" i="71"/>
  <c r="J174" i="71"/>
  <c r="J191" i="71"/>
  <c r="O144" i="49"/>
  <c r="O179" i="71"/>
  <c r="O169" i="71"/>
  <c r="O187" i="71"/>
  <c r="K144" i="48"/>
  <c r="K185" i="71"/>
  <c r="K167" i="71"/>
  <c r="G146" i="48"/>
  <c r="F205" i="70"/>
  <c r="F186" i="70"/>
  <c r="Q223" i="70"/>
  <c r="Q204" i="70"/>
  <c r="Q185" i="70"/>
  <c r="M204" i="70"/>
  <c r="M223" i="70"/>
  <c r="M185" i="70"/>
  <c r="I204" i="70"/>
  <c r="I223" i="70"/>
  <c r="I185" i="70"/>
  <c r="F30" i="70"/>
  <c r="E204" i="70"/>
  <c r="E223" i="70"/>
  <c r="E185" i="70"/>
  <c r="D202" i="70"/>
  <c r="D182" i="70"/>
  <c r="D183" i="70"/>
  <c r="D201" i="70"/>
  <c r="D181" i="70"/>
  <c r="D27" i="70"/>
  <c r="C180" i="70"/>
  <c r="C199" i="70"/>
  <c r="F178" i="70"/>
  <c r="F198" i="70"/>
  <c r="F177" i="70"/>
  <c r="F179" i="70"/>
  <c r="F197" i="70"/>
  <c r="E176" i="70"/>
  <c r="E195" i="70"/>
  <c r="O125" i="48"/>
  <c r="O128" i="49"/>
  <c r="K128" i="48"/>
  <c r="G125" i="49"/>
  <c r="G128" i="49"/>
  <c r="C191" i="70"/>
  <c r="C172" i="70"/>
  <c r="C171" i="70"/>
  <c r="C190" i="70"/>
  <c r="L182" i="69"/>
  <c r="L202" i="69"/>
  <c r="L183" i="69"/>
  <c r="L181" i="69"/>
  <c r="L201" i="69"/>
  <c r="D182" i="69"/>
  <c r="D202" i="69"/>
  <c r="D183" i="69"/>
  <c r="D201" i="69"/>
  <c r="D181" i="69"/>
  <c r="C180" i="69"/>
  <c r="C199" i="69"/>
  <c r="O106" i="49"/>
  <c r="O109" i="48"/>
  <c r="K109" i="49"/>
  <c r="K171" i="69"/>
  <c r="K172" i="69"/>
  <c r="K191" i="69"/>
  <c r="K190" i="69"/>
  <c r="G109" i="49"/>
  <c r="G191" i="69"/>
  <c r="G190" i="69"/>
  <c r="G172" i="69"/>
  <c r="G171" i="69"/>
  <c r="C109" i="49"/>
  <c r="C191" i="69"/>
  <c r="C172" i="69"/>
  <c r="C171" i="69"/>
  <c r="C190" i="69"/>
  <c r="J37" i="68"/>
  <c r="J253" i="68"/>
  <c r="M276" i="68"/>
  <c r="M252" i="68"/>
  <c r="P251" i="68"/>
  <c r="H251" i="68"/>
  <c r="F246" i="68"/>
  <c r="M268" i="68"/>
  <c r="M244" i="68"/>
  <c r="M243" i="68"/>
  <c r="M245" i="68"/>
  <c r="G240" i="68"/>
  <c r="G264" i="68"/>
  <c r="G241" i="68"/>
  <c r="G239" i="68"/>
  <c r="C241" i="68"/>
  <c r="C264" i="68"/>
  <c r="C240" i="68"/>
  <c r="Q85" i="49"/>
  <c r="Q234" i="68"/>
  <c r="Q257" i="68"/>
  <c r="Q233" i="68"/>
  <c r="M82" i="49"/>
  <c r="M257" i="68"/>
  <c r="M234" i="68"/>
  <c r="M233" i="68"/>
  <c r="I85" i="49"/>
  <c r="E82" i="50"/>
  <c r="E85" i="49"/>
  <c r="Q31" i="67"/>
  <c r="P205" i="67"/>
  <c r="L79" i="42"/>
  <c r="L45" i="67"/>
  <c r="L73" i="67" s="1"/>
  <c r="O28" i="67"/>
  <c r="N202" i="67"/>
  <c r="N201" i="67"/>
  <c r="N200" i="67"/>
  <c r="J201" i="67"/>
  <c r="J202" i="67"/>
  <c r="J200" i="67"/>
  <c r="F201" i="67"/>
  <c r="F202" i="67"/>
  <c r="F200" i="67"/>
  <c r="Q73" i="42"/>
  <c r="Q41" i="67"/>
  <c r="Q69" i="67" s="1"/>
  <c r="E27" i="67"/>
  <c r="E199" i="67"/>
  <c r="L197" i="67"/>
  <c r="L216" i="67"/>
  <c r="L215" i="67"/>
  <c r="L196" i="67"/>
  <c r="L198" i="67"/>
  <c r="H70" i="42"/>
  <c r="H40" i="67"/>
  <c r="H68" i="67" s="1"/>
  <c r="D216" i="67"/>
  <c r="D197" i="67"/>
  <c r="D198" i="67"/>
  <c r="D196" i="67"/>
  <c r="D215" i="67"/>
  <c r="O195" i="67"/>
  <c r="O214" i="67"/>
  <c r="L25" i="67"/>
  <c r="K195" i="67"/>
  <c r="K214" i="67"/>
  <c r="G195" i="67"/>
  <c r="G214" i="67"/>
  <c r="C195" i="67"/>
  <c r="C214" i="67"/>
  <c r="J67" i="42"/>
  <c r="J37" i="67"/>
  <c r="Q63" i="50"/>
  <c r="M63" i="48"/>
  <c r="M66" i="49"/>
  <c r="I66" i="49"/>
  <c r="E63" i="50"/>
  <c r="E192" i="67"/>
  <c r="P60" i="42"/>
  <c r="P45" i="66"/>
  <c r="P73" i="66" s="1"/>
  <c r="E31" i="66"/>
  <c r="D205" i="66"/>
  <c r="O204" i="66"/>
  <c r="O223" i="66"/>
  <c r="K204" i="66"/>
  <c r="K223" i="66"/>
  <c r="G204" i="66"/>
  <c r="G223" i="66"/>
  <c r="D30" i="66"/>
  <c r="C204" i="66"/>
  <c r="C223" i="66"/>
  <c r="N201" i="66"/>
  <c r="N200" i="66"/>
  <c r="N202" i="66"/>
  <c r="J201" i="66"/>
  <c r="J200" i="66"/>
  <c r="J202" i="66"/>
  <c r="M54" i="42"/>
  <c r="M41" i="66"/>
  <c r="M26" i="66"/>
  <c r="L197" i="66"/>
  <c r="L198" i="66"/>
  <c r="L216" i="66"/>
  <c r="L196" i="66"/>
  <c r="K50" i="42"/>
  <c r="K39" i="66"/>
  <c r="H25" i="66"/>
  <c r="G214" i="66"/>
  <c r="G195" i="66"/>
  <c r="Q47" i="49"/>
  <c r="Q203" i="66"/>
  <c r="Q193" i="66"/>
  <c r="I44" i="49"/>
  <c r="I209" i="66"/>
  <c r="I191" i="66"/>
  <c r="I190" i="66"/>
  <c r="E190" i="66"/>
  <c r="F21" i="66"/>
  <c r="E191" i="66"/>
  <c r="E209" i="66"/>
  <c r="L205" i="65"/>
  <c r="D205" i="65"/>
  <c r="D30" i="65"/>
  <c r="C204" i="65"/>
  <c r="C223" i="65"/>
  <c r="J27" i="65"/>
  <c r="I199" i="65"/>
  <c r="D197" i="65"/>
  <c r="D198" i="65"/>
  <c r="D196" i="65"/>
  <c r="D216" i="65"/>
  <c r="O195" i="65"/>
  <c r="O214" i="65"/>
  <c r="Q25" i="49"/>
  <c r="M25" i="50"/>
  <c r="I25" i="50"/>
  <c r="I190" i="65"/>
  <c r="E25" i="49"/>
  <c r="Q35" i="64"/>
  <c r="P229" i="64"/>
  <c r="H229" i="64"/>
  <c r="K249" i="64"/>
  <c r="K228" i="64"/>
  <c r="J248" i="64"/>
  <c r="J227" i="64"/>
  <c r="P222" i="64"/>
  <c r="H222" i="64"/>
  <c r="O241" i="64"/>
  <c r="O221" i="64"/>
  <c r="O220" i="64"/>
  <c r="K199" i="64"/>
  <c r="L29" i="64"/>
  <c r="K241" i="64"/>
  <c r="K221" i="64"/>
  <c r="K240" i="64"/>
  <c r="K220" i="64"/>
  <c r="J218" i="64"/>
  <c r="J239" i="64"/>
  <c r="J27" i="64"/>
  <c r="I217" i="64"/>
  <c r="I238" i="64"/>
  <c r="P214" i="64"/>
  <c r="L4" i="50"/>
  <c r="L213" i="64"/>
  <c r="H7" i="49"/>
  <c r="D7" i="49"/>
  <c r="B178" i="71"/>
  <c r="C28" i="71"/>
  <c r="B177" i="71"/>
  <c r="B196" i="71"/>
  <c r="B195" i="71"/>
  <c r="B176" i="71"/>
  <c r="B194" i="71"/>
  <c r="C28" i="69"/>
  <c r="B202" i="69"/>
  <c r="B183" i="69"/>
  <c r="B182" i="69"/>
  <c r="B181" i="69"/>
  <c r="B201" i="69"/>
  <c r="B66" i="49"/>
  <c r="B47" i="49"/>
  <c r="B25" i="50"/>
  <c r="C27" i="64"/>
  <c r="B217" i="64"/>
  <c r="B238" i="64"/>
  <c r="P194" i="71"/>
  <c r="H181" i="65"/>
  <c r="H143" i="65"/>
  <c r="K222" i="68"/>
  <c r="I112" i="70"/>
  <c r="I131" i="70" s="1"/>
  <c r="P222" i="67"/>
  <c r="N181" i="67"/>
  <c r="N143" i="67"/>
  <c r="E373" i="66"/>
  <c r="F293" i="71"/>
  <c r="F370" i="71"/>
  <c r="F316" i="71"/>
  <c r="Q405" i="66"/>
  <c r="Q342" i="66"/>
  <c r="G150" i="66"/>
  <c r="G213" i="66"/>
  <c r="C161" i="50"/>
  <c r="N196" i="70"/>
  <c r="O150" i="66"/>
  <c r="F215" i="72"/>
  <c r="E111" i="71"/>
  <c r="E129" i="71" s="1"/>
  <c r="Q191" i="64"/>
  <c r="P173" i="66"/>
  <c r="J177" i="66"/>
  <c r="J139" i="66"/>
  <c r="G185" i="66"/>
  <c r="O329" i="72"/>
  <c r="E261" i="68"/>
  <c r="E183" i="68"/>
  <c r="E255" i="68" s="1"/>
  <c r="L316" i="72"/>
  <c r="L370" i="72"/>
  <c r="L293" i="72"/>
  <c r="L311" i="72" s="1"/>
  <c r="M369" i="66"/>
  <c r="N405" i="66"/>
  <c r="L323" i="67"/>
  <c r="L132" i="65"/>
  <c r="L164" i="58"/>
  <c r="F349" i="72"/>
  <c r="F367" i="72"/>
  <c r="F351" i="72"/>
  <c r="F369" i="72"/>
  <c r="L146" i="59"/>
  <c r="N351" i="71"/>
  <c r="N349" i="71"/>
  <c r="N369" i="71"/>
  <c r="N367" i="71"/>
  <c r="J372" i="70"/>
  <c r="J391" i="70"/>
  <c r="F364" i="70"/>
  <c r="F383" i="70"/>
  <c r="F363" i="70"/>
  <c r="F366" i="70"/>
  <c r="F382" i="70"/>
  <c r="F385" i="70"/>
  <c r="F366" i="69"/>
  <c r="F364" i="69"/>
  <c r="F383" i="69"/>
  <c r="F363" i="69"/>
  <c r="F382" i="69"/>
  <c r="F385" i="69"/>
  <c r="H517" i="68"/>
  <c r="H469" i="68"/>
  <c r="H493" i="68"/>
  <c r="J85" i="59"/>
  <c r="H475" i="68"/>
  <c r="H476" i="68"/>
  <c r="H452" i="68"/>
  <c r="H454" i="68"/>
  <c r="H478" i="68"/>
  <c r="H451" i="68"/>
  <c r="H499" i="68"/>
  <c r="N375" i="67"/>
  <c r="N394" i="67"/>
  <c r="N393" i="67"/>
  <c r="N374" i="67"/>
  <c r="J66" i="59"/>
  <c r="H63" i="59"/>
  <c r="H363" i="67"/>
  <c r="H364" i="67"/>
  <c r="H383" i="67"/>
  <c r="H385" i="67"/>
  <c r="H401" i="67"/>
  <c r="H366" i="67"/>
  <c r="H382" i="67"/>
  <c r="N47" i="59"/>
  <c r="P44" i="58"/>
  <c r="F28" i="59"/>
  <c r="H25" i="60"/>
  <c r="N418" i="64"/>
  <c r="N439" i="64"/>
  <c r="N460" i="64"/>
  <c r="N417" i="64"/>
  <c r="N438" i="64"/>
  <c r="D416" i="64"/>
  <c r="D437" i="64"/>
  <c r="D436" i="64"/>
  <c r="D435" i="64"/>
  <c r="D415" i="64"/>
  <c r="P408" i="64"/>
  <c r="P429" i="64"/>
  <c r="P450" i="64"/>
  <c r="P4" i="59"/>
  <c r="L169" i="72"/>
  <c r="L187" i="72"/>
  <c r="L179" i="72"/>
  <c r="K181" i="71"/>
  <c r="K199" i="71"/>
  <c r="I178" i="71"/>
  <c r="I195" i="71"/>
  <c r="I196" i="71"/>
  <c r="I177" i="71"/>
  <c r="L146" i="48"/>
  <c r="L167" i="71"/>
  <c r="L185" i="71"/>
  <c r="N28" i="70"/>
  <c r="M183" i="70"/>
  <c r="M202" i="70"/>
  <c r="M201" i="70"/>
  <c r="M182" i="70"/>
  <c r="K178" i="70"/>
  <c r="K197" i="70"/>
  <c r="K198" i="70"/>
  <c r="K179" i="70"/>
  <c r="K196" i="70"/>
  <c r="K177" i="70"/>
  <c r="N131" i="42"/>
  <c r="N39" i="70"/>
  <c r="N67" i="70" s="1"/>
  <c r="H125" i="49"/>
  <c r="I183" i="69"/>
  <c r="I182" i="69"/>
  <c r="I201" i="69"/>
  <c r="I202" i="69"/>
  <c r="I181" i="69"/>
  <c r="H199" i="69"/>
  <c r="H180" i="69"/>
  <c r="O25" i="69"/>
  <c r="P109" i="48"/>
  <c r="D106" i="48"/>
  <c r="D7" i="69"/>
  <c r="M101" i="42"/>
  <c r="M52" i="68"/>
  <c r="M86" i="68" s="1"/>
  <c r="L224" i="68"/>
  <c r="M33" i="68"/>
  <c r="L248" i="68"/>
  <c r="L249" i="68"/>
  <c r="L247" i="68"/>
  <c r="O96" i="42"/>
  <c r="O49" i="68"/>
  <c r="H89" i="42"/>
  <c r="H46" i="68"/>
  <c r="H80" i="68" s="1"/>
  <c r="G88" i="42"/>
  <c r="G45" i="68"/>
  <c r="J85" i="49"/>
  <c r="J235" i="68"/>
  <c r="J63" i="50"/>
  <c r="E25" i="66"/>
  <c r="D195" i="66"/>
  <c r="D214" i="66"/>
  <c r="J190" i="66"/>
  <c r="J191" i="66"/>
  <c r="J209" i="66"/>
  <c r="F31" i="65"/>
  <c r="E205" i="65"/>
  <c r="H33" i="64"/>
  <c r="G227" i="64"/>
  <c r="G248" i="64"/>
  <c r="K27" i="64"/>
  <c r="J217" i="64"/>
  <c r="J238" i="64"/>
  <c r="M7" i="49"/>
  <c r="D376" i="67"/>
  <c r="E386" i="66"/>
  <c r="E329" i="66"/>
  <c r="M247" i="64"/>
  <c r="C175" i="69"/>
  <c r="O489" i="68"/>
  <c r="D177" i="66"/>
  <c r="D139" i="66"/>
  <c r="O211" i="68"/>
  <c r="Q216" i="68"/>
  <c r="N222" i="68"/>
  <c r="M383" i="71"/>
  <c r="B93" i="67"/>
  <c r="M177" i="67"/>
  <c r="Q209" i="68"/>
  <c r="C361" i="71"/>
  <c r="N468" i="68"/>
  <c r="Q392" i="70"/>
  <c r="M200" i="70"/>
  <c r="D203" i="65"/>
  <c r="G134" i="71"/>
  <c r="G188" i="71"/>
  <c r="K143" i="67"/>
  <c r="B223" i="64"/>
  <c r="F405" i="65"/>
  <c r="H414" i="70"/>
  <c r="K386" i="66"/>
  <c r="K329" i="66"/>
  <c r="I367" i="67"/>
  <c r="G150" i="65"/>
  <c r="G213" i="65"/>
  <c r="F126" i="64"/>
  <c r="J143" i="50"/>
  <c r="N206" i="72"/>
  <c r="N147" i="72"/>
  <c r="N261" i="68"/>
  <c r="G215" i="67"/>
  <c r="J222" i="65"/>
  <c r="B213" i="65"/>
  <c r="Q179" i="72"/>
  <c r="E367" i="65"/>
  <c r="J213" i="65"/>
  <c r="C379" i="71"/>
  <c r="I177" i="65"/>
  <c r="D181" i="65"/>
  <c r="D143" i="65"/>
  <c r="D223" i="68"/>
  <c r="D175" i="68"/>
  <c r="G184" i="65"/>
  <c r="G146" i="65"/>
  <c r="G177" i="67"/>
  <c r="F181" i="67"/>
  <c r="F143" i="67"/>
  <c r="P184" i="67"/>
  <c r="P146" i="67"/>
  <c r="P210" i="68"/>
  <c r="N399" i="69"/>
  <c r="Q449" i="64"/>
  <c r="Q380" i="64"/>
  <c r="L373" i="65"/>
  <c r="J383" i="72"/>
  <c r="L370" i="71"/>
  <c r="L316" i="71"/>
  <c r="K392" i="69"/>
  <c r="K329" i="67"/>
  <c r="K386" i="67"/>
  <c r="M395" i="65"/>
  <c r="O376" i="65"/>
  <c r="O329" i="71"/>
  <c r="G386" i="66"/>
  <c r="G329" i="66"/>
  <c r="G365" i="64"/>
  <c r="P143" i="50"/>
  <c r="J304" i="66"/>
  <c r="J323" i="66" s="1"/>
  <c r="J386" i="66"/>
  <c r="J329" i="66"/>
  <c r="G323" i="69"/>
  <c r="K399" i="69"/>
  <c r="L150" i="69"/>
  <c r="I250" i="68"/>
  <c r="E405" i="65"/>
  <c r="O111" i="71"/>
  <c r="O129" i="71" s="1"/>
  <c r="C137" i="67"/>
  <c r="C194" i="67"/>
  <c r="F175" i="69"/>
  <c r="J201" i="71"/>
  <c r="K194" i="70"/>
  <c r="C352" i="72"/>
  <c r="C275" i="72"/>
  <c r="C311" i="72" s="1"/>
  <c r="I150" i="69"/>
  <c r="K215" i="67"/>
  <c r="N215" i="66"/>
  <c r="O143" i="67"/>
  <c r="O132" i="67"/>
  <c r="N139" i="65"/>
  <c r="M177" i="70"/>
  <c r="Q206" i="71"/>
  <c r="Q147" i="71"/>
  <c r="I175" i="70"/>
  <c r="C63" i="48"/>
  <c r="M99" i="67"/>
  <c r="H186" i="67"/>
  <c r="H211" i="68"/>
  <c r="H218" i="68"/>
  <c r="L28" i="48"/>
  <c r="C185" i="65"/>
  <c r="Q99" i="66"/>
  <c r="C184" i="66"/>
  <c r="C146" i="66"/>
  <c r="L186" i="66"/>
  <c r="K177" i="67"/>
  <c r="G237" i="68"/>
  <c r="L405" i="66"/>
  <c r="P7" i="48"/>
  <c r="C25" i="48"/>
  <c r="K44" i="48"/>
  <c r="P63" i="48"/>
  <c r="O176" i="67"/>
  <c r="H177" i="67"/>
  <c r="H139" i="67"/>
  <c r="B215" i="68"/>
  <c r="B167" i="68"/>
  <c r="P111" i="68"/>
  <c r="P207" i="68" s="1"/>
  <c r="Q210" i="68"/>
  <c r="N304" i="70"/>
  <c r="N329" i="70"/>
  <c r="N386" i="70"/>
  <c r="F373" i="67"/>
  <c r="F492" i="68"/>
  <c r="M503" i="68"/>
  <c r="Q459" i="64"/>
  <c r="H353" i="68"/>
  <c r="H401" i="68" s="1"/>
  <c r="C376" i="70"/>
  <c r="N383" i="71"/>
  <c r="F323" i="65"/>
  <c r="O395" i="69"/>
  <c r="E352" i="71"/>
  <c r="Q373" i="70"/>
  <c r="O239" i="68"/>
  <c r="K175" i="70"/>
  <c r="F386" i="66"/>
  <c r="K206" i="72"/>
  <c r="I274" i="68"/>
  <c r="L200" i="69"/>
  <c r="C148" i="64"/>
  <c r="N175" i="68"/>
  <c r="D194" i="65"/>
  <c r="E386" i="70"/>
  <c r="E329" i="70"/>
  <c r="L150" i="66"/>
  <c r="L213" i="66"/>
  <c r="Q134" i="72"/>
  <c r="Q188" i="72"/>
  <c r="I139" i="65"/>
  <c r="N360" i="72"/>
  <c r="N359" i="72"/>
  <c r="N377" i="72"/>
  <c r="N378" i="72"/>
  <c r="F360" i="72"/>
  <c r="F378" i="72"/>
  <c r="F377" i="72"/>
  <c r="F359" i="72"/>
  <c r="D357" i="72"/>
  <c r="D375" i="72"/>
  <c r="F164" i="58"/>
  <c r="P162" i="58"/>
  <c r="L351" i="72"/>
  <c r="L349" i="72"/>
  <c r="L367" i="72"/>
  <c r="L369" i="72"/>
  <c r="D162" i="59"/>
  <c r="J363" i="71"/>
  <c r="J381" i="71"/>
  <c r="H361" i="71"/>
  <c r="N359" i="71"/>
  <c r="N378" i="71"/>
  <c r="N360" i="71"/>
  <c r="N377" i="71"/>
  <c r="F378" i="71"/>
  <c r="F359" i="71"/>
  <c r="F360" i="71"/>
  <c r="F376" i="71"/>
  <c r="F377" i="71"/>
  <c r="D375" i="71"/>
  <c r="D357" i="71"/>
  <c r="F146" i="58"/>
  <c r="P144" i="58"/>
  <c r="L369" i="71"/>
  <c r="L351" i="71"/>
  <c r="L349" i="71"/>
  <c r="L367" i="71"/>
  <c r="D144" i="59"/>
  <c r="J378" i="70"/>
  <c r="J397" i="70"/>
  <c r="H415" i="70"/>
  <c r="H377" i="70"/>
  <c r="H396" i="70"/>
  <c r="H372" i="70"/>
  <c r="H391" i="70"/>
  <c r="N390" i="70"/>
  <c r="N371" i="70"/>
  <c r="N370" i="70"/>
  <c r="N389" i="70"/>
  <c r="F371" i="70"/>
  <c r="F390" i="70"/>
  <c r="F370" i="70"/>
  <c r="F389" i="70"/>
  <c r="P368" i="70"/>
  <c r="P387" i="70"/>
  <c r="P367" i="70"/>
  <c r="D368" i="70"/>
  <c r="D387" i="70"/>
  <c r="J128" i="58"/>
  <c r="F128" i="58"/>
  <c r="P125" i="59"/>
  <c r="L125" i="59"/>
  <c r="H385" i="70"/>
  <c r="H366" i="70"/>
  <c r="H364" i="70"/>
  <c r="H383" i="70"/>
  <c r="H382" i="70"/>
  <c r="H363" i="70"/>
  <c r="D125" i="59"/>
  <c r="N378" i="69"/>
  <c r="N397" i="69"/>
  <c r="N394" i="69"/>
  <c r="N375" i="69"/>
  <c r="N374" i="69"/>
  <c r="N393" i="69"/>
  <c r="H391" i="69"/>
  <c r="H372" i="69"/>
  <c r="N109" i="58"/>
  <c r="P363" i="69"/>
  <c r="P364" i="69"/>
  <c r="P366" i="69"/>
  <c r="P382" i="69"/>
  <c r="P383" i="69"/>
  <c r="P385" i="69"/>
  <c r="L106" i="58"/>
  <c r="F495" i="68"/>
  <c r="F471" i="68"/>
  <c r="H466" i="68"/>
  <c r="H467" i="68"/>
  <c r="H490" i="68"/>
  <c r="H491" i="68"/>
  <c r="N464" i="68"/>
  <c r="N488" i="68"/>
  <c r="H462" i="68"/>
  <c r="H486" i="68"/>
  <c r="H463" i="68"/>
  <c r="H510" i="68"/>
  <c r="H485" i="68"/>
  <c r="H461" i="68"/>
  <c r="H487" i="68"/>
  <c r="J460" i="68"/>
  <c r="J484" i="68"/>
  <c r="J508" i="68"/>
  <c r="F460" i="68"/>
  <c r="F484" i="68"/>
  <c r="F508" i="68"/>
  <c r="H483" i="68"/>
  <c r="H482" i="68"/>
  <c r="H458" i="68"/>
  <c r="H457" i="68"/>
  <c r="H481" i="68"/>
  <c r="H506" i="68"/>
  <c r="H459" i="68"/>
  <c r="J479" i="68"/>
  <c r="J456" i="68"/>
  <c r="J480" i="68"/>
  <c r="J504" i="68"/>
  <c r="P85" i="59"/>
  <c r="L85" i="58"/>
  <c r="N82" i="60"/>
  <c r="J82" i="60"/>
  <c r="F82" i="58"/>
  <c r="F82" i="60"/>
  <c r="P397" i="67"/>
  <c r="P378" i="67"/>
  <c r="N377" i="67"/>
  <c r="N415" i="67"/>
  <c r="N396" i="67"/>
  <c r="P374" i="67"/>
  <c r="P375" i="67"/>
  <c r="P393" i="67"/>
  <c r="P394" i="67"/>
  <c r="P373" i="67"/>
  <c r="D374" i="67"/>
  <c r="D375" i="67"/>
  <c r="D393" i="67"/>
  <c r="D394" i="67"/>
  <c r="D371" i="67"/>
  <c r="D389" i="67"/>
  <c r="D370" i="67"/>
  <c r="D390" i="67"/>
  <c r="D388" i="67"/>
  <c r="D369" i="67"/>
  <c r="D408" i="67"/>
  <c r="F368" i="67"/>
  <c r="F387" i="67"/>
  <c r="F406" i="67"/>
  <c r="L66" i="59"/>
  <c r="H66" i="59"/>
  <c r="N63" i="59"/>
  <c r="J364" i="67"/>
  <c r="J383" i="67"/>
  <c r="J366" i="67"/>
  <c r="J385" i="67"/>
  <c r="J382" i="67"/>
  <c r="J363" i="67"/>
  <c r="J401" i="67"/>
  <c r="F63" i="58"/>
  <c r="L378" i="66"/>
  <c r="L397" i="66"/>
  <c r="D393" i="66"/>
  <c r="D375" i="66"/>
  <c r="D392" i="66"/>
  <c r="D394" i="66"/>
  <c r="D374" i="66"/>
  <c r="H371" i="66"/>
  <c r="H390" i="66"/>
  <c r="H389" i="66"/>
  <c r="H408" i="66"/>
  <c r="H370" i="66"/>
  <c r="N368" i="66"/>
  <c r="N406" i="66"/>
  <c r="N387" i="66"/>
  <c r="H47" i="58"/>
  <c r="D47" i="59"/>
  <c r="J44" i="59"/>
  <c r="H378" i="65"/>
  <c r="H397" i="65"/>
  <c r="F415" i="65"/>
  <c r="F377" i="65"/>
  <c r="F396" i="65"/>
  <c r="F391" i="65"/>
  <c r="F372" i="65"/>
  <c r="P390" i="65"/>
  <c r="P371" i="65"/>
  <c r="P408" i="65"/>
  <c r="P389" i="65"/>
  <c r="P370" i="65"/>
  <c r="L371" i="65"/>
  <c r="L389" i="65"/>
  <c r="L388" i="65"/>
  <c r="L390" i="65"/>
  <c r="L370" i="65"/>
  <c r="L408" i="65"/>
  <c r="F368" i="65"/>
  <c r="F406" i="65"/>
  <c r="F387" i="65"/>
  <c r="L28" i="58"/>
  <c r="H28" i="59"/>
  <c r="J25" i="58"/>
  <c r="J366" i="65"/>
  <c r="J385" i="65"/>
  <c r="J383" i="65"/>
  <c r="J364" i="65"/>
  <c r="J363" i="65"/>
  <c r="J401" i="65"/>
  <c r="J382" i="65"/>
  <c r="L441" i="64"/>
  <c r="L420" i="64"/>
  <c r="L439" i="64"/>
  <c r="L418" i="64"/>
  <c r="L417" i="64"/>
  <c r="L460" i="64"/>
  <c r="L438" i="64"/>
  <c r="J437" i="64"/>
  <c r="J436" i="64"/>
  <c r="J415" i="64"/>
  <c r="J435" i="64"/>
  <c r="J416" i="64"/>
  <c r="H413" i="64"/>
  <c r="H434" i="64"/>
  <c r="H409" i="64"/>
  <c r="H430" i="64"/>
  <c r="H451" i="64"/>
  <c r="D430" i="64"/>
  <c r="D409" i="64"/>
  <c r="D451" i="64"/>
  <c r="P7" i="58"/>
  <c r="D7" i="59"/>
  <c r="N4" i="60"/>
  <c r="N403" i="64"/>
  <c r="N425" i="64"/>
  <c r="N427" i="64"/>
  <c r="N445" i="64"/>
  <c r="N404" i="64"/>
  <c r="N406" i="64"/>
  <c r="N424" i="64"/>
  <c r="J4" i="58"/>
  <c r="F445" i="64"/>
  <c r="F425" i="64"/>
  <c r="F427" i="64"/>
  <c r="F404" i="64"/>
  <c r="F406" i="64"/>
  <c r="F424" i="64"/>
  <c r="F403" i="64"/>
  <c r="C63" i="60"/>
  <c r="C63" i="59"/>
  <c r="C363" i="72"/>
  <c r="C381" i="72"/>
  <c r="C128" i="58"/>
  <c r="C495" i="68"/>
  <c r="C471" i="68"/>
  <c r="C66" i="58"/>
  <c r="C391" i="66"/>
  <c r="C372" i="66"/>
  <c r="L176" i="42"/>
  <c r="L44" i="72"/>
  <c r="L72" i="72" s="1"/>
  <c r="H180" i="72"/>
  <c r="H198" i="72"/>
  <c r="H216" i="72"/>
  <c r="L28" i="72"/>
  <c r="K178" i="72"/>
  <c r="K195" i="72"/>
  <c r="K177" i="72"/>
  <c r="K196" i="72"/>
  <c r="F175" i="72"/>
  <c r="F193" i="72"/>
  <c r="Q174" i="72"/>
  <c r="Q209" i="72"/>
  <c r="Q173" i="72"/>
  <c r="Q172" i="72"/>
  <c r="Q192" i="72"/>
  <c r="Q191" i="72"/>
  <c r="M209" i="72"/>
  <c r="M174" i="72"/>
  <c r="M173" i="72"/>
  <c r="M192" i="72"/>
  <c r="M191" i="72"/>
  <c r="M172" i="72"/>
  <c r="M208" i="72"/>
  <c r="N164" i="49"/>
  <c r="N185" i="72"/>
  <c r="N167" i="72"/>
  <c r="J162" i="49"/>
  <c r="F162" i="49"/>
  <c r="M199" i="71"/>
  <c r="M181" i="71"/>
  <c r="C177" i="71"/>
  <c r="C178" i="71"/>
  <c r="C195" i="71"/>
  <c r="C196" i="71"/>
  <c r="Q174" i="71"/>
  <c r="Q209" i="71"/>
  <c r="Q173" i="71"/>
  <c r="Q192" i="71"/>
  <c r="Q191" i="71"/>
  <c r="Q208" i="71"/>
  <c r="N146" i="48"/>
  <c r="N146" i="49"/>
  <c r="J146" i="49"/>
  <c r="J185" i="71"/>
  <c r="F146" i="49"/>
  <c r="I186" i="70"/>
  <c r="I205" i="70"/>
  <c r="P28" i="70"/>
  <c r="O183" i="70"/>
  <c r="O201" i="70"/>
  <c r="O182" i="70"/>
  <c r="O202" i="70"/>
  <c r="O181" i="70"/>
  <c r="N180" i="70"/>
  <c r="N199" i="70"/>
  <c r="Q179" i="70"/>
  <c r="Q178" i="70"/>
  <c r="Q197" i="70"/>
  <c r="Q198" i="70"/>
  <c r="E179" i="70"/>
  <c r="E197" i="70"/>
  <c r="E178" i="70"/>
  <c r="E198" i="70"/>
  <c r="D176" i="70"/>
  <c r="D195" i="70"/>
  <c r="J128" i="48"/>
  <c r="F125" i="49"/>
  <c r="F125" i="48"/>
  <c r="J31" i="69"/>
  <c r="I205" i="69"/>
  <c r="I186" i="69"/>
  <c r="O202" i="69"/>
  <c r="O201" i="69"/>
  <c r="O182" i="69"/>
  <c r="O183" i="69"/>
  <c r="N180" i="69"/>
  <c r="N199" i="69"/>
  <c r="N106" i="48"/>
  <c r="N184" i="69"/>
  <c r="N222" i="69"/>
  <c r="N193" i="69"/>
  <c r="N203" i="69"/>
  <c r="N174" i="69"/>
  <c r="J193" i="69"/>
  <c r="J184" i="69"/>
  <c r="J174" i="69"/>
  <c r="F109" i="49"/>
  <c r="L252" i="68"/>
  <c r="L276" i="68"/>
  <c r="P35" i="68"/>
  <c r="O251" i="68"/>
  <c r="H35" i="68"/>
  <c r="G251" i="68"/>
  <c r="E31" i="68"/>
  <c r="D245" i="68"/>
  <c r="D244" i="68"/>
  <c r="D243" i="68"/>
  <c r="D268" i="68"/>
  <c r="O242" i="68"/>
  <c r="O266" i="68"/>
  <c r="K242" i="68"/>
  <c r="K266" i="68"/>
  <c r="G266" i="68"/>
  <c r="G242" i="68"/>
  <c r="C242" i="68"/>
  <c r="C266" i="68"/>
  <c r="N28" i="68"/>
  <c r="M238" i="68"/>
  <c r="M262" i="68"/>
  <c r="I214" i="68"/>
  <c r="I238" i="68"/>
  <c r="I262" i="68"/>
  <c r="P236" i="68"/>
  <c r="P250" i="68"/>
  <c r="L82" i="49"/>
  <c r="H237" i="68"/>
  <c r="H236" i="68"/>
  <c r="H250" i="68"/>
  <c r="D85" i="49"/>
  <c r="G205" i="67"/>
  <c r="M202" i="67"/>
  <c r="M201" i="67"/>
  <c r="M200" i="67"/>
  <c r="I202" i="67"/>
  <c r="I201" i="67"/>
  <c r="J214" i="67"/>
  <c r="J195" i="67"/>
  <c r="P63" i="50"/>
  <c r="L63" i="50"/>
  <c r="H66" i="49"/>
  <c r="H193" i="67"/>
  <c r="H203" i="67"/>
  <c r="D190" i="67"/>
  <c r="D191" i="67"/>
  <c r="D209" i="67"/>
  <c r="K205" i="66"/>
  <c r="C205" i="66"/>
  <c r="M201" i="66"/>
  <c r="M202" i="66"/>
  <c r="I201" i="66"/>
  <c r="I202" i="66"/>
  <c r="G25" i="66"/>
  <c r="F195" i="66"/>
  <c r="F214" i="66"/>
  <c r="P44" i="48"/>
  <c r="P44" i="49"/>
  <c r="L44" i="49"/>
  <c r="H193" i="66"/>
  <c r="H222" i="66"/>
  <c r="D47" i="49"/>
  <c r="O205" i="65"/>
  <c r="H31" i="65"/>
  <c r="G205" i="65"/>
  <c r="K30" i="65"/>
  <c r="J204" i="65"/>
  <c r="J223" i="65"/>
  <c r="P199" i="65"/>
  <c r="I27" i="65"/>
  <c r="H199" i="65"/>
  <c r="K197" i="65"/>
  <c r="K198" i="65"/>
  <c r="K216" i="65"/>
  <c r="J214" i="65"/>
  <c r="J195" i="65"/>
  <c r="P192" i="65"/>
  <c r="L28" i="49"/>
  <c r="D25" i="49"/>
  <c r="D28" i="49"/>
  <c r="O229" i="64"/>
  <c r="G229" i="64"/>
  <c r="J228" i="64"/>
  <c r="J249" i="64"/>
  <c r="I227" i="64"/>
  <c r="I248" i="64"/>
  <c r="H224" i="64"/>
  <c r="H225" i="64"/>
  <c r="H223" i="64"/>
  <c r="J221" i="64"/>
  <c r="J241" i="64"/>
  <c r="J220" i="64"/>
  <c r="Q197" i="64"/>
  <c r="Q239" i="64"/>
  <c r="Q218" i="64"/>
  <c r="P238" i="64"/>
  <c r="P217" i="64"/>
  <c r="K7" i="49"/>
  <c r="G7" i="49"/>
  <c r="G194" i="64"/>
  <c r="G215" i="64"/>
  <c r="G226" i="64"/>
  <c r="C4" i="49"/>
  <c r="C215" i="64"/>
  <c r="C226" i="64"/>
  <c r="B175" i="72"/>
  <c r="B193" i="72"/>
  <c r="B162" i="49"/>
  <c r="B164" i="49"/>
  <c r="B144" i="49"/>
  <c r="B128" i="49"/>
  <c r="B106" i="49"/>
  <c r="C31" i="66"/>
  <c r="B205" i="66"/>
  <c r="B205" i="65"/>
  <c r="B229" i="64"/>
  <c r="N237" i="68"/>
  <c r="C160" i="64"/>
  <c r="F231" i="68"/>
  <c r="N93" i="67"/>
  <c r="N131" i="67" s="1"/>
  <c r="H329" i="72"/>
  <c r="M407" i="65"/>
  <c r="D188" i="71"/>
  <c r="D134" i="71"/>
  <c r="B188" i="71"/>
  <c r="O172" i="72"/>
  <c r="H184" i="67"/>
  <c r="H146" i="67"/>
  <c r="Q383" i="71"/>
  <c r="E505" i="68"/>
  <c r="P376" i="67"/>
  <c r="E304" i="66"/>
  <c r="O376" i="67"/>
  <c r="O126" i="64"/>
  <c r="K147" i="71"/>
  <c r="K206" i="71"/>
  <c r="B222" i="65"/>
  <c r="N200" i="65"/>
  <c r="C373" i="69"/>
  <c r="I194" i="67"/>
  <c r="J183" i="67"/>
  <c r="F167" i="68"/>
  <c r="F215" i="68"/>
  <c r="E219" i="68"/>
  <c r="E171" i="68"/>
  <c r="G228" i="68"/>
  <c r="H186" i="65"/>
  <c r="M175" i="66"/>
  <c r="C177" i="67"/>
  <c r="D185" i="67"/>
  <c r="J4" i="48"/>
  <c r="K99" i="67"/>
  <c r="K175" i="67" s="1"/>
  <c r="N180" i="67"/>
  <c r="M210" i="68"/>
  <c r="M208" i="68" s="1"/>
  <c r="O503" i="68"/>
  <c r="J285" i="67"/>
  <c r="L449" i="64"/>
  <c r="K304" i="70"/>
  <c r="K386" i="70"/>
  <c r="K329" i="70"/>
  <c r="O414" i="64"/>
  <c r="H407" i="68"/>
  <c r="H479" i="68"/>
  <c r="O407" i="66"/>
  <c r="J405" i="67"/>
  <c r="E376" i="65"/>
  <c r="B147" i="71"/>
  <c r="P226" i="64"/>
  <c r="C175" i="70"/>
  <c r="K147" i="72"/>
  <c r="N137" i="69"/>
  <c r="I196" i="66"/>
  <c r="J215" i="72"/>
  <c r="H263" i="68"/>
  <c r="M213" i="65"/>
  <c r="L170" i="72"/>
  <c r="M373" i="65"/>
  <c r="P371" i="70"/>
  <c r="P389" i="70"/>
  <c r="P370" i="70"/>
  <c r="P369" i="70"/>
  <c r="P390" i="70"/>
  <c r="H128" i="58"/>
  <c r="J125" i="58"/>
  <c r="D397" i="69"/>
  <c r="D378" i="69"/>
  <c r="H109" i="58"/>
  <c r="J466" i="68"/>
  <c r="J467" i="68"/>
  <c r="J490" i="68"/>
  <c r="J465" i="68"/>
  <c r="J491" i="68"/>
  <c r="J459" i="68"/>
  <c r="J482" i="68"/>
  <c r="J483" i="68"/>
  <c r="J506" i="68"/>
  <c r="J481" i="68"/>
  <c r="J458" i="68"/>
  <c r="L82" i="59"/>
  <c r="F397" i="67"/>
  <c r="F378" i="67"/>
  <c r="L372" i="67"/>
  <c r="L391" i="67"/>
  <c r="J371" i="67"/>
  <c r="J389" i="67"/>
  <c r="J390" i="67"/>
  <c r="J388" i="67"/>
  <c r="J408" i="67"/>
  <c r="J370" i="67"/>
  <c r="F66" i="58"/>
  <c r="L382" i="67"/>
  <c r="L363" i="67"/>
  <c r="L383" i="67"/>
  <c r="L385" i="67"/>
  <c r="L401" i="67"/>
  <c r="L366" i="67"/>
  <c r="L364" i="67"/>
  <c r="L372" i="66"/>
  <c r="L391" i="66"/>
  <c r="H387" i="66"/>
  <c r="H406" i="66"/>
  <c r="H368" i="66"/>
  <c r="L44" i="59"/>
  <c r="J397" i="65"/>
  <c r="J378" i="65"/>
  <c r="L372" i="65"/>
  <c r="L391" i="65"/>
  <c r="N389" i="65"/>
  <c r="N408" i="65"/>
  <c r="N390" i="65"/>
  <c r="N370" i="65"/>
  <c r="N371" i="65"/>
  <c r="N388" i="65"/>
  <c r="J28" i="58"/>
  <c r="L25" i="60"/>
  <c r="L382" i="65"/>
  <c r="L363" i="65"/>
  <c r="L385" i="65"/>
  <c r="L364" i="65"/>
  <c r="L401" i="65"/>
  <c r="L366" i="65"/>
  <c r="L383" i="65"/>
  <c r="F7" i="58"/>
  <c r="H4" i="58"/>
  <c r="H427" i="64"/>
  <c r="H425" i="64"/>
  <c r="H403" i="64"/>
  <c r="H404" i="64"/>
  <c r="H445" i="64"/>
  <c r="H406" i="64"/>
  <c r="H424" i="64"/>
  <c r="C25" i="59"/>
  <c r="I172" i="42"/>
  <c r="I42" i="72"/>
  <c r="I70" i="72" s="1"/>
  <c r="L171" i="42"/>
  <c r="L41" i="72"/>
  <c r="K174" i="72"/>
  <c r="K192" i="72"/>
  <c r="K173" i="72"/>
  <c r="K191" i="72"/>
  <c r="K209" i="72"/>
  <c r="D26" i="72"/>
  <c r="C174" i="72"/>
  <c r="C192" i="72"/>
  <c r="C173" i="72"/>
  <c r="C191" i="72"/>
  <c r="C209" i="72"/>
  <c r="F171" i="72"/>
  <c r="F207" i="72"/>
  <c r="F189" i="72"/>
  <c r="O173" i="71"/>
  <c r="O174" i="71"/>
  <c r="O209" i="71"/>
  <c r="O192" i="71"/>
  <c r="O172" i="71"/>
  <c r="O191" i="71"/>
  <c r="H146" i="48"/>
  <c r="H187" i="71"/>
  <c r="H169" i="71"/>
  <c r="H170" i="71"/>
  <c r="H179" i="71"/>
  <c r="K205" i="70"/>
  <c r="K186" i="70"/>
  <c r="M27" i="70"/>
  <c r="L199" i="70"/>
  <c r="L180" i="70"/>
  <c r="C197" i="70"/>
  <c r="C179" i="70"/>
  <c r="C178" i="70"/>
  <c r="C198" i="70"/>
  <c r="C196" i="70"/>
  <c r="C177" i="70"/>
  <c r="J131" i="42"/>
  <c r="J39" i="70"/>
  <c r="J67" i="70" s="1"/>
  <c r="L125" i="48"/>
  <c r="L128" i="49"/>
  <c r="O113" i="42"/>
  <c r="O40" i="69"/>
  <c r="H109" i="48"/>
  <c r="H106" i="49"/>
  <c r="N102" i="42"/>
  <c r="N53" i="68"/>
  <c r="N87" i="68" s="1"/>
  <c r="Q101" i="42"/>
  <c r="Q52" i="68"/>
  <c r="Q86" i="68" s="1"/>
  <c r="E101" i="42"/>
  <c r="E52" i="68"/>
  <c r="E86" i="68" s="1"/>
  <c r="G246" i="68"/>
  <c r="N93" i="42"/>
  <c r="N48" i="68"/>
  <c r="N82" i="68" s="1"/>
  <c r="Q92" i="42"/>
  <c r="Q47" i="68"/>
  <c r="Q81" i="68" s="1"/>
  <c r="N86" i="42"/>
  <c r="N43" i="68"/>
  <c r="F82" i="49"/>
  <c r="F85" i="49"/>
  <c r="N63" i="48"/>
  <c r="N66" i="49"/>
  <c r="M205" i="66"/>
  <c r="N193" i="66"/>
  <c r="N203" i="66"/>
  <c r="N194" i="66"/>
  <c r="J199" i="65"/>
  <c r="J28" i="49"/>
  <c r="M229" i="64"/>
  <c r="O227" i="64"/>
  <c r="O248" i="64"/>
  <c r="N225" i="64"/>
  <c r="N224" i="64"/>
  <c r="Q4" i="50"/>
  <c r="Q215" i="64"/>
  <c r="Q216" i="64"/>
  <c r="L468" i="68"/>
  <c r="K285" i="70"/>
  <c r="B147" i="72"/>
  <c r="B206" i="72"/>
  <c r="F222" i="67"/>
  <c r="C247" i="68"/>
  <c r="N255" i="68"/>
  <c r="L178" i="66"/>
  <c r="G99" i="66"/>
  <c r="G181" i="66"/>
  <c r="G143" i="66"/>
  <c r="G66" i="48"/>
  <c r="K218" i="68"/>
  <c r="Q221" i="68"/>
  <c r="L112" i="70"/>
  <c r="L131" i="70" s="1"/>
  <c r="L137" i="70"/>
  <c r="L194" i="70"/>
  <c r="Q373" i="66"/>
  <c r="Q438" i="64"/>
  <c r="L177" i="65"/>
  <c r="P178" i="66"/>
  <c r="B178" i="67"/>
  <c r="D99" i="67"/>
  <c r="J185" i="67"/>
  <c r="L392" i="65"/>
  <c r="I146" i="65"/>
  <c r="O197" i="72"/>
  <c r="F250" i="68"/>
  <c r="J132" i="65"/>
  <c r="E196" i="70"/>
  <c r="C367" i="66"/>
  <c r="E179" i="71"/>
  <c r="F329" i="65"/>
  <c r="F386" i="65"/>
  <c r="O173" i="65"/>
  <c r="M171" i="66"/>
  <c r="F226" i="68"/>
  <c r="J395" i="69"/>
  <c r="D367" i="65"/>
  <c r="H392" i="67"/>
  <c r="E405" i="67"/>
  <c r="K293" i="72"/>
  <c r="K316" i="72"/>
  <c r="K370" i="72"/>
  <c r="I395" i="66"/>
  <c r="F275" i="72"/>
  <c r="F311" i="72" s="1"/>
  <c r="I449" i="64"/>
  <c r="I380" i="64"/>
  <c r="M201" i="71"/>
  <c r="Q190" i="71"/>
  <c r="G219" i="64"/>
  <c r="L105" i="50"/>
  <c r="E143" i="66"/>
  <c r="B139" i="67"/>
  <c r="I369" i="66"/>
  <c r="J156" i="64"/>
  <c r="B124" i="50"/>
  <c r="O183" i="68"/>
  <c r="O255" i="68" s="1"/>
  <c r="D200" i="70"/>
  <c r="O203" i="69"/>
  <c r="M146" i="67"/>
  <c r="B137" i="70"/>
  <c r="B194" i="70"/>
  <c r="D405" i="67"/>
  <c r="D132" i="65"/>
  <c r="G170" i="72"/>
  <c r="G201" i="64"/>
  <c r="N206" i="64"/>
  <c r="I183" i="66"/>
  <c r="B184" i="67"/>
  <c r="B146" i="67"/>
  <c r="E182" i="67"/>
  <c r="C184" i="67"/>
  <c r="C146" i="67"/>
  <c r="H196" i="64"/>
  <c r="E203" i="64"/>
  <c r="I176" i="66"/>
  <c r="G82" i="48"/>
  <c r="G221" i="68"/>
  <c r="K392" i="70"/>
  <c r="I304" i="67"/>
  <c r="I323" i="67" s="1"/>
  <c r="L329" i="65"/>
  <c r="E359" i="64"/>
  <c r="K317" i="64"/>
  <c r="K359" i="64" s="1"/>
  <c r="N367" i="65"/>
  <c r="E358" i="72"/>
  <c r="Q388" i="67"/>
  <c r="E392" i="65"/>
  <c r="P414" i="70"/>
  <c r="D147" i="71"/>
  <c r="J274" i="68"/>
  <c r="K190" i="72"/>
  <c r="M203" i="69"/>
  <c r="F170" i="72"/>
  <c r="K222" i="69"/>
  <c r="F190" i="72"/>
  <c r="F137" i="70"/>
  <c r="F194" i="70"/>
  <c r="K196" i="67"/>
  <c r="M93" i="71"/>
  <c r="M129" i="71" s="1"/>
  <c r="M170" i="71"/>
  <c r="P150" i="69"/>
  <c r="K137" i="66"/>
  <c r="F208" i="71"/>
  <c r="O222" i="70"/>
  <c r="O207" i="70" s="1"/>
  <c r="D153" i="64"/>
  <c r="D216" i="64"/>
  <c r="I373" i="65"/>
  <c r="D213" i="67"/>
  <c r="Q194" i="66"/>
  <c r="N386" i="65"/>
  <c r="C263" i="68"/>
  <c r="M184" i="69"/>
  <c r="L202" i="64"/>
  <c r="L160" i="64"/>
  <c r="H208" i="64"/>
  <c r="L99" i="65"/>
  <c r="L175" i="65" s="1"/>
  <c r="C186" i="65"/>
  <c r="D99" i="66"/>
  <c r="E177" i="66"/>
  <c r="B172" i="67"/>
  <c r="F93" i="67"/>
  <c r="F131" i="67" s="1"/>
  <c r="D196" i="64"/>
  <c r="G200" i="64"/>
  <c r="P201" i="64"/>
  <c r="G205" i="64"/>
  <c r="G163" i="64"/>
  <c r="P207" i="64"/>
  <c r="Q208" i="64"/>
  <c r="B174" i="67"/>
  <c r="I174" i="67"/>
  <c r="F214" i="68"/>
  <c r="O215" i="68"/>
  <c r="I218" i="68"/>
  <c r="O221" i="68"/>
  <c r="M223" i="68"/>
  <c r="M175" i="68"/>
  <c r="C227" i="68"/>
  <c r="O178" i="68"/>
  <c r="O226" i="68"/>
  <c r="E229" i="68"/>
  <c r="B261" i="68"/>
  <c r="B208" i="64"/>
  <c r="C192" i="64"/>
  <c r="H194" i="64"/>
  <c r="E196" i="64"/>
  <c r="M111" i="64"/>
  <c r="N197" i="64"/>
  <c r="O198" i="64"/>
  <c r="Q201" i="64"/>
  <c r="C204" i="64"/>
  <c r="D205" i="64"/>
  <c r="D163" i="64"/>
  <c r="L205" i="64"/>
  <c r="L163" i="64"/>
  <c r="M207" i="64"/>
  <c r="E28" i="48"/>
  <c r="J176" i="65"/>
  <c r="D179" i="65"/>
  <c r="E180" i="65"/>
  <c r="F181" i="65"/>
  <c r="G183" i="65"/>
  <c r="Q186" i="65"/>
  <c r="G132" i="66"/>
  <c r="O93" i="66"/>
  <c r="O131" i="66" s="1"/>
  <c r="O132" i="66"/>
  <c r="P172" i="66"/>
  <c r="P170" i="66" s="1"/>
  <c r="J176" i="66"/>
  <c r="K177" i="66"/>
  <c r="F181" i="66"/>
  <c r="F143" i="66"/>
  <c r="H185" i="66"/>
  <c r="B181" i="67"/>
  <c r="B143" i="67"/>
  <c r="L93" i="67"/>
  <c r="L131" i="67" s="1"/>
  <c r="L132" i="67"/>
  <c r="P82" i="48"/>
  <c r="O214" i="68"/>
  <c r="D221" i="68"/>
  <c r="E222" i="68"/>
  <c r="F223" i="68"/>
  <c r="O225" i="68"/>
  <c r="Q228" i="68"/>
  <c r="H503" i="68"/>
  <c r="L481" i="68"/>
  <c r="J367" i="70"/>
  <c r="J285" i="70"/>
  <c r="N376" i="66"/>
  <c r="I399" i="70"/>
  <c r="E399" i="69"/>
  <c r="O425" i="68"/>
  <c r="D386" i="65"/>
  <c r="F395" i="70"/>
  <c r="F386" i="69"/>
  <c r="E428" i="64"/>
  <c r="E365" i="64"/>
  <c r="F373" i="65"/>
  <c r="I479" i="68"/>
  <c r="I388" i="67"/>
  <c r="E395" i="65"/>
  <c r="G231" i="68"/>
  <c r="C147" i="72"/>
  <c r="P194" i="72"/>
  <c r="N239" i="68"/>
  <c r="C285" i="66"/>
  <c r="C323" i="66" s="1"/>
  <c r="O213" i="65"/>
  <c r="O150" i="65"/>
  <c r="H240" i="64"/>
  <c r="I190" i="72"/>
  <c r="O203" i="70"/>
  <c r="I194" i="69"/>
  <c r="Q203" i="67"/>
  <c r="H492" i="68"/>
  <c r="E208" i="71"/>
  <c r="M381" i="72"/>
  <c r="M363" i="72"/>
  <c r="K361" i="72"/>
  <c r="K379" i="72"/>
  <c r="Q360" i="72"/>
  <c r="Q378" i="72"/>
  <c r="Q359" i="72"/>
  <c r="Q377" i="72"/>
  <c r="O357" i="72"/>
  <c r="O375" i="72"/>
  <c r="I164" i="59"/>
  <c r="E164" i="58"/>
  <c r="O369" i="72"/>
  <c r="O367" i="72"/>
  <c r="O349" i="72"/>
  <c r="O351" i="72"/>
  <c r="G162" i="58"/>
  <c r="M381" i="71"/>
  <c r="M363" i="71"/>
  <c r="Q360" i="71"/>
  <c r="Q378" i="71"/>
  <c r="Q377" i="71"/>
  <c r="Q359" i="71"/>
  <c r="E378" i="71"/>
  <c r="E360" i="71"/>
  <c r="E377" i="71"/>
  <c r="E359" i="71"/>
  <c r="Q146" i="59"/>
  <c r="E146" i="59"/>
  <c r="O144" i="58"/>
  <c r="K351" i="71"/>
  <c r="K369" i="71"/>
  <c r="K349" i="71"/>
  <c r="K367" i="71"/>
  <c r="I397" i="70"/>
  <c r="I378" i="70"/>
  <c r="G395" i="70"/>
  <c r="M375" i="70"/>
  <c r="M394" i="70"/>
  <c r="M374" i="70"/>
  <c r="M393" i="70"/>
  <c r="E394" i="70"/>
  <c r="E375" i="70"/>
  <c r="E393" i="70"/>
  <c r="E374" i="70"/>
  <c r="E392" i="70"/>
  <c r="E370" i="70"/>
  <c r="E371" i="70"/>
  <c r="E389" i="70"/>
  <c r="E390" i="70"/>
  <c r="E369" i="70"/>
  <c r="K368" i="70"/>
  <c r="K387" i="70"/>
  <c r="Q128" i="58"/>
  <c r="M128" i="59"/>
  <c r="O125" i="58"/>
  <c r="O382" i="70"/>
  <c r="O364" i="70"/>
  <c r="O383" i="70"/>
  <c r="O363" i="70"/>
  <c r="O366" i="70"/>
  <c r="O385" i="70"/>
  <c r="K125" i="58"/>
  <c r="G125" i="58"/>
  <c r="M397" i="69"/>
  <c r="M378" i="69"/>
  <c r="K376" i="69"/>
  <c r="G391" i="69"/>
  <c r="G372" i="69"/>
  <c r="M109" i="58"/>
  <c r="I109" i="58"/>
  <c r="K106" i="58"/>
  <c r="I495" i="68"/>
  <c r="I471" i="68"/>
  <c r="Q493" i="68"/>
  <c r="Q469" i="68"/>
  <c r="G491" i="68"/>
  <c r="G466" i="68"/>
  <c r="G490" i="68"/>
  <c r="G467" i="68"/>
  <c r="E488" i="68"/>
  <c r="E464" i="68"/>
  <c r="K459" i="68"/>
  <c r="K506" i="68"/>
  <c r="K458" i="68"/>
  <c r="K482" i="68"/>
  <c r="K483" i="68"/>
  <c r="E456" i="68"/>
  <c r="E480" i="68"/>
  <c r="E504" i="68"/>
  <c r="E503" i="68"/>
  <c r="K85" i="59"/>
  <c r="G85" i="59"/>
  <c r="O397" i="67"/>
  <c r="O378" i="67"/>
  <c r="M377" i="67"/>
  <c r="M415" i="67"/>
  <c r="M396" i="67"/>
  <c r="K375" i="67"/>
  <c r="K394" i="67"/>
  <c r="K393" i="67"/>
  <c r="K374" i="67"/>
  <c r="M372" i="67"/>
  <c r="M391" i="67"/>
  <c r="O66" i="59"/>
  <c r="K66" i="59"/>
  <c r="Q63" i="60"/>
  <c r="M63" i="59"/>
  <c r="M363" i="67"/>
  <c r="M383" i="67"/>
  <c r="M364" i="67"/>
  <c r="M366" i="67"/>
  <c r="M401" i="67"/>
  <c r="M382" i="67"/>
  <c r="M385" i="67"/>
  <c r="E63" i="59"/>
  <c r="E363" i="67"/>
  <c r="E364" i="67"/>
  <c r="E385" i="67"/>
  <c r="E382" i="67"/>
  <c r="E401" i="67"/>
  <c r="E366" i="67"/>
  <c r="E383" i="67"/>
  <c r="Q377" i="66"/>
  <c r="Q376" i="66"/>
  <c r="Q396" i="66"/>
  <c r="Q415" i="66"/>
  <c r="Q395" i="66"/>
  <c r="M391" i="66"/>
  <c r="M372" i="66"/>
  <c r="I387" i="66"/>
  <c r="I368" i="66"/>
  <c r="I406" i="66"/>
  <c r="O47" i="59"/>
  <c r="Q44" i="58"/>
  <c r="I44" i="58"/>
  <c r="G397" i="65"/>
  <c r="G378" i="65"/>
  <c r="E396" i="65"/>
  <c r="E415" i="65"/>
  <c r="E377" i="65"/>
  <c r="G374" i="65"/>
  <c r="G393" i="65"/>
  <c r="G394" i="65"/>
  <c r="G373" i="65"/>
  <c r="G375" i="65"/>
  <c r="E391" i="65"/>
  <c r="E372" i="65"/>
  <c r="K370" i="65"/>
  <c r="K408" i="65"/>
  <c r="K390" i="65"/>
  <c r="K371" i="65"/>
  <c r="K389" i="65"/>
  <c r="Q387" i="65"/>
  <c r="Q406" i="65"/>
  <c r="Q368" i="65"/>
  <c r="I387" i="65"/>
  <c r="I406" i="65"/>
  <c r="I368" i="65"/>
  <c r="O28" i="59"/>
  <c r="Q25" i="60"/>
  <c r="M25" i="60"/>
  <c r="I25" i="60"/>
  <c r="G420" i="64"/>
  <c r="G441" i="64"/>
  <c r="M461" i="64"/>
  <c r="M419" i="64"/>
  <c r="M440" i="64"/>
  <c r="O418" i="64"/>
  <c r="O417" i="64"/>
  <c r="O460" i="64"/>
  <c r="O439" i="64"/>
  <c r="M437" i="64"/>
  <c r="M436" i="64"/>
  <c r="M416" i="64"/>
  <c r="M415" i="64"/>
  <c r="E437" i="64"/>
  <c r="E416" i="64"/>
  <c r="E436" i="64"/>
  <c r="E415" i="64"/>
  <c r="M408" i="64"/>
  <c r="M450" i="64"/>
  <c r="M429" i="64"/>
  <c r="G7" i="58"/>
  <c r="Q404" i="64"/>
  <c r="Q445" i="64"/>
  <c r="Q424" i="64"/>
  <c r="Q425" i="64"/>
  <c r="Q406" i="64"/>
  <c r="Q427" i="64"/>
  <c r="Q403" i="64"/>
  <c r="M4" i="58"/>
  <c r="I406" i="64"/>
  <c r="I404" i="64"/>
  <c r="I445" i="64"/>
  <c r="I424" i="64"/>
  <c r="I425" i="64"/>
  <c r="I403" i="64"/>
  <c r="I427" i="64"/>
  <c r="C44" i="59"/>
  <c r="C379" i="72"/>
  <c r="C361" i="72"/>
  <c r="C85" i="59"/>
  <c r="C372" i="67"/>
  <c r="C391" i="67"/>
  <c r="L181" i="72"/>
  <c r="L199" i="72"/>
  <c r="N178" i="72"/>
  <c r="N195" i="72"/>
  <c r="N196" i="72"/>
  <c r="N177" i="72"/>
  <c r="N27" i="72"/>
  <c r="M175" i="72"/>
  <c r="M193" i="72"/>
  <c r="D173" i="72"/>
  <c r="D209" i="72"/>
  <c r="D192" i="72"/>
  <c r="D191" i="72"/>
  <c r="D174" i="72"/>
  <c r="O207" i="72"/>
  <c r="O171" i="72"/>
  <c r="O189" i="72"/>
  <c r="L25" i="72"/>
  <c r="K171" i="72"/>
  <c r="K207" i="72"/>
  <c r="K189" i="72"/>
  <c r="G207" i="72"/>
  <c r="G171" i="72"/>
  <c r="G189" i="72"/>
  <c r="D25" i="72"/>
  <c r="C171" i="72"/>
  <c r="C207" i="72"/>
  <c r="C189" i="72"/>
  <c r="Q164" i="48"/>
  <c r="M164" i="48"/>
  <c r="M169" i="72"/>
  <c r="M187" i="72"/>
  <c r="I164" i="48"/>
  <c r="E164" i="48"/>
  <c r="E169" i="72"/>
  <c r="E187" i="72"/>
  <c r="P199" i="71"/>
  <c r="Q31" i="71"/>
  <c r="P181" i="71"/>
  <c r="J196" i="71"/>
  <c r="J178" i="71"/>
  <c r="J195" i="71"/>
  <c r="J177" i="71"/>
  <c r="Q175" i="71"/>
  <c r="Q193" i="71"/>
  <c r="H174" i="71"/>
  <c r="H173" i="71"/>
  <c r="H209" i="71"/>
  <c r="H192" i="71"/>
  <c r="H191" i="71"/>
  <c r="H172" i="71"/>
  <c r="Q146" i="49"/>
  <c r="Q167" i="71"/>
  <c r="Q185" i="71"/>
  <c r="I146" i="49"/>
  <c r="E146" i="49"/>
  <c r="M31" i="70"/>
  <c r="L186" i="70"/>
  <c r="L205" i="70"/>
  <c r="K28" i="70"/>
  <c r="J182" i="70"/>
  <c r="J183" i="70"/>
  <c r="J201" i="70"/>
  <c r="J202" i="70"/>
  <c r="I199" i="70"/>
  <c r="I180" i="70"/>
  <c r="P198" i="70"/>
  <c r="P178" i="70"/>
  <c r="P179" i="70"/>
  <c r="P177" i="70"/>
  <c r="P197" i="70"/>
  <c r="G176" i="70"/>
  <c r="G195" i="70"/>
  <c r="M125" i="49"/>
  <c r="M171" i="70"/>
  <c r="M172" i="70"/>
  <c r="M191" i="70"/>
  <c r="M190" i="70"/>
  <c r="I128" i="48"/>
  <c r="E128" i="49"/>
  <c r="E128" i="48"/>
  <c r="L186" i="69"/>
  <c r="L205" i="69"/>
  <c r="N183" i="69"/>
  <c r="N202" i="69"/>
  <c r="N201" i="69"/>
  <c r="N182" i="69"/>
  <c r="N27" i="69"/>
  <c r="M199" i="69"/>
  <c r="M180" i="69"/>
  <c r="Q109" i="48"/>
  <c r="Q171" i="69"/>
  <c r="M106" i="49"/>
  <c r="I109" i="49"/>
  <c r="I109" i="48"/>
  <c r="E106" i="49"/>
  <c r="E109" i="49"/>
  <c r="D253" i="68"/>
  <c r="F251" i="68"/>
  <c r="M32" i="68"/>
  <c r="L246" i="68"/>
  <c r="H96" i="42"/>
  <c r="H49" i="68"/>
  <c r="H83" i="68" s="1"/>
  <c r="M89" i="42"/>
  <c r="M46" i="68"/>
  <c r="E264" i="68"/>
  <c r="E240" i="68"/>
  <c r="E263" i="68"/>
  <c r="E241" i="68"/>
  <c r="H88" i="42"/>
  <c r="H45" i="68"/>
  <c r="D262" i="68"/>
  <c r="D238" i="68"/>
  <c r="O82" i="50"/>
  <c r="O7" i="68"/>
  <c r="K85" i="49"/>
  <c r="K83" i="39"/>
  <c r="K7" i="68"/>
  <c r="G82" i="49"/>
  <c r="C82" i="50"/>
  <c r="C234" i="68"/>
  <c r="C233" i="68"/>
  <c r="C257" i="68"/>
  <c r="F205" i="67"/>
  <c r="Q223" i="67"/>
  <c r="Q204" i="67"/>
  <c r="M223" i="67"/>
  <c r="M204" i="67"/>
  <c r="I204" i="67"/>
  <c r="I223" i="67"/>
  <c r="E223" i="67"/>
  <c r="E204" i="67"/>
  <c r="L201" i="67"/>
  <c r="L200" i="67"/>
  <c r="L202" i="67"/>
  <c r="D201" i="67"/>
  <c r="D202" i="67"/>
  <c r="P27" i="67"/>
  <c r="O199" i="67"/>
  <c r="K199" i="67"/>
  <c r="G199" i="67"/>
  <c r="C199" i="67"/>
  <c r="J197" i="67"/>
  <c r="J198" i="67"/>
  <c r="J196" i="67"/>
  <c r="J216" i="67"/>
  <c r="O66" i="48"/>
  <c r="O63" i="50"/>
  <c r="K66" i="48"/>
  <c r="K63" i="50"/>
  <c r="K7" i="67"/>
  <c r="G63" i="49"/>
  <c r="C63" i="50"/>
  <c r="C193" i="67"/>
  <c r="C203" i="67"/>
  <c r="N205" i="66"/>
  <c r="J205" i="66"/>
  <c r="F205" i="66"/>
  <c r="I59" i="42"/>
  <c r="I44" i="66"/>
  <c r="I72" i="66" s="1"/>
  <c r="E204" i="66"/>
  <c r="E223" i="66"/>
  <c r="L55" i="42"/>
  <c r="L42" i="66"/>
  <c r="H202" i="66"/>
  <c r="H201" i="66"/>
  <c r="H200" i="66"/>
  <c r="P27" i="66"/>
  <c r="O199" i="66"/>
  <c r="K54" i="42"/>
  <c r="K41" i="66"/>
  <c r="K69" i="66" s="1"/>
  <c r="P48" i="42"/>
  <c r="P37" i="66"/>
  <c r="H48" i="42"/>
  <c r="H37" i="66"/>
  <c r="O193" i="66"/>
  <c r="O203" i="66"/>
  <c r="K44" i="50"/>
  <c r="G44" i="49"/>
  <c r="C203" i="66"/>
  <c r="C193" i="66"/>
  <c r="N41" i="42"/>
  <c r="N45" i="65"/>
  <c r="N73" i="65" s="1"/>
  <c r="L36" i="42"/>
  <c r="L42" i="65"/>
  <c r="H201" i="65"/>
  <c r="H202" i="65"/>
  <c r="H200" i="65"/>
  <c r="O199" i="65"/>
  <c r="K199" i="65"/>
  <c r="G35" i="42"/>
  <c r="G41" i="65"/>
  <c r="G69" i="65" s="1"/>
  <c r="N32" i="42"/>
  <c r="N40" i="65"/>
  <c r="N68" i="65" s="1"/>
  <c r="Q23" i="65"/>
  <c r="O28" i="49"/>
  <c r="O193" i="65"/>
  <c r="O203" i="65"/>
  <c r="K25" i="49"/>
  <c r="G25" i="50"/>
  <c r="C25" i="49"/>
  <c r="C193" i="65"/>
  <c r="C203" i="65"/>
  <c r="N22" i="42"/>
  <c r="N51" i="64"/>
  <c r="N83" i="64" s="1"/>
  <c r="N222" i="64"/>
  <c r="J15" i="42"/>
  <c r="J46" i="64"/>
  <c r="J78" i="64" s="1"/>
  <c r="Q12" i="42"/>
  <c r="Q45" i="64"/>
  <c r="Q77" i="64" s="1"/>
  <c r="N29" i="64"/>
  <c r="M221" i="64"/>
  <c r="M220" i="64"/>
  <c r="M219" i="64"/>
  <c r="M241" i="64"/>
  <c r="E221" i="64"/>
  <c r="E220" i="64"/>
  <c r="E241" i="64"/>
  <c r="E219" i="64"/>
  <c r="Q28" i="64"/>
  <c r="P218" i="64"/>
  <c r="P239" i="64"/>
  <c r="M28" i="64"/>
  <c r="L218" i="64"/>
  <c r="L239" i="64"/>
  <c r="H218" i="64"/>
  <c r="H239" i="64"/>
  <c r="D218" i="64"/>
  <c r="D239" i="64"/>
  <c r="O217" i="64"/>
  <c r="O238" i="64"/>
  <c r="K238" i="64"/>
  <c r="K217" i="64"/>
  <c r="G217" i="64"/>
  <c r="G238" i="64"/>
  <c r="C217" i="64"/>
  <c r="C238" i="64"/>
  <c r="K25" i="64"/>
  <c r="D233" i="64"/>
  <c r="D212" i="64"/>
  <c r="D213" i="64"/>
  <c r="N7" i="49"/>
  <c r="J4" i="50"/>
  <c r="J214" i="64"/>
  <c r="F4" i="50"/>
  <c r="B174" i="72"/>
  <c r="B192" i="72"/>
  <c r="B173" i="72"/>
  <c r="B209" i="72"/>
  <c r="B191" i="72"/>
  <c r="B172" i="72"/>
  <c r="B186" i="70"/>
  <c r="B205" i="70"/>
  <c r="B205" i="69"/>
  <c r="B186" i="69"/>
  <c r="C28" i="68"/>
  <c r="B238" i="68"/>
  <c r="B204" i="65"/>
  <c r="B223" i="65"/>
  <c r="B221" i="64"/>
  <c r="B241" i="64"/>
  <c r="B220" i="64"/>
  <c r="E376" i="71"/>
  <c r="L367" i="66"/>
  <c r="L329" i="66"/>
  <c r="D342" i="70"/>
  <c r="I206" i="71"/>
  <c r="C176" i="66"/>
  <c r="K182" i="66"/>
  <c r="M184" i="66"/>
  <c r="N172" i="67"/>
  <c r="N170" i="67" s="1"/>
  <c r="K180" i="67"/>
  <c r="F210" i="68"/>
  <c r="F208" i="68" s="1"/>
  <c r="E221" i="68"/>
  <c r="G223" i="68"/>
  <c r="G175" i="68"/>
  <c r="I468" i="68"/>
  <c r="G376" i="67"/>
  <c r="J172" i="72"/>
  <c r="O376" i="72"/>
  <c r="E179" i="65"/>
  <c r="E185" i="65"/>
  <c r="G176" i="66"/>
  <c r="I185" i="66"/>
  <c r="L176" i="67"/>
  <c r="C186" i="67"/>
  <c r="F367" i="70"/>
  <c r="F285" i="70"/>
  <c r="F323" i="70" s="1"/>
  <c r="E407" i="64"/>
  <c r="C435" i="64"/>
  <c r="M388" i="67"/>
  <c r="E274" i="68"/>
  <c r="O143" i="50"/>
  <c r="B267" i="68"/>
  <c r="Q129" i="72"/>
  <c r="I367" i="65"/>
  <c r="B200" i="64"/>
  <c r="H176" i="65"/>
  <c r="B180" i="65"/>
  <c r="N386" i="69"/>
  <c r="N329" i="69"/>
  <c r="L455" i="68"/>
  <c r="M492" i="68"/>
  <c r="P459" i="64"/>
  <c r="I405" i="66"/>
  <c r="B143" i="50"/>
  <c r="P139" i="65"/>
  <c r="Q275" i="71"/>
  <c r="Q311" i="71" s="1"/>
  <c r="O222" i="69"/>
  <c r="F139" i="65"/>
  <c r="E4" i="48"/>
  <c r="J177" i="67"/>
  <c r="J139" i="67"/>
  <c r="D186" i="67"/>
  <c r="B224" i="68"/>
  <c r="N25" i="48"/>
  <c r="K185" i="65"/>
  <c r="M181" i="66"/>
  <c r="J182" i="67"/>
  <c r="E186" i="67"/>
  <c r="D178" i="67"/>
  <c r="G99" i="67"/>
  <c r="G175" i="67" s="1"/>
  <c r="G181" i="67"/>
  <c r="K342" i="67"/>
  <c r="F370" i="72"/>
  <c r="F316" i="72"/>
  <c r="C304" i="70"/>
  <c r="C323" i="70" s="1"/>
  <c r="P353" i="68"/>
  <c r="E414" i="65"/>
  <c r="I352" i="71"/>
  <c r="E395" i="70"/>
  <c r="B150" i="67"/>
  <c r="B178" i="68"/>
  <c r="O213" i="69"/>
  <c r="O150" i="69"/>
  <c r="F137" i="69"/>
  <c r="E222" i="65"/>
  <c r="M196" i="65"/>
  <c r="N188" i="72"/>
  <c r="L163" i="68"/>
  <c r="D363" i="72"/>
  <c r="D381" i="72"/>
  <c r="L359" i="72"/>
  <c r="L378" i="72"/>
  <c r="L360" i="72"/>
  <c r="L377" i="72"/>
  <c r="F357" i="72"/>
  <c r="F375" i="72"/>
  <c r="P164" i="58"/>
  <c r="N357" i="71"/>
  <c r="N375" i="71"/>
  <c r="P146" i="58"/>
  <c r="F376" i="70"/>
  <c r="D374" i="70"/>
  <c r="D393" i="70"/>
  <c r="D375" i="70"/>
  <c r="D392" i="70"/>
  <c r="D373" i="70"/>
  <c r="D394" i="70"/>
  <c r="J368" i="70"/>
  <c r="J387" i="70"/>
  <c r="N125" i="59"/>
  <c r="N363" i="70"/>
  <c r="N383" i="70"/>
  <c r="N364" i="70"/>
  <c r="N385" i="70"/>
  <c r="N382" i="70"/>
  <c r="N366" i="70"/>
  <c r="P375" i="69"/>
  <c r="P393" i="69"/>
  <c r="P374" i="69"/>
  <c r="P394" i="69"/>
  <c r="P392" i="69"/>
  <c r="P373" i="69"/>
  <c r="N106" i="58"/>
  <c r="P471" i="68"/>
  <c r="P495" i="68"/>
  <c r="D469" i="68"/>
  <c r="D493" i="68"/>
  <c r="P488" i="68"/>
  <c r="P464" i="68"/>
  <c r="F483" i="68"/>
  <c r="F459" i="68"/>
  <c r="F482" i="68"/>
  <c r="F458" i="68"/>
  <c r="F506" i="68"/>
  <c r="N85" i="59"/>
  <c r="P82" i="60"/>
  <c r="P476" i="68"/>
  <c r="P475" i="68"/>
  <c r="P454" i="68"/>
  <c r="P452" i="68"/>
  <c r="P478" i="68"/>
  <c r="P451" i="68"/>
  <c r="P499" i="68"/>
  <c r="D82" i="58"/>
  <c r="D396" i="67"/>
  <c r="D377" i="67"/>
  <c r="D415" i="67"/>
  <c r="D395" i="67"/>
  <c r="H372" i="67"/>
  <c r="H391" i="67"/>
  <c r="N66" i="58"/>
  <c r="P63" i="60"/>
  <c r="D63" i="58"/>
  <c r="F378" i="66"/>
  <c r="F397" i="66"/>
  <c r="F374" i="66"/>
  <c r="F394" i="66"/>
  <c r="F373" i="66"/>
  <c r="F393" i="66"/>
  <c r="F375" i="66"/>
  <c r="F47" i="58"/>
  <c r="H44" i="60"/>
  <c r="H382" i="66"/>
  <c r="H383" i="66"/>
  <c r="H364" i="66"/>
  <c r="H385" i="66"/>
  <c r="H363" i="66"/>
  <c r="H401" i="66"/>
  <c r="H366" i="66"/>
  <c r="D44" i="60"/>
  <c r="D396" i="65"/>
  <c r="D377" i="65"/>
  <c r="D395" i="65"/>
  <c r="D415" i="65"/>
  <c r="D376" i="65"/>
  <c r="D372" i="65"/>
  <c r="D391" i="65"/>
  <c r="P25" i="59"/>
  <c r="D25" i="58"/>
  <c r="D363" i="65"/>
  <c r="D382" i="65"/>
  <c r="D385" i="65"/>
  <c r="D366" i="65"/>
  <c r="D401" i="65"/>
  <c r="D383" i="65"/>
  <c r="D364" i="65"/>
  <c r="H419" i="64"/>
  <c r="H440" i="64"/>
  <c r="H461" i="64"/>
  <c r="D419" i="64"/>
  <c r="D440" i="64"/>
  <c r="D461" i="64"/>
  <c r="N434" i="64"/>
  <c r="N413" i="64"/>
  <c r="F430" i="64"/>
  <c r="F409" i="64"/>
  <c r="F451" i="64"/>
  <c r="J7" i="59"/>
  <c r="L4" i="58"/>
  <c r="D4" i="58"/>
  <c r="C164" i="58"/>
  <c r="C357" i="71"/>
  <c r="C375" i="71"/>
  <c r="K199" i="72"/>
  <c r="K181" i="72"/>
  <c r="F176" i="42"/>
  <c r="F44" i="72"/>
  <c r="F72" i="72" s="1"/>
  <c r="M172" i="42"/>
  <c r="M42" i="72"/>
  <c r="M70" i="72" s="1"/>
  <c r="I21" i="72"/>
  <c r="H167" i="72"/>
  <c r="H185" i="72"/>
  <c r="D164" i="49"/>
  <c r="D169" i="72"/>
  <c r="D179" i="72"/>
  <c r="D187" i="72"/>
  <c r="L175" i="71"/>
  <c r="L193" i="71"/>
  <c r="P146" i="49"/>
  <c r="D146" i="49"/>
  <c r="D167" i="71"/>
  <c r="O30" i="70"/>
  <c r="N185" i="70"/>
  <c r="N204" i="70"/>
  <c r="N223" i="70"/>
  <c r="E183" i="70"/>
  <c r="E202" i="70"/>
  <c r="E182" i="70"/>
  <c r="E201" i="70"/>
  <c r="G25" i="70"/>
  <c r="F195" i="70"/>
  <c r="F176" i="70"/>
  <c r="P125" i="48"/>
  <c r="P128" i="48"/>
  <c r="D128" i="48"/>
  <c r="J121" i="42"/>
  <c r="J44" i="69"/>
  <c r="J72" i="69" s="1"/>
  <c r="L106" i="49"/>
  <c r="L109" i="48"/>
  <c r="F102" i="42"/>
  <c r="F53" i="68"/>
  <c r="F87" i="68" s="1"/>
  <c r="I101" i="42"/>
  <c r="I52" i="68"/>
  <c r="I86" i="68" s="1"/>
  <c r="P249" i="68"/>
  <c r="P248" i="68"/>
  <c r="P247" i="68"/>
  <c r="D89" i="42"/>
  <c r="D46" i="68"/>
  <c r="D80" i="68" s="1"/>
  <c r="K88" i="42"/>
  <c r="K45" i="68"/>
  <c r="K26" i="68"/>
  <c r="N82" i="50"/>
  <c r="I205" i="67"/>
  <c r="L28" i="67"/>
  <c r="K202" i="67"/>
  <c r="K201" i="67"/>
  <c r="C201" i="67"/>
  <c r="C202" i="67"/>
  <c r="E178" i="67"/>
  <c r="F26" i="67"/>
  <c r="E198" i="67"/>
  <c r="E216" i="67"/>
  <c r="E197" i="67"/>
  <c r="H214" i="67"/>
  <c r="H195" i="67"/>
  <c r="I205" i="66"/>
  <c r="M216" i="66"/>
  <c r="M198" i="66"/>
  <c r="M197" i="66"/>
  <c r="L195" i="66"/>
  <c r="L214" i="66"/>
  <c r="F47" i="49"/>
  <c r="F191" i="66"/>
  <c r="O201" i="65"/>
  <c r="O200" i="65"/>
  <c r="O202" i="65"/>
  <c r="C201" i="65"/>
  <c r="C202" i="65"/>
  <c r="D214" i="65"/>
  <c r="D195" i="65"/>
  <c r="N25" i="49"/>
  <c r="N191" i="65"/>
  <c r="N190" i="65"/>
  <c r="N209" i="65"/>
  <c r="F28" i="49"/>
  <c r="F191" i="65"/>
  <c r="F209" i="65"/>
  <c r="F190" i="65"/>
  <c r="J225" i="64"/>
  <c r="J224" i="64"/>
  <c r="E222" i="64"/>
  <c r="M29" i="64"/>
  <c r="L220" i="64"/>
  <c r="L219" i="64"/>
  <c r="L241" i="64"/>
  <c r="L221" i="64"/>
  <c r="I7" i="49"/>
  <c r="E4" i="49"/>
  <c r="O237" i="64"/>
  <c r="O213" i="67"/>
  <c r="J93" i="70"/>
  <c r="Q134" i="71"/>
  <c r="C316" i="72"/>
  <c r="B194" i="66"/>
  <c r="D359" i="64"/>
  <c r="L405" i="67"/>
  <c r="N237" i="64"/>
  <c r="Q194" i="67"/>
  <c r="C329" i="72"/>
  <c r="C137" i="66"/>
  <c r="N3" i="19"/>
  <c r="Q167" i="39"/>
  <c r="Q158" i="39"/>
  <c r="G153" i="39"/>
  <c r="Q141" i="39"/>
  <c r="G172" i="39"/>
  <c r="F153" i="39"/>
  <c r="G140" i="39"/>
  <c r="I171" i="39"/>
  <c r="H159" i="39"/>
  <c r="K132" i="39"/>
  <c r="Q135" i="39"/>
  <c r="G131" i="39"/>
  <c r="D93" i="39"/>
  <c r="G74" i="39"/>
  <c r="G48" i="39"/>
  <c r="G31" i="39"/>
  <c r="O12" i="39"/>
  <c r="E10" i="39"/>
  <c r="O41" i="39"/>
  <c r="M8" i="39"/>
  <c r="H122" i="39"/>
  <c r="J78" i="39"/>
  <c r="H73" i="39"/>
  <c r="N69" i="39"/>
  <c r="H54" i="39"/>
  <c r="E45" i="39"/>
  <c r="M150" i="39"/>
  <c r="L149" i="39"/>
  <c r="C177" i="39"/>
  <c r="H136" i="39"/>
  <c r="L129" i="39"/>
  <c r="C113" i="39"/>
  <c r="F171" i="39"/>
  <c r="N158" i="39"/>
  <c r="J35" i="39"/>
  <c r="O29" i="39"/>
  <c r="J126" i="39"/>
  <c r="O97" i="39"/>
  <c r="E93" i="39"/>
  <c r="G32" i="39"/>
  <c r="H16" i="39"/>
  <c r="H10" i="39"/>
  <c r="P140" i="39"/>
  <c r="M132" i="39"/>
  <c r="D131" i="39"/>
  <c r="O8" i="39"/>
  <c r="F16" i="39"/>
  <c r="N10" i="39"/>
  <c r="L21" i="39"/>
  <c r="J20" i="39"/>
  <c r="C29" i="39"/>
  <c r="C67" i="39"/>
  <c r="C167" i="39"/>
  <c r="C69" i="39"/>
  <c r="C147" i="39"/>
  <c r="I147" i="39"/>
  <c r="K129" i="39"/>
  <c r="P177" i="39"/>
  <c r="P168" i="39"/>
  <c r="P165" i="39"/>
  <c r="D147" i="39"/>
  <c r="P132" i="39"/>
  <c r="J165" i="39"/>
  <c r="J141" i="39"/>
  <c r="N132" i="39"/>
  <c r="Q140" i="39"/>
  <c r="I102" i="39"/>
  <c r="M67" i="39"/>
  <c r="Q36" i="39"/>
  <c r="Q11" i="39"/>
  <c r="E8" i="39"/>
  <c r="G158" i="39"/>
  <c r="O121" i="39"/>
  <c r="G97" i="39"/>
  <c r="K89" i="39"/>
  <c r="O67" i="39"/>
  <c r="P101" i="39"/>
  <c r="P59" i="39"/>
  <c r="P31" i="39"/>
  <c r="J54" i="39"/>
  <c r="P113" i="39"/>
  <c r="P54" i="39"/>
  <c r="H50" i="39"/>
  <c r="N140" i="39"/>
  <c r="N116" i="39"/>
  <c r="J89" i="39"/>
  <c r="G177" i="39"/>
  <c r="K150" i="39"/>
  <c r="G136" i="39"/>
  <c r="G117" i="39"/>
  <c r="O101" i="39"/>
  <c r="H158" i="39"/>
  <c r="D153" i="39"/>
  <c r="H32" i="39"/>
  <c r="G149" i="39"/>
  <c r="M96" i="39"/>
  <c r="K21" i="39"/>
  <c r="G116" i="39"/>
  <c r="O32" i="39"/>
  <c r="G3" i="19"/>
  <c r="O153" i="39"/>
  <c r="F150" i="39"/>
  <c r="H177" i="39"/>
  <c r="J172" i="39"/>
  <c r="O167" i="39"/>
  <c r="Q153" i="39"/>
  <c r="O149" i="39"/>
  <c r="G141" i="39"/>
  <c r="L135" i="39"/>
  <c r="O131" i="39"/>
  <c r="K126" i="39"/>
  <c r="N113" i="39"/>
  <c r="E96" i="39"/>
  <c r="Q88" i="39"/>
  <c r="O74" i="39"/>
  <c r="H69" i="39"/>
  <c r="O48" i="39"/>
  <c r="O31" i="39"/>
  <c r="I16" i="39"/>
  <c r="G12" i="39"/>
  <c r="M10" i="39"/>
  <c r="L8" i="39"/>
  <c r="I29" i="39"/>
  <c r="Q126" i="39"/>
  <c r="G121" i="39"/>
  <c r="Q74" i="39"/>
  <c r="G51" i="39"/>
  <c r="L5" i="39"/>
  <c r="E150" i="39"/>
  <c r="D129" i="39"/>
  <c r="D176" i="39"/>
  <c r="D167" i="39"/>
  <c r="J149" i="39"/>
  <c r="H117" i="39"/>
  <c r="I32" i="39"/>
  <c r="Q102" i="39"/>
  <c r="D92" i="39"/>
  <c r="H35" i="39"/>
  <c r="P26" i="39"/>
  <c r="G22" i="39"/>
  <c r="G15" i="39"/>
  <c r="Q122" i="39"/>
  <c r="L112" i="39"/>
  <c r="G8" i="39"/>
  <c r="N16" i="39"/>
  <c r="J12" i="39"/>
  <c r="D21" i="39"/>
  <c r="C89" i="39"/>
  <c r="C15" i="39"/>
  <c r="C21" i="39"/>
  <c r="Q147" i="39"/>
  <c r="O136" i="39"/>
  <c r="H168" i="39"/>
  <c r="P159" i="39"/>
  <c r="H132" i="39"/>
  <c r="J159" i="39"/>
  <c r="I145" i="39"/>
  <c r="I140" i="39"/>
  <c r="Q121" i="39"/>
  <c r="E112" i="39"/>
  <c r="Q79" i="39"/>
  <c r="I74" i="39"/>
  <c r="E67" i="39"/>
  <c r="Q41" i="39"/>
  <c r="Q32" i="39"/>
  <c r="Q20" i="39"/>
  <c r="J117" i="39"/>
  <c r="O158" i="39"/>
  <c r="O55" i="39"/>
  <c r="G41" i="39"/>
  <c r="P122" i="39"/>
  <c r="L110" i="39"/>
  <c r="P69" i="39"/>
  <c r="J103" i="39"/>
  <c r="F88" i="39"/>
  <c r="J73" i="39"/>
  <c r="N50" i="39"/>
  <c r="P50" i="39"/>
  <c r="P16" i="39"/>
  <c r="F158" i="39"/>
  <c r="J145" i="39"/>
  <c r="F140" i="39"/>
  <c r="Q171" i="39"/>
  <c r="K165" i="39"/>
  <c r="K147" i="39"/>
  <c r="O117" i="39"/>
  <c r="L153" i="39"/>
  <c r="H86" i="39"/>
  <c r="M168" i="39"/>
  <c r="M136" i="39"/>
  <c r="I88" i="39"/>
  <c r="D41" i="39"/>
  <c r="K3" i="19"/>
  <c r="G3" i="22"/>
  <c r="E3" i="22"/>
  <c r="C3" i="22"/>
  <c r="F3" i="22"/>
  <c r="C14" i="39"/>
  <c r="J4" i="9"/>
  <c r="Q17" i="9"/>
  <c r="J3" i="22"/>
  <c r="E3" i="19"/>
  <c r="O3" i="22"/>
  <c r="M3" i="22"/>
  <c r="P3" i="19"/>
  <c r="M3" i="19"/>
  <c r="D3" i="19"/>
  <c r="J3" i="19"/>
  <c r="H3" i="19"/>
  <c r="L3" i="19"/>
  <c r="D3" i="22"/>
  <c r="H3" i="22"/>
  <c r="N3" i="22"/>
  <c r="Q3" i="19"/>
  <c r="L3" i="22"/>
  <c r="F3" i="19"/>
  <c r="K3" i="22"/>
  <c r="I3" i="22"/>
  <c r="Q3" i="22"/>
  <c r="K27" i="9"/>
  <c r="B17" i="11"/>
  <c r="B27" i="11"/>
  <c r="Q17" i="11"/>
  <c r="C4" i="18"/>
  <c r="C3" i="18" s="1"/>
  <c r="I17" i="9"/>
  <c r="C27" i="9"/>
  <c r="I17" i="11"/>
  <c r="C17" i="18"/>
  <c r="C3" i="19"/>
  <c r="C4" i="9"/>
  <c r="G4" i="9"/>
  <c r="K4" i="9"/>
  <c r="O4" i="9"/>
  <c r="D4" i="9"/>
  <c r="H4" i="9"/>
  <c r="L4" i="9"/>
  <c r="P4" i="9"/>
  <c r="F4" i="9"/>
  <c r="N4" i="9"/>
  <c r="G27" i="9"/>
  <c r="O27" i="9"/>
  <c r="E27" i="9"/>
  <c r="I27" i="9"/>
  <c r="M27" i="9"/>
  <c r="Q27" i="9"/>
  <c r="C3" i="20"/>
  <c r="B27" i="9"/>
  <c r="F17" i="9"/>
  <c r="J17" i="9"/>
  <c r="N17" i="9"/>
  <c r="C17" i="9"/>
  <c r="G17" i="9"/>
  <c r="K17" i="9"/>
  <c r="O17" i="9"/>
  <c r="E17" i="9"/>
  <c r="M17" i="9"/>
  <c r="F17" i="11"/>
  <c r="J17" i="11"/>
  <c r="N17" i="11"/>
  <c r="C17" i="11"/>
  <c r="G17" i="11"/>
  <c r="K17" i="11"/>
  <c r="O17" i="11"/>
  <c r="E17" i="11"/>
  <c r="M17" i="11"/>
  <c r="C27" i="18"/>
  <c r="C14" i="18"/>
  <c r="E4" i="9"/>
  <c r="I4" i="9"/>
  <c r="M4" i="9"/>
  <c r="Q4" i="9"/>
  <c r="D17" i="9"/>
  <c r="H17" i="9"/>
  <c r="L17" i="9"/>
  <c r="P17" i="9"/>
  <c r="D17" i="11"/>
  <c r="H17" i="11"/>
  <c r="L17" i="11"/>
  <c r="P17" i="11"/>
  <c r="B17" i="9"/>
  <c r="F27" i="9"/>
  <c r="J27" i="9"/>
  <c r="N27" i="9"/>
  <c r="B4" i="9"/>
  <c r="D27" i="9"/>
  <c r="H27" i="9"/>
  <c r="L27" i="9"/>
  <c r="P27" i="9"/>
  <c r="B4" i="11"/>
  <c r="P26" i="71" l="1"/>
  <c r="D25" i="70"/>
  <c r="N145" i="42"/>
  <c r="E399" i="70"/>
  <c r="F33" i="64"/>
  <c r="H209" i="65"/>
  <c r="F190" i="70"/>
  <c r="L165" i="68"/>
  <c r="G105" i="64"/>
  <c r="G147" i="64" s="1"/>
  <c r="G153" i="64"/>
  <c r="I31" i="67"/>
  <c r="J35" i="66"/>
  <c r="E35" i="65"/>
  <c r="I126" i="39"/>
  <c r="C26" i="72"/>
  <c r="E23" i="64"/>
  <c r="E28" i="64"/>
  <c r="Q23" i="67"/>
  <c r="F29" i="68"/>
  <c r="F35" i="68"/>
  <c r="Q172" i="69"/>
  <c r="Q145" i="39"/>
  <c r="J45" i="39"/>
  <c r="Q191" i="69"/>
  <c r="L209" i="65"/>
  <c r="P28" i="69"/>
  <c r="E28" i="70"/>
  <c r="J35" i="65"/>
  <c r="J63" i="65" s="1"/>
  <c r="F35" i="69"/>
  <c r="O31" i="65"/>
  <c r="H190" i="65"/>
  <c r="F191" i="70"/>
  <c r="F28" i="69"/>
  <c r="E31" i="72"/>
  <c r="C21" i="70"/>
  <c r="G27" i="70"/>
  <c r="O21" i="71"/>
  <c r="C25" i="70"/>
  <c r="G28" i="65"/>
  <c r="F35" i="65"/>
  <c r="F63" i="65" s="1"/>
  <c r="E26" i="42"/>
  <c r="H207" i="69"/>
  <c r="I23" i="67"/>
  <c r="H27" i="67"/>
  <c r="K28" i="71"/>
  <c r="M31" i="72"/>
  <c r="E323" i="66"/>
  <c r="K25" i="67"/>
  <c r="E25" i="70"/>
  <c r="J28" i="71"/>
  <c r="G28" i="67"/>
  <c r="L93" i="66"/>
  <c r="L131" i="66" s="1"/>
  <c r="M27" i="72"/>
  <c r="D28" i="69"/>
  <c r="J28" i="65"/>
  <c r="J64" i="42"/>
  <c r="O145" i="42"/>
  <c r="P93" i="66"/>
  <c r="P131" i="66" s="1"/>
  <c r="P30" i="68"/>
  <c r="G26" i="72"/>
  <c r="Q29" i="68"/>
  <c r="D207" i="70"/>
  <c r="E24" i="48"/>
  <c r="L172" i="66"/>
  <c r="L171" i="66"/>
  <c r="F170" i="67"/>
  <c r="F171" i="65"/>
  <c r="F172" i="65"/>
  <c r="J171" i="67"/>
  <c r="J172" i="67"/>
  <c r="E21" i="71"/>
  <c r="K31" i="66"/>
  <c r="E26" i="72"/>
  <c r="P33" i="64"/>
  <c r="L31" i="70"/>
  <c r="G27" i="72"/>
  <c r="I30" i="72"/>
  <c r="M21" i="71"/>
  <c r="G26" i="70"/>
  <c r="I93" i="65"/>
  <c r="C107" i="42"/>
  <c r="O5" i="39"/>
  <c r="N23" i="70"/>
  <c r="L145" i="42"/>
  <c r="M30" i="70"/>
  <c r="E165" i="68"/>
  <c r="P93" i="65"/>
  <c r="P131" i="65" s="1"/>
  <c r="F45" i="42"/>
  <c r="H37" i="68"/>
  <c r="Q201" i="72"/>
  <c r="O27" i="72"/>
  <c r="Q30" i="72"/>
  <c r="N137" i="65"/>
  <c r="C191" i="66"/>
  <c r="C189" i="66" s="1"/>
  <c r="P39" i="64"/>
  <c r="P71" i="64" s="1"/>
  <c r="O201" i="72"/>
  <c r="Q399" i="70"/>
  <c r="C172" i="66"/>
  <c r="O31" i="64"/>
  <c r="O27" i="70"/>
  <c r="D28" i="71"/>
  <c r="F147" i="64"/>
  <c r="P29" i="64"/>
  <c r="K28" i="67"/>
  <c r="D21" i="72"/>
  <c r="L26" i="67"/>
  <c r="I34" i="64"/>
  <c r="P137" i="65"/>
  <c r="E27" i="66"/>
  <c r="G31" i="64"/>
  <c r="M26" i="65"/>
  <c r="C171" i="66"/>
  <c r="L35" i="67"/>
  <c r="L63" i="67" s="1"/>
  <c r="Q21" i="72"/>
  <c r="K3" i="9"/>
  <c r="D28" i="67"/>
  <c r="B209" i="68"/>
  <c r="D27" i="64"/>
  <c r="L27" i="65"/>
  <c r="M31" i="69"/>
  <c r="H35" i="64"/>
  <c r="L26" i="65"/>
  <c r="L30" i="66"/>
  <c r="Q25" i="65"/>
  <c r="J27" i="72"/>
  <c r="Q30" i="66"/>
  <c r="Q30" i="69"/>
  <c r="H28" i="70"/>
  <c r="I137" i="65"/>
  <c r="C201" i="72"/>
  <c r="N25" i="71"/>
  <c r="L26" i="42"/>
  <c r="I30" i="67"/>
  <c r="G25" i="69"/>
  <c r="L83" i="39"/>
  <c r="Q33" i="68"/>
  <c r="C29" i="64"/>
  <c r="L27" i="67"/>
  <c r="J30" i="67"/>
  <c r="E25" i="65"/>
  <c r="J31" i="67"/>
  <c r="F23" i="70"/>
  <c r="L26" i="68"/>
  <c r="O28" i="69"/>
  <c r="P25" i="72"/>
  <c r="K311" i="72"/>
  <c r="M21" i="65"/>
  <c r="D30" i="68"/>
  <c r="Q30" i="64"/>
  <c r="L34" i="64"/>
  <c r="M28" i="69"/>
  <c r="P323" i="65"/>
  <c r="M5" i="42"/>
  <c r="L83" i="42"/>
  <c r="E33" i="64"/>
  <c r="E30" i="72"/>
  <c r="P29" i="68"/>
  <c r="J30" i="72"/>
  <c r="O107" i="42"/>
  <c r="E29" i="68"/>
  <c r="D31" i="67"/>
  <c r="N26" i="71"/>
  <c r="P28" i="71"/>
  <c r="I30" i="65"/>
  <c r="O93" i="67"/>
  <c r="O131" i="67" s="1"/>
  <c r="O24" i="48"/>
  <c r="N131" i="65"/>
  <c r="H31" i="66"/>
  <c r="O137" i="67"/>
  <c r="K145" i="42"/>
  <c r="P137" i="66"/>
  <c r="P45" i="42"/>
  <c r="J137" i="66"/>
  <c r="J31" i="66"/>
  <c r="N31" i="66"/>
  <c r="L191" i="65"/>
  <c r="L189" i="65" s="1"/>
  <c r="O27" i="69"/>
  <c r="F26" i="70"/>
  <c r="J31" i="70"/>
  <c r="N31" i="71"/>
  <c r="L21" i="71"/>
  <c r="J23" i="72"/>
  <c r="F27" i="67"/>
  <c r="D45" i="39"/>
  <c r="G145" i="42"/>
  <c r="I26" i="72"/>
  <c r="K28" i="72"/>
  <c r="J26" i="42"/>
  <c r="N163" i="42"/>
  <c r="I129" i="71"/>
  <c r="P185" i="72"/>
  <c r="L3" i="48"/>
  <c r="G30" i="66"/>
  <c r="C21" i="72"/>
  <c r="C201" i="71"/>
  <c r="M30" i="64"/>
  <c r="D34" i="64"/>
  <c r="F21" i="65"/>
  <c r="P33" i="68"/>
  <c r="D25" i="66"/>
  <c r="P5" i="42"/>
  <c r="L257" i="68"/>
  <c r="L256" i="68" s="1"/>
  <c r="L234" i="68"/>
  <c r="L209" i="68"/>
  <c r="L210" i="68"/>
  <c r="L233" i="68"/>
  <c r="K145" i="39"/>
  <c r="L27" i="64"/>
  <c r="F30" i="64"/>
  <c r="P35" i="64"/>
  <c r="P31" i="65"/>
  <c r="N28" i="67"/>
  <c r="J23" i="69"/>
  <c r="I27" i="69"/>
  <c r="P30" i="66"/>
  <c r="M39" i="64"/>
  <c r="M71" i="64" s="1"/>
  <c r="P45" i="39"/>
  <c r="O35" i="69"/>
  <c r="D28" i="66"/>
  <c r="N28" i="72"/>
  <c r="L26" i="66"/>
  <c r="K30" i="67"/>
  <c r="J26" i="72"/>
  <c r="G201" i="71"/>
  <c r="E30" i="71"/>
  <c r="H28" i="65"/>
  <c r="L33" i="68"/>
  <c r="N30" i="72"/>
  <c r="L62" i="48"/>
  <c r="H201" i="71"/>
  <c r="H172" i="65"/>
  <c r="H171" i="65"/>
  <c r="H170" i="65" s="1"/>
  <c r="L64" i="39"/>
  <c r="D28" i="65"/>
  <c r="P28" i="65"/>
  <c r="F23" i="69"/>
  <c r="L31" i="72"/>
  <c r="H27" i="64"/>
  <c r="E28" i="67"/>
  <c r="M28" i="67"/>
  <c r="Q26" i="70"/>
  <c r="H25" i="72"/>
  <c r="C31" i="65"/>
  <c r="K34" i="64"/>
  <c r="M36" i="68"/>
  <c r="N323" i="70"/>
  <c r="L26" i="70"/>
  <c r="C24" i="68"/>
  <c r="G32" i="68"/>
  <c r="E28" i="69"/>
  <c r="J30" i="70"/>
  <c r="N30" i="70"/>
  <c r="K26" i="71"/>
  <c r="C35" i="69"/>
  <c r="C63" i="69" s="1"/>
  <c r="F27" i="66"/>
  <c r="H34" i="64"/>
  <c r="I23" i="66"/>
  <c r="P36" i="68"/>
  <c r="O28" i="70"/>
  <c r="J21" i="72"/>
  <c r="L201" i="72"/>
  <c r="O30" i="66"/>
  <c r="D28" i="72"/>
  <c r="F31" i="67"/>
  <c r="O25" i="70"/>
  <c r="K28" i="65"/>
  <c r="M28" i="71"/>
  <c r="H323" i="66"/>
  <c r="L35" i="65"/>
  <c r="L63" i="65" s="1"/>
  <c r="D33" i="64"/>
  <c r="G33" i="68"/>
  <c r="G30" i="64"/>
  <c r="H26" i="68"/>
  <c r="P163" i="42"/>
  <c r="L191" i="64"/>
  <c r="L192" i="64"/>
  <c r="I172" i="65"/>
  <c r="I171" i="65"/>
  <c r="K31" i="64"/>
  <c r="C31" i="70"/>
  <c r="K26" i="67"/>
  <c r="J323" i="70"/>
  <c r="C27" i="72"/>
  <c r="L31" i="71"/>
  <c r="B234" i="68"/>
  <c r="L233" i="64"/>
  <c r="L232" i="64" s="1"/>
  <c r="J21" i="65"/>
  <c r="K37" i="68"/>
  <c r="G167" i="71"/>
  <c r="G166" i="71" s="1"/>
  <c r="P27" i="71"/>
  <c r="K5" i="39"/>
  <c r="P28" i="67"/>
  <c r="F83" i="64"/>
  <c r="E26" i="66"/>
  <c r="K159" i="68"/>
  <c r="O35" i="64"/>
  <c r="I31" i="69"/>
  <c r="P26" i="69"/>
  <c r="Q21" i="66"/>
  <c r="I36" i="68"/>
  <c r="E30" i="70"/>
  <c r="L30" i="70"/>
  <c r="J26" i="71"/>
  <c r="H159" i="68"/>
  <c r="P32" i="68"/>
  <c r="M26" i="70"/>
  <c r="N24" i="68"/>
  <c r="F137" i="65"/>
  <c r="L31" i="69"/>
  <c r="K39" i="64"/>
  <c r="K71" i="64" s="1"/>
  <c r="F93" i="65"/>
  <c r="F131" i="65" s="1"/>
  <c r="O191" i="64"/>
  <c r="O192" i="64"/>
  <c r="F172" i="66"/>
  <c r="F171" i="66"/>
  <c r="F209" i="66"/>
  <c r="F208" i="66" s="1"/>
  <c r="I25" i="67"/>
  <c r="P27" i="64"/>
  <c r="I23" i="65"/>
  <c r="E28" i="68"/>
  <c r="I26" i="71"/>
  <c r="O28" i="72"/>
  <c r="C35" i="64"/>
  <c r="J28" i="66"/>
  <c r="H31" i="67"/>
  <c r="O21" i="72"/>
  <c r="F190" i="66"/>
  <c r="F28" i="70"/>
  <c r="I28" i="66"/>
  <c r="O62" i="48"/>
  <c r="G31" i="67"/>
  <c r="N21" i="70"/>
  <c r="K27" i="65"/>
  <c r="L27" i="70"/>
  <c r="K323" i="70"/>
  <c r="J29" i="64"/>
  <c r="I31" i="64"/>
  <c r="K25" i="65"/>
  <c r="Q27" i="65"/>
  <c r="L31" i="66"/>
  <c r="N26" i="72"/>
  <c r="B233" i="68"/>
  <c r="K28" i="64"/>
  <c r="K33" i="64"/>
  <c r="I209" i="65"/>
  <c r="K23" i="66"/>
  <c r="D25" i="67"/>
  <c r="M26" i="67"/>
  <c r="K32" i="68"/>
  <c r="M111" i="68"/>
  <c r="M207" i="68" s="1"/>
  <c r="H31" i="70"/>
  <c r="D30" i="64"/>
  <c r="G43" i="48"/>
  <c r="I29" i="68"/>
  <c r="Q27" i="70"/>
  <c r="C35" i="68"/>
  <c r="I23" i="64"/>
  <c r="O31" i="71"/>
  <c r="E28" i="66"/>
  <c r="I30" i="68"/>
  <c r="K25" i="72"/>
  <c r="N33" i="68"/>
  <c r="P31" i="67"/>
  <c r="Q28" i="71"/>
  <c r="P35" i="72"/>
  <c r="O30" i="65"/>
  <c r="L172" i="65"/>
  <c r="L171" i="65"/>
  <c r="N31" i="69"/>
  <c r="J31" i="72"/>
  <c r="J21" i="71"/>
  <c r="H28" i="66"/>
  <c r="Q30" i="70"/>
  <c r="K27" i="67"/>
  <c r="P30" i="65"/>
  <c r="Q31" i="66"/>
  <c r="E131" i="65"/>
  <c r="J31" i="65"/>
  <c r="K25" i="69"/>
  <c r="K35" i="64"/>
  <c r="K31" i="65"/>
  <c r="P165" i="68"/>
  <c r="L35" i="68"/>
  <c r="P25" i="71"/>
  <c r="K27" i="71"/>
  <c r="C28" i="64"/>
  <c r="N21" i="66"/>
  <c r="N32" i="68"/>
  <c r="I323" i="69"/>
  <c r="I25" i="65"/>
  <c r="C31" i="67"/>
  <c r="P30" i="64"/>
  <c r="E34" i="64"/>
  <c r="F30" i="72"/>
  <c r="D29" i="68"/>
  <c r="J28" i="70"/>
  <c r="J27" i="67"/>
  <c r="D31" i="72"/>
  <c r="I131" i="66"/>
  <c r="O26" i="65"/>
  <c r="M28" i="65"/>
  <c r="I32" i="68"/>
  <c r="K27" i="69"/>
  <c r="G21" i="71"/>
  <c r="K26" i="72"/>
  <c r="Q27" i="71"/>
  <c r="N26" i="70"/>
  <c r="E25" i="67"/>
  <c r="C33" i="64"/>
  <c r="I25" i="66"/>
  <c r="C30" i="64"/>
  <c r="K30" i="66"/>
  <c r="O33" i="68"/>
  <c r="E27" i="70"/>
  <c r="M35" i="68"/>
  <c r="F36" i="68"/>
  <c r="H29" i="64"/>
  <c r="Q35" i="68"/>
  <c r="H31" i="71"/>
  <c r="Q28" i="70"/>
  <c r="G31" i="71"/>
  <c r="J35" i="68"/>
  <c r="E131" i="70"/>
  <c r="O36" i="68"/>
  <c r="L30" i="72"/>
  <c r="M31" i="67"/>
  <c r="C93" i="67"/>
  <c r="C131" i="67" s="1"/>
  <c r="C28" i="66"/>
  <c r="N25" i="65"/>
  <c r="D32" i="68"/>
  <c r="F21" i="71"/>
  <c r="P30" i="72"/>
  <c r="K137" i="67"/>
  <c r="I27" i="64"/>
  <c r="N21" i="71"/>
  <c r="M31" i="66"/>
  <c r="K31" i="71"/>
  <c r="K105" i="64"/>
  <c r="K147" i="64" s="1"/>
  <c r="Q31" i="70"/>
  <c r="K27" i="66"/>
  <c r="K31" i="68"/>
  <c r="H26" i="70"/>
  <c r="Q28" i="68"/>
  <c r="D28" i="68"/>
  <c r="I27" i="70"/>
  <c r="M26" i="72"/>
  <c r="N359" i="64"/>
  <c r="G34" i="64"/>
  <c r="K21" i="70"/>
  <c r="P401" i="68"/>
  <c r="I26" i="65"/>
  <c r="I26" i="67"/>
  <c r="J36" i="68"/>
  <c r="O159" i="68"/>
  <c r="J30" i="68"/>
  <c r="C26" i="71"/>
  <c r="P31" i="69"/>
  <c r="D27" i="69"/>
  <c r="P27" i="69"/>
  <c r="F23" i="72"/>
  <c r="D27" i="65"/>
  <c r="N30" i="66"/>
  <c r="E27" i="65"/>
  <c r="D26" i="67"/>
  <c r="D29" i="64"/>
  <c r="N25" i="70"/>
  <c r="J129" i="71"/>
  <c r="E311" i="72"/>
  <c r="I25" i="70"/>
  <c r="G26" i="68"/>
  <c r="I24" i="48"/>
  <c r="G81" i="48"/>
  <c r="H124" i="49"/>
  <c r="H384" i="67"/>
  <c r="H62" i="59"/>
  <c r="E365" i="69"/>
  <c r="E362" i="69"/>
  <c r="N207" i="68"/>
  <c r="N159" i="68"/>
  <c r="D62" i="48"/>
  <c r="H3" i="48"/>
  <c r="G73" i="64"/>
  <c r="G25" i="64"/>
  <c r="I76" i="64"/>
  <c r="I28" i="64"/>
  <c r="O78" i="64"/>
  <c r="O30" i="64"/>
  <c r="Q81" i="64"/>
  <c r="Q33" i="64"/>
  <c r="J67" i="65"/>
  <c r="J25" i="65"/>
  <c r="D73" i="64"/>
  <c r="D25" i="64"/>
  <c r="F76" i="64"/>
  <c r="F28" i="64"/>
  <c r="H184" i="72"/>
  <c r="P498" i="68"/>
  <c r="P453" i="68"/>
  <c r="M80" i="68"/>
  <c r="M29" i="68"/>
  <c r="E384" i="67"/>
  <c r="P81" i="48"/>
  <c r="L81" i="59"/>
  <c r="J184" i="71"/>
  <c r="J362" i="65"/>
  <c r="J365" i="65"/>
  <c r="N62" i="59"/>
  <c r="L366" i="71"/>
  <c r="M69" i="66"/>
  <c r="M27" i="66"/>
  <c r="I161" i="59"/>
  <c r="K79" i="68"/>
  <c r="K28" i="68"/>
  <c r="O400" i="65"/>
  <c r="P69" i="65"/>
  <c r="P27" i="65"/>
  <c r="C81" i="50"/>
  <c r="H79" i="68"/>
  <c r="H28" i="68"/>
  <c r="L43" i="49"/>
  <c r="J65" i="67"/>
  <c r="J23" i="67"/>
  <c r="O168" i="71"/>
  <c r="Q3" i="48"/>
  <c r="O381" i="65"/>
  <c r="G73" i="65"/>
  <c r="G31" i="65"/>
  <c r="D400" i="65"/>
  <c r="D362" i="65"/>
  <c r="I173" i="67"/>
  <c r="H423" i="64"/>
  <c r="H402" i="64"/>
  <c r="D189" i="67"/>
  <c r="K201" i="72"/>
  <c r="F350" i="72"/>
  <c r="E366" i="71"/>
  <c r="L83" i="64"/>
  <c r="L35" i="64"/>
  <c r="P68" i="65"/>
  <c r="P26" i="65"/>
  <c r="E63" i="66"/>
  <c r="E21" i="66"/>
  <c r="J72" i="66"/>
  <c r="J30" i="66"/>
  <c r="M70" i="70"/>
  <c r="M28" i="70"/>
  <c r="O73" i="70"/>
  <c r="O31" i="70"/>
  <c r="H65" i="72"/>
  <c r="H23" i="72"/>
  <c r="E83" i="68"/>
  <c r="E32" i="68"/>
  <c r="F24" i="49"/>
  <c r="O81" i="59"/>
  <c r="B43" i="50"/>
  <c r="M400" i="66"/>
  <c r="O201" i="71"/>
  <c r="D193" i="64"/>
  <c r="D189" i="64" s="1"/>
  <c r="C30" i="65"/>
  <c r="P65" i="66"/>
  <c r="P23" i="66"/>
  <c r="L70" i="66"/>
  <c r="L28" i="66"/>
  <c r="L24" i="68"/>
  <c r="K234" i="68"/>
  <c r="K257" i="68"/>
  <c r="K233" i="68"/>
  <c r="K210" i="68"/>
  <c r="K209" i="68"/>
  <c r="Q189" i="69"/>
  <c r="M186" i="72"/>
  <c r="M400" i="67"/>
  <c r="M362" i="67"/>
  <c r="K366" i="71"/>
  <c r="O143" i="58"/>
  <c r="C190" i="64"/>
  <c r="F81" i="49"/>
  <c r="L124" i="48"/>
  <c r="L384" i="67"/>
  <c r="C3" i="49"/>
  <c r="P43" i="48"/>
  <c r="J192" i="69"/>
  <c r="J362" i="67"/>
  <c r="P381" i="69"/>
  <c r="Q93" i="66"/>
  <c r="Q131" i="66" s="1"/>
  <c r="Q175" i="66"/>
  <c r="Q137" i="66"/>
  <c r="O83" i="68"/>
  <c r="O32" i="68"/>
  <c r="F381" i="69"/>
  <c r="F365" i="69"/>
  <c r="K161" i="48"/>
  <c r="K426" i="64"/>
  <c r="K405" i="64"/>
  <c r="I105" i="58"/>
  <c r="E124" i="58"/>
  <c r="M81" i="48"/>
  <c r="O175" i="66"/>
  <c r="O137" i="66"/>
  <c r="H81" i="68"/>
  <c r="H30" i="68"/>
  <c r="E69" i="71"/>
  <c r="E27" i="71"/>
  <c r="K72" i="71"/>
  <c r="K30" i="71"/>
  <c r="H25" i="64"/>
  <c r="H73" i="64"/>
  <c r="K77" i="64"/>
  <c r="K29" i="64"/>
  <c r="N81" i="64"/>
  <c r="N33" i="64"/>
  <c r="Q26" i="42"/>
  <c r="Q35" i="65"/>
  <c r="Q26" i="39"/>
  <c r="K68" i="66"/>
  <c r="K26" i="66"/>
  <c r="C73" i="69"/>
  <c r="C31" i="69"/>
  <c r="F67" i="71"/>
  <c r="F25" i="71"/>
  <c r="I70" i="71"/>
  <c r="I28" i="71"/>
  <c r="L163" i="42"/>
  <c r="L35" i="72"/>
  <c r="L163" i="39"/>
  <c r="J67" i="67"/>
  <c r="J25" i="67"/>
  <c r="D77" i="68"/>
  <c r="D26" i="68"/>
  <c r="G81" i="68"/>
  <c r="G30" i="68"/>
  <c r="K86" i="68"/>
  <c r="K35" i="68"/>
  <c r="N107" i="42"/>
  <c r="N35" i="69"/>
  <c r="N107" i="39"/>
  <c r="D86" i="68"/>
  <c r="D35" i="68"/>
  <c r="G63" i="69"/>
  <c r="G21" i="69"/>
  <c r="F73" i="70"/>
  <c r="F31" i="70"/>
  <c r="I67" i="71"/>
  <c r="I25" i="71"/>
  <c r="M72" i="71"/>
  <c r="M30" i="71"/>
  <c r="O65" i="72"/>
  <c r="O23" i="72"/>
  <c r="K69" i="72"/>
  <c r="K27" i="72"/>
  <c r="N73" i="72"/>
  <c r="N31" i="72"/>
  <c r="Q26" i="72"/>
  <c r="Q3" i="58"/>
  <c r="E195" i="64"/>
  <c r="E153" i="64"/>
  <c r="E105" i="64"/>
  <c r="E147" i="64" s="1"/>
  <c r="C30" i="72"/>
  <c r="N43" i="50"/>
  <c r="L384" i="66"/>
  <c r="L400" i="66"/>
  <c r="H208" i="66"/>
  <c r="H26" i="67"/>
  <c r="J124" i="48"/>
  <c r="F161" i="49"/>
  <c r="I65" i="72"/>
  <c r="I23" i="72"/>
  <c r="H62" i="58"/>
  <c r="N70" i="66"/>
  <c r="N28" i="66"/>
  <c r="D73" i="66"/>
  <c r="D31" i="66"/>
  <c r="C366" i="72"/>
  <c r="E381" i="70"/>
  <c r="E384" i="70"/>
  <c r="G88" i="68"/>
  <c r="G37" i="68"/>
  <c r="L172" i="69"/>
  <c r="M21" i="69"/>
  <c r="L191" i="69"/>
  <c r="L190" i="69"/>
  <c r="L171" i="69"/>
  <c r="G73" i="69"/>
  <c r="G31" i="69"/>
  <c r="H168" i="72"/>
  <c r="L426" i="64"/>
  <c r="K62" i="48"/>
  <c r="I184" i="72"/>
  <c r="Q161" i="49"/>
  <c r="M24" i="58"/>
  <c r="E381" i="66"/>
  <c r="E43" i="59"/>
  <c r="Q450" i="68"/>
  <c r="Q453" i="68"/>
  <c r="O27" i="67"/>
  <c r="K30" i="70"/>
  <c r="M65" i="72"/>
  <c r="M23" i="72"/>
  <c r="J350" i="72"/>
  <c r="F189" i="70"/>
  <c r="N143" i="48"/>
  <c r="N400" i="66"/>
  <c r="H350" i="72"/>
  <c r="J81" i="64"/>
  <c r="J33" i="64"/>
  <c r="N65" i="65"/>
  <c r="N23" i="65"/>
  <c r="H69" i="66"/>
  <c r="H27" i="66"/>
  <c r="D64" i="42"/>
  <c r="D35" i="67"/>
  <c r="D64" i="39"/>
  <c r="P77" i="68"/>
  <c r="P26" i="68"/>
  <c r="G86" i="68"/>
  <c r="G35" i="68"/>
  <c r="I88" i="68"/>
  <c r="I37" i="68"/>
  <c r="E72" i="67"/>
  <c r="E30" i="67"/>
  <c r="E186" i="71"/>
  <c r="F143" i="58"/>
  <c r="C232" i="64"/>
  <c r="F450" i="68"/>
  <c r="P350" i="71"/>
  <c r="N67" i="69"/>
  <c r="N25" i="69"/>
  <c r="K192" i="70"/>
  <c r="L105" i="48"/>
  <c r="E70" i="72"/>
  <c r="E28" i="72"/>
  <c r="N368" i="72"/>
  <c r="K45" i="42"/>
  <c r="K35" i="66"/>
  <c r="K45" i="39"/>
  <c r="K192" i="67"/>
  <c r="Q170" i="70"/>
  <c r="M166" i="71"/>
  <c r="M365" i="66"/>
  <c r="J175" i="65"/>
  <c r="J93" i="65"/>
  <c r="J131" i="65" s="1"/>
  <c r="J137" i="65"/>
  <c r="C368" i="71"/>
  <c r="J81" i="58"/>
  <c r="H350" i="71"/>
  <c r="Q207" i="68"/>
  <c r="Q159" i="68"/>
  <c r="N208" i="65"/>
  <c r="L70" i="65"/>
  <c r="L28" i="65"/>
  <c r="O192" i="66"/>
  <c r="I143" i="49"/>
  <c r="I402" i="64"/>
  <c r="E62" i="59"/>
  <c r="O384" i="70"/>
  <c r="O350" i="72"/>
  <c r="N62" i="48"/>
  <c r="H3" i="58"/>
  <c r="L24" i="60"/>
  <c r="H192" i="66"/>
  <c r="F105" i="49"/>
  <c r="N405" i="64"/>
  <c r="J81" i="60"/>
  <c r="F161" i="58"/>
  <c r="H399" i="70"/>
  <c r="F384" i="70"/>
  <c r="N348" i="71"/>
  <c r="Q190" i="64"/>
  <c r="K67" i="66"/>
  <c r="K25" i="66"/>
  <c r="K189" i="69"/>
  <c r="G168" i="72"/>
  <c r="G3" i="58"/>
  <c r="K43" i="60"/>
  <c r="I143" i="58"/>
  <c r="Q350" i="72"/>
  <c r="H190" i="64"/>
  <c r="D384" i="67"/>
  <c r="G24" i="49"/>
  <c r="E166" i="72"/>
  <c r="O348" i="71"/>
  <c r="H184" i="71"/>
  <c r="F143" i="49"/>
  <c r="F24" i="59"/>
  <c r="G67" i="67"/>
  <c r="G25" i="67"/>
  <c r="C69" i="67"/>
  <c r="C27" i="67"/>
  <c r="O76" i="64"/>
  <c r="O28" i="64"/>
  <c r="I83" i="64"/>
  <c r="I35" i="64"/>
  <c r="F77" i="64"/>
  <c r="F29" i="64"/>
  <c r="N82" i="64"/>
  <c r="N34" i="64"/>
  <c r="K68" i="65"/>
  <c r="K26" i="65"/>
  <c r="N72" i="65"/>
  <c r="N30" i="65"/>
  <c r="E68" i="65"/>
  <c r="E26" i="65"/>
  <c r="M73" i="65"/>
  <c r="M31" i="65"/>
  <c r="K70" i="66"/>
  <c r="K28" i="66"/>
  <c r="E68" i="67"/>
  <c r="E26" i="67"/>
  <c r="L72" i="67"/>
  <c r="L30" i="67"/>
  <c r="K87" i="68"/>
  <c r="K36" i="68"/>
  <c r="N65" i="69"/>
  <c r="N23" i="69"/>
  <c r="K72" i="69"/>
  <c r="K30" i="69"/>
  <c r="M69" i="71"/>
  <c r="M27" i="71"/>
  <c r="L68" i="72"/>
  <c r="L26" i="72"/>
  <c r="Q75" i="64"/>
  <c r="Q27" i="64"/>
  <c r="E79" i="64"/>
  <c r="E31" i="64"/>
  <c r="J65" i="65"/>
  <c r="J23" i="65"/>
  <c r="N70" i="65"/>
  <c r="N28" i="65"/>
  <c r="C68" i="66"/>
  <c r="C26" i="66"/>
  <c r="F72" i="66"/>
  <c r="F30" i="66"/>
  <c r="I70" i="70"/>
  <c r="I28" i="70"/>
  <c r="O68" i="71"/>
  <c r="O26" i="71"/>
  <c r="E67" i="72"/>
  <c r="E25" i="72"/>
  <c r="F72" i="67"/>
  <c r="F30" i="67"/>
  <c r="M79" i="68"/>
  <c r="M28" i="68"/>
  <c r="Q83" i="68"/>
  <c r="Q32" i="68"/>
  <c r="F63" i="69"/>
  <c r="F21" i="69"/>
  <c r="L72" i="69"/>
  <c r="L30" i="69"/>
  <c r="P67" i="70"/>
  <c r="P25" i="70"/>
  <c r="D72" i="70"/>
  <c r="D30" i="70"/>
  <c r="H67" i="71"/>
  <c r="H25" i="71"/>
  <c r="M73" i="71"/>
  <c r="M31" i="71"/>
  <c r="K84" i="68"/>
  <c r="K33" i="68"/>
  <c r="E72" i="69"/>
  <c r="E30" i="69"/>
  <c r="J68" i="70"/>
  <c r="J26" i="70"/>
  <c r="N73" i="70"/>
  <c r="N31" i="70"/>
  <c r="C69" i="71"/>
  <c r="C27" i="71"/>
  <c r="G63" i="72"/>
  <c r="G21" i="72"/>
  <c r="M67" i="72"/>
  <c r="M25" i="72"/>
  <c r="D186" i="71"/>
  <c r="P381" i="67"/>
  <c r="P362" i="67"/>
  <c r="N105" i="59"/>
  <c r="F3" i="49"/>
  <c r="K81" i="50"/>
  <c r="Q173" i="69"/>
  <c r="Q186" i="71"/>
  <c r="M365" i="65"/>
  <c r="M362" i="65"/>
  <c r="I474" i="68"/>
  <c r="K366" i="72"/>
  <c r="H105" i="64"/>
  <c r="H147" i="64" s="1"/>
  <c r="H195" i="64"/>
  <c r="H153" i="64"/>
  <c r="O26" i="68"/>
  <c r="P184" i="72"/>
  <c r="F207" i="68"/>
  <c r="F159" i="68"/>
  <c r="H189" i="65"/>
  <c r="H43" i="49"/>
  <c r="O29" i="68"/>
  <c r="Q25" i="70"/>
  <c r="N186" i="72"/>
  <c r="D381" i="69"/>
  <c r="L362" i="70"/>
  <c r="L365" i="70"/>
  <c r="H78" i="64"/>
  <c r="H30" i="64"/>
  <c r="F67" i="66"/>
  <c r="F25" i="66"/>
  <c r="K68" i="70"/>
  <c r="K26" i="70"/>
  <c r="C72" i="70"/>
  <c r="C30" i="70"/>
  <c r="C81" i="68"/>
  <c r="C30" i="68"/>
  <c r="I362" i="66"/>
  <c r="K453" i="68"/>
  <c r="G368" i="71"/>
  <c r="K3" i="49"/>
  <c r="H62" i="49"/>
  <c r="N24" i="49"/>
  <c r="H365" i="66"/>
  <c r="N384" i="70"/>
  <c r="N24" i="48"/>
  <c r="L21" i="67"/>
  <c r="K209" i="67"/>
  <c r="K190" i="67"/>
  <c r="K191" i="67"/>
  <c r="K171" i="67"/>
  <c r="K172" i="67"/>
  <c r="O234" i="68"/>
  <c r="O233" i="68"/>
  <c r="O257" i="68"/>
  <c r="O210" i="68"/>
  <c r="O209" i="68"/>
  <c r="Q166" i="71"/>
  <c r="Q161" i="48"/>
  <c r="M3" i="58"/>
  <c r="G175" i="66"/>
  <c r="G137" i="66"/>
  <c r="G93" i="66"/>
  <c r="G131" i="66" s="1"/>
  <c r="L69" i="72"/>
  <c r="L27" i="72"/>
  <c r="B105" i="49"/>
  <c r="G193" i="64"/>
  <c r="P235" i="68"/>
  <c r="N192" i="69"/>
  <c r="F81" i="60"/>
  <c r="H381" i="70"/>
  <c r="H384" i="70"/>
  <c r="L350" i="72"/>
  <c r="M175" i="67"/>
  <c r="M137" i="67"/>
  <c r="M93" i="67"/>
  <c r="M131" i="67" s="1"/>
  <c r="G79" i="68"/>
  <c r="G28" i="68"/>
  <c r="L168" i="72"/>
  <c r="H450" i="68"/>
  <c r="B24" i="50"/>
  <c r="K184" i="71"/>
  <c r="C81" i="60"/>
  <c r="G400" i="65"/>
  <c r="G365" i="65"/>
  <c r="G43" i="60"/>
  <c r="G62" i="60"/>
  <c r="Q170" i="66"/>
  <c r="G175" i="65"/>
  <c r="G137" i="65"/>
  <c r="G93" i="65"/>
  <c r="G131" i="65" s="1"/>
  <c r="I213" i="68"/>
  <c r="I165" i="68"/>
  <c r="I111" i="68"/>
  <c r="I175" i="67"/>
  <c r="I93" i="67"/>
  <c r="I131" i="67" s="1"/>
  <c r="I137" i="67"/>
  <c r="H65" i="65"/>
  <c r="H23" i="65"/>
  <c r="I400" i="65"/>
  <c r="I24" i="58"/>
  <c r="M477" i="68"/>
  <c r="E211" i="68"/>
  <c r="B168" i="71"/>
  <c r="L192" i="66"/>
  <c r="F173" i="69"/>
  <c r="F3" i="60"/>
  <c r="J232" i="68"/>
  <c r="G384" i="66"/>
  <c r="G400" i="66"/>
  <c r="I105" i="59"/>
  <c r="E65" i="72"/>
  <c r="E23" i="72"/>
  <c r="J368" i="71"/>
  <c r="I77" i="64"/>
  <c r="I29" i="64"/>
  <c r="P70" i="66"/>
  <c r="P28" i="66"/>
  <c r="G81" i="50"/>
  <c r="M173" i="70"/>
  <c r="C384" i="70"/>
  <c r="E384" i="65"/>
  <c r="Q175" i="67"/>
  <c r="Q137" i="67"/>
  <c r="Q93" i="67"/>
  <c r="Q131" i="67" s="1"/>
  <c r="H107" i="42"/>
  <c r="H35" i="69"/>
  <c r="H107" i="39"/>
  <c r="F350" i="71"/>
  <c r="K211" i="64"/>
  <c r="L192" i="65"/>
  <c r="D43" i="49"/>
  <c r="P189" i="66"/>
  <c r="L235" i="68"/>
  <c r="J184" i="72"/>
  <c r="J453" i="68"/>
  <c r="J24" i="48"/>
  <c r="H400" i="65"/>
  <c r="L3" i="49"/>
  <c r="Q189" i="65"/>
  <c r="F65" i="66"/>
  <c r="F23" i="66"/>
  <c r="M64" i="42"/>
  <c r="M35" i="67"/>
  <c r="M64" i="39"/>
  <c r="G170" i="70"/>
  <c r="C168" i="72"/>
  <c r="K62" i="58"/>
  <c r="K81" i="60"/>
  <c r="M362" i="70"/>
  <c r="Q124" i="59"/>
  <c r="Q350" i="71"/>
  <c r="M350" i="72"/>
  <c r="E81" i="48"/>
  <c r="B175" i="65"/>
  <c r="B137" i="65"/>
  <c r="Q195" i="64"/>
  <c r="Q153" i="64"/>
  <c r="G207" i="69"/>
  <c r="B93" i="65"/>
  <c r="B131" i="65" s="1"/>
  <c r="G5" i="42"/>
  <c r="G39" i="64"/>
  <c r="G71" i="64" s="1"/>
  <c r="G5" i="39"/>
  <c r="H65" i="69"/>
  <c r="H23" i="69"/>
  <c r="N365" i="69"/>
  <c r="G124" i="59"/>
  <c r="I81" i="48"/>
  <c r="D105" i="58"/>
  <c r="D365" i="70"/>
  <c r="M3" i="50"/>
  <c r="I65" i="69"/>
  <c r="I23" i="69"/>
  <c r="E368" i="72"/>
  <c r="O27" i="65"/>
  <c r="F208" i="67"/>
  <c r="P166" i="71"/>
  <c r="L3" i="60"/>
  <c r="P365" i="65"/>
  <c r="P81" i="59"/>
  <c r="F201" i="72"/>
  <c r="B211" i="64"/>
  <c r="G45" i="42"/>
  <c r="G35" i="66"/>
  <c r="G45" i="39"/>
  <c r="I186" i="72"/>
  <c r="Q24" i="58"/>
  <c r="I362" i="67"/>
  <c r="K381" i="69"/>
  <c r="G381" i="70"/>
  <c r="G348" i="72"/>
  <c r="B175" i="66"/>
  <c r="B137" i="66"/>
  <c r="D211" i="68"/>
  <c r="J189" i="65"/>
  <c r="P168" i="72"/>
  <c r="C24" i="60"/>
  <c r="J105" i="59"/>
  <c r="J362" i="70"/>
  <c r="E189" i="64"/>
  <c r="O3" i="49"/>
  <c r="D43" i="50"/>
  <c r="P192" i="66"/>
  <c r="L208" i="67"/>
  <c r="F189" i="69"/>
  <c r="F192" i="70"/>
  <c r="N189" i="70"/>
  <c r="J24" i="60"/>
  <c r="F365" i="67"/>
  <c r="D366" i="72"/>
  <c r="P192" i="69"/>
  <c r="L143" i="49"/>
  <c r="M173" i="66"/>
  <c r="E189" i="65"/>
  <c r="O173" i="69"/>
  <c r="O143" i="48"/>
  <c r="O168" i="72"/>
  <c r="K31" i="72"/>
  <c r="M368" i="71"/>
  <c r="C65" i="67"/>
  <c r="C23" i="67"/>
  <c r="D426" i="64"/>
  <c r="I161" i="49"/>
  <c r="Q365" i="65"/>
  <c r="N192" i="67"/>
  <c r="P208" i="65"/>
  <c r="H189" i="67"/>
  <c r="N450" i="68"/>
  <c r="L381" i="69"/>
  <c r="O362" i="66"/>
  <c r="K384" i="67"/>
  <c r="M65" i="71"/>
  <c r="M23" i="71"/>
  <c r="P23" i="69"/>
  <c r="P65" i="69"/>
  <c r="P169" i="66"/>
  <c r="D3" i="58"/>
  <c r="H400" i="66"/>
  <c r="N81" i="59"/>
  <c r="I201" i="71"/>
  <c r="J3" i="50"/>
  <c r="K43" i="50"/>
  <c r="G31" i="66"/>
  <c r="O31" i="66"/>
  <c r="C256" i="68"/>
  <c r="M105" i="49"/>
  <c r="M124" i="49"/>
  <c r="M168" i="72"/>
  <c r="I405" i="64"/>
  <c r="Q402" i="64"/>
  <c r="Q423" i="64"/>
  <c r="I24" i="60"/>
  <c r="Q24" i="60"/>
  <c r="O43" i="59"/>
  <c r="E365" i="67"/>
  <c r="M365" i="67"/>
  <c r="G81" i="59"/>
  <c r="K105" i="58"/>
  <c r="G124" i="58"/>
  <c r="O365" i="70"/>
  <c r="O381" i="70"/>
  <c r="K348" i="71"/>
  <c r="O348" i="72"/>
  <c r="M195" i="64"/>
  <c r="M153" i="64"/>
  <c r="B173" i="67"/>
  <c r="M170" i="66"/>
  <c r="D175" i="67"/>
  <c r="D169" i="67" s="1"/>
  <c r="D137" i="67"/>
  <c r="Q3" i="50"/>
  <c r="N77" i="68"/>
  <c r="N26" i="68"/>
  <c r="H105" i="49"/>
  <c r="O68" i="69"/>
  <c r="O26" i="69"/>
  <c r="H168" i="71"/>
  <c r="G25" i="72"/>
  <c r="H405" i="64"/>
  <c r="L384" i="65"/>
  <c r="J201" i="72"/>
  <c r="B161" i="49"/>
  <c r="D24" i="49"/>
  <c r="P62" i="50"/>
  <c r="J28" i="67"/>
  <c r="L81" i="49"/>
  <c r="F124" i="48"/>
  <c r="K21" i="71"/>
  <c r="J161" i="49"/>
  <c r="F402" i="64"/>
  <c r="F426" i="64"/>
  <c r="J3" i="58"/>
  <c r="N402" i="64"/>
  <c r="J381" i="67"/>
  <c r="L105" i="58"/>
  <c r="P365" i="69"/>
  <c r="P124" i="59"/>
  <c r="L348" i="71"/>
  <c r="P143" i="58"/>
  <c r="L368" i="72"/>
  <c r="P161" i="58"/>
  <c r="K43" i="48"/>
  <c r="J208" i="66"/>
  <c r="E21" i="69"/>
  <c r="D190" i="69"/>
  <c r="D172" i="69"/>
  <c r="D191" i="69"/>
  <c r="D171" i="69"/>
  <c r="D105" i="48"/>
  <c r="H24" i="60"/>
  <c r="P43" i="58"/>
  <c r="H381" i="67"/>
  <c r="H477" i="68"/>
  <c r="H474" i="68"/>
  <c r="F362" i="69"/>
  <c r="F381" i="70"/>
  <c r="N350" i="71"/>
  <c r="F366" i="72"/>
  <c r="L211" i="64"/>
  <c r="L3" i="50"/>
  <c r="I30" i="64"/>
  <c r="E24" i="49"/>
  <c r="I189" i="65"/>
  <c r="M24" i="50"/>
  <c r="Q24" i="49"/>
  <c r="E189" i="66"/>
  <c r="H30" i="66"/>
  <c r="Q62" i="50"/>
  <c r="P25" i="67"/>
  <c r="E81" i="50"/>
  <c r="M232" i="68"/>
  <c r="M81" i="49"/>
  <c r="H29" i="68"/>
  <c r="N36" i="68"/>
  <c r="G170" i="69"/>
  <c r="C184" i="72"/>
  <c r="M28" i="72"/>
  <c r="C3" i="59"/>
  <c r="G362" i="65"/>
  <c r="G381" i="65"/>
  <c r="K24" i="58"/>
  <c r="O24" i="60"/>
  <c r="O62" i="59"/>
  <c r="E384" i="69"/>
  <c r="I384" i="70"/>
  <c r="E368" i="71"/>
  <c r="Q366" i="72"/>
  <c r="I173" i="65"/>
  <c r="I195" i="64"/>
  <c r="I189" i="64" s="1"/>
  <c r="I153" i="64"/>
  <c r="M211" i="68"/>
  <c r="L195" i="64"/>
  <c r="L153" i="64"/>
  <c r="O173" i="67"/>
  <c r="Q43" i="48"/>
  <c r="P190" i="64"/>
  <c r="G173" i="67"/>
  <c r="G190" i="64"/>
  <c r="H26" i="69"/>
  <c r="H68" i="69"/>
  <c r="J65" i="71"/>
  <c r="J23" i="71"/>
  <c r="C64" i="42"/>
  <c r="C35" i="67"/>
  <c r="E23" i="67"/>
  <c r="E65" i="67"/>
  <c r="I28" i="67"/>
  <c r="I70" i="67"/>
  <c r="L67" i="69"/>
  <c r="L25" i="69"/>
  <c r="C65" i="70"/>
  <c r="C23" i="70"/>
  <c r="K65" i="71"/>
  <c r="K23" i="71"/>
  <c r="E67" i="69"/>
  <c r="E25" i="69"/>
  <c r="I30" i="69"/>
  <c r="I72" i="69"/>
  <c r="D65" i="71"/>
  <c r="D23" i="71"/>
  <c r="K65" i="72"/>
  <c r="K23" i="72"/>
  <c r="Q83" i="42"/>
  <c r="Q41" i="68"/>
  <c r="C77" i="68"/>
  <c r="C26" i="68"/>
  <c r="I45" i="42"/>
  <c r="I35" i="66"/>
  <c r="L65" i="72"/>
  <c r="L23" i="72"/>
  <c r="H64" i="42"/>
  <c r="H35" i="67"/>
  <c r="H63" i="67" s="1"/>
  <c r="H64" i="39"/>
  <c r="O65" i="69"/>
  <c r="O23" i="69"/>
  <c r="J77" i="68"/>
  <c r="J26" i="68"/>
  <c r="G68" i="69"/>
  <c r="G26" i="69"/>
  <c r="D143" i="49"/>
  <c r="H161" i="49"/>
  <c r="H43" i="58"/>
  <c r="D365" i="67"/>
  <c r="B214" i="64"/>
  <c r="M33" i="64"/>
  <c r="G192" i="67"/>
  <c r="O62" i="49"/>
  <c r="H36" i="68"/>
  <c r="I173" i="69"/>
  <c r="M173" i="69"/>
  <c r="M26" i="71"/>
  <c r="Q26" i="71"/>
  <c r="E184" i="72"/>
  <c r="Q31" i="72"/>
  <c r="I365" i="66"/>
  <c r="M43" i="58"/>
  <c r="E81" i="60"/>
  <c r="M498" i="68"/>
  <c r="M453" i="68"/>
  <c r="O105" i="58"/>
  <c r="K384" i="70"/>
  <c r="O368" i="71"/>
  <c r="F311" i="71"/>
  <c r="I33" i="68"/>
  <c r="K30" i="72"/>
  <c r="L365" i="66"/>
  <c r="L362" i="66"/>
  <c r="C27" i="70"/>
  <c r="C211" i="64"/>
  <c r="G211" i="64"/>
  <c r="L43" i="50"/>
  <c r="N189" i="69"/>
  <c r="N173" i="70"/>
  <c r="N192" i="70"/>
  <c r="F168" i="72"/>
  <c r="F62" i="59"/>
  <c r="F477" i="68"/>
  <c r="P368" i="71"/>
  <c r="I169" i="66"/>
  <c r="D105" i="49"/>
  <c r="B43" i="49"/>
  <c r="P211" i="64"/>
  <c r="Q208" i="66"/>
  <c r="E81" i="49"/>
  <c r="O173" i="70"/>
  <c r="F30" i="71"/>
  <c r="J30" i="71"/>
  <c r="K161" i="49"/>
  <c r="C348" i="72"/>
  <c r="O3" i="59"/>
  <c r="G365" i="66"/>
  <c r="G362" i="66"/>
  <c r="G81" i="60"/>
  <c r="K477" i="68"/>
  <c r="Q381" i="69"/>
  <c r="E362" i="70"/>
  <c r="I161" i="58"/>
  <c r="F192" i="65"/>
  <c r="L107" i="42"/>
  <c r="L35" i="69"/>
  <c r="L107" i="39"/>
  <c r="M65" i="69"/>
  <c r="M23" i="69"/>
  <c r="D143" i="48"/>
  <c r="G30" i="72"/>
  <c r="L444" i="64"/>
  <c r="L423" i="64"/>
  <c r="L3" i="59"/>
  <c r="D24" i="60"/>
  <c r="H43" i="59"/>
  <c r="P365" i="67"/>
  <c r="P81" i="58"/>
  <c r="J366" i="71"/>
  <c r="N348" i="72"/>
  <c r="G62" i="48"/>
  <c r="H175" i="65"/>
  <c r="H137" i="65"/>
  <c r="N3" i="50"/>
  <c r="N73" i="64"/>
  <c r="N25" i="64"/>
  <c r="L21" i="65"/>
  <c r="K209" i="65"/>
  <c r="K191" i="65"/>
  <c r="K190" i="65"/>
  <c r="K171" i="65"/>
  <c r="K172" i="65"/>
  <c r="O24" i="49"/>
  <c r="D65" i="65"/>
  <c r="D23" i="65"/>
  <c r="G43" i="50"/>
  <c r="K43" i="49"/>
  <c r="L65" i="67"/>
  <c r="L23" i="67"/>
  <c r="E189" i="69"/>
  <c r="E105" i="48"/>
  <c r="Q192" i="69"/>
  <c r="J27" i="69"/>
  <c r="I124" i="48"/>
  <c r="M192" i="70"/>
  <c r="G28" i="70"/>
  <c r="I31" i="70"/>
  <c r="E143" i="48"/>
  <c r="E3" i="60"/>
  <c r="Q3" i="59"/>
  <c r="E381" i="65"/>
  <c r="E362" i="65"/>
  <c r="Q24" i="59"/>
  <c r="E400" i="66"/>
  <c r="M381" i="66"/>
  <c r="Q43" i="60"/>
  <c r="O43" i="58"/>
  <c r="I62" i="59"/>
  <c r="Q62" i="59"/>
  <c r="I450" i="68"/>
  <c r="I453" i="68"/>
  <c r="M81" i="59"/>
  <c r="Q477" i="68"/>
  <c r="G384" i="69"/>
  <c r="G365" i="69"/>
  <c r="G366" i="71"/>
  <c r="O143" i="59"/>
  <c r="K348" i="72"/>
  <c r="P3" i="48"/>
  <c r="J24" i="49"/>
  <c r="F366" i="71"/>
  <c r="J348" i="72"/>
  <c r="C3" i="50"/>
  <c r="P23" i="64"/>
  <c r="I21" i="65"/>
  <c r="F28" i="66"/>
  <c r="D192" i="67"/>
  <c r="D256" i="68"/>
  <c r="H81" i="50"/>
  <c r="L81" i="50"/>
  <c r="J32" i="68"/>
  <c r="F105" i="48"/>
  <c r="G21" i="70"/>
  <c r="J189" i="70"/>
  <c r="N124" i="49"/>
  <c r="F143" i="48"/>
  <c r="J168" i="71"/>
  <c r="K21" i="72"/>
  <c r="N168" i="72"/>
  <c r="C62" i="58"/>
  <c r="C350" i="71"/>
  <c r="J24" i="59"/>
  <c r="F384" i="66"/>
  <c r="F365" i="66"/>
  <c r="F43" i="60"/>
  <c r="N362" i="66"/>
  <c r="N381" i="66"/>
  <c r="N62" i="60"/>
  <c r="J498" i="68"/>
  <c r="J474" i="68"/>
  <c r="P105" i="58"/>
  <c r="D124" i="58"/>
  <c r="L384" i="70"/>
  <c r="H368" i="71"/>
  <c r="L143" i="58"/>
  <c r="H368" i="72"/>
  <c r="L161" i="59"/>
  <c r="E173" i="66"/>
  <c r="C25" i="72"/>
  <c r="M211" i="64"/>
  <c r="M3" i="49"/>
  <c r="J43" i="50"/>
  <c r="F31" i="66"/>
  <c r="P105" i="49"/>
  <c r="K68" i="69"/>
  <c r="K26" i="69"/>
  <c r="C105" i="59"/>
  <c r="H384" i="65"/>
  <c r="P362" i="66"/>
  <c r="P381" i="66"/>
  <c r="F124" i="59"/>
  <c r="Q105" i="64"/>
  <c r="Q147" i="64" s="1"/>
  <c r="B189" i="66"/>
  <c r="H211" i="64"/>
  <c r="L25" i="65"/>
  <c r="E43" i="50"/>
  <c r="M62" i="50"/>
  <c r="K23" i="67"/>
  <c r="Q27" i="67"/>
  <c r="Q81" i="50"/>
  <c r="C173" i="69"/>
  <c r="K173" i="69"/>
  <c r="K105" i="49"/>
  <c r="G189" i="70"/>
  <c r="K124" i="49"/>
  <c r="C166" i="71"/>
  <c r="C143" i="49"/>
  <c r="K186" i="71"/>
  <c r="C186" i="72"/>
  <c r="C161" i="48"/>
  <c r="O166" i="72"/>
  <c r="C498" i="68"/>
  <c r="O3" i="60"/>
  <c r="K400" i="66"/>
  <c r="K43" i="58"/>
  <c r="G381" i="67"/>
  <c r="G400" i="67"/>
  <c r="O381" i="67"/>
  <c r="O62" i="58"/>
  <c r="G477" i="68"/>
  <c r="O498" i="68"/>
  <c r="O474" i="68"/>
  <c r="O81" i="60"/>
  <c r="I384" i="69"/>
  <c r="I362" i="69"/>
  <c r="Q105" i="59"/>
  <c r="M381" i="70"/>
  <c r="E143" i="58"/>
  <c r="Q366" i="71"/>
  <c r="M368" i="72"/>
  <c r="Q161" i="59"/>
  <c r="J213" i="68"/>
  <c r="J165" i="68"/>
  <c r="Q5" i="42"/>
  <c r="Q39" i="64"/>
  <c r="K65" i="65"/>
  <c r="K23" i="65"/>
  <c r="E65" i="70"/>
  <c r="E23" i="70"/>
  <c r="E21" i="72"/>
  <c r="N362" i="69"/>
  <c r="J73" i="64"/>
  <c r="J25" i="64"/>
  <c r="O45" i="42"/>
  <c r="O35" i="66"/>
  <c r="P65" i="67"/>
  <c r="P23" i="67"/>
  <c r="K31" i="67"/>
  <c r="I192" i="70"/>
  <c r="Q124" i="48"/>
  <c r="M166" i="72"/>
  <c r="M3" i="59"/>
  <c r="E24" i="59"/>
  <c r="E43" i="58"/>
  <c r="Q62" i="58"/>
  <c r="G105" i="58"/>
  <c r="G143" i="59"/>
  <c r="E201" i="71"/>
  <c r="Q211" i="64"/>
  <c r="J24" i="50"/>
  <c r="L192" i="70"/>
  <c r="L62" i="60"/>
  <c r="Q27" i="66"/>
  <c r="D62" i="49"/>
  <c r="P192" i="67"/>
  <c r="J105" i="49"/>
  <c r="H28" i="72"/>
  <c r="N62" i="58"/>
  <c r="D381" i="70"/>
  <c r="D143" i="58"/>
  <c r="J131" i="69"/>
  <c r="G27" i="65"/>
  <c r="C105" i="58"/>
  <c r="H24" i="58"/>
  <c r="C27" i="65"/>
  <c r="D3" i="50"/>
  <c r="N27" i="64"/>
  <c r="E191" i="67"/>
  <c r="E190" i="67"/>
  <c r="E209" i="67"/>
  <c r="E172" i="67"/>
  <c r="E171" i="67"/>
  <c r="M105" i="59"/>
  <c r="I348" i="71"/>
  <c r="E348" i="72"/>
  <c r="N43" i="48"/>
  <c r="I73" i="64"/>
  <c r="I25" i="64"/>
  <c r="I77" i="68"/>
  <c r="I26" i="68"/>
  <c r="I68" i="69"/>
  <c r="I26" i="69"/>
  <c r="G65" i="72"/>
  <c r="G23" i="72"/>
  <c r="E232" i="64"/>
  <c r="I211" i="64"/>
  <c r="F43" i="50"/>
  <c r="G27" i="67"/>
  <c r="N31" i="67"/>
  <c r="D192" i="70"/>
  <c r="D124" i="49"/>
  <c r="Q21" i="71"/>
  <c r="J25" i="72"/>
  <c r="D3" i="60"/>
  <c r="P400" i="65"/>
  <c r="P381" i="65"/>
  <c r="D384" i="66"/>
  <c r="D362" i="66"/>
  <c r="D477" i="68"/>
  <c r="D453" i="68"/>
  <c r="D111" i="68"/>
  <c r="D207" i="68" s="1"/>
  <c r="M105" i="64"/>
  <c r="M147" i="64" s="1"/>
  <c r="B232" i="64"/>
  <c r="N191" i="64"/>
  <c r="O23" i="64"/>
  <c r="N213" i="64"/>
  <c r="N212" i="64"/>
  <c r="N233" i="64"/>
  <c r="N192" i="64"/>
  <c r="G26" i="42"/>
  <c r="G35" i="65"/>
  <c r="G26" i="39"/>
  <c r="K192" i="65"/>
  <c r="M30" i="66"/>
  <c r="G209" i="67"/>
  <c r="G191" i="67"/>
  <c r="G190" i="67"/>
  <c r="G171" i="67"/>
  <c r="G172" i="67"/>
  <c r="F25" i="67"/>
  <c r="G233" i="68"/>
  <c r="G234" i="68"/>
  <c r="G257" i="68"/>
  <c r="G210" i="68"/>
  <c r="G209" i="68"/>
  <c r="L28" i="68"/>
  <c r="O30" i="68"/>
  <c r="J33" i="68"/>
  <c r="E173" i="69"/>
  <c r="M189" i="69"/>
  <c r="Q105" i="48"/>
  <c r="E189" i="70"/>
  <c r="Q173" i="70"/>
  <c r="M143" i="49"/>
  <c r="I168" i="72"/>
  <c r="G28" i="72"/>
  <c r="D30" i="72"/>
  <c r="H30" i="72"/>
  <c r="E402" i="64"/>
  <c r="M423" i="64"/>
  <c r="M444" i="64"/>
  <c r="E43" i="60"/>
  <c r="M43" i="59"/>
  <c r="G43" i="58"/>
  <c r="I381" i="67"/>
  <c r="Q384" i="67"/>
  <c r="E81" i="58"/>
  <c r="I81" i="58"/>
  <c r="Q81" i="59"/>
  <c r="O81" i="58"/>
  <c r="G105" i="59"/>
  <c r="G365" i="70"/>
  <c r="K143" i="58"/>
  <c r="G368" i="72"/>
  <c r="J131" i="70"/>
  <c r="Q81" i="48"/>
  <c r="J173" i="67"/>
  <c r="K81" i="48"/>
  <c r="B173" i="66"/>
  <c r="M24" i="48"/>
  <c r="C28" i="67"/>
  <c r="Q29" i="64"/>
  <c r="Q30" i="65"/>
  <c r="N189" i="67"/>
  <c r="F256" i="68"/>
  <c r="L37" i="68"/>
  <c r="M21" i="70"/>
  <c r="L190" i="70"/>
  <c r="L191" i="70"/>
  <c r="L171" i="70"/>
  <c r="L172" i="70"/>
  <c r="I65" i="70"/>
  <c r="I23" i="70"/>
  <c r="P186" i="72"/>
  <c r="C400" i="65"/>
  <c r="L62" i="58"/>
  <c r="L498" i="68"/>
  <c r="F81" i="58"/>
  <c r="J384" i="69"/>
  <c r="J365" i="70"/>
  <c r="F173" i="67"/>
  <c r="H173" i="65"/>
  <c r="B170" i="70"/>
  <c r="C21" i="71"/>
  <c r="B166" i="72"/>
  <c r="K3" i="50"/>
  <c r="J28" i="64"/>
  <c r="D35" i="64"/>
  <c r="D208" i="65"/>
  <c r="F28" i="65"/>
  <c r="D31" i="65"/>
  <c r="D189" i="66"/>
  <c r="L189" i="66"/>
  <c r="P31" i="66"/>
  <c r="L62" i="49"/>
  <c r="P81" i="49"/>
  <c r="G29" i="68"/>
  <c r="N37" i="68"/>
  <c r="F170" i="69"/>
  <c r="N105" i="49"/>
  <c r="L28" i="69"/>
  <c r="F173" i="70"/>
  <c r="F27" i="70"/>
  <c r="N166" i="71"/>
  <c r="E25" i="71"/>
  <c r="J27" i="71"/>
  <c r="H28" i="71"/>
  <c r="D30" i="71"/>
  <c r="I30" i="71"/>
  <c r="F184" i="72"/>
  <c r="F161" i="48"/>
  <c r="J426" i="64"/>
  <c r="J402" i="64"/>
  <c r="N3" i="59"/>
  <c r="F362" i="65"/>
  <c r="N365" i="65"/>
  <c r="F381" i="67"/>
  <c r="N362" i="67"/>
  <c r="D105" i="59"/>
  <c r="H381" i="69"/>
  <c r="H105" i="59"/>
  <c r="D348" i="71"/>
  <c r="H143" i="58"/>
  <c r="D350" i="72"/>
  <c r="N161" i="59"/>
  <c r="K201" i="71"/>
  <c r="K93" i="67"/>
  <c r="K131" i="67" s="1"/>
  <c r="E111" i="68"/>
  <c r="J43" i="48"/>
  <c r="I30" i="66"/>
  <c r="J81" i="49"/>
  <c r="D31" i="70"/>
  <c r="K25" i="71"/>
  <c r="L161" i="49"/>
  <c r="O25" i="72"/>
  <c r="C362" i="69"/>
  <c r="C365" i="69"/>
  <c r="P3" i="58"/>
  <c r="N170" i="66"/>
  <c r="L111" i="68"/>
  <c r="B208" i="65"/>
  <c r="D3" i="49"/>
  <c r="F31" i="64"/>
  <c r="J31" i="64"/>
  <c r="M189" i="65"/>
  <c r="N27" i="65"/>
  <c r="I31" i="65"/>
  <c r="M189" i="66"/>
  <c r="I26" i="66"/>
  <c r="I64" i="42"/>
  <c r="I35" i="67"/>
  <c r="I63" i="67" s="1"/>
  <c r="N65" i="67"/>
  <c r="N23" i="67"/>
  <c r="N27" i="67"/>
  <c r="I234" i="68"/>
  <c r="I257" i="68"/>
  <c r="I233" i="68"/>
  <c r="I209" i="68"/>
  <c r="I210" i="68"/>
  <c r="M30" i="68"/>
  <c r="K170" i="70"/>
  <c r="K143" i="49"/>
  <c r="H27" i="71"/>
  <c r="O186" i="72"/>
  <c r="C3" i="58"/>
  <c r="G444" i="64"/>
  <c r="O423" i="64"/>
  <c r="O402" i="64"/>
  <c r="K384" i="65"/>
  <c r="K381" i="65"/>
  <c r="O62" i="60"/>
  <c r="M384" i="69"/>
  <c r="Q362" i="70"/>
  <c r="M348" i="71"/>
  <c r="Q143" i="58"/>
  <c r="I368" i="72"/>
  <c r="M161" i="58"/>
  <c r="M165" i="68"/>
  <c r="C399" i="69"/>
  <c r="L173" i="66"/>
  <c r="P137" i="67"/>
  <c r="L93" i="65"/>
  <c r="L131" i="65" s="1"/>
  <c r="P399" i="70"/>
  <c r="P26" i="42"/>
  <c r="P35" i="65"/>
  <c r="P63" i="65" s="1"/>
  <c r="I145" i="42"/>
  <c r="I35" i="71"/>
  <c r="D67" i="69"/>
  <c r="D25" i="69"/>
  <c r="C65" i="71"/>
  <c r="C23" i="71"/>
  <c r="E33" i="68"/>
  <c r="P168" i="71"/>
  <c r="F28" i="71"/>
  <c r="D444" i="64"/>
  <c r="D402" i="64"/>
  <c r="J143" i="58"/>
  <c r="F34" i="64"/>
  <c r="O191" i="65"/>
  <c r="O209" i="65"/>
  <c r="O190" i="65"/>
  <c r="O171" i="65"/>
  <c r="O172" i="65"/>
  <c r="D21" i="66"/>
  <c r="J25" i="66"/>
  <c r="D27" i="66"/>
  <c r="Q186" i="72"/>
  <c r="C43" i="60"/>
  <c r="M3" i="60"/>
  <c r="Q400" i="65"/>
  <c r="Q362" i="66"/>
  <c r="E498" i="68"/>
  <c r="E450" i="68"/>
  <c r="O384" i="69"/>
  <c r="O131" i="69"/>
  <c r="C30" i="69"/>
  <c r="C30" i="71"/>
  <c r="M31" i="64"/>
  <c r="O34" i="64"/>
  <c r="P43" i="50"/>
  <c r="H232" i="68"/>
  <c r="P232" i="68"/>
  <c r="M31" i="68"/>
  <c r="J170" i="69"/>
  <c r="H25" i="70"/>
  <c r="C381" i="67"/>
  <c r="C365" i="67"/>
  <c r="J3" i="59"/>
  <c r="J384" i="66"/>
  <c r="N498" i="68"/>
  <c r="P366" i="72"/>
  <c r="J30" i="64"/>
  <c r="G30" i="69"/>
  <c r="B81" i="49"/>
  <c r="P34" i="64"/>
  <c r="G28" i="66"/>
  <c r="Q62" i="49"/>
  <c r="C161" i="49"/>
  <c r="K168" i="72"/>
  <c r="C444" i="64"/>
  <c r="C426" i="64"/>
  <c r="C81" i="59"/>
  <c r="O400" i="66"/>
  <c r="Q143" i="59"/>
  <c r="H175" i="67"/>
  <c r="H137" i="67"/>
  <c r="M232" i="64"/>
  <c r="J81" i="50"/>
  <c r="H365" i="65"/>
  <c r="P365" i="66"/>
  <c r="H62" i="60"/>
  <c r="I192" i="66"/>
  <c r="I62" i="50"/>
  <c r="Q28" i="72"/>
  <c r="C453" i="68"/>
  <c r="K384" i="66"/>
  <c r="G362" i="67"/>
  <c r="G498" i="68"/>
  <c r="C45" i="42"/>
  <c r="C35" i="66"/>
  <c r="C45" i="39"/>
  <c r="H31" i="68"/>
  <c r="H82" i="68"/>
  <c r="O65" i="71"/>
  <c r="O23" i="71"/>
  <c r="H65" i="71"/>
  <c r="H23" i="71"/>
  <c r="P173" i="70"/>
  <c r="D166" i="72"/>
  <c r="N81" i="58"/>
  <c r="P21" i="66"/>
  <c r="O190" i="66"/>
  <c r="O191" i="66"/>
  <c r="O209" i="66"/>
  <c r="O171" i="66"/>
  <c r="O172" i="66"/>
  <c r="C124" i="59"/>
  <c r="N62" i="50"/>
  <c r="E235" i="68"/>
  <c r="C143" i="48"/>
  <c r="M143" i="58"/>
  <c r="N232" i="68"/>
  <c r="P124" i="49"/>
  <c r="D381" i="66"/>
  <c r="D62" i="60"/>
  <c r="D498" i="68"/>
  <c r="H21" i="65"/>
  <c r="G191" i="65"/>
  <c r="G209" i="65"/>
  <c r="G190" i="65"/>
  <c r="G172" i="65"/>
  <c r="G171" i="65"/>
  <c r="I168" i="71"/>
  <c r="E405" i="64"/>
  <c r="E62" i="60"/>
  <c r="Q365" i="67"/>
  <c r="Q3" i="49"/>
  <c r="H173" i="69"/>
  <c r="C381" i="65"/>
  <c r="L477" i="68"/>
  <c r="F143" i="59"/>
  <c r="C33" i="68"/>
  <c r="P189" i="67"/>
  <c r="J173" i="70"/>
  <c r="C143" i="58"/>
  <c r="J3" i="60"/>
  <c r="F400" i="65"/>
  <c r="N381" i="65"/>
  <c r="J62" i="58"/>
  <c r="H365" i="69"/>
  <c r="P105" i="59"/>
  <c r="P381" i="70"/>
  <c r="D350" i="71"/>
  <c r="L161" i="58"/>
  <c r="J192" i="67"/>
  <c r="O161" i="48"/>
  <c r="G426" i="64"/>
  <c r="K365" i="65"/>
  <c r="K43" i="59"/>
  <c r="E124" i="59"/>
  <c r="G213" i="68"/>
  <c r="G165" i="68"/>
  <c r="C65" i="65"/>
  <c r="C23" i="65"/>
  <c r="N68" i="69"/>
  <c r="N26" i="69"/>
  <c r="C65" i="72"/>
  <c r="C23" i="72"/>
  <c r="H43" i="48"/>
  <c r="M143" i="48"/>
  <c r="C384" i="66"/>
  <c r="Q384" i="65"/>
  <c r="Q384" i="66"/>
  <c r="O362" i="69"/>
  <c r="P256" i="68"/>
  <c r="J189" i="69"/>
  <c r="N168" i="71"/>
  <c r="J400" i="66"/>
  <c r="P348" i="72"/>
  <c r="L161" i="48"/>
  <c r="P423" i="64"/>
  <c r="H3" i="50"/>
  <c r="Q26" i="66"/>
  <c r="C213" i="68"/>
  <c r="C165" i="68"/>
  <c r="D68" i="69"/>
  <c r="D26" i="69"/>
  <c r="D65" i="72"/>
  <c r="D23" i="72"/>
  <c r="M25" i="66"/>
  <c r="D184" i="71"/>
  <c r="H166" i="72"/>
  <c r="P474" i="68"/>
  <c r="N124" i="59"/>
  <c r="F3" i="50"/>
  <c r="C192" i="65"/>
  <c r="C62" i="50"/>
  <c r="O83" i="42"/>
  <c r="O41" i="68"/>
  <c r="O83" i="39"/>
  <c r="I105" i="48"/>
  <c r="D166" i="71"/>
  <c r="D384" i="65"/>
  <c r="H381" i="66"/>
  <c r="P62" i="60"/>
  <c r="P477" i="68"/>
  <c r="E3" i="48"/>
  <c r="O192" i="65"/>
  <c r="G81" i="49"/>
  <c r="O81" i="50"/>
  <c r="E37" i="68"/>
  <c r="E186" i="72"/>
  <c r="Q444" i="64"/>
  <c r="E362" i="67"/>
  <c r="M62" i="59"/>
  <c r="K124" i="58"/>
  <c r="D26" i="70"/>
  <c r="H444" i="64"/>
  <c r="L362" i="67"/>
  <c r="J3" i="48"/>
  <c r="P43" i="49"/>
  <c r="D208" i="67"/>
  <c r="H235" i="68"/>
  <c r="L30" i="68"/>
  <c r="J173" i="69"/>
  <c r="N173" i="69"/>
  <c r="F124" i="49"/>
  <c r="N166" i="72"/>
  <c r="C62" i="59"/>
  <c r="F423" i="64"/>
  <c r="N444" i="64"/>
  <c r="J381" i="65"/>
  <c r="J24" i="58"/>
  <c r="J43" i="59"/>
  <c r="F62" i="58"/>
  <c r="J384" i="67"/>
  <c r="P384" i="69"/>
  <c r="D124" i="59"/>
  <c r="L350" i="71"/>
  <c r="L366" i="72"/>
  <c r="P62" i="48"/>
  <c r="C62" i="48"/>
  <c r="Q201" i="71"/>
  <c r="B131" i="67"/>
  <c r="D107" i="42"/>
  <c r="D35" i="69"/>
  <c r="D107" i="39"/>
  <c r="L184" i="71"/>
  <c r="P3" i="59"/>
  <c r="H365" i="67"/>
  <c r="H453" i="68"/>
  <c r="F365" i="70"/>
  <c r="N366" i="71"/>
  <c r="F348" i="72"/>
  <c r="P25" i="65"/>
  <c r="E208" i="66"/>
  <c r="I208" i="66"/>
  <c r="Q232" i="68"/>
  <c r="C189" i="69"/>
  <c r="C189" i="70"/>
  <c r="F25" i="70"/>
  <c r="G31" i="70"/>
  <c r="K143" i="48"/>
  <c r="O143" i="49"/>
  <c r="C166" i="72"/>
  <c r="G186" i="72"/>
  <c r="G161" i="49"/>
  <c r="C161" i="59"/>
  <c r="K444" i="64"/>
  <c r="K423" i="64"/>
  <c r="K3" i="59"/>
  <c r="O384" i="65"/>
  <c r="O365" i="65"/>
  <c r="O43" i="60"/>
  <c r="K81" i="59"/>
  <c r="E381" i="69"/>
  <c r="M105" i="58"/>
  <c r="I362" i="70"/>
  <c r="I365" i="70"/>
  <c r="Q124" i="58"/>
  <c r="E350" i="71"/>
  <c r="M143" i="59"/>
  <c r="E161" i="58"/>
  <c r="Q368" i="72"/>
  <c r="M231" i="68"/>
  <c r="C81" i="48"/>
  <c r="I207" i="70"/>
  <c r="P323" i="66"/>
  <c r="H45" i="42"/>
  <c r="H35" i="66"/>
  <c r="H63" i="66" s="1"/>
  <c r="H45" i="39"/>
  <c r="C67" i="69"/>
  <c r="C25" i="69"/>
  <c r="C68" i="69"/>
  <c r="C26" i="69"/>
  <c r="P145" i="42"/>
  <c r="P35" i="71"/>
  <c r="J107" i="42"/>
  <c r="J35" i="69"/>
  <c r="J107" i="39"/>
  <c r="N65" i="71"/>
  <c r="N23" i="71"/>
  <c r="M163" i="42"/>
  <c r="M35" i="72"/>
  <c r="M163" i="39"/>
  <c r="L36" i="68"/>
  <c r="L87" i="68"/>
  <c r="I67" i="69"/>
  <c r="I25" i="69"/>
  <c r="F26" i="66"/>
  <c r="Q65" i="72"/>
  <c r="Q23" i="72"/>
  <c r="D24" i="59"/>
  <c r="F43" i="59"/>
  <c r="D400" i="67"/>
  <c r="D362" i="67"/>
  <c r="G35" i="64"/>
  <c r="O24" i="50"/>
  <c r="C43" i="50"/>
  <c r="O43" i="49"/>
  <c r="C189" i="67"/>
  <c r="O81" i="49"/>
  <c r="I192" i="69"/>
  <c r="M192" i="69"/>
  <c r="M161" i="49"/>
  <c r="E3" i="58"/>
  <c r="I365" i="65"/>
  <c r="I384" i="65"/>
  <c r="I400" i="66"/>
  <c r="Q81" i="58"/>
  <c r="K105" i="59"/>
  <c r="K362" i="70"/>
  <c r="K365" i="70"/>
  <c r="O350" i="71"/>
  <c r="K161" i="58"/>
  <c r="L381" i="66"/>
  <c r="L81" i="60"/>
  <c r="B173" i="70"/>
  <c r="G232" i="64"/>
  <c r="E27" i="64"/>
  <c r="L24" i="49"/>
  <c r="L31" i="67"/>
  <c r="P81" i="50"/>
  <c r="F186" i="72"/>
  <c r="F498" i="68"/>
  <c r="F474" i="68"/>
  <c r="H105" i="58"/>
  <c r="P348" i="71"/>
  <c r="F161" i="59"/>
  <c r="P3" i="60"/>
  <c r="J65" i="66"/>
  <c r="J23" i="66"/>
  <c r="M62" i="49"/>
  <c r="P30" i="67"/>
  <c r="G105" i="49"/>
  <c r="K173" i="70"/>
  <c r="G184" i="72"/>
  <c r="F25" i="72"/>
  <c r="G31" i="72"/>
  <c r="C368" i="72"/>
  <c r="G381" i="66"/>
  <c r="K474" i="68"/>
  <c r="K498" i="68"/>
  <c r="K81" i="58"/>
  <c r="Q365" i="69"/>
  <c r="Q362" i="69"/>
  <c r="M124" i="59"/>
  <c r="K189" i="64"/>
  <c r="C73" i="64"/>
  <c r="C25" i="64"/>
  <c r="D36" i="68"/>
  <c r="D87" i="68"/>
  <c r="O65" i="70"/>
  <c r="O23" i="70"/>
  <c r="G65" i="71"/>
  <c r="G23" i="71"/>
  <c r="P65" i="71"/>
  <c r="P23" i="71"/>
  <c r="Q30" i="67"/>
  <c r="N81" i="49"/>
  <c r="E21" i="70"/>
  <c r="D171" i="70"/>
  <c r="D191" i="70"/>
  <c r="D190" i="70"/>
  <c r="D172" i="70"/>
  <c r="Q65" i="70"/>
  <c r="Q23" i="70"/>
  <c r="D168" i="71"/>
  <c r="D27" i="71"/>
  <c r="L402" i="64"/>
  <c r="D62" i="59"/>
  <c r="P384" i="67"/>
  <c r="P62" i="58"/>
  <c r="N124" i="58"/>
  <c r="J350" i="71"/>
  <c r="N350" i="72"/>
  <c r="D208" i="68"/>
  <c r="L175" i="67"/>
  <c r="L169" i="67" s="1"/>
  <c r="L137" i="67"/>
  <c r="B3" i="50"/>
  <c r="F192" i="64"/>
  <c r="G23" i="64"/>
  <c r="F213" i="64"/>
  <c r="F212" i="64"/>
  <c r="F233" i="64"/>
  <c r="F191" i="64"/>
  <c r="J3" i="49"/>
  <c r="C24" i="50"/>
  <c r="K26" i="42"/>
  <c r="K35" i="65"/>
  <c r="K26" i="39"/>
  <c r="K62" i="49"/>
  <c r="O235" i="68"/>
  <c r="N29" i="68"/>
  <c r="D31" i="68"/>
  <c r="M37" i="68"/>
  <c r="E170" i="69"/>
  <c r="E124" i="49"/>
  <c r="I166" i="71"/>
  <c r="Q143" i="48"/>
  <c r="N27" i="71"/>
  <c r="O28" i="71"/>
  <c r="E161" i="48"/>
  <c r="C362" i="70"/>
  <c r="C365" i="70"/>
  <c r="M384" i="65"/>
  <c r="M381" i="65"/>
  <c r="E362" i="66"/>
  <c r="E384" i="66"/>
  <c r="I43" i="59"/>
  <c r="M362" i="66"/>
  <c r="M384" i="66"/>
  <c r="E81" i="59"/>
  <c r="I477" i="68"/>
  <c r="Q498" i="68"/>
  <c r="G381" i="69"/>
  <c r="O105" i="59"/>
  <c r="G350" i="71"/>
  <c r="K368" i="72"/>
  <c r="E29" i="64"/>
  <c r="N62" i="49"/>
  <c r="H105" i="48"/>
  <c r="F81" i="59"/>
  <c r="F368" i="71"/>
  <c r="J366" i="72"/>
  <c r="C29" i="68"/>
  <c r="B170" i="69"/>
  <c r="B124" i="49"/>
  <c r="L23" i="64"/>
  <c r="O211" i="64"/>
  <c r="G30" i="65"/>
  <c r="D43" i="48"/>
  <c r="P208" i="66"/>
  <c r="P26" i="66"/>
  <c r="Q31" i="68"/>
  <c r="F31" i="69"/>
  <c r="F170" i="70"/>
  <c r="F21" i="70"/>
  <c r="J170" i="70"/>
  <c r="K27" i="70"/>
  <c r="I30" i="70"/>
  <c r="F166" i="71"/>
  <c r="J143" i="49"/>
  <c r="J31" i="71"/>
  <c r="I25" i="72"/>
  <c r="C366" i="71"/>
  <c r="F3" i="59"/>
  <c r="N3" i="58"/>
  <c r="F24" i="58"/>
  <c r="N24" i="60"/>
  <c r="F400" i="66"/>
  <c r="F381" i="66"/>
  <c r="N384" i="66"/>
  <c r="J62" i="59"/>
  <c r="J477" i="68"/>
  <c r="J450" i="68"/>
  <c r="D362" i="69"/>
  <c r="L381" i="70"/>
  <c r="H348" i="71"/>
  <c r="H366" i="72"/>
  <c r="N161" i="58"/>
  <c r="I131" i="65"/>
  <c r="P208" i="68"/>
  <c r="H62" i="48"/>
  <c r="C43" i="48"/>
  <c r="D173" i="65"/>
  <c r="D231" i="68"/>
  <c r="D159" i="68"/>
  <c r="C25" i="71"/>
  <c r="J189" i="67"/>
  <c r="D192" i="69"/>
  <c r="Q21" i="69"/>
  <c r="P190" i="69"/>
  <c r="P172" i="69"/>
  <c r="P191" i="69"/>
  <c r="P171" i="69"/>
  <c r="P31" i="70"/>
  <c r="D31" i="71"/>
  <c r="O30" i="72"/>
  <c r="H362" i="65"/>
  <c r="P400" i="66"/>
  <c r="N43" i="58"/>
  <c r="H81" i="59"/>
  <c r="F105" i="58"/>
  <c r="B208" i="66"/>
  <c r="H232" i="64"/>
  <c r="P3" i="49"/>
  <c r="H25" i="65"/>
  <c r="Q43" i="50"/>
  <c r="N65" i="66"/>
  <c r="N23" i="66"/>
  <c r="E62" i="48"/>
  <c r="F31" i="68"/>
  <c r="G173" i="69"/>
  <c r="O170" i="69"/>
  <c r="Q28" i="69"/>
  <c r="C192" i="70"/>
  <c r="G124" i="48"/>
  <c r="O124" i="49"/>
  <c r="C184" i="71"/>
  <c r="G186" i="71"/>
  <c r="K168" i="71"/>
  <c r="H27" i="72"/>
  <c r="O31" i="72"/>
  <c r="C477" i="68"/>
  <c r="C161" i="58"/>
  <c r="O24" i="59"/>
  <c r="K362" i="66"/>
  <c r="G365" i="67"/>
  <c r="O384" i="67"/>
  <c r="O400" i="67"/>
  <c r="G453" i="68"/>
  <c r="O453" i="68"/>
  <c r="I365" i="69"/>
  <c r="I124" i="59"/>
  <c r="M124" i="58"/>
  <c r="Q368" i="71"/>
  <c r="M348" i="72"/>
  <c r="G201" i="72"/>
  <c r="N105" i="64"/>
  <c r="N147" i="64" s="1"/>
  <c r="N195" i="64"/>
  <c r="K213" i="68"/>
  <c r="K165" i="68"/>
  <c r="Q73" i="64"/>
  <c r="Q25" i="64"/>
  <c r="Q77" i="68"/>
  <c r="Q26" i="68"/>
  <c r="Q68" i="69"/>
  <c r="Q26" i="69"/>
  <c r="G65" i="70"/>
  <c r="G23" i="70"/>
  <c r="J68" i="69"/>
  <c r="J26" i="69"/>
  <c r="P65" i="70"/>
  <c r="P23" i="70"/>
  <c r="L32" i="68"/>
  <c r="F67" i="69"/>
  <c r="F25" i="69"/>
  <c r="D81" i="59"/>
  <c r="N384" i="69"/>
  <c r="G24" i="48"/>
  <c r="J213" i="64"/>
  <c r="J233" i="64"/>
  <c r="J212" i="64"/>
  <c r="J192" i="64"/>
  <c r="J191" i="64"/>
  <c r="G192" i="65"/>
  <c r="G192" i="66"/>
  <c r="E23" i="66"/>
  <c r="K28" i="69"/>
  <c r="I173" i="70"/>
  <c r="M184" i="72"/>
  <c r="M81" i="60"/>
  <c r="B168" i="72"/>
  <c r="G3" i="49"/>
  <c r="H81" i="49"/>
  <c r="D384" i="70"/>
  <c r="H124" i="59"/>
  <c r="L28" i="64"/>
  <c r="M25" i="65"/>
  <c r="D31" i="69"/>
  <c r="L166" i="72"/>
  <c r="H81" i="60"/>
  <c r="M43" i="50"/>
  <c r="E64" i="42"/>
  <c r="E35" i="67"/>
  <c r="E63" i="67" s="1"/>
  <c r="E64" i="39"/>
  <c r="I235" i="68"/>
  <c r="C105" i="49"/>
  <c r="J30" i="69"/>
  <c r="G3" i="60"/>
  <c r="I368" i="71"/>
  <c r="E366" i="72"/>
  <c r="D81" i="48"/>
  <c r="E3" i="50"/>
  <c r="M30" i="67"/>
  <c r="N256" i="68"/>
  <c r="D173" i="70"/>
  <c r="Q21" i="70"/>
  <c r="P171" i="70"/>
  <c r="P190" i="70"/>
  <c r="P191" i="70"/>
  <c r="P172" i="70"/>
  <c r="H26" i="71"/>
  <c r="H161" i="48"/>
  <c r="I27" i="72"/>
  <c r="P384" i="65"/>
  <c r="D365" i="66"/>
  <c r="D400" i="66"/>
  <c r="P62" i="59"/>
  <c r="D450" i="68"/>
  <c r="C30" i="66"/>
  <c r="C31" i="72"/>
  <c r="N5" i="42"/>
  <c r="N39" i="64"/>
  <c r="N5" i="39"/>
  <c r="K24" i="50"/>
  <c r="E23" i="65"/>
  <c r="F25" i="65"/>
  <c r="G26" i="65"/>
  <c r="F30" i="65"/>
  <c r="O43" i="50"/>
  <c r="L65" i="66"/>
  <c r="L23" i="66"/>
  <c r="Q28" i="66"/>
  <c r="G64" i="42"/>
  <c r="G35" i="67"/>
  <c r="G64" i="39"/>
  <c r="Q25" i="67"/>
  <c r="O31" i="67"/>
  <c r="G83" i="42"/>
  <c r="G41" i="68"/>
  <c r="G83" i="39"/>
  <c r="K81" i="49"/>
  <c r="N30" i="68"/>
  <c r="F33" i="68"/>
  <c r="E192" i="69"/>
  <c r="I189" i="69"/>
  <c r="M170" i="69"/>
  <c r="Q105" i="49"/>
  <c r="P30" i="69"/>
  <c r="E31" i="69"/>
  <c r="E170" i="70"/>
  <c r="E124" i="48"/>
  <c r="I170" i="70"/>
  <c r="Q192" i="70"/>
  <c r="E184" i="71"/>
  <c r="M186" i="71"/>
  <c r="Q166" i="72"/>
  <c r="F28" i="72"/>
  <c r="E426" i="64"/>
  <c r="E444" i="64"/>
  <c r="M426" i="64"/>
  <c r="M405" i="64"/>
  <c r="E24" i="58"/>
  <c r="I384" i="67"/>
  <c r="I365" i="67"/>
  <c r="M62" i="60"/>
  <c r="Q381" i="67"/>
  <c r="Q362" i="67"/>
  <c r="K384" i="69"/>
  <c r="G362" i="70"/>
  <c r="O124" i="59"/>
  <c r="G350" i="72"/>
  <c r="J173" i="66"/>
  <c r="N208" i="67"/>
  <c r="H192" i="69"/>
  <c r="O30" i="69"/>
  <c r="L126" i="42"/>
  <c r="L35" i="70"/>
  <c r="L63" i="70" s="1"/>
  <c r="L126" i="39"/>
  <c r="H143" i="48"/>
  <c r="D26" i="71"/>
  <c r="N28" i="71"/>
  <c r="P161" i="49"/>
  <c r="C384" i="65"/>
  <c r="C362" i="65"/>
  <c r="L450" i="68"/>
  <c r="L453" i="68"/>
  <c r="J381" i="69"/>
  <c r="J365" i="69"/>
  <c r="J384" i="70"/>
  <c r="E173" i="67"/>
  <c r="J81" i="48"/>
  <c r="B184" i="72"/>
  <c r="Q31" i="64"/>
  <c r="D24" i="50"/>
  <c r="H24" i="49"/>
  <c r="D26" i="65"/>
  <c r="M27" i="65"/>
  <c r="L208" i="66"/>
  <c r="O25" i="66"/>
  <c r="H62" i="50"/>
  <c r="L189" i="67"/>
  <c r="P62" i="49"/>
  <c r="D81" i="50"/>
  <c r="E36" i="68"/>
  <c r="J105" i="48"/>
  <c r="J192" i="70"/>
  <c r="O21" i="70"/>
  <c r="N124" i="48"/>
  <c r="M25" i="70"/>
  <c r="F168" i="71"/>
  <c r="N184" i="71"/>
  <c r="F26" i="71"/>
  <c r="L30" i="71"/>
  <c r="Q30" i="71"/>
  <c r="F31" i="71"/>
  <c r="F166" i="72"/>
  <c r="J168" i="72"/>
  <c r="F3" i="58"/>
  <c r="J423" i="64"/>
  <c r="F384" i="65"/>
  <c r="N362" i="65"/>
  <c r="N384" i="65"/>
  <c r="N24" i="58"/>
  <c r="N43" i="60"/>
  <c r="F384" i="67"/>
  <c r="N381" i="67"/>
  <c r="H362" i="69"/>
  <c r="P362" i="70"/>
  <c r="D366" i="71"/>
  <c r="D368" i="72"/>
  <c r="L193" i="64"/>
  <c r="J175" i="67"/>
  <c r="J137" i="67"/>
  <c r="E93" i="66"/>
  <c r="E131" i="66" s="1"/>
  <c r="E175" i="66"/>
  <c r="H175" i="66"/>
  <c r="H137" i="66"/>
  <c r="P24" i="48"/>
  <c r="Q34" i="64"/>
  <c r="J62" i="49"/>
  <c r="F77" i="68"/>
  <c r="F26" i="68"/>
  <c r="L26" i="69"/>
  <c r="I21" i="70"/>
  <c r="H171" i="70"/>
  <c r="H190" i="70"/>
  <c r="H172" i="70"/>
  <c r="H191" i="70"/>
  <c r="M65" i="70"/>
  <c r="M23" i="70"/>
  <c r="Q27" i="72"/>
  <c r="C384" i="69"/>
  <c r="C381" i="69"/>
  <c r="N143" i="59"/>
  <c r="M173" i="65"/>
  <c r="M169" i="65" s="1"/>
  <c r="B192" i="66"/>
  <c r="B192" i="67"/>
  <c r="C28" i="72"/>
  <c r="M35" i="64"/>
  <c r="I24" i="49"/>
  <c r="N21" i="65"/>
  <c r="L30" i="65"/>
  <c r="M208" i="66"/>
  <c r="G23" i="66"/>
  <c r="J27" i="66"/>
  <c r="M27" i="67"/>
  <c r="E234" i="68"/>
  <c r="F24" i="68"/>
  <c r="E257" i="68"/>
  <c r="E233" i="68"/>
  <c r="E209" i="68"/>
  <c r="E210" i="68"/>
  <c r="I83" i="42"/>
  <c r="I41" i="68"/>
  <c r="Q81" i="49"/>
  <c r="E35" i="68"/>
  <c r="O37" i="68"/>
  <c r="O192" i="69"/>
  <c r="K31" i="69"/>
  <c r="K189" i="70"/>
  <c r="O170" i="70"/>
  <c r="C168" i="71"/>
  <c r="G143" i="49"/>
  <c r="G405" i="64"/>
  <c r="O444" i="64"/>
  <c r="K362" i="65"/>
  <c r="O24" i="58"/>
  <c r="G62" i="58"/>
  <c r="M381" i="69"/>
  <c r="M366" i="71"/>
  <c r="I348" i="72"/>
  <c r="O161" i="58"/>
  <c r="D165" i="68"/>
  <c r="L81" i="48"/>
  <c r="H93" i="67"/>
  <c r="H131" i="67" s="1"/>
  <c r="N201" i="71"/>
  <c r="L201" i="71"/>
  <c r="G211" i="68"/>
  <c r="B213" i="68"/>
  <c r="B165" i="68"/>
  <c r="O65" i="65"/>
  <c r="O23" i="65"/>
  <c r="J83" i="42"/>
  <c r="J41" i="68"/>
  <c r="J75" i="68" s="1"/>
  <c r="J83" i="39"/>
  <c r="E77" i="68"/>
  <c r="E26" i="68"/>
  <c r="L73" i="64"/>
  <c r="L25" i="64"/>
  <c r="H145" i="42"/>
  <c r="H35" i="71"/>
  <c r="H145" i="39"/>
  <c r="M67" i="69"/>
  <c r="M25" i="69"/>
  <c r="D65" i="70"/>
  <c r="D23" i="70"/>
  <c r="L65" i="71"/>
  <c r="L23" i="71"/>
  <c r="O27" i="64"/>
  <c r="F24" i="48"/>
  <c r="F26" i="65"/>
  <c r="E65" i="69"/>
  <c r="E23" i="69"/>
  <c r="D124" i="48"/>
  <c r="D405" i="64"/>
  <c r="N3" i="49"/>
  <c r="I33" i="64"/>
  <c r="O26" i="42"/>
  <c r="O35" i="65"/>
  <c r="O26" i="39"/>
  <c r="C208" i="66"/>
  <c r="G26" i="66"/>
  <c r="H65" i="67"/>
  <c r="H23" i="67"/>
  <c r="E173" i="70"/>
  <c r="Q124" i="49"/>
  <c r="I143" i="48"/>
  <c r="G28" i="71"/>
  <c r="Q168" i="72"/>
  <c r="C400" i="66"/>
  <c r="C365" i="66"/>
  <c r="Q381" i="65"/>
  <c r="Q362" i="65"/>
  <c r="Q381" i="66"/>
  <c r="N208" i="66"/>
  <c r="H143" i="49"/>
  <c r="H31" i="72"/>
  <c r="G29" i="64"/>
  <c r="P189" i="65"/>
  <c r="O25" i="65"/>
  <c r="P26" i="67"/>
  <c r="D28" i="70"/>
  <c r="N186" i="71"/>
  <c r="G27" i="71"/>
  <c r="J161" i="48"/>
  <c r="C384" i="67"/>
  <c r="C400" i="67"/>
  <c r="J365" i="66"/>
  <c r="N477" i="68"/>
  <c r="N474" i="68"/>
  <c r="L362" i="69"/>
  <c r="P350" i="72"/>
  <c r="K24" i="48"/>
  <c r="H192" i="70"/>
  <c r="P26" i="72"/>
  <c r="P444" i="64"/>
  <c r="B24" i="49"/>
  <c r="O33" i="64"/>
  <c r="I62" i="48"/>
  <c r="O23" i="67"/>
  <c r="I81" i="49"/>
  <c r="E30" i="68"/>
  <c r="C105" i="48"/>
  <c r="O166" i="71"/>
  <c r="I28" i="72"/>
  <c r="C405" i="64"/>
  <c r="G3" i="59"/>
  <c r="O384" i="66"/>
  <c r="K381" i="67"/>
  <c r="K400" i="67"/>
  <c r="K62" i="60"/>
  <c r="P31" i="68"/>
  <c r="P82" i="68"/>
  <c r="H67" i="69"/>
  <c r="H25" i="69"/>
  <c r="H65" i="70"/>
  <c r="H23" i="70"/>
  <c r="N201" i="72"/>
  <c r="Q169" i="65"/>
  <c r="I211" i="68"/>
  <c r="D173" i="69"/>
  <c r="L143" i="48"/>
  <c r="B189" i="67"/>
  <c r="H3" i="49"/>
  <c r="Q64" i="42"/>
  <c r="Q35" i="67"/>
  <c r="Q63" i="67" s="1"/>
  <c r="Q64" i="39"/>
  <c r="C173" i="70"/>
  <c r="K124" i="48"/>
  <c r="G168" i="71"/>
  <c r="O184" i="72"/>
  <c r="C81" i="58"/>
  <c r="O365" i="67"/>
  <c r="O477" i="68"/>
  <c r="G161" i="59"/>
  <c r="F175" i="66"/>
  <c r="F137" i="66"/>
  <c r="O81" i="48"/>
  <c r="E65" i="71"/>
  <c r="E23" i="71"/>
  <c r="P24" i="58"/>
  <c r="N381" i="69"/>
  <c r="C26" i="42"/>
  <c r="C35" i="65"/>
  <c r="P65" i="65"/>
  <c r="P23" i="65"/>
  <c r="E175" i="67"/>
  <c r="E137" i="67"/>
  <c r="L81" i="58"/>
  <c r="B186" i="72"/>
  <c r="D192" i="66"/>
  <c r="P124" i="58"/>
  <c r="Q43" i="49"/>
  <c r="I366" i="71"/>
  <c r="M161" i="59"/>
  <c r="J169" i="65"/>
  <c r="I232" i="64"/>
  <c r="I3" i="50"/>
  <c r="L192" i="69"/>
  <c r="D474" i="68"/>
  <c r="D65" i="66"/>
  <c r="D23" i="66"/>
  <c r="O64" i="42"/>
  <c r="O35" i="67"/>
  <c r="O64" i="39"/>
  <c r="I170" i="69"/>
  <c r="D30" i="69"/>
  <c r="Q3" i="60"/>
  <c r="Q400" i="67"/>
  <c r="G384" i="70"/>
  <c r="J362" i="69"/>
  <c r="J161" i="58"/>
  <c r="B173" i="69"/>
  <c r="B166" i="71"/>
  <c r="D208" i="66"/>
  <c r="D62" i="50"/>
  <c r="J124" i="49"/>
  <c r="N161" i="49"/>
  <c r="J405" i="64"/>
  <c r="F362" i="67"/>
  <c r="N365" i="67"/>
  <c r="J81" i="59"/>
  <c r="P384" i="70"/>
  <c r="G207" i="68"/>
  <c r="G159" i="68"/>
  <c r="N81" i="48"/>
  <c r="J43" i="49"/>
  <c r="H214" i="64"/>
  <c r="E43" i="49"/>
  <c r="M43" i="48"/>
  <c r="J21" i="67"/>
  <c r="I190" i="67"/>
  <c r="I191" i="67"/>
  <c r="I209" i="67"/>
  <c r="I172" i="67"/>
  <c r="I171" i="67"/>
  <c r="I81" i="50"/>
  <c r="G105" i="48"/>
  <c r="G173" i="70"/>
  <c r="C186" i="71"/>
  <c r="K166" i="72"/>
  <c r="D27" i="72"/>
  <c r="G423" i="64"/>
  <c r="O426" i="64"/>
  <c r="G24" i="59"/>
  <c r="G62" i="59"/>
  <c r="M365" i="69"/>
  <c r="Q381" i="70"/>
  <c r="I350" i="72"/>
  <c r="F65" i="65"/>
  <c r="F23" i="65"/>
  <c r="L65" i="69"/>
  <c r="L23" i="69"/>
  <c r="D81" i="60"/>
  <c r="F62" i="48"/>
  <c r="O192" i="67"/>
  <c r="C381" i="66"/>
  <c r="E3" i="59"/>
  <c r="Q400" i="66"/>
  <c r="I62" i="58"/>
  <c r="E453" i="68"/>
  <c r="N189" i="66"/>
  <c r="F62" i="60"/>
  <c r="L384" i="69"/>
  <c r="H143" i="59"/>
  <c r="H173" i="70"/>
  <c r="P405" i="64"/>
  <c r="I124" i="58"/>
  <c r="L28" i="70"/>
  <c r="L70" i="70"/>
  <c r="N189" i="65"/>
  <c r="N81" i="50"/>
  <c r="D168" i="72"/>
  <c r="D365" i="65"/>
  <c r="F43" i="58"/>
  <c r="P450" i="68"/>
  <c r="G24" i="50"/>
  <c r="K64" i="42"/>
  <c r="K35" i="67"/>
  <c r="K64" i="39"/>
  <c r="D27" i="67"/>
  <c r="K83" i="42"/>
  <c r="K41" i="68"/>
  <c r="E143" i="49"/>
  <c r="E3" i="49"/>
  <c r="F189" i="65"/>
  <c r="F43" i="49"/>
  <c r="N26" i="66"/>
  <c r="L105" i="49"/>
  <c r="P124" i="48"/>
  <c r="D24" i="58"/>
  <c r="D43" i="60"/>
  <c r="H362" i="66"/>
  <c r="D81" i="58"/>
  <c r="N365" i="70"/>
  <c r="D211" i="64"/>
  <c r="C24" i="49"/>
  <c r="G43" i="49"/>
  <c r="H65" i="66"/>
  <c r="H23" i="66"/>
  <c r="C232" i="68"/>
  <c r="M170" i="70"/>
  <c r="Q143" i="49"/>
  <c r="I161" i="48"/>
  <c r="M161" i="48"/>
  <c r="I423" i="64"/>
  <c r="Q426" i="64"/>
  <c r="E400" i="67"/>
  <c r="M384" i="67"/>
  <c r="O362" i="70"/>
  <c r="K368" i="71"/>
  <c r="O366" i="72"/>
  <c r="N35" i="64"/>
  <c r="H186" i="71"/>
  <c r="H426" i="64"/>
  <c r="L365" i="65"/>
  <c r="L362" i="65"/>
  <c r="L365" i="67"/>
  <c r="J124" i="58"/>
  <c r="L208" i="65"/>
  <c r="F208" i="65"/>
  <c r="F189" i="66"/>
  <c r="D186" i="72"/>
  <c r="L3" i="58"/>
  <c r="D381" i="65"/>
  <c r="P24" i="59"/>
  <c r="H384" i="66"/>
  <c r="H43" i="60"/>
  <c r="D62" i="58"/>
  <c r="P81" i="60"/>
  <c r="N105" i="58"/>
  <c r="N381" i="70"/>
  <c r="N362" i="70"/>
  <c r="O207" i="69"/>
  <c r="B208" i="68"/>
  <c r="D232" i="64"/>
  <c r="K24" i="49"/>
  <c r="I28" i="65"/>
  <c r="C192" i="66"/>
  <c r="C192" i="67"/>
  <c r="G62" i="49"/>
  <c r="K62" i="50"/>
  <c r="O62" i="50"/>
  <c r="N30" i="67"/>
  <c r="E105" i="49"/>
  <c r="Q170" i="69"/>
  <c r="M189" i="70"/>
  <c r="Q184" i="71"/>
  <c r="E168" i="72"/>
  <c r="C43" i="59"/>
  <c r="I426" i="64"/>
  <c r="I444" i="64"/>
  <c r="Q405" i="64"/>
  <c r="M24" i="60"/>
  <c r="I43" i="58"/>
  <c r="Q43" i="58"/>
  <c r="E381" i="67"/>
  <c r="M381" i="67"/>
  <c r="Q62" i="60"/>
  <c r="O124" i="58"/>
  <c r="K350" i="71"/>
  <c r="O368" i="72"/>
  <c r="H193" i="64"/>
  <c r="D137" i="66"/>
  <c r="D175" i="66"/>
  <c r="Q214" i="64"/>
  <c r="N192" i="66"/>
  <c r="H32" i="68"/>
  <c r="L124" i="49"/>
  <c r="C24" i="59"/>
  <c r="L400" i="65"/>
  <c r="L381" i="65"/>
  <c r="L43" i="59"/>
  <c r="L400" i="67"/>
  <c r="L381" i="67"/>
  <c r="N207" i="69"/>
  <c r="B143" i="49"/>
  <c r="C214" i="64"/>
  <c r="G214" i="64"/>
  <c r="H192" i="67"/>
  <c r="L62" i="50"/>
  <c r="N105" i="48"/>
  <c r="J166" i="71"/>
  <c r="N184" i="72"/>
  <c r="C62" i="60"/>
  <c r="F405" i="64"/>
  <c r="F444" i="64"/>
  <c r="N423" i="64"/>
  <c r="N426" i="64"/>
  <c r="N3" i="60"/>
  <c r="J400" i="65"/>
  <c r="J384" i="65"/>
  <c r="J400" i="67"/>
  <c r="J365" i="67"/>
  <c r="N81" i="60"/>
  <c r="P362" i="69"/>
  <c r="H362" i="70"/>
  <c r="H365" i="70"/>
  <c r="L124" i="59"/>
  <c r="D143" i="59"/>
  <c r="L368" i="71"/>
  <c r="D161" i="59"/>
  <c r="L348" i="72"/>
  <c r="C24" i="48"/>
  <c r="L105" i="64"/>
  <c r="L147" i="64" s="1"/>
  <c r="Q208" i="68"/>
  <c r="J189" i="66"/>
  <c r="J62" i="50"/>
  <c r="J28" i="69"/>
  <c r="L166" i="71"/>
  <c r="L186" i="72"/>
  <c r="N43" i="59"/>
  <c r="H400" i="67"/>
  <c r="H362" i="67"/>
  <c r="H498" i="68"/>
  <c r="F384" i="69"/>
  <c r="F362" i="70"/>
  <c r="N368" i="71"/>
  <c r="F368" i="72"/>
  <c r="I208" i="65"/>
  <c r="I24" i="50"/>
  <c r="E31" i="65"/>
  <c r="I189" i="66"/>
  <c r="I43" i="49"/>
  <c r="Q192" i="66"/>
  <c r="O28" i="66"/>
  <c r="E62" i="50"/>
  <c r="M62" i="48"/>
  <c r="H25" i="67"/>
  <c r="M256" i="68"/>
  <c r="Q256" i="68"/>
  <c r="N31" i="68"/>
  <c r="I35" i="68"/>
  <c r="C170" i="69"/>
  <c r="G189" i="69"/>
  <c r="K170" i="69"/>
  <c r="O105" i="49"/>
  <c r="C170" i="70"/>
  <c r="G124" i="49"/>
  <c r="O124" i="48"/>
  <c r="G184" i="71"/>
  <c r="K166" i="71"/>
  <c r="O186" i="71"/>
  <c r="C3" i="60"/>
  <c r="K402" i="64"/>
  <c r="O3" i="58"/>
  <c r="G384" i="65"/>
  <c r="G24" i="58"/>
  <c r="O362" i="65"/>
  <c r="K62" i="59"/>
  <c r="I381" i="70"/>
  <c r="E348" i="71"/>
  <c r="Q348" i="72"/>
  <c r="G161" i="58"/>
  <c r="B201" i="72"/>
  <c r="J323" i="67"/>
  <c r="C170" i="67"/>
  <c r="F81" i="48"/>
  <c r="I3" i="48"/>
  <c r="C207" i="69"/>
  <c r="K207" i="69"/>
  <c r="N213" i="68"/>
  <c r="N165" i="68"/>
  <c r="M73" i="64"/>
  <c r="M25" i="64"/>
  <c r="C5" i="42"/>
  <c r="C39" i="64"/>
  <c r="G65" i="65"/>
  <c r="G23" i="65"/>
  <c r="M77" i="68"/>
  <c r="M26" i="68"/>
  <c r="C65" i="66"/>
  <c r="C23" i="66"/>
  <c r="Q65" i="71"/>
  <c r="Q23" i="71"/>
  <c r="H163" i="42"/>
  <c r="H35" i="72"/>
  <c r="P83" i="42"/>
  <c r="P41" i="68"/>
  <c r="P75" i="68" s="1"/>
  <c r="P83" i="39"/>
  <c r="K65" i="69"/>
  <c r="K23" i="69"/>
  <c r="M68" i="69"/>
  <c r="M26" i="69"/>
  <c r="D65" i="69"/>
  <c r="D23" i="69"/>
  <c r="F68" i="69"/>
  <c r="F26" i="69"/>
  <c r="L23" i="70"/>
  <c r="L65" i="70"/>
  <c r="Q83" i="39"/>
  <c r="H5" i="42"/>
  <c r="H39" i="64"/>
  <c r="P67" i="69"/>
  <c r="P25" i="69"/>
  <c r="F163" i="42"/>
  <c r="F35" i="72"/>
  <c r="N24" i="50"/>
  <c r="N235" i="68"/>
  <c r="G31" i="68"/>
  <c r="D161" i="48"/>
  <c r="D3" i="59"/>
  <c r="D381" i="67"/>
  <c r="B3" i="49"/>
  <c r="C25" i="66"/>
  <c r="C208" i="67"/>
  <c r="I105" i="49"/>
  <c r="M124" i="48"/>
  <c r="E168" i="71"/>
  <c r="E31" i="71"/>
  <c r="I381" i="65"/>
  <c r="I362" i="65"/>
  <c r="I381" i="66"/>
  <c r="I384" i="66"/>
  <c r="Q43" i="59"/>
  <c r="M62" i="58"/>
  <c r="M474" i="68"/>
  <c r="M450" i="68"/>
  <c r="K381" i="70"/>
  <c r="O366" i="71"/>
  <c r="G27" i="64"/>
  <c r="F81" i="50"/>
  <c r="H166" i="71"/>
  <c r="L43" i="60"/>
  <c r="J161" i="59"/>
  <c r="B192" i="70"/>
  <c r="B186" i="71"/>
  <c r="O3" i="50"/>
  <c r="H24" i="50"/>
  <c r="P24" i="50"/>
  <c r="H189" i="66"/>
  <c r="F192" i="69"/>
  <c r="N170" i="69"/>
  <c r="J62" i="60"/>
  <c r="F453" i="68"/>
  <c r="P366" i="71"/>
  <c r="D161" i="58"/>
  <c r="F3" i="48"/>
  <c r="G137" i="67"/>
  <c r="L24" i="48"/>
  <c r="J256" i="68"/>
  <c r="Q131" i="70"/>
  <c r="B192" i="65"/>
  <c r="P232" i="64"/>
  <c r="Q189" i="66"/>
  <c r="E62" i="49"/>
  <c r="G23" i="67"/>
  <c r="H27" i="69"/>
  <c r="C124" i="49"/>
  <c r="O192" i="70"/>
  <c r="J25" i="70"/>
  <c r="G166" i="72"/>
  <c r="C350" i="72"/>
  <c r="K3" i="58"/>
  <c r="K24" i="60"/>
  <c r="K450" i="68"/>
  <c r="Q384" i="69"/>
  <c r="E365" i="70"/>
  <c r="P93" i="67"/>
  <c r="P131" i="67" s="1"/>
  <c r="D175" i="65"/>
  <c r="D137" i="65"/>
  <c r="P28" i="64"/>
  <c r="F24" i="50"/>
  <c r="F192" i="66"/>
  <c r="F62" i="49"/>
  <c r="J26" i="67"/>
  <c r="J67" i="69"/>
  <c r="J25" i="69"/>
  <c r="D126" i="42"/>
  <c r="D35" i="70"/>
  <c r="D126" i="39"/>
  <c r="P143" i="48"/>
  <c r="H186" i="72"/>
  <c r="L405" i="64"/>
  <c r="P24" i="60"/>
  <c r="P400" i="67"/>
  <c r="J348" i="71"/>
  <c r="N366" i="72"/>
  <c r="C25" i="65"/>
  <c r="C31" i="71"/>
  <c r="F5" i="42"/>
  <c r="F39" i="64"/>
  <c r="F5" i="39"/>
  <c r="F73" i="64"/>
  <c r="F25" i="64"/>
  <c r="K30" i="64"/>
  <c r="L65" i="65"/>
  <c r="L23" i="65"/>
  <c r="C43" i="49"/>
  <c r="L21" i="66"/>
  <c r="K190" i="66"/>
  <c r="K191" i="66"/>
  <c r="K209" i="66"/>
  <c r="K172" i="66"/>
  <c r="K171" i="66"/>
  <c r="Q23" i="66"/>
  <c r="M28" i="66"/>
  <c r="D65" i="67"/>
  <c r="D23" i="67"/>
  <c r="I124" i="49"/>
  <c r="Q189" i="70"/>
  <c r="E26" i="70"/>
  <c r="I184" i="71"/>
  <c r="M184" i="71"/>
  <c r="Q168" i="71"/>
  <c r="I166" i="72"/>
  <c r="I31" i="72"/>
  <c r="C381" i="70"/>
  <c r="C124" i="58"/>
  <c r="I3" i="60"/>
  <c r="E365" i="65"/>
  <c r="E400" i="65"/>
  <c r="M400" i="65"/>
  <c r="E365" i="66"/>
  <c r="M43" i="60"/>
  <c r="E62" i="58"/>
  <c r="I498" i="68"/>
  <c r="I81" i="59"/>
  <c r="Q474" i="68"/>
  <c r="G81" i="58"/>
  <c r="G362" i="69"/>
  <c r="G348" i="71"/>
  <c r="K143" i="59"/>
  <c r="K350" i="72"/>
  <c r="H81" i="48"/>
  <c r="Q93" i="65"/>
  <c r="Q131" i="65" s="1"/>
  <c r="D93" i="66"/>
  <c r="D131" i="66" s="1"/>
  <c r="I43" i="48"/>
  <c r="N31" i="65"/>
  <c r="N43" i="49"/>
  <c r="J26" i="66"/>
  <c r="H172" i="69"/>
  <c r="I21" i="69"/>
  <c r="H190" i="69"/>
  <c r="H191" i="69"/>
  <c r="H171" i="69"/>
  <c r="K25" i="70"/>
  <c r="P166" i="72"/>
  <c r="P161" i="48"/>
  <c r="C24" i="58"/>
  <c r="H3" i="59"/>
  <c r="L24" i="59"/>
  <c r="L62" i="59"/>
  <c r="J105" i="58"/>
  <c r="F348" i="71"/>
  <c r="J368" i="72"/>
  <c r="B189" i="69"/>
  <c r="G3" i="50"/>
  <c r="K232" i="64"/>
  <c r="O232" i="64"/>
  <c r="M27" i="64"/>
  <c r="O29" i="64"/>
  <c r="L30" i="64"/>
  <c r="H208" i="65"/>
  <c r="D232" i="68"/>
  <c r="D81" i="49"/>
  <c r="F28" i="68"/>
  <c r="H28" i="69"/>
  <c r="M30" i="69"/>
  <c r="J27" i="70"/>
  <c r="H30" i="70"/>
  <c r="F184" i="71"/>
  <c r="J186" i="71"/>
  <c r="O27" i="71"/>
  <c r="J166" i="72"/>
  <c r="Q25" i="72"/>
  <c r="F26" i="72"/>
  <c r="M30" i="72"/>
  <c r="C348" i="71"/>
  <c r="F362" i="66"/>
  <c r="J43" i="58"/>
  <c r="N365" i="66"/>
  <c r="D365" i="69"/>
  <c r="D384" i="69"/>
  <c r="L105" i="59"/>
  <c r="H124" i="58"/>
  <c r="H366" i="71"/>
  <c r="P143" i="59"/>
  <c r="H348" i="72"/>
  <c r="P161" i="59"/>
  <c r="B105" i="64"/>
  <c r="B147" i="64" s="1"/>
  <c r="B195" i="64"/>
  <c r="B189" i="64" s="1"/>
  <c r="L359" i="64"/>
  <c r="B170" i="67"/>
  <c r="M190" i="64"/>
  <c r="J35" i="64"/>
  <c r="J208" i="67"/>
  <c r="N35" i="68"/>
  <c r="P107" i="42"/>
  <c r="P35" i="69"/>
  <c r="P63" i="69" s="1"/>
  <c r="P107" i="39"/>
  <c r="Q65" i="69"/>
  <c r="Q23" i="69"/>
  <c r="H124" i="48"/>
  <c r="L168" i="71"/>
  <c r="L186" i="71"/>
  <c r="G30" i="71"/>
  <c r="H381" i="65"/>
  <c r="P384" i="66"/>
  <c r="P43" i="59"/>
  <c r="N143" i="58"/>
  <c r="B208" i="67"/>
  <c r="B62" i="49"/>
  <c r="L214" i="64"/>
  <c r="G28" i="64"/>
  <c r="G33" i="64"/>
  <c r="I192" i="65"/>
  <c r="Q208" i="65"/>
  <c r="O28" i="65"/>
  <c r="M43" i="49"/>
  <c r="L25" i="66"/>
  <c r="N27" i="66"/>
  <c r="N21" i="67"/>
  <c r="M190" i="67"/>
  <c r="M191" i="67"/>
  <c r="M209" i="67"/>
  <c r="M172" i="67"/>
  <c r="M171" i="67"/>
  <c r="Q21" i="67"/>
  <c r="Q190" i="67"/>
  <c r="Q191" i="67"/>
  <c r="Q209" i="67"/>
  <c r="Q171" i="67"/>
  <c r="Q172" i="67"/>
  <c r="Q62" i="48"/>
  <c r="Q30" i="68"/>
  <c r="C192" i="69"/>
  <c r="G192" i="69"/>
  <c r="K192" i="69"/>
  <c r="O189" i="69"/>
  <c r="O105" i="48"/>
  <c r="O31" i="69"/>
  <c r="D21" i="71"/>
  <c r="G143" i="48"/>
  <c r="G26" i="71"/>
  <c r="G161" i="48"/>
  <c r="O161" i="49"/>
  <c r="C474" i="68"/>
  <c r="C450" i="68"/>
  <c r="K3" i="60"/>
  <c r="G24" i="60"/>
  <c r="K24" i="59"/>
  <c r="K365" i="66"/>
  <c r="K381" i="66"/>
  <c r="G384" i="67"/>
  <c r="O362" i="67"/>
  <c r="G450" i="68"/>
  <c r="G474" i="68"/>
  <c r="O450" i="68"/>
  <c r="E105" i="58"/>
  <c r="I381" i="69"/>
  <c r="M384" i="70"/>
  <c r="M365" i="70"/>
  <c r="I143" i="59"/>
  <c r="Q348" i="71"/>
  <c r="E161" i="59"/>
  <c r="M366" i="72"/>
  <c r="H170" i="67"/>
  <c r="B173" i="65"/>
  <c r="P173" i="67"/>
  <c r="C3" i="48"/>
  <c r="L43" i="48"/>
  <c r="K3" i="48"/>
  <c r="L137" i="65"/>
  <c r="O105" i="64"/>
  <c r="O147" i="64" s="1"/>
  <c r="J111" i="68"/>
  <c r="C105" i="64"/>
  <c r="C147" i="64" s="1"/>
  <c r="P159" i="68"/>
  <c r="Q213" i="68"/>
  <c r="Q165" i="68"/>
  <c r="F64" i="42"/>
  <c r="F35" i="67"/>
  <c r="F63" i="67" s="1"/>
  <c r="F64" i="39"/>
  <c r="H5" i="39"/>
  <c r="G3" i="48"/>
  <c r="I3" i="49"/>
  <c r="P192" i="70"/>
  <c r="D184" i="72"/>
  <c r="D43" i="58"/>
  <c r="J5" i="42"/>
  <c r="J39" i="64"/>
  <c r="J5" i="39"/>
  <c r="P31" i="64"/>
  <c r="D21" i="65"/>
  <c r="C209" i="65"/>
  <c r="C191" i="65"/>
  <c r="C190" i="65"/>
  <c r="C172" i="65"/>
  <c r="C171" i="65"/>
  <c r="G173" i="66"/>
  <c r="C62" i="49"/>
  <c r="Q31" i="69"/>
  <c r="N21" i="72"/>
  <c r="I3" i="58"/>
  <c r="I62" i="60"/>
  <c r="Q232" i="64"/>
  <c r="J192" i="65"/>
  <c r="E30" i="65"/>
  <c r="L173" i="70"/>
  <c r="H3" i="60"/>
  <c r="L24" i="58"/>
  <c r="C27" i="69"/>
  <c r="I27" i="66"/>
  <c r="L192" i="67"/>
  <c r="Q36" i="68"/>
  <c r="L28" i="71"/>
  <c r="N161" i="48"/>
  <c r="N24" i="59"/>
  <c r="D362" i="70"/>
  <c r="H161" i="59"/>
  <c r="E173" i="65"/>
  <c r="M25" i="67"/>
  <c r="P105" i="48"/>
  <c r="L184" i="72"/>
  <c r="D214" i="64"/>
  <c r="E31" i="67"/>
  <c r="E28" i="71"/>
  <c r="E105" i="59"/>
  <c r="I350" i="71"/>
  <c r="E350" i="72"/>
  <c r="F65" i="71"/>
  <c r="F23" i="71"/>
  <c r="P73" i="64"/>
  <c r="P25" i="64"/>
  <c r="G65" i="69"/>
  <c r="G23" i="69"/>
  <c r="M75" i="68"/>
  <c r="M24" i="68"/>
  <c r="Q67" i="69"/>
  <c r="Q25" i="69"/>
  <c r="M323" i="69"/>
  <c r="J62" i="48"/>
  <c r="E211" i="64"/>
  <c r="N30" i="64"/>
  <c r="L33" i="64"/>
  <c r="G27" i="66"/>
  <c r="F189" i="67"/>
  <c r="F62" i="50"/>
  <c r="D37" i="68"/>
  <c r="P37" i="68"/>
  <c r="L173" i="69"/>
  <c r="E27" i="69"/>
  <c r="N28" i="69"/>
  <c r="P126" i="42"/>
  <c r="P35" i="70"/>
  <c r="P126" i="39"/>
  <c r="P184" i="71"/>
  <c r="P143" i="49"/>
  <c r="O25" i="71"/>
  <c r="D161" i="49"/>
  <c r="P362" i="65"/>
  <c r="D43" i="59"/>
  <c r="J143" i="59"/>
  <c r="C129" i="72"/>
  <c r="J211" i="68"/>
  <c r="C111" i="68"/>
  <c r="F43" i="48"/>
  <c r="N175" i="67"/>
  <c r="N169" i="67" s="1"/>
  <c r="N137" i="67"/>
  <c r="M23" i="65"/>
  <c r="Q28" i="65"/>
  <c r="H21" i="66"/>
  <c r="G191" i="66"/>
  <c r="G190" i="66"/>
  <c r="G209" i="66"/>
  <c r="G172" i="66"/>
  <c r="G171" i="66"/>
  <c r="K192" i="66"/>
  <c r="P21" i="67"/>
  <c r="O209" i="67"/>
  <c r="O191" i="67"/>
  <c r="O190" i="67"/>
  <c r="O171" i="67"/>
  <c r="O172" i="67"/>
  <c r="G26" i="67"/>
  <c r="C81" i="49"/>
  <c r="M105" i="48"/>
  <c r="I189" i="70"/>
  <c r="I26" i="70"/>
  <c r="E31" i="70"/>
  <c r="E166" i="71"/>
  <c r="I186" i="71"/>
  <c r="M168" i="71"/>
  <c r="E161" i="49"/>
  <c r="Q184" i="72"/>
  <c r="C43" i="58"/>
  <c r="E423" i="64"/>
  <c r="I3" i="59"/>
  <c r="M402" i="64"/>
  <c r="E24" i="60"/>
  <c r="I24" i="59"/>
  <c r="M24" i="59"/>
  <c r="I43" i="60"/>
  <c r="I400" i="67"/>
  <c r="I81" i="60"/>
  <c r="M81" i="58"/>
  <c r="Q81" i="60"/>
  <c r="K362" i="69"/>
  <c r="K365" i="69"/>
  <c r="K124" i="59"/>
  <c r="G143" i="58"/>
  <c r="G366" i="72"/>
  <c r="K161" i="59"/>
  <c r="D170" i="66"/>
  <c r="H28" i="64"/>
  <c r="J208" i="65"/>
  <c r="N26" i="65"/>
  <c r="E30" i="66"/>
  <c r="F232" i="68"/>
  <c r="P31" i="71"/>
  <c r="N23" i="72"/>
  <c r="C365" i="65"/>
  <c r="L43" i="58"/>
  <c r="L474" i="68"/>
  <c r="J381" i="70"/>
  <c r="J124" i="59"/>
  <c r="C26" i="67"/>
  <c r="B192" i="69"/>
  <c r="B189" i="70"/>
  <c r="B184" i="71"/>
  <c r="K214" i="64"/>
  <c r="D189" i="65"/>
  <c r="H192" i="65"/>
  <c r="L24" i="50"/>
  <c r="P24" i="49"/>
  <c r="L31" i="65"/>
  <c r="H43" i="50"/>
  <c r="P208" i="67"/>
  <c r="D235" i="68"/>
  <c r="F37" i="68"/>
  <c r="G27" i="69"/>
  <c r="N170" i="70"/>
  <c r="F186" i="71"/>
  <c r="J143" i="48"/>
  <c r="M25" i="71"/>
  <c r="Q25" i="71"/>
  <c r="P30" i="71"/>
  <c r="J186" i="72"/>
  <c r="J444" i="64"/>
  <c r="F381" i="65"/>
  <c r="F365" i="65"/>
  <c r="F24" i="60"/>
  <c r="N400" i="65"/>
  <c r="J43" i="60"/>
  <c r="F400" i="67"/>
  <c r="N400" i="67"/>
  <c r="N384" i="67"/>
  <c r="H384" i="69"/>
  <c r="L124" i="58"/>
  <c r="P365" i="70"/>
  <c r="D368" i="71"/>
  <c r="L143" i="59"/>
  <c r="D348" i="72"/>
  <c r="H161" i="58"/>
  <c r="N3" i="48"/>
  <c r="M173" i="67"/>
  <c r="I105" i="64"/>
  <c r="I147" i="64" s="1"/>
  <c r="M3" i="48"/>
  <c r="K153" i="64"/>
  <c r="Q173" i="67"/>
  <c r="G173" i="65"/>
  <c r="E137" i="66"/>
  <c r="O175" i="65"/>
  <c r="O137" i="65"/>
  <c r="C36" i="68"/>
  <c r="J26" i="65"/>
  <c r="P173" i="69"/>
  <c r="H126" i="42"/>
  <c r="H35" i="70"/>
  <c r="H126" i="39"/>
  <c r="E27" i="72"/>
  <c r="H24" i="59"/>
  <c r="P43" i="60"/>
  <c r="H81" i="58"/>
  <c r="F105" i="59"/>
  <c r="F124" i="58"/>
  <c r="B189" i="65"/>
  <c r="B62" i="50"/>
  <c r="C28" i="70"/>
  <c r="E30" i="64"/>
  <c r="E208" i="65"/>
  <c r="E24" i="50"/>
  <c r="M208" i="65"/>
  <c r="M24" i="49"/>
  <c r="Q24" i="50"/>
  <c r="D25" i="65"/>
  <c r="F27" i="65"/>
  <c r="Q31" i="65"/>
  <c r="I43" i="50"/>
  <c r="O23" i="66"/>
  <c r="I62" i="49"/>
  <c r="F65" i="67"/>
  <c r="F23" i="67"/>
  <c r="E83" i="42"/>
  <c r="E41" i="68"/>
  <c r="E83" i="39"/>
  <c r="M81" i="50"/>
  <c r="J28" i="68"/>
  <c r="K105" i="48"/>
  <c r="L27" i="69"/>
  <c r="I28" i="69"/>
  <c r="C124" i="48"/>
  <c r="G192" i="70"/>
  <c r="O189" i="70"/>
  <c r="K184" i="72"/>
  <c r="G402" i="64"/>
  <c r="O405" i="64"/>
  <c r="K400" i="65"/>
  <c r="M362" i="69"/>
  <c r="Q384" i="70"/>
  <c r="Q365" i="70"/>
  <c r="E143" i="59"/>
  <c r="M350" i="71"/>
  <c r="I366" i="72"/>
  <c r="Q161" i="58"/>
  <c r="P170" i="67"/>
  <c r="B93" i="66"/>
  <c r="B131" i="66" s="1"/>
  <c r="J169" i="66"/>
  <c r="H93" i="66"/>
  <c r="H131" i="66" s="1"/>
  <c r="C153" i="64"/>
  <c r="J208" i="68"/>
  <c r="H93" i="65"/>
  <c r="H131" i="65" s="1"/>
  <c r="P170" i="65"/>
  <c r="F213" i="68"/>
  <c r="F165" i="68"/>
  <c r="E73" i="64"/>
  <c r="E25" i="64"/>
  <c r="I65" i="71"/>
  <c r="I23" i="71"/>
  <c r="P65" i="72"/>
  <c r="P23" i="72"/>
  <c r="C65" i="69"/>
  <c r="C23" i="69"/>
  <c r="E68" i="69"/>
  <c r="E26" i="69"/>
  <c r="K65" i="70"/>
  <c r="K23" i="70"/>
  <c r="K107" i="42"/>
  <c r="K35" i="69"/>
  <c r="O3" i="48"/>
  <c r="P186" i="71"/>
  <c r="D423" i="64"/>
  <c r="C26" i="70"/>
  <c r="H31" i="64"/>
  <c r="O26" i="66"/>
  <c r="G62" i="50"/>
  <c r="E192" i="70"/>
  <c r="L25" i="71"/>
  <c r="C362" i="66"/>
  <c r="Q365" i="66"/>
  <c r="G43" i="59"/>
  <c r="E474" i="68"/>
  <c r="E477" i="68"/>
  <c r="O381" i="69"/>
  <c r="O365" i="69"/>
  <c r="D93" i="67"/>
  <c r="D131" i="67" s="1"/>
  <c r="N169" i="65"/>
  <c r="G93" i="67"/>
  <c r="G131" i="67" s="1"/>
  <c r="P28" i="68"/>
  <c r="H26" i="65"/>
  <c r="H208" i="67"/>
  <c r="H256" i="68"/>
  <c r="H24" i="68"/>
  <c r="N143" i="49"/>
  <c r="F27" i="71"/>
  <c r="F31" i="72"/>
  <c r="C362" i="67"/>
  <c r="C143" i="59"/>
  <c r="J362" i="66"/>
  <c r="J381" i="66"/>
  <c r="N453" i="68"/>
  <c r="L365" i="69"/>
  <c r="P368" i="72"/>
  <c r="F30" i="68"/>
  <c r="P426" i="64"/>
  <c r="P402" i="64"/>
  <c r="P3" i="50"/>
  <c r="E43" i="48"/>
  <c r="D30" i="67"/>
  <c r="L29" i="68"/>
  <c r="F30" i="69"/>
  <c r="N30" i="69"/>
  <c r="O26" i="70"/>
  <c r="O184" i="71"/>
  <c r="K186" i="72"/>
  <c r="N25" i="72"/>
  <c r="C402" i="64"/>
  <c r="C423" i="64"/>
  <c r="O365" i="66"/>
  <c r="O381" i="66"/>
  <c r="K362" i="67"/>
  <c r="K365" i="67"/>
  <c r="Q105" i="58"/>
  <c r="O161" i="59"/>
  <c r="M3" i="9"/>
  <c r="C16" i="39"/>
  <c r="Q3" i="9"/>
  <c r="G3" i="9"/>
  <c r="J3" i="9"/>
  <c r="B3" i="11"/>
  <c r="D3" i="9"/>
  <c r="C3" i="9"/>
  <c r="N3" i="9"/>
  <c r="I3" i="9"/>
  <c r="P3" i="9"/>
  <c r="O3" i="9"/>
  <c r="H3" i="9"/>
  <c r="E3" i="9"/>
  <c r="B3" i="9"/>
  <c r="F3" i="9"/>
  <c r="L3" i="9"/>
  <c r="Q13" i="32"/>
  <c r="P13" i="32"/>
  <c r="M13" i="32"/>
  <c r="H13" i="32"/>
  <c r="E13" i="32"/>
  <c r="Q13" i="36"/>
  <c r="M13" i="36"/>
  <c r="B13" i="35"/>
  <c r="O92" i="29"/>
  <c r="N92" i="29"/>
  <c r="M92" i="29"/>
  <c r="K92" i="29"/>
  <c r="J92" i="29"/>
  <c r="I92" i="29"/>
  <c r="G92" i="29"/>
  <c r="F92" i="29"/>
  <c r="E92" i="29"/>
  <c r="C92" i="29"/>
  <c r="P91" i="29"/>
  <c r="M91" i="29"/>
  <c r="L91" i="29"/>
  <c r="I91" i="29"/>
  <c r="H91" i="29"/>
  <c r="E91" i="29"/>
  <c r="D91" i="29"/>
  <c r="P89" i="29"/>
  <c r="L89" i="29"/>
  <c r="H89" i="29"/>
  <c r="D89" i="29"/>
  <c r="O86" i="29"/>
  <c r="N86" i="29"/>
  <c r="K86" i="29"/>
  <c r="J86" i="29"/>
  <c r="G86" i="29"/>
  <c r="F86" i="29"/>
  <c r="C86" i="29"/>
  <c r="P85" i="29"/>
  <c r="N85" i="29"/>
  <c r="M85" i="29"/>
  <c r="L85" i="29"/>
  <c r="J85" i="29"/>
  <c r="I85" i="29"/>
  <c r="H85" i="29"/>
  <c r="F85" i="29"/>
  <c r="E85" i="29"/>
  <c r="D85" i="29"/>
  <c r="O84" i="29"/>
  <c r="K84" i="29"/>
  <c r="G84" i="29"/>
  <c r="E84" i="29"/>
  <c r="C84" i="29"/>
  <c r="P83" i="29"/>
  <c r="L83" i="29"/>
  <c r="H83" i="29"/>
  <c r="D83" i="29"/>
  <c r="F169" i="67" l="1"/>
  <c r="J63" i="66"/>
  <c r="J21" i="66"/>
  <c r="L169" i="66"/>
  <c r="L170" i="66"/>
  <c r="E63" i="65"/>
  <c r="E21" i="65"/>
  <c r="J170" i="67"/>
  <c r="F170" i="65"/>
  <c r="F169" i="65" s="1"/>
  <c r="C170" i="66"/>
  <c r="C169" i="66" s="1"/>
  <c r="K23" i="64"/>
  <c r="C21" i="69"/>
  <c r="B232" i="68"/>
  <c r="M159" i="68"/>
  <c r="F170" i="66"/>
  <c r="H169" i="65"/>
  <c r="M23" i="64"/>
  <c r="O190" i="64"/>
  <c r="O189" i="64" s="1"/>
  <c r="L208" i="68"/>
  <c r="C13" i="35"/>
  <c r="I170" i="65"/>
  <c r="I169" i="65" s="1"/>
  <c r="O63" i="69"/>
  <c r="O21" i="69"/>
  <c r="L232" i="68"/>
  <c r="L190" i="64"/>
  <c r="P63" i="72"/>
  <c r="P21" i="72"/>
  <c r="D169" i="65"/>
  <c r="H21" i="67"/>
  <c r="L170" i="65"/>
  <c r="L169" i="65" s="1"/>
  <c r="B169" i="66"/>
  <c r="E473" i="68"/>
  <c r="G401" i="64"/>
  <c r="D361" i="70"/>
  <c r="C189" i="65"/>
  <c r="O361" i="67"/>
  <c r="Q207" i="65"/>
  <c r="H170" i="69"/>
  <c r="C380" i="70"/>
  <c r="D63" i="70"/>
  <c r="D21" i="70"/>
  <c r="I361" i="65"/>
  <c r="I380" i="70"/>
  <c r="L231" i="64"/>
  <c r="J399" i="67"/>
  <c r="J399" i="65"/>
  <c r="J165" i="71"/>
  <c r="I169" i="69"/>
  <c r="I365" i="71"/>
  <c r="M365" i="71"/>
  <c r="O443" i="64"/>
  <c r="E208" i="68"/>
  <c r="B183" i="72"/>
  <c r="L449" i="68"/>
  <c r="G361" i="70"/>
  <c r="C183" i="71"/>
  <c r="P207" i="66"/>
  <c r="L380" i="66"/>
  <c r="J63" i="69"/>
  <c r="J21" i="69"/>
  <c r="D63" i="69"/>
  <c r="D21" i="69"/>
  <c r="L365" i="72"/>
  <c r="L361" i="67"/>
  <c r="D183" i="71"/>
  <c r="D497" i="68"/>
  <c r="O189" i="66"/>
  <c r="L207" i="68"/>
  <c r="L159" i="68"/>
  <c r="N361" i="67"/>
  <c r="M443" i="64"/>
  <c r="M188" i="69"/>
  <c r="G208" i="68"/>
  <c r="N347" i="72"/>
  <c r="G169" i="69"/>
  <c r="F365" i="72"/>
  <c r="K347" i="71"/>
  <c r="H188" i="67"/>
  <c r="L207" i="67"/>
  <c r="J188" i="65"/>
  <c r="G347" i="72"/>
  <c r="I361" i="67"/>
  <c r="Q188" i="65"/>
  <c r="J183" i="72"/>
  <c r="O256" i="68"/>
  <c r="P380" i="67"/>
  <c r="L189" i="69"/>
  <c r="M399" i="67"/>
  <c r="K256" i="68"/>
  <c r="K361" i="67"/>
  <c r="O183" i="71"/>
  <c r="D422" i="64"/>
  <c r="P169" i="65"/>
  <c r="F399" i="67"/>
  <c r="N399" i="65"/>
  <c r="N169" i="70"/>
  <c r="D188" i="65"/>
  <c r="L473" i="68"/>
  <c r="D169" i="66"/>
  <c r="G365" i="72"/>
  <c r="I399" i="67"/>
  <c r="O208" i="67"/>
  <c r="G170" i="66"/>
  <c r="C207" i="68"/>
  <c r="C159" i="68"/>
  <c r="P361" i="65"/>
  <c r="E210" i="64"/>
  <c r="L183" i="72"/>
  <c r="D183" i="72"/>
  <c r="J207" i="68"/>
  <c r="J159" i="68"/>
  <c r="M365" i="72"/>
  <c r="I380" i="69"/>
  <c r="Q208" i="67"/>
  <c r="M170" i="67"/>
  <c r="M189" i="67"/>
  <c r="B207" i="67"/>
  <c r="H380" i="65"/>
  <c r="F361" i="66"/>
  <c r="C347" i="71"/>
  <c r="K231" i="64"/>
  <c r="B188" i="69"/>
  <c r="Q473" i="68"/>
  <c r="M183" i="71"/>
  <c r="K208" i="66"/>
  <c r="N365" i="72"/>
  <c r="N169" i="69"/>
  <c r="I380" i="66"/>
  <c r="C169" i="67"/>
  <c r="G188" i="69"/>
  <c r="H399" i="67"/>
  <c r="L165" i="71"/>
  <c r="J188" i="66"/>
  <c r="F443" i="64"/>
  <c r="L380" i="67"/>
  <c r="I443" i="64"/>
  <c r="Q183" i="71"/>
  <c r="N361" i="70"/>
  <c r="F188" i="66"/>
  <c r="F207" i="65"/>
  <c r="L207" i="65"/>
  <c r="O365" i="72"/>
  <c r="O361" i="70"/>
  <c r="I422" i="64"/>
  <c r="F207" i="66"/>
  <c r="F188" i="65"/>
  <c r="K63" i="67"/>
  <c r="K21" i="67"/>
  <c r="K165" i="72"/>
  <c r="B165" i="71"/>
  <c r="I231" i="64"/>
  <c r="C63" i="65"/>
  <c r="C21" i="65"/>
  <c r="O165" i="71"/>
  <c r="L361" i="69"/>
  <c r="N473" i="68"/>
  <c r="C399" i="67"/>
  <c r="Q361" i="65"/>
  <c r="H63" i="71"/>
  <c r="H21" i="71"/>
  <c r="K188" i="70"/>
  <c r="I75" i="68"/>
  <c r="I24" i="68"/>
  <c r="E232" i="68"/>
  <c r="N380" i="67"/>
  <c r="N183" i="71"/>
  <c r="L188" i="67"/>
  <c r="L207" i="66"/>
  <c r="N207" i="67"/>
  <c r="Q380" i="67"/>
  <c r="E183" i="71"/>
  <c r="M169" i="69"/>
  <c r="G75" i="68"/>
  <c r="G24" i="68"/>
  <c r="D449" i="68"/>
  <c r="P189" i="70"/>
  <c r="J211" i="64"/>
  <c r="O169" i="69"/>
  <c r="B207" i="66"/>
  <c r="P399" i="66"/>
  <c r="P189" i="69"/>
  <c r="C365" i="71"/>
  <c r="F169" i="70"/>
  <c r="J365" i="72"/>
  <c r="G380" i="69"/>
  <c r="C361" i="70"/>
  <c r="I165" i="71"/>
  <c r="K63" i="65"/>
  <c r="K21" i="65"/>
  <c r="F190" i="64"/>
  <c r="G380" i="66"/>
  <c r="I399" i="66"/>
  <c r="D399" i="67"/>
  <c r="E380" i="69"/>
  <c r="K422" i="64"/>
  <c r="I207" i="66"/>
  <c r="J380" i="65"/>
  <c r="D165" i="71"/>
  <c r="O75" i="68"/>
  <c r="O24" i="68"/>
  <c r="P347" i="72"/>
  <c r="N380" i="65"/>
  <c r="G189" i="65"/>
  <c r="D380" i="66"/>
  <c r="O170" i="66"/>
  <c r="J169" i="67"/>
  <c r="G497" i="68"/>
  <c r="G361" i="67"/>
  <c r="P365" i="72"/>
  <c r="C380" i="67"/>
  <c r="Q361" i="66"/>
  <c r="O170" i="65"/>
  <c r="P21" i="65"/>
  <c r="I256" i="68"/>
  <c r="M188" i="66"/>
  <c r="N169" i="66"/>
  <c r="C361" i="69"/>
  <c r="E207" i="68"/>
  <c r="E159" i="68"/>
  <c r="J401" i="64"/>
  <c r="F183" i="72"/>
  <c r="N165" i="71"/>
  <c r="L188" i="66"/>
  <c r="L170" i="70"/>
  <c r="L21" i="70"/>
  <c r="N188" i="67"/>
  <c r="I380" i="67"/>
  <c r="G208" i="67"/>
  <c r="D361" i="66"/>
  <c r="P380" i="65"/>
  <c r="F21" i="67"/>
  <c r="O63" i="66"/>
  <c r="O21" i="66"/>
  <c r="Q365" i="71"/>
  <c r="O497" i="68"/>
  <c r="M210" i="64"/>
  <c r="J473" i="68"/>
  <c r="G365" i="71"/>
  <c r="E399" i="66"/>
  <c r="E361" i="65"/>
  <c r="K208" i="65"/>
  <c r="L422" i="64"/>
  <c r="H169" i="66"/>
  <c r="Q207" i="66"/>
  <c r="P210" i="64"/>
  <c r="N188" i="69"/>
  <c r="G210" i="64"/>
  <c r="L361" i="66"/>
  <c r="I63" i="66"/>
  <c r="I21" i="66"/>
  <c r="Q75" i="68"/>
  <c r="Q24" i="68"/>
  <c r="C63" i="67"/>
  <c r="C21" i="67"/>
  <c r="Q365" i="72"/>
  <c r="C183" i="72"/>
  <c r="E188" i="66"/>
  <c r="H380" i="67"/>
  <c r="D189" i="69"/>
  <c r="M169" i="66"/>
  <c r="Q422" i="64"/>
  <c r="O361" i="66"/>
  <c r="L380" i="69"/>
  <c r="J361" i="70"/>
  <c r="M361" i="70"/>
  <c r="G169" i="70"/>
  <c r="H399" i="65"/>
  <c r="P188" i="66"/>
  <c r="I399" i="65"/>
  <c r="I207" i="68"/>
  <c r="I159" i="68"/>
  <c r="K183" i="71"/>
  <c r="H449" i="68"/>
  <c r="P24" i="68"/>
  <c r="O232" i="68"/>
  <c r="K208" i="67"/>
  <c r="H188" i="65"/>
  <c r="K365" i="72"/>
  <c r="I473" i="68"/>
  <c r="M361" i="65"/>
  <c r="O347" i="71"/>
  <c r="E165" i="72"/>
  <c r="I401" i="64"/>
  <c r="N207" i="65"/>
  <c r="Q169" i="70"/>
  <c r="F188" i="70"/>
  <c r="E380" i="70"/>
  <c r="H207" i="66"/>
  <c r="L63" i="72"/>
  <c r="L21" i="72"/>
  <c r="K365" i="71"/>
  <c r="K208" i="68"/>
  <c r="H422" i="64"/>
  <c r="J183" i="71"/>
  <c r="J380" i="66"/>
  <c r="O188" i="70"/>
  <c r="B188" i="65"/>
  <c r="J380" i="70"/>
  <c r="G189" i="66"/>
  <c r="P63" i="70"/>
  <c r="P21" i="70"/>
  <c r="F188" i="67"/>
  <c r="Q231" i="64"/>
  <c r="C449" i="68"/>
  <c r="B169" i="67"/>
  <c r="G361" i="69"/>
  <c r="F71" i="64"/>
  <c r="F23" i="64"/>
  <c r="K401" i="64"/>
  <c r="I188" i="66"/>
  <c r="F361" i="70"/>
  <c r="H497" i="68"/>
  <c r="E380" i="67"/>
  <c r="P449" i="68"/>
  <c r="C380" i="66"/>
  <c r="I170" i="67"/>
  <c r="N380" i="69"/>
  <c r="M380" i="69"/>
  <c r="H170" i="70"/>
  <c r="D365" i="71"/>
  <c r="H361" i="69"/>
  <c r="E443" i="64"/>
  <c r="N71" i="64"/>
  <c r="N23" i="64"/>
  <c r="H361" i="65"/>
  <c r="H365" i="72"/>
  <c r="E361" i="66"/>
  <c r="D170" i="70"/>
  <c r="Q361" i="69"/>
  <c r="G183" i="72"/>
  <c r="L183" i="71"/>
  <c r="D401" i="64"/>
  <c r="Q361" i="70"/>
  <c r="O422" i="64"/>
  <c r="M188" i="65"/>
  <c r="E231" i="64"/>
  <c r="E170" i="67"/>
  <c r="G399" i="67"/>
  <c r="P361" i="66"/>
  <c r="N380" i="66"/>
  <c r="F365" i="71"/>
  <c r="E361" i="70"/>
  <c r="C347" i="72"/>
  <c r="N449" i="68"/>
  <c r="G380" i="70"/>
  <c r="K189" i="67"/>
  <c r="P183" i="72"/>
  <c r="D63" i="67"/>
  <c r="D21" i="67"/>
  <c r="I365" i="72"/>
  <c r="M207" i="65"/>
  <c r="P207" i="67"/>
  <c r="B183" i="71"/>
  <c r="C208" i="65"/>
  <c r="E169" i="65"/>
  <c r="Q347" i="71"/>
  <c r="O449" i="68"/>
  <c r="C473" i="68"/>
  <c r="J207" i="67"/>
  <c r="J165" i="72"/>
  <c r="F183" i="71"/>
  <c r="H207" i="65"/>
  <c r="O231" i="64"/>
  <c r="F347" i="71"/>
  <c r="H189" i="69"/>
  <c r="G347" i="71"/>
  <c r="I497" i="68"/>
  <c r="E399" i="65"/>
  <c r="P399" i="67"/>
  <c r="G165" i="72"/>
  <c r="M473" i="68"/>
  <c r="I380" i="65"/>
  <c r="C207" i="67"/>
  <c r="F63" i="72"/>
  <c r="F21" i="72"/>
  <c r="H71" i="64"/>
  <c r="H23" i="64"/>
  <c r="H63" i="72"/>
  <c r="H21" i="72"/>
  <c r="G183" i="71"/>
  <c r="K169" i="69"/>
  <c r="L347" i="72"/>
  <c r="H361" i="70"/>
  <c r="P361" i="69"/>
  <c r="L399" i="65"/>
  <c r="M380" i="67"/>
  <c r="M188" i="70"/>
  <c r="D231" i="64"/>
  <c r="E399" i="67"/>
  <c r="D210" i="64"/>
  <c r="H361" i="66"/>
  <c r="K75" i="68"/>
  <c r="K24" i="68"/>
  <c r="Q399" i="66"/>
  <c r="I208" i="67"/>
  <c r="I21" i="67"/>
  <c r="Q399" i="67"/>
  <c r="D473" i="68"/>
  <c r="O183" i="72"/>
  <c r="B188" i="67"/>
  <c r="K380" i="67"/>
  <c r="O63" i="65"/>
  <c r="O21" i="65"/>
  <c r="I347" i="72"/>
  <c r="E256" i="68"/>
  <c r="M207" i="66"/>
  <c r="C380" i="69"/>
  <c r="P361" i="70"/>
  <c r="F165" i="72"/>
  <c r="Q165" i="72"/>
  <c r="D399" i="66"/>
  <c r="P170" i="70"/>
  <c r="E365" i="72"/>
  <c r="J232" i="64"/>
  <c r="O399" i="67"/>
  <c r="H231" i="64"/>
  <c r="P170" i="69"/>
  <c r="J188" i="67"/>
  <c r="F399" i="66"/>
  <c r="J169" i="70"/>
  <c r="O210" i="64"/>
  <c r="M361" i="66"/>
  <c r="F232" i="64"/>
  <c r="L401" i="64"/>
  <c r="D189" i="70"/>
  <c r="K497" i="68"/>
  <c r="P347" i="71"/>
  <c r="F473" i="68"/>
  <c r="K361" i="70"/>
  <c r="C188" i="67"/>
  <c r="P63" i="71"/>
  <c r="P21" i="71"/>
  <c r="F347" i="72"/>
  <c r="E361" i="67"/>
  <c r="H165" i="72"/>
  <c r="J399" i="66"/>
  <c r="J188" i="69"/>
  <c r="O361" i="69"/>
  <c r="P380" i="70"/>
  <c r="P188" i="67"/>
  <c r="C380" i="65"/>
  <c r="G208" i="65"/>
  <c r="O208" i="66"/>
  <c r="L189" i="64"/>
  <c r="E169" i="66"/>
  <c r="O399" i="66"/>
  <c r="N497" i="68"/>
  <c r="E497" i="68"/>
  <c r="O189" i="65"/>
  <c r="D443" i="64"/>
  <c r="I63" i="71"/>
  <c r="I21" i="71"/>
  <c r="K380" i="65"/>
  <c r="O401" i="64"/>
  <c r="K169" i="70"/>
  <c r="J24" i="68"/>
  <c r="B207" i="65"/>
  <c r="H380" i="69"/>
  <c r="F169" i="69"/>
  <c r="B169" i="70"/>
  <c r="C399" i="65"/>
  <c r="M422" i="64"/>
  <c r="G256" i="68"/>
  <c r="G170" i="67"/>
  <c r="I210" i="64"/>
  <c r="I347" i="71"/>
  <c r="E208" i="67"/>
  <c r="E21" i="67"/>
  <c r="D380" i="70"/>
  <c r="M165" i="72"/>
  <c r="I361" i="69"/>
  <c r="O380" i="67"/>
  <c r="G380" i="67"/>
  <c r="K399" i="66"/>
  <c r="C497" i="68"/>
  <c r="O165" i="72"/>
  <c r="G188" i="70"/>
  <c r="H210" i="64"/>
  <c r="B188" i="66"/>
  <c r="P380" i="66"/>
  <c r="N361" i="66"/>
  <c r="J347" i="72"/>
  <c r="K347" i="72"/>
  <c r="I449" i="68"/>
  <c r="K170" i="65"/>
  <c r="L63" i="69"/>
  <c r="L21" i="69"/>
  <c r="G361" i="66"/>
  <c r="G380" i="65"/>
  <c r="I188" i="65"/>
  <c r="L210" i="64"/>
  <c r="F380" i="70"/>
  <c r="D170" i="69"/>
  <c r="L347" i="71"/>
  <c r="F401" i="64"/>
  <c r="E188" i="65"/>
  <c r="G63" i="66"/>
  <c r="G21" i="66"/>
  <c r="B210" i="64"/>
  <c r="G399" i="66"/>
  <c r="Q169" i="66"/>
  <c r="G399" i="65"/>
  <c r="Q165" i="71"/>
  <c r="O208" i="68"/>
  <c r="K170" i="67"/>
  <c r="D380" i="69"/>
  <c r="P361" i="67"/>
  <c r="H189" i="64"/>
  <c r="M165" i="71"/>
  <c r="K63" i="66"/>
  <c r="K21" i="66"/>
  <c r="E380" i="66"/>
  <c r="N63" i="69"/>
  <c r="N21" i="69"/>
  <c r="F380" i="69"/>
  <c r="C189" i="64"/>
  <c r="M361" i="67"/>
  <c r="Q188" i="69"/>
  <c r="M399" i="66"/>
  <c r="D188" i="67"/>
  <c r="D399" i="65"/>
  <c r="H183" i="72"/>
  <c r="C422" i="64"/>
  <c r="C361" i="66"/>
  <c r="M361" i="69"/>
  <c r="B188" i="70"/>
  <c r="Q183" i="72"/>
  <c r="E165" i="71"/>
  <c r="P183" i="71"/>
  <c r="G473" i="68"/>
  <c r="O188" i="69"/>
  <c r="Q170" i="67"/>
  <c r="M399" i="65"/>
  <c r="I165" i="72"/>
  <c r="J347" i="71"/>
  <c r="Q188" i="66"/>
  <c r="P365" i="71"/>
  <c r="H188" i="66"/>
  <c r="H165" i="71"/>
  <c r="O365" i="71"/>
  <c r="M449" i="68"/>
  <c r="C71" i="64"/>
  <c r="C23" i="64"/>
  <c r="O361" i="65"/>
  <c r="K165" i="71"/>
  <c r="C169" i="70"/>
  <c r="L380" i="65"/>
  <c r="N188" i="66"/>
  <c r="G422" i="64"/>
  <c r="I189" i="67"/>
  <c r="D207" i="66"/>
  <c r="K399" i="67"/>
  <c r="Q380" i="66"/>
  <c r="J380" i="69"/>
  <c r="G63" i="67"/>
  <c r="G21" i="67"/>
  <c r="M183" i="72"/>
  <c r="L380" i="70"/>
  <c r="D361" i="69"/>
  <c r="F380" i="66"/>
  <c r="F165" i="71"/>
  <c r="Q497" i="68"/>
  <c r="K473" i="68"/>
  <c r="F497" i="68"/>
  <c r="G165" i="71"/>
  <c r="C188" i="70"/>
  <c r="N365" i="71"/>
  <c r="N443" i="64"/>
  <c r="N165" i="72"/>
  <c r="P473" i="68"/>
  <c r="D165" i="72"/>
  <c r="E449" i="68"/>
  <c r="M347" i="71"/>
  <c r="I232" i="68"/>
  <c r="F169" i="66"/>
  <c r="E401" i="64"/>
  <c r="E188" i="70"/>
  <c r="G232" i="68"/>
  <c r="N211" i="64"/>
  <c r="E347" i="72"/>
  <c r="Q210" i="64"/>
  <c r="N361" i="69"/>
  <c r="M380" i="70"/>
  <c r="C165" i="71"/>
  <c r="E183" i="72"/>
  <c r="G361" i="65"/>
  <c r="F361" i="69"/>
  <c r="F188" i="69"/>
  <c r="F207" i="67"/>
  <c r="H63" i="69"/>
  <c r="H21" i="69"/>
  <c r="H380" i="70"/>
  <c r="I361" i="66"/>
  <c r="K188" i="69"/>
  <c r="C231" i="64"/>
  <c r="Q449" i="68"/>
  <c r="Q63" i="65"/>
  <c r="Q21" i="65"/>
  <c r="E365" i="71"/>
  <c r="D361" i="65"/>
  <c r="O399" i="65"/>
  <c r="P497" i="68"/>
  <c r="C361" i="67"/>
  <c r="C401" i="64"/>
  <c r="P401" i="64"/>
  <c r="J361" i="66"/>
  <c r="O380" i="69"/>
  <c r="P169" i="67"/>
  <c r="K183" i="72"/>
  <c r="E75" i="68"/>
  <c r="E24" i="68"/>
  <c r="E207" i="65"/>
  <c r="N399" i="67"/>
  <c r="J443" i="64"/>
  <c r="M401" i="64"/>
  <c r="O170" i="67"/>
  <c r="C170" i="65"/>
  <c r="J71" i="64"/>
  <c r="J23" i="64"/>
  <c r="G449" i="68"/>
  <c r="K380" i="66"/>
  <c r="O380" i="66"/>
  <c r="H207" i="67"/>
  <c r="C188" i="66"/>
  <c r="K63" i="69"/>
  <c r="K21" i="69"/>
  <c r="K399" i="65"/>
  <c r="H63" i="70"/>
  <c r="H21" i="70"/>
  <c r="D347" i="72"/>
  <c r="F380" i="65"/>
  <c r="J207" i="65"/>
  <c r="K361" i="69"/>
  <c r="E422" i="64"/>
  <c r="I188" i="70"/>
  <c r="O189" i="67"/>
  <c r="G208" i="66"/>
  <c r="H169" i="67"/>
  <c r="Q189" i="67"/>
  <c r="M208" i="67"/>
  <c r="M189" i="64"/>
  <c r="H347" i="72"/>
  <c r="H365" i="71"/>
  <c r="P165" i="72"/>
  <c r="I183" i="71"/>
  <c r="Q188" i="70"/>
  <c r="K170" i="66"/>
  <c r="K189" i="66"/>
  <c r="K449" i="68"/>
  <c r="P231" i="64"/>
  <c r="K380" i="70"/>
  <c r="D380" i="67"/>
  <c r="Q347" i="72"/>
  <c r="E347" i="71"/>
  <c r="C169" i="69"/>
  <c r="I207" i="65"/>
  <c r="H361" i="67"/>
  <c r="N422" i="64"/>
  <c r="N183" i="72"/>
  <c r="L399" i="67"/>
  <c r="Q169" i="69"/>
  <c r="N380" i="70"/>
  <c r="D380" i="65"/>
  <c r="L361" i="65"/>
  <c r="M169" i="70"/>
  <c r="N188" i="65"/>
  <c r="Q380" i="70"/>
  <c r="F361" i="67"/>
  <c r="J361" i="69"/>
  <c r="O63" i="67"/>
  <c r="O21" i="67"/>
  <c r="P443" i="64"/>
  <c r="P188" i="65"/>
  <c r="N207" i="66"/>
  <c r="Q380" i="65"/>
  <c r="C399" i="66"/>
  <c r="C207" i="66"/>
  <c r="K361" i="65"/>
  <c r="O169" i="70"/>
  <c r="H189" i="70"/>
  <c r="N361" i="65"/>
  <c r="J422" i="64"/>
  <c r="C361" i="65"/>
  <c r="Q361" i="67"/>
  <c r="I169" i="70"/>
  <c r="E169" i="70"/>
  <c r="I188" i="69"/>
  <c r="L165" i="72"/>
  <c r="J190" i="64"/>
  <c r="M347" i="72"/>
  <c r="K361" i="66"/>
  <c r="P21" i="69"/>
  <c r="H347" i="71"/>
  <c r="J449" i="68"/>
  <c r="B169" i="69"/>
  <c r="M380" i="65"/>
  <c r="E169" i="69"/>
  <c r="F211" i="64"/>
  <c r="G231" i="64"/>
  <c r="D361" i="67"/>
  <c r="M63" i="72"/>
  <c r="M21" i="72"/>
  <c r="I361" i="70"/>
  <c r="K443" i="64"/>
  <c r="C165" i="72"/>
  <c r="C188" i="69"/>
  <c r="E207" i="66"/>
  <c r="F422" i="64"/>
  <c r="D207" i="67"/>
  <c r="H443" i="64"/>
  <c r="Q443" i="64"/>
  <c r="H380" i="66"/>
  <c r="P422" i="64"/>
  <c r="F399" i="65"/>
  <c r="G170" i="65"/>
  <c r="C63" i="66"/>
  <c r="C21" i="66"/>
  <c r="M231" i="64"/>
  <c r="C443" i="64"/>
  <c r="J169" i="69"/>
  <c r="Q399" i="65"/>
  <c r="O208" i="65"/>
  <c r="G443" i="64"/>
  <c r="I208" i="68"/>
  <c r="D347" i="71"/>
  <c r="F380" i="67"/>
  <c r="F361" i="65"/>
  <c r="D188" i="66"/>
  <c r="D207" i="65"/>
  <c r="B165" i="72"/>
  <c r="L497" i="68"/>
  <c r="L189" i="70"/>
  <c r="G189" i="67"/>
  <c r="G63" i="65"/>
  <c r="G21" i="65"/>
  <c r="N232" i="64"/>
  <c r="N190" i="64"/>
  <c r="B231" i="64"/>
  <c r="P399" i="65"/>
  <c r="E189" i="67"/>
  <c r="Q71" i="64"/>
  <c r="Q23" i="64"/>
  <c r="O473" i="68"/>
  <c r="J497" i="68"/>
  <c r="J188" i="70"/>
  <c r="M380" i="66"/>
  <c r="E380" i="65"/>
  <c r="E188" i="69"/>
  <c r="K189" i="65"/>
  <c r="J365" i="71"/>
  <c r="L443" i="64"/>
  <c r="Q380" i="69"/>
  <c r="C210" i="64"/>
  <c r="M497" i="68"/>
  <c r="G189" i="64"/>
  <c r="P189" i="64"/>
  <c r="B169" i="65"/>
  <c r="H473" i="68"/>
  <c r="J207" i="66"/>
  <c r="J380" i="67"/>
  <c r="N401" i="64"/>
  <c r="O347" i="72"/>
  <c r="O380" i="70"/>
  <c r="Q401" i="64"/>
  <c r="H399" i="66"/>
  <c r="P207" i="65"/>
  <c r="D365" i="72"/>
  <c r="N188" i="70"/>
  <c r="K380" i="69"/>
  <c r="P165" i="71"/>
  <c r="M63" i="67"/>
  <c r="M21" i="67"/>
  <c r="K210" i="64"/>
  <c r="L361" i="70"/>
  <c r="H183" i="71"/>
  <c r="Q189" i="64"/>
  <c r="N347" i="71"/>
  <c r="L188" i="65"/>
  <c r="F449" i="68"/>
  <c r="N399" i="66"/>
  <c r="I183" i="72"/>
  <c r="L170" i="69"/>
  <c r="C365" i="72"/>
  <c r="L399" i="66"/>
  <c r="P380" i="69"/>
  <c r="J361" i="67"/>
  <c r="K232" i="68"/>
  <c r="H401" i="64"/>
  <c r="O380" i="65"/>
  <c r="L365" i="71"/>
  <c r="J361" i="65"/>
  <c r="E361" i="69"/>
  <c r="C20" i="39"/>
  <c r="J13" i="37"/>
  <c r="K13" i="33"/>
  <c r="C9" i="31"/>
  <c r="C9" i="35"/>
  <c r="D9" i="34"/>
  <c r="L9" i="34"/>
  <c r="E59" i="29"/>
  <c r="I59" i="29"/>
  <c r="I65" i="29"/>
  <c r="M65" i="29"/>
  <c r="G60" i="29"/>
  <c r="K60" i="29"/>
  <c r="K66" i="29"/>
  <c r="F13" i="31"/>
  <c r="C9" i="34"/>
  <c r="L9" i="37"/>
  <c r="P9" i="37"/>
  <c r="K9" i="34"/>
  <c r="D9" i="33"/>
  <c r="H9" i="33"/>
  <c r="G9" i="30"/>
  <c r="K9" i="30"/>
  <c r="O9" i="30"/>
  <c r="O60" i="29"/>
  <c r="O66" i="29"/>
  <c r="H12" i="29"/>
  <c r="P12" i="29"/>
  <c r="M59" i="29"/>
  <c r="G22" i="29"/>
  <c r="O22" i="29"/>
  <c r="I17" i="29"/>
  <c r="M17" i="29"/>
  <c r="Q17" i="29"/>
  <c r="G66" i="29"/>
  <c r="F13" i="30"/>
  <c r="N13" i="30"/>
  <c r="L4" i="29"/>
  <c r="C22" i="29"/>
  <c r="O13" i="37"/>
  <c r="O13" i="33"/>
  <c r="J22" i="29"/>
  <c r="E25" i="29"/>
  <c r="C13" i="30"/>
  <c r="G13" i="30"/>
  <c r="K13" i="30"/>
  <c r="O13" i="30"/>
  <c r="G9" i="37"/>
  <c r="O9" i="37"/>
  <c r="G9" i="33"/>
  <c r="O9" i="33"/>
  <c r="E4" i="29"/>
  <c r="P4" i="29"/>
  <c r="E83" i="29"/>
  <c r="I83" i="29"/>
  <c r="M83" i="29"/>
  <c r="K58" i="29"/>
  <c r="E57" i="29"/>
  <c r="M57" i="29"/>
  <c r="E62" i="29"/>
  <c r="I62" i="29"/>
  <c r="M62" i="29"/>
  <c r="K22" i="29"/>
  <c r="K88" i="29"/>
  <c r="M25" i="29"/>
  <c r="J58" i="29"/>
  <c r="G59" i="29"/>
  <c r="K59" i="29"/>
  <c r="O59" i="29"/>
  <c r="H60" i="29"/>
  <c r="L60" i="29"/>
  <c r="N63" i="29"/>
  <c r="K65" i="29"/>
  <c r="O65" i="29"/>
  <c r="L66" i="29"/>
  <c r="P66" i="29"/>
  <c r="F84" i="29"/>
  <c r="J84" i="29"/>
  <c r="N84" i="29"/>
  <c r="C85" i="29"/>
  <c r="G85" i="29"/>
  <c r="K85" i="29"/>
  <c r="O85" i="29"/>
  <c r="F13" i="37"/>
  <c r="N13" i="37"/>
  <c r="D13" i="36"/>
  <c r="H13" i="36"/>
  <c r="L13" i="36"/>
  <c r="P13" i="36"/>
  <c r="F13" i="35"/>
  <c r="J13" i="35"/>
  <c r="N13" i="35"/>
  <c r="D13" i="34"/>
  <c r="L13" i="34"/>
  <c r="E86" i="29"/>
  <c r="I86" i="29"/>
  <c r="M86" i="29"/>
  <c r="F88" i="29"/>
  <c r="J88" i="29"/>
  <c r="N88" i="29"/>
  <c r="C89" i="29"/>
  <c r="G89" i="29"/>
  <c r="K89" i="29"/>
  <c r="O89" i="29"/>
  <c r="I25" i="29"/>
  <c r="Q25" i="29"/>
  <c r="I57" i="29"/>
  <c r="E65" i="29"/>
  <c r="B13" i="31"/>
  <c r="C13" i="37"/>
  <c r="K13" i="37"/>
  <c r="I13" i="36"/>
  <c r="K13" i="35"/>
  <c r="E13" i="34"/>
  <c r="M13" i="34"/>
  <c r="G13" i="37"/>
  <c r="E13" i="35"/>
  <c r="I13" i="35"/>
  <c r="M13" i="35"/>
  <c r="Q13" i="35"/>
  <c r="C9" i="33"/>
  <c r="C9" i="37"/>
  <c r="H9" i="36"/>
  <c r="P9" i="36"/>
  <c r="F9" i="34"/>
  <c r="J9" i="34"/>
  <c r="N9" i="34"/>
  <c r="H9" i="32"/>
  <c r="P9" i="32"/>
  <c r="E13" i="30"/>
  <c r="F9" i="30"/>
  <c r="I13" i="30"/>
  <c r="J9" i="30"/>
  <c r="M13" i="30"/>
  <c r="N9" i="30"/>
  <c r="Q13" i="30"/>
  <c r="E13" i="36"/>
  <c r="C9" i="32"/>
  <c r="C9" i="36"/>
  <c r="E9" i="37"/>
  <c r="M9" i="37"/>
  <c r="E9" i="34"/>
  <c r="M9" i="34"/>
  <c r="F9" i="33"/>
  <c r="I9" i="33"/>
  <c r="Q9" i="33"/>
  <c r="G13" i="33"/>
  <c r="F13" i="33"/>
  <c r="J13" i="33"/>
  <c r="N13" i="33"/>
  <c r="I9" i="36"/>
  <c r="Q9" i="36"/>
  <c r="J9" i="35"/>
  <c r="I9" i="32"/>
  <c r="Q9" i="32"/>
  <c r="J9" i="31"/>
  <c r="D9" i="37"/>
  <c r="L9" i="33"/>
  <c r="J13" i="31"/>
  <c r="I13" i="32"/>
  <c r="K9" i="35"/>
  <c r="K9" i="31"/>
  <c r="H9" i="37"/>
  <c r="G9" i="34"/>
  <c r="O9" i="34"/>
  <c r="P9" i="33"/>
  <c r="N13" i="31"/>
  <c r="C13" i="33"/>
  <c r="D13" i="32"/>
  <c r="L13" i="32"/>
  <c r="F9" i="36"/>
  <c r="N9" i="36"/>
  <c r="H9" i="35"/>
  <c r="P9" i="35"/>
  <c r="J9" i="32"/>
  <c r="D9" i="31"/>
  <c r="L9" i="31"/>
  <c r="D13" i="30"/>
  <c r="L13" i="30"/>
  <c r="B13" i="36"/>
  <c r="F13" i="34"/>
  <c r="N13" i="34"/>
  <c r="I9" i="37"/>
  <c r="Q9" i="37"/>
  <c r="K9" i="36"/>
  <c r="E9" i="35"/>
  <c r="I9" i="35"/>
  <c r="Q9" i="35"/>
  <c r="E9" i="33"/>
  <c r="M9" i="33"/>
  <c r="G9" i="32"/>
  <c r="O9" i="32"/>
  <c r="I9" i="31"/>
  <c r="C13" i="31"/>
  <c r="K13" i="31"/>
  <c r="D13" i="37"/>
  <c r="L13" i="37"/>
  <c r="P13" i="37"/>
  <c r="C13" i="34"/>
  <c r="G13" i="34"/>
  <c r="O13" i="34"/>
  <c r="H13" i="33"/>
  <c r="P13" i="33"/>
  <c r="C9" i="30"/>
  <c r="D9" i="30"/>
  <c r="H9" i="30"/>
  <c r="L9" i="30"/>
  <c r="P9" i="30"/>
  <c r="F9" i="37"/>
  <c r="J9" i="37"/>
  <c r="N9" i="37"/>
  <c r="D9" i="36"/>
  <c r="L9" i="36"/>
  <c r="F9" i="35"/>
  <c r="N9" i="35"/>
  <c r="H9" i="34"/>
  <c r="P9" i="34"/>
  <c r="J9" i="33"/>
  <c r="N9" i="33"/>
  <c r="D9" i="32"/>
  <c r="L9" i="32"/>
  <c r="F9" i="31"/>
  <c r="N9" i="31"/>
  <c r="B13" i="30"/>
  <c r="J13" i="30"/>
  <c r="B13" i="34"/>
  <c r="D13" i="31"/>
  <c r="H13" i="31"/>
  <c r="L13" i="31"/>
  <c r="P13" i="31"/>
  <c r="E13" i="37"/>
  <c r="I13" i="37"/>
  <c r="M13" i="37"/>
  <c r="Q13" i="37"/>
  <c r="F13" i="36"/>
  <c r="J13" i="36"/>
  <c r="N13" i="36"/>
  <c r="G13" i="35"/>
  <c r="O13" i="35"/>
  <c r="H13" i="34"/>
  <c r="P13" i="34"/>
  <c r="E13" i="33"/>
  <c r="I13" i="33"/>
  <c r="M13" i="33"/>
  <c r="Q13" i="33"/>
  <c r="F13" i="32"/>
  <c r="J13" i="32"/>
  <c r="N13" i="32"/>
  <c r="J9" i="36"/>
  <c r="D9" i="35"/>
  <c r="L9" i="35"/>
  <c r="F9" i="32"/>
  <c r="N9" i="32"/>
  <c r="H9" i="31"/>
  <c r="P9" i="31"/>
  <c r="H13" i="30"/>
  <c r="P13" i="30"/>
  <c r="B13" i="32"/>
  <c r="J13" i="34"/>
  <c r="G9" i="36"/>
  <c r="O9" i="36"/>
  <c r="M9" i="35"/>
  <c r="K9" i="32"/>
  <c r="E9" i="31"/>
  <c r="M9" i="31"/>
  <c r="Q9" i="31"/>
  <c r="G13" i="31"/>
  <c r="O13" i="31"/>
  <c r="H13" i="37"/>
  <c r="K13" i="34"/>
  <c r="D13" i="33"/>
  <c r="L13" i="33"/>
  <c r="E9" i="30"/>
  <c r="I9" i="30"/>
  <c r="M9" i="30"/>
  <c r="Q9" i="30"/>
  <c r="K9" i="37"/>
  <c r="E9" i="36"/>
  <c r="M9" i="36"/>
  <c r="G9" i="35"/>
  <c r="O9" i="35"/>
  <c r="I9" i="34"/>
  <c r="Q9" i="34"/>
  <c r="K9" i="33"/>
  <c r="E9" i="32"/>
  <c r="M9" i="32"/>
  <c r="G9" i="31"/>
  <c r="O9" i="31"/>
  <c r="B13" i="37"/>
  <c r="B13" i="33"/>
  <c r="E13" i="31"/>
  <c r="I13" i="31"/>
  <c r="M13" i="31"/>
  <c r="Q13" i="31"/>
  <c r="C13" i="36"/>
  <c r="G13" i="36"/>
  <c r="K13" i="36"/>
  <c r="O13" i="36"/>
  <c r="D13" i="35"/>
  <c r="H13" i="35"/>
  <c r="L13" i="35"/>
  <c r="P13" i="35"/>
  <c r="I13" i="34"/>
  <c r="Q13" i="34"/>
  <c r="C13" i="32"/>
  <c r="G13" i="32"/>
  <c r="K13" i="32"/>
  <c r="O13" i="32"/>
  <c r="I4" i="29"/>
  <c r="Q4" i="29"/>
  <c r="J4" i="29"/>
  <c r="G4" i="29"/>
  <c r="O4" i="29"/>
  <c r="M9" i="29"/>
  <c r="C25" i="29"/>
  <c r="C91" i="29"/>
  <c r="O25" i="29"/>
  <c r="O91" i="29"/>
  <c r="L25" i="29"/>
  <c r="L92" i="29"/>
  <c r="D59" i="29"/>
  <c r="L59" i="29"/>
  <c r="E60" i="29"/>
  <c r="M60" i="29"/>
  <c r="F62" i="29"/>
  <c r="N62" i="29"/>
  <c r="M66" i="29"/>
  <c r="H4" i="29"/>
  <c r="Q9" i="29"/>
  <c r="F9" i="29"/>
  <c r="J9" i="29"/>
  <c r="N9" i="29"/>
  <c r="F12" i="29"/>
  <c r="J12" i="29"/>
  <c r="N12" i="29"/>
  <c r="C12" i="29"/>
  <c r="G12" i="29"/>
  <c r="K12" i="29"/>
  <c r="O12" i="29"/>
  <c r="G58" i="29"/>
  <c r="O63" i="29"/>
  <c r="M4" i="29"/>
  <c r="I84" i="29"/>
  <c r="F4" i="29"/>
  <c r="N4" i="29"/>
  <c r="K4" i="29"/>
  <c r="K25" i="29"/>
  <c r="K91" i="29"/>
  <c r="H25" i="29"/>
  <c r="H92" i="29"/>
  <c r="F57" i="29"/>
  <c r="N57" i="29"/>
  <c r="P59" i="29"/>
  <c r="J62" i="29"/>
  <c r="D65" i="29"/>
  <c r="L65" i="29"/>
  <c r="E66" i="29"/>
  <c r="O58" i="29"/>
  <c r="G63" i="29"/>
  <c r="M84" i="29"/>
  <c r="C4" i="29"/>
  <c r="G25" i="29"/>
  <c r="G91" i="29"/>
  <c r="D25" i="29"/>
  <c r="D92" i="29"/>
  <c r="P25" i="29"/>
  <c r="P92" i="29"/>
  <c r="J57" i="29"/>
  <c r="H59" i="29"/>
  <c r="I60" i="29"/>
  <c r="H65" i="29"/>
  <c r="P65" i="29"/>
  <c r="I66" i="29"/>
  <c r="D4" i="29"/>
  <c r="I9" i="29"/>
  <c r="E9" i="29"/>
  <c r="E88" i="29"/>
  <c r="I88" i="29"/>
  <c r="M88" i="29"/>
  <c r="F89" i="29"/>
  <c r="J89" i="29"/>
  <c r="N89" i="29"/>
  <c r="N22" i="29"/>
  <c r="K63" i="29"/>
  <c r="C9" i="29"/>
  <c r="G9" i="29"/>
  <c r="K9" i="29"/>
  <c r="O9" i="29"/>
  <c r="D9" i="29"/>
  <c r="H9" i="29"/>
  <c r="L9" i="29"/>
  <c r="P9" i="29"/>
  <c r="L12" i="29"/>
  <c r="E12" i="29"/>
  <c r="I12" i="29"/>
  <c r="M12" i="29"/>
  <c r="Q12" i="29"/>
  <c r="E17" i="29"/>
  <c r="C17" i="29"/>
  <c r="C16" i="29" s="1"/>
  <c r="G17" i="29"/>
  <c r="K17" i="29"/>
  <c r="O17" i="29"/>
  <c r="D17" i="29"/>
  <c r="H17" i="29"/>
  <c r="L17" i="29"/>
  <c r="P17" i="29"/>
  <c r="F22" i="29"/>
  <c r="D22" i="29"/>
  <c r="D88" i="29"/>
  <c r="H22" i="29"/>
  <c r="H88" i="29"/>
  <c r="L22" i="29"/>
  <c r="L88" i="29"/>
  <c r="P22" i="29"/>
  <c r="P88" i="29"/>
  <c r="E22" i="29"/>
  <c r="E89" i="29"/>
  <c r="I22" i="29"/>
  <c r="I89" i="29"/>
  <c r="M22" i="29"/>
  <c r="M89" i="29"/>
  <c r="Q22" i="29"/>
  <c r="Q16" i="29" s="1"/>
  <c r="F25" i="29"/>
  <c r="F91" i="29"/>
  <c r="J25" i="29"/>
  <c r="J91" i="29"/>
  <c r="N25" i="29"/>
  <c r="N91" i="29"/>
  <c r="D57" i="29"/>
  <c r="H57" i="29"/>
  <c r="L57" i="29"/>
  <c r="P57" i="29"/>
  <c r="F58" i="29"/>
  <c r="N58" i="29"/>
  <c r="F60" i="29"/>
  <c r="J60" i="29"/>
  <c r="N60" i="29"/>
  <c r="D62" i="29"/>
  <c r="H62" i="29"/>
  <c r="L62" i="29"/>
  <c r="P62" i="29"/>
  <c r="F63" i="29"/>
  <c r="J63" i="29"/>
  <c r="F66" i="29"/>
  <c r="J66" i="29"/>
  <c r="N66" i="29"/>
  <c r="C83" i="29"/>
  <c r="G83" i="29"/>
  <c r="K83" i="29"/>
  <c r="O83" i="29"/>
  <c r="D84" i="29"/>
  <c r="H84" i="29"/>
  <c r="L84" i="29"/>
  <c r="P84" i="29"/>
  <c r="G88" i="29"/>
  <c r="D12" i="29"/>
  <c r="D86" i="29"/>
  <c r="H86" i="29"/>
  <c r="L86" i="29"/>
  <c r="P86" i="29"/>
  <c r="D58" i="29"/>
  <c r="H58" i="29"/>
  <c r="L58" i="29"/>
  <c r="P58" i="29"/>
  <c r="F59" i="29"/>
  <c r="J59" i="29"/>
  <c r="N59" i="29"/>
  <c r="D60" i="29"/>
  <c r="P60" i="29"/>
  <c r="D63" i="29"/>
  <c r="H63" i="29"/>
  <c r="L63" i="29"/>
  <c r="P63" i="29"/>
  <c r="F65" i="29"/>
  <c r="J65" i="29"/>
  <c r="N65" i="29"/>
  <c r="D66" i="29"/>
  <c r="H66" i="29"/>
  <c r="O88" i="29"/>
  <c r="F17" i="29"/>
  <c r="J17" i="29"/>
  <c r="N17" i="29"/>
  <c r="G57" i="29"/>
  <c r="K57" i="29"/>
  <c r="O57" i="29"/>
  <c r="E58" i="29"/>
  <c r="I58" i="29"/>
  <c r="M58" i="29"/>
  <c r="G62" i="29"/>
  <c r="K62" i="29"/>
  <c r="O62" i="29"/>
  <c r="E63" i="29"/>
  <c r="I63" i="29"/>
  <c r="M63" i="29"/>
  <c r="G65" i="29"/>
  <c r="F83" i="29"/>
  <c r="J83" i="29"/>
  <c r="N83" i="29"/>
  <c r="C88" i="29"/>
  <c r="Q169" i="67" l="1"/>
  <c r="E207" i="67"/>
  <c r="P169" i="70"/>
  <c r="C207" i="65"/>
  <c r="G188" i="66"/>
  <c r="P188" i="69"/>
  <c r="P188" i="70"/>
  <c r="E188" i="67"/>
  <c r="N231" i="64"/>
  <c r="G188" i="67"/>
  <c r="L188" i="70"/>
  <c r="F210" i="64"/>
  <c r="J189" i="64"/>
  <c r="K188" i="66"/>
  <c r="C169" i="65"/>
  <c r="N210" i="64"/>
  <c r="D169" i="69"/>
  <c r="G169" i="67"/>
  <c r="H188" i="69"/>
  <c r="K188" i="67"/>
  <c r="O169" i="65"/>
  <c r="K207" i="66"/>
  <c r="O207" i="67"/>
  <c r="O188" i="66"/>
  <c r="Q188" i="67"/>
  <c r="G169" i="65"/>
  <c r="M207" i="67"/>
  <c r="O188" i="67"/>
  <c r="O169" i="67"/>
  <c r="O188" i="65"/>
  <c r="O207" i="66"/>
  <c r="G207" i="65"/>
  <c r="D188" i="70"/>
  <c r="I207" i="67"/>
  <c r="D169" i="70"/>
  <c r="K207" i="65"/>
  <c r="G207" i="67"/>
  <c r="G188" i="65"/>
  <c r="M169" i="67"/>
  <c r="C188" i="65"/>
  <c r="I188" i="67"/>
  <c r="F231" i="64"/>
  <c r="P169" i="69"/>
  <c r="I169" i="67"/>
  <c r="D188" i="69"/>
  <c r="J210" i="64"/>
  <c r="M188" i="67"/>
  <c r="Q207" i="67"/>
  <c r="O207" i="65"/>
  <c r="H188" i="70"/>
  <c r="L169" i="69"/>
  <c r="K188" i="65"/>
  <c r="N189" i="64"/>
  <c r="K169" i="66"/>
  <c r="G207" i="66"/>
  <c r="K169" i="67"/>
  <c r="K169" i="65"/>
  <c r="J231" i="64"/>
  <c r="E169" i="67"/>
  <c r="H169" i="70"/>
  <c r="K207" i="67"/>
  <c r="L169" i="70"/>
  <c r="O169" i="66"/>
  <c r="F189" i="64"/>
  <c r="G169" i="66"/>
  <c r="L188" i="69"/>
  <c r="H169" i="69"/>
  <c r="C22" i="39"/>
  <c r="G3" i="29"/>
  <c r="M16" i="29"/>
  <c r="P3" i="29"/>
  <c r="K3" i="29"/>
  <c r="J16" i="29"/>
  <c r="F16" i="29"/>
  <c r="G16" i="29"/>
  <c r="F3" i="29"/>
  <c r="K16" i="29"/>
  <c r="C3" i="29"/>
  <c r="N3" i="29"/>
  <c r="N16" i="29"/>
  <c r="I16" i="29"/>
  <c r="O16" i="29"/>
  <c r="L16" i="29"/>
  <c r="L3" i="29"/>
  <c r="O3" i="29"/>
  <c r="J3" i="29"/>
  <c r="E3" i="29"/>
  <c r="Q3" i="29"/>
  <c r="E16" i="29"/>
  <c r="D3" i="29"/>
  <c r="P16" i="29"/>
  <c r="H16" i="29"/>
  <c r="M3" i="29"/>
  <c r="I3" i="29"/>
  <c r="D16" i="29"/>
  <c r="H3" i="29"/>
  <c r="C26" i="39" l="1"/>
  <c r="C32" i="39" l="1"/>
  <c r="B25" i="29"/>
  <c r="B22" i="29"/>
  <c r="B17" i="29"/>
  <c r="B92" i="29"/>
  <c r="B91" i="29"/>
  <c r="B86" i="29"/>
  <c r="B85" i="29"/>
  <c r="B84" i="29"/>
  <c r="Q60" i="29"/>
  <c r="Q92" i="29"/>
  <c r="Q91" i="29"/>
  <c r="Q89" i="29"/>
  <c r="Q88" i="29"/>
  <c r="Q86" i="29"/>
  <c r="Q85" i="29"/>
  <c r="Q84" i="29"/>
  <c r="Q83" i="29"/>
  <c r="C34" i="39" l="1"/>
  <c r="C57" i="29"/>
  <c r="C62" i="29"/>
  <c r="C58" i="29"/>
  <c r="C63" i="29"/>
  <c r="B88" i="29"/>
  <c r="C60" i="29"/>
  <c r="C66" i="29"/>
  <c r="C59" i="29"/>
  <c r="C65" i="29"/>
  <c r="B12" i="29"/>
  <c r="B89" i="29"/>
  <c r="B83" i="29"/>
  <c r="B9" i="29"/>
  <c r="Q65" i="29"/>
  <c r="Q59" i="29"/>
  <c r="B4" i="29"/>
  <c r="Q57" i="29"/>
  <c r="Q62" i="29"/>
  <c r="B16" i="29"/>
  <c r="Q58" i="29"/>
  <c r="Q63" i="29"/>
  <c r="Q66" i="29"/>
  <c r="C36" i="39" l="1"/>
  <c r="B3" i="29"/>
  <c r="P16" i="63" l="1"/>
  <c r="P151" i="61"/>
  <c r="P149" i="61"/>
  <c r="P38" i="63"/>
  <c r="P112" i="62"/>
  <c r="P136" i="63"/>
  <c r="P8" i="63"/>
  <c r="P542" i="68"/>
  <c r="P521" i="64"/>
  <c r="P572" i="68"/>
  <c r="P509" i="64"/>
  <c r="P11" i="62"/>
  <c r="P13" i="61"/>
  <c r="P149" i="62"/>
  <c r="P466" i="65"/>
  <c r="P459" i="65"/>
  <c r="P475" i="64"/>
  <c r="P113" i="62"/>
  <c r="P151" i="62"/>
  <c r="P170" i="61"/>
  <c r="P121" i="61"/>
  <c r="P176" i="61"/>
  <c r="P114" i="61"/>
  <c r="P410" i="71"/>
  <c r="P410" i="72"/>
  <c r="P470" i="65"/>
  <c r="P472" i="64"/>
  <c r="P132" i="63"/>
  <c r="P7" i="63"/>
  <c r="P112" i="61"/>
  <c r="P11" i="61"/>
  <c r="P428" i="69"/>
  <c r="P172" i="63"/>
  <c r="P168" i="62"/>
  <c r="P416" i="71"/>
  <c r="P150" i="63"/>
  <c r="P131" i="63"/>
  <c r="P117" i="63"/>
  <c r="P151" i="63"/>
  <c r="P171" i="63"/>
  <c r="P175" i="63"/>
  <c r="P76" i="63"/>
  <c r="P13" i="63"/>
  <c r="P129" i="63"/>
  <c r="P127" i="63"/>
  <c r="P591" i="68"/>
  <c r="P466" i="70"/>
  <c r="P159" i="63"/>
  <c r="P466" i="66"/>
  <c r="P37" i="63"/>
  <c r="P35" i="63"/>
  <c r="P426" i="69"/>
  <c r="P152" i="61"/>
  <c r="P18" i="63"/>
  <c r="P122" i="63"/>
  <c r="P425" i="69"/>
  <c r="P587" i="68"/>
  <c r="P459" i="66"/>
  <c r="P137" i="63"/>
  <c r="P149" i="63"/>
  <c r="P525" i="64"/>
  <c r="P174" i="63"/>
  <c r="P466" i="67"/>
  <c r="P169" i="62"/>
  <c r="P453" i="72"/>
  <c r="P126" i="63"/>
  <c r="P155" i="63"/>
  <c r="P152" i="63"/>
  <c r="P459" i="70"/>
  <c r="P108" i="63"/>
  <c r="P115" i="62"/>
  <c r="P14" i="62"/>
  <c r="P141" i="63"/>
  <c r="P95" i="63"/>
  <c r="P73" i="63"/>
  <c r="P450" i="72"/>
  <c r="P158" i="63"/>
  <c r="P118" i="63"/>
  <c r="P102" i="63"/>
  <c r="P446" i="69"/>
  <c r="P13" i="62"/>
  <c r="P138" i="63"/>
  <c r="P11" i="63"/>
  <c r="P158" i="61"/>
  <c r="P428" i="72"/>
  <c r="P99" i="63"/>
  <c r="P470" i="66"/>
  <c r="P121" i="63"/>
  <c r="P173" i="63"/>
  <c r="P100" i="63"/>
  <c r="P156" i="63"/>
  <c r="P54" i="63"/>
  <c r="P447" i="72"/>
  <c r="P65" i="63"/>
  <c r="P584" i="68"/>
  <c r="P459" i="69"/>
  <c r="P408" i="72"/>
  <c r="P167" i="61"/>
  <c r="P583" i="68"/>
  <c r="P153" i="63"/>
  <c r="P470" i="70"/>
  <c r="P60" i="63"/>
  <c r="P101" i="63"/>
  <c r="P29" i="63"/>
  <c r="P446" i="72"/>
  <c r="P467" i="69"/>
  <c r="P167" i="63"/>
  <c r="P75" i="63"/>
  <c r="P41" i="63"/>
  <c r="P79" i="63"/>
  <c r="P130" i="63"/>
  <c r="P12" i="63"/>
  <c r="P466" i="69"/>
  <c r="P473" i="66"/>
  <c r="P470" i="67"/>
  <c r="P34" i="63"/>
  <c r="P116" i="63"/>
  <c r="P467" i="66"/>
  <c r="P517" i="64"/>
  <c r="P12" i="62"/>
  <c r="P134" i="63"/>
  <c r="P133" i="63"/>
  <c r="P114" i="63"/>
  <c r="P165" i="63"/>
  <c r="P473" i="67"/>
  <c r="P27" i="63"/>
  <c r="P150" i="61"/>
  <c r="P97" i="63"/>
  <c r="P148" i="63"/>
  <c r="P74" i="63"/>
  <c r="P14" i="63"/>
  <c r="P56" i="63"/>
  <c r="P467" i="65"/>
  <c r="P48" i="63"/>
  <c r="P115" i="61"/>
  <c r="P14" i="61"/>
  <c r="P170" i="63"/>
  <c r="P473" i="70"/>
  <c r="P86" i="63"/>
  <c r="P102" i="62"/>
  <c r="P121" i="62"/>
  <c r="P407" i="72"/>
  <c r="P493" i="64"/>
  <c r="P115" i="63"/>
  <c r="P113" i="63"/>
  <c r="P511" i="64"/>
  <c r="P467" i="70"/>
  <c r="P84" i="63"/>
  <c r="P102" i="61"/>
  <c r="P110" i="63"/>
  <c r="P518" i="64"/>
  <c r="P150" i="62"/>
  <c r="P177" i="63"/>
  <c r="P447" i="71"/>
  <c r="P72" i="63"/>
  <c r="P167" i="62"/>
  <c r="P120" i="63"/>
  <c r="P147" i="63"/>
  <c r="P579" i="68"/>
  <c r="P166" i="63"/>
  <c r="P176" i="62"/>
  <c r="P135" i="63"/>
  <c r="P107" i="63"/>
  <c r="P157" i="63"/>
  <c r="P53" i="63"/>
  <c r="P473" i="65"/>
  <c r="P46" i="63"/>
  <c r="P470" i="69"/>
  <c r="P91" i="63"/>
  <c r="P514" i="64"/>
  <c r="P152" i="62"/>
  <c r="P158" i="62"/>
  <c r="P416" i="72"/>
  <c r="P427" i="69"/>
  <c r="P450" i="71"/>
  <c r="P145" i="63"/>
  <c r="P15" i="63"/>
  <c r="P473" i="69"/>
  <c r="P590" i="68"/>
  <c r="P459" i="67"/>
  <c r="P453" i="71"/>
  <c r="P112" i="63"/>
  <c r="P103" i="63"/>
  <c r="P36" i="63"/>
  <c r="P98" i="63"/>
  <c r="P6" i="63"/>
  <c r="P57" i="63"/>
  <c r="P169" i="63"/>
  <c r="P163" i="63"/>
  <c r="P114" i="62"/>
  <c r="P496" i="64"/>
  <c r="P96" i="63"/>
  <c r="P119" i="63"/>
  <c r="P169" i="61"/>
  <c r="P467" i="67"/>
  <c r="P170" i="62"/>
  <c r="P446" i="71"/>
  <c r="P17" i="63"/>
  <c r="P176" i="63"/>
  <c r="P67" i="63"/>
  <c r="P409" i="72"/>
  <c r="P22" i="63"/>
  <c r="P51" i="62"/>
  <c r="P130" i="62"/>
  <c r="P448" i="71"/>
  <c r="P585" i="68"/>
  <c r="P510" i="64"/>
  <c r="P168" i="63"/>
  <c r="P443" i="71"/>
  <c r="P89" i="62"/>
  <c r="P434" i="71"/>
  <c r="P468" i="69"/>
  <c r="P516" i="64"/>
  <c r="P442" i="71"/>
  <c r="P453" i="69"/>
  <c r="P519" i="64"/>
  <c r="P468" i="66"/>
  <c r="P448" i="72"/>
  <c r="P468" i="70"/>
  <c r="P407" i="71"/>
  <c r="P444" i="69"/>
  <c r="P164" i="63"/>
  <c r="P409" i="71"/>
  <c r="P74" i="62"/>
  <c r="P93" i="63"/>
  <c r="P471" i="69"/>
  <c r="P111" i="63"/>
  <c r="P443" i="72"/>
  <c r="P463" i="70"/>
  <c r="P444" i="71"/>
  <c r="P586" i="68"/>
  <c r="P55" i="61"/>
  <c r="P97" i="61"/>
  <c r="P166" i="61"/>
  <c r="P9" i="62"/>
  <c r="P434" i="69"/>
  <c r="P462" i="70"/>
  <c r="P444" i="72"/>
  <c r="P12" i="61"/>
  <c r="P566" i="68"/>
  <c r="P109" i="63"/>
  <c r="P439" i="71"/>
  <c r="P66" i="63"/>
  <c r="P469" i="69"/>
  <c r="P451" i="71"/>
  <c r="P55" i="63"/>
  <c r="P162" i="63"/>
  <c r="P28" i="63"/>
  <c r="P468" i="65"/>
  <c r="P452" i="71"/>
  <c r="P144" i="63"/>
  <c r="P461" i="66"/>
  <c r="P128" i="63"/>
  <c r="P425" i="71"/>
  <c r="P463" i="69"/>
  <c r="P469" i="65"/>
  <c r="P441" i="72"/>
  <c r="P445" i="69"/>
  <c r="P461" i="69"/>
  <c r="P495" i="64"/>
  <c r="P425" i="72"/>
  <c r="P449" i="71"/>
  <c r="P458" i="70"/>
  <c r="P469" i="70"/>
  <c r="P445" i="72"/>
  <c r="P168" i="61"/>
  <c r="P469" i="66"/>
  <c r="P469" i="67"/>
  <c r="P442" i="72"/>
  <c r="P441" i="71"/>
  <c r="P154" i="63"/>
  <c r="P427" i="71"/>
  <c r="P85" i="63"/>
  <c r="P461" i="70"/>
  <c r="P458" i="69"/>
  <c r="P461" i="67"/>
  <c r="P30" i="62"/>
  <c r="P520" i="64"/>
  <c r="P472" i="69"/>
  <c r="P428" i="71"/>
  <c r="P125" i="63"/>
  <c r="P461" i="65"/>
  <c r="P106" i="63"/>
  <c r="P588" i="68"/>
  <c r="P474" i="64"/>
  <c r="P113" i="61"/>
  <c r="P434" i="72"/>
  <c r="P465" i="69"/>
  <c r="P574" i="68"/>
  <c r="P445" i="71"/>
  <c r="P427" i="72"/>
  <c r="P464" i="70"/>
  <c r="P451" i="72"/>
  <c r="P447" i="69"/>
  <c r="P47" i="63"/>
  <c r="P439" i="72"/>
  <c r="P515" i="64"/>
  <c r="P146" i="63"/>
  <c r="P452" i="72"/>
  <c r="P468" i="67"/>
  <c r="P172" i="61"/>
  <c r="P462" i="69"/>
  <c r="P449" i="72"/>
  <c r="P464" i="69"/>
  <c r="P465" i="70"/>
  <c r="P433" i="69"/>
  <c r="P36" i="62"/>
  <c r="P57" i="61"/>
  <c r="P34" i="62"/>
  <c r="P445" i="66"/>
  <c r="P440" i="72"/>
  <c r="P433" i="71"/>
  <c r="P129" i="62"/>
  <c r="P73" i="62"/>
  <c r="P59" i="61"/>
  <c r="P460" i="66"/>
  <c r="P415" i="71"/>
  <c r="P107" i="62"/>
  <c r="P98" i="62"/>
  <c r="P72" i="61"/>
  <c r="P67" i="61"/>
  <c r="P55" i="62"/>
  <c r="P37" i="61"/>
  <c r="P40" i="62"/>
  <c r="P68" i="62"/>
  <c r="P494" i="64"/>
  <c r="P103" i="62"/>
  <c r="P101" i="61"/>
  <c r="P64" i="62"/>
  <c r="P581" i="68"/>
  <c r="P46" i="62"/>
  <c r="P139" i="61"/>
  <c r="P126" i="61"/>
  <c r="P119" i="62"/>
  <c r="P100" i="61"/>
  <c r="P462" i="67"/>
  <c r="P129" i="61"/>
  <c r="P77" i="63"/>
  <c r="P59" i="63"/>
  <c r="P31" i="61"/>
  <c r="P17" i="62"/>
  <c r="P10" i="62"/>
  <c r="P93" i="62"/>
  <c r="P139" i="63"/>
  <c r="P127" i="62"/>
  <c r="P95" i="62"/>
  <c r="P60" i="61"/>
  <c r="P38" i="62"/>
  <c r="P426" i="72"/>
  <c r="P138" i="62"/>
  <c r="P133" i="61"/>
  <c r="P92" i="63"/>
  <c r="P155" i="62"/>
  <c r="P101" i="62"/>
  <c r="P64" i="61"/>
  <c r="P415" i="72"/>
  <c r="P58" i="63"/>
  <c r="P5" i="63"/>
  <c r="P108" i="62"/>
  <c r="P20" i="61"/>
  <c r="P15" i="61"/>
  <c r="P117" i="62"/>
  <c r="P69" i="61"/>
  <c r="P27" i="62"/>
  <c r="P464" i="67"/>
  <c r="P430" i="71"/>
  <c r="P58" i="62"/>
  <c r="P18" i="62"/>
  <c r="P426" i="65"/>
  <c r="P157" i="62"/>
  <c r="P135" i="62"/>
  <c r="P76" i="61"/>
  <c r="P71" i="61"/>
  <c r="P41" i="62"/>
  <c r="P38" i="61"/>
  <c r="P15" i="62"/>
  <c r="P8" i="61"/>
  <c r="P138" i="61"/>
  <c r="P40" i="63"/>
  <c r="P148" i="61"/>
  <c r="P165" i="61"/>
  <c r="P156" i="61"/>
  <c r="P92" i="62"/>
  <c r="P408" i="71"/>
  <c r="P177" i="62"/>
  <c r="P100" i="62"/>
  <c r="P147" i="61"/>
  <c r="P16" i="61"/>
  <c r="P40" i="61"/>
  <c r="P21" i="61"/>
  <c r="P9" i="63"/>
  <c r="P153" i="61"/>
  <c r="P91" i="62"/>
  <c r="P75" i="62"/>
  <c r="P70" i="63"/>
  <c r="P19" i="63"/>
  <c r="P137" i="62"/>
  <c r="P39" i="62"/>
  <c r="P21" i="62"/>
  <c r="P96" i="61"/>
  <c r="P87" i="63"/>
  <c r="P452" i="70"/>
  <c r="P73" i="61"/>
  <c r="P9" i="61"/>
  <c r="P173" i="62"/>
  <c r="P424" i="71"/>
  <c r="P557" i="68"/>
  <c r="P87" i="61"/>
  <c r="P157" i="61"/>
  <c r="P94" i="63"/>
  <c r="P71" i="62"/>
  <c r="P460" i="65"/>
  <c r="P457" i="70"/>
  <c r="P406" i="72"/>
  <c r="P46" i="61"/>
  <c r="P31" i="62"/>
  <c r="P443" i="70"/>
  <c r="P51" i="63"/>
  <c r="P51" i="61"/>
  <c r="P127" i="61"/>
  <c r="P94" i="62"/>
  <c r="P53" i="61"/>
  <c r="P48" i="62"/>
  <c r="P32" i="63"/>
  <c r="P473" i="64"/>
  <c r="P50" i="63"/>
  <c r="P110" i="61"/>
  <c r="P27" i="61"/>
  <c r="P480" i="64"/>
  <c r="P172" i="62"/>
  <c r="P58" i="61"/>
  <c r="P10" i="63"/>
  <c r="P89" i="63"/>
  <c r="P153" i="62"/>
  <c r="P90" i="62"/>
  <c r="P67" i="62"/>
  <c r="P132" i="61"/>
  <c r="P88" i="63"/>
  <c r="P471" i="65"/>
  <c r="P6" i="62"/>
  <c r="P433" i="70"/>
  <c r="P175" i="62"/>
  <c r="P145" i="62"/>
  <c r="P90" i="61"/>
  <c r="P79" i="62"/>
  <c r="P74" i="61"/>
  <c r="P53" i="62"/>
  <c r="P48" i="61"/>
  <c r="P20" i="63"/>
  <c r="P148" i="62"/>
  <c r="P30" i="61"/>
  <c r="P177" i="61"/>
  <c r="P147" i="62"/>
  <c r="P119" i="61"/>
  <c r="P110" i="62"/>
  <c r="P103" i="61"/>
  <c r="P84" i="61"/>
  <c r="P68" i="61"/>
  <c r="P35" i="62"/>
  <c r="P17" i="61"/>
  <c r="P131" i="62"/>
  <c r="P52" i="63"/>
  <c r="P41" i="61"/>
  <c r="P137" i="61"/>
  <c r="P49" i="62"/>
  <c r="P426" i="71"/>
  <c r="P105" i="63"/>
  <c r="P124" i="63"/>
  <c r="P155" i="61"/>
  <c r="P460" i="70"/>
  <c r="P173" i="61"/>
  <c r="P78" i="61"/>
  <c r="P45" i="61"/>
  <c r="P31" i="63"/>
  <c r="P10" i="61"/>
  <c r="P540" i="68"/>
  <c r="P163" i="61"/>
  <c r="P140" i="62"/>
  <c r="P97" i="62"/>
  <c r="P94" i="61"/>
  <c r="P91" i="61"/>
  <c r="P86" i="62"/>
  <c r="P57" i="62"/>
  <c r="P33" i="63"/>
  <c r="P20" i="62"/>
  <c r="P49" i="63"/>
  <c r="P87" i="62"/>
  <c r="P512" i="64"/>
  <c r="P140" i="61"/>
  <c r="P154" i="61"/>
  <c r="P130" i="61"/>
  <c r="P116" i="61"/>
  <c r="P29" i="62"/>
  <c r="P449" i="67"/>
  <c r="P45" i="62"/>
  <c r="P443" i="69"/>
  <c r="P163" i="62"/>
  <c r="P464" i="65"/>
  <c r="P36" i="61"/>
  <c r="P433" i="72"/>
  <c r="P527" i="68"/>
  <c r="P573" i="68"/>
  <c r="P135" i="61"/>
  <c r="P98" i="61"/>
  <c r="P65" i="62"/>
  <c r="P460" i="69"/>
  <c r="P445" i="65"/>
  <c r="P477" i="64"/>
  <c r="P577" i="68"/>
  <c r="P174" i="62"/>
  <c r="P78" i="63"/>
  <c r="P18" i="61"/>
  <c r="P143" i="63"/>
  <c r="P171" i="61"/>
  <c r="P140" i="63"/>
  <c r="P90" i="63"/>
  <c r="P52" i="62"/>
  <c r="P33" i="61"/>
  <c r="P29" i="61"/>
  <c r="P136" i="62"/>
  <c r="P134" i="62"/>
  <c r="P92" i="61"/>
  <c r="P438" i="71"/>
  <c r="P156" i="62"/>
  <c r="P118" i="61"/>
  <c r="P83" i="62"/>
  <c r="P65" i="61"/>
  <c r="P412" i="71"/>
  <c r="P136" i="61"/>
  <c r="P78" i="62"/>
  <c r="P54" i="62"/>
  <c r="P166" i="62"/>
  <c r="P76" i="62"/>
  <c r="P50" i="61"/>
  <c r="P26" i="61"/>
  <c r="P75" i="61"/>
  <c r="P70" i="62"/>
  <c r="P33" i="62"/>
  <c r="P19" i="62"/>
  <c r="P122" i="62"/>
  <c r="P49" i="61"/>
  <c r="P165" i="62"/>
  <c r="P118" i="62"/>
  <c r="P96" i="62"/>
  <c r="P430" i="65"/>
  <c r="P77" i="61"/>
  <c r="P171" i="62"/>
  <c r="P32" i="61"/>
  <c r="P159" i="61"/>
  <c r="P445" i="70"/>
  <c r="P32" i="62"/>
  <c r="P426" i="66"/>
  <c r="P77" i="62"/>
  <c r="P54" i="61"/>
  <c r="P5" i="62"/>
  <c r="P139" i="62"/>
  <c r="P120" i="61"/>
  <c r="P99" i="62"/>
  <c r="P95" i="61"/>
  <c r="P56" i="61"/>
  <c r="P52" i="61"/>
  <c r="P19" i="61"/>
  <c r="P134" i="61"/>
  <c r="P122" i="61"/>
  <c r="P50" i="62"/>
  <c r="P154" i="62"/>
  <c r="P159" i="62"/>
  <c r="P69" i="62"/>
  <c r="P64" i="63"/>
  <c r="P438" i="72"/>
  <c r="P174" i="61"/>
  <c r="P45" i="63"/>
  <c r="P5" i="61"/>
  <c r="P175" i="61"/>
  <c r="P79" i="61"/>
  <c r="P69" i="63"/>
  <c r="P37" i="62"/>
  <c r="P39" i="61"/>
  <c r="P120" i="62"/>
  <c r="P107" i="61"/>
  <c r="P71" i="63"/>
  <c r="P56" i="62"/>
  <c r="P34" i="61"/>
  <c r="P83" i="61"/>
  <c r="P89" i="61"/>
  <c r="P141" i="61"/>
  <c r="P457" i="69"/>
  <c r="P16" i="62"/>
  <c r="P440" i="71"/>
  <c r="P22" i="61"/>
  <c r="P8" i="62"/>
  <c r="P39" i="63"/>
  <c r="P452" i="65"/>
  <c r="P99" i="61"/>
  <c r="P93" i="61"/>
  <c r="P30" i="63"/>
  <c r="P88" i="62"/>
  <c r="P111" i="61"/>
  <c r="P86" i="61"/>
  <c r="P72" i="62"/>
  <c r="P132" i="62"/>
  <c r="P126" i="62"/>
  <c r="P116" i="62"/>
  <c r="P70" i="61"/>
  <c r="P60" i="62"/>
  <c r="P161" i="63"/>
  <c r="P564" i="68"/>
  <c r="P21" i="63"/>
  <c r="P26" i="62"/>
  <c r="P117" i="61"/>
  <c r="P88" i="61"/>
  <c r="P68" i="63"/>
  <c r="P133" i="62"/>
  <c r="P26" i="63"/>
  <c r="P35" i="61"/>
  <c r="P6" i="61"/>
  <c r="P108" i="61"/>
  <c r="P141" i="62"/>
  <c r="P131" i="61"/>
  <c r="P22" i="62"/>
  <c r="P84" i="62"/>
  <c r="P59" i="62"/>
  <c r="P145" i="61"/>
  <c r="P111" i="62"/>
  <c r="P83" i="63"/>
  <c r="P460" i="67"/>
  <c r="P567" i="68"/>
  <c r="P526" i="68"/>
  <c r="P433" i="65"/>
  <c r="P530" i="68"/>
  <c r="P450" i="67"/>
  <c r="P420" i="67"/>
  <c r="P430" i="72"/>
  <c r="P82" i="62"/>
  <c r="P453" i="66"/>
  <c r="P537" i="68"/>
  <c r="P543" i="68"/>
  <c r="P426" i="70"/>
  <c r="P447" i="65"/>
  <c r="P435" i="67"/>
  <c r="P423" i="69"/>
  <c r="P162" i="61"/>
  <c r="P44" i="61"/>
  <c r="P472" i="65"/>
  <c r="P430" i="70"/>
  <c r="P439" i="66"/>
  <c r="P28" i="62"/>
  <c r="P109" i="61"/>
  <c r="P413" i="71"/>
  <c r="P429" i="69"/>
  <c r="P421" i="70"/>
  <c r="P472" i="66"/>
  <c r="P502" i="64"/>
  <c r="P435" i="66"/>
  <c r="P424" i="66"/>
  <c r="P439" i="70"/>
  <c r="P560" i="68"/>
  <c r="P7" i="61"/>
  <c r="P454" i="67"/>
  <c r="P421" i="69"/>
  <c r="P424" i="70"/>
  <c r="P4" i="62"/>
  <c r="P504" i="64"/>
  <c r="P403" i="71"/>
  <c r="P442" i="67"/>
  <c r="P453" i="65"/>
  <c r="P451" i="70"/>
  <c r="P446" i="66"/>
  <c r="P128" i="61"/>
  <c r="P412" i="72"/>
  <c r="P491" i="64"/>
  <c r="P470" i="64"/>
  <c r="P442" i="65"/>
  <c r="P444" i="67"/>
  <c r="P420" i="70"/>
  <c r="P452" i="67"/>
  <c r="P471" i="66"/>
  <c r="P532" i="68"/>
  <c r="P538" i="68"/>
  <c r="P25" i="61"/>
  <c r="P125" i="61"/>
  <c r="P82" i="63"/>
  <c r="P446" i="70"/>
  <c r="P420" i="69"/>
  <c r="P444" i="70"/>
  <c r="P450" i="65"/>
  <c r="P458" i="67"/>
  <c r="P146" i="62"/>
  <c r="P434" i="65"/>
  <c r="P47" i="61"/>
  <c r="P442" i="66"/>
  <c r="P431" i="72"/>
  <c r="P440" i="65"/>
  <c r="P425" i="67"/>
  <c r="P435" i="71"/>
  <c r="P471" i="67"/>
  <c r="P500" i="64"/>
  <c r="P429" i="65"/>
  <c r="P433" i="66"/>
  <c r="P539" i="68"/>
  <c r="P466" i="64"/>
  <c r="P437" i="72"/>
  <c r="P463" i="65"/>
  <c r="P420" i="65"/>
  <c r="P448" i="70"/>
  <c r="P423" i="72"/>
  <c r="P430" i="66"/>
  <c r="P490" i="64"/>
  <c r="P536" i="68"/>
  <c r="P524" i="64"/>
  <c r="P541" i="68"/>
  <c r="P423" i="65"/>
  <c r="P448" i="65"/>
  <c r="P483" i="64"/>
  <c r="P447" i="66"/>
  <c r="P551" i="68"/>
  <c r="P414" i="72"/>
  <c r="P458" i="65"/>
  <c r="P444" i="66"/>
  <c r="P448" i="66"/>
  <c r="P452" i="69"/>
  <c r="P487" i="64"/>
  <c r="P63" i="61"/>
  <c r="P421" i="66"/>
  <c r="P429" i="70"/>
  <c r="P523" i="64"/>
  <c r="P454" i="66"/>
  <c r="P421" i="65"/>
  <c r="P563" i="68"/>
  <c r="P450" i="69"/>
  <c r="P440" i="69"/>
  <c r="P513" i="64"/>
  <c r="P528" i="68"/>
  <c r="P559" i="68"/>
  <c r="P25" i="63"/>
  <c r="P449" i="70"/>
  <c r="P448" i="67"/>
  <c r="P425" i="66"/>
  <c r="P47" i="62"/>
  <c r="P454" i="69"/>
  <c r="P433" i="67"/>
  <c r="P552" i="68"/>
  <c r="P405" i="71"/>
  <c r="P429" i="71"/>
  <c r="P164" i="62"/>
  <c r="P447" i="70"/>
  <c r="P449" i="65"/>
  <c r="P444" i="65"/>
  <c r="P437" i="71"/>
  <c r="P66" i="61"/>
  <c r="P453" i="70"/>
  <c r="P453" i="67"/>
  <c r="P471" i="70"/>
  <c r="P125" i="62"/>
  <c r="P471" i="64"/>
  <c r="P423" i="67"/>
  <c r="P82" i="61"/>
  <c r="P109" i="62"/>
  <c r="P503" i="64"/>
  <c r="P450" i="70"/>
  <c r="P553" i="68"/>
  <c r="P411" i="71"/>
  <c r="P439" i="65"/>
  <c r="P465" i="67"/>
  <c r="P556" i="68"/>
  <c r="P562" i="68"/>
  <c r="P421" i="72"/>
  <c r="P423" i="66"/>
  <c r="P424" i="65"/>
  <c r="P426" i="67"/>
  <c r="P403" i="72"/>
  <c r="P431" i="69"/>
  <c r="P446" i="65"/>
  <c r="P589" i="68"/>
  <c r="P452" i="66"/>
  <c r="P482" i="64"/>
  <c r="P432" i="70"/>
  <c r="P458" i="66"/>
  <c r="P413" i="72"/>
  <c r="P431" i="71"/>
  <c r="P28" i="61"/>
  <c r="P435" i="65"/>
  <c r="P424" i="69"/>
  <c r="P472" i="70"/>
  <c r="P128" i="62"/>
  <c r="P435" i="69"/>
  <c r="P449" i="66"/>
  <c r="P405" i="72"/>
  <c r="P467" i="64"/>
  <c r="P440" i="66"/>
  <c r="P463" i="66"/>
  <c r="P429" i="66"/>
  <c r="P469" i="64"/>
  <c r="P146" i="61"/>
  <c r="P449" i="69"/>
  <c r="P465" i="65"/>
  <c r="P443" i="65"/>
  <c r="P456" i="69"/>
  <c r="P529" i="68"/>
  <c r="P144" i="62"/>
  <c r="P162" i="62"/>
  <c r="P432" i="72"/>
  <c r="P428" i="67"/>
  <c r="P44" i="63"/>
  <c r="P472" i="67"/>
  <c r="P451" i="69"/>
  <c r="P439" i="69"/>
  <c r="P462" i="65"/>
  <c r="P414" i="71"/>
  <c r="P565" i="68"/>
  <c r="P454" i="70"/>
  <c r="P497" i="64"/>
  <c r="P432" i="66"/>
  <c r="P550" i="68"/>
  <c r="P575" i="68"/>
  <c r="P432" i="65"/>
  <c r="P435" i="70"/>
  <c r="P447" i="67"/>
  <c r="P508" i="64"/>
  <c r="P522" i="64"/>
  <c r="P406" i="71"/>
  <c r="P7" i="62"/>
  <c r="P44" i="62"/>
  <c r="P66" i="62"/>
  <c r="P434" i="70"/>
  <c r="P443" i="67"/>
  <c r="P571" i="68"/>
  <c r="P428" i="65"/>
  <c r="P428" i="66"/>
  <c r="P439" i="67"/>
  <c r="P578" i="68"/>
  <c r="P428" i="70"/>
  <c r="P425" i="70"/>
  <c r="P492" i="64"/>
  <c r="P451" i="65"/>
  <c r="P429" i="67"/>
  <c r="P446" i="67"/>
  <c r="P580" i="68"/>
  <c r="P432" i="67"/>
  <c r="P144" i="61"/>
  <c r="P576" i="68"/>
  <c r="P431" i="65"/>
  <c r="P85" i="61"/>
  <c r="P423" i="71"/>
  <c r="P465" i="66"/>
  <c r="P555" i="68"/>
  <c r="P106" i="61"/>
  <c r="P420" i="66"/>
  <c r="P425" i="65"/>
  <c r="P463" i="67"/>
  <c r="P454" i="65"/>
  <c r="P427" i="67"/>
  <c r="P4" i="61"/>
  <c r="P434" i="67"/>
  <c r="P451" i="66"/>
  <c r="P488" i="64"/>
  <c r="P476" i="64"/>
  <c r="P106" i="62"/>
  <c r="P431" i="66"/>
  <c r="P547" i="68"/>
  <c r="P63" i="63"/>
  <c r="P430" i="69"/>
  <c r="P427" i="70"/>
  <c r="P430" i="67"/>
  <c r="P442" i="69"/>
  <c r="P582" i="68"/>
  <c r="P4" i="63"/>
  <c r="P464" i="66"/>
  <c r="P531" i="68"/>
  <c r="P429" i="72"/>
  <c r="P501" i="64"/>
  <c r="P445" i="67"/>
  <c r="P448" i="69"/>
  <c r="P478" i="64"/>
  <c r="P434" i="66"/>
  <c r="P450" i="66"/>
  <c r="P462" i="66"/>
  <c r="P417" i="71"/>
  <c r="P442" i="70"/>
  <c r="P523" i="68"/>
  <c r="P548" i="68"/>
  <c r="P164" i="61"/>
  <c r="P25" i="62"/>
  <c r="P524" i="68"/>
  <c r="P432" i="69"/>
  <c r="P451" i="67"/>
  <c r="P85" i="62"/>
  <c r="P435" i="72"/>
  <c r="P533" i="68"/>
  <c r="P421" i="71"/>
  <c r="P440" i="67"/>
  <c r="P427" i="66"/>
  <c r="P554" i="68"/>
  <c r="P498" i="64"/>
  <c r="P423" i="70"/>
  <c r="P481" i="64"/>
  <c r="P417" i="72"/>
  <c r="P431" i="70"/>
  <c r="P558" i="68"/>
  <c r="P424" i="72"/>
  <c r="P561" i="68"/>
  <c r="P427" i="65"/>
  <c r="P535" i="68"/>
  <c r="P421" i="67"/>
  <c r="P440" i="70"/>
  <c r="P499" i="64"/>
  <c r="P479" i="64"/>
  <c r="P431" i="67"/>
  <c r="P534" i="68"/>
  <c r="P63" i="62"/>
  <c r="P424" i="67"/>
  <c r="P443" i="66"/>
  <c r="P411" i="72"/>
  <c r="P432" i="71"/>
  <c r="P105" i="62"/>
  <c r="P143" i="61"/>
  <c r="P438" i="67"/>
  <c r="P143" i="62"/>
  <c r="P457" i="66"/>
  <c r="P124" i="62"/>
  <c r="P404" i="71"/>
  <c r="P81" i="63"/>
  <c r="P522" i="68"/>
  <c r="P441" i="70"/>
  <c r="P419" i="66"/>
  <c r="P24" i="62"/>
  <c r="P419" i="70"/>
  <c r="P402" i="71"/>
  <c r="P419" i="67"/>
  <c r="P422" i="70"/>
  <c r="P43" i="61"/>
  <c r="P81" i="62"/>
  <c r="P570" i="68"/>
  <c r="P81" i="61"/>
  <c r="P438" i="69"/>
  <c r="P549" i="68"/>
  <c r="P457" i="65"/>
  <c r="P422" i="72"/>
  <c r="P43" i="62"/>
  <c r="P161" i="62"/>
  <c r="P422" i="71"/>
  <c r="P457" i="67"/>
  <c r="P3" i="63"/>
  <c r="P489" i="64"/>
  <c r="P419" i="65"/>
  <c r="P62" i="62"/>
  <c r="P62" i="61"/>
  <c r="P441" i="66"/>
  <c r="P419" i="69"/>
  <c r="P441" i="65"/>
  <c r="P441" i="67"/>
  <c r="P3" i="61"/>
  <c r="P525" i="68"/>
  <c r="P441" i="69"/>
  <c r="P486" i="64"/>
  <c r="P422" i="65"/>
  <c r="P3" i="62"/>
  <c r="P402" i="72"/>
  <c r="P422" i="66"/>
  <c r="P161" i="61"/>
  <c r="P24" i="61"/>
  <c r="P43" i="63"/>
  <c r="P24" i="63"/>
  <c r="P404" i="72"/>
  <c r="P438" i="65"/>
  <c r="P422" i="67"/>
  <c r="P124" i="61"/>
  <c r="P62" i="63"/>
  <c r="P438" i="70"/>
  <c r="P438" i="66"/>
  <c r="P422" i="69"/>
  <c r="P420" i="71"/>
  <c r="P546" i="68"/>
  <c r="P465" i="64"/>
  <c r="P507" i="64"/>
  <c r="P456" i="70"/>
  <c r="P468" i="64"/>
  <c r="P420" i="72"/>
  <c r="P105" i="61"/>
  <c r="P464" i="64"/>
  <c r="P419" i="71"/>
  <c r="P437" i="65"/>
  <c r="P437" i="67"/>
  <c r="P401" i="72"/>
  <c r="P418" i="65"/>
  <c r="P569" i="68"/>
  <c r="P418" i="70"/>
  <c r="P456" i="66"/>
  <c r="P437" i="69"/>
  <c r="P437" i="70"/>
  <c r="P545" i="68"/>
  <c r="P485" i="64"/>
  <c r="P401" i="71"/>
  <c r="P521" i="68"/>
  <c r="P456" i="67"/>
  <c r="P437" i="66"/>
  <c r="P456" i="65"/>
  <c r="P418" i="69"/>
  <c r="P506" i="64"/>
  <c r="P418" i="67"/>
  <c r="P418" i="66"/>
  <c r="P419" i="72"/>
  <c r="Q121" i="62"/>
  <c r="Q112" i="63"/>
  <c r="Q171" i="63"/>
  <c r="Q11" i="63"/>
  <c r="Q163" i="63"/>
  <c r="Q447" i="72"/>
  <c r="Q466" i="65"/>
  <c r="Q518" i="64"/>
  <c r="Q467" i="67"/>
  <c r="Q583" i="68"/>
  <c r="Q118" i="63"/>
  <c r="Q102" i="62"/>
  <c r="Q41" i="63"/>
  <c r="Q137" i="63"/>
  <c r="Q13" i="63"/>
  <c r="Q14" i="63"/>
  <c r="Q46" i="63"/>
  <c r="Q517" i="64"/>
  <c r="Q473" i="66"/>
  <c r="Q428" i="69"/>
  <c r="Q410" i="72"/>
  <c r="Q470" i="65"/>
  <c r="Q473" i="69"/>
  <c r="Q524" i="64"/>
  <c r="Q473" i="70"/>
  <c r="Q152" i="62"/>
  <c r="Q176" i="62"/>
  <c r="Q65" i="63"/>
  <c r="Q74" i="63"/>
  <c r="Q95" i="63"/>
  <c r="Q514" i="64"/>
  <c r="Q473" i="67"/>
  <c r="Q587" i="68"/>
  <c r="Q482" i="64"/>
  <c r="Q542" i="68"/>
  <c r="Q410" i="71"/>
  <c r="Q467" i="66"/>
  <c r="Q509" i="64"/>
  <c r="Q467" i="69"/>
  <c r="Q450" i="71"/>
  <c r="Q113" i="62"/>
  <c r="Q73" i="63"/>
  <c r="Q12" i="61"/>
  <c r="Q459" i="67"/>
  <c r="Q579" i="68"/>
  <c r="Q129" i="63"/>
  <c r="Q151" i="62"/>
  <c r="Q154" i="63"/>
  <c r="Q525" i="64"/>
  <c r="Q521" i="64"/>
  <c r="Q591" i="68"/>
  <c r="Q22" i="63"/>
  <c r="Q473" i="65"/>
  <c r="Q453" i="72"/>
  <c r="Q36" i="63"/>
  <c r="Q18" i="63"/>
  <c r="Q14" i="61"/>
  <c r="Q147" i="63"/>
  <c r="Q474" i="64"/>
  <c r="Q169" i="61"/>
  <c r="Q112" i="62"/>
  <c r="Q115" i="62"/>
  <c r="Q145" i="63"/>
  <c r="Q167" i="63"/>
  <c r="Q116" i="63"/>
  <c r="Q174" i="63"/>
  <c r="Q151" i="63"/>
  <c r="Q469" i="67"/>
  <c r="Q425" i="69"/>
  <c r="Q112" i="61"/>
  <c r="Q53" i="63"/>
  <c r="Q459" i="69"/>
  <c r="Q29" i="63"/>
  <c r="Q428" i="72"/>
  <c r="Q86" i="63"/>
  <c r="Q148" i="63"/>
  <c r="Q135" i="63"/>
  <c r="Q461" i="69"/>
  <c r="Q141" i="63"/>
  <c r="Q157" i="63"/>
  <c r="Q149" i="63"/>
  <c r="Q446" i="69"/>
  <c r="Q72" i="63"/>
  <c r="Q459" i="66"/>
  <c r="Q425" i="72"/>
  <c r="Q434" i="71"/>
  <c r="Q133" i="63"/>
  <c r="Q149" i="61"/>
  <c r="Q475" i="64"/>
  <c r="Q173" i="63"/>
  <c r="Q447" i="71"/>
  <c r="Q466" i="70"/>
  <c r="Q67" i="63"/>
  <c r="Q176" i="61"/>
  <c r="Q470" i="69"/>
  <c r="Q175" i="63"/>
  <c r="Q35" i="63"/>
  <c r="Q14" i="62"/>
  <c r="Q108" i="63"/>
  <c r="Q470" i="66"/>
  <c r="Q470" i="70"/>
  <c r="Q11" i="61"/>
  <c r="Q99" i="63"/>
  <c r="Q427" i="72"/>
  <c r="Q6" i="63"/>
  <c r="Q169" i="62"/>
  <c r="Q126" i="63"/>
  <c r="Q84" i="63"/>
  <c r="Q170" i="62"/>
  <c r="Q466" i="66"/>
  <c r="Q37" i="63"/>
  <c r="Q8" i="63"/>
  <c r="Q162" i="63"/>
  <c r="Q48" i="63"/>
  <c r="Q131" i="63"/>
  <c r="Q446" i="72"/>
  <c r="Q134" i="63"/>
  <c r="Q572" i="68"/>
  <c r="Q110" i="63"/>
  <c r="Q115" i="63"/>
  <c r="Q493" i="64"/>
  <c r="Q127" i="63"/>
  <c r="Q172" i="63"/>
  <c r="Q152" i="63"/>
  <c r="Q169" i="63"/>
  <c r="Q467" i="65"/>
  <c r="Q75" i="63"/>
  <c r="Q177" i="63"/>
  <c r="Q13" i="61"/>
  <c r="Q34" i="63"/>
  <c r="Q79" i="63"/>
  <c r="Q150" i="62"/>
  <c r="Q566" i="68"/>
  <c r="Q166" i="63"/>
  <c r="Q107" i="63"/>
  <c r="Q21" i="63"/>
  <c r="Q428" i="71"/>
  <c r="Q76" i="63"/>
  <c r="Q176" i="63"/>
  <c r="Q114" i="63"/>
  <c r="Q113" i="63"/>
  <c r="Q468" i="67"/>
  <c r="Q167" i="62"/>
  <c r="Q466" i="67"/>
  <c r="Q121" i="63"/>
  <c r="Q121" i="61"/>
  <c r="Q470" i="67"/>
  <c r="Q102" i="61"/>
  <c r="Q102" i="63"/>
  <c r="Q120" i="63"/>
  <c r="Q100" i="63"/>
  <c r="Q119" i="63"/>
  <c r="Q453" i="71"/>
  <c r="Q17" i="63"/>
  <c r="Q122" i="63"/>
  <c r="Q158" i="62"/>
  <c r="Q152" i="61"/>
  <c r="Q12" i="63"/>
  <c r="Q153" i="63"/>
  <c r="Q91" i="63"/>
  <c r="Q466" i="69"/>
  <c r="Q15" i="63"/>
  <c r="Q590" i="68"/>
  <c r="Q473" i="64"/>
  <c r="Q467" i="70"/>
  <c r="Q103" i="63"/>
  <c r="Q151" i="61"/>
  <c r="Q165" i="63"/>
  <c r="Q450" i="72"/>
  <c r="Q54" i="63"/>
  <c r="Q38" i="63"/>
  <c r="Q155" i="63"/>
  <c r="Q101" i="63"/>
  <c r="Q56" i="63"/>
  <c r="Q97" i="63"/>
  <c r="Q150" i="63"/>
  <c r="Q446" i="71"/>
  <c r="Q156" i="63"/>
  <c r="Q115" i="61"/>
  <c r="Q170" i="63"/>
  <c r="Q114" i="62"/>
  <c r="Q167" i="61"/>
  <c r="Q98" i="63"/>
  <c r="Q496" i="64"/>
  <c r="Q117" i="63"/>
  <c r="Q57" i="63"/>
  <c r="Q13" i="62"/>
  <c r="Q170" i="61"/>
  <c r="Q168" i="63"/>
  <c r="Q138" i="63"/>
  <c r="Q584" i="68"/>
  <c r="Q132" i="63"/>
  <c r="Q21" i="62"/>
  <c r="Q114" i="61"/>
  <c r="Q150" i="61"/>
  <c r="Q158" i="61"/>
  <c r="Q158" i="63"/>
  <c r="Q459" i="70"/>
  <c r="Q21" i="61"/>
  <c r="Q472" i="64"/>
  <c r="Q60" i="63"/>
  <c r="Q407" i="72"/>
  <c r="Q149" i="62"/>
  <c r="Q96" i="63"/>
  <c r="Q159" i="63"/>
  <c r="Q55" i="63"/>
  <c r="Q136" i="63"/>
  <c r="Q27" i="63"/>
  <c r="Q11" i="62"/>
  <c r="Q128" i="63"/>
  <c r="Q32" i="61"/>
  <c r="Q136" i="62"/>
  <c r="Q164" i="63"/>
  <c r="Q416" i="71"/>
  <c r="Q426" i="72"/>
  <c r="Q469" i="70"/>
  <c r="Q449" i="72"/>
  <c r="Q445" i="71"/>
  <c r="Q146" i="63"/>
  <c r="Q416" i="72"/>
  <c r="Q468" i="65"/>
  <c r="Q468" i="70"/>
  <c r="Q434" i="72"/>
  <c r="Q586" i="68"/>
  <c r="Q407" i="71"/>
  <c r="Q172" i="61"/>
  <c r="Q458" i="69"/>
  <c r="Q516" i="64"/>
  <c r="Q589" i="68"/>
  <c r="Q511" i="64"/>
  <c r="Q106" i="63"/>
  <c r="Q465" i="69"/>
  <c r="Q441" i="71"/>
  <c r="Q51" i="61"/>
  <c r="Q89" i="62"/>
  <c r="Q471" i="69"/>
  <c r="Q144" i="63"/>
  <c r="Q465" i="70"/>
  <c r="Q444" i="72"/>
  <c r="Q520" i="64"/>
  <c r="Q111" i="63"/>
  <c r="Q519" i="64"/>
  <c r="Q93" i="62"/>
  <c r="Q451" i="71"/>
  <c r="Q168" i="61"/>
  <c r="Q469" i="65"/>
  <c r="Q472" i="69"/>
  <c r="Q460" i="69"/>
  <c r="Q444" i="69"/>
  <c r="Q434" i="69"/>
  <c r="Q12" i="62"/>
  <c r="Q443" i="71"/>
  <c r="Q28" i="63"/>
  <c r="Q451" i="72"/>
  <c r="Q7" i="63"/>
  <c r="Q439" i="72"/>
  <c r="Q36" i="61"/>
  <c r="Q464" i="70"/>
  <c r="Q452" i="71"/>
  <c r="Q113" i="61"/>
  <c r="Q445" i="69"/>
  <c r="Q447" i="69"/>
  <c r="Q425" i="71"/>
  <c r="Q503" i="64"/>
  <c r="Q453" i="69"/>
  <c r="Q439" i="71"/>
  <c r="Q109" i="63"/>
  <c r="Q461" i="65"/>
  <c r="Q468" i="69"/>
  <c r="Q588" i="68"/>
  <c r="Q441" i="72"/>
  <c r="Q469" i="69"/>
  <c r="Q574" i="68"/>
  <c r="Q462" i="70"/>
  <c r="Q449" i="71"/>
  <c r="Q408" i="71"/>
  <c r="Q452" i="72"/>
  <c r="Q459" i="65"/>
  <c r="Q448" i="72"/>
  <c r="Q463" i="69"/>
  <c r="Q443" i="72"/>
  <c r="Q463" i="70"/>
  <c r="Q448" i="71"/>
  <c r="Q409" i="71"/>
  <c r="Q125" i="63"/>
  <c r="Q444" i="71"/>
  <c r="Q469" i="66"/>
  <c r="Q461" i="67"/>
  <c r="Q461" i="66"/>
  <c r="Q458" i="70"/>
  <c r="Q409" i="72"/>
  <c r="Q168" i="62"/>
  <c r="Q427" i="71"/>
  <c r="Q85" i="63"/>
  <c r="Q468" i="66"/>
  <c r="Q585" i="68"/>
  <c r="Q66" i="63"/>
  <c r="Q16" i="63"/>
  <c r="Q427" i="69"/>
  <c r="Q36" i="62"/>
  <c r="Q130" i="63"/>
  <c r="Q464" i="69"/>
  <c r="Q47" i="63"/>
  <c r="Q445" i="72"/>
  <c r="Q495" i="64"/>
  <c r="Q461" i="70"/>
  <c r="Q70" i="61"/>
  <c r="Q57" i="61"/>
  <c r="Q20" i="63"/>
  <c r="Q39" i="63"/>
  <c r="Q494" i="64"/>
  <c r="Q464" i="65"/>
  <c r="Q87" i="61"/>
  <c r="Q131" i="61"/>
  <c r="Q94" i="62"/>
  <c r="Q57" i="62"/>
  <c r="Q41" i="61"/>
  <c r="Q34" i="62"/>
  <c r="Q32" i="62"/>
  <c r="Q156" i="62"/>
  <c r="Q133" i="61"/>
  <c r="Q101" i="61"/>
  <c r="Q87" i="63"/>
  <c r="Q68" i="63"/>
  <c r="Q65" i="62"/>
  <c r="Q59" i="62"/>
  <c r="Q49" i="63"/>
  <c r="Q39" i="61"/>
  <c r="Q35" i="61"/>
  <c r="Q9" i="63"/>
  <c r="Q433" i="71"/>
  <c r="Q130" i="62"/>
  <c r="Q48" i="62"/>
  <c r="Q174" i="62"/>
  <c r="Q430" i="65"/>
  <c r="Q55" i="61"/>
  <c r="Q74" i="62"/>
  <c r="Q171" i="62"/>
  <c r="Q166" i="61"/>
  <c r="Q157" i="61"/>
  <c r="Q139" i="61"/>
  <c r="Q126" i="62"/>
  <c r="Q98" i="62"/>
  <c r="Q94" i="63"/>
  <c r="Q70" i="62"/>
  <c r="Q41" i="62"/>
  <c r="Q38" i="61"/>
  <c r="Q33" i="61"/>
  <c r="Q15" i="62"/>
  <c r="Q177" i="61"/>
  <c r="Q173" i="61"/>
  <c r="Q138" i="61"/>
  <c r="Q88" i="63"/>
  <c r="Q30" i="62"/>
  <c r="Q10" i="61"/>
  <c r="Q6" i="61"/>
  <c r="Q480" i="64"/>
  <c r="Q457" i="70"/>
  <c r="Q140" i="62"/>
  <c r="Q74" i="61"/>
  <c r="Q60" i="62"/>
  <c r="Q52" i="63"/>
  <c r="Q37" i="62"/>
  <c r="Q460" i="66"/>
  <c r="Q577" i="68"/>
  <c r="Q88" i="62"/>
  <c r="Q83" i="61"/>
  <c r="Q5" i="61"/>
  <c r="Q430" i="69"/>
  <c r="Q460" i="65"/>
  <c r="Q16" i="62"/>
  <c r="Q153" i="61"/>
  <c r="Q148" i="61"/>
  <c r="Q120" i="61"/>
  <c r="Q108" i="62"/>
  <c r="Q99" i="61"/>
  <c r="Q90" i="61"/>
  <c r="Q79" i="61"/>
  <c r="Q48" i="61"/>
  <c r="Q38" i="62"/>
  <c r="Q20" i="62"/>
  <c r="Q143" i="63"/>
  <c r="Q93" i="61"/>
  <c r="Q30" i="61"/>
  <c r="Q177" i="62"/>
  <c r="Q141" i="61"/>
  <c r="Q138" i="62"/>
  <c r="Q129" i="61"/>
  <c r="Q122" i="61"/>
  <c r="Q103" i="62"/>
  <c r="Q101" i="62"/>
  <c r="Q78" i="61"/>
  <c r="Q73" i="62"/>
  <c r="Q31" i="61"/>
  <c r="Q27" i="61"/>
  <c r="Q10" i="62"/>
  <c r="Q412" i="71"/>
  <c r="Q77" i="62"/>
  <c r="Q46" i="62"/>
  <c r="Q26" i="63"/>
  <c r="Q9" i="61"/>
  <c r="Q424" i="65"/>
  <c r="Q443" i="65"/>
  <c r="Q433" i="67"/>
  <c r="Q124" i="63"/>
  <c r="Q117" i="61"/>
  <c r="Q31" i="62"/>
  <c r="Q16" i="61"/>
  <c r="Q171" i="61"/>
  <c r="Q166" i="62"/>
  <c r="Q145" i="61"/>
  <c r="Q97" i="62"/>
  <c r="Q86" i="61"/>
  <c r="Q19" i="63"/>
  <c r="Q83" i="63"/>
  <c r="Q462" i="67"/>
  <c r="Q99" i="62"/>
  <c r="Q40" i="62"/>
  <c r="Q430" i="72"/>
  <c r="Q140" i="63"/>
  <c r="Q120" i="62"/>
  <c r="Q90" i="62"/>
  <c r="Q86" i="62"/>
  <c r="Q51" i="62"/>
  <c r="Q87" i="62"/>
  <c r="Q424" i="67"/>
  <c r="Q433" i="69"/>
  <c r="Q433" i="65"/>
  <c r="Q70" i="63"/>
  <c r="Q107" i="61"/>
  <c r="Q97" i="61"/>
  <c r="Q161" i="63"/>
  <c r="Q477" i="64"/>
  <c r="Q110" i="61"/>
  <c r="Q100" i="62"/>
  <c r="Q78" i="62"/>
  <c r="Q65" i="61"/>
  <c r="Q139" i="63"/>
  <c r="Q91" i="61"/>
  <c r="Q53" i="61"/>
  <c r="Q37" i="61"/>
  <c r="Q34" i="61"/>
  <c r="Q22" i="62"/>
  <c r="Q464" i="66"/>
  <c r="Q133" i="62"/>
  <c r="Q83" i="62"/>
  <c r="Q50" i="61"/>
  <c r="Q443" i="69"/>
  <c r="Q471" i="70"/>
  <c r="Q64" i="61"/>
  <c r="Q510" i="64"/>
  <c r="Q163" i="62"/>
  <c r="Q116" i="61"/>
  <c r="Q111" i="61"/>
  <c r="Q95" i="61"/>
  <c r="Q71" i="63"/>
  <c r="Q56" i="62"/>
  <c r="Q154" i="62"/>
  <c r="Q172" i="62"/>
  <c r="Q165" i="62"/>
  <c r="Q155" i="62"/>
  <c r="Q134" i="62"/>
  <c r="Q118" i="62"/>
  <c r="Q92" i="62"/>
  <c r="Q84" i="61"/>
  <c r="Q78" i="63"/>
  <c r="Q73" i="61"/>
  <c r="Q64" i="62"/>
  <c r="Q58" i="61"/>
  <c r="Q50" i="62"/>
  <c r="Q45" i="63"/>
  <c r="Q39" i="62"/>
  <c r="Q26" i="62"/>
  <c r="Q462" i="69"/>
  <c r="Q91" i="62"/>
  <c r="Q22" i="61"/>
  <c r="Q20" i="61"/>
  <c r="Q119" i="62"/>
  <c r="Q27" i="62"/>
  <c r="Q445" i="70"/>
  <c r="Q154" i="61"/>
  <c r="Q157" i="62"/>
  <c r="Q93" i="63"/>
  <c r="Q76" i="61"/>
  <c r="Q60" i="61"/>
  <c r="Q56" i="61"/>
  <c r="Q53" i="62"/>
  <c r="Q564" i="68"/>
  <c r="Q69" i="61"/>
  <c r="Q49" i="61"/>
  <c r="Q18" i="61"/>
  <c r="Q426" i="66"/>
  <c r="Q96" i="62"/>
  <c r="Q35" i="62"/>
  <c r="Q540" i="68"/>
  <c r="Q163" i="61"/>
  <c r="Q76" i="62"/>
  <c r="Q515" i="64"/>
  <c r="Q573" i="68"/>
  <c r="Q457" i="69"/>
  <c r="Q412" i="72"/>
  <c r="Q79" i="62"/>
  <c r="Q141" i="62"/>
  <c r="Q132" i="61"/>
  <c r="Q92" i="61"/>
  <c r="Q17" i="61"/>
  <c r="Q471" i="66"/>
  <c r="Q433" i="70"/>
  <c r="Q132" i="62"/>
  <c r="Q175" i="62"/>
  <c r="Q139" i="62"/>
  <c r="Q127" i="61"/>
  <c r="Q108" i="61"/>
  <c r="Q98" i="61"/>
  <c r="Q90" i="63"/>
  <c r="Q71" i="62"/>
  <c r="Q67" i="61"/>
  <c r="Q52" i="61"/>
  <c r="Q19" i="62"/>
  <c r="Q174" i="61"/>
  <c r="Q165" i="61"/>
  <c r="Q118" i="61"/>
  <c r="Q110" i="62"/>
  <c r="Q96" i="61"/>
  <c r="Q31" i="63"/>
  <c r="Q26" i="61"/>
  <c r="Q18" i="62"/>
  <c r="Q5" i="63"/>
  <c r="Q153" i="62"/>
  <c r="Q127" i="62"/>
  <c r="Q55" i="62"/>
  <c r="Q33" i="63"/>
  <c r="Q51" i="63"/>
  <c r="Q442" i="71"/>
  <c r="Q50" i="63"/>
  <c r="Q452" i="70"/>
  <c r="Q440" i="71"/>
  <c r="Q105" i="63"/>
  <c r="Q561" i="68"/>
  <c r="Q30" i="63"/>
  <c r="Q136" i="61"/>
  <c r="Q148" i="62"/>
  <c r="Q135" i="61"/>
  <c r="Q130" i="61"/>
  <c r="Q89" i="61"/>
  <c r="Q75" i="61"/>
  <c r="Q52" i="62"/>
  <c r="Q29" i="62"/>
  <c r="Q19" i="61"/>
  <c r="Q449" i="69"/>
  <c r="Q147" i="61"/>
  <c r="Q122" i="62"/>
  <c r="Q77" i="61"/>
  <c r="Q69" i="62"/>
  <c r="Q59" i="63"/>
  <c r="Q17" i="62"/>
  <c r="Q460" i="67"/>
  <c r="Q462" i="65"/>
  <c r="Q155" i="61"/>
  <c r="Q137" i="61"/>
  <c r="Q129" i="62"/>
  <c r="Q103" i="61"/>
  <c r="Q460" i="70"/>
  <c r="Q471" i="65"/>
  <c r="Q553" i="68"/>
  <c r="Q442" i="72"/>
  <c r="Q135" i="62"/>
  <c r="Q131" i="62"/>
  <c r="Q126" i="61"/>
  <c r="Q116" i="62"/>
  <c r="Q111" i="62"/>
  <c r="Q94" i="61"/>
  <c r="Q72" i="61"/>
  <c r="Q29" i="61"/>
  <c r="Q408" i="72"/>
  <c r="Q498" i="64"/>
  <c r="Q438" i="71"/>
  <c r="Q159" i="61"/>
  <c r="Q117" i="62"/>
  <c r="Q88" i="61"/>
  <c r="Q69" i="63"/>
  <c r="Q58" i="62"/>
  <c r="Q424" i="70"/>
  <c r="Q145" i="62"/>
  <c r="Q49" i="62"/>
  <c r="Q8" i="61"/>
  <c r="Q438" i="72"/>
  <c r="Q137" i="62"/>
  <c r="Q77" i="63"/>
  <c r="Q59" i="61"/>
  <c r="Q46" i="61"/>
  <c r="Q40" i="61"/>
  <c r="Q426" i="69"/>
  <c r="Q89" i="63"/>
  <c r="Q75" i="62"/>
  <c r="Q452" i="65"/>
  <c r="Q175" i="61"/>
  <c r="Q107" i="62"/>
  <c r="Q67" i="62"/>
  <c r="Q100" i="61"/>
  <c r="Q54" i="62"/>
  <c r="Q10" i="63"/>
  <c r="Q5" i="62"/>
  <c r="Q426" i="71"/>
  <c r="Q8" i="62"/>
  <c r="Q173" i="62"/>
  <c r="Q64" i="63"/>
  <c r="Q54" i="61"/>
  <c r="Q6" i="62"/>
  <c r="Q71" i="61"/>
  <c r="Q159" i="62"/>
  <c r="Q406" i="71"/>
  <c r="Q45" i="62"/>
  <c r="Q440" i="72"/>
  <c r="Q426" i="65"/>
  <c r="Q72" i="62"/>
  <c r="Q33" i="62"/>
  <c r="Q15" i="61"/>
  <c r="Q156" i="61"/>
  <c r="Q119" i="61"/>
  <c r="Q84" i="62"/>
  <c r="Q45" i="61"/>
  <c r="Q58" i="63"/>
  <c r="Q9" i="62"/>
  <c r="Q68" i="61"/>
  <c r="Q95" i="62"/>
  <c r="Q68" i="62"/>
  <c r="Q140" i="61"/>
  <c r="Q430" i="71"/>
  <c r="Q92" i="63"/>
  <c r="Q40" i="63"/>
  <c r="Q32" i="63"/>
  <c r="Q134" i="61"/>
  <c r="Q147" i="62"/>
  <c r="Q581" i="68"/>
  <c r="Q432" i="70"/>
  <c r="Q526" i="68"/>
  <c r="Q434" i="66"/>
  <c r="Q413" i="71"/>
  <c r="Q425" i="66"/>
  <c r="Q512" i="64"/>
  <c r="Q445" i="66"/>
  <c r="Q47" i="62"/>
  <c r="Q25" i="61"/>
  <c r="Q527" i="68"/>
  <c r="Q449" i="67"/>
  <c r="Q463" i="65"/>
  <c r="Q146" i="62"/>
  <c r="Q530" i="68"/>
  <c r="Q411" i="72"/>
  <c r="Q415" i="71"/>
  <c r="Q425" i="67"/>
  <c r="Q424" i="66"/>
  <c r="Q443" i="67"/>
  <c r="Q433" i="72"/>
  <c r="Q504" i="64"/>
  <c r="Q162" i="62"/>
  <c r="Q442" i="67"/>
  <c r="Q82" i="62"/>
  <c r="Q435" i="70"/>
  <c r="Q446" i="67"/>
  <c r="Q85" i="61"/>
  <c r="Q144" i="61"/>
  <c r="Q559" i="68"/>
  <c r="Q144" i="62"/>
  <c r="Q502" i="64"/>
  <c r="Q28" i="61"/>
  <c r="Q447" i="66"/>
  <c r="Q423" i="72"/>
  <c r="Q450" i="70"/>
  <c r="Q476" i="64"/>
  <c r="Q423" i="69"/>
  <c r="Q448" i="70"/>
  <c r="Q456" i="70"/>
  <c r="Q449" i="65"/>
  <c r="Q451" i="65"/>
  <c r="Q556" i="68"/>
  <c r="Q454" i="70"/>
  <c r="Q66" i="61"/>
  <c r="Q447" i="67"/>
  <c r="Q440" i="66"/>
  <c r="Q417" i="72"/>
  <c r="Q557" i="68"/>
  <c r="Q458" i="67"/>
  <c r="Q431" i="69"/>
  <c r="Q164" i="61"/>
  <c r="Q551" i="68"/>
  <c r="Q452" i="67"/>
  <c r="Q458" i="66"/>
  <c r="Q432" i="71"/>
  <c r="Q432" i="72"/>
  <c r="Q63" i="63"/>
  <c r="Q414" i="72"/>
  <c r="Q435" i="65"/>
  <c r="Q435" i="71"/>
  <c r="Q548" i="68"/>
  <c r="Q456" i="69"/>
  <c r="Q481" i="64"/>
  <c r="Q450" i="65"/>
  <c r="Q403" i="71"/>
  <c r="Q470" i="64"/>
  <c r="Q435" i="67"/>
  <c r="Q442" i="70"/>
  <c r="Q435" i="69"/>
  <c r="Q534" i="68"/>
  <c r="Q538" i="68"/>
  <c r="Q425" i="70"/>
  <c r="Q451" i="69"/>
  <c r="Q430" i="67"/>
  <c r="Q535" i="68"/>
  <c r="Q437" i="71"/>
  <c r="Q47" i="61"/>
  <c r="Q488" i="64"/>
  <c r="Q563" i="68"/>
  <c r="Q466" i="64"/>
  <c r="Q439" i="69"/>
  <c r="Q4" i="62"/>
  <c r="Q85" i="62"/>
  <c r="Q440" i="67"/>
  <c r="Q450" i="69"/>
  <c r="Q458" i="65"/>
  <c r="Q421" i="66"/>
  <c r="Q406" i="72"/>
  <c r="Q125" i="61"/>
  <c r="Q448" i="67"/>
  <c r="Q483" i="64"/>
  <c r="Q539" i="68"/>
  <c r="Q421" i="70"/>
  <c r="Q439" i="65"/>
  <c r="Q453" i="66"/>
  <c r="Q469" i="64"/>
  <c r="Q44" i="61"/>
  <c r="Q429" i="70"/>
  <c r="Q560" i="68"/>
  <c r="Q537" i="68"/>
  <c r="Q421" i="67"/>
  <c r="Q437" i="72"/>
  <c r="Q432" i="66"/>
  <c r="Q529" i="68"/>
  <c r="Q430" i="66"/>
  <c r="Q445" i="67"/>
  <c r="Q434" i="65"/>
  <c r="Q430" i="70"/>
  <c r="Q128" i="62"/>
  <c r="Q454" i="67"/>
  <c r="Q453" i="67"/>
  <c r="Q487" i="64"/>
  <c r="Q25" i="63"/>
  <c r="Q541" i="68"/>
  <c r="Q413" i="72"/>
  <c r="Q462" i="66"/>
  <c r="Q428" i="66"/>
  <c r="Q421" i="72"/>
  <c r="Q440" i="69"/>
  <c r="Q499" i="64"/>
  <c r="Q63" i="62"/>
  <c r="Q528" i="68"/>
  <c r="Q432" i="65"/>
  <c r="Q66" i="62"/>
  <c r="Q421" i="71"/>
  <c r="Q443" i="70"/>
  <c r="Q580" i="68"/>
  <c r="Q491" i="64"/>
  <c r="Q451" i="66"/>
  <c r="Q431" i="67"/>
  <c r="Q471" i="67"/>
  <c r="Q452" i="69"/>
  <c r="Q420" i="66"/>
  <c r="Q429" i="66"/>
  <c r="Q431" i="65"/>
  <c r="Q444" i="70"/>
  <c r="Q423" i="67"/>
  <c r="Q442" i="66"/>
  <c r="Q582" i="68"/>
  <c r="Q424" i="72"/>
  <c r="Q552" i="68"/>
  <c r="Q146" i="61"/>
  <c r="Q465" i="65"/>
  <c r="Q439" i="67"/>
  <c r="Q432" i="69"/>
  <c r="Q454" i="66"/>
  <c r="Q420" i="65"/>
  <c r="Q454" i="69"/>
  <c r="Q558" i="68"/>
  <c r="Q447" i="65"/>
  <c r="Q444" i="65"/>
  <c r="Q467" i="64"/>
  <c r="Q433" i="66"/>
  <c r="Q501" i="64"/>
  <c r="Q427" i="66"/>
  <c r="Q578" i="68"/>
  <c r="Q451" i="70"/>
  <c r="Q442" i="69"/>
  <c r="Q547" i="68"/>
  <c r="Q429" i="71"/>
  <c r="Q434" i="67"/>
  <c r="Q452" i="66"/>
  <c r="Q427" i="70"/>
  <c r="Q464" i="67"/>
  <c r="Q449" i="70"/>
  <c r="Q531" i="68"/>
  <c r="Q453" i="65"/>
  <c r="Q447" i="70"/>
  <c r="Q446" i="65"/>
  <c r="Q562" i="68"/>
  <c r="Q109" i="61"/>
  <c r="Q443" i="66"/>
  <c r="Q442" i="65"/>
  <c r="Q508" i="64"/>
  <c r="Q522" i="64"/>
  <c r="Q555" i="68"/>
  <c r="Q492" i="64"/>
  <c r="Q423" i="71"/>
  <c r="Q450" i="66"/>
  <c r="Q426" i="67"/>
  <c r="Q448" i="66"/>
  <c r="Q439" i="70"/>
  <c r="Q403" i="72"/>
  <c r="Q429" i="67"/>
  <c r="Q7" i="62"/>
  <c r="Q500" i="64"/>
  <c r="Q427" i="65"/>
  <c r="Q82" i="63"/>
  <c r="Q7" i="61"/>
  <c r="Q423" i="66"/>
  <c r="Q425" i="65"/>
  <c r="Q479" i="64"/>
  <c r="Q4" i="61"/>
  <c r="Q523" i="68"/>
  <c r="Q576" i="68"/>
  <c r="Q405" i="72"/>
  <c r="Q431" i="72"/>
  <c r="Q421" i="69"/>
  <c r="Q405" i="71"/>
  <c r="Q431" i="66"/>
  <c r="Q423" i="65"/>
  <c r="Q472" i="66"/>
  <c r="Q431" i="71"/>
  <c r="Q446" i="66"/>
  <c r="Q472" i="70"/>
  <c r="Q415" i="72"/>
  <c r="Q471" i="64"/>
  <c r="Q431" i="70"/>
  <c r="Q497" i="64"/>
  <c r="Q25" i="62"/>
  <c r="Q448" i="65"/>
  <c r="Q44" i="63"/>
  <c r="Q444" i="66"/>
  <c r="Q524" i="68"/>
  <c r="Q446" i="70"/>
  <c r="Q164" i="62"/>
  <c r="Q445" i="65"/>
  <c r="Q106" i="62"/>
  <c r="Q63" i="61"/>
  <c r="Q448" i="69"/>
  <c r="Q420" i="70"/>
  <c r="Q411" i="71"/>
  <c r="Q128" i="61"/>
  <c r="Q454" i="65"/>
  <c r="Q554" i="68"/>
  <c r="Q429" i="72"/>
  <c r="Q444" i="67"/>
  <c r="Q82" i="61"/>
  <c r="Q420" i="69"/>
  <c r="Q478" i="64"/>
  <c r="Q571" i="68"/>
  <c r="Q536" i="68"/>
  <c r="Q428" i="70"/>
  <c r="Q523" i="64"/>
  <c r="Q28" i="62"/>
  <c r="Q428" i="65"/>
  <c r="Q543" i="68"/>
  <c r="Q449" i="66"/>
  <c r="Q432" i="67"/>
  <c r="Q533" i="68"/>
  <c r="Q439" i="66"/>
  <c r="Q4" i="63"/>
  <c r="Q565" i="68"/>
  <c r="Q414" i="71"/>
  <c r="Q453" i="70"/>
  <c r="Q424" i="69"/>
  <c r="Q513" i="64"/>
  <c r="Q44" i="62"/>
  <c r="Q463" i="67"/>
  <c r="Q472" i="65"/>
  <c r="Q463" i="66"/>
  <c r="Q575" i="68"/>
  <c r="Q426" i="70"/>
  <c r="Q424" i="71"/>
  <c r="Q532" i="68"/>
  <c r="Q567" i="68"/>
  <c r="Q428" i="67"/>
  <c r="Q451" i="67"/>
  <c r="Q423" i="70"/>
  <c r="Q162" i="61"/>
  <c r="Q421" i="65"/>
  <c r="Q417" i="71"/>
  <c r="Q429" i="65"/>
  <c r="Q465" i="66"/>
  <c r="Q125" i="62"/>
  <c r="Q440" i="70"/>
  <c r="Q550" i="68"/>
  <c r="Q435" i="66"/>
  <c r="Q472" i="67"/>
  <c r="Q435" i="72"/>
  <c r="Q429" i="69"/>
  <c r="Q427" i="67"/>
  <c r="Q434" i="70"/>
  <c r="Q420" i="67"/>
  <c r="Q450" i="67"/>
  <c r="Q109" i="62"/>
  <c r="Q490" i="64"/>
  <c r="Q465" i="67"/>
  <c r="Q440" i="65"/>
  <c r="Q106" i="61"/>
  <c r="Q438" i="67"/>
  <c r="Q422" i="67"/>
  <c r="Q420" i="71"/>
  <c r="Q43" i="62"/>
  <c r="Q422" i="69"/>
  <c r="Q441" i="67"/>
  <c r="Q3" i="61"/>
  <c r="Q43" i="63"/>
  <c r="Q468" i="64"/>
  <c r="Q438" i="65"/>
  <c r="Q422" i="71"/>
  <c r="Q441" i="65"/>
  <c r="Q62" i="62"/>
  <c r="Q465" i="64"/>
  <c r="Q124" i="62"/>
  <c r="Q489" i="64"/>
  <c r="Q438" i="70"/>
  <c r="Q507" i="64"/>
  <c r="Q457" i="65"/>
  <c r="Q43" i="61"/>
  <c r="Q81" i="61"/>
  <c r="Q62" i="61"/>
  <c r="Q161" i="61"/>
  <c r="Q81" i="62"/>
  <c r="Q441" i="70"/>
  <c r="Q419" i="67"/>
  <c r="Q105" i="62"/>
  <c r="Q81" i="63"/>
  <c r="Q441" i="69"/>
  <c r="Q441" i="66"/>
  <c r="Q24" i="63"/>
  <c r="Q422" i="65"/>
  <c r="Q402" i="71"/>
  <c r="Q457" i="66"/>
  <c r="Q457" i="67"/>
  <c r="Q422" i="72"/>
  <c r="Q143" i="61"/>
  <c r="Q24" i="62"/>
  <c r="Q438" i="66"/>
  <c r="Q404" i="71"/>
  <c r="Q105" i="61"/>
  <c r="Q24" i="61"/>
  <c r="Q402" i="72"/>
  <c r="Q438" i="69"/>
  <c r="Q62" i="63"/>
  <c r="Q546" i="68"/>
  <c r="Q419" i="65"/>
  <c r="Q419" i="66"/>
  <c r="Q3" i="62"/>
  <c r="Q420" i="72"/>
  <c r="Q486" i="64"/>
  <c r="Q422" i="70"/>
  <c r="Q419" i="69"/>
  <c r="Q419" i="70"/>
  <c r="Q143" i="62"/>
  <c r="Q525" i="68"/>
  <c r="Q570" i="68"/>
  <c r="Q404" i="72"/>
  <c r="Q422" i="66"/>
  <c r="Q124" i="61"/>
  <c r="Q549" i="68"/>
  <c r="Q3" i="63"/>
  <c r="Q161" i="62"/>
  <c r="Q522" i="68"/>
  <c r="Q418" i="69"/>
  <c r="Q464" i="64"/>
  <c r="Q419" i="71"/>
  <c r="Q545" i="68"/>
  <c r="Q437" i="69"/>
  <c r="Q401" i="72"/>
  <c r="Q456" i="65"/>
  <c r="Q401" i="71"/>
  <c r="Q418" i="65"/>
  <c r="Q418" i="70"/>
  <c r="Q521" i="68"/>
  <c r="Q456" i="67"/>
  <c r="Q485" i="64"/>
  <c r="Q437" i="67"/>
  <c r="Q419" i="72"/>
  <c r="Q437" i="65"/>
  <c r="Q418" i="67"/>
  <c r="Q569" i="68"/>
  <c r="Q418" i="66"/>
  <c r="Q506" i="64"/>
  <c r="Q437" i="70"/>
  <c r="Q437" i="66"/>
  <c r="Q456" i="66"/>
  <c r="H112" i="61"/>
  <c r="H172" i="63"/>
  <c r="H136" i="63"/>
  <c r="H114" i="61"/>
  <c r="H121" i="61"/>
  <c r="H149" i="61"/>
  <c r="H410" i="71"/>
  <c r="H410" i="72"/>
  <c r="H470" i="65"/>
  <c r="H416" i="71"/>
  <c r="H113" i="62"/>
  <c r="H16" i="63"/>
  <c r="H176" i="61"/>
  <c r="H168" i="62"/>
  <c r="H151" i="61"/>
  <c r="H114" i="62"/>
  <c r="H428" i="69"/>
  <c r="H84" i="63"/>
  <c r="H34" i="63"/>
  <c r="H132" i="63"/>
  <c r="H170" i="61"/>
  <c r="H542" i="68"/>
  <c r="H521" i="64"/>
  <c r="H572" i="68"/>
  <c r="H509" i="64"/>
  <c r="H48" i="63"/>
  <c r="H459" i="65"/>
  <c r="H466" i="65"/>
  <c r="H453" i="72"/>
  <c r="H170" i="62"/>
  <c r="H466" i="69"/>
  <c r="H434" i="66"/>
  <c r="H166" i="63"/>
  <c r="H96" i="63"/>
  <c r="H473" i="66"/>
  <c r="H115" i="61"/>
  <c r="H119" i="63"/>
  <c r="H67" i="63"/>
  <c r="H511" i="64"/>
  <c r="H59" i="61"/>
  <c r="H59" i="63"/>
  <c r="H167" i="63"/>
  <c r="H54" i="63"/>
  <c r="H447" i="72"/>
  <c r="H14" i="63"/>
  <c r="H133" i="63"/>
  <c r="H163" i="63"/>
  <c r="H167" i="61"/>
  <c r="H169" i="63"/>
  <c r="H6" i="63"/>
  <c r="H175" i="63"/>
  <c r="H53" i="63"/>
  <c r="H112" i="63"/>
  <c r="H129" i="63"/>
  <c r="H473" i="65"/>
  <c r="H425" i="69"/>
  <c r="H46" i="63"/>
  <c r="H158" i="62"/>
  <c r="H117" i="63"/>
  <c r="H173" i="63"/>
  <c r="H470" i="69"/>
  <c r="H470" i="67"/>
  <c r="H150" i="61"/>
  <c r="H8" i="63"/>
  <c r="H156" i="63"/>
  <c r="H98" i="63"/>
  <c r="H91" i="63"/>
  <c r="H107" i="63"/>
  <c r="H75" i="63"/>
  <c r="H79" i="63"/>
  <c r="H152" i="62"/>
  <c r="H584" i="68"/>
  <c r="H466" i="67"/>
  <c r="H137" i="63"/>
  <c r="H86" i="63"/>
  <c r="H114" i="63"/>
  <c r="H99" i="63"/>
  <c r="H169" i="61"/>
  <c r="H76" i="63"/>
  <c r="H591" i="68"/>
  <c r="H121" i="62"/>
  <c r="H154" i="63"/>
  <c r="H108" i="63"/>
  <c r="H36" i="63"/>
  <c r="H102" i="61"/>
  <c r="H141" i="63"/>
  <c r="H165" i="63"/>
  <c r="H459" i="66"/>
  <c r="H18" i="63"/>
  <c r="H446" i="71"/>
  <c r="H147" i="63"/>
  <c r="H116" i="63"/>
  <c r="H579" i="68"/>
  <c r="H467" i="67"/>
  <c r="H27" i="63"/>
  <c r="H149" i="63"/>
  <c r="H467" i="66"/>
  <c r="H517" i="64"/>
  <c r="H473" i="67"/>
  <c r="H449" i="72"/>
  <c r="H120" i="63"/>
  <c r="H408" i="72"/>
  <c r="H145" i="63"/>
  <c r="H446" i="69"/>
  <c r="H525" i="64"/>
  <c r="H47" i="63"/>
  <c r="H470" i="70"/>
  <c r="H466" i="70"/>
  <c r="H102" i="63"/>
  <c r="H167" i="62"/>
  <c r="H17" i="63"/>
  <c r="H416" i="72"/>
  <c r="H473" i="69"/>
  <c r="H590" i="68"/>
  <c r="H130" i="63"/>
  <c r="H459" i="69"/>
  <c r="H100" i="63"/>
  <c r="H152" i="61"/>
  <c r="H74" i="63"/>
  <c r="H57" i="63"/>
  <c r="H459" i="67"/>
  <c r="H171" i="63"/>
  <c r="H127" i="63"/>
  <c r="H152" i="63"/>
  <c r="H35" i="63"/>
  <c r="H29" i="63"/>
  <c r="H95" i="63"/>
  <c r="H73" i="63"/>
  <c r="H174" i="63"/>
  <c r="H587" i="68"/>
  <c r="H176" i="62"/>
  <c r="H453" i="71"/>
  <c r="H135" i="63"/>
  <c r="H409" i="72"/>
  <c r="H158" i="61"/>
  <c r="H583" i="68"/>
  <c r="H153" i="63"/>
  <c r="H155" i="63"/>
  <c r="H22" i="63"/>
  <c r="H59" i="62"/>
  <c r="H138" i="63"/>
  <c r="H121" i="63"/>
  <c r="H467" i="65"/>
  <c r="H176" i="63"/>
  <c r="H170" i="63"/>
  <c r="H467" i="69"/>
  <c r="H97" i="63"/>
  <c r="H158" i="63"/>
  <c r="H41" i="63"/>
  <c r="H115" i="63"/>
  <c r="H60" i="63"/>
  <c r="H466" i="66"/>
  <c r="H450" i="71"/>
  <c r="H58" i="63"/>
  <c r="H15" i="63"/>
  <c r="H113" i="63"/>
  <c r="H103" i="63"/>
  <c r="H37" i="63"/>
  <c r="H470" i="66"/>
  <c r="H446" i="72"/>
  <c r="H169" i="62"/>
  <c r="H101" i="63"/>
  <c r="H134" i="63"/>
  <c r="H112" i="62"/>
  <c r="H159" i="63"/>
  <c r="H459" i="70"/>
  <c r="H426" i="69"/>
  <c r="H126" i="63"/>
  <c r="H118" i="63"/>
  <c r="H55" i="63"/>
  <c r="H38" i="63"/>
  <c r="H473" i="70"/>
  <c r="H102" i="62"/>
  <c r="H407" i="72"/>
  <c r="H467" i="70"/>
  <c r="H149" i="62"/>
  <c r="H518" i="64"/>
  <c r="H150" i="62"/>
  <c r="H177" i="63"/>
  <c r="H447" i="71"/>
  <c r="H131" i="63"/>
  <c r="H72" i="63"/>
  <c r="H151" i="63"/>
  <c r="H151" i="62"/>
  <c r="H56" i="63"/>
  <c r="H115" i="62"/>
  <c r="H122" i="63"/>
  <c r="H427" i="69"/>
  <c r="H157" i="63"/>
  <c r="H65" i="63"/>
  <c r="H110" i="63"/>
  <c r="H97" i="62"/>
  <c r="H458" i="69"/>
  <c r="H146" i="63"/>
  <c r="H148" i="63"/>
  <c r="H441" i="72"/>
  <c r="H469" i="67"/>
  <c r="H453" i="69"/>
  <c r="H439" i="71"/>
  <c r="H453" i="66"/>
  <c r="H144" i="63"/>
  <c r="H106" i="63"/>
  <c r="H445" i="71"/>
  <c r="H113" i="61"/>
  <c r="H468" i="67"/>
  <c r="H585" i="68"/>
  <c r="H574" i="68"/>
  <c r="H510" i="64"/>
  <c r="H468" i="65"/>
  <c r="H150" i="63"/>
  <c r="H452" i="71"/>
  <c r="H408" i="71"/>
  <c r="H444" i="72"/>
  <c r="H463" i="69"/>
  <c r="H461" i="70"/>
  <c r="H469" i="65"/>
  <c r="H451" i="71"/>
  <c r="H168" i="63"/>
  <c r="H425" i="71"/>
  <c r="H450" i="72"/>
  <c r="H588" i="68"/>
  <c r="H471" i="66"/>
  <c r="H28" i="63"/>
  <c r="H461" i="69"/>
  <c r="H164" i="63"/>
  <c r="H464" i="69"/>
  <c r="H49" i="62"/>
  <c r="H428" i="71"/>
  <c r="H447" i="69"/>
  <c r="H461" i="65"/>
  <c r="H7" i="63"/>
  <c r="H472" i="66"/>
  <c r="H458" i="70"/>
  <c r="H448" i="72"/>
  <c r="H468" i="66"/>
  <c r="H451" i="72"/>
  <c r="H471" i="69"/>
  <c r="H168" i="61"/>
  <c r="H32" i="63"/>
  <c r="H461" i="66"/>
  <c r="H464" i="70"/>
  <c r="H566" i="68"/>
  <c r="H461" i="67"/>
  <c r="H425" i="72"/>
  <c r="H586" i="68"/>
  <c r="H434" i="69"/>
  <c r="H66" i="63"/>
  <c r="H128" i="63"/>
  <c r="H465" i="70"/>
  <c r="H469" i="66"/>
  <c r="H452" i="72"/>
  <c r="H463" i="70"/>
  <c r="H445" i="69"/>
  <c r="H32" i="62"/>
  <c r="H117" i="61"/>
  <c r="H468" i="70"/>
  <c r="H441" i="71"/>
  <c r="H444" i="69"/>
  <c r="H448" i="71"/>
  <c r="H109" i="63"/>
  <c r="H468" i="69"/>
  <c r="H162" i="63"/>
  <c r="H444" i="71"/>
  <c r="H427" i="72"/>
  <c r="H172" i="61"/>
  <c r="H434" i="72"/>
  <c r="H449" i="71"/>
  <c r="H55" i="61"/>
  <c r="H469" i="69"/>
  <c r="H519" i="64"/>
  <c r="H520" i="64"/>
  <c r="H443" i="72"/>
  <c r="H465" i="69"/>
  <c r="H89" i="63"/>
  <c r="H427" i="71"/>
  <c r="H445" i="72"/>
  <c r="H434" i="71"/>
  <c r="H125" i="63"/>
  <c r="H469" i="70"/>
  <c r="H85" i="63"/>
  <c r="H409" i="71"/>
  <c r="H439" i="72"/>
  <c r="H51" i="63"/>
  <c r="H111" i="63"/>
  <c r="H428" i="72"/>
  <c r="H472" i="69"/>
  <c r="H407" i="71"/>
  <c r="H443" i="71"/>
  <c r="H581" i="68"/>
  <c r="H424" i="69"/>
  <c r="H406" i="72"/>
  <c r="H412" i="71"/>
  <c r="H452" i="65"/>
  <c r="H12" i="63"/>
  <c r="H175" i="61"/>
  <c r="H145" i="62"/>
  <c r="H40" i="61"/>
  <c r="H155" i="62"/>
  <c r="H122" i="62"/>
  <c r="H54" i="62"/>
  <c r="H443" i="69"/>
  <c r="H161" i="63"/>
  <c r="H87" i="62"/>
  <c r="H159" i="61"/>
  <c r="H136" i="62"/>
  <c r="H68" i="61"/>
  <c r="H462" i="69"/>
  <c r="H16" i="62"/>
  <c r="H15" i="62"/>
  <c r="H11" i="62"/>
  <c r="H96" i="61"/>
  <c r="H9" i="62"/>
  <c r="H426" i="72"/>
  <c r="H134" i="61"/>
  <c r="H73" i="62"/>
  <c r="H83" i="63"/>
  <c r="H69" i="61"/>
  <c r="H426" i="66"/>
  <c r="H94" i="61"/>
  <c r="H60" i="62"/>
  <c r="H38" i="62"/>
  <c r="H33" i="63"/>
  <c r="H174" i="62"/>
  <c r="H78" i="63"/>
  <c r="H430" i="65"/>
  <c r="H12" i="62"/>
  <c r="H138" i="62"/>
  <c r="H92" i="63"/>
  <c r="H83" i="62"/>
  <c r="H64" i="63"/>
  <c r="H27" i="61"/>
  <c r="H166" i="62"/>
  <c r="H157" i="61"/>
  <c r="H153" i="61"/>
  <c r="H135" i="61"/>
  <c r="H76" i="61"/>
  <c r="H53" i="62"/>
  <c r="H41" i="61"/>
  <c r="H165" i="62"/>
  <c r="H50" i="62"/>
  <c r="H39" i="62"/>
  <c r="H10" i="62"/>
  <c r="H457" i="69"/>
  <c r="H31" i="62"/>
  <c r="H21" i="61"/>
  <c r="H36" i="62"/>
  <c r="H8" i="62"/>
  <c r="H39" i="61"/>
  <c r="H10" i="61"/>
  <c r="H452" i="66"/>
  <c r="H433" i="70"/>
  <c r="H58" i="62"/>
  <c r="H440" i="71"/>
  <c r="H137" i="61"/>
  <c r="H35" i="61"/>
  <c r="H13" i="62"/>
  <c r="H153" i="62"/>
  <c r="H140" i="61"/>
  <c r="H108" i="62"/>
  <c r="H98" i="62"/>
  <c r="H90" i="62"/>
  <c r="H71" i="61"/>
  <c r="H55" i="62"/>
  <c r="H48" i="61"/>
  <c r="H462" i="70"/>
  <c r="H10" i="63"/>
  <c r="H5" i="61"/>
  <c r="H103" i="62"/>
  <c r="H148" i="62"/>
  <c r="H87" i="63"/>
  <c r="H154" i="61"/>
  <c r="H30" i="61"/>
  <c r="H18" i="62"/>
  <c r="H132" i="61"/>
  <c r="H17" i="61"/>
  <c r="H433" i="71"/>
  <c r="H20" i="63"/>
  <c r="H77" i="61"/>
  <c r="H93" i="62"/>
  <c r="H26" i="62"/>
  <c r="H140" i="63"/>
  <c r="H107" i="62"/>
  <c r="H37" i="62"/>
  <c r="H138" i="61"/>
  <c r="H79" i="61"/>
  <c r="H48" i="62"/>
  <c r="H460" i="70"/>
  <c r="H471" i="65"/>
  <c r="H136" i="61"/>
  <c r="H443" i="70"/>
  <c r="H74" i="62"/>
  <c r="H111" i="62"/>
  <c r="H34" i="61"/>
  <c r="H22" i="61"/>
  <c r="H11" i="63"/>
  <c r="H442" i="72"/>
  <c r="H172" i="62"/>
  <c r="H21" i="63"/>
  <c r="H577" i="68"/>
  <c r="H87" i="61"/>
  <c r="H92" i="62"/>
  <c r="H69" i="62"/>
  <c r="H13" i="63"/>
  <c r="H457" i="70"/>
  <c r="H163" i="61"/>
  <c r="H157" i="62"/>
  <c r="H131" i="61"/>
  <c r="H120" i="61"/>
  <c r="H89" i="61"/>
  <c r="H74" i="61"/>
  <c r="H70" i="61"/>
  <c r="H33" i="61"/>
  <c r="H165" i="61"/>
  <c r="H147" i="62"/>
  <c r="H88" i="61"/>
  <c r="H77" i="63"/>
  <c r="H50" i="61"/>
  <c r="H39" i="63"/>
  <c r="H9" i="63"/>
  <c r="H122" i="61"/>
  <c r="H54" i="61"/>
  <c r="H26" i="61"/>
  <c r="H433" i="72"/>
  <c r="H88" i="62"/>
  <c r="H134" i="62"/>
  <c r="H30" i="63"/>
  <c r="H449" i="69"/>
  <c r="H101" i="61"/>
  <c r="H65" i="62"/>
  <c r="H14" i="61"/>
  <c r="H573" i="68"/>
  <c r="H126" i="61"/>
  <c r="H97" i="61"/>
  <c r="H94" i="62"/>
  <c r="H86" i="62"/>
  <c r="H52" i="61"/>
  <c r="H29" i="61"/>
  <c r="H20" i="61"/>
  <c r="H15" i="61"/>
  <c r="H105" i="63"/>
  <c r="H110" i="62"/>
  <c r="H78" i="61"/>
  <c r="H5" i="62"/>
  <c r="H51" i="61"/>
  <c r="H154" i="62"/>
  <c r="H45" i="62"/>
  <c r="H406" i="71"/>
  <c r="H561" i="68"/>
  <c r="H159" i="62"/>
  <c r="H75" i="61"/>
  <c r="H71" i="63"/>
  <c r="H19" i="63"/>
  <c r="H96" i="62"/>
  <c r="H16" i="61"/>
  <c r="H460" i="69"/>
  <c r="H415" i="72"/>
  <c r="H100" i="61"/>
  <c r="H84" i="62"/>
  <c r="H26" i="63"/>
  <c r="H9" i="61"/>
  <c r="H175" i="62"/>
  <c r="H56" i="62"/>
  <c r="H52" i="63"/>
  <c r="H19" i="61"/>
  <c r="H40" i="63"/>
  <c r="H537" i="68"/>
  <c r="H430" i="66"/>
  <c r="H100" i="62"/>
  <c r="H83" i="61"/>
  <c r="H145" i="61"/>
  <c r="H116" i="62"/>
  <c r="H19" i="62"/>
  <c r="H118" i="61"/>
  <c r="H156" i="61"/>
  <c r="H5" i="63"/>
  <c r="H515" i="64"/>
  <c r="H84" i="61"/>
  <c r="H68" i="62"/>
  <c r="H35" i="62"/>
  <c r="H30" i="62"/>
  <c r="H522" i="64"/>
  <c r="H540" i="68"/>
  <c r="H424" i="67"/>
  <c r="H498" i="64"/>
  <c r="H141" i="61"/>
  <c r="H101" i="62"/>
  <c r="H119" i="62"/>
  <c r="H103" i="61"/>
  <c r="H93" i="63"/>
  <c r="H460" i="67"/>
  <c r="H141" i="62"/>
  <c r="H65" i="61"/>
  <c r="H27" i="62"/>
  <c r="H13" i="61"/>
  <c r="H433" i="69"/>
  <c r="H139" i="63"/>
  <c r="H135" i="62"/>
  <c r="H127" i="62"/>
  <c r="H111" i="61"/>
  <c r="H93" i="61"/>
  <c r="H91" i="62"/>
  <c r="H86" i="61"/>
  <c r="H75" i="62"/>
  <c r="H70" i="62"/>
  <c r="H60" i="61"/>
  <c r="H52" i="62"/>
  <c r="H22" i="62"/>
  <c r="H20" i="62"/>
  <c r="H130" i="62"/>
  <c r="H173" i="61"/>
  <c r="H117" i="62"/>
  <c r="H77" i="62"/>
  <c r="H6" i="61"/>
  <c r="H58" i="61"/>
  <c r="H46" i="61"/>
  <c r="H31" i="63"/>
  <c r="H21" i="62"/>
  <c r="H18" i="61"/>
  <c r="H438" i="72"/>
  <c r="H126" i="62"/>
  <c r="H99" i="62"/>
  <c r="H90" i="63"/>
  <c r="H433" i="67"/>
  <c r="H171" i="61"/>
  <c r="H140" i="62"/>
  <c r="H116" i="61"/>
  <c r="H108" i="61"/>
  <c r="H99" i="61"/>
  <c r="H95" i="61"/>
  <c r="H90" i="61"/>
  <c r="H72" i="62"/>
  <c r="H37" i="61"/>
  <c r="H33" i="62"/>
  <c r="H173" i="62"/>
  <c r="H147" i="61"/>
  <c r="H118" i="62"/>
  <c r="H6" i="62"/>
  <c r="H440" i="72"/>
  <c r="H156" i="62"/>
  <c r="H73" i="61"/>
  <c r="H124" i="63"/>
  <c r="H424" i="71"/>
  <c r="H64" i="61"/>
  <c r="H139" i="62"/>
  <c r="H131" i="62"/>
  <c r="H107" i="61"/>
  <c r="H57" i="61"/>
  <c r="H53" i="61"/>
  <c r="H50" i="63"/>
  <c r="H32" i="61"/>
  <c r="H148" i="61"/>
  <c r="H452" i="70"/>
  <c r="H70" i="63"/>
  <c r="H68" i="63"/>
  <c r="H64" i="62"/>
  <c r="H166" i="61"/>
  <c r="H130" i="61"/>
  <c r="H127" i="61"/>
  <c r="H67" i="62"/>
  <c r="H36" i="61"/>
  <c r="H34" i="62"/>
  <c r="H110" i="61"/>
  <c r="H40" i="62"/>
  <c r="H460" i="65"/>
  <c r="H155" i="61"/>
  <c r="H31" i="61"/>
  <c r="H464" i="66"/>
  <c r="H442" i="71"/>
  <c r="H445" i="66"/>
  <c r="H460" i="66"/>
  <c r="H98" i="61"/>
  <c r="H94" i="63"/>
  <c r="H57" i="62"/>
  <c r="H41" i="62"/>
  <c r="H8" i="61"/>
  <c r="H163" i="62"/>
  <c r="H132" i="62"/>
  <c r="H89" i="62"/>
  <c r="H139" i="61"/>
  <c r="H67" i="61"/>
  <c r="H129" i="62"/>
  <c r="H49" i="63"/>
  <c r="H133" i="61"/>
  <c r="H92" i="61"/>
  <c r="H78" i="62"/>
  <c r="H133" i="62"/>
  <c r="H45" i="63"/>
  <c r="H438" i="71"/>
  <c r="H120" i="62"/>
  <c r="H143" i="63"/>
  <c r="H45" i="61"/>
  <c r="H51" i="62"/>
  <c r="H12" i="61"/>
  <c r="H129" i="61"/>
  <c r="H119" i="61"/>
  <c r="H49" i="61"/>
  <c r="H11" i="61"/>
  <c r="H88" i="63"/>
  <c r="H430" i="72"/>
  <c r="H91" i="61"/>
  <c r="H56" i="61"/>
  <c r="H46" i="62"/>
  <c r="H17" i="62"/>
  <c r="H14" i="62"/>
  <c r="H494" i="64"/>
  <c r="H452" i="69"/>
  <c r="H426" i="65"/>
  <c r="H69" i="63"/>
  <c r="H426" i="71"/>
  <c r="H171" i="62"/>
  <c r="H95" i="62"/>
  <c r="H79" i="62"/>
  <c r="H72" i="61"/>
  <c r="H29" i="62"/>
  <c r="H71" i="62"/>
  <c r="H177" i="61"/>
  <c r="H177" i="62"/>
  <c r="H38" i="61"/>
  <c r="H174" i="61"/>
  <c r="H76" i="62"/>
  <c r="H137" i="62"/>
  <c r="H442" i="67"/>
  <c r="H448" i="67"/>
  <c r="H411" i="72"/>
  <c r="H481" i="64"/>
  <c r="H435" i="66"/>
  <c r="H500" i="64"/>
  <c r="H497" i="64"/>
  <c r="H435" i="69"/>
  <c r="H530" i="68"/>
  <c r="H442" i="70"/>
  <c r="H453" i="70"/>
  <c r="H447" i="67"/>
  <c r="H431" i="69"/>
  <c r="H496" i="64"/>
  <c r="H413" i="72"/>
  <c r="H445" i="65"/>
  <c r="H469" i="64"/>
  <c r="H28" i="62"/>
  <c r="H427" i="66"/>
  <c r="H554" i="68"/>
  <c r="H440" i="70"/>
  <c r="H415" i="71"/>
  <c r="H479" i="64"/>
  <c r="H432" i="71"/>
  <c r="H445" i="67"/>
  <c r="H536" i="68"/>
  <c r="H480" i="64"/>
  <c r="H454" i="66"/>
  <c r="H430" i="67"/>
  <c r="H473" i="64"/>
  <c r="H454" i="70"/>
  <c r="H429" i="71"/>
  <c r="H450" i="65"/>
  <c r="H439" i="69"/>
  <c r="H424" i="66"/>
  <c r="H444" i="65"/>
  <c r="H576" i="68"/>
  <c r="H63" i="63"/>
  <c r="H567" i="68"/>
  <c r="H423" i="69"/>
  <c r="H555" i="68"/>
  <c r="H538" i="68"/>
  <c r="H526" i="68"/>
  <c r="H462" i="67"/>
  <c r="H431" i="66"/>
  <c r="H432" i="70"/>
  <c r="H146" i="61"/>
  <c r="H483" i="64"/>
  <c r="H516" i="64"/>
  <c r="H447" i="70"/>
  <c r="H433" i="65"/>
  <c r="H412" i="72"/>
  <c r="H432" i="65"/>
  <c r="H85" i="61"/>
  <c r="H427" i="70"/>
  <c r="H431" i="65"/>
  <c r="H420" i="66"/>
  <c r="H44" i="63"/>
  <c r="H529" i="68"/>
  <c r="H534" i="68"/>
  <c r="H420" i="70"/>
  <c r="H524" i="68"/>
  <c r="H478" i="64"/>
  <c r="H430" i="71"/>
  <c r="H465" i="67"/>
  <c r="H432" i="69"/>
  <c r="H501" i="64"/>
  <c r="H444" i="70"/>
  <c r="H453" i="65"/>
  <c r="H431" i="72"/>
  <c r="H442" i="69"/>
  <c r="H417" i="72"/>
  <c r="H463" i="65"/>
  <c r="H532" i="68"/>
  <c r="H439" i="65"/>
  <c r="H465" i="65"/>
  <c r="H162" i="61"/>
  <c r="H63" i="62"/>
  <c r="H503" i="64"/>
  <c r="H466" i="64"/>
  <c r="H447" i="66"/>
  <c r="H449" i="70"/>
  <c r="H564" i="68"/>
  <c r="H426" i="67"/>
  <c r="H411" i="71"/>
  <c r="H128" i="61"/>
  <c r="H476" i="64"/>
  <c r="H535" i="68"/>
  <c r="H434" i="70"/>
  <c r="H44" i="61"/>
  <c r="H453" i="67"/>
  <c r="H464" i="65"/>
  <c r="H66" i="61"/>
  <c r="H423" i="72"/>
  <c r="H442" i="65"/>
  <c r="H463" i="67"/>
  <c r="H543" i="68"/>
  <c r="H423" i="65"/>
  <c r="H426" i="70"/>
  <c r="H439" i="66"/>
  <c r="H553" i="68"/>
  <c r="H423" i="67"/>
  <c r="H452" i="67"/>
  <c r="H164" i="62"/>
  <c r="H431" i="67"/>
  <c r="H464" i="67"/>
  <c r="H495" i="64"/>
  <c r="H446" i="66"/>
  <c r="H431" i="70"/>
  <c r="H451" i="67"/>
  <c r="H421" i="71"/>
  <c r="H462" i="65"/>
  <c r="H475" i="64"/>
  <c r="H446" i="70"/>
  <c r="H82" i="61"/>
  <c r="H487" i="64"/>
  <c r="H582" i="68"/>
  <c r="H470" i="64"/>
  <c r="H471" i="64"/>
  <c r="H450" i="67"/>
  <c r="H405" i="72"/>
  <c r="H424" i="70"/>
  <c r="H471" i="70"/>
  <c r="H421" i="66"/>
  <c r="H523" i="68"/>
  <c r="H414" i="71"/>
  <c r="H458" i="65"/>
  <c r="H425" i="66"/>
  <c r="H428" i="66"/>
  <c r="H539" i="68"/>
  <c r="H439" i="67"/>
  <c r="H550" i="68"/>
  <c r="H589" i="68"/>
  <c r="H431" i="71"/>
  <c r="H451" i="66"/>
  <c r="H427" i="67"/>
  <c r="H502" i="64"/>
  <c r="H425" i="70"/>
  <c r="H423" i="71"/>
  <c r="H474" i="64"/>
  <c r="H445" i="70"/>
  <c r="H25" i="61"/>
  <c r="H164" i="61"/>
  <c r="H447" i="65"/>
  <c r="H435" i="67"/>
  <c r="H421" i="67"/>
  <c r="H413" i="71"/>
  <c r="H446" i="67"/>
  <c r="H106" i="61"/>
  <c r="H448" i="66"/>
  <c r="H440" i="65"/>
  <c r="H444" i="67"/>
  <c r="H435" i="70"/>
  <c r="H440" i="69"/>
  <c r="H435" i="72"/>
  <c r="H580" i="68"/>
  <c r="H471" i="67"/>
  <c r="H440" i="66"/>
  <c r="H429" i="67"/>
  <c r="H524" i="64"/>
  <c r="H442" i="66"/>
  <c r="H575" i="68"/>
  <c r="H444" i="66"/>
  <c r="H514" i="64"/>
  <c r="H563" i="68"/>
  <c r="H458" i="67"/>
  <c r="H432" i="66"/>
  <c r="H428" i="67"/>
  <c r="H454" i="69"/>
  <c r="H4" i="62"/>
  <c r="H434" i="67"/>
  <c r="H28" i="61"/>
  <c r="H125" i="61"/>
  <c r="H4" i="63"/>
  <c r="H462" i="66"/>
  <c r="H448" i="65"/>
  <c r="H454" i="65"/>
  <c r="H548" i="68"/>
  <c r="H578" i="68"/>
  <c r="H440" i="67"/>
  <c r="H499" i="64"/>
  <c r="H424" i="65"/>
  <c r="H472" i="65"/>
  <c r="H508" i="64"/>
  <c r="H472" i="70"/>
  <c r="H512" i="64"/>
  <c r="H451" i="70"/>
  <c r="H450" i="69"/>
  <c r="H82" i="62"/>
  <c r="H82" i="63"/>
  <c r="H446" i="65"/>
  <c r="H443" i="65"/>
  <c r="H557" i="68"/>
  <c r="H433" i="66"/>
  <c r="H403" i="72"/>
  <c r="H449" i="67"/>
  <c r="H562" i="68"/>
  <c r="H448" i="70"/>
  <c r="H47" i="61"/>
  <c r="H449" i="66"/>
  <c r="H472" i="67"/>
  <c r="H493" i="64"/>
  <c r="H439" i="70"/>
  <c r="H443" i="66"/>
  <c r="H556" i="68"/>
  <c r="H482" i="64"/>
  <c r="H488" i="64"/>
  <c r="H551" i="68"/>
  <c r="H472" i="64"/>
  <c r="H435" i="65"/>
  <c r="H559" i="68"/>
  <c r="H429" i="69"/>
  <c r="H429" i="70"/>
  <c r="H25" i="63"/>
  <c r="H450" i="70"/>
  <c r="H513" i="64"/>
  <c r="H109" i="62"/>
  <c r="H504" i="64"/>
  <c r="H421" i="65"/>
  <c r="H435" i="71"/>
  <c r="H428" i="70"/>
  <c r="H47" i="62"/>
  <c r="H434" i="65"/>
  <c r="H432" i="72"/>
  <c r="H428" i="65"/>
  <c r="H106" i="62"/>
  <c r="H144" i="61"/>
  <c r="H414" i="72"/>
  <c r="H66" i="62"/>
  <c r="H533" i="68"/>
  <c r="H448" i="69"/>
  <c r="H421" i="70"/>
  <c r="H477" i="64"/>
  <c r="H7" i="62"/>
  <c r="H456" i="69"/>
  <c r="H560" i="68"/>
  <c r="H432" i="67"/>
  <c r="H421" i="72"/>
  <c r="H420" i="65"/>
  <c r="H454" i="67"/>
  <c r="H420" i="69"/>
  <c r="H527" i="68"/>
  <c r="H425" i="65"/>
  <c r="H417" i="71"/>
  <c r="H144" i="62"/>
  <c r="H490" i="64"/>
  <c r="H109" i="61"/>
  <c r="H423" i="70"/>
  <c r="H571" i="68"/>
  <c r="H565" i="68"/>
  <c r="H429" i="72"/>
  <c r="H430" i="70"/>
  <c r="H429" i="66"/>
  <c r="H437" i="71"/>
  <c r="H128" i="62"/>
  <c r="H85" i="62"/>
  <c r="H425" i="67"/>
  <c r="H162" i="62"/>
  <c r="H146" i="62"/>
  <c r="H7" i="61"/>
  <c r="H449" i="65"/>
  <c r="H421" i="69"/>
  <c r="H25" i="62"/>
  <c r="H528" i="68"/>
  <c r="H63" i="61"/>
  <c r="H405" i="71"/>
  <c r="H4" i="61"/>
  <c r="H541" i="68"/>
  <c r="H450" i="66"/>
  <c r="H423" i="66"/>
  <c r="H531" i="68"/>
  <c r="H491" i="64"/>
  <c r="H451" i="69"/>
  <c r="H437" i="72"/>
  <c r="H458" i="66"/>
  <c r="H547" i="68"/>
  <c r="H44" i="62"/>
  <c r="H430" i="69"/>
  <c r="H465" i="66"/>
  <c r="H558" i="68"/>
  <c r="H492" i="64"/>
  <c r="H523" i="64"/>
  <c r="H403" i="71"/>
  <c r="H125" i="62"/>
  <c r="H427" i="65"/>
  <c r="H552" i="68"/>
  <c r="H429" i="65"/>
  <c r="H424" i="72"/>
  <c r="H463" i="66"/>
  <c r="H467" i="64"/>
  <c r="H420" i="67"/>
  <c r="H443" i="67"/>
  <c r="H451" i="65"/>
  <c r="H438" i="65"/>
  <c r="H457" i="65"/>
  <c r="H3" i="61"/>
  <c r="H525" i="68"/>
  <c r="H422" i="69"/>
  <c r="H438" i="69"/>
  <c r="H24" i="63"/>
  <c r="H468" i="64"/>
  <c r="H43" i="63"/>
  <c r="H420" i="71"/>
  <c r="H419" i="67"/>
  <c r="H457" i="66"/>
  <c r="H422" i="66"/>
  <c r="H404" i="71"/>
  <c r="H124" i="62"/>
  <c r="H81" i="62"/>
  <c r="H422" i="71"/>
  <c r="H438" i="67"/>
  <c r="H419" i="69"/>
  <c r="H419" i="70"/>
  <c r="H105" i="62"/>
  <c r="H441" i="69"/>
  <c r="H422" i="67"/>
  <c r="H422" i="72"/>
  <c r="H546" i="68"/>
  <c r="H81" i="61"/>
  <c r="H161" i="61"/>
  <c r="H124" i="61"/>
  <c r="H457" i="67"/>
  <c r="H441" i="66"/>
  <c r="H105" i="61"/>
  <c r="H43" i="61"/>
  <c r="H404" i="72"/>
  <c r="H62" i="62"/>
  <c r="H419" i="66"/>
  <c r="H489" i="64"/>
  <c r="H438" i="70"/>
  <c r="H402" i="71"/>
  <c r="H465" i="64"/>
  <c r="H62" i="61"/>
  <c r="H3" i="63"/>
  <c r="H422" i="65"/>
  <c r="H143" i="62"/>
  <c r="H549" i="68"/>
  <c r="H522" i="68"/>
  <c r="H486" i="64"/>
  <c r="H570" i="68"/>
  <c r="H420" i="72"/>
  <c r="H62" i="63"/>
  <c r="H441" i="70"/>
  <c r="H441" i="67"/>
  <c r="H161" i="62"/>
  <c r="H24" i="62"/>
  <c r="H402" i="72"/>
  <c r="H3" i="62"/>
  <c r="H81" i="63"/>
  <c r="H507" i="64"/>
  <c r="H438" i="66"/>
  <c r="H441" i="65"/>
  <c r="H43" i="62"/>
  <c r="H456" i="70"/>
  <c r="H419" i="65"/>
  <c r="H143" i="61"/>
  <c r="H422" i="70"/>
  <c r="H24" i="61"/>
  <c r="H464" i="64"/>
  <c r="H437" i="70"/>
  <c r="H418" i="66"/>
  <c r="H418" i="67"/>
  <c r="H485" i="64"/>
  <c r="H418" i="70"/>
  <c r="H437" i="69"/>
  <c r="H401" i="72"/>
  <c r="H401" i="71"/>
  <c r="H437" i="65"/>
  <c r="H506" i="64"/>
  <c r="H521" i="68"/>
  <c r="H456" i="66"/>
  <c r="H545" i="68"/>
  <c r="H437" i="67"/>
  <c r="H456" i="67"/>
  <c r="H419" i="71"/>
  <c r="H456" i="65"/>
  <c r="H419" i="72"/>
  <c r="H418" i="65"/>
  <c r="H437" i="66"/>
  <c r="H569" i="68"/>
  <c r="H418" i="69"/>
  <c r="M12" i="63"/>
  <c r="M79" i="63"/>
  <c r="M118" i="63"/>
  <c r="M114" i="63"/>
  <c r="M517" i="64"/>
  <c r="M473" i="66"/>
  <c r="M428" i="69"/>
  <c r="M410" i="72"/>
  <c r="M470" i="65"/>
  <c r="M473" i="69"/>
  <c r="M518" i="64"/>
  <c r="M467" i="67"/>
  <c r="M583" i="68"/>
  <c r="M473" i="70"/>
  <c r="M509" i="64"/>
  <c r="M467" i="69"/>
  <c r="M450" i="71"/>
  <c r="M121" i="62"/>
  <c r="M127" i="63"/>
  <c r="M467" i="70"/>
  <c r="M532" i="68"/>
  <c r="M542" i="68"/>
  <c r="M410" i="71"/>
  <c r="M467" i="66"/>
  <c r="M93" i="62"/>
  <c r="M158" i="62"/>
  <c r="M54" i="63"/>
  <c r="M154" i="63"/>
  <c r="M168" i="62"/>
  <c r="M16" i="63"/>
  <c r="M177" i="63"/>
  <c r="M158" i="63"/>
  <c r="M167" i="63"/>
  <c r="M48" i="63"/>
  <c r="M525" i="64"/>
  <c r="M459" i="67"/>
  <c r="M521" i="64"/>
  <c r="M473" i="65"/>
  <c r="M453" i="72"/>
  <c r="M579" i="68"/>
  <c r="M114" i="62"/>
  <c r="M110" i="63"/>
  <c r="M447" i="72"/>
  <c r="M466" i="65"/>
  <c r="M149" i="62"/>
  <c r="M535" i="68"/>
  <c r="M58" i="63"/>
  <c r="M34" i="63"/>
  <c r="M169" i="63"/>
  <c r="M102" i="61"/>
  <c r="M131" i="63"/>
  <c r="M470" i="67"/>
  <c r="M175" i="63"/>
  <c r="M11" i="62"/>
  <c r="M170" i="63"/>
  <c r="M133" i="63"/>
  <c r="M159" i="63"/>
  <c r="M91" i="63"/>
  <c r="M580" i="68"/>
  <c r="M22" i="63"/>
  <c r="M95" i="61"/>
  <c r="M140" i="63"/>
  <c r="M47" i="63"/>
  <c r="M98" i="63"/>
  <c r="M496" i="64"/>
  <c r="M117" i="63"/>
  <c r="M102" i="63"/>
  <c r="M116" i="63"/>
  <c r="M119" i="63"/>
  <c r="M74" i="63"/>
  <c r="M176" i="63"/>
  <c r="M55" i="63"/>
  <c r="M176" i="62"/>
  <c r="M13" i="63"/>
  <c r="M166" i="63"/>
  <c r="M84" i="63"/>
  <c r="M11" i="63"/>
  <c r="M96" i="63"/>
  <c r="M427" i="72"/>
  <c r="M130" i="63"/>
  <c r="M516" i="64"/>
  <c r="M170" i="61"/>
  <c r="M466" i="67"/>
  <c r="M425" i="72"/>
  <c r="M15" i="63"/>
  <c r="M446" i="72"/>
  <c r="M27" i="63"/>
  <c r="M515" i="64"/>
  <c r="M134" i="63"/>
  <c r="M434" i="66"/>
  <c r="M168" i="63"/>
  <c r="M115" i="63"/>
  <c r="M584" i="68"/>
  <c r="M36" i="63"/>
  <c r="M8" i="63"/>
  <c r="M17" i="63"/>
  <c r="M29" i="63"/>
  <c r="M13" i="62"/>
  <c r="M176" i="61"/>
  <c r="M126" i="63"/>
  <c r="M155" i="63"/>
  <c r="M167" i="61"/>
  <c r="M157" i="63"/>
  <c r="M99" i="63"/>
  <c r="M450" i="72"/>
  <c r="M13" i="61"/>
  <c r="M94" i="62"/>
  <c r="M152" i="62"/>
  <c r="M14" i="62"/>
  <c r="M138" i="63"/>
  <c r="M150" i="63"/>
  <c r="M149" i="61"/>
  <c r="M453" i="71"/>
  <c r="M137" i="63"/>
  <c r="M139" i="63"/>
  <c r="M466" i="70"/>
  <c r="M559" i="68"/>
  <c r="M101" i="63"/>
  <c r="M129" i="63"/>
  <c r="M168" i="61"/>
  <c r="M459" i="70"/>
  <c r="M11" i="61"/>
  <c r="M172" i="63"/>
  <c r="M86" i="63"/>
  <c r="M459" i="65"/>
  <c r="M163" i="63"/>
  <c r="M151" i="62"/>
  <c r="M566" i="68"/>
  <c r="M174" i="63"/>
  <c r="M76" i="63"/>
  <c r="M459" i="69"/>
  <c r="M56" i="63"/>
  <c r="M112" i="62"/>
  <c r="M115" i="62"/>
  <c r="M103" i="63"/>
  <c r="M466" i="69"/>
  <c r="M94" i="63"/>
  <c r="M92" i="62"/>
  <c r="M12" i="61"/>
  <c r="M519" i="64"/>
  <c r="M140" i="62"/>
  <c r="M169" i="61"/>
  <c r="M169" i="62"/>
  <c r="M65" i="63"/>
  <c r="M474" i="64"/>
  <c r="M95" i="62"/>
  <c r="M97" i="63"/>
  <c r="M109" i="63"/>
  <c r="M135" i="63"/>
  <c r="M93" i="63"/>
  <c r="M107" i="63"/>
  <c r="M152" i="61"/>
  <c r="M468" i="67"/>
  <c r="M407" i="72"/>
  <c r="M112" i="63"/>
  <c r="M59" i="61"/>
  <c r="M136" i="63"/>
  <c r="M170" i="62"/>
  <c r="M57" i="63"/>
  <c r="M493" i="64"/>
  <c r="M93" i="61"/>
  <c r="M147" i="63"/>
  <c r="M165" i="63"/>
  <c r="M590" i="68"/>
  <c r="M41" i="63"/>
  <c r="M132" i="63"/>
  <c r="M37" i="63"/>
  <c r="M114" i="61"/>
  <c r="M470" i="69"/>
  <c r="M35" i="63"/>
  <c r="M171" i="63"/>
  <c r="M59" i="62"/>
  <c r="M145" i="63"/>
  <c r="M149" i="63"/>
  <c r="M469" i="67"/>
  <c r="M446" i="69"/>
  <c r="M46" i="63"/>
  <c r="M53" i="63"/>
  <c r="M407" i="71"/>
  <c r="M60" i="63"/>
  <c r="M38" i="63"/>
  <c r="M572" i="68"/>
  <c r="M152" i="63"/>
  <c r="M587" i="68"/>
  <c r="M434" i="71"/>
  <c r="M150" i="61"/>
  <c r="M446" i="71"/>
  <c r="M459" i="66"/>
  <c r="M158" i="61"/>
  <c r="M467" i="65"/>
  <c r="M151" i="61"/>
  <c r="M95" i="63"/>
  <c r="M18" i="63"/>
  <c r="M59" i="63"/>
  <c r="M156" i="63"/>
  <c r="M153" i="63"/>
  <c r="M120" i="63"/>
  <c r="M558" i="68"/>
  <c r="M447" i="71"/>
  <c r="M470" i="66"/>
  <c r="M14" i="63"/>
  <c r="M112" i="61"/>
  <c r="M470" i="70"/>
  <c r="M514" i="64"/>
  <c r="M428" i="72"/>
  <c r="M121" i="63"/>
  <c r="M121" i="61"/>
  <c r="M108" i="63"/>
  <c r="M94" i="61"/>
  <c r="M73" i="63"/>
  <c r="M6" i="63"/>
  <c r="M140" i="61"/>
  <c r="M92" i="61"/>
  <c r="M75" i="63"/>
  <c r="M141" i="63"/>
  <c r="M102" i="62"/>
  <c r="M92" i="63"/>
  <c r="M72" i="63"/>
  <c r="M428" i="71"/>
  <c r="M100" i="63"/>
  <c r="M14" i="61"/>
  <c r="M520" i="64"/>
  <c r="M472" i="64"/>
  <c r="M113" i="61"/>
  <c r="M167" i="62"/>
  <c r="M466" i="66"/>
  <c r="M173" i="63"/>
  <c r="M122" i="63"/>
  <c r="M148" i="63"/>
  <c r="M473" i="67"/>
  <c r="M591" i="68"/>
  <c r="M67" i="63"/>
  <c r="M115" i="61"/>
  <c r="M150" i="62"/>
  <c r="M151" i="63"/>
  <c r="M425" i="69"/>
  <c r="M55" i="62"/>
  <c r="M70" i="61"/>
  <c r="M130" i="62"/>
  <c r="M32" i="63"/>
  <c r="M461" i="70"/>
  <c r="M55" i="61"/>
  <c r="M132" i="61"/>
  <c r="M588" i="68"/>
  <c r="M465" i="69"/>
  <c r="M511" i="64"/>
  <c r="M458" i="70"/>
  <c r="M452" i="71"/>
  <c r="M464" i="69"/>
  <c r="M425" i="71"/>
  <c r="M448" i="72"/>
  <c r="M453" i="70"/>
  <c r="M409" i="72"/>
  <c r="M472" i="69"/>
  <c r="M465" i="70"/>
  <c r="M445" i="71"/>
  <c r="M443" i="72"/>
  <c r="M106" i="63"/>
  <c r="M463" i="70"/>
  <c r="M449" i="71"/>
  <c r="M458" i="69"/>
  <c r="M117" i="61"/>
  <c r="M30" i="61"/>
  <c r="M469" i="65"/>
  <c r="M462" i="70"/>
  <c r="M426" i="72"/>
  <c r="M475" i="64"/>
  <c r="M533" i="68"/>
  <c r="M468" i="70"/>
  <c r="M443" i="71"/>
  <c r="M468" i="69"/>
  <c r="M451" i="71"/>
  <c r="M453" i="66"/>
  <c r="M581" i="68"/>
  <c r="M85" i="63"/>
  <c r="M111" i="62"/>
  <c r="M445" i="72"/>
  <c r="M144" i="63"/>
  <c r="M28" i="63"/>
  <c r="M166" i="62"/>
  <c r="M51" i="63"/>
  <c r="M534" i="68"/>
  <c r="M461" i="69"/>
  <c r="M162" i="63"/>
  <c r="M452" i="72"/>
  <c r="M463" i="69"/>
  <c r="M427" i="71"/>
  <c r="M7" i="63"/>
  <c r="M472" i="70"/>
  <c r="M469" i="69"/>
  <c r="M427" i="69"/>
  <c r="M442" i="72"/>
  <c r="M468" i="65"/>
  <c r="M409" i="71"/>
  <c r="M12" i="62"/>
  <c r="M461" i="67"/>
  <c r="M439" i="72"/>
  <c r="M113" i="62"/>
  <c r="M461" i="65"/>
  <c r="M445" i="69"/>
  <c r="M128" i="63"/>
  <c r="M556" i="68"/>
  <c r="M495" i="64"/>
  <c r="M471" i="66"/>
  <c r="M449" i="72"/>
  <c r="M557" i="68"/>
  <c r="M447" i="69"/>
  <c r="M589" i="68"/>
  <c r="M36" i="61"/>
  <c r="M51" i="62"/>
  <c r="M89" i="61"/>
  <c r="M148" i="61"/>
  <c r="M472" i="66"/>
  <c r="M434" i="70"/>
  <c r="M585" i="68"/>
  <c r="M416" i="72"/>
  <c r="M66" i="63"/>
  <c r="M453" i="69"/>
  <c r="M164" i="63"/>
  <c r="M146" i="63"/>
  <c r="M471" i="69"/>
  <c r="M586" i="68"/>
  <c r="M30" i="63"/>
  <c r="M574" i="68"/>
  <c r="M451" i="72"/>
  <c r="M471" i="70"/>
  <c r="M444" i="69"/>
  <c r="M464" i="70"/>
  <c r="M416" i="71"/>
  <c r="M444" i="72"/>
  <c r="M111" i="63"/>
  <c r="M469" i="70"/>
  <c r="M468" i="66"/>
  <c r="M434" i="72"/>
  <c r="M125" i="63"/>
  <c r="M97" i="61"/>
  <c r="M582" i="68"/>
  <c r="M461" i="66"/>
  <c r="M441" i="71"/>
  <c r="M439" i="71"/>
  <c r="M434" i="69"/>
  <c r="M469" i="66"/>
  <c r="M113" i="63"/>
  <c r="M441" i="72"/>
  <c r="M444" i="71"/>
  <c r="M512" i="64"/>
  <c r="M443" i="66"/>
  <c r="M76" i="62"/>
  <c r="M448" i="71"/>
  <c r="M430" i="72"/>
  <c r="M537" i="68"/>
  <c r="M51" i="61"/>
  <c r="M117" i="62"/>
  <c r="M171" i="62"/>
  <c r="M98" i="62"/>
  <c r="M91" i="61"/>
  <c r="M67" i="62"/>
  <c r="M19" i="61"/>
  <c r="M177" i="62"/>
  <c r="M165" i="62"/>
  <c r="M136" i="62"/>
  <c r="M122" i="61"/>
  <c r="M77" i="61"/>
  <c r="M64" i="63"/>
  <c r="M46" i="62"/>
  <c r="M21" i="63"/>
  <c r="M6" i="62"/>
  <c r="M175" i="61"/>
  <c r="M145" i="61"/>
  <c r="M90" i="61"/>
  <c r="M38" i="61"/>
  <c r="M110" i="62"/>
  <c r="M83" i="63"/>
  <c r="M31" i="63"/>
  <c r="M153" i="61"/>
  <c r="M120" i="62"/>
  <c r="M108" i="62"/>
  <c r="M90" i="62"/>
  <c r="M74" i="62"/>
  <c r="M52" i="61"/>
  <c r="M29" i="61"/>
  <c r="M159" i="62"/>
  <c r="M147" i="61"/>
  <c r="M100" i="61"/>
  <c r="M77" i="62"/>
  <c r="M68" i="63"/>
  <c r="M64" i="61"/>
  <c r="M54" i="61"/>
  <c r="M27" i="61"/>
  <c r="M460" i="70"/>
  <c r="M573" i="68"/>
  <c r="M99" i="61"/>
  <c r="M424" i="72"/>
  <c r="M174" i="62"/>
  <c r="M134" i="61"/>
  <c r="M78" i="63"/>
  <c r="M49" i="61"/>
  <c r="M426" i="69"/>
  <c r="M72" i="62"/>
  <c r="M53" i="61"/>
  <c r="M32" i="61"/>
  <c r="M174" i="61"/>
  <c r="M156" i="61"/>
  <c r="M132" i="62"/>
  <c r="M118" i="61"/>
  <c r="M110" i="61"/>
  <c r="M88" i="63"/>
  <c r="M84" i="62"/>
  <c r="M40" i="62"/>
  <c r="M35" i="61"/>
  <c r="M30" i="62"/>
  <c r="M5" i="61"/>
  <c r="M462" i="69"/>
  <c r="M141" i="62"/>
  <c r="M136" i="61"/>
  <c r="M134" i="62"/>
  <c r="M84" i="61"/>
  <c r="M171" i="61"/>
  <c r="M41" i="61"/>
  <c r="M445" i="66"/>
  <c r="M438" i="72"/>
  <c r="M148" i="62"/>
  <c r="M90" i="63"/>
  <c r="M89" i="63"/>
  <c r="M173" i="62"/>
  <c r="M73" i="62"/>
  <c r="M408" i="71"/>
  <c r="M135" i="61"/>
  <c r="M74" i="61"/>
  <c r="M72" i="61"/>
  <c r="M408" i="72"/>
  <c r="M433" i="67"/>
  <c r="M86" i="61"/>
  <c r="M16" i="62"/>
  <c r="M39" i="61"/>
  <c r="M5" i="63"/>
  <c r="M460" i="67"/>
  <c r="M433" i="65"/>
  <c r="M426" i="71"/>
  <c r="M412" i="72"/>
  <c r="M163" i="61"/>
  <c r="M135" i="62"/>
  <c r="M131" i="61"/>
  <c r="M127" i="61"/>
  <c r="M120" i="61"/>
  <c r="M86" i="62"/>
  <c r="M41" i="62"/>
  <c r="M15" i="62"/>
  <c r="M430" i="70"/>
  <c r="M460" i="69"/>
  <c r="M477" i="64"/>
  <c r="M143" i="63"/>
  <c r="M156" i="62"/>
  <c r="M138" i="61"/>
  <c r="M101" i="61"/>
  <c r="M88" i="62"/>
  <c r="M77" i="63"/>
  <c r="M68" i="61"/>
  <c r="M58" i="62"/>
  <c r="M45" i="62"/>
  <c r="M40" i="61"/>
  <c r="M27" i="62"/>
  <c r="M9" i="62"/>
  <c r="M70" i="62"/>
  <c r="M166" i="61"/>
  <c r="M139" i="61"/>
  <c r="M131" i="62"/>
  <c r="M52" i="62"/>
  <c r="M22" i="61"/>
  <c r="M87" i="61"/>
  <c r="M69" i="62"/>
  <c r="M26" i="61"/>
  <c r="M105" i="63"/>
  <c r="M480" i="64"/>
  <c r="M424" i="69"/>
  <c r="M157" i="61"/>
  <c r="M98" i="61"/>
  <c r="M79" i="61"/>
  <c r="M60" i="62"/>
  <c r="M48" i="62"/>
  <c r="M37" i="61"/>
  <c r="M15" i="61"/>
  <c r="M510" i="64"/>
  <c r="M177" i="61"/>
  <c r="M173" i="61"/>
  <c r="M141" i="61"/>
  <c r="M137" i="61"/>
  <c r="M88" i="61"/>
  <c r="M83" i="62"/>
  <c r="M50" i="63"/>
  <c r="M39" i="62"/>
  <c r="M31" i="61"/>
  <c r="M9" i="61"/>
  <c r="M6" i="61"/>
  <c r="M57" i="62"/>
  <c r="M53" i="62"/>
  <c r="M34" i="61"/>
  <c r="M433" i="69"/>
  <c r="M101" i="62"/>
  <c r="M65" i="61"/>
  <c r="M50" i="61"/>
  <c r="M45" i="61"/>
  <c r="M39" i="63"/>
  <c r="M35" i="62"/>
  <c r="M153" i="62"/>
  <c r="M452" i="69"/>
  <c r="M99" i="62"/>
  <c r="M79" i="62"/>
  <c r="M71" i="63"/>
  <c r="M37" i="62"/>
  <c r="M33" i="62"/>
  <c r="M22" i="62"/>
  <c r="M19" i="63"/>
  <c r="M438" i="71"/>
  <c r="M442" i="71"/>
  <c r="M440" i="71"/>
  <c r="M103" i="62"/>
  <c r="M40" i="63"/>
  <c r="M33" i="63"/>
  <c r="M8" i="62"/>
  <c r="M154" i="62"/>
  <c r="M175" i="62"/>
  <c r="M157" i="62"/>
  <c r="M139" i="62"/>
  <c r="M52" i="63"/>
  <c r="M33" i="61"/>
  <c r="M161" i="63"/>
  <c r="M412" i="71"/>
  <c r="M172" i="62"/>
  <c r="M124" i="63"/>
  <c r="M155" i="62"/>
  <c r="M449" i="69"/>
  <c r="M32" i="62"/>
  <c r="M426" i="67"/>
  <c r="M415" i="72"/>
  <c r="M452" i="70"/>
  <c r="M165" i="61"/>
  <c r="M433" i="72"/>
  <c r="M426" i="65"/>
  <c r="M116" i="62"/>
  <c r="M111" i="61"/>
  <c r="M75" i="61"/>
  <c r="M71" i="62"/>
  <c r="M56" i="62"/>
  <c r="M38" i="62"/>
  <c r="M34" i="62"/>
  <c r="M29" i="62"/>
  <c r="M87" i="63"/>
  <c r="M159" i="61"/>
  <c r="M147" i="62"/>
  <c r="M133" i="62"/>
  <c r="M69" i="63"/>
  <c r="M49" i="62"/>
  <c r="M26" i="62"/>
  <c r="M10" i="62"/>
  <c r="M415" i="71"/>
  <c r="M163" i="62"/>
  <c r="M71" i="61"/>
  <c r="M19" i="62"/>
  <c r="M498" i="64"/>
  <c r="M137" i="62"/>
  <c r="M118" i="62"/>
  <c r="M58" i="61"/>
  <c r="M17" i="61"/>
  <c r="M430" i="71"/>
  <c r="M464" i="66"/>
  <c r="M126" i="61"/>
  <c r="M116" i="61"/>
  <c r="M70" i="63"/>
  <c r="M56" i="61"/>
  <c r="M20" i="62"/>
  <c r="M457" i="70"/>
  <c r="M155" i="61"/>
  <c r="M138" i="62"/>
  <c r="M119" i="61"/>
  <c r="M73" i="61"/>
  <c r="M9" i="63"/>
  <c r="M126" i="62"/>
  <c r="M91" i="62"/>
  <c r="M67" i="61"/>
  <c r="M20" i="63"/>
  <c r="M96" i="61"/>
  <c r="M449" i="70"/>
  <c r="M433" i="71"/>
  <c r="M145" i="62"/>
  <c r="M107" i="61"/>
  <c r="M75" i="62"/>
  <c r="M60" i="61"/>
  <c r="M57" i="61"/>
  <c r="M48" i="61"/>
  <c r="M36" i="62"/>
  <c r="M20" i="61"/>
  <c r="M97" i="62"/>
  <c r="M460" i="66"/>
  <c r="M68" i="62"/>
  <c r="M129" i="62"/>
  <c r="M96" i="62"/>
  <c r="M78" i="61"/>
  <c r="M65" i="62"/>
  <c r="M49" i="63"/>
  <c r="M46" i="61"/>
  <c r="M17" i="62"/>
  <c r="M10" i="61"/>
  <c r="M108" i="61"/>
  <c r="M119" i="62"/>
  <c r="M83" i="61"/>
  <c r="M54" i="62"/>
  <c r="M31" i="62"/>
  <c r="M18" i="61"/>
  <c r="M107" i="62"/>
  <c r="M16" i="61"/>
  <c r="M5" i="62"/>
  <c r="M457" i="69"/>
  <c r="M553" i="68"/>
  <c r="M21" i="62"/>
  <c r="M130" i="61"/>
  <c r="M127" i="62"/>
  <c r="M69" i="61"/>
  <c r="M45" i="63"/>
  <c r="M18" i="62"/>
  <c r="M494" i="64"/>
  <c r="M133" i="61"/>
  <c r="M129" i="61"/>
  <c r="M122" i="62"/>
  <c r="M78" i="62"/>
  <c r="M64" i="62"/>
  <c r="M21" i="61"/>
  <c r="M473" i="64"/>
  <c r="M172" i="61"/>
  <c r="M100" i="62"/>
  <c r="M87" i="62"/>
  <c r="M103" i="61"/>
  <c r="M540" i="68"/>
  <c r="M470" i="64"/>
  <c r="M76" i="61"/>
  <c r="M26" i="63"/>
  <c r="M10" i="63"/>
  <c r="M154" i="61"/>
  <c r="M89" i="62"/>
  <c r="M8" i="61"/>
  <c r="M460" i="65"/>
  <c r="M440" i="72"/>
  <c r="M50" i="62"/>
  <c r="M500" i="64"/>
  <c r="M429" i="70"/>
  <c r="M458" i="66"/>
  <c r="M420" i="67"/>
  <c r="M432" i="69"/>
  <c r="M567" i="68"/>
  <c r="M451" i="70"/>
  <c r="M443" i="65"/>
  <c r="M423" i="71"/>
  <c r="M478" i="64"/>
  <c r="M432" i="70"/>
  <c r="M464" i="65"/>
  <c r="M541" i="68"/>
  <c r="M435" i="66"/>
  <c r="M440" i="65"/>
  <c r="M463" i="67"/>
  <c r="M578" i="68"/>
  <c r="M425" i="70"/>
  <c r="M425" i="65"/>
  <c r="M487" i="64"/>
  <c r="M432" i="71"/>
  <c r="M431" i="72"/>
  <c r="M527" i="68"/>
  <c r="M523" i="64"/>
  <c r="M450" i="66"/>
  <c r="M476" i="64"/>
  <c r="M106" i="61"/>
  <c r="M406" i="71"/>
  <c r="M452" i="67"/>
  <c r="M524" i="68"/>
  <c r="M465" i="67"/>
  <c r="M420" i="66"/>
  <c r="M447" i="65"/>
  <c r="M125" i="61"/>
  <c r="M444" i="65"/>
  <c r="M109" i="62"/>
  <c r="M490" i="64"/>
  <c r="M63" i="63"/>
  <c r="M28" i="62"/>
  <c r="M465" i="66"/>
  <c r="M440" i="69"/>
  <c r="M431" i="65"/>
  <c r="M28" i="61"/>
  <c r="M430" i="67"/>
  <c r="M552" i="68"/>
  <c r="M488" i="64"/>
  <c r="M423" i="69"/>
  <c r="M428" i="70"/>
  <c r="M524" i="64"/>
  <c r="M421" i="67"/>
  <c r="M454" i="69"/>
  <c r="M450" i="70"/>
  <c r="M499" i="64"/>
  <c r="M448" i="66"/>
  <c r="M439" i="67"/>
  <c r="M429" i="69"/>
  <c r="M547" i="68"/>
  <c r="M464" i="67"/>
  <c r="M411" i="71"/>
  <c r="M529" i="68"/>
  <c r="M466" i="64"/>
  <c r="M536" i="68"/>
  <c r="M450" i="65"/>
  <c r="M421" i="72"/>
  <c r="M449" i="67"/>
  <c r="M463" i="66"/>
  <c r="M82" i="61"/>
  <c r="M446" i="70"/>
  <c r="M503" i="64"/>
  <c r="M434" i="67"/>
  <c r="M452" i="65"/>
  <c r="M25" i="61"/>
  <c r="M146" i="61"/>
  <c r="M423" i="66"/>
  <c r="M423" i="65"/>
  <c r="M427" i="65"/>
  <c r="M571" i="68"/>
  <c r="M421" i="65"/>
  <c r="M439" i="66"/>
  <c r="M450" i="69"/>
  <c r="M454" i="65"/>
  <c r="M431" i="66"/>
  <c r="M424" i="66"/>
  <c r="M406" i="72"/>
  <c r="M427" i="66"/>
  <c r="M442" i="69"/>
  <c r="M162" i="61"/>
  <c r="M144" i="62"/>
  <c r="M449" i="66"/>
  <c r="M431" i="71"/>
  <c r="M449" i="65"/>
  <c r="M432" i="67"/>
  <c r="M433" i="70"/>
  <c r="M428" i="66"/>
  <c r="M66" i="62"/>
  <c r="M109" i="61"/>
  <c r="M472" i="67"/>
  <c r="M575" i="68"/>
  <c r="M423" i="70"/>
  <c r="M551" i="68"/>
  <c r="M25" i="62"/>
  <c r="M405" i="71"/>
  <c r="M85" i="61"/>
  <c r="M431" i="69"/>
  <c r="M428" i="67"/>
  <c r="M429" i="71"/>
  <c r="M420" i="65"/>
  <c r="M565" i="68"/>
  <c r="M435" i="71"/>
  <c r="M420" i="70"/>
  <c r="M405" i="72"/>
  <c r="M467" i="64"/>
  <c r="M414" i="71"/>
  <c r="M483" i="64"/>
  <c r="M564" i="68"/>
  <c r="M448" i="67"/>
  <c r="M563" i="68"/>
  <c r="M44" i="61"/>
  <c r="M526" i="68"/>
  <c r="M427" i="67"/>
  <c r="M440" i="66"/>
  <c r="M82" i="62"/>
  <c r="M445" i="70"/>
  <c r="M428" i="65"/>
  <c r="M555" i="68"/>
  <c r="M4" i="62"/>
  <c r="M528" i="68"/>
  <c r="M431" i="67"/>
  <c r="M106" i="62"/>
  <c r="M472" i="65"/>
  <c r="M44" i="62"/>
  <c r="M443" i="70"/>
  <c r="M504" i="64"/>
  <c r="M4" i="63"/>
  <c r="M426" i="70"/>
  <c r="M7" i="62"/>
  <c r="M144" i="61"/>
  <c r="M444" i="66"/>
  <c r="M445" i="67"/>
  <c r="M47" i="61"/>
  <c r="M424" i="71"/>
  <c r="M454" i="66"/>
  <c r="M435" i="67"/>
  <c r="M442" i="65"/>
  <c r="M531" i="68"/>
  <c r="M429" i="72"/>
  <c r="M82" i="63"/>
  <c r="M146" i="62"/>
  <c r="M413" i="72"/>
  <c r="M440" i="70"/>
  <c r="M463" i="65"/>
  <c r="M454" i="70"/>
  <c r="M162" i="62"/>
  <c r="M434" i="65"/>
  <c r="M432" i="72"/>
  <c r="M492" i="64"/>
  <c r="M429" i="67"/>
  <c r="M435" i="72"/>
  <c r="M431" i="70"/>
  <c r="M430" i="65"/>
  <c r="M561" i="68"/>
  <c r="M448" i="70"/>
  <c r="M63" i="61"/>
  <c r="M543" i="68"/>
  <c r="M447" i="67"/>
  <c r="M452" i="66"/>
  <c r="M128" i="61"/>
  <c r="M445" i="65"/>
  <c r="M451" i="66"/>
  <c r="M442" i="70"/>
  <c r="M462" i="65"/>
  <c r="M456" i="69"/>
  <c r="M435" i="70"/>
  <c r="M421" i="69"/>
  <c r="M128" i="62"/>
  <c r="M433" i="66"/>
  <c r="M462" i="66"/>
  <c r="M577" i="68"/>
  <c r="M481" i="64"/>
  <c r="M446" i="67"/>
  <c r="M424" i="70"/>
  <c r="M432" i="65"/>
  <c r="M417" i="71"/>
  <c r="M44" i="63"/>
  <c r="M47" i="62"/>
  <c r="M453" i="65"/>
  <c r="M446" i="66"/>
  <c r="M471" i="64"/>
  <c r="M458" i="67"/>
  <c r="M425" i="67"/>
  <c r="M4" i="61"/>
  <c r="M448" i="69"/>
  <c r="M548" i="68"/>
  <c r="M456" i="70"/>
  <c r="M424" i="65"/>
  <c r="M554" i="68"/>
  <c r="M560" i="68"/>
  <c r="M482" i="64"/>
  <c r="M423" i="67"/>
  <c r="M435" i="69"/>
  <c r="M437" i="71"/>
  <c r="M562" i="68"/>
  <c r="M439" i="70"/>
  <c r="M423" i="72"/>
  <c r="M411" i="72"/>
  <c r="M508" i="64"/>
  <c r="M429" i="65"/>
  <c r="M403" i="71"/>
  <c r="M443" i="69"/>
  <c r="M451" i="65"/>
  <c r="M427" i="70"/>
  <c r="M426" i="66"/>
  <c r="M491" i="64"/>
  <c r="M424" i="67"/>
  <c r="M66" i="61"/>
  <c r="M125" i="62"/>
  <c r="M442" i="66"/>
  <c r="M444" i="67"/>
  <c r="M430" i="66"/>
  <c r="M435" i="65"/>
  <c r="M530" i="68"/>
  <c r="M421" i="70"/>
  <c r="M444" i="70"/>
  <c r="M450" i="67"/>
  <c r="M469" i="64"/>
  <c r="M448" i="65"/>
  <c r="M425" i="66"/>
  <c r="M502" i="64"/>
  <c r="M439" i="69"/>
  <c r="M421" i="71"/>
  <c r="M432" i="66"/>
  <c r="M443" i="67"/>
  <c r="M522" i="64"/>
  <c r="M164" i="61"/>
  <c r="M479" i="64"/>
  <c r="M429" i="66"/>
  <c r="M442" i="67"/>
  <c r="M453" i="67"/>
  <c r="M513" i="64"/>
  <c r="M440" i="67"/>
  <c r="M497" i="64"/>
  <c r="M523" i="68"/>
  <c r="M462" i="67"/>
  <c r="M454" i="67"/>
  <c r="M458" i="65"/>
  <c r="M421" i="66"/>
  <c r="M430" i="69"/>
  <c r="M446" i="65"/>
  <c r="M451" i="67"/>
  <c r="M414" i="72"/>
  <c r="M501" i="64"/>
  <c r="M447" i="66"/>
  <c r="M85" i="62"/>
  <c r="M420" i="69"/>
  <c r="M539" i="68"/>
  <c r="M550" i="68"/>
  <c r="M417" i="72"/>
  <c r="M471" i="67"/>
  <c r="M63" i="62"/>
  <c r="M538" i="68"/>
  <c r="M439" i="65"/>
  <c r="M451" i="69"/>
  <c r="M465" i="65"/>
  <c r="M403" i="72"/>
  <c r="M576" i="68"/>
  <c r="M164" i="62"/>
  <c r="M447" i="70"/>
  <c r="M25" i="63"/>
  <c r="M7" i="61"/>
  <c r="M471" i="65"/>
  <c r="M413" i="71"/>
  <c r="M437" i="72"/>
  <c r="M3" i="63"/>
  <c r="M422" i="69"/>
  <c r="M489" i="64"/>
  <c r="M419" i="67"/>
  <c r="M419" i="69"/>
  <c r="M457" i="65"/>
  <c r="M62" i="63"/>
  <c r="M124" i="61"/>
  <c r="M422" i="72"/>
  <c r="M161" i="62"/>
  <c r="M143" i="61"/>
  <c r="M441" i="69"/>
  <c r="M105" i="62"/>
  <c r="M3" i="62"/>
  <c r="M549" i="68"/>
  <c r="M422" i="70"/>
  <c r="M43" i="61"/>
  <c r="M422" i="65"/>
  <c r="M420" i="72"/>
  <c r="M419" i="70"/>
  <c r="M438" i="69"/>
  <c r="M105" i="61"/>
  <c r="M419" i="66"/>
  <c r="M124" i="62"/>
  <c r="M422" i="71"/>
  <c r="M465" i="64"/>
  <c r="M404" i="71"/>
  <c r="M43" i="63"/>
  <c r="M43" i="62"/>
  <c r="M81" i="62"/>
  <c r="M420" i="71"/>
  <c r="M457" i="67"/>
  <c r="M24" i="62"/>
  <c r="M441" i="70"/>
  <c r="M81" i="63"/>
  <c r="M161" i="61"/>
  <c r="M525" i="68"/>
  <c r="M419" i="65"/>
  <c r="M486" i="64"/>
  <c r="M3" i="61"/>
  <c r="M468" i="64"/>
  <c r="M438" i="70"/>
  <c r="M62" i="61"/>
  <c r="M24" i="63"/>
  <c r="M570" i="68"/>
  <c r="M441" i="66"/>
  <c r="M507" i="64"/>
  <c r="M441" i="65"/>
  <c r="M143" i="62"/>
  <c r="M62" i="62"/>
  <c r="M404" i="72"/>
  <c r="M24" i="61"/>
  <c r="M441" i="67"/>
  <c r="M422" i="67"/>
  <c r="M546" i="68"/>
  <c r="M438" i="67"/>
  <c r="M522" i="68"/>
  <c r="M402" i="71"/>
  <c r="M81" i="61"/>
  <c r="M402" i="72"/>
  <c r="M438" i="65"/>
  <c r="M438" i="66"/>
  <c r="M422" i="66"/>
  <c r="M457" i="66"/>
  <c r="M521" i="68"/>
  <c r="M418" i="66"/>
  <c r="M418" i="70"/>
  <c r="M401" i="71"/>
  <c r="M437" i="67"/>
  <c r="M418" i="67"/>
  <c r="M419" i="72"/>
  <c r="M437" i="65"/>
  <c r="M569" i="68"/>
  <c r="M437" i="66"/>
  <c r="M418" i="65"/>
  <c r="M456" i="67"/>
  <c r="M401" i="72"/>
  <c r="M418" i="69"/>
  <c r="M545" i="68"/>
  <c r="M506" i="64"/>
  <c r="M456" i="66"/>
  <c r="M437" i="69"/>
  <c r="M437" i="70"/>
  <c r="M485" i="64"/>
  <c r="M419" i="71"/>
  <c r="M456" i="65"/>
  <c r="M464" i="64"/>
  <c r="N150" i="63"/>
  <c r="N140" i="61"/>
  <c r="N15" i="63"/>
  <c r="N29" i="63"/>
  <c r="N167" i="61"/>
  <c r="N92" i="62"/>
  <c r="N37" i="63"/>
  <c r="N102" i="61"/>
  <c r="N467" i="65"/>
  <c r="N410" i="72"/>
  <c r="N115" i="61"/>
  <c r="N14" i="61"/>
  <c r="N55" i="63"/>
  <c r="N169" i="61"/>
  <c r="N112" i="61"/>
  <c r="N158" i="62"/>
  <c r="N59" i="62"/>
  <c r="N472" i="64"/>
  <c r="N532" i="68"/>
  <c r="N428" i="69"/>
  <c r="N74" i="63"/>
  <c r="N92" i="61"/>
  <c r="N121" i="62"/>
  <c r="N132" i="63"/>
  <c r="N172" i="63"/>
  <c r="N59" i="61"/>
  <c r="N97" i="63"/>
  <c r="N152" i="61"/>
  <c r="N459" i="66"/>
  <c r="N121" i="61"/>
  <c r="N158" i="61"/>
  <c r="N518" i="64"/>
  <c r="N416" i="72"/>
  <c r="N473" i="65"/>
  <c r="N116" i="63"/>
  <c r="N149" i="61"/>
  <c r="N111" i="63"/>
  <c r="N450" i="72"/>
  <c r="N470" i="69"/>
  <c r="N474" i="64"/>
  <c r="N459" i="67"/>
  <c r="N107" i="63"/>
  <c r="N470" i="66"/>
  <c r="N114" i="62"/>
  <c r="N447" i="72"/>
  <c r="N139" i="63"/>
  <c r="N473" i="67"/>
  <c r="N72" i="63"/>
  <c r="N60" i="63"/>
  <c r="N173" i="63"/>
  <c r="N135" i="63"/>
  <c r="N101" i="63"/>
  <c r="N407" i="71"/>
  <c r="N36" i="63"/>
  <c r="N141" i="63"/>
  <c r="N98" i="63"/>
  <c r="N171" i="63"/>
  <c r="N16" i="63"/>
  <c r="N170" i="63"/>
  <c r="N177" i="63"/>
  <c r="N84" i="63"/>
  <c r="N75" i="63"/>
  <c r="N41" i="63"/>
  <c r="N22" i="63"/>
  <c r="N140" i="62"/>
  <c r="N584" i="68"/>
  <c r="N126" i="63"/>
  <c r="N590" i="68"/>
  <c r="N11" i="62"/>
  <c r="N580" i="68"/>
  <c r="N133" i="63"/>
  <c r="N27" i="63"/>
  <c r="N453" i="72"/>
  <c r="N158" i="63"/>
  <c r="N572" i="68"/>
  <c r="N34" i="63"/>
  <c r="N521" i="64"/>
  <c r="N525" i="64"/>
  <c r="N127" i="63"/>
  <c r="N8" i="63"/>
  <c r="N12" i="61"/>
  <c r="N73" i="63"/>
  <c r="N459" i="65"/>
  <c r="N434" i="70"/>
  <c r="N542" i="68"/>
  <c r="N18" i="63"/>
  <c r="N46" i="63"/>
  <c r="N447" i="71"/>
  <c r="N58" i="63"/>
  <c r="N118" i="63"/>
  <c r="N79" i="63"/>
  <c r="N99" i="63"/>
  <c r="N76" i="63"/>
  <c r="N556" i="68"/>
  <c r="N113" i="63"/>
  <c r="N86" i="63"/>
  <c r="N115" i="62"/>
  <c r="N117" i="63"/>
  <c r="N449" i="71"/>
  <c r="N130" i="63"/>
  <c r="N14" i="63"/>
  <c r="N170" i="62"/>
  <c r="N120" i="63"/>
  <c r="N100" i="63"/>
  <c r="N409" i="71"/>
  <c r="N434" i="69"/>
  <c r="N147" i="63"/>
  <c r="N102" i="62"/>
  <c r="N151" i="63"/>
  <c r="N134" i="63"/>
  <c r="N35" i="63"/>
  <c r="N102" i="63"/>
  <c r="N38" i="63"/>
  <c r="N113" i="62"/>
  <c r="N17" i="63"/>
  <c r="N121" i="63"/>
  <c r="N112" i="63"/>
  <c r="N56" i="63"/>
  <c r="N509" i="64"/>
  <c r="N496" i="64"/>
  <c r="N167" i="62"/>
  <c r="N467" i="67"/>
  <c r="N466" i="70"/>
  <c r="N176" i="63"/>
  <c r="N57" i="63"/>
  <c r="N13" i="62"/>
  <c r="N165" i="63"/>
  <c r="N155" i="63"/>
  <c r="N131" i="63"/>
  <c r="N53" i="63"/>
  <c r="N446" i="72"/>
  <c r="N95" i="63"/>
  <c r="N467" i="69"/>
  <c r="N115" i="63"/>
  <c r="N587" i="68"/>
  <c r="N466" i="67"/>
  <c r="N473" i="66"/>
  <c r="N466" i="66"/>
  <c r="N156" i="63"/>
  <c r="N145" i="63"/>
  <c r="N13" i="63"/>
  <c r="N583" i="68"/>
  <c r="N153" i="63"/>
  <c r="N473" i="69"/>
  <c r="N410" i="71"/>
  <c r="N152" i="62"/>
  <c r="N470" i="70"/>
  <c r="N65" i="63"/>
  <c r="N461" i="65"/>
  <c r="N447" i="69"/>
  <c r="N112" i="62"/>
  <c r="N516" i="64"/>
  <c r="N14" i="62"/>
  <c r="N137" i="63"/>
  <c r="N110" i="63"/>
  <c r="N176" i="61"/>
  <c r="N140" i="63"/>
  <c r="N176" i="62"/>
  <c r="N159" i="63"/>
  <c r="N6" i="63"/>
  <c r="N467" i="66"/>
  <c r="N170" i="61"/>
  <c r="N92" i="63"/>
  <c r="N446" i="71"/>
  <c r="N149" i="62"/>
  <c r="N579" i="68"/>
  <c r="N514" i="64"/>
  <c r="N151" i="61"/>
  <c r="N11" i="61"/>
  <c r="N108" i="63"/>
  <c r="N59" i="63"/>
  <c r="N166" i="63"/>
  <c r="N122" i="63"/>
  <c r="N466" i="65"/>
  <c r="N114" i="61"/>
  <c r="N13" i="61"/>
  <c r="N138" i="63"/>
  <c r="N493" i="64"/>
  <c r="N152" i="63"/>
  <c r="N467" i="70"/>
  <c r="N459" i="70"/>
  <c r="N470" i="67"/>
  <c r="N67" i="63"/>
  <c r="N469" i="65"/>
  <c r="N28" i="63"/>
  <c r="N91" i="63"/>
  <c r="N54" i="63"/>
  <c r="N149" i="63"/>
  <c r="N169" i="63"/>
  <c r="N163" i="63"/>
  <c r="N466" i="69"/>
  <c r="N96" i="63"/>
  <c r="N453" i="66"/>
  <c r="N453" i="71"/>
  <c r="N129" i="63"/>
  <c r="N103" i="63"/>
  <c r="N114" i="63"/>
  <c r="N591" i="68"/>
  <c r="N148" i="63"/>
  <c r="N167" i="63"/>
  <c r="N151" i="62"/>
  <c r="N11" i="63"/>
  <c r="N459" i="69"/>
  <c r="N168" i="61"/>
  <c r="N169" i="62"/>
  <c r="N168" i="62"/>
  <c r="N473" i="70"/>
  <c r="N157" i="63"/>
  <c r="N48" i="63"/>
  <c r="N174" i="63"/>
  <c r="N175" i="63"/>
  <c r="N119" i="63"/>
  <c r="N87" i="61"/>
  <c r="N36" i="61"/>
  <c r="N87" i="62"/>
  <c r="N434" i="66"/>
  <c r="N425" i="69"/>
  <c r="N168" i="63"/>
  <c r="N448" i="71"/>
  <c r="N460" i="65"/>
  <c r="N416" i="71"/>
  <c r="N588" i="68"/>
  <c r="N449" i="72"/>
  <c r="N465" i="70"/>
  <c r="N453" i="70"/>
  <c r="N47" i="63"/>
  <c r="N427" i="71"/>
  <c r="N448" i="72"/>
  <c r="N458" i="70"/>
  <c r="N475" i="64"/>
  <c r="N464" i="69"/>
  <c r="N113" i="61"/>
  <c r="N463" i="69"/>
  <c r="N407" i="72"/>
  <c r="N425" i="71"/>
  <c r="N470" i="65"/>
  <c r="N450" i="71"/>
  <c r="N439" i="71"/>
  <c r="N66" i="63"/>
  <c r="N458" i="69"/>
  <c r="N566" i="68"/>
  <c r="N471" i="66"/>
  <c r="N428" i="71"/>
  <c r="N12" i="63"/>
  <c r="N444" i="72"/>
  <c r="N16" i="62"/>
  <c r="N132" i="61"/>
  <c r="N74" i="62"/>
  <c r="N93" i="61"/>
  <c r="N472" i="70"/>
  <c r="N136" i="63"/>
  <c r="N469" i="69"/>
  <c r="N589" i="68"/>
  <c r="N428" i="72"/>
  <c r="N453" i="69"/>
  <c r="N451" i="71"/>
  <c r="N7" i="63"/>
  <c r="N452" i="72"/>
  <c r="N125" i="63"/>
  <c r="N444" i="69"/>
  <c r="N427" i="69"/>
  <c r="N128" i="63"/>
  <c r="N434" i="72"/>
  <c r="N462" i="70"/>
  <c r="N162" i="63"/>
  <c r="N461" i="66"/>
  <c r="N146" i="63"/>
  <c r="N462" i="69"/>
  <c r="N425" i="72"/>
  <c r="N106" i="63"/>
  <c r="N515" i="64"/>
  <c r="N109" i="63"/>
  <c r="N517" i="64"/>
  <c r="N471" i="70"/>
  <c r="N446" i="69"/>
  <c r="N468" i="66"/>
  <c r="N469" i="70"/>
  <c r="N445" i="72"/>
  <c r="N469" i="66"/>
  <c r="N464" i="70"/>
  <c r="N150" i="62"/>
  <c r="N468" i="65"/>
  <c r="N439" i="72"/>
  <c r="N519" i="64"/>
  <c r="N468" i="70"/>
  <c r="N154" i="63"/>
  <c r="N472" i="66"/>
  <c r="N520" i="64"/>
  <c r="N495" i="64"/>
  <c r="N452" i="71"/>
  <c r="N511" i="64"/>
  <c r="N574" i="68"/>
  <c r="N408" i="72"/>
  <c r="N85" i="63"/>
  <c r="N409" i="72"/>
  <c r="N117" i="62"/>
  <c r="N55" i="61"/>
  <c r="N441" i="71"/>
  <c r="N465" i="69"/>
  <c r="N443" i="72"/>
  <c r="N144" i="63"/>
  <c r="N441" i="72"/>
  <c r="N461" i="67"/>
  <c r="N154" i="61"/>
  <c r="N442" i="72"/>
  <c r="N443" i="71"/>
  <c r="N463" i="70"/>
  <c r="N469" i="67"/>
  <c r="N585" i="68"/>
  <c r="N434" i="71"/>
  <c r="N150" i="61"/>
  <c r="N472" i="69"/>
  <c r="N427" i="72"/>
  <c r="N451" i="72"/>
  <c r="N164" i="63"/>
  <c r="N468" i="67"/>
  <c r="N468" i="69"/>
  <c r="N12" i="62"/>
  <c r="N461" i="70"/>
  <c r="N586" i="68"/>
  <c r="N445" i="71"/>
  <c r="N471" i="69"/>
  <c r="N461" i="69"/>
  <c r="N426" i="69"/>
  <c r="N426" i="70"/>
  <c r="N553" i="68"/>
  <c r="N75" i="62"/>
  <c r="N60" i="61"/>
  <c r="N73" i="61"/>
  <c r="N18" i="62"/>
  <c r="N94" i="63"/>
  <c r="N438" i="72"/>
  <c r="N68" i="61"/>
  <c r="N145" i="62"/>
  <c r="N19" i="62"/>
  <c r="N430" i="69"/>
  <c r="N111" i="62"/>
  <c r="N510" i="64"/>
  <c r="N177" i="61"/>
  <c r="N133" i="61"/>
  <c r="N129" i="62"/>
  <c r="N122" i="62"/>
  <c r="N78" i="61"/>
  <c r="N73" i="62"/>
  <c r="N45" i="63"/>
  <c r="N166" i="62"/>
  <c r="N33" i="62"/>
  <c r="N153" i="61"/>
  <c r="N126" i="62"/>
  <c r="N130" i="61"/>
  <c r="N49" i="62"/>
  <c r="N88" i="62"/>
  <c r="N78" i="63"/>
  <c r="N424" i="66"/>
  <c r="N426" i="72"/>
  <c r="N51" i="61"/>
  <c r="N148" i="61"/>
  <c r="N449" i="67"/>
  <c r="N457" i="70"/>
  <c r="N445" i="70"/>
  <c r="N452" i="69"/>
  <c r="N97" i="61"/>
  <c r="N30" i="62"/>
  <c r="N173" i="61"/>
  <c r="N141" i="62"/>
  <c r="N137" i="62"/>
  <c r="N122" i="61"/>
  <c r="N101" i="61"/>
  <c r="N96" i="61"/>
  <c r="N58" i="61"/>
  <c r="N50" i="63"/>
  <c r="N46" i="62"/>
  <c r="N26" i="63"/>
  <c r="N17" i="61"/>
  <c r="N5" i="61"/>
  <c r="N32" i="63"/>
  <c r="N143" i="63"/>
  <c r="N108" i="62"/>
  <c r="N72" i="61"/>
  <c r="N15" i="61"/>
  <c r="N433" i="67"/>
  <c r="N433" i="69"/>
  <c r="N452" i="70"/>
  <c r="N171" i="61"/>
  <c r="N41" i="62"/>
  <c r="N148" i="62"/>
  <c r="N452" i="66"/>
  <c r="N50" i="62"/>
  <c r="N10" i="62"/>
  <c r="N452" i="65"/>
  <c r="N154" i="62"/>
  <c r="N131" i="61"/>
  <c r="N89" i="61"/>
  <c r="N136" i="62"/>
  <c r="N134" i="62"/>
  <c r="N118" i="62"/>
  <c r="N64" i="62"/>
  <c r="N50" i="61"/>
  <c r="N40" i="62"/>
  <c r="N27" i="61"/>
  <c r="N17" i="62"/>
  <c r="N10" i="63"/>
  <c r="N94" i="61"/>
  <c r="N124" i="63"/>
  <c r="N71" i="62"/>
  <c r="N52" i="63"/>
  <c r="N135" i="62"/>
  <c r="N108" i="61"/>
  <c r="N86" i="62"/>
  <c r="N72" i="62"/>
  <c r="N120" i="62"/>
  <c r="N51" i="62"/>
  <c r="N79" i="61"/>
  <c r="N177" i="62"/>
  <c r="N129" i="61"/>
  <c r="N440" i="72"/>
  <c r="N464" i="66"/>
  <c r="N522" i="64"/>
  <c r="N130" i="62"/>
  <c r="N100" i="62"/>
  <c r="N77" i="61"/>
  <c r="N107" i="62"/>
  <c r="N20" i="63"/>
  <c r="N93" i="62"/>
  <c r="N64" i="61"/>
  <c r="N21" i="63"/>
  <c r="N471" i="65"/>
  <c r="N20" i="62"/>
  <c r="N412" i="72"/>
  <c r="N471" i="67"/>
  <c r="N498" i="64"/>
  <c r="N415" i="71"/>
  <c r="N415" i="72"/>
  <c r="N101" i="62"/>
  <c r="N45" i="62"/>
  <c r="N39" i="62"/>
  <c r="N34" i="62"/>
  <c r="N537" i="68"/>
  <c r="N70" i="63"/>
  <c r="N93" i="63"/>
  <c r="N462" i="65"/>
  <c r="N79" i="62"/>
  <c r="N57" i="61"/>
  <c r="N36" i="62"/>
  <c r="N20" i="61"/>
  <c r="N8" i="62"/>
  <c r="N161" i="63"/>
  <c r="N172" i="61"/>
  <c r="N147" i="61"/>
  <c r="N137" i="61"/>
  <c r="N96" i="62"/>
  <c r="N88" i="61"/>
  <c r="N68" i="63"/>
  <c r="N49" i="63"/>
  <c r="N39" i="63"/>
  <c r="N30" i="61"/>
  <c r="N5" i="62"/>
  <c r="N94" i="62"/>
  <c r="N32" i="62"/>
  <c r="N157" i="61"/>
  <c r="N70" i="62"/>
  <c r="N37" i="62"/>
  <c r="N132" i="62"/>
  <c r="N174" i="62"/>
  <c r="N138" i="62"/>
  <c r="N26" i="62"/>
  <c r="N440" i="71"/>
  <c r="N107" i="61"/>
  <c r="N52" i="61"/>
  <c r="N89" i="63"/>
  <c r="N74" i="61"/>
  <c r="N56" i="62"/>
  <c r="N430" i="72"/>
  <c r="N464" i="65"/>
  <c r="N117" i="61"/>
  <c r="N87" i="63"/>
  <c r="N77" i="62"/>
  <c r="N30" i="63"/>
  <c r="N9" i="61"/>
  <c r="N442" i="71"/>
  <c r="N175" i="62"/>
  <c r="N33" i="61"/>
  <c r="N98" i="61"/>
  <c r="N29" i="61"/>
  <c r="N57" i="62"/>
  <c r="N83" i="61"/>
  <c r="N69" i="62"/>
  <c r="N33" i="63"/>
  <c r="N426" i="65"/>
  <c r="N55" i="62"/>
  <c r="N433" i="65"/>
  <c r="N16" i="61"/>
  <c r="N32" i="61"/>
  <c r="N116" i="61"/>
  <c r="N90" i="61"/>
  <c r="N56" i="61"/>
  <c r="N105" i="63"/>
  <c r="N457" i="69"/>
  <c r="N49" i="61"/>
  <c r="N159" i="62"/>
  <c r="N138" i="61"/>
  <c r="N88" i="63"/>
  <c r="N83" i="63"/>
  <c r="N77" i="63"/>
  <c r="N69" i="63"/>
  <c r="N39" i="61"/>
  <c r="N35" i="62"/>
  <c r="N31" i="62"/>
  <c r="N5" i="63"/>
  <c r="N98" i="62"/>
  <c r="N53" i="61"/>
  <c r="N557" i="68"/>
  <c r="N90" i="63"/>
  <c r="N76" i="62"/>
  <c r="N60" i="62"/>
  <c r="N156" i="61"/>
  <c r="N65" i="61"/>
  <c r="N45" i="61"/>
  <c r="N29" i="62"/>
  <c r="N54" i="61"/>
  <c r="N145" i="61"/>
  <c r="N131" i="62"/>
  <c r="N172" i="62"/>
  <c r="N460" i="70"/>
  <c r="N433" i="71"/>
  <c r="N8" i="61"/>
  <c r="N575" i="68"/>
  <c r="N426" i="71"/>
  <c r="N155" i="61"/>
  <c r="N31" i="63"/>
  <c r="N470" i="64"/>
  <c r="N449" i="65"/>
  <c r="N166" i="61"/>
  <c r="N68" i="62"/>
  <c r="N89" i="62"/>
  <c r="N37" i="61"/>
  <c r="N111" i="61"/>
  <c r="N460" i="66"/>
  <c r="N173" i="62"/>
  <c r="N118" i="61"/>
  <c r="N83" i="62"/>
  <c r="N54" i="62"/>
  <c r="N31" i="61"/>
  <c r="N26" i="61"/>
  <c r="N18" i="61"/>
  <c r="N9" i="62"/>
  <c r="N22" i="62"/>
  <c r="N473" i="64"/>
  <c r="N163" i="61"/>
  <c r="N99" i="61"/>
  <c r="N71" i="63"/>
  <c r="N52" i="62"/>
  <c r="N564" i="68"/>
  <c r="N119" i="62"/>
  <c r="N40" i="61"/>
  <c r="N22" i="61"/>
  <c r="N445" i="69"/>
  <c r="N163" i="62"/>
  <c r="N86" i="61"/>
  <c r="N70" i="61"/>
  <c r="N136" i="61"/>
  <c r="N116" i="62"/>
  <c r="N91" i="62"/>
  <c r="N76" i="61"/>
  <c r="N48" i="61"/>
  <c r="N38" i="62"/>
  <c r="N19" i="61"/>
  <c r="N165" i="61"/>
  <c r="N156" i="62"/>
  <c r="N147" i="62"/>
  <c r="N119" i="61"/>
  <c r="N84" i="62"/>
  <c r="N78" i="62"/>
  <c r="N69" i="61"/>
  <c r="N97" i="62"/>
  <c r="N127" i="61"/>
  <c r="N67" i="62"/>
  <c r="N51" i="63"/>
  <c r="N27" i="62"/>
  <c r="N6" i="61"/>
  <c r="N460" i="67"/>
  <c r="N135" i="61"/>
  <c r="N443" i="66"/>
  <c r="N126" i="61"/>
  <c r="N53" i="62"/>
  <c r="N460" i="69"/>
  <c r="N408" i="71"/>
  <c r="N452" i="67"/>
  <c r="N573" i="68"/>
  <c r="N171" i="62"/>
  <c r="N38" i="61"/>
  <c r="N19" i="63"/>
  <c r="N438" i="71"/>
  <c r="N141" i="61"/>
  <c r="N110" i="61"/>
  <c r="N103" i="61"/>
  <c r="N100" i="61"/>
  <c r="N84" i="61"/>
  <c r="N444" i="71"/>
  <c r="N175" i="61"/>
  <c r="N494" i="64"/>
  <c r="N430" i="67"/>
  <c r="N426" i="67"/>
  <c r="N133" i="62"/>
  <c r="N35" i="61"/>
  <c r="N99" i="62"/>
  <c r="N165" i="62"/>
  <c r="N10" i="61"/>
  <c r="N15" i="62"/>
  <c r="N90" i="62"/>
  <c r="N9" i="63"/>
  <c r="N134" i="61"/>
  <c r="N21" i="62"/>
  <c r="N6" i="62"/>
  <c r="N139" i="61"/>
  <c r="N95" i="62"/>
  <c r="N157" i="62"/>
  <c r="N103" i="62"/>
  <c r="N46" i="61"/>
  <c r="N127" i="62"/>
  <c r="N430" i="71"/>
  <c r="N120" i="61"/>
  <c r="N71" i="61"/>
  <c r="N91" i="61"/>
  <c r="N65" i="62"/>
  <c r="N75" i="61"/>
  <c r="N41" i="61"/>
  <c r="N174" i="61"/>
  <c r="N95" i="61"/>
  <c r="N67" i="61"/>
  <c r="N110" i="62"/>
  <c r="N40" i="63"/>
  <c r="N159" i="61"/>
  <c r="N64" i="63"/>
  <c r="N48" i="62"/>
  <c r="N21" i="61"/>
  <c r="N139" i="62"/>
  <c r="N153" i="62"/>
  <c r="N155" i="62"/>
  <c r="N34" i="61"/>
  <c r="N412" i="71"/>
  <c r="N58" i="62"/>
  <c r="N477" i="64"/>
  <c r="N449" i="69"/>
  <c r="N63" i="62"/>
  <c r="N431" i="71"/>
  <c r="N465" i="67"/>
  <c r="N449" i="70"/>
  <c r="N427" i="70"/>
  <c r="N481" i="64"/>
  <c r="N423" i="69"/>
  <c r="N128" i="62"/>
  <c r="N536" i="68"/>
  <c r="N443" i="70"/>
  <c r="N456" i="69"/>
  <c r="N480" i="64"/>
  <c r="N450" i="67"/>
  <c r="N405" i="71"/>
  <c r="N462" i="66"/>
  <c r="N428" i="67"/>
  <c r="N558" i="68"/>
  <c r="N541" i="68"/>
  <c r="N28" i="61"/>
  <c r="N420" i="66"/>
  <c r="N448" i="66"/>
  <c r="N528" i="68"/>
  <c r="N109" i="62"/>
  <c r="N450" i="66"/>
  <c r="N454" i="67"/>
  <c r="N421" i="69"/>
  <c r="N445" i="66"/>
  <c r="N4" i="62"/>
  <c r="N440" i="67"/>
  <c r="N571" i="68"/>
  <c r="N454" i="70"/>
  <c r="N448" i="65"/>
  <c r="N443" i="69"/>
  <c r="N442" i="66"/>
  <c r="N450" i="65"/>
  <c r="N432" i="66"/>
  <c r="N427" i="66"/>
  <c r="N581" i="68"/>
  <c r="N448" i="70"/>
  <c r="N503" i="64"/>
  <c r="N567" i="68"/>
  <c r="N429" i="72"/>
  <c r="N462" i="67"/>
  <c r="N435" i="67"/>
  <c r="N524" i="64"/>
  <c r="N435" i="65"/>
  <c r="N423" i="70"/>
  <c r="N433" i="66"/>
  <c r="N476" i="64"/>
  <c r="N66" i="61"/>
  <c r="N106" i="61"/>
  <c r="N4" i="63"/>
  <c r="N82" i="63"/>
  <c r="N414" i="72"/>
  <c r="N47" i="62"/>
  <c r="N423" i="71"/>
  <c r="N492" i="64"/>
  <c r="N552" i="68"/>
  <c r="N144" i="61"/>
  <c r="N25" i="62"/>
  <c r="N429" i="70"/>
  <c r="N472" i="65"/>
  <c r="N458" i="67"/>
  <c r="N146" i="61"/>
  <c r="N554" i="68"/>
  <c r="N44" i="62"/>
  <c r="N430" i="66"/>
  <c r="N563" i="68"/>
  <c r="N433" i="70"/>
  <c r="N458" i="65"/>
  <c r="N530" i="68"/>
  <c r="N548" i="68"/>
  <c r="N444" i="66"/>
  <c r="N513" i="64"/>
  <c r="N576" i="68"/>
  <c r="N497" i="64"/>
  <c r="N432" i="72"/>
  <c r="N403" i="71"/>
  <c r="N478" i="64"/>
  <c r="N501" i="64"/>
  <c r="N85" i="62"/>
  <c r="N432" i="69"/>
  <c r="N430" i="70"/>
  <c r="N445" i="67"/>
  <c r="N479" i="64"/>
  <c r="N63" i="61"/>
  <c r="N429" i="65"/>
  <c r="N44" i="61"/>
  <c r="N433" i="72"/>
  <c r="N425" i="67"/>
  <c r="N450" i="70"/>
  <c r="N25" i="63"/>
  <c r="N551" i="68"/>
  <c r="N25" i="61"/>
  <c r="N550" i="68"/>
  <c r="N439" i="70"/>
  <c r="N453" i="67"/>
  <c r="N534" i="68"/>
  <c r="N504" i="64"/>
  <c r="N499" i="64"/>
  <c r="N451" i="65"/>
  <c r="N577" i="68"/>
  <c r="N7" i="62"/>
  <c r="N427" i="65"/>
  <c r="N435" i="69"/>
  <c r="N447" i="67"/>
  <c r="N463" i="65"/>
  <c r="N440" i="66"/>
  <c r="N423" i="72"/>
  <c r="N469" i="64"/>
  <c r="N448" i="67"/>
  <c r="N483" i="64"/>
  <c r="N429" i="66"/>
  <c r="N411" i="71"/>
  <c r="N431" i="69"/>
  <c r="N565" i="68"/>
  <c r="N429" i="69"/>
  <c r="N424" i="71"/>
  <c r="N451" i="66"/>
  <c r="N434" i="65"/>
  <c r="N421" i="70"/>
  <c r="N443" i="65"/>
  <c r="N428" i="70"/>
  <c r="N559" i="68"/>
  <c r="N431" i="70"/>
  <c r="N425" i="70"/>
  <c r="N449" i="66"/>
  <c r="N432" i="65"/>
  <c r="N431" i="66"/>
  <c r="N538" i="68"/>
  <c r="N435" i="71"/>
  <c r="N453" i="65"/>
  <c r="N454" i="65"/>
  <c r="N444" i="67"/>
  <c r="N439" i="65"/>
  <c r="N465" i="65"/>
  <c r="N109" i="61"/>
  <c r="N432" i="71"/>
  <c r="N443" i="67"/>
  <c r="N427" i="67"/>
  <c r="N424" i="72"/>
  <c r="N164" i="61"/>
  <c r="N512" i="64"/>
  <c r="N47" i="61"/>
  <c r="N527" i="68"/>
  <c r="N539" i="68"/>
  <c r="N162" i="62"/>
  <c r="N442" i="65"/>
  <c r="N439" i="67"/>
  <c r="N578" i="68"/>
  <c r="N533" i="68"/>
  <c r="N437" i="72"/>
  <c r="N547" i="68"/>
  <c r="N435" i="72"/>
  <c r="N423" i="67"/>
  <c r="N445" i="65"/>
  <c r="N420" i="70"/>
  <c r="N424" i="65"/>
  <c r="N428" i="65"/>
  <c r="N490" i="64"/>
  <c r="N413" i="71"/>
  <c r="N502" i="64"/>
  <c r="N432" i="67"/>
  <c r="N446" i="67"/>
  <c r="N82" i="61"/>
  <c r="N451" i="70"/>
  <c r="N448" i="69"/>
  <c r="N421" i="72"/>
  <c r="N430" i="65"/>
  <c r="N424" i="67"/>
  <c r="N428" i="66"/>
  <c r="N432" i="70"/>
  <c r="N488" i="64"/>
  <c r="N535" i="68"/>
  <c r="N106" i="62"/>
  <c r="N146" i="62"/>
  <c r="N442" i="70"/>
  <c r="N562" i="68"/>
  <c r="N463" i="66"/>
  <c r="N414" i="71"/>
  <c r="N431" i="72"/>
  <c r="N417" i="72"/>
  <c r="N164" i="62"/>
  <c r="N531" i="68"/>
  <c r="N128" i="61"/>
  <c r="N451" i="67"/>
  <c r="N125" i="61"/>
  <c r="N456" i="70"/>
  <c r="N465" i="66"/>
  <c r="N420" i="65"/>
  <c r="N487" i="64"/>
  <c r="N440" i="65"/>
  <c r="N411" i="72"/>
  <c r="N526" i="68"/>
  <c r="N472" i="67"/>
  <c r="N66" i="62"/>
  <c r="N431" i="67"/>
  <c r="N444" i="70"/>
  <c r="N437" i="71"/>
  <c r="N447" i="66"/>
  <c r="N523" i="68"/>
  <c r="N447" i="65"/>
  <c r="N467" i="64"/>
  <c r="N406" i="72"/>
  <c r="N403" i="72"/>
  <c r="N471" i="64"/>
  <c r="N425" i="65"/>
  <c r="N439" i="66"/>
  <c r="N63" i="63"/>
  <c r="N435" i="66"/>
  <c r="N420" i="69"/>
  <c r="N482" i="64"/>
  <c r="N423" i="65"/>
  <c r="N420" i="67"/>
  <c r="N524" i="68"/>
  <c r="N85" i="61"/>
  <c r="N508" i="64"/>
  <c r="N425" i="66"/>
  <c r="N447" i="70"/>
  <c r="N413" i="72"/>
  <c r="N523" i="64"/>
  <c r="N421" i="71"/>
  <c r="N561" i="68"/>
  <c r="N582" i="68"/>
  <c r="N4" i="61"/>
  <c r="N500" i="64"/>
  <c r="N421" i="66"/>
  <c r="N442" i="69"/>
  <c r="N417" i="71"/>
  <c r="N162" i="61"/>
  <c r="N491" i="64"/>
  <c r="N44" i="63"/>
  <c r="N555" i="68"/>
  <c r="N144" i="62"/>
  <c r="N7" i="61"/>
  <c r="N439" i="69"/>
  <c r="N426" i="66"/>
  <c r="N421" i="65"/>
  <c r="N529" i="68"/>
  <c r="N429" i="71"/>
  <c r="N446" i="65"/>
  <c r="N450" i="69"/>
  <c r="N446" i="70"/>
  <c r="N540" i="68"/>
  <c r="N464" i="67"/>
  <c r="N444" i="65"/>
  <c r="N423" i="66"/>
  <c r="N429" i="67"/>
  <c r="N406" i="71"/>
  <c r="N440" i="69"/>
  <c r="N446" i="66"/>
  <c r="N424" i="70"/>
  <c r="N442" i="67"/>
  <c r="N458" i="66"/>
  <c r="N560" i="68"/>
  <c r="N431" i="65"/>
  <c r="N466" i="64"/>
  <c r="N434" i="67"/>
  <c r="N125" i="62"/>
  <c r="N440" i="70"/>
  <c r="N451" i="69"/>
  <c r="N405" i="72"/>
  <c r="N421" i="67"/>
  <c r="N82" i="62"/>
  <c r="N435" i="70"/>
  <c r="N454" i="66"/>
  <c r="N454" i="69"/>
  <c r="N424" i="69"/>
  <c r="N28" i="62"/>
  <c r="N543" i="68"/>
  <c r="N463" i="67"/>
  <c r="N105" i="61"/>
  <c r="N420" i="72"/>
  <c r="N438" i="67"/>
  <c r="N124" i="61"/>
  <c r="N438" i="65"/>
  <c r="N438" i="66"/>
  <c r="N422" i="71"/>
  <c r="N422" i="70"/>
  <c r="N3" i="63"/>
  <c r="N43" i="63"/>
  <c r="N457" i="67"/>
  <c r="N24" i="61"/>
  <c r="N161" i="61"/>
  <c r="N404" i="72"/>
  <c r="N62" i="61"/>
  <c r="N402" i="71"/>
  <c r="N3" i="62"/>
  <c r="N105" i="62"/>
  <c r="N422" i="72"/>
  <c r="N441" i="66"/>
  <c r="N62" i="62"/>
  <c r="N441" i="69"/>
  <c r="N420" i="71"/>
  <c r="N143" i="61"/>
  <c r="N43" i="61"/>
  <c r="N441" i="70"/>
  <c r="N419" i="67"/>
  <c r="N489" i="64"/>
  <c r="N546" i="68"/>
  <c r="N124" i="62"/>
  <c r="N81" i="62"/>
  <c r="N468" i="64"/>
  <c r="N143" i="62"/>
  <c r="N422" i="65"/>
  <c r="N24" i="62"/>
  <c r="N404" i="71"/>
  <c r="N441" i="67"/>
  <c r="N43" i="62"/>
  <c r="N525" i="68"/>
  <c r="N549" i="68"/>
  <c r="N419" i="65"/>
  <c r="N81" i="63"/>
  <c r="N419" i="66"/>
  <c r="N402" i="72"/>
  <c r="N457" i="65"/>
  <c r="N419" i="70"/>
  <c r="N441" i="65"/>
  <c r="N161" i="62"/>
  <c r="N422" i="66"/>
  <c r="N438" i="69"/>
  <c r="N3" i="61"/>
  <c r="N81" i="61"/>
  <c r="N570" i="68"/>
  <c r="N62" i="63"/>
  <c r="N422" i="69"/>
  <c r="N507" i="64"/>
  <c r="N419" i="69"/>
  <c r="N486" i="64"/>
  <c r="N438" i="70"/>
  <c r="N24" i="63"/>
  <c r="N465" i="64"/>
  <c r="N457" i="66"/>
  <c r="N422" i="67"/>
  <c r="N522" i="68"/>
  <c r="N456" i="66"/>
  <c r="N418" i="67"/>
  <c r="N418" i="69"/>
  <c r="N437" i="65"/>
  <c r="N437" i="69"/>
  <c r="N418" i="65"/>
  <c r="N545" i="68"/>
  <c r="N401" i="72"/>
  <c r="N464" i="64"/>
  <c r="N521" i="68"/>
  <c r="N419" i="72"/>
  <c r="N456" i="65"/>
  <c r="N506" i="64"/>
  <c r="N418" i="70"/>
  <c r="N437" i="66"/>
  <c r="N437" i="67"/>
  <c r="N419" i="71"/>
  <c r="N418" i="66"/>
  <c r="N437" i="70"/>
  <c r="N569" i="68"/>
  <c r="N401" i="71"/>
  <c r="N456" i="67"/>
  <c r="N485" i="64"/>
  <c r="D93" i="61"/>
  <c r="D18" i="63"/>
  <c r="D117" i="63"/>
  <c r="D149" i="61"/>
  <c r="D16" i="63"/>
  <c r="D168" i="61"/>
  <c r="D428" i="69"/>
  <c r="D114" i="61"/>
  <c r="D172" i="63"/>
  <c r="D151" i="61"/>
  <c r="D132" i="63"/>
  <c r="D170" i="61"/>
  <c r="D542" i="68"/>
  <c r="D521" i="64"/>
  <c r="D572" i="68"/>
  <c r="D509" i="64"/>
  <c r="D95" i="61"/>
  <c r="D113" i="61"/>
  <c r="D532" i="68"/>
  <c r="D535" i="68"/>
  <c r="D466" i="65"/>
  <c r="D459" i="65"/>
  <c r="D150" i="63"/>
  <c r="D151" i="62"/>
  <c r="D6" i="63"/>
  <c r="D112" i="61"/>
  <c r="D112" i="62"/>
  <c r="D410" i="72"/>
  <c r="D410" i="71"/>
  <c r="D176" i="61"/>
  <c r="D470" i="65"/>
  <c r="D136" i="63"/>
  <c r="D121" i="61"/>
  <c r="D152" i="63"/>
  <c r="D473" i="70"/>
  <c r="D167" i="62"/>
  <c r="D17" i="63"/>
  <c r="D467" i="65"/>
  <c r="D107" i="63"/>
  <c r="D590" i="68"/>
  <c r="D93" i="62"/>
  <c r="D407" i="72"/>
  <c r="D138" i="63"/>
  <c r="D580" i="68"/>
  <c r="D135" i="63"/>
  <c r="D473" i="67"/>
  <c r="D446" i="71"/>
  <c r="D121" i="63"/>
  <c r="D534" i="68"/>
  <c r="D94" i="62"/>
  <c r="D115" i="61"/>
  <c r="D34" i="63"/>
  <c r="D114" i="62"/>
  <c r="D470" i="70"/>
  <c r="D453" i="71"/>
  <c r="D427" i="69"/>
  <c r="D147" i="63"/>
  <c r="D153" i="63"/>
  <c r="D14" i="63"/>
  <c r="D116" i="63"/>
  <c r="D467" i="66"/>
  <c r="D36" i="63"/>
  <c r="D15" i="63"/>
  <c r="D467" i="67"/>
  <c r="D467" i="70"/>
  <c r="D55" i="63"/>
  <c r="D167" i="61"/>
  <c r="D177" i="63"/>
  <c r="D149" i="63"/>
  <c r="D473" i="69"/>
  <c r="D152" i="61"/>
  <c r="D29" i="63"/>
  <c r="D167" i="63"/>
  <c r="D22" i="63"/>
  <c r="D556" i="68"/>
  <c r="D409" i="72"/>
  <c r="D416" i="71"/>
  <c r="D450" i="72"/>
  <c r="D122" i="63"/>
  <c r="D533" i="68"/>
  <c r="D75" i="63"/>
  <c r="D38" i="63"/>
  <c r="D408" i="72"/>
  <c r="D92" i="62"/>
  <c r="D169" i="61"/>
  <c r="D170" i="63"/>
  <c r="D518" i="64"/>
  <c r="D447" i="71"/>
  <c r="D155" i="63"/>
  <c r="D129" i="63"/>
  <c r="D27" i="63"/>
  <c r="D446" i="72"/>
  <c r="D114" i="63"/>
  <c r="D158" i="63"/>
  <c r="D470" i="66"/>
  <c r="D459" i="67"/>
  <c r="D46" i="63"/>
  <c r="D130" i="63"/>
  <c r="D96" i="63"/>
  <c r="D95" i="62"/>
  <c r="D53" i="63"/>
  <c r="D37" i="63"/>
  <c r="D159" i="63"/>
  <c r="D470" i="69"/>
  <c r="D101" i="63"/>
  <c r="D92" i="61"/>
  <c r="D73" i="63"/>
  <c r="D174" i="63"/>
  <c r="D447" i="72"/>
  <c r="D163" i="63"/>
  <c r="D158" i="62"/>
  <c r="D103" i="63"/>
  <c r="D57" i="63"/>
  <c r="D446" i="69"/>
  <c r="D120" i="63"/>
  <c r="D102" i="61"/>
  <c r="D425" i="69"/>
  <c r="D171" i="63"/>
  <c r="D94" i="63"/>
  <c r="D127" i="63"/>
  <c r="D108" i="63"/>
  <c r="D511" i="64"/>
  <c r="D86" i="63"/>
  <c r="D459" i="66"/>
  <c r="D131" i="63"/>
  <c r="D584" i="68"/>
  <c r="D579" i="68"/>
  <c r="D93" i="63"/>
  <c r="D67" i="63"/>
  <c r="D102" i="62"/>
  <c r="D583" i="68"/>
  <c r="D459" i="69"/>
  <c r="D140" i="62"/>
  <c r="D65" i="63"/>
  <c r="D525" i="64"/>
  <c r="D72" i="63"/>
  <c r="D137" i="63"/>
  <c r="D453" i="72"/>
  <c r="D151" i="63"/>
  <c r="D148" i="63"/>
  <c r="D134" i="63"/>
  <c r="D113" i="62"/>
  <c r="D149" i="62"/>
  <c r="D140" i="61"/>
  <c r="D156" i="63"/>
  <c r="D95" i="63"/>
  <c r="D91" i="63"/>
  <c r="D102" i="63"/>
  <c r="D169" i="63"/>
  <c r="D154" i="63"/>
  <c r="D41" i="63"/>
  <c r="D48" i="63"/>
  <c r="D473" i="65"/>
  <c r="D99" i="63"/>
  <c r="D140" i="63"/>
  <c r="D8" i="63"/>
  <c r="D119" i="63"/>
  <c r="D100" i="63"/>
  <c r="D112" i="63"/>
  <c r="D470" i="67"/>
  <c r="D115" i="62"/>
  <c r="D54" i="63"/>
  <c r="D175" i="63"/>
  <c r="D467" i="69"/>
  <c r="D110" i="63"/>
  <c r="D150" i="62"/>
  <c r="D558" i="68"/>
  <c r="D157" i="63"/>
  <c r="D517" i="64"/>
  <c r="D176" i="62"/>
  <c r="D84" i="63"/>
  <c r="D76" i="63"/>
  <c r="D97" i="63"/>
  <c r="D466" i="67"/>
  <c r="D60" i="63"/>
  <c r="D133" i="63"/>
  <c r="D176" i="63"/>
  <c r="D173" i="63"/>
  <c r="D459" i="70"/>
  <c r="D56" i="63"/>
  <c r="D466" i="66"/>
  <c r="D150" i="61"/>
  <c r="D426" i="69"/>
  <c r="D158" i="61"/>
  <c r="D141" i="63"/>
  <c r="D466" i="70"/>
  <c r="D126" i="63"/>
  <c r="D118" i="63"/>
  <c r="D121" i="62"/>
  <c r="D79" i="63"/>
  <c r="D170" i="62"/>
  <c r="D152" i="62"/>
  <c r="D139" i="63"/>
  <c r="D92" i="63"/>
  <c r="D473" i="66"/>
  <c r="D450" i="71"/>
  <c r="D98" i="63"/>
  <c r="D165" i="63"/>
  <c r="D145" i="63"/>
  <c r="D115" i="63"/>
  <c r="D169" i="62"/>
  <c r="D74" i="63"/>
  <c r="D466" i="69"/>
  <c r="D591" i="68"/>
  <c r="D35" i="63"/>
  <c r="D94" i="61"/>
  <c r="D587" i="68"/>
  <c r="D36" i="61"/>
  <c r="D148" i="61"/>
  <c r="D30" i="61"/>
  <c r="D461" i="66"/>
  <c r="D453" i="70"/>
  <c r="D74" i="61"/>
  <c r="D168" i="63"/>
  <c r="D448" i="71"/>
  <c r="D409" i="71"/>
  <c r="D461" i="70"/>
  <c r="D461" i="69"/>
  <c r="D458" i="69"/>
  <c r="D443" i="72"/>
  <c r="D452" i="72"/>
  <c r="D164" i="63"/>
  <c r="D469" i="66"/>
  <c r="D425" i="71"/>
  <c r="D441" i="71"/>
  <c r="D449" i="72"/>
  <c r="D444" i="72"/>
  <c r="D28" i="63"/>
  <c r="D428" i="72"/>
  <c r="D468" i="70"/>
  <c r="D586" i="68"/>
  <c r="D106" i="63"/>
  <c r="D557" i="68"/>
  <c r="D461" i="67"/>
  <c r="D451" i="71"/>
  <c r="D464" i="70"/>
  <c r="D574" i="68"/>
  <c r="D445" i="69"/>
  <c r="D89" i="63"/>
  <c r="D154" i="61"/>
  <c r="D443" i="71"/>
  <c r="D32" i="63"/>
  <c r="D469" i="69"/>
  <c r="D85" i="63"/>
  <c r="D7" i="63"/>
  <c r="D427" i="71"/>
  <c r="D465" i="70"/>
  <c r="D472" i="69"/>
  <c r="D128" i="63"/>
  <c r="D36" i="62"/>
  <c r="D469" i="65"/>
  <c r="D439" i="71"/>
  <c r="D434" i="70"/>
  <c r="D146" i="63"/>
  <c r="D445" i="72"/>
  <c r="D416" i="72"/>
  <c r="D66" i="63"/>
  <c r="D439" i="72"/>
  <c r="D113" i="63"/>
  <c r="D468" i="69"/>
  <c r="D166" i="63"/>
  <c r="D162" i="63"/>
  <c r="D125" i="63"/>
  <c r="D47" i="63"/>
  <c r="D111" i="63"/>
  <c r="D566" i="68"/>
  <c r="D585" i="68"/>
  <c r="D458" i="70"/>
  <c r="D434" i="69"/>
  <c r="D32" i="61"/>
  <c r="D51" i="63"/>
  <c r="D16" i="61"/>
  <c r="D582" i="68"/>
  <c r="D471" i="70"/>
  <c r="D559" i="68"/>
  <c r="D465" i="69"/>
  <c r="D471" i="69"/>
  <c r="D407" i="71"/>
  <c r="D469" i="67"/>
  <c r="D520" i="64"/>
  <c r="D453" i="69"/>
  <c r="D463" i="69"/>
  <c r="D427" i="72"/>
  <c r="D469" i="70"/>
  <c r="D444" i="69"/>
  <c r="D434" i="71"/>
  <c r="D468" i="66"/>
  <c r="D445" i="71"/>
  <c r="D89" i="61"/>
  <c r="D451" i="72"/>
  <c r="D581" i="68"/>
  <c r="D589" i="68"/>
  <c r="D425" i="72"/>
  <c r="D109" i="63"/>
  <c r="D519" i="64"/>
  <c r="D463" i="70"/>
  <c r="D472" i="70"/>
  <c r="D468" i="67"/>
  <c r="D144" i="63"/>
  <c r="D461" i="65"/>
  <c r="D447" i="69"/>
  <c r="D452" i="71"/>
  <c r="D168" i="62"/>
  <c r="D449" i="71"/>
  <c r="D408" i="71"/>
  <c r="D441" i="72"/>
  <c r="D428" i="71"/>
  <c r="D434" i="72"/>
  <c r="D444" i="71"/>
  <c r="D510" i="64"/>
  <c r="D588" i="68"/>
  <c r="D460" i="65"/>
  <c r="D462" i="65"/>
  <c r="D139" i="62"/>
  <c r="D127" i="62"/>
  <c r="D54" i="61"/>
  <c r="D78" i="63"/>
  <c r="D426" i="71"/>
  <c r="D452" i="69"/>
  <c r="D442" i="71"/>
  <c r="D471" i="65"/>
  <c r="D166" i="61"/>
  <c r="D529" i="68"/>
  <c r="D139" i="61"/>
  <c r="D116" i="61"/>
  <c r="D98" i="62"/>
  <c r="D86" i="61"/>
  <c r="D71" i="62"/>
  <c r="D55" i="61"/>
  <c r="D52" i="61"/>
  <c r="D41" i="62"/>
  <c r="D32" i="62"/>
  <c r="D29" i="62"/>
  <c r="D20" i="62"/>
  <c r="D68" i="62"/>
  <c r="D54" i="62"/>
  <c r="D426" i="72"/>
  <c r="D96" i="62"/>
  <c r="D87" i="62"/>
  <c r="D84" i="61"/>
  <c r="D64" i="63"/>
  <c r="D39" i="62"/>
  <c r="D471" i="67"/>
  <c r="D18" i="61"/>
  <c r="D111" i="62"/>
  <c r="D107" i="61"/>
  <c r="D76" i="61"/>
  <c r="D443" i="67"/>
  <c r="D174" i="62"/>
  <c r="D83" i="62"/>
  <c r="D58" i="61"/>
  <c r="D553" i="68"/>
  <c r="D424" i="66"/>
  <c r="D156" i="61"/>
  <c r="D136" i="62"/>
  <c r="D90" i="62"/>
  <c r="D79" i="62"/>
  <c r="D72" i="62"/>
  <c r="D55" i="62"/>
  <c r="D33" i="61"/>
  <c r="D11" i="61"/>
  <c r="D117" i="61"/>
  <c r="D173" i="61"/>
  <c r="D165" i="62"/>
  <c r="D141" i="62"/>
  <c r="D137" i="61"/>
  <c r="D101" i="61"/>
  <c r="D87" i="63"/>
  <c r="D84" i="62"/>
  <c r="D77" i="61"/>
  <c r="D46" i="62"/>
  <c r="D9" i="62"/>
  <c r="D129" i="62"/>
  <c r="D90" i="61"/>
  <c r="D41" i="61"/>
  <c r="D34" i="62"/>
  <c r="D119" i="61"/>
  <c r="D100" i="62"/>
  <c r="D73" i="61"/>
  <c r="D111" i="61"/>
  <c r="D91" i="62"/>
  <c r="D79" i="61"/>
  <c r="D76" i="62"/>
  <c r="D37" i="61"/>
  <c r="D34" i="61"/>
  <c r="D134" i="62"/>
  <c r="D69" i="63"/>
  <c r="D105" i="63"/>
  <c r="D440" i="72"/>
  <c r="D154" i="62"/>
  <c r="D141" i="61"/>
  <c r="D88" i="63"/>
  <c r="D83" i="61"/>
  <c r="D78" i="61"/>
  <c r="D59" i="63"/>
  <c r="D50" i="63"/>
  <c r="D45" i="63"/>
  <c r="D6" i="61"/>
  <c r="D174" i="61"/>
  <c r="D65" i="61"/>
  <c r="D58" i="62"/>
  <c r="D118" i="62"/>
  <c r="D101" i="62"/>
  <c r="D57" i="62"/>
  <c r="D424" i="69"/>
  <c r="D17" i="62"/>
  <c r="D71" i="63"/>
  <c r="D53" i="61"/>
  <c r="D132" i="62"/>
  <c r="D122" i="62"/>
  <c r="D13" i="63"/>
  <c r="D117" i="62"/>
  <c r="D145" i="61"/>
  <c r="D448" i="72"/>
  <c r="D172" i="62"/>
  <c r="D68" i="63"/>
  <c r="D171" i="61"/>
  <c r="D564" i="68"/>
  <c r="D443" i="70"/>
  <c r="D445" i="66"/>
  <c r="D433" i="69"/>
  <c r="D143" i="63"/>
  <c r="D430" i="66"/>
  <c r="D120" i="62"/>
  <c r="D70" i="62"/>
  <c r="D69" i="62"/>
  <c r="D14" i="61"/>
  <c r="D137" i="62"/>
  <c r="D118" i="61"/>
  <c r="D88" i="62"/>
  <c r="D438" i="72"/>
  <c r="D477" i="64"/>
  <c r="D49" i="63"/>
  <c r="D97" i="61"/>
  <c r="D166" i="62"/>
  <c r="D155" i="61"/>
  <c r="D171" i="62"/>
  <c r="D56" i="61"/>
  <c r="D38" i="61"/>
  <c r="D15" i="61"/>
  <c r="D11" i="62"/>
  <c r="D69" i="61"/>
  <c r="D173" i="62"/>
  <c r="D100" i="61"/>
  <c r="D88" i="61"/>
  <c r="D77" i="63"/>
  <c r="D50" i="61"/>
  <c r="D40" i="63"/>
  <c r="D26" i="62"/>
  <c r="D5" i="63"/>
  <c r="D70" i="61"/>
  <c r="D19" i="61"/>
  <c r="D159" i="62"/>
  <c r="D430" i="67"/>
  <c r="D457" i="69"/>
  <c r="D31" i="63"/>
  <c r="D16" i="62"/>
  <c r="D415" i="71"/>
  <c r="D153" i="61"/>
  <c r="D131" i="62"/>
  <c r="D71" i="61"/>
  <c r="D67" i="62"/>
  <c r="D56" i="62"/>
  <c r="D134" i="61"/>
  <c r="D59" i="61"/>
  <c r="D49" i="62"/>
  <c r="D35" i="62"/>
  <c r="D26" i="63"/>
  <c r="D21" i="61"/>
  <c r="D103" i="62"/>
  <c r="D38" i="62"/>
  <c r="D15" i="62"/>
  <c r="D96" i="61"/>
  <c r="D5" i="62"/>
  <c r="D445" i="70"/>
  <c r="D464" i="69"/>
  <c r="D18" i="62"/>
  <c r="D145" i="62"/>
  <c r="D108" i="61"/>
  <c r="D99" i="61"/>
  <c r="D72" i="61"/>
  <c r="D10" i="61"/>
  <c r="D86" i="62"/>
  <c r="D90" i="63"/>
  <c r="D165" i="61"/>
  <c r="D45" i="62"/>
  <c r="D21" i="62"/>
  <c r="D157" i="62"/>
  <c r="D64" i="61"/>
  <c r="D430" i="65"/>
  <c r="D449" i="67"/>
  <c r="D433" i="72"/>
  <c r="D424" i="71"/>
  <c r="D133" i="62"/>
  <c r="D430" i="69"/>
  <c r="D83" i="63"/>
  <c r="D46" i="61"/>
  <c r="D412" i="71"/>
  <c r="D522" i="64"/>
  <c r="D438" i="71"/>
  <c r="D443" i="69"/>
  <c r="D129" i="61"/>
  <c r="D110" i="61"/>
  <c r="D103" i="61"/>
  <c r="D30" i="62"/>
  <c r="D49" i="61"/>
  <c r="D161" i="63"/>
  <c r="D157" i="61"/>
  <c r="D153" i="62"/>
  <c r="D131" i="61"/>
  <c r="D67" i="61"/>
  <c r="D12" i="62"/>
  <c r="D177" i="62"/>
  <c r="D147" i="62"/>
  <c r="D136" i="61"/>
  <c r="D77" i="62"/>
  <c r="D10" i="62"/>
  <c r="D110" i="62"/>
  <c r="D130" i="62"/>
  <c r="D133" i="61"/>
  <c r="D50" i="62"/>
  <c r="D440" i="71"/>
  <c r="D460" i="69"/>
  <c r="D452" i="66"/>
  <c r="D460" i="70"/>
  <c r="D462" i="69"/>
  <c r="D17" i="61"/>
  <c r="D132" i="61"/>
  <c r="D70" i="63"/>
  <c r="D175" i="61"/>
  <c r="D75" i="62"/>
  <c r="D53" i="62"/>
  <c r="D12" i="61"/>
  <c r="D177" i="61"/>
  <c r="D65" i="62"/>
  <c r="D39" i="63"/>
  <c r="D74" i="62"/>
  <c r="D51" i="62"/>
  <c r="D87" i="61"/>
  <c r="D156" i="62"/>
  <c r="D31" i="61"/>
  <c r="D462" i="70"/>
  <c r="D116" i="62"/>
  <c r="D98" i="61"/>
  <c r="D19" i="63"/>
  <c r="D430" i="72"/>
  <c r="D460" i="66"/>
  <c r="D40" i="62"/>
  <c r="D27" i="62"/>
  <c r="D457" i="70"/>
  <c r="D430" i="71"/>
  <c r="D426" i="66"/>
  <c r="D573" i="68"/>
  <c r="D12" i="63"/>
  <c r="D155" i="62"/>
  <c r="D31" i="62"/>
  <c r="D460" i="67"/>
  <c r="D468" i="65"/>
  <c r="D175" i="62"/>
  <c r="D126" i="62"/>
  <c r="D60" i="62"/>
  <c r="D57" i="61"/>
  <c r="D48" i="62"/>
  <c r="D22" i="62"/>
  <c r="D20" i="61"/>
  <c r="D8" i="62"/>
  <c r="D159" i="61"/>
  <c r="D14" i="62"/>
  <c r="D27" i="61"/>
  <c r="D452" i="70"/>
  <c r="D30" i="63"/>
  <c r="D60" i="61"/>
  <c r="D51" i="61"/>
  <c r="D8" i="61"/>
  <c r="D58" i="63"/>
  <c r="D464" i="67"/>
  <c r="D89" i="62"/>
  <c r="D172" i="61"/>
  <c r="D135" i="61"/>
  <c r="D127" i="61"/>
  <c r="D107" i="62"/>
  <c r="D75" i="61"/>
  <c r="D59" i="62"/>
  <c r="D35" i="61"/>
  <c r="D406" i="72"/>
  <c r="D91" i="61"/>
  <c r="D45" i="61"/>
  <c r="D48" i="61"/>
  <c r="D29" i="61"/>
  <c r="D13" i="62"/>
  <c r="D147" i="61"/>
  <c r="D119" i="62"/>
  <c r="D40" i="61"/>
  <c r="D9" i="63"/>
  <c r="D73" i="62"/>
  <c r="D163" i="61"/>
  <c r="D433" i="71"/>
  <c r="D464" i="66"/>
  <c r="D163" i="62"/>
  <c r="D33" i="63"/>
  <c r="D13" i="61"/>
  <c r="D108" i="62"/>
  <c r="D122" i="61"/>
  <c r="D9" i="61"/>
  <c r="D26" i="61"/>
  <c r="D540" i="68"/>
  <c r="D97" i="62"/>
  <c r="D124" i="63"/>
  <c r="D148" i="62"/>
  <c r="D52" i="63"/>
  <c r="D19" i="62"/>
  <c r="D442" i="72"/>
  <c r="D39" i="61"/>
  <c r="D5" i="61"/>
  <c r="D126" i="61"/>
  <c r="D33" i="62"/>
  <c r="D68" i="61"/>
  <c r="D138" i="62"/>
  <c r="D78" i="62"/>
  <c r="D22" i="61"/>
  <c r="D99" i="62"/>
  <c r="D37" i="62"/>
  <c r="D20" i="63"/>
  <c r="D6" i="62"/>
  <c r="D471" i="66"/>
  <c r="D135" i="62"/>
  <c r="D52" i="62"/>
  <c r="D11" i="63"/>
  <c r="D21" i="63"/>
  <c r="D130" i="61"/>
  <c r="D10" i="63"/>
  <c r="D64" i="62"/>
  <c r="D120" i="61"/>
  <c r="D138" i="61"/>
  <c r="D426" i="67"/>
  <c r="D446" i="67"/>
  <c r="D458" i="65"/>
  <c r="D435" i="72"/>
  <c r="D7" i="62"/>
  <c r="D472" i="65"/>
  <c r="D494" i="64"/>
  <c r="D527" i="68"/>
  <c r="D439" i="69"/>
  <c r="D454" i="69"/>
  <c r="D450" i="67"/>
  <c r="D464" i="65"/>
  <c r="D447" i="65"/>
  <c r="D106" i="61"/>
  <c r="D504" i="64"/>
  <c r="D490" i="64"/>
  <c r="D428" i="67"/>
  <c r="D411" i="71"/>
  <c r="D423" i="67"/>
  <c r="D465" i="65"/>
  <c r="D444" i="66"/>
  <c r="D412" i="72"/>
  <c r="D47" i="61"/>
  <c r="D125" i="61"/>
  <c r="D456" i="69"/>
  <c r="D473" i="64"/>
  <c r="D439" i="70"/>
  <c r="D551" i="68"/>
  <c r="D435" i="71"/>
  <c r="D502" i="64"/>
  <c r="D405" i="72"/>
  <c r="D424" i="67"/>
  <c r="D415" i="72"/>
  <c r="D508" i="64"/>
  <c r="D425" i="65"/>
  <c r="D437" i="71"/>
  <c r="D429" i="65"/>
  <c r="D442" i="65"/>
  <c r="D443" i="65"/>
  <c r="D449" i="66"/>
  <c r="D447" i="67"/>
  <c r="D429" i="72"/>
  <c r="D25" i="62"/>
  <c r="D426" i="65"/>
  <c r="D528" i="68"/>
  <c r="D462" i="66"/>
  <c r="D82" i="62"/>
  <c r="D474" i="64"/>
  <c r="D458" i="66"/>
  <c r="D450" i="69"/>
  <c r="D146" i="62"/>
  <c r="D66" i="61"/>
  <c r="D444" i="65"/>
  <c r="D109" i="62"/>
  <c r="D421" i="66"/>
  <c r="D547" i="68"/>
  <c r="D452" i="65"/>
  <c r="D450" i="70"/>
  <c r="D453" i="65"/>
  <c r="D430" i="70"/>
  <c r="D432" i="66"/>
  <c r="D427" i="67"/>
  <c r="D499" i="64"/>
  <c r="D560" i="68"/>
  <c r="D577" i="68"/>
  <c r="D425" i="67"/>
  <c r="D423" i="69"/>
  <c r="D421" i="70"/>
  <c r="D440" i="66"/>
  <c r="D501" i="64"/>
  <c r="D454" i="66"/>
  <c r="D530" i="68"/>
  <c r="D423" i="71"/>
  <c r="D567" i="68"/>
  <c r="D470" i="64"/>
  <c r="D563" i="68"/>
  <c r="D487" i="64"/>
  <c r="D435" i="70"/>
  <c r="D448" i="65"/>
  <c r="D442" i="67"/>
  <c r="D456" i="70"/>
  <c r="D413" i="71"/>
  <c r="D28" i="62"/>
  <c r="D445" i="67"/>
  <c r="D479" i="64"/>
  <c r="D450" i="65"/>
  <c r="D144" i="61"/>
  <c r="D550" i="68"/>
  <c r="D424" i="70"/>
  <c r="D85" i="62"/>
  <c r="D562" i="68"/>
  <c r="D433" i="66"/>
  <c r="D405" i="71"/>
  <c r="D444" i="70"/>
  <c r="D429" i="71"/>
  <c r="D424" i="72"/>
  <c r="D427" i="66"/>
  <c r="D516" i="64"/>
  <c r="D537" i="68"/>
  <c r="D524" i="68"/>
  <c r="D446" i="70"/>
  <c r="D417" i="71"/>
  <c r="D448" i="67"/>
  <c r="D491" i="64"/>
  <c r="D523" i="64"/>
  <c r="D421" i="65"/>
  <c r="D44" i="63"/>
  <c r="D424" i="65"/>
  <c r="D439" i="65"/>
  <c r="D4" i="62"/>
  <c r="D439" i="67"/>
  <c r="D427" i="65"/>
  <c r="D434" i="66"/>
  <c r="D403" i="72"/>
  <c r="D488" i="64"/>
  <c r="D431" i="66"/>
  <c r="D472" i="67"/>
  <c r="D500" i="64"/>
  <c r="D514" i="64"/>
  <c r="D512" i="64"/>
  <c r="D446" i="66"/>
  <c r="D561" i="68"/>
  <c r="D423" i="70"/>
  <c r="D451" i="69"/>
  <c r="D4" i="61"/>
  <c r="D472" i="64"/>
  <c r="D432" i="67"/>
  <c r="D428" i="65"/>
  <c r="D146" i="61"/>
  <c r="D476" i="64"/>
  <c r="D28" i="61"/>
  <c r="D454" i="65"/>
  <c r="D465" i="66"/>
  <c r="D421" i="69"/>
  <c r="D431" i="71"/>
  <c r="D496" i="64"/>
  <c r="D4" i="63"/>
  <c r="D420" i="66"/>
  <c r="D453" i="66"/>
  <c r="D526" i="68"/>
  <c r="D449" i="69"/>
  <c r="D429" i="67"/>
  <c r="D437" i="72"/>
  <c r="D439" i="66"/>
  <c r="D63" i="63"/>
  <c r="D434" i="67"/>
  <c r="D493" i="64"/>
  <c r="D47" i="62"/>
  <c r="D431" i="67"/>
  <c r="D125" i="62"/>
  <c r="D498" i="64"/>
  <c r="D458" i="67"/>
  <c r="D445" i="65"/>
  <c r="D164" i="62"/>
  <c r="D448" i="66"/>
  <c r="D432" i="65"/>
  <c r="D440" i="69"/>
  <c r="D448" i="70"/>
  <c r="D442" i="70"/>
  <c r="D472" i="66"/>
  <c r="D523" i="68"/>
  <c r="D480" i="64"/>
  <c r="D555" i="68"/>
  <c r="D467" i="64"/>
  <c r="D543" i="68"/>
  <c r="D475" i="64"/>
  <c r="D82" i="63"/>
  <c r="D25" i="61"/>
  <c r="D82" i="61"/>
  <c r="D452" i="67"/>
  <c r="D431" i="70"/>
  <c r="D451" i="67"/>
  <c r="D144" i="62"/>
  <c r="D162" i="61"/>
  <c r="D425" i="66"/>
  <c r="D429" i="66"/>
  <c r="D447" i="66"/>
  <c r="D66" i="62"/>
  <c r="D548" i="68"/>
  <c r="D164" i="61"/>
  <c r="D7" i="61"/>
  <c r="D536" i="68"/>
  <c r="D421" i="72"/>
  <c r="D128" i="61"/>
  <c r="D417" i="72"/>
  <c r="D25" i="63"/>
  <c r="D539" i="68"/>
  <c r="D442" i="66"/>
  <c r="D106" i="62"/>
  <c r="D403" i="71"/>
  <c r="D503" i="64"/>
  <c r="D420" i="67"/>
  <c r="D443" i="66"/>
  <c r="D492" i="64"/>
  <c r="D432" i="72"/>
  <c r="D440" i="70"/>
  <c r="D109" i="61"/>
  <c r="D453" i="67"/>
  <c r="D433" i="65"/>
  <c r="D462" i="67"/>
  <c r="D465" i="67"/>
  <c r="D425" i="70"/>
  <c r="D448" i="69"/>
  <c r="D513" i="64"/>
  <c r="D431" i="69"/>
  <c r="D578" i="68"/>
  <c r="D463" i="65"/>
  <c r="D449" i="70"/>
  <c r="D524" i="64"/>
  <c r="D420" i="65"/>
  <c r="D575" i="68"/>
  <c r="D450" i="66"/>
  <c r="D515" i="64"/>
  <c r="D431" i="65"/>
  <c r="D541" i="68"/>
  <c r="D421" i="67"/>
  <c r="D497" i="64"/>
  <c r="D429" i="69"/>
  <c r="D463" i="66"/>
  <c r="D428" i="66"/>
  <c r="D413" i="72"/>
  <c r="D432" i="70"/>
  <c r="D451" i="66"/>
  <c r="D478" i="64"/>
  <c r="D440" i="67"/>
  <c r="D552" i="68"/>
  <c r="D444" i="67"/>
  <c r="D429" i="70"/>
  <c r="D406" i="71"/>
  <c r="D426" i="70"/>
  <c r="D531" i="68"/>
  <c r="D466" i="64"/>
  <c r="D571" i="68"/>
  <c r="D435" i="66"/>
  <c r="D85" i="61"/>
  <c r="D434" i="65"/>
  <c r="D433" i="67"/>
  <c r="D446" i="65"/>
  <c r="D128" i="62"/>
  <c r="D449" i="65"/>
  <c r="D463" i="67"/>
  <c r="D420" i="69"/>
  <c r="D423" i="66"/>
  <c r="D481" i="64"/>
  <c r="D421" i="71"/>
  <c r="D435" i="67"/>
  <c r="D538" i="68"/>
  <c r="D471" i="64"/>
  <c r="D554" i="68"/>
  <c r="D454" i="70"/>
  <c r="D423" i="65"/>
  <c r="D440" i="65"/>
  <c r="D565" i="68"/>
  <c r="D411" i="72"/>
  <c r="D433" i="70"/>
  <c r="D442" i="69"/>
  <c r="D432" i="71"/>
  <c r="D495" i="64"/>
  <c r="D420" i="70"/>
  <c r="D44" i="62"/>
  <c r="D432" i="69"/>
  <c r="D428" i="70"/>
  <c r="D483" i="64"/>
  <c r="D414" i="72"/>
  <c r="D454" i="67"/>
  <c r="D431" i="72"/>
  <c r="D447" i="70"/>
  <c r="D482" i="64"/>
  <c r="D63" i="62"/>
  <c r="D435" i="65"/>
  <c r="D414" i="71"/>
  <c r="D423" i="72"/>
  <c r="D469" i="64"/>
  <c r="D451" i="70"/>
  <c r="D63" i="61"/>
  <c r="D435" i="69"/>
  <c r="D162" i="62"/>
  <c r="D576" i="68"/>
  <c r="D451" i="65"/>
  <c r="D44" i="61"/>
  <c r="D427" i="70"/>
  <c r="D161" i="62"/>
  <c r="D62" i="61"/>
  <c r="D419" i="66"/>
  <c r="D3" i="63"/>
  <c r="D24" i="63"/>
  <c r="D465" i="64"/>
  <c r="D546" i="68"/>
  <c r="D457" i="65"/>
  <c r="D422" i="66"/>
  <c r="D419" i="69"/>
  <c r="D124" i="61"/>
  <c r="D43" i="62"/>
  <c r="D438" i="67"/>
  <c r="D143" i="62"/>
  <c r="D438" i="65"/>
  <c r="D81" i="63"/>
  <c r="D441" i="66"/>
  <c r="D81" i="61"/>
  <c r="D441" i="67"/>
  <c r="D24" i="62"/>
  <c r="D570" i="68"/>
  <c r="D438" i="66"/>
  <c r="D507" i="64"/>
  <c r="D438" i="69"/>
  <c r="D404" i="71"/>
  <c r="D62" i="63"/>
  <c r="D402" i="71"/>
  <c r="D549" i="68"/>
  <c r="D419" i="70"/>
  <c r="D43" i="61"/>
  <c r="D3" i="62"/>
  <c r="D457" i="67"/>
  <c r="D143" i="61"/>
  <c r="D420" i="71"/>
  <c r="D81" i="62"/>
  <c r="D105" i="61"/>
  <c r="D422" i="69"/>
  <c r="D441" i="69"/>
  <c r="D422" i="65"/>
  <c r="D161" i="61"/>
  <c r="D420" i="72"/>
  <c r="D522" i="68"/>
  <c r="D441" i="70"/>
  <c r="D105" i="62"/>
  <c r="D422" i="70"/>
  <c r="D457" i="66"/>
  <c r="D486" i="64"/>
  <c r="D43" i="63"/>
  <c r="D62" i="62"/>
  <c r="D404" i="72"/>
  <c r="D438" i="70"/>
  <c r="D489" i="64"/>
  <c r="D419" i="65"/>
  <c r="D422" i="71"/>
  <c r="D402" i="72"/>
  <c r="D24" i="61"/>
  <c r="D468" i="64"/>
  <c r="D422" i="72"/>
  <c r="D419" i="67"/>
  <c r="D124" i="62"/>
  <c r="D3" i="61"/>
  <c r="D525" i="68"/>
  <c r="D441" i="65"/>
  <c r="D422" i="67"/>
  <c r="D419" i="72"/>
  <c r="D456" i="65"/>
  <c r="D464" i="64"/>
  <c r="D419" i="71"/>
  <c r="D437" i="70"/>
  <c r="D437" i="67"/>
  <c r="D418" i="69"/>
  <c r="D418" i="66"/>
  <c r="D418" i="65"/>
  <c r="D437" i="69"/>
  <c r="D456" i="66"/>
  <c r="D569" i="68"/>
  <c r="D437" i="65"/>
  <c r="D506" i="64"/>
  <c r="D521" i="68"/>
  <c r="D418" i="70"/>
  <c r="D418" i="67"/>
  <c r="D437" i="66"/>
  <c r="D401" i="72"/>
  <c r="D456" i="67"/>
  <c r="D485" i="64"/>
  <c r="D545" i="68"/>
  <c r="D401" i="71"/>
  <c r="L149" i="61"/>
  <c r="L11" i="61"/>
  <c r="L168" i="61"/>
  <c r="L532" i="68"/>
  <c r="L535" i="68"/>
  <c r="L466" i="65"/>
  <c r="L459" i="65"/>
  <c r="L14" i="63"/>
  <c r="L113" i="61"/>
  <c r="L170" i="61"/>
  <c r="L149" i="62"/>
  <c r="L16" i="63"/>
  <c r="L150" i="63"/>
  <c r="L121" i="61"/>
  <c r="L95" i="61"/>
  <c r="L112" i="61"/>
  <c r="L151" i="61"/>
  <c r="L425" i="69"/>
  <c r="L410" i="71"/>
  <c r="L410" i="72"/>
  <c r="L470" i="65"/>
  <c r="L472" i="64"/>
  <c r="L114" i="61"/>
  <c r="L27" i="63"/>
  <c r="L117" i="63"/>
  <c r="L525" i="64"/>
  <c r="L428" i="69"/>
  <c r="L521" i="64"/>
  <c r="L93" i="61"/>
  <c r="L509" i="64"/>
  <c r="L542" i="68"/>
  <c r="L572" i="68"/>
  <c r="L176" i="61"/>
  <c r="L112" i="62"/>
  <c r="L467" i="66"/>
  <c r="L102" i="61"/>
  <c r="L170" i="63"/>
  <c r="L450" i="71"/>
  <c r="L147" i="63"/>
  <c r="L145" i="63"/>
  <c r="L579" i="68"/>
  <c r="L65" i="63"/>
  <c r="L558" i="68"/>
  <c r="L17" i="63"/>
  <c r="L120" i="63"/>
  <c r="L459" i="69"/>
  <c r="L100" i="63"/>
  <c r="L511" i="64"/>
  <c r="L580" i="68"/>
  <c r="L103" i="63"/>
  <c r="L101" i="63"/>
  <c r="L408" i="72"/>
  <c r="L447" i="71"/>
  <c r="L57" i="63"/>
  <c r="L459" i="67"/>
  <c r="L22" i="63"/>
  <c r="L170" i="62"/>
  <c r="L72" i="63"/>
  <c r="L116" i="63"/>
  <c r="L114" i="62"/>
  <c r="L111" i="63"/>
  <c r="L158" i="63"/>
  <c r="L94" i="63"/>
  <c r="L453" i="71"/>
  <c r="L533" i="68"/>
  <c r="L583" i="68"/>
  <c r="L556" i="68"/>
  <c r="L409" i="72"/>
  <c r="L102" i="62"/>
  <c r="L74" i="63"/>
  <c r="L34" i="63"/>
  <c r="L94" i="61"/>
  <c r="L446" i="72"/>
  <c r="L467" i="69"/>
  <c r="L86" i="63"/>
  <c r="L518" i="64"/>
  <c r="L150" i="62"/>
  <c r="L134" i="63"/>
  <c r="L41" i="63"/>
  <c r="L121" i="62"/>
  <c r="L163" i="63"/>
  <c r="L154" i="63"/>
  <c r="L115" i="63"/>
  <c r="L446" i="71"/>
  <c r="L473" i="70"/>
  <c r="L148" i="63"/>
  <c r="L407" i="72"/>
  <c r="L172" i="63"/>
  <c r="L135" i="63"/>
  <c r="L590" i="68"/>
  <c r="L158" i="62"/>
  <c r="L110" i="63"/>
  <c r="L8" i="63"/>
  <c r="L95" i="62"/>
  <c r="L137" i="63"/>
  <c r="L84" i="63"/>
  <c r="L453" i="72"/>
  <c r="L174" i="63"/>
  <c r="L167" i="63"/>
  <c r="L151" i="63"/>
  <c r="L466" i="70"/>
  <c r="L75" i="63"/>
  <c r="L165" i="63"/>
  <c r="L129" i="63"/>
  <c r="L76" i="63"/>
  <c r="L176" i="63"/>
  <c r="L169" i="61"/>
  <c r="L156" i="63"/>
  <c r="L95" i="63"/>
  <c r="L91" i="63"/>
  <c r="L157" i="63"/>
  <c r="L126" i="63"/>
  <c r="L102" i="63"/>
  <c r="L139" i="63"/>
  <c r="L112" i="63"/>
  <c r="L56" i="63"/>
  <c r="L53" i="63"/>
  <c r="L98" i="63"/>
  <c r="L79" i="63"/>
  <c r="L36" i="63"/>
  <c r="L121" i="63"/>
  <c r="L517" i="64"/>
  <c r="L113" i="62"/>
  <c r="L427" i="69"/>
  <c r="L175" i="63"/>
  <c r="L15" i="63"/>
  <c r="L130" i="63"/>
  <c r="L470" i="70"/>
  <c r="L493" i="64"/>
  <c r="L18" i="63"/>
  <c r="L158" i="61"/>
  <c r="L92" i="61"/>
  <c r="L177" i="63"/>
  <c r="L46" i="63"/>
  <c r="L60" i="63"/>
  <c r="L176" i="62"/>
  <c r="L93" i="62"/>
  <c r="L67" i="63"/>
  <c r="L11" i="62"/>
  <c r="L466" i="67"/>
  <c r="L473" i="66"/>
  <c r="L469" i="66"/>
  <c r="L173" i="63"/>
  <c r="L459" i="70"/>
  <c r="L55" i="63"/>
  <c r="L466" i="66"/>
  <c r="L150" i="61"/>
  <c r="L6" i="63"/>
  <c r="L167" i="61"/>
  <c r="L141" i="63"/>
  <c r="L149" i="63"/>
  <c r="L118" i="63"/>
  <c r="L473" i="67"/>
  <c r="L514" i="64"/>
  <c r="L152" i="62"/>
  <c r="L140" i="63"/>
  <c r="L131" i="63"/>
  <c r="L92" i="63"/>
  <c r="L534" i="68"/>
  <c r="L114" i="63"/>
  <c r="L11" i="63"/>
  <c r="L152" i="63"/>
  <c r="L470" i="69"/>
  <c r="L140" i="62"/>
  <c r="L122" i="63"/>
  <c r="L446" i="69"/>
  <c r="L447" i="72"/>
  <c r="L153" i="63"/>
  <c r="L467" i="65"/>
  <c r="L467" i="67"/>
  <c r="L467" i="70"/>
  <c r="L151" i="62"/>
  <c r="L169" i="63"/>
  <c r="L136" i="63"/>
  <c r="L133" i="63"/>
  <c r="L416" i="71"/>
  <c r="L152" i="61"/>
  <c r="L169" i="62"/>
  <c r="L107" i="63"/>
  <c r="L473" i="65"/>
  <c r="L171" i="63"/>
  <c r="L99" i="63"/>
  <c r="L93" i="63"/>
  <c r="L466" i="69"/>
  <c r="L127" i="63"/>
  <c r="L119" i="63"/>
  <c r="L591" i="68"/>
  <c r="L29" i="63"/>
  <c r="L48" i="63"/>
  <c r="L108" i="63"/>
  <c r="L470" i="67"/>
  <c r="L35" i="63"/>
  <c r="L115" i="62"/>
  <c r="L94" i="62"/>
  <c r="L38" i="63"/>
  <c r="L54" i="63"/>
  <c r="L155" i="63"/>
  <c r="L587" i="68"/>
  <c r="L459" i="66"/>
  <c r="L584" i="68"/>
  <c r="L473" i="69"/>
  <c r="L37" i="63"/>
  <c r="L140" i="61"/>
  <c r="L96" i="63"/>
  <c r="L159" i="63"/>
  <c r="L92" i="62"/>
  <c r="L115" i="61"/>
  <c r="L73" i="63"/>
  <c r="L450" i="72"/>
  <c r="L167" i="62"/>
  <c r="L138" i="63"/>
  <c r="L132" i="61"/>
  <c r="L586" i="68"/>
  <c r="L28" i="63"/>
  <c r="L468" i="67"/>
  <c r="L443" i="72"/>
  <c r="L557" i="68"/>
  <c r="L427" i="72"/>
  <c r="L464" i="70"/>
  <c r="L574" i="68"/>
  <c r="L463" i="69"/>
  <c r="L582" i="68"/>
  <c r="L449" i="71"/>
  <c r="L510" i="64"/>
  <c r="L47" i="63"/>
  <c r="L471" i="69"/>
  <c r="L461" i="66"/>
  <c r="L458" i="69"/>
  <c r="L464" i="69"/>
  <c r="L439" i="72"/>
  <c r="L407" i="71"/>
  <c r="L66" i="63"/>
  <c r="L85" i="63"/>
  <c r="L113" i="63"/>
  <c r="L144" i="63"/>
  <c r="L434" i="69"/>
  <c r="L425" i="72"/>
  <c r="L448" i="71"/>
  <c r="L16" i="61"/>
  <c r="L470" i="66"/>
  <c r="L469" i="70"/>
  <c r="L461" i="65"/>
  <c r="L128" i="63"/>
  <c r="L425" i="71"/>
  <c r="L434" i="70"/>
  <c r="L434" i="71"/>
  <c r="L439" i="71"/>
  <c r="L30" i="62"/>
  <c r="L559" i="68"/>
  <c r="L51" i="62"/>
  <c r="L445" i="71"/>
  <c r="L444" i="71"/>
  <c r="L465" i="70"/>
  <c r="L461" i="69"/>
  <c r="L409" i="71"/>
  <c r="L447" i="69"/>
  <c r="L468" i="69"/>
  <c r="L448" i="72"/>
  <c r="L51" i="61"/>
  <c r="L428" i="72"/>
  <c r="L408" i="71"/>
  <c r="L519" i="64"/>
  <c r="L472" i="70"/>
  <c r="L7" i="63"/>
  <c r="L468" i="65"/>
  <c r="L472" i="69"/>
  <c r="L452" i="72"/>
  <c r="L469" i="69"/>
  <c r="L449" i="72"/>
  <c r="L97" i="63"/>
  <c r="L451" i="71"/>
  <c r="L566" i="68"/>
  <c r="L520" i="64"/>
  <c r="L458" i="70"/>
  <c r="L468" i="66"/>
  <c r="L132" i="63"/>
  <c r="L442" i="72"/>
  <c r="L468" i="70"/>
  <c r="L452" i="71"/>
  <c r="L74" i="62"/>
  <c r="L89" i="63"/>
  <c r="L87" i="63"/>
  <c r="L125" i="63"/>
  <c r="L445" i="72"/>
  <c r="L168" i="63"/>
  <c r="L97" i="61"/>
  <c r="L462" i="69"/>
  <c r="L441" i="72"/>
  <c r="L469" i="67"/>
  <c r="L465" i="69"/>
  <c r="L461" i="70"/>
  <c r="L164" i="63"/>
  <c r="L162" i="63"/>
  <c r="L585" i="68"/>
  <c r="L461" i="67"/>
  <c r="L168" i="62"/>
  <c r="L444" i="72"/>
  <c r="L453" i="69"/>
  <c r="L166" i="63"/>
  <c r="L427" i="71"/>
  <c r="L428" i="71"/>
  <c r="L146" i="63"/>
  <c r="L441" i="71"/>
  <c r="L443" i="71"/>
  <c r="L109" i="63"/>
  <c r="L130" i="62"/>
  <c r="L434" i="72"/>
  <c r="L444" i="69"/>
  <c r="L442" i="71"/>
  <c r="L451" i="72"/>
  <c r="L588" i="68"/>
  <c r="L469" i="65"/>
  <c r="L426" i="69"/>
  <c r="L589" i="68"/>
  <c r="L106" i="63"/>
  <c r="L453" i="70"/>
  <c r="L471" i="70"/>
  <c r="L416" i="72"/>
  <c r="L581" i="68"/>
  <c r="L463" i="70"/>
  <c r="L406" i="71"/>
  <c r="L470" i="64"/>
  <c r="L153" i="61"/>
  <c r="L443" i="65"/>
  <c r="L70" i="62"/>
  <c r="L70" i="61"/>
  <c r="L110" i="62"/>
  <c r="L40" i="63"/>
  <c r="L16" i="62"/>
  <c r="L175" i="62"/>
  <c r="L131" i="61"/>
  <c r="L120" i="62"/>
  <c r="L90" i="62"/>
  <c r="L79" i="62"/>
  <c r="L76" i="61"/>
  <c r="L71" i="63"/>
  <c r="L33" i="63"/>
  <c r="L20" i="63"/>
  <c r="L166" i="61"/>
  <c r="L84" i="62"/>
  <c r="L73" i="62"/>
  <c r="L31" i="63"/>
  <c r="L430" i="72"/>
  <c r="L74" i="61"/>
  <c r="L174" i="62"/>
  <c r="L137" i="62"/>
  <c r="L77" i="63"/>
  <c r="L6" i="62"/>
  <c r="L433" i="71"/>
  <c r="L52" i="62"/>
  <c r="L20" i="61"/>
  <c r="L58" i="61"/>
  <c r="L13" i="61"/>
  <c r="L138" i="61"/>
  <c r="L32" i="61"/>
  <c r="L438" i="72"/>
  <c r="L50" i="63"/>
  <c r="L39" i="63"/>
  <c r="L462" i="65"/>
  <c r="L120" i="61"/>
  <c r="L98" i="62"/>
  <c r="L70" i="63"/>
  <c r="L57" i="61"/>
  <c r="L33" i="61"/>
  <c r="L22" i="62"/>
  <c r="L19" i="62"/>
  <c r="L15" i="62"/>
  <c r="L58" i="62"/>
  <c r="L12" i="61"/>
  <c r="L445" i="69"/>
  <c r="L426" i="71"/>
  <c r="L464" i="67"/>
  <c r="L175" i="61"/>
  <c r="L148" i="62"/>
  <c r="L72" i="61"/>
  <c r="L83" i="63"/>
  <c r="L59" i="63"/>
  <c r="L137" i="61"/>
  <c r="L78" i="62"/>
  <c r="L438" i="71"/>
  <c r="L111" i="61"/>
  <c r="L165" i="61"/>
  <c r="L39" i="61"/>
  <c r="L116" i="62"/>
  <c r="L67" i="62"/>
  <c r="L52" i="61"/>
  <c r="L155" i="62"/>
  <c r="L101" i="62"/>
  <c r="L59" i="62"/>
  <c r="L12" i="63"/>
  <c r="L173" i="61"/>
  <c r="L10" i="61"/>
  <c r="L177" i="62"/>
  <c r="L117" i="61"/>
  <c r="L46" i="62"/>
  <c r="L5" i="61"/>
  <c r="L134" i="61"/>
  <c r="L154" i="62"/>
  <c r="L79" i="61"/>
  <c r="L100" i="62"/>
  <c r="L494" i="64"/>
  <c r="L48" i="61"/>
  <c r="L156" i="61"/>
  <c r="L65" i="61"/>
  <c r="L35" i="61"/>
  <c r="L32" i="62"/>
  <c r="L452" i="69"/>
  <c r="L49" i="61"/>
  <c r="L131" i="62"/>
  <c r="L515" i="64"/>
  <c r="L141" i="61"/>
  <c r="L452" i="66"/>
  <c r="L412" i="72"/>
  <c r="L154" i="61"/>
  <c r="L97" i="62"/>
  <c r="L145" i="62"/>
  <c r="L126" i="61"/>
  <c r="L108" i="61"/>
  <c r="L99" i="62"/>
  <c r="L60" i="61"/>
  <c r="L55" i="62"/>
  <c r="L36" i="62"/>
  <c r="L22" i="61"/>
  <c r="L19" i="61"/>
  <c r="L8" i="61"/>
  <c r="L119" i="61"/>
  <c r="L58" i="63"/>
  <c r="L45" i="61"/>
  <c r="L26" i="61"/>
  <c r="L14" i="62"/>
  <c r="L130" i="61"/>
  <c r="L103" i="61"/>
  <c r="L10" i="62"/>
  <c r="L122" i="62"/>
  <c r="L27" i="61"/>
  <c r="L426" i="66"/>
  <c r="L464" i="66"/>
  <c r="L440" i="71"/>
  <c r="L460" i="66"/>
  <c r="L40" i="61"/>
  <c r="L21" i="61"/>
  <c r="L161" i="63"/>
  <c r="L163" i="62"/>
  <c r="L139" i="62"/>
  <c r="L127" i="62"/>
  <c r="L116" i="61"/>
  <c r="L111" i="62"/>
  <c r="L107" i="62"/>
  <c r="L91" i="61"/>
  <c r="L71" i="61"/>
  <c r="L60" i="62"/>
  <c r="L37" i="61"/>
  <c r="L34" i="61"/>
  <c r="L8" i="62"/>
  <c r="L118" i="62"/>
  <c r="L100" i="61"/>
  <c r="L65" i="62"/>
  <c r="L46" i="61"/>
  <c r="L27" i="62"/>
  <c r="L18" i="62"/>
  <c r="L13" i="63"/>
  <c r="L78" i="61"/>
  <c r="L452" i="70"/>
  <c r="L406" i="72"/>
  <c r="L460" i="70"/>
  <c r="L127" i="61"/>
  <c r="L99" i="61"/>
  <c r="L29" i="62"/>
  <c r="L177" i="61"/>
  <c r="L119" i="62"/>
  <c r="L68" i="63"/>
  <c r="L471" i="66"/>
  <c r="L87" i="61"/>
  <c r="L147" i="62"/>
  <c r="L49" i="62"/>
  <c r="L40" i="62"/>
  <c r="L21" i="62"/>
  <c r="L89" i="62"/>
  <c r="L462" i="70"/>
  <c r="L68" i="61"/>
  <c r="L157" i="61"/>
  <c r="L135" i="62"/>
  <c r="L126" i="62"/>
  <c r="L72" i="62"/>
  <c r="L41" i="61"/>
  <c r="L37" i="62"/>
  <c r="L29" i="61"/>
  <c r="L15" i="61"/>
  <c r="L14" i="61"/>
  <c r="L138" i="62"/>
  <c r="L90" i="63"/>
  <c r="L76" i="62"/>
  <c r="L89" i="61"/>
  <c r="L148" i="61"/>
  <c r="L132" i="62"/>
  <c r="L96" i="62"/>
  <c r="L36" i="61"/>
  <c r="L443" i="69"/>
  <c r="L430" i="69"/>
  <c r="L522" i="64"/>
  <c r="L460" i="67"/>
  <c r="L88" i="61"/>
  <c r="L39" i="62"/>
  <c r="L171" i="62"/>
  <c r="L108" i="62"/>
  <c r="L67" i="61"/>
  <c r="L53" i="61"/>
  <c r="L38" i="61"/>
  <c r="L31" i="61"/>
  <c r="L173" i="62"/>
  <c r="L129" i="62"/>
  <c r="L9" i="63"/>
  <c r="L457" i="70"/>
  <c r="L473" i="64"/>
  <c r="L68" i="62"/>
  <c r="L134" i="62"/>
  <c r="L122" i="61"/>
  <c r="L88" i="63"/>
  <c r="L49" i="63"/>
  <c r="L426" i="65"/>
  <c r="L430" i="71"/>
  <c r="L163" i="61"/>
  <c r="L56" i="61"/>
  <c r="L38" i="62"/>
  <c r="L101" i="61"/>
  <c r="L17" i="61"/>
  <c r="L9" i="62"/>
  <c r="L129" i="61"/>
  <c r="L5" i="63"/>
  <c r="L415" i="72"/>
  <c r="L9" i="61"/>
  <c r="L443" i="70"/>
  <c r="L440" i="72"/>
  <c r="L56" i="62"/>
  <c r="L83" i="61"/>
  <c r="L412" i="71"/>
  <c r="L143" i="63"/>
  <c r="L457" i="69"/>
  <c r="L433" i="72"/>
  <c r="L30" i="61"/>
  <c r="L165" i="62"/>
  <c r="L147" i="61"/>
  <c r="L133" i="62"/>
  <c r="L84" i="61"/>
  <c r="L69" i="61"/>
  <c r="L26" i="62"/>
  <c r="L172" i="62"/>
  <c r="L159" i="62"/>
  <c r="L136" i="61"/>
  <c r="L77" i="61"/>
  <c r="L10" i="63"/>
  <c r="L424" i="65"/>
  <c r="L117" i="62"/>
  <c r="L415" i="71"/>
  <c r="L155" i="61"/>
  <c r="L17" i="62"/>
  <c r="L124" i="63"/>
  <c r="L30" i="63"/>
  <c r="L136" i="62"/>
  <c r="L96" i="61"/>
  <c r="L88" i="62"/>
  <c r="L50" i="61"/>
  <c r="L105" i="63"/>
  <c r="L171" i="61"/>
  <c r="L90" i="61"/>
  <c r="L75" i="61"/>
  <c r="L71" i="62"/>
  <c r="L141" i="62"/>
  <c r="L118" i="61"/>
  <c r="L83" i="62"/>
  <c r="L26" i="63"/>
  <c r="L18" i="61"/>
  <c r="L78" i="63"/>
  <c r="L433" i="70"/>
  <c r="L564" i="68"/>
  <c r="L426" i="72"/>
  <c r="L6" i="61"/>
  <c r="L55" i="61"/>
  <c r="L21" i="63"/>
  <c r="L460" i="69"/>
  <c r="L464" i="65"/>
  <c r="L53" i="62"/>
  <c r="L32" i="63"/>
  <c r="L69" i="63"/>
  <c r="L54" i="62"/>
  <c r="L433" i="69"/>
  <c r="L64" i="63"/>
  <c r="L110" i="61"/>
  <c r="L87" i="62"/>
  <c r="L75" i="62"/>
  <c r="L73" i="61"/>
  <c r="L50" i="62"/>
  <c r="L103" i="62"/>
  <c r="L133" i="61"/>
  <c r="L98" i="61"/>
  <c r="L86" i="61"/>
  <c r="L51" i="63"/>
  <c r="L19" i="63"/>
  <c r="L31" i="62"/>
  <c r="L20" i="62"/>
  <c r="L33" i="62"/>
  <c r="L157" i="62"/>
  <c r="L41" i="62"/>
  <c r="L156" i="62"/>
  <c r="L35" i="62"/>
  <c r="L573" i="68"/>
  <c r="L13" i="62"/>
  <c r="L57" i="62"/>
  <c r="L45" i="62"/>
  <c r="L145" i="61"/>
  <c r="L135" i="61"/>
  <c r="L64" i="62"/>
  <c r="L12" i="62"/>
  <c r="L86" i="62"/>
  <c r="L52" i="63"/>
  <c r="L5" i="62"/>
  <c r="L45" i="63"/>
  <c r="L449" i="70"/>
  <c r="L166" i="62"/>
  <c r="L460" i="65"/>
  <c r="L153" i="62"/>
  <c r="L107" i="61"/>
  <c r="L64" i="61"/>
  <c r="L59" i="61"/>
  <c r="L172" i="61"/>
  <c r="L159" i="61"/>
  <c r="L77" i="62"/>
  <c r="L54" i="61"/>
  <c r="L174" i="61"/>
  <c r="L48" i="62"/>
  <c r="L91" i="62"/>
  <c r="L34" i="62"/>
  <c r="L69" i="62"/>
  <c r="L139" i="61"/>
  <c r="L565" i="68"/>
  <c r="L442" i="67"/>
  <c r="L425" i="65"/>
  <c r="L540" i="68"/>
  <c r="L421" i="65"/>
  <c r="L503" i="64"/>
  <c r="L523" i="64"/>
  <c r="L567" i="68"/>
  <c r="L451" i="65"/>
  <c r="L456" i="69"/>
  <c r="L553" i="68"/>
  <c r="L442" i="65"/>
  <c r="L403" i="71"/>
  <c r="L47" i="62"/>
  <c r="L4" i="62"/>
  <c r="L543" i="68"/>
  <c r="L500" i="64"/>
  <c r="L432" i="65"/>
  <c r="L144" i="61"/>
  <c r="L453" i="67"/>
  <c r="L428" i="70"/>
  <c r="L475" i="64"/>
  <c r="L434" i="66"/>
  <c r="L47" i="61"/>
  <c r="L538" i="68"/>
  <c r="L575" i="68"/>
  <c r="L578" i="68"/>
  <c r="L429" i="70"/>
  <c r="L472" i="66"/>
  <c r="L429" i="69"/>
  <c r="L483" i="64"/>
  <c r="L446" i="65"/>
  <c r="L405" i="71"/>
  <c r="L424" i="71"/>
  <c r="L437" i="71"/>
  <c r="L466" i="64"/>
  <c r="L498" i="64"/>
  <c r="L444" i="70"/>
  <c r="L528" i="68"/>
  <c r="L491" i="64"/>
  <c r="L526" i="68"/>
  <c r="L411" i="71"/>
  <c r="L109" i="62"/>
  <c r="L66" i="61"/>
  <c r="L452" i="65"/>
  <c r="L471" i="65"/>
  <c r="L442" i="69"/>
  <c r="L424" i="66"/>
  <c r="L423" i="67"/>
  <c r="L527" i="68"/>
  <c r="L458" i="65"/>
  <c r="L44" i="62"/>
  <c r="L502" i="64"/>
  <c r="L428" i="65"/>
  <c r="L403" i="72"/>
  <c r="L440" i="66"/>
  <c r="L432" i="69"/>
  <c r="L524" i="64"/>
  <c r="L471" i="67"/>
  <c r="L450" i="65"/>
  <c r="L552" i="68"/>
  <c r="L472" i="67"/>
  <c r="L25" i="61"/>
  <c r="L430" i="67"/>
  <c r="L451" i="70"/>
  <c r="L453" i="66"/>
  <c r="L429" i="72"/>
  <c r="L426" i="67"/>
  <c r="L448" i="69"/>
  <c r="L448" i="70"/>
  <c r="L454" i="70"/>
  <c r="L417" i="72"/>
  <c r="L446" i="66"/>
  <c r="L446" i="67"/>
  <c r="L554" i="68"/>
  <c r="L421" i="71"/>
  <c r="L424" i="72"/>
  <c r="L479" i="64"/>
  <c r="L420" i="70"/>
  <c r="L450" i="69"/>
  <c r="L440" i="65"/>
  <c r="L440" i="67"/>
  <c r="L423" i="66"/>
  <c r="L431" i="69"/>
  <c r="L477" i="64"/>
  <c r="L85" i="62"/>
  <c r="L516" i="64"/>
  <c r="L539" i="68"/>
  <c r="L551" i="68"/>
  <c r="L472" i="65"/>
  <c r="L451" i="69"/>
  <c r="L454" i="69"/>
  <c r="L453" i="65"/>
  <c r="L431" i="72"/>
  <c r="L63" i="62"/>
  <c r="L414" i="71"/>
  <c r="L555" i="68"/>
  <c r="L447" i="65"/>
  <c r="L442" i="66"/>
  <c r="L25" i="63"/>
  <c r="L164" i="61"/>
  <c r="L423" i="70"/>
  <c r="L405" i="72"/>
  <c r="L4" i="63"/>
  <c r="L465" i="67"/>
  <c r="L439" i="69"/>
  <c r="L433" i="65"/>
  <c r="L85" i="61"/>
  <c r="L420" i="66"/>
  <c r="L487" i="64"/>
  <c r="L433" i="67"/>
  <c r="L541" i="68"/>
  <c r="L7" i="62"/>
  <c r="L449" i="66"/>
  <c r="L440" i="70"/>
  <c r="L576" i="68"/>
  <c r="L524" i="68"/>
  <c r="L7" i="61"/>
  <c r="L164" i="62"/>
  <c r="L128" i="61"/>
  <c r="L550" i="68"/>
  <c r="L465" i="66"/>
  <c r="L444" i="66"/>
  <c r="L128" i="62"/>
  <c r="L413" i="72"/>
  <c r="L449" i="65"/>
  <c r="L454" i="66"/>
  <c r="L421" i="66"/>
  <c r="L82" i="63"/>
  <c r="L431" i="66"/>
  <c r="L444" i="67"/>
  <c r="L560" i="68"/>
  <c r="L430" i="70"/>
  <c r="L495" i="64"/>
  <c r="L433" i="66"/>
  <c r="L435" i="70"/>
  <c r="L435" i="72"/>
  <c r="L445" i="66"/>
  <c r="L443" i="66"/>
  <c r="L427" i="67"/>
  <c r="L420" i="69"/>
  <c r="L434" i="67"/>
  <c r="L428" i="67"/>
  <c r="L423" i="65"/>
  <c r="L439" i="67"/>
  <c r="L512" i="64"/>
  <c r="L504" i="64"/>
  <c r="L435" i="66"/>
  <c r="L125" i="62"/>
  <c r="L435" i="71"/>
  <c r="L469" i="64"/>
  <c r="L426" i="70"/>
  <c r="L25" i="62"/>
  <c r="L106" i="62"/>
  <c r="L425" i="70"/>
  <c r="L492" i="64"/>
  <c r="L474" i="64"/>
  <c r="L547" i="68"/>
  <c r="L125" i="61"/>
  <c r="L429" i="71"/>
  <c r="L423" i="69"/>
  <c r="L458" i="66"/>
  <c r="L490" i="64"/>
  <c r="L430" i="66"/>
  <c r="L414" i="72"/>
  <c r="L448" i="67"/>
  <c r="L430" i="65"/>
  <c r="L429" i="66"/>
  <c r="L424" i="70"/>
  <c r="L431" i="71"/>
  <c r="L448" i="65"/>
  <c r="L471" i="64"/>
  <c r="L445" i="70"/>
  <c r="L465" i="65"/>
  <c r="L424" i="69"/>
  <c r="L530" i="68"/>
  <c r="L420" i="65"/>
  <c r="L501" i="64"/>
  <c r="L427" i="65"/>
  <c r="L434" i="65"/>
  <c r="L82" i="62"/>
  <c r="L449" i="67"/>
  <c r="L66" i="62"/>
  <c r="L435" i="65"/>
  <c r="L499" i="64"/>
  <c r="L417" i="71"/>
  <c r="L454" i="67"/>
  <c r="L577" i="68"/>
  <c r="L513" i="64"/>
  <c r="L432" i="67"/>
  <c r="L431" i="70"/>
  <c r="L421" i="67"/>
  <c r="L429" i="67"/>
  <c r="L480" i="64"/>
  <c r="L445" i="65"/>
  <c r="L423" i="72"/>
  <c r="L449" i="69"/>
  <c r="L444" i="65"/>
  <c r="L450" i="66"/>
  <c r="L435" i="67"/>
  <c r="L442" i="70"/>
  <c r="L162" i="62"/>
  <c r="L63" i="63"/>
  <c r="L450" i="67"/>
  <c r="L432" i="70"/>
  <c r="L63" i="61"/>
  <c r="L427" i="66"/>
  <c r="L463" i="66"/>
  <c r="L445" i="67"/>
  <c r="L440" i="69"/>
  <c r="L424" i="67"/>
  <c r="L431" i="67"/>
  <c r="L496" i="64"/>
  <c r="L162" i="61"/>
  <c r="L462" i="67"/>
  <c r="L420" i="67"/>
  <c r="L421" i="72"/>
  <c r="L439" i="66"/>
  <c r="L488" i="64"/>
  <c r="L463" i="65"/>
  <c r="L431" i="65"/>
  <c r="L432" i="66"/>
  <c r="L439" i="70"/>
  <c r="L146" i="61"/>
  <c r="L437" i="72"/>
  <c r="L452" i="67"/>
  <c r="L451" i="67"/>
  <c r="L446" i="70"/>
  <c r="L450" i="70"/>
  <c r="L561" i="68"/>
  <c r="L523" i="68"/>
  <c r="L432" i="71"/>
  <c r="L447" i="66"/>
  <c r="L537" i="68"/>
  <c r="L529" i="68"/>
  <c r="L82" i="61"/>
  <c r="L548" i="68"/>
  <c r="L411" i="72"/>
  <c r="L531" i="68"/>
  <c r="L432" i="72"/>
  <c r="L429" i="65"/>
  <c r="L439" i="65"/>
  <c r="L448" i="66"/>
  <c r="L28" i="61"/>
  <c r="L423" i="71"/>
  <c r="L462" i="66"/>
  <c r="L146" i="62"/>
  <c r="L443" i="67"/>
  <c r="L44" i="63"/>
  <c r="L28" i="62"/>
  <c r="L478" i="64"/>
  <c r="L109" i="61"/>
  <c r="L447" i="70"/>
  <c r="L44" i="61"/>
  <c r="L428" i="66"/>
  <c r="L562" i="68"/>
  <c r="L106" i="61"/>
  <c r="L454" i="65"/>
  <c r="L482" i="64"/>
  <c r="L508" i="64"/>
  <c r="L425" i="67"/>
  <c r="L536" i="68"/>
  <c r="L571" i="68"/>
  <c r="L413" i="71"/>
  <c r="L497" i="64"/>
  <c r="L447" i="67"/>
  <c r="L563" i="68"/>
  <c r="L456" i="70"/>
  <c r="L476" i="64"/>
  <c r="L481" i="64"/>
  <c r="L4" i="61"/>
  <c r="L458" i="67"/>
  <c r="L467" i="64"/>
  <c r="L451" i="66"/>
  <c r="L421" i="70"/>
  <c r="L435" i="69"/>
  <c r="L463" i="67"/>
  <c r="L427" i="70"/>
  <c r="L144" i="62"/>
  <c r="L425" i="66"/>
  <c r="L421" i="69"/>
  <c r="L143" i="61"/>
  <c r="L546" i="68"/>
  <c r="L62" i="62"/>
  <c r="L438" i="69"/>
  <c r="L404" i="72"/>
  <c r="L43" i="62"/>
  <c r="L43" i="63"/>
  <c r="L441" i="69"/>
  <c r="L62" i="61"/>
  <c r="L402" i="71"/>
  <c r="L441" i="67"/>
  <c r="L81" i="62"/>
  <c r="L124" i="61"/>
  <c r="L422" i="66"/>
  <c r="L124" i="62"/>
  <c r="L507" i="64"/>
  <c r="L457" i="66"/>
  <c r="L24" i="63"/>
  <c r="L81" i="61"/>
  <c r="L441" i="65"/>
  <c r="L24" i="61"/>
  <c r="L522" i="68"/>
  <c r="L438" i="66"/>
  <c r="L419" i="67"/>
  <c r="L441" i="70"/>
  <c r="L422" i="65"/>
  <c r="L486" i="64"/>
  <c r="L105" i="61"/>
  <c r="L3" i="63"/>
  <c r="L402" i="72"/>
  <c r="L422" i="67"/>
  <c r="L525" i="68"/>
  <c r="L404" i="71"/>
  <c r="L161" i="61"/>
  <c r="L161" i="62"/>
  <c r="L24" i="62"/>
  <c r="L549" i="68"/>
  <c r="L422" i="69"/>
  <c r="L419" i="65"/>
  <c r="L420" i="71"/>
  <c r="L420" i="72"/>
  <c r="L143" i="62"/>
  <c r="L438" i="67"/>
  <c r="L3" i="61"/>
  <c r="L422" i="70"/>
  <c r="L441" i="66"/>
  <c r="L457" i="65"/>
  <c r="L465" i="64"/>
  <c r="L62" i="63"/>
  <c r="L422" i="71"/>
  <c r="L438" i="65"/>
  <c r="L438" i="70"/>
  <c r="L3" i="62"/>
  <c r="L422" i="72"/>
  <c r="L43" i="61"/>
  <c r="L105" i="62"/>
  <c r="L419" i="70"/>
  <c r="L489" i="64"/>
  <c r="L468" i="64"/>
  <c r="L419" i="69"/>
  <c r="L419" i="66"/>
  <c r="L457" i="67"/>
  <c r="L81" i="63"/>
  <c r="L570" i="68"/>
  <c r="L464" i="64"/>
  <c r="L401" i="72"/>
  <c r="L485" i="64"/>
  <c r="L418" i="67"/>
  <c r="L437" i="65"/>
  <c r="L419" i="71"/>
  <c r="L418" i="65"/>
  <c r="L418" i="69"/>
  <c r="L419" i="72"/>
  <c r="L437" i="66"/>
  <c r="L545" i="68"/>
  <c r="L456" i="65"/>
  <c r="L569" i="68"/>
  <c r="L437" i="67"/>
  <c r="L456" i="66"/>
  <c r="L521" i="68"/>
  <c r="L456" i="67"/>
  <c r="L418" i="66"/>
  <c r="L506" i="64"/>
  <c r="L418" i="70"/>
  <c r="L437" i="70"/>
  <c r="L401" i="71"/>
  <c r="L437" i="69"/>
  <c r="E12" i="63"/>
  <c r="E170" i="62"/>
  <c r="E525" i="64"/>
  <c r="E459" i="66"/>
  <c r="E459" i="67"/>
  <c r="E521" i="64"/>
  <c r="E473" i="65"/>
  <c r="E453" i="72"/>
  <c r="E95" i="63"/>
  <c r="E156" i="63"/>
  <c r="E137" i="63"/>
  <c r="E13" i="63"/>
  <c r="E38" i="63"/>
  <c r="E165" i="63"/>
  <c r="E473" i="66"/>
  <c r="E473" i="67"/>
  <c r="E447" i="72"/>
  <c r="E535" i="68"/>
  <c r="E410" i="72"/>
  <c r="E466" i="65"/>
  <c r="E93" i="61"/>
  <c r="E151" i="62"/>
  <c r="E58" i="63"/>
  <c r="E131" i="63"/>
  <c r="E517" i="64"/>
  <c r="E428" i="69"/>
  <c r="E470" i="65"/>
  <c r="E473" i="69"/>
  <c r="E518" i="64"/>
  <c r="E467" i="67"/>
  <c r="E473" i="70"/>
  <c r="E149" i="62"/>
  <c r="E122" i="63"/>
  <c r="E154" i="63"/>
  <c r="E532" i="68"/>
  <c r="E542" i="68"/>
  <c r="E8" i="63"/>
  <c r="E114" i="63"/>
  <c r="E75" i="63"/>
  <c r="E509" i="64"/>
  <c r="E467" i="69"/>
  <c r="E67" i="63"/>
  <c r="E167" i="62"/>
  <c r="E410" i="71"/>
  <c r="E450" i="71"/>
  <c r="E467" i="66"/>
  <c r="E168" i="62"/>
  <c r="E169" i="63"/>
  <c r="E73" i="63"/>
  <c r="E155" i="63"/>
  <c r="E130" i="63"/>
  <c r="E579" i="68"/>
  <c r="E450" i="72"/>
  <c r="E468" i="67"/>
  <c r="E112" i="63"/>
  <c r="E167" i="63"/>
  <c r="E46" i="63"/>
  <c r="E121" i="62"/>
  <c r="E115" i="61"/>
  <c r="E136" i="63"/>
  <c r="E158" i="62"/>
  <c r="E6" i="63"/>
  <c r="E135" i="63"/>
  <c r="E113" i="61"/>
  <c r="E127" i="63"/>
  <c r="E475" i="64"/>
  <c r="E29" i="63"/>
  <c r="E407" i="72"/>
  <c r="E102" i="62"/>
  <c r="E129" i="63"/>
  <c r="E176" i="61"/>
  <c r="E461" i="69"/>
  <c r="E54" i="63"/>
  <c r="E580" i="68"/>
  <c r="E116" i="63"/>
  <c r="E92" i="61"/>
  <c r="E558" i="68"/>
  <c r="E79" i="63"/>
  <c r="E114" i="62"/>
  <c r="E153" i="63"/>
  <c r="E572" i="68"/>
  <c r="E57" i="63"/>
  <c r="E169" i="62"/>
  <c r="E138" i="63"/>
  <c r="E103" i="63"/>
  <c r="E453" i="71"/>
  <c r="E168" i="61"/>
  <c r="E66" i="63"/>
  <c r="E7" i="63"/>
  <c r="E112" i="62"/>
  <c r="E53" i="63"/>
  <c r="E41" i="63"/>
  <c r="E14" i="63"/>
  <c r="E84" i="63"/>
  <c r="E96" i="63"/>
  <c r="E171" i="63"/>
  <c r="E56" i="63"/>
  <c r="E464" i="69"/>
  <c r="E515" i="64"/>
  <c r="E134" i="63"/>
  <c r="E115" i="63"/>
  <c r="E164" i="63"/>
  <c r="E16" i="63"/>
  <c r="E473" i="64"/>
  <c r="E466" i="69"/>
  <c r="E587" i="68"/>
  <c r="E94" i="63"/>
  <c r="E425" i="72"/>
  <c r="E434" i="71"/>
  <c r="E591" i="68"/>
  <c r="E100" i="63"/>
  <c r="E121" i="61"/>
  <c r="E92" i="62"/>
  <c r="E158" i="61"/>
  <c r="E151" i="61"/>
  <c r="E152" i="62"/>
  <c r="E152" i="61"/>
  <c r="E91" i="63"/>
  <c r="E93" i="63"/>
  <c r="E150" i="62"/>
  <c r="E151" i="63"/>
  <c r="E446" i="69"/>
  <c r="E425" i="69"/>
  <c r="E474" i="64"/>
  <c r="E163" i="63"/>
  <c r="E65" i="63"/>
  <c r="E97" i="63"/>
  <c r="E467" i="65"/>
  <c r="E98" i="63"/>
  <c r="E95" i="62"/>
  <c r="E168" i="63"/>
  <c r="E22" i="63"/>
  <c r="E447" i="71"/>
  <c r="E13" i="62"/>
  <c r="E113" i="63"/>
  <c r="E466" i="67"/>
  <c r="E459" i="69"/>
  <c r="E59" i="63"/>
  <c r="E145" i="63"/>
  <c r="E465" i="69"/>
  <c r="E92" i="63"/>
  <c r="E118" i="63"/>
  <c r="E170" i="63"/>
  <c r="E110" i="63"/>
  <c r="E516" i="64"/>
  <c r="E112" i="61"/>
  <c r="E445" i="72"/>
  <c r="E158" i="63"/>
  <c r="E177" i="63"/>
  <c r="E117" i="63"/>
  <c r="E101" i="63"/>
  <c r="E466" i="66"/>
  <c r="E149" i="61"/>
  <c r="E446" i="71"/>
  <c r="E583" i="68"/>
  <c r="E427" i="72"/>
  <c r="E157" i="63"/>
  <c r="E466" i="70"/>
  <c r="E107" i="63"/>
  <c r="E18" i="63"/>
  <c r="E170" i="61"/>
  <c r="E13" i="61"/>
  <c r="E559" i="68"/>
  <c r="E467" i="70"/>
  <c r="E459" i="70"/>
  <c r="E12" i="61"/>
  <c r="E55" i="63"/>
  <c r="E173" i="63"/>
  <c r="E94" i="62"/>
  <c r="E147" i="63"/>
  <c r="E27" i="63"/>
  <c r="E176" i="62"/>
  <c r="E459" i="65"/>
  <c r="E566" i="68"/>
  <c r="E174" i="63"/>
  <c r="E132" i="63"/>
  <c r="E114" i="61"/>
  <c r="E176" i="63"/>
  <c r="E584" i="68"/>
  <c r="E121" i="63"/>
  <c r="E119" i="63"/>
  <c r="E95" i="61"/>
  <c r="E428" i="72"/>
  <c r="E59" i="61"/>
  <c r="E48" i="63"/>
  <c r="E14" i="61"/>
  <c r="E36" i="63"/>
  <c r="E461" i="66"/>
  <c r="E115" i="62"/>
  <c r="E15" i="63"/>
  <c r="E72" i="63"/>
  <c r="E133" i="63"/>
  <c r="E76" i="63"/>
  <c r="E108" i="63"/>
  <c r="E590" i="68"/>
  <c r="E434" i="66"/>
  <c r="E37" i="63"/>
  <c r="E470" i="69"/>
  <c r="E175" i="63"/>
  <c r="E35" i="63"/>
  <c r="E99" i="63"/>
  <c r="E86" i="63"/>
  <c r="E34" i="63"/>
  <c r="E149" i="63"/>
  <c r="E469" i="67"/>
  <c r="E120" i="63"/>
  <c r="E74" i="63"/>
  <c r="E169" i="61"/>
  <c r="E94" i="61"/>
  <c r="E126" i="63"/>
  <c r="E159" i="63"/>
  <c r="E496" i="64"/>
  <c r="E60" i="63"/>
  <c r="E59" i="62"/>
  <c r="E102" i="63"/>
  <c r="E102" i="61"/>
  <c r="E470" i="66"/>
  <c r="E470" i="70"/>
  <c r="E470" i="67"/>
  <c r="E167" i="61"/>
  <c r="E141" i="63"/>
  <c r="E14" i="62"/>
  <c r="E428" i="71"/>
  <c r="E17" i="63"/>
  <c r="E152" i="63"/>
  <c r="E111" i="62"/>
  <c r="E28" i="63"/>
  <c r="E439" i="71"/>
  <c r="E468" i="65"/>
  <c r="E588" i="68"/>
  <c r="E465" i="70"/>
  <c r="E427" i="69"/>
  <c r="E444" i="72"/>
  <c r="E495" i="64"/>
  <c r="E162" i="63"/>
  <c r="E463" i="69"/>
  <c r="E409" i="71"/>
  <c r="E144" i="63"/>
  <c r="E586" i="68"/>
  <c r="E425" i="71"/>
  <c r="E409" i="72"/>
  <c r="E128" i="63"/>
  <c r="E452" i="72"/>
  <c r="E463" i="70"/>
  <c r="E449" i="71"/>
  <c r="E461" i="67"/>
  <c r="E441" i="72"/>
  <c r="E446" i="72"/>
  <c r="E468" i="69"/>
  <c r="E130" i="62"/>
  <c r="E51" i="61"/>
  <c r="E462" i="69"/>
  <c r="E448" i="72"/>
  <c r="E47" i="63"/>
  <c r="E93" i="62"/>
  <c r="E74" i="61"/>
  <c r="E434" i="69"/>
  <c r="E469" i="69"/>
  <c r="E444" i="69"/>
  <c r="E416" i="71"/>
  <c r="E556" i="68"/>
  <c r="E146" i="63"/>
  <c r="E416" i="72"/>
  <c r="E471" i="69"/>
  <c r="E113" i="62"/>
  <c r="E89" i="61"/>
  <c r="E408" i="71"/>
  <c r="E589" i="68"/>
  <c r="E85" i="63"/>
  <c r="E461" i="70"/>
  <c r="E12" i="62"/>
  <c r="E452" i="71"/>
  <c r="E472" i="66"/>
  <c r="E150" i="63"/>
  <c r="E461" i="65"/>
  <c r="E427" i="71"/>
  <c r="E469" i="70"/>
  <c r="E468" i="66"/>
  <c r="E111" i="63"/>
  <c r="E150" i="61"/>
  <c r="E434" i="72"/>
  <c r="E70" i="63"/>
  <c r="E32" i="61"/>
  <c r="E154" i="61"/>
  <c r="E449" i="72"/>
  <c r="E458" i="69"/>
  <c r="E451" i="71"/>
  <c r="E469" i="65"/>
  <c r="E443" i="72"/>
  <c r="E471" i="66"/>
  <c r="E166" i="63"/>
  <c r="E460" i="69"/>
  <c r="E125" i="63"/>
  <c r="E109" i="63"/>
  <c r="E451" i="72"/>
  <c r="E32" i="62"/>
  <c r="E70" i="61"/>
  <c r="E87" i="62"/>
  <c r="E511" i="64"/>
  <c r="E148" i="63"/>
  <c r="E469" i="66"/>
  <c r="E445" i="69"/>
  <c r="E443" i="71"/>
  <c r="E441" i="71"/>
  <c r="E453" i="66"/>
  <c r="E581" i="68"/>
  <c r="E447" i="69"/>
  <c r="E472" i="69"/>
  <c r="E453" i="69"/>
  <c r="E585" i="68"/>
  <c r="E407" i="71"/>
  <c r="E582" i="68"/>
  <c r="E557" i="68"/>
  <c r="E458" i="70"/>
  <c r="E533" i="68"/>
  <c r="E172" i="63"/>
  <c r="E460" i="66"/>
  <c r="E439" i="72"/>
  <c r="E519" i="64"/>
  <c r="E468" i="70"/>
  <c r="E574" i="68"/>
  <c r="E106" i="63"/>
  <c r="E464" i="70"/>
  <c r="E520" i="64"/>
  <c r="E448" i="71"/>
  <c r="E534" i="68"/>
  <c r="E445" i="71"/>
  <c r="E426" i="72"/>
  <c r="E480" i="64"/>
  <c r="E426" i="69"/>
  <c r="E15" i="61"/>
  <c r="E510" i="64"/>
  <c r="E156" i="61"/>
  <c r="E134" i="61"/>
  <c r="E87" i="63"/>
  <c r="E17" i="61"/>
  <c r="E5" i="62"/>
  <c r="E433" i="69"/>
  <c r="E166" i="61"/>
  <c r="E140" i="62"/>
  <c r="E126" i="62"/>
  <c r="E71" i="63"/>
  <c r="E60" i="61"/>
  <c r="E48" i="62"/>
  <c r="E38" i="61"/>
  <c r="E22" i="62"/>
  <c r="E141" i="62"/>
  <c r="E136" i="61"/>
  <c r="E110" i="61"/>
  <c r="E88" i="63"/>
  <c r="E77" i="61"/>
  <c r="E68" i="62"/>
  <c r="E33" i="61"/>
  <c r="E103" i="62"/>
  <c r="E77" i="62"/>
  <c r="E54" i="61"/>
  <c r="E39" i="63"/>
  <c r="E31" i="63"/>
  <c r="E430" i="69"/>
  <c r="E148" i="62"/>
  <c r="E175" i="61"/>
  <c r="E131" i="62"/>
  <c r="E99" i="62"/>
  <c r="E90" i="61"/>
  <c r="E76" i="61"/>
  <c r="E52" i="63"/>
  <c r="E36" i="62"/>
  <c r="E34" i="62"/>
  <c r="E22" i="61"/>
  <c r="E8" i="61"/>
  <c r="E155" i="61"/>
  <c r="E138" i="61"/>
  <c r="E83" i="62"/>
  <c r="E49" i="62"/>
  <c r="E40" i="63"/>
  <c r="E31" i="61"/>
  <c r="E21" i="62"/>
  <c r="E51" i="63"/>
  <c r="E130" i="61"/>
  <c r="E91" i="61"/>
  <c r="E68" i="61"/>
  <c r="E426" i="65"/>
  <c r="E141" i="61"/>
  <c r="E122" i="61"/>
  <c r="E30" i="63"/>
  <c r="E498" i="64"/>
  <c r="E462" i="66"/>
  <c r="E154" i="62"/>
  <c r="E172" i="62"/>
  <c r="E175" i="62"/>
  <c r="E171" i="61"/>
  <c r="E163" i="61"/>
  <c r="E140" i="61"/>
  <c r="E126" i="61"/>
  <c r="E99" i="61"/>
  <c r="E71" i="62"/>
  <c r="E37" i="62"/>
  <c r="E34" i="61"/>
  <c r="E29" i="61"/>
  <c r="E49" i="63"/>
  <c r="E426" i="71"/>
  <c r="E430" i="70"/>
  <c r="E84" i="61"/>
  <c r="E78" i="61"/>
  <c r="E65" i="62"/>
  <c r="E50" i="62"/>
  <c r="E40" i="61"/>
  <c r="E26" i="62"/>
  <c r="E21" i="63"/>
  <c r="E18" i="61"/>
  <c r="E10" i="63"/>
  <c r="E105" i="63"/>
  <c r="E9" i="61"/>
  <c r="E101" i="62"/>
  <c r="E553" i="68"/>
  <c r="E438" i="72"/>
  <c r="E157" i="62"/>
  <c r="E135" i="62"/>
  <c r="E116" i="61"/>
  <c r="E48" i="61"/>
  <c r="E117" i="61"/>
  <c r="E460" i="65"/>
  <c r="E111" i="61"/>
  <c r="E98" i="62"/>
  <c r="E19" i="61"/>
  <c r="E460" i="70"/>
  <c r="E103" i="61"/>
  <c r="E46" i="61"/>
  <c r="E35" i="62"/>
  <c r="E426" i="66"/>
  <c r="E460" i="67"/>
  <c r="E87" i="61"/>
  <c r="E97" i="61"/>
  <c r="E71" i="61"/>
  <c r="E41" i="62"/>
  <c r="E38" i="62"/>
  <c r="E33" i="62"/>
  <c r="E443" i="69"/>
  <c r="E153" i="62"/>
  <c r="E76" i="62"/>
  <c r="E57" i="61"/>
  <c r="E77" i="63"/>
  <c r="E433" i="71"/>
  <c r="E145" i="62"/>
  <c r="E75" i="61"/>
  <c r="E56" i="61"/>
  <c r="E8" i="62"/>
  <c r="E564" i="68"/>
  <c r="E173" i="61"/>
  <c r="E133" i="62"/>
  <c r="E100" i="61"/>
  <c r="E96" i="61"/>
  <c r="E83" i="61"/>
  <c r="E69" i="62"/>
  <c r="E45" i="63"/>
  <c r="E21" i="61"/>
  <c r="E18" i="62"/>
  <c r="E10" i="62"/>
  <c r="E107" i="62"/>
  <c r="E79" i="62"/>
  <c r="E37" i="61"/>
  <c r="E477" i="64"/>
  <c r="E129" i="61"/>
  <c r="E45" i="61"/>
  <c r="E440" i="72"/>
  <c r="E452" i="67"/>
  <c r="E143" i="63"/>
  <c r="E424" i="66"/>
  <c r="E140" i="63"/>
  <c r="E107" i="61"/>
  <c r="E90" i="62"/>
  <c r="E86" i="61"/>
  <c r="E67" i="61"/>
  <c r="E57" i="62"/>
  <c r="E19" i="62"/>
  <c r="E70" i="62"/>
  <c r="E137" i="62"/>
  <c r="E132" i="62"/>
  <c r="E118" i="61"/>
  <c r="E78" i="63"/>
  <c r="E68" i="63"/>
  <c r="E65" i="61"/>
  <c r="E39" i="61"/>
  <c r="E35" i="61"/>
  <c r="E26" i="61"/>
  <c r="E16" i="62"/>
  <c r="E5" i="63"/>
  <c r="E444" i="71"/>
  <c r="E438" i="71"/>
  <c r="E452" i="69"/>
  <c r="E139" i="62"/>
  <c r="E97" i="62"/>
  <c r="E53" i="62"/>
  <c r="E11" i="61"/>
  <c r="E174" i="62"/>
  <c r="E83" i="63"/>
  <c r="E139" i="63"/>
  <c r="E135" i="61"/>
  <c r="E116" i="62"/>
  <c r="E108" i="61"/>
  <c r="E98" i="61"/>
  <c r="E74" i="62"/>
  <c r="E67" i="62"/>
  <c r="E56" i="62"/>
  <c r="E20" i="62"/>
  <c r="E11" i="62"/>
  <c r="E573" i="68"/>
  <c r="E457" i="69"/>
  <c r="E159" i="62"/>
  <c r="E147" i="62"/>
  <c r="E30" i="62"/>
  <c r="E6" i="62"/>
  <c r="E55" i="61"/>
  <c r="E131" i="61"/>
  <c r="E108" i="62"/>
  <c r="E51" i="62"/>
  <c r="E462" i="70"/>
  <c r="E156" i="62"/>
  <c r="E136" i="62"/>
  <c r="E40" i="62"/>
  <c r="E406" i="72"/>
  <c r="E27" i="62"/>
  <c r="E163" i="62"/>
  <c r="E145" i="61"/>
  <c r="E127" i="61"/>
  <c r="E53" i="61"/>
  <c r="E32" i="63"/>
  <c r="E445" i="67"/>
  <c r="E424" i="70"/>
  <c r="E433" i="67"/>
  <c r="E60" i="62"/>
  <c r="E159" i="61"/>
  <c r="E101" i="61"/>
  <c r="E9" i="63"/>
  <c r="E408" i="72"/>
  <c r="E153" i="61"/>
  <c r="E89" i="63"/>
  <c r="E79" i="61"/>
  <c r="E52" i="61"/>
  <c r="E19" i="63"/>
  <c r="E445" i="66"/>
  <c r="E445" i="70"/>
  <c r="E119" i="61"/>
  <c r="E64" i="63"/>
  <c r="E39" i="62"/>
  <c r="E31" i="62"/>
  <c r="E27" i="61"/>
  <c r="E6" i="61"/>
  <c r="E442" i="71"/>
  <c r="E30" i="61"/>
  <c r="E73" i="62"/>
  <c r="E464" i="65"/>
  <c r="E166" i="62"/>
  <c r="E139" i="61"/>
  <c r="E72" i="61"/>
  <c r="E55" i="62"/>
  <c r="E20" i="61"/>
  <c r="E11" i="63"/>
  <c r="E161" i="63"/>
  <c r="E412" i="71"/>
  <c r="E134" i="62"/>
  <c r="E100" i="62"/>
  <c r="E88" i="62"/>
  <c r="E58" i="62"/>
  <c r="E45" i="62"/>
  <c r="E17" i="62"/>
  <c r="E457" i="70"/>
  <c r="E36" i="61"/>
  <c r="E120" i="62"/>
  <c r="E72" i="62"/>
  <c r="E29" i="62"/>
  <c r="E494" i="64"/>
  <c r="E64" i="62"/>
  <c r="E50" i="63"/>
  <c r="E5" i="61"/>
  <c r="E120" i="61"/>
  <c r="E89" i="62"/>
  <c r="E86" i="62"/>
  <c r="E75" i="62"/>
  <c r="E15" i="62"/>
  <c r="E148" i="61"/>
  <c r="E442" i="72"/>
  <c r="E172" i="61"/>
  <c r="E165" i="61"/>
  <c r="E155" i="62"/>
  <c r="E88" i="61"/>
  <c r="E69" i="63"/>
  <c r="E58" i="61"/>
  <c r="E54" i="62"/>
  <c r="E46" i="62"/>
  <c r="E433" i="72"/>
  <c r="E90" i="63"/>
  <c r="E33" i="63"/>
  <c r="E129" i="62"/>
  <c r="E50" i="61"/>
  <c r="E26" i="63"/>
  <c r="E127" i="62"/>
  <c r="E20" i="63"/>
  <c r="E177" i="62"/>
  <c r="E452" i="66"/>
  <c r="E49" i="61"/>
  <c r="E171" i="62"/>
  <c r="E64" i="61"/>
  <c r="E118" i="62"/>
  <c r="E117" i="62"/>
  <c r="E132" i="61"/>
  <c r="E122" i="62"/>
  <c r="E10" i="61"/>
  <c r="E174" i="61"/>
  <c r="E96" i="62"/>
  <c r="E433" i="66"/>
  <c r="E440" i="71"/>
  <c r="E430" i="72"/>
  <c r="E147" i="61"/>
  <c r="E91" i="62"/>
  <c r="E133" i="61"/>
  <c r="E78" i="62"/>
  <c r="E73" i="61"/>
  <c r="E9" i="62"/>
  <c r="E16" i="61"/>
  <c r="E165" i="62"/>
  <c r="E110" i="62"/>
  <c r="E464" i="66"/>
  <c r="E138" i="62"/>
  <c r="E69" i="61"/>
  <c r="E430" i="65"/>
  <c r="E41" i="61"/>
  <c r="E137" i="61"/>
  <c r="E119" i="62"/>
  <c r="E84" i="62"/>
  <c r="E124" i="63"/>
  <c r="E177" i="61"/>
  <c r="E52" i="62"/>
  <c r="E157" i="61"/>
  <c r="E173" i="62"/>
  <c r="E528" i="68"/>
  <c r="E431" i="70"/>
  <c r="E28" i="61"/>
  <c r="E125" i="61"/>
  <c r="E562" i="68"/>
  <c r="E439" i="66"/>
  <c r="E451" i="66"/>
  <c r="E499" i="64"/>
  <c r="E450" i="65"/>
  <c r="E421" i="65"/>
  <c r="E425" i="67"/>
  <c r="E471" i="67"/>
  <c r="E452" i="65"/>
  <c r="E523" i="64"/>
  <c r="E465" i="65"/>
  <c r="E447" i="66"/>
  <c r="E450" i="66"/>
  <c r="E442" i="69"/>
  <c r="E555" i="68"/>
  <c r="E411" i="72"/>
  <c r="E4" i="63"/>
  <c r="E421" i="66"/>
  <c r="E144" i="61"/>
  <c r="E128" i="61"/>
  <c r="E425" i="66"/>
  <c r="E82" i="61"/>
  <c r="E435" i="69"/>
  <c r="E571" i="68"/>
  <c r="E63" i="63"/>
  <c r="E454" i="69"/>
  <c r="E125" i="62"/>
  <c r="E450" i="67"/>
  <c r="E420" i="67"/>
  <c r="E462" i="67"/>
  <c r="E432" i="65"/>
  <c r="E447" i="67"/>
  <c r="E85" i="62"/>
  <c r="E405" i="71"/>
  <c r="E482" i="64"/>
  <c r="E440" i="70"/>
  <c r="E440" i="65"/>
  <c r="E442" i="66"/>
  <c r="E567" i="68"/>
  <c r="E7" i="61"/>
  <c r="E421" i="72"/>
  <c r="E490" i="64"/>
  <c r="E472" i="67"/>
  <c r="E435" i="71"/>
  <c r="E443" i="65"/>
  <c r="E434" i="70"/>
  <c r="E471" i="64"/>
  <c r="E444" i="65"/>
  <c r="E458" i="67"/>
  <c r="E560" i="68"/>
  <c r="E451" i="70"/>
  <c r="E146" i="62"/>
  <c r="E449" i="65"/>
  <c r="E483" i="64"/>
  <c r="E446" i="66"/>
  <c r="E425" i="70"/>
  <c r="E537" i="68"/>
  <c r="E471" i="70"/>
  <c r="E415" i="72"/>
  <c r="E539" i="68"/>
  <c r="E423" i="70"/>
  <c r="E458" i="65"/>
  <c r="E109" i="62"/>
  <c r="E106" i="61"/>
  <c r="E162" i="62"/>
  <c r="E425" i="65"/>
  <c r="E444" i="66"/>
  <c r="E417" i="71"/>
  <c r="E514" i="64"/>
  <c r="E550" i="68"/>
  <c r="E565" i="68"/>
  <c r="E66" i="61"/>
  <c r="E128" i="62"/>
  <c r="E448" i="69"/>
  <c r="E451" i="67"/>
  <c r="E472" i="70"/>
  <c r="E420" i="69"/>
  <c r="E442" i="67"/>
  <c r="E502" i="64"/>
  <c r="E442" i="70"/>
  <c r="E541" i="68"/>
  <c r="E164" i="61"/>
  <c r="E454" i="66"/>
  <c r="E406" i="71"/>
  <c r="E432" i="66"/>
  <c r="E465" i="67"/>
  <c r="E423" i="71"/>
  <c r="E503" i="64"/>
  <c r="E424" i="67"/>
  <c r="E429" i="71"/>
  <c r="E472" i="64"/>
  <c r="E411" i="71"/>
  <c r="E453" i="67"/>
  <c r="E435" i="72"/>
  <c r="E548" i="68"/>
  <c r="E432" i="70"/>
  <c r="E465" i="66"/>
  <c r="E551" i="68"/>
  <c r="E561" i="68"/>
  <c r="E415" i="71"/>
  <c r="E488" i="64"/>
  <c r="E431" i="71"/>
  <c r="E481" i="64"/>
  <c r="E427" i="66"/>
  <c r="E403" i="71"/>
  <c r="E423" i="66"/>
  <c r="E164" i="62"/>
  <c r="E492" i="64"/>
  <c r="E423" i="69"/>
  <c r="E434" i="65"/>
  <c r="E428" i="66"/>
  <c r="E432" i="71"/>
  <c r="E439" i="70"/>
  <c r="E471" i="65"/>
  <c r="E429" i="65"/>
  <c r="E442" i="65"/>
  <c r="E423" i="72"/>
  <c r="E432" i="67"/>
  <c r="E472" i="65"/>
  <c r="E421" i="67"/>
  <c r="E413" i="71"/>
  <c r="E433" i="65"/>
  <c r="E577" i="68"/>
  <c r="E443" i="66"/>
  <c r="E428" i="65"/>
  <c r="E146" i="61"/>
  <c r="E454" i="65"/>
  <c r="E538" i="68"/>
  <c r="E420" i="65"/>
  <c r="E458" i="66"/>
  <c r="E451" i="69"/>
  <c r="E448" i="66"/>
  <c r="E434" i="67"/>
  <c r="E417" i="72"/>
  <c r="E430" i="67"/>
  <c r="E430" i="66"/>
  <c r="E501" i="64"/>
  <c r="E431" i="66"/>
  <c r="E439" i="69"/>
  <c r="E527" i="68"/>
  <c r="E4" i="61"/>
  <c r="E413" i="72"/>
  <c r="E554" i="68"/>
  <c r="E429" i="72"/>
  <c r="E25" i="61"/>
  <c r="E463" i="66"/>
  <c r="E493" i="64"/>
  <c r="E429" i="69"/>
  <c r="E524" i="68"/>
  <c r="E4" i="62"/>
  <c r="E526" i="68"/>
  <c r="E552" i="68"/>
  <c r="E426" i="70"/>
  <c r="E414" i="71"/>
  <c r="E443" i="70"/>
  <c r="E427" i="65"/>
  <c r="E464" i="67"/>
  <c r="E440" i="66"/>
  <c r="E463" i="67"/>
  <c r="E449" i="69"/>
  <c r="E106" i="62"/>
  <c r="E467" i="64"/>
  <c r="E44" i="62"/>
  <c r="E427" i="67"/>
  <c r="E454" i="67"/>
  <c r="E479" i="64"/>
  <c r="E448" i="65"/>
  <c r="E456" i="69"/>
  <c r="E462" i="65"/>
  <c r="E522" i="64"/>
  <c r="E424" i="69"/>
  <c r="E531" i="68"/>
  <c r="E439" i="65"/>
  <c r="E543" i="68"/>
  <c r="E424" i="71"/>
  <c r="E469" i="64"/>
  <c r="E435" i="65"/>
  <c r="E463" i="65"/>
  <c r="E452" i="70"/>
  <c r="E478" i="64"/>
  <c r="E449" i="70"/>
  <c r="E524" i="64"/>
  <c r="E421" i="70"/>
  <c r="E435" i="70"/>
  <c r="E435" i="67"/>
  <c r="E440" i="67"/>
  <c r="E421" i="71"/>
  <c r="E450" i="69"/>
  <c r="E444" i="70"/>
  <c r="E454" i="70"/>
  <c r="E63" i="62"/>
  <c r="E447" i="70"/>
  <c r="E491" i="64"/>
  <c r="E504" i="64"/>
  <c r="E428" i="67"/>
  <c r="E432" i="72"/>
  <c r="E512" i="64"/>
  <c r="E575" i="68"/>
  <c r="E446" i="70"/>
  <c r="E412" i="72"/>
  <c r="E424" i="65"/>
  <c r="E451" i="65"/>
  <c r="E446" i="67"/>
  <c r="E421" i="69"/>
  <c r="E82" i="63"/>
  <c r="E414" i="72"/>
  <c r="E563" i="68"/>
  <c r="E420" i="70"/>
  <c r="E540" i="68"/>
  <c r="E431" i="69"/>
  <c r="E44" i="61"/>
  <c r="E403" i="72"/>
  <c r="E466" i="64"/>
  <c r="E44" i="63"/>
  <c r="E7" i="62"/>
  <c r="E523" i="68"/>
  <c r="E47" i="61"/>
  <c r="E431" i="67"/>
  <c r="E453" i="70"/>
  <c r="E500" i="64"/>
  <c r="E536" i="68"/>
  <c r="E445" i="65"/>
  <c r="E28" i="62"/>
  <c r="E530" i="68"/>
  <c r="E420" i="66"/>
  <c r="E82" i="62"/>
  <c r="E432" i="69"/>
  <c r="E433" i="70"/>
  <c r="E513" i="64"/>
  <c r="E508" i="64"/>
  <c r="E429" i="67"/>
  <c r="E109" i="61"/>
  <c r="E449" i="67"/>
  <c r="E47" i="62"/>
  <c r="E429" i="70"/>
  <c r="E430" i="71"/>
  <c r="E470" i="64"/>
  <c r="E439" i="67"/>
  <c r="E427" i="70"/>
  <c r="E431" i="65"/>
  <c r="E449" i="66"/>
  <c r="E440" i="69"/>
  <c r="E431" i="72"/>
  <c r="E423" i="65"/>
  <c r="E435" i="66"/>
  <c r="E405" i="72"/>
  <c r="E25" i="63"/>
  <c r="E476" i="64"/>
  <c r="E448" i="70"/>
  <c r="E144" i="62"/>
  <c r="E547" i="68"/>
  <c r="E578" i="68"/>
  <c r="E446" i="65"/>
  <c r="E456" i="70"/>
  <c r="E423" i="67"/>
  <c r="E450" i="70"/>
  <c r="E443" i="67"/>
  <c r="E437" i="71"/>
  <c r="E444" i="67"/>
  <c r="E25" i="62"/>
  <c r="E448" i="67"/>
  <c r="E447" i="65"/>
  <c r="E426" i="67"/>
  <c r="E162" i="61"/>
  <c r="E429" i="66"/>
  <c r="E424" i="72"/>
  <c r="E497" i="64"/>
  <c r="E453" i="65"/>
  <c r="E576" i="68"/>
  <c r="E428" i="70"/>
  <c r="E66" i="62"/>
  <c r="E529" i="68"/>
  <c r="E63" i="61"/>
  <c r="E85" i="61"/>
  <c r="E487" i="64"/>
  <c r="E437" i="72"/>
  <c r="E525" i="68"/>
  <c r="E438" i="69"/>
  <c r="E24" i="62"/>
  <c r="E419" i="65"/>
  <c r="E422" i="69"/>
  <c r="E507" i="64"/>
  <c r="E549" i="68"/>
  <c r="E420" i="72"/>
  <c r="E43" i="61"/>
  <c r="E404" i="72"/>
  <c r="E43" i="63"/>
  <c r="E402" i="72"/>
  <c r="E420" i="71"/>
  <c r="E486" i="64"/>
  <c r="E422" i="66"/>
  <c r="E438" i="65"/>
  <c r="E419" i="69"/>
  <c r="E441" i="65"/>
  <c r="E438" i="66"/>
  <c r="E3" i="62"/>
  <c r="E441" i="67"/>
  <c r="E62" i="63"/>
  <c r="E62" i="61"/>
  <c r="E161" i="61"/>
  <c r="E43" i="62"/>
  <c r="E438" i="70"/>
  <c r="E105" i="61"/>
  <c r="E438" i="67"/>
  <c r="E419" i="66"/>
  <c r="E143" i="61"/>
  <c r="E489" i="64"/>
  <c r="E441" i="66"/>
  <c r="E570" i="68"/>
  <c r="E81" i="63"/>
  <c r="E62" i="62"/>
  <c r="E465" i="64"/>
  <c r="E124" i="61"/>
  <c r="E402" i="71"/>
  <c r="E422" i="71"/>
  <c r="E124" i="62"/>
  <c r="E457" i="67"/>
  <c r="E441" i="69"/>
  <c r="E468" i="64"/>
  <c r="E546" i="68"/>
  <c r="E24" i="63"/>
  <c r="E161" i="62"/>
  <c r="E422" i="65"/>
  <c r="E457" i="66"/>
  <c r="E422" i="72"/>
  <c r="E422" i="70"/>
  <c r="E81" i="62"/>
  <c r="E404" i="71"/>
  <c r="E419" i="67"/>
  <c r="E3" i="63"/>
  <c r="E522" i="68"/>
  <c r="E143" i="62"/>
  <c r="E105" i="62"/>
  <c r="E24" i="61"/>
  <c r="E3" i="61"/>
  <c r="E422" i="67"/>
  <c r="E441" i="70"/>
  <c r="E81" i="61"/>
  <c r="E419" i="70"/>
  <c r="E457" i="65"/>
  <c r="E418" i="66"/>
  <c r="E485" i="64"/>
  <c r="E401" i="72"/>
  <c r="E419" i="72"/>
  <c r="E545" i="68"/>
  <c r="E456" i="66"/>
  <c r="E456" i="67"/>
  <c r="E521" i="68"/>
  <c r="E437" i="65"/>
  <c r="E506" i="64"/>
  <c r="E437" i="69"/>
  <c r="E418" i="69"/>
  <c r="E401" i="71"/>
  <c r="E464" i="64"/>
  <c r="E437" i="67"/>
  <c r="E437" i="70"/>
  <c r="E419" i="71"/>
  <c r="E418" i="65"/>
  <c r="E418" i="70"/>
  <c r="E569" i="68"/>
  <c r="E418" i="67"/>
  <c r="E437" i="66"/>
  <c r="E456" i="65"/>
  <c r="I108" i="63"/>
  <c r="I151" i="62"/>
  <c r="I169" i="62"/>
  <c r="I48" i="63"/>
  <c r="I15" i="63"/>
  <c r="I482" i="64"/>
  <c r="I542" i="68"/>
  <c r="I410" i="71"/>
  <c r="I467" i="66"/>
  <c r="I509" i="64"/>
  <c r="I467" i="69"/>
  <c r="I450" i="71"/>
  <c r="I37" i="63"/>
  <c r="I133" i="63"/>
  <c r="I47" i="63"/>
  <c r="I6" i="63"/>
  <c r="I60" i="63"/>
  <c r="I99" i="63"/>
  <c r="I91" i="63"/>
  <c r="I55" i="63"/>
  <c r="I18" i="63"/>
  <c r="I525" i="64"/>
  <c r="I459" i="67"/>
  <c r="I521" i="64"/>
  <c r="I473" i="65"/>
  <c r="I453" i="72"/>
  <c r="I141" i="63"/>
  <c r="I95" i="63"/>
  <c r="I29" i="63"/>
  <c r="I137" i="63"/>
  <c r="I447" i="72"/>
  <c r="I466" i="65"/>
  <c r="I154" i="63"/>
  <c r="I175" i="63"/>
  <c r="I116" i="63"/>
  <c r="I470" i="65"/>
  <c r="I473" i="69"/>
  <c r="I459" i="69"/>
  <c r="I167" i="63"/>
  <c r="I518" i="64"/>
  <c r="I428" i="69"/>
  <c r="I467" i="67"/>
  <c r="I158" i="63"/>
  <c r="I114" i="63"/>
  <c r="I514" i="64"/>
  <c r="I517" i="64"/>
  <c r="I524" i="64"/>
  <c r="I473" i="70"/>
  <c r="I447" i="71"/>
  <c r="I466" i="70"/>
  <c r="I114" i="62"/>
  <c r="I591" i="68"/>
  <c r="I470" i="69"/>
  <c r="I35" i="63"/>
  <c r="I38" i="63"/>
  <c r="I140" i="61"/>
  <c r="I410" i="72"/>
  <c r="I34" i="63"/>
  <c r="I169" i="63"/>
  <c r="I118" i="63"/>
  <c r="I152" i="62"/>
  <c r="I11" i="61"/>
  <c r="I28" i="63"/>
  <c r="I461" i="69"/>
  <c r="I473" i="64"/>
  <c r="I13" i="62"/>
  <c r="I428" i="71"/>
  <c r="I121" i="63"/>
  <c r="I101" i="63"/>
  <c r="I149" i="61"/>
  <c r="I115" i="61"/>
  <c r="I65" i="63"/>
  <c r="I459" i="70"/>
  <c r="I147" i="63"/>
  <c r="I473" i="66"/>
  <c r="I120" i="63"/>
  <c r="I17" i="63"/>
  <c r="I114" i="61"/>
  <c r="I470" i="66"/>
  <c r="I470" i="70"/>
  <c r="I473" i="67"/>
  <c r="I170" i="62"/>
  <c r="I152" i="61"/>
  <c r="I145" i="63"/>
  <c r="I566" i="68"/>
  <c r="I41" i="63"/>
  <c r="I22" i="63"/>
  <c r="I176" i="62"/>
  <c r="I408" i="72"/>
  <c r="I156" i="63"/>
  <c r="I170" i="61"/>
  <c r="I129" i="63"/>
  <c r="I67" i="63"/>
  <c r="I472" i="64"/>
  <c r="I446" i="69"/>
  <c r="I428" i="72"/>
  <c r="I112" i="63"/>
  <c r="I587" i="68"/>
  <c r="I8" i="63"/>
  <c r="I110" i="63"/>
  <c r="I21" i="62"/>
  <c r="I102" i="61"/>
  <c r="I151" i="63"/>
  <c r="I469" i="67"/>
  <c r="I425" i="69"/>
  <c r="I13" i="61"/>
  <c r="I467" i="65"/>
  <c r="I113" i="62"/>
  <c r="I446" i="71"/>
  <c r="I496" i="64"/>
  <c r="I171" i="63"/>
  <c r="I407" i="72"/>
  <c r="I96" i="63"/>
  <c r="I14" i="61"/>
  <c r="I159" i="63"/>
  <c r="I56" i="63"/>
  <c r="I140" i="62"/>
  <c r="I409" i="72"/>
  <c r="I115" i="62"/>
  <c r="I515" i="64"/>
  <c r="I54" i="63"/>
  <c r="I136" i="63"/>
  <c r="I27" i="63"/>
  <c r="I516" i="64"/>
  <c r="I11" i="63"/>
  <c r="I166" i="63"/>
  <c r="I153" i="63"/>
  <c r="I107" i="63"/>
  <c r="I158" i="61"/>
  <c r="I176" i="63"/>
  <c r="I434" i="71"/>
  <c r="I100" i="63"/>
  <c r="I121" i="62"/>
  <c r="I117" i="63"/>
  <c r="I168" i="63"/>
  <c r="I148" i="63"/>
  <c r="I427" i="72"/>
  <c r="I102" i="62"/>
  <c r="I467" i="70"/>
  <c r="I466" i="69"/>
  <c r="I177" i="63"/>
  <c r="I583" i="68"/>
  <c r="I73" i="63"/>
  <c r="I176" i="61"/>
  <c r="I152" i="63"/>
  <c r="I174" i="63"/>
  <c r="I149" i="63"/>
  <c r="I11" i="62"/>
  <c r="I97" i="63"/>
  <c r="I12" i="61"/>
  <c r="I150" i="61"/>
  <c r="I84" i="63"/>
  <c r="I165" i="63"/>
  <c r="I131" i="63"/>
  <c r="I140" i="63"/>
  <c r="I53" i="63"/>
  <c r="I112" i="62"/>
  <c r="I113" i="63"/>
  <c r="I579" i="68"/>
  <c r="I79" i="63"/>
  <c r="I446" i="72"/>
  <c r="I157" i="63"/>
  <c r="I134" i="63"/>
  <c r="I572" i="68"/>
  <c r="I112" i="61"/>
  <c r="I115" i="63"/>
  <c r="I425" i="72"/>
  <c r="I493" i="64"/>
  <c r="I127" i="63"/>
  <c r="I470" i="67"/>
  <c r="I173" i="63"/>
  <c r="I13" i="63"/>
  <c r="I149" i="62"/>
  <c r="I450" i="72"/>
  <c r="I155" i="63"/>
  <c r="I75" i="63"/>
  <c r="I151" i="61"/>
  <c r="I74" i="63"/>
  <c r="I86" i="63"/>
  <c r="I139" i="63"/>
  <c r="I167" i="61"/>
  <c r="I46" i="63"/>
  <c r="I169" i="61"/>
  <c r="I172" i="63"/>
  <c r="I167" i="62"/>
  <c r="I126" i="63"/>
  <c r="I468" i="67"/>
  <c r="I158" i="62"/>
  <c r="I72" i="63"/>
  <c r="I76" i="63"/>
  <c r="I14" i="62"/>
  <c r="I21" i="63"/>
  <c r="I163" i="63"/>
  <c r="I102" i="63"/>
  <c r="I21" i="61"/>
  <c r="I103" i="63"/>
  <c r="I466" i="66"/>
  <c r="I119" i="63"/>
  <c r="I453" i="71"/>
  <c r="I590" i="68"/>
  <c r="I122" i="63"/>
  <c r="I474" i="64"/>
  <c r="I12" i="63"/>
  <c r="I121" i="61"/>
  <c r="I170" i="63"/>
  <c r="I98" i="63"/>
  <c r="I14" i="63"/>
  <c r="I57" i="63"/>
  <c r="I138" i="63"/>
  <c r="I584" i="68"/>
  <c r="I466" i="67"/>
  <c r="I135" i="63"/>
  <c r="I475" i="64"/>
  <c r="I93" i="62"/>
  <c r="I463" i="70"/>
  <c r="I172" i="62"/>
  <c r="I416" i="72"/>
  <c r="I460" i="69"/>
  <c r="I585" i="68"/>
  <c r="I132" i="63"/>
  <c r="I468" i="66"/>
  <c r="I407" i="71"/>
  <c r="I144" i="63"/>
  <c r="I89" i="63"/>
  <c r="I434" i="69"/>
  <c r="I471" i="70"/>
  <c r="I106" i="63"/>
  <c r="I441" i="72"/>
  <c r="I469" i="69"/>
  <c r="I111" i="63"/>
  <c r="I449" i="71"/>
  <c r="I426" i="72"/>
  <c r="I439" i="71"/>
  <c r="I471" i="69"/>
  <c r="I445" i="71"/>
  <c r="I36" i="63"/>
  <c r="I520" i="64"/>
  <c r="I113" i="61"/>
  <c r="I109" i="63"/>
  <c r="I451" i="72"/>
  <c r="I452" i="71"/>
  <c r="I511" i="64"/>
  <c r="I449" i="72"/>
  <c r="I425" i="71"/>
  <c r="I89" i="62"/>
  <c r="I128" i="63"/>
  <c r="I12" i="62"/>
  <c r="I66" i="63"/>
  <c r="I445" i="72"/>
  <c r="I427" i="69"/>
  <c r="I469" i="65"/>
  <c r="I408" i="71"/>
  <c r="I36" i="62"/>
  <c r="I51" i="62"/>
  <c r="I89" i="61"/>
  <c r="I463" i="69"/>
  <c r="I434" i="72"/>
  <c r="I444" i="71"/>
  <c r="I148" i="62"/>
  <c r="I447" i="69"/>
  <c r="I453" i="70"/>
  <c r="I16" i="63"/>
  <c r="I461" i="66"/>
  <c r="I574" i="68"/>
  <c r="I461" i="65"/>
  <c r="I162" i="63"/>
  <c r="I465" i="70"/>
  <c r="I472" i="70"/>
  <c r="I469" i="70"/>
  <c r="I458" i="69"/>
  <c r="I451" i="71"/>
  <c r="I459" i="65"/>
  <c r="I409" i="71"/>
  <c r="I130" i="63"/>
  <c r="I459" i="66"/>
  <c r="I465" i="69"/>
  <c r="I427" i="71"/>
  <c r="I416" i="71"/>
  <c r="I85" i="63"/>
  <c r="I32" i="61"/>
  <c r="I164" i="63"/>
  <c r="I125" i="63"/>
  <c r="I464" i="69"/>
  <c r="I443" i="71"/>
  <c r="I468" i="65"/>
  <c r="I74" i="61"/>
  <c r="I97" i="61"/>
  <c r="I589" i="68"/>
  <c r="I448" i="71"/>
  <c r="I68" i="63"/>
  <c r="I453" i="69"/>
  <c r="I146" i="63"/>
  <c r="I445" i="69"/>
  <c r="I461" i="70"/>
  <c r="I468" i="69"/>
  <c r="I434" i="70"/>
  <c r="I464" i="70"/>
  <c r="I172" i="61"/>
  <c r="I503" i="64"/>
  <c r="I469" i="66"/>
  <c r="I461" i="67"/>
  <c r="I168" i="62"/>
  <c r="I439" i="72"/>
  <c r="I448" i="72"/>
  <c r="I472" i="69"/>
  <c r="I168" i="61"/>
  <c r="I462" i="69"/>
  <c r="I495" i="64"/>
  <c r="I441" i="71"/>
  <c r="I443" i="72"/>
  <c r="I7" i="63"/>
  <c r="I150" i="62"/>
  <c r="I586" i="68"/>
  <c r="I468" i="70"/>
  <c r="I150" i="63"/>
  <c r="I458" i="70"/>
  <c r="I154" i="61"/>
  <c r="I588" i="68"/>
  <c r="I452" i="72"/>
  <c r="I444" i="69"/>
  <c r="I406" i="72"/>
  <c r="I424" i="66"/>
  <c r="I433" i="69"/>
  <c r="I471" i="65"/>
  <c r="I126" i="61"/>
  <c r="I67" i="62"/>
  <c r="I52" i="63"/>
  <c r="I33" i="62"/>
  <c r="I533" i="68"/>
  <c r="I173" i="61"/>
  <c r="I138" i="61"/>
  <c r="I118" i="61"/>
  <c r="I31" i="63"/>
  <c r="I477" i="64"/>
  <c r="I157" i="62"/>
  <c r="I75" i="61"/>
  <c r="I71" i="61"/>
  <c r="I34" i="62"/>
  <c r="I29" i="61"/>
  <c r="I161" i="63"/>
  <c r="I173" i="62"/>
  <c r="I147" i="61"/>
  <c r="I119" i="61"/>
  <c r="I73" i="61"/>
  <c r="I54" i="61"/>
  <c r="I30" i="61"/>
  <c r="I18" i="62"/>
  <c r="I10" i="63"/>
  <c r="I471" i="67"/>
  <c r="I120" i="62"/>
  <c r="I97" i="62"/>
  <c r="I426" i="65"/>
  <c r="I92" i="63"/>
  <c r="I46" i="62"/>
  <c r="I581" i="68"/>
  <c r="I510" i="64"/>
  <c r="I449" i="69"/>
  <c r="I71" i="63"/>
  <c r="I57" i="62"/>
  <c r="I19" i="62"/>
  <c r="I452" i="67"/>
  <c r="I442" i="72"/>
  <c r="I133" i="62"/>
  <c r="I117" i="62"/>
  <c r="I103" i="62"/>
  <c r="I69" i="61"/>
  <c r="I45" i="62"/>
  <c r="I35" i="62"/>
  <c r="I27" i="61"/>
  <c r="I17" i="62"/>
  <c r="I440" i="71"/>
  <c r="I171" i="61"/>
  <c r="I157" i="61"/>
  <c r="I116" i="62"/>
  <c r="I107" i="62"/>
  <c r="I94" i="62"/>
  <c r="I86" i="61"/>
  <c r="I41" i="61"/>
  <c r="I59" i="62"/>
  <c r="I10" i="61"/>
  <c r="I145" i="61"/>
  <c r="I130" i="62"/>
  <c r="I127" i="61"/>
  <c r="I107" i="61"/>
  <c r="I90" i="62"/>
  <c r="I86" i="62"/>
  <c r="I76" i="61"/>
  <c r="I56" i="62"/>
  <c r="I20" i="61"/>
  <c r="I124" i="63"/>
  <c r="I165" i="62"/>
  <c r="I100" i="61"/>
  <c r="I92" i="62"/>
  <c r="I68" i="61"/>
  <c r="I58" i="62"/>
  <c r="I49" i="62"/>
  <c r="I174" i="62"/>
  <c r="I117" i="61"/>
  <c r="I69" i="63"/>
  <c r="I30" i="62"/>
  <c r="I139" i="61"/>
  <c r="I73" i="62"/>
  <c r="I32" i="63"/>
  <c r="I70" i="63"/>
  <c r="I55" i="62"/>
  <c r="I159" i="62"/>
  <c r="I134" i="61"/>
  <c r="I83" i="63"/>
  <c r="I77" i="63"/>
  <c r="I26" i="62"/>
  <c r="I10" i="62"/>
  <c r="I449" i="65"/>
  <c r="I56" i="61"/>
  <c r="I29" i="62"/>
  <c r="I133" i="61"/>
  <c r="I64" i="63"/>
  <c r="I131" i="62"/>
  <c r="I94" i="61"/>
  <c r="I20" i="62"/>
  <c r="I480" i="64"/>
  <c r="I537" i="68"/>
  <c r="I175" i="61"/>
  <c r="I70" i="61"/>
  <c r="I19" i="63"/>
  <c r="I438" i="72"/>
  <c r="I147" i="62"/>
  <c r="I84" i="62"/>
  <c r="I433" i="67"/>
  <c r="I153" i="61"/>
  <c r="I99" i="62"/>
  <c r="I93" i="63"/>
  <c r="I91" i="62"/>
  <c r="I79" i="62"/>
  <c r="I53" i="62"/>
  <c r="I20" i="63"/>
  <c r="I573" i="68"/>
  <c r="I87" i="61"/>
  <c r="I426" i="69"/>
  <c r="I177" i="62"/>
  <c r="I129" i="62"/>
  <c r="I122" i="62"/>
  <c r="I83" i="61"/>
  <c r="I40" i="63"/>
  <c r="I31" i="61"/>
  <c r="I5" i="62"/>
  <c r="I430" i="72"/>
  <c r="I553" i="68"/>
  <c r="I519" i="64"/>
  <c r="I460" i="70"/>
  <c r="I101" i="62"/>
  <c r="I5" i="61"/>
  <c r="I49" i="63"/>
  <c r="I166" i="61"/>
  <c r="I153" i="62"/>
  <c r="I145" i="62"/>
  <c r="I108" i="62"/>
  <c r="I75" i="62"/>
  <c r="I71" i="62"/>
  <c r="I51" i="63"/>
  <c r="I136" i="62"/>
  <c r="I105" i="63"/>
  <c r="I430" i="71"/>
  <c r="I129" i="61"/>
  <c r="I110" i="62"/>
  <c r="I100" i="62"/>
  <c r="I77" i="61"/>
  <c r="I64" i="62"/>
  <c r="I58" i="63"/>
  <c r="I430" i="70"/>
  <c r="I163" i="61"/>
  <c r="I76" i="62"/>
  <c r="I37" i="62"/>
  <c r="I177" i="61"/>
  <c r="I88" i="63"/>
  <c r="I77" i="62"/>
  <c r="I18" i="61"/>
  <c r="I166" i="62"/>
  <c r="I90" i="63"/>
  <c r="I53" i="61"/>
  <c r="I156" i="61"/>
  <c r="I87" i="62"/>
  <c r="I58" i="61"/>
  <c r="I46" i="61"/>
  <c r="I35" i="61"/>
  <c r="I26" i="63"/>
  <c r="I6" i="61"/>
  <c r="I59" i="61"/>
  <c r="I16" i="61"/>
  <c r="I74" i="62"/>
  <c r="I37" i="61"/>
  <c r="I460" i="66"/>
  <c r="I132" i="61"/>
  <c r="I68" i="62"/>
  <c r="I45" i="63"/>
  <c r="I135" i="61"/>
  <c r="I32" i="62"/>
  <c r="I136" i="61"/>
  <c r="I433" i="70"/>
  <c r="I438" i="71"/>
  <c r="I90" i="61"/>
  <c r="I48" i="61"/>
  <c r="I16" i="62"/>
  <c r="I577" i="68"/>
  <c r="I452" i="70"/>
  <c r="I131" i="61"/>
  <c r="I98" i="62"/>
  <c r="I69" i="62"/>
  <c r="I64" i="61"/>
  <c r="I49" i="61"/>
  <c r="I412" i="72"/>
  <c r="I93" i="61"/>
  <c r="I457" i="69"/>
  <c r="I498" i="64"/>
  <c r="I135" i="62"/>
  <c r="I130" i="61"/>
  <c r="I127" i="62"/>
  <c r="I120" i="61"/>
  <c r="I108" i="61"/>
  <c r="I95" i="61"/>
  <c r="I48" i="62"/>
  <c r="I15" i="61"/>
  <c r="I460" i="65"/>
  <c r="I156" i="62"/>
  <c r="I137" i="62"/>
  <c r="I103" i="61"/>
  <c r="I101" i="61"/>
  <c r="I87" i="63"/>
  <c r="I78" i="63"/>
  <c r="I65" i="61"/>
  <c r="I59" i="63"/>
  <c r="I50" i="62"/>
  <c r="I159" i="61"/>
  <c r="I9" i="61"/>
  <c r="I412" i="71"/>
  <c r="I452" i="69"/>
  <c r="I433" i="71"/>
  <c r="I126" i="62"/>
  <c r="I98" i="61"/>
  <c r="I95" i="62"/>
  <c r="I79" i="61"/>
  <c r="I60" i="62"/>
  <c r="I52" i="62"/>
  <c r="I38" i="61"/>
  <c r="I33" i="61"/>
  <c r="I8" i="61"/>
  <c r="I440" i="72"/>
  <c r="I174" i="61"/>
  <c r="I141" i="62"/>
  <c r="I96" i="61"/>
  <c r="I92" i="61"/>
  <c r="I88" i="62"/>
  <c r="I50" i="63"/>
  <c r="I39" i="62"/>
  <c r="I30" i="63"/>
  <c r="I6" i="62"/>
  <c r="I424" i="70"/>
  <c r="I564" i="68"/>
  <c r="I415" i="72"/>
  <c r="I57" i="61"/>
  <c r="I118" i="62"/>
  <c r="I40" i="61"/>
  <c r="I26" i="61"/>
  <c r="I494" i="64"/>
  <c r="I471" i="66"/>
  <c r="I445" i="70"/>
  <c r="I163" i="62"/>
  <c r="I72" i="62"/>
  <c r="I52" i="61"/>
  <c r="I41" i="62"/>
  <c r="I34" i="61"/>
  <c r="I22" i="61"/>
  <c r="I8" i="62"/>
  <c r="I444" i="72"/>
  <c r="I138" i="62"/>
  <c r="I134" i="62"/>
  <c r="I119" i="62"/>
  <c r="I110" i="61"/>
  <c r="I84" i="61"/>
  <c r="I78" i="61"/>
  <c r="I65" i="62"/>
  <c r="I40" i="62"/>
  <c r="I9" i="62"/>
  <c r="I462" i="67"/>
  <c r="I116" i="61"/>
  <c r="I60" i="61"/>
  <c r="I36" i="61"/>
  <c r="I148" i="61"/>
  <c r="I141" i="61"/>
  <c r="I88" i="61"/>
  <c r="I72" i="61"/>
  <c r="I78" i="62"/>
  <c r="I22" i="62"/>
  <c r="I50" i="61"/>
  <c r="I111" i="61"/>
  <c r="I433" i="72"/>
  <c r="I91" i="61"/>
  <c r="I154" i="62"/>
  <c r="I155" i="61"/>
  <c r="I132" i="62"/>
  <c r="I55" i="61"/>
  <c r="I51" i="61"/>
  <c r="I96" i="62"/>
  <c r="I45" i="61"/>
  <c r="I462" i="70"/>
  <c r="I470" i="64"/>
  <c r="I143" i="63"/>
  <c r="I155" i="62"/>
  <c r="I137" i="61"/>
  <c r="I83" i="62"/>
  <c r="I31" i="62"/>
  <c r="I54" i="62"/>
  <c r="I111" i="62"/>
  <c r="I94" i="63"/>
  <c r="I457" i="70"/>
  <c r="I39" i="61"/>
  <c r="I27" i="62"/>
  <c r="I9" i="63"/>
  <c r="I39" i="63"/>
  <c r="I442" i="71"/>
  <c r="I15" i="62"/>
  <c r="I165" i="61"/>
  <c r="I122" i="61"/>
  <c r="I139" i="62"/>
  <c r="I99" i="61"/>
  <c r="I70" i="62"/>
  <c r="I67" i="61"/>
  <c r="I33" i="63"/>
  <c r="I19" i="61"/>
  <c r="I5" i="63"/>
  <c r="I460" i="67"/>
  <c r="I175" i="62"/>
  <c r="I38" i="62"/>
  <c r="I17" i="61"/>
  <c r="I426" i="71"/>
  <c r="I171" i="62"/>
  <c r="I435" i="67"/>
  <c r="I435" i="66"/>
  <c r="I106" i="61"/>
  <c r="I435" i="72"/>
  <c r="I144" i="61"/>
  <c r="I548" i="68"/>
  <c r="I431" i="71"/>
  <c r="I25" i="61"/>
  <c r="I502" i="64"/>
  <c r="I106" i="62"/>
  <c r="I432" i="70"/>
  <c r="I415" i="71"/>
  <c r="I454" i="65"/>
  <c r="I453" i="65"/>
  <c r="I488" i="64"/>
  <c r="I66" i="61"/>
  <c r="I440" i="70"/>
  <c r="I421" i="65"/>
  <c r="I504" i="64"/>
  <c r="I492" i="64"/>
  <c r="I523" i="68"/>
  <c r="I109" i="62"/>
  <c r="I128" i="61"/>
  <c r="I414" i="72"/>
  <c r="I449" i="67"/>
  <c r="I420" i="69"/>
  <c r="I403" i="71"/>
  <c r="I128" i="62"/>
  <c r="I427" i="65"/>
  <c r="I431" i="66"/>
  <c r="I562" i="68"/>
  <c r="I423" i="72"/>
  <c r="I411" i="72"/>
  <c r="I434" i="65"/>
  <c r="I450" i="67"/>
  <c r="I440" i="69"/>
  <c r="I464" i="66"/>
  <c r="I448" i="66"/>
  <c r="I550" i="68"/>
  <c r="I576" i="68"/>
  <c r="I454" i="69"/>
  <c r="I435" i="71"/>
  <c r="I125" i="62"/>
  <c r="I448" i="70"/>
  <c r="I424" i="71"/>
  <c r="I555" i="68"/>
  <c r="I432" i="69"/>
  <c r="I443" i="67"/>
  <c r="I451" i="65"/>
  <c r="I403" i="72"/>
  <c r="I429" i="72"/>
  <c r="I443" i="66"/>
  <c r="I448" i="69"/>
  <c r="I578" i="68"/>
  <c r="I449" i="66"/>
  <c r="I447" i="67"/>
  <c r="I405" i="72"/>
  <c r="I63" i="61"/>
  <c r="I125" i="61"/>
  <c r="I426" i="66"/>
  <c r="I540" i="68"/>
  <c r="I456" i="70"/>
  <c r="I454" i="66"/>
  <c r="I535" i="68"/>
  <c r="I439" i="65"/>
  <c r="I501" i="64"/>
  <c r="I448" i="67"/>
  <c r="I571" i="68"/>
  <c r="I435" i="69"/>
  <c r="I414" i="71"/>
  <c r="I431" i="72"/>
  <c r="I429" i="69"/>
  <c r="I437" i="71"/>
  <c r="I63" i="63"/>
  <c r="I451" i="70"/>
  <c r="I405" i="71"/>
  <c r="I479" i="64"/>
  <c r="I421" i="67"/>
  <c r="I430" i="69"/>
  <c r="I432" i="65"/>
  <c r="I421" i="72"/>
  <c r="I448" i="65"/>
  <c r="I439" i="69"/>
  <c r="I425" i="67"/>
  <c r="I44" i="63"/>
  <c r="I541" i="68"/>
  <c r="I432" i="66"/>
  <c r="I424" i="65"/>
  <c r="I467" i="64"/>
  <c r="I432" i="72"/>
  <c r="I450" i="65"/>
  <c r="I444" i="65"/>
  <c r="I559" i="68"/>
  <c r="I424" i="72"/>
  <c r="I530" i="68"/>
  <c r="I431" i="70"/>
  <c r="I512" i="64"/>
  <c r="I442" i="65"/>
  <c r="I44" i="62"/>
  <c r="I524" i="68"/>
  <c r="I430" i="67"/>
  <c r="I450" i="69"/>
  <c r="I47" i="62"/>
  <c r="I538" i="68"/>
  <c r="I421" i="69"/>
  <c r="I456" i="69"/>
  <c r="I424" i="69"/>
  <c r="I557" i="68"/>
  <c r="I442" i="66"/>
  <c r="I428" i="66"/>
  <c r="I4" i="63"/>
  <c r="I82" i="62"/>
  <c r="I435" i="70"/>
  <c r="I424" i="67"/>
  <c r="I429" i="71"/>
  <c r="I463" i="65"/>
  <c r="I543" i="68"/>
  <c r="I421" i="70"/>
  <c r="I522" i="64"/>
  <c r="I483" i="64"/>
  <c r="I429" i="67"/>
  <c r="I440" i="66"/>
  <c r="I466" i="64"/>
  <c r="I445" i="67"/>
  <c r="I547" i="68"/>
  <c r="I458" i="65"/>
  <c r="I434" i="67"/>
  <c r="I451" i="69"/>
  <c r="I469" i="64"/>
  <c r="I425" i="66"/>
  <c r="I454" i="70"/>
  <c r="I551" i="68"/>
  <c r="I454" i="67"/>
  <c r="I425" i="70"/>
  <c r="I440" i="65"/>
  <c r="I476" i="64"/>
  <c r="I47" i="61"/>
  <c r="I431" i="67"/>
  <c r="I491" i="64"/>
  <c r="I439" i="67"/>
  <c r="I426" i="70"/>
  <c r="I446" i="65"/>
  <c r="I435" i="65"/>
  <c r="I463" i="67"/>
  <c r="I428" i="70"/>
  <c r="I561" i="68"/>
  <c r="I462" i="66"/>
  <c r="I7" i="62"/>
  <c r="I582" i="68"/>
  <c r="I423" i="70"/>
  <c r="I423" i="65"/>
  <c r="I458" i="66"/>
  <c r="I481" i="64"/>
  <c r="I471" i="64"/>
  <c r="I413" i="72"/>
  <c r="I423" i="69"/>
  <c r="I500" i="64"/>
  <c r="I472" i="66"/>
  <c r="I423" i="67"/>
  <c r="I450" i="66"/>
  <c r="I446" i="67"/>
  <c r="I472" i="65"/>
  <c r="I532" i="68"/>
  <c r="I66" i="62"/>
  <c r="I487" i="64"/>
  <c r="I444" i="66"/>
  <c r="I508" i="64"/>
  <c r="I425" i="65"/>
  <c r="I44" i="61"/>
  <c r="I439" i="66"/>
  <c r="I164" i="61"/>
  <c r="I513" i="64"/>
  <c r="I552" i="68"/>
  <c r="I25" i="62"/>
  <c r="I458" i="67"/>
  <c r="I556" i="68"/>
  <c r="I426" i="67"/>
  <c r="I446" i="66"/>
  <c r="I465" i="66"/>
  <c r="I63" i="62"/>
  <c r="I453" i="67"/>
  <c r="I444" i="67"/>
  <c r="I28" i="62"/>
  <c r="I433" i="66"/>
  <c r="I465" i="67"/>
  <c r="I432" i="71"/>
  <c r="I531" i="68"/>
  <c r="I442" i="67"/>
  <c r="I428" i="65"/>
  <c r="I440" i="67"/>
  <c r="I447" i="65"/>
  <c r="I164" i="62"/>
  <c r="I527" i="68"/>
  <c r="I529" i="68"/>
  <c r="I4" i="62"/>
  <c r="I453" i="66"/>
  <c r="I447" i="70"/>
  <c r="I539" i="68"/>
  <c r="I162" i="62"/>
  <c r="I109" i="61"/>
  <c r="I85" i="62"/>
  <c r="I85" i="61"/>
  <c r="I528" i="68"/>
  <c r="I534" i="68"/>
  <c r="I420" i="66"/>
  <c r="I463" i="66"/>
  <c r="I445" i="66"/>
  <c r="I497" i="64"/>
  <c r="I420" i="67"/>
  <c r="I28" i="61"/>
  <c r="I567" i="68"/>
  <c r="I442" i="70"/>
  <c r="I411" i="71"/>
  <c r="I443" i="65"/>
  <c r="I423" i="66"/>
  <c r="I447" i="66"/>
  <c r="I162" i="61"/>
  <c r="I526" i="68"/>
  <c r="I413" i="71"/>
  <c r="I417" i="72"/>
  <c r="I442" i="69"/>
  <c r="I450" i="70"/>
  <c r="I554" i="68"/>
  <c r="I499" i="64"/>
  <c r="I82" i="61"/>
  <c r="I431" i="69"/>
  <c r="I428" i="67"/>
  <c r="I443" i="69"/>
  <c r="I565" i="68"/>
  <c r="I146" i="61"/>
  <c r="I464" i="67"/>
  <c r="I430" i="65"/>
  <c r="I558" i="68"/>
  <c r="I444" i="70"/>
  <c r="I443" i="70"/>
  <c r="I449" i="70"/>
  <c r="I423" i="71"/>
  <c r="I427" i="70"/>
  <c r="I462" i="65"/>
  <c r="I445" i="65"/>
  <c r="I427" i="67"/>
  <c r="I536" i="68"/>
  <c r="I7" i="61"/>
  <c r="I432" i="67"/>
  <c r="I421" i="71"/>
  <c r="I434" i="66"/>
  <c r="I452" i="65"/>
  <c r="I452" i="66"/>
  <c r="I439" i="70"/>
  <c r="I420" i="65"/>
  <c r="I427" i="66"/>
  <c r="I472" i="67"/>
  <c r="I451" i="67"/>
  <c r="I144" i="62"/>
  <c r="I575" i="68"/>
  <c r="I4" i="61"/>
  <c r="I82" i="63"/>
  <c r="I446" i="70"/>
  <c r="I451" i="66"/>
  <c r="I433" i="65"/>
  <c r="I560" i="68"/>
  <c r="I146" i="62"/>
  <c r="I464" i="65"/>
  <c r="I25" i="63"/>
  <c r="I523" i="64"/>
  <c r="I429" i="66"/>
  <c r="I417" i="71"/>
  <c r="I430" i="66"/>
  <c r="I431" i="65"/>
  <c r="I563" i="68"/>
  <c r="I437" i="72"/>
  <c r="I420" i="70"/>
  <c r="I421" i="66"/>
  <c r="I580" i="68"/>
  <c r="I429" i="65"/>
  <c r="I478" i="64"/>
  <c r="I406" i="71"/>
  <c r="I490" i="64"/>
  <c r="I429" i="70"/>
  <c r="I465" i="65"/>
  <c r="I438" i="70"/>
  <c r="I420" i="71"/>
  <c r="I422" i="71"/>
  <c r="I43" i="63"/>
  <c r="I81" i="62"/>
  <c r="I507" i="64"/>
  <c r="I457" i="66"/>
  <c r="I438" i="67"/>
  <c r="I468" i="64"/>
  <c r="I422" i="72"/>
  <c r="I419" i="69"/>
  <c r="I143" i="62"/>
  <c r="I404" i="71"/>
  <c r="I3" i="61"/>
  <c r="I489" i="64"/>
  <c r="I441" i="67"/>
  <c r="I62" i="63"/>
  <c r="I62" i="61"/>
  <c r="I81" i="61"/>
  <c r="I105" i="61"/>
  <c r="I24" i="63"/>
  <c r="I419" i="65"/>
  <c r="I422" i="66"/>
  <c r="I43" i="62"/>
  <c r="I62" i="62"/>
  <c r="I570" i="68"/>
  <c r="I438" i="65"/>
  <c r="I402" i="72"/>
  <c r="I124" i="62"/>
  <c r="I549" i="68"/>
  <c r="I402" i="71"/>
  <c r="I81" i="63"/>
  <c r="I441" i="65"/>
  <c r="I422" i="70"/>
  <c r="I404" i="72"/>
  <c r="I522" i="68"/>
  <c r="I161" i="61"/>
  <c r="I24" i="61"/>
  <c r="I24" i="62"/>
  <c r="I419" i="67"/>
  <c r="I457" i="67"/>
  <c r="I3" i="62"/>
  <c r="I438" i="69"/>
  <c r="I3" i="63"/>
  <c r="I438" i="66"/>
  <c r="I422" i="67"/>
  <c r="I422" i="69"/>
  <c r="I422" i="65"/>
  <c r="I420" i="72"/>
  <c r="I143" i="61"/>
  <c r="I441" i="70"/>
  <c r="I419" i="66"/>
  <c r="I441" i="66"/>
  <c r="I43" i="61"/>
  <c r="I486" i="64"/>
  <c r="I457" i="65"/>
  <c r="I546" i="68"/>
  <c r="I465" i="64"/>
  <c r="I124" i="61"/>
  <c r="I105" i="62"/>
  <c r="I441" i="69"/>
  <c r="I525" i="68"/>
  <c r="I161" i="62"/>
  <c r="I419" i="70"/>
  <c r="I437" i="69"/>
  <c r="I401" i="71"/>
  <c r="I418" i="67"/>
  <c r="I437" i="67"/>
  <c r="I464" i="64"/>
  <c r="I419" i="71"/>
  <c r="I401" i="72"/>
  <c r="I418" i="65"/>
  <c r="I418" i="69"/>
  <c r="I506" i="64"/>
  <c r="I437" i="70"/>
  <c r="I456" i="67"/>
  <c r="I521" i="68"/>
  <c r="I456" i="65"/>
  <c r="I437" i="65"/>
  <c r="I419" i="72"/>
  <c r="I456" i="66"/>
  <c r="I418" i="66"/>
  <c r="I545" i="68"/>
  <c r="I485" i="64"/>
  <c r="I437" i="66"/>
  <c r="I569" i="68"/>
  <c r="I418" i="70"/>
  <c r="F102" i="61"/>
  <c r="F55" i="63"/>
  <c r="F416" i="72"/>
  <c r="F459" i="66"/>
  <c r="F473" i="65"/>
  <c r="F167" i="61"/>
  <c r="F121" i="62"/>
  <c r="F169" i="61"/>
  <c r="F140" i="62"/>
  <c r="F36" i="63"/>
  <c r="F167" i="62"/>
  <c r="F168" i="63"/>
  <c r="F115" i="61"/>
  <c r="F121" i="61"/>
  <c r="F152" i="61"/>
  <c r="F46" i="63"/>
  <c r="F150" i="63"/>
  <c r="F152" i="62"/>
  <c r="F467" i="65"/>
  <c r="F466" i="66"/>
  <c r="F535" i="68"/>
  <c r="F410" i="72"/>
  <c r="F140" i="61"/>
  <c r="F94" i="61"/>
  <c r="F112" i="61"/>
  <c r="F428" i="69"/>
  <c r="F74" i="63"/>
  <c r="F158" i="61"/>
  <c r="F41" i="63"/>
  <c r="F18" i="63"/>
  <c r="F584" i="68"/>
  <c r="F470" i="69"/>
  <c r="F145" i="63"/>
  <c r="F542" i="68"/>
  <c r="F509" i="64"/>
  <c r="F126" i="63"/>
  <c r="F158" i="62"/>
  <c r="F158" i="63"/>
  <c r="F113" i="62"/>
  <c r="F53" i="63"/>
  <c r="F170" i="61"/>
  <c r="F155" i="63"/>
  <c r="F99" i="63"/>
  <c r="F94" i="63"/>
  <c r="F121" i="63"/>
  <c r="F108" i="63"/>
  <c r="F76" i="63"/>
  <c r="F97" i="63"/>
  <c r="F151" i="62"/>
  <c r="F37" i="63"/>
  <c r="F17" i="63"/>
  <c r="F447" i="71"/>
  <c r="F130" i="63"/>
  <c r="F132" i="63"/>
  <c r="F120" i="63"/>
  <c r="F57" i="63"/>
  <c r="F591" i="68"/>
  <c r="F434" i="70"/>
  <c r="F469" i="66"/>
  <c r="F79" i="63"/>
  <c r="F107" i="63"/>
  <c r="F139" i="63"/>
  <c r="F112" i="63"/>
  <c r="F101" i="63"/>
  <c r="F446" i="72"/>
  <c r="F150" i="62"/>
  <c r="F171" i="63"/>
  <c r="F170" i="63"/>
  <c r="F518" i="64"/>
  <c r="F147" i="63"/>
  <c r="F116" i="63"/>
  <c r="F114" i="61"/>
  <c r="F22" i="63"/>
  <c r="F149" i="63"/>
  <c r="F175" i="63"/>
  <c r="F73" i="63"/>
  <c r="F149" i="61"/>
  <c r="F176" i="62"/>
  <c r="F159" i="63"/>
  <c r="F459" i="69"/>
  <c r="F67" i="63"/>
  <c r="F461" i="65"/>
  <c r="F168" i="61"/>
  <c r="F169" i="62"/>
  <c r="F473" i="70"/>
  <c r="F467" i="67"/>
  <c r="F94" i="62"/>
  <c r="F118" i="63"/>
  <c r="F154" i="63"/>
  <c r="F174" i="63"/>
  <c r="F167" i="63"/>
  <c r="F466" i="70"/>
  <c r="F467" i="66"/>
  <c r="F151" i="61"/>
  <c r="F163" i="63"/>
  <c r="F446" i="71"/>
  <c r="F129" i="63"/>
  <c r="F119" i="63"/>
  <c r="F91" i="63"/>
  <c r="F86" i="63"/>
  <c r="F93" i="62"/>
  <c r="F133" i="63"/>
  <c r="F95" i="62"/>
  <c r="F138" i="63"/>
  <c r="F176" i="63"/>
  <c r="F470" i="67"/>
  <c r="F96" i="63"/>
  <c r="F35" i="63"/>
  <c r="F453" i="71"/>
  <c r="F166" i="63"/>
  <c r="F148" i="63"/>
  <c r="F75" i="63"/>
  <c r="F583" i="68"/>
  <c r="F590" i="68"/>
  <c r="F27" i="63"/>
  <c r="F473" i="67"/>
  <c r="F428" i="71"/>
  <c r="F112" i="62"/>
  <c r="F137" i="63"/>
  <c r="F110" i="63"/>
  <c r="F114" i="63"/>
  <c r="F48" i="63"/>
  <c r="F449" i="71"/>
  <c r="F140" i="63"/>
  <c r="F14" i="63"/>
  <c r="F170" i="62"/>
  <c r="F409" i="71"/>
  <c r="F434" i="69"/>
  <c r="F98" i="63"/>
  <c r="F172" i="63"/>
  <c r="F151" i="63"/>
  <c r="F134" i="63"/>
  <c r="F102" i="63"/>
  <c r="F38" i="63"/>
  <c r="F114" i="62"/>
  <c r="F517" i="64"/>
  <c r="F559" i="68"/>
  <c r="F115" i="62"/>
  <c r="F56" i="63"/>
  <c r="F6" i="63"/>
  <c r="F95" i="63"/>
  <c r="F113" i="63"/>
  <c r="F177" i="63"/>
  <c r="F165" i="63"/>
  <c r="F60" i="63"/>
  <c r="F467" i="70"/>
  <c r="F127" i="63"/>
  <c r="F54" i="63"/>
  <c r="F29" i="63"/>
  <c r="F459" i="67"/>
  <c r="F572" i="68"/>
  <c r="F34" i="63"/>
  <c r="F521" i="64"/>
  <c r="F72" i="63"/>
  <c r="F173" i="63"/>
  <c r="F135" i="63"/>
  <c r="F149" i="62"/>
  <c r="F141" i="63"/>
  <c r="F467" i="69"/>
  <c r="F459" i="65"/>
  <c r="F157" i="63"/>
  <c r="F115" i="63"/>
  <c r="F587" i="68"/>
  <c r="F466" i="67"/>
  <c r="F473" i="66"/>
  <c r="F100" i="63"/>
  <c r="F156" i="63"/>
  <c r="F453" i="72"/>
  <c r="F122" i="63"/>
  <c r="F466" i="65"/>
  <c r="F153" i="63"/>
  <c r="F473" i="69"/>
  <c r="F176" i="61"/>
  <c r="F95" i="61"/>
  <c r="F470" i="70"/>
  <c r="F131" i="63"/>
  <c r="F65" i="63"/>
  <c r="F459" i="70"/>
  <c r="F8" i="63"/>
  <c r="F447" i="69"/>
  <c r="F15" i="63"/>
  <c r="F102" i="62"/>
  <c r="F450" i="72"/>
  <c r="F84" i="63"/>
  <c r="F447" i="72"/>
  <c r="F525" i="64"/>
  <c r="F407" i="71"/>
  <c r="F410" i="71"/>
  <c r="F152" i="63"/>
  <c r="F469" i="65"/>
  <c r="F169" i="63"/>
  <c r="F466" i="69"/>
  <c r="F103" i="63"/>
  <c r="F93" i="61"/>
  <c r="F9" i="63"/>
  <c r="F74" i="62"/>
  <c r="F468" i="69"/>
  <c r="F441" i="71"/>
  <c r="F144" i="63"/>
  <c r="F585" i="68"/>
  <c r="F416" i="71"/>
  <c r="F588" i="68"/>
  <c r="F453" i="69"/>
  <c r="F451" i="71"/>
  <c r="F427" i="71"/>
  <c r="F533" i="68"/>
  <c r="F106" i="63"/>
  <c r="F579" i="68"/>
  <c r="F427" i="72"/>
  <c r="F586" i="68"/>
  <c r="F461" i="67"/>
  <c r="F452" i="72"/>
  <c r="F465" i="69"/>
  <c r="F460" i="65"/>
  <c r="F449" i="72"/>
  <c r="F574" i="68"/>
  <c r="F448" i="71"/>
  <c r="F471" i="70"/>
  <c r="F581" i="68"/>
  <c r="F111" i="63"/>
  <c r="F109" i="63"/>
  <c r="F439" i="71"/>
  <c r="F426" i="69"/>
  <c r="F445" i="72"/>
  <c r="F468" i="70"/>
  <c r="F444" i="72"/>
  <c r="F453" i="70"/>
  <c r="F534" i="68"/>
  <c r="F443" i="71"/>
  <c r="F136" i="63"/>
  <c r="F443" i="72"/>
  <c r="F434" i="72"/>
  <c r="F451" i="72"/>
  <c r="F469" i="69"/>
  <c r="F93" i="63"/>
  <c r="F566" i="68"/>
  <c r="F113" i="61"/>
  <c r="F520" i="64"/>
  <c r="F471" i="69"/>
  <c r="F125" i="63"/>
  <c r="F450" i="71"/>
  <c r="F463" i="69"/>
  <c r="F444" i="71"/>
  <c r="F461" i="69"/>
  <c r="F434" i="71"/>
  <c r="F470" i="65"/>
  <c r="F128" i="63"/>
  <c r="F511" i="64"/>
  <c r="F458" i="69"/>
  <c r="F444" i="69"/>
  <c r="F465" i="70"/>
  <c r="F468" i="67"/>
  <c r="F446" i="69"/>
  <c r="F168" i="62"/>
  <c r="F409" i="72"/>
  <c r="F439" i="72"/>
  <c r="F28" i="63"/>
  <c r="F7" i="63"/>
  <c r="F428" i="72"/>
  <c r="F445" i="71"/>
  <c r="F425" i="71"/>
  <c r="F164" i="63"/>
  <c r="F468" i="65"/>
  <c r="F136" i="62"/>
  <c r="F162" i="63"/>
  <c r="F461" i="70"/>
  <c r="F472" i="69"/>
  <c r="F448" i="72"/>
  <c r="F47" i="63"/>
  <c r="F463" i="70"/>
  <c r="F469" i="67"/>
  <c r="F458" i="70"/>
  <c r="F461" i="66"/>
  <c r="F85" i="63"/>
  <c r="F425" i="69"/>
  <c r="F452" i="71"/>
  <c r="F468" i="66"/>
  <c r="F472" i="70"/>
  <c r="F425" i="72"/>
  <c r="F150" i="61"/>
  <c r="F441" i="72"/>
  <c r="F427" i="69"/>
  <c r="F16" i="63"/>
  <c r="F558" i="68"/>
  <c r="F407" i="72"/>
  <c r="F146" i="63"/>
  <c r="F70" i="61"/>
  <c r="F464" i="69"/>
  <c r="F66" i="63"/>
  <c r="F469" i="70"/>
  <c r="F582" i="68"/>
  <c r="F519" i="64"/>
  <c r="F470" i="66"/>
  <c r="F117" i="63"/>
  <c r="F471" i="66"/>
  <c r="F471" i="65"/>
  <c r="F464" i="67"/>
  <c r="F126" i="62"/>
  <c r="F134" i="62"/>
  <c r="F64" i="63"/>
  <c r="F12" i="61"/>
  <c r="F460" i="66"/>
  <c r="F143" i="63"/>
  <c r="F89" i="62"/>
  <c r="F34" i="62"/>
  <c r="F557" i="68"/>
  <c r="F457" i="69"/>
  <c r="F443" i="70"/>
  <c r="F99" i="61"/>
  <c r="F15" i="61"/>
  <c r="F445" i="70"/>
  <c r="F449" i="66"/>
  <c r="F433" i="66"/>
  <c r="F172" i="62"/>
  <c r="F119" i="61"/>
  <c r="F88" i="61"/>
  <c r="F45" i="62"/>
  <c r="F35" i="62"/>
  <c r="F31" i="62"/>
  <c r="F17" i="62"/>
  <c r="F5" i="61"/>
  <c r="F120" i="62"/>
  <c r="F79" i="62"/>
  <c r="F529" i="68"/>
  <c r="F57" i="61"/>
  <c r="F32" i="63"/>
  <c r="F20" i="63"/>
  <c r="F11" i="61"/>
  <c r="F440" i="72"/>
  <c r="F426" i="72"/>
  <c r="F97" i="61"/>
  <c r="F147" i="62"/>
  <c r="F10" i="61"/>
  <c r="F19" i="62"/>
  <c r="F433" i="67"/>
  <c r="F494" i="64"/>
  <c r="F111" i="62"/>
  <c r="F32" i="62"/>
  <c r="F22" i="62"/>
  <c r="F460" i="67"/>
  <c r="F177" i="62"/>
  <c r="F156" i="62"/>
  <c r="F118" i="61"/>
  <c r="F92" i="61"/>
  <c r="F84" i="62"/>
  <c r="F77" i="62"/>
  <c r="F68" i="62"/>
  <c r="F54" i="61"/>
  <c r="F21" i="61"/>
  <c r="F13" i="62"/>
  <c r="F5" i="62"/>
  <c r="F86" i="62"/>
  <c r="F79" i="61"/>
  <c r="F32" i="61"/>
  <c r="F464" i="70"/>
  <c r="F116" i="61"/>
  <c r="F52" i="61"/>
  <c r="F37" i="61"/>
  <c r="F491" i="64"/>
  <c r="F101" i="62"/>
  <c r="F78" i="61"/>
  <c r="F26" i="62"/>
  <c r="F5" i="63"/>
  <c r="F145" i="61"/>
  <c r="F120" i="61"/>
  <c r="F75" i="62"/>
  <c r="F105" i="63"/>
  <c r="F449" i="70"/>
  <c r="F48" i="62"/>
  <c r="F20" i="62"/>
  <c r="F561" i="68"/>
  <c r="F22" i="61"/>
  <c r="F408" i="72"/>
  <c r="F136" i="61"/>
  <c r="F177" i="61"/>
  <c r="F165" i="61"/>
  <c r="F147" i="61"/>
  <c r="F101" i="61"/>
  <c r="F96" i="62"/>
  <c r="F83" i="63"/>
  <c r="F58" i="61"/>
  <c r="F39" i="63"/>
  <c r="F30" i="63"/>
  <c r="F21" i="63"/>
  <c r="F12" i="63"/>
  <c r="F74" i="61"/>
  <c r="F462" i="69"/>
  <c r="F89" i="61"/>
  <c r="F33" i="62"/>
  <c r="F19" i="61"/>
  <c r="F131" i="61"/>
  <c r="F91" i="61"/>
  <c r="F48" i="61"/>
  <c r="F37" i="62"/>
  <c r="F442" i="72"/>
  <c r="F163" i="61"/>
  <c r="F71" i="61"/>
  <c r="F159" i="61"/>
  <c r="F138" i="61"/>
  <c r="F100" i="61"/>
  <c r="F59" i="61"/>
  <c r="F50" i="61"/>
  <c r="F14" i="61"/>
  <c r="F86" i="61"/>
  <c r="F175" i="61"/>
  <c r="F135" i="62"/>
  <c r="F111" i="61"/>
  <c r="F148" i="62"/>
  <c r="F445" i="69"/>
  <c r="F127" i="62"/>
  <c r="F551" i="68"/>
  <c r="F424" i="69"/>
  <c r="F415" i="72"/>
  <c r="F433" i="71"/>
  <c r="F449" i="65"/>
  <c r="F480" i="64"/>
  <c r="F157" i="61"/>
  <c r="F107" i="62"/>
  <c r="F71" i="63"/>
  <c r="F174" i="61"/>
  <c r="F87" i="62"/>
  <c r="F16" i="62"/>
  <c r="F471" i="67"/>
  <c r="F51" i="63"/>
  <c r="F127" i="61"/>
  <c r="F108" i="62"/>
  <c r="F460" i="69"/>
  <c r="F173" i="61"/>
  <c r="F141" i="61"/>
  <c r="F92" i="62"/>
  <c r="F65" i="62"/>
  <c r="F26" i="63"/>
  <c r="F16" i="61"/>
  <c r="F9" i="61"/>
  <c r="F408" i="71"/>
  <c r="F462" i="70"/>
  <c r="F91" i="62"/>
  <c r="F60" i="62"/>
  <c r="F33" i="63"/>
  <c r="F20" i="61"/>
  <c r="F12" i="62"/>
  <c r="F433" i="72"/>
  <c r="F122" i="61"/>
  <c r="F88" i="63"/>
  <c r="F58" i="63"/>
  <c r="F49" i="63"/>
  <c r="F45" i="61"/>
  <c r="F11" i="62"/>
  <c r="F452" i="67"/>
  <c r="F573" i="68"/>
  <c r="F163" i="62"/>
  <c r="F70" i="63"/>
  <c r="F156" i="61"/>
  <c r="F132" i="62"/>
  <c r="F73" i="62"/>
  <c r="F69" i="62"/>
  <c r="F35" i="61"/>
  <c r="F464" i="65"/>
  <c r="F440" i="71"/>
  <c r="F55" i="62"/>
  <c r="F171" i="61"/>
  <c r="F139" i="62"/>
  <c r="F90" i="63"/>
  <c r="F41" i="62"/>
  <c r="F11" i="63"/>
  <c r="F430" i="69"/>
  <c r="F430" i="70"/>
  <c r="F166" i="61"/>
  <c r="F159" i="62"/>
  <c r="F141" i="62"/>
  <c r="F118" i="62"/>
  <c r="F59" i="62"/>
  <c r="F161" i="63"/>
  <c r="F135" i="61"/>
  <c r="F56" i="61"/>
  <c r="F577" i="68"/>
  <c r="F498" i="64"/>
  <c r="F157" i="62"/>
  <c r="F126" i="61"/>
  <c r="F98" i="62"/>
  <c r="F71" i="62"/>
  <c r="F70" i="62"/>
  <c r="F174" i="62"/>
  <c r="F155" i="61"/>
  <c r="F129" i="61"/>
  <c r="F122" i="62"/>
  <c r="F54" i="62"/>
  <c r="F49" i="61"/>
  <c r="F13" i="63"/>
  <c r="F166" i="62"/>
  <c r="F76" i="62"/>
  <c r="F56" i="62"/>
  <c r="F52" i="63"/>
  <c r="F41" i="61"/>
  <c r="F449" i="67"/>
  <c r="F31" i="63"/>
  <c r="F8" i="62"/>
  <c r="F38" i="61"/>
  <c r="F510" i="64"/>
  <c r="F78" i="63"/>
  <c r="F39" i="62"/>
  <c r="F139" i="61"/>
  <c r="F430" i="72"/>
  <c r="F452" i="65"/>
  <c r="F132" i="61"/>
  <c r="F77" i="61"/>
  <c r="F21" i="62"/>
  <c r="F30" i="62"/>
  <c r="F438" i="72"/>
  <c r="F537" i="68"/>
  <c r="F154" i="61"/>
  <c r="F426" i="71"/>
  <c r="F154" i="62"/>
  <c r="F133" i="62"/>
  <c r="F110" i="61"/>
  <c r="F103" i="62"/>
  <c r="F84" i="61"/>
  <c r="F69" i="63"/>
  <c r="F59" i="63"/>
  <c r="F46" i="61"/>
  <c r="F40" i="63"/>
  <c r="F13" i="61"/>
  <c r="F145" i="62"/>
  <c r="F171" i="62"/>
  <c r="F90" i="62"/>
  <c r="F52" i="62"/>
  <c r="F38" i="62"/>
  <c r="F153" i="62"/>
  <c r="F137" i="62"/>
  <c r="F110" i="62"/>
  <c r="F27" i="61"/>
  <c r="F18" i="61"/>
  <c r="F426" i="66"/>
  <c r="F438" i="71"/>
  <c r="F36" i="61"/>
  <c r="F412" i="71"/>
  <c r="F108" i="61"/>
  <c r="F99" i="62"/>
  <c r="F72" i="62"/>
  <c r="F29" i="61"/>
  <c r="F172" i="61"/>
  <c r="F138" i="62"/>
  <c r="F134" i="61"/>
  <c r="F100" i="62"/>
  <c r="F88" i="62"/>
  <c r="F58" i="62"/>
  <c r="F49" i="62"/>
  <c r="F40" i="62"/>
  <c r="F30" i="61"/>
  <c r="F26" i="61"/>
  <c r="F18" i="62"/>
  <c r="F10" i="62"/>
  <c r="F426" i="65"/>
  <c r="F130" i="62"/>
  <c r="F76" i="61"/>
  <c r="F9" i="62"/>
  <c r="F68" i="63"/>
  <c r="F90" i="61"/>
  <c r="F55" i="61"/>
  <c r="F34" i="61"/>
  <c r="F19" i="63"/>
  <c r="F98" i="61"/>
  <c r="F15" i="62"/>
  <c r="F165" i="62"/>
  <c r="F92" i="63"/>
  <c r="F69" i="61"/>
  <c r="F40" i="61"/>
  <c r="F14" i="62"/>
  <c r="F67" i="62"/>
  <c r="F89" i="63"/>
  <c r="F117" i="62"/>
  <c r="F452" i="69"/>
  <c r="F107" i="61"/>
  <c r="F72" i="61"/>
  <c r="F553" i="68"/>
  <c r="F133" i="61"/>
  <c r="F119" i="62"/>
  <c r="F83" i="61"/>
  <c r="F77" i="63"/>
  <c r="F73" i="61"/>
  <c r="F64" i="61"/>
  <c r="F50" i="62"/>
  <c r="F27" i="62"/>
  <c r="F67" i="61"/>
  <c r="F8" i="61"/>
  <c r="F424" i="67"/>
  <c r="F155" i="62"/>
  <c r="F457" i="70"/>
  <c r="F470" i="64"/>
  <c r="F130" i="61"/>
  <c r="F442" i="71"/>
  <c r="F148" i="61"/>
  <c r="F87" i="61"/>
  <c r="F75" i="61"/>
  <c r="F175" i="62"/>
  <c r="F173" i="62"/>
  <c r="F129" i="62"/>
  <c r="F426" i="70"/>
  <c r="F29" i="62"/>
  <c r="F17" i="61"/>
  <c r="F51" i="61"/>
  <c r="F31" i="61"/>
  <c r="F45" i="63"/>
  <c r="F39" i="61"/>
  <c r="F6" i="62"/>
  <c r="F445" i="65"/>
  <c r="F51" i="62"/>
  <c r="F131" i="62"/>
  <c r="F46" i="62"/>
  <c r="F124" i="63"/>
  <c r="F116" i="62"/>
  <c r="F53" i="62"/>
  <c r="F103" i="61"/>
  <c r="F65" i="61"/>
  <c r="F60" i="61"/>
  <c r="F96" i="61"/>
  <c r="F64" i="62"/>
  <c r="F36" i="62"/>
  <c r="F460" i="70"/>
  <c r="F57" i="62"/>
  <c r="F97" i="62"/>
  <c r="F53" i="61"/>
  <c r="F153" i="61"/>
  <c r="F117" i="61"/>
  <c r="F78" i="62"/>
  <c r="F68" i="61"/>
  <c r="F50" i="63"/>
  <c r="F83" i="62"/>
  <c r="F33" i="61"/>
  <c r="F87" i="63"/>
  <c r="F412" i="72"/>
  <c r="F10" i="63"/>
  <c r="F6" i="61"/>
  <c r="F464" i="66"/>
  <c r="F137" i="61"/>
  <c r="F467" i="64"/>
  <c r="F432" i="66"/>
  <c r="F413" i="71"/>
  <c r="F439" i="69"/>
  <c r="F454" i="70"/>
  <c r="F144" i="61"/>
  <c r="F446" i="65"/>
  <c r="F442" i="70"/>
  <c r="F25" i="62"/>
  <c r="F421" i="66"/>
  <c r="F428" i="65"/>
  <c r="F427" i="67"/>
  <c r="F437" i="72"/>
  <c r="F466" i="64"/>
  <c r="F446" i="70"/>
  <c r="F439" i="70"/>
  <c r="F524" i="68"/>
  <c r="F428" i="67"/>
  <c r="F449" i="69"/>
  <c r="F496" i="64"/>
  <c r="F423" i="66"/>
  <c r="F565" i="68"/>
  <c r="F128" i="62"/>
  <c r="F435" i="70"/>
  <c r="F451" i="67"/>
  <c r="F453" i="67"/>
  <c r="F538" i="68"/>
  <c r="F144" i="62"/>
  <c r="F415" i="71"/>
  <c r="F411" i="72"/>
  <c r="F433" i="70"/>
  <c r="F430" i="71"/>
  <c r="F403" i="72"/>
  <c r="F47" i="62"/>
  <c r="F429" i="69"/>
  <c r="F443" i="67"/>
  <c r="F547" i="68"/>
  <c r="F465" i="67"/>
  <c r="F447" i="65"/>
  <c r="F429" i="70"/>
  <c r="F4" i="62"/>
  <c r="F474" i="64"/>
  <c r="F458" i="66"/>
  <c r="F540" i="68"/>
  <c r="F432" i="69"/>
  <c r="F109" i="62"/>
  <c r="F109" i="61"/>
  <c r="F429" i="66"/>
  <c r="F406" i="72"/>
  <c r="F28" i="61"/>
  <c r="F450" i="67"/>
  <c r="F63" i="63"/>
  <c r="F435" i="66"/>
  <c r="F578" i="68"/>
  <c r="F7" i="61"/>
  <c r="F454" i="67"/>
  <c r="F414" i="71"/>
  <c r="F564" i="68"/>
  <c r="F424" i="71"/>
  <c r="F548" i="68"/>
  <c r="F465" i="65"/>
  <c r="F403" i="71"/>
  <c r="F452" i="66"/>
  <c r="F450" i="69"/>
  <c r="F497" i="64"/>
  <c r="F431" i="67"/>
  <c r="F435" i="72"/>
  <c r="F447" i="66"/>
  <c r="F106" i="62"/>
  <c r="F433" i="65"/>
  <c r="F456" i="70"/>
  <c r="F482" i="64"/>
  <c r="F458" i="67"/>
  <c r="F560" i="68"/>
  <c r="F575" i="68"/>
  <c r="F528" i="68"/>
  <c r="F499" i="64"/>
  <c r="F423" i="67"/>
  <c r="F443" i="65"/>
  <c r="F450" i="70"/>
  <c r="F125" i="62"/>
  <c r="F420" i="65"/>
  <c r="F458" i="65"/>
  <c r="F444" i="67"/>
  <c r="F423" i="70"/>
  <c r="F504" i="64"/>
  <c r="F515" i="64"/>
  <c r="F495" i="64"/>
  <c r="F539" i="68"/>
  <c r="F425" i="66"/>
  <c r="F420" i="67"/>
  <c r="F536" i="68"/>
  <c r="F469" i="64"/>
  <c r="F423" i="72"/>
  <c r="F440" i="66"/>
  <c r="F576" i="68"/>
  <c r="F162" i="62"/>
  <c r="F465" i="66"/>
  <c r="F492" i="64"/>
  <c r="F25" i="63"/>
  <c r="F429" i="72"/>
  <c r="F431" i="66"/>
  <c r="F516" i="64"/>
  <c r="F502" i="64"/>
  <c r="F531" i="68"/>
  <c r="F448" i="65"/>
  <c r="F444" i="65"/>
  <c r="F405" i="71"/>
  <c r="F446" i="66"/>
  <c r="F450" i="66"/>
  <c r="F463" i="65"/>
  <c r="F434" i="65"/>
  <c r="F532" i="68"/>
  <c r="F431" i="71"/>
  <c r="F443" i="66"/>
  <c r="F450" i="65"/>
  <c r="F82" i="62"/>
  <c r="F523" i="64"/>
  <c r="F427" i="65"/>
  <c r="F451" i="69"/>
  <c r="F448" i="67"/>
  <c r="F444" i="70"/>
  <c r="F524" i="64"/>
  <c r="F440" i="65"/>
  <c r="F421" i="67"/>
  <c r="F411" i="71"/>
  <c r="F444" i="66"/>
  <c r="F437" i="71"/>
  <c r="F530" i="68"/>
  <c r="F488" i="64"/>
  <c r="F82" i="61"/>
  <c r="F543" i="68"/>
  <c r="F427" i="70"/>
  <c r="F413" i="72"/>
  <c r="F432" i="65"/>
  <c r="F446" i="67"/>
  <c r="F85" i="62"/>
  <c r="F478" i="64"/>
  <c r="F25" i="61"/>
  <c r="F552" i="68"/>
  <c r="F417" i="71"/>
  <c r="F429" i="67"/>
  <c r="F146" i="62"/>
  <c r="F4" i="61"/>
  <c r="F442" i="65"/>
  <c r="F472" i="67"/>
  <c r="F456" i="69"/>
  <c r="F428" i="66"/>
  <c r="F421" i="65"/>
  <c r="F44" i="62"/>
  <c r="F454" i="69"/>
  <c r="F472" i="64"/>
  <c r="F555" i="68"/>
  <c r="F451" i="66"/>
  <c r="F554" i="68"/>
  <c r="F508" i="64"/>
  <c r="F580" i="68"/>
  <c r="F447" i="70"/>
  <c r="F421" i="69"/>
  <c r="F431" i="65"/>
  <c r="F483" i="64"/>
  <c r="F501" i="64"/>
  <c r="F462" i="66"/>
  <c r="F433" i="69"/>
  <c r="F475" i="64"/>
  <c r="F420" i="66"/>
  <c r="F424" i="65"/>
  <c r="F423" i="65"/>
  <c r="F448" i="66"/>
  <c r="F405" i="72"/>
  <c r="F589" i="68"/>
  <c r="F451" i="65"/>
  <c r="F428" i="70"/>
  <c r="F4" i="63"/>
  <c r="F453" i="66"/>
  <c r="F473" i="64"/>
  <c r="F85" i="61"/>
  <c r="F439" i="67"/>
  <c r="F487" i="64"/>
  <c r="F164" i="62"/>
  <c r="F481" i="64"/>
  <c r="F442" i="67"/>
  <c r="F431" i="72"/>
  <c r="F462" i="67"/>
  <c r="F447" i="67"/>
  <c r="F423" i="69"/>
  <c r="F432" i="70"/>
  <c r="F514" i="64"/>
  <c r="F424" i="72"/>
  <c r="F164" i="61"/>
  <c r="F440" i="70"/>
  <c r="F66" i="62"/>
  <c r="F454" i="66"/>
  <c r="F453" i="65"/>
  <c r="F82" i="63"/>
  <c r="F477" i="64"/>
  <c r="F562" i="68"/>
  <c r="F443" i="69"/>
  <c r="F490" i="64"/>
  <c r="F463" i="67"/>
  <c r="F432" i="71"/>
  <c r="F414" i="72"/>
  <c r="F462" i="65"/>
  <c r="F420" i="69"/>
  <c r="F421" i="70"/>
  <c r="F421" i="72"/>
  <c r="F63" i="62"/>
  <c r="F550" i="68"/>
  <c r="F448" i="70"/>
  <c r="F421" i="71"/>
  <c r="F500" i="64"/>
  <c r="F442" i="66"/>
  <c r="F44" i="63"/>
  <c r="F435" i="71"/>
  <c r="F522" i="64"/>
  <c r="F512" i="64"/>
  <c r="F471" i="64"/>
  <c r="F435" i="69"/>
  <c r="F162" i="61"/>
  <c r="F7" i="62"/>
  <c r="F476" i="64"/>
  <c r="F429" i="71"/>
  <c r="F424" i="70"/>
  <c r="F425" i="65"/>
  <c r="F472" i="65"/>
  <c r="F63" i="61"/>
  <c r="F146" i="61"/>
  <c r="F440" i="69"/>
  <c r="F435" i="65"/>
  <c r="F571" i="68"/>
  <c r="F423" i="71"/>
  <c r="F439" i="66"/>
  <c r="F431" i="70"/>
  <c r="F106" i="61"/>
  <c r="F432" i="67"/>
  <c r="F427" i="66"/>
  <c r="F425" i="70"/>
  <c r="F424" i="66"/>
  <c r="F417" i="72"/>
  <c r="F513" i="64"/>
  <c r="F527" i="68"/>
  <c r="F426" i="67"/>
  <c r="F463" i="66"/>
  <c r="F493" i="64"/>
  <c r="F430" i="66"/>
  <c r="F430" i="65"/>
  <c r="F66" i="61"/>
  <c r="F429" i="65"/>
  <c r="F425" i="67"/>
  <c r="F567" i="68"/>
  <c r="F128" i="61"/>
  <c r="F28" i="62"/>
  <c r="F420" i="70"/>
  <c r="F454" i="65"/>
  <c r="F526" i="68"/>
  <c r="F445" i="67"/>
  <c r="F479" i="64"/>
  <c r="F451" i="70"/>
  <c r="F44" i="61"/>
  <c r="F434" i="67"/>
  <c r="F563" i="68"/>
  <c r="F125" i="61"/>
  <c r="F556" i="68"/>
  <c r="F430" i="67"/>
  <c r="F523" i="68"/>
  <c r="F432" i="72"/>
  <c r="F431" i="69"/>
  <c r="F435" i="67"/>
  <c r="F448" i="69"/>
  <c r="F434" i="66"/>
  <c r="F445" i="66"/>
  <c r="F406" i="71"/>
  <c r="F472" i="66"/>
  <c r="F503" i="64"/>
  <c r="F47" i="61"/>
  <c r="F452" i="70"/>
  <c r="F442" i="69"/>
  <c r="F541" i="68"/>
  <c r="F439" i="65"/>
  <c r="F440" i="67"/>
  <c r="F422" i="65"/>
  <c r="F161" i="62"/>
  <c r="F419" i="70"/>
  <c r="F3" i="62"/>
  <c r="F420" i="71"/>
  <c r="F549" i="68"/>
  <c r="F457" i="66"/>
  <c r="F465" i="64"/>
  <c r="F161" i="61"/>
  <c r="F143" i="61"/>
  <c r="F570" i="68"/>
  <c r="F468" i="64"/>
  <c r="F457" i="65"/>
  <c r="F522" i="68"/>
  <c r="F404" i="72"/>
  <c r="F3" i="61"/>
  <c r="F486" i="64"/>
  <c r="F438" i="67"/>
  <c r="F457" i="67"/>
  <c r="F441" i="65"/>
  <c r="F402" i="71"/>
  <c r="F81" i="63"/>
  <c r="F441" i="70"/>
  <c r="F441" i="67"/>
  <c r="F422" i="67"/>
  <c r="F422" i="71"/>
  <c r="F24" i="61"/>
  <c r="F404" i="71"/>
  <c r="F525" i="68"/>
  <c r="F105" i="61"/>
  <c r="F422" i="66"/>
  <c r="F438" i="69"/>
  <c r="F43" i="63"/>
  <c r="F24" i="63"/>
  <c r="F105" i="62"/>
  <c r="F124" i="62"/>
  <c r="F43" i="62"/>
  <c r="F489" i="64"/>
  <c r="F419" i="67"/>
  <c r="F420" i="72"/>
  <c r="F419" i="66"/>
  <c r="F507" i="64"/>
  <c r="F43" i="61"/>
  <c r="F81" i="61"/>
  <c r="F3" i="63"/>
  <c r="F62" i="63"/>
  <c r="F62" i="61"/>
  <c r="F441" i="66"/>
  <c r="F124" i="61"/>
  <c r="F546" i="68"/>
  <c r="F402" i="72"/>
  <c r="F438" i="70"/>
  <c r="F24" i="62"/>
  <c r="F438" i="66"/>
  <c r="F62" i="62"/>
  <c r="F419" i="69"/>
  <c r="F422" i="69"/>
  <c r="F438" i="65"/>
  <c r="F422" i="72"/>
  <c r="F81" i="62"/>
  <c r="F422" i="70"/>
  <c r="F143" i="62"/>
  <c r="F441" i="69"/>
  <c r="F419" i="65"/>
  <c r="F485" i="64"/>
  <c r="F545" i="68"/>
  <c r="F418" i="66"/>
  <c r="F437" i="65"/>
  <c r="F437" i="66"/>
  <c r="F401" i="72"/>
  <c r="F418" i="69"/>
  <c r="F418" i="67"/>
  <c r="F419" i="71"/>
  <c r="F419" i="72"/>
  <c r="F456" i="65"/>
  <c r="F401" i="71"/>
  <c r="F456" i="67"/>
  <c r="F418" i="70"/>
  <c r="F437" i="70"/>
  <c r="F464" i="64"/>
  <c r="F456" i="66"/>
  <c r="F521" i="68"/>
  <c r="F418" i="65"/>
  <c r="F437" i="67"/>
  <c r="F437" i="69"/>
  <c r="F506" i="64"/>
  <c r="F569" i="68"/>
  <c r="J121" i="61"/>
  <c r="J150" i="63"/>
  <c r="J59" i="61"/>
  <c r="J169" i="61"/>
  <c r="J36" i="63"/>
  <c r="J74" i="63"/>
  <c r="J112" i="61"/>
  <c r="J132" i="63"/>
  <c r="J94" i="61"/>
  <c r="J172" i="63"/>
  <c r="J428" i="69"/>
  <c r="J12" i="62"/>
  <c r="J167" i="62"/>
  <c r="J115" i="61"/>
  <c r="J59" i="62"/>
  <c r="J459" i="66"/>
  <c r="J482" i="64"/>
  <c r="J434" i="70"/>
  <c r="J35" i="63"/>
  <c r="J13" i="63"/>
  <c r="J102" i="61"/>
  <c r="J152" i="61"/>
  <c r="J115" i="62"/>
  <c r="J524" i="64"/>
  <c r="J14" i="61"/>
  <c r="J410" i="71"/>
  <c r="J473" i="65"/>
  <c r="J410" i="72"/>
  <c r="J167" i="61"/>
  <c r="J158" i="61"/>
  <c r="J535" i="68"/>
  <c r="J140" i="61"/>
  <c r="J467" i="65"/>
  <c r="J6" i="63"/>
  <c r="J170" i="61"/>
  <c r="J159" i="63"/>
  <c r="J587" i="68"/>
  <c r="J473" i="70"/>
  <c r="J54" i="63"/>
  <c r="J48" i="63"/>
  <c r="J473" i="66"/>
  <c r="J461" i="65"/>
  <c r="J447" i="69"/>
  <c r="J174" i="63"/>
  <c r="J473" i="69"/>
  <c r="J11" i="62"/>
  <c r="J169" i="63"/>
  <c r="J466" i="69"/>
  <c r="J517" i="64"/>
  <c r="J493" i="64"/>
  <c r="J21" i="63"/>
  <c r="J147" i="63"/>
  <c r="J14" i="62"/>
  <c r="J583" i="68"/>
  <c r="J95" i="62"/>
  <c r="J449" i="71"/>
  <c r="J167" i="63"/>
  <c r="J158" i="62"/>
  <c r="J95" i="63"/>
  <c r="J58" i="63"/>
  <c r="J176" i="62"/>
  <c r="J467" i="67"/>
  <c r="J122" i="63"/>
  <c r="J102" i="63"/>
  <c r="J149" i="61"/>
  <c r="J130" i="63"/>
  <c r="J446" i="71"/>
  <c r="J56" i="63"/>
  <c r="J15" i="63"/>
  <c r="J509" i="64"/>
  <c r="J168" i="62"/>
  <c r="J496" i="64"/>
  <c r="J91" i="63"/>
  <c r="J59" i="63"/>
  <c r="J115" i="63"/>
  <c r="J152" i="63"/>
  <c r="J459" i="70"/>
  <c r="J138" i="63"/>
  <c r="J46" i="63"/>
  <c r="J121" i="62"/>
  <c r="J434" i="69"/>
  <c r="J55" i="63"/>
  <c r="J152" i="62"/>
  <c r="J153" i="63"/>
  <c r="J96" i="63"/>
  <c r="J120" i="63"/>
  <c r="J101" i="63"/>
  <c r="J84" i="63"/>
  <c r="J542" i="68"/>
  <c r="J13" i="62"/>
  <c r="J95" i="61"/>
  <c r="J171" i="63"/>
  <c r="J140" i="63"/>
  <c r="J459" i="67"/>
  <c r="J93" i="62"/>
  <c r="J470" i="69"/>
  <c r="J112" i="63"/>
  <c r="J170" i="63"/>
  <c r="J97" i="63"/>
  <c r="J137" i="63"/>
  <c r="J116" i="63"/>
  <c r="J114" i="63"/>
  <c r="J157" i="63"/>
  <c r="J126" i="63"/>
  <c r="J57" i="63"/>
  <c r="J107" i="63"/>
  <c r="J34" i="63"/>
  <c r="J114" i="61"/>
  <c r="J165" i="63"/>
  <c r="J495" i="64"/>
  <c r="J176" i="63"/>
  <c r="J53" i="63"/>
  <c r="J12" i="61"/>
  <c r="J472" i="64"/>
  <c r="J98" i="63"/>
  <c r="J141" i="63"/>
  <c r="J93" i="63"/>
  <c r="J73" i="63"/>
  <c r="J459" i="65"/>
  <c r="J466" i="67"/>
  <c r="J158" i="63"/>
  <c r="J590" i="68"/>
  <c r="J21" i="62"/>
  <c r="J16" i="63"/>
  <c r="J450" i="72"/>
  <c r="J572" i="68"/>
  <c r="J169" i="62"/>
  <c r="J151" i="62"/>
  <c r="J134" i="63"/>
  <c r="J466" i="66"/>
  <c r="J151" i="63"/>
  <c r="J21" i="61"/>
  <c r="J170" i="62"/>
  <c r="J114" i="62"/>
  <c r="J467" i="70"/>
  <c r="J470" i="67"/>
  <c r="J67" i="63"/>
  <c r="J8" i="63"/>
  <c r="J156" i="63"/>
  <c r="J86" i="63"/>
  <c r="J140" i="62"/>
  <c r="J117" i="63"/>
  <c r="J38" i="63"/>
  <c r="J163" i="63"/>
  <c r="J139" i="63"/>
  <c r="J129" i="63"/>
  <c r="J119" i="63"/>
  <c r="J22" i="63"/>
  <c r="J453" i="66"/>
  <c r="J121" i="63"/>
  <c r="J591" i="68"/>
  <c r="J100" i="63"/>
  <c r="J416" i="72"/>
  <c r="J475" i="64"/>
  <c r="J177" i="63"/>
  <c r="J75" i="63"/>
  <c r="J11" i="63"/>
  <c r="J118" i="63"/>
  <c r="J99" i="63"/>
  <c r="J72" i="63"/>
  <c r="J525" i="64"/>
  <c r="J173" i="63"/>
  <c r="J127" i="63"/>
  <c r="J108" i="63"/>
  <c r="J409" i="71"/>
  <c r="J407" i="71"/>
  <c r="J446" i="72"/>
  <c r="J469" i="65"/>
  <c r="J466" i="70"/>
  <c r="J473" i="64"/>
  <c r="J453" i="71"/>
  <c r="J416" i="71"/>
  <c r="J151" i="61"/>
  <c r="J584" i="68"/>
  <c r="J110" i="63"/>
  <c r="J41" i="63"/>
  <c r="J60" i="63"/>
  <c r="J467" i="69"/>
  <c r="J558" i="68"/>
  <c r="J14" i="63"/>
  <c r="J459" i="69"/>
  <c r="J467" i="66"/>
  <c r="J470" i="70"/>
  <c r="J65" i="63"/>
  <c r="J37" i="63"/>
  <c r="J103" i="63"/>
  <c r="J93" i="61"/>
  <c r="J145" i="63"/>
  <c r="J94" i="62"/>
  <c r="J113" i="62"/>
  <c r="J176" i="61"/>
  <c r="J79" i="63"/>
  <c r="J514" i="64"/>
  <c r="J175" i="63"/>
  <c r="J133" i="63"/>
  <c r="J518" i="64"/>
  <c r="J12" i="63"/>
  <c r="J149" i="62"/>
  <c r="J27" i="63"/>
  <c r="J102" i="62"/>
  <c r="J447" i="71"/>
  <c r="J149" i="63"/>
  <c r="J470" i="65"/>
  <c r="J18" i="63"/>
  <c r="J453" i="72"/>
  <c r="J470" i="66"/>
  <c r="J521" i="64"/>
  <c r="J17" i="63"/>
  <c r="J13" i="61"/>
  <c r="J155" i="63"/>
  <c r="J94" i="63"/>
  <c r="J473" i="67"/>
  <c r="J135" i="63"/>
  <c r="J131" i="63"/>
  <c r="J29" i="63"/>
  <c r="J474" i="64"/>
  <c r="J11" i="61"/>
  <c r="J112" i="62"/>
  <c r="J579" i="68"/>
  <c r="J447" i="72"/>
  <c r="J76" i="63"/>
  <c r="J434" i="71"/>
  <c r="J451" i="71"/>
  <c r="J132" i="62"/>
  <c r="J461" i="69"/>
  <c r="J471" i="70"/>
  <c r="J443" i="72"/>
  <c r="J444" i="72"/>
  <c r="J407" i="72"/>
  <c r="J461" i="66"/>
  <c r="J534" i="68"/>
  <c r="J439" i="71"/>
  <c r="J469" i="67"/>
  <c r="J106" i="63"/>
  <c r="J463" i="70"/>
  <c r="J450" i="71"/>
  <c r="J148" i="63"/>
  <c r="J428" i="71"/>
  <c r="J408" i="72"/>
  <c r="J464" i="70"/>
  <c r="J468" i="67"/>
  <c r="J434" i="72"/>
  <c r="J166" i="63"/>
  <c r="J494" i="64"/>
  <c r="J144" i="63"/>
  <c r="J162" i="63"/>
  <c r="J463" i="69"/>
  <c r="J582" i="68"/>
  <c r="J451" i="72"/>
  <c r="J89" i="63"/>
  <c r="J443" i="71"/>
  <c r="J439" i="72"/>
  <c r="J428" i="72"/>
  <c r="J468" i="65"/>
  <c r="J113" i="63"/>
  <c r="J448" i="72"/>
  <c r="J445" i="71"/>
  <c r="J154" i="63"/>
  <c r="J449" i="72"/>
  <c r="J128" i="63"/>
  <c r="J586" i="68"/>
  <c r="J49" i="62"/>
  <c r="J465" i="69"/>
  <c r="J471" i="69"/>
  <c r="J472" i="66"/>
  <c r="J453" i="70"/>
  <c r="J47" i="63"/>
  <c r="J168" i="61"/>
  <c r="J168" i="63"/>
  <c r="J468" i="70"/>
  <c r="J465" i="70"/>
  <c r="J117" i="61"/>
  <c r="J427" i="69"/>
  <c r="J471" i="66"/>
  <c r="J445" i="72"/>
  <c r="J146" i="63"/>
  <c r="J409" i="72"/>
  <c r="J444" i="69"/>
  <c r="J425" i="71"/>
  <c r="J461" i="70"/>
  <c r="J519" i="64"/>
  <c r="J461" i="67"/>
  <c r="J585" i="68"/>
  <c r="J66" i="63"/>
  <c r="J458" i="69"/>
  <c r="J453" i="69"/>
  <c r="J136" i="62"/>
  <c r="J32" i="62"/>
  <c r="J452" i="72"/>
  <c r="J588" i="68"/>
  <c r="J113" i="61"/>
  <c r="J511" i="64"/>
  <c r="J425" i="72"/>
  <c r="J434" i="66"/>
  <c r="J172" i="61"/>
  <c r="J97" i="62"/>
  <c r="J150" i="61"/>
  <c r="J559" i="68"/>
  <c r="J466" i="65"/>
  <c r="J427" i="72"/>
  <c r="J469" i="70"/>
  <c r="J557" i="68"/>
  <c r="J109" i="63"/>
  <c r="J441" i="71"/>
  <c r="J468" i="66"/>
  <c r="J446" i="69"/>
  <c r="J444" i="71"/>
  <c r="J164" i="63"/>
  <c r="J442" i="72"/>
  <c r="J503" i="64"/>
  <c r="J472" i="69"/>
  <c r="J125" i="63"/>
  <c r="J469" i="66"/>
  <c r="J574" i="68"/>
  <c r="J441" i="72"/>
  <c r="J427" i="71"/>
  <c r="J464" i="69"/>
  <c r="J150" i="62"/>
  <c r="J458" i="70"/>
  <c r="J442" i="71"/>
  <c r="J452" i="71"/>
  <c r="J515" i="64"/>
  <c r="J460" i="65"/>
  <c r="J516" i="64"/>
  <c r="J448" i="71"/>
  <c r="J28" i="63"/>
  <c r="J425" i="69"/>
  <c r="J85" i="63"/>
  <c r="J408" i="71"/>
  <c r="J469" i="69"/>
  <c r="J533" i="68"/>
  <c r="J581" i="68"/>
  <c r="J468" i="69"/>
  <c r="J16" i="61"/>
  <c r="J566" i="68"/>
  <c r="J136" i="63"/>
  <c r="J472" i="70"/>
  <c r="J589" i="68"/>
  <c r="J426" i="69"/>
  <c r="J520" i="64"/>
  <c r="J7" i="63"/>
  <c r="J111" i="63"/>
  <c r="J433" i="66"/>
  <c r="J462" i="65"/>
  <c r="J457" i="70"/>
  <c r="J415" i="72"/>
  <c r="J165" i="62"/>
  <c r="J96" i="62"/>
  <c r="J49" i="61"/>
  <c r="J27" i="61"/>
  <c r="J415" i="71"/>
  <c r="J70" i="63"/>
  <c r="J15" i="62"/>
  <c r="J575" i="68"/>
  <c r="J460" i="67"/>
  <c r="J74" i="61"/>
  <c r="J51" i="63"/>
  <c r="J155" i="61"/>
  <c r="J141" i="61"/>
  <c r="J110" i="61"/>
  <c r="J101" i="61"/>
  <c r="J92" i="62"/>
  <c r="J83" i="62"/>
  <c r="J64" i="61"/>
  <c r="J9" i="62"/>
  <c r="J5" i="63"/>
  <c r="J163" i="61"/>
  <c r="J90" i="61"/>
  <c r="J60" i="62"/>
  <c r="J19" i="61"/>
  <c r="J424" i="67"/>
  <c r="J97" i="61"/>
  <c r="J156" i="61"/>
  <c r="J464" i="67"/>
  <c r="J99" i="61"/>
  <c r="J38" i="62"/>
  <c r="J426" i="70"/>
  <c r="J529" i="68"/>
  <c r="J445" i="69"/>
  <c r="J52" i="62"/>
  <c r="J89" i="61"/>
  <c r="J159" i="61"/>
  <c r="J133" i="61"/>
  <c r="J83" i="61"/>
  <c r="J65" i="62"/>
  <c r="J40" i="62"/>
  <c r="J35" i="62"/>
  <c r="J27" i="62"/>
  <c r="J153" i="62"/>
  <c r="J111" i="62"/>
  <c r="J98" i="61"/>
  <c r="J71" i="62"/>
  <c r="J19" i="63"/>
  <c r="J460" i="66"/>
  <c r="J32" i="61"/>
  <c r="J131" i="62"/>
  <c r="J130" i="62"/>
  <c r="J134" i="61"/>
  <c r="J129" i="62"/>
  <c r="J117" i="62"/>
  <c r="J54" i="61"/>
  <c r="J46" i="61"/>
  <c r="J108" i="61"/>
  <c r="J148" i="62"/>
  <c r="J16" i="62"/>
  <c r="J175" i="61"/>
  <c r="J120" i="62"/>
  <c r="J67" i="62"/>
  <c r="J51" i="61"/>
  <c r="J445" i="65"/>
  <c r="J173" i="61"/>
  <c r="J155" i="62"/>
  <c r="J83" i="63"/>
  <c r="J54" i="62"/>
  <c r="J50" i="62"/>
  <c r="J46" i="62"/>
  <c r="J171" i="61"/>
  <c r="J126" i="61"/>
  <c r="J116" i="61"/>
  <c r="J79" i="62"/>
  <c r="J71" i="63"/>
  <c r="J37" i="62"/>
  <c r="J20" i="63"/>
  <c r="J130" i="61"/>
  <c r="J153" i="61"/>
  <c r="J98" i="62"/>
  <c r="J56" i="62"/>
  <c r="J452" i="67"/>
  <c r="J143" i="63"/>
  <c r="J440" i="72"/>
  <c r="J443" i="69"/>
  <c r="J111" i="61"/>
  <c r="J126" i="62"/>
  <c r="J145" i="62"/>
  <c r="J75" i="61"/>
  <c r="J68" i="63"/>
  <c r="J440" i="71"/>
  <c r="J430" i="69"/>
  <c r="J477" i="64"/>
  <c r="J138" i="61"/>
  <c r="J5" i="62"/>
  <c r="J48" i="61"/>
  <c r="J145" i="61"/>
  <c r="J70" i="61"/>
  <c r="J135" i="61"/>
  <c r="J53" i="61"/>
  <c r="J165" i="61"/>
  <c r="J133" i="62"/>
  <c r="J122" i="62"/>
  <c r="J84" i="62"/>
  <c r="J77" i="63"/>
  <c r="J58" i="62"/>
  <c r="J45" i="63"/>
  <c r="J40" i="63"/>
  <c r="J70" i="62"/>
  <c r="J87" i="62"/>
  <c r="J131" i="61"/>
  <c r="J564" i="68"/>
  <c r="J464" i="66"/>
  <c r="J573" i="68"/>
  <c r="J449" i="66"/>
  <c r="J105" i="63"/>
  <c r="J132" i="61"/>
  <c r="J100" i="61"/>
  <c r="J78" i="61"/>
  <c r="J31" i="63"/>
  <c r="J6" i="61"/>
  <c r="J71" i="61"/>
  <c r="J161" i="63"/>
  <c r="J426" i="71"/>
  <c r="J87" i="63"/>
  <c r="J68" i="61"/>
  <c r="J135" i="62"/>
  <c r="J124" i="63"/>
  <c r="J527" i="68"/>
  <c r="J174" i="62"/>
  <c r="J141" i="62"/>
  <c r="J138" i="62"/>
  <c r="J110" i="62"/>
  <c r="J101" i="62"/>
  <c r="J88" i="61"/>
  <c r="J58" i="61"/>
  <c r="J49" i="63"/>
  <c r="J45" i="61"/>
  <c r="J39" i="61"/>
  <c r="J31" i="62"/>
  <c r="J18" i="61"/>
  <c r="J10" i="62"/>
  <c r="J577" i="68"/>
  <c r="J127" i="62"/>
  <c r="J89" i="62"/>
  <c r="J72" i="61"/>
  <c r="J56" i="61"/>
  <c r="J36" i="61"/>
  <c r="J462" i="70"/>
  <c r="J76" i="61"/>
  <c r="J8" i="61"/>
  <c r="J522" i="64"/>
  <c r="J86" i="61"/>
  <c r="J452" i="66"/>
  <c r="J173" i="62"/>
  <c r="J87" i="61"/>
  <c r="J64" i="63"/>
  <c r="J50" i="63"/>
  <c r="J40" i="61"/>
  <c r="J163" i="62"/>
  <c r="J19" i="62"/>
  <c r="J166" i="62"/>
  <c r="J75" i="62"/>
  <c r="J457" i="69"/>
  <c r="J424" i="69"/>
  <c r="J510" i="64"/>
  <c r="J430" i="71"/>
  <c r="J148" i="61"/>
  <c r="J438" i="72"/>
  <c r="J134" i="62"/>
  <c r="J118" i="61"/>
  <c r="J78" i="63"/>
  <c r="J73" i="62"/>
  <c r="J65" i="61"/>
  <c r="J17" i="62"/>
  <c r="J9" i="61"/>
  <c r="J5" i="61"/>
  <c r="J29" i="61"/>
  <c r="J20" i="61"/>
  <c r="J76" i="62"/>
  <c r="J412" i="72"/>
  <c r="J172" i="62"/>
  <c r="J127" i="61"/>
  <c r="J55" i="62"/>
  <c r="J433" i="69"/>
  <c r="J174" i="61"/>
  <c r="J119" i="62"/>
  <c r="J30" i="63"/>
  <c r="J99" i="62"/>
  <c r="J53" i="62"/>
  <c r="J34" i="62"/>
  <c r="J166" i="61"/>
  <c r="J51" i="62"/>
  <c r="J424" i="72"/>
  <c r="J512" i="64"/>
  <c r="J406" i="71"/>
  <c r="J430" i="67"/>
  <c r="J433" i="72"/>
  <c r="J449" i="67"/>
  <c r="J67" i="61"/>
  <c r="J22" i="61"/>
  <c r="J147" i="61"/>
  <c r="J119" i="61"/>
  <c r="J92" i="63"/>
  <c r="J10" i="63"/>
  <c r="J9" i="63"/>
  <c r="J60" i="61"/>
  <c r="J464" i="65"/>
  <c r="J445" i="70"/>
  <c r="J159" i="62"/>
  <c r="J147" i="62"/>
  <c r="J137" i="61"/>
  <c r="J96" i="61"/>
  <c r="J88" i="62"/>
  <c r="J78" i="62"/>
  <c r="J69" i="61"/>
  <c r="J50" i="61"/>
  <c r="J26" i="63"/>
  <c r="J107" i="62"/>
  <c r="J72" i="62"/>
  <c r="J57" i="61"/>
  <c r="J48" i="62"/>
  <c r="J41" i="62"/>
  <c r="J36" i="62"/>
  <c r="J34" i="61"/>
  <c r="J177" i="61"/>
  <c r="J84" i="61"/>
  <c r="J154" i="61"/>
  <c r="J175" i="62"/>
  <c r="J103" i="61"/>
  <c r="J64" i="62"/>
  <c r="J6" i="62"/>
  <c r="J74" i="62"/>
  <c r="J157" i="61"/>
  <c r="J90" i="62"/>
  <c r="J55" i="61"/>
  <c r="J41" i="61"/>
  <c r="J37" i="61"/>
  <c r="J33" i="62"/>
  <c r="J120" i="61"/>
  <c r="J52" i="61"/>
  <c r="J471" i="67"/>
  <c r="J122" i="61"/>
  <c r="J73" i="61"/>
  <c r="J32" i="63"/>
  <c r="J449" i="69"/>
  <c r="J139" i="62"/>
  <c r="J426" i="67"/>
  <c r="J137" i="62"/>
  <c r="J88" i="63"/>
  <c r="J69" i="62"/>
  <c r="J45" i="62"/>
  <c r="J39" i="63"/>
  <c r="J35" i="61"/>
  <c r="J30" i="62"/>
  <c r="J26" i="61"/>
  <c r="J10" i="61"/>
  <c r="J91" i="62"/>
  <c r="J57" i="62"/>
  <c r="J33" i="63"/>
  <c r="J430" i="70"/>
  <c r="J460" i="70"/>
  <c r="J433" i="70"/>
  <c r="J18" i="62"/>
  <c r="J91" i="61"/>
  <c r="J33" i="61"/>
  <c r="J20" i="62"/>
  <c r="J438" i="71"/>
  <c r="J171" i="62"/>
  <c r="J460" i="69"/>
  <c r="J31" i="61"/>
  <c r="J116" i="62"/>
  <c r="J29" i="62"/>
  <c r="J561" i="68"/>
  <c r="J103" i="62"/>
  <c r="J108" i="62"/>
  <c r="J8" i="62"/>
  <c r="J443" i="65"/>
  <c r="J69" i="63"/>
  <c r="J107" i="61"/>
  <c r="J139" i="61"/>
  <c r="J154" i="62"/>
  <c r="J17" i="61"/>
  <c r="J90" i="63"/>
  <c r="J136" i="61"/>
  <c r="J52" i="63"/>
  <c r="J157" i="62"/>
  <c r="J38" i="61"/>
  <c r="J118" i="62"/>
  <c r="J77" i="61"/>
  <c r="J156" i="62"/>
  <c r="J92" i="61"/>
  <c r="J77" i="62"/>
  <c r="J26" i="62"/>
  <c r="J79" i="61"/>
  <c r="J452" i="70"/>
  <c r="J22" i="62"/>
  <c r="J129" i="61"/>
  <c r="J100" i="62"/>
  <c r="J15" i="61"/>
  <c r="J39" i="62"/>
  <c r="J30" i="61"/>
  <c r="J426" i="72"/>
  <c r="J86" i="62"/>
  <c r="J462" i="69"/>
  <c r="J68" i="62"/>
  <c r="J177" i="62"/>
  <c r="J435" i="65"/>
  <c r="J532" i="68"/>
  <c r="J443" i="67"/>
  <c r="J405" i="72"/>
  <c r="J539" i="68"/>
  <c r="J432" i="72"/>
  <c r="J526" i="68"/>
  <c r="J426" i="66"/>
  <c r="J106" i="62"/>
  <c r="J440" i="66"/>
  <c r="J454" i="65"/>
  <c r="J427" i="67"/>
  <c r="J578" i="68"/>
  <c r="J4" i="61"/>
  <c r="J479" i="64"/>
  <c r="J443" i="66"/>
  <c r="J411" i="72"/>
  <c r="J414" i="72"/>
  <c r="J403" i="72"/>
  <c r="J25" i="62"/>
  <c r="J451" i="66"/>
  <c r="J442" i="69"/>
  <c r="J440" i="70"/>
  <c r="J463" i="65"/>
  <c r="J435" i="72"/>
  <c r="J504" i="64"/>
  <c r="J421" i="66"/>
  <c r="J63" i="61"/>
  <c r="J458" i="66"/>
  <c r="J465" i="67"/>
  <c r="J442" i="67"/>
  <c r="J430" i="72"/>
  <c r="J567" i="68"/>
  <c r="J431" i="72"/>
  <c r="J434" i="67"/>
  <c r="J491" i="64"/>
  <c r="J432" i="66"/>
  <c r="J429" i="65"/>
  <c r="J423" i="69"/>
  <c r="J444" i="66"/>
  <c r="J448" i="67"/>
  <c r="J450" i="70"/>
  <c r="J472" i="65"/>
  <c r="J146" i="61"/>
  <c r="J424" i="71"/>
  <c r="J501" i="64"/>
  <c r="J469" i="64"/>
  <c r="J82" i="62"/>
  <c r="J109" i="61"/>
  <c r="J447" i="70"/>
  <c r="J164" i="62"/>
  <c r="J125" i="61"/>
  <c r="J28" i="61"/>
  <c r="J530" i="68"/>
  <c r="J442" i="65"/>
  <c r="J423" i="67"/>
  <c r="J543" i="68"/>
  <c r="J85" i="61"/>
  <c r="J7" i="61"/>
  <c r="J44" i="61"/>
  <c r="J472" i="67"/>
  <c r="J447" i="66"/>
  <c r="J421" i="69"/>
  <c r="J508" i="64"/>
  <c r="J425" i="65"/>
  <c r="J463" i="66"/>
  <c r="J425" i="67"/>
  <c r="J446" i="70"/>
  <c r="J420" i="66"/>
  <c r="J462" i="66"/>
  <c r="J451" i="65"/>
  <c r="J448" i="69"/>
  <c r="J439" i="66"/>
  <c r="J420" i="65"/>
  <c r="J551" i="68"/>
  <c r="J420" i="67"/>
  <c r="J435" i="70"/>
  <c r="J492" i="64"/>
  <c r="J499" i="64"/>
  <c r="J406" i="72"/>
  <c r="J421" i="65"/>
  <c r="J439" i="67"/>
  <c r="J421" i="71"/>
  <c r="J427" i="66"/>
  <c r="J429" i="67"/>
  <c r="J440" i="65"/>
  <c r="J44" i="62"/>
  <c r="J513" i="64"/>
  <c r="J465" i="65"/>
  <c r="J502" i="64"/>
  <c r="J487" i="64"/>
  <c r="J541" i="68"/>
  <c r="J483" i="64"/>
  <c r="J431" i="66"/>
  <c r="J420" i="69"/>
  <c r="J428" i="67"/>
  <c r="J425" i="70"/>
  <c r="J445" i="67"/>
  <c r="J413" i="72"/>
  <c r="J449" i="70"/>
  <c r="J440" i="69"/>
  <c r="J451" i="69"/>
  <c r="J423" i="65"/>
  <c r="J447" i="67"/>
  <c r="J440" i="67"/>
  <c r="J435" i="71"/>
  <c r="J429" i="72"/>
  <c r="J426" i="65"/>
  <c r="J82" i="61"/>
  <c r="J82" i="63"/>
  <c r="J423" i="71"/>
  <c r="J497" i="64"/>
  <c r="J420" i="70"/>
  <c r="J25" i="63"/>
  <c r="J446" i="67"/>
  <c r="J563" i="68"/>
  <c r="J500" i="64"/>
  <c r="J421" i="67"/>
  <c r="J417" i="71"/>
  <c r="J432" i="67"/>
  <c r="J433" i="65"/>
  <c r="J435" i="66"/>
  <c r="J453" i="67"/>
  <c r="J547" i="68"/>
  <c r="J411" i="71"/>
  <c r="J448" i="65"/>
  <c r="J481" i="64"/>
  <c r="J466" i="64"/>
  <c r="J424" i="66"/>
  <c r="J565" i="68"/>
  <c r="J431" i="69"/>
  <c r="J428" i="70"/>
  <c r="J4" i="62"/>
  <c r="J453" i="65"/>
  <c r="J4" i="63"/>
  <c r="J66" i="61"/>
  <c r="J537" i="68"/>
  <c r="J439" i="65"/>
  <c r="J25" i="61"/>
  <c r="J580" i="68"/>
  <c r="J429" i="70"/>
  <c r="J405" i="71"/>
  <c r="J540" i="68"/>
  <c r="J421" i="72"/>
  <c r="J63" i="62"/>
  <c r="J550" i="68"/>
  <c r="J435" i="69"/>
  <c r="J430" i="65"/>
  <c r="J421" i="70"/>
  <c r="J463" i="67"/>
  <c r="J431" i="71"/>
  <c r="J417" i="72"/>
  <c r="J423" i="66"/>
  <c r="J146" i="62"/>
  <c r="J452" i="65"/>
  <c r="J555" i="68"/>
  <c r="J452" i="69"/>
  <c r="J554" i="68"/>
  <c r="J85" i="62"/>
  <c r="J162" i="62"/>
  <c r="J548" i="68"/>
  <c r="J125" i="62"/>
  <c r="J44" i="63"/>
  <c r="J435" i="67"/>
  <c r="J531" i="68"/>
  <c r="J128" i="61"/>
  <c r="J437" i="72"/>
  <c r="J448" i="70"/>
  <c r="J571" i="68"/>
  <c r="J431" i="65"/>
  <c r="J490" i="64"/>
  <c r="J47" i="61"/>
  <c r="J523" i="68"/>
  <c r="J456" i="70"/>
  <c r="J28" i="62"/>
  <c r="J447" i="65"/>
  <c r="J471" i="65"/>
  <c r="J448" i="66"/>
  <c r="J164" i="61"/>
  <c r="J424" i="70"/>
  <c r="J553" i="68"/>
  <c r="J451" i="67"/>
  <c r="J427" i="65"/>
  <c r="J433" i="67"/>
  <c r="J128" i="62"/>
  <c r="J454" i="66"/>
  <c r="J524" i="68"/>
  <c r="J429" i="71"/>
  <c r="J47" i="62"/>
  <c r="J425" i="66"/>
  <c r="J412" i="71"/>
  <c r="J538" i="68"/>
  <c r="J576" i="68"/>
  <c r="J471" i="64"/>
  <c r="J454" i="69"/>
  <c r="J433" i="71"/>
  <c r="J445" i="66"/>
  <c r="J449" i="65"/>
  <c r="J423" i="70"/>
  <c r="J431" i="70"/>
  <c r="J144" i="61"/>
  <c r="J442" i="66"/>
  <c r="J443" i="70"/>
  <c r="J432" i="70"/>
  <c r="J7" i="62"/>
  <c r="J498" i="64"/>
  <c r="J552" i="68"/>
  <c r="J66" i="62"/>
  <c r="J450" i="67"/>
  <c r="J465" i="66"/>
  <c r="J450" i="65"/>
  <c r="J523" i="64"/>
  <c r="J439" i="69"/>
  <c r="J429" i="69"/>
  <c r="J467" i="64"/>
  <c r="J424" i="65"/>
  <c r="J427" i="70"/>
  <c r="J413" i="71"/>
  <c r="J446" i="66"/>
  <c r="J432" i="65"/>
  <c r="J162" i="61"/>
  <c r="J429" i="66"/>
  <c r="J444" i="70"/>
  <c r="J562" i="68"/>
  <c r="J478" i="64"/>
  <c r="J458" i="65"/>
  <c r="J458" i="67"/>
  <c r="J556" i="68"/>
  <c r="J431" i="67"/>
  <c r="J403" i="71"/>
  <c r="J446" i="65"/>
  <c r="J423" i="72"/>
  <c r="J437" i="71"/>
  <c r="J109" i="62"/>
  <c r="J470" i="64"/>
  <c r="J430" i="66"/>
  <c r="J144" i="62"/>
  <c r="J476" i="64"/>
  <c r="J439" i="70"/>
  <c r="J451" i="70"/>
  <c r="J432" i="71"/>
  <c r="J488" i="64"/>
  <c r="J450" i="69"/>
  <c r="J456" i="69"/>
  <c r="J454" i="67"/>
  <c r="J428" i="65"/>
  <c r="J560" i="68"/>
  <c r="J414" i="71"/>
  <c r="J444" i="65"/>
  <c r="J536" i="68"/>
  <c r="J428" i="66"/>
  <c r="J450" i="66"/>
  <c r="J442" i="70"/>
  <c r="J432" i="69"/>
  <c r="J444" i="67"/>
  <c r="J462" i="67"/>
  <c r="J528" i="68"/>
  <c r="J454" i="70"/>
  <c r="J63" i="63"/>
  <c r="J106" i="61"/>
  <c r="J480" i="64"/>
  <c r="J434" i="65"/>
  <c r="J62" i="63"/>
  <c r="J161" i="62"/>
  <c r="J549" i="68"/>
  <c r="J438" i="65"/>
  <c r="J465" i="64"/>
  <c r="J546" i="68"/>
  <c r="J81" i="63"/>
  <c r="J81" i="61"/>
  <c r="J422" i="65"/>
  <c r="J438" i="70"/>
  <c r="J422" i="67"/>
  <c r="J81" i="62"/>
  <c r="J161" i="61"/>
  <c r="J422" i="69"/>
  <c r="J419" i="66"/>
  <c r="J24" i="61"/>
  <c r="J570" i="68"/>
  <c r="J438" i="67"/>
  <c r="J62" i="62"/>
  <c r="J489" i="64"/>
  <c r="J419" i="65"/>
  <c r="J457" i="67"/>
  <c r="J422" i="66"/>
  <c r="J457" i="66"/>
  <c r="J441" i="69"/>
  <c r="J3" i="61"/>
  <c r="J62" i="61"/>
  <c r="J143" i="62"/>
  <c r="J522" i="68"/>
  <c r="J457" i="65"/>
  <c r="J105" i="62"/>
  <c r="J43" i="63"/>
  <c r="J3" i="62"/>
  <c r="J422" i="71"/>
  <c r="J124" i="61"/>
  <c r="J441" i="65"/>
  <c r="J468" i="64"/>
  <c r="J402" i="72"/>
  <c r="J404" i="72"/>
  <c r="J402" i="71"/>
  <c r="J441" i="66"/>
  <c r="J422" i="70"/>
  <c r="J420" i="72"/>
  <c r="J404" i="71"/>
  <c r="J422" i="72"/>
  <c r="J124" i="62"/>
  <c r="J486" i="64"/>
  <c r="J43" i="62"/>
  <c r="J24" i="62"/>
  <c r="J419" i="70"/>
  <c r="J438" i="66"/>
  <c r="J43" i="61"/>
  <c r="J441" i="67"/>
  <c r="J143" i="61"/>
  <c r="J525" i="68"/>
  <c r="J438" i="69"/>
  <c r="J507" i="64"/>
  <c r="J419" i="69"/>
  <c r="J441" i="70"/>
  <c r="J3" i="63"/>
  <c r="J420" i="71"/>
  <c r="J419" i="67"/>
  <c r="J105" i="61"/>
  <c r="J24" i="63"/>
  <c r="J456" i="65"/>
  <c r="J437" i="66"/>
  <c r="J437" i="65"/>
  <c r="J521" i="68"/>
  <c r="J485" i="64"/>
  <c r="J419" i="71"/>
  <c r="J456" i="67"/>
  <c r="J418" i="70"/>
  <c r="J401" i="72"/>
  <c r="J418" i="69"/>
  <c r="J437" i="69"/>
  <c r="J419" i="72"/>
  <c r="J545" i="68"/>
  <c r="J569" i="68"/>
  <c r="J464" i="64"/>
  <c r="J418" i="67"/>
  <c r="J437" i="67"/>
  <c r="J418" i="65"/>
  <c r="J401" i="71"/>
  <c r="J506" i="64"/>
  <c r="J418" i="66"/>
  <c r="J437" i="70"/>
  <c r="J456" i="66"/>
  <c r="C79" i="63"/>
  <c r="C8" i="63"/>
  <c r="C168" i="63"/>
  <c r="C167" i="61"/>
  <c r="C53" i="63"/>
  <c r="C159" i="63"/>
  <c r="C152" i="61"/>
  <c r="C14" i="62"/>
  <c r="C572" i="68"/>
  <c r="C409" i="71"/>
  <c r="C466" i="67"/>
  <c r="C591" i="68"/>
  <c r="C542" i="68"/>
  <c r="C509" i="64"/>
  <c r="C587" i="68"/>
  <c r="C139" i="63"/>
  <c r="C99" i="63"/>
  <c r="C113" i="62"/>
  <c r="C107" i="63"/>
  <c r="C140" i="63"/>
  <c r="C13" i="61"/>
  <c r="C176" i="61"/>
  <c r="C12" i="62"/>
  <c r="C55" i="63"/>
  <c r="C459" i="65"/>
  <c r="C94" i="62"/>
  <c r="C119" i="63"/>
  <c r="C518" i="64"/>
  <c r="C467" i="65"/>
  <c r="C579" i="68"/>
  <c r="C467" i="69"/>
  <c r="C470" i="66"/>
  <c r="C580" i="68"/>
  <c r="C447" i="71"/>
  <c r="C73" i="63"/>
  <c r="C153" i="63"/>
  <c r="C95" i="61"/>
  <c r="C168" i="62"/>
  <c r="C114" i="62"/>
  <c r="C13" i="63"/>
  <c r="C173" i="63"/>
  <c r="C473" i="65"/>
  <c r="C584" i="68"/>
  <c r="C453" i="71"/>
  <c r="C467" i="67"/>
  <c r="C127" i="63"/>
  <c r="C48" i="63"/>
  <c r="C121" i="61"/>
  <c r="C170" i="62"/>
  <c r="C428" i="69"/>
  <c r="C136" i="63"/>
  <c r="C410" i="72"/>
  <c r="C93" i="61"/>
  <c r="C97" i="63"/>
  <c r="C133" i="63"/>
  <c r="C470" i="67"/>
  <c r="C475" i="64"/>
  <c r="C535" i="68"/>
  <c r="C141" i="63"/>
  <c r="C583" i="68"/>
  <c r="C37" i="63"/>
  <c r="C98" i="63"/>
  <c r="C446" i="71"/>
  <c r="C534" i="68"/>
  <c r="C112" i="61"/>
  <c r="C167" i="63"/>
  <c r="C149" i="62"/>
  <c r="C470" i="69"/>
  <c r="C445" i="72"/>
  <c r="C532" i="68"/>
  <c r="C126" i="63"/>
  <c r="C117" i="63"/>
  <c r="C453" i="69"/>
  <c r="C84" i="63"/>
  <c r="C14" i="61"/>
  <c r="C469" i="70"/>
  <c r="C468" i="66"/>
  <c r="C450" i="71"/>
  <c r="C470" i="65"/>
  <c r="C447" i="72"/>
  <c r="C466" i="69"/>
  <c r="C149" i="63"/>
  <c r="C473" i="66"/>
  <c r="C27" i="63"/>
  <c r="C92" i="63"/>
  <c r="C443" i="71"/>
  <c r="C65" i="63"/>
  <c r="C149" i="61"/>
  <c r="C150" i="62"/>
  <c r="C157" i="63"/>
  <c r="C170" i="63"/>
  <c r="C93" i="63"/>
  <c r="C36" i="63"/>
  <c r="C140" i="62"/>
  <c r="C138" i="63"/>
  <c r="C495" i="64"/>
  <c r="C12" i="61"/>
  <c r="C165" i="63"/>
  <c r="C129" i="63"/>
  <c r="C108" i="63"/>
  <c r="C54" i="63"/>
  <c r="C169" i="61"/>
  <c r="C156" i="63"/>
  <c r="C100" i="63"/>
  <c r="C122" i="63"/>
  <c r="C91" i="63"/>
  <c r="C112" i="62"/>
  <c r="C458" i="69"/>
  <c r="C15" i="63"/>
  <c r="C56" i="63"/>
  <c r="C458" i="70"/>
  <c r="C459" i="67"/>
  <c r="C446" i="69"/>
  <c r="C444" i="69"/>
  <c r="C167" i="62"/>
  <c r="C94" i="61"/>
  <c r="C516" i="64"/>
  <c r="C114" i="61"/>
  <c r="C450" i="72"/>
  <c r="C151" i="62"/>
  <c r="C154" i="63"/>
  <c r="C427" i="72"/>
  <c r="C151" i="63"/>
  <c r="C115" i="63"/>
  <c r="C467" i="66"/>
  <c r="C7" i="63"/>
  <c r="C152" i="63"/>
  <c r="C151" i="61"/>
  <c r="C114" i="63"/>
  <c r="C147" i="63"/>
  <c r="C6" i="63"/>
  <c r="C439" i="72"/>
  <c r="C38" i="63"/>
  <c r="C102" i="61"/>
  <c r="C86" i="63"/>
  <c r="C29" i="63"/>
  <c r="C115" i="62"/>
  <c r="C158" i="61"/>
  <c r="C556" i="68"/>
  <c r="C416" i="72"/>
  <c r="C171" i="63"/>
  <c r="C459" i="69"/>
  <c r="C466" i="70"/>
  <c r="C158" i="63"/>
  <c r="C434" i="72"/>
  <c r="C35" i="63"/>
  <c r="C145" i="63"/>
  <c r="C407" i="71"/>
  <c r="C152" i="62"/>
  <c r="C150" i="61"/>
  <c r="C113" i="63"/>
  <c r="C170" i="61"/>
  <c r="C425" i="71"/>
  <c r="C169" i="62"/>
  <c r="C459" i="66"/>
  <c r="C519" i="64"/>
  <c r="C169" i="63"/>
  <c r="C473" i="70"/>
  <c r="C101" i="63"/>
  <c r="C112" i="63"/>
  <c r="C559" i="68"/>
  <c r="C470" i="70"/>
  <c r="C163" i="63"/>
  <c r="C102" i="63"/>
  <c r="C135" i="63"/>
  <c r="C74" i="63"/>
  <c r="C14" i="63"/>
  <c r="C17" i="63"/>
  <c r="C103" i="63"/>
  <c r="C13" i="62"/>
  <c r="C94" i="63"/>
  <c r="C92" i="62"/>
  <c r="C465" i="70"/>
  <c r="C453" i="70"/>
  <c r="C434" i="69"/>
  <c r="C95" i="62"/>
  <c r="C110" i="63"/>
  <c r="C12" i="63"/>
  <c r="C533" i="68"/>
  <c r="C467" i="70"/>
  <c r="C95" i="63"/>
  <c r="C102" i="62"/>
  <c r="C177" i="63"/>
  <c r="C459" i="70"/>
  <c r="C41" i="63"/>
  <c r="C172" i="63"/>
  <c r="C469" i="66"/>
  <c r="C113" i="61"/>
  <c r="C449" i="71"/>
  <c r="C18" i="63"/>
  <c r="C452" i="72"/>
  <c r="C466" i="66"/>
  <c r="C96" i="63"/>
  <c r="C140" i="61"/>
  <c r="C428" i="72"/>
  <c r="C121" i="62"/>
  <c r="C451" i="72"/>
  <c r="C121" i="63"/>
  <c r="C468" i="70"/>
  <c r="C131" i="63"/>
  <c r="C525" i="64"/>
  <c r="C57" i="63"/>
  <c r="C115" i="61"/>
  <c r="C448" i="71"/>
  <c r="C515" i="64"/>
  <c r="C176" i="62"/>
  <c r="C473" i="69"/>
  <c r="C446" i="72"/>
  <c r="C76" i="63"/>
  <c r="C520" i="64"/>
  <c r="C72" i="63"/>
  <c r="C134" i="63"/>
  <c r="C473" i="67"/>
  <c r="C521" i="64"/>
  <c r="C496" i="64"/>
  <c r="C407" i="72"/>
  <c r="C176" i="63"/>
  <c r="C118" i="63"/>
  <c r="C469" i="65"/>
  <c r="C590" i="68"/>
  <c r="C120" i="63"/>
  <c r="C75" i="63"/>
  <c r="C517" i="64"/>
  <c r="C47" i="63"/>
  <c r="C92" i="61"/>
  <c r="C158" i="62"/>
  <c r="C67" i="63"/>
  <c r="C34" i="63"/>
  <c r="C427" i="71"/>
  <c r="C175" i="63"/>
  <c r="C137" i="63"/>
  <c r="C116" i="63"/>
  <c r="C174" i="63"/>
  <c r="C466" i="65"/>
  <c r="C463" i="69"/>
  <c r="C453" i="72"/>
  <c r="C46" i="63"/>
  <c r="C447" i="69"/>
  <c r="C441" i="71"/>
  <c r="C22" i="63"/>
  <c r="C155" i="63"/>
  <c r="C461" i="65"/>
  <c r="C60" i="63"/>
  <c r="C130" i="61"/>
  <c r="C70" i="62"/>
  <c r="C136" i="62"/>
  <c r="C582" i="68"/>
  <c r="C462" i="70"/>
  <c r="C428" i="71"/>
  <c r="C468" i="69"/>
  <c r="C109" i="63"/>
  <c r="C494" i="64"/>
  <c r="C409" i="72"/>
  <c r="C130" i="63"/>
  <c r="C471" i="69"/>
  <c r="C471" i="70"/>
  <c r="C574" i="68"/>
  <c r="C469" i="67"/>
  <c r="C416" i="71"/>
  <c r="C474" i="64"/>
  <c r="C448" i="72"/>
  <c r="C457" i="70"/>
  <c r="C461" i="66"/>
  <c r="C66" i="63"/>
  <c r="C32" i="61"/>
  <c r="C117" i="62"/>
  <c r="C426" i="71"/>
  <c r="C410" i="71"/>
  <c r="C468" i="67"/>
  <c r="C449" i="72"/>
  <c r="C125" i="63"/>
  <c r="C566" i="68"/>
  <c r="C464" i="70"/>
  <c r="C472" i="70"/>
  <c r="C465" i="69"/>
  <c r="C463" i="70"/>
  <c r="C444" i="72"/>
  <c r="C589" i="68"/>
  <c r="C162" i="63"/>
  <c r="C128" i="63"/>
  <c r="C586" i="68"/>
  <c r="C132" i="63"/>
  <c r="C93" i="62"/>
  <c r="C441" i="72"/>
  <c r="C461" i="67"/>
  <c r="C451" i="71"/>
  <c r="C425" i="69"/>
  <c r="C55" i="62"/>
  <c r="C106" i="63"/>
  <c r="C439" i="71"/>
  <c r="C440" i="71"/>
  <c r="C425" i="72"/>
  <c r="C452" i="71"/>
  <c r="C164" i="63"/>
  <c r="C585" i="68"/>
  <c r="C443" i="72"/>
  <c r="C581" i="68"/>
  <c r="C461" i="69"/>
  <c r="C144" i="63"/>
  <c r="C426" i="72"/>
  <c r="C588" i="68"/>
  <c r="C111" i="63"/>
  <c r="C445" i="71"/>
  <c r="C460" i="65"/>
  <c r="C427" i="69"/>
  <c r="C68" i="62"/>
  <c r="C16" i="62"/>
  <c r="C434" i="70"/>
  <c r="C461" i="70"/>
  <c r="C85" i="63"/>
  <c r="C28" i="63"/>
  <c r="C558" i="68"/>
  <c r="C438" i="72"/>
  <c r="C148" i="63"/>
  <c r="C166" i="63"/>
  <c r="C146" i="63"/>
  <c r="C150" i="63"/>
  <c r="C457" i="69"/>
  <c r="C472" i="69"/>
  <c r="C445" i="69"/>
  <c r="C469" i="69"/>
  <c r="C49" i="63"/>
  <c r="C434" i="71"/>
  <c r="C511" i="64"/>
  <c r="C16" i="63"/>
  <c r="C168" i="61"/>
  <c r="C468" i="65"/>
  <c r="C443" i="69"/>
  <c r="C462" i="66"/>
  <c r="C89" i="63"/>
  <c r="C30" i="62"/>
  <c r="C96" i="62"/>
  <c r="C33" i="62"/>
  <c r="C452" i="69"/>
  <c r="C20" i="61"/>
  <c r="C424" i="65"/>
  <c r="C38" i="62"/>
  <c r="C84" i="61"/>
  <c r="C171" i="62"/>
  <c r="C97" i="62"/>
  <c r="C78" i="62"/>
  <c r="C8" i="62"/>
  <c r="C105" i="63"/>
  <c r="C108" i="62"/>
  <c r="C87" i="61"/>
  <c r="C64" i="62"/>
  <c r="C138" i="62"/>
  <c r="C76" i="62"/>
  <c r="C33" i="61"/>
  <c r="C26" i="63"/>
  <c r="C50" i="62"/>
  <c r="C70" i="63"/>
  <c r="C73" i="62"/>
  <c r="C39" i="62"/>
  <c r="C153" i="61"/>
  <c r="C9" i="62"/>
  <c r="C89" i="62"/>
  <c r="C110" i="62"/>
  <c r="C22" i="62"/>
  <c r="C156" i="62"/>
  <c r="C31" i="63"/>
  <c r="C577" i="68"/>
  <c r="C460" i="66"/>
  <c r="C480" i="64"/>
  <c r="C68" i="61"/>
  <c r="C426" i="65"/>
  <c r="C172" i="62"/>
  <c r="C163" i="61"/>
  <c r="C171" i="61"/>
  <c r="C117" i="61"/>
  <c r="C90" i="62"/>
  <c r="C141" i="62"/>
  <c r="C29" i="61"/>
  <c r="C177" i="61"/>
  <c r="C103" i="61"/>
  <c r="C75" i="62"/>
  <c r="C175" i="61"/>
  <c r="C53" i="61"/>
  <c r="C11" i="63"/>
  <c r="C174" i="61"/>
  <c r="C133" i="62"/>
  <c r="C430" i="67"/>
  <c r="C99" i="62"/>
  <c r="C408" i="72"/>
  <c r="C135" i="61"/>
  <c r="C19" i="63"/>
  <c r="C10" i="61"/>
  <c r="C74" i="62"/>
  <c r="C163" i="62"/>
  <c r="C119" i="61"/>
  <c r="C90" i="61"/>
  <c r="C69" i="62"/>
  <c r="C15" i="61"/>
  <c r="C108" i="61"/>
  <c r="C71" i="61"/>
  <c r="C74" i="61"/>
  <c r="C111" i="61"/>
  <c r="C87" i="62"/>
  <c r="C67" i="61"/>
  <c r="C33" i="63"/>
  <c r="C17" i="62"/>
  <c r="C143" i="63"/>
  <c r="C155" i="62"/>
  <c r="C52" i="63"/>
  <c r="C19" i="61"/>
  <c r="C58" i="63"/>
  <c r="C10" i="62"/>
  <c r="C27" i="62"/>
  <c r="C45" i="62"/>
  <c r="C156" i="61"/>
  <c r="C49" i="62"/>
  <c r="C134" i="62"/>
  <c r="C424" i="71"/>
  <c r="C424" i="72"/>
  <c r="C100" i="61"/>
  <c r="C440" i="72"/>
  <c r="C136" i="61"/>
  <c r="C41" i="62"/>
  <c r="C147" i="61"/>
  <c r="C470" i="64"/>
  <c r="C139" i="61"/>
  <c r="C107" i="61"/>
  <c r="C51" i="62"/>
  <c r="C130" i="62"/>
  <c r="C8" i="61"/>
  <c r="C433" i="67"/>
  <c r="C57" i="61"/>
  <c r="C426" i="66"/>
  <c r="C45" i="63"/>
  <c r="C412" i="72"/>
  <c r="C438" i="71"/>
  <c r="C84" i="62"/>
  <c r="C159" i="61"/>
  <c r="C118" i="61"/>
  <c r="C90" i="63"/>
  <c r="C69" i="63"/>
  <c r="C35" i="61"/>
  <c r="C442" i="72"/>
  <c r="C177" i="62"/>
  <c r="C103" i="62"/>
  <c r="C442" i="71"/>
  <c r="C18" i="61"/>
  <c r="C175" i="62"/>
  <c r="C135" i="62"/>
  <c r="C60" i="62"/>
  <c r="C31" i="61"/>
  <c r="C134" i="61"/>
  <c r="C58" i="62"/>
  <c r="C32" i="62"/>
  <c r="C445" i="67"/>
  <c r="C471" i="67"/>
  <c r="C75" i="61"/>
  <c r="C18" i="62"/>
  <c r="C11" i="62"/>
  <c r="C174" i="62"/>
  <c r="C522" i="64"/>
  <c r="C540" i="68"/>
  <c r="C30" i="61"/>
  <c r="C89" i="61"/>
  <c r="C118" i="62"/>
  <c r="C77" i="61"/>
  <c r="C56" i="61"/>
  <c r="C100" i="62"/>
  <c r="C408" i="71"/>
  <c r="C138" i="61"/>
  <c r="C67" i="62"/>
  <c r="C120" i="61"/>
  <c r="C155" i="61"/>
  <c r="C73" i="61"/>
  <c r="C58" i="61"/>
  <c r="C10" i="63"/>
  <c r="C471" i="66"/>
  <c r="C6" i="62"/>
  <c r="C65" i="61"/>
  <c r="C88" i="61"/>
  <c r="C27" i="61"/>
  <c r="C60" i="61"/>
  <c r="C5" i="63"/>
  <c r="C55" i="61"/>
  <c r="C141" i="61"/>
  <c r="C36" i="61"/>
  <c r="C148" i="62"/>
  <c r="C116" i="61"/>
  <c r="C88" i="63"/>
  <c r="C21" i="61"/>
  <c r="C40" i="62"/>
  <c r="C20" i="63"/>
  <c r="C148" i="61"/>
  <c r="C173" i="61"/>
  <c r="C59" i="63"/>
  <c r="C37" i="61"/>
  <c r="C527" i="68"/>
  <c r="C119" i="62"/>
  <c r="C473" i="64"/>
  <c r="C471" i="65"/>
  <c r="C110" i="61"/>
  <c r="C48" i="62"/>
  <c r="C173" i="62"/>
  <c r="C97" i="61"/>
  <c r="C129" i="62"/>
  <c r="C166" i="61"/>
  <c r="C464" i="69"/>
  <c r="C107" i="62"/>
  <c r="C537" i="68"/>
  <c r="C462" i="65"/>
  <c r="C449" i="70"/>
  <c r="C71" i="62"/>
  <c r="C122" i="62"/>
  <c r="C460" i="69"/>
  <c r="C91" i="61"/>
  <c r="C57" i="62"/>
  <c r="C71" i="63"/>
  <c r="C460" i="67"/>
  <c r="C464" i="66"/>
  <c r="C445" i="66"/>
  <c r="C145" i="61"/>
  <c r="C157" i="62"/>
  <c r="C96" i="61"/>
  <c r="C54" i="61"/>
  <c r="C172" i="61"/>
  <c r="C426" i="69"/>
  <c r="C161" i="63"/>
  <c r="C127" i="61"/>
  <c r="C154" i="61"/>
  <c r="C52" i="62"/>
  <c r="C19" i="62"/>
  <c r="C111" i="62"/>
  <c r="C36" i="62"/>
  <c r="C78" i="61"/>
  <c r="C430" i="72"/>
  <c r="C437" i="72"/>
  <c r="C157" i="61"/>
  <c r="C21" i="62"/>
  <c r="C460" i="70"/>
  <c r="C126" i="62"/>
  <c r="C79" i="62"/>
  <c r="C529" i="68"/>
  <c r="C51" i="61"/>
  <c r="C83" i="61"/>
  <c r="C98" i="62"/>
  <c r="C15" i="62"/>
  <c r="C70" i="61"/>
  <c r="C49" i="61"/>
  <c r="C34" i="61"/>
  <c r="C444" i="71"/>
  <c r="C50" i="63"/>
  <c r="C68" i="63"/>
  <c r="C154" i="62"/>
  <c r="C39" i="61"/>
  <c r="C165" i="62"/>
  <c r="C59" i="61"/>
  <c r="C159" i="62"/>
  <c r="C77" i="62"/>
  <c r="C101" i="62"/>
  <c r="C137" i="61"/>
  <c r="C41" i="61"/>
  <c r="C26" i="62"/>
  <c r="C9" i="63"/>
  <c r="C53" i="62"/>
  <c r="C133" i="61"/>
  <c r="C16" i="61"/>
  <c r="C83" i="63"/>
  <c r="C139" i="62"/>
  <c r="C98" i="61"/>
  <c r="C56" i="62"/>
  <c r="C101" i="61"/>
  <c r="C65" i="62"/>
  <c r="C137" i="62"/>
  <c r="C76" i="61"/>
  <c r="C120" i="62"/>
  <c r="C127" i="62"/>
  <c r="C122" i="61"/>
  <c r="C40" i="61"/>
  <c r="C11" i="61"/>
  <c r="C165" i="61"/>
  <c r="C452" i="66"/>
  <c r="C83" i="62"/>
  <c r="C145" i="62"/>
  <c r="C39" i="63"/>
  <c r="C6" i="61"/>
  <c r="C78" i="63"/>
  <c r="C29" i="62"/>
  <c r="C88" i="62"/>
  <c r="C45" i="61"/>
  <c r="C52" i="61"/>
  <c r="C38" i="61"/>
  <c r="C69" i="61"/>
  <c r="C573" i="68"/>
  <c r="C5" i="61"/>
  <c r="C91" i="62"/>
  <c r="C48" i="61"/>
  <c r="C72" i="61"/>
  <c r="C132" i="61"/>
  <c r="C54" i="62"/>
  <c r="C126" i="61"/>
  <c r="C46" i="62"/>
  <c r="C557" i="68"/>
  <c r="C99" i="61"/>
  <c r="C22" i="61"/>
  <c r="C72" i="62"/>
  <c r="C46" i="61"/>
  <c r="C86" i="62"/>
  <c r="C51" i="63"/>
  <c r="C9" i="61"/>
  <c r="C64" i="61"/>
  <c r="C86" i="61"/>
  <c r="C166" i="62"/>
  <c r="C87" i="63"/>
  <c r="C30" i="63"/>
  <c r="C20" i="62"/>
  <c r="C37" i="62"/>
  <c r="C40" i="63"/>
  <c r="C131" i="61"/>
  <c r="C124" i="63"/>
  <c r="C129" i="61"/>
  <c r="C26" i="61"/>
  <c r="C147" i="62"/>
  <c r="C116" i="62"/>
  <c r="C21" i="63"/>
  <c r="C17" i="61"/>
  <c r="C430" i="65"/>
  <c r="C35" i="62"/>
  <c r="C34" i="62"/>
  <c r="C59" i="62"/>
  <c r="C510" i="64"/>
  <c r="C5" i="62"/>
  <c r="C77" i="63"/>
  <c r="C50" i="61"/>
  <c r="C132" i="62"/>
  <c r="C79" i="61"/>
  <c r="C153" i="62"/>
  <c r="C131" i="62"/>
  <c r="C32" i="63"/>
  <c r="C31" i="62"/>
  <c r="C564" i="68"/>
  <c r="C64" i="63"/>
  <c r="C445" i="65"/>
  <c r="C543" i="68"/>
  <c r="C443" i="67"/>
  <c r="C424" i="66"/>
  <c r="C425" i="66"/>
  <c r="C465" i="66"/>
  <c r="C66" i="61"/>
  <c r="C417" i="72"/>
  <c r="C431" i="71"/>
  <c r="C481" i="64"/>
  <c r="C450" i="66"/>
  <c r="C415" i="71"/>
  <c r="C553" i="68"/>
  <c r="C435" i="66"/>
  <c r="C431" i="70"/>
  <c r="C425" i="67"/>
  <c r="C571" i="68"/>
  <c r="C428" i="67"/>
  <c r="C414" i="72"/>
  <c r="C433" i="65"/>
  <c r="C458" i="65"/>
  <c r="C427" i="65"/>
  <c r="C452" i="70"/>
  <c r="C462" i="69"/>
  <c r="C430" i="66"/>
  <c r="C528" i="68"/>
  <c r="C452" i="67"/>
  <c r="C434" i="66"/>
  <c r="C431" i="72"/>
  <c r="C439" i="65"/>
  <c r="C447" i="70"/>
  <c r="C443" i="70"/>
  <c r="C448" i="66"/>
  <c r="C531" i="68"/>
  <c r="C429" i="72"/>
  <c r="C444" i="66"/>
  <c r="C538" i="68"/>
  <c r="C448" i="70"/>
  <c r="C450" i="70"/>
  <c r="C448" i="65"/>
  <c r="C550" i="68"/>
  <c r="C412" i="71"/>
  <c r="C478" i="64"/>
  <c r="C464" i="65"/>
  <c r="C439" i="69"/>
  <c r="C469" i="64"/>
  <c r="C82" i="61"/>
  <c r="C483" i="64"/>
  <c r="C440" i="67"/>
  <c r="C498" i="64"/>
  <c r="C429" i="67"/>
  <c r="C85" i="62"/>
  <c r="C435" i="72"/>
  <c r="C4" i="63"/>
  <c r="C512" i="64"/>
  <c r="C450" i="65"/>
  <c r="C85" i="61"/>
  <c r="C430" i="70"/>
  <c r="C7" i="61"/>
  <c r="C547" i="68"/>
  <c r="C472" i="66"/>
  <c r="C432" i="71"/>
  <c r="C454" i="70"/>
  <c r="C146" i="61"/>
  <c r="C449" i="66"/>
  <c r="C406" i="71"/>
  <c r="C28" i="62"/>
  <c r="C47" i="62"/>
  <c r="C446" i="70"/>
  <c r="C421" i="66"/>
  <c r="C144" i="62"/>
  <c r="C466" i="64"/>
  <c r="C429" i="65"/>
  <c r="C435" i="67"/>
  <c r="C493" i="64"/>
  <c r="C44" i="61"/>
  <c r="C503" i="64"/>
  <c r="C420" i="67"/>
  <c r="C578" i="68"/>
  <c r="C421" i="72"/>
  <c r="C423" i="71"/>
  <c r="C25" i="63"/>
  <c r="C552" i="68"/>
  <c r="C4" i="62"/>
  <c r="C428" i="66"/>
  <c r="C452" i="65"/>
  <c r="C405" i="71"/>
  <c r="C414" i="71"/>
  <c r="C445" i="70"/>
  <c r="C423" i="67"/>
  <c r="C508" i="64"/>
  <c r="C125" i="62"/>
  <c r="C164" i="62"/>
  <c r="C536" i="68"/>
  <c r="C434" i="65"/>
  <c r="C450" i="67"/>
  <c r="C424" i="70"/>
  <c r="C442" i="67"/>
  <c r="C426" i="70"/>
  <c r="C411" i="72"/>
  <c r="C405" i="72"/>
  <c r="C472" i="67"/>
  <c r="C128" i="62"/>
  <c r="C453" i="65"/>
  <c r="C423" i="65"/>
  <c r="C432" i="66"/>
  <c r="C415" i="72"/>
  <c r="C431" i="65"/>
  <c r="C433" i="71"/>
  <c r="C454" i="66"/>
  <c r="C554" i="68"/>
  <c r="C563" i="68"/>
  <c r="C429" i="70"/>
  <c r="C66" i="62"/>
  <c r="C453" i="67"/>
  <c r="C447" i="67"/>
  <c r="C454" i="69"/>
  <c r="C465" i="65"/>
  <c r="C420" i="69"/>
  <c r="C4" i="61"/>
  <c r="C439" i="67"/>
  <c r="C490" i="64"/>
  <c r="C526" i="68"/>
  <c r="C432" i="67"/>
  <c r="C442" i="66"/>
  <c r="C530" i="68"/>
  <c r="C562" i="68"/>
  <c r="C425" i="65"/>
  <c r="C420" i="70"/>
  <c r="C462" i="67"/>
  <c r="C421" i="71"/>
  <c r="C575" i="68"/>
  <c r="C434" i="67"/>
  <c r="C424" i="67"/>
  <c r="C464" i="67"/>
  <c r="C453" i="66"/>
  <c r="C413" i="71"/>
  <c r="C465" i="67"/>
  <c r="C476" i="64"/>
  <c r="C472" i="64"/>
  <c r="C442" i="65"/>
  <c r="C428" i="65"/>
  <c r="C565" i="68"/>
  <c r="C423" i="66"/>
  <c r="C458" i="67"/>
  <c r="C454" i="67"/>
  <c r="C514" i="64"/>
  <c r="C425" i="70"/>
  <c r="C491" i="64"/>
  <c r="C429" i="71"/>
  <c r="C411" i="71"/>
  <c r="C25" i="62"/>
  <c r="C63" i="63"/>
  <c r="C555" i="68"/>
  <c r="C448" i="69"/>
  <c r="C146" i="62"/>
  <c r="C125" i="61"/>
  <c r="C403" i="71"/>
  <c r="C541" i="68"/>
  <c r="C444" i="70"/>
  <c r="C539" i="68"/>
  <c r="C513" i="64"/>
  <c r="C548" i="68"/>
  <c r="C501" i="64"/>
  <c r="C500" i="64"/>
  <c r="C423" i="69"/>
  <c r="C109" i="61"/>
  <c r="C82" i="62"/>
  <c r="C450" i="69"/>
  <c r="C446" i="66"/>
  <c r="C458" i="66"/>
  <c r="C467" i="64"/>
  <c r="C449" i="65"/>
  <c r="C427" i="66"/>
  <c r="C426" i="67"/>
  <c r="C449" i="67"/>
  <c r="C492" i="64"/>
  <c r="C449" i="69"/>
  <c r="C451" i="70"/>
  <c r="C429" i="69"/>
  <c r="C406" i="72"/>
  <c r="C164" i="61"/>
  <c r="C82" i="63"/>
  <c r="C442" i="70"/>
  <c r="C479" i="64"/>
  <c r="C447" i="65"/>
  <c r="C448" i="67"/>
  <c r="C429" i="66"/>
  <c r="C432" i="69"/>
  <c r="C551" i="68"/>
  <c r="C403" i="72"/>
  <c r="C432" i="65"/>
  <c r="C433" i="69"/>
  <c r="C463" i="65"/>
  <c r="C440" i="70"/>
  <c r="C560" i="68"/>
  <c r="C63" i="61"/>
  <c r="C106" i="62"/>
  <c r="C417" i="71"/>
  <c r="C456" i="70"/>
  <c r="C433" i="66"/>
  <c r="C430" i="71"/>
  <c r="C106" i="61"/>
  <c r="C497" i="64"/>
  <c r="C440" i="65"/>
  <c r="C431" i="67"/>
  <c r="C504" i="64"/>
  <c r="C471" i="64"/>
  <c r="C440" i="66"/>
  <c r="C451" i="66"/>
  <c r="C424" i="69"/>
  <c r="C427" i="67"/>
  <c r="C435" i="69"/>
  <c r="C144" i="61"/>
  <c r="C440" i="69"/>
  <c r="C421" i="67"/>
  <c r="C430" i="69"/>
  <c r="C63" i="62"/>
  <c r="C433" i="70"/>
  <c r="C431" i="69"/>
  <c r="C162" i="62"/>
  <c r="C423" i="72"/>
  <c r="C451" i="65"/>
  <c r="C447" i="66"/>
  <c r="C454" i="65"/>
  <c r="C435" i="71"/>
  <c r="C162" i="61"/>
  <c r="C435" i="70"/>
  <c r="C109" i="62"/>
  <c r="C413" i="72"/>
  <c r="C523" i="64"/>
  <c r="C443" i="66"/>
  <c r="C451" i="67"/>
  <c r="C442" i="69"/>
  <c r="C7" i="62"/>
  <c r="C428" i="70"/>
  <c r="C576" i="68"/>
  <c r="C431" i="66"/>
  <c r="C472" i="65"/>
  <c r="C427" i="70"/>
  <c r="C439" i="66"/>
  <c r="C488" i="64"/>
  <c r="C44" i="62"/>
  <c r="C451" i="69"/>
  <c r="C463" i="66"/>
  <c r="C561" i="68"/>
  <c r="C444" i="65"/>
  <c r="C439" i="70"/>
  <c r="C463" i="67"/>
  <c r="C523" i="68"/>
  <c r="C432" i="72"/>
  <c r="C502" i="64"/>
  <c r="C499" i="64"/>
  <c r="C446" i="65"/>
  <c r="C421" i="69"/>
  <c r="C420" i="66"/>
  <c r="C487" i="64"/>
  <c r="C433" i="72"/>
  <c r="C567" i="68"/>
  <c r="C421" i="70"/>
  <c r="C477" i="64"/>
  <c r="C432" i="70"/>
  <c r="C47" i="61"/>
  <c r="C437" i="71"/>
  <c r="C443" i="65"/>
  <c r="C44" i="63"/>
  <c r="C423" i="70"/>
  <c r="C28" i="61"/>
  <c r="C524" i="68"/>
  <c r="C420" i="65"/>
  <c r="C482" i="64"/>
  <c r="C444" i="67"/>
  <c r="C446" i="67"/>
  <c r="C421" i="65"/>
  <c r="C524" i="64"/>
  <c r="C128" i="61"/>
  <c r="C25" i="61"/>
  <c r="C435" i="65"/>
  <c r="C402" i="71"/>
  <c r="C62" i="63"/>
  <c r="C24" i="62"/>
  <c r="C457" i="67"/>
  <c r="C422" i="66"/>
  <c r="C489" i="64"/>
  <c r="C143" i="61"/>
  <c r="C43" i="62"/>
  <c r="C468" i="64"/>
  <c r="C161" i="62"/>
  <c r="C438" i="65"/>
  <c r="C570" i="68"/>
  <c r="C486" i="64"/>
  <c r="C143" i="62"/>
  <c r="C81" i="63"/>
  <c r="C419" i="67"/>
  <c r="C422" i="65"/>
  <c r="C404" i="72"/>
  <c r="C422" i="70"/>
  <c r="C422" i="69"/>
  <c r="C422" i="67"/>
  <c r="C422" i="71"/>
  <c r="C438" i="70"/>
  <c r="C441" i="65"/>
  <c r="C161" i="61"/>
  <c r="C456" i="69"/>
  <c r="C465" i="64"/>
  <c r="C507" i="64"/>
  <c r="C420" i="72"/>
  <c r="C24" i="61"/>
  <c r="C419" i="69"/>
  <c r="C402" i="72"/>
  <c r="C546" i="68"/>
  <c r="C457" i="65"/>
  <c r="C419" i="66"/>
  <c r="C441" i="70"/>
  <c r="C124" i="61"/>
  <c r="C105" i="62"/>
  <c r="C419" i="70"/>
  <c r="C3" i="63"/>
  <c r="C81" i="61"/>
  <c r="C422" i="72"/>
  <c r="C420" i="71"/>
  <c r="C441" i="66"/>
  <c r="C124" i="62"/>
  <c r="C525" i="68"/>
  <c r="C438" i="67"/>
  <c r="C3" i="61"/>
  <c r="C522" i="68"/>
  <c r="C441" i="69"/>
  <c r="C438" i="69"/>
  <c r="C62" i="61"/>
  <c r="C105" i="61"/>
  <c r="C441" i="67"/>
  <c r="C457" i="66"/>
  <c r="C81" i="62"/>
  <c r="C404" i="71"/>
  <c r="C3" i="62"/>
  <c r="C24" i="63"/>
  <c r="C43" i="61"/>
  <c r="C438" i="66"/>
  <c r="C549" i="68"/>
  <c r="C62" i="62"/>
  <c r="C419" i="65"/>
  <c r="C43" i="63"/>
  <c r="C456" i="65"/>
  <c r="C545" i="68"/>
  <c r="C437" i="67"/>
  <c r="C418" i="67"/>
  <c r="C401" i="71"/>
  <c r="C419" i="71"/>
  <c r="C506" i="64"/>
  <c r="C464" i="64"/>
  <c r="C437" i="70"/>
  <c r="C418" i="66"/>
  <c r="C401" i="72"/>
  <c r="C437" i="65"/>
  <c r="C418" i="65"/>
  <c r="C437" i="66"/>
  <c r="C456" i="66"/>
  <c r="C418" i="69"/>
  <c r="C437" i="69"/>
  <c r="C521" i="68"/>
  <c r="C419" i="72"/>
  <c r="C485" i="64"/>
  <c r="C569" i="68"/>
  <c r="C456" i="67"/>
  <c r="C418" i="70"/>
  <c r="G94" i="63"/>
  <c r="G158" i="61"/>
  <c r="G167" i="62"/>
  <c r="G136" i="63"/>
  <c r="G152" i="62"/>
  <c r="G94" i="61"/>
  <c r="G27" i="63"/>
  <c r="G140" i="63"/>
  <c r="G459" i="65"/>
  <c r="G14" i="63"/>
  <c r="G132" i="63"/>
  <c r="G158" i="62"/>
  <c r="G17" i="63"/>
  <c r="G115" i="63"/>
  <c r="G176" i="62"/>
  <c r="G509" i="64"/>
  <c r="G524" i="64"/>
  <c r="G467" i="65"/>
  <c r="G149" i="63"/>
  <c r="G98" i="63"/>
  <c r="G168" i="63"/>
  <c r="G76" i="63"/>
  <c r="G169" i="61"/>
  <c r="G518" i="64"/>
  <c r="G446" i="72"/>
  <c r="G470" i="69"/>
  <c r="G525" i="64"/>
  <c r="G584" i="68"/>
  <c r="G470" i="70"/>
  <c r="G470" i="67"/>
  <c r="G121" i="63"/>
  <c r="G22" i="63"/>
  <c r="G155" i="63"/>
  <c r="G453" i="71"/>
  <c r="G466" i="67"/>
  <c r="G559" i="68"/>
  <c r="G141" i="63"/>
  <c r="G139" i="63"/>
  <c r="G519" i="64"/>
  <c r="G416" i="72"/>
  <c r="G21" i="62"/>
  <c r="G459" i="67"/>
  <c r="G60" i="63"/>
  <c r="G35" i="63"/>
  <c r="G459" i="70"/>
  <c r="G473" i="70"/>
  <c r="G93" i="62"/>
  <c r="G157" i="63"/>
  <c r="G465" i="69"/>
  <c r="G145" i="63"/>
  <c r="G446" i="71"/>
  <c r="G127" i="63"/>
  <c r="G156" i="63"/>
  <c r="G168" i="62"/>
  <c r="G74" i="63"/>
  <c r="G36" i="63"/>
  <c r="G53" i="63"/>
  <c r="G434" i="69"/>
  <c r="G148" i="63"/>
  <c r="G67" i="63"/>
  <c r="G450" i="72"/>
  <c r="G163" i="63"/>
  <c r="G112" i="63"/>
  <c r="G107" i="63"/>
  <c r="G177" i="63"/>
  <c r="G18" i="63"/>
  <c r="G170" i="61"/>
  <c r="G114" i="61"/>
  <c r="G6" i="63"/>
  <c r="G140" i="62"/>
  <c r="G427" i="71"/>
  <c r="G117" i="63"/>
  <c r="G94" i="62"/>
  <c r="G467" i="66"/>
  <c r="G171" i="63"/>
  <c r="G428" i="72"/>
  <c r="G95" i="61"/>
  <c r="G176" i="63"/>
  <c r="G100" i="63"/>
  <c r="G461" i="65"/>
  <c r="G138" i="63"/>
  <c r="G110" i="63"/>
  <c r="G425" i="71"/>
  <c r="G118" i="63"/>
  <c r="G535" i="68"/>
  <c r="G591" i="68"/>
  <c r="G468" i="65"/>
  <c r="G579" i="68"/>
  <c r="G16" i="63"/>
  <c r="G428" i="69"/>
  <c r="G152" i="61"/>
  <c r="G15" i="63"/>
  <c r="G587" i="68"/>
  <c r="G466" i="69"/>
  <c r="G115" i="62"/>
  <c r="G101" i="63"/>
  <c r="G453" i="70"/>
  <c r="G447" i="69"/>
  <c r="G407" i="71"/>
  <c r="G149" i="62"/>
  <c r="G102" i="63"/>
  <c r="G54" i="63"/>
  <c r="G38" i="63"/>
  <c r="G102" i="61"/>
  <c r="G151" i="61"/>
  <c r="G135" i="63"/>
  <c r="G116" i="63"/>
  <c r="G96" i="63"/>
  <c r="G150" i="63"/>
  <c r="G434" i="72"/>
  <c r="G133" i="63"/>
  <c r="G114" i="63"/>
  <c r="G174" i="63"/>
  <c r="G29" i="63"/>
  <c r="G102" i="62"/>
  <c r="G473" i="69"/>
  <c r="G467" i="67"/>
  <c r="G72" i="63"/>
  <c r="G511" i="64"/>
  <c r="G95" i="62"/>
  <c r="G86" i="63"/>
  <c r="G151" i="62"/>
  <c r="G175" i="63"/>
  <c r="G129" i="63"/>
  <c r="G566" i="68"/>
  <c r="G121" i="62"/>
  <c r="G453" i="72"/>
  <c r="G151" i="63"/>
  <c r="G169" i="63"/>
  <c r="G473" i="67"/>
  <c r="G170" i="63"/>
  <c r="G21" i="63"/>
  <c r="G56" i="63"/>
  <c r="G137" i="63"/>
  <c r="G583" i="68"/>
  <c r="G73" i="63"/>
  <c r="G134" i="63"/>
  <c r="G122" i="63"/>
  <c r="G167" i="61"/>
  <c r="G410" i="71"/>
  <c r="G112" i="61"/>
  <c r="G459" i="66"/>
  <c r="G520" i="64"/>
  <c r="G114" i="62"/>
  <c r="G165" i="63"/>
  <c r="G131" i="63"/>
  <c r="G8" i="63"/>
  <c r="G79" i="63"/>
  <c r="G572" i="68"/>
  <c r="G126" i="63"/>
  <c r="G149" i="61"/>
  <c r="G65" i="63"/>
  <c r="G466" i="70"/>
  <c r="G41" i="63"/>
  <c r="G167" i="63"/>
  <c r="G159" i="63"/>
  <c r="G447" i="72"/>
  <c r="G99" i="63"/>
  <c r="G173" i="63"/>
  <c r="G103" i="63"/>
  <c r="G409" i="71"/>
  <c r="G121" i="61"/>
  <c r="G97" i="63"/>
  <c r="G91" i="63"/>
  <c r="G470" i="65"/>
  <c r="G115" i="61"/>
  <c r="G153" i="63"/>
  <c r="G176" i="61"/>
  <c r="G473" i="66"/>
  <c r="G112" i="62"/>
  <c r="G108" i="63"/>
  <c r="G467" i="69"/>
  <c r="G95" i="63"/>
  <c r="G84" i="63"/>
  <c r="G75" i="63"/>
  <c r="G158" i="63"/>
  <c r="G57" i="63"/>
  <c r="G521" i="64"/>
  <c r="G410" i="72"/>
  <c r="G447" i="71"/>
  <c r="G48" i="63"/>
  <c r="G37" i="63"/>
  <c r="G169" i="62"/>
  <c r="G152" i="63"/>
  <c r="G459" i="69"/>
  <c r="G469" i="65"/>
  <c r="G113" i="61"/>
  <c r="G170" i="62"/>
  <c r="G21" i="61"/>
  <c r="G34" i="63"/>
  <c r="G590" i="68"/>
  <c r="G120" i="63"/>
  <c r="G46" i="63"/>
  <c r="G466" i="66"/>
  <c r="G450" i="71"/>
  <c r="G473" i="65"/>
  <c r="G154" i="63"/>
  <c r="G467" i="70"/>
  <c r="G503" i="64"/>
  <c r="G147" i="63"/>
  <c r="G119" i="63"/>
  <c r="G130" i="63"/>
  <c r="G140" i="61"/>
  <c r="G458" i="69"/>
  <c r="G470" i="66"/>
  <c r="G136" i="62"/>
  <c r="G427" i="69"/>
  <c r="G469" i="70"/>
  <c r="G70" i="63"/>
  <c r="G409" i="72"/>
  <c r="G425" i="72"/>
  <c r="G128" i="63"/>
  <c r="G407" i="72"/>
  <c r="G106" i="63"/>
  <c r="G468" i="66"/>
  <c r="G452" i="71"/>
  <c r="G468" i="69"/>
  <c r="G113" i="62"/>
  <c r="G74" i="62"/>
  <c r="G448" i="72"/>
  <c r="G117" i="62"/>
  <c r="G9" i="63"/>
  <c r="G469" i="69"/>
  <c r="G146" i="63"/>
  <c r="G85" i="63"/>
  <c r="G585" i="68"/>
  <c r="G144" i="63"/>
  <c r="G589" i="68"/>
  <c r="G461" i="67"/>
  <c r="G472" i="69"/>
  <c r="G125" i="63"/>
  <c r="G542" i="68"/>
  <c r="G466" i="65"/>
  <c r="G113" i="63"/>
  <c r="G154" i="61"/>
  <c r="G445" i="72"/>
  <c r="G439" i="72"/>
  <c r="G465" i="70"/>
  <c r="G458" i="70"/>
  <c r="G469" i="66"/>
  <c r="G408" i="71"/>
  <c r="G574" i="68"/>
  <c r="G460" i="65"/>
  <c r="G586" i="68"/>
  <c r="G68" i="62"/>
  <c r="G117" i="61"/>
  <c r="G132" i="61"/>
  <c r="G172" i="61"/>
  <c r="G463" i="69"/>
  <c r="G461" i="70"/>
  <c r="G451" i="72"/>
  <c r="G582" i="68"/>
  <c r="G449" i="72"/>
  <c r="G533" i="68"/>
  <c r="G446" i="69"/>
  <c r="G461" i="69"/>
  <c r="G162" i="63"/>
  <c r="G444" i="69"/>
  <c r="G55" i="63"/>
  <c r="G453" i="69"/>
  <c r="G130" i="62"/>
  <c r="G427" i="72"/>
  <c r="G416" i="71"/>
  <c r="G471" i="69"/>
  <c r="G441" i="71"/>
  <c r="G434" i="70"/>
  <c r="G109" i="63"/>
  <c r="G111" i="63"/>
  <c r="G517" i="64"/>
  <c r="G168" i="61"/>
  <c r="G464" i="70"/>
  <c r="G451" i="71"/>
  <c r="G448" i="71"/>
  <c r="G408" i="72"/>
  <c r="G482" i="64"/>
  <c r="G150" i="61"/>
  <c r="G12" i="61"/>
  <c r="G457" i="69"/>
  <c r="G534" i="68"/>
  <c r="G164" i="63"/>
  <c r="G464" i="69"/>
  <c r="G463" i="70"/>
  <c r="G443" i="72"/>
  <c r="G471" i="70"/>
  <c r="G89" i="62"/>
  <c r="G558" i="68"/>
  <c r="G150" i="62"/>
  <c r="G434" i="71"/>
  <c r="G130" i="61"/>
  <c r="G439" i="71"/>
  <c r="G445" i="71"/>
  <c r="G469" i="67"/>
  <c r="G581" i="68"/>
  <c r="G428" i="71"/>
  <c r="G425" i="69"/>
  <c r="G97" i="62"/>
  <c r="G452" i="72"/>
  <c r="G461" i="66"/>
  <c r="G468" i="67"/>
  <c r="G462" i="70"/>
  <c r="G172" i="63"/>
  <c r="G7" i="63"/>
  <c r="G93" i="61"/>
  <c r="G472" i="70"/>
  <c r="G468" i="70"/>
  <c r="G93" i="63"/>
  <c r="G588" i="68"/>
  <c r="G510" i="64"/>
  <c r="G449" i="71"/>
  <c r="G28" i="63"/>
  <c r="G87" i="62"/>
  <c r="G154" i="62"/>
  <c r="G47" i="63"/>
  <c r="G166" i="63"/>
  <c r="G443" i="71"/>
  <c r="G66" i="63"/>
  <c r="G441" i="72"/>
  <c r="G424" i="72"/>
  <c r="G551" i="68"/>
  <c r="G512" i="64"/>
  <c r="G5" i="62"/>
  <c r="G491" i="64"/>
  <c r="G553" i="68"/>
  <c r="G438" i="71"/>
  <c r="G52" i="61"/>
  <c r="G8" i="62"/>
  <c r="G449" i="69"/>
  <c r="G68" i="61"/>
  <c r="G462" i="69"/>
  <c r="G147" i="61"/>
  <c r="G137" i="61"/>
  <c r="G92" i="63"/>
  <c r="G83" i="62"/>
  <c r="G69" i="62"/>
  <c r="G64" i="62"/>
  <c r="G50" i="63"/>
  <c r="G40" i="61"/>
  <c r="G26" i="62"/>
  <c r="G6" i="61"/>
  <c r="G430" i="67"/>
  <c r="G136" i="61"/>
  <c r="G460" i="70"/>
  <c r="G131" i="61"/>
  <c r="G34" i="62"/>
  <c r="G29" i="61"/>
  <c r="G68" i="63"/>
  <c r="G65" i="62"/>
  <c r="G17" i="62"/>
  <c r="G426" i="72"/>
  <c r="G131" i="62"/>
  <c r="G127" i="62"/>
  <c r="G71" i="61"/>
  <c r="G124" i="63"/>
  <c r="G445" i="70"/>
  <c r="G165" i="62"/>
  <c r="G118" i="61"/>
  <c r="G103" i="62"/>
  <c r="G78" i="63"/>
  <c r="G59" i="63"/>
  <c r="G50" i="62"/>
  <c r="G31" i="62"/>
  <c r="G12" i="63"/>
  <c r="G70" i="61"/>
  <c r="G166" i="61"/>
  <c r="G135" i="61"/>
  <c r="G116" i="62"/>
  <c r="G107" i="62"/>
  <c r="G75" i="61"/>
  <c r="G60" i="62"/>
  <c r="G53" i="62"/>
  <c r="G41" i="61"/>
  <c r="G36" i="62"/>
  <c r="G59" i="61"/>
  <c r="G31" i="63"/>
  <c r="G12" i="62"/>
  <c r="G449" i="70"/>
  <c r="G51" i="63"/>
  <c r="G477" i="64"/>
  <c r="G20" i="61"/>
  <c r="G457" i="70"/>
  <c r="G449" i="67"/>
  <c r="G174" i="62"/>
  <c r="G159" i="61"/>
  <c r="G129" i="62"/>
  <c r="G101" i="61"/>
  <c r="G96" i="62"/>
  <c r="G78" i="62"/>
  <c r="G64" i="63"/>
  <c r="G59" i="62"/>
  <c r="G54" i="61"/>
  <c r="G31" i="61"/>
  <c r="G14" i="61"/>
  <c r="G561" i="68"/>
  <c r="G444" i="72"/>
  <c r="G153" i="62"/>
  <c r="G72" i="62"/>
  <c r="G52" i="62"/>
  <c r="G19" i="62"/>
  <c r="G163" i="61"/>
  <c r="G148" i="61"/>
  <c r="G90" i="62"/>
  <c r="G86" i="62"/>
  <c r="G87" i="63"/>
  <c r="G18" i="61"/>
  <c r="G175" i="61"/>
  <c r="G58" i="61"/>
  <c r="G45" i="61"/>
  <c r="G17" i="61"/>
  <c r="G161" i="63"/>
  <c r="G145" i="61"/>
  <c r="G40" i="62"/>
  <c r="G108" i="61"/>
  <c r="G445" i="67"/>
  <c r="G173" i="61"/>
  <c r="G58" i="63"/>
  <c r="G46" i="62"/>
  <c r="G40" i="63"/>
  <c r="G26" i="63"/>
  <c r="G426" i="70"/>
  <c r="G133" i="61"/>
  <c r="G49" i="63"/>
  <c r="G39" i="61"/>
  <c r="G30" i="63"/>
  <c r="G163" i="62"/>
  <c r="G72" i="61"/>
  <c r="G29" i="62"/>
  <c r="G11" i="61"/>
  <c r="G480" i="64"/>
  <c r="G119" i="61"/>
  <c r="G110" i="62"/>
  <c r="G100" i="61"/>
  <c r="G88" i="61"/>
  <c r="G77" i="62"/>
  <c r="G30" i="61"/>
  <c r="G13" i="62"/>
  <c r="G89" i="63"/>
  <c r="G442" i="71"/>
  <c r="G175" i="62"/>
  <c r="G126" i="62"/>
  <c r="G120" i="62"/>
  <c r="G116" i="61"/>
  <c r="G99" i="61"/>
  <c r="G91" i="62"/>
  <c r="G48" i="61"/>
  <c r="G33" i="62"/>
  <c r="G46" i="61"/>
  <c r="G13" i="61"/>
  <c r="G145" i="62"/>
  <c r="G120" i="61"/>
  <c r="G76" i="62"/>
  <c r="G37" i="61"/>
  <c r="G20" i="62"/>
  <c r="G449" i="65"/>
  <c r="G143" i="63"/>
  <c r="G537" i="68"/>
  <c r="G138" i="62"/>
  <c r="G134" i="61"/>
  <c r="G110" i="61"/>
  <c r="G92" i="62"/>
  <c r="G88" i="62"/>
  <c r="G84" i="62"/>
  <c r="G77" i="61"/>
  <c r="G69" i="63"/>
  <c r="G65" i="61"/>
  <c r="G54" i="62"/>
  <c r="G14" i="62"/>
  <c r="G10" i="61"/>
  <c r="G87" i="61"/>
  <c r="G126" i="61"/>
  <c r="G71" i="63"/>
  <c r="G38" i="62"/>
  <c r="G33" i="61"/>
  <c r="G20" i="63"/>
  <c r="G15" i="61"/>
  <c r="G122" i="62"/>
  <c r="G157" i="61"/>
  <c r="G148" i="62"/>
  <c r="G573" i="68"/>
  <c r="G430" i="66"/>
  <c r="G9" i="61"/>
  <c r="G165" i="61"/>
  <c r="G137" i="62"/>
  <c r="G134" i="62"/>
  <c r="G118" i="62"/>
  <c r="G103" i="61"/>
  <c r="G73" i="61"/>
  <c r="G69" i="61"/>
  <c r="G45" i="62"/>
  <c r="G26" i="61"/>
  <c r="G16" i="61"/>
  <c r="G440" i="72"/>
  <c r="G99" i="62"/>
  <c r="G60" i="61"/>
  <c r="G424" i="67"/>
  <c r="G433" i="66"/>
  <c r="G426" i="66"/>
  <c r="G32" i="63"/>
  <c r="G460" i="69"/>
  <c r="G157" i="62"/>
  <c r="G108" i="62"/>
  <c r="G37" i="62"/>
  <c r="G22" i="61"/>
  <c r="G10" i="62"/>
  <c r="G132" i="62"/>
  <c r="G100" i="62"/>
  <c r="G18" i="62"/>
  <c r="G173" i="62"/>
  <c r="G92" i="61"/>
  <c r="G89" i="61"/>
  <c r="G522" i="64"/>
  <c r="G30" i="62"/>
  <c r="G174" i="61"/>
  <c r="G155" i="62"/>
  <c r="G83" i="61"/>
  <c r="G78" i="61"/>
  <c r="G64" i="61"/>
  <c r="G58" i="62"/>
  <c r="G10" i="63"/>
  <c r="G139" i="61"/>
  <c r="G76" i="61"/>
  <c r="G71" i="62"/>
  <c r="G67" i="61"/>
  <c r="G57" i="62"/>
  <c r="G51" i="61"/>
  <c r="G41" i="62"/>
  <c r="G19" i="63"/>
  <c r="G426" i="67"/>
  <c r="G5" i="63"/>
  <c r="G464" i="67"/>
  <c r="G98" i="62"/>
  <c r="G471" i="67"/>
  <c r="G111" i="62"/>
  <c r="G177" i="62"/>
  <c r="G156" i="62"/>
  <c r="G147" i="62"/>
  <c r="G141" i="61"/>
  <c r="G129" i="61"/>
  <c r="G27" i="62"/>
  <c r="G36" i="61"/>
  <c r="G442" i="72"/>
  <c r="G426" i="71"/>
  <c r="G445" i="69"/>
  <c r="G57" i="61"/>
  <c r="G22" i="62"/>
  <c r="G11" i="62"/>
  <c r="G111" i="61"/>
  <c r="G460" i="66"/>
  <c r="G155" i="61"/>
  <c r="G73" i="62"/>
  <c r="G50" i="61"/>
  <c r="G501" i="64"/>
  <c r="G171" i="62"/>
  <c r="G91" i="61"/>
  <c r="G56" i="61"/>
  <c r="G433" i="65"/>
  <c r="G438" i="72"/>
  <c r="G97" i="61"/>
  <c r="G32" i="61"/>
  <c r="G177" i="61"/>
  <c r="G141" i="62"/>
  <c r="G88" i="63"/>
  <c r="G49" i="62"/>
  <c r="G45" i="63"/>
  <c r="G39" i="62"/>
  <c r="G35" i="62"/>
  <c r="G16" i="62"/>
  <c r="G5" i="61"/>
  <c r="G445" i="65"/>
  <c r="G426" i="69"/>
  <c r="G449" i="66"/>
  <c r="G171" i="61"/>
  <c r="G135" i="62"/>
  <c r="G56" i="62"/>
  <c r="G38" i="61"/>
  <c r="G15" i="62"/>
  <c r="G8" i="61"/>
  <c r="G96" i="61"/>
  <c r="G27" i="61"/>
  <c r="G48" i="62"/>
  <c r="G440" i="71"/>
  <c r="G133" i="62"/>
  <c r="G49" i="61"/>
  <c r="G529" i="68"/>
  <c r="G52" i="63"/>
  <c r="G32" i="62"/>
  <c r="G452" i="69"/>
  <c r="G460" i="67"/>
  <c r="G35" i="61"/>
  <c r="G6" i="62"/>
  <c r="G90" i="61"/>
  <c r="G86" i="61"/>
  <c r="G51" i="62"/>
  <c r="G77" i="63"/>
  <c r="G90" i="63"/>
  <c r="G74" i="61"/>
  <c r="G39" i="63"/>
  <c r="G166" i="62"/>
  <c r="G53" i="61"/>
  <c r="G19" i="61"/>
  <c r="G105" i="63"/>
  <c r="G138" i="61"/>
  <c r="G172" i="62"/>
  <c r="G122" i="61"/>
  <c r="G79" i="62"/>
  <c r="G34" i="61"/>
  <c r="G11" i="63"/>
  <c r="G153" i="61"/>
  <c r="G139" i="62"/>
  <c r="G159" i="62"/>
  <c r="G98" i="61"/>
  <c r="G67" i="62"/>
  <c r="G79" i="61"/>
  <c r="G33" i="63"/>
  <c r="G55" i="62"/>
  <c r="G156" i="61"/>
  <c r="G84" i="61"/>
  <c r="G55" i="61"/>
  <c r="G75" i="62"/>
  <c r="G70" i="62"/>
  <c r="G444" i="71"/>
  <c r="G119" i="62"/>
  <c r="G101" i="62"/>
  <c r="G83" i="63"/>
  <c r="G557" i="68"/>
  <c r="G13" i="63"/>
  <c r="G9" i="62"/>
  <c r="G127" i="61"/>
  <c r="G107" i="61"/>
  <c r="G483" i="64"/>
  <c r="G532" i="68"/>
  <c r="G458" i="65"/>
  <c r="G458" i="66"/>
  <c r="G413" i="71"/>
  <c r="G465" i="67"/>
  <c r="G430" i="65"/>
  <c r="G563" i="68"/>
  <c r="G125" i="61"/>
  <c r="G439" i="65"/>
  <c r="G434" i="67"/>
  <c r="G420" i="66"/>
  <c r="G426" i="65"/>
  <c r="G442" i="69"/>
  <c r="G445" i="66"/>
  <c r="G430" i="70"/>
  <c r="G439" i="67"/>
  <c r="G548" i="68"/>
  <c r="G412" i="71"/>
  <c r="G463" i="67"/>
  <c r="G431" i="67"/>
  <c r="G531" i="68"/>
  <c r="G106" i="62"/>
  <c r="G474" i="64"/>
  <c r="G471" i="65"/>
  <c r="G446" i="70"/>
  <c r="G446" i="66"/>
  <c r="G530" i="68"/>
  <c r="G490" i="64"/>
  <c r="G580" i="68"/>
  <c r="G565" i="68"/>
  <c r="G430" i="71"/>
  <c r="G421" i="66"/>
  <c r="G528" i="68"/>
  <c r="G423" i="67"/>
  <c r="G526" i="68"/>
  <c r="G4" i="63"/>
  <c r="G493" i="64"/>
  <c r="G450" i="66"/>
  <c r="G411" i="72"/>
  <c r="G469" i="64"/>
  <c r="G427" i="70"/>
  <c r="G146" i="61"/>
  <c r="G454" i="66"/>
  <c r="G437" i="71"/>
  <c r="G414" i="71"/>
  <c r="G578" i="68"/>
  <c r="G25" i="62"/>
  <c r="G454" i="65"/>
  <c r="G162" i="61"/>
  <c r="G492" i="64"/>
  <c r="G25" i="61"/>
  <c r="G471" i="66"/>
  <c r="G412" i="72"/>
  <c r="G440" i="66"/>
  <c r="G66" i="62"/>
  <c r="G85" i="61"/>
  <c r="G403" i="71"/>
  <c r="G523" i="68"/>
  <c r="G497" i="64"/>
  <c r="G446" i="67"/>
  <c r="G555" i="68"/>
  <c r="G575" i="68"/>
  <c r="G499" i="64"/>
  <c r="G448" i="67"/>
  <c r="G109" i="62"/>
  <c r="G25" i="63"/>
  <c r="G440" i="67"/>
  <c r="G523" i="64"/>
  <c r="G451" i="67"/>
  <c r="G421" i="72"/>
  <c r="G429" i="72"/>
  <c r="G495" i="64"/>
  <c r="G453" i="65"/>
  <c r="G543" i="68"/>
  <c r="G433" i="71"/>
  <c r="G538" i="68"/>
  <c r="G462" i="67"/>
  <c r="G4" i="61"/>
  <c r="G516" i="64"/>
  <c r="G541" i="68"/>
  <c r="G144" i="62"/>
  <c r="G540" i="68"/>
  <c r="G424" i="70"/>
  <c r="G448" i="66"/>
  <c r="G443" i="70"/>
  <c r="G443" i="67"/>
  <c r="G456" i="70"/>
  <c r="G417" i="72"/>
  <c r="G421" i="69"/>
  <c r="G405" i="71"/>
  <c r="G435" i="71"/>
  <c r="G4" i="62"/>
  <c r="G164" i="62"/>
  <c r="G462" i="65"/>
  <c r="G428" i="67"/>
  <c r="G415" i="71"/>
  <c r="G567" i="68"/>
  <c r="G450" i="65"/>
  <c r="G472" i="67"/>
  <c r="G433" i="69"/>
  <c r="G433" i="70"/>
  <c r="G442" i="67"/>
  <c r="G109" i="61"/>
  <c r="G406" i="71"/>
  <c r="G478" i="64"/>
  <c r="G451" i="70"/>
  <c r="G427" i="66"/>
  <c r="G162" i="62"/>
  <c r="G456" i="69"/>
  <c r="G429" i="69"/>
  <c r="G564" i="68"/>
  <c r="G432" i="65"/>
  <c r="G472" i="66"/>
  <c r="G527" i="68"/>
  <c r="G415" i="72"/>
  <c r="G44" i="63"/>
  <c r="G63" i="63"/>
  <c r="G429" i="65"/>
  <c r="G425" i="66"/>
  <c r="G432" i="67"/>
  <c r="G7" i="62"/>
  <c r="G85" i="62"/>
  <c r="G448" i="69"/>
  <c r="G452" i="66"/>
  <c r="G556" i="68"/>
  <c r="G515" i="64"/>
  <c r="G430" i="72"/>
  <c r="G414" i="72"/>
  <c r="G447" i="65"/>
  <c r="G444" i="70"/>
  <c r="G421" i="71"/>
  <c r="G433" i="72"/>
  <c r="G429" i="70"/>
  <c r="G472" i="64"/>
  <c r="G423" i="70"/>
  <c r="G423" i="72"/>
  <c r="G424" i="66"/>
  <c r="G488" i="64"/>
  <c r="G475" i="64"/>
  <c r="G432" i="69"/>
  <c r="G450" i="70"/>
  <c r="G28" i="62"/>
  <c r="G420" i="67"/>
  <c r="G571" i="68"/>
  <c r="G514" i="64"/>
  <c r="G432" i="70"/>
  <c r="G7" i="61"/>
  <c r="G453" i="67"/>
  <c r="G439" i="66"/>
  <c r="G428" i="65"/>
  <c r="G439" i="69"/>
  <c r="G425" i="70"/>
  <c r="G443" i="65"/>
  <c r="G128" i="61"/>
  <c r="G448" i="70"/>
  <c r="G444" i="67"/>
  <c r="G447" i="67"/>
  <c r="G435" i="67"/>
  <c r="G405" i="72"/>
  <c r="G472" i="65"/>
  <c r="G429" i="67"/>
  <c r="G82" i="61"/>
  <c r="G431" i="70"/>
  <c r="G428" i="66"/>
  <c r="G435" i="70"/>
  <c r="G442" i="70"/>
  <c r="G443" i="69"/>
  <c r="G434" i="65"/>
  <c r="G63" i="62"/>
  <c r="G447" i="70"/>
  <c r="G411" i="71"/>
  <c r="G539" i="68"/>
  <c r="G562" i="68"/>
  <c r="G443" i="66"/>
  <c r="G442" i="65"/>
  <c r="G44" i="62"/>
  <c r="G431" i="72"/>
  <c r="G464" i="65"/>
  <c r="G427" i="65"/>
  <c r="G144" i="61"/>
  <c r="G428" i="70"/>
  <c r="G470" i="64"/>
  <c r="G465" i="65"/>
  <c r="G423" i="71"/>
  <c r="G125" i="62"/>
  <c r="G421" i="70"/>
  <c r="G454" i="70"/>
  <c r="G429" i="66"/>
  <c r="G440" i="65"/>
  <c r="G476" i="64"/>
  <c r="G450" i="67"/>
  <c r="G500" i="64"/>
  <c r="G421" i="67"/>
  <c r="G146" i="62"/>
  <c r="G421" i="65"/>
  <c r="G434" i="66"/>
  <c r="G452" i="67"/>
  <c r="G446" i="65"/>
  <c r="G431" i="65"/>
  <c r="G440" i="69"/>
  <c r="G423" i="65"/>
  <c r="G442" i="66"/>
  <c r="G439" i="70"/>
  <c r="G403" i="72"/>
  <c r="G424" i="71"/>
  <c r="G435" i="65"/>
  <c r="G471" i="64"/>
  <c r="G420" i="65"/>
  <c r="G423" i="66"/>
  <c r="G82" i="63"/>
  <c r="G552" i="68"/>
  <c r="G423" i="69"/>
  <c r="G424" i="69"/>
  <c r="G452" i="65"/>
  <c r="G444" i="66"/>
  <c r="G458" i="67"/>
  <c r="G550" i="68"/>
  <c r="G432" i="66"/>
  <c r="G427" i="67"/>
  <c r="G454" i="67"/>
  <c r="G479" i="64"/>
  <c r="G425" i="65"/>
  <c r="G44" i="61"/>
  <c r="G560" i="68"/>
  <c r="G435" i="66"/>
  <c r="G429" i="71"/>
  <c r="G425" i="67"/>
  <c r="G481" i="64"/>
  <c r="G451" i="66"/>
  <c r="G498" i="64"/>
  <c r="G451" i="69"/>
  <c r="G513" i="64"/>
  <c r="G453" i="66"/>
  <c r="G413" i="72"/>
  <c r="G463" i="66"/>
  <c r="G432" i="71"/>
  <c r="G502" i="64"/>
  <c r="G28" i="61"/>
  <c r="G577" i="68"/>
  <c r="G420" i="70"/>
  <c r="G496" i="64"/>
  <c r="G63" i="61"/>
  <c r="G431" i="69"/>
  <c r="G447" i="66"/>
  <c r="G66" i="61"/>
  <c r="G464" i="66"/>
  <c r="G487" i="64"/>
  <c r="G494" i="64"/>
  <c r="G463" i="65"/>
  <c r="G82" i="62"/>
  <c r="G454" i="69"/>
  <c r="G465" i="66"/>
  <c r="G451" i="65"/>
  <c r="G504" i="64"/>
  <c r="G164" i="61"/>
  <c r="G576" i="68"/>
  <c r="G435" i="72"/>
  <c r="G420" i="69"/>
  <c r="G547" i="68"/>
  <c r="G431" i="71"/>
  <c r="G431" i="66"/>
  <c r="G440" i="70"/>
  <c r="G466" i="64"/>
  <c r="G444" i="65"/>
  <c r="G450" i="69"/>
  <c r="G47" i="62"/>
  <c r="G452" i="70"/>
  <c r="G128" i="62"/>
  <c r="G437" i="72"/>
  <c r="G462" i="66"/>
  <c r="G432" i="72"/>
  <c r="G473" i="64"/>
  <c r="G106" i="61"/>
  <c r="G47" i="61"/>
  <c r="G554" i="68"/>
  <c r="G508" i="64"/>
  <c r="G417" i="71"/>
  <c r="G424" i="65"/>
  <c r="G406" i="72"/>
  <c r="G467" i="64"/>
  <c r="G524" i="68"/>
  <c r="G536" i="68"/>
  <c r="G433" i="67"/>
  <c r="G430" i="69"/>
  <c r="G448" i="65"/>
  <c r="G435" i="69"/>
  <c r="G465" i="64"/>
  <c r="G422" i="69"/>
  <c r="G81" i="63"/>
  <c r="G402" i="72"/>
  <c r="G24" i="63"/>
  <c r="G438" i="66"/>
  <c r="G419" i="67"/>
  <c r="G124" i="62"/>
  <c r="G422" i="65"/>
  <c r="G489" i="64"/>
  <c r="G438" i="67"/>
  <c r="G438" i="65"/>
  <c r="G457" i="66"/>
  <c r="G62" i="61"/>
  <c r="G422" i="66"/>
  <c r="G43" i="62"/>
  <c r="G404" i="71"/>
  <c r="G507" i="64"/>
  <c r="G81" i="62"/>
  <c r="G419" i="70"/>
  <c r="G438" i="70"/>
  <c r="G161" i="61"/>
  <c r="G457" i="65"/>
  <c r="G143" i="62"/>
  <c r="G81" i="61"/>
  <c r="G105" i="62"/>
  <c r="G420" i="72"/>
  <c r="G441" i="65"/>
  <c r="G62" i="62"/>
  <c r="G161" i="62"/>
  <c r="G62" i="63"/>
  <c r="G419" i="69"/>
  <c r="G124" i="61"/>
  <c r="G24" i="61"/>
  <c r="G24" i="62"/>
  <c r="G422" i="67"/>
  <c r="G546" i="68"/>
  <c r="G422" i="71"/>
  <c r="G441" i="70"/>
  <c r="G404" i="72"/>
  <c r="G402" i="71"/>
  <c r="G468" i="64"/>
  <c r="G419" i="66"/>
  <c r="G549" i="68"/>
  <c r="G3" i="62"/>
  <c r="G570" i="68"/>
  <c r="G422" i="72"/>
  <c r="G43" i="61"/>
  <c r="G43" i="63"/>
  <c r="G3" i="61"/>
  <c r="G457" i="67"/>
  <c r="G525" i="68"/>
  <c r="G441" i="69"/>
  <c r="G3" i="63"/>
  <c r="G441" i="66"/>
  <c r="G522" i="68"/>
  <c r="G441" i="67"/>
  <c r="G143" i="61"/>
  <c r="G438" i="69"/>
  <c r="G422" i="70"/>
  <c r="G105" i="61"/>
  <c r="G420" i="71"/>
  <c r="G486" i="64"/>
  <c r="G419" i="65"/>
  <c r="G506" i="64"/>
  <c r="G545" i="68"/>
  <c r="G419" i="72"/>
  <c r="G437" i="65"/>
  <c r="G437" i="67"/>
  <c r="G401" i="72"/>
  <c r="G456" i="67"/>
  <c r="G418" i="65"/>
  <c r="G485" i="64"/>
  <c r="G456" i="65"/>
  <c r="G401" i="71"/>
  <c r="G437" i="70"/>
  <c r="G437" i="69"/>
  <c r="G456" i="66"/>
  <c r="G464" i="64"/>
  <c r="G418" i="67"/>
  <c r="G418" i="70"/>
  <c r="G521" i="68"/>
  <c r="G569" i="68"/>
  <c r="G418" i="66"/>
  <c r="G419" i="71"/>
  <c r="G418" i="69"/>
  <c r="G437" i="66"/>
  <c r="K152" i="62"/>
  <c r="K38" i="63"/>
  <c r="K102" i="62"/>
  <c r="K11" i="63"/>
  <c r="K12" i="63"/>
  <c r="K155" i="63"/>
  <c r="K159" i="63"/>
  <c r="K409" i="71"/>
  <c r="K470" i="67"/>
  <c r="K453" i="71"/>
  <c r="K514" i="64"/>
  <c r="K517" i="64"/>
  <c r="K466" i="67"/>
  <c r="K582" i="68"/>
  <c r="K466" i="69"/>
  <c r="K100" i="63"/>
  <c r="K170" i="62"/>
  <c r="K41" i="63"/>
  <c r="K158" i="61"/>
  <c r="K149" i="62"/>
  <c r="K168" i="63"/>
  <c r="K176" i="63"/>
  <c r="K94" i="61"/>
  <c r="K93" i="63"/>
  <c r="K53" i="63"/>
  <c r="K459" i="65"/>
  <c r="K475" i="64"/>
  <c r="K113" i="63"/>
  <c r="K140" i="62"/>
  <c r="K134" i="63"/>
  <c r="K8" i="63"/>
  <c r="K112" i="62"/>
  <c r="K509" i="64"/>
  <c r="K472" i="64"/>
  <c r="K467" i="65"/>
  <c r="K140" i="63"/>
  <c r="K169" i="61"/>
  <c r="K518" i="64"/>
  <c r="K584" i="68"/>
  <c r="K446" i="72"/>
  <c r="K470" i="69"/>
  <c r="K470" i="70"/>
  <c r="K525" i="64"/>
  <c r="K428" i="69"/>
  <c r="K95" i="63"/>
  <c r="K470" i="66"/>
  <c r="K566" i="68"/>
  <c r="K121" i="62"/>
  <c r="K59" i="62"/>
  <c r="K587" i="68"/>
  <c r="K94" i="63"/>
  <c r="K22" i="63"/>
  <c r="K176" i="61"/>
  <c r="K11" i="61"/>
  <c r="K139" i="63"/>
  <c r="K473" i="67"/>
  <c r="K15" i="63"/>
  <c r="K133" i="63"/>
  <c r="K114" i="63"/>
  <c r="K149" i="63"/>
  <c r="K470" i="65"/>
  <c r="K516" i="64"/>
  <c r="K72" i="63"/>
  <c r="K165" i="63"/>
  <c r="K467" i="70"/>
  <c r="K112" i="61"/>
  <c r="K453" i="72"/>
  <c r="K102" i="61"/>
  <c r="K151" i="61"/>
  <c r="K169" i="63"/>
  <c r="K95" i="62"/>
  <c r="K13" i="62"/>
  <c r="K428" i="71"/>
  <c r="K101" i="63"/>
  <c r="K407" i="71"/>
  <c r="K59" i="63"/>
  <c r="K14" i="61"/>
  <c r="K12" i="62"/>
  <c r="K122" i="63"/>
  <c r="K117" i="63"/>
  <c r="K167" i="63"/>
  <c r="K107" i="63"/>
  <c r="K459" i="69"/>
  <c r="K11" i="62"/>
  <c r="K129" i="63"/>
  <c r="K591" i="68"/>
  <c r="K467" i="69"/>
  <c r="K7" i="63"/>
  <c r="K434" i="72"/>
  <c r="K14" i="62"/>
  <c r="K73" i="63"/>
  <c r="K102" i="63"/>
  <c r="K447" i="71"/>
  <c r="K446" i="71"/>
  <c r="K115" i="62"/>
  <c r="K141" i="63"/>
  <c r="K467" i="67"/>
  <c r="K168" i="62"/>
  <c r="K473" i="69"/>
  <c r="K95" i="61"/>
  <c r="K14" i="63"/>
  <c r="K114" i="61"/>
  <c r="K147" i="63"/>
  <c r="K96" i="63"/>
  <c r="K29" i="63"/>
  <c r="K169" i="62"/>
  <c r="K112" i="63"/>
  <c r="K103" i="63"/>
  <c r="K520" i="64"/>
  <c r="K94" i="62"/>
  <c r="K450" i="71"/>
  <c r="K91" i="63"/>
  <c r="K427" i="71"/>
  <c r="K158" i="63"/>
  <c r="K18" i="63"/>
  <c r="K167" i="61"/>
  <c r="K152" i="61"/>
  <c r="K493" i="64"/>
  <c r="K74" i="63"/>
  <c r="K434" i="69"/>
  <c r="K467" i="66"/>
  <c r="K118" i="63"/>
  <c r="K114" i="62"/>
  <c r="K170" i="63"/>
  <c r="K60" i="63"/>
  <c r="K121" i="61"/>
  <c r="K473" i="66"/>
  <c r="K453" i="70"/>
  <c r="K86" i="63"/>
  <c r="K172" i="63"/>
  <c r="K428" i="72"/>
  <c r="K98" i="63"/>
  <c r="K137" i="63"/>
  <c r="K515" i="64"/>
  <c r="K542" i="68"/>
  <c r="K157" i="63"/>
  <c r="K59" i="61"/>
  <c r="K171" i="63"/>
  <c r="K559" i="68"/>
  <c r="K121" i="63"/>
  <c r="K416" i="72"/>
  <c r="K76" i="63"/>
  <c r="K156" i="63"/>
  <c r="K58" i="63"/>
  <c r="K590" i="68"/>
  <c r="K459" i="67"/>
  <c r="K46" i="63"/>
  <c r="K119" i="63"/>
  <c r="K149" i="61"/>
  <c r="K163" i="63"/>
  <c r="K99" i="63"/>
  <c r="K459" i="66"/>
  <c r="K495" i="64"/>
  <c r="K37" i="63"/>
  <c r="K175" i="63"/>
  <c r="K108" i="63"/>
  <c r="K13" i="63"/>
  <c r="K473" i="70"/>
  <c r="K97" i="63"/>
  <c r="K93" i="62"/>
  <c r="K115" i="61"/>
  <c r="K170" i="61"/>
  <c r="K34" i="63"/>
  <c r="K468" i="65"/>
  <c r="K132" i="63"/>
  <c r="K55" i="63"/>
  <c r="K450" i="72"/>
  <c r="K447" i="72"/>
  <c r="K511" i="64"/>
  <c r="K167" i="62"/>
  <c r="K116" i="63"/>
  <c r="K153" i="63"/>
  <c r="K158" i="62"/>
  <c r="K469" i="65"/>
  <c r="K84" i="63"/>
  <c r="K79" i="63"/>
  <c r="K131" i="63"/>
  <c r="K410" i="72"/>
  <c r="K174" i="63"/>
  <c r="K453" i="66"/>
  <c r="K120" i="63"/>
  <c r="K56" i="63"/>
  <c r="K151" i="62"/>
  <c r="K496" i="64"/>
  <c r="K150" i="63"/>
  <c r="K67" i="63"/>
  <c r="K168" i="61"/>
  <c r="K93" i="61"/>
  <c r="K115" i="63"/>
  <c r="K126" i="63"/>
  <c r="K466" i="70"/>
  <c r="K13" i="61"/>
  <c r="K176" i="62"/>
  <c r="K111" i="63"/>
  <c r="K138" i="63"/>
  <c r="K173" i="63"/>
  <c r="K466" i="66"/>
  <c r="K425" i="71"/>
  <c r="K140" i="61"/>
  <c r="K473" i="65"/>
  <c r="K57" i="63"/>
  <c r="K151" i="63"/>
  <c r="K447" i="69"/>
  <c r="K6" i="63"/>
  <c r="K65" i="63"/>
  <c r="K152" i="63"/>
  <c r="K113" i="61"/>
  <c r="K54" i="63"/>
  <c r="K127" i="63"/>
  <c r="K461" i="65"/>
  <c r="K35" i="63"/>
  <c r="K36" i="63"/>
  <c r="K145" i="63"/>
  <c r="K27" i="63"/>
  <c r="K17" i="63"/>
  <c r="K135" i="63"/>
  <c r="K459" i="70"/>
  <c r="K110" i="63"/>
  <c r="K75" i="63"/>
  <c r="K177" i="63"/>
  <c r="K535" i="68"/>
  <c r="K48" i="63"/>
  <c r="K111" i="61"/>
  <c r="K36" i="62"/>
  <c r="K441" i="71"/>
  <c r="K588" i="68"/>
  <c r="K32" i="63"/>
  <c r="K150" i="61"/>
  <c r="K47" i="63"/>
  <c r="K458" i="70"/>
  <c r="K446" i="69"/>
  <c r="K443" i="72"/>
  <c r="K410" i="71"/>
  <c r="K583" i="68"/>
  <c r="K445" i="72"/>
  <c r="K448" i="72"/>
  <c r="K443" i="71"/>
  <c r="K28" i="63"/>
  <c r="K574" i="68"/>
  <c r="K461" i="66"/>
  <c r="K427" i="69"/>
  <c r="K461" i="69"/>
  <c r="K427" i="72"/>
  <c r="K534" i="68"/>
  <c r="K449" i="72"/>
  <c r="K154" i="63"/>
  <c r="K453" i="69"/>
  <c r="K572" i="68"/>
  <c r="K469" i="67"/>
  <c r="K128" i="63"/>
  <c r="K125" i="63"/>
  <c r="K12" i="61"/>
  <c r="K451" i="71"/>
  <c r="K579" i="68"/>
  <c r="K519" i="64"/>
  <c r="K465" i="69"/>
  <c r="K494" i="64"/>
  <c r="K469" i="70"/>
  <c r="K444" i="71"/>
  <c r="K434" i="71"/>
  <c r="K16" i="63"/>
  <c r="K442" i="72"/>
  <c r="K585" i="68"/>
  <c r="K444" i="69"/>
  <c r="K471" i="70"/>
  <c r="K113" i="62"/>
  <c r="K16" i="61"/>
  <c r="K68" i="62"/>
  <c r="K473" i="64"/>
  <c r="K468" i="69"/>
  <c r="K472" i="69"/>
  <c r="K136" i="62"/>
  <c r="K448" i="71"/>
  <c r="K144" i="63"/>
  <c r="K469" i="66"/>
  <c r="K130" i="63"/>
  <c r="K463" i="69"/>
  <c r="K441" i="72"/>
  <c r="K521" i="64"/>
  <c r="K452" i="72"/>
  <c r="K426" i="69"/>
  <c r="K471" i="69"/>
  <c r="K434" i="70"/>
  <c r="K445" i="71"/>
  <c r="K468" i="70"/>
  <c r="K409" i="72"/>
  <c r="K32" i="62"/>
  <c r="K106" i="63"/>
  <c r="K426" i="71"/>
  <c r="K416" i="71"/>
  <c r="K68" i="63"/>
  <c r="K117" i="62"/>
  <c r="K132" i="61"/>
  <c r="K172" i="62"/>
  <c r="K461" i="67"/>
  <c r="K16" i="62"/>
  <c r="K55" i="62"/>
  <c r="K154" i="61"/>
  <c r="K434" i="66"/>
  <c r="K474" i="64"/>
  <c r="K162" i="63"/>
  <c r="K465" i="70"/>
  <c r="K451" i="72"/>
  <c r="K425" i="72"/>
  <c r="K146" i="63"/>
  <c r="K586" i="68"/>
  <c r="K472" i="70"/>
  <c r="K449" i="71"/>
  <c r="K66" i="63"/>
  <c r="K464" i="70"/>
  <c r="K166" i="63"/>
  <c r="K442" i="71"/>
  <c r="K472" i="66"/>
  <c r="K109" i="63"/>
  <c r="K510" i="64"/>
  <c r="K460" i="65"/>
  <c r="K589" i="68"/>
  <c r="K425" i="69"/>
  <c r="K533" i="68"/>
  <c r="K439" i="71"/>
  <c r="K439" i="72"/>
  <c r="K164" i="63"/>
  <c r="K85" i="63"/>
  <c r="K581" i="68"/>
  <c r="K463" i="70"/>
  <c r="K452" i="71"/>
  <c r="K136" i="63"/>
  <c r="K148" i="63"/>
  <c r="K87" i="61"/>
  <c r="K558" i="68"/>
  <c r="K461" i="70"/>
  <c r="K471" i="66"/>
  <c r="K458" i="69"/>
  <c r="K407" i="72"/>
  <c r="K469" i="69"/>
  <c r="K444" i="72"/>
  <c r="K466" i="65"/>
  <c r="K150" i="62"/>
  <c r="K408" i="72"/>
  <c r="K415" i="71"/>
  <c r="K512" i="64"/>
  <c r="K477" i="64"/>
  <c r="K445" i="69"/>
  <c r="K156" i="61"/>
  <c r="K141" i="62"/>
  <c r="K133" i="61"/>
  <c r="K40" i="63"/>
  <c r="K72" i="61"/>
  <c r="K60" i="61"/>
  <c r="K56" i="61"/>
  <c r="K408" i="71"/>
  <c r="K159" i="61"/>
  <c r="K119" i="61"/>
  <c r="K100" i="62"/>
  <c r="K88" i="61"/>
  <c r="K78" i="62"/>
  <c r="K65" i="62"/>
  <c r="K45" i="62"/>
  <c r="K31" i="61"/>
  <c r="K9" i="63"/>
  <c r="K166" i="62"/>
  <c r="K175" i="61"/>
  <c r="K148" i="62"/>
  <c r="K120" i="62"/>
  <c r="K99" i="62"/>
  <c r="K90" i="61"/>
  <c r="K79" i="61"/>
  <c r="K71" i="62"/>
  <c r="K51" i="63"/>
  <c r="K20" i="62"/>
  <c r="K172" i="61"/>
  <c r="K27" i="62"/>
  <c r="K148" i="61"/>
  <c r="K135" i="61"/>
  <c r="K462" i="65"/>
  <c r="K573" i="68"/>
  <c r="K147" i="61"/>
  <c r="K137" i="61"/>
  <c r="K134" i="62"/>
  <c r="K92" i="63"/>
  <c r="K87" i="63"/>
  <c r="K83" i="63"/>
  <c r="K69" i="63"/>
  <c r="K64" i="61"/>
  <c r="K18" i="61"/>
  <c r="K426" i="67"/>
  <c r="K529" i="68"/>
  <c r="K130" i="62"/>
  <c r="K97" i="61"/>
  <c r="K157" i="62"/>
  <c r="K131" i="61"/>
  <c r="K127" i="62"/>
  <c r="K33" i="63"/>
  <c r="K165" i="62"/>
  <c r="K46" i="62"/>
  <c r="K21" i="62"/>
  <c r="K18" i="62"/>
  <c r="K470" i="64"/>
  <c r="K107" i="62"/>
  <c r="K53" i="62"/>
  <c r="K38" i="61"/>
  <c r="K424" i="67"/>
  <c r="K30" i="63"/>
  <c r="K137" i="62"/>
  <c r="K134" i="61"/>
  <c r="K118" i="62"/>
  <c r="K103" i="61"/>
  <c r="K84" i="62"/>
  <c r="K30" i="61"/>
  <c r="K17" i="61"/>
  <c r="K105" i="63"/>
  <c r="K126" i="61"/>
  <c r="K98" i="62"/>
  <c r="K60" i="62"/>
  <c r="K57" i="61"/>
  <c r="K41" i="62"/>
  <c r="K32" i="61"/>
  <c r="K135" i="62"/>
  <c r="K116" i="62"/>
  <c r="K107" i="61"/>
  <c r="K67" i="62"/>
  <c r="K57" i="62"/>
  <c r="K34" i="62"/>
  <c r="K15" i="61"/>
  <c r="K501" i="64"/>
  <c r="K430" i="72"/>
  <c r="K452" i="66"/>
  <c r="K424" i="65"/>
  <c r="K156" i="62"/>
  <c r="K73" i="62"/>
  <c r="K27" i="61"/>
  <c r="K449" i="65"/>
  <c r="K131" i="62"/>
  <c r="K126" i="62"/>
  <c r="K108" i="62"/>
  <c r="K97" i="62"/>
  <c r="K48" i="62"/>
  <c r="K34" i="61"/>
  <c r="K561" i="68"/>
  <c r="K87" i="62"/>
  <c r="K78" i="61"/>
  <c r="K50" i="61"/>
  <c r="K45" i="61"/>
  <c r="K551" i="68"/>
  <c r="K491" i="64"/>
  <c r="K537" i="68"/>
  <c r="K122" i="61"/>
  <c r="K9" i="61"/>
  <c r="K161" i="63"/>
  <c r="K171" i="61"/>
  <c r="K153" i="62"/>
  <c r="K19" i="61"/>
  <c r="K440" i="72"/>
  <c r="K557" i="68"/>
  <c r="K70" i="62"/>
  <c r="K173" i="62"/>
  <c r="K96" i="61"/>
  <c r="K49" i="63"/>
  <c r="K46" i="61"/>
  <c r="K21" i="61"/>
  <c r="K10" i="61"/>
  <c r="K163" i="62"/>
  <c r="K145" i="61"/>
  <c r="K76" i="61"/>
  <c r="K71" i="63"/>
  <c r="K55" i="61"/>
  <c r="K52" i="61"/>
  <c r="K37" i="61"/>
  <c r="K19" i="63"/>
  <c r="K8" i="62"/>
  <c r="K430" i="69"/>
  <c r="K154" i="62"/>
  <c r="K118" i="61"/>
  <c r="K96" i="62"/>
  <c r="K73" i="61"/>
  <c r="K31" i="62"/>
  <c r="K166" i="61"/>
  <c r="K553" i="68"/>
  <c r="K155" i="61"/>
  <c r="K26" i="62"/>
  <c r="K21" i="63"/>
  <c r="K10" i="62"/>
  <c r="K5" i="63"/>
  <c r="K74" i="62"/>
  <c r="K70" i="63"/>
  <c r="K117" i="61"/>
  <c r="K175" i="62"/>
  <c r="K90" i="63"/>
  <c r="K67" i="61"/>
  <c r="K56" i="62"/>
  <c r="K52" i="62"/>
  <c r="K22" i="61"/>
  <c r="K577" i="68"/>
  <c r="K438" i="72"/>
  <c r="K103" i="62"/>
  <c r="K445" i="67"/>
  <c r="K462" i="67"/>
  <c r="K98" i="61"/>
  <c r="K445" i="65"/>
  <c r="K89" i="62"/>
  <c r="K177" i="61"/>
  <c r="K141" i="61"/>
  <c r="K88" i="63"/>
  <c r="K69" i="61"/>
  <c r="K64" i="62"/>
  <c r="K40" i="62"/>
  <c r="K35" i="61"/>
  <c r="K70" i="61"/>
  <c r="K53" i="61"/>
  <c r="K37" i="62"/>
  <c r="K39" i="62"/>
  <c r="K51" i="62"/>
  <c r="K449" i="66"/>
  <c r="K430" i="67"/>
  <c r="K111" i="62"/>
  <c r="K460" i="66"/>
  <c r="K110" i="62"/>
  <c r="K30" i="62"/>
  <c r="K445" i="66"/>
  <c r="K452" i="65"/>
  <c r="K159" i="62"/>
  <c r="K129" i="62"/>
  <c r="K68" i="61"/>
  <c r="K64" i="63"/>
  <c r="K35" i="62"/>
  <c r="K426" i="72"/>
  <c r="K75" i="62"/>
  <c r="K33" i="61"/>
  <c r="K460" i="67"/>
  <c r="K464" i="67"/>
  <c r="K143" i="63"/>
  <c r="K133" i="62"/>
  <c r="K122" i="62"/>
  <c r="K84" i="61"/>
  <c r="K49" i="61"/>
  <c r="K40" i="61"/>
  <c r="K17" i="62"/>
  <c r="K36" i="61"/>
  <c r="K468" i="67"/>
  <c r="K157" i="61"/>
  <c r="K29" i="61"/>
  <c r="K92" i="62"/>
  <c r="K77" i="62"/>
  <c r="K49" i="62"/>
  <c r="K449" i="67"/>
  <c r="K86" i="61"/>
  <c r="K79" i="62"/>
  <c r="K527" i="68"/>
  <c r="K424" i="71"/>
  <c r="K406" i="72"/>
  <c r="K460" i="69"/>
  <c r="K174" i="62"/>
  <c r="K101" i="61"/>
  <c r="K77" i="61"/>
  <c r="K58" i="61"/>
  <c r="K50" i="63"/>
  <c r="K39" i="61"/>
  <c r="K31" i="63"/>
  <c r="K6" i="61"/>
  <c r="K462" i="70"/>
  <c r="K139" i="62"/>
  <c r="K99" i="61"/>
  <c r="K91" i="61"/>
  <c r="K51" i="61"/>
  <c r="K138" i="61"/>
  <c r="K100" i="61"/>
  <c r="K83" i="61"/>
  <c r="K9" i="62"/>
  <c r="K433" i="65"/>
  <c r="K163" i="61"/>
  <c r="K15" i="62"/>
  <c r="K8" i="61"/>
  <c r="K464" i="65"/>
  <c r="K174" i="61"/>
  <c r="K155" i="62"/>
  <c r="K129" i="61"/>
  <c r="K83" i="62"/>
  <c r="K77" i="63"/>
  <c r="K65" i="61"/>
  <c r="K50" i="62"/>
  <c r="K45" i="63"/>
  <c r="K10" i="63"/>
  <c r="K5" i="62"/>
  <c r="K457" i="69"/>
  <c r="K130" i="61"/>
  <c r="K89" i="61"/>
  <c r="K139" i="61"/>
  <c r="K76" i="62"/>
  <c r="K71" i="61"/>
  <c r="K52" i="63"/>
  <c r="K22" i="62"/>
  <c r="K20" i="61"/>
  <c r="K452" i="70"/>
  <c r="K127" i="61"/>
  <c r="K90" i="62"/>
  <c r="K138" i="62"/>
  <c r="K92" i="61"/>
  <c r="K69" i="62"/>
  <c r="K6" i="62"/>
  <c r="K171" i="62"/>
  <c r="K89" i="63"/>
  <c r="K426" i="65"/>
  <c r="K119" i="62"/>
  <c r="K468" i="66"/>
  <c r="K457" i="70"/>
  <c r="K38" i="62"/>
  <c r="K29" i="62"/>
  <c r="K438" i="71"/>
  <c r="K173" i="61"/>
  <c r="K26" i="63"/>
  <c r="K20" i="63"/>
  <c r="K136" i="61"/>
  <c r="K91" i="62"/>
  <c r="K116" i="61"/>
  <c r="K452" i="69"/>
  <c r="K108" i="61"/>
  <c r="K75" i="61"/>
  <c r="K48" i="61"/>
  <c r="K440" i="71"/>
  <c r="K54" i="61"/>
  <c r="K101" i="62"/>
  <c r="K78" i="63"/>
  <c r="K54" i="62"/>
  <c r="K462" i="69"/>
  <c r="K460" i="70"/>
  <c r="K120" i="61"/>
  <c r="K41" i="61"/>
  <c r="K33" i="62"/>
  <c r="K19" i="62"/>
  <c r="K433" i="71"/>
  <c r="K74" i="61"/>
  <c r="K88" i="62"/>
  <c r="K39" i="63"/>
  <c r="K5" i="61"/>
  <c r="K464" i="69"/>
  <c r="K165" i="61"/>
  <c r="K147" i="62"/>
  <c r="K132" i="62"/>
  <c r="K58" i="62"/>
  <c r="K153" i="61"/>
  <c r="K86" i="62"/>
  <c r="K124" i="63"/>
  <c r="K145" i="62"/>
  <c r="K72" i="62"/>
  <c r="K177" i="62"/>
  <c r="K110" i="61"/>
  <c r="K26" i="61"/>
  <c r="K463" i="65"/>
  <c r="K490" i="64"/>
  <c r="K465" i="65"/>
  <c r="K426" i="66"/>
  <c r="K472" i="65"/>
  <c r="K82" i="63"/>
  <c r="K429" i="70"/>
  <c r="K66" i="62"/>
  <c r="K106" i="61"/>
  <c r="K550" i="68"/>
  <c r="K447" i="70"/>
  <c r="K437" i="72"/>
  <c r="K403" i="72"/>
  <c r="K513" i="64"/>
  <c r="K458" i="66"/>
  <c r="K540" i="68"/>
  <c r="K109" i="62"/>
  <c r="K450" i="66"/>
  <c r="K431" i="65"/>
  <c r="K454" i="66"/>
  <c r="K439" i="65"/>
  <c r="K443" i="69"/>
  <c r="K440" i="67"/>
  <c r="K432" i="72"/>
  <c r="K423" i="65"/>
  <c r="K450" i="67"/>
  <c r="K464" i="66"/>
  <c r="K420" i="70"/>
  <c r="K445" i="70"/>
  <c r="K571" i="68"/>
  <c r="K429" i="72"/>
  <c r="K564" i="68"/>
  <c r="K439" i="67"/>
  <c r="K63" i="63"/>
  <c r="K424" i="66"/>
  <c r="K448" i="65"/>
  <c r="K421" i="67"/>
  <c r="K578" i="68"/>
  <c r="K85" i="62"/>
  <c r="K424" i="72"/>
  <c r="K443" i="66"/>
  <c r="K488" i="64"/>
  <c r="K425" i="67"/>
  <c r="K528" i="68"/>
  <c r="K435" i="65"/>
  <c r="K502" i="64"/>
  <c r="K28" i="62"/>
  <c r="K538" i="68"/>
  <c r="K456" i="70"/>
  <c r="K25" i="62"/>
  <c r="K439" i="66"/>
  <c r="K125" i="62"/>
  <c r="K429" i="66"/>
  <c r="K454" i="70"/>
  <c r="K4" i="63"/>
  <c r="K434" i="65"/>
  <c r="K421" i="65"/>
  <c r="K435" i="72"/>
  <c r="K431" i="70"/>
  <c r="K444" i="70"/>
  <c r="K465" i="66"/>
  <c r="K428" i="70"/>
  <c r="K426" i="70"/>
  <c r="K456" i="69"/>
  <c r="K449" i="70"/>
  <c r="K425" i="65"/>
  <c r="K442" i="70"/>
  <c r="K448" i="67"/>
  <c r="K414" i="72"/>
  <c r="K429" i="71"/>
  <c r="K452" i="67"/>
  <c r="K492" i="64"/>
  <c r="K560" i="68"/>
  <c r="K28" i="61"/>
  <c r="K44" i="62"/>
  <c r="K428" i="65"/>
  <c r="K508" i="64"/>
  <c r="K4" i="62"/>
  <c r="K446" i="70"/>
  <c r="K523" i="64"/>
  <c r="K432" i="66"/>
  <c r="K450" i="65"/>
  <c r="K420" i="65"/>
  <c r="K443" i="65"/>
  <c r="K500" i="64"/>
  <c r="K435" i="70"/>
  <c r="K447" i="66"/>
  <c r="K523" i="68"/>
  <c r="K428" i="67"/>
  <c r="K144" i="62"/>
  <c r="K478" i="64"/>
  <c r="K476" i="64"/>
  <c r="K47" i="62"/>
  <c r="K458" i="65"/>
  <c r="K421" i="71"/>
  <c r="K463" i="66"/>
  <c r="K164" i="62"/>
  <c r="K522" i="64"/>
  <c r="K427" i="67"/>
  <c r="K482" i="64"/>
  <c r="K44" i="63"/>
  <c r="K580" i="68"/>
  <c r="K421" i="72"/>
  <c r="K526" i="68"/>
  <c r="K552" i="68"/>
  <c r="K454" i="65"/>
  <c r="K63" i="61"/>
  <c r="K451" i="65"/>
  <c r="K448" i="66"/>
  <c r="K446" i="65"/>
  <c r="K425" i="70"/>
  <c r="K467" i="64"/>
  <c r="K524" i="64"/>
  <c r="K444" i="67"/>
  <c r="K424" i="69"/>
  <c r="K440" i="70"/>
  <c r="K406" i="71"/>
  <c r="K465" i="67"/>
  <c r="K430" i="70"/>
  <c r="K435" i="69"/>
  <c r="K435" i="71"/>
  <c r="K421" i="69"/>
  <c r="K432" i="70"/>
  <c r="K125" i="61"/>
  <c r="K415" i="72"/>
  <c r="K487" i="64"/>
  <c r="K444" i="65"/>
  <c r="K576" i="68"/>
  <c r="K128" i="61"/>
  <c r="K427" i="66"/>
  <c r="K423" i="72"/>
  <c r="K498" i="64"/>
  <c r="K471" i="65"/>
  <c r="K421" i="66"/>
  <c r="K146" i="61"/>
  <c r="K451" i="69"/>
  <c r="K440" i="69"/>
  <c r="K462" i="66"/>
  <c r="K440" i="65"/>
  <c r="K543" i="68"/>
  <c r="K412" i="71"/>
  <c r="K417" i="71"/>
  <c r="K450" i="69"/>
  <c r="K423" i="71"/>
  <c r="K146" i="62"/>
  <c r="K25" i="63"/>
  <c r="K548" i="68"/>
  <c r="K481" i="64"/>
  <c r="K47" i="61"/>
  <c r="K405" i="72"/>
  <c r="K423" i="69"/>
  <c r="K504" i="64"/>
  <c r="K420" i="67"/>
  <c r="K453" i="67"/>
  <c r="K421" i="70"/>
  <c r="K563" i="68"/>
  <c r="K554" i="68"/>
  <c r="K439" i="69"/>
  <c r="K442" i="67"/>
  <c r="K109" i="61"/>
  <c r="K164" i="61"/>
  <c r="K424" i="70"/>
  <c r="K428" i="66"/>
  <c r="K411" i="72"/>
  <c r="K432" i="65"/>
  <c r="K433" i="69"/>
  <c r="K162" i="61"/>
  <c r="K447" i="67"/>
  <c r="K539" i="68"/>
  <c r="K442" i="69"/>
  <c r="K434" i="67"/>
  <c r="K433" i="66"/>
  <c r="K531" i="68"/>
  <c r="K449" i="69"/>
  <c r="K454" i="67"/>
  <c r="K431" i="72"/>
  <c r="K420" i="69"/>
  <c r="K162" i="62"/>
  <c r="K423" i="67"/>
  <c r="K432" i="67"/>
  <c r="K469" i="64"/>
  <c r="K471" i="67"/>
  <c r="K524" i="68"/>
  <c r="K435" i="67"/>
  <c r="K429" i="67"/>
  <c r="K497" i="64"/>
  <c r="K430" i="71"/>
  <c r="K450" i="70"/>
  <c r="K427" i="65"/>
  <c r="K431" i="67"/>
  <c r="K403" i="71"/>
  <c r="K433" i="72"/>
  <c r="K443" i="67"/>
  <c r="K575" i="68"/>
  <c r="K556" i="68"/>
  <c r="K446" i="66"/>
  <c r="K480" i="64"/>
  <c r="K66" i="61"/>
  <c r="K562" i="68"/>
  <c r="K479" i="64"/>
  <c r="K453" i="65"/>
  <c r="K440" i="66"/>
  <c r="K536" i="68"/>
  <c r="K448" i="70"/>
  <c r="K144" i="61"/>
  <c r="K442" i="65"/>
  <c r="K429" i="65"/>
  <c r="K567" i="68"/>
  <c r="K413" i="71"/>
  <c r="K442" i="66"/>
  <c r="K85" i="61"/>
  <c r="K503" i="64"/>
  <c r="K444" i="66"/>
  <c r="K82" i="62"/>
  <c r="K7" i="61"/>
  <c r="K106" i="62"/>
  <c r="K423" i="70"/>
  <c r="K547" i="68"/>
  <c r="K82" i="61"/>
  <c r="K412" i="72"/>
  <c r="K413" i="72"/>
  <c r="K435" i="66"/>
  <c r="K411" i="71"/>
  <c r="K431" i="71"/>
  <c r="K417" i="72"/>
  <c r="K458" i="67"/>
  <c r="K128" i="62"/>
  <c r="K541" i="68"/>
  <c r="K431" i="66"/>
  <c r="K483" i="64"/>
  <c r="K472" i="67"/>
  <c r="K447" i="65"/>
  <c r="K451" i="67"/>
  <c r="K555" i="68"/>
  <c r="K405" i="71"/>
  <c r="K466" i="64"/>
  <c r="K425" i="66"/>
  <c r="K63" i="62"/>
  <c r="K532" i="68"/>
  <c r="K430" i="66"/>
  <c r="K429" i="69"/>
  <c r="K4" i="61"/>
  <c r="K427" i="70"/>
  <c r="K437" i="71"/>
  <c r="K446" i="67"/>
  <c r="K433" i="67"/>
  <c r="K471" i="64"/>
  <c r="K423" i="66"/>
  <c r="K565" i="68"/>
  <c r="K451" i="66"/>
  <c r="K7" i="62"/>
  <c r="K430" i="65"/>
  <c r="K414" i="71"/>
  <c r="K463" i="67"/>
  <c r="K433" i="70"/>
  <c r="K530" i="68"/>
  <c r="K443" i="70"/>
  <c r="K25" i="61"/>
  <c r="K499" i="64"/>
  <c r="K44" i="61"/>
  <c r="K432" i="69"/>
  <c r="K448" i="69"/>
  <c r="K420" i="66"/>
  <c r="K454" i="69"/>
  <c r="K451" i="70"/>
  <c r="K439" i="70"/>
  <c r="K431" i="69"/>
  <c r="K432" i="71"/>
  <c r="K422" i="69"/>
  <c r="K404" i="72"/>
  <c r="K422" i="71"/>
  <c r="K465" i="64"/>
  <c r="K441" i="65"/>
  <c r="K62" i="62"/>
  <c r="K419" i="70"/>
  <c r="K402" i="72"/>
  <c r="K489" i="64"/>
  <c r="K124" i="62"/>
  <c r="K105" i="61"/>
  <c r="K438" i="66"/>
  <c r="K457" i="65"/>
  <c r="K419" i="69"/>
  <c r="K161" i="61"/>
  <c r="K124" i="61"/>
  <c r="K43" i="61"/>
  <c r="K419" i="65"/>
  <c r="K419" i="66"/>
  <c r="K62" i="61"/>
  <c r="K441" i="66"/>
  <c r="K24" i="62"/>
  <c r="K161" i="62"/>
  <c r="K3" i="63"/>
  <c r="K441" i="67"/>
  <c r="K422" i="66"/>
  <c r="K81" i="61"/>
  <c r="K143" i="62"/>
  <c r="K24" i="61"/>
  <c r="K525" i="68"/>
  <c r="K420" i="72"/>
  <c r="K43" i="63"/>
  <c r="K62" i="63"/>
  <c r="K570" i="68"/>
  <c r="K143" i="61"/>
  <c r="K81" i="63"/>
  <c r="K404" i="71"/>
  <c r="K457" i="67"/>
  <c r="K81" i="62"/>
  <c r="K3" i="61"/>
  <c r="K438" i="65"/>
  <c r="K438" i="70"/>
  <c r="K507" i="64"/>
  <c r="K402" i="71"/>
  <c r="K24" i="63"/>
  <c r="K422" i="72"/>
  <c r="K486" i="64"/>
  <c r="K468" i="64"/>
  <c r="K438" i="67"/>
  <c r="K105" i="62"/>
  <c r="K457" i="66"/>
  <c r="K549" i="68"/>
  <c r="K546" i="68"/>
  <c r="K422" i="70"/>
  <c r="K422" i="67"/>
  <c r="K522" i="68"/>
  <c r="K441" i="69"/>
  <c r="K3" i="62"/>
  <c r="K43" i="62"/>
  <c r="K441" i="70"/>
  <c r="K419" i="67"/>
  <c r="K420" i="71"/>
  <c r="K422" i="65"/>
  <c r="K438" i="69"/>
  <c r="K521" i="68"/>
  <c r="K456" i="66"/>
  <c r="K456" i="67"/>
  <c r="K437" i="66"/>
  <c r="K464" i="64"/>
  <c r="K418" i="69"/>
  <c r="K401" i="72"/>
  <c r="K418" i="70"/>
  <c r="K437" i="70"/>
  <c r="K545" i="68"/>
  <c r="K437" i="67"/>
  <c r="K485" i="64"/>
  <c r="K418" i="66"/>
  <c r="K418" i="65"/>
  <c r="K456" i="65"/>
  <c r="K506" i="64"/>
  <c r="K437" i="65"/>
  <c r="K419" i="71"/>
  <c r="K418" i="67"/>
  <c r="K401" i="71"/>
  <c r="K569" i="68"/>
  <c r="K419" i="72"/>
  <c r="K437" i="69"/>
  <c r="O12" i="63"/>
  <c r="O136" i="63"/>
  <c r="O112" i="62"/>
  <c r="O53" i="63"/>
  <c r="O117" i="63"/>
  <c r="O86" i="63"/>
  <c r="O169" i="61"/>
  <c r="O176" i="63"/>
  <c r="O518" i="64"/>
  <c r="O446" i="72"/>
  <c r="O470" i="69"/>
  <c r="O525" i="64"/>
  <c r="O584" i="68"/>
  <c r="O470" i="70"/>
  <c r="O514" i="64"/>
  <c r="O466" i="67"/>
  <c r="O18" i="63"/>
  <c r="O21" i="63"/>
  <c r="O521" i="64"/>
  <c r="O168" i="63"/>
  <c r="O145" i="63"/>
  <c r="O470" i="67"/>
  <c r="O453" i="71"/>
  <c r="O517" i="64"/>
  <c r="O158" i="61"/>
  <c r="O170" i="63"/>
  <c r="O151" i="62"/>
  <c r="O6" i="63"/>
  <c r="O119" i="63"/>
  <c r="O29" i="63"/>
  <c r="O115" i="62"/>
  <c r="O459" i="65"/>
  <c r="O475" i="64"/>
  <c r="O580" i="68"/>
  <c r="O466" i="69"/>
  <c r="O13" i="63"/>
  <c r="O509" i="64"/>
  <c r="O524" i="64"/>
  <c r="O102" i="63"/>
  <c r="O12" i="62"/>
  <c r="O72" i="63"/>
  <c r="O467" i="65"/>
  <c r="O158" i="62"/>
  <c r="O472" i="64"/>
  <c r="O167" i="62"/>
  <c r="O35" i="63"/>
  <c r="O85" i="63"/>
  <c r="O176" i="61"/>
  <c r="O176" i="62"/>
  <c r="O496" i="64"/>
  <c r="O108" i="63"/>
  <c r="O159" i="63"/>
  <c r="O152" i="62"/>
  <c r="O13" i="62"/>
  <c r="O459" i="67"/>
  <c r="O428" i="72"/>
  <c r="O175" i="63"/>
  <c r="O473" i="69"/>
  <c r="O67" i="63"/>
  <c r="O467" i="67"/>
  <c r="O166" i="63"/>
  <c r="O138" i="63"/>
  <c r="O8" i="63"/>
  <c r="O447" i="72"/>
  <c r="O163" i="63"/>
  <c r="O434" i="72"/>
  <c r="O135" i="63"/>
  <c r="O466" i="66"/>
  <c r="O520" i="64"/>
  <c r="O556" i="68"/>
  <c r="O409" i="71"/>
  <c r="O116" i="63"/>
  <c r="O97" i="63"/>
  <c r="O16" i="63"/>
  <c r="O144" i="63"/>
  <c r="O21" i="61"/>
  <c r="O473" i="65"/>
  <c r="O102" i="61"/>
  <c r="O100" i="63"/>
  <c r="O470" i="66"/>
  <c r="O495" i="64"/>
  <c r="O467" i="66"/>
  <c r="O14" i="62"/>
  <c r="O171" i="63"/>
  <c r="O466" i="70"/>
  <c r="O41" i="63"/>
  <c r="O170" i="62"/>
  <c r="O493" i="64"/>
  <c r="O169" i="62"/>
  <c r="O141" i="63"/>
  <c r="O46" i="63"/>
  <c r="O112" i="61"/>
  <c r="O147" i="63"/>
  <c r="O149" i="62"/>
  <c r="O99" i="63"/>
  <c r="O459" i="66"/>
  <c r="O173" i="63"/>
  <c r="O103" i="63"/>
  <c r="O92" i="62"/>
  <c r="O450" i="71"/>
  <c r="O91" i="63"/>
  <c r="O84" i="63"/>
  <c r="O115" i="61"/>
  <c r="O75" i="63"/>
  <c r="O410" i="71"/>
  <c r="O113" i="62"/>
  <c r="O22" i="63"/>
  <c r="O57" i="63"/>
  <c r="O446" i="71"/>
  <c r="O15" i="63"/>
  <c r="O132" i="63"/>
  <c r="O425" i="71"/>
  <c r="O519" i="64"/>
  <c r="O27" i="63"/>
  <c r="O459" i="69"/>
  <c r="O473" i="70"/>
  <c r="O177" i="63"/>
  <c r="O587" i="68"/>
  <c r="O120" i="63"/>
  <c r="O566" i="68"/>
  <c r="O149" i="63"/>
  <c r="O28" i="63"/>
  <c r="O121" i="62"/>
  <c r="O453" i="72"/>
  <c r="O169" i="63"/>
  <c r="O165" i="63"/>
  <c r="O102" i="62"/>
  <c r="O11" i="62"/>
  <c r="O151" i="61"/>
  <c r="O473" i="67"/>
  <c r="O56" i="63"/>
  <c r="O121" i="61"/>
  <c r="O137" i="63"/>
  <c r="O583" i="68"/>
  <c r="O73" i="63"/>
  <c r="O134" i="63"/>
  <c r="O122" i="63"/>
  <c r="O13" i="61"/>
  <c r="O150" i="63"/>
  <c r="O130" i="63"/>
  <c r="O408" i="71"/>
  <c r="O174" i="63"/>
  <c r="O101" i="63"/>
  <c r="O407" i="71"/>
  <c r="O470" i="65"/>
  <c r="O118" i="63"/>
  <c r="O114" i="62"/>
  <c r="O127" i="63"/>
  <c r="O156" i="63"/>
  <c r="O434" i="69"/>
  <c r="O152" i="61"/>
  <c r="O48" i="63"/>
  <c r="O60" i="63"/>
  <c r="O459" i="70"/>
  <c r="O466" i="65"/>
  <c r="O153" i="63"/>
  <c r="O151" i="63"/>
  <c r="O79" i="63"/>
  <c r="O17" i="63"/>
  <c r="O467" i="69"/>
  <c r="O95" i="63"/>
  <c r="O515" i="64"/>
  <c r="O572" i="68"/>
  <c r="O542" i="68"/>
  <c r="O157" i="63"/>
  <c r="O55" i="63"/>
  <c r="O410" i="72"/>
  <c r="O447" i="71"/>
  <c r="O92" i="61"/>
  <c r="O121" i="63"/>
  <c r="O11" i="63"/>
  <c r="O149" i="61"/>
  <c r="O154" i="63"/>
  <c r="O152" i="63"/>
  <c r="O469" i="65"/>
  <c r="O113" i="61"/>
  <c r="O516" i="64"/>
  <c r="O107" i="63"/>
  <c r="O98" i="63"/>
  <c r="O129" i="63"/>
  <c r="O591" i="68"/>
  <c r="O114" i="61"/>
  <c r="O447" i="69"/>
  <c r="O590" i="68"/>
  <c r="O158" i="63"/>
  <c r="O532" i="68"/>
  <c r="O37" i="63"/>
  <c r="O110" i="63"/>
  <c r="O14" i="61"/>
  <c r="O427" i="71"/>
  <c r="O12" i="61"/>
  <c r="O167" i="63"/>
  <c r="O115" i="63"/>
  <c r="O76" i="63"/>
  <c r="O14" i="63"/>
  <c r="O467" i="70"/>
  <c r="O503" i="64"/>
  <c r="O38" i="63"/>
  <c r="O473" i="66"/>
  <c r="O155" i="63"/>
  <c r="O21" i="62"/>
  <c r="O65" i="63"/>
  <c r="O133" i="63"/>
  <c r="O92" i="63"/>
  <c r="O114" i="63"/>
  <c r="O126" i="63"/>
  <c r="O450" i="72"/>
  <c r="O34" i="63"/>
  <c r="O11" i="61"/>
  <c r="O112" i="63"/>
  <c r="O416" i="72"/>
  <c r="O170" i="61"/>
  <c r="O468" i="65"/>
  <c r="O579" i="68"/>
  <c r="O428" i="69"/>
  <c r="O482" i="64"/>
  <c r="O131" i="63"/>
  <c r="O96" i="63"/>
  <c r="O54" i="63"/>
  <c r="O167" i="61"/>
  <c r="O49" i="61"/>
  <c r="O87" i="62"/>
  <c r="O154" i="61"/>
  <c r="O425" i="72"/>
  <c r="O428" i="71"/>
  <c r="O111" i="63"/>
  <c r="O464" i="69"/>
  <c r="O464" i="70"/>
  <c r="O441" i="72"/>
  <c r="O146" i="63"/>
  <c r="O443" i="71"/>
  <c r="O434" i="71"/>
  <c r="O463" i="70"/>
  <c r="O444" i="69"/>
  <c r="O93" i="62"/>
  <c r="O461" i="70"/>
  <c r="O439" i="71"/>
  <c r="O128" i="63"/>
  <c r="O449" i="71"/>
  <c r="O588" i="68"/>
  <c r="O469" i="69"/>
  <c r="O448" i="71"/>
  <c r="O465" i="69"/>
  <c r="O452" i="71"/>
  <c r="O461" i="65"/>
  <c r="O461" i="67"/>
  <c r="O168" i="62"/>
  <c r="O511" i="64"/>
  <c r="O117" i="61"/>
  <c r="O74" i="61"/>
  <c r="O463" i="69"/>
  <c r="O7" i="63"/>
  <c r="O469" i="66"/>
  <c r="O589" i="68"/>
  <c r="O16" i="61"/>
  <c r="O136" i="61"/>
  <c r="O97" i="61"/>
  <c r="O444" i="72"/>
  <c r="O445" i="71"/>
  <c r="O150" i="61"/>
  <c r="O132" i="62"/>
  <c r="O172" i="63"/>
  <c r="O458" i="69"/>
  <c r="O469" i="70"/>
  <c r="O451" i="71"/>
  <c r="O51" i="63"/>
  <c r="O36" i="61"/>
  <c r="O407" i="72"/>
  <c r="O472" i="69"/>
  <c r="O449" i="72"/>
  <c r="O451" i="72"/>
  <c r="O162" i="63"/>
  <c r="O66" i="63"/>
  <c r="O426" i="71"/>
  <c r="O458" i="70"/>
  <c r="O452" i="72"/>
  <c r="O586" i="68"/>
  <c r="O465" i="70"/>
  <c r="O47" i="63"/>
  <c r="O468" i="70"/>
  <c r="O109" i="63"/>
  <c r="O441" i="71"/>
  <c r="O132" i="61"/>
  <c r="O445" i="72"/>
  <c r="O471" i="69"/>
  <c r="O468" i="67"/>
  <c r="O125" i="63"/>
  <c r="O469" i="67"/>
  <c r="O574" i="68"/>
  <c r="O36" i="63"/>
  <c r="O474" i="64"/>
  <c r="O106" i="63"/>
  <c r="O453" i="69"/>
  <c r="O427" i="72"/>
  <c r="O439" i="72"/>
  <c r="O32" i="63"/>
  <c r="O443" i="72"/>
  <c r="O36" i="62"/>
  <c r="O164" i="63"/>
  <c r="O427" i="69"/>
  <c r="O448" i="72"/>
  <c r="O113" i="63"/>
  <c r="O468" i="66"/>
  <c r="O55" i="62"/>
  <c r="O425" i="69"/>
  <c r="O150" i="62"/>
  <c r="O461" i="66"/>
  <c r="O446" i="69"/>
  <c r="O473" i="64"/>
  <c r="O74" i="63"/>
  <c r="O168" i="61"/>
  <c r="O172" i="62"/>
  <c r="O416" i="71"/>
  <c r="O148" i="63"/>
  <c r="O461" i="69"/>
  <c r="O408" i="72"/>
  <c r="O494" i="64"/>
  <c r="O409" i="72"/>
  <c r="O585" i="68"/>
  <c r="O468" i="69"/>
  <c r="O470" i="64"/>
  <c r="O501" i="64"/>
  <c r="O177" i="62"/>
  <c r="O129" i="62"/>
  <c r="O445" i="66"/>
  <c r="O553" i="68"/>
  <c r="O445" i="70"/>
  <c r="O457" i="70"/>
  <c r="O174" i="61"/>
  <c r="O103" i="62"/>
  <c r="O96" i="61"/>
  <c r="O88" i="63"/>
  <c r="O50" i="63"/>
  <c r="O40" i="61"/>
  <c r="O30" i="63"/>
  <c r="O18" i="62"/>
  <c r="O153" i="62"/>
  <c r="O76" i="61"/>
  <c r="O60" i="62"/>
  <c r="O56" i="61"/>
  <c r="O38" i="61"/>
  <c r="O33" i="63"/>
  <c r="O84" i="61"/>
  <c r="O54" i="62"/>
  <c r="O6" i="61"/>
  <c r="O19" i="63"/>
  <c r="O510" i="64"/>
  <c r="O445" i="69"/>
  <c r="O406" i="71"/>
  <c r="O438" i="71"/>
  <c r="O156" i="62"/>
  <c r="O122" i="62"/>
  <c r="O68" i="62"/>
  <c r="O39" i="61"/>
  <c r="O10" i="63"/>
  <c r="O111" i="62"/>
  <c r="O87" i="61"/>
  <c r="O175" i="61"/>
  <c r="O171" i="62"/>
  <c r="O148" i="61"/>
  <c r="O94" i="61"/>
  <c r="O91" i="61"/>
  <c r="O52" i="63"/>
  <c r="O430" i="70"/>
  <c r="O452" i="65"/>
  <c r="O69" i="63"/>
  <c r="O153" i="61"/>
  <c r="O126" i="61"/>
  <c r="O99" i="62"/>
  <c r="O90" i="62"/>
  <c r="O30" i="61"/>
  <c r="O156" i="61"/>
  <c r="O88" i="62"/>
  <c r="O78" i="61"/>
  <c r="O68" i="61"/>
  <c r="O45" i="63"/>
  <c r="O39" i="62"/>
  <c r="O70" i="62"/>
  <c r="O460" i="69"/>
  <c r="O175" i="62"/>
  <c r="O140" i="62"/>
  <c r="O120" i="62"/>
  <c r="O116" i="62"/>
  <c r="O107" i="62"/>
  <c r="O71" i="63"/>
  <c r="O53" i="61"/>
  <c r="O38" i="62"/>
  <c r="O33" i="61"/>
  <c r="O127" i="61"/>
  <c r="O91" i="62"/>
  <c r="O75" i="62"/>
  <c r="O71" i="62"/>
  <c r="O22" i="62"/>
  <c r="O67" i="61"/>
  <c r="O9" i="61"/>
  <c r="O177" i="61"/>
  <c r="O148" i="62"/>
  <c r="O72" i="62"/>
  <c r="O52" i="62"/>
  <c r="O19" i="61"/>
  <c r="O430" i="66"/>
  <c r="O449" i="70"/>
  <c r="O460" i="70"/>
  <c r="O64" i="61"/>
  <c r="O10" i="61"/>
  <c r="O5" i="63"/>
  <c r="O433" i="71"/>
  <c r="O426" i="67"/>
  <c r="O471" i="70"/>
  <c r="O93" i="63"/>
  <c r="O165" i="62"/>
  <c r="O415" i="71"/>
  <c r="O135" i="61"/>
  <c r="O440" i="71"/>
  <c r="O161" i="63"/>
  <c r="O172" i="61"/>
  <c r="O136" i="62"/>
  <c r="O133" i="62"/>
  <c r="O129" i="61"/>
  <c r="O122" i="61"/>
  <c r="O83" i="62"/>
  <c r="O69" i="61"/>
  <c r="O65" i="62"/>
  <c r="O58" i="62"/>
  <c r="O39" i="63"/>
  <c r="O35" i="61"/>
  <c r="O166" i="62"/>
  <c r="O32" i="62"/>
  <c r="O93" i="61"/>
  <c r="O139" i="61"/>
  <c r="O135" i="62"/>
  <c r="O86" i="61"/>
  <c r="O110" i="62"/>
  <c r="O58" i="63"/>
  <c r="O143" i="63"/>
  <c r="O438" i="72"/>
  <c r="O140" i="63"/>
  <c r="O60" i="61"/>
  <c r="O460" i="67"/>
  <c r="O442" i="72"/>
  <c r="O173" i="62"/>
  <c r="O159" i="62"/>
  <c r="O117" i="62"/>
  <c r="O101" i="61"/>
  <c r="O96" i="62"/>
  <c r="O78" i="62"/>
  <c r="O73" i="61"/>
  <c r="O59" i="63"/>
  <c r="O49" i="62"/>
  <c r="O45" i="61"/>
  <c r="O40" i="63"/>
  <c r="O31" i="63"/>
  <c r="O145" i="62"/>
  <c r="O139" i="62"/>
  <c r="O99" i="61"/>
  <c r="O70" i="61"/>
  <c r="O48" i="61"/>
  <c r="O29" i="61"/>
  <c r="O20" i="61"/>
  <c r="O8" i="61"/>
  <c r="O433" i="72"/>
  <c r="O460" i="66"/>
  <c r="O155" i="61"/>
  <c r="O147" i="62"/>
  <c r="O5" i="62"/>
  <c r="O577" i="68"/>
  <c r="O140" i="61"/>
  <c r="O130" i="61"/>
  <c r="O57" i="62"/>
  <c r="O424" i="71"/>
  <c r="O442" i="71"/>
  <c r="O89" i="63"/>
  <c r="O174" i="62"/>
  <c r="O147" i="61"/>
  <c r="O110" i="61"/>
  <c r="O77" i="62"/>
  <c r="O59" i="61"/>
  <c r="O50" i="61"/>
  <c r="O26" i="63"/>
  <c r="O124" i="63"/>
  <c r="O139" i="63"/>
  <c r="O131" i="62"/>
  <c r="O48" i="62"/>
  <c r="O19" i="62"/>
  <c r="O444" i="71"/>
  <c r="O449" i="67"/>
  <c r="O573" i="68"/>
  <c r="O77" i="61"/>
  <c r="O10" i="62"/>
  <c r="O6" i="62"/>
  <c r="O457" i="69"/>
  <c r="O163" i="62"/>
  <c r="O79" i="62"/>
  <c r="O88" i="61"/>
  <c r="O116" i="61"/>
  <c r="O581" i="68"/>
  <c r="O154" i="62"/>
  <c r="O83" i="63"/>
  <c r="O27" i="61"/>
  <c r="O529" i="68"/>
  <c r="O119" i="61"/>
  <c r="O103" i="61"/>
  <c r="O27" i="62"/>
  <c r="O18" i="61"/>
  <c r="O433" i="69"/>
  <c r="O22" i="61"/>
  <c r="O426" i="69"/>
  <c r="O165" i="61"/>
  <c r="O155" i="62"/>
  <c r="O141" i="62"/>
  <c r="O138" i="61"/>
  <c r="O73" i="62"/>
  <c r="O69" i="62"/>
  <c r="O54" i="61"/>
  <c r="O45" i="62"/>
  <c r="O26" i="61"/>
  <c r="O171" i="61"/>
  <c r="O130" i="62"/>
  <c r="O127" i="62"/>
  <c r="O107" i="61"/>
  <c r="O98" i="61"/>
  <c r="O95" i="61"/>
  <c r="O90" i="63"/>
  <c r="O20" i="62"/>
  <c r="O15" i="61"/>
  <c r="O426" i="65"/>
  <c r="O426" i="66"/>
  <c r="O137" i="61"/>
  <c r="O101" i="62"/>
  <c r="O40" i="62"/>
  <c r="O9" i="63"/>
  <c r="O522" i="64"/>
  <c r="O111" i="61"/>
  <c r="O33" i="62"/>
  <c r="O460" i="65"/>
  <c r="O412" i="72"/>
  <c r="O449" i="69"/>
  <c r="O406" i="72"/>
  <c r="O426" i="72"/>
  <c r="O51" i="62"/>
  <c r="O134" i="62"/>
  <c r="O118" i="62"/>
  <c r="O87" i="63"/>
  <c r="O26" i="62"/>
  <c r="O557" i="68"/>
  <c r="O462" i="69"/>
  <c r="O74" i="62"/>
  <c r="O440" i="72"/>
  <c r="O163" i="61"/>
  <c r="O120" i="61"/>
  <c r="O108" i="62"/>
  <c r="O79" i="61"/>
  <c r="O75" i="61"/>
  <c r="O71" i="61"/>
  <c r="O37" i="62"/>
  <c r="O34" i="62"/>
  <c r="O20" i="63"/>
  <c r="O424" i="69"/>
  <c r="O173" i="61"/>
  <c r="O134" i="61"/>
  <c r="O78" i="63"/>
  <c r="O50" i="62"/>
  <c r="O35" i="62"/>
  <c r="O30" i="62"/>
  <c r="O462" i="70"/>
  <c r="O105" i="63"/>
  <c r="O415" i="72"/>
  <c r="O86" i="62"/>
  <c r="O76" i="62"/>
  <c r="O72" i="61"/>
  <c r="O41" i="61"/>
  <c r="O34" i="61"/>
  <c r="O137" i="62"/>
  <c r="O133" i="61"/>
  <c r="O100" i="62"/>
  <c r="O59" i="62"/>
  <c r="O9" i="62"/>
  <c r="O533" i="68"/>
  <c r="O157" i="62"/>
  <c r="O145" i="61"/>
  <c r="O97" i="62"/>
  <c r="O94" i="62"/>
  <c r="O90" i="61"/>
  <c r="O29" i="62"/>
  <c r="O462" i="67"/>
  <c r="O430" i="69"/>
  <c r="O77" i="63"/>
  <c r="O53" i="62"/>
  <c r="O430" i="71"/>
  <c r="O159" i="61"/>
  <c r="O118" i="61"/>
  <c r="O100" i="61"/>
  <c r="O83" i="61"/>
  <c r="O64" i="63"/>
  <c r="O55" i="61"/>
  <c r="O8" i="62"/>
  <c r="O537" i="68"/>
  <c r="O95" i="62"/>
  <c r="O15" i="62"/>
  <c r="O89" i="61"/>
  <c r="O138" i="62"/>
  <c r="O16" i="62"/>
  <c r="O68" i="63"/>
  <c r="O17" i="61"/>
  <c r="O108" i="61"/>
  <c r="O471" i="66"/>
  <c r="O471" i="67"/>
  <c r="O70" i="63"/>
  <c r="O46" i="62"/>
  <c r="O5" i="61"/>
  <c r="O141" i="61"/>
  <c r="O46" i="61"/>
  <c r="O32" i="61"/>
  <c r="O56" i="62"/>
  <c r="O65" i="61"/>
  <c r="O31" i="62"/>
  <c r="O94" i="63"/>
  <c r="O37" i="61"/>
  <c r="O49" i="63"/>
  <c r="O64" i="62"/>
  <c r="O31" i="61"/>
  <c r="O41" i="62"/>
  <c r="O157" i="61"/>
  <c r="O131" i="61"/>
  <c r="O89" i="62"/>
  <c r="O51" i="61"/>
  <c r="O119" i="62"/>
  <c r="O430" i="67"/>
  <c r="O98" i="62"/>
  <c r="O57" i="61"/>
  <c r="O52" i="61"/>
  <c r="O166" i="61"/>
  <c r="O126" i="62"/>
  <c r="O58" i="61"/>
  <c r="O445" i="65"/>
  <c r="O17" i="62"/>
  <c r="O84" i="62"/>
  <c r="O67" i="62"/>
  <c r="O454" i="66"/>
  <c r="O492" i="64"/>
  <c r="O471" i="65"/>
  <c r="O463" i="66"/>
  <c r="O448" i="67"/>
  <c r="O417" i="71"/>
  <c r="O543" i="68"/>
  <c r="O478" i="64"/>
  <c r="O551" i="68"/>
  <c r="O47" i="62"/>
  <c r="O433" i="67"/>
  <c r="O440" i="65"/>
  <c r="O560" i="68"/>
  <c r="O431" i="69"/>
  <c r="O435" i="71"/>
  <c r="O450" i="66"/>
  <c r="O429" i="70"/>
  <c r="O448" i="65"/>
  <c r="O439" i="67"/>
  <c r="O424" i="70"/>
  <c r="O427" i="67"/>
  <c r="O437" i="72"/>
  <c r="O7" i="62"/>
  <c r="O464" i="65"/>
  <c r="O466" i="64"/>
  <c r="O63" i="63"/>
  <c r="O539" i="68"/>
  <c r="O444" i="70"/>
  <c r="O458" i="66"/>
  <c r="O428" i="66"/>
  <c r="O465" i="65"/>
  <c r="O576" i="68"/>
  <c r="O420" i="69"/>
  <c r="O429" i="72"/>
  <c r="O442" i="65"/>
  <c r="O412" i="71"/>
  <c r="O531" i="68"/>
  <c r="O450" i="67"/>
  <c r="O25" i="62"/>
  <c r="O458" i="67"/>
  <c r="O548" i="68"/>
  <c r="O449" i="65"/>
  <c r="O446" i="67"/>
  <c r="O446" i="65"/>
  <c r="O435" i="65"/>
  <c r="O488" i="64"/>
  <c r="O498" i="64"/>
  <c r="O452" i="66"/>
  <c r="O472" i="67"/>
  <c r="O565" i="68"/>
  <c r="O445" i="67"/>
  <c r="O430" i="65"/>
  <c r="O440" i="69"/>
  <c r="O423" i="67"/>
  <c r="O550" i="68"/>
  <c r="O443" i="65"/>
  <c r="O490" i="64"/>
  <c r="O575" i="68"/>
  <c r="O125" i="61"/>
  <c r="O477" i="64"/>
  <c r="O421" i="65"/>
  <c r="O554" i="68"/>
  <c r="O7" i="61"/>
  <c r="O451" i="66"/>
  <c r="O429" i="66"/>
  <c r="O421" i="67"/>
  <c r="O523" i="68"/>
  <c r="O450" i="70"/>
  <c r="O417" i="72"/>
  <c r="O443" i="69"/>
  <c r="O454" i="65"/>
  <c r="O434" i="70"/>
  <c r="O467" i="64"/>
  <c r="O434" i="66"/>
  <c r="O541" i="68"/>
  <c r="O128" i="61"/>
  <c r="O432" i="72"/>
  <c r="O66" i="61"/>
  <c r="O439" i="69"/>
  <c r="O164" i="62"/>
  <c r="O435" i="70"/>
  <c r="O428" i="65"/>
  <c r="O469" i="64"/>
  <c r="O82" i="62"/>
  <c r="O451" i="65"/>
  <c r="O423" i="66"/>
  <c r="O536" i="68"/>
  <c r="O439" i="65"/>
  <c r="O144" i="61"/>
  <c r="O442" i="70"/>
  <c r="O451" i="67"/>
  <c r="O413" i="72"/>
  <c r="O403" i="72"/>
  <c r="O424" i="65"/>
  <c r="O555" i="68"/>
  <c r="O144" i="62"/>
  <c r="O4" i="63"/>
  <c r="O427" i="66"/>
  <c r="O504" i="64"/>
  <c r="O453" i="70"/>
  <c r="O425" i="65"/>
  <c r="O82" i="61"/>
  <c r="O421" i="66"/>
  <c r="O463" i="67"/>
  <c r="O444" i="66"/>
  <c r="O162" i="61"/>
  <c r="O429" i="65"/>
  <c r="O435" i="72"/>
  <c r="O437" i="71"/>
  <c r="O538" i="68"/>
  <c r="O428" i="67"/>
  <c r="O450" i="65"/>
  <c r="O443" i="70"/>
  <c r="O502" i="64"/>
  <c r="O464" i="66"/>
  <c r="O449" i="66"/>
  <c r="O453" i="67"/>
  <c r="O562" i="68"/>
  <c r="O28" i="62"/>
  <c r="O85" i="62"/>
  <c r="O424" i="67"/>
  <c r="O421" i="70"/>
  <c r="O405" i="72"/>
  <c r="O403" i="71"/>
  <c r="O432" i="66"/>
  <c r="O428" i="70"/>
  <c r="O447" i="67"/>
  <c r="O420" i="66"/>
  <c r="O481" i="64"/>
  <c r="O423" i="70"/>
  <c r="O25" i="63"/>
  <c r="O454" i="69"/>
  <c r="O146" i="61"/>
  <c r="O4" i="62"/>
  <c r="O146" i="62"/>
  <c r="O47" i="61"/>
  <c r="O435" i="66"/>
  <c r="O429" i="71"/>
  <c r="O571" i="68"/>
  <c r="O82" i="63"/>
  <c r="O567" i="68"/>
  <c r="O447" i="70"/>
  <c r="O447" i="65"/>
  <c r="O528" i="68"/>
  <c r="O540" i="68"/>
  <c r="O431" i="72"/>
  <c r="O442" i="69"/>
  <c r="O534" i="68"/>
  <c r="O472" i="66"/>
  <c r="O454" i="67"/>
  <c r="O452" i="69"/>
  <c r="O472" i="65"/>
  <c r="O450" i="69"/>
  <c r="O413" i="71"/>
  <c r="O443" i="67"/>
  <c r="O405" i="71"/>
  <c r="O431" i="66"/>
  <c r="O106" i="62"/>
  <c r="O431" i="70"/>
  <c r="O527" i="68"/>
  <c r="O465" i="66"/>
  <c r="O427" i="65"/>
  <c r="O582" i="68"/>
  <c r="O125" i="62"/>
  <c r="O512" i="64"/>
  <c r="O443" i="66"/>
  <c r="O500" i="64"/>
  <c r="O444" i="65"/>
  <c r="O414" i="72"/>
  <c r="O456" i="70"/>
  <c r="O442" i="66"/>
  <c r="O433" i="70"/>
  <c r="O452" i="67"/>
  <c r="O420" i="70"/>
  <c r="O421" i="72"/>
  <c r="O523" i="64"/>
  <c r="O66" i="62"/>
  <c r="O423" i="72"/>
  <c r="O471" i="64"/>
  <c r="O432" i="69"/>
  <c r="O491" i="64"/>
  <c r="O425" i="66"/>
  <c r="O432" i="67"/>
  <c r="O446" i="66"/>
  <c r="O479" i="64"/>
  <c r="O432" i="71"/>
  <c r="O453" i="65"/>
  <c r="O547" i="68"/>
  <c r="O162" i="62"/>
  <c r="O431" i="65"/>
  <c r="O429" i="69"/>
  <c r="O433" i="66"/>
  <c r="O430" i="72"/>
  <c r="O44" i="63"/>
  <c r="O578" i="68"/>
  <c r="O472" i="70"/>
  <c r="O164" i="61"/>
  <c r="O452" i="70"/>
  <c r="O563" i="68"/>
  <c r="O109" i="61"/>
  <c r="O456" i="69"/>
  <c r="O480" i="64"/>
  <c r="O458" i="65"/>
  <c r="O561" i="68"/>
  <c r="O451" i="69"/>
  <c r="O530" i="68"/>
  <c r="O497" i="64"/>
  <c r="O448" i="66"/>
  <c r="O564" i="68"/>
  <c r="O421" i="69"/>
  <c r="O63" i="62"/>
  <c r="O106" i="61"/>
  <c r="O424" i="72"/>
  <c r="O431" i="67"/>
  <c r="O440" i="67"/>
  <c r="O425" i="67"/>
  <c r="O432" i="70"/>
  <c r="O85" i="61"/>
  <c r="O535" i="68"/>
  <c r="O462" i="65"/>
  <c r="O487" i="64"/>
  <c r="O453" i="66"/>
  <c r="O434" i="67"/>
  <c r="O432" i="65"/>
  <c r="O451" i="70"/>
  <c r="O463" i="65"/>
  <c r="O128" i="62"/>
  <c r="O423" i="65"/>
  <c r="O435" i="69"/>
  <c r="O411" i="71"/>
  <c r="O462" i="66"/>
  <c r="O442" i="67"/>
  <c r="O444" i="67"/>
  <c r="O526" i="68"/>
  <c r="O454" i="70"/>
  <c r="O447" i="66"/>
  <c r="O508" i="64"/>
  <c r="O25" i="61"/>
  <c r="O44" i="62"/>
  <c r="O552" i="68"/>
  <c r="O424" i="66"/>
  <c r="O425" i="70"/>
  <c r="O427" i="70"/>
  <c r="O559" i="68"/>
  <c r="O440" i="70"/>
  <c r="O433" i="65"/>
  <c r="O4" i="61"/>
  <c r="O420" i="65"/>
  <c r="O429" i="67"/>
  <c r="O414" i="71"/>
  <c r="O421" i="71"/>
  <c r="O476" i="64"/>
  <c r="O44" i="61"/>
  <c r="O420" i="67"/>
  <c r="O524" i="68"/>
  <c r="O426" i="70"/>
  <c r="O465" i="67"/>
  <c r="O109" i="62"/>
  <c r="O423" i="69"/>
  <c r="O448" i="70"/>
  <c r="O435" i="67"/>
  <c r="O439" i="70"/>
  <c r="O431" i="71"/>
  <c r="O423" i="71"/>
  <c r="O28" i="61"/>
  <c r="O63" i="61"/>
  <c r="O499" i="64"/>
  <c r="O513" i="64"/>
  <c r="O446" i="70"/>
  <c r="O483" i="64"/>
  <c r="O440" i="66"/>
  <c r="O411" i="72"/>
  <c r="O434" i="65"/>
  <c r="O464" i="67"/>
  <c r="O558" i="68"/>
  <c r="O448" i="69"/>
  <c r="O439" i="66"/>
  <c r="O507" i="64"/>
  <c r="O24" i="63"/>
  <c r="O422" i="70"/>
  <c r="O422" i="69"/>
  <c r="O105" i="61"/>
  <c r="O420" i="71"/>
  <c r="O105" i="62"/>
  <c r="O546" i="68"/>
  <c r="O143" i="62"/>
  <c r="O43" i="61"/>
  <c r="O422" i="71"/>
  <c r="O441" i="70"/>
  <c r="O419" i="67"/>
  <c r="O441" i="67"/>
  <c r="O468" i="64"/>
  <c r="O522" i="68"/>
  <c r="O457" i="67"/>
  <c r="O419" i="69"/>
  <c r="O457" i="66"/>
  <c r="O438" i="65"/>
  <c r="O419" i="70"/>
  <c r="O441" i="66"/>
  <c r="O441" i="69"/>
  <c r="O3" i="63"/>
  <c r="O402" i="71"/>
  <c r="O486" i="64"/>
  <c r="O549" i="68"/>
  <c r="O465" i="64"/>
  <c r="O419" i="65"/>
  <c r="O43" i="62"/>
  <c r="O457" i="65"/>
  <c r="O124" i="62"/>
  <c r="O43" i="63"/>
  <c r="O3" i="62"/>
  <c r="O402" i="72"/>
  <c r="O404" i="71"/>
  <c r="O161" i="62"/>
  <c r="O438" i="70"/>
  <c r="O143" i="61"/>
  <c r="O422" i="72"/>
  <c r="O420" i="72"/>
  <c r="O161" i="61"/>
  <c r="O81" i="63"/>
  <c r="O419" i="66"/>
  <c r="O404" i="72"/>
  <c r="O525" i="68"/>
  <c r="O3" i="61"/>
  <c r="O489" i="64"/>
  <c r="O422" i="67"/>
  <c r="O24" i="62"/>
  <c r="O62" i="63"/>
  <c r="O81" i="61"/>
  <c r="O438" i="67"/>
  <c r="O124" i="61"/>
  <c r="O422" i="65"/>
  <c r="O422" i="66"/>
  <c r="O438" i="69"/>
  <c r="O24" i="61"/>
  <c r="O62" i="62"/>
  <c r="O570" i="68"/>
  <c r="O441" i="65"/>
  <c r="O438" i="66"/>
  <c r="O62" i="61"/>
  <c r="O81" i="62"/>
  <c r="O545" i="68"/>
  <c r="O418" i="70"/>
  <c r="O437" i="69"/>
  <c r="O419" i="71"/>
  <c r="O437" i="70"/>
  <c r="O456" i="66"/>
  <c r="O521" i="68"/>
  <c r="O401" i="72"/>
  <c r="O401" i="71"/>
  <c r="O419" i="72"/>
  <c r="O437" i="65"/>
  <c r="O456" i="65"/>
  <c r="O418" i="65"/>
  <c r="O464" i="64"/>
  <c r="O506" i="64"/>
  <c r="O437" i="67"/>
  <c r="O418" i="66"/>
  <c r="O437" i="66"/>
  <c r="O418" i="69"/>
  <c r="O456" i="67"/>
  <c r="O485" i="64"/>
  <c r="O569" i="68"/>
  <c r="O418" i="67"/>
  <c r="C40" i="39"/>
  <c r="O71" i="6"/>
  <c r="E85" i="6"/>
  <c r="E84" i="6" s="1"/>
  <c r="E71" i="6"/>
  <c r="I71" i="6"/>
  <c r="M71" i="6"/>
  <c r="B71" i="6"/>
  <c r="E75" i="6"/>
  <c r="I75" i="6"/>
  <c r="M75" i="6"/>
  <c r="Q75" i="6"/>
  <c r="F75" i="6"/>
  <c r="J75" i="6"/>
  <c r="N75" i="6"/>
  <c r="C75" i="6"/>
  <c r="G75" i="6"/>
  <c r="K75" i="6"/>
  <c r="O75" i="6"/>
  <c r="B85" i="6"/>
  <c r="B84" i="6" s="1"/>
  <c r="Q71" i="6"/>
  <c r="B75" i="6"/>
  <c r="D71" i="6"/>
  <c r="H71" i="6"/>
  <c r="L71" i="6"/>
  <c r="P71" i="6"/>
  <c r="C85" i="6"/>
  <c r="C84" i="6" s="1"/>
  <c r="G85" i="6"/>
  <c r="G84" i="6" s="1"/>
  <c r="K85" i="6"/>
  <c r="K84" i="6" s="1"/>
  <c r="O85" i="6"/>
  <c r="O84" i="6" s="1"/>
  <c r="D85" i="6"/>
  <c r="D84" i="6" s="1"/>
  <c r="H85" i="6"/>
  <c r="H84" i="6" s="1"/>
  <c r="L85" i="6"/>
  <c r="L84" i="6" s="1"/>
  <c r="P85" i="6"/>
  <c r="P84" i="6" s="1"/>
  <c r="I85" i="6"/>
  <c r="I84" i="6" s="1"/>
  <c r="M85" i="6"/>
  <c r="M84" i="6" s="1"/>
  <c r="Q85" i="6"/>
  <c r="Q84" i="6" s="1"/>
  <c r="C71" i="6"/>
  <c r="G71" i="6"/>
  <c r="K71" i="6"/>
  <c r="F71" i="6"/>
  <c r="J71" i="6"/>
  <c r="N71" i="6"/>
  <c r="D75" i="6"/>
  <c r="H75" i="6"/>
  <c r="L75" i="6"/>
  <c r="P75" i="6"/>
  <c r="F85" i="6"/>
  <c r="F84" i="6" s="1"/>
  <c r="J85" i="6"/>
  <c r="J84" i="6" s="1"/>
  <c r="N85" i="6"/>
  <c r="N84" i="6" s="1"/>
  <c r="N69" i="6"/>
  <c r="C48" i="39" l="1"/>
  <c r="O69" i="6"/>
  <c r="Q69" i="6"/>
  <c r="G69" i="6"/>
  <c r="J69" i="6"/>
  <c r="D69" i="6"/>
  <c r="M69" i="6"/>
  <c r="B69" i="6"/>
  <c r="I69" i="6"/>
  <c r="L69" i="6"/>
  <c r="E69" i="6"/>
  <c r="K69" i="6"/>
  <c r="C69" i="6"/>
  <c r="P69" i="6"/>
  <c r="H69" i="6"/>
  <c r="F69" i="6"/>
  <c r="Q38" i="6"/>
  <c r="P38" i="6"/>
  <c r="O38" i="6"/>
  <c r="N38" i="6"/>
  <c r="M38" i="6"/>
  <c r="L38" i="6"/>
  <c r="K38" i="6"/>
  <c r="J38" i="6"/>
  <c r="I38" i="6"/>
  <c r="H38" i="6"/>
  <c r="G38" i="6"/>
  <c r="F38" i="6"/>
  <c r="E38" i="6"/>
  <c r="D38" i="6"/>
  <c r="C38" i="6"/>
  <c r="Q9" i="6"/>
  <c r="P9" i="6"/>
  <c r="O9" i="6"/>
  <c r="N9" i="6"/>
  <c r="M9" i="6"/>
  <c r="L9" i="6"/>
  <c r="K9" i="6"/>
  <c r="J9" i="6"/>
  <c r="I9" i="6"/>
  <c r="H9" i="6"/>
  <c r="G9" i="6"/>
  <c r="F9" i="6"/>
  <c r="E9" i="6"/>
  <c r="D9" i="6"/>
  <c r="C9" i="6"/>
  <c r="C50" i="39" l="1"/>
  <c r="B17" i="34"/>
  <c r="B17" i="31"/>
  <c r="B17" i="32"/>
  <c r="B17" i="37"/>
  <c r="B18" i="30"/>
  <c r="B18" i="31"/>
  <c r="B17" i="36"/>
  <c r="B18" i="33"/>
  <c r="B16" i="37"/>
  <c r="B18" i="34"/>
  <c r="B18" i="35"/>
  <c r="B18" i="32"/>
  <c r="B18" i="37"/>
  <c r="B18" i="36"/>
  <c r="B17" i="33"/>
  <c r="B16" i="30"/>
  <c r="B17" i="35"/>
  <c r="B16" i="33"/>
  <c r="B16" i="31"/>
  <c r="B16" i="36"/>
  <c r="B16" i="34"/>
  <c r="B16" i="32"/>
  <c r="B17" i="30"/>
  <c r="B16" i="35"/>
  <c r="B136" i="29"/>
  <c r="B144" i="29"/>
  <c r="B110" i="29"/>
  <c r="B137" i="29"/>
  <c r="B143" i="29"/>
  <c r="B141" i="29"/>
  <c r="B135" i="29"/>
  <c r="B114" i="29"/>
  <c r="B112" i="29"/>
  <c r="B111" i="29"/>
  <c r="B140" i="29"/>
  <c r="B115" i="29"/>
  <c r="B138" i="29"/>
  <c r="B109" i="29"/>
  <c r="B118" i="29"/>
  <c r="B117" i="29"/>
  <c r="P42" i="6"/>
  <c r="P36" i="6" s="1"/>
  <c r="B42" i="6"/>
  <c r="F42" i="6"/>
  <c r="F36" i="6" s="1"/>
  <c r="J42" i="6"/>
  <c r="J36" i="6" s="1"/>
  <c r="N42" i="6"/>
  <c r="N36" i="6" s="1"/>
  <c r="L42" i="6"/>
  <c r="L36" i="6" s="1"/>
  <c r="C42" i="6"/>
  <c r="C36" i="6" s="1"/>
  <c r="G42" i="6"/>
  <c r="G36" i="6" s="1"/>
  <c r="K42" i="6"/>
  <c r="K36" i="6" s="1"/>
  <c r="O42" i="6"/>
  <c r="O36" i="6" s="1"/>
  <c r="D42" i="6"/>
  <c r="D36" i="6" s="1"/>
  <c r="H42" i="6"/>
  <c r="H36" i="6" s="1"/>
  <c r="E42" i="6"/>
  <c r="E36" i="6" s="1"/>
  <c r="I42" i="6"/>
  <c r="I36" i="6" s="1"/>
  <c r="M42" i="6"/>
  <c r="M36" i="6" s="1"/>
  <c r="Q42" i="6"/>
  <c r="Q36" i="6" s="1"/>
  <c r="B38" i="6"/>
  <c r="C52" i="39" l="1"/>
  <c r="B139" i="29"/>
  <c r="B134" i="29"/>
  <c r="B36" i="6"/>
  <c r="B142" i="29"/>
  <c r="C54" i="39" l="1"/>
  <c r="B133" i="29"/>
  <c r="C60" i="39" l="1"/>
  <c r="C64" i="39" l="1"/>
  <c r="C13" i="56"/>
  <c r="L56" i="56"/>
  <c r="O92" i="56"/>
  <c r="D102" i="56"/>
  <c r="Q112" i="56"/>
  <c r="D115" i="56"/>
  <c r="M116" i="56"/>
  <c r="N121" i="56"/>
  <c r="P152" i="56"/>
  <c r="F167" i="56"/>
  <c r="G176" i="56"/>
  <c r="I11" i="56"/>
  <c r="J11" i="56"/>
  <c r="K11" i="56"/>
  <c r="L11" i="56"/>
  <c r="M11" i="56"/>
  <c r="N11" i="56"/>
  <c r="O11" i="56"/>
  <c r="P11" i="56"/>
  <c r="Q11" i="56"/>
  <c r="C12" i="56"/>
  <c r="E12" i="56"/>
  <c r="F12" i="56"/>
  <c r="I12" i="56"/>
  <c r="J12" i="56"/>
  <c r="K12" i="56"/>
  <c r="M12" i="56"/>
  <c r="N12" i="56"/>
  <c r="O12" i="56"/>
  <c r="P12" i="56"/>
  <c r="Q12" i="56"/>
  <c r="E13" i="56"/>
  <c r="I13" i="56"/>
  <c r="J13" i="56"/>
  <c r="K13" i="56"/>
  <c r="M13" i="56"/>
  <c r="N13" i="56"/>
  <c r="O13" i="56"/>
  <c r="P13" i="56"/>
  <c r="Q13" i="56"/>
  <c r="C14" i="56"/>
  <c r="D14" i="56"/>
  <c r="E14" i="56"/>
  <c r="I14" i="56"/>
  <c r="J14" i="56"/>
  <c r="K14" i="56"/>
  <c r="M14" i="56"/>
  <c r="N14" i="56"/>
  <c r="O14" i="56"/>
  <c r="P14" i="56"/>
  <c r="Q14" i="56"/>
  <c r="N16" i="56"/>
  <c r="I19" i="56"/>
  <c r="G21" i="56"/>
  <c r="I21" i="56"/>
  <c r="J21" i="56"/>
  <c r="O21" i="56"/>
  <c r="Q21" i="56"/>
  <c r="O28" i="56"/>
  <c r="G28" i="56"/>
  <c r="I45" i="56"/>
  <c r="Q45" i="56"/>
  <c r="J46" i="56"/>
  <c r="E59" i="56"/>
  <c r="H59" i="56"/>
  <c r="J59" i="56"/>
  <c r="K59" i="56"/>
  <c r="M59" i="56"/>
  <c r="N59" i="56"/>
  <c r="G66" i="56"/>
  <c r="O66" i="56"/>
  <c r="O72" i="56"/>
  <c r="I83" i="56"/>
  <c r="Q83" i="56"/>
  <c r="J84" i="56"/>
  <c r="D87" i="56"/>
  <c r="H87" i="56"/>
  <c r="L87" i="56"/>
  <c r="P87" i="56"/>
  <c r="E88" i="56"/>
  <c r="I88" i="56"/>
  <c r="M88" i="56"/>
  <c r="Q88" i="56"/>
  <c r="F89" i="56"/>
  <c r="J89" i="56"/>
  <c r="N89" i="56"/>
  <c r="C90" i="56"/>
  <c r="G90" i="56"/>
  <c r="K90" i="56"/>
  <c r="O90" i="56"/>
  <c r="D91" i="56"/>
  <c r="H91" i="56"/>
  <c r="L91" i="56"/>
  <c r="P91" i="56"/>
  <c r="C92" i="56"/>
  <c r="D92" i="56"/>
  <c r="E92" i="56"/>
  <c r="I92" i="56"/>
  <c r="L92" i="56"/>
  <c r="M92" i="56"/>
  <c r="N92" i="56"/>
  <c r="Q92" i="56"/>
  <c r="C93" i="56"/>
  <c r="D93" i="56"/>
  <c r="E93" i="56"/>
  <c r="F93" i="56"/>
  <c r="G93" i="56"/>
  <c r="J93" i="56"/>
  <c r="K93" i="56"/>
  <c r="L93" i="56"/>
  <c r="M93" i="56"/>
  <c r="N93" i="56"/>
  <c r="C94" i="56"/>
  <c r="D94" i="56"/>
  <c r="E94" i="56"/>
  <c r="F94" i="56"/>
  <c r="G94" i="56"/>
  <c r="J94" i="56"/>
  <c r="K94" i="56"/>
  <c r="L94" i="56"/>
  <c r="M94" i="56"/>
  <c r="O94" i="56"/>
  <c r="C95" i="56"/>
  <c r="D95" i="56"/>
  <c r="E95" i="56"/>
  <c r="F95" i="56"/>
  <c r="G95" i="56"/>
  <c r="H95" i="56"/>
  <c r="J95" i="56"/>
  <c r="K95" i="56"/>
  <c r="L95" i="56"/>
  <c r="M95" i="56"/>
  <c r="P95" i="56"/>
  <c r="E96" i="56"/>
  <c r="I96" i="56"/>
  <c r="M96" i="56"/>
  <c r="Q96" i="56"/>
  <c r="F97" i="56"/>
  <c r="J97" i="56"/>
  <c r="N97" i="56"/>
  <c r="C98" i="56"/>
  <c r="G98" i="56"/>
  <c r="K98" i="56"/>
  <c r="O98" i="56"/>
  <c r="D99" i="56"/>
  <c r="H99" i="56"/>
  <c r="L99" i="56"/>
  <c r="P99" i="56"/>
  <c r="E100" i="56"/>
  <c r="I100" i="56"/>
  <c r="M100" i="56"/>
  <c r="Q100" i="56"/>
  <c r="F101" i="56"/>
  <c r="J101" i="56"/>
  <c r="N101" i="56"/>
  <c r="C102" i="56"/>
  <c r="E102" i="56"/>
  <c r="F102" i="56"/>
  <c r="G102" i="56"/>
  <c r="H102" i="56"/>
  <c r="I102" i="56"/>
  <c r="J102" i="56"/>
  <c r="K102" i="56"/>
  <c r="L102" i="56"/>
  <c r="M102" i="56"/>
  <c r="N102" i="56"/>
  <c r="O102" i="56"/>
  <c r="P102" i="56"/>
  <c r="Q102" i="56"/>
  <c r="D103" i="56"/>
  <c r="H103" i="56"/>
  <c r="L103" i="56"/>
  <c r="P103" i="56"/>
  <c r="D107" i="56"/>
  <c r="C112" i="56"/>
  <c r="D112" i="56"/>
  <c r="E112" i="56"/>
  <c r="F112" i="56"/>
  <c r="G112" i="56"/>
  <c r="H112" i="56"/>
  <c r="I112" i="56"/>
  <c r="J112" i="56"/>
  <c r="K112" i="56"/>
  <c r="L112" i="56"/>
  <c r="M112" i="56"/>
  <c r="N112" i="56"/>
  <c r="O112" i="56"/>
  <c r="P112" i="56"/>
  <c r="C113" i="56"/>
  <c r="D113" i="56"/>
  <c r="E113" i="56"/>
  <c r="F113" i="56"/>
  <c r="G113" i="56"/>
  <c r="H113" i="56"/>
  <c r="I113" i="56"/>
  <c r="J113" i="56"/>
  <c r="K113" i="56"/>
  <c r="L113" i="56"/>
  <c r="M113" i="56"/>
  <c r="N113" i="56"/>
  <c r="O113" i="56"/>
  <c r="P113" i="56"/>
  <c r="Q113" i="56"/>
  <c r="C114" i="56"/>
  <c r="D114" i="56"/>
  <c r="E114" i="56"/>
  <c r="F114" i="56"/>
  <c r="G114" i="56"/>
  <c r="H114" i="56"/>
  <c r="I114" i="56"/>
  <c r="J114" i="56"/>
  <c r="K114" i="56"/>
  <c r="L114" i="56"/>
  <c r="M114" i="56"/>
  <c r="N114" i="56"/>
  <c r="O114" i="56"/>
  <c r="P114" i="56"/>
  <c r="Q114" i="56"/>
  <c r="C115" i="56"/>
  <c r="E115" i="56"/>
  <c r="F115" i="56"/>
  <c r="G115" i="56"/>
  <c r="H115" i="56"/>
  <c r="I115" i="56"/>
  <c r="J115" i="56"/>
  <c r="K115" i="56"/>
  <c r="L115" i="56"/>
  <c r="M115" i="56"/>
  <c r="N115" i="56"/>
  <c r="O115" i="56"/>
  <c r="P115" i="56"/>
  <c r="Q115" i="56"/>
  <c r="C121" i="56"/>
  <c r="D121" i="56"/>
  <c r="E121" i="56"/>
  <c r="F121" i="56"/>
  <c r="G121" i="56"/>
  <c r="H121" i="56"/>
  <c r="I121" i="56"/>
  <c r="J121" i="56"/>
  <c r="K121" i="56"/>
  <c r="L121" i="56"/>
  <c r="M121" i="56"/>
  <c r="O121" i="56"/>
  <c r="P121" i="56"/>
  <c r="Q121" i="56"/>
  <c r="D130" i="56"/>
  <c r="H130" i="56"/>
  <c r="L130" i="56"/>
  <c r="N130" i="56"/>
  <c r="P130" i="56"/>
  <c r="E131" i="56"/>
  <c r="I131" i="56"/>
  <c r="M131" i="56"/>
  <c r="Q131" i="56"/>
  <c r="F132" i="56"/>
  <c r="J132" i="56"/>
  <c r="N132" i="56"/>
  <c r="C133" i="56"/>
  <c r="G133" i="56"/>
  <c r="K133" i="56"/>
  <c r="O133" i="56"/>
  <c r="D134" i="56"/>
  <c r="H134" i="56"/>
  <c r="L134" i="56"/>
  <c r="P134" i="56"/>
  <c r="E135" i="56"/>
  <c r="I135" i="56"/>
  <c r="M135" i="56"/>
  <c r="Q135" i="56"/>
  <c r="F136" i="56"/>
  <c r="H136" i="56"/>
  <c r="J136" i="56"/>
  <c r="N136" i="56"/>
  <c r="C137" i="56"/>
  <c r="G137" i="56"/>
  <c r="K137" i="56"/>
  <c r="O137" i="56"/>
  <c r="D138" i="56"/>
  <c r="H138" i="56"/>
  <c r="L138" i="56"/>
  <c r="P138" i="56"/>
  <c r="E139" i="56"/>
  <c r="I139" i="56"/>
  <c r="M139" i="56"/>
  <c r="Q139" i="56"/>
  <c r="C140" i="56"/>
  <c r="D140" i="56"/>
  <c r="F140" i="56"/>
  <c r="G140" i="56"/>
  <c r="I140" i="56"/>
  <c r="J140" i="56"/>
  <c r="K140" i="56"/>
  <c r="L140" i="56"/>
  <c r="M140" i="56"/>
  <c r="N140" i="56"/>
  <c r="C141" i="56"/>
  <c r="G141" i="56"/>
  <c r="I141" i="56"/>
  <c r="K141" i="56"/>
  <c r="O141" i="56"/>
  <c r="C148" i="56"/>
  <c r="G148" i="56"/>
  <c r="K148" i="56"/>
  <c r="O148" i="56"/>
  <c r="C149" i="56"/>
  <c r="D149" i="56"/>
  <c r="E149" i="56"/>
  <c r="F149" i="56"/>
  <c r="G149" i="56"/>
  <c r="H149" i="56"/>
  <c r="I149" i="56"/>
  <c r="J149" i="56"/>
  <c r="K149" i="56"/>
  <c r="L149" i="56"/>
  <c r="M149" i="56"/>
  <c r="N149" i="56"/>
  <c r="O149" i="56"/>
  <c r="P149" i="56"/>
  <c r="Q149" i="56"/>
  <c r="C150" i="56"/>
  <c r="D150" i="56"/>
  <c r="E150" i="56"/>
  <c r="F150" i="56"/>
  <c r="G150" i="56"/>
  <c r="H150" i="56"/>
  <c r="I150" i="56"/>
  <c r="J150" i="56"/>
  <c r="K150" i="56"/>
  <c r="L150" i="56"/>
  <c r="M150" i="56"/>
  <c r="N150" i="56"/>
  <c r="O150" i="56"/>
  <c r="P150" i="56"/>
  <c r="Q150" i="56"/>
  <c r="C151" i="56"/>
  <c r="D151" i="56"/>
  <c r="E151" i="56"/>
  <c r="F151" i="56"/>
  <c r="G151" i="56"/>
  <c r="H151" i="56"/>
  <c r="I151" i="56"/>
  <c r="J151" i="56"/>
  <c r="K151" i="56"/>
  <c r="L151" i="56"/>
  <c r="M151" i="56"/>
  <c r="N151" i="56"/>
  <c r="O151" i="56"/>
  <c r="P151" i="56"/>
  <c r="Q151" i="56"/>
  <c r="C152" i="56"/>
  <c r="D152" i="56"/>
  <c r="E152" i="56"/>
  <c r="F152" i="56"/>
  <c r="G152" i="56"/>
  <c r="H152" i="56"/>
  <c r="I152" i="56"/>
  <c r="J152" i="56"/>
  <c r="K152" i="56"/>
  <c r="L152" i="56"/>
  <c r="M152" i="56"/>
  <c r="N152" i="56"/>
  <c r="O152" i="56"/>
  <c r="Q152" i="56"/>
  <c r="D153" i="56"/>
  <c r="H153" i="56"/>
  <c r="L153" i="56"/>
  <c r="P153" i="56"/>
  <c r="E154" i="56"/>
  <c r="I154" i="56"/>
  <c r="M154" i="56"/>
  <c r="Q154" i="56"/>
  <c r="F155" i="56"/>
  <c r="J155" i="56"/>
  <c r="N155" i="56"/>
  <c r="C156" i="56"/>
  <c r="G156" i="56"/>
  <c r="K156" i="56"/>
  <c r="O156" i="56"/>
  <c r="D157" i="56"/>
  <c r="H157" i="56"/>
  <c r="L157" i="56"/>
  <c r="P157" i="56"/>
  <c r="C158" i="56"/>
  <c r="D158" i="56"/>
  <c r="E158" i="56"/>
  <c r="F158" i="56"/>
  <c r="G158" i="56"/>
  <c r="H158" i="56"/>
  <c r="I158" i="56"/>
  <c r="J158" i="56"/>
  <c r="K158" i="56"/>
  <c r="L158" i="56"/>
  <c r="M158" i="56"/>
  <c r="N158" i="56"/>
  <c r="O158" i="56"/>
  <c r="P158" i="56"/>
  <c r="Q158" i="56"/>
  <c r="F159" i="56"/>
  <c r="J159" i="56"/>
  <c r="N159" i="56"/>
  <c r="C167" i="56"/>
  <c r="D167" i="56"/>
  <c r="E167" i="56"/>
  <c r="G167" i="56"/>
  <c r="H167" i="56"/>
  <c r="I167" i="56"/>
  <c r="J167" i="56"/>
  <c r="K167" i="56"/>
  <c r="L167" i="56"/>
  <c r="M167" i="56"/>
  <c r="N167" i="56"/>
  <c r="O167" i="56"/>
  <c r="P167" i="56"/>
  <c r="Q167" i="56"/>
  <c r="C168" i="56"/>
  <c r="D168" i="56"/>
  <c r="E168" i="56"/>
  <c r="F168" i="56"/>
  <c r="G168" i="56"/>
  <c r="H168" i="56"/>
  <c r="I168" i="56"/>
  <c r="J168" i="56"/>
  <c r="K168" i="56"/>
  <c r="L168" i="56"/>
  <c r="M168" i="56"/>
  <c r="N168" i="56"/>
  <c r="O168" i="56"/>
  <c r="P168" i="56"/>
  <c r="Q168" i="56"/>
  <c r="C169" i="56"/>
  <c r="D169" i="56"/>
  <c r="E169" i="56"/>
  <c r="F169" i="56"/>
  <c r="G169" i="56"/>
  <c r="H169" i="56"/>
  <c r="I169" i="56"/>
  <c r="J169" i="56"/>
  <c r="K169" i="56"/>
  <c r="L169" i="56"/>
  <c r="M169" i="56"/>
  <c r="N169" i="56"/>
  <c r="O169" i="56"/>
  <c r="P169" i="56"/>
  <c r="Q169" i="56"/>
  <c r="C170" i="56"/>
  <c r="D170" i="56"/>
  <c r="E170" i="56"/>
  <c r="F170" i="56"/>
  <c r="G170" i="56"/>
  <c r="H170" i="56"/>
  <c r="I170" i="56"/>
  <c r="J170" i="56"/>
  <c r="K170" i="56"/>
  <c r="L170" i="56"/>
  <c r="M170" i="56"/>
  <c r="N170" i="56"/>
  <c r="O170" i="56"/>
  <c r="P170" i="56"/>
  <c r="Q170" i="56"/>
  <c r="C176" i="56"/>
  <c r="D176" i="56"/>
  <c r="E176" i="56"/>
  <c r="F176" i="56"/>
  <c r="H176" i="56"/>
  <c r="I176" i="56"/>
  <c r="J176" i="56"/>
  <c r="K176" i="56"/>
  <c r="L176" i="56"/>
  <c r="M176" i="56"/>
  <c r="N176" i="56"/>
  <c r="O176" i="56"/>
  <c r="P176" i="56"/>
  <c r="Q176" i="56"/>
  <c r="D6" i="56"/>
  <c r="H6" i="56"/>
  <c r="L6" i="56"/>
  <c r="P6" i="56"/>
  <c r="D9" i="56"/>
  <c r="H9" i="56"/>
  <c r="L9" i="56"/>
  <c r="P9" i="56"/>
  <c r="E10" i="56"/>
  <c r="I10" i="56"/>
  <c r="M10" i="56"/>
  <c r="Q10" i="56"/>
  <c r="F11" i="56"/>
  <c r="G12" i="56"/>
  <c r="D13" i="56"/>
  <c r="H13" i="56"/>
  <c r="L13" i="56"/>
  <c r="F15" i="56"/>
  <c r="J15" i="56"/>
  <c r="N15" i="56"/>
  <c r="C16" i="56"/>
  <c r="G16" i="56"/>
  <c r="K16" i="56"/>
  <c r="O16" i="56"/>
  <c r="D17" i="56"/>
  <c r="H17" i="56"/>
  <c r="L17" i="56"/>
  <c r="P17" i="56"/>
  <c r="E18" i="56"/>
  <c r="I18" i="56"/>
  <c r="M18" i="56"/>
  <c r="Q18" i="56"/>
  <c r="F19" i="56"/>
  <c r="J19" i="56"/>
  <c r="N19" i="56"/>
  <c r="C20" i="56"/>
  <c r="G20" i="56"/>
  <c r="K20" i="56"/>
  <c r="O20" i="56"/>
  <c r="D21" i="56"/>
  <c r="H21" i="56"/>
  <c r="L21" i="56"/>
  <c r="P21" i="56"/>
  <c r="E22" i="56"/>
  <c r="I22" i="56"/>
  <c r="M22" i="56"/>
  <c r="Q22" i="56"/>
  <c r="D27" i="56"/>
  <c r="H27" i="56"/>
  <c r="L27" i="56"/>
  <c r="F28" i="56"/>
  <c r="C30" i="56"/>
  <c r="D30" i="56"/>
  <c r="G30" i="56"/>
  <c r="H30" i="56"/>
  <c r="L30" i="56"/>
  <c r="O30" i="56"/>
  <c r="P30" i="56"/>
  <c r="E31" i="56"/>
  <c r="H31" i="56"/>
  <c r="I31" i="56"/>
  <c r="L31" i="56"/>
  <c r="M31" i="56"/>
  <c r="P31" i="56"/>
  <c r="Q31" i="56"/>
  <c r="E32" i="56"/>
  <c r="F32" i="56"/>
  <c r="I32" i="56"/>
  <c r="J32" i="56"/>
  <c r="N32" i="56"/>
  <c r="Q32" i="56"/>
  <c r="C33" i="56"/>
  <c r="F33" i="56"/>
  <c r="G33" i="56"/>
  <c r="J33" i="56"/>
  <c r="K33" i="56"/>
  <c r="O33" i="56"/>
  <c r="C34" i="56"/>
  <c r="D34" i="56"/>
  <c r="G34" i="56"/>
  <c r="H34" i="56"/>
  <c r="K34" i="56"/>
  <c r="L34" i="56"/>
  <c r="P34" i="56"/>
  <c r="D35" i="56"/>
  <c r="E35" i="56"/>
  <c r="H35" i="56"/>
  <c r="I35" i="56"/>
  <c r="L35" i="56"/>
  <c r="M35" i="56"/>
  <c r="P35" i="56"/>
  <c r="Q35" i="56"/>
  <c r="E36" i="56"/>
  <c r="F36" i="56"/>
  <c r="J36" i="56"/>
  <c r="M36" i="56"/>
  <c r="N36" i="56"/>
  <c r="C37" i="56"/>
  <c r="F37" i="56"/>
  <c r="G37" i="56"/>
  <c r="J37" i="56"/>
  <c r="K37" i="56"/>
  <c r="N37" i="56"/>
  <c r="O37" i="56"/>
  <c r="C38" i="56"/>
  <c r="D38" i="56"/>
  <c r="G38" i="56"/>
  <c r="H38" i="56"/>
  <c r="K38" i="56"/>
  <c r="L38" i="56"/>
  <c r="O38" i="56"/>
  <c r="P38" i="56"/>
  <c r="E39" i="56"/>
  <c r="H39" i="56"/>
  <c r="I39" i="56"/>
  <c r="M39" i="56"/>
  <c r="P39" i="56"/>
  <c r="Q39" i="56"/>
  <c r="E40" i="56"/>
  <c r="F40" i="56"/>
  <c r="I40" i="56"/>
  <c r="J40" i="56"/>
  <c r="N40" i="56"/>
  <c r="Q40" i="56"/>
  <c r="C41" i="56"/>
  <c r="G41" i="56"/>
  <c r="J41" i="56"/>
  <c r="K41" i="56"/>
  <c r="N41" i="56"/>
  <c r="O41" i="56"/>
  <c r="F45" i="56"/>
  <c r="N45" i="56"/>
  <c r="D48" i="56"/>
  <c r="H47" i="56"/>
  <c r="I49" i="56"/>
  <c r="Q49" i="56"/>
  <c r="J50" i="56"/>
  <c r="N50" i="56"/>
  <c r="C51" i="56"/>
  <c r="K51" i="56"/>
  <c r="D52" i="56"/>
  <c r="L52" i="56"/>
  <c r="E53" i="56"/>
  <c r="I53" i="56"/>
  <c r="M53" i="56"/>
  <c r="F54" i="56"/>
  <c r="N54" i="56"/>
  <c r="G55" i="56"/>
  <c r="O55" i="56"/>
  <c r="H56" i="56"/>
  <c r="P56" i="56"/>
  <c r="I57" i="56"/>
  <c r="Q57" i="56"/>
  <c r="J58" i="56"/>
  <c r="C59" i="56"/>
  <c r="G59" i="56"/>
  <c r="O59" i="56"/>
  <c r="H60" i="56"/>
  <c r="P60" i="56"/>
  <c r="H64" i="56"/>
  <c r="P64" i="56"/>
  <c r="D65" i="56"/>
  <c r="H65" i="56"/>
  <c r="L65" i="56"/>
  <c r="P65" i="56"/>
  <c r="F66" i="56"/>
  <c r="G68" i="56"/>
  <c r="O68" i="56"/>
  <c r="H69" i="56"/>
  <c r="P69" i="56"/>
  <c r="E70" i="56"/>
  <c r="I70" i="56"/>
  <c r="Q70" i="56"/>
  <c r="J71" i="56"/>
  <c r="C72" i="56"/>
  <c r="K72" i="56"/>
  <c r="D73" i="56"/>
  <c r="L73" i="56"/>
  <c r="E74" i="56"/>
  <c r="M74" i="56"/>
  <c r="F75" i="56"/>
  <c r="J75" i="56"/>
  <c r="N75" i="56"/>
  <c r="G76" i="56"/>
  <c r="O76" i="56"/>
  <c r="H77" i="56"/>
  <c r="P77" i="56"/>
  <c r="I78" i="56"/>
  <c r="M78" i="56"/>
  <c r="Q78" i="56"/>
  <c r="J79" i="56"/>
  <c r="H85" i="56"/>
  <c r="I87" i="56"/>
  <c r="Q87" i="56"/>
  <c r="J88" i="56"/>
  <c r="C89" i="56"/>
  <c r="K89" i="56"/>
  <c r="D90" i="56"/>
  <c r="L90" i="56"/>
  <c r="E91" i="56"/>
  <c r="I91" i="56"/>
  <c r="M91" i="56"/>
  <c r="J92" i="56"/>
  <c r="O93" i="56"/>
  <c r="P94" i="56"/>
  <c r="Q95" i="56"/>
  <c r="F96" i="56"/>
  <c r="J96" i="56"/>
  <c r="C97" i="56"/>
  <c r="K97" i="56"/>
  <c r="D98" i="56"/>
  <c r="L98" i="56"/>
  <c r="E99" i="56"/>
  <c r="M99" i="56"/>
  <c r="F100" i="56"/>
  <c r="N100" i="56"/>
  <c r="G101" i="56"/>
  <c r="O101" i="56"/>
  <c r="I103" i="56"/>
  <c r="Q103" i="56"/>
  <c r="L119" i="56"/>
  <c r="C126" i="56"/>
  <c r="K126" i="56"/>
  <c r="B144" i="48"/>
  <c r="B162" i="48"/>
  <c r="D112" i="46"/>
  <c r="D114" i="46"/>
  <c r="D115" i="46"/>
  <c r="B112" i="46"/>
  <c r="C112" i="46"/>
  <c r="E112" i="46"/>
  <c r="F112" i="46"/>
  <c r="G112" i="46"/>
  <c r="H112" i="46"/>
  <c r="I112" i="46"/>
  <c r="J112" i="46"/>
  <c r="K112" i="46"/>
  <c r="L112" i="46"/>
  <c r="M112" i="46"/>
  <c r="N112" i="46"/>
  <c r="O112" i="46"/>
  <c r="P112" i="46"/>
  <c r="Q112" i="46"/>
  <c r="B113" i="46"/>
  <c r="C113" i="46"/>
  <c r="D113" i="46"/>
  <c r="E113" i="46"/>
  <c r="F113" i="46"/>
  <c r="G113" i="46"/>
  <c r="H113" i="46"/>
  <c r="I113" i="46"/>
  <c r="J113" i="46"/>
  <c r="K113" i="46"/>
  <c r="L113" i="46"/>
  <c r="M113" i="46"/>
  <c r="N113" i="46"/>
  <c r="O113" i="46"/>
  <c r="P113" i="46"/>
  <c r="Q113" i="46"/>
  <c r="B114" i="46"/>
  <c r="C114" i="46"/>
  <c r="E114" i="46"/>
  <c r="F114" i="46"/>
  <c r="G114" i="46"/>
  <c r="H114" i="46"/>
  <c r="I114" i="46"/>
  <c r="J114" i="46"/>
  <c r="K114" i="46"/>
  <c r="L114" i="46"/>
  <c r="M114" i="46"/>
  <c r="N114" i="46"/>
  <c r="O114" i="46"/>
  <c r="P114" i="46"/>
  <c r="Q114" i="46"/>
  <c r="B115" i="46"/>
  <c r="C115" i="46"/>
  <c r="E115" i="46"/>
  <c r="F115" i="46"/>
  <c r="G115" i="46"/>
  <c r="H115" i="46"/>
  <c r="I115" i="46"/>
  <c r="J115" i="46"/>
  <c r="K115" i="46"/>
  <c r="L115" i="46"/>
  <c r="M115" i="46"/>
  <c r="N115" i="46"/>
  <c r="O115" i="46"/>
  <c r="P115" i="46"/>
  <c r="Q115" i="46"/>
  <c r="F6" i="46"/>
  <c r="H6" i="46"/>
  <c r="N6" i="46"/>
  <c r="P6" i="46"/>
  <c r="P8" i="46"/>
  <c r="F9" i="46"/>
  <c r="H9" i="46"/>
  <c r="N9" i="46"/>
  <c r="P9" i="46"/>
  <c r="F10" i="46"/>
  <c r="H10" i="46"/>
  <c r="N10" i="46"/>
  <c r="P10" i="46"/>
  <c r="F11" i="46"/>
  <c r="H11" i="46"/>
  <c r="N11" i="46"/>
  <c r="P11" i="46"/>
  <c r="F12" i="46"/>
  <c r="H12" i="46"/>
  <c r="N12" i="46"/>
  <c r="P12" i="46"/>
  <c r="F13" i="46"/>
  <c r="H13" i="46"/>
  <c r="N13" i="46"/>
  <c r="F14" i="46"/>
  <c r="H14" i="46"/>
  <c r="N14" i="46"/>
  <c r="P14" i="46"/>
  <c r="F15" i="46"/>
  <c r="H15" i="46"/>
  <c r="J15" i="46"/>
  <c r="L15" i="46"/>
  <c r="N15" i="46"/>
  <c r="P15" i="46"/>
  <c r="B16" i="46"/>
  <c r="D16" i="46"/>
  <c r="F16" i="46"/>
  <c r="H16" i="46"/>
  <c r="J16" i="46"/>
  <c r="L16" i="46"/>
  <c r="N16" i="46"/>
  <c r="P16" i="46"/>
  <c r="B17" i="46"/>
  <c r="D17" i="46"/>
  <c r="F17" i="46"/>
  <c r="H17" i="46"/>
  <c r="J17" i="46"/>
  <c r="L17" i="46"/>
  <c r="N17" i="46"/>
  <c r="P17" i="46"/>
  <c r="B18" i="46"/>
  <c r="D18" i="46"/>
  <c r="F18" i="46"/>
  <c r="H18" i="46"/>
  <c r="J18" i="46"/>
  <c r="L18" i="46"/>
  <c r="N18" i="46"/>
  <c r="P18" i="46"/>
  <c r="B19" i="46"/>
  <c r="D19" i="46"/>
  <c r="F19" i="46"/>
  <c r="H19" i="46"/>
  <c r="J19" i="46"/>
  <c r="L19" i="46"/>
  <c r="N19" i="46"/>
  <c r="P19" i="46"/>
  <c r="B20" i="46"/>
  <c r="D20" i="46"/>
  <c r="F20" i="46"/>
  <c r="H20" i="46"/>
  <c r="J20" i="46"/>
  <c r="L20" i="46"/>
  <c r="N20" i="46"/>
  <c r="P20" i="46"/>
  <c r="B21" i="46"/>
  <c r="D21" i="46"/>
  <c r="F21" i="46"/>
  <c r="H21" i="46"/>
  <c r="J21" i="46"/>
  <c r="L21" i="46"/>
  <c r="N21" i="46"/>
  <c r="P21" i="46"/>
  <c r="B22" i="46"/>
  <c r="D22" i="46"/>
  <c r="F22" i="46"/>
  <c r="H22" i="46"/>
  <c r="J22" i="46"/>
  <c r="L22" i="46"/>
  <c r="N22" i="46"/>
  <c r="P22" i="46"/>
  <c r="B26" i="46"/>
  <c r="D26" i="46"/>
  <c r="F26" i="46"/>
  <c r="J26" i="46"/>
  <c r="L26" i="46"/>
  <c r="B27" i="46"/>
  <c r="D27" i="46"/>
  <c r="F27" i="46"/>
  <c r="H27" i="46"/>
  <c r="J27" i="46"/>
  <c r="L27" i="46"/>
  <c r="N27" i="46"/>
  <c r="P27" i="46"/>
  <c r="D29" i="46"/>
  <c r="B30" i="46"/>
  <c r="D30" i="46"/>
  <c r="F30" i="46"/>
  <c r="H30" i="46"/>
  <c r="J30" i="46"/>
  <c r="L30" i="46"/>
  <c r="N30" i="46"/>
  <c r="P30" i="46"/>
  <c r="B31" i="46"/>
  <c r="D31" i="46"/>
  <c r="F31" i="46"/>
  <c r="H31" i="46"/>
  <c r="J31" i="46"/>
  <c r="L31" i="46"/>
  <c r="N31" i="46"/>
  <c r="P31" i="46"/>
  <c r="B32" i="46"/>
  <c r="D32" i="46"/>
  <c r="F32" i="46"/>
  <c r="H32" i="46"/>
  <c r="J32" i="46"/>
  <c r="L32" i="46"/>
  <c r="N32" i="46"/>
  <c r="P32" i="46"/>
  <c r="B33" i="46"/>
  <c r="D33" i="46"/>
  <c r="F33" i="46"/>
  <c r="H33" i="46"/>
  <c r="J33" i="46"/>
  <c r="L33" i="46"/>
  <c r="N33" i="46"/>
  <c r="P33" i="46"/>
  <c r="B34" i="46"/>
  <c r="D34" i="46"/>
  <c r="F34" i="46"/>
  <c r="H34" i="46"/>
  <c r="J34" i="46"/>
  <c r="L34" i="46"/>
  <c r="N34" i="46"/>
  <c r="P34" i="46"/>
  <c r="B35" i="46"/>
  <c r="D35" i="46"/>
  <c r="F35" i="46"/>
  <c r="H35" i="46"/>
  <c r="J35" i="46"/>
  <c r="L35" i="46"/>
  <c r="N35" i="46"/>
  <c r="P35" i="46"/>
  <c r="B36" i="46"/>
  <c r="D36" i="46"/>
  <c r="F36" i="46"/>
  <c r="H36" i="46"/>
  <c r="J36" i="46"/>
  <c r="L36" i="46"/>
  <c r="N36" i="46"/>
  <c r="P36" i="46"/>
  <c r="B37" i="46"/>
  <c r="D37" i="46"/>
  <c r="F37" i="46"/>
  <c r="H37" i="46"/>
  <c r="J37" i="46"/>
  <c r="L37" i="46"/>
  <c r="N37" i="46"/>
  <c r="P37" i="46"/>
  <c r="B38" i="46"/>
  <c r="D38" i="46"/>
  <c r="F38" i="46"/>
  <c r="H38" i="46"/>
  <c r="J38" i="46"/>
  <c r="L38" i="46"/>
  <c r="N38" i="46"/>
  <c r="P38" i="46"/>
  <c r="B39" i="46"/>
  <c r="D39" i="46"/>
  <c r="F39" i="46"/>
  <c r="H39" i="46"/>
  <c r="J39" i="46"/>
  <c r="L39" i="46"/>
  <c r="N39" i="46"/>
  <c r="P39" i="46"/>
  <c r="B40" i="46"/>
  <c r="D40" i="46"/>
  <c r="F40" i="46"/>
  <c r="H40" i="46"/>
  <c r="J40" i="46"/>
  <c r="L40" i="46"/>
  <c r="N40" i="46"/>
  <c r="P40" i="46"/>
  <c r="B41" i="46"/>
  <c r="D41" i="46"/>
  <c r="F41" i="46"/>
  <c r="H41" i="46"/>
  <c r="J41" i="46"/>
  <c r="L41" i="46"/>
  <c r="N41" i="46"/>
  <c r="P41" i="46"/>
  <c r="B64" i="46"/>
  <c r="D64" i="46"/>
  <c r="J64" i="46"/>
  <c r="L64" i="46"/>
  <c r="B65" i="46"/>
  <c r="D65" i="46"/>
  <c r="F65" i="46"/>
  <c r="H65" i="46"/>
  <c r="J65" i="46"/>
  <c r="L65" i="46"/>
  <c r="N65" i="46"/>
  <c r="P65" i="46"/>
  <c r="D67" i="46"/>
  <c r="B68" i="46"/>
  <c r="D68" i="46"/>
  <c r="F68" i="46"/>
  <c r="H68" i="46"/>
  <c r="J68" i="46"/>
  <c r="L68" i="46"/>
  <c r="N68" i="46"/>
  <c r="P68" i="46"/>
  <c r="B69" i="46"/>
  <c r="D69" i="46"/>
  <c r="F69" i="46"/>
  <c r="H69" i="46"/>
  <c r="J69" i="46"/>
  <c r="L69" i="46"/>
  <c r="N69" i="46"/>
  <c r="P69" i="46"/>
  <c r="B70" i="46"/>
  <c r="D70" i="46"/>
  <c r="F70" i="46"/>
  <c r="H70" i="46"/>
  <c r="J70" i="46"/>
  <c r="L70" i="46"/>
  <c r="N70" i="46"/>
  <c r="P70" i="46"/>
  <c r="B71" i="46"/>
  <c r="D71" i="46"/>
  <c r="F71" i="46"/>
  <c r="H71" i="46"/>
  <c r="J71" i="46"/>
  <c r="L71" i="46"/>
  <c r="N71" i="46"/>
  <c r="P71" i="46"/>
  <c r="B72" i="46"/>
  <c r="D72" i="46"/>
  <c r="F72" i="46"/>
  <c r="H72" i="46"/>
  <c r="J72" i="46"/>
  <c r="L72" i="46"/>
  <c r="N72" i="46"/>
  <c r="P72" i="46"/>
  <c r="B73" i="46"/>
  <c r="D73" i="46"/>
  <c r="F73" i="46"/>
  <c r="H73" i="46"/>
  <c r="J73" i="46"/>
  <c r="L73" i="46"/>
  <c r="N73" i="46"/>
  <c r="P73" i="46"/>
  <c r="B74" i="46"/>
  <c r="D74" i="46"/>
  <c r="F74" i="46"/>
  <c r="H74" i="46"/>
  <c r="J74" i="46"/>
  <c r="L74" i="46"/>
  <c r="N74" i="46"/>
  <c r="P74" i="46"/>
  <c r="B75" i="46"/>
  <c r="D75" i="46"/>
  <c r="F75" i="46"/>
  <c r="H75" i="46"/>
  <c r="J75" i="46"/>
  <c r="L75" i="46"/>
  <c r="N75" i="46"/>
  <c r="P75" i="46"/>
  <c r="B76" i="46"/>
  <c r="D76" i="46"/>
  <c r="F76" i="46"/>
  <c r="H76" i="46"/>
  <c r="J76" i="46"/>
  <c r="L76" i="46"/>
  <c r="N76" i="46"/>
  <c r="P76" i="46"/>
  <c r="B77" i="46"/>
  <c r="D77" i="46"/>
  <c r="F77" i="46"/>
  <c r="H77" i="46"/>
  <c r="J77" i="46"/>
  <c r="L77" i="46"/>
  <c r="N77" i="46"/>
  <c r="P77" i="46"/>
  <c r="B78" i="46"/>
  <c r="D78" i="46"/>
  <c r="F78" i="46"/>
  <c r="H78" i="46"/>
  <c r="J78" i="46"/>
  <c r="L78" i="46"/>
  <c r="N78" i="46"/>
  <c r="P78" i="46"/>
  <c r="B79" i="46"/>
  <c r="D79" i="46"/>
  <c r="F79" i="46"/>
  <c r="H79" i="46"/>
  <c r="J79" i="46"/>
  <c r="L79" i="46"/>
  <c r="N79" i="46"/>
  <c r="P79" i="46"/>
  <c r="B83" i="46"/>
  <c r="D83" i="46"/>
  <c r="F83" i="46"/>
  <c r="J83" i="46"/>
  <c r="L83" i="46"/>
  <c r="B84" i="46"/>
  <c r="D84" i="46"/>
  <c r="F84" i="46"/>
  <c r="H84" i="46"/>
  <c r="J84" i="46"/>
  <c r="L84" i="46"/>
  <c r="N84" i="46"/>
  <c r="P84" i="46"/>
  <c r="D86" i="46"/>
  <c r="B87" i="46"/>
  <c r="D87" i="46"/>
  <c r="F87" i="46"/>
  <c r="H87" i="46"/>
  <c r="J87" i="46"/>
  <c r="L87" i="46"/>
  <c r="N87" i="46"/>
  <c r="P87" i="46"/>
  <c r="B88" i="46"/>
  <c r="D88" i="46"/>
  <c r="F88" i="46"/>
  <c r="H88" i="46"/>
  <c r="J88" i="46"/>
  <c r="L88" i="46"/>
  <c r="N88" i="46"/>
  <c r="P88" i="46"/>
  <c r="B89" i="46"/>
  <c r="D89" i="46"/>
  <c r="F89" i="46"/>
  <c r="H89" i="46"/>
  <c r="J89" i="46"/>
  <c r="L89" i="46"/>
  <c r="N89" i="46"/>
  <c r="P89" i="46"/>
  <c r="B90" i="46"/>
  <c r="D90" i="46"/>
  <c r="F90" i="46"/>
  <c r="H90" i="46"/>
  <c r="J90" i="46"/>
  <c r="L90" i="46"/>
  <c r="N90" i="46"/>
  <c r="P90" i="46"/>
  <c r="B91" i="46"/>
  <c r="D91" i="46"/>
  <c r="F91" i="46"/>
  <c r="H91" i="46"/>
  <c r="J91" i="46"/>
  <c r="L91" i="46"/>
  <c r="N91" i="46"/>
  <c r="P91" i="46"/>
  <c r="B92" i="46"/>
  <c r="D92" i="46"/>
  <c r="F92" i="46"/>
  <c r="H92" i="46"/>
  <c r="J92" i="46"/>
  <c r="L92" i="46"/>
  <c r="N92" i="46"/>
  <c r="P92" i="46"/>
  <c r="B93" i="46"/>
  <c r="D93" i="46"/>
  <c r="F93" i="46"/>
  <c r="H93" i="46"/>
  <c r="J93" i="46"/>
  <c r="L93" i="46"/>
  <c r="N93" i="46"/>
  <c r="P93" i="46"/>
  <c r="B94" i="46"/>
  <c r="D94" i="46"/>
  <c r="F94" i="46"/>
  <c r="H94" i="46"/>
  <c r="J94" i="46"/>
  <c r="L94" i="46"/>
  <c r="N94" i="46"/>
  <c r="P94" i="46"/>
  <c r="B95" i="46"/>
  <c r="D95" i="46"/>
  <c r="F95" i="46"/>
  <c r="H95" i="46"/>
  <c r="J95" i="46"/>
  <c r="L95" i="46"/>
  <c r="N95" i="46"/>
  <c r="P95" i="46"/>
  <c r="B96" i="46"/>
  <c r="D96" i="46"/>
  <c r="F96" i="46"/>
  <c r="H96" i="46"/>
  <c r="J96" i="46"/>
  <c r="L96" i="46"/>
  <c r="N96" i="46"/>
  <c r="P96" i="46"/>
  <c r="B97" i="46"/>
  <c r="D97" i="46"/>
  <c r="F97" i="46"/>
  <c r="H97" i="46"/>
  <c r="J97" i="46"/>
  <c r="L97" i="46"/>
  <c r="N97" i="46"/>
  <c r="P97" i="46"/>
  <c r="B98" i="46"/>
  <c r="D98" i="46"/>
  <c r="F98" i="46"/>
  <c r="H98" i="46"/>
  <c r="J98" i="46"/>
  <c r="L98" i="46"/>
  <c r="N98" i="46"/>
  <c r="P98" i="46"/>
  <c r="B99" i="46"/>
  <c r="D99" i="46"/>
  <c r="F99" i="46"/>
  <c r="H99" i="46"/>
  <c r="J99" i="46"/>
  <c r="L99" i="46"/>
  <c r="N99" i="46"/>
  <c r="P99" i="46"/>
  <c r="B100" i="46"/>
  <c r="D100" i="46"/>
  <c r="F100" i="46"/>
  <c r="H100" i="46"/>
  <c r="J100" i="46"/>
  <c r="L100" i="46"/>
  <c r="N100" i="46"/>
  <c r="P100" i="46"/>
  <c r="B101" i="46"/>
  <c r="D101" i="46"/>
  <c r="F101" i="46"/>
  <c r="H101" i="46"/>
  <c r="J101" i="46"/>
  <c r="L101" i="46"/>
  <c r="N101" i="46"/>
  <c r="P101" i="46"/>
  <c r="B102" i="46"/>
  <c r="D102" i="46"/>
  <c r="F102" i="46"/>
  <c r="H102" i="46"/>
  <c r="J102" i="46"/>
  <c r="L102" i="46"/>
  <c r="N102" i="46"/>
  <c r="P102" i="46"/>
  <c r="B103" i="46"/>
  <c r="D103" i="46"/>
  <c r="F103" i="46"/>
  <c r="H103" i="46"/>
  <c r="J103" i="46"/>
  <c r="L103" i="46"/>
  <c r="N103" i="46"/>
  <c r="P103" i="46"/>
  <c r="B107" i="46"/>
  <c r="D107" i="46"/>
  <c r="F107" i="46"/>
  <c r="J107" i="46"/>
  <c r="L107" i="46"/>
  <c r="B108" i="46"/>
  <c r="D108" i="46"/>
  <c r="F108" i="46"/>
  <c r="H108" i="46"/>
  <c r="J108" i="46"/>
  <c r="L108" i="46"/>
  <c r="N108" i="46"/>
  <c r="P108" i="46"/>
  <c r="D110" i="46"/>
  <c r="D111" i="46"/>
  <c r="H111" i="46"/>
  <c r="L111" i="46"/>
  <c r="P111" i="46"/>
  <c r="D116" i="46"/>
  <c r="H116" i="46"/>
  <c r="L116" i="46"/>
  <c r="P116" i="46"/>
  <c r="D117" i="46"/>
  <c r="H117" i="46"/>
  <c r="L117" i="46"/>
  <c r="P117" i="46"/>
  <c r="D118" i="46"/>
  <c r="H118" i="46"/>
  <c r="L118" i="46"/>
  <c r="P118" i="46"/>
  <c r="D119" i="46"/>
  <c r="H119" i="46"/>
  <c r="L119" i="46"/>
  <c r="P119" i="46"/>
  <c r="D120" i="46"/>
  <c r="H120" i="46"/>
  <c r="L120" i="46"/>
  <c r="P120" i="46"/>
  <c r="D121" i="46"/>
  <c r="H121" i="46"/>
  <c r="L121" i="46"/>
  <c r="P121" i="46"/>
  <c r="D122" i="46"/>
  <c r="H122" i="46"/>
  <c r="L122" i="46"/>
  <c r="P122" i="46"/>
  <c r="B126" i="46"/>
  <c r="F126" i="46"/>
  <c r="J126" i="46"/>
  <c r="B127" i="46"/>
  <c r="F127" i="46"/>
  <c r="J127" i="46"/>
  <c r="N127" i="46"/>
  <c r="D129" i="46"/>
  <c r="B130" i="46"/>
  <c r="D130" i="46"/>
  <c r="F130" i="46"/>
  <c r="H130" i="46"/>
  <c r="J130" i="46"/>
  <c r="L130" i="46"/>
  <c r="N130" i="46"/>
  <c r="P130" i="46"/>
  <c r="B131" i="46"/>
  <c r="D131" i="46"/>
  <c r="F131" i="46"/>
  <c r="H131" i="46"/>
  <c r="J131" i="46"/>
  <c r="L131" i="46"/>
  <c r="N131" i="46"/>
  <c r="P131" i="46"/>
  <c r="B132" i="46"/>
  <c r="D132" i="46"/>
  <c r="F132" i="46"/>
  <c r="H132" i="46"/>
  <c r="J132" i="46"/>
  <c r="L132" i="46"/>
  <c r="N132" i="46"/>
  <c r="P132" i="46"/>
  <c r="B133" i="46"/>
  <c r="D133" i="46"/>
  <c r="F133" i="46"/>
  <c r="H133" i="46"/>
  <c r="J133" i="46"/>
  <c r="L133" i="46"/>
  <c r="N133" i="46"/>
  <c r="P133" i="46"/>
  <c r="B134" i="46"/>
  <c r="D134" i="46"/>
  <c r="F134" i="46"/>
  <c r="H134" i="46"/>
  <c r="J134" i="46"/>
  <c r="L134" i="46"/>
  <c r="N134" i="46"/>
  <c r="P134" i="46"/>
  <c r="B135" i="46"/>
  <c r="D135" i="46"/>
  <c r="F135" i="46"/>
  <c r="H135" i="46"/>
  <c r="J135" i="46"/>
  <c r="L135" i="46"/>
  <c r="N135" i="46"/>
  <c r="P135" i="46"/>
  <c r="B136" i="46"/>
  <c r="D136" i="46"/>
  <c r="F136" i="46"/>
  <c r="H136" i="46"/>
  <c r="J136" i="46"/>
  <c r="L136" i="46"/>
  <c r="N136" i="46"/>
  <c r="P136" i="46"/>
  <c r="B137" i="46"/>
  <c r="D137" i="46"/>
  <c r="F137" i="46"/>
  <c r="H137" i="46"/>
  <c r="J137" i="46"/>
  <c r="L137" i="46"/>
  <c r="N137" i="46"/>
  <c r="P137" i="46"/>
  <c r="B138" i="46"/>
  <c r="D138" i="46"/>
  <c r="F138" i="46"/>
  <c r="H138" i="46"/>
  <c r="J138" i="46"/>
  <c r="L138" i="46"/>
  <c r="N138" i="46"/>
  <c r="P138" i="46"/>
  <c r="B139" i="46"/>
  <c r="D139" i="46"/>
  <c r="F139" i="46"/>
  <c r="H139" i="46"/>
  <c r="J139" i="46"/>
  <c r="L139" i="46"/>
  <c r="N139" i="46"/>
  <c r="P139" i="46"/>
  <c r="B140" i="46"/>
  <c r="D140" i="46"/>
  <c r="F140" i="46"/>
  <c r="H140" i="46"/>
  <c r="J140" i="46"/>
  <c r="L140" i="46"/>
  <c r="N140" i="46"/>
  <c r="P140" i="46"/>
  <c r="B141" i="46"/>
  <c r="D141" i="46"/>
  <c r="F141" i="46"/>
  <c r="H141" i="46"/>
  <c r="J141" i="46"/>
  <c r="L141" i="46"/>
  <c r="N141" i="46"/>
  <c r="P141" i="46"/>
  <c r="B145" i="46"/>
  <c r="D145" i="46"/>
  <c r="J145" i="46"/>
  <c r="L145" i="46"/>
  <c r="D147" i="46"/>
  <c r="B148" i="46"/>
  <c r="D148" i="46"/>
  <c r="F148" i="46"/>
  <c r="H148" i="46"/>
  <c r="J148" i="46"/>
  <c r="L148" i="46"/>
  <c r="N148" i="46"/>
  <c r="P148" i="46"/>
  <c r="B149" i="46"/>
  <c r="D149" i="46"/>
  <c r="F149" i="46"/>
  <c r="H149" i="46"/>
  <c r="J149" i="46"/>
  <c r="L149" i="46"/>
  <c r="N149" i="46"/>
  <c r="P149" i="46"/>
  <c r="B150" i="46"/>
  <c r="D150" i="46"/>
  <c r="F150" i="46"/>
  <c r="H150" i="46"/>
  <c r="J150" i="46"/>
  <c r="L150" i="46"/>
  <c r="N150" i="46"/>
  <c r="P150" i="46"/>
  <c r="B151" i="46"/>
  <c r="D151" i="46"/>
  <c r="F151" i="46"/>
  <c r="H151" i="46"/>
  <c r="J151" i="46"/>
  <c r="L151" i="46"/>
  <c r="N151" i="46"/>
  <c r="P151" i="46"/>
  <c r="B152" i="46"/>
  <c r="D152" i="46"/>
  <c r="F152" i="46"/>
  <c r="H152" i="46"/>
  <c r="J152" i="46"/>
  <c r="L152" i="46"/>
  <c r="N152" i="46"/>
  <c r="P152" i="46"/>
  <c r="B153" i="46"/>
  <c r="D153" i="46"/>
  <c r="F153" i="46"/>
  <c r="H153" i="46"/>
  <c r="J153" i="46"/>
  <c r="L153" i="46"/>
  <c r="N153" i="46"/>
  <c r="P153" i="46"/>
  <c r="B154" i="46"/>
  <c r="D154" i="46"/>
  <c r="F154" i="46"/>
  <c r="H154" i="46"/>
  <c r="J154" i="46"/>
  <c r="L154" i="46"/>
  <c r="N154" i="46"/>
  <c r="P154" i="46"/>
  <c r="B155" i="46"/>
  <c r="D155" i="46"/>
  <c r="F155" i="46"/>
  <c r="H155" i="46"/>
  <c r="J155" i="46"/>
  <c r="L155" i="46"/>
  <c r="N155" i="46"/>
  <c r="P155" i="46"/>
  <c r="B156" i="46"/>
  <c r="D156" i="46"/>
  <c r="F156" i="46"/>
  <c r="H156" i="46"/>
  <c r="J156" i="46"/>
  <c r="L156" i="46"/>
  <c r="N156" i="46"/>
  <c r="P156" i="46"/>
  <c r="B157" i="46"/>
  <c r="D157" i="46"/>
  <c r="F157" i="46"/>
  <c r="H157" i="46"/>
  <c r="J157" i="46"/>
  <c r="L157" i="46"/>
  <c r="N157" i="46"/>
  <c r="P157" i="46"/>
  <c r="B158" i="46"/>
  <c r="D158" i="46"/>
  <c r="F158" i="46"/>
  <c r="H158" i="46"/>
  <c r="J158" i="46"/>
  <c r="L158" i="46"/>
  <c r="N158" i="46"/>
  <c r="P158" i="46"/>
  <c r="B159" i="46"/>
  <c r="D159" i="46"/>
  <c r="F159" i="46"/>
  <c r="H159" i="46"/>
  <c r="J159" i="46"/>
  <c r="L159" i="46"/>
  <c r="N159" i="46"/>
  <c r="P159" i="46"/>
  <c r="B163" i="46"/>
  <c r="D163" i="46"/>
  <c r="F163" i="46"/>
  <c r="J163" i="46"/>
  <c r="L163" i="46"/>
  <c r="L165" i="46"/>
  <c r="B166" i="46"/>
  <c r="D166" i="46"/>
  <c r="F166" i="46"/>
  <c r="H166" i="46"/>
  <c r="J166" i="46"/>
  <c r="L166" i="46"/>
  <c r="N166" i="46"/>
  <c r="P166" i="46"/>
  <c r="B167" i="46"/>
  <c r="D167" i="46"/>
  <c r="F167" i="46"/>
  <c r="H167" i="46"/>
  <c r="J167" i="46"/>
  <c r="L167" i="46"/>
  <c r="N167" i="46"/>
  <c r="P167" i="46"/>
  <c r="B168" i="46"/>
  <c r="D168" i="46"/>
  <c r="F168" i="46"/>
  <c r="H168" i="46"/>
  <c r="J168" i="46"/>
  <c r="L168" i="46"/>
  <c r="N168" i="46"/>
  <c r="P168" i="46"/>
  <c r="B169" i="46"/>
  <c r="D169" i="46"/>
  <c r="F169" i="46"/>
  <c r="H169" i="46"/>
  <c r="J169" i="46"/>
  <c r="L169" i="46"/>
  <c r="N169" i="46"/>
  <c r="P169" i="46"/>
  <c r="B170" i="46"/>
  <c r="D170" i="46"/>
  <c r="F170" i="46"/>
  <c r="H170" i="46"/>
  <c r="J170" i="46"/>
  <c r="L170" i="46"/>
  <c r="N170" i="46"/>
  <c r="P170" i="46"/>
  <c r="B171" i="46"/>
  <c r="D171" i="46"/>
  <c r="F171" i="46"/>
  <c r="H171" i="46"/>
  <c r="J171" i="46"/>
  <c r="L171" i="46"/>
  <c r="N171" i="46"/>
  <c r="P171" i="46"/>
  <c r="B172" i="46"/>
  <c r="D172" i="46"/>
  <c r="F172" i="46"/>
  <c r="H172" i="46"/>
  <c r="J172" i="46"/>
  <c r="L172" i="46"/>
  <c r="N172" i="46"/>
  <c r="P172" i="46"/>
  <c r="B173" i="46"/>
  <c r="D173" i="46"/>
  <c r="F173" i="46"/>
  <c r="H173" i="46"/>
  <c r="J173" i="46"/>
  <c r="L173" i="46"/>
  <c r="N173" i="46"/>
  <c r="P173" i="46"/>
  <c r="B174" i="46"/>
  <c r="D174" i="46"/>
  <c r="F174" i="46"/>
  <c r="H174" i="46"/>
  <c r="J174" i="46"/>
  <c r="L174" i="46"/>
  <c r="N174" i="46"/>
  <c r="P174" i="46"/>
  <c r="B175" i="46"/>
  <c r="D175" i="46"/>
  <c r="F175" i="46"/>
  <c r="H175" i="46"/>
  <c r="J175" i="46"/>
  <c r="L175" i="46"/>
  <c r="N175" i="46"/>
  <c r="P175" i="46"/>
  <c r="B176" i="46"/>
  <c r="D176" i="46"/>
  <c r="F176" i="46"/>
  <c r="H176" i="46"/>
  <c r="J176" i="46"/>
  <c r="L176" i="46"/>
  <c r="N176" i="46"/>
  <c r="P176" i="46"/>
  <c r="B177" i="46"/>
  <c r="D177" i="46"/>
  <c r="F177" i="46"/>
  <c r="H177" i="46"/>
  <c r="J177" i="46"/>
  <c r="L177" i="46"/>
  <c r="N177" i="46"/>
  <c r="P177" i="46"/>
  <c r="B122" i="29"/>
  <c r="B123" i="29"/>
  <c r="B124" i="29"/>
  <c r="B125" i="29"/>
  <c r="B127" i="29"/>
  <c r="B128" i="29"/>
  <c r="B130" i="29"/>
  <c r="B131" i="29"/>
  <c r="L10" i="25"/>
  <c r="L10" i="28" s="1"/>
  <c r="O11" i="25"/>
  <c r="O11" i="28" s="1"/>
  <c r="C12" i="25"/>
  <c r="C12" i="28" s="1"/>
  <c r="D12" i="25"/>
  <c r="D12" i="28" s="1"/>
  <c r="E12" i="25"/>
  <c r="E12" i="28" s="1"/>
  <c r="F12" i="25"/>
  <c r="F12" i="28" s="1"/>
  <c r="G12" i="25"/>
  <c r="G12" i="28" s="1"/>
  <c r="H12" i="25"/>
  <c r="H12" i="28" s="1"/>
  <c r="I12" i="25"/>
  <c r="I12" i="28" s="1"/>
  <c r="J12" i="25"/>
  <c r="J12" i="28" s="1"/>
  <c r="K12" i="25"/>
  <c r="K12" i="28" s="1"/>
  <c r="L12" i="25"/>
  <c r="L12" i="28" s="1"/>
  <c r="M12" i="25"/>
  <c r="M12" i="28" s="1"/>
  <c r="N12" i="25"/>
  <c r="N12" i="28" s="1"/>
  <c r="O12" i="25"/>
  <c r="O12" i="28" s="1"/>
  <c r="P12" i="25"/>
  <c r="P12" i="28" s="1"/>
  <c r="Q12" i="25"/>
  <c r="Q12" i="28" s="1"/>
  <c r="C13" i="25"/>
  <c r="C13" i="28" s="1"/>
  <c r="D13" i="25"/>
  <c r="D13" i="28" s="1"/>
  <c r="E13" i="25"/>
  <c r="E13" i="28" s="1"/>
  <c r="F13" i="25"/>
  <c r="F13" i="28" s="1"/>
  <c r="G13" i="25"/>
  <c r="G13" i="28" s="1"/>
  <c r="H13" i="25"/>
  <c r="H13" i="28" s="1"/>
  <c r="I13" i="25"/>
  <c r="I13" i="28" s="1"/>
  <c r="J13" i="25"/>
  <c r="J13" i="28" s="1"/>
  <c r="K13" i="25"/>
  <c r="K13" i="28" s="1"/>
  <c r="L13" i="25"/>
  <c r="L13" i="28" s="1"/>
  <c r="M13" i="25"/>
  <c r="M13" i="28" s="1"/>
  <c r="N13" i="25"/>
  <c r="N13" i="28" s="1"/>
  <c r="O13" i="25"/>
  <c r="O13" i="28" s="1"/>
  <c r="P13" i="25"/>
  <c r="P13" i="28" s="1"/>
  <c r="Q13" i="25"/>
  <c r="Q13" i="28" s="1"/>
  <c r="C14" i="25"/>
  <c r="C14" i="28" s="1"/>
  <c r="D14" i="25"/>
  <c r="D14" i="28" s="1"/>
  <c r="E14" i="25"/>
  <c r="E14" i="28" s="1"/>
  <c r="F14" i="25"/>
  <c r="F14" i="28" s="1"/>
  <c r="G14" i="25"/>
  <c r="G14" i="28" s="1"/>
  <c r="H14" i="25"/>
  <c r="H14" i="28" s="1"/>
  <c r="I14" i="25"/>
  <c r="I14" i="28" s="1"/>
  <c r="J14" i="25"/>
  <c r="J14" i="28" s="1"/>
  <c r="K14" i="25"/>
  <c r="K14" i="28" s="1"/>
  <c r="L14" i="25"/>
  <c r="L14" i="28" s="1"/>
  <c r="M14" i="25"/>
  <c r="M14" i="28" s="1"/>
  <c r="N14" i="25"/>
  <c r="N14" i="28" s="1"/>
  <c r="O14" i="25"/>
  <c r="O14" i="28" s="1"/>
  <c r="P14" i="25"/>
  <c r="P14" i="28" s="1"/>
  <c r="Q14" i="25"/>
  <c r="Q14" i="28" s="1"/>
  <c r="C16" i="25"/>
  <c r="D16" i="25"/>
  <c r="D16" i="28" s="1"/>
  <c r="E16" i="25"/>
  <c r="E16" i="28" s="1"/>
  <c r="F16" i="25"/>
  <c r="F16" i="28" s="1"/>
  <c r="G16" i="25"/>
  <c r="H16" i="25"/>
  <c r="H16" i="28" s="1"/>
  <c r="I16" i="25"/>
  <c r="I16" i="28" s="1"/>
  <c r="J16" i="25"/>
  <c r="J15" i="25" s="1"/>
  <c r="J15" i="28" s="1"/>
  <c r="K16" i="25"/>
  <c r="K16" i="28" s="1"/>
  <c r="L16" i="25"/>
  <c r="L15" i="25" s="1"/>
  <c r="L15" i="28" s="1"/>
  <c r="M16" i="25"/>
  <c r="M16" i="28" s="1"/>
  <c r="N16" i="25"/>
  <c r="N16" i="28" s="1"/>
  <c r="O16" i="25"/>
  <c r="P16" i="25"/>
  <c r="P15" i="25" s="1"/>
  <c r="P15" i="28" s="1"/>
  <c r="Q16" i="25"/>
  <c r="Q16" i="28" s="1"/>
  <c r="E23" i="25"/>
  <c r="E23" i="28" s="1"/>
  <c r="M23" i="25"/>
  <c r="M23" i="28" s="1"/>
  <c r="F24" i="25"/>
  <c r="F24" i="28" s="1"/>
  <c r="C25" i="25"/>
  <c r="C25" i="28" s="1"/>
  <c r="D25" i="25"/>
  <c r="D25" i="28" s="1"/>
  <c r="E25" i="25"/>
  <c r="E25" i="28" s="1"/>
  <c r="F25" i="25"/>
  <c r="F25" i="28" s="1"/>
  <c r="G25" i="25"/>
  <c r="G25" i="28" s="1"/>
  <c r="H25" i="25"/>
  <c r="H25" i="28" s="1"/>
  <c r="I25" i="25"/>
  <c r="I25" i="28" s="1"/>
  <c r="J25" i="25"/>
  <c r="J25" i="28" s="1"/>
  <c r="K25" i="25"/>
  <c r="K25" i="28" s="1"/>
  <c r="L25" i="25"/>
  <c r="L25" i="28" s="1"/>
  <c r="M25" i="25"/>
  <c r="M25" i="28" s="1"/>
  <c r="N25" i="25"/>
  <c r="N25" i="28" s="1"/>
  <c r="O25" i="25"/>
  <c r="O25" i="28" s="1"/>
  <c r="P25" i="25"/>
  <c r="P25" i="28" s="1"/>
  <c r="Q25" i="25"/>
  <c r="Q25" i="28" s="1"/>
  <c r="C26" i="25"/>
  <c r="C26" i="28" s="1"/>
  <c r="D26" i="25"/>
  <c r="D26" i="28" s="1"/>
  <c r="E26" i="25"/>
  <c r="E26" i="28" s="1"/>
  <c r="F26" i="25"/>
  <c r="F26" i="28" s="1"/>
  <c r="G26" i="25"/>
  <c r="G26" i="28" s="1"/>
  <c r="H26" i="25"/>
  <c r="H26" i="28" s="1"/>
  <c r="I26" i="25"/>
  <c r="I26" i="28" s="1"/>
  <c r="J26" i="25"/>
  <c r="J26" i="28" s="1"/>
  <c r="K26" i="25"/>
  <c r="K26" i="28" s="1"/>
  <c r="L26" i="25"/>
  <c r="L26" i="28" s="1"/>
  <c r="M26" i="25"/>
  <c r="M26" i="28" s="1"/>
  <c r="N26" i="25"/>
  <c r="N26" i="28" s="1"/>
  <c r="O26" i="25"/>
  <c r="O26" i="28" s="1"/>
  <c r="P26" i="25"/>
  <c r="P26" i="28" s="1"/>
  <c r="Q26" i="25"/>
  <c r="Q26" i="28" s="1"/>
  <c r="C31" i="25"/>
  <c r="C31" i="28" s="1"/>
  <c r="C32" i="25"/>
  <c r="C32" i="28" s="1"/>
  <c r="D32" i="25"/>
  <c r="D32" i="28" s="1"/>
  <c r="E32" i="25"/>
  <c r="E32" i="28" s="1"/>
  <c r="F32" i="25"/>
  <c r="F32" i="28" s="1"/>
  <c r="G32" i="25"/>
  <c r="G32" i="28" s="1"/>
  <c r="H32" i="25"/>
  <c r="H32" i="28" s="1"/>
  <c r="I32" i="25"/>
  <c r="I32" i="28" s="1"/>
  <c r="J32" i="25"/>
  <c r="J32" i="28" s="1"/>
  <c r="K32" i="25"/>
  <c r="K32" i="28" s="1"/>
  <c r="L32" i="25"/>
  <c r="L32" i="28" s="1"/>
  <c r="M32" i="25"/>
  <c r="M32" i="28" s="1"/>
  <c r="N32" i="25"/>
  <c r="N32" i="28" s="1"/>
  <c r="O32" i="25"/>
  <c r="O32" i="28" s="1"/>
  <c r="P32" i="25"/>
  <c r="P32" i="28" s="1"/>
  <c r="Q32" i="25"/>
  <c r="Q32" i="28" s="1"/>
  <c r="M18" i="24"/>
  <c r="F19" i="24"/>
  <c r="O20" i="24"/>
  <c r="Q22" i="24"/>
  <c r="D23" i="24"/>
  <c r="D23" i="27" s="1"/>
  <c r="L23" i="24"/>
  <c r="L23" i="27" s="1"/>
  <c r="K24" i="24"/>
  <c r="E26" i="24"/>
  <c r="M26" i="24"/>
  <c r="E19" i="23"/>
  <c r="M23" i="23"/>
  <c r="M23" i="26" s="1"/>
  <c r="N28" i="23"/>
  <c r="P30" i="23"/>
  <c r="C6" i="25"/>
  <c r="G6" i="25"/>
  <c r="K6" i="25"/>
  <c r="O6" i="25"/>
  <c r="D7" i="25"/>
  <c r="H7" i="25"/>
  <c r="L7" i="25"/>
  <c r="P7" i="25"/>
  <c r="E8" i="25"/>
  <c r="I8" i="25"/>
  <c r="M8" i="25"/>
  <c r="Q8" i="25"/>
  <c r="F9" i="25"/>
  <c r="J9" i="25"/>
  <c r="N9" i="25"/>
  <c r="C10" i="25"/>
  <c r="C10" i="28" s="1"/>
  <c r="D10" i="25"/>
  <c r="D10" i="28" s="1"/>
  <c r="E10" i="25"/>
  <c r="E10" i="28" s="1"/>
  <c r="F10" i="25"/>
  <c r="F10" i="28" s="1"/>
  <c r="G10" i="25"/>
  <c r="G10" i="28" s="1"/>
  <c r="H10" i="25"/>
  <c r="H10" i="28" s="1"/>
  <c r="I10" i="25"/>
  <c r="I10" i="28" s="1"/>
  <c r="J10" i="25"/>
  <c r="J10" i="28" s="1"/>
  <c r="K10" i="25"/>
  <c r="K10" i="28" s="1"/>
  <c r="M10" i="25"/>
  <c r="M10" i="28" s="1"/>
  <c r="N10" i="25"/>
  <c r="N10" i="28" s="1"/>
  <c r="O10" i="25"/>
  <c r="O10" i="28" s="1"/>
  <c r="P10" i="25"/>
  <c r="P10" i="28" s="1"/>
  <c r="Q10" i="25"/>
  <c r="Q10" i="28" s="1"/>
  <c r="C11" i="25"/>
  <c r="C11" i="28" s="1"/>
  <c r="D11" i="25"/>
  <c r="D11" i="28" s="1"/>
  <c r="E11" i="25"/>
  <c r="E11" i="28" s="1"/>
  <c r="F11" i="25"/>
  <c r="F11" i="28" s="1"/>
  <c r="G11" i="25"/>
  <c r="G11" i="28" s="1"/>
  <c r="H11" i="25"/>
  <c r="H11" i="28" s="1"/>
  <c r="I11" i="25"/>
  <c r="I11" i="28" s="1"/>
  <c r="J11" i="25"/>
  <c r="J11" i="28" s="1"/>
  <c r="K11" i="25"/>
  <c r="K11" i="28" s="1"/>
  <c r="L11" i="25"/>
  <c r="L11" i="28" s="1"/>
  <c r="M11" i="25"/>
  <c r="M11" i="28" s="1"/>
  <c r="N11" i="25"/>
  <c r="N11" i="28" s="1"/>
  <c r="P11" i="25"/>
  <c r="P11" i="28" s="1"/>
  <c r="Q11" i="25"/>
  <c r="Q11" i="28" s="1"/>
  <c r="C23" i="25"/>
  <c r="C23" i="28" s="1"/>
  <c r="D23" i="25"/>
  <c r="D23" i="28" s="1"/>
  <c r="F23" i="25"/>
  <c r="F23" i="28" s="1"/>
  <c r="G23" i="25"/>
  <c r="G23" i="28" s="1"/>
  <c r="H23" i="25"/>
  <c r="H23" i="28" s="1"/>
  <c r="I23" i="25"/>
  <c r="I23" i="28" s="1"/>
  <c r="J23" i="25"/>
  <c r="J23" i="28" s="1"/>
  <c r="K23" i="25"/>
  <c r="K23" i="28" s="1"/>
  <c r="L23" i="25"/>
  <c r="L23" i="28" s="1"/>
  <c r="N23" i="25"/>
  <c r="N23" i="28" s="1"/>
  <c r="O23" i="25"/>
  <c r="O23" i="28" s="1"/>
  <c r="P23" i="25"/>
  <c r="P23" i="28" s="1"/>
  <c r="Q23" i="25"/>
  <c r="Q23" i="28" s="1"/>
  <c r="C24" i="25"/>
  <c r="C24" i="28" s="1"/>
  <c r="D24" i="25"/>
  <c r="D24" i="28" s="1"/>
  <c r="E24" i="25"/>
  <c r="E24" i="28" s="1"/>
  <c r="G24" i="25"/>
  <c r="G24" i="28" s="1"/>
  <c r="H24" i="25"/>
  <c r="H24" i="28" s="1"/>
  <c r="I24" i="25"/>
  <c r="I24" i="28" s="1"/>
  <c r="J24" i="25"/>
  <c r="J24" i="28" s="1"/>
  <c r="K24" i="25"/>
  <c r="K24" i="28" s="1"/>
  <c r="L24" i="25"/>
  <c r="L24" i="28" s="1"/>
  <c r="M24" i="25"/>
  <c r="M24" i="28" s="1"/>
  <c r="N24" i="25"/>
  <c r="N24" i="28" s="1"/>
  <c r="O24" i="25"/>
  <c r="O24" i="28" s="1"/>
  <c r="P24" i="25"/>
  <c r="P24" i="28" s="1"/>
  <c r="Q24" i="25"/>
  <c r="Q24" i="28" s="1"/>
  <c r="E31" i="25"/>
  <c r="E31" i="28" s="1"/>
  <c r="F31" i="25"/>
  <c r="F31" i="28" s="1"/>
  <c r="G31" i="25"/>
  <c r="G31" i="28" s="1"/>
  <c r="I31" i="25"/>
  <c r="I31" i="28" s="1"/>
  <c r="J31" i="25"/>
  <c r="J31" i="28" s="1"/>
  <c r="K31" i="25"/>
  <c r="K31" i="28" s="1"/>
  <c r="L31" i="25"/>
  <c r="L31" i="28" s="1"/>
  <c r="M31" i="25"/>
  <c r="M31" i="28" s="1"/>
  <c r="N31" i="25"/>
  <c r="N31" i="28" s="1"/>
  <c r="O31" i="25"/>
  <c r="O31" i="28" s="1"/>
  <c r="Q31" i="25"/>
  <c r="Q31" i="28" s="1"/>
  <c r="L7" i="21"/>
  <c r="M8" i="21"/>
  <c r="P11" i="21"/>
  <c r="D19" i="21"/>
  <c r="H23" i="21"/>
  <c r="N23" i="21"/>
  <c r="P23" i="21"/>
  <c r="H21" i="24"/>
  <c r="C23" i="24"/>
  <c r="C23" i="27" s="1"/>
  <c r="D23" i="21"/>
  <c r="E23" i="24"/>
  <c r="E23" i="27" s="1"/>
  <c r="F23" i="24"/>
  <c r="F23" i="27" s="1"/>
  <c r="G23" i="24"/>
  <c r="G23" i="27" s="1"/>
  <c r="H23" i="24"/>
  <c r="H23" i="27" s="1"/>
  <c r="I23" i="24"/>
  <c r="I23" i="27" s="1"/>
  <c r="J23" i="21"/>
  <c r="K23" i="24"/>
  <c r="K23" i="27" s="1"/>
  <c r="L23" i="21"/>
  <c r="M23" i="24"/>
  <c r="M23" i="27" s="1"/>
  <c r="N23" i="24"/>
  <c r="N23" i="27" s="1"/>
  <c r="O23" i="24"/>
  <c r="O23" i="27" s="1"/>
  <c r="P23" i="24"/>
  <c r="P23" i="27" s="1"/>
  <c r="Q23" i="24"/>
  <c r="Q23" i="27" s="1"/>
  <c r="C24" i="24"/>
  <c r="C28" i="24"/>
  <c r="G28" i="24"/>
  <c r="I28" i="24"/>
  <c r="K28" i="24"/>
  <c r="M28" i="21"/>
  <c r="O28" i="24"/>
  <c r="D29" i="24"/>
  <c r="F29" i="24"/>
  <c r="H29" i="24"/>
  <c r="J29" i="24"/>
  <c r="L29" i="24"/>
  <c r="N29" i="21"/>
  <c r="P29" i="24"/>
  <c r="E30" i="24"/>
  <c r="G30" i="24"/>
  <c r="I30" i="24"/>
  <c r="K30" i="24"/>
  <c r="M30" i="24"/>
  <c r="Q30" i="24"/>
  <c r="F31" i="24"/>
  <c r="H31" i="21"/>
  <c r="J31" i="24"/>
  <c r="L31" i="24"/>
  <c r="N31" i="24"/>
  <c r="C32" i="24"/>
  <c r="E32" i="24"/>
  <c r="G32" i="24"/>
  <c r="K32" i="24"/>
  <c r="M32" i="24"/>
  <c r="O32" i="24"/>
  <c r="Q32" i="21"/>
  <c r="K5" i="23"/>
  <c r="D18" i="23"/>
  <c r="O18" i="21"/>
  <c r="P19" i="21"/>
  <c r="E20" i="21"/>
  <c r="F20" i="23"/>
  <c r="Q20" i="21"/>
  <c r="C22" i="21"/>
  <c r="G22" i="21"/>
  <c r="C23" i="23"/>
  <c r="C23" i="26" s="1"/>
  <c r="D23" i="23"/>
  <c r="D23" i="26" s="1"/>
  <c r="E23" i="23"/>
  <c r="E23" i="26" s="1"/>
  <c r="F23" i="23"/>
  <c r="F23" i="26" s="1"/>
  <c r="G23" i="23"/>
  <c r="G23" i="26" s="1"/>
  <c r="H23" i="23"/>
  <c r="H23" i="26" s="1"/>
  <c r="I23" i="23"/>
  <c r="I23" i="26" s="1"/>
  <c r="J23" i="23"/>
  <c r="J23" i="26" s="1"/>
  <c r="K23" i="23"/>
  <c r="K23" i="26" s="1"/>
  <c r="L23" i="23"/>
  <c r="L23" i="26" s="1"/>
  <c r="N23" i="23"/>
  <c r="N23" i="26" s="1"/>
  <c r="O23" i="23"/>
  <c r="O23" i="26" s="1"/>
  <c r="P23" i="23"/>
  <c r="P23" i="26" s="1"/>
  <c r="Q23" i="23"/>
  <c r="Q23" i="26" s="1"/>
  <c r="K25" i="23"/>
  <c r="O29" i="23"/>
  <c r="O9" i="25"/>
  <c r="P10" i="23"/>
  <c r="Q11" i="23"/>
  <c r="C13" i="23"/>
  <c r="O15" i="18"/>
  <c r="Q15" i="18"/>
  <c r="D15" i="18"/>
  <c r="E15" i="18"/>
  <c r="F15" i="18"/>
  <c r="G15" i="18"/>
  <c r="H15" i="18"/>
  <c r="I15" i="18"/>
  <c r="J15" i="18"/>
  <c r="K15" i="18"/>
  <c r="L15" i="18"/>
  <c r="M15" i="18"/>
  <c r="N15" i="18"/>
  <c r="P15" i="18"/>
  <c r="G18" i="24"/>
  <c r="H18" i="25"/>
  <c r="N18" i="25"/>
  <c r="O18" i="24"/>
  <c r="P18" i="25"/>
  <c r="E19" i="25"/>
  <c r="H19" i="24"/>
  <c r="I19" i="25"/>
  <c r="K19" i="25"/>
  <c r="M19" i="25"/>
  <c r="P19" i="24"/>
  <c r="Q19" i="25"/>
  <c r="F20" i="25"/>
  <c r="H20" i="25"/>
  <c r="I20" i="24"/>
  <c r="J20" i="25"/>
  <c r="N20" i="25"/>
  <c r="P20" i="25"/>
  <c r="Q20" i="24"/>
  <c r="C21" i="25"/>
  <c r="G21" i="25"/>
  <c r="J21" i="24"/>
  <c r="K21" i="25"/>
  <c r="O21" i="25"/>
  <c r="Q21" i="25"/>
  <c r="C22" i="24"/>
  <c r="D22" i="25"/>
  <c r="H22" i="25"/>
  <c r="J22" i="25"/>
  <c r="K22" i="24"/>
  <c r="L22" i="25"/>
  <c r="N22" i="25"/>
  <c r="P22" i="25"/>
  <c r="E24" i="24"/>
  <c r="M24" i="24"/>
  <c r="N24" i="23"/>
  <c r="F25" i="24"/>
  <c r="N25" i="24"/>
  <c r="O25" i="23"/>
  <c r="G26" i="24"/>
  <c r="L26" i="23"/>
  <c r="O26" i="24"/>
  <c r="P26" i="23"/>
  <c r="D28" i="25"/>
  <c r="I29" i="25"/>
  <c r="Q29" i="25"/>
  <c r="Q31" i="23"/>
  <c r="B12" i="14"/>
  <c r="B12" i="17" s="1"/>
  <c r="C12" i="14"/>
  <c r="C12" i="17" s="1"/>
  <c r="D12" i="14"/>
  <c r="D12" i="17" s="1"/>
  <c r="E12" i="14"/>
  <c r="E12" i="17" s="1"/>
  <c r="F12" i="14"/>
  <c r="F12" i="17" s="1"/>
  <c r="G12" i="14"/>
  <c r="G12" i="17" s="1"/>
  <c r="H12" i="14"/>
  <c r="H12" i="17" s="1"/>
  <c r="I12" i="14"/>
  <c r="I12" i="17" s="1"/>
  <c r="J12" i="14"/>
  <c r="J12" i="17" s="1"/>
  <c r="K12" i="14"/>
  <c r="K12" i="17" s="1"/>
  <c r="L12" i="14"/>
  <c r="L12" i="17" s="1"/>
  <c r="M12" i="14"/>
  <c r="M12" i="17" s="1"/>
  <c r="N12" i="14"/>
  <c r="N12" i="17" s="1"/>
  <c r="O12" i="14"/>
  <c r="O12" i="17" s="1"/>
  <c r="P12" i="14"/>
  <c r="P12" i="17" s="1"/>
  <c r="Q12" i="14"/>
  <c r="Q12" i="17" s="1"/>
  <c r="B13" i="14"/>
  <c r="B13" i="17" s="1"/>
  <c r="C13" i="14"/>
  <c r="C13" i="17" s="1"/>
  <c r="D13" i="14"/>
  <c r="D13" i="17" s="1"/>
  <c r="E13" i="14"/>
  <c r="E13" i="17" s="1"/>
  <c r="F13" i="14"/>
  <c r="F13" i="17" s="1"/>
  <c r="G13" i="14"/>
  <c r="G13" i="17" s="1"/>
  <c r="H13" i="14"/>
  <c r="H13" i="17" s="1"/>
  <c r="I13" i="14"/>
  <c r="I13" i="17" s="1"/>
  <c r="J13" i="14"/>
  <c r="J13" i="17" s="1"/>
  <c r="K13" i="14"/>
  <c r="K13" i="17" s="1"/>
  <c r="L13" i="14"/>
  <c r="L13" i="17" s="1"/>
  <c r="M13" i="14"/>
  <c r="M13" i="17" s="1"/>
  <c r="N13" i="14"/>
  <c r="N13" i="17" s="1"/>
  <c r="O13" i="14"/>
  <c r="O13" i="17" s="1"/>
  <c r="P13" i="14"/>
  <c r="P13" i="17" s="1"/>
  <c r="Q13" i="14"/>
  <c r="Q13" i="17" s="1"/>
  <c r="B14" i="14"/>
  <c r="B14" i="17" s="1"/>
  <c r="C14" i="14"/>
  <c r="C14" i="17" s="1"/>
  <c r="D14" i="14"/>
  <c r="D14" i="17" s="1"/>
  <c r="E14" i="14"/>
  <c r="E14" i="17" s="1"/>
  <c r="F14" i="14"/>
  <c r="F14" i="17" s="1"/>
  <c r="G14" i="14"/>
  <c r="G14" i="17" s="1"/>
  <c r="H14" i="14"/>
  <c r="H14" i="17" s="1"/>
  <c r="I14" i="14"/>
  <c r="I14" i="17" s="1"/>
  <c r="J14" i="14"/>
  <c r="J14" i="17" s="1"/>
  <c r="K14" i="14"/>
  <c r="K14" i="17" s="1"/>
  <c r="L14" i="14"/>
  <c r="L14" i="17" s="1"/>
  <c r="M14" i="14"/>
  <c r="M14" i="17" s="1"/>
  <c r="N14" i="14"/>
  <c r="N14" i="17" s="1"/>
  <c r="O14" i="14"/>
  <c r="O14" i="17" s="1"/>
  <c r="P14" i="14"/>
  <c r="P14" i="17" s="1"/>
  <c r="Q14" i="14"/>
  <c r="Q14" i="17" s="1"/>
  <c r="B16" i="14"/>
  <c r="B15" i="14" s="1"/>
  <c r="B15" i="17" s="1"/>
  <c r="C16" i="14"/>
  <c r="D16" i="14"/>
  <c r="D16" i="17" s="1"/>
  <c r="E16" i="14"/>
  <c r="E15" i="14" s="1"/>
  <c r="E15" i="17" s="1"/>
  <c r="F16" i="14"/>
  <c r="F16" i="17" s="1"/>
  <c r="G16" i="14"/>
  <c r="H16" i="14"/>
  <c r="H15" i="14" s="1"/>
  <c r="H15" i="17" s="1"/>
  <c r="I16" i="14"/>
  <c r="I15" i="14" s="1"/>
  <c r="I15" i="17" s="1"/>
  <c r="J16" i="14"/>
  <c r="J15" i="14" s="1"/>
  <c r="J15" i="17" s="1"/>
  <c r="K16" i="14"/>
  <c r="K15" i="14" s="1"/>
  <c r="K15" i="17" s="1"/>
  <c r="L16" i="14"/>
  <c r="L15" i="14" s="1"/>
  <c r="L15" i="17" s="1"/>
  <c r="M16" i="14"/>
  <c r="M15" i="14" s="1"/>
  <c r="M15" i="17" s="1"/>
  <c r="N16" i="14"/>
  <c r="N15" i="14" s="1"/>
  <c r="N15" i="17" s="1"/>
  <c r="O16" i="14"/>
  <c r="P16" i="14"/>
  <c r="P16" i="17" s="1"/>
  <c r="Q16" i="14"/>
  <c r="Q15" i="14" s="1"/>
  <c r="Q15" i="17" s="1"/>
  <c r="B25" i="14"/>
  <c r="B25" i="17" s="1"/>
  <c r="C25" i="14"/>
  <c r="C25" i="17" s="1"/>
  <c r="D25" i="14"/>
  <c r="D25" i="17" s="1"/>
  <c r="E25" i="14"/>
  <c r="E25" i="17" s="1"/>
  <c r="F25" i="14"/>
  <c r="F25" i="17" s="1"/>
  <c r="G25" i="14"/>
  <c r="G25" i="17" s="1"/>
  <c r="H25" i="14"/>
  <c r="H25" i="17" s="1"/>
  <c r="I25" i="14"/>
  <c r="I25" i="17" s="1"/>
  <c r="J25" i="14"/>
  <c r="J25" i="17" s="1"/>
  <c r="K25" i="14"/>
  <c r="K25" i="17" s="1"/>
  <c r="L25" i="14"/>
  <c r="L25" i="17" s="1"/>
  <c r="M25" i="14"/>
  <c r="M25" i="17" s="1"/>
  <c r="N25" i="14"/>
  <c r="N25" i="17" s="1"/>
  <c r="O25" i="14"/>
  <c r="O25" i="17" s="1"/>
  <c r="P25" i="14"/>
  <c r="P25" i="17" s="1"/>
  <c r="Q25" i="14"/>
  <c r="Q25" i="17" s="1"/>
  <c r="B26" i="14"/>
  <c r="B26" i="17" s="1"/>
  <c r="C26" i="14"/>
  <c r="C26" i="17" s="1"/>
  <c r="D26" i="14"/>
  <c r="D26" i="17" s="1"/>
  <c r="E26" i="14"/>
  <c r="E26" i="17" s="1"/>
  <c r="F26" i="14"/>
  <c r="F26" i="17" s="1"/>
  <c r="G26" i="14"/>
  <c r="G26" i="17" s="1"/>
  <c r="H26" i="14"/>
  <c r="H26" i="17" s="1"/>
  <c r="I26" i="14"/>
  <c r="I26" i="17" s="1"/>
  <c r="J26" i="14"/>
  <c r="J26" i="17" s="1"/>
  <c r="K26" i="14"/>
  <c r="K26" i="17" s="1"/>
  <c r="L26" i="14"/>
  <c r="L26" i="17" s="1"/>
  <c r="M26" i="14"/>
  <c r="M26" i="17" s="1"/>
  <c r="N26" i="14"/>
  <c r="N26" i="17" s="1"/>
  <c r="O26" i="14"/>
  <c r="O26" i="17" s="1"/>
  <c r="P26" i="14"/>
  <c r="P26" i="17" s="1"/>
  <c r="Q26" i="14"/>
  <c r="Q26" i="17" s="1"/>
  <c r="B32" i="14"/>
  <c r="B32" i="17" s="1"/>
  <c r="C32" i="14"/>
  <c r="C32" i="17" s="1"/>
  <c r="D32" i="14"/>
  <c r="D32" i="17" s="1"/>
  <c r="E32" i="14"/>
  <c r="E32" i="17" s="1"/>
  <c r="F32" i="14"/>
  <c r="F32" i="17" s="1"/>
  <c r="G32" i="14"/>
  <c r="G32" i="17" s="1"/>
  <c r="H32" i="14"/>
  <c r="H32" i="17" s="1"/>
  <c r="I32" i="14"/>
  <c r="I32" i="17" s="1"/>
  <c r="J32" i="14"/>
  <c r="J32" i="17" s="1"/>
  <c r="K32" i="14"/>
  <c r="K32" i="17" s="1"/>
  <c r="L32" i="14"/>
  <c r="L32" i="17" s="1"/>
  <c r="M32" i="14"/>
  <c r="M32" i="17" s="1"/>
  <c r="N32" i="14"/>
  <c r="N32" i="17" s="1"/>
  <c r="O32" i="14"/>
  <c r="O32" i="17" s="1"/>
  <c r="P32" i="14"/>
  <c r="P32" i="17" s="1"/>
  <c r="Q32" i="14"/>
  <c r="Q32" i="17" s="1"/>
  <c r="C5" i="14"/>
  <c r="G5" i="14"/>
  <c r="O5" i="14"/>
  <c r="C6" i="14"/>
  <c r="G6" i="14"/>
  <c r="K6" i="14"/>
  <c r="O6" i="14"/>
  <c r="C7" i="14"/>
  <c r="G7" i="14"/>
  <c r="K7" i="14"/>
  <c r="O7" i="14"/>
  <c r="C8" i="14"/>
  <c r="G8" i="14"/>
  <c r="K8" i="14"/>
  <c r="O8" i="14"/>
  <c r="B9" i="14"/>
  <c r="B9" i="17" s="1"/>
  <c r="C9" i="14"/>
  <c r="G9" i="14"/>
  <c r="K9" i="14"/>
  <c r="O9" i="14"/>
  <c r="B10" i="14"/>
  <c r="B10" i="17" s="1"/>
  <c r="C10" i="14"/>
  <c r="C10" i="17" s="1"/>
  <c r="D10" i="14"/>
  <c r="D10" i="17" s="1"/>
  <c r="E10" i="14"/>
  <c r="E10" i="17" s="1"/>
  <c r="F10" i="14"/>
  <c r="F10" i="17" s="1"/>
  <c r="G10" i="14"/>
  <c r="G10" i="17" s="1"/>
  <c r="H10" i="14"/>
  <c r="H10" i="17" s="1"/>
  <c r="I10" i="14"/>
  <c r="I10" i="17" s="1"/>
  <c r="J10" i="14"/>
  <c r="J10" i="17" s="1"/>
  <c r="K10" i="14"/>
  <c r="K10" i="17" s="1"/>
  <c r="L10" i="14"/>
  <c r="L10" i="17" s="1"/>
  <c r="M10" i="14"/>
  <c r="M10" i="17" s="1"/>
  <c r="N10" i="14"/>
  <c r="N10" i="17" s="1"/>
  <c r="O10" i="14"/>
  <c r="O10" i="17" s="1"/>
  <c r="P10" i="14"/>
  <c r="P10" i="17" s="1"/>
  <c r="Q10" i="14"/>
  <c r="Q10" i="17" s="1"/>
  <c r="B11" i="14"/>
  <c r="B11" i="17" s="1"/>
  <c r="C11" i="14"/>
  <c r="C11" i="17" s="1"/>
  <c r="D11" i="14"/>
  <c r="D11" i="17" s="1"/>
  <c r="E11" i="14"/>
  <c r="E11" i="17" s="1"/>
  <c r="F11" i="14"/>
  <c r="F11" i="17" s="1"/>
  <c r="G11" i="14"/>
  <c r="G11" i="17" s="1"/>
  <c r="H11" i="14"/>
  <c r="H11" i="17" s="1"/>
  <c r="I11" i="14"/>
  <c r="I11" i="17" s="1"/>
  <c r="J11" i="14"/>
  <c r="J11" i="17" s="1"/>
  <c r="K11" i="14"/>
  <c r="K11" i="17" s="1"/>
  <c r="L11" i="14"/>
  <c r="L11" i="17" s="1"/>
  <c r="M11" i="14"/>
  <c r="M11" i="17" s="1"/>
  <c r="N11" i="14"/>
  <c r="N11" i="17" s="1"/>
  <c r="O11" i="14"/>
  <c r="O11" i="17" s="1"/>
  <c r="P11" i="14"/>
  <c r="P11" i="17" s="1"/>
  <c r="Q11" i="14"/>
  <c r="Q11" i="17" s="1"/>
  <c r="C15" i="11"/>
  <c r="D15" i="11"/>
  <c r="E15" i="11"/>
  <c r="F15" i="11"/>
  <c r="G15" i="11"/>
  <c r="H15" i="11"/>
  <c r="I15" i="11"/>
  <c r="J15" i="11"/>
  <c r="K15" i="11"/>
  <c r="L15" i="11"/>
  <c r="M15" i="11"/>
  <c r="N15" i="11"/>
  <c r="O15" i="11"/>
  <c r="P15" i="11"/>
  <c r="Q15" i="11"/>
  <c r="G18" i="14"/>
  <c r="K18" i="14"/>
  <c r="C19" i="14"/>
  <c r="G19" i="14"/>
  <c r="K19" i="14"/>
  <c r="O19" i="14"/>
  <c r="C20" i="14"/>
  <c r="G20" i="14"/>
  <c r="K20" i="14"/>
  <c r="O20" i="14"/>
  <c r="C21" i="14"/>
  <c r="G21" i="14"/>
  <c r="K21" i="14"/>
  <c r="O21" i="14"/>
  <c r="B22" i="14"/>
  <c r="B22" i="17" s="1"/>
  <c r="C22" i="14"/>
  <c r="G22" i="14"/>
  <c r="K22" i="14"/>
  <c r="O22" i="14"/>
  <c r="B23" i="14"/>
  <c r="B23" i="17" s="1"/>
  <c r="C23" i="14"/>
  <c r="C23" i="17" s="1"/>
  <c r="D23" i="14"/>
  <c r="D23" i="17" s="1"/>
  <c r="E23" i="14"/>
  <c r="E23" i="17" s="1"/>
  <c r="F23" i="14"/>
  <c r="F23" i="17" s="1"/>
  <c r="G23" i="14"/>
  <c r="G23" i="17" s="1"/>
  <c r="H23" i="14"/>
  <c r="H23" i="17" s="1"/>
  <c r="I23" i="14"/>
  <c r="I23" i="17" s="1"/>
  <c r="J23" i="14"/>
  <c r="J23" i="17" s="1"/>
  <c r="K23" i="14"/>
  <c r="K23" i="17" s="1"/>
  <c r="L23" i="14"/>
  <c r="L23" i="17" s="1"/>
  <c r="M23" i="14"/>
  <c r="M23" i="17" s="1"/>
  <c r="N23" i="14"/>
  <c r="N23" i="17" s="1"/>
  <c r="O23" i="14"/>
  <c r="O23" i="17" s="1"/>
  <c r="P23" i="14"/>
  <c r="P23" i="17" s="1"/>
  <c r="Q23" i="14"/>
  <c r="Q23" i="17" s="1"/>
  <c r="B24" i="14"/>
  <c r="B24" i="17" s="1"/>
  <c r="C24" i="14"/>
  <c r="C24" i="17" s="1"/>
  <c r="D24" i="14"/>
  <c r="D24" i="17" s="1"/>
  <c r="E24" i="14"/>
  <c r="E24" i="17" s="1"/>
  <c r="F24" i="14"/>
  <c r="F24" i="17" s="1"/>
  <c r="G24" i="14"/>
  <c r="G24" i="17" s="1"/>
  <c r="H24" i="14"/>
  <c r="H24" i="17" s="1"/>
  <c r="I24" i="14"/>
  <c r="I24" i="17" s="1"/>
  <c r="J24" i="14"/>
  <c r="J24" i="17" s="1"/>
  <c r="K24" i="14"/>
  <c r="K24" i="17" s="1"/>
  <c r="L24" i="14"/>
  <c r="L24" i="17" s="1"/>
  <c r="M24" i="14"/>
  <c r="M24" i="17" s="1"/>
  <c r="N24" i="14"/>
  <c r="N24" i="17" s="1"/>
  <c r="O24" i="14"/>
  <c r="O24" i="17" s="1"/>
  <c r="P24" i="14"/>
  <c r="P24" i="17" s="1"/>
  <c r="Q24" i="14"/>
  <c r="Q24" i="17" s="1"/>
  <c r="C28" i="14"/>
  <c r="K28" i="14"/>
  <c r="O28" i="14"/>
  <c r="C29" i="14"/>
  <c r="G29" i="14"/>
  <c r="K29" i="14"/>
  <c r="O29" i="14"/>
  <c r="C30" i="14"/>
  <c r="G30" i="14"/>
  <c r="K30" i="14"/>
  <c r="O30" i="14"/>
  <c r="B31" i="14"/>
  <c r="B31" i="17" s="1"/>
  <c r="C31" i="14"/>
  <c r="D31" i="14"/>
  <c r="E31" i="14"/>
  <c r="F31" i="14"/>
  <c r="G31" i="14"/>
  <c r="H31" i="14"/>
  <c r="I31" i="14"/>
  <c r="J31" i="14"/>
  <c r="K31" i="14"/>
  <c r="L31" i="14"/>
  <c r="M31" i="14"/>
  <c r="N31" i="14"/>
  <c r="O31" i="14"/>
  <c r="P31" i="14"/>
  <c r="Q31" i="14"/>
  <c r="B23" i="10"/>
  <c r="D5" i="10"/>
  <c r="H5" i="10"/>
  <c r="O5" i="13"/>
  <c r="D6" i="10"/>
  <c r="H6" i="10"/>
  <c r="K6" i="13"/>
  <c r="L6" i="10"/>
  <c r="C7" i="13"/>
  <c r="H7" i="10"/>
  <c r="L7" i="10"/>
  <c r="O7" i="13"/>
  <c r="D8" i="10"/>
  <c r="L8" i="10"/>
  <c r="D9" i="10"/>
  <c r="H9" i="10"/>
  <c r="D10" i="10"/>
  <c r="H10" i="10"/>
  <c r="L10" i="10"/>
  <c r="H11" i="10"/>
  <c r="L11" i="10"/>
  <c r="D12" i="10"/>
  <c r="K12" i="13"/>
  <c r="L12" i="10"/>
  <c r="D13" i="10"/>
  <c r="H13" i="10"/>
  <c r="D14" i="10"/>
  <c r="H14" i="10"/>
  <c r="L14" i="10"/>
  <c r="H16" i="10"/>
  <c r="L16" i="10"/>
  <c r="P16" i="10"/>
  <c r="C18" i="13"/>
  <c r="D18" i="10"/>
  <c r="L18" i="10"/>
  <c r="O18" i="13"/>
  <c r="D19" i="10"/>
  <c r="H19" i="10"/>
  <c r="O19" i="13"/>
  <c r="D20" i="10"/>
  <c r="G20" i="13"/>
  <c r="H20" i="10"/>
  <c r="L20" i="10"/>
  <c r="C21" i="13"/>
  <c r="H21" i="10"/>
  <c r="L21" i="10"/>
  <c r="O21" i="13"/>
  <c r="D22" i="10"/>
  <c r="K22" i="13"/>
  <c r="L22" i="10"/>
  <c r="B23" i="13"/>
  <c r="B23" i="16" s="1"/>
  <c r="C23" i="10"/>
  <c r="D23" i="13"/>
  <c r="D23" i="16" s="1"/>
  <c r="E23" i="10"/>
  <c r="F23" i="13"/>
  <c r="F23" i="16" s="1"/>
  <c r="G23" i="13"/>
  <c r="G23" i="16" s="1"/>
  <c r="H23" i="13"/>
  <c r="H23" i="16" s="1"/>
  <c r="I23" i="13"/>
  <c r="I23" i="16" s="1"/>
  <c r="J23" i="13"/>
  <c r="J23" i="16" s="1"/>
  <c r="K23" i="10"/>
  <c r="M23" i="10"/>
  <c r="N23" i="13"/>
  <c r="N23" i="16" s="1"/>
  <c r="O23" i="10"/>
  <c r="P23" i="13"/>
  <c r="P23" i="16" s="1"/>
  <c r="Q23" i="10"/>
  <c r="C24" i="13"/>
  <c r="H24" i="10"/>
  <c r="L24" i="10"/>
  <c r="O24" i="13"/>
  <c r="D25" i="10"/>
  <c r="K25" i="13"/>
  <c r="L25" i="10"/>
  <c r="D26" i="10"/>
  <c r="G26" i="13"/>
  <c r="H26" i="10"/>
  <c r="D28" i="10"/>
  <c r="H28" i="10"/>
  <c r="K28" i="13"/>
  <c r="L28" i="10"/>
  <c r="G29" i="13"/>
  <c r="H29" i="10"/>
  <c r="L29" i="10"/>
  <c r="C30" i="13"/>
  <c r="D30" i="10"/>
  <c r="L30" i="10"/>
  <c r="O30" i="13"/>
  <c r="D31" i="10"/>
  <c r="H31" i="10"/>
  <c r="O31" i="13"/>
  <c r="D32" i="10"/>
  <c r="H32" i="10"/>
  <c r="K32" i="13"/>
  <c r="L32" i="10"/>
  <c r="G5" i="12"/>
  <c r="K5" i="12"/>
  <c r="O5" i="12"/>
  <c r="C6" i="12"/>
  <c r="G6" i="12"/>
  <c r="K6" i="12"/>
  <c r="O6" i="12"/>
  <c r="C7" i="12"/>
  <c r="G7" i="12"/>
  <c r="K7" i="12"/>
  <c r="O7" i="12"/>
  <c r="C8" i="12"/>
  <c r="G8" i="12"/>
  <c r="K8" i="12"/>
  <c r="O8" i="12"/>
  <c r="C9" i="12"/>
  <c r="G9" i="12"/>
  <c r="K9" i="12"/>
  <c r="O9" i="12"/>
  <c r="C10" i="12"/>
  <c r="G10" i="12"/>
  <c r="K10" i="12"/>
  <c r="O10" i="12"/>
  <c r="C11" i="12"/>
  <c r="G11" i="12"/>
  <c r="K11" i="12"/>
  <c r="O11" i="12"/>
  <c r="C12" i="12"/>
  <c r="G12" i="12"/>
  <c r="K12" i="12"/>
  <c r="O12" i="12"/>
  <c r="C13" i="12"/>
  <c r="G13" i="12"/>
  <c r="K13" i="12"/>
  <c r="O13" i="12"/>
  <c r="D15" i="8"/>
  <c r="J15" i="8"/>
  <c r="C18" i="12"/>
  <c r="G18" i="12"/>
  <c r="K18" i="12"/>
  <c r="O18" i="12"/>
  <c r="C19" i="12"/>
  <c r="G19" i="12"/>
  <c r="K19" i="12"/>
  <c r="O19" i="12"/>
  <c r="C20" i="12"/>
  <c r="G20" i="12"/>
  <c r="K20" i="12"/>
  <c r="O20" i="12"/>
  <c r="C21" i="12"/>
  <c r="G21" i="12"/>
  <c r="K21" i="12"/>
  <c r="O21" i="12"/>
  <c r="C22" i="12"/>
  <c r="G22" i="12"/>
  <c r="K22" i="12"/>
  <c r="O22" i="12"/>
  <c r="B23" i="12"/>
  <c r="B23" i="15" s="1"/>
  <c r="C23" i="12"/>
  <c r="C23" i="15" s="1"/>
  <c r="D23" i="12"/>
  <c r="D23" i="15" s="1"/>
  <c r="E23" i="12"/>
  <c r="E23" i="15" s="1"/>
  <c r="F23" i="12"/>
  <c r="F23" i="15" s="1"/>
  <c r="G23" i="12"/>
  <c r="G23" i="15" s="1"/>
  <c r="H23" i="12"/>
  <c r="H23" i="15" s="1"/>
  <c r="I23" i="12"/>
  <c r="I23" i="15" s="1"/>
  <c r="J23" i="12"/>
  <c r="J23" i="15" s="1"/>
  <c r="K23" i="12"/>
  <c r="K23" i="15" s="1"/>
  <c r="L23" i="12"/>
  <c r="L23" i="15" s="1"/>
  <c r="M23" i="12"/>
  <c r="M23" i="15" s="1"/>
  <c r="N23" i="12"/>
  <c r="N23" i="15" s="1"/>
  <c r="O23" i="12"/>
  <c r="O23" i="15" s="1"/>
  <c r="P23" i="12"/>
  <c r="P23" i="15" s="1"/>
  <c r="Q23" i="12"/>
  <c r="Q23" i="15" s="1"/>
  <c r="C24" i="12"/>
  <c r="G24" i="12"/>
  <c r="K24" i="12"/>
  <c r="O24" i="12"/>
  <c r="C25" i="12"/>
  <c r="G25" i="12"/>
  <c r="K25" i="12"/>
  <c r="O25" i="12"/>
  <c r="C26" i="12"/>
  <c r="G26" i="12"/>
  <c r="K26" i="12"/>
  <c r="O26" i="12"/>
  <c r="C28" i="12"/>
  <c r="G28" i="12"/>
  <c r="K28" i="12"/>
  <c r="O28" i="12"/>
  <c r="C29" i="12"/>
  <c r="G29" i="12"/>
  <c r="K29" i="12"/>
  <c r="O29" i="12"/>
  <c r="C30" i="12"/>
  <c r="G30" i="12"/>
  <c r="K30" i="12"/>
  <c r="O30" i="12"/>
  <c r="C31" i="12"/>
  <c r="G31" i="12"/>
  <c r="K31" i="12"/>
  <c r="O31" i="12"/>
  <c r="C32" i="12"/>
  <c r="G32" i="12"/>
  <c r="K32" i="12"/>
  <c r="O32" i="12"/>
  <c r="J5" i="14"/>
  <c r="B6" i="14"/>
  <c r="F6" i="14"/>
  <c r="J6" i="14"/>
  <c r="N6" i="14"/>
  <c r="B7" i="14"/>
  <c r="F7" i="14"/>
  <c r="J7" i="14"/>
  <c r="N7" i="14"/>
  <c r="B8" i="14"/>
  <c r="F8" i="14"/>
  <c r="J8" i="14"/>
  <c r="N8" i="14"/>
  <c r="F9" i="14"/>
  <c r="J9" i="14"/>
  <c r="N9" i="14"/>
  <c r="C14" i="7"/>
  <c r="D14" i="7"/>
  <c r="E14" i="7"/>
  <c r="F14" i="7"/>
  <c r="G14" i="7"/>
  <c r="H14" i="7"/>
  <c r="I14" i="7"/>
  <c r="J14" i="7"/>
  <c r="K14" i="7"/>
  <c r="L14" i="7"/>
  <c r="M14" i="7"/>
  <c r="N14" i="7"/>
  <c r="O14" i="7"/>
  <c r="P14" i="7"/>
  <c r="Q14" i="7"/>
  <c r="C15" i="7"/>
  <c r="D15" i="7"/>
  <c r="E15" i="7"/>
  <c r="F15" i="7"/>
  <c r="G15" i="7"/>
  <c r="H15" i="7"/>
  <c r="I15" i="7"/>
  <c r="J15" i="7"/>
  <c r="K15" i="7"/>
  <c r="L15" i="7"/>
  <c r="M15" i="7"/>
  <c r="N15" i="7"/>
  <c r="O15" i="7"/>
  <c r="P15" i="7"/>
  <c r="Q15" i="7"/>
  <c r="F18" i="14"/>
  <c r="N18" i="14"/>
  <c r="B19" i="14"/>
  <c r="F19" i="14"/>
  <c r="J19" i="14"/>
  <c r="N19" i="14"/>
  <c r="B20" i="14"/>
  <c r="F20" i="14"/>
  <c r="J20" i="14"/>
  <c r="N20" i="14"/>
  <c r="B21" i="14"/>
  <c r="F21" i="14"/>
  <c r="J21" i="14"/>
  <c r="N21" i="14"/>
  <c r="F22" i="14"/>
  <c r="J22" i="14"/>
  <c r="N22" i="14"/>
  <c r="B28" i="14"/>
  <c r="J28" i="14"/>
  <c r="B29" i="14"/>
  <c r="F29" i="14"/>
  <c r="J29" i="14"/>
  <c r="N29" i="14"/>
  <c r="B30" i="14"/>
  <c r="F30" i="14"/>
  <c r="J30" i="14"/>
  <c r="N30" i="14"/>
  <c r="B17" i="6"/>
  <c r="B165" i="6" s="1"/>
  <c r="B18" i="6"/>
  <c r="C18" i="6"/>
  <c r="D18" i="6"/>
  <c r="E18" i="6"/>
  <c r="F18" i="6"/>
  <c r="G18" i="6"/>
  <c r="H18" i="6"/>
  <c r="I18" i="6"/>
  <c r="J18" i="6"/>
  <c r="K18" i="6"/>
  <c r="L18" i="6"/>
  <c r="M18" i="6"/>
  <c r="N18" i="6"/>
  <c r="O18" i="6"/>
  <c r="P18" i="6"/>
  <c r="Q18" i="6"/>
  <c r="B19" i="6"/>
  <c r="B21" i="6"/>
  <c r="B20" i="6" s="1"/>
  <c r="B22" i="6"/>
  <c r="C22" i="6"/>
  <c r="D22" i="6"/>
  <c r="E22" i="6"/>
  <c r="F22" i="6"/>
  <c r="G22" i="6"/>
  <c r="H22" i="6"/>
  <c r="I22" i="6"/>
  <c r="J22" i="6"/>
  <c r="K22" i="6"/>
  <c r="L22" i="6"/>
  <c r="M22" i="6"/>
  <c r="N22" i="6"/>
  <c r="O22" i="6"/>
  <c r="P22" i="6"/>
  <c r="Q22" i="6"/>
  <c r="B23" i="6"/>
  <c r="B95" i="6"/>
  <c r="C95" i="6"/>
  <c r="D95" i="6"/>
  <c r="E95" i="6"/>
  <c r="F95" i="6"/>
  <c r="G95" i="6"/>
  <c r="H95" i="6"/>
  <c r="I95" i="6"/>
  <c r="J95" i="6"/>
  <c r="K95" i="6"/>
  <c r="L95" i="6"/>
  <c r="M95" i="6"/>
  <c r="N95" i="6"/>
  <c r="O95" i="6"/>
  <c r="P95" i="6"/>
  <c r="Q95" i="6"/>
  <c r="B98" i="6"/>
  <c r="C98" i="6"/>
  <c r="D98" i="6"/>
  <c r="E98" i="6"/>
  <c r="F98" i="6"/>
  <c r="G98" i="6"/>
  <c r="H98" i="6"/>
  <c r="I98" i="6"/>
  <c r="J98" i="6"/>
  <c r="K98" i="6"/>
  <c r="L98" i="6"/>
  <c r="M98" i="6"/>
  <c r="N98" i="6"/>
  <c r="O98" i="6"/>
  <c r="P98" i="6"/>
  <c r="Q98" i="6"/>
  <c r="B104" i="6"/>
  <c r="B125" i="6" s="1"/>
  <c r="B105" i="6"/>
  <c r="B106" i="6"/>
  <c r="B107" i="6"/>
  <c r="B108" i="6"/>
  <c r="B118" i="6"/>
  <c r="B119" i="6"/>
  <c r="B149" i="6" s="1"/>
  <c r="B120" i="6"/>
  <c r="B121" i="6"/>
  <c r="B122" i="6"/>
  <c r="B152" i="6" s="1"/>
  <c r="B8" i="4"/>
  <c r="B52" i="4"/>
  <c r="B16" i="4"/>
  <c r="B27" i="4"/>
  <c r="B56" i="4"/>
  <c r="B37" i="4"/>
  <c r="B15" i="4"/>
  <c r="B82" i="4"/>
  <c r="B26" i="4"/>
  <c r="B79" i="4"/>
  <c r="B17" i="4"/>
  <c r="B57" i="4"/>
  <c r="B28" i="4"/>
  <c r="B36" i="4"/>
  <c r="B14" i="4"/>
  <c r="B47" i="4"/>
  <c r="B54" i="4"/>
  <c r="B83" i="4"/>
  <c r="B71" i="4"/>
  <c r="B53" i="4"/>
  <c r="B24" i="4"/>
  <c r="B66" i="4"/>
  <c r="B61" i="4"/>
  <c r="B65" i="4"/>
  <c r="B10" i="4"/>
  <c r="B35" i="4"/>
  <c r="B12" i="4"/>
  <c r="B34" i="4"/>
  <c r="B58" i="4"/>
  <c r="B23" i="4"/>
  <c r="B39" i="4"/>
  <c r="B70" i="4"/>
  <c r="B11" i="4"/>
  <c r="B22" i="4"/>
  <c r="B76" i="4"/>
  <c r="B55" i="4"/>
  <c r="B38" i="4"/>
  <c r="B64" i="4"/>
  <c r="B33" i="4"/>
  <c r="B41" i="4"/>
  <c r="B9" i="4"/>
  <c r="B72" i="4"/>
  <c r="B78" i="4"/>
  <c r="B77" i="4"/>
  <c r="B44" i="4"/>
  <c r="B49" i="4"/>
  <c r="B30" i="4"/>
  <c r="B81" i="4"/>
  <c r="B46" i="4"/>
  <c r="B67" i="4"/>
  <c r="B60" i="4"/>
  <c r="B25" i="4"/>
  <c r="B7" i="4"/>
  <c r="B40" i="4"/>
  <c r="B13" i="4"/>
  <c r="B80" i="4"/>
  <c r="B4" i="4"/>
  <c r="B84" i="4"/>
  <c r="B48" i="4"/>
  <c r="B59" i="4"/>
  <c r="B29" i="4"/>
  <c r="B69" i="4"/>
  <c r="B20" i="4"/>
  <c r="B45" i="4"/>
  <c r="B21" i="4"/>
  <c r="B73" i="4"/>
  <c r="B68" i="4"/>
  <c r="B345" i="68" l="1"/>
  <c r="B265" i="72"/>
  <c r="B46" i="53"/>
  <c r="B91" i="53"/>
  <c r="B297" i="64"/>
  <c r="B271" i="71"/>
  <c r="B115" i="51"/>
  <c r="B341" i="68"/>
  <c r="B113" i="53"/>
  <c r="B136" i="53"/>
  <c r="B67" i="53"/>
  <c r="B236" i="69"/>
  <c r="B267" i="66"/>
  <c r="B274" i="69"/>
  <c r="B349" i="68"/>
  <c r="B154" i="53"/>
  <c r="B275" i="65"/>
  <c r="B36" i="53"/>
  <c r="B281" i="67"/>
  <c r="B113" i="52"/>
  <c r="B306" i="64"/>
  <c r="B132" i="53"/>
  <c r="B6" i="53"/>
  <c r="B275" i="70"/>
  <c r="B174" i="53"/>
  <c r="B79" i="53"/>
  <c r="B116" i="53"/>
  <c r="B37" i="53"/>
  <c r="B107" i="53"/>
  <c r="B115" i="53"/>
  <c r="B165" i="53"/>
  <c r="B330" i="68"/>
  <c r="B274" i="65"/>
  <c r="B112" i="51"/>
  <c r="B278" i="69"/>
  <c r="B267" i="67"/>
  <c r="B137" i="53"/>
  <c r="B337" i="68"/>
  <c r="B56" i="53"/>
  <c r="B147" i="53"/>
  <c r="B54" i="53"/>
  <c r="B126" i="53"/>
  <c r="B268" i="72"/>
  <c r="B278" i="70"/>
  <c r="B15" i="53"/>
  <c r="B115" i="52"/>
  <c r="B274" i="66"/>
  <c r="B173" i="53"/>
  <c r="B133" i="53"/>
  <c r="B95" i="53"/>
  <c r="B97" i="53"/>
  <c r="B22" i="53"/>
  <c r="B73" i="53"/>
  <c r="B119" i="53"/>
  <c r="B145" i="53"/>
  <c r="B278" i="67"/>
  <c r="B29" i="53"/>
  <c r="B265" i="71"/>
  <c r="B75" i="53"/>
  <c r="B271" i="72"/>
  <c r="B163" i="53"/>
  <c r="B127" i="53"/>
  <c r="B38" i="53"/>
  <c r="B274" i="67"/>
  <c r="B84" i="53"/>
  <c r="B55" i="53"/>
  <c r="B255" i="69"/>
  <c r="B135" i="53"/>
  <c r="B114" i="52"/>
  <c r="B268" i="71"/>
  <c r="B34" i="53"/>
  <c r="B112" i="53"/>
  <c r="B53" i="53"/>
  <c r="B153" i="53"/>
  <c r="B98" i="53"/>
  <c r="B72" i="53"/>
  <c r="B281" i="69"/>
  <c r="B41" i="53"/>
  <c r="B96" i="53"/>
  <c r="B131" i="53"/>
  <c r="B17" i="53"/>
  <c r="B277" i="67"/>
  <c r="B271" i="70"/>
  <c r="B259" i="71"/>
  <c r="B76" i="53"/>
  <c r="B177" i="53"/>
  <c r="B129" i="53"/>
  <c r="B83" i="53"/>
  <c r="B254" i="69"/>
  <c r="B171" i="53"/>
  <c r="B266" i="70"/>
  <c r="B66" i="53"/>
  <c r="B110" i="53"/>
  <c r="B156" i="53"/>
  <c r="B108" i="53"/>
  <c r="B267" i="65"/>
  <c r="B313" i="64"/>
  <c r="B267" i="71"/>
  <c r="B114" i="53"/>
  <c r="B252" i="69"/>
  <c r="B235" i="69"/>
  <c r="B152" i="53"/>
  <c r="B74" i="53"/>
  <c r="B281" i="65"/>
  <c r="B172" i="53"/>
  <c r="B138" i="53"/>
  <c r="B35" i="53"/>
  <c r="B281" i="70"/>
  <c r="B60" i="53"/>
  <c r="B86" i="53"/>
  <c r="B334" i="68"/>
  <c r="B278" i="65"/>
  <c r="B14" i="53"/>
  <c r="B117" i="53"/>
  <c r="B275" i="67"/>
  <c r="B233" i="69"/>
  <c r="B234" i="69"/>
  <c r="B342" i="68"/>
  <c r="B134" i="53"/>
  <c r="B264" i="72"/>
  <c r="B159" i="53"/>
  <c r="B122" i="53"/>
  <c r="B27" i="53"/>
  <c r="B274" i="70"/>
  <c r="B18" i="53"/>
  <c r="B114" i="51"/>
  <c r="B103" i="53"/>
  <c r="B141" i="53"/>
  <c r="B275" i="66"/>
  <c r="B305" i="64"/>
  <c r="B88" i="53"/>
  <c r="B309" i="64"/>
  <c r="B278" i="66"/>
  <c r="B113" i="51"/>
  <c r="B99" i="53"/>
  <c r="B118" i="53"/>
  <c r="B267" i="69"/>
  <c r="B48" i="53"/>
  <c r="B8" i="53"/>
  <c r="B170" i="53"/>
  <c r="B267" i="70"/>
  <c r="B269" i="67"/>
  <c r="B16" i="53"/>
  <c r="B57" i="53"/>
  <c r="B101" i="53"/>
  <c r="B275" i="69"/>
  <c r="B89" i="53"/>
  <c r="B155" i="53"/>
  <c r="B112" i="52"/>
  <c r="B90" i="53"/>
  <c r="B65" i="53"/>
  <c r="B37" i="51"/>
  <c r="B51" i="53"/>
  <c r="B70" i="52"/>
  <c r="B30" i="52"/>
  <c r="B101" i="51"/>
  <c r="B89" i="51"/>
  <c r="B65" i="51"/>
  <c r="B257" i="71"/>
  <c r="B276" i="70"/>
  <c r="B51" i="51"/>
  <c r="B50" i="51"/>
  <c r="B162" i="53"/>
  <c r="B16" i="52"/>
  <c r="B7" i="53"/>
  <c r="B269" i="69"/>
  <c r="B277" i="66"/>
  <c r="B277" i="65"/>
  <c r="B73" i="51"/>
  <c r="B269" i="70"/>
  <c r="B146" i="53"/>
  <c r="B266" i="69"/>
  <c r="B41" i="51"/>
  <c r="B17" i="51"/>
  <c r="B172" i="51"/>
  <c r="B144" i="53"/>
  <c r="B157" i="51"/>
  <c r="B266" i="72"/>
  <c r="B259" i="72"/>
  <c r="B28" i="53"/>
  <c r="B276" i="67"/>
  <c r="B253" i="69"/>
  <c r="B276" i="69"/>
  <c r="B74" i="52"/>
  <c r="B97" i="52"/>
  <c r="B90" i="51"/>
  <c r="B45" i="51"/>
  <c r="B117" i="51"/>
  <c r="B157" i="52"/>
  <c r="B52" i="51"/>
  <c r="B87" i="53"/>
  <c r="B172" i="52"/>
  <c r="B265" i="70"/>
  <c r="B272" i="69"/>
  <c r="B106" i="53"/>
  <c r="B273" i="70"/>
  <c r="B277" i="70"/>
  <c r="B264" i="71"/>
  <c r="B307" i="64"/>
  <c r="B70" i="53"/>
  <c r="B109" i="53"/>
  <c r="B82" i="53"/>
  <c r="B164" i="53"/>
  <c r="B276" i="65"/>
  <c r="B271" i="69"/>
  <c r="B258" i="71"/>
  <c r="B332" i="68"/>
  <c r="B22" i="51"/>
  <c r="B343" i="68"/>
  <c r="B111" i="53"/>
  <c r="B54" i="51"/>
  <c r="B130" i="53"/>
  <c r="B277" i="69"/>
  <c r="B93" i="52"/>
  <c r="B175" i="53"/>
  <c r="B148" i="51"/>
  <c r="B10" i="51"/>
  <c r="B86" i="51"/>
  <c r="B154" i="51"/>
  <c r="B67" i="51"/>
  <c r="B329" i="68"/>
  <c r="B85" i="53"/>
  <c r="B269" i="65"/>
  <c r="B276" i="66"/>
  <c r="B299" i="64"/>
  <c r="B130" i="51"/>
  <c r="B150" i="51"/>
  <c r="B39" i="52"/>
  <c r="B47" i="53"/>
  <c r="B273" i="69"/>
  <c r="B267" i="72"/>
  <c r="B281" i="66"/>
  <c r="B266" i="71"/>
  <c r="B347" i="68"/>
  <c r="B335" i="68"/>
  <c r="B92" i="51"/>
  <c r="B19" i="51"/>
  <c r="B268" i="67"/>
  <c r="B78" i="51"/>
  <c r="B336" i="68"/>
  <c r="B125" i="53"/>
  <c r="B269" i="66"/>
  <c r="B12" i="51"/>
  <c r="B344" i="68"/>
  <c r="B257" i="72"/>
  <c r="B308" i="64"/>
  <c r="B128" i="53"/>
  <c r="B251" i="65"/>
  <c r="B310" i="64"/>
  <c r="B81" i="53"/>
  <c r="B244" i="71"/>
  <c r="B279" i="67"/>
  <c r="B68" i="52"/>
  <c r="B173" i="51"/>
  <c r="B65" i="52"/>
  <c r="B167" i="51"/>
  <c r="B145" i="51"/>
  <c r="B21" i="51"/>
  <c r="B240" i="65"/>
  <c r="B18" i="51"/>
  <c r="B150" i="52"/>
  <c r="B99" i="51"/>
  <c r="B136" i="51"/>
  <c r="B97" i="51"/>
  <c r="B86" i="52"/>
  <c r="B46" i="52"/>
  <c r="B27" i="52"/>
  <c r="B149" i="53"/>
  <c r="B289" i="68"/>
  <c r="B29" i="51"/>
  <c r="B58" i="51"/>
  <c r="B147" i="52"/>
  <c r="B111" i="52"/>
  <c r="B52" i="52"/>
  <c r="B94" i="53"/>
  <c r="B8" i="51"/>
  <c r="B270" i="70"/>
  <c r="B170" i="51"/>
  <c r="B133" i="52"/>
  <c r="B40" i="52"/>
  <c r="B79" i="51"/>
  <c r="B288" i="68"/>
  <c r="B53" i="51"/>
  <c r="B268" i="65"/>
  <c r="B279" i="66"/>
  <c r="B30" i="53"/>
  <c r="B118" i="51"/>
  <c r="B308" i="68"/>
  <c r="B286" i="68"/>
  <c r="B175" i="52"/>
  <c r="B135" i="51"/>
  <c r="B116" i="52"/>
  <c r="B91" i="51"/>
  <c r="B41" i="52"/>
  <c r="B176" i="51"/>
  <c r="B76" i="51"/>
  <c r="B256" i="71"/>
  <c r="B141" i="51"/>
  <c r="B12" i="52"/>
  <c r="B260" i="71"/>
  <c r="B261" i="64"/>
  <c r="B155" i="52"/>
  <c r="B45" i="53"/>
  <c r="B149" i="51"/>
  <c r="B32" i="52"/>
  <c r="B303" i="64"/>
  <c r="B20" i="53"/>
  <c r="B87" i="52"/>
  <c r="B159" i="51"/>
  <c r="B282" i="64"/>
  <c r="B233" i="65"/>
  <c r="B19" i="53"/>
  <c r="B173" i="52"/>
  <c r="B77" i="53"/>
  <c r="B48" i="52"/>
  <c r="B26" i="53"/>
  <c r="B149" i="52"/>
  <c r="B270" i="64"/>
  <c r="B292" i="68"/>
  <c r="B168" i="51"/>
  <c r="B39" i="51"/>
  <c r="B74" i="51"/>
  <c r="B108" i="51"/>
  <c r="B72" i="52"/>
  <c r="B121" i="53"/>
  <c r="B20" i="52"/>
  <c r="B100" i="51"/>
  <c r="B170" i="52"/>
  <c r="B152" i="52"/>
  <c r="B69" i="53"/>
  <c r="B5" i="52"/>
  <c r="B163" i="52"/>
  <c r="B135" i="52"/>
  <c r="B116" i="51"/>
  <c r="B258" i="72"/>
  <c r="B133" i="51"/>
  <c r="B59" i="53"/>
  <c r="B21" i="53"/>
  <c r="B140" i="53"/>
  <c r="B232" i="70"/>
  <c r="B83" i="52"/>
  <c r="B272" i="65"/>
  <c r="B254" i="64"/>
  <c r="B138" i="51"/>
  <c r="B101" i="52"/>
  <c r="B48" i="51"/>
  <c r="B56" i="51"/>
  <c r="B259" i="64"/>
  <c r="B163" i="51"/>
  <c r="B71" i="51"/>
  <c r="B121" i="52"/>
  <c r="B141" i="52"/>
  <c r="B8" i="52"/>
  <c r="B236" i="66"/>
  <c r="B9" i="53"/>
  <c r="B130" i="52"/>
  <c r="B137" i="52"/>
  <c r="B64" i="52"/>
  <c r="B10" i="53"/>
  <c r="B166" i="52"/>
  <c r="B137" i="51"/>
  <c r="B11" i="52"/>
  <c r="B110" i="51"/>
  <c r="B33" i="51"/>
  <c r="B255" i="64"/>
  <c r="B309" i="68"/>
  <c r="B331" i="68"/>
  <c r="B253" i="65"/>
  <c r="B10" i="52"/>
  <c r="B242" i="66"/>
  <c r="B31" i="51"/>
  <c r="B57" i="51"/>
  <c r="B49" i="53"/>
  <c r="B139" i="53"/>
  <c r="B171" i="51"/>
  <c r="B127" i="51"/>
  <c r="B176" i="53"/>
  <c r="B154" i="52"/>
  <c r="B70" i="51"/>
  <c r="B159" i="52"/>
  <c r="B122" i="51"/>
  <c r="B78" i="52"/>
  <c r="B31" i="52"/>
  <c r="B13" i="52"/>
  <c r="B102" i="52"/>
  <c r="B270" i="69"/>
  <c r="B15" i="52"/>
  <c r="B272" i="66"/>
  <c r="B76" i="52"/>
  <c r="B100" i="53"/>
  <c r="B140" i="52"/>
  <c r="B269" i="64"/>
  <c r="B265" i="69"/>
  <c r="B20" i="51"/>
  <c r="B268" i="70"/>
  <c r="B242" i="65"/>
  <c r="B100" i="52"/>
  <c r="B174" i="51"/>
  <c r="B46" i="51"/>
  <c r="B29" i="52"/>
  <c r="B102" i="51"/>
  <c r="B243" i="65"/>
  <c r="B60" i="51"/>
  <c r="B153" i="51"/>
  <c r="B108" i="52"/>
  <c r="B71" i="52"/>
  <c r="B33" i="53"/>
  <c r="B158" i="53"/>
  <c r="B272" i="70"/>
  <c r="B134" i="51"/>
  <c r="B88" i="52"/>
  <c r="B59" i="51"/>
  <c r="B260" i="69"/>
  <c r="B239" i="66"/>
  <c r="B257" i="65"/>
  <c r="B118" i="52"/>
  <c r="B45" i="52"/>
  <c r="B293" i="68"/>
  <c r="B131" i="51"/>
  <c r="B120" i="52"/>
  <c r="B242" i="67"/>
  <c r="B111" i="51"/>
  <c r="B36" i="51"/>
  <c r="B134" i="52"/>
  <c r="B6" i="52"/>
  <c r="B262" i="64"/>
  <c r="B228" i="65"/>
  <c r="B35" i="51"/>
  <c r="B236" i="67"/>
  <c r="B240" i="66"/>
  <c r="B155" i="51"/>
  <c r="B138" i="52"/>
  <c r="B92" i="52"/>
  <c r="B54" i="52"/>
  <c r="B35" i="52"/>
  <c r="B17" i="52"/>
  <c r="B55" i="51"/>
  <c r="B131" i="52"/>
  <c r="B55" i="52"/>
  <c r="B301" i="68"/>
  <c r="B5" i="51"/>
  <c r="B153" i="52"/>
  <c r="B98" i="52"/>
  <c r="B94" i="52"/>
  <c r="B151" i="52"/>
  <c r="B96" i="51"/>
  <c r="B237" i="66"/>
  <c r="B229" i="66"/>
  <c r="B168" i="53"/>
  <c r="B32" i="51"/>
  <c r="B64" i="53"/>
  <c r="B150" i="53"/>
  <c r="B34" i="51"/>
  <c r="B77" i="52"/>
  <c r="B257" i="64"/>
  <c r="B99" i="52"/>
  <c r="B14" i="52"/>
  <c r="B14" i="51"/>
  <c r="B257" i="66"/>
  <c r="B84" i="51"/>
  <c r="B132" i="51"/>
  <c r="B105" i="53"/>
  <c r="B239" i="65"/>
  <c r="B299" i="68"/>
  <c r="B224" i="71"/>
  <c r="B9" i="52"/>
  <c r="B233" i="67"/>
  <c r="B26" i="52"/>
  <c r="B229" i="65"/>
  <c r="B90" i="52"/>
  <c r="B279" i="69"/>
  <c r="B36" i="52"/>
  <c r="B238" i="65"/>
  <c r="B69" i="52"/>
  <c r="B282" i="68"/>
  <c r="B15" i="51"/>
  <c r="B238" i="66"/>
  <c r="B243" i="66"/>
  <c r="B156" i="51"/>
  <c r="B119" i="52"/>
  <c r="B300" i="68"/>
  <c r="B72" i="51"/>
  <c r="B139" i="51"/>
  <c r="B175" i="51"/>
  <c r="B129" i="51"/>
  <c r="B110" i="52"/>
  <c r="B91" i="52"/>
  <c r="B34" i="52"/>
  <c r="B158" i="52"/>
  <c r="B38" i="52"/>
  <c r="B294" i="68"/>
  <c r="B68" i="53"/>
  <c r="B151" i="51"/>
  <c r="B103" i="52"/>
  <c r="B92" i="53"/>
  <c r="B235" i="65"/>
  <c r="B69" i="51"/>
  <c r="B166" i="53"/>
  <c r="B169" i="53"/>
  <c r="B78" i="53"/>
  <c r="B322" i="68"/>
  <c r="B284" i="68"/>
  <c r="B319" i="68"/>
  <c r="B98" i="51"/>
  <c r="B228" i="66"/>
  <c r="B83" i="51"/>
  <c r="B120" i="53"/>
  <c r="B156" i="52"/>
  <c r="B64" i="51"/>
  <c r="B58" i="52"/>
  <c r="B18" i="52"/>
  <c r="B11" i="51"/>
  <c r="B171" i="52"/>
  <c r="B148" i="52"/>
  <c r="B126" i="52"/>
  <c r="B107" i="51"/>
  <c r="B60" i="52"/>
  <c r="B22" i="52"/>
  <c r="B121" i="51"/>
  <c r="B88" i="51"/>
  <c r="B103" i="51"/>
  <c r="B168" i="52"/>
  <c r="B169" i="52"/>
  <c r="B122" i="52"/>
  <c r="B50" i="53"/>
  <c r="B5" i="53"/>
  <c r="B140" i="51"/>
  <c r="B136" i="52"/>
  <c r="B73" i="52"/>
  <c r="B117" i="52"/>
  <c r="B71" i="53"/>
  <c r="B262" i="72"/>
  <c r="B257" i="69"/>
  <c r="B94" i="51"/>
  <c r="B96" i="52"/>
  <c r="B93" i="51"/>
  <c r="B57" i="52"/>
  <c r="B257" i="70"/>
  <c r="B95" i="51"/>
  <c r="B119" i="51"/>
  <c r="B84" i="52"/>
  <c r="B58" i="53"/>
  <c r="B26" i="51"/>
  <c r="B102" i="53"/>
  <c r="B32" i="53"/>
  <c r="B40" i="51"/>
  <c r="B16" i="51"/>
  <c r="B157" i="53"/>
  <c r="B126" i="51"/>
  <c r="B107" i="52"/>
  <c r="B89" i="52"/>
  <c r="B33" i="52"/>
  <c r="B176" i="52"/>
  <c r="B75" i="52"/>
  <c r="B19" i="52"/>
  <c r="B50" i="52"/>
  <c r="B233" i="66"/>
  <c r="B270" i="67"/>
  <c r="B151" i="53"/>
  <c r="B21" i="52"/>
  <c r="B272" i="67"/>
  <c r="B38" i="51"/>
  <c r="B174" i="52"/>
  <c r="B27" i="51"/>
  <c r="B167" i="53"/>
  <c r="B148" i="53"/>
  <c r="B265" i="64"/>
  <c r="B127" i="52"/>
  <c r="B39" i="53"/>
  <c r="B244" i="72"/>
  <c r="B268" i="69"/>
  <c r="B139" i="52"/>
  <c r="B152" i="51"/>
  <c r="B298" i="64"/>
  <c r="B177" i="52"/>
  <c r="B31" i="53"/>
  <c r="B328" i="68"/>
  <c r="B49" i="52"/>
  <c r="B145" i="52"/>
  <c r="B53" i="52"/>
  <c r="B158" i="51"/>
  <c r="B177" i="51"/>
  <c r="B52" i="53"/>
  <c r="B120" i="51"/>
  <c r="B169" i="51"/>
  <c r="B165" i="51"/>
  <c r="B147" i="51"/>
  <c r="B40" i="53"/>
  <c r="B13" i="51"/>
  <c r="B67" i="52"/>
  <c r="B167" i="52"/>
  <c r="B165" i="52"/>
  <c r="B129" i="52"/>
  <c r="B6" i="51"/>
  <c r="B13" i="53"/>
  <c r="B166" i="51"/>
  <c r="B75" i="51"/>
  <c r="B95" i="52"/>
  <c r="B93" i="53"/>
  <c r="B236" i="65"/>
  <c r="B11" i="53"/>
  <c r="B234" i="65"/>
  <c r="B132" i="52"/>
  <c r="B268" i="66"/>
  <c r="B77" i="51"/>
  <c r="B56" i="52"/>
  <c r="B12" i="53"/>
  <c r="B51" i="52"/>
  <c r="B59" i="52"/>
  <c r="B37" i="52"/>
  <c r="B79" i="52"/>
  <c r="B9" i="51"/>
  <c r="B256" i="72"/>
  <c r="B229" i="67"/>
  <c r="B226" i="72"/>
  <c r="B237" i="67"/>
  <c r="B264" i="70"/>
  <c r="B258" i="65"/>
  <c r="B234" i="67"/>
  <c r="B223" i="71"/>
  <c r="B261" i="67"/>
  <c r="B275" i="64"/>
  <c r="B254" i="67"/>
  <c r="B296" i="68"/>
  <c r="B231" i="67"/>
  <c r="B260" i="72"/>
  <c r="B162" i="52"/>
  <c r="B66" i="52"/>
  <c r="B260" i="70"/>
  <c r="B247" i="66"/>
  <c r="B263" i="71"/>
  <c r="B248" i="72"/>
  <c r="B316" i="68"/>
  <c r="B254" i="65"/>
  <c r="B228" i="70"/>
  <c r="B324" i="68"/>
  <c r="B266" i="65"/>
  <c r="B256" i="67"/>
  <c r="B291" i="64"/>
  <c r="B259" i="67"/>
  <c r="B250" i="72"/>
  <c r="B304" i="64"/>
  <c r="B284" i="64"/>
  <c r="B241" i="67"/>
  <c r="B240" i="69"/>
  <c r="B253" i="71"/>
  <c r="B243" i="67"/>
  <c r="B269" i="72"/>
  <c r="B235" i="66"/>
  <c r="B311" i="64"/>
  <c r="B255" i="67"/>
  <c r="B248" i="70"/>
  <c r="B250" i="67"/>
  <c r="B259" i="70"/>
  <c r="B261" i="69"/>
  <c r="B247" i="67"/>
  <c r="B252" i="67"/>
  <c r="B143" i="53"/>
  <c r="B263" i="72"/>
  <c r="B281" i="68"/>
  <c r="B243" i="69"/>
  <c r="B242" i="71"/>
  <c r="B144" i="52"/>
  <c r="B231" i="71"/>
  <c r="B241" i="71"/>
  <c r="B325" i="68"/>
  <c r="B311" i="68"/>
  <c r="B261" i="71"/>
  <c r="B248" i="66"/>
  <c r="B256" i="64"/>
  <c r="B261" i="70"/>
  <c r="B312" i="64"/>
  <c r="B279" i="70"/>
  <c r="B315" i="68"/>
  <c r="B255" i="65"/>
  <c r="B250" i="69"/>
  <c r="B239" i="71"/>
  <c r="B230" i="72"/>
  <c r="B262" i="67"/>
  <c r="B266" i="67"/>
  <c r="B260" i="64"/>
  <c r="B273" i="66"/>
  <c r="B281" i="64"/>
  <c r="B63" i="53"/>
  <c r="B231" i="72"/>
  <c r="B251" i="69"/>
  <c r="B49" i="51"/>
  <c r="B237" i="70"/>
  <c r="B279" i="68"/>
  <c r="B270" i="65"/>
  <c r="B232" i="71"/>
  <c r="B271" i="66"/>
  <c r="B44" i="52"/>
  <c r="B235" i="71"/>
  <c r="B253" i="67"/>
  <c r="B233" i="72"/>
  <c r="B296" i="64"/>
  <c r="B231" i="66"/>
  <c r="B221" i="72"/>
  <c r="B260" i="67"/>
  <c r="B253" i="66"/>
  <c r="B233" i="70"/>
  <c r="B262" i="65"/>
  <c r="B306" i="68"/>
  <c r="B271" i="65"/>
  <c r="B327" i="68"/>
  <c r="B228" i="69"/>
  <c r="B255" i="66"/>
  <c r="B109" i="52"/>
  <c r="B258" i="70"/>
  <c r="B231" i="69"/>
  <c r="B339" i="68"/>
  <c r="B280" i="65"/>
  <c r="B261" i="65"/>
  <c r="B238" i="67"/>
  <c r="B128" i="52"/>
  <c r="B247" i="72"/>
  <c r="B248" i="71"/>
  <c r="B256" i="70"/>
  <c r="B280" i="67"/>
  <c r="B28" i="52"/>
  <c r="B321" i="68"/>
  <c r="B270" i="71"/>
  <c r="B286" i="64"/>
  <c r="B246" i="72"/>
  <c r="B47" i="52"/>
  <c r="B289" i="64"/>
  <c r="B287" i="64"/>
  <c r="B312" i="68"/>
  <c r="B279" i="65"/>
  <c r="B280" i="64"/>
  <c r="B25" i="53"/>
  <c r="B253" i="70"/>
  <c r="B317" i="68"/>
  <c r="B229" i="70"/>
  <c r="B271" i="64"/>
  <c r="B251" i="70"/>
  <c r="B239" i="69"/>
  <c r="B303" i="68"/>
  <c r="B262" i="71"/>
  <c r="B267" i="64"/>
  <c r="B278" i="64"/>
  <c r="B259" i="65"/>
  <c r="B313" i="68"/>
  <c r="B264" i="69"/>
  <c r="B280" i="70"/>
  <c r="B7" i="52"/>
  <c r="B254" i="66"/>
  <c r="B252" i="70"/>
  <c r="B338" i="68"/>
  <c r="B87" i="51"/>
  <c r="B82" i="52"/>
  <c r="B227" i="66"/>
  <c r="B253" i="72"/>
  <c r="B242" i="69"/>
  <c r="B245" i="72"/>
  <c r="B124" i="53"/>
  <c r="B250" i="71"/>
  <c r="B251" i="72"/>
  <c r="B234" i="72"/>
  <c r="B233" i="71"/>
  <c r="B4" i="53"/>
  <c r="B255" i="71"/>
  <c r="B125" i="52"/>
  <c r="B225" i="72"/>
  <c r="B266" i="66"/>
  <c r="B246" i="71"/>
  <c r="B237" i="69"/>
  <c r="B256" i="66"/>
  <c r="B258" i="66"/>
  <c r="B251" i="67"/>
  <c r="B257" i="67"/>
  <c r="B264" i="64"/>
  <c r="B320" i="68"/>
  <c r="B146" i="52"/>
  <c r="B302" i="64"/>
  <c r="B249" i="72"/>
  <c r="B254" i="70"/>
  <c r="B252" i="71"/>
  <c r="B243" i="72"/>
  <c r="B256" i="65"/>
  <c r="B221" i="71"/>
  <c r="B248" i="65"/>
  <c r="B235" i="70"/>
  <c r="B234" i="71"/>
  <c r="B263" i="64"/>
  <c r="B228" i="72"/>
  <c r="B262" i="70"/>
  <c r="B287" i="68"/>
  <c r="B258" i="69"/>
  <c r="B232" i="67"/>
  <c r="B266" i="64"/>
  <c r="B250" i="70"/>
  <c r="B346" i="68"/>
  <c r="B247" i="69"/>
  <c r="B270" i="66"/>
  <c r="B261" i="72"/>
  <c r="B271" i="67"/>
  <c r="B227" i="65"/>
  <c r="B297" i="68"/>
  <c r="B235" i="72"/>
  <c r="B232" i="72"/>
  <c r="B231" i="70"/>
  <c r="B307" i="68"/>
  <c r="B68" i="51"/>
  <c r="B241" i="72"/>
  <c r="B305" i="68"/>
  <c r="B295" i="68"/>
  <c r="B245" i="71"/>
  <c r="B224" i="72"/>
  <c r="B259" i="66"/>
  <c r="B243" i="70"/>
  <c r="B44" i="53"/>
  <c r="B229" i="72"/>
  <c r="B241" i="70"/>
  <c r="B260" i="65"/>
  <c r="B161" i="53"/>
  <c r="B248" i="69"/>
  <c r="B251" i="66"/>
  <c r="B283" i="64"/>
  <c r="B230" i="71"/>
  <c r="B300" i="64"/>
  <c r="B106" i="52"/>
  <c r="B243" i="71"/>
  <c r="B226" i="71"/>
  <c r="B261" i="66"/>
  <c r="B240" i="70"/>
  <c r="B249" i="71"/>
  <c r="B268" i="64"/>
  <c r="B247" i="71"/>
  <c r="B288" i="64"/>
  <c r="B252" i="65"/>
  <c r="B229" i="69"/>
  <c r="B248" i="67"/>
  <c r="B256" i="69"/>
  <c r="B280" i="66"/>
  <c r="B273" i="67"/>
  <c r="B269" i="71"/>
  <c r="B260" i="66"/>
  <c r="B239" i="70"/>
  <c r="B279" i="64"/>
  <c r="B236" i="70"/>
  <c r="B242" i="72"/>
  <c r="B283" i="68"/>
  <c r="B241" i="66"/>
  <c r="B227" i="71"/>
  <c r="B223" i="72"/>
  <c r="B242" i="70"/>
  <c r="B276" i="64"/>
  <c r="B340" i="68"/>
  <c r="B273" i="65"/>
  <c r="B232" i="69"/>
  <c r="B239" i="72"/>
  <c r="B290" i="68"/>
  <c r="B348" i="68"/>
  <c r="B250" i="66"/>
  <c r="B314" i="68"/>
  <c r="B255" i="70"/>
  <c r="B25" i="52"/>
  <c r="B85" i="52"/>
  <c r="B237" i="65"/>
  <c r="B235" i="67"/>
  <c r="B227" i="72"/>
  <c r="B292" i="64"/>
  <c r="B164" i="52"/>
  <c r="B301" i="64"/>
  <c r="B259" i="69"/>
  <c r="B4" i="52"/>
  <c r="B252" i="72"/>
  <c r="B229" i="71"/>
  <c r="B250" i="65"/>
  <c r="B240" i="67"/>
  <c r="B234" i="66"/>
  <c r="B298" i="68"/>
  <c r="B228" i="67"/>
  <c r="B231" i="65"/>
  <c r="B228" i="71"/>
  <c r="B318" i="68"/>
  <c r="B290" i="64"/>
  <c r="B247" i="70"/>
  <c r="B247" i="65"/>
  <c r="B238" i="70"/>
  <c r="B253" i="64"/>
  <c r="B234" i="70"/>
  <c r="B280" i="69"/>
  <c r="B262" i="69"/>
  <c r="B239" i="67"/>
  <c r="B310" i="68"/>
  <c r="B238" i="69"/>
  <c r="B262" i="66"/>
  <c r="B270" i="72"/>
  <c r="B225" i="71"/>
  <c r="B323" i="68"/>
  <c r="B291" i="68"/>
  <c r="B241" i="69"/>
  <c r="B30" i="51"/>
  <c r="B333" i="68"/>
  <c r="B252" i="66"/>
  <c r="B241" i="65"/>
  <c r="B251" i="71"/>
  <c r="B63" i="52"/>
  <c r="B258" i="67"/>
  <c r="B285" i="64"/>
  <c r="B226" i="66"/>
  <c r="B285" i="68"/>
  <c r="B277" i="64"/>
  <c r="B227" i="67"/>
  <c r="B258" i="64"/>
  <c r="B143" i="52"/>
  <c r="B246" i="66"/>
  <c r="B230" i="67"/>
  <c r="B255" i="72"/>
  <c r="B222" i="72"/>
  <c r="B232" i="65"/>
  <c r="B227" i="69"/>
  <c r="B220" i="72"/>
  <c r="B230" i="66"/>
  <c r="B230" i="69"/>
  <c r="B295" i="64"/>
  <c r="B249" i="65"/>
  <c r="B3" i="52"/>
  <c r="B238" i="72"/>
  <c r="B249" i="70"/>
  <c r="B238" i="71"/>
  <c r="B240" i="71"/>
  <c r="B280" i="68"/>
  <c r="B265" i="65"/>
  <c r="B222" i="71"/>
  <c r="B230" i="65"/>
  <c r="B62" i="52"/>
  <c r="B249" i="66"/>
  <c r="B43" i="53"/>
  <c r="B265" i="67"/>
  <c r="B246" i="69"/>
  <c r="B220" i="71"/>
  <c r="B265" i="66"/>
  <c r="B3" i="53"/>
  <c r="B24" i="53"/>
  <c r="B252" i="64"/>
  <c r="B249" i="67"/>
  <c r="B227" i="70"/>
  <c r="B249" i="69"/>
  <c r="B304" i="68"/>
  <c r="B240" i="72"/>
  <c r="B124" i="52"/>
  <c r="B81" i="52"/>
  <c r="B246" i="65"/>
  <c r="B246" i="67"/>
  <c r="B161" i="52"/>
  <c r="B274" i="64"/>
  <c r="B246" i="70"/>
  <c r="B232" i="66"/>
  <c r="B62" i="53"/>
  <c r="B230" i="70"/>
  <c r="B24" i="52"/>
  <c r="B105" i="52"/>
  <c r="B43" i="52"/>
  <c r="B245" i="67"/>
  <c r="B294" i="64"/>
  <c r="B264" i="66"/>
  <c r="B226" i="65"/>
  <c r="B273" i="64"/>
  <c r="B226" i="69"/>
  <c r="B264" i="65"/>
  <c r="B237" i="72"/>
  <c r="B226" i="70"/>
  <c r="B226" i="67"/>
  <c r="B245" i="65"/>
  <c r="B219" i="71"/>
  <c r="B245" i="69"/>
  <c r="B245" i="66"/>
  <c r="B245" i="70"/>
  <c r="B237" i="71"/>
  <c r="B264" i="67"/>
  <c r="B219" i="72"/>
  <c r="B162" i="51"/>
  <c r="B144" i="51"/>
  <c r="C70" i="39"/>
  <c r="Q177" i="46"/>
  <c r="I177" i="46"/>
  <c r="Q176" i="46"/>
  <c r="I176" i="46"/>
  <c r="Q175" i="46"/>
  <c r="I175" i="46"/>
  <c r="Q174" i="46"/>
  <c r="I174" i="46"/>
  <c r="M173" i="46"/>
  <c r="E173" i="46"/>
  <c r="M172" i="46"/>
  <c r="E172" i="46"/>
  <c r="M171" i="46"/>
  <c r="E171" i="46"/>
  <c r="M170" i="46"/>
  <c r="Q169" i="46"/>
  <c r="I169" i="46"/>
  <c r="Q168" i="46"/>
  <c r="E168" i="46"/>
  <c r="M167" i="46"/>
  <c r="I167" i="46"/>
  <c r="Q166" i="46"/>
  <c r="I166" i="46"/>
  <c r="I145" i="46"/>
  <c r="Q103" i="46"/>
  <c r="I103" i="46"/>
  <c r="Q102" i="46"/>
  <c r="I102" i="46"/>
  <c r="Q101" i="46"/>
  <c r="E101" i="46"/>
  <c r="Q100" i="46"/>
  <c r="I100" i="46"/>
  <c r="M99" i="46"/>
  <c r="E99" i="46"/>
  <c r="Q98" i="46"/>
  <c r="I98" i="46"/>
  <c r="Q97" i="46"/>
  <c r="I97" i="46"/>
  <c r="Q96" i="46"/>
  <c r="I96" i="46"/>
  <c r="M95" i="46"/>
  <c r="E95" i="46"/>
  <c r="M94" i="46"/>
  <c r="E94" i="46"/>
  <c r="M93" i="46"/>
  <c r="E93" i="46"/>
  <c r="M92" i="46"/>
  <c r="E92" i="46"/>
  <c r="M91" i="46"/>
  <c r="E91" i="46"/>
  <c r="M90" i="46"/>
  <c r="E90" i="46"/>
  <c r="M89" i="46"/>
  <c r="E89" i="46"/>
  <c r="M88" i="46"/>
  <c r="Q87" i="46"/>
  <c r="O177" i="46"/>
  <c r="G177" i="46"/>
  <c r="O176" i="46"/>
  <c r="G176" i="46"/>
  <c r="O175" i="46"/>
  <c r="G175" i="46"/>
  <c r="K174" i="46"/>
  <c r="C174" i="46"/>
  <c r="K173" i="46"/>
  <c r="G173" i="46"/>
  <c r="O172" i="46"/>
  <c r="G172" i="46"/>
  <c r="O171" i="46"/>
  <c r="K171" i="46"/>
  <c r="C171" i="46"/>
  <c r="O170" i="46"/>
  <c r="K170" i="46"/>
  <c r="O140" i="46"/>
  <c r="M177" i="46"/>
  <c r="E177" i="46"/>
  <c r="M176" i="46"/>
  <c r="E176" i="46"/>
  <c r="M175" i="46"/>
  <c r="E175" i="46"/>
  <c r="M174" i="46"/>
  <c r="E174" i="46"/>
  <c r="Q173" i="46"/>
  <c r="I173" i="46"/>
  <c r="Q172" i="46"/>
  <c r="I172" i="46"/>
  <c r="Q171" i="46"/>
  <c r="I171" i="46"/>
  <c r="Q170" i="46"/>
  <c r="I170" i="46"/>
  <c r="E170" i="46"/>
  <c r="M169" i="46"/>
  <c r="E169" i="46"/>
  <c r="M168" i="46"/>
  <c r="I168" i="46"/>
  <c r="Q167" i="46"/>
  <c r="E167" i="46"/>
  <c r="M166" i="46"/>
  <c r="E166" i="46"/>
  <c r="Q145" i="46"/>
  <c r="M145" i="46"/>
  <c r="M103" i="46"/>
  <c r="E103" i="46"/>
  <c r="M102" i="46"/>
  <c r="E102" i="46"/>
  <c r="M101" i="46"/>
  <c r="I101" i="46"/>
  <c r="M100" i="46"/>
  <c r="E100" i="46"/>
  <c r="Q99" i="46"/>
  <c r="I99" i="46"/>
  <c r="M98" i="46"/>
  <c r="E98" i="46"/>
  <c r="M97" i="46"/>
  <c r="E97" i="46"/>
  <c r="M96" i="46"/>
  <c r="E96" i="46"/>
  <c r="Q95" i="46"/>
  <c r="I95" i="46"/>
  <c r="Q94" i="46"/>
  <c r="I94" i="46"/>
  <c r="Q93" i="46"/>
  <c r="I93" i="46"/>
  <c r="Q92" i="46"/>
  <c r="I92" i="46"/>
  <c r="Q91" i="46"/>
  <c r="I91" i="46"/>
  <c r="Q90" i="46"/>
  <c r="I90" i="46"/>
  <c r="Q89" i="46"/>
  <c r="I89" i="46"/>
  <c r="Q88" i="46"/>
  <c r="I88" i="46"/>
  <c r="E88" i="46"/>
  <c r="M87" i="46"/>
  <c r="I87" i="46"/>
  <c r="E87" i="46"/>
  <c r="K177" i="46"/>
  <c r="C177" i="46"/>
  <c r="K176" i="46"/>
  <c r="C176" i="46"/>
  <c r="K175" i="46"/>
  <c r="C175" i="46"/>
  <c r="O174" i="46"/>
  <c r="G174" i="46"/>
  <c r="O173" i="46"/>
  <c r="C173" i="46"/>
  <c r="K172" i="46"/>
  <c r="C172" i="46"/>
  <c r="G171" i="46"/>
  <c r="G170" i="46"/>
  <c r="C170" i="46"/>
  <c r="O169" i="46"/>
  <c r="K169" i="46"/>
  <c r="G169" i="46"/>
  <c r="C169" i="46"/>
  <c r="O168" i="46"/>
  <c r="K168" i="46"/>
  <c r="G168" i="46"/>
  <c r="C168" i="46"/>
  <c r="O167" i="46"/>
  <c r="K167" i="46"/>
  <c r="G167" i="46"/>
  <c r="C167" i="46"/>
  <c r="O166" i="46"/>
  <c r="K166" i="46"/>
  <c r="G166" i="46"/>
  <c r="C166" i="46"/>
  <c r="O165" i="46"/>
  <c r="K165" i="46"/>
  <c r="G165" i="46"/>
  <c r="C165" i="46"/>
  <c r="O163" i="46"/>
  <c r="K163" i="46"/>
  <c r="G163" i="46"/>
  <c r="C163" i="46"/>
  <c r="O159" i="46"/>
  <c r="K159" i="46"/>
  <c r="G159" i="46"/>
  <c r="C159" i="46"/>
  <c r="O158" i="46"/>
  <c r="K158" i="46"/>
  <c r="G158" i="46"/>
  <c r="C158" i="46"/>
  <c r="O157" i="46"/>
  <c r="K157" i="46"/>
  <c r="G157" i="46"/>
  <c r="C157" i="46"/>
  <c r="O156" i="46"/>
  <c r="K156" i="46"/>
  <c r="G156" i="46"/>
  <c r="C156" i="46"/>
  <c r="O155" i="46"/>
  <c r="K155" i="46"/>
  <c r="G155" i="46"/>
  <c r="C155" i="46"/>
  <c r="O154" i="46"/>
  <c r="K154" i="46"/>
  <c r="G154" i="46"/>
  <c r="C154" i="46"/>
  <c r="O153" i="46"/>
  <c r="K153" i="46"/>
  <c r="G153" i="46"/>
  <c r="C153" i="46"/>
  <c r="O152" i="46"/>
  <c r="K152" i="46"/>
  <c r="G152" i="46"/>
  <c r="C152" i="46"/>
  <c r="O151" i="46"/>
  <c r="K151" i="46"/>
  <c r="G151" i="46"/>
  <c r="C151" i="46"/>
  <c r="O150" i="46"/>
  <c r="K150" i="46"/>
  <c r="G150" i="46"/>
  <c r="C150" i="46"/>
  <c r="O149" i="46"/>
  <c r="K149" i="46"/>
  <c r="G149" i="46"/>
  <c r="C149" i="46"/>
  <c r="O148" i="46"/>
  <c r="K148" i="46"/>
  <c r="G148" i="46"/>
  <c r="C148" i="46"/>
  <c r="O147" i="46"/>
  <c r="K147" i="46"/>
  <c r="G147" i="46"/>
  <c r="C147" i="46"/>
  <c r="O145" i="46"/>
  <c r="K145" i="46"/>
  <c r="G145" i="46"/>
  <c r="C145" i="46"/>
  <c r="O141" i="46"/>
  <c r="K141" i="46"/>
  <c r="G141" i="46"/>
  <c r="C141" i="46"/>
  <c r="K140" i="46"/>
  <c r="G140" i="46"/>
  <c r="C140" i="46"/>
  <c r="O139" i="46"/>
  <c r="K139" i="46"/>
  <c r="G139" i="46"/>
  <c r="C139" i="46"/>
  <c r="O138" i="46"/>
  <c r="K138" i="46"/>
  <c r="G138" i="46"/>
  <c r="C138" i="46"/>
  <c r="O137" i="46"/>
  <c r="K137" i="46"/>
  <c r="G137" i="46"/>
  <c r="C137" i="46"/>
  <c r="O136" i="46"/>
  <c r="K136" i="46"/>
  <c r="G136" i="46"/>
  <c r="C136" i="46"/>
  <c r="O135" i="46"/>
  <c r="K135" i="46"/>
  <c r="G135" i="46"/>
  <c r="C135" i="46"/>
  <c r="O134" i="46"/>
  <c r="K134" i="46"/>
  <c r="G134" i="46"/>
  <c r="C134" i="46"/>
  <c r="O133" i="46"/>
  <c r="K133" i="46"/>
  <c r="G133" i="46"/>
  <c r="C133" i="46"/>
  <c r="O132" i="46"/>
  <c r="K132" i="46"/>
  <c r="G132" i="46"/>
  <c r="C132" i="46"/>
  <c r="O131" i="46"/>
  <c r="K131" i="46"/>
  <c r="G131" i="46"/>
  <c r="C131" i="46"/>
  <c r="O130" i="46"/>
  <c r="K130" i="46"/>
  <c r="G130" i="46"/>
  <c r="C130" i="46"/>
  <c r="O129" i="46"/>
  <c r="K129" i="46"/>
  <c r="G129" i="46"/>
  <c r="C129" i="46"/>
  <c r="O127" i="46"/>
  <c r="K127" i="46"/>
  <c r="G127" i="46"/>
  <c r="C127" i="46"/>
  <c r="O126" i="46"/>
  <c r="K126" i="46"/>
  <c r="G126" i="46"/>
  <c r="C126" i="46"/>
  <c r="O103" i="46"/>
  <c r="K103" i="46"/>
  <c r="G103" i="46"/>
  <c r="C103" i="46"/>
  <c r="O102" i="46"/>
  <c r="K102" i="46"/>
  <c r="G102" i="46"/>
  <c r="C102" i="46"/>
  <c r="O101" i="46"/>
  <c r="K101" i="46"/>
  <c r="G101" i="46"/>
  <c r="C101" i="46"/>
  <c r="O100" i="46"/>
  <c r="K100" i="46"/>
  <c r="G100" i="46"/>
  <c r="C100" i="46"/>
  <c r="O99" i="46"/>
  <c r="K99" i="46"/>
  <c r="G99" i="46"/>
  <c r="C99" i="46"/>
  <c r="O98" i="46"/>
  <c r="K98" i="46"/>
  <c r="G98" i="46"/>
  <c r="C98" i="46"/>
  <c r="O97" i="46"/>
  <c r="K97" i="46"/>
  <c r="G97" i="46"/>
  <c r="C97" i="46"/>
  <c r="O96" i="46"/>
  <c r="K96" i="46"/>
  <c r="G96" i="46"/>
  <c r="C96" i="46"/>
  <c r="O95" i="46"/>
  <c r="K95" i="46"/>
  <c r="G95" i="46"/>
  <c r="C95" i="46"/>
  <c r="O94" i="46"/>
  <c r="K94" i="46"/>
  <c r="G94" i="46"/>
  <c r="C94" i="46"/>
  <c r="O93" i="46"/>
  <c r="K93" i="46"/>
  <c r="G93" i="46"/>
  <c r="C93" i="46"/>
  <c r="O92" i="46"/>
  <c r="K92" i="46"/>
  <c r="G92" i="46"/>
  <c r="C92" i="46"/>
  <c r="O91" i="46"/>
  <c r="K91" i="46"/>
  <c r="G91" i="46"/>
  <c r="C91" i="46"/>
  <c r="O90" i="46"/>
  <c r="K90" i="46"/>
  <c r="G90" i="46"/>
  <c r="C90" i="46"/>
  <c r="O89" i="46"/>
  <c r="K89" i="46"/>
  <c r="G89" i="46"/>
  <c r="C89" i="46"/>
  <c r="O88" i="46"/>
  <c r="K88" i="46"/>
  <c r="G88" i="46"/>
  <c r="C88" i="46"/>
  <c r="O87" i="46"/>
  <c r="K87" i="46"/>
  <c r="G87" i="46"/>
  <c r="C87" i="46"/>
  <c r="O86" i="46"/>
  <c r="K86" i="46"/>
  <c r="G86" i="46"/>
  <c r="C86" i="46"/>
  <c r="O84" i="46"/>
  <c r="K84" i="46"/>
  <c r="G84" i="46"/>
  <c r="C84" i="46"/>
  <c r="O83" i="46"/>
  <c r="K83" i="46"/>
  <c r="G83" i="46"/>
  <c r="C83" i="46"/>
  <c r="O79" i="46"/>
  <c r="K79" i="46"/>
  <c r="G79" i="46"/>
  <c r="C79" i="46"/>
  <c r="O78" i="46"/>
  <c r="K78" i="46"/>
  <c r="G78" i="46"/>
  <c r="C78" i="46"/>
  <c r="O77" i="46"/>
  <c r="K77" i="46"/>
  <c r="G77" i="46"/>
  <c r="C77" i="46"/>
  <c r="O76" i="46"/>
  <c r="K76" i="46"/>
  <c r="G76" i="46"/>
  <c r="C76" i="46"/>
  <c r="O75" i="46"/>
  <c r="K75" i="46"/>
  <c r="G75" i="46"/>
  <c r="C75" i="46"/>
  <c r="O74" i="46"/>
  <c r="K74" i="46"/>
  <c r="G74" i="46"/>
  <c r="C74" i="46"/>
  <c r="O73" i="46"/>
  <c r="K73" i="46"/>
  <c r="G73" i="46"/>
  <c r="C73" i="46"/>
  <c r="O72" i="46"/>
  <c r="K72" i="46"/>
  <c r="G72" i="46"/>
  <c r="C72" i="46"/>
  <c r="O71" i="46"/>
  <c r="K71" i="46"/>
  <c r="G71" i="46"/>
  <c r="C71" i="46"/>
  <c r="O70" i="46"/>
  <c r="K70" i="46"/>
  <c r="G70" i="46"/>
  <c r="C70" i="46"/>
  <c r="O69" i="46"/>
  <c r="K69" i="46"/>
  <c r="G69" i="46"/>
  <c r="C69" i="46"/>
  <c r="O68" i="46"/>
  <c r="K68" i="46"/>
  <c r="G68" i="46"/>
  <c r="C68" i="46"/>
  <c r="O67" i="46"/>
  <c r="K67" i="46"/>
  <c r="G67" i="46"/>
  <c r="C67" i="46"/>
  <c r="O65" i="46"/>
  <c r="K65" i="46"/>
  <c r="G65" i="46"/>
  <c r="C65" i="46"/>
  <c r="O64" i="46"/>
  <c r="K64" i="46"/>
  <c r="G64" i="46"/>
  <c r="C64" i="46"/>
  <c r="O41" i="46"/>
  <c r="K41" i="46"/>
  <c r="G41" i="46"/>
  <c r="C41" i="46"/>
  <c r="O40" i="46"/>
  <c r="K40" i="46"/>
  <c r="G40" i="46"/>
  <c r="C40" i="46"/>
  <c r="O39" i="46"/>
  <c r="K39" i="46"/>
  <c r="G39" i="46"/>
  <c r="C39" i="46"/>
  <c r="O38" i="46"/>
  <c r="K38" i="46"/>
  <c r="G38" i="46"/>
  <c r="C38" i="46"/>
  <c r="O37" i="46"/>
  <c r="K37" i="46"/>
  <c r="G37" i="46"/>
  <c r="C37" i="46"/>
  <c r="O36" i="46"/>
  <c r="K36" i="46"/>
  <c r="G36" i="46"/>
  <c r="C36" i="46"/>
  <c r="O35" i="46"/>
  <c r="K35" i="46"/>
  <c r="G35" i="46"/>
  <c r="C35" i="46"/>
  <c r="O34" i="46"/>
  <c r="K34" i="46"/>
  <c r="G34" i="46"/>
  <c r="C34" i="46"/>
  <c r="O33" i="46"/>
  <c r="K33" i="46"/>
  <c r="G33" i="46"/>
  <c r="C33" i="46"/>
  <c r="O32" i="46"/>
  <c r="K32" i="46"/>
  <c r="G32" i="46"/>
  <c r="C32" i="46"/>
  <c r="O31" i="46"/>
  <c r="K31" i="46"/>
  <c r="G31" i="46"/>
  <c r="C31" i="46"/>
  <c r="O30" i="46"/>
  <c r="K30" i="46"/>
  <c r="G30" i="46"/>
  <c r="C30" i="46"/>
  <c r="O29" i="46"/>
  <c r="K29" i="46"/>
  <c r="G29" i="46"/>
  <c r="C29" i="46"/>
  <c r="O27" i="46"/>
  <c r="K27" i="46"/>
  <c r="G27" i="46"/>
  <c r="C27" i="46"/>
  <c r="O26" i="46"/>
  <c r="K26" i="46"/>
  <c r="G26" i="46"/>
  <c r="C26" i="46"/>
  <c r="N31" i="17"/>
  <c r="J31" i="17"/>
  <c r="F31" i="17"/>
  <c r="Q15" i="25"/>
  <c r="Q15" i="28" s="1"/>
  <c r="I15" i="25"/>
  <c r="I15" i="28" s="1"/>
  <c r="E15" i="25"/>
  <c r="E15" i="28" s="1"/>
  <c r="Q31" i="17"/>
  <c r="M31" i="17"/>
  <c r="I31" i="17"/>
  <c r="E31" i="17"/>
  <c r="P31" i="17"/>
  <c r="L31" i="17"/>
  <c r="H31" i="17"/>
  <c r="D31" i="17"/>
  <c r="O31" i="17"/>
  <c r="K31" i="17"/>
  <c r="G31" i="17"/>
  <c r="C31" i="17"/>
  <c r="O14" i="12"/>
  <c r="K14" i="12"/>
  <c r="G14" i="12"/>
  <c r="C14" i="12"/>
  <c r="O14" i="13"/>
  <c r="C14" i="13"/>
  <c r="M16" i="17"/>
  <c r="I16" i="17"/>
  <c r="B151" i="6"/>
  <c r="B150" i="6"/>
  <c r="B148" i="6"/>
  <c r="B138" i="6"/>
  <c r="B162" i="6"/>
  <c r="B174" i="6"/>
  <c r="B167" i="6"/>
  <c r="B166" i="6"/>
  <c r="B128" i="6"/>
  <c r="B137" i="6"/>
  <c r="B161" i="6"/>
  <c r="B136" i="6"/>
  <c r="B160" i="6"/>
  <c r="B127" i="6"/>
  <c r="B176" i="6"/>
  <c r="B168" i="6"/>
  <c r="B126" i="6"/>
  <c r="B135" i="6"/>
  <c r="B159" i="6"/>
  <c r="B134" i="6"/>
  <c r="B158" i="6"/>
  <c r="B141" i="6"/>
  <c r="B142" i="6"/>
  <c r="B143" i="6"/>
  <c r="B144" i="6"/>
  <c r="B175" i="6"/>
  <c r="B173" i="6"/>
  <c r="B172" i="6"/>
  <c r="B30" i="17"/>
  <c r="B29" i="17"/>
  <c r="B28" i="17"/>
  <c r="B21" i="17"/>
  <c r="B20" i="17"/>
  <c r="B19" i="17"/>
  <c r="B8" i="17"/>
  <c r="B7" i="17"/>
  <c r="B6" i="17"/>
  <c r="D18" i="26"/>
  <c r="K5" i="26"/>
  <c r="N31" i="27"/>
  <c r="J31" i="27"/>
  <c r="F31" i="27"/>
  <c r="F19" i="27"/>
  <c r="N24" i="26"/>
  <c r="N25" i="27"/>
  <c r="F25" i="27"/>
  <c r="J21" i="27"/>
  <c r="P10" i="26"/>
  <c r="F29" i="27"/>
  <c r="L23" i="13"/>
  <c r="L23" i="16" s="1"/>
  <c r="L23" i="10"/>
  <c r="O26" i="27"/>
  <c r="G26" i="27"/>
  <c r="K22" i="27"/>
  <c r="C22" i="27"/>
  <c r="O18" i="27"/>
  <c r="G18" i="27"/>
  <c r="C13" i="26"/>
  <c r="Q11" i="26"/>
  <c r="O9" i="28"/>
  <c r="I32" i="24"/>
  <c r="I32" i="27" s="1"/>
  <c r="I32" i="21"/>
  <c r="P31" i="21"/>
  <c r="P31" i="24"/>
  <c r="P31" i="27" s="1"/>
  <c r="D31" i="24"/>
  <c r="D31" i="27" s="1"/>
  <c r="D31" i="21"/>
  <c r="O30" i="21"/>
  <c r="O30" i="24"/>
  <c r="O30" i="27" s="1"/>
  <c r="C30" i="24"/>
  <c r="C30" i="21"/>
  <c r="Q28" i="24"/>
  <c r="Q28" i="27" s="1"/>
  <c r="Q28" i="21"/>
  <c r="E28" i="24"/>
  <c r="E28" i="27" s="1"/>
  <c r="E28" i="21"/>
  <c r="H31" i="24"/>
  <c r="H31" i="27" s="1"/>
  <c r="C16" i="28"/>
  <c r="C15" i="25"/>
  <c r="C15" i="28" s="1"/>
  <c r="J29" i="56"/>
  <c r="N32" i="10"/>
  <c r="J32" i="10"/>
  <c r="B32" i="10"/>
  <c r="J31" i="10"/>
  <c r="F31" i="10"/>
  <c r="B31" i="10"/>
  <c r="J30" i="10"/>
  <c r="B30" i="10"/>
  <c r="N29" i="10"/>
  <c r="F29" i="10"/>
  <c r="N28" i="10"/>
  <c r="F28" i="10"/>
  <c r="N26" i="10"/>
  <c r="J26" i="10"/>
  <c r="B26" i="10"/>
  <c r="N25" i="10"/>
  <c r="J25" i="10"/>
  <c r="F25" i="10"/>
  <c r="B25" i="10"/>
  <c r="N24" i="10"/>
  <c r="J24" i="10"/>
  <c r="F24" i="10"/>
  <c r="N22" i="10"/>
  <c r="F22" i="10"/>
  <c r="B22" i="10"/>
  <c r="J21" i="10"/>
  <c r="F21" i="10"/>
  <c r="B21" i="10"/>
  <c r="J20" i="10"/>
  <c r="B20" i="10"/>
  <c r="N19" i="10"/>
  <c r="J19" i="10"/>
  <c r="B19" i="10"/>
  <c r="J18" i="10"/>
  <c r="B18" i="10"/>
  <c r="N16" i="10"/>
  <c r="F16" i="10"/>
  <c r="N14" i="10"/>
  <c r="F14" i="10"/>
  <c r="J13" i="10"/>
  <c r="B13" i="10"/>
  <c r="N12" i="10"/>
  <c r="J12" i="10"/>
  <c r="B12" i="10"/>
  <c r="N11" i="10"/>
  <c r="J11" i="10"/>
  <c r="B11" i="10"/>
  <c r="J10" i="10"/>
  <c r="F10" i="10"/>
  <c r="B10" i="10"/>
  <c r="N9" i="10"/>
  <c r="J9" i="10"/>
  <c r="F9" i="10"/>
  <c r="N8" i="10"/>
  <c r="F8" i="10"/>
  <c r="N7" i="10"/>
  <c r="F7" i="10"/>
  <c r="N6" i="10"/>
  <c r="J6" i="10"/>
  <c r="F6" i="10"/>
  <c r="B6" i="10"/>
  <c r="N5" i="10"/>
  <c r="B5" i="10"/>
  <c r="O29" i="26"/>
  <c r="E32" i="21"/>
  <c r="N29" i="24"/>
  <c r="N29" i="27" s="1"/>
  <c r="N23" i="10"/>
  <c r="P30" i="14"/>
  <c r="L30" i="14"/>
  <c r="H30" i="14"/>
  <c r="D30" i="14"/>
  <c r="P29" i="14"/>
  <c r="L29" i="14"/>
  <c r="H29" i="14"/>
  <c r="D29" i="14"/>
  <c r="P22" i="14"/>
  <c r="L22" i="14"/>
  <c r="H22" i="14"/>
  <c r="D22" i="14"/>
  <c r="P21" i="14"/>
  <c r="L21" i="14"/>
  <c r="H21" i="14"/>
  <c r="D21" i="14"/>
  <c r="P20" i="14"/>
  <c r="L20" i="14"/>
  <c r="H20" i="14"/>
  <c r="D20" i="14"/>
  <c r="P19" i="14"/>
  <c r="L19" i="14"/>
  <c r="H19" i="14"/>
  <c r="D19" i="14"/>
  <c r="P9" i="14"/>
  <c r="L9" i="14"/>
  <c r="H9" i="14"/>
  <c r="D9" i="14"/>
  <c r="P8" i="14"/>
  <c r="L8" i="14"/>
  <c r="H8" i="14"/>
  <c r="D8" i="14"/>
  <c r="P7" i="14"/>
  <c r="L7" i="14"/>
  <c r="H7" i="14"/>
  <c r="D7" i="14"/>
  <c r="P6" i="14"/>
  <c r="L6" i="14"/>
  <c r="H6" i="14"/>
  <c r="D6" i="14"/>
  <c r="C15" i="14"/>
  <c r="C15" i="17" s="1"/>
  <c r="C16" i="17"/>
  <c r="K16" i="17"/>
  <c r="K25" i="26"/>
  <c r="O9" i="23"/>
  <c r="O9" i="26" s="1"/>
  <c r="O32" i="27"/>
  <c r="K32" i="27"/>
  <c r="G32" i="27"/>
  <c r="C32" i="27"/>
  <c r="O28" i="27"/>
  <c r="K28" i="27"/>
  <c r="G28" i="27"/>
  <c r="C28" i="27"/>
  <c r="G30" i="21"/>
  <c r="M28" i="24"/>
  <c r="M28" i="27" s="1"/>
  <c r="K15" i="25"/>
  <c r="K15" i="28" s="1"/>
  <c r="D23" i="10"/>
  <c r="P26" i="26"/>
  <c r="O25" i="26"/>
  <c r="L13" i="24"/>
  <c r="L13" i="27" s="1"/>
  <c r="D13" i="24"/>
  <c r="D13" i="27" s="1"/>
  <c r="K12" i="24"/>
  <c r="K12" i="27" s="1"/>
  <c r="C12" i="24"/>
  <c r="C12" i="27" s="1"/>
  <c r="J11" i="24"/>
  <c r="J11" i="27" s="1"/>
  <c r="Q10" i="24"/>
  <c r="Q10" i="27" s="1"/>
  <c r="I10" i="24"/>
  <c r="I10" i="27" s="1"/>
  <c r="P9" i="24"/>
  <c r="P9" i="27" s="1"/>
  <c r="H9" i="24"/>
  <c r="H9" i="27" s="1"/>
  <c r="O8" i="24"/>
  <c r="O8" i="27" s="1"/>
  <c r="G8" i="24"/>
  <c r="G8" i="27" s="1"/>
  <c r="N14" i="18"/>
  <c r="N14" i="23" s="1"/>
  <c r="N14" i="26" s="1"/>
  <c r="J14" i="18"/>
  <c r="J14" i="23" s="1"/>
  <c r="J14" i="26" s="1"/>
  <c r="M6" i="24"/>
  <c r="M6" i="27" s="1"/>
  <c r="E6" i="24"/>
  <c r="E6" i="27" s="1"/>
  <c r="L5" i="24"/>
  <c r="L5" i="27" s="1"/>
  <c r="D5" i="24"/>
  <c r="D5" i="27" s="1"/>
  <c r="O26" i="23"/>
  <c r="O26" i="26" s="1"/>
  <c r="G26" i="23"/>
  <c r="G26" i="26" s="1"/>
  <c r="N25" i="23"/>
  <c r="N25" i="26" s="1"/>
  <c r="F25" i="23"/>
  <c r="F25" i="26" s="1"/>
  <c r="M24" i="23"/>
  <c r="M24" i="26" s="1"/>
  <c r="E24" i="23"/>
  <c r="E24" i="26" s="1"/>
  <c r="F29" i="21"/>
  <c r="P30" i="26"/>
  <c r="H22" i="23"/>
  <c r="H22" i="26" s="1"/>
  <c r="Q32" i="24"/>
  <c r="Q32" i="27" s="1"/>
  <c r="O109" i="56"/>
  <c r="O110" i="56"/>
  <c r="K9" i="25"/>
  <c r="K9" i="28" s="1"/>
  <c r="G9" i="25"/>
  <c r="G9" i="28" s="1"/>
  <c r="C9" i="25"/>
  <c r="C9" i="28" s="1"/>
  <c r="N8" i="25"/>
  <c r="N8" i="28" s="1"/>
  <c r="J8" i="25"/>
  <c r="J8" i="28" s="1"/>
  <c r="F8" i="25"/>
  <c r="F8" i="28" s="1"/>
  <c r="Q7" i="25"/>
  <c r="Q7" i="28" s="1"/>
  <c r="M7" i="25"/>
  <c r="M7" i="28" s="1"/>
  <c r="I7" i="25"/>
  <c r="I7" i="28" s="1"/>
  <c r="E7" i="25"/>
  <c r="E7" i="28" s="1"/>
  <c r="P6" i="25"/>
  <c r="P6" i="28" s="1"/>
  <c r="L6" i="25"/>
  <c r="L6" i="28" s="1"/>
  <c r="H6" i="25"/>
  <c r="H6" i="28" s="1"/>
  <c r="D6" i="25"/>
  <c r="O5" i="25"/>
  <c r="O5" i="28" s="1"/>
  <c r="G5" i="25"/>
  <c r="G5" i="28" s="1"/>
  <c r="O32" i="23"/>
  <c r="O32" i="26" s="1"/>
  <c r="K32" i="21"/>
  <c r="G32" i="23"/>
  <c r="G32" i="26" s="1"/>
  <c r="C32" i="21"/>
  <c r="J31" i="21"/>
  <c r="Q30" i="23"/>
  <c r="Q30" i="26" s="1"/>
  <c r="M30" i="21"/>
  <c r="I30" i="21"/>
  <c r="E30" i="23"/>
  <c r="E30" i="26" s="1"/>
  <c r="P29" i="21"/>
  <c r="H29" i="21"/>
  <c r="O28" i="23"/>
  <c r="O28" i="26" s="1"/>
  <c r="K28" i="21"/>
  <c r="G28" i="23"/>
  <c r="G28" i="26" s="1"/>
  <c r="C28" i="21"/>
  <c r="E16" i="21"/>
  <c r="C24" i="27"/>
  <c r="H21" i="27"/>
  <c r="O30" i="25"/>
  <c r="O30" i="28" s="1"/>
  <c r="K30" i="25"/>
  <c r="K30" i="28" s="1"/>
  <c r="G30" i="25"/>
  <c r="G30" i="28" s="1"/>
  <c r="C30" i="25"/>
  <c r="C30" i="28" s="1"/>
  <c r="N29" i="25"/>
  <c r="N29" i="28" s="1"/>
  <c r="Q28" i="25"/>
  <c r="Q28" i="28" s="1"/>
  <c r="M28" i="25"/>
  <c r="M28" i="28" s="1"/>
  <c r="I28" i="25"/>
  <c r="I28" i="28" s="1"/>
  <c r="E28" i="25"/>
  <c r="E28" i="28" s="1"/>
  <c r="N60" i="46"/>
  <c r="J60" i="46"/>
  <c r="F60" i="46"/>
  <c r="B60" i="46"/>
  <c r="N59" i="46"/>
  <c r="J59" i="46"/>
  <c r="F59" i="46"/>
  <c r="B59" i="46"/>
  <c r="N58" i="46"/>
  <c r="J58" i="46"/>
  <c r="F58" i="46"/>
  <c r="B58" i="46"/>
  <c r="N57" i="46"/>
  <c r="J57" i="46"/>
  <c r="F57" i="46"/>
  <c r="B57" i="46"/>
  <c r="N56" i="46"/>
  <c r="J56" i="46"/>
  <c r="F56" i="46"/>
  <c r="B56" i="46"/>
  <c r="N55" i="46"/>
  <c r="J55" i="46"/>
  <c r="F55" i="46"/>
  <c r="B55" i="46"/>
  <c r="N54" i="46"/>
  <c r="J54" i="46"/>
  <c r="F54" i="46"/>
  <c r="B54" i="46"/>
  <c r="N53" i="46"/>
  <c r="J53" i="46"/>
  <c r="F53" i="46"/>
  <c r="B53" i="46"/>
  <c r="N52" i="46"/>
  <c r="J52" i="46"/>
  <c r="F52" i="46"/>
  <c r="B52" i="46"/>
  <c r="N51" i="46"/>
  <c r="J51" i="46"/>
  <c r="F51" i="46"/>
  <c r="B51" i="46"/>
  <c r="N50" i="46"/>
  <c r="J50" i="46"/>
  <c r="F50" i="46"/>
  <c r="B50" i="46"/>
  <c r="N49" i="46"/>
  <c r="J49" i="46"/>
  <c r="F49" i="46"/>
  <c r="B49" i="46"/>
  <c r="N46" i="46"/>
  <c r="J46" i="46"/>
  <c r="F46" i="46"/>
  <c r="B46" i="46"/>
  <c r="N45" i="46"/>
  <c r="J45" i="46"/>
  <c r="F45" i="46"/>
  <c r="B45" i="46"/>
  <c r="M108" i="56"/>
  <c r="O79" i="56"/>
  <c r="K79" i="56"/>
  <c r="G79" i="56"/>
  <c r="C79" i="56"/>
  <c r="N78" i="56"/>
  <c r="J78" i="56"/>
  <c r="F78" i="56"/>
  <c r="Q77" i="56"/>
  <c r="M77" i="56"/>
  <c r="I77" i="56"/>
  <c r="E77" i="56"/>
  <c r="P76" i="56"/>
  <c r="L76" i="56"/>
  <c r="H76" i="56"/>
  <c r="D76" i="56"/>
  <c r="O75" i="56"/>
  <c r="K75" i="56"/>
  <c r="G75" i="56"/>
  <c r="C75" i="56"/>
  <c r="N74" i="56"/>
  <c r="J74" i="56"/>
  <c r="F74" i="56"/>
  <c r="Q73" i="56"/>
  <c r="M73" i="56"/>
  <c r="I73" i="56"/>
  <c r="E73" i="56"/>
  <c r="P72" i="56"/>
  <c r="L72" i="56"/>
  <c r="H72" i="56"/>
  <c r="D72" i="56"/>
  <c r="O71" i="56"/>
  <c r="K71" i="56"/>
  <c r="G71" i="56"/>
  <c r="C71" i="56"/>
  <c r="N70" i="56"/>
  <c r="J70" i="56"/>
  <c r="F70" i="56"/>
  <c r="Q69" i="56"/>
  <c r="M69" i="56"/>
  <c r="I69" i="56"/>
  <c r="E69" i="56"/>
  <c r="P68" i="56"/>
  <c r="L68" i="56"/>
  <c r="H68" i="56"/>
  <c r="D68" i="56"/>
  <c r="K67" i="56"/>
  <c r="C67" i="56"/>
  <c r="Q60" i="56"/>
  <c r="M60" i="56"/>
  <c r="I60" i="56"/>
  <c r="E60" i="56"/>
  <c r="P59" i="56"/>
  <c r="L59" i="56"/>
  <c r="D59" i="56"/>
  <c r="O58" i="56"/>
  <c r="K58" i="56"/>
  <c r="G58" i="56"/>
  <c r="C58" i="56"/>
  <c r="N57" i="56"/>
  <c r="J57" i="56"/>
  <c r="F57" i="56"/>
  <c r="Q56" i="56"/>
  <c r="M56" i="56"/>
  <c r="I56" i="56"/>
  <c r="E56" i="56"/>
  <c r="P55" i="56"/>
  <c r="L55" i="56"/>
  <c r="H55" i="56"/>
  <c r="D55" i="56"/>
  <c r="O54" i="56"/>
  <c r="K54" i="56"/>
  <c r="G54" i="56"/>
  <c r="C54" i="56"/>
  <c r="N53" i="56"/>
  <c r="J53" i="56"/>
  <c r="F53" i="56"/>
  <c r="Q52" i="56"/>
  <c r="M52" i="56"/>
  <c r="I52" i="56"/>
  <c r="E52" i="56"/>
  <c r="P51" i="56"/>
  <c r="L51" i="56"/>
  <c r="H51" i="56"/>
  <c r="D51" i="56"/>
  <c r="O50" i="56"/>
  <c r="K50" i="56"/>
  <c r="G50" i="56"/>
  <c r="C50" i="56"/>
  <c r="N49" i="56"/>
  <c r="J49" i="56"/>
  <c r="F49" i="56"/>
  <c r="P22" i="56"/>
  <c r="H22" i="56"/>
  <c r="N20" i="56"/>
  <c r="F20" i="56"/>
  <c r="M19" i="56"/>
  <c r="L18" i="56"/>
  <c r="D18" i="56"/>
  <c r="K17" i="56"/>
  <c r="C17" i="56"/>
  <c r="J16" i="56"/>
  <c r="Q15" i="56"/>
  <c r="I15" i="56"/>
  <c r="E11" i="56"/>
  <c r="L10" i="56"/>
  <c r="D10" i="56"/>
  <c r="K9" i="56"/>
  <c r="C9" i="56"/>
  <c r="O122" i="56"/>
  <c r="Q120" i="56"/>
  <c r="G118" i="56"/>
  <c r="M9" i="25"/>
  <c r="M9" i="28" s="1"/>
  <c r="I9" i="25"/>
  <c r="I9" i="28" s="1"/>
  <c r="G7" i="25"/>
  <c r="G7" i="28" s="1"/>
  <c r="N6" i="25"/>
  <c r="N6" i="28" s="1"/>
  <c r="H26" i="23"/>
  <c r="H26" i="26" s="1"/>
  <c r="D26" i="23"/>
  <c r="D26" i="26" s="1"/>
  <c r="G25" i="23"/>
  <c r="G25" i="26" s="1"/>
  <c r="C25" i="23"/>
  <c r="C25" i="26" s="1"/>
  <c r="J24" i="23"/>
  <c r="J24" i="26" s="1"/>
  <c r="F24" i="23"/>
  <c r="F24" i="26" s="1"/>
  <c r="P22" i="23"/>
  <c r="P22" i="26" s="1"/>
  <c r="D22" i="23"/>
  <c r="D22" i="26" s="1"/>
  <c r="O21" i="23"/>
  <c r="O21" i="26" s="1"/>
  <c r="G21" i="23"/>
  <c r="G21" i="26" s="1"/>
  <c r="C21" i="23"/>
  <c r="C21" i="26" s="1"/>
  <c r="N20" i="23"/>
  <c r="N20" i="26" s="1"/>
  <c r="Q19" i="23"/>
  <c r="Q19" i="26" s="1"/>
  <c r="M19" i="23"/>
  <c r="M19" i="26" s="1"/>
  <c r="P18" i="23"/>
  <c r="P18" i="26" s="1"/>
  <c r="L18" i="23"/>
  <c r="L18" i="26" s="1"/>
  <c r="Q14" i="21"/>
  <c r="E14" i="21"/>
  <c r="P13" i="21"/>
  <c r="D13" i="21"/>
  <c r="K12" i="21"/>
  <c r="C12" i="21"/>
  <c r="J11" i="21"/>
  <c r="Q10" i="21"/>
  <c r="M10" i="21"/>
  <c r="P9" i="21"/>
  <c r="H9" i="21"/>
  <c r="O8" i="21"/>
  <c r="G8" i="21"/>
  <c r="N7" i="21"/>
  <c r="F7" i="21"/>
  <c r="I6" i="21"/>
  <c r="P5" i="21"/>
  <c r="L5" i="21"/>
  <c r="D5" i="21"/>
  <c r="K26" i="24"/>
  <c r="K26" i="27" s="1"/>
  <c r="C26" i="24"/>
  <c r="C26" i="27" s="1"/>
  <c r="J25" i="24"/>
  <c r="J25" i="27" s="1"/>
  <c r="Q24" i="24"/>
  <c r="Q24" i="27" s="1"/>
  <c r="I24" i="24"/>
  <c r="I24" i="27" s="1"/>
  <c r="O22" i="21"/>
  <c r="G22" i="24"/>
  <c r="G22" i="27" s="1"/>
  <c r="N21" i="21"/>
  <c r="F21" i="24"/>
  <c r="F21" i="27" s="1"/>
  <c r="F21" i="21"/>
  <c r="M20" i="21"/>
  <c r="E20" i="24"/>
  <c r="E20" i="27" s="1"/>
  <c r="L19" i="21"/>
  <c r="D19" i="24"/>
  <c r="D19" i="27" s="1"/>
  <c r="K18" i="21"/>
  <c r="C18" i="24"/>
  <c r="C18" i="27" s="1"/>
  <c r="C18" i="21"/>
  <c r="K24" i="27"/>
  <c r="O20" i="27"/>
  <c r="P60" i="46"/>
  <c r="L60" i="46"/>
  <c r="H60" i="46"/>
  <c r="D60" i="46"/>
  <c r="P59" i="46"/>
  <c r="L59" i="46"/>
  <c r="H59" i="46"/>
  <c r="D59" i="46"/>
  <c r="P58" i="46"/>
  <c r="L58" i="46"/>
  <c r="H58" i="46"/>
  <c r="D58" i="46"/>
  <c r="P57" i="46"/>
  <c r="L57" i="46"/>
  <c r="H57" i="46"/>
  <c r="D57" i="46"/>
  <c r="P56" i="46"/>
  <c r="L56" i="46"/>
  <c r="H56" i="46"/>
  <c r="D56" i="46"/>
  <c r="P55" i="46"/>
  <c r="L55" i="46"/>
  <c r="H55" i="46"/>
  <c r="D55" i="46"/>
  <c r="P54" i="46"/>
  <c r="L54" i="46"/>
  <c r="H54" i="46"/>
  <c r="D54" i="46"/>
  <c r="P53" i="46"/>
  <c r="L53" i="46"/>
  <c r="H53" i="46"/>
  <c r="D53" i="46"/>
  <c r="P52" i="46"/>
  <c r="L52" i="46"/>
  <c r="H52" i="46"/>
  <c r="D52" i="46"/>
  <c r="P51" i="46"/>
  <c r="L51" i="46"/>
  <c r="H51" i="46"/>
  <c r="D51" i="46"/>
  <c r="P50" i="46"/>
  <c r="L50" i="46"/>
  <c r="H50" i="46"/>
  <c r="D50" i="46"/>
  <c r="P49" i="46"/>
  <c r="L49" i="46"/>
  <c r="H49" i="46"/>
  <c r="D49" i="46"/>
  <c r="D48" i="46"/>
  <c r="P46" i="46"/>
  <c r="L46" i="46"/>
  <c r="H46" i="46"/>
  <c r="D46" i="46"/>
  <c r="L45" i="46"/>
  <c r="D45" i="46"/>
  <c r="P98" i="56"/>
  <c r="F88" i="56"/>
  <c r="M40" i="56"/>
  <c r="L39" i="56"/>
  <c r="I36" i="56"/>
  <c r="N33" i="56"/>
  <c r="D31" i="56"/>
  <c r="O60" i="46"/>
  <c r="K60" i="46"/>
  <c r="G60" i="46"/>
  <c r="C60" i="46"/>
  <c r="O59" i="46"/>
  <c r="K59" i="46"/>
  <c r="G59" i="46"/>
  <c r="C59" i="46"/>
  <c r="O58" i="46"/>
  <c r="K58" i="46"/>
  <c r="G58" i="46"/>
  <c r="C58" i="46"/>
  <c r="O57" i="46"/>
  <c r="K57" i="46"/>
  <c r="G57" i="46"/>
  <c r="C57" i="46"/>
  <c r="O56" i="46"/>
  <c r="K56" i="46"/>
  <c r="G56" i="46"/>
  <c r="C56" i="46"/>
  <c r="O55" i="46"/>
  <c r="K55" i="46"/>
  <c r="G55" i="46"/>
  <c r="C55" i="46"/>
  <c r="O54" i="46"/>
  <c r="K54" i="46"/>
  <c r="G54" i="46"/>
  <c r="C54" i="46"/>
  <c r="O53" i="46"/>
  <c r="K53" i="46"/>
  <c r="G53" i="46"/>
  <c r="C53" i="46"/>
  <c r="O52" i="46"/>
  <c r="K52" i="46"/>
  <c r="G52" i="46"/>
  <c r="C52" i="46"/>
  <c r="O51" i="46"/>
  <c r="K51" i="46"/>
  <c r="G51" i="46"/>
  <c r="C51" i="46"/>
  <c r="O50" i="46"/>
  <c r="K50" i="46"/>
  <c r="G50" i="46"/>
  <c r="C50" i="46"/>
  <c r="O49" i="46"/>
  <c r="K49" i="46"/>
  <c r="G49" i="46"/>
  <c r="C49" i="46"/>
  <c r="O48" i="46"/>
  <c r="K48" i="46"/>
  <c r="G48" i="46"/>
  <c r="C48" i="46"/>
  <c r="O46" i="46"/>
  <c r="K46" i="46"/>
  <c r="G46" i="46"/>
  <c r="C46" i="46"/>
  <c r="O45" i="46"/>
  <c r="K45" i="46"/>
  <c r="G45" i="46"/>
  <c r="C45" i="46"/>
  <c r="G139" i="56"/>
  <c r="M137" i="56"/>
  <c r="C135" i="56"/>
  <c r="I133" i="56"/>
  <c r="D132" i="56"/>
  <c r="M128" i="56"/>
  <c r="E129" i="56"/>
  <c r="P122" i="56"/>
  <c r="L122" i="56"/>
  <c r="H122" i="56"/>
  <c r="D122" i="56"/>
  <c r="N120" i="56"/>
  <c r="J120" i="56"/>
  <c r="F120" i="56"/>
  <c r="Q119" i="56"/>
  <c r="M119" i="56"/>
  <c r="I119" i="56"/>
  <c r="E119" i="56"/>
  <c r="P118" i="56"/>
  <c r="L118" i="56"/>
  <c r="H118" i="56"/>
  <c r="D118" i="56"/>
  <c r="O117" i="56"/>
  <c r="K117" i="56"/>
  <c r="G117" i="56"/>
  <c r="C117" i="56"/>
  <c r="N116" i="56"/>
  <c r="J116" i="56"/>
  <c r="F116" i="56"/>
  <c r="Q111" i="56"/>
  <c r="M111" i="56"/>
  <c r="I111" i="56"/>
  <c r="E111" i="56"/>
  <c r="G82" i="56"/>
  <c r="K122" i="56"/>
  <c r="G122" i="56"/>
  <c r="C122" i="56"/>
  <c r="M120" i="56"/>
  <c r="I120" i="56"/>
  <c r="E120" i="56"/>
  <c r="P119" i="56"/>
  <c r="H119" i="56"/>
  <c r="D119" i="56"/>
  <c r="O118" i="56"/>
  <c r="K118" i="56"/>
  <c r="C118" i="56"/>
  <c r="N117" i="56"/>
  <c r="J117" i="56"/>
  <c r="F117" i="56"/>
  <c r="Q116" i="56"/>
  <c r="I116" i="56"/>
  <c r="E116" i="56"/>
  <c r="P111" i="56"/>
  <c r="L111" i="56"/>
  <c r="H111" i="56"/>
  <c r="D111" i="56"/>
  <c r="K110" i="56"/>
  <c r="G110" i="56"/>
  <c r="C110" i="56"/>
  <c r="C109" i="56"/>
  <c r="O82" i="56"/>
  <c r="K43" i="56"/>
  <c r="C43" i="56"/>
  <c r="Q16" i="17"/>
  <c r="E16" i="17"/>
  <c r="Q31" i="26"/>
  <c r="P30" i="25"/>
  <c r="P30" i="28" s="1"/>
  <c r="L30" i="25"/>
  <c r="L30" i="28" s="1"/>
  <c r="H30" i="25"/>
  <c r="H30" i="28" s="1"/>
  <c r="D30" i="25"/>
  <c r="D30" i="28" s="1"/>
  <c r="O29" i="25"/>
  <c r="O29" i="28" s="1"/>
  <c r="K29" i="25"/>
  <c r="K29" i="28" s="1"/>
  <c r="G29" i="25"/>
  <c r="G29" i="28" s="1"/>
  <c r="C29" i="25"/>
  <c r="C29" i="28" s="1"/>
  <c r="N28" i="25"/>
  <c r="N28" i="28" s="1"/>
  <c r="F28" i="25"/>
  <c r="F28" i="28" s="1"/>
  <c r="N32" i="23"/>
  <c r="N32" i="26" s="1"/>
  <c r="J32" i="23"/>
  <c r="J32" i="26" s="1"/>
  <c r="F32" i="23"/>
  <c r="F32" i="26" s="1"/>
  <c r="M31" i="23"/>
  <c r="M31" i="26" s="1"/>
  <c r="I31" i="23"/>
  <c r="I31" i="26" s="1"/>
  <c r="E31" i="23"/>
  <c r="E31" i="26" s="1"/>
  <c r="L30" i="23"/>
  <c r="L30" i="26" s="1"/>
  <c r="H30" i="23"/>
  <c r="H30" i="26" s="1"/>
  <c r="D30" i="23"/>
  <c r="D30" i="26" s="1"/>
  <c r="K29" i="23"/>
  <c r="K29" i="26" s="1"/>
  <c r="G29" i="23"/>
  <c r="G29" i="26" s="1"/>
  <c r="C29" i="23"/>
  <c r="C29" i="26" s="1"/>
  <c r="J28" i="23"/>
  <c r="J28" i="26" s="1"/>
  <c r="F28" i="23"/>
  <c r="F28" i="26" s="1"/>
  <c r="N13" i="23"/>
  <c r="N13" i="26" s="1"/>
  <c r="J13" i="23"/>
  <c r="J13" i="26" s="1"/>
  <c r="F13" i="23"/>
  <c r="F13" i="26" s="1"/>
  <c r="Q12" i="23"/>
  <c r="Q12" i="26" s="1"/>
  <c r="M12" i="23"/>
  <c r="M12" i="26" s="1"/>
  <c r="I12" i="23"/>
  <c r="E12" i="23"/>
  <c r="E12" i="26" s="1"/>
  <c r="P11" i="23"/>
  <c r="P11" i="26" s="1"/>
  <c r="L11" i="23"/>
  <c r="L11" i="26" s="1"/>
  <c r="H11" i="23"/>
  <c r="H11" i="26" s="1"/>
  <c r="D11" i="23"/>
  <c r="D11" i="26" s="1"/>
  <c r="O10" i="23"/>
  <c r="O10" i="26" s="1"/>
  <c r="K10" i="23"/>
  <c r="K10" i="26" s="1"/>
  <c r="G10" i="23"/>
  <c r="G10" i="26" s="1"/>
  <c r="C10" i="23"/>
  <c r="C10" i="26" s="1"/>
  <c r="N9" i="23"/>
  <c r="N9" i="26" s="1"/>
  <c r="J9" i="23"/>
  <c r="J9" i="26" s="1"/>
  <c r="F9" i="23"/>
  <c r="F9" i="26" s="1"/>
  <c r="Q8" i="23"/>
  <c r="Q8" i="26" s="1"/>
  <c r="M8" i="23"/>
  <c r="M8" i="26" s="1"/>
  <c r="I8" i="23"/>
  <c r="I8" i="26" s="1"/>
  <c r="E8" i="23"/>
  <c r="E8" i="26" s="1"/>
  <c r="P7" i="23"/>
  <c r="P7" i="26" s="1"/>
  <c r="L7" i="23"/>
  <c r="H7" i="23"/>
  <c r="H7" i="26" s="1"/>
  <c r="D7" i="23"/>
  <c r="D7" i="26" s="1"/>
  <c r="O6" i="23"/>
  <c r="O6" i="26" s="1"/>
  <c r="K6" i="23"/>
  <c r="K6" i="26" s="1"/>
  <c r="G6" i="23"/>
  <c r="G6" i="26" s="1"/>
  <c r="C6" i="23"/>
  <c r="C6" i="26" s="1"/>
  <c r="N5" i="23"/>
  <c r="N5" i="26" s="1"/>
  <c r="J5" i="23"/>
  <c r="J5" i="26" s="1"/>
  <c r="F5" i="23"/>
  <c r="F5" i="26" s="1"/>
  <c r="N32" i="24"/>
  <c r="N32" i="27" s="1"/>
  <c r="J32" i="24"/>
  <c r="J32" i="27" s="1"/>
  <c r="F32" i="24"/>
  <c r="F32" i="27" s="1"/>
  <c r="P30" i="24"/>
  <c r="P30" i="27" s="1"/>
  <c r="L30" i="24"/>
  <c r="L30" i="27" s="1"/>
  <c r="H30" i="24"/>
  <c r="H30" i="27" s="1"/>
  <c r="D30" i="24"/>
  <c r="D30" i="27" s="1"/>
  <c r="N28" i="24"/>
  <c r="N28" i="27" s="1"/>
  <c r="J28" i="24"/>
  <c r="J28" i="27" s="1"/>
  <c r="F28" i="24"/>
  <c r="F28" i="27" s="1"/>
  <c r="Q26" i="24"/>
  <c r="Q26" i="27" s="1"/>
  <c r="I26" i="24"/>
  <c r="I26" i="27" s="1"/>
  <c r="P25" i="24"/>
  <c r="P25" i="27" s="1"/>
  <c r="L25" i="24"/>
  <c r="L25" i="27" s="1"/>
  <c r="H25" i="24"/>
  <c r="H25" i="27" s="1"/>
  <c r="D25" i="24"/>
  <c r="D25" i="27" s="1"/>
  <c r="O24" i="24"/>
  <c r="O24" i="27" s="1"/>
  <c r="G24" i="24"/>
  <c r="G24" i="27" s="1"/>
  <c r="M22" i="24"/>
  <c r="M22" i="27" s="1"/>
  <c r="I22" i="24"/>
  <c r="I22" i="27" s="1"/>
  <c r="E22" i="24"/>
  <c r="E22" i="27" s="1"/>
  <c r="P21" i="24"/>
  <c r="P21" i="27" s="1"/>
  <c r="L21" i="24"/>
  <c r="L21" i="27" s="1"/>
  <c r="D21" i="24"/>
  <c r="D21" i="27" s="1"/>
  <c r="K20" i="24"/>
  <c r="K20" i="27" s="1"/>
  <c r="G20" i="24"/>
  <c r="G20" i="27" s="1"/>
  <c r="C20" i="24"/>
  <c r="C20" i="27" s="1"/>
  <c r="N19" i="24"/>
  <c r="N19" i="27" s="1"/>
  <c r="J19" i="24"/>
  <c r="J19" i="27" s="1"/>
  <c r="Q18" i="24"/>
  <c r="Q18" i="27" s="1"/>
  <c r="I18" i="24"/>
  <c r="I18" i="27" s="1"/>
  <c r="E18" i="24"/>
  <c r="E18" i="27" s="1"/>
  <c r="C14" i="21"/>
  <c r="Q12" i="24"/>
  <c r="Q12" i="27" s="1"/>
  <c r="P11" i="24"/>
  <c r="P11" i="27" s="1"/>
  <c r="O10" i="24"/>
  <c r="O10" i="27" s="1"/>
  <c r="N9" i="24"/>
  <c r="N9" i="27" s="1"/>
  <c r="M8" i="24"/>
  <c r="M8" i="27" s="1"/>
  <c r="L7" i="24"/>
  <c r="L7" i="27" s="1"/>
  <c r="K6" i="24"/>
  <c r="K6" i="27" s="1"/>
  <c r="J5" i="24"/>
  <c r="J5" i="27" s="1"/>
  <c r="Q12" i="21"/>
  <c r="M15" i="25"/>
  <c r="M15" i="28" s="1"/>
  <c r="O122" i="46"/>
  <c r="K122" i="46"/>
  <c r="G122" i="46"/>
  <c r="C122" i="46"/>
  <c r="O121" i="46"/>
  <c r="K121" i="46"/>
  <c r="G121" i="46"/>
  <c r="C121" i="46"/>
  <c r="O120" i="46"/>
  <c r="K120" i="46"/>
  <c r="G120" i="46"/>
  <c r="C120" i="46"/>
  <c r="O119" i="46"/>
  <c r="K119" i="46"/>
  <c r="G119" i="46"/>
  <c r="C119" i="46"/>
  <c r="O118" i="46"/>
  <c r="K118" i="46"/>
  <c r="G118" i="46"/>
  <c r="C118" i="46"/>
  <c r="O117" i="46"/>
  <c r="K117" i="46"/>
  <c r="G117" i="46"/>
  <c r="C117" i="46"/>
  <c r="O116" i="46"/>
  <c r="K116" i="46"/>
  <c r="G116" i="46"/>
  <c r="C116" i="46"/>
  <c r="O111" i="46"/>
  <c r="K111" i="46"/>
  <c r="G111" i="46"/>
  <c r="C111" i="46"/>
  <c r="O110" i="46"/>
  <c r="K110" i="46"/>
  <c r="G110" i="46"/>
  <c r="C110" i="46"/>
  <c r="O108" i="46"/>
  <c r="K108" i="46"/>
  <c r="G108" i="46"/>
  <c r="C108" i="46"/>
  <c r="O107" i="46"/>
  <c r="K107" i="46"/>
  <c r="G107" i="46"/>
  <c r="C107" i="46"/>
  <c r="Q60" i="46"/>
  <c r="M60" i="46"/>
  <c r="I60" i="46"/>
  <c r="E60" i="46"/>
  <c r="Q59" i="46"/>
  <c r="M59" i="46"/>
  <c r="I59" i="46"/>
  <c r="E59" i="46"/>
  <c r="Q58" i="46"/>
  <c r="M58" i="46"/>
  <c r="I58" i="46"/>
  <c r="E58" i="46"/>
  <c r="Q57" i="46"/>
  <c r="M57" i="46"/>
  <c r="I57" i="46"/>
  <c r="E57" i="46"/>
  <c r="Q56" i="46"/>
  <c r="M56" i="46"/>
  <c r="I56" i="46"/>
  <c r="E56" i="46"/>
  <c r="Q55" i="46"/>
  <c r="M55" i="46"/>
  <c r="I55" i="46"/>
  <c r="E55" i="46"/>
  <c r="Q54" i="46"/>
  <c r="M54" i="46"/>
  <c r="I54" i="46"/>
  <c r="E54" i="46"/>
  <c r="Q53" i="46"/>
  <c r="M53" i="46"/>
  <c r="I53" i="46"/>
  <c r="E53" i="46"/>
  <c r="Q52" i="46"/>
  <c r="M52" i="46"/>
  <c r="I52" i="46"/>
  <c r="E52" i="46"/>
  <c r="Q51" i="46"/>
  <c r="M51" i="46"/>
  <c r="I51" i="46"/>
  <c r="E51" i="46"/>
  <c r="Q50" i="46"/>
  <c r="M50" i="46"/>
  <c r="I50" i="46"/>
  <c r="E50" i="46"/>
  <c r="Q49" i="46"/>
  <c r="M49" i="46"/>
  <c r="I49" i="46"/>
  <c r="E49" i="46"/>
  <c r="O22" i="46"/>
  <c r="K22" i="46"/>
  <c r="G22" i="46"/>
  <c r="C22" i="46"/>
  <c r="O21" i="46"/>
  <c r="K21" i="46"/>
  <c r="G21" i="46"/>
  <c r="C21" i="46"/>
  <c r="O20" i="46"/>
  <c r="K20" i="46"/>
  <c r="G20" i="46"/>
  <c r="C20" i="46"/>
  <c r="O19" i="46"/>
  <c r="K19" i="46"/>
  <c r="G19" i="46"/>
  <c r="C19" i="46"/>
  <c r="O18" i="46"/>
  <c r="K18" i="46"/>
  <c r="G18" i="46"/>
  <c r="C18" i="46"/>
  <c r="O17" i="46"/>
  <c r="K17" i="46"/>
  <c r="G17" i="46"/>
  <c r="C17" i="46"/>
  <c r="O16" i="46"/>
  <c r="K16" i="46"/>
  <c r="G16" i="46"/>
  <c r="C16" i="46"/>
  <c r="O15" i="46"/>
  <c r="K15" i="46"/>
  <c r="G15" i="46"/>
  <c r="C15" i="46"/>
  <c r="O14" i="46"/>
  <c r="K14" i="46"/>
  <c r="G14" i="46"/>
  <c r="C14" i="46"/>
  <c r="O13" i="46"/>
  <c r="K13" i="46"/>
  <c r="G13" i="46"/>
  <c r="C13" i="46"/>
  <c r="O12" i="46"/>
  <c r="K12" i="46"/>
  <c r="G12" i="46"/>
  <c r="C12" i="46"/>
  <c r="O11" i="46"/>
  <c r="K11" i="46"/>
  <c r="G11" i="46"/>
  <c r="C11" i="46"/>
  <c r="O10" i="46"/>
  <c r="K10" i="46"/>
  <c r="G10" i="46"/>
  <c r="C10" i="46"/>
  <c r="O9" i="46"/>
  <c r="K9" i="46"/>
  <c r="G9" i="46"/>
  <c r="C9" i="46"/>
  <c r="O8" i="46"/>
  <c r="G8" i="46"/>
  <c r="O6" i="46"/>
  <c r="K6" i="46"/>
  <c r="G6" i="46"/>
  <c r="C6" i="46"/>
  <c r="O5" i="46"/>
  <c r="K5" i="46"/>
  <c r="G5" i="46"/>
  <c r="C5" i="46"/>
  <c r="P177" i="56"/>
  <c r="L177" i="56"/>
  <c r="H177" i="56"/>
  <c r="D177" i="56"/>
  <c r="N175" i="56"/>
  <c r="J175" i="56"/>
  <c r="F175" i="56"/>
  <c r="Q174" i="56"/>
  <c r="M174" i="56"/>
  <c r="I174" i="56"/>
  <c r="E174" i="56"/>
  <c r="P173" i="56"/>
  <c r="L173" i="56"/>
  <c r="H173" i="56"/>
  <c r="D173" i="56"/>
  <c r="O172" i="56"/>
  <c r="K172" i="56"/>
  <c r="G172" i="56"/>
  <c r="C172" i="56"/>
  <c r="N171" i="56"/>
  <c r="J171" i="56"/>
  <c r="F171" i="56"/>
  <c r="Q166" i="56"/>
  <c r="M166" i="56"/>
  <c r="I166" i="56"/>
  <c r="E166" i="56"/>
  <c r="K127" i="56"/>
  <c r="C127" i="56"/>
  <c r="N103" i="56"/>
  <c r="J103" i="56"/>
  <c r="F103" i="56"/>
  <c r="P101" i="56"/>
  <c r="L101" i="56"/>
  <c r="H101" i="56"/>
  <c r="D101" i="56"/>
  <c r="O100" i="56"/>
  <c r="K100" i="56"/>
  <c r="G100" i="56"/>
  <c r="C100" i="56"/>
  <c r="N99" i="56"/>
  <c r="J99" i="56"/>
  <c r="F99" i="56"/>
  <c r="Q98" i="56"/>
  <c r="M98" i="56"/>
  <c r="I98" i="56"/>
  <c r="E98" i="56"/>
  <c r="P97" i="56"/>
  <c r="L97" i="56"/>
  <c r="H97" i="56"/>
  <c r="D97" i="56"/>
  <c r="O96" i="56"/>
  <c r="K96" i="56"/>
  <c r="G96" i="56"/>
  <c r="C96" i="56"/>
  <c r="N95" i="56"/>
  <c r="Q94" i="56"/>
  <c r="I94" i="56"/>
  <c r="P93" i="56"/>
  <c r="H93" i="56"/>
  <c r="K92" i="56"/>
  <c r="G92" i="56"/>
  <c r="N91" i="56"/>
  <c r="J91" i="56"/>
  <c r="F91" i="56"/>
  <c r="Q90" i="56"/>
  <c r="M90" i="56"/>
  <c r="I90" i="56"/>
  <c r="E90" i="56"/>
  <c r="P89" i="56"/>
  <c r="L89" i="56"/>
  <c r="H89" i="56"/>
  <c r="D89" i="56"/>
  <c r="O88" i="56"/>
  <c r="K88" i="56"/>
  <c r="G88" i="56"/>
  <c r="C88" i="56"/>
  <c r="N87" i="56"/>
  <c r="J87" i="56"/>
  <c r="F87" i="56"/>
  <c r="O177" i="56"/>
  <c r="K177" i="56"/>
  <c r="G177" i="56"/>
  <c r="C177" i="56"/>
  <c r="Q175" i="56"/>
  <c r="M175" i="56"/>
  <c r="I175" i="56"/>
  <c r="E175" i="56"/>
  <c r="P174" i="56"/>
  <c r="L174" i="56"/>
  <c r="H174" i="56"/>
  <c r="D174" i="56"/>
  <c r="O173" i="56"/>
  <c r="K173" i="56"/>
  <c r="G173" i="56"/>
  <c r="C173" i="56"/>
  <c r="N172" i="56"/>
  <c r="J172" i="56"/>
  <c r="F172" i="56"/>
  <c r="Q171" i="56"/>
  <c r="M171" i="56"/>
  <c r="I171" i="56"/>
  <c r="E171" i="56"/>
  <c r="P166" i="56"/>
  <c r="L166" i="56"/>
  <c r="H166" i="56"/>
  <c r="D166" i="56"/>
  <c r="K165" i="56"/>
  <c r="K109" i="56"/>
  <c r="L66" i="56"/>
  <c r="I93" i="6"/>
  <c r="M52" i="6"/>
  <c r="M51" i="6" s="1"/>
  <c r="N27" i="7"/>
  <c r="F27" i="7"/>
  <c r="B17" i="14"/>
  <c r="B17" i="17" s="1"/>
  <c r="F4" i="7"/>
  <c r="F3" i="7" s="1"/>
  <c r="L27" i="11"/>
  <c r="P18" i="14"/>
  <c r="L4" i="11"/>
  <c r="D4" i="11"/>
  <c r="F14" i="18"/>
  <c r="F14" i="23" s="1"/>
  <c r="F14" i="26" s="1"/>
  <c r="C26" i="23"/>
  <c r="C26" i="26" s="1"/>
  <c r="C26" i="21"/>
  <c r="J25" i="23"/>
  <c r="J25" i="26" s="1"/>
  <c r="J25" i="21"/>
  <c r="F25" i="21"/>
  <c r="E24" i="21"/>
  <c r="H13" i="24"/>
  <c r="H13" i="27" s="1"/>
  <c r="M10" i="24"/>
  <c r="M10" i="27" s="1"/>
  <c r="D9" i="24"/>
  <c r="D9" i="27" s="1"/>
  <c r="Q6" i="24"/>
  <c r="Q6" i="27" s="1"/>
  <c r="H5" i="24"/>
  <c r="H5" i="27" s="1"/>
  <c r="O26" i="21"/>
  <c r="P93" i="6"/>
  <c r="P52" i="6"/>
  <c r="P51" i="6" s="1"/>
  <c r="Q27" i="7"/>
  <c r="M27" i="7"/>
  <c r="I27" i="7"/>
  <c r="E27" i="7"/>
  <c r="Q17" i="7"/>
  <c r="I17" i="7"/>
  <c r="Q4" i="7"/>
  <c r="Q3" i="7" s="1"/>
  <c r="N31" i="12"/>
  <c r="N20" i="12"/>
  <c r="F20" i="12"/>
  <c r="F18" i="12"/>
  <c r="J14" i="12"/>
  <c r="B14" i="12"/>
  <c r="B14" i="15" s="1"/>
  <c r="F12" i="12"/>
  <c r="F4" i="8"/>
  <c r="O32" i="10"/>
  <c r="C32" i="10"/>
  <c r="K31" i="10"/>
  <c r="G30" i="10"/>
  <c r="K29" i="10"/>
  <c r="C29" i="10"/>
  <c r="C25" i="10"/>
  <c r="G24" i="10"/>
  <c r="C22" i="10"/>
  <c r="G21" i="10"/>
  <c r="C20" i="10"/>
  <c r="G19" i="10"/>
  <c r="O16" i="10"/>
  <c r="C16" i="10"/>
  <c r="G13" i="10"/>
  <c r="O12" i="10"/>
  <c r="G12" i="10"/>
  <c r="O11" i="10"/>
  <c r="C11" i="10"/>
  <c r="K10" i="10"/>
  <c r="C10" i="10"/>
  <c r="G9" i="10"/>
  <c r="O8" i="10"/>
  <c r="G7" i="10"/>
  <c r="O6" i="10"/>
  <c r="G5" i="10"/>
  <c r="G27" i="11"/>
  <c r="K4" i="11"/>
  <c r="L28" i="14"/>
  <c r="L5" i="14"/>
  <c r="P32" i="23"/>
  <c r="P32" i="26" s="1"/>
  <c r="D32" i="23"/>
  <c r="D32" i="26" s="1"/>
  <c r="K31" i="23"/>
  <c r="K31" i="26" s="1"/>
  <c r="C31" i="23"/>
  <c r="C31" i="26" s="1"/>
  <c r="N30" i="23"/>
  <c r="N30" i="26" s="1"/>
  <c r="J30" i="23"/>
  <c r="J30" i="26" s="1"/>
  <c r="F30" i="23"/>
  <c r="F30" i="26" s="1"/>
  <c r="I29" i="28"/>
  <c r="P27" i="18"/>
  <c r="D28" i="28"/>
  <c r="M24" i="27"/>
  <c r="Q20" i="27"/>
  <c r="H19" i="27"/>
  <c r="D6" i="28"/>
  <c r="K4" i="18"/>
  <c r="K3" i="18" s="1"/>
  <c r="K16" i="23" s="1"/>
  <c r="O13" i="23"/>
  <c r="O13" i="26" s="1"/>
  <c r="G13" i="23"/>
  <c r="G13" i="26" s="1"/>
  <c r="F12" i="23"/>
  <c r="F12" i="26" s="1"/>
  <c r="E11" i="23"/>
  <c r="E11" i="26" s="1"/>
  <c r="H10" i="23"/>
  <c r="H10" i="26" s="1"/>
  <c r="K9" i="23"/>
  <c r="K9" i="26" s="1"/>
  <c r="J8" i="23"/>
  <c r="J8" i="26" s="1"/>
  <c r="Q7" i="23"/>
  <c r="Q7" i="26" s="1"/>
  <c r="P6" i="23"/>
  <c r="P6" i="26" s="1"/>
  <c r="D6" i="23"/>
  <c r="D6" i="26" s="1"/>
  <c r="G5" i="23"/>
  <c r="G5" i="26" s="1"/>
  <c r="Q30" i="27"/>
  <c r="I30" i="27"/>
  <c r="P29" i="27"/>
  <c r="H29" i="27"/>
  <c r="M16" i="21"/>
  <c r="E26" i="27"/>
  <c r="Q22" i="27"/>
  <c r="L127" i="46"/>
  <c r="D127" i="46"/>
  <c r="L126" i="46"/>
  <c r="D126" i="46"/>
  <c r="H82" i="46"/>
  <c r="P25" i="46"/>
  <c r="G52" i="6"/>
  <c r="G51" i="6" s="1"/>
  <c r="P27" i="7"/>
  <c r="L27" i="7"/>
  <c r="H27" i="7"/>
  <c r="D27" i="7"/>
  <c r="P17" i="7"/>
  <c r="P17" i="14" s="1"/>
  <c r="L17" i="7"/>
  <c r="L17" i="14" s="1"/>
  <c r="H17" i="7"/>
  <c r="D17" i="7"/>
  <c r="D17" i="14" s="1"/>
  <c r="P4" i="7"/>
  <c r="P3" i="7" s="1"/>
  <c r="L4" i="7"/>
  <c r="L3" i="7" s="1"/>
  <c r="H4" i="7"/>
  <c r="H3" i="7" s="1"/>
  <c r="D4" i="7"/>
  <c r="D3" i="7" s="1"/>
  <c r="Q32" i="12"/>
  <c r="M32" i="12"/>
  <c r="I32" i="12"/>
  <c r="E32" i="12"/>
  <c r="Q31" i="12"/>
  <c r="M31" i="12"/>
  <c r="I31" i="12"/>
  <c r="E31" i="12"/>
  <c r="Q30" i="12"/>
  <c r="M30" i="12"/>
  <c r="I30" i="12"/>
  <c r="E30" i="12"/>
  <c r="Q29" i="12"/>
  <c r="M29" i="12"/>
  <c r="I29" i="12"/>
  <c r="E29" i="12"/>
  <c r="Q28" i="12"/>
  <c r="M28" i="12"/>
  <c r="I28" i="12"/>
  <c r="E28" i="12"/>
  <c r="Q26" i="12"/>
  <c r="M26" i="12"/>
  <c r="I26" i="12"/>
  <c r="E26" i="12"/>
  <c r="Q25" i="12"/>
  <c r="M25" i="12"/>
  <c r="I25" i="12"/>
  <c r="E25" i="12"/>
  <c r="Q24" i="12"/>
  <c r="M24" i="12"/>
  <c r="I24" i="12"/>
  <c r="E24" i="12"/>
  <c r="Q22" i="12"/>
  <c r="M22" i="12"/>
  <c r="I22" i="12"/>
  <c r="E22" i="12"/>
  <c r="Q21" i="12"/>
  <c r="M21" i="12"/>
  <c r="I21" i="12"/>
  <c r="E21" i="12"/>
  <c r="Q20" i="12"/>
  <c r="M20" i="12"/>
  <c r="I20" i="12"/>
  <c r="E20" i="12"/>
  <c r="Q19" i="12"/>
  <c r="M19" i="12"/>
  <c r="I19" i="12"/>
  <c r="E19" i="12"/>
  <c r="Q18" i="12"/>
  <c r="M18" i="12"/>
  <c r="I18" i="12"/>
  <c r="E18" i="12"/>
  <c r="Q14" i="12"/>
  <c r="M14" i="12"/>
  <c r="I14" i="12"/>
  <c r="E14" i="12"/>
  <c r="Q13" i="12"/>
  <c r="M13" i="12"/>
  <c r="I13" i="12"/>
  <c r="E13" i="12"/>
  <c r="Q12" i="12"/>
  <c r="M12" i="12"/>
  <c r="I12" i="12"/>
  <c r="E12" i="12"/>
  <c r="Q11" i="12"/>
  <c r="M11" i="12"/>
  <c r="I11" i="12"/>
  <c r="E11" i="12"/>
  <c r="Q10" i="12"/>
  <c r="M10" i="12"/>
  <c r="I10" i="12"/>
  <c r="E10" i="12"/>
  <c r="Q9" i="12"/>
  <c r="M9" i="12"/>
  <c r="I9" i="12"/>
  <c r="E9" i="12"/>
  <c r="Q8" i="12"/>
  <c r="M8" i="12"/>
  <c r="I8" i="12"/>
  <c r="E8" i="12"/>
  <c r="Q7" i="12"/>
  <c r="M7" i="12"/>
  <c r="I7" i="12"/>
  <c r="E7" i="12"/>
  <c r="Q6" i="12"/>
  <c r="M6" i="12"/>
  <c r="I6" i="12"/>
  <c r="E6" i="12"/>
  <c r="Q5" i="12"/>
  <c r="M5" i="12"/>
  <c r="I5" i="12"/>
  <c r="E5" i="12"/>
  <c r="N32" i="13"/>
  <c r="J32" i="13"/>
  <c r="F32" i="13"/>
  <c r="B32" i="13"/>
  <c r="B32" i="16" s="1"/>
  <c r="N31" i="13"/>
  <c r="J31" i="13"/>
  <c r="F31" i="13"/>
  <c r="B31" i="13"/>
  <c r="B31" i="16" s="1"/>
  <c r="N30" i="13"/>
  <c r="J30" i="13"/>
  <c r="F30" i="13"/>
  <c r="B30" i="13"/>
  <c r="B30" i="16" s="1"/>
  <c r="N29" i="13"/>
  <c r="J29" i="13"/>
  <c r="F29" i="13"/>
  <c r="B29" i="13"/>
  <c r="B29" i="16" s="1"/>
  <c r="N28" i="13"/>
  <c r="J28" i="13"/>
  <c r="F28" i="13"/>
  <c r="B28" i="13"/>
  <c r="B28" i="16" s="1"/>
  <c r="N26" i="13"/>
  <c r="J26" i="13"/>
  <c r="F26" i="13"/>
  <c r="B26" i="13"/>
  <c r="B26" i="16" s="1"/>
  <c r="N25" i="13"/>
  <c r="J25" i="13"/>
  <c r="F25" i="13"/>
  <c r="B25" i="13"/>
  <c r="B25" i="16" s="1"/>
  <c r="N24" i="13"/>
  <c r="J24" i="13"/>
  <c r="F24" i="13"/>
  <c r="B24" i="13"/>
  <c r="B24" i="16" s="1"/>
  <c r="N22" i="13"/>
  <c r="J22" i="13"/>
  <c r="F22" i="13"/>
  <c r="B22" i="13"/>
  <c r="B22" i="16" s="1"/>
  <c r="N21" i="13"/>
  <c r="J21" i="13"/>
  <c r="F21" i="13"/>
  <c r="B21" i="13"/>
  <c r="B21" i="16" s="1"/>
  <c r="N20" i="13"/>
  <c r="J20" i="13"/>
  <c r="F20" i="13"/>
  <c r="B20" i="13"/>
  <c r="B20" i="16" s="1"/>
  <c r="N19" i="13"/>
  <c r="J19" i="13"/>
  <c r="F19" i="13"/>
  <c r="B19" i="13"/>
  <c r="B19" i="16" s="1"/>
  <c r="N18" i="13"/>
  <c r="J18" i="13"/>
  <c r="F18" i="13"/>
  <c r="B18" i="13"/>
  <c r="B18" i="16" s="1"/>
  <c r="N14" i="13"/>
  <c r="J14" i="13"/>
  <c r="F14" i="13"/>
  <c r="B14" i="13"/>
  <c r="B14" i="16" s="1"/>
  <c r="N13" i="13"/>
  <c r="J13" i="13"/>
  <c r="F13" i="13"/>
  <c r="B13" i="13"/>
  <c r="B13" i="16" s="1"/>
  <c r="N12" i="13"/>
  <c r="J12" i="13"/>
  <c r="F12" i="13"/>
  <c r="B12" i="13"/>
  <c r="B12" i="16" s="1"/>
  <c r="N11" i="13"/>
  <c r="J11" i="13"/>
  <c r="F11" i="13"/>
  <c r="B11" i="13"/>
  <c r="B11" i="16" s="1"/>
  <c r="N10" i="13"/>
  <c r="J10" i="13"/>
  <c r="F10" i="13"/>
  <c r="B10" i="13"/>
  <c r="B10" i="16" s="1"/>
  <c r="N9" i="13"/>
  <c r="J9" i="13"/>
  <c r="F9" i="13"/>
  <c r="B9" i="13"/>
  <c r="B9" i="16" s="1"/>
  <c r="N8" i="13"/>
  <c r="J8" i="13"/>
  <c r="F8" i="13"/>
  <c r="B8" i="13"/>
  <c r="B8" i="16" s="1"/>
  <c r="N7" i="13"/>
  <c r="J7" i="13"/>
  <c r="F7" i="13"/>
  <c r="B7" i="13"/>
  <c r="B7" i="16" s="1"/>
  <c r="N6" i="13"/>
  <c r="J6" i="13"/>
  <c r="F6" i="13"/>
  <c r="B6" i="13"/>
  <c r="B6" i="16" s="1"/>
  <c r="N5" i="13"/>
  <c r="J5" i="13"/>
  <c r="F5" i="13"/>
  <c r="B5" i="13"/>
  <c r="B5" i="16" s="1"/>
  <c r="J23" i="10"/>
  <c r="D18" i="14"/>
  <c r="O15" i="14"/>
  <c r="O15" i="17" s="1"/>
  <c r="O16" i="17"/>
  <c r="G15" i="14"/>
  <c r="G15" i="17" s="1"/>
  <c r="G16" i="17"/>
  <c r="N26" i="23"/>
  <c r="N26" i="26" s="1"/>
  <c r="J26" i="23"/>
  <c r="J26" i="26" s="1"/>
  <c r="F26" i="23"/>
  <c r="F26" i="26" s="1"/>
  <c r="Q25" i="23"/>
  <c r="Q25" i="26" s="1"/>
  <c r="M25" i="23"/>
  <c r="M25" i="26" s="1"/>
  <c r="I25" i="23"/>
  <c r="I25" i="26" s="1"/>
  <c r="E25" i="23"/>
  <c r="E25" i="26" s="1"/>
  <c r="P24" i="23"/>
  <c r="P24" i="26" s="1"/>
  <c r="L24" i="23"/>
  <c r="L24" i="26" s="1"/>
  <c r="H24" i="23"/>
  <c r="H24" i="26" s="1"/>
  <c r="D24" i="23"/>
  <c r="D24" i="26" s="1"/>
  <c r="N22" i="28"/>
  <c r="J22" i="28"/>
  <c r="F22" i="23"/>
  <c r="F22" i="26" s="1"/>
  <c r="Q21" i="28"/>
  <c r="M21" i="23"/>
  <c r="M21" i="26" s="1"/>
  <c r="I17" i="18"/>
  <c r="I17" i="25" s="1"/>
  <c r="I17" i="28" s="1"/>
  <c r="E21" i="23"/>
  <c r="E21" i="26" s="1"/>
  <c r="P20" i="28"/>
  <c r="L20" i="23"/>
  <c r="L20" i="26" s="1"/>
  <c r="H20" i="28"/>
  <c r="D20" i="23"/>
  <c r="D20" i="26" s="1"/>
  <c r="O17" i="18"/>
  <c r="O17" i="24" s="1"/>
  <c r="O17" i="27" s="1"/>
  <c r="K19" i="28"/>
  <c r="G19" i="23"/>
  <c r="G19" i="26" s="1"/>
  <c r="C19" i="23"/>
  <c r="C19" i="26" s="1"/>
  <c r="N18" i="28"/>
  <c r="J18" i="23"/>
  <c r="J18" i="26" s="1"/>
  <c r="F17" i="18"/>
  <c r="I12" i="26"/>
  <c r="L7" i="26"/>
  <c r="O14" i="21"/>
  <c r="K14" i="21"/>
  <c r="G14" i="21"/>
  <c r="N13" i="24"/>
  <c r="N13" i="27" s="1"/>
  <c r="N13" i="21"/>
  <c r="J13" i="21"/>
  <c r="J13" i="24"/>
  <c r="J13" i="27" s="1"/>
  <c r="F13" i="24"/>
  <c r="F13" i="27" s="1"/>
  <c r="F13" i="21"/>
  <c r="M12" i="24"/>
  <c r="M12" i="27" s="1"/>
  <c r="M12" i="21"/>
  <c r="I12" i="21"/>
  <c r="I12" i="24"/>
  <c r="I12" i="27" s="1"/>
  <c r="E12" i="24"/>
  <c r="E12" i="27" s="1"/>
  <c r="E12" i="21"/>
  <c r="L11" i="24"/>
  <c r="L11" i="27" s="1"/>
  <c r="L11" i="21"/>
  <c r="H11" i="21"/>
  <c r="H11" i="24"/>
  <c r="H11" i="27" s="1"/>
  <c r="D11" i="24"/>
  <c r="D11" i="27" s="1"/>
  <c r="D11" i="21"/>
  <c r="K10" i="24"/>
  <c r="K10" i="27" s="1"/>
  <c r="K10" i="21"/>
  <c r="G10" i="21"/>
  <c r="G10" i="24"/>
  <c r="G10" i="27" s="1"/>
  <c r="C10" i="24"/>
  <c r="C10" i="27" s="1"/>
  <c r="C10" i="21"/>
  <c r="J9" i="24"/>
  <c r="J9" i="27" s="1"/>
  <c r="J9" i="21"/>
  <c r="F9" i="21"/>
  <c r="F9" i="24"/>
  <c r="F9" i="27" s="1"/>
  <c r="Q8" i="24"/>
  <c r="Q8" i="27" s="1"/>
  <c r="Q8" i="21"/>
  <c r="I8" i="24"/>
  <c r="I8" i="27" s="1"/>
  <c r="I8" i="21"/>
  <c r="E8" i="21"/>
  <c r="E8" i="24"/>
  <c r="E8" i="27" s="1"/>
  <c r="P7" i="24"/>
  <c r="P7" i="27" s="1"/>
  <c r="P7" i="21"/>
  <c r="H7" i="24"/>
  <c r="H7" i="27" s="1"/>
  <c r="H7" i="21"/>
  <c r="D7" i="21"/>
  <c r="D7" i="24"/>
  <c r="D7" i="27" s="1"/>
  <c r="O6" i="24"/>
  <c r="O6" i="27" s="1"/>
  <c r="O6" i="21"/>
  <c r="G6" i="24"/>
  <c r="G6" i="27" s="1"/>
  <c r="G6" i="21"/>
  <c r="C6" i="21"/>
  <c r="C6" i="24"/>
  <c r="C6" i="27" s="1"/>
  <c r="N5" i="24"/>
  <c r="N5" i="27" s="1"/>
  <c r="N5" i="21"/>
  <c r="F5" i="24"/>
  <c r="F5" i="27" s="1"/>
  <c r="F5" i="21"/>
  <c r="M24" i="21"/>
  <c r="O10" i="21"/>
  <c r="K6" i="21"/>
  <c r="N9" i="28"/>
  <c r="J9" i="28"/>
  <c r="F9" i="28"/>
  <c r="Q8" i="28"/>
  <c r="M8" i="28"/>
  <c r="I8" i="28"/>
  <c r="E8" i="28"/>
  <c r="P7" i="28"/>
  <c r="L7" i="28"/>
  <c r="H7" i="28"/>
  <c r="D7" i="28"/>
  <c r="O6" i="28"/>
  <c r="K6" i="28"/>
  <c r="G6" i="28"/>
  <c r="C6" i="28"/>
  <c r="N28" i="26"/>
  <c r="F20" i="26"/>
  <c r="M7" i="23"/>
  <c r="M7" i="26" s="1"/>
  <c r="N7" i="24"/>
  <c r="N7" i="27" s="1"/>
  <c r="O16" i="28"/>
  <c r="O15" i="25"/>
  <c r="O15" i="28" s="1"/>
  <c r="G16" i="28"/>
  <c r="G15" i="25"/>
  <c r="G15" i="28" s="1"/>
  <c r="E145" i="46"/>
  <c r="E144" i="46"/>
  <c r="M144" i="46"/>
  <c r="Q93" i="6"/>
  <c r="M93" i="6"/>
  <c r="Q52" i="6"/>
  <c r="E52" i="6"/>
  <c r="N17" i="7"/>
  <c r="N17" i="14" s="1"/>
  <c r="F17" i="7"/>
  <c r="F17" i="14" s="1"/>
  <c r="N4" i="7"/>
  <c r="N3" i="7" s="1"/>
  <c r="B16" i="12"/>
  <c r="B16" i="15" s="1"/>
  <c r="P27" i="11"/>
  <c r="P28" i="14"/>
  <c r="H27" i="11"/>
  <c r="H28" i="14"/>
  <c r="D27" i="11"/>
  <c r="H18" i="14"/>
  <c r="P4" i="11"/>
  <c r="P5" i="14"/>
  <c r="H4" i="11"/>
  <c r="H5" i="14"/>
  <c r="D28" i="14"/>
  <c r="N5" i="14"/>
  <c r="P13" i="24"/>
  <c r="P13" i="27" s="1"/>
  <c r="O12" i="24"/>
  <c r="O12" i="27" s="1"/>
  <c r="N11" i="24"/>
  <c r="N11" i="27" s="1"/>
  <c r="E10" i="24"/>
  <c r="E10" i="27" s="1"/>
  <c r="K8" i="24"/>
  <c r="K8" i="27" s="1"/>
  <c r="J7" i="24"/>
  <c r="J7" i="27" s="1"/>
  <c r="I6" i="24"/>
  <c r="I6" i="27" s="1"/>
  <c r="M26" i="27"/>
  <c r="L52" i="6"/>
  <c r="L51" i="6" s="1"/>
  <c r="L60" i="6" s="1"/>
  <c r="M17" i="7"/>
  <c r="M17" i="14" s="1"/>
  <c r="E17" i="7"/>
  <c r="M4" i="7"/>
  <c r="M3" i="7" s="1"/>
  <c r="I4" i="7"/>
  <c r="I3" i="7" s="1"/>
  <c r="E4" i="7"/>
  <c r="E3" i="7" s="1"/>
  <c r="F32" i="12"/>
  <c r="N30" i="12"/>
  <c r="F30" i="12"/>
  <c r="J29" i="12"/>
  <c r="B29" i="12"/>
  <c r="B29" i="15" s="1"/>
  <c r="J28" i="12"/>
  <c r="B28" i="12"/>
  <c r="B28" i="15" s="1"/>
  <c r="F26" i="12"/>
  <c r="B24" i="12"/>
  <c r="B24" i="15" s="1"/>
  <c r="J22" i="12"/>
  <c r="N21" i="12"/>
  <c r="F19" i="12"/>
  <c r="N18" i="12"/>
  <c r="N13" i="12"/>
  <c r="F13" i="12"/>
  <c r="F11" i="12"/>
  <c r="N10" i="12"/>
  <c r="B9" i="12"/>
  <c r="B9" i="15" s="1"/>
  <c r="J8" i="12"/>
  <c r="B8" i="12"/>
  <c r="B8" i="15" s="1"/>
  <c r="J7" i="12"/>
  <c r="B7" i="12"/>
  <c r="B7" i="15" s="1"/>
  <c r="J5" i="12"/>
  <c r="G32" i="10"/>
  <c r="G31" i="10"/>
  <c r="C31" i="10"/>
  <c r="K30" i="10"/>
  <c r="O29" i="10"/>
  <c r="O26" i="10"/>
  <c r="K26" i="10"/>
  <c r="C26" i="10"/>
  <c r="O25" i="10"/>
  <c r="G25" i="10"/>
  <c r="K24" i="10"/>
  <c r="O22" i="10"/>
  <c r="G22" i="10"/>
  <c r="K21" i="10"/>
  <c r="O20" i="10"/>
  <c r="K20" i="10"/>
  <c r="K19" i="10"/>
  <c r="C19" i="10"/>
  <c r="K18" i="10"/>
  <c r="K14" i="10"/>
  <c r="G14" i="10"/>
  <c r="O13" i="10"/>
  <c r="K13" i="10"/>
  <c r="C13" i="10"/>
  <c r="C12" i="10"/>
  <c r="K11" i="10"/>
  <c r="G11" i="10"/>
  <c r="O10" i="10"/>
  <c r="G10" i="10"/>
  <c r="O9" i="10"/>
  <c r="K9" i="10"/>
  <c r="C9" i="10"/>
  <c r="K8" i="10"/>
  <c r="G8" i="10"/>
  <c r="C8" i="10"/>
  <c r="K7" i="10"/>
  <c r="G6" i="10"/>
  <c r="C6" i="10"/>
  <c r="K5" i="10"/>
  <c r="B5" i="14"/>
  <c r="B5" i="17" s="1"/>
  <c r="L32" i="23"/>
  <c r="L32" i="26" s="1"/>
  <c r="H32" i="23"/>
  <c r="H32" i="26" s="1"/>
  <c r="O31" i="23"/>
  <c r="O31" i="26" s="1"/>
  <c r="G31" i="23"/>
  <c r="G31" i="26" s="1"/>
  <c r="Q29" i="28"/>
  <c r="M29" i="23"/>
  <c r="M29" i="26" s="1"/>
  <c r="E29" i="23"/>
  <c r="E29" i="26" s="1"/>
  <c r="L28" i="23"/>
  <c r="L28" i="26" s="1"/>
  <c r="H28" i="23"/>
  <c r="H28" i="26" s="1"/>
  <c r="E24" i="27"/>
  <c r="I20" i="27"/>
  <c r="P19" i="27"/>
  <c r="K13" i="23"/>
  <c r="K13" i="26" s="1"/>
  <c r="N12" i="23"/>
  <c r="N12" i="26" s="1"/>
  <c r="J12" i="23"/>
  <c r="J12" i="26" s="1"/>
  <c r="M11" i="23"/>
  <c r="M11" i="26" s="1"/>
  <c r="I11" i="23"/>
  <c r="I11" i="26" s="1"/>
  <c r="L10" i="23"/>
  <c r="L10" i="26" s="1"/>
  <c r="D10" i="23"/>
  <c r="D10" i="26" s="1"/>
  <c r="G9" i="23"/>
  <c r="G9" i="26" s="1"/>
  <c r="C9" i="23"/>
  <c r="C9" i="26" s="1"/>
  <c r="F8" i="23"/>
  <c r="F8" i="26" s="1"/>
  <c r="I7" i="23"/>
  <c r="I7" i="26" s="1"/>
  <c r="E7" i="23"/>
  <c r="E7" i="26" s="1"/>
  <c r="H6" i="23"/>
  <c r="H6" i="26" s="1"/>
  <c r="O5" i="23"/>
  <c r="O5" i="26" s="1"/>
  <c r="C5" i="23"/>
  <c r="C5" i="26" s="1"/>
  <c r="M30" i="27"/>
  <c r="E30" i="27"/>
  <c r="L29" i="27"/>
  <c r="D29" i="27"/>
  <c r="I16" i="21"/>
  <c r="N25" i="21"/>
  <c r="N8" i="23"/>
  <c r="N8" i="26" s="1"/>
  <c r="M18" i="27"/>
  <c r="P127" i="46"/>
  <c r="H127" i="46"/>
  <c r="H106" i="46"/>
  <c r="O52" i="6"/>
  <c r="K52" i="6"/>
  <c r="C52" i="6"/>
  <c r="C51" i="6" s="1"/>
  <c r="C60" i="6" s="1"/>
  <c r="B110" i="6"/>
  <c r="B140" i="6" s="1"/>
  <c r="N93" i="6"/>
  <c r="F117" i="6"/>
  <c r="B117" i="6"/>
  <c r="J52" i="6"/>
  <c r="B52" i="6"/>
  <c r="B103" i="6" s="1"/>
  <c r="O27" i="7"/>
  <c r="K27" i="7"/>
  <c r="G27" i="7"/>
  <c r="C27" i="7"/>
  <c r="C27" i="13" s="1"/>
  <c r="O17" i="7"/>
  <c r="O17" i="14" s="1"/>
  <c r="K17" i="7"/>
  <c r="G17" i="7"/>
  <c r="C17" i="7"/>
  <c r="O4" i="7"/>
  <c r="O3" i="7" s="1"/>
  <c r="K4" i="7"/>
  <c r="K3" i="7" s="1"/>
  <c r="G4" i="7"/>
  <c r="G3" i="7" s="1"/>
  <c r="C4" i="7"/>
  <c r="C3" i="7" s="1"/>
  <c r="P32" i="12"/>
  <c r="L32" i="12"/>
  <c r="H32" i="12"/>
  <c r="D32" i="12"/>
  <c r="P31" i="12"/>
  <c r="L31" i="12"/>
  <c r="H31" i="12"/>
  <c r="D31" i="12"/>
  <c r="P30" i="12"/>
  <c r="L30" i="12"/>
  <c r="H30" i="12"/>
  <c r="D30" i="12"/>
  <c r="P29" i="12"/>
  <c r="L29" i="12"/>
  <c r="H29" i="12"/>
  <c r="D29" i="12"/>
  <c r="P28" i="12"/>
  <c r="L28" i="12"/>
  <c r="H28" i="12"/>
  <c r="D28" i="12"/>
  <c r="P26" i="12"/>
  <c r="L26" i="12"/>
  <c r="H26" i="12"/>
  <c r="D26" i="12"/>
  <c r="P25" i="12"/>
  <c r="L25" i="12"/>
  <c r="H25" i="12"/>
  <c r="D25" i="12"/>
  <c r="P24" i="12"/>
  <c r="L24" i="12"/>
  <c r="H24" i="12"/>
  <c r="D24" i="12"/>
  <c r="P22" i="12"/>
  <c r="L22" i="12"/>
  <c r="H22" i="12"/>
  <c r="D22" i="12"/>
  <c r="P21" i="12"/>
  <c r="L21" i="12"/>
  <c r="H21" i="12"/>
  <c r="D21" i="12"/>
  <c r="P20" i="12"/>
  <c r="L20" i="12"/>
  <c r="H20" i="12"/>
  <c r="D20" i="12"/>
  <c r="P19" i="12"/>
  <c r="L19" i="12"/>
  <c r="H19" i="12"/>
  <c r="D19" i="12"/>
  <c r="P18" i="12"/>
  <c r="L18" i="12"/>
  <c r="H18" i="12"/>
  <c r="D18" i="12"/>
  <c r="P14" i="12"/>
  <c r="L14" i="12"/>
  <c r="H14" i="12"/>
  <c r="D14" i="12"/>
  <c r="P13" i="12"/>
  <c r="L13" i="12"/>
  <c r="H13" i="12"/>
  <c r="D13" i="12"/>
  <c r="P12" i="12"/>
  <c r="L12" i="12"/>
  <c r="H12" i="12"/>
  <c r="D12" i="12"/>
  <c r="P11" i="12"/>
  <c r="L11" i="12"/>
  <c r="H11" i="12"/>
  <c r="D11" i="12"/>
  <c r="P10" i="12"/>
  <c r="L10" i="12"/>
  <c r="H10" i="12"/>
  <c r="D10" i="12"/>
  <c r="P9" i="12"/>
  <c r="L9" i="12"/>
  <c r="H9" i="12"/>
  <c r="D9" i="12"/>
  <c r="P8" i="12"/>
  <c r="L8" i="12"/>
  <c r="H8" i="12"/>
  <c r="D8" i="12"/>
  <c r="P7" i="12"/>
  <c r="L7" i="12"/>
  <c r="H7" i="12"/>
  <c r="D7" i="12"/>
  <c r="P6" i="12"/>
  <c r="L6" i="12"/>
  <c r="H6" i="12"/>
  <c r="D6" i="12"/>
  <c r="P4" i="8"/>
  <c r="L5" i="12"/>
  <c r="H4" i="8"/>
  <c r="D5" i="12"/>
  <c r="Q32" i="10"/>
  <c r="M32" i="13"/>
  <c r="I32" i="10"/>
  <c r="E32" i="13"/>
  <c r="Q31" i="10"/>
  <c r="M31" i="13"/>
  <c r="I31" i="10"/>
  <c r="E31" i="10"/>
  <c r="Q30" i="13"/>
  <c r="M30" i="10"/>
  <c r="I30" i="13"/>
  <c r="E30" i="10"/>
  <c r="Q29" i="10"/>
  <c r="M29" i="13"/>
  <c r="I29" i="10"/>
  <c r="E29" i="13"/>
  <c r="Q28" i="10"/>
  <c r="M28" i="13"/>
  <c r="I28" i="10"/>
  <c r="E28" i="13"/>
  <c r="Q26" i="13"/>
  <c r="M26" i="10"/>
  <c r="I26" i="13"/>
  <c r="E26" i="10"/>
  <c r="Q25" i="13"/>
  <c r="M25" i="10"/>
  <c r="I25" i="10"/>
  <c r="E25" i="13"/>
  <c r="Q24" i="10"/>
  <c r="M24" i="13"/>
  <c r="I24" i="10"/>
  <c r="E24" i="13"/>
  <c r="Q22" i="13"/>
  <c r="M22" i="10"/>
  <c r="I22" i="13"/>
  <c r="E22" i="10"/>
  <c r="Q21" i="13"/>
  <c r="M21" i="10"/>
  <c r="I21" i="10"/>
  <c r="E21" i="13"/>
  <c r="Q20" i="13"/>
  <c r="M20" i="10"/>
  <c r="I20" i="13"/>
  <c r="E20" i="10"/>
  <c r="Q19" i="13"/>
  <c r="M19" i="10"/>
  <c r="I19" i="13"/>
  <c r="E19" i="10"/>
  <c r="Q18" i="13"/>
  <c r="M18" i="10"/>
  <c r="I18" i="10"/>
  <c r="E18" i="13"/>
  <c r="Q14" i="13"/>
  <c r="M14" i="10"/>
  <c r="I14" i="13"/>
  <c r="E14" i="13"/>
  <c r="Q13" i="10"/>
  <c r="M13" i="10"/>
  <c r="I13" i="13"/>
  <c r="E13" i="10"/>
  <c r="Q12" i="13"/>
  <c r="M12" i="10"/>
  <c r="I12" i="10"/>
  <c r="E12" i="13"/>
  <c r="Q11" i="10"/>
  <c r="M11" i="13"/>
  <c r="I11" i="10"/>
  <c r="E11" i="13"/>
  <c r="Q10" i="10"/>
  <c r="M10" i="13"/>
  <c r="I10" i="10"/>
  <c r="E10" i="13"/>
  <c r="Q9" i="10"/>
  <c r="M9" i="10"/>
  <c r="I9" i="13"/>
  <c r="E9" i="10"/>
  <c r="Q8" i="13"/>
  <c r="M8" i="10"/>
  <c r="I8" i="13"/>
  <c r="E8" i="10"/>
  <c r="Q7" i="10"/>
  <c r="M7" i="13"/>
  <c r="I7" i="10"/>
  <c r="E7" i="10"/>
  <c r="Q6" i="13"/>
  <c r="M6" i="10"/>
  <c r="I6" i="13"/>
  <c r="E6" i="10"/>
  <c r="Q5" i="13"/>
  <c r="M5" i="10"/>
  <c r="I5" i="10"/>
  <c r="E5" i="10"/>
  <c r="L31" i="10"/>
  <c r="H30" i="10"/>
  <c r="D29" i="10"/>
  <c r="L26" i="10"/>
  <c r="H25" i="10"/>
  <c r="D24" i="10"/>
  <c r="F23" i="10"/>
  <c r="H22" i="10"/>
  <c r="D21" i="10"/>
  <c r="L19" i="10"/>
  <c r="H18" i="10"/>
  <c r="D16" i="10"/>
  <c r="L13" i="10"/>
  <c r="H12" i="10"/>
  <c r="D11" i="10"/>
  <c r="L9" i="10"/>
  <c r="H8" i="10"/>
  <c r="D7" i="10"/>
  <c r="L5" i="10"/>
  <c r="Q30" i="14"/>
  <c r="M30" i="14"/>
  <c r="I30" i="14"/>
  <c r="E30" i="14"/>
  <c r="Q29" i="14"/>
  <c r="M29" i="14"/>
  <c r="I29" i="14"/>
  <c r="E29" i="14"/>
  <c r="Q27" i="11"/>
  <c r="M28" i="14"/>
  <c r="I27" i="11"/>
  <c r="E28" i="14"/>
  <c r="Q22" i="14"/>
  <c r="M22" i="14"/>
  <c r="I22" i="14"/>
  <c r="E22" i="14"/>
  <c r="Q21" i="14"/>
  <c r="M21" i="14"/>
  <c r="I21" i="14"/>
  <c r="E21" i="14"/>
  <c r="Q20" i="14"/>
  <c r="M20" i="14"/>
  <c r="I20" i="14"/>
  <c r="E20" i="14"/>
  <c r="Q19" i="14"/>
  <c r="M19" i="14"/>
  <c r="I19" i="14"/>
  <c r="E19" i="14"/>
  <c r="E18" i="14"/>
  <c r="M9" i="14"/>
  <c r="E9" i="14"/>
  <c r="M8" i="14"/>
  <c r="E8" i="14"/>
  <c r="M7" i="14"/>
  <c r="E7" i="14"/>
  <c r="M6" i="14"/>
  <c r="I6" i="14"/>
  <c r="Q4" i="11"/>
  <c r="I4" i="11"/>
  <c r="F28" i="14"/>
  <c r="L18" i="14"/>
  <c r="B18" i="14"/>
  <c r="B18" i="17" s="1"/>
  <c r="F5" i="14"/>
  <c r="M32" i="27"/>
  <c r="E32" i="27"/>
  <c r="L31" i="27"/>
  <c r="K30" i="27"/>
  <c r="C30" i="27"/>
  <c r="J29" i="27"/>
  <c r="I28" i="27"/>
  <c r="F23" i="21"/>
  <c r="N9" i="21"/>
  <c r="J5" i="21"/>
  <c r="L26" i="26"/>
  <c r="E19" i="26"/>
  <c r="L6" i="23"/>
  <c r="L6" i="26" s="1"/>
  <c r="G30" i="27"/>
  <c r="J23" i="24"/>
  <c r="J23" i="27" s="1"/>
  <c r="F7" i="24"/>
  <c r="F7" i="27" s="1"/>
  <c r="P13" i="46"/>
  <c r="P5" i="46"/>
  <c r="N147" i="56"/>
  <c r="J147" i="56"/>
  <c r="F147" i="56"/>
  <c r="E93" i="6"/>
  <c r="I52" i="6"/>
  <c r="I51" i="6" s="1"/>
  <c r="I60" i="6" s="1"/>
  <c r="J27" i="7"/>
  <c r="B27" i="14"/>
  <c r="B27" i="17" s="1"/>
  <c r="J17" i="7"/>
  <c r="J17" i="14" s="1"/>
  <c r="J4" i="7"/>
  <c r="J3" i="7" s="1"/>
  <c r="N28" i="14"/>
  <c r="J18" i="14"/>
  <c r="D5" i="14"/>
  <c r="K26" i="23"/>
  <c r="K26" i="26" s="1"/>
  <c r="K26" i="21"/>
  <c r="Q24" i="23"/>
  <c r="Q24" i="26" s="1"/>
  <c r="Q24" i="21"/>
  <c r="I24" i="23"/>
  <c r="I24" i="26" s="1"/>
  <c r="I24" i="21"/>
  <c r="G26" i="21"/>
  <c r="G12" i="24"/>
  <c r="G12" i="27" s="1"/>
  <c r="F11" i="24"/>
  <c r="F11" i="27" s="1"/>
  <c r="L9" i="24"/>
  <c r="L9" i="27" s="1"/>
  <c r="C8" i="24"/>
  <c r="C8" i="27" s="1"/>
  <c r="P5" i="24"/>
  <c r="P5" i="27" s="1"/>
  <c r="J27" i="18"/>
  <c r="Q26" i="21"/>
  <c r="M26" i="23"/>
  <c r="M26" i="26" s="1"/>
  <c r="I26" i="21"/>
  <c r="E26" i="23"/>
  <c r="E26" i="26" s="1"/>
  <c r="P25" i="21"/>
  <c r="L25" i="23"/>
  <c r="L25" i="26" s="1"/>
  <c r="H25" i="21"/>
  <c r="D25" i="23"/>
  <c r="D25" i="26" s="1"/>
  <c r="O24" i="21"/>
  <c r="K24" i="23"/>
  <c r="K24" i="26" s="1"/>
  <c r="G24" i="21"/>
  <c r="C24" i="23"/>
  <c r="C24" i="26" s="1"/>
  <c r="Q22" i="21"/>
  <c r="M22" i="23"/>
  <c r="M22" i="26" s="1"/>
  <c r="I22" i="21"/>
  <c r="E22" i="23"/>
  <c r="E22" i="26" s="1"/>
  <c r="P21" i="21"/>
  <c r="L21" i="23"/>
  <c r="L21" i="26" s="1"/>
  <c r="H21" i="21"/>
  <c r="D21" i="23"/>
  <c r="D21" i="26" s="1"/>
  <c r="O20" i="21"/>
  <c r="K20" i="23"/>
  <c r="K20" i="26" s="1"/>
  <c r="G20" i="21"/>
  <c r="C20" i="23"/>
  <c r="C20" i="26" s="1"/>
  <c r="N19" i="23"/>
  <c r="N19" i="26" s="1"/>
  <c r="J19" i="21"/>
  <c r="F19" i="21"/>
  <c r="Q18" i="23"/>
  <c r="Q18" i="26" s="1"/>
  <c r="M18" i="21"/>
  <c r="I18" i="23"/>
  <c r="I18" i="26" s="1"/>
  <c r="E18" i="21"/>
  <c r="P26" i="24"/>
  <c r="P26" i="27" s="1"/>
  <c r="L26" i="24"/>
  <c r="L26" i="27" s="1"/>
  <c r="H26" i="24"/>
  <c r="H26" i="27" s="1"/>
  <c r="D26" i="24"/>
  <c r="D26" i="27" s="1"/>
  <c r="O25" i="24"/>
  <c r="O25" i="27" s="1"/>
  <c r="K25" i="24"/>
  <c r="K25" i="27" s="1"/>
  <c r="G25" i="24"/>
  <c r="G25" i="27" s="1"/>
  <c r="C25" i="24"/>
  <c r="C25" i="27" s="1"/>
  <c r="N24" i="24"/>
  <c r="N24" i="27" s="1"/>
  <c r="J24" i="24"/>
  <c r="J24" i="27" s="1"/>
  <c r="F24" i="24"/>
  <c r="F24" i="27" s="1"/>
  <c r="P22" i="24"/>
  <c r="P22" i="27" s="1"/>
  <c r="L22" i="24"/>
  <c r="L22" i="27" s="1"/>
  <c r="H22" i="24"/>
  <c r="H22" i="27" s="1"/>
  <c r="D22" i="24"/>
  <c r="D22" i="27" s="1"/>
  <c r="G21" i="24"/>
  <c r="G21" i="27" s="1"/>
  <c r="N20" i="24"/>
  <c r="N20" i="27" s="1"/>
  <c r="J20" i="24"/>
  <c r="J20" i="27" s="1"/>
  <c r="F20" i="24"/>
  <c r="F20" i="27" s="1"/>
  <c r="M19" i="24"/>
  <c r="M19" i="27" s="1"/>
  <c r="E19" i="24"/>
  <c r="E19" i="27" s="1"/>
  <c r="P18" i="24"/>
  <c r="P18" i="27" s="1"/>
  <c r="L18" i="24"/>
  <c r="L18" i="27" s="1"/>
  <c r="H18" i="24"/>
  <c r="H18" i="27" s="1"/>
  <c r="D18" i="24"/>
  <c r="D18" i="27" s="1"/>
  <c r="Q13" i="24"/>
  <c r="Q13" i="27" s="1"/>
  <c r="M13" i="24"/>
  <c r="M13" i="27" s="1"/>
  <c r="I13" i="24"/>
  <c r="I13" i="27" s="1"/>
  <c r="E13" i="24"/>
  <c r="E13" i="27" s="1"/>
  <c r="P12" i="24"/>
  <c r="P12" i="27" s="1"/>
  <c r="L12" i="24"/>
  <c r="L12" i="27" s="1"/>
  <c r="H12" i="24"/>
  <c r="H12" i="27" s="1"/>
  <c r="D12" i="24"/>
  <c r="D12" i="27" s="1"/>
  <c r="O11" i="24"/>
  <c r="O11" i="27" s="1"/>
  <c r="K11" i="24"/>
  <c r="K11" i="27" s="1"/>
  <c r="G11" i="24"/>
  <c r="G11" i="27" s="1"/>
  <c r="C11" i="24"/>
  <c r="C11" i="27" s="1"/>
  <c r="N10" i="24"/>
  <c r="N10" i="27" s="1"/>
  <c r="J10" i="24"/>
  <c r="J10" i="27" s="1"/>
  <c r="F10" i="24"/>
  <c r="F10" i="27" s="1"/>
  <c r="Q9" i="24"/>
  <c r="Q9" i="27" s="1"/>
  <c r="M9" i="24"/>
  <c r="M9" i="27" s="1"/>
  <c r="I9" i="24"/>
  <c r="I9" i="27" s="1"/>
  <c r="E9" i="24"/>
  <c r="E9" i="27" s="1"/>
  <c r="P8" i="24"/>
  <c r="P8" i="27" s="1"/>
  <c r="L8" i="24"/>
  <c r="L8" i="27" s="1"/>
  <c r="H8" i="24"/>
  <c r="H8" i="27" s="1"/>
  <c r="D8" i="24"/>
  <c r="D8" i="27" s="1"/>
  <c r="O7" i="24"/>
  <c r="O7" i="27" s="1"/>
  <c r="K7" i="24"/>
  <c r="K7" i="27" s="1"/>
  <c r="G7" i="24"/>
  <c r="G7" i="27" s="1"/>
  <c r="C7" i="24"/>
  <c r="C7" i="27" s="1"/>
  <c r="N6" i="24"/>
  <c r="N6" i="27" s="1"/>
  <c r="J6" i="24"/>
  <c r="J6" i="27" s="1"/>
  <c r="F6" i="24"/>
  <c r="F6" i="27" s="1"/>
  <c r="Q5" i="24"/>
  <c r="Q5" i="27" s="1"/>
  <c r="M5" i="24"/>
  <c r="M5" i="27" s="1"/>
  <c r="I5" i="24"/>
  <c r="I5" i="27" s="1"/>
  <c r="E5" i="24"/>
  <c r="E5" i="27" s="1"/>
  <c r="Q16" i="21"/>
  <c r="Q22" i="25"/>
  <c r="Q22" i="28" s="1"/>
  <c r="M22" i="25"/>
  <c r="M22" i="28" s="1"/>
  <c r="I22" i="25"/>
  <c r="I22" i="28" s="1"/>
  <c r="E22" i="25"/>
  <c r="E22" i="28" s="1"/>
  <c r="P21" i="25"/>
  <c r="P21" i="28" s="1"/>
  <c r="H21" i="25"/>
  <c r="H21" i="28" s="1"/>
  <c r="D21" i="25"/>
  <c r="D21" i="28" s="1"/>
  <c r="O20" i="25"/>
  <c r="O20" i="28" s="1"/>
  <c r="K20" i="25"/>
  <c r="K20" i="28" s="1"/>
  <c r="G20" i="25"/>
  <c r="G20" i="28" s="1"/>
  <c r="C20" i="25"/>
  <c r="C20" i="28" s="1"/>
  <c r="J19" i="25"/>
  <c r="J19" i="28" s="1"/>
  <c r="Q18" i="25"/>
  <c r="Q18" i="28" s="1"/>
  <c r="M18" i="25"/>
  <c r="M18" i="28" s="1"/>
  <c r="I18" i="25"/>
  <c r="I18" i="28" s="1"/>
  <c r="E18" i="25"/>
  <c r="E18" i="28" s="1"/>
  <c r="O22" i="24"/>
  <c r="O22" i="27" s="1"/>
  <c r="N21" i="24"/>
  <c r="N21" i="27" s="1"/>
  <c r="M20" i="24"/>
  <c r="M20" i="27" s="1"/>
  <c r="L19" i="24"/>
  <c r="L19" i="27" s="1"/>
  <c r="K18" i="24"/>
  <c r="K18" i="27" s="1"/>
  <c r="Q163" i="46"/>
  <c r="M163" i="46"/>
  <c r="I163" i="46"/>
  <c r="E163" i="46"/>
  <c r="M162" i="46"/>
  <c r="Q122" i="46"/>
  <c r="M122" i="46"/>
  <c r="I122" i="46"/>
  <c r="E122" i="46"/>
  <c r="Q121" i="46"/>
  <c r="M121" i="46"/>
  <c r="I121" i="46"/>
  <c r="E121" i="46"/>
  <c r="Q120" i="46"/>
  <c r="M120" i="46"/>
  <c r="I120" i="46"/>
  <c r="E120" i="46"/>
  <c r="Q119" i="46"/>
  <c r="M119" i="46"/>
  <c r="I119" i="46"/>
  <c r="E119" i="46"/>
  <c r="Q118" i="46"/>
  <c r="M118" i="46"/>
  <c r="I118" i="46"/>
  <c r="E118" i="46"/>
  <c r="Q117" i="46"/>
  <c r="M117" i="46"/>
  <c r="I117" i="46"/>
  <c r="E117" i="46"/>
  <c r="Q116" i="46"/>
  <c r="M116" i="46"/>
  <c r="I116" i="46"/>
  <c r="E116" i="46"/>
  <c r="Q111" i="46"/>
  <c r="M111" i="46"/>
  <c r="I111" i="46"/>
  <c r="E111" i="46"/>
  <c r="Q84" i="46"/>
  <c r="M84" i="46"/>
  <c r="I84" i="46"/>
  <c r="E84" i="46"/>
  <c r="Q83" i="46"/>
  <c r="M83" i="46"/>
  <c r="I83" i="46"/>
  <c r="O164" i="56"/>
  <c r="O165" i="56"/>
  <c r="G165" i="56"/>
  <c r="C165" i="56"/>
  <c r="C5" i="12"/>
  <c r="P32" i="13"/>
  <c r="L32" i="13"/>
  <c r="H32" i="13"/>
  <c r="D32" i="13"/>
  <c r="P31" i="13"/>
  <c r="L31" i="13"/>
  <c r="H31" i="13"/>
  <c r="D31" i="13"/>
  <c r="P30" i="13"/>
  <c r="L30" i="13"/>
  <c r="H30" i="13"/>
  <c r="D30" i="13"/>
  <c r="P29" i="13"/>
  <c r="L29" i="13"/>
  <c r="H29" i="13"/>
  <c r="D29" i="13"/>
  <c r="P28" i="13"/>
  <c r="L28" i="13"/>
  <c r="H28" i="13"/>
  <c r="D28" i="13"/>
  <c r="P26" i="13"/>
  <c r="L26" i="13"/>
  <c r="H26" i="13"/>
  <c r="D26" i="13"/>
  <c r="P25" i="13"/>
  <c r="L25" i="13"/>
  <c r="H25" i="13"/>
  <c r="D25" i="13"/>
  <c r="P24" i="13"/>
  <c r="L24" i="13"/>
  <c r="H24" i="13"/>
  <c r="D24" i="13"/>
  <c r="P22" i="13"/>
  <c r="L22" i="13"/>
  <c r="H22" i="13"/>
  <c r="D22" i="13"/>
  <c r="P21" i="13"/>
  <c r="L21" i="13"/>
  <c r="H21" i="13"/>
  <c r="D21" i="13"/>
  <c r="P20" i="13"/>
  <c r="L20" i="13"/>
  <c r="H20" i="13"/>
  <c r="D20" i="13"/>
  <c r="P19" i="13"/>
  <c r="L19" i="13"/>
  <c r="H19" i="13"/>
  <c r="D19" i="13"/>
  <c r="P18" i="13"/>
  <c r="L18" i="13"/>
  <c r="H18" i="13"/>
  <c r="D18" i="13"/>
  <c r="P14" i="13"/>
  <c r="L14" i="13"/>
  <c r="H14" i="13"/>
  <c r="D14" i="13"/>
  <c r="P13" i="13"/>
  <c r="L13" i="13"/>
  <c r="H13" i="13"/>
  <c r="D13" i="13"/>
  <c r="P12" i="13"/>
  <c r="L12" i="13"/>
  <c r="H12" i="13"/>
  <c r="D12" i="13"/>
  <c r="P11" i="13"/>
  <c r="L11" i="13"/>
  <c r="H11" i="13"/>
  <c r="D11" i="13"/>
  <c r="P10" i="13"/>
  <c r="L10" i="13"/>
  <c r="H10" i="13"/>
  <c r="D10" i="13"/>
  <c r="P9" i="13"/>
  <c r="L9" i="13"/>
  <c r="H9" i="13"/>
  <c r="D9" i="13"/>
  <c r="P8" i="13"/>
  <c r="L8" i="13"/>
  <c r="H8" i="13"/>
  <c r="D8" i="13"/>
  <c r="P7" i="13"/>
  <c r="L7" i="13"/>
  <c r="H7" i="13"/>
  <c r="D7" i="13"/>
  <c r="P6" i="13"/>
  <c r="L6" i="13"/>
  <c r="H6" i="13"/>
  <c r="D6" i="13"/>
  <c r="P5" i="13"/>
  <c r="L5" i="13"/>
  <c r="H5" i="13"/>
  <c r="D5" i="13"/>
  <c r="P32" i="10"/>
  <c r="P31" i="10"/>
  <c r="P30" i="10"/>
  <c r="P29" i="10"/>
  <c r="P28" i="10"/>
  <c r="P26" i="10"/>
  <c r="P25" i="10"/>
  <c r="P24" i="10"/>
  <c r="P23" i="10"/>
  <c r="H23" i="10"/>
  <c r="P22" i="10"/>
  <c r="P21" i="10"/>
  <c r="P20" i="10"/>
  <c r="P19" i="10"/>
  <c r="P18" i="10"/>
  <c r="P14" i="10"/>
  <c r="P13" i="10"/>
  <c r="P12" i="10"/>
  <c r="P11" i="10"/>
  <c r="P10" i="10"/>
  <c r="P9" i="10"/>
  <c r="P8" i="10"/>
  <c r="P7" i="10"/>
  <c r="P6" i="10"/>
  <c r="P5" i="10"/>
  <c r="N27" i="11"/>
  <c r="J27" i="11"/>
  <c r="F27" i="11"/>
  <c r="N4" i="11"/>
  <c r="J4" i="11"/>
  <c r="F4" i="11"/>
  <c r="P22" i="28"/>
  <c r="L22" i="28"/>
  <c r="H22" i="28"/>
  <c r="D22" i="28"/>
  <c r="O21" i="28"/>
  <c r="K21" i="28"/>
  <c r="G21" i="28"/>
  <c r="C21" i="28"/>
  <c r="N20" i="28"/>
  <c r="J20" i="28"/>
  <c r="F20" i="28"/>
  <c r="Q19" i="28"/>
  <c r="M19" i="28"/>
  <c r="I19" i="28"/>
  <c r="E19" i="28"/>
  <c r="P18" i="28"/>
  <c r="L17" i="18"/>
  <c r="H18" i="28"/>
  <c r="D17" i="18"/>
  <c r="Q13" i="23"/>
  <c r="Q13" i="26" s="1"/>
  <c r="M13" i="23"/>
  <c r="M13" i="26" s="1"/>
  <c r="I13" i="23"/>
  <c r="I13" i="26" s="1"/>
  <c r="E13" i="23"/>
  <c r="E13" i="26" s="1"/>
  <c r="P12" i="23"/>
  <c r="P12" i="26" s="1"/>
  <c r="L12" i="23"/>
  <c r="L12" i="26" s="1"/>
  <c r="H12" i="23"/>
  <c r="H12" i="26" s="1"/>
  <c r="D12" i="23"/>
  <c r="D12" i="26" s="1"/>
  <c r="O11" i="23"/>
  <c r="O11" i="26" s="1"/>
  <c r="K11" i="23"/>
  <c r="K11" i="26" s="1"/>
  <c r="G11" i="23"/>
  <c r="G11" i="26" s="1"/>
  <c r="C11" i="23"/>
  <c r="C11" i="26" s="1"/>
  <c r="N10" i="23"/>
  <c r="N10" i="26" s="1"/>
  <c r="J10" i="23"/>
  <c r="J10" i="26" s="1"/>
  <c r="F10" i="23"/>
  <c r="F10" i="26" s="1"/>
  <c r="Q9" i="23"/>
  <c r="Q9" i="26" s="1"/>
  <c r="E9" i="23"/>
  <c r="E9" i="26" s="1"/>
  <c r="P14" i="18"/>
  <c r="P14" i="23" s="1"/>
  <c r="P14" i="26" s="1"/>
  <c r="L8" i="23"/>
  <c r="L8" i="26" s="1"/>
  <c r="H14" i="18"/>
  <c r="H14" i="23" s="1"/>
  <c r="H14" i="26" s="1"/>
  <c r="D8" i="23"/>
  <c r="D8" i="26" s="1"/>
  <c r="O7" i="23"/>
  <c r="O7" i="26" s="1"/>
  <c r="K7" i="23"/>
  <c r="K7" i="26" s="1"/>
  <c r="C7" i="23"/>
  <c r="C7" i="26" s="1"/>
  <c r="J6" i="23"/>
  <c r="J6" i="26" s="1"/>
  <c r="F4" i="18"/>
  <c r="F3" i="18" s="1"/>
  <c r="F16" i="23" s="1"/>
  <c r="Q5" i="23"/>
  <c r="Q5" i="26" s="1"/>
  <c r="M14" i="18"/>
  <c r="M14" i="24" s="1"/>
  <c r="M14" i="27" s="1"/>
  <c r="I14" i="18"/>
  <c r="I14" i="24" s="1"/>
  <c r="I14" i="27" s="1"/>
  <c r="E5" i="23"/>
  <c r="E5" i="26" s="1"/>
  <c r="Q32" i="23"/>
  <c r="Q32" i="26" s="1"/>
  <c r="M32" i="23"/>
  <c r="M32" i="26" s="1"/>
  <c r="I32" i="23"/>
  <c r="I32" i="26" s="1"/>
  <c r="E32" i="23"/>
  <c r="E32" i="26" s="1"/>
  <c r="P31" i="23"/>
  <c r="P31" i="26" s="1"/>
  <c r="L31" i="23"/>
  <c r="L31" i="26" s="1"/>
  <c r="H31" i="23"/>
  <c r="H31" i="26" s="1"/>
  <c r="D31" i="23"/>
  <c r="D31" i="26" s="1"/>
  <c r="O30" i="23"/>
  <c r="O30" i="26" s="1"/>
  <c r="K30" i="23"/>
  <c r="K30" i="26" s="1"/>
  <c r="G30" i="23"/>
  <c r="G30" i="26" s="1"/>
  <c r="C30" i="23"/>
  <c r="C30" i="26" s="1"/>
  <c r="N29" i="23"/>
  <c r="N29" i="26" s="1"/>
  <c r="J29" i="23"/>
  <c r="J29" i="26" s="1"/>
  <c r="F29" i="23"/>
  <c r="F29" i="26" s="1"/>
  <c r="Q28" i="23"/>
  <c r="Q28" i="26" s="1"/>
  <c r="M28" i="23"/>
  <c r="M28" i="26" s="1"/>
  <c r="I28" i="23"/>
  <c r="I28" i="26" s="1"/>
  <c r="E28" i="23"/>
  <c r="E28" i="26" s="1"/>
  <c r="O16" i="21"/>
  <c r="G16" i="21"/>
  <c r="L13" i="23"/>
  <c r="L13" i="26" s="1"/>
  <c r="H13" i="23"/>
  <c r="H13" i="26" s="1"/>
  <c r="O12" i="23"/>
  <c r="O12" i="26" s="1"/>
  <c r="G12" i="23"/>
  <c r="G12" i="26" s="1"/>
  <c r="N11" i="23"/>
  <c r="N11" i="26" s="1"/>
  <c r="F11" i="23"/>
  <c r="F11" i="26" s="1"/>
  <c r="I10" i="23"/>
  <c r="I10" i="26" s="1"/>
  <c r="E10" i="23"/>
  <c r="E10" i="26" s="1"/>
  <c r="L9" i="23"/>
  <c r="L9" i="26" s="1"/>
  <c r="D9" i="23"/>
  <c r="D9" i="26" s="1"/>
  <c r="C4" i="23"/>
  <c r="C4" i="26" s="1"/>
  <c r="J7" i="23"/>
  <c r="J7" i="26" s="1"/>
  <c r="Q6" i="23"/>
  <c r="Q6" i="26" s="1"/>
  <c r="E6" i="23"/>
  <c r="E6" i="26" s="1"/>
  <c r="H5" i="23"/>
  <c r="H5" i="26" s="1"/>
  <c r="P32" i="24"/>
  <c r="P32" i="27" s="1"/>
  <c r="L32" i="24"/>
  <c r="L32" i="27" s="1"/>
  <c r="H32" i="24"/>
  <c r="H32" i="27" s="1"/>
  <c r="D32" i="24"/>
  <c r="D32" i="27" s="1"/>
  <c r="O31" i="24"/>
  <c r="O31" i="27" s="1"/>
  <c r="K31" i="24"/>
  <c r="K31" i="27" s="1"/>
  <c r="G31" i="24"/>
  <c r="G31" i="27" s="1"/>
  <c r="C31" i="24"/>
  <c r="C31" i="27" s="1"/>
  <c r="N30" i="24"/>
  <c r="N30" i="27" s="1"/>
  <c r="J30" i="24"/>
  <c r="J30" i="27" s="1"/>
  <c r="F30" i="24"/>
  <c r="F30" i="27" s="1"/>
  <c r="Q29" i="24"/>
  <c r="Q29" i="27" s="1"/>
  <c r="M29" i="24"/>
  <c r="M29" i="27" s="1"/>
  <c r="I29" i="24"/>
  <c r="I29" i="27" s="1"/>
  <c r="E29" i="24"/>
  <c r="E29" i="27" s="1"/>
  <c r="P28" i="24"/>
  <c r="P28" i="27" s="1"/>
  <c r="L28" i="24"/>
  <c r="L28" i="27" s="1"/>
  <c r="H28" i="24"/>
  <c r="H28" i="27" s="1"/>
  <c r="D28" i="24"/>
  <c r="D28" i="27" s="1"/>
  <c r="M32" i="21"/>
  <c r="L31" i="21"/>
  <c r="K30" i="21"/>
  <c r="J29" i="21"/>
  <c r="I28" i="21"/>
  <c r="Q30" i="25"/>
  <c r="Q30" i="28" s="1"/>
  <c r="M30" i="25"/>
  <c r="M30" i="28" s="1"/>
  <c r="I30" i="25"/>
  <c r="I30" i="28" s="1"/>
  <c r="E30" i="25"/>
  <c r="E30" i="28" s="1"/>
  <c r="P29" i="25"/>
  <c r="P29" i="28" s="1"/>
  <c r="L29" i="25"/>
  <c r="L29" i="28" s="1"/>
  <c r="H29" i="25"/>
  <c r="H29" i="28" s="1"/>
  <c r="D29" i="25"/>
  <c r="D29" i="28" s="1"/>
  <c r="O28" i="25"/>
  <c r="O28" i="28" s="1"/>
  <c r="K28" i="25"/>
  <c r="K28" i="28" s="1"/>
  <c r="G28" i="25"/>
  <c r="G28" i="28" s="1"/>
  <c r="C28" i="25"/>
  <c r="C28" i="28" s="1"/>
  <c r="P9" i="25"/>
  <c r="P9" i="28" s="1"/>
  <c r="L9" i="25"/>
  <c r="L9" i="28" s="1"/>
  <c r="H9" i="25"/>
  <c r="H9" i="28" s="1"/>
  <c r="D9" i="25"/>
  <c r="D9" i="28" s="1"/>
  <c r="O8" i="25"/>
  <c r="O8" i="28" s="1"/>
  <c r="G8" i="25"/>
  <c r="G8" i="28" s="1"/>
  <c r="N7" i="25"/>
  <c r="N7" i="28" s="1"/>
  <c r="J7" i="25"/>
  <c r="J7" i="28" s="1"/>
  <c r="F7" i="25"/>
  <c r="F7" i="28" s="1"/>
  <c r="M6" i="25"/>
  <c r="M6" i="28" s="1"/>
  <c r="I6" i="25"/>
  <c r="I6" i="28" s="1"/>
  <c r="P5" i="25"/>
  <c r="P5" i="28" s="1"/>
  <c r="L5" i="25"/>
  <c r="L5" i="28" s="1"/>
  <c r="H5" i="25"/>
  <c r="H5" i="28" s="1"/>
  <c r="D5" i="25"/>
  <c r="D5" i="28" s="1"/>
  <c r="B128" i="48"/>
  <c r="B128" i="51" s="1"/>
  <c r="N122" i="46"/>
  <c r="J122" i="46"/>
  <c r="F122" i="46"/>
  <c r="B122" i="46"/>
  <c r="N121" i="46"/>
  <c r="J121" i="46"/>
  <c r="F121" i="46"/>
  <c r="B121" i="46"/>
  <c r="N120" i="46"/>
  <c r="J120" i="46"/>
  <c r="F120" i="46"/>
  <c r="B120" i="46"/>
  <c r="N119" i="46"/>
  <c r="J119" i="46"/>
  <c r="F119" i="46"/>
  <c r="B119" i="46"/>
  <c r="N118" i="46"/>
  <c r="J118" i="46"/>
  <c r="F118" i="46"/>
  <c r="B118" i="46"/>
  <c r="N117" i="46"/>
  <c r="J117" i="46"/>
  <c r="F117" i="46"/>
  <c r="B117" i="46"/>
  <c r="N116" i="46"/>
  <c r="J116" i="46"/>
  <c r="F116" i="46"/>
  <c r="B116" i="46"/>
  <c r="N111" i="46"/>
  <c r="J111" i="46"/>
  <c r="F111" i="46"/>
  <c r="B111" i="46"/>
  <c r="B66" i="48"/>
  <c r="B66" i="51" s="1"/>
  <c r="B47" i="48"/>
  <c r="B47" i="51" s="1"/>
  <c r="B28" i="48"/>
  <c r="B28" i="51" s="1"/>
  <c r="N25" i="46"/>
  <c r="B4" i="44"/>
  <c r="E162" i="46"/>
  <c r="Q141" i="46"/>
  <c r="M141" i="46"/>
  <c r="I141" i="46"/>
  <c r="E141" i="46"/>
  <c r="Q140" i="46"/>
  <c r="M140" i="46"/>
  <c r="I140" i="46"/>
  <c r="E140" i="46"/>
  <c r="Q139" i="46"/>
  <c r="M139" i="46"/>
  <c r="I139" i="46"/>
  <c r="E139" i="46"/>
  <c r="Q138" i="46"/>
  <c r="M138" i="46"/>
  <c r="I138" i="46"/>
  <c r="E138" i="46"/>
  <c r="Q137" i="46"/>
  <c r="M137" i="46"/>
  <c r="I137" i="46"/>
  <c r="E137" i="46"/>
  <c r="Q136" i="46"/>
  <c r="M136" i="46"/>
  <c r="I136" i="46"/>
  <c r="E136" i="46"/>
  <c r="Q135" i="46"/>
  <c r="M135" i="46"/>
  <c r="I135" i="46"/>
  <c r="E135" i="46"/>
  <c r="Q134" i="46"/>
  <c r="M134" i="46"/>
  <c r="I134" i="46"/>
  <c r="E134" i="46"/>
  <c r="Q133" i="46"/>
  <c r="M133" i="46"/>
  <c r="I133" i="46"/>
  <c r="E133" i="46"/>
  <c r="Q132" i="46"/>
  <c r="M132" i="46"/>
  <c r="I132" i="46"/>
  <c r="E132" i="46"/>
  <c r="Q131" i="46"/>
  <c r="M131" i="46"/>
  <c r="I131" i="46"/>
  <c r="E131" i="46"/>
  <c r="Q130" i="46"/>
  <c r="M130" i="46"/>
  <c r="I130" i="46"/>
  <c r="E130" i="46"/>
  <c r="Q108" i="46"/>
  <c r="M108" i="46"/>
  <c r="I108" i="46"/>
  <c r="E108" i="46"/>
  <c r="Q107" i="46"/>
  <c r="M107" i="46"/>
  <c r="I107" i="46"/>
  <c r="E107" i="46"/>
  <c r="Q79" i="46"/>
  <c r="M79" i="46"/>
  <c r="I79" i="46"/>
  <c r="E79" i="46"/>
  <c r="Q78" i="46"/>
  <c r="M78" i="46"/>
  <c r="I78" i="46"/>
  <c r="E78" i="46"/>
  <c r="Q77" i="46"/>
  <c r="M77" i="46"/>
  <c r="I77" i="46"/>
  <c r="E77" i="46"/>
  <c r="Q76" i="46"/>
  <c r="M76" i="46"/>
  <c r="I76" i="46"/>
  <c r="E76" i="46"/>
  <c r="Q75" i="46"/>
  <c r="M75" i="46"/>
  <c r="I75" i="46"/>
  <c r="E75" i="46"/>
  <c r="Q74" i="46"/>
  <c r="M74" i="46"/>
  <c r="I74" i="46"/>
  <c r="E74" i="46"/>
  <c r="Q73" i="46"/>
  <c r="M73" i="46"/>
  <c r="I73" i="46"/>
  <c r="E73" i="46"/>
  <c r="Q72" i="46"/>
  <c r="M72" i="46"/>
  <c r="I72" i="46"/>
  <c r="E72" i="46"/>
  <c r="Q71" i="46"/>
  <c r="M71" i="46"/>
  <c r="I71" i="46"/>
  <c r="E71" i="46"/>
  <c r="Q70" i="46"/>
  <c r="M70" i="46"/>
  <c r="I70" i="46"/>
  <c r="E70" i="46"/>
  <c r="Q69" i="46"/>
  <c r="M69" i="46"/>
  <c r="I69" i="46"/>
  <c r="E69" i="46"/>
  <c r="Q68" i="46"/>
  <c r="M68" i="46"/>
  <c r="I68" i="46"/>
  <c r="E68" i="46"/>
  <c r="Q41" i="46"/>
  <c r="M41" i="46"/>
  <c r="I41" i="46"/>
  <c r="E41" i="46"/>
  <c r="Q40" i="46"/>
  <c r="M40" i="46"/>
  <c r="I109" i="56"/>
  <c r="O22" i="23"/>
  <c r="O22" i="26" s="1"/>
  <c r="K22" i="23"/>
  <c r="K22" i="26" s="1"/>
  <c r="G22" i="23"/>
  <c r="G22" i="26" s="1"/>
  <c r="C22" i="23"/>
  <c r="C22" i="26" s="1"/>
  <c r="N21" i="23"/>
  <c r="N21" i="26" s="1"/>
  <c r="J21" i="23"/>
  <c r="J21" i="26" s="1"/>
  <c r="F21" i="23"/>
  <c r="F21" i="26" s="1"/>
  <c r="Q20" i="23"/>
  <c r="Q20" i="26" s="1"/>
  <c r="M20" i="23"/>
  <c r="M20" i="26" s="1"/>
  <c r="I20" i="23"/>
  <c r="I20" i="26" s="1"/>
  <c r="E20" i="23"/>
  <c r="E20" i="26" s="1"/>
  <c r="P19" i="23"/>
  <c r="P19" i="26" s="1"/>
  <c r="L19" i="23"/>
  <c r="L19" i="26" s="1"/>
  <c r="H19" i="23"/>
  <c r="H19" i="26" s="1"/>
  <c r="D19" i="23"/>
  <c r="D19" i="26" s="1"/>
  <c r="O18" i="23"/>
  <c r="O18" i="26" s="1"/>
  <c r="K18" i="23"/>
  <c r="K18" i="26" s="1"/>
  <c r="G18" i="23"/>
  <c r="G18" i="26" s="1"/>
  <c r="C18" i="23"/>
  <c r="C18" i="26" s="1"/>
  <c r="N26" i="24"/>
  <c r="N26" i="27" s="1"/>
  <c r="J26" i="24"/>
  <c r="J26" i="27" s="1"/>
  <c r="F26" i="24"/>
  <c r="F26" i="27" s="1"/>
  <c r="Q25" i="24"/>
  <c r="Q25" i="27" s="1"/>
  <c r="M25" i="24"/>
  <c r="M25" i="27" s="1"/>
  <c r="I25" i="24"/>
  <c r="I25" i="27" s="1"/>
  <c r="E25" i="24"/>
  <c r="E25" i="27" s="1"/>
  <c r="P24" i="24"/>
  <c r="P24" i="27" s="1"/>
  <c r="L24" i="24"/>
  <c r="L24" i="27" s="1"/>
  <c r="H24" i="24"/>
  <c r="H24" i="27" s="1"/>
  <c r="D24" i="24"/>
  <c r="D24" i="27" s="1"/>
  <c r="N22" i="24"/>
  <c r="N22" i="27" s="1"/>
  <c r="J22" i="24"/>
  <c r="J22" i="27" s="1"/>
  <c r="F22" i="24"/>
  <c r="F22" i="27" s="1"/>
  <c r="Q21" i="24"/>
  <c r="Q21" i="27" s="1"/>
  <c r="M21" i="24"/>
  <c r="M21" i="27" s="1"/>
  <c r="I21" i="24"/>
  <c r="I21" i="27" s="1"/>
  <c r="E21" i="24"/>
  <c r="E21" i="27" s="1"/>
  <c r="P20" i="24"/>
  <c r="P20" i="27" s="1"/>
  <c r="L20" i="24"/>
  <c r="L20" i="27" s="1"/>
  <c r="H20" i="24"/>
  <c r="H20" i="27" s="1"/>
  <c r="D20" i="24"/>
  <c r="D20" i="27" s="1"/>
  <c r="O19" i="24"/>
  <c r="O19" i="27" s="1"/>
  <c r="K19" i="24"/>
  <c r="K19" i="27" s="1"/>
  <c r="G19" i="24"/>
  <c r="G19" i="27" s="1"/>
  <c r="C19" i="24"/>
  <c r="C19" i="27" s="1"/>
  <c r="N18" i="24"/>
  <c r="N18" i="27" s="1"/>
  <c r="J18" i="24"/>
  <c r="J18" i="27" s="1"/>
  <c r="F18" i="24"/>
  <c r="F18" i="27" s="1"/>
  <c r="O13" i="24"/>
  <c r="O13" i="27" s="1"/>
  <c r="K13" i="24"/>
  <c r="K13" i="27" s="1"/>
  <c r="G13" i="24"/>
  <c r="G13" i="27" s="1"/>
  <c r="C13" i="24"/>
  <c r="C13" i="27" s="1"/>
  <c r="N12" i="24"/>
  <c r="N12" i="27" s="1"/>
  <c r="J12" i="24"/>
  <c r="J12" i="27" s="1"/>
  <c r="F12" i="24"/>
  <c r="F12" i="27" s="1"/>
  <c r="Q11" i="24"/>
  <c r="Q11" i="27" s="1"/>
  <c r="M11" i="24"/>
  <c r="M11" i="27" s="1"/>
  <c r="I11" i="24"/>
  <c r="I11" i="27" s="1"/>
  <c r="E11" i="24"/>
  <c r="E11" i="27" s="1"/>
  <c r="P10" i="24"/>
  <c r="P10" i="27" s="1"/>
  <c r="L10" i="24"/>
  <c r="L10" i="27" s="1"/>
  <c r="H10" i="24"/>
  <c r="H10" i="27" s="1"/>
  <c r="D10" i="24"/>
  <c r="D10" i="27" s="1"/>
  <c r="O9" i="24"/>
  <c r="O9" i="27" s="1"/>
  <c r="K9" i="24"/>
  <c r="K9" i="27" s="1"/>
  <c r="G9" i="24"/>
  <c r="G9" i="27" s="1"/>
  <c r="C9" i="24"/>
  <c r="C9" i="27" s="1"/>
  <c r="N8" i="24"/>
  <c r="N8" i="27" s="1"/>
  <c r="J4" i="20"/>
  <c r="F4" i="20"/>
  <c r="Q7" i="24"/>
  <c r="Q7" i="27" s="1"/>
  <c r="M7" i="24"/>
  <c r="M7" i="27" s="1"/>
  <c r="I7" i="24"/>
  <c r="I7" i="27" s="1"/>
  <c r="E7" i="24"/>
  <c r="E7" i="27" s="1"/>
  <c r="P4" i="20"/>
  <c r="L6" i="24"/>
  <c r="L6" i="27" s="1"/>
  <c r="H4" i="20"/>
  <c r="H4" i="21" s="1"/>
  <c r="D6" i="24"/>
  <c r="D6" i="27" s="1"/>
  <c r="O5" i="24"/>
  <c r="O5" i="27" s="1"/>
  <c r="K5" i="24"/>
  <c r="K5" i="27" s="1"/>
  <c r="G5" i="24"/>
  <c r="G5" i="27" s="1"/>
  <c r="C5" i="24"/>
  <c r="C5" i="27" s="1"/>
  <c r="K22" i="21"/>
  <c r="J21" i="21"/>
  <c r="I20" i="21"/>
  <c r="H19" i="21"/>
  <c r="G18" i="21"/>
  <c r="O22" i="25"/>
  <c r="O22" i="28" s="1"/>
  <c r="K22" i="25"/>
  <c r="K22" i="28" s="1"/>
  <c r="G22" i="25"/>
  <c r="G22" i="28" s="1"/>
  <c r="C22" i="25"/>
  <c r="C22" i="28" s="1"/>
  <c r="N21" i="25"/>
  <c r="N21" i="28" s="1"/>
  <c r="J21" i="25"/>
  <c r="J21" i="28" s="1"/>
  <c r="F21" i="25"/>
  <c r="F21" i="28" s="1"/>
  <c r="Q20" i="25"/>
  <c r="Q20" i="28" s="1"/>
  <c r="M20" i="25"/>
  <c r="M20" i="28" s="1"/>
  <c r="I20" i="25"/>
  <c r="I20" i="28" s="1"/>
  <c r="E20" i="25"/>
  <c r="E20" i="28" s="1"/>
  <c r="P19" i="25"/>
  <c r="P19" i="28" s="1"/>
  <c r="L19" i="25"/>
  <c r="L19" i="28" s="1"/>
  <c r="H19" i="25"/>
  <c r="H19" i="28" s="1"/>
  <c r="D19" i="25"/>
  <c r="D19" i="28" s="1"/>
  <c r="L22" i="23"/>
  <c r="L22" i="26" s="1"/>
  <c r="K21" i="23"/>
  <c r="K21" i="26" s="1"/>
  <c r="J20" i="23"/>
  <c r="J20" i="26" s="1"/>
  <c r="I19" i="23"/>
  <c r="I19" i="26" s="1"/>
  <c r="H18" i="23"/>
  <c r="H18" i="26" s="1"/>
  <c r="E125" i="46"/>
  <c r="E63" i="46"/>
  <c r="E44" i="46"/>
  <c r="E25" i="46"/>
  <c r="Q159" i="46"/>
  <c r="M159" i="46"/>
  <c r="I159" i="46"/>
  <c r="E159" i="46"/>
  <c r="Q158" i="46"/>
  <c r="M158" i="46"/>
  <c r="I158" i="46"/>
  <c r="E158" i="46"/>
  <c r="Q157" i="46"/>
  <c r="M157" i="46"/>
  <c r="I157" i="46"/>
  <c r="E157" i="46"/>
  <c r="Q156" i="46"/>
  <c r="M156" i="46"/>
  <c r="I156" i="46"/>
  <c r="E156" i="46"/>
  <c r="Q155" i="46"/>
  <c r="M155" i="46"/>
  <c r="I155" i="46"/>
  <c r="E155" i="46"/>
  <c r="Q154" i="46"/>
  <c r="M154" i="46"/>
  <c r="I154" i="46"/>
  <c r="E154" i="46"/>
  <c r="Q153" i="46"/>
  <c r="M153" i="46"/>
  <c r="I153" i="46"/>
  <c r="E153" i="46"/>
  <c r="Q152" i="46"/>
  <c r="M152" i="46"/>
  <c r="I152" i="46"/>
  <c r="E152" i="46"/>
  <c r="Q151" i="46"/>
  <c r="M151" i="46"/>
  <c r="I151" i="46"/>
  <c r="E151" i="46"/>
  <c r="Q150" i="46"/>
  <c r="M150" i="46"/>
  <c r="I150" i="46"/>
  <c r="E150" i="46"/>
  <c r="Q149" i="46"/>
  <c r="M149" i="46"/>
  <c r="I149" i="46"/>
  <c r="E149" i="46"/>
  <c r="Q148" i="46"/>
  <c r="M148" i="46"/>
  <c r="I148" i="46"/>
  <c r="E148" i="46"/>
  <c r="Q127" i="46"/>
  <c r="M127" i="46"/>
  <c r="I127" i="46"/>
  <c r="E127" i="46"/>
  <c r="Q126" i="46"/>
  <c r="M126" i="46"/>
  <c r="I126" i="46"/>
  <c r="E126" i="46"/>
  <c r="E106" i="46"/>
  <c r="E4" i="46"/>
  <c r="Q163" i="56"/>
  <c r="Q162" i="56"/>
  <c r="M162" i="56"/>
  <c r="M163" i="56"/>
  <c r="I163" i="56"/>
  <c r="I162" i="56"/>
  <c r="E163" i="56"/>
  <c r="E162" i="56"/>
  <c r="I40" i="46"/>
  <c r="E40" i="46"/>
  <c r="Q39" i="46"/>
  <c r="M39" i="46"/>
  <c r="I39" i="46"/>
  <c r="E39" i="46"/>
  <c r="Q38" i="46"/>
  <c r="M38" i="46"/>
  <c r="I38" i="46"/>
  <c r="E38" i="46"/>
  <c r="Q37" i="46"/>
  <c r="M37" i="46"/>
  <c r="I37" i="46"/>
  <c r="E37" i="46"/>
  <c r="Q36" i="46"/>
  <c r="M36" i="46"/>
  <c r="I36" i="46"/>
  <c r="E36" i="46"/>
  <c r="Q35" i="46"/>
  <c r="M35" i="46"/>
  <c r="I35" i="46"/>
  <c r="E35" i="46"/>
  <c r="Q34" i="46"/>
  <c r="M34" i="46"/>
  <c r="I34" i="46"/>
  <c r="E34" i="46"/>
  <c r="Q33" i="46"/>
  <c r="M33" i="46"/>
  <c r="I33" i="46"/>
  <c r="E33" i="46"/>
  <c r="Q32" i="46"/>
  <c r="M32" i="46"/>
  <c r="I32" i="46"/>
  <c r="E32" i="46"/>
  <c r="Q31" i="46"/>
  <c r="M31" i="46"/>
  <c r="I31" i="46"/>
  <c r="E31" i="46"/>
  <c r="Q30" i="46"/>
  <c r="M30" i="46"/>
  <c r="I30" i="46"/>
  <c r="E30" i="46"/>
  <c r="Q22" i="46"/>
  <c r="M22" i="46"/>
  <c r="I22" i="46"/>
  <c r="E22" i="46"/>
  <c r="Q21" i="46"/>
  <c r="M21" i="46"/>
  <c r="I21" i="46"/>
  <c r="E21" i="46"/>
  <c r="Q20" i="46"/>
  <c r="M20" i="46"/>
  <c r="I20" i="46"/>
  <c r="E20" i="46"/>
  <c r="Q19" i="46"/>
  <c r="M19" i="46"/>
  <c r="I19" i="46"/>
  <c r="E19" i="46"/>
  <c r="Q18" i="46"/>
  <c r="M18" i="46"/>
  <c r="I18" i="46"/>
  <c r="E18" i="46"/>
  <c r="Q17" i="46"/>
  <c r="M17" i="46"/>
  <c r="I17" i="46"/>
  <c r="E17" i="46"/>
  <c r="Q16" i="46"/>
  <c r="M16" i="46"/>
  <c r="I16" i="46"/>
  <c r="E16" i="46"/>
  <c r="Q15" i="46"/>
  <c r="M15" i="46"/>
  <c r="I15" i="46"/>
  <c r="E15" i="46"/>
  <c r="Q14" i="46"/>
  <c r="M14" i="46"/>
  <c r="I14" i="46"/>
  <c r="E14" i="46"/>
  <c r="Q13" i="46"/>
  <c r="M13" i="46"/>
  <c r="I13" i="46"/>
  <c r="E13" i="46"/>
  <c r="Q12" i="46"/>
  <c r="M12" i="46"/>
  <c r="I12" i="46"/>
  <c r="E12" i="46"/>
  <c r="Q11" i="46"/>
  <c r="M11" i="46"/>
  <c r="I11" i="46"/>
  <c r="E11" i="46"/>
  <c r="Q10" i="46"/>
  <c r="M10" i="46"/>
  <c r="I10" i="46"/>
  <c r="E10" i="46"/>
  <c r="Q9" i="46"/>
  <c r="M9" i="46"/>
  <c r="I9" i="46"/>
  <c r="E9" i="46"/>
  <c r="B125" i="48"/>
  <c r="B125" i="51" s="1"/>
  <c r="B106" i="48"/>
  <c r="B106" i="51" s="1"/>
  <c r="B82" i="48"/>
  <c r="B82" i="51" s="1"/>
  <c r="B63" i="48"/>
  <c r="B63" i="51" s="1"/>
  <c r="B44" i="48"/>
  <c r="B44" i="51" s="1"/>
  <c r="B25" i="48"/>
  <c r="B25" i="51" s="1"/>
  <c r="B4" i="48"/>
  <c r="B4" i="51" s="1"/>
  <c r="N141" i="56"/>
  <c r="J141" i="56"/>
  <c r="F141" i="56"/>
  <c r="Q140" i="56"/>
  <c r="E140" i="56"/>
  <c r="P139" i="56"/>
  <c r="L139" i="56"/>
  <c r="H139" i="56"/>
  <c r="D139" i="56"/>
  <c r="O138" i="56"/>
  <c r="K138" i="56"/>
  <c r="G138" i="56"/>
  <c r="C138" i="56"/>
  <c r="N137" i="56"/>
  <c r="J137" i="56"/>
  <c r="F137" i="56"/>
  <c r="Q136" i="56"/>
  <c r="M136" i="56"/>
  <c r="I136" i="56"/>
  <c r="E136" i="56"/>
  <c r="P135" i="56"/>
  <c r="L135" i="56"/>
  <c r="H135" i="56"/>
  <c r="D135" i="56"/>
  <c r="O134" i="56"/>
  <c r="K134" i="56"/>
  <c r="G134" i="56"/>
  <c r="C134" i="56"/>
  <c r="N133" i="56"/>
  <c r="J133" i="56"/>
  <c r="F133" i="56"/>
  <c r="Q132" i="56"/>
  <c r="M132" i="56"/>
  <c r="I132" i="56"/>
  <c r="E132" i="56"/>
  <c r="P131" i="56"/>
  <c r="L131" i="56"/>
  <c r="H131" i="56"/>
  <c r="D131" i="56"/>
  <c r="O130" i="56"/>
  <c r="K130" i="56"/>
  <c r="G130" i="56"/>
  <c r="C130" i="56"/>
  <c r="Q128" i="56"/>
  <c r="N177" i="56"/>
  <c r="J177" i="56"/>
  <c r="F177" i="56"/>
  <c r="P175" i="56"/>
  <c r="L175" i="56"/>
  <c r="H175" i="56"/>
  <c r="D175" i="56"/>
  <c r="O174" i="56"/>
  <c r="K174" i="56"/>
  <c r="G174" i="56"/>
  <c r="C174" i="56"/>
  <c r="N173" i="56"/>
  <c r="J173" i="56"/>
  <c r="F173" i="56"/>
  <c r="Q172" i="56"/>
  <c r="M172" i="56"/>
  <c r="I172" i="56"/>
  <c r="E172" i="56"/>
  <c r="P171" i="56"/>
  <c r="L171" i="56"/>
  <c r="H171" i="56"/>
  <c r="D171" i="56"/>
  <c r="O166" i="56"/>
  <c r="K166" i="56"/>
  <c r="G166" i="56"/>
  <c r="C166" i="56"/>
  <c r="D145" i="56"/>
  <c r="Q141" i="56"/>
  <c r="E141" i="56"/>
  <c r="P140" i="56"/>
  <c r="H140" i="56"/>
  <c r="O139" i="56"/>
  <c r="K139" i="56"/>
  <c r="N138" i="56"/>
  <c r="J138" i="56"/>
  <c r="F138" i="56"/>
  <c r="I137" i="56"/>
  <c r="E137" i="56"/>
  <c r="L136" i="56"/>
  <c r="D136" i="56"/>
  <c r="K135" i="56"/>
  <c r="G135" i="56"/>
  <c r="J134" i="56"/>
  <c r="F134" i="56"/>
  <c r="Q133" i="56"/>
  <c r="E133" i="56"/>
  <c r="P132" i="56"/>
  <c r="H132" i="56"/>
  <c r="O131" i="56"/>
  <c r="G131" i="56"/>
  <c r="C131" i="56"/>
  <c r="F130" i="56"/>
  <c r="Q129" i="56"/>
  <c r="M129" i="56"/>
  <c r="M103" i="56"/>
  <c r="E103" i="56"/>
  <c r="C101" i="56"/>
  <c r="J100" i="56"/>
  <c r="Q99" i="56"/>
  <c r="H98" i="56"/>
  <c r="O97" i="56"/>
  <c r="N96" i="56"/>
  <c r="I95" i="56"/>
  <c r="H94" i="56"/>
  <c r="Q91" i="56"/>
  <c r="H90" i="56"/>
  <c r="O89" i="56"/>
  <c r="G89" i="56"/>
  <c r="M87" i="56"/>
  <c r="E87" i="56"/>
  <c r="D86" i="56"/>
  <c r="Q62" i="56"/>
  <c r="N47" i="56"/>
  <c r="L7" i="56"/>
  <c r="N8" i="56"/>
  <c r="N63" i="46"/>
  <c r="Q177" i="56"/>
  <c r="M177" i="56"/>
  <c r="I177" i="56"/>
  <c r="E177" i="56"/>
  <c r="O175" i="56"/>
  <c r="K175" i="56"/>
  <c r="G175" i="56"/>
  <c r="C175" i="56"/>
  <c r="N174" i="56"/>
  <c r="J174" i="56"/>
  <c r="F174" i="56"/>
  <c r="Q173" i="56"/>
  <c r="M173" i="56"/>
  <c r="I173" i="56"/>
  <c r="E173" i="56"/>
  <c r="P172" i="56"/>
  <c r="L172" i="56"/>
  <c r="H172" i="56"/>
  <c r="D172" i="56"/>
  <c r="O171" i="56"/>
  <c r="K171" i="56"/>
  <c r="G171" i="56"/>
  <c r="C171" i="56"/>
  <c r="N166" i="56"/>
  <c r="J166" i="56"/>
  <c r="F166" i="56"/>
  <c r="O163" i="56"/>
  <c r="K163" i="56"/>
  <c r="G163" i="56"/>
  <c r="C163" i="56"/>
  <c r="G127" i="56"/>
  <c r="F126" i="56"/>
  <c r="Q108" i="56"/>
  <c r="E108" i="56"/>
  <c r="P107" i="56"/>
  <c r="L107" i="56"/>
  <c r="N79" i="56"/>
  <c r="F79" i="56"/>
  <c r="L77" i="56"/>
  <c r="D77" i="56"/>
  <c r="K76" i="56"/>
  <c r="Q74" i="56"/>
  <c r="I74" i="56"/>
  <c r="H73" i="56"/>
  <c r="G72" i="56"/>
  <c r="F71" i="56"/>
  <c r="M70" i="56"/>
  <c r="D69" i="56"/>
  <c r="K68" i="56"/>
  <c r="C68" i="56"/>
  <c r="P41" i="56"/>
  <c r="L41" i="56"/>
  <c r="H41" i="56"/>
  <c r="D41" i="56"/>
  <c r="O40" i="56"/>
  <c r="K40" i="56"/>
  <c r="G40" i="56"/>
  <c r="C40" i="56"/>
  <c r="N39" i="56"/>
  <c r="J39" i="56"/>
  <c r="F39" i="56"/>
  <c r="Q38" i="56"/>
  <c r="M38" i="56"/>
  <c r="I38" i="56"/>
  <c r="E38" i="56"/>
  <c r="P37" i="56"/>
  <c r="L37" i="56"/>
  <c r="H37" i="56"/>
  <c r="D37" i="56"/>
  <c r="O36" i="56"/>
  <c r="K36" i="56"/>
  <c r="G36" i="56"/>
  <c r="C36" i="56"/>
  <c r="N35" i="56"/>
  <c r="J35" i="56"/>
  <c r="F35" i="56"/>
  <c r="Q34" i="56"/>
  <c r="M34" i="56"/>
  <c r="I34" i="56"/>
  <c r="E34" i="56"/>
  <c r="P33" i="56"/>
  <c r="L33" i="56"/>
  <c r="H33" i="56"/>
  <c r="D33" i="56"/>
  <c r="O32" i="56"/>
  <c r="K32" i="56"/>
  <c r="G32" i="56"/>
  <c r="C32" i="56"/>
  <c r="N31" i="56"/>
  <c r="J31" i="56"/>
  <c r="F31" i="56"/>
  <c r="Q30" i="56"/>
  <c r="M30" i="56"/>
  <c r="I30" i="56"/>
  <c r="E30" i="56"/>
  <c r="P28" i="56"/>
  <c r="L28" i="56"/>
  <c r="N6" i="56"/>
  <c r="J6" i="56"/>
  <c r="F6" i="56"/>
  <c r="Q5" i="56"/>
  <c r="M5" i="56"/>
  <c r="I5" i="56"/>
  <c r="E5" i="56"/>
  <c r="E4" i="56"/>
  <c r="E83" i="46"/>
  <c r="Q65" i="46"/>
  <c r="M65" i="46"/>
  <c r="I65" i="46"/>
  <c r="E65" i="46"/>
  <c r="Q64" i="46"/>
  <c r="M64" i="46"/>
  <c r="I64" i="46"/>
  <c r="E64" i="46"/>
  <c r="Q46" i="46"/>
  <c r="M46" i="46"/>
  <c r="I46" i="46"/>
  <c r="E46" i="46"/>
  <c r="Q45" i="46"/>
  <c r="M45" i="46"/>
  <c r="I45" i="46"/>
  <c r="E45" i="46"/>
  <c r="Q27" i="46"/>
  <c r="M27" i="46"/>
  <c r="I27" i="46"/>
  <c r="E27" i="46"/>
  <c r="Q26" i="46"/>
  <c r="M26" i="46"/>
  <c r="I26" i="46"/>
  <c r="E26" i="46"/>
  <c r="Q6" i="46"/>
  <c r="M6" i="46"/>
  <c r="I6" i="46"/>
  <c r="E6" i="46"/>
  <c r="Q5" i="46"/>
  <c r="M5" i="46"/>
  <c r="I5" i="46"/>
  <c r="E5" i="46"/>
  <c r="N145" i="56"/>
  <c r="J145" i="56"/>
  <c r="F145" i="56"/>
  <c r="O128" i="56"/>
  <c r="Q109" i="56"/>
  <c r="M109" i="56"/>
  <c r="J85" i="56"/>
  <c r="Q79" i="56"/>
  <c r="M79" i="56"/>
  <c r="I79" i="56"/>
  <c r="E79" i="56"/>
  <c r="P78" i="56"/>
  <c r="L78" i="56"/>
  <c r="H78" i="56"/>
  <c r="D78" i="56"/>
  <c r="O77" i="56"/>
  <c r="K77" i="56"/>
  <c r="G77" i="56"/>
  <c r="C77" i="56"/>
  <c r="N76" i="56"/>
  <c r="J76" i="56"/>
  <c r="F76" i="56"/>
  <c r="Q75" i="56"/>
  <c r="M75" i="56"/>
  <c r="I75" i="56"/>
  <c r="E75" i="56"/>
  <c r="P74" i="56"/>
  <c r="L74" i="56"/>
  <c r="H74" i="56"/>
  <c r="D74" i="56"/>
  <c r="O73" i="56"/>
  <c r="K73" i="56"/>
  <c r="G73" i="56"/>
  <c r="C73" i="56"/>
  <c r="N72" i="56"/>
  <c r="J72" i="56"/>
  <c r="F72" i="56"/>
  <c r="Q71" i="56"/>
  <c r="M71" i="56"/>
  <c r="I71" i="56"/>
  <c r="E71" i="56"/>
  <c r="P70" i="56"/>
  <c r="L70" i="56"/>
  <c r="H70" i="56"/>
  <c r="D70" i="56"/>
  <c r="O69" i="56"/>
  <c r="K69" i="56"/>
  <c r="G69" i="56"/>
  <c r="C69" i="56"/>
  <c r="N68" i="56"/>
  <c r="J68" i="56"/>
  <c r="F68" i="56"/>
  <c r="L60" i="56"/>
  <c r="D60" i="56"/>
  <c r="N58" i="56"/>
  <c r="M57" i="56"/>
  <c r="E57" i="56"/>
  <c r="K55" i="56"/>
  <c r="C55" i="56"/>
  <c r="J54" i="56"/>
  <c r="P52" i="56"/>
  <c r="H52" i="56"/>
  <c r="G51" i="56"/>
  <c r="F50" i="56"/>
  <c r="E49" i="56"/>
  <c r="L48" i="56"/>
  <c r="P27" i="56"/>
  <c r="L22" i="56"/>
  <c r="D22" i="56"/>
  <c r="K21" i="56"/>
  <c r="C21" i="56"/>
  <c r="J20" i="56"/>
  <c r="Q19" i="56"/>
  <c r="P18" i="56"/>
  <c r="H18" i="56"/>
  <c r="O17" i="56"/>
  <c r="G17" i="56"/>
  <c r="F16" i="56"/>
  <c r="M15" i="56"/>
  <c r="E15" i="56"/>
  <c r="L14" i="56"/>
  <c r="H14" i="56"/>
  <c r="G13" i="56"/>
  <c r="P10" i="56"/>
  <c r="H10" i="56"/>
  <c r="O9" i="56"/>
  <c r="G9" i="56"/>
  <c r="F7" i="56"/>
  <c r="F8" i="56"/>
  <c r="P145" i="56"/>
  <c r="Q159" i="56"/>
  <c r="M159" i="56"/>
  <c r="I159" i="56"/>
  <c r="E159" i="56"/>
  <c r="O157" i="56"/>
  <c r="K157" i="56"/>
  <c r="G157" i="56"/>
  <c r="C157" i="56"/>
  <c r="N156" i="56"/>
  <c r="J156" i="56"/>
  <c r="F156" i="56"/>
  <c r="Q155" i="56"/>
  <c r="M155" i="56"/>
  <c r="I155" i="56"/>
  <c r="E155" i="56"/>
  <c r="P154" i="56"/>
  <c r="L154" i="56"/>
  <c r="H154" i="56"/>
  <c r="D154" i="56"/>
  <c r="O153" i="56"/>
  <c r="K153" i="56"/>
  <c r="G153" i="56"/>
  <c r="C153" i="56"/>
  <c r="N148" i="56"/>
  <c r="J148" i="56"/>
  <c r="F148" i="56"/>
  <c r="M141" i="56"/>
  <c r="C139" i="56"/>
  <c r="Q137" i="56"/>
  <c r="P136" i="56"/>
  <c r="O135" i="56"/>
  <c r="N134" i="56"/>
  <c r="M133" i="56"/>
  <c r="L132" i="56"/>
  <c r="K131" i="56"/>
  <c r="J130" i="56"/>
  <c r="I129" i="56"/>
  <c r="I128" i="56"/>
  <c r="Q127" i="56"/>
  <c r="M127" i="56"/>
  <c r="I127" i="56"/>
  <c r="E127" i="56"/>
  <c r="P126" i="56"/>
  <c r="L126" i="56"/>
  <c r="H126" i="56"/>
  <c r="D126" i="56"/>
  <c r="I108" i="56"/>
  <c r="H107" i="56"/>
  <c r="O103" i="56"/>
  <c r="K103" i="56"/>
  <c r="G103" i="56"/>
  <c r="C103" i="56"/>
  <c r="Q101" i="56"/>
  <c r="M101" i="56"/>
  <c r="I101" i="56"/>
  <c r="E101" i="56"/>
  <c r="P100" i="56"/>
  <c r="L100" i="56"/>
  <c r="H100" i="56"/>
  <c r="D100" i="56"/>
  <c r="O99" i="56"/>
  <c r="K99" i="56"/>
  <c r="G99" i="56"/>
  <c r="C99" i="56"/>
  <c r="N98" i="56"/>
  <c r="J98" i="56"/>
  <c r="F98" i="56"/>
  <c r="Q97" i="56"/>
  <c r="M97" i="56"/>
  <c r="I97" i="56"/>
  <c r="E97" i="56"/>
  <c r="P96" i="56"/>
  <c r="L96" i="56"/>
  <c r="H96" i="56"/>
  <c r="D96" i="56"/>
  <c r="O95" i="56"/>
  <c r="N94" i="56"/>
  <c r="Q93" i="56"/>
  <c r="I93" i="56"/>
  <c r="P92" i="56"/>
  <c r="H92" i="56"/>
  <c r="O91" i="56"/>
  <c r="K91" i="56"/>
  <c r="G91" i="56"/>
  <c r="C91" i="56"/>
  <c r="N90" i="56"/>
  <c r="J90" i="56"/>
  <c r="F90" i="56"/>
  <c r="Q89" i="56"/>
  <c r="M89" i="56"/>
  <c r="I89" i="56"/>
  <c r="E89" i="56"/>
  <c r="P88" i="56"/>
  <c r="L88" i="56"/>
  <c r="H88" i="56"/>
  <c r="D88" i="56"/>
  <c r="O87" i="56"/>
  <c r="K87" i="56"/>
  <c r="G87" i="56"/>
  <c r="C87" i="56"/>
  <c r="N85" i="56"/>
  <c r="Q85" i="56"/>
  <c r="P79" i="56"/>
  <c r="L79" i="56"/>
  <c r="H79" i="56"/>
  <c r="D79" i="56"/>
  <c r="O78" i="56"/>
  <c r="K78" i="56"/>
  <c r="G78" i="56"/>
  <c r="C78" i="56"/>
  <c r="N77" i="56"/>
  <c r="J77" i="56"/>
  <c r="F77" i="56"/>
  <c r="Q76" i="56"/>
  <c r="M76" i="56"/>
  <c r="I76" i="56"/>
  <c r="E76" i="56"/>
  <c r="P75" i="56"/>
  <c r="L75" i="56"/>
  <c r="H75" i="56"/>
  <c r="D75" i="56"/>
  <c r="O74" i="56"/>
  <c r="K74" i="56"/>
  <c r="G74" i="56"/>
  <c r="C74" i="56"/>
  <c r="N73" i="56"/>
  <c r="J73" i="56"/>
  <c r="F73" i="56"/>
  <c r="Q72" i="56"/>
  <c r="M72" i="56"/>
  <c r="I72" i="56"/>
  <c r="E72" i="56"/>
  <c r="P71" i="56"/>
  <c r="L71" i="56"/>
  <c r="H71" i="56"/>
  <c r="D71" i="56"/>
  <c r="O70" i="56"/>
  <c r="K70" i="56"/>
  <c r="G70" i="56"/>
  <c r="C70" i="56"/>
  <c r="N69" i="56"/>
  <c r="J69" i="56"/>
  <c r="F69" i="56"/>
  <c r="Q68" i="56"/>
  <c r="M68" i="56"/>
  <c r="I68" i="56"/>
  <c r="E68" i="56"/>
  <c r="P66" i="56"/>
  <c r="F58" i="56"/>
  <c r="D56" i="56"/>
  <c r="Q53" i="56"/>
  <c r="O51" i="56"/>
  <c r="M49" i="56"/>
  <c r="O26" i="56"/>
  <c r="O22" i="56"/>
  <c r="K22" i="56"/>
  <c r="G22" i="56"/>
  <c r="C22" i="56"/>
  <c r="N21" i="56"/>
  <c r="F21" i="56"/>
  <c r="Q20" i="56"/>
  <c r="M20" i="56"/>
  <c r="I20" i="56"/>
  <c r="E20" i="56"/>
  <c r="P19" i="56"/>
  <c r="L19" i="56"/>
  <c r="H19" i="56"/>
  <c r="D19" i="56"/>
  <c r="O18" i="56"/>
  <c r="K18" i="56"/>
  <c r="G18" i="56"/>
  <c r="C18" i="56"/>
  <c r="N17" i="56"/>
  <c r="J17" i="56"/>
  <c r="F17" i="56"/>
  <c r="Q16" i="56"/>
  <c r="M16" i="56"/>
  <c r="I16" i="56"/>
  <c r="E16" i="56"/>
  <c r="P15" i="56"/>
  <c r="L15" i="56"/>
  <c r="H15" i="56"/>
  <c r="D15" i="56"/>
  <c r="G14" i="56"/>
  <c r="F13" i="56"/>
  <c r="H11" i="56"/>
  <c r="D11" i="56"/>
  <c r="O10" i="56"/>
  <c r="K10" i="56"/>
  <c r="G10" i="56"/>
  <c r="C10" i="56"/>
  <c r="N9" i="56"/>
  <c r="J9" i="56"/>
  <c r="F9" i="56"/>
  <c r="H145" i="56"/>
  <c r="O127" i="56"/>
  <c r="O159" i="56"/>
  <c r="K159" i="56"/>
  <c r="G159" i="56"/>
  <c r="C159" i="56"/>
  <c r="Q157" i="56"/>
  <c r="M157" i="56"/>
  <c r="I157" i="56"/>
  <c r="E157" i="56"/>
  <c r="P156" i="56"/>
  <c r="L156" i="56"/>
  <c r="H156" i="56"/>
  <c r="D156" i="56"/>
  <c r="O155" i="56"/>
  <c r="K155" i="56"/>
  <c r="G155" i="56"/>
  <c r="C155" i="56"/>
  <c r="N154" i="56"/>
  <c r="J154" i="56"/>
  <c r="F154" i="56"/>
  <c r="Q153" i="56"/>
  <c r="M153" i="56"/>
  <c r="I153" i="56"/>
  <c r="E153" i="56"/>
  <c r="P148" i="56"/>
  <c r="L148" i="56"/>
  <c r="H148" i="56"/>
  <c r="D148" i="56"/>
  <c r="N84" i="56"/>
  <c r="F84" i="56"/>
  <c r="N46" i="56"/>
  <c r="F46" i="56"/>
  <c r="P159" i="56"/>
  <c r="L159" i="56"/>
  <c r="H159" i="56"/>
  <c r="D159" i="56"/>
  <c r="N157" i="56"/>
  <c r="J157" i="56"/>
  <c r="F157" i="56"/>
  <c r="Q156" i="56"/>
  <c r="M156" i="56"/>
  <c r="I156" i="56"/>
  <c r="E156" i="56"/>
  <c r="P155" i="56"/>
  <c r="L155" i="56"/>
  <c r="H155" i="56"/>
  <c r="D155" i="56"/>
  <c r="O154" i="56"/>
  <c r="K154" i="56"/>
  <c r="G154" i="56"/>
  <c r="C154" i="56"/>
  <c r="N153" i="56"/>
  <c r="J153" i="56"/>
  <c r="F153" i="56"/>
  <c r="Q148" i="56"/>
  <c r="M148" i="56"/>
  <c r="I148" i="56"/>
  <c r="E148" i="56"/>
  <c r="L145" i="56"/>
  <c r="P141" i="56"/>
  <c r="L141" i="56"/>
  <c r="H141" i="56"/>
  <c r="D141" i="56"/>
  <c r="O140" i="56"/>
  <c r="N139" i="56"/>
  <c r="J139" i="56"/>
  <c r="F139" i="56"/>
  <c r="Q138" i="56"/>
  <c r="M138" i="56"/>
  <c r="I138" i="56"/>
  <c r="E138" i="56"/>
  <c r="P137" i="56"/>
  <c r="L137" i="56"/>
  <c r="H137" i="56"/>
  <c r="D137" i="56"/>
  <c r="O136" i="56"/>
  <c r="K136" i="56"/>
  <c r="G136" i="56"/>
  <c r="C136" i="56"/>
  <c r="N135" i="56"/>
  <c r="J135" i="56"/>
  <c r="F135" i="56"/>
  <c r="Q134" i="56"/>
  <c r="M134" i="56"/>
  <c r="I134" i="56"/>
  <c r="E134" i="56"/>
  <c r="P133" i="56"/>
  <c r="L133" i="56"/>
  <c r="H133" i="56"/>
  <c r="D133" i="56"/>
  <c r="O132" i="56"/>
  <c r="K132" i="56"/>
  <c r="G132" i="56"/>
  <c r="C132" i="56"/>
  <c r="N131" i="56"/>
  <c r="J131" i="56"/>
  <c r="F131" i="56"/>
  <c r="Q130" i="56"/>
  <c r="M130" i="56"/>
  <c r="I130" i="56"/>
  <c r="E130" i="56"/>
  <c r="N122" i="56"/>
  <c r="J122" i="56"/>
  <c r="F122" i="56"/>
  <c r="P120" i="56"/>
  <c r="L120" i="56"/>
  <c r="H120" i="56"/>
  <c r="D120" i="56"/>
  <c r="O119" i="56"/>
  <c r="K119" i="56"/>
  <c r="G119" i="56"/>
  <c r="C119" i="56"/>
  <c r="N118" i="56"/>
  <c r="J118" i="56"/>
  <c r="F118" i="56"/>
  <c r="Q117" i="56"/>
  <c r="M117" i="56"/>
  <c r="I117" i="56"/>
  <c r="E117" i="56"/>
  <c r="P116" i="56"/>
  <c r="L116" i="56"/>
  <c r="H116" i="56"/>
  <c r="D116" i="56"/>
  <c r="O111" i="56"/>
  <c r="K111" i="56"/>
  <c r="G111" i="56"/>
  <c r="C111" i="56"/>
  <c r="O60" i="56"/>
  <c r="K60" i="56"/>
  <c r="G60" i="56"/>
  <c r="C60" i="56"/>
  <c r="F59" i="56"/>
  <c r="Q58" i="56"/>
  <c r="M58" i="56"/>
  <c r="I58" i="56"/>
  <c r="E58" i="56"/>
  <c r="P57" i="56"/>
  <c r="L57" i="56"/>
  <c r="H57" i="56"/>
  <c r="D57" i="56"/>
  <c r="O56" i="56"/>
  <c r="K56" i="56"/>
  <c r="G56" i="56"/>
  <c r="C56" i="56"/>
  <c r="N55" i="56"/>
  <c r="J55" i="56"/>
  <c r="F55" i="56"/>
  <c r="Q54" i="56"/>
  <c r="M54" i="56"/>
  <c r="I54" i="56"/>
  <c r="E54" i="56"/>
  <c r="P53" i="56"/>
  <c r="L53" i="56"/>
  <c r="H53" i="56"/>
  <c r="D53" i="56"/>
  <c r="O52" i="56"/>
  <c r="K52" i="56"/>
  <c r="G52" i="56"/>
  <c r="C52" i="56"/>
  <c r="N51" i="56"/>
  <c r="J51" i="56"/>
  <c r="F51" i="56"/>
  <c r="Q50" i="56"/>
  <c r="M50" i="56"/>
  <c r="I50" i="56"/>
  <c r="E50" i="56"/>
  <c r="P49" i="56"/>
  <c r="L49" i="56"/>
  <c r="H49" i="56"/>
  <c r="D49" i="56"/>
  <c r="P46" i="56"/>
  <c r="L46" i="56"/>
  <c r="H46" i="56"/>
  <c r="D46" i="56"/>
  <c r="O45" i="56"/>
  <c r="K45" i="56"/>
  <c r="G45" i="56"/>
  <c r="C45" i="56"/>
  <c r="F41" i="56"/>
  <c r="D39" i="56"/>
  <c r="Q36" i="56"/>
  <c r="O34" i="56"/>
  <c r="M32" i="56"/>
  <c r="K30" i="56"/>
  <c r="N22" i="56"/>
  <c r="J22" i="56"/>
  <c r="F22" i="56"/>
  <c r="M21" i="56"/>
  <c r="E21" i="56"/>
  <c r="P20" i="56"/>
  <c r="L20" i="56"/>
  <c r="H20" i="56"/>
  <c r="D20" i="56"/>
  <c r="O19" i="56"/>
  <c r="K19" i="56"/>
  <c r="G19" i="56"/>
  <c r="C19" i="56"/>
  <c r="N18" i="56"/>
  <c r="J18" i="56"/>
  <c r="F18" i="56"/>
  <c r="Q17" i="56"/>
  <c r="M17" i="56"/>
  <c r="I17" i="56"/>
  <c r="E17" i="56"/>
  <c r="P16" i="56"/>
  <c r="L16" i="56"/>
  <c r="H16" i="56"/>
  <c r="D16" i="56"/>
  <c r="O15" i="56"/>
  <c r="K15" i="56"/>
  <c r="G15" i="56"/>
  <c r="C15" i="56"/>
  <c r="F14" i="56"/>
  <c r="L12" i="56"/>
  <c r="H12" i="56"/>
  <c r="D12" i="56"/>
  <c r="G11" i="56"/>
  <c r="C11" i="56"/>
  <c r="N10" i="56"/>
  <c r="J10" i="56"/>
  <c r="F10" i="56"/>
  <c r="Q9" i="56"/>
  <c r="M9" i="56"/>
  <c r="I9" i="56"/>
  <c r="E9" i="56"/>
  <c r="P7" i="56"/>
  <c r="C5" i="56"/>
  <c r="N126" i="56"/>
  <c r="Q122" i="56"/>
  <c r="M122" i="56"/>
  <c r="I122" i="56"/>
  <c r="E122" i="56"/>
  <c r="O120" i="56"/>
  <c r="K120" i="56"/>
  <c r="G120" i="56"/>
  <c r="C120" i="56"/>
  <c r="N119" i="56"/>
  <c r="J119" i="56"/>
  <c r="F119" i="56"/>
  <c r="Q118" i="56"/>
  <c r="M118" i="56"/>
  <c r="I118" i="56"/>
  <c r="E118" i="56"/>
  <c r="P117" i="56"/>
  <c r="L117" i="56"/>
  <c r="H117" i="56"/>
  <c r="D117" i="56"/>
  <c r="O116" i="56"/>
  <c r="K116" i="56"/>
  <c r="G116" i="56"/>
  <c r="C116" i="56"/>
  <c r="N111" i="56"/>
  <c r="J111" i="56"/>
  <c r="F111" i="56"/>
  <c r="O108" i="56"/>
  <c r="K108" i="56"/>
  <c r="G108" i="56"/>
  <c r="C108" i="56"/>
  <c r="K101" i="56"/>
  <c r="I99" i="56"/>
  <c r="G97" i="56"/>
  <c r="F92" i="56"/>
  <c r="P90" i="56"/>
  <c r="N88" i="56"/>
  <c r="L86" i="56"/>
  <c r="P84" i="56"/>
  <c r="L84" i="56"/>
  <c r="H84" i="56"/>
  <c r="D84" i="56"/>
  <c r="O83" i="56"/>
  <c r="K83" i="56"/>
  <c r="G83" i="56"/>
  <c r="C83" i="56"/>
  <c r="E78" i="56"/>
  <c r="C76" i="56"/>
  <c r="P73" i="56"/>
  <c r="N71" i="56"/>
  <c r="L69" i="56"/>
  <c r="J67" i="56"/>
  <c r="N65" i="56"/>
  <c r="J65" i="56"/>
  <c r="F65" i="56"/>
  <c r="Q64" i="56"/>
  <c r="M64" i="56"/>
  <c r="I64" i="56"/>
  <c r="E64" i="56"/>
  <c r="N60" i="56"/>
  <c r="J60" i="56"/>
  <c r="F60" i="56"/>
  <c r="Q59" i="56"/>
  <c r="I59" i="56"/>
  <c r="P58" i="56"/>
  <c r="L58" i="56"/>
  <c r="H58" i="56"/>
  <c r="D58" i="56"/>
  <c r="O57" i="56"/>
  <c r="K57" i="56"/>
  <c r="G57" i="56"/>
  <c r="C57" i="56"/>
  <c r="N56" i="56"/>
  <c r="J56" i="56"/>
  <c r="F56" i="56"/>
  <c r="Q55" i="56"/>
  <c r="M55" i="56"/>
  <c r="I55" i="56"/>
  <c r="E55" i="56"/>
  <c r="P54" i="56"/>
  <c r="L54" i="56"/>
  <c r="H54" i="56"/>
  <c r="D54" i="56"/>
  <c r="O53" i="56"/>
  <c r="K53" i="56"/>
  <c r="G53" i="56"/>
  <c r="C53" i="56"/>
  <c r="N52" i="56"/>
  <c r="J52" i="56"/>
  <c r="F52" i="56"/>
  <c r="Q51" i="56"/>
  <c r="M51" i="56"/>
  <c r="I51" i="56"/>
  <c r="E51" i="56"/>
  <c r="P50" i="56"/>
  <c r="L50" i="56"/>
  <c r="H50" i="56"/>
  <c r="D50" i="56"/>
  <c r="O49" i="56"/>
  <c r="K49" i="56"/>
  <c r="G49" i="56"/>
  <c r="C49" i="56"/>
  <c r="Q41" i="56"/>
  <c r="M41" i="56"/>
  <c r="I41" i="56"/>
  <c r="E41" i="56"/>
  <c r="P40" i="56"/>
  <c r="L40" i="56"/>
  <c r="H40" i="56"/>
  <c r="D40" i="56"/>
  <c r="O39" i="56"/>
  <c r="K39" i="56"/>
  <c r="G39" i="56"/>
  <c r="C39" i="56"/>
  <c r="N38" i="56"/>
  <c r="J38" i="56"/>
  <c r="F38" i="56"/>
  <c r="Q37" i="56"/>
  <c r="M37" i="56"/>
  <c r="I37" i="56"/>
  <c r="E37" i="56"/>
  <c r="P36" i="56"/>
  <c r="L36" i="56"/>
  <c r="H36" i="56"/>
  <c r="D36" i="56"/>
  <c r="O35" i="56"/>
  <c r="K35" i="56"/>
  <c r="G35" i="56"/>
  <c r="C35" i="56"/>
  <c r="N34" i="56"/>
  <c r="J34" i="56"/>
  <c r="F34" i="56"/>
  <c r="Q33" i="56"/>
  <c r="M33" i="56"/>
  <c r="I33" i="56"/>
  <c r="E33" i="56"/>
  <c r="P32" i="56"/>
  <c r="L32" i="56"/>
  <c r="H32" i="56"/>
  <c r="D32" i="56"/>
  <c r="O31" i="56"/>
  <c r="K31" i="56"/>
  <c r="G31" i="56"/>
  <c r="C31" i="56"/>
  <c r="N30" i="56"/>
  <c r="J30" i="56"/>
  <c r="F30" i="56"/>
  <c r="N27" i="56"/>
  <c r="J27" i="56"/>
  <c r="F27" i="56"/>
  <c r="Q26" i="56"/>
  <c r="M26" i="56"/>
  <c r="I26" i="56"/>
  <c r="E26" i="56"/>
  <c r="J93" i="6"/>
  <c r="C16" i="24"/>
  <c r="C27" i="24"/>
  <c r="C27" i="27" s="1"/>
  <c r="F93" i="6"/>
  <c r="C16" i="23"/>
  <c r="C4" i="25"/>
  <c r="C4" i="28" s="1"/>
  <c r="N162" i="46"/>
  <c r="N144" i="46"/>
  <c r="F144" i="46"/>
  <c r="H52" i="6"/>
  <c r="D52" i="6"/>
  <c r="J27" i="8"/>
  <c r="F17" i="8"/>
  <c r="F15" i="8"/>
  <c r="J4" i="8"/>
  <c r="M27" i="11"/>
  <c r="E27" i="11"/>
  <c r="M4" i="11"/>
  <c r="E4" i="11"/>
  <c r="N32" i="12"/>
  <c r="B32" i="12"/>
  <c r="B32" i="15" s="1"/>
  <c r="F31" i="12"/>
  <c r="J30" i="12"/>
  <c r="N29" i="12"/>
  <c r="F29" i="12"/>
  <c r="F28" i="12"/>
  <c r="N26" i="12"/>
  <c r="B26" i="12"/>
  <c r="B26" i="15" s="1"/>
  <c r="F25" i="12"/>
  <c r="N24" i="12"/>
  <c r="F24" i="12"/>
  <c r="N22" i="12"/>
  <c r="B22" i="12"/>
  <c r="B22" i="15" s="1"/>
  <c r="F21" i="12"/>
  <c r="J20" i="12"/>
  <c r="N19" i="12"/>
  <c r="B19" i="12"/>
  <c r="B19" i="15" s="1"/>
  <c r="J18" i="12"/>
  <c r="F14" i="12"/>
  <c r="J13" i="12"/>
  <c r="N12" i="12"/>
  <c r="N11" i="12"/>
  <c r="B11" i="12"/>
  <c r="B11" i="15" s="1"/>
  <c r="F10" i="12"/>
  <c r="J9" i="12"/>
  <c r="N8" i="12"/>
  <c r="N7" i="12"/>
  <c r="N6" i="12"/>
  <c r="B6" i="12"/>
  <c r="B6" i="15" s="1"/>
  <c r="F5" i="12"/>
  <c r="O32" i="13"/>
  <c r="G32" i="13"/>
  <c r="K31" i="13"/>
  <c r="C31" i="13"/>
  <c r="G30" i="13"/>
  <c r="K29" i="13"/>
  <c r="O28" i="13"/>
  <c r="C28" i="13"/>
  <c r="K26" i="13"/>
  <c r="O25" i="13"/>
  <c r="C25" i="13"/>
  <c r="G24" i="13"/>
  <c r="K23" i="13"/>
  <c r="K23" i="16" s="1"/>
  <c r="O22" i="13"/>
  <c r="C22" i="13"/>
  <c r="K21" i="13"/>
  <c r="K20" i="13"/>
  <c r="K19" i="13"/>
  <c r="C19" i="13"/>
  <c r="G18" i="13"/>
  <c r="K14" i="13"/>
  <c r="O13" i="13"/>
  <c r="G13" i="13"/>
  <c r="O12" i="13"/>
  <c r="C12" i="13"/>
  <c r="K11" i="13"/>
  <c r="C11" i="13"/>
  <c r="K10" i="13"/>
  <c r="C10" i="13"/>
  <c r="G9" i="13"/>
  <c r="C9" i="13"/>
  <c r="O8" i="13"/>
  <c r="G8" i="13"/>
  <c r="G7" i="13"/>
  <c r="O6" i="13"/>
  <c r="C6" i="13"/>
  <c r="G5" i="13"/>
  <c r="P15" i="14"/>
  <c r="P15" i="17" s="1"/>
  <c r="D15" i="14"/>
  <c r="D15" i="17" s="1"/>
  <c r="K27" i="18"/>
  <c r="K27" i="24" s="1"/>
  <c r="K27" i="27" s="1"/>
  <c r="M17" i="18"/>
  <c r="P4" i="18"/>
  <c r="P3" i="18" s="1"/>
  <c r="H4" i="18"/>
  <c r="H3" i="18" s="1"/>
  <c r="H16" i="24" s="1"/>
  <c r="N4" i="20"/>
  <c r="J30" i="25"/>
  <c r="J30" i="28" s="1"/>
  <c r="M29" i="25"/>
  <c r="M29" i="28" s="1"/>
  <c r="P28" i="25"/>
  <c r="P28" i="28" s="1"/>
  <c r="H28" i="25"/>
  <c r="H28" i="28" s="1"/>
  <c r="F22" i="25"/>
  <c r="F22" i="28" s="1"/>
  <c r="I21" i="25"/>
  <c r="I21" i="28" s="1"/>
  <c r="L20" i="25"/>
  <c r="L20" i="28" s="1"/>
  <c r="O19" i="25"/>
  <c r="O19" i="28" s="1"/>
  <c r="G19" i="25"/>
  <c r="G19" i="28" s="1"/>
  <c r="F18" i="25"/>
  <c r="F18" i="28" s="1"/>
  <c r="E9" i="25"/>
  <c r="E9" i="28" s="1"/>
  <c r="L8" i="25"/>
  <c r="L8" i="28" s="1"/>
  <c r="O7" i="25"/>
  <c r="O7" i="28" s="1"/>
  <c r="C7" i="25"/>
  <c r="C7" i="28" s="1"/>
  <c r="F6" i="25"/>
  <c r="F6" i="28" s="1"/>
  <c r="I5" i="25"/>
  <c r="I5" i="28" s="1"/>
  <c r="P16" i="28"/>
  <c r="B109" i="44"/>
  <c r="B82" i="44"/>
  <c r="F165" i="46"/>
  <c r="N147" i="46"/>
  <c r="F145" i="46"/>
  <c r="N129" i="46"/>
  <c r="N86" i="46"/>
  <c r="N67" i="46"/>
  <c r="F64" i="46"/>
  <c r="K8" i="46"/>
  <c r="F5" i="46"/>
  <c r="N52" i="6"/>
  <c r="F52" i="6"/>
  <c r="P27" i="8"/>
  <c r="H27" i="8"/>
  <c r="P17" i="8"/>
  <c r="L17" i="8"/>
  <c r="D17" i="8"/>
  <c r="L15" i="8"/>
  <c r="H15" i="8"/>
  <c r="L4" i="8"/>
  <c r="D4" i="8"/>
  <c r="F32" i="10"/>
  <c r="N31" i="10"/>
  <c r="N30" i="10"/>
  <c r="F30" i="10"/>
  <c r="J29" i="10"/>
  <c r="B29" i="10"/>
  <c r="J28" i="10"/>
  <c r="B28" i="10"/>
  <c r="F26" i="10"/>
  <c r="B24" i="10"/>
  <c r="J22" i="10"/>
  <c r="N21" i="10"/>
  <c r="N20" i="10"/>
  <c r="F20" i="10"/>
  <c r="F19" i="10"/>
  <c r="N18" i="10"/>
  <c r="F18" i="10"/>
  <c r="J16" i="10"/>
  <c r="B16" i="10"/>
  <c r="J14" i="10"/>
  <c r="B14" i="10"/>
  <c r="N13" i="10"/>
  <c r="F13" i="10"/>
  <c r="F12" i="10"/>
  <c r="F11" i="10"/>
  <c r="N10" i="10"/>
  <c r="B9" i="10"/>
  <c r="J8" i="10"/>
  <c r="B8" i="10"/>
  <c r="J7" i="10"/>
  <c r="B7" i="10"/>
  <c r="J5" i="10"/>
  <c r="F5" i="10"/>
  <c r="O27" i="11"/>
  <c r="K27" i="11"/>
  <c r="C27" i="11"/>
  <c r="O4" i="11"/>
  <c r="G4" i="11"/>
  <c r="C4" i="11"/>
  <c r="P5" i="12"/>
  <c r="H5" i="12"/>
  <c r="Q32" i="13"/>
  <c r="I32" i="13"/>
  <c r="Q31" i="13"/>
  <c r="I31" i="13"/>
  <c r="E31" i="13"/>
  <c r="M30" i="13"/>
  <c r="E30" i="13"/>
  <c r="Q29" i="13"/>
  <c r="I29" i="13"/>
  <c r="Q28" i="13"/>
  <c r="I28" i="13"/>
  <c r="M26" i="13"/>
  <c r="E26" i="13"/>
  <c r="M25" i="13"/>
  <c r="I25" i="13"/>
  <c r="Q24" i="13"/>
  <c r="I24" i="13"/>
  <c r="Q23" i="13"/>
  <c r="Q23" i="16" s="1"/>
  <c r="M23" i="13"/>
  <c r="M23" i="16" s="1"/>
  <c r="E23" i="13"/>
  <c r="E23" i="16" s="1"/>
  <c r="M22" i="13"/>
  <c r="E22" i="13"/>
  <c r="M21" i="13"/>
  <c r="I21" i="13"/>
  <c r="M20" i="13"/>
  <c r="E20" i="13"/>
  <c r="M19" i="13"/>
  <c r="E19" i="13"/>
  <c r="M18" i="13"/>
  <c r="I18" i="13"/>
  <c r="M14" i="13"/>
  <c r="Q13" i="13"/>
  <c r="M13" i="13"/>
  <c r="E13" i="13"/>
  <c r="M12" i="13"/>
  <c r="I12" i="13"/>
  <c r="Q11" i="13"/>
  <c r="I11" i="13"/>
  <c r="Q10" i="13"/>
  <c r="I10" i="13"/>
  <c r="Q9" i="13"/>
  <c r="M9" i="13"/>
  <c r="E9" i="13"/>
  <c r="M8" i="13"/>
  <c r="E8" i="13"/>
  <c r="Q7" i="13"/>
  <c r="I7" i="13"/>
  <c r="E7" i="13"/>
  <c r="M6" i="13"/>
  <c r="E6" i="13"/>
  <c r="M5" i="13"/>
  <c r="I5" i="13"/>
  <c r="E5" i="13"/>
  <c r="F15" i="14"/>
  <c r="F15" i="17" s="1"/>
  <c r="Q27" i="18"/>
  <c r="Q27" i="24" s="1"/>
  <c r="Q27" i="27" s="1"/>
  <c r="I27" i="18"/>
  <c r="I27" i="25" s="1"/>
  <c r="I27" i="28" s="1"/>
  <c r="E27" i="18"/>
  <c r="E27" i="24" s="1"/>
  <c r="E27" i="27" s="1"/>
  <c r="K17" i="18"/>
  <c r="C17" i="25"/>
  <c r="C17" i="28" s="1"/>
  <c r="L14" i="18"/>
  <c r="L14" i="23" s="1"/>
  <c r="L14" i="26" s="1"/>
  <c r="D14" i="18"/>
  <c r="D14" i="23" s="1"/>
  <c r="D14" i="26" s="1"/>
  <c r="N4" i="18"/>
  <c r="N3" i="18" s="1"/>
  <c r="J4" i="18"/>
  <c r="J3" i="18" s="1"/>
  <c r="L4" i="20"/>
  <c r="D4" i="20"/>
  <c r="O32" i="21"/>
  <c r="G32" i="21"/>
  <c r="N31" i="21"/>
  <c r="F31" i="21"/>
  <c r="Q30" i="21"/>
  <c r="E30" i="21"/>
  <c r="L29" i="21"/>
  <c r="D29" i="21"/>
  <c r="O28" i="21"/>
  <c r="G28" i="21"/>
  <c r="M26" i="21"/>
  <c r="E26" i="21"/>
  <c r="L25" i="21"/>
  <c r="D25" i="21"/>
  <c r="K24" i="21"/>
  <c r="C24" i="21"/>
  <c r="M22" i="21"/>
  <c r="E22" i="21"/>
  <c r="L21" i="21"/>
  <c r="D21" i="21"/>
  <c r="K20" i="21"/>
  <c r="C20" i="21"/>
  <c r="N19" i="21"/>
  <c r="Q18" i="21"/>
  <c r="I18" i="21"/>
  <c r="K16" i="21"/>
  <c r="C16" i="21"/>
  <c r="M14" i="21"/>
  <c r="I14" i="21"/>
  <c r="L13" i="21"/>
  <c r="H13" i="21"/>
  <c r="O12" i="21"/>
  <c r="G12" i="21"/>
  <c r="N11" i="21"/>
  <c r="F11" i="21"/>
  <c r="I10" i="21"/>
  <c r="E10" i="21"/>
  <c r="L9" i="21"/>
  <c r="D9" i="21"/>
  <c r="K8" i="21"/>
  <c r="C8" i="21"/>
  <c r="J7" i="21"/>
  <c r="Q6" i="21"/>
  <c r="M6" i="21"/>
  <c r="E6" i="21"/>
  <c r="H5" i="21"/>
  <c r="Q29" i="23"/>
  <c r="Q29" i="26" s="1"/>
  <c r="I29" i="23"/>
  <c r="I29" i="26" s="1"/>
  <c r="P28" i="23"/>
  <c r="P28" i="26" s="1"/>
  <c r="D28" i="23"/>
  <c r="D28" i="26" s="1"/>
  <c r="N22" i="23"/>
  <c r="N22" i="26" s="1"/>
  <c r="J22" i="23"/>
  <c r="J22" i="26" s="1"/>
  <c r="Q21" i="23"/>
  <c r="Q21" i="26" s="1"/>
  <c r="I21" i="23"/>
  <c r="I21" i="26" s="1"/>
  <c r="P20" i="23"/>
  <c r="P20" i="26" s="1"/>
  <c r="H20" i="23"/>
  <c r="H20" i="26" s="1"/>
  <c r="O19" i="23"/>
  <c r="O19" i="26" s="1"/>
  <c r="K19" i="23"/>
  <c r="K19" i="26" s="1"/>
  <c r="N18" i="23"/>
  <c r="N18" i="26" s="1"/>
  <c r="F18" i="23"/>
  <c r="F18" i="26" s="1"/>
  <c r="M9" i="23"/>
  <c r="M9" i="26" s="1"/>
  <c r="I9" i="23"/>
  <c r="I9" i="26" s="1"/>
  <c r="P8" i="23"/>
  <c r="P8" i="26" s="1"/>
  <c r="H8" i="23"/>
  <c r="H8" i="26" s="1"/>
  <c r="G7" i="23"/>
  <c r="G7" i="26" s="1"/>
  <c r="N6" i="23"/>
  <c r="N6" i="26" s="1"/>
  <c r="F6" i="23"/>
  <c r="F6" i="26" s="1"/>
  <c r="M5" i="23"/>
  <c r="M5" i="26" s="1"/>
  <c r="I5" i="23"/>
  <c r="I5" i="26" s="1"/>
  <c r="J28" i="25"/>
  <c r="J28" i="28" s="1"/>
  <c r="L18" i="25"/>
  <c r="L18" i="28" s="1"/>
  <c r="D18" i="25"/>
  <c r="D18" i="28" s="1"/>
  <c r="K5" i="25"/>
  <c r="K5" i="28" s="1"/>
  <c r="C5" i="25"/>
  <c r="C5" i="28" s="1"/>
  <c r="L16" i="28"/>
  <c r="Q165" i="46"/>
  <c r="I165" i="46"/>
  <c r="Q147" i="46"/>
  <c r="I147" i="46"/>
  <c r="M129" i="46"/>
  <c r="E129" i="46"/>
  <c r="M110" i="46"/>
  <c r="E110" i="46"/>
  <c r="Q86" i="46"/>
  <c r="O27" i="8"/>
  <c r="K27" i="8"/>
  <c r="G27" i="8"/>
  <c r="C27" i="8"/>
  <c r="O17" i="8"/>
  <c r="K17" i="8"/>
  <c r="G17" i="8"/>
  <c r="C17" i="8"/>
  <c r="O15" i="8"/>
  <c r="K15" i="8"/>
  <c r="G15" i="8"/>
  <c r="C15" i="8"/>
  <c r="O4" i="8"/>
  <c r="K4" i="8"/>
  <c r="G4" i="8"/>
  <c r="C4" i="8"/>
  <c r="D15" i="10"/>
  <c r="M32" i="10"/>
  <c r="E32" i="10"/>
  <c r="M31" i="10"/>
  <c r="Q30" i="10"/>
  <c r="I30" i="10"/>
  <c r="M29" i="10"/>
  <c r="E29" i="10"/>
  <c r="M28" i="10"/>
  <c r="E28" i="10"/>
  <c r="Q26" i="10"/>
  <c r="I26" i="10"/>
  <c r="Q25" i="10"/>
  <c r="E25" i="10"/>
  <c r="M24" i="10"/>
  <c r="E24" i="10"/>
  <c r="I23" i="10"/>
  <c r="Q22" i="10"/>
  <c r="I22" i="10"/>
  <c r="Q21" i="10"/>
  <c r="E21" i="10"/>
  <c r="Q20" i="10"/>
  <c r="I20" i="10"/>
  <c r="Q19" i="10"/>
  <c r="I19" i="10"/>
  <c r="Q18" i="10"/>
  <c r="E18" i="10"/>
  <c r="Q16" i="10"/>
  <c r="M16" i="10"/>
  <c r="I16" i="10"/>
  <c r="E16" i="10"/>
  <c r="Q14" i="10"/>
  <c r="I14" i="10"/>
  <c r="E14" i="10"/>
  <c r="I13" i="10"/>
  <c r="Q12" i="10"/>
  <c r="E12" i="10"/>
  <c r="M11" i="10"/>
  <c r="E11" i="10"/>
  <c r="M10" i="10"/>
  <c r="E10" i="10"/>
  <c r="I9" i="10"/>
  <c r="Q8" i="10"/>
  <c r="I8" i="10"/>
  <c r="M7" i="10"/>
  <c r="Q6" i="10"/>
  <c r="I6" i="10"/>
  <c r="Q5" i="10"/>
  <c r="Q28" i="14"/>
  <c r="I28" i="14"/>
  <c r="Q18" i="14"/>
  <c r="M18" i="14"/>
  <c r="I18" i="14"/>
  <c r="Q9" i="14"/>
  <c r="I9" i="14"/>
  <c r="Q8" i="14"/>
  <c r="I8" i="14"/>
  <c r="Q7" i="14"/>
  <c r="I7" i="14"/>
  <c r="Q6" i="14"/>
  <c r="E6" i="14"/>
  <c r="Q5" i="14"/>
  <c r="M5" i="14"/>
  <c r="I5" i="14"/>
  <c r="E5" i="14"/>
  <c r="L16" i="17"/>
  <c r="H16" i="17"/>
  <c r="L27" i="18"/>
  <c r="L27" i="23" s="1"/>
  <c r="L27" i="26" s="1"/>
  <c r="H27" i="18"/>
  <c r="H27" i="25" s="1"/>
  <c r="H27" i="28" s="1"/>
  <c r="D27" i="18"/>
  <c r="D27" i="23" s="1"/>
  <c r="D27" i="26" s="1"/>
  <c r="N17" i="18"/>
  <c r="J17" i="18"/>
  <c r="O14" i="18"/>
  <c r="O14" i="24" s="1"/>
  <c r="O14" i="27" s="1"/>
  <c r="K14" i="18"/>
  <c r="K14" i="24" s="1"/>
  <c r="K14" i="27" s="1"/>
  <c r="G14" i="18"/>
  <c r="G14" i="24" s="1"/>
  <c r="G14" i="27" s="1"/>
  <c r="C14" i="24"/>
  <c r="C14" i="27" s="1"/>
  <c r="Q4" i="18"/>
  <c r="Q3" i="18" s="1"/>
  <c r="M4" i="18"/>
  <c r="M3" i="18" s="1"/>
  <c r="M16" i="23" s="1"/>
  <c r="I4" i="18"/>
  <c r="I3" i="18" s="1"/>
  <c r="I16" i="23" s="1"/>
  <c r="E4" i="18"/>
  <c r="E3" i="18" s="1"/>
  <c r="C27" i="23"/>
  <c r="C27" i="26" s="1"/>
  <c r="O15" i="21"/>
  <c r="K15" i="21"/>
  <c r="G15" i="21"/>
  <c r="C15" i="21"/>
  <c r="N15" i="21"/>
  <c r="J15" i="21"/>
  <c r="F15" i="21"/>
  <c r="O4" i="20"/>
  <c r="K4" i="20"/>
  <c r="G4" i="20"/>
  <c r="N32" i="21"/>
  <c r="J32" i="21"/>
  <c r="F32" i="21"/>
  <c r="Q31" i="21"/>
  <c r="M31" i="21"/>
  <c r="I31" i="21"/>
  <c r="E31" i="21"/>
  <c r="P30" i="21"/>
  <c r="L30" i="21"/>
  <c r="H30" i="21"/>
  <c r="D30" i="21"/>
  <c r="O29" i="21"/>
  <c r="K29" i="21"/>
  <c r="G29" i="21"/>
  <c r="C29" i="21"/>
  <c r="N28" i="21"/>
  <c r="J28" i="21"/>
  <c r="F28" i="21"/>
  <c r="P26" i="21"/>
  <c r="L26" i="21"/>
  <c r="H26" i="21"/>
  <c r="D26" i="21"/>
  <c r="O25" i="21"/>
  <c r="K25" i="21"/>
  <c r="G25" i="21"/>
  <c r="C25" i="21"/>
  <c r="N24" i="21"/>
  <c r="J24" i="21"/>
  <c r="F24" i="21"/>
  <c r="Q23" i="21"/>
  <c r="M23" i="21"/>
  <c r="I23" i="21"/>
  <c r="E23" i="21"/>
  <c r="P22" i="21"/>
  <c r="L22" i="21"/>
  <c r="H22" i="21"/>
  <c r="D22" i="21"/>
  <c r="O21" i="21"/>
  <c r="K21" i="21"/>
  <c r="G21" i="21"/>
  <c r="C21" i="21"/>
  <c r="N20" i="21"/>
  <c r="J20" i="21"/>
  <c r="F20" i="21"/>
  <c r="Q19" i="21"/>
  <c r="M19" i="21"/>
  <c r="I19" i="21"/>
  <c r="E19" i="21"/>
  <c r="P18" i="21"/>
  <c r="L18" i="21"/>
  <c r="H18" i="21"/>
  <c r="D18" i="21"/>
  <c r="N16" i="21"/>
  <c r="J16" i="21"/>
  <c r="F16" i="21"/>
  <c r="P14" i="21"/>
  <c r="L14" i="21"/>
  <c r="H14" i="21"/>
  <c r="D14" i="21"/>
  <c r="O13" i="21"/>
  <c r="K13" i="21"/>
  <c r="G13" i="21"/>
  <c r="C13" i="21"/>
  <c r="N12" i="21"/>
  <c r="J12" i="21"/>
  <c r="F12" i="21"/>
  <c r="Q11" i="21"/>
  <c r="M11" i="21"/>
  <c r="I11" i="21"/>
  <c r="E11" i="21"/>
  <c r="P10" i="21"/>
  <c r="L10" i="21"/>
  <c r="H10" i="21"/>
  <c r="D10" i="21"/>
  <c r="O9" i="21"/>
  <c r="K9" i="21"/>
  <c r="G9" i="21"/>
  <c r="C9" i="21"/>
  <c r="N8" i="21"/>
  <c r="J8" i="21"/>
  <c r="F8" i="21"/>
  <c r="Q7" i="21"/>
  <c r="M7" i="21"/>
  <c r="I7" i="21"/>
  <c r="E7" i="21"/>
  <c r="P6" i="21"/>
  <c r="L6" i="21"/>
  <c r="H6" i="21"/>
  <c r="D6" i="21"/>
  <c r="O5" i="21"/>
  <c r="K5" i="21"/>
  <c r="G5" i="21"/>
  <c r="C5" i="21"/>
  <c r="K32" i="23"/>
  <c r="K32" i="26" s="1"/>
  <c r="C32" i="23"/>
  <c r="C32" i="26" s="1"/>
  <c r="N31" i="23"/>
  <c r="N31" i="26" s="1"/>
  <c r="J31" i="23"/>
  <c r="J31" i="26" s="1"/>
  <c r="F31" i="23"/>
  <c r="F31" i="26" s="1"/>
  <c r="M30" i="23"/>
  <c r="M30" i="26" s="1"/>
  <c r="I30" i="23"/>
  <c r="I30" i="26" s="1"/>
  <c r="P29" i="23"/>
  <c r="P29" i="26" s="1"/>
  <c r="L29" i="23"/>
  <c r="L29" i="26" s="1"/>
  <c r="H29" i="23"/>
  <c r="H29" i="26" s="1"/>
  <c r="D29" i="23"/>
  <c r="D29" i="26" s="1"/>
  <c r="K28" i="23"/>
  <c r="K28" i="26" s="1"/>
  <c r="C28" i="23"/>
  <c r="C28" i="26" s="1"/>
  <c r="Q26" i="23"/>
  <c r="Q26" i="26" s="1"/>
  <c r="I26" i="23"/>
  <c r="I26" i="26" s="1"/>
  <c r="P25" i="23"/>
  <c r="P25" i="26" s="1"/>
  <c r="H25" i="23"/>
  <c r="H25" i="26" s="1"/>
  <c r="O24" i="23"/>
  <c r="O24" i="26" s="1"/>
  <c r="G24" i="23"/>
  <c r="G24" i="26" s="1"/>
  <c r="Q22" i="23"/>
  <c r="Q22" i="26" s="1"/>
  <c r="I22" i="23"/>
  <c r="I22" i="26" s="1"/>
  <c r="P21" i="23"/>
  <c r="P21" i="26" s="1"/>
  <c r="H21" i="23"/>
  <c r="H21" i="26" s="1"/>
  <c r="O20" i="23"/>
  <c r="O20" i="26" s="1"/>
  <c r="G20" i="23"/>
  <c r="G20" i="26" s="1"/>
  <c r="J19" i="23"/>
  <c r="J19" i="26" s="1"/>
  <c r="F19" i="23"/>
  <c r="F19" i="26" s="1"/>
  <c r="M18" i="23"/>
  <c r="M18" i="26" s="1"/>
  <c r="E18" i="23"/>
  <c r="E18" i="26" s="1"/>
  <c r="P13" i="23"/>
  <c r="P13" i="26" s="1"/>
  <c r="D13" i="23"/>
  <c r="D13" i="26" s="1"/>
  <c r="K12" i="23"/>
  <c r="K12" i="26" s="1"/>
  <c r="C12" i="23"/>
  <c r="C12" i="26" s="1"/>
  <c r="J11" i="23"/>
  <c r="J11" i="26" s="1"/>
  <c r="Q10" i="23"/>
  <c r="Q10" i="26" s="1"/>
  <c r="M10" i="23"/>
  <c r="M10" i="26" s="1"/>
  <c r="P9" i="23"/>
  <c r="P9" i="26" s="1"/>
  <c r="H9" i="23"/>
  <c r="H9" i="26" s="1"/>
  <c r="O8" i="23"/>
  <c r="O8" i="26" s="1"/>
  <c r="K8" i="23"/>
  <c r="K8" i="26" s="1"/>
  <c r="G8" i="23"/>
  <c r="G8" i="26" s="1"/>
  <c r="C8" i="23"/>
  <c r="C8" i="26" s="1"/>
  <c r="N7" i="23"/>
  <c r="N7" i="26" s="1"/>
  <c r="F7" i="23"/>
  <c r="F7" i="26" s="1"/>
  <c r="M6" i="23"/>
  <c r="M6" i="26" s="1"/>
  <c r="I6" i="23"/>
  <c r="I6" i="26" s="1"/>
  <c r="P5" i="23"/>
  <c r="P5" i="26" s="1"/>
  <c r="L5" i="23"/>
  <c r="L5" i="26" s="1"/>
  <c r="D5" i="23"/>
  <c r="D5" i="26" s="1"/>
  <c r="Q31" i="24"/>
  <c r="Q31" i="27" s="1"/>
  <c r="M31" i="24"/>
  <c r="M31" i="27" s="1"/>
  <c r="I31" i="24"/>
  <c r="I31" i="27" s="1"/>
  <c r="E31" i="24"/>
  <c r="E31" i="27" s="1"/>
  <c r="O29" i="24"/>
  <c r="O29" i="27" s="1"/>
  <c r="K29" i="24"/>
  <c r="K29" i="27" s="1"/>
  <c r="G29" i="24"/>
  <c r="G29" i="27" s="1"/>
  <c r="C29" i="24"/>
  <c r="C29" i="27" s="1"/>
  <c r="O21" i="24"/>
  <c r="O21" i="27" s="1"/>
  <c r="K21" i="24"/>
  <c r="K21" i="27" s="1"/>
  <c r="C21" i="24"/>
  <c r="C21" i="27" s="1"/>
  <c r="Q19" i="24"/>
  <c r="Q19" i="27" s="1"/>
  <c r="I19" i="24"/>
  <c r="I19" i="27" s="1"/>
  <c r="J8" i="24"/>
  <c r="J8" i="27" s="1"/>
  <c r="F8" i="24"/>
  <c r="F8" i="27" s="1"/>
  <c r="P6" i="24"/>
  <c r="P6" i="27" s="1"/>
  <c r="H6" i="24"/>
  <c r="H6" i="27" s="1"/>
  <c r="P31" i="25"/>
  <c r="P31" i="28" s="1"/>
  <c r="H31" i="25"/>
  <c r="H31" i="28" s="1"/>
  <c r="D31" i="25"/>
  <c r="D31" i="28" s="1"/>
  <c r="J29" i="25"/>
  <c r="J29" i="28" s="1"/>
  <c r="F29" i="25"/>
  <c r="F29" i="28" s="1"/>
  <c r="O18" i="25"/>
  <c r="O18" i="28" s="1"/>
  <c r="K18" i="25"/>
  <c r="K18" i="28" s="1"/>
  <c r="G18" i="25"/>
  <c r="G18" i="28" s="1"/>
  <c r="C18" i="25"/>
  <c r="C18" i="28" s="1"/>
  <c r="H15" i="25"/>
  <c r="H15" i="28" s="1"/>
  <c r="D15" i="25"/>
  <c r="D15" i="28" s="1"/>
  <c r="N5" i="25"/>
  <c r="N5" i="28" s="1"/>
  <c r="J5" i="25"/>
  <c r="J5" i="28" s="1"/>
  <c r="F5" i="25"/>
  <c r="F5" i="28" s="1"/>
  <c r="J16" i="28"/>
  <c r="L144" i="46"/>
  <c r="D144" i="46"/>
  <c r="D125" i="46"/>
  <c r="L106" i="46"/>
  <c r="L63" i="46"/>
  <c r="D44" i="46"/>
  <c r="L25" i="46"/>
  <c r="D15" i="46"/>
  <c r="L14" i="46"/>
  <c r="D14" i="46"/>
  <c r="L13" i="46"/>
  <c r="D13" i="46"/>
  <c r="L12" i="46"/>
  <c r="D12" i="46"/>
  <c r="L11" i="46"/>
  <c r="D11" i="46"/>
  <c r="L10" i="46"/>
  <c r="D10" i="46"/>
  <c r="L9" i="46"/>
  <c r="D9" i="46"/>
  <c r="L8" i="46"/>
  <c r="L6" i="46"/>
  <c r="D6" i="46"/>
  <c r="D5" i="46"/>
  <c r="P165" i="46"/>
  <c r="H165" i="46"/>
  <c r="P163" i="46"/>
  <c r="H163" i="46"/>
  <c r="P162" i="46"/>
  <c r="H162" i="46"/>
  <c r="P147" i="46"/>
  <c r="H147" i="46"/>
  <c r="P145" i="46"/>
  <c r="H145" i="46"/>
  <c r="P144" i="46"/>
  <c r="H144" i="46"/>
  <c r="P129" i="46"/>
  <c r="H129" i="46"/>
  <c r="P126" i="46"/>
  <c r="H126" i="46"/>
  <c r="H125" i="46"/>
  <c r="P110" i="46"/>
  <c r="H110" i="46"/>
  <c r="P107" i="46"/>
  <c r="H107" i="46"/>
  <c r="P86" i="46"/>
  <c r="H86" i="46"/>
  <c r="P83" i="46"/>
  <c r="H83" i="46"/>
  <c r="P67" i="46"/>
  <c r="H67" i="46"/>
  <c r="P64" i="46"/>
  <c r="H64" i="46"/>
  <c r="H63" i="46"/>
  <c r="P48" i="46"/>
  <c r="H48" i="46"/>
  <c r="P45" i="46"/>
  <c r="H45" i="46"/>
  <c r="H44" i="46"/>
  <c r="P29" i="46"/>
  <c r="H29" i="46"/>
  <c r="P26" i="46"/>
  <c r="H26" i="46"/>
  <c r="N8" i="46"/>
  <c r="C8" i="46"/>
  <c r="H5" i="46"/>
  <c r="K26" i="56"/>
  <c r="C26" i="56"/>
  <c r="K162" i="56"/>
  <c r="O47" i="56"/>
  <c r="O48" i="56"/>
  <c r="K47" i="56"/>
  <c r="K48" i="56"/>
  <c r="G47" i="56"/>
  <c r="G48" i="56"/>
  <c r="C47" i="56"/>
  <c r="C48" i="56"/>
  <c r="G26" i="56"/>
  <c r="K5" i="56"/>
  <c r="F27" i="8"/>
  <c r="J17" i="8"/>
  <c r="N15" i="8"/>
  <c r="N4" i="8"/>
  <c r="J31" i="12"/>
  <c r="B30" i="12"/>
  <c r="B30" i="15" s="1"/>
  <c r="N25" i="12"/>
  <c r="B25" i="12"/>
  <c r="B25" i="15" s="1"/>
  <c r="F22" i="12"/>
  <c r="J21" i="12"/>
  <c r="B20" i="12"/>
  <c r="B20" i="15" s="1"/>
  <c r="B13" i="12"/>
  <c r="B13" i="15" s="1"/>
  <c r="B12" i="12"/>
  <c r="B12" i="15" s="1"/>
  <c r="J10" i="12"/>
  <c r="N9" i="12"/>
  <c r="F8" i="12"/>
  <c r="F6" i="12"/>
  <c r="C32" i="13"/>
  <c r="G31" i="13"/>
  <c r="K30" i="13"/>
  <c r="O29" i="13"/>
  <c r="C29" i="13"/>
  <c r="G28" i="13"/>
  <c r="O26" i="13"/>
  <c r="C26" i="13"/>
  <c r="G25" i="13"/>
  <c r="K24" i="13"/>
  <c r="O23" i="13"/>
  <c r="O23" i="16" s="1"/>
  <c r="C23" i="13"/>
  <c r="C23" i="16" s="1"/>
  <c r="G22" i="13"/>
  <c r="G21" i="13"/>
  <c r="O20" i="13"/>
  <c r="C20" i="13"/>
  <c r="G19" i="13"/>
  <c r="K18" i="13"/>
  <c r="G14" i="13"/>
  <c r="K13" i="13"/>
  <c r="C13" i="13"/>
  <c r="G12" i="13"/>
  <c r="O11" i="13"/>
  <c r="G11" i="13"/>
  <c r="O10" i="13"/>
  <c r="G10" i="13"/>
  <c r="O9" i="13"/>
  <c r="K9" i="13"/>
  <c r="K8" i="13"/>
  <c r="C8" i="13"/>
  <c r="K7" i="13"/>
  <c r="G6" i="13"/>
  <c r="K5" i="13"/>
  <c r="C5" i="13"/>
  <c r="Q17" i="18"/>
  <c r="Q17" i="24" s="1"/>
  <c r="Q17" i="27" s="1"/>
  <c r="E17" i="18"/>
  <c r="N30" i="25"/>
  <c r="N30" i="28" s="1"/>
  <c r="F30" i="25"/>
  <c r="F30" i="28" s="1"/>
  <c r="E21" i="25"/>
  <c r="E21" i="28" s="1"/>
  <c r="C19" i="25"/>
  <c r="C19" i="28" s="1"/>
  <c r="J18" i="25"/>
  <c r="J18" i="28" s="1"/>
  <c r="Q9" i="25"/>
  <c r="Q9" i="28" s="1"/>
  <c r="H8" i="25"/>
  <c r="H8" i="28" s="1"/>
  <c r="K7" i="25"/>
  <c r="K7" i="28" s="1"/>
  <c r="Q5" i="25"/>
  <c r="Q5" i="28" s="1"/>
  <c r="M5" i="25"/>
  <c r="M5" i="28" s="1"/>
  <c r="B128" i="44"/>
  <c r="B125" i="44"/>
  <c r="B106" i="44"/>
  <c r="N165" i="46"/>
  <c r="F147" i="46"/>
  <c r="N126" i="46"/>
  <c r="F110" i="46"/>
  <c r="N107" i="46"/>
  <c r="F86" i="46"/>
  <c r="F67" i="46"/>
  <c r="N64" i="46"/>
  <c r="F48" i="46"/>
  <c r="F29" i="46"/>
  <c r="P165" i="56"/>
  <c r="L165" i="56"/>
  <c r="H165" i="56"/>
  <c r="D164" i="56"/>
  <c r="D165" i="56"/>
  <c r="Q145" i="56"/>
  <c r="M145" i="56"/>
  <c r="I145" i="56"/>
  <c r="E144" i="56"/>
  <c r="E145" i="56"/>
  <c r="P110" i="56"/>
  <c r="L110" i="56"/>
  <c r="H110" i="56"/>
  <c r="D109" i="56"/>
  <c r="D110" i="56"/>
  <c r="P146" i="56"/>
  <c r="L146" i="56"/>
  <c r="M144" i="56"/>
  <c r="N109" i="56"/>
  <c r="N110" i="56"/>
  <c r="J109" i="56"/>
  <c r="J110" i="56"/>
  <c r="F109" i="56"/>
  <c r="F110" i="56"/>
  <c r="O85" i="56"/>
  <c r="O86" i="56"/>
  <c r="K85" i="56"/>
  <c r="K86" i="56"/>
  <c r="G85" i="56"/>
  <c r="G86" i="56"/>
  <c r="C85" i="56"/>
  <c r="C86" i="56"/>
  <c r="G81" i="56"/>
  <c r="Q66" i="56"/>
  <c r="Q67" i="56"/>
  <c r="M66" i="56"/>
  <c r="M67" i="56"/>
  <c r="I66" i="56"/>
  <c r="I67" i="56"/>
  <c r="E66" i="56"/>
  <c r="E67" i="56"/>
  <c r="M62" i="56"/>
  <c r="E62" i="56"/>
  <c r="D28" i="56"/>
  <c r="O27" i="56"/>
  <c r="K27" i="56"/>
  <c r="G27" i="56"/>
  <c r="C27" i="56"/>
  <c r="N26" i="56"/>
  <c r="J26" i="56"/>
  <c r="F26" i="56"/>
  <c r="Q25" i="56"/>
  <c r="I25" i="56"/>
  <c r="Q7" i="56"/>
  <c r="Q8" i="56"/>
  <c r="M7" i="56"/>
  <c r="M8" i="56"/>
  <c r="I7" i="56"/>
  <c r="I8" i="56"/>
  <c r="E7" i="56"/>
  <c r="E8" i="56"/>
  <c r="M4" i="56"/>
  <c r="Q27" i="8"/>
  <c r="M27" i="8"/>
  <c r="I27" i="8"/>
  <c r="E27" i="8"/>
  <c r="Q17" i="8"/>
  <c r="M17" i="8"/>
  <c r="I17" i="8"/>
  <c r="E17" i="8"/>
  <c r="Q15" i="8"/>
  <c r="M15" i="8"/>
  <c r="I15" i="8"/>
  <c r="E15" i="8"/>
  <c r="Q4" i="8"/>
  <c r="M4" i="8"/>
  <c r="I4" i="8"/>
  <c r="E4" i="8"/>
  <c r="J15" i="10"/>
  <c r="K32" i="10"/>
  <c r="O31" i="10"/>
  <c r="O30" i="10"/>
  <c r="C30" i="10"/>
  <c r="G29" i="10"/>
  <c r="O28" i="10"/>
  <c r="K28" i="10"/>
  <c r="G28" i="10"/>
  <c r="C28" i="10"/>
  <c r="G26" i="10"/>
  <c r="K25" i="10"/>
  <c r="O24" i="10"/>
  <c r="C24" i="10"/>
  <c r="G23" i="10"/>
  <c r="K22" i="10"/>
  <c r="O21" i="10"/>
  <c r="C21" i="10"/>
  <c r="G20" i="10"/>
  <c r="O19" i="10"/>
  <c r="O18" i="10"/>
  <c r="G18" i="10"/>
  <c r="C18" i="10"/>
  <c r="K16" i="10"/>
  <c r="G16" i="10"/>
  <c r="O14" i="10"/>
  <c r="C14" i="10"/>
  <c r="K12" i="10"/>
  <c r="O7" i="10"/>
  <c r="C7" i="10"/>
  <c r="K6" i="10"/>
  <c r="O5" i="10"/>
  <c r="C5" i="10"/>
  <c r="G28" i="14"/>
  <c r="O18" i="14"/>
  <c r="C18" i="14"/>
  <c r="K5" i="14"/>
  <c r="N16" i="17"/>
  <c r="J16" i="17"/>
  <c r="B16" i="17"/>
  <c r="N27" i="18"/>
  <c r="N27" i="23" s="1"/>
  <c r="N27" i="26" s="1"/>
  <c r="F27" i="18"/>
  <c r="P17" i="18"/>
  <c r="H17" i="18"/>
  <c r="Q14" i="18"/>
  <c r="Q14" i="24" s="1"/>
  <c r="Q14" i="27" s="1"/>
  <c r="E14" i="18"/>
  <c r="E14" i="24" s="1"/>
  <c r="E14" i="27" s="1"/>
  <c r="O4" i="18"/>
  <c r="O3" i="18" s="1"/>
  <c r="G4" i="18"/>
  <c r="G3" i="18" s="1"/>
  <c r="Q27" i="23"/>
  <c r="Q27" i="26" s="1"/>
  <c r="Q15" i="21"/>
  <c r="M15" i="21"/>
  <c r="E15" i="21"/>
  <c r="P15" i="21"/>
  <c r="L15" i="21"/>
  <c r="H15" i="21"/>
  <c r="D15" i="21"/>
  <c r="Q4" i="20"/>
  <c r="M4" i="20"/>
  <c r="I4" i="20"/>
  <c r="E4" i="20"/>
  <c r="P32" i="21"/>
  <c r="L32" i="21"/>
  <c r="H32" i="21"/>
  <c r="D32" i="21"/>
  <c r="O31" i="21"/>
  <c r="K31" i="21"/>
  <c r="G31" i="21"/>
  <c r="C31" i="21"/>
  <c r="N30" i="21"/>
  <c r="J30" i="21"/>
  <c r="F30" i="21"/>
  <c r="Q29" i="21"/>
  <c r="M29" i="21"/>
  <c r="I29" i="21"/>
  <c r="E29" i="21"/>
  <c r="P28" i="21"/>
  <c r="L28" i="21"/>
  <c r="H28" i="21"/>
  <c r="D28" i="21"/>
  <c r="N26" i="21"/>
  <c r="J26" i="21"/>
  <c r="F26" i="21"/>
  <c r="Q25" i="21"/>
  <c r="M25" i="21"/>
  <c r="I25" i="21"/>
  <c r="E25" i="21"/>
  <c r="P24" i="21"/>
  <c r="L24" i="21"/>
  <c r="H24" i="21"/>
  <c r="D24" i="21"/>
  <c r="O23" i="21"/>
  <c r="K23" i="21"/>
  <c r="G23" i="21"/>
  <c r="C23" i="21"/>
  <c r="N22" i="21"/>
  <c r="J22" i="21"/>
  <c r="F22" i="21"/>
  <c r="Q21" i="21"/>
  <c r="M21" i="21"/>
  <c r="I21" i="21"/>
  <c r="E21" i="21"/>
  <c r="P20" i="21"/>
  <c r="L20" i="21"/>
  <c r="H20" i="21"/>
  <c r="D20" i="21"/>
  <c r="O19" i="21"/>
  <c r="K19" i="21"/>
  <c r="G19" i="21"/>
  <c r="C19" i="21"/>
  <c r="N18" i="21"/>
  <c r="J18" i="21"/>
  <c r="F18" i="21"/>
  <c r="P16" i="21"/>
  <c r="L16" i="21"/>
  <c r="H16" i="21"/>
  <c r="D16" i="21"/>
  <c r="N14" i="21"/>
  <c r="J14" i="21"/>
  <c r="F14" i="21"/>
  <c r="Q13" i="21"/>
  <c r="M13" i="21"/>
  <c r="I13" i="21"/>
  <c r="E13" i="21"/>
  <c r="P12" i="21"/>
  <c r="L12" i="21"/>
  <c r="H12" i="21"/>
  <c r="D12" i="21"/>
  <c r="O11" i="21"/>
  <c r="K11" i="21"/>
  <c r="G11" i="21"/>
  <c r="C11" i="21"/>
  <c r="N10" i="21"/>
  <c r="J10" i="21"/>
  <c r="F10" i="21"/>
  <c r="Q9" i="21"/>
  <c r="M9" i="21"/>
  <c r="I9" i="21"/>
  <c r="E9" i="21"/>
  <c r="P8" i="21"/>
  <c r="L8" i="21"/>
  <c r="H8" i="21"/>
  <c r="D8" i="21"/>
  <c r="O7" i="21"/>
  <c r="K7" i="21"/>
  <c r="G7" i="21"/>
  <c r="C7" i="21"/>
  <c r="N6" i="21"/>
  <c r="J6" i="21"/>
  <c r="F6" i="21"/>
  <c r="Q5" i="21"/>
  <c r="M5" i="21"/>
  <c r="I5" i="21"/>
  <c r="E5" i="21"/>
  <c r="C27" i="25"/>
  <c r="C27" i="28" s="1"/>
  <c r="L21" i="25"/>
  <c r="L21" i="28" s="1"/>
  <c r="N19" i="25"/>
  <c r="N19" i="28" s="1"/>
  <c r="F19" i="25"/>
  <c r="F19" i="28" s="1"/>
  <c r="N15" i="25"/>
  <c r="N15" i="28" s="1"/>
  <c r="F15" i="25"/>
  <c r="F15" i="28" s="1"/>
  <c r="K8" i="25"/>
  <c r="K8" i="28" s="1"/>
  <c r="C8" i="25"/>
  <c r="C8" i="28" s="1"/>
  <c r="Q6" i="25"/>
  <c r="Q6" i="28" s="1"/>
  <c r="E6" i="25"/>
  <c r="E6" i="28" s="1"/>
  <c r="B15" i="46"/>
  <c r="J14" i="46"/>
  <c r="B14" i="46"/>
  <c r="J13" i="46"/>
  <c r="B13" i="46"/>
  <c r="J12" i="46"/>
  <c r="B12" i="46"/>
  <c r="J11" i="46"/>
  <c r="B11" i="46"/>
  <c r="J10" i="46"/>
  <c r="B10" i="46"/>
  <c r="J9" i="46"/>
  <c r="B9" i="46"/>
  <c r="J6" i="46"/>
  <c r="B6" i="46"/>
  <c r="J5" i="46"/>
  <c r="B5" i="46"/>
  <c r="D165" i="46"/>
  <c r="L162" i="46"/>
  <c r="D162" i="46"/>
  <c r="L147" i="46"/>
  <c r="L129" i="46"/>
  <c r="L110" i="46"/>
  <c r="L86" i="46"/>
  <c r="D82" i="46"/>
  <c r="L67" i="46"/>
  <c r="L48" i="46"/>
  <c r="L29" i="46"/>
  <c r="H8" i="46"/>
  <c r="N5" i="46"/>
  <c r="J47" i="56"/>
  <c r="O64" i="56"/>
  <c r="N27" i="8"/>
  <c r="N17" i="8"/>
  <c r="J32" i="12"/>
  <c r="B31" i="12"/>
  <c r="B31" i="15" s="1"/>
  <c r="N28" i="12"/>
  <c r="J26" i="12"/>
  <c r="J25" i="12"/>
  <c r="J24" i="12"/>
  <c r="B21" i="12"/>
  <c r="B21" i="15" s="1"/>
  <c r="J19" i="12"/>
  <c r="B18" i="12"/>
  <c r="B18" i="15" s="1"/>
  <c r="N14" i="12"/>
  <c r="J12" i="12"/>
  <c r="J11" i="12"/>
  <c r="B10" i="12"/>
  <c r="B10" i="15" s="1"/>
  <c r="F9" i="12"/>
  <c r="F7" i="12"/>
  <c r="J6" i="12"/>
  <c r="N5" i="12"/>
  <c r="B5" i="12"/>
  <c r="B5" i="15" s="1"/>
  <c r="O27" i="18"/>
  <c r="G27" i="18"/>
  <c r="G27" i="24" s="1"/>
  <c r="G27" i="27" s="1"/>
  <c r="L4" i="18"/>
  <c r="L3" i="18" s="1"/>
  <c r="D4" i="18"/>
  <c r="D3" i="18" s="1"/>
  <c r="E29" i="25"/>
  <c r="E29" i="28" s="1"/>
  <c r="L28" i="25"/>
  <c r="L28" i="28" s="1"/>
  <c r="M21" i="25"/>
  <c r="M21" i="28" s="1"/>
  <c r="D20" i="25"/>
  <c r="D20" i="28" s="1"/>
  <c r="P8" i="25"/>
  <c r="P8" i="28" s="1"/>
  <c r="D8" i="25"/>
  <c r="D8" i="28" s="1"/>
  <c r="J6" i="25"/>
  <c r="J6" i="28" s="1"/>
  <c r="E5" i="25"/>
  <c r="E5" i="28" s="1"/>
  <c r="B85" i="44"/>
  <c r="B7" i="44"/>
  <c r="N163" i="46"/>
  <c r="N145" i="46"/>
  <c r="F129" i="46"/>
  <c r="N110" i="46"/>
  <c r="N83" i="46"/>
  <c r="N48" i="46"/>
  <c r="N29" i="46"/>
  <c r="N26" i="46"/>
  <c r="L27" i="8"/>
  <c r="D27" i="8"/>
  <c r="H17" i="8"/>
  <c r="P15" i="8"/>
  <c r="M27" i="18"/>
  <c r="M27" i="24" s="1"/>
  <c r="M27" i="27" s="1"/>
  <c r="G17" i="18"/>
  <c r="G17" i="25" s="1"/>
  <c r="G17" i="28" s="1"/>
  <c r="M165" i="46"/>
  <c r="E165" i="46"/>
  <c r="M147" i="46"/>
  <c r="E147" i="46"/>
  <c r="Q129" i="46"/>
  <c r="I129" i="46"/>
  <c r="Q110" i="46"/>
  <c r="I110" i="46"/>
  <c r="M86" i="46"/>
  <c r="I86" i="46"/>
  <c r="E86" i="46"/>
  <c r="Q67" i="46"/>
  <c r="M67" i="46"/>
  <c r="I67" i="46"/>
  <c r="E67" i="46"/>
  <c r="Q48" i="46"/>
  <c r="M48" i="46"/>
  <c r="I48" i="46"/>
  <c r="E48" i="46"/>
  <c r="Q29" i="46"/>
  <c r="M29" i="46"/>
  <c r="I29" i="46"/>
  <c r="E29" i="46"/>
  <c r="Q8" i="46"/>
  <c r="M8" i="46"/>
  <c r="I8" i="46"/>
  <c r="E8" i="46"/>
  <c r="J165" i="46"/>
  <c r="B165" i="46"/>
  <c r="J147" i="46"/>
  <c r="B147" i="46"/>
  <c r="J129" i="46"/>
  <c r="B129" i="46"/>
  <c r="J110" i="46"/>
  <c r="B110" i="46"/>
  <c r="J86" i="46"/>
  <c r="B86" i="46"/>
  <c r="J67" i="46"/>
  <c r="B67" i="46"/>
  <c r="J48" i="46"/>
  <c r="B48" i="46"/>
  <c r="J29" i="46"/>
  <c r="B29" i="46"/>
  <c r="F8" i="46"/>
  <c r="K164" i="56"/>
  <c r="O147" i="56"/>
  <c r="K147" i="56"/>
  <c r="G147" i="56"/>
  <c r="C147" i="56"/>
  <c r="D144" i="56"/>
  <c r="K64" i="56"/>
  <c r="C64" i="56"/>
  <c r="O5" i="56"/>
  <c r="G5" i="56"/>
  <c r="M164" i="56"/>
  <c r="O146" i="56"/>
  <c r="J144" i="56"/>
  <c r="G128" i="56"/>
  <c r="Q84" i="56"/>
  <c r="M84" i="56"/>
  <c r="I84" i="56"/>
  <c r="E84" i="56"/>
  <c r="P83" i="56"/>
  <c r="L83" i="56"/>
  <c r="H83" i="56"/>
  <c r="D83" i="56"/>
  <c r="K82" i="56"/>
  <c r="C81" i="56"/>
  <c r="C82" i="56"/>
  <c r="D66" i="56"/>
  <c r="O65" i="56"/>
  <c r="K65" i="56"/>
  <c r="G65" i="56"/>
  <c r="C65" i="56"/>
  <c r="N64" i="56"/>
  <c r="J64" i="56"/>
  <c r="F64" i="56"/>
  <c r="Q63" i="56"/>
  <c r="I63" i="56"/>
  <c r="M25" i="56"/>
  <c r="D7" i="56"/>
  <c r="O6" i="56"/>
  <c r="K6" i="56"/>
  <c r="G6" i="56"/>
  <c r="C6" i="56"/>
  <c r="N5" i="56"/>
  <c r="J5" i="56"/>
  <c r="F5" i="56"/>
  <c r="G64" i="56"/>
  <c r="E164" i="46"/>
  <c r="M109" i="46"/>
  <c r="E109" i="46"/>
  <c r="M66" i="46"/>
  <c r="M47" i="46"/>
  <c r="E7" i="46"/>
  <c r="F164" i="46"/>
  <c r="F146" i="46"/>
  <c r="J128" i="46"/>
  <c r="N109" i="46"/>
  <c r="N28" i="46"/>
  <c r="B8" i="46"/>
  <c r="L5" i="46"/>
  <c r="N146" i="56"/>
  <c r="J146" i="56"/>
  <c r="N128" i="56"/>
  <c r="N129" i="56"/>
  <c r="J128" i="56"/>
  <c r="J129" i="56"/>
  <c r="F128" i="56"/>
  <c r="F129" i="56"/>
  <c r="N108" i="56"/>
  <c r="J108" i="56"/>
  <c r="F108" i="56"/>
  <c r="Q107" i="56"/>
  <c r="M107" i="56"/>
  <c r="I107" i="56"/>
  <c r="E107" i="56"/>
  <c r="L85" i="56"/>
  <c r="D85" i="56"/>
  <c r="J66" i="56"/>
  <c r="L47" i="56"/>
  <c r="D47" i="56"/>
  <c r="J28" i="56"/>
  <c r="J7" i="56"/>
  <c r="Q165" i="56"/>
  <c r="M165" i="56"/>
  <c r="I165" i="56"/>
  <c r="E165" i="56"/>
  <c r="H164" i="56"/>
  <c r="C162" i="56"/>
  <c r="Q147" i="56"/>
  <c r="M146" i="56"/>
  <c r="M147" i="56"/>
  <c r="I147" i="56"/>
  <c r="E147" i="56"/>
  <c r="I105" i="56"/>
  <c r="Q46" i="56"/>
  <c r="M46" i="56"/>
  <c r="I46" i="56"/>
  <c r="E46" i="56"/>
  <c r="P45" i="56"/>
  <c r="L45" i="56"/>
  <c r="H45" i="56"/>
  <c r="D45" i="56"/>
  <c r="K44" i="56"/>
  <c r="C44" i="56"/>
  <c r="Q28" i="56"/>
  <c r="Q29" i="56"/>
  <c r="M28" i="56"/>
  <c r="M29" i="56"/>
  <c r="I28" i="56"/>
  <c r="I29" i="56"/>
  <c r="E28" i="56"/>
  <c r="E29" i="56"/>
  <c r="J126" i="56"/>
  <c r="P86" i="56"/>
  <c r="M83" i="56"/>
  <c r="N67" i="56"/>
  <c r="P48" i="56"/>
  <c r="M45" i="56"/>
  <c r="N29" i="56"/>
  <c r="E19" i="56"/>
  <c r="H164" i="46"/>
  <c r="P146" i="46"/>
  <c r="P128" i="46"/>
  <c r="P109" i="46"/>
  <c r="P85" i="46"/>
  <c r="P66" i="46"/>
  <c r="P47" i="46"/>
  <c r="H47" i="46"/>
  <c r="P28" i="46"/>
  <c r="H7" i="46"/>
  <c r="J8" i="46"/>
  <c r="D8" i="46"/>
  <c r="N163" i="56"/>
  <c r="J163" i="56"/>
  <c r="F163" i="56"/>
  <c r="P144" i="56"/>
  <c r="H144" i="56"/>
  <c r="L144" i="56"/>
  <c r="P85" i="56"/>
  <c r="N66" i="56"/>
  <c r="P47" i="56"/>
  <c r="N28" i="56"/>
  <c r="N7" i="56"/>
  <c r="P163" i="56"/>
  <c r="L163" i="56"/>
  <c r="H163" i="56"/>
  <c r="D163" i="56"/>
  <c r="D146" i="56"/>
  <c r="D143" i="56"/>
  <c r="O145" i="56"/>
  <c r="K145" i="56"/>
  <c r="G145" i="56"/>
  <c r="C145" i="56"/>
  <c r="O129" i="56"/>
  <c r="K129" i="56"/>
  <c r="G129" i="56"/>
  <c r="C129" i="56"/>
  <c r="N107" i="56"/>
  <c r="J107" i="56"/>
  <c r="F107" i="56"/>
  <c r="Q106" i="56"/>
  <c r="M85" i="56"/>
  <c r="O43" i="56"/>
  <c r="O44" i="56"/>
  <c r="G43" i="56"/>
  <c r="G44" i="56"/>
  <c r="H86" i="56"/>
  <c r="E83" i="56"/>
  <c r="F67" i="56"/>
  <c r="H48" i="56"/>
  <c r="E45" i="56"/>
  <c r="F29" i="56"/>
  <c r="J8" i="56"/>
  <c r="G109" i="56"/>
  <c r="E85" i="56"/>
  <c r="C28" i="56"/>
  <c r="P24" i="56"/>
  <c r="O7" i="56"/>
  <c r="G7" i="56"/>
  <c r="N164" i="56"/>
  <c r="N165" i="56"/>
  <c r="J165" i="56"/>
  <c r="F165" i="56"/>
  <c r="L164" i="56"/>
  <c r="J162" i="56"/>
  <c r="I144" i="56"/>
  <c r="Q110" i="56"/>
  <c r="M110" i="56"/>
  <c r="I110" i="56"/>
  <c r="E110" i="56"/>
  <c r="P109" i="56"/>
  <c r="E109" i="56"/>
  <c r="P108" i="56"/>
  <c r="L108" i="56"/>
  <c r="H108" i="56"/>
  <c r="D108" i="56"/>
  <c r="O107" i="56"/>
  <c r="K107" i="56"/>
  <c r="G107" i="56"/>
  <c r="C107" i="56"/>
  <c r="I85" i="56"/>
  <c r="N82" i="56"/>
  <c r="N48" i="56"/>
  <c r="J48" i="56"/>
  <c r="F48" i="56"/>
  <c r="Q47" i="56"/>
  <c r="P29" i="56"/>
  <c r="L29" i="56"/>
  <c r="H29" i="56"/>
  <c r="D29" i="56"/>
  <c r="H25" i="56"/>
  <c r="K7" i="56"/>
  <c r="L4" i="56"/>
  <c r="L127" i="56"/>
  <c r="D127" i="56"/>
  <c r="M86" i="56"/>
  <c r="E86" i="56"/>
  <c r="K84" i="56"/>
  <c r="C84" i="56"/>
  <c r="J83" i="56"/>
  <c r="Q65" i="56"/>
  <c r="I65" i="56"/>
  <c r="Q48" i="56"/>
  <c r="I48" i="56"/>
  <c r="O46" i="56"/>
  <c r="G46" i="56"/>
  <c r="O29" i="56"/>
  <c r="G29" i="56"/>
  <c r="M27" i="56"/>
  <c r="E27" i="56"/>
  <c r="L26" i="56"/>
  <c r="D26" i="56"/>
  <c r="K8" i="56"/>
  <c r="C8" i="56"/>
  <c r="Q6" i="56"/>
  <c r="I6" i="56"/>
  <c r="P5" i="56"/>
  <c r="H5" i="56"/>
  <c r="E128" i="56"/>
  <c r="K66" i="56"/>
  <c r="C66" i="56"/>
  <c r="P62" i="56"/>
  <c r="M47" i="56"/>
  <c r="P147" i="56"/>
  <c r="L147" i="56"/>
  <c r="H147" i="56"/>
  <c r="D147" i="56"/>
  <c r="C146" i="56"/>
  <c r="P128" i="56"/>
  <c r="P129" i="56"/>
  <c r="L128" i="56"/>
  <c r="L129" i="56"/>
  <c r="H128" i="56"/>
  <c r="H129" i="56"/>
  <c r="D128" i="56"/>
  <c r="D129" i="56"/>
  <c r="N127" i="56"/>
  <c r="J127" i="56"/>
  <c r="F127" i="56"/>
  <c r="Q126" i="56"/>
  <c r="M126" i="56"/>
  <c r="I126" i="56"/>
  <c r="E126" i="56"/>
  <c r="O125" i="56"/>
  <c r="H109" i="56"/>
  <c r="N86" i="56"/>
  <c r="J86" i="56"/>
  <c r="F86" i="56"/>
  <c r="P67" i="56"/>
  <c r="L67" i="56"/>
  <c r="H67" i="56"/>
  <c r="D67" i="56"/>
  <c r="P63" i="56"/>
  <c r="H63" i="56"/>
  <c r="I47" i="56"/>
  <c r="N44" i="56"/>
  <c r="K28" i="56"/>
  <c r="L25" i="56"/>
  <c r="P8" i="56"/>
  <c r="L8" i="56"/>
  <c r="H8" i="56"/>
  <c r="D8" i="56"/>
  <c r="C7" i="56"/>
  <c r="H4" i="56"/>
  <c r="P127" i="56"/>
  <c r="H127" i="56"/>
  <c r="O126" i="56"/>
  <c r="G126" i="56"/>
  <c r="Q86" i="56"/>
  <c r="I86" i="56"/>
  <c r="O84" i="56"/>
  <c r="G84" i="56"/>
  <c r="N83" i="56"/>
  <c r="F83" i="56"/>
  <c r="O67" i="56"/>
  <c r="G67" i="56"/>
  <c r="M65" i="56"/>
  <c r="E65" i="56"/>
  <c r="L64" i="56"/>
  <c r="D64" i="56"/>
  <c r="M48" i="56"/>
  <c r="E48" i="56"/>
  <c r="K46" i="56"/>
  <c r="C46" i="56"/>
  <c r="J45" i="56"/>
  <c r="K29" i="56"/>
  <c r="C29" i="56"/>
  <c r="Q27" i="56"/>
  <c r="I27" i="56"/>
  <c r="P26" i="56"/>
  <c r="H26" i="56"/>
  <c r="O8" i="56"/>
  <c r="G8" i="56"/>
  <c r="M6" i="56"/>
  <c r="E6" i="56"/>
  <c r="L5" i="56"/>
  <c r="D5" i="56"/>
  <c r="N14" i="24" l="1"/>
  <c r="N14" i="27" s="1"/>
  <c r="G27" i="14"/>
  <c r="G27" i="17" s="1"/>
  <c r="G18" i="34"/>
  <c r="G16" i="32"/>
  <c r="G18" i="30"/>
  <c r="G17" i="36"/>
  <c r="G17" i="31"/>
  <c r="G136" i="29"/>
  <c r="G111" i="29"/>
  <c r="G110" i="29"/>
  <c r="G16" i="30"/>
  <c r="G140" i="29"/>
  <c r="G141" i="29"/>
  <c r="G109" i="29"/>
  <c r="G138" i="29"/>
  <c r="G18" i="36"/>
  <c r="G16" i="36"/>
  <c r="G144" i="29"/>
  <c r="G114" i="29"/>
  <c r="G117" i="29"/>
  <c r="G18" i="33"/>
  <c r="G112" i="29"/>
  <c r="G143" i="29"/>
  <c r="G18" i="37"/>
  <c r="G17" i="33"/>
  <c r="G17" i="37"/>
  <c r="G16" i="35"/>
  <c r="G18" i="35"/>
  <c r="G17" i="35"/>
  <c r="G17" i="34"/>
  <c r="G16" i="31"/>
  <c r="G18" i="31"/>
  <c r="G137" i="29"/>
  <c r="G17" i="32"/>
  <c r="G115" i="29"/>
  <c r="G135" i="29"/>
  <c r="G16" i="37"/>
  <c r="G17" i="30"/>
  <c r="G16" i="34"/>
  <c r="G118" i="29"/>
  <c r="G18" i="32"/>
  <c r="G16" i="33"/>
  <c r="G17" i="6"/>
  <c r="G20" i="6" s="1"/>
  <c r="G19" i="6"/>
  <c r="G13" i="16" s="1"/>
  <c r="G23" i="6"/>
  <c r="G104" i="6"/>
  <c r="G105" i="6"/>
  <c r="G106" i="6"/>
  <c r="G107" i="6"/>
  <c r="G108" i="6"/>
  <c r="G118" i="6"/>
  <c r="G119" i="6"/>
  <c r="G120" i="6"/>
  <c r="G121" i="6"/>
  <c r="G122" i="6"/>
  <c r="I16" i="13"/>
  <c r="I15" i="13" s="1"/>
  <c r="J16" i="12"/>
  <c r="J103" i="6"/>
  <c r="M117" i="29"/>
  <c r="M17" i="34"/>
  <c r="M110" i="29"/>
  <c r="M17" i="37"/>
  <c r="M16" i="36"/>
  <c r="M18" i="37"/>
  <c r="M16" i="35"/>
  <c r="M135" i="29"/>
  <c r="M114" i="29"/>
  <c r="M16" i="37"/>
  <c r="M115" i="29"/>
  <c r="M17" i="36"/>
  <c r="M136" i="29"/>
  <c r="M144" i="29"/>
  <c r="M17" i="31"/>
  <c r="M18" i="35"/>
  <c r="M17" i="35"/>
  <c r="M17" i="32"/>
  <c r="M109" i="29"/>
  <c r="M17" i="30"/>
  <c r="M137" i="29"/>
  <c r="M18" i="30"/>
  <c r="M138" i="29"/>
  <c r="M111" i="29"/>
  <c r="M16" i="34"/>
  <c r="M18" i="31"/>
  <c r="M16" i="30"/>
  <c r="M16" i="32"/>
  <c r="M143" i="29"/>
  <c r="M17" i="33"/>
  <c r="M112" i="29"/>
  <c r="M18" i="34"/>
  <c r="M140" i="29"/>
  <c r="M18" i="36"/>
  <c r="M18" i="32"/>
  <c r="M118" i="29"/>
  <c r="M16" i="33"/>
  <c r="M141" i="29"/>
  <c r="M16" i="31"/>
  <c r="M18" i="33"/>
  <c r="M17" i="6"/>
  <c r="M20" i="6" s="1"/>
  <c r="M19" i="6"/>
  <c r="M19" i="17" s="1"/>
  <c r="M23" i="6"/>
  <c r="M104" i="6"/>
  <c r="M105" i="6"/>
  <c r="M106" i="6"/>
  <c r="M107" i="6"/>
  <c r="M108" i="6"/>
  <c r="M118" i="6"/>
  <c r="M119" i="6"/>
  <c r="M120" i="6"/>
  <c r="M121" i="6"/>
  <c r="M122" i="6"/>
  <c r="Q16" i="13"/>
  <c r="Q15" i="13" s="1"/>
  <c r="G14" i="15"/>
  <c r="M20" i="17"/>
  <c r="M22" i="17"/>
  <c r="M29" i="17"/>
  <c r="O16" i="13"/>
  <c r="O15" i="13" s="1"/>
  <c r="K103" i="6"/>
  <c r="E16" i="13"/>
  <c r="E116" i="6"/>
  <c r="N16" i="12"/>
  <c r="Q103" i="6"/>
  <c r="F18" i="33"/>
  <c r="F17" i="35"/>
  <c r="F137" i="29"/>
  <c r="F17" i="37"/>
  <c r="F112" i="29"/>
  <c r="F17" i="30"/>
  <c r="F17" i="33"/>
  <c r="F111" i="29"/>
  <c r="F18" i="36"/>
  <c r="F16" i="33"/>
  <c r="F136" i="29"/>
  <c r="F18" i="32"/>
  <c r="F16" i="30"/>
  <c r="F138" i="29"/>
  <c r="F118" i="29"/>
  <c r="F18" i="34"/>
  <c r="F143" i="29"/>
  <c r="F18" i="31"/>
  <c r="F17" i="36"/>
  <c r="F16" i="32"/>
  <c r="F115" i="29"/>
  <c r="F141" i="29"/>
  <c r="F18" i="37"/>
  <c r="F110" i="29"/>
  <c r="F17" i="34"/>
  <c r="F16" i="36"/>
  <c r="F17" i="32"/>
  <c r="F16" i="35"/>
  <c r="F135" i="29"/>
  <c r="F16" i="31"/>
  <c r="F18" i="35"/>
  <c r="F144" i="29"/>
  <c r="F18" i="30"/>
  <c r="F114" i="29"/>
  <c r="F117" i="29"/>
  <c r="F17" i="31"/>
  <c r="F16" i="34"/>
  <c r="F140" i="29"/>
  <c r="F109" i="29"/>
  <c r="F16" i="37"/>
  <c r="F23" i="6"/>
  <c r="F104" i="6"/>
  <c r="F105" i="6"/>
  <c r="F106" i="6"/>
  <c r="F107" i="6"/>
  <c r="F108" i="6"/>
  <c r="F118" i="6"/>
  <c r="F119" i="6"/>
  <c r="F120" i="6"/>
  <c r="F121" i="6"/>
  <c r="F122" i="6"/>
  <c r="F17" i="6"/>
  <c r="F20" i="6" s="1"/>
  <c r="F19" i="6"/>
  <c r="F10" i="15" s="1"/>
  <c r="G16" i="13"/>
  <c r="B62" i="48"/>
  <c r="B62" i="51" s="1"/>
  <c r="B124" i="48"/>
  <c r="B124" i="51" s="1"/>
  <c r="B43" i="48"/>
  <c r="B43" i="51" s="1"/>
  <c r="B24" i="48"/>
  <c r="B24" i="51" s="1"/>
  <c r="H146" i="46"/>
  <c r="M146" i="46"/>
  <c r="B105" i="44"/>
  <c r="B81" i="44"/>
  <c r="B124" i="44"/>
  <c r="M128" i="46"/>
  <c r="M124" i="46"/>
  <c r="H128" i="46"/>
  <c r="H109" i="46"/>
  <c r="J109" i="46"/>
  <c r="E85" i="46"/>
  <c r="E81" i="46"/>
  <c r="J85" i="46"/>
  <c r="N47" i="46"/>
  <c r="P44" i="46"/>
  <c r="E28" i="46"/>
  <c r="E24" i="46"/>
  <c r="B7" i="46"/>
  <c r="B3" i="44"/>
  <c r="L3" i="11"/>
  <c r="L125" i="46"/>
  <c r="B66" i="46"/>
  <c r="B164" i="46"/>
  <c r="E43" i="46"/>
  <c r="E124" i="46"/>
  <c r="I164" i="46"/>
  <c r="M44" i="46"/>
  <c r="L7" i="46"/>
  <c r="L28" i="46"/>
  <c r="L47" i="46"/>
  <c r="L66" i="46"/>
  <c r="L85" i="46"/>
  <c r="L109" i="46"/>
  <c r="L128" i="46"/>
  <c r="L146" i="46"/>
  <c r="L164" i="46"/>
  <c r="J47" i="46"/>
  <c r="J146" i="46"/>
  <c r="N4" i="46"/>
  <c r="N82" i="46"/>
  <c r="L44" i="46"/>
  <c r="L82" i="46"/>
  <c r="C72" i="39"/>
  <c r="I17" i="24"/>
  <c r="I17" i="27" s="1"/>
  <c r="P3" i="11"/>
  <c r="D63" i="46"/>
  <c r="J164" i="46"/>
  <c r="P7" i="46"/>
  <c r="P164" i="46"/>
  <c r="N164" i="46"/>
  <c r="D106" i="46"/>
  <c r="D25" i="46"/>
  <c r="J7" i="46"/>
  <c r="B28" i="46"/>
  <c r="B47" i="46"/>
  <c r="B85" i="46"/>
  <c r="B109" i="46"/>
  <c r="B128" i="46"/>
  <c r="B146" i="46"/>
  <c r="N106" i="46"/>
  <c r="N125" i="46"/>
  <c r="Q3" i="11"/>
  <c r="B164" i="48"/>
  <c r="B146" i="48"/>
  <c r="B85" i="48"/>
  <c r="B7" i="48"/>
  <c r="J3" i="11"/>
  <c r="J3" i="14" s="1"/>
  <c r="K27" i="25"/>
  <c r="K27" i="28" s="1"/>
  <c r="L4" i="14"/>
  <c r="P27" i="12"/>
  <c r="P17" i="12"/>
  <c r="P27" i="14"/>
  <c r="F17" i="12"/>
  <c r="P14" i="24"/>
  <c r="P14" i="27" s="1"/>
  <c r="D3" i="11"/>
  <c r="D3" i="14" s="1"/>
  <c r="J27" i="23"/>
  <c r="J27" i="26" s="1"/>
  <c r="I27" i="23"/>
  <c r="I27" i="26" s="1"/>
  <c r="J27" i="25"/>
  <c r="J27" i="28" s="1"/>
  <c r="Q27" i="25"/>
  <c r="Q27" i="28" s="1"/>
  <c r="H27" i="23"/>
  <c r="H27" i="26" s="1"/>
  <c r="K27" i="23"/>
  <c r="K27" i="26" s="1"/>
  <c r="O17" i="23"/>
  <c r="O17" i="26" s="1"/>
  <c r="O17" i="25"/>
  <c r="O17" i="28" s="1"/>
  <c r="H17" i="23"/>
  <c r="H17" i="26" s="1"/>
  <c r="K17" i="23"/>
  <c r="K17" i="26" s="1"/>
  <c r="M17" i="23"/>
  <c r="M17" i="26" s="1"/>
  <c r="K17" i="24"/>
  <c r="K17" i="27" s="1"/>
  <c r="L17" i="23"/>
  <c r="L17" i="26" s="1"/>
  <c r="F16" i="24"/>
  <c r="F16" i="27" s="1"/>
  <c r="F4" i="24"/>
  <c r="F4" i="27" s="1"/>
  <c r="K4" i="25"/>
  <c r="K4" i="28" s="1"/>
  <c r="K4" i="23"/>
  <c r="K4" i="26" s="1"/>
  <c r="K16" i="24"/>
  <c r="K16" i="27" s="1"/>
  <c r="H14" i="24"/>
  <c r="H14" i="27" s="1"/>
  <c r="F14" i="24"/>
  <c r="F14" i="27" s="1"/>
  <c r="F4" i="25"/>
  <c r="F4" i="28" s="1"/>
  <c r="J14" i="24"/>
  <c r="J14" i="27" s="1"/>
  <c r="N15" i="10"/>
  <c r="L16" i="13"/>
  <c r="I27" i="14"/>
  <c r="H3" i="11"/>
  <c r="N3" i="11"/>
  <c r="N3" i="14" s="1"/>
  <c r="F27" i="14"/>
  <c r="D27" i="14"/>
  <c r="Q27" i="14"/>
  <c r="O27" i="10"/>
  <c r="F15" i="10"/>
  <c r="K15" i="10"/>
  <c r="O27" i="13"/>
  <c r="O27" i="14"/>
  <c r="Q17" i="14"/>
  <c r="F27" i="12"/>
  <c r="C27" i="14"/>
  <c r="E27" i="14"/>
  <c r="L16" i="12"/>
  <c r="L27" i="12"/>
  <c r="B27" i="12"/>
  <c r="B27" i="15" s="1"/>
  <c r="C16" i="12"/>
  <c r="C15" i="12" s="1"/>
  <c r="E17" i="14"/>
  <c r="J17" i="12"/>
  <c r="B17" i="12"/>
  <c r="B17" i="15" s="1"/>
  <c r="D17" i="12"/>
  <c r="I17" i="14"/>
  <c r="Q4" i="14"/>
  <c r="P16" i="12"/>
  <c r="P15" i="12" s="1"/>
  <c r="K16" i="12"/>
  <c r="K4" i="14"/>
  <c r="D16" i="12"/>
  <c r="D15" i="12" s="1"/>
  <c r="D16" i="13"/>
  <c r="D15" i="13" s="1"/>
  <c r="K16" i="13"/>
  <c r="K15" i="13" s="1"/>
  <c r="I16" i="12"/>
  <c r="I15" i="12" s="1"/>
  <c r="H16" i="12"/>
  <c r="I4" i="14"/>
  <c r="F16" i="13"/>
  <c r="P16" i="13"/>
  <c r="O16" i="12"/>
  <c r="O15" i="12" s="1"/>
  <c r="J16" i="13"/>
  <c r="H4" i="12"/>
  <c r="F4" i="14"/>
  <c r="F4" i="17" s="1"/>
  <c r="C4" i="13"/>
  <c r="F16" i="12"/>
  <c r="E16" i="12"/>
  <c r="J4" i="14"/>
  <c r="H16" i="13"/>
  <c r="G16" i="12"/>
  <c r="P4" i="12"/>
  <c r="P4" i="14"/>
  <c r="B16" i="13"/>
  <c r="B15" i="13" s="1"/>
  <c r="B15" i="16" s="1"/>
  <c r="G103" i="6"/>
  <c r="G133" i="6" s="1"/>
  <c r="C103" i="6"/>
  <c r="P103" i="6"/>
  <c r="K51" i="6"/>
  <c r="K60" i="6" s="1"/>
  <c r="L103" i="6"/>
  <c r="O51" i="6"/>
  <c r="O60" i="6" s="1"/>
  <c r="B51" i="6"/>
  <c r="B63" i="6" s="1"/>
  <c r="B164" i="6"/>
  <c r="B124" i="6"/>
  <c r="D117" i="6"/>
  <c r="Q117" i="6"/>
  <c r="O117" i="6"/>
  <c r="H93" i="6"/>
  <c r="I117" i="6"/>
  <c r="K93" i="6"/>
  <c r="N117" i="6"/>
  <c r="P117" i="6"/>
  <c r="M117" i="6"/>
  <c r="M171" i="6" s="1"/>
  <c r="E51" i="6"/>
  <c r="E60" i="6" s="1"/>
  <c r="M103" i="6"/>
  <c r="M157" i="6" s="1"/>
  <c r="Q51" i="6"/>
  <c r="Q60" i="6" s="1"/>
  <c r="G60" i="6"/>
  <c r="M60" i="6"/>
  <c r="P60" i="6"/>
  <c r="L62" i="56"/>
  <c r="I3" i="56"/>
  <c r="L4" i="46"/>
  <c r="J82" i="56"/>
  <c r="N43" i="56"/>
  <c r="P25" i="56"/>
  <c r="C164" i="56"/>
  <c r="G146" i="56"/>
  <c r="F28" i="46"/>
  <c r="F66" i="46"/>
  <c r="F109" i="46"/>
  <c r="Q4" i="56"/>
  <c r="K81" i="56"/>
  <c r="O27" i="24"/>
  <c r="O27" i="27" s="1"/>
  <c r="C17" i="23"/>
  <c r="C17" i="26" s="1"/>
  <c r="E27" i="23"/>
  <c r="E27" i="26" s="1"/>
  <c r="M63" i="56"/>
  <c r="C16" i="13"/>
  <c r="M17" i="25"/>
  <c r="M17" i="28" s="1"/>
  <c r="I27" i="24"/>
  <c r="I27" i="27" s="1"/>
  <c r="K17" i="14"/>
  <c r="L17" i="12"/>
  <c r="N16" i="13"/>
  <c r="O93" i="6"/>
  <c r="L116" i="6"/>
  <c r="P82" i="46"/>
  <c r="F4" i="46"/>
  <c r="F63" i="46"/>
  <c r="P4" i="46"/>
  <c r="P27" i="25"/>
  <c r="P27" i="28" s="1"/>
  <c r="C17" i="14"/>
  <c r="G17" i="13"/>
  <c r="G27" i="13"/>
  <c r="G27" i="16" s="1"/>
  <c r="J81" i="56"/>
  <c r="H3" i="8"/>
  <c r="H3" i="12" s="1"/>
  <c r="L27" i="14"/>
  <c r="Q144" i="56"/>
  <c r="Q105" i="56"/>
  <c r="N7" i="46"/>
  <c r="N85" i="46"/>
  <c r="N128" i="46"/>
  <c r="D27" i="12"/>
  <c r="N17" i="12"/>
  <c r="L109" i="56"/>
  <c r="G27" i="21"/>
  <c r="Q164" i="46"/>
  <c r="K17" i="25"/>
  <c r="K17" i="28" s="1"/>
  <c r="K27" i="14"/>
  <c r="M27" i="14"/>
  <c r="M27" i="17" s="1"/>
  <c r="I14" i="23"/>
  <c r="I14" i="26" s="1"/>
  <c r="N4" i="14"/>
  <c r="D4" i="14"/>
  <c r="H25" i="46"/>
  <c r="P106" i="46"/>
  <c r="M43" i="46"/>
  <c r="P125" i="46"/>
  <c r="H4" i="46"/>
  <c r="P63" i="46"/>
  <c r="H17" i="14"/>
  <c r="H27" i="14"/>
  <c r="C125" i="56"/>
  <c r="F7" i="46"/>
  <c r="F85" i="46"/>
  <c r="F128" i="46"/>
  <c r="I62" i="56"/>
  <c r="G124" i="56"/>
  <c r="J143" i="56"/>
  <c r="P27" i="23"/>
  <c r="P27" i="26" s="1"/>
  <c r="H17" i="12"/>
  <c r="N27" i="12"/>
  <c r="P164" i="56"/>
  <c r="Q17" i="23"/>
  <c r="Q17" i="26" s="1"/>
  <c r="J17" i="23"/>
  <c r="J17" i="26" s="1"/>
  <c r="M16" i="13"/>
  <c r="M15" i="13" s="1"/>
  <c r="M15" i="16" s="1"/>
  <c r="H27" i="12"/>
  <c r="B109" i="48"/>
  <c r="D17" i="23"/>
  <c r="D17" i="26" s="1"/>
  <c r="F3" i="11"/>
  <c r="J27" i="14"/>
  <c r="I103" i="6"/>
  <c r="C17" i="24"/>
  <c r="C17" i="27" s="1"/>
  <c r="C117" i="6"/>
  <c r="G117" i="6"/>
  <c r="L14" i="24"/>
  <c r="L14" i="27" s="1"/>
  <c r="M4" i="46"/>
  <c r="M63" i="46"/>
  <c r="M125" i="46"/>
  <c r="M106" i="46"/>
  <c r="M82" i="46"/>
  <c r="E161" i="46"/>
  <c r="D25" i="56"/>
  <c r="F82" i="56"/>
  <c r="F162" i="56"/>
  <c r="D7" i="46"/>
  <c r="D28" i="46"/>
  <c r="D47" i="46"/>
  <c r="D66" i="46"/>
  <c r="D85" i="46"/>
  <c r="D109" i="46"/>
  <c r="D128" i="46"/>
  <c r="D146" i="46"/>
  <c r="D164" i="46"/>
  <c r="J66" i="46"/>
  <c r="M3" i="46"/>
  <c r="M24" i="46"/>
  <c r="M81" i="46"/>
  <c r="M105" i="46"/>
  <c r="I4" i="56"/>
  <c r="E25" i="56"/>
  <c r="D62" i="56"/>
  <c r="O81" i="56"/>
  <c r="H15" i="10"/>
  <c r="G27" i="10"/>
  <c r="G17" i="14"/>
  <c r="N27" i="14"/>
  <c r="J51" i="6"/>
  <c r="J59" i="6" s="1"/>
  <c r="M16" i="12"/>
  <c r="M15" i="12" s="1"/>
  <c r="C93" i="6"/>
  <c r="G93" i="6"/>
  <c r="I3" i="11"/>
  <c r="B15" i="12"/>
  <c r="B15" i="15" s="1"/>
  <c r="F17" i="25"/>
  <c r="F17" i="28" s="1"/>
  <c r="F44" i="56"/>
  <c r="G125" i="56"/>
  <c r="D4" i="56"/>
  <c r="D63" i="56"/>
  <c r="H28" i="46"/>
  <c r="H66" i="46"/>
  <c r="N66" i="46"/>
  <c r="N146" i="46"/>
  <c r="I7" i="46"/>
  <c r="I28" i="46"/>
  <c r="I47" i="46"/>
  <c r="I66" i="46"/>
  <c r="I85" i="46"/>
  <c r="I128" i="46"/>
  <c r="F17" i="23"/>
  <c r="F17" i="26" s="1"/>
  <c r="F3" i="46"/>
  <c r="I15" i="21"/>
  <c r="G17" i="23"/>
  <c r="G17" i="26" s="1"/>
  <c r="E63" i="56"/>
  <c r="D17" i="25"/>
  <c r="D17" i="28" s="1"/>
  <c r="I17" i="23"/>
  <c r="I17" i="26" s="1"/>
  <c r="N17" i="25"/>
  <c r="N17" i="28" s="1"/>
  <c r="J27" i="12"/>
  <c r="M14" i="23"/>
  <c r="M14" i="26" s="1"/>
  <c r="B4" i="14"/>
  <c r="B4" i="17" s="1"/>
  <c r="H4" i="14"/>
  <c r="Q16" i="12"/>
  <c r="F4" i="12"/>
  <c r="M25" i="46"/>
  <c r="E82" i="46"/>
  <c r="L17" i="25"/>
  <c r="L17" i="28" s="1"/>
  <c r="E3" i="25"/>
  <c r="I15" i="23"/>
  <c r="I15" i="26" s="1"/>
  <c r="I16" i="26"/>
  <c r="M16" i="26"/>
  <c r="M15" i="23"/>
  <c r="M15" i="26" s="1"/>
  <c r="N143" i="56"/>
  <c r="N144" i="56"/>
  <c r="P124" i="56"/>
  <c r="P125" i="56"/>
  <c r="D4" i="46"/>
  <c r="E43" i="56"/>
  <c r="E44" i="56"/>
  <c r="L124" i="56"/>
  <c r="L125" i="56"/>
  <c r="J4" i="46"/>
  <c r="Q81" i="56"/>
  <c r="Q82" i="56"/>
  <c r="I106" i="46"/>
  <c r="I162" i="46"/>
  <c r="I161" i="46"/>
  <c r="B44" i="46"/>
  <c r="J63" i="46"/>
  <c r="J144" i="46"/>
  <c r="D16" i="23"/>
  <c r="B4" i="12"/>
  <c r="B4" i="15" s="1"/>
  <c r="N161" i="56"/>
  <c r="K25" i="46"/>
  <c r="K24" i="46"/>
  <c r="N24" i="46"/>
  <c r="K44" i="46"/>
  <c r="K63" i="46"/>
  <c r="K62" i="46"/>
  <c r="K82" i="46"/>
  <c r="K106" i="46"/>
  <c r="K125" i="46"/>
  <c r="K144" i="46"/>
  <c r="K143" i="46"/>
  <c r="N143" i="46"/>
  <c r="K162" i="46"/>
  <c r="K161" i="46"/>
  <c r="N161" i="46"/>
  <c r="Q4" i="24"/>
  <c r="Q4" i="27" s="1"/>
  <c r="Q4" i="21"/>
  <c r="Q3" i="20"/>
  <c r="D27" i="21"/>
  <c r="D27" i="24"/>
  <c r="D27" i="27" s="1"/>
  <c r="F4" i="23"/>
  <c r="F4" i="26" s="1"/>
  <c r="O16" i="24"/>
  <c r="J4" i="13"/>
  <c r="J4" i="10"/>
  <c r="J17" i="13"/>
  <c r="J17" i="10"/>
  <c r="J27" i="13"/>
  <c r="J27" i="10"/>
  <c r="M4" i="12"/>
  <c r="M4" i="15" s="1"/>
  <c r="M3" i="8"/>
  <c r="M17" i="12"/>
  <c r="M27" i="12"/>
  <c r="I24" i="56"/>
  <c r="F24" i="56"/>
  <c r="F25" i="56"/>
  <c r="N25" i="56"/>
  <c r="E105" i="56"/>
  <c r="M7" i="46"/>
  <c r="B162" i="46"/>
  <c r="G4" i="25"/>
  <c r="G4" i="28" s="1"/>
  <c r="P17" i="23"/>
  <c r="P17" i="26" s="1"/>
  <c r="N15" i="12"/>
  <c r="O4" i="13"/>
  <c r="O4" i="10"/>
  <c r="O7" i="46"/>
  <c r="O25" i="46"/>
  <c r="O44" i="46"/>
  <c r="P43" i="46"/>
  <c r="O63" i="46"/>
  <c r="P62" i="46"/>
  <c r="O82" i="46"/>
  <c r="P81" i="46"/>
  <c r="O106" i="46"/>
  <c r="P105" i="46"/>
  <c r="O125" i="46"/>
  <c r="P124" i="46"/>
  <c r="O144" i="46"/>
  <c r="O143" i="46"/>
  <c r="P143" i="46"/>
  <c r="O162" i="46"/>
  <c r="O161" i="46"/>
  <c r="P161" i="46"/>
  <c r="O16" i="23"/>
  <c r="L4" i="25"/>
  <c r="L4" i="28" s="1"/>
  <c r="M27" i="25"/>
  <c r="M27" i="28" s="1"/>
  <c r="G4" i="21"/>
  <c r="G4" i="24"/>
  <c r="G4" i="27" s="1"/>
  <c r="G3" i="20"/>
  <c r="L17" i="24"/>
  <c r="L17" i="27" s="1"/>
  <c r="L17" i="21"/>
  <c r="N27" i="24"/>
  <c r="N27" i="27" s="1"/>
  <c r="N27" i="21"/>
  <c r="P4" i="23"/>
  <c r="P4" i="26" s="1"/>
  <c r="O27" i="23"/>
  <c r="O27" i="26" s="1"/>
  <c r="Q16" i="24"/>
  <c r="D4" i="10"/>
  <c r="D4" i="13"/>
  <c r="D17" i="13"/>
  <c r="D17" i="10"/>
  <c r="D27" i="10"/>
  <c r="D27" i="13"/>
  <c r="C4" i="12"/>
  <c r="C3" i="8"/>
  <c r="C17" i="12"/>
  <c r="C27" i="12"/>
  <c r="Q146" i="46"/>
  <c r="F25" i="46"/>
  <c r="F106" i="46"/>
  <c r="M4" i="25"/>
  <c r="M4" i="28" s="1"/>
  <c r="M17" i="24"/>
  <c r="M17" i="27" s="1"/>
  <c r="M17" i="21"/>
  <c r="O3" i="11"/>
  <c r="O4" i="14"/>
  <c r="I4" i="10"/>
  <c r="I4" i="13"/>
  <c r="I17" i="13"/>
  <c r="I17" i="10"/>
  <c r="Q27" i="10"/>
  <c r="Q27" i="13"/>
  <c r="M62" i="46"/>
  <c r="E146" i="46"/>
  <c r="B82" i="46"/>
  <c r="J125" i="46"/>
  <c r="H17" i="25"/>
  <c r="H17" i="28" s="1"/>
  <c r="O4" i="23"/>
  <c r="O4" i="26" s="1"/>
  <c r="P16" i="23"/>
  <c r="C15" i="10"/>
  <c r="J3" i="8"/>
  <c r="J4" i="12"/>
  <c r="D103" i="6"/>
  <c r="D51" i="6"/>
  <c r="C15" i="23"/>
  <c r="C15" i="26" s="1"/>
  <c r="C16" i="26"/>
  <c r="F171" i="6"/>
  <c r="P3" i="8"/>
  <c r="J3" i="25"/>
  <c r="F27" i="25"/>
  <c r="F27" i="28" s="1"/>
  <c r="H16" i="27"/>
  <c r="H15" i="24"/>
  <c r="H15" i="27" s="1"/>
  <c r="G14" i="23"/>
  <c r="G14" i="26" s="1"/>
  <c r="L3" i="14"/>
  <c r="P4" i="24"/>
  <c r="P4" i="27" s="1"/>
  <c r="J3" i="20"/>
  <c r="C4" i="10"/>
  <c r="C27" i="10"/>
  <c r="E15" i="10"/>
  <c r="B92" i="6"/>
  <c r="B96" i="6"/>
  <c r="B97" i="6"/>
  <c r="B94" i="6"/>
  <c r="B116" i="6"/>
  <c r="H7" i="56"/>
  <c r="H146" i="56"/>
  <c r="H143" i="56"/>
  <c r="H106" i="56"/>
  <c r="H105" i="56"/>
  <c r="O161" i="56"/>
  <c r="O162" i="56"/>
  <c r="L161" i="56"/>
  <c r="L162" i="56"/>
  <c r="P3" i="56"/>
  <c r="J4" i="56"/>
  <c r="C63" i="56"/>
  <c r="I81" i="56"/>
  <c r="I82" i="56"/>
  <c r="M27" i="10"/>
  <c r="M27" i="13"/>
  <c r="M27" i="16" s="1"/>
  <c r="E125" i="56"/>
  <c r="M124" i="56"/>
  <c r="M125" i="56"/>
  <c r="F144" i="56"/>
  <c r="G162" i="56"/>
  <c r="L63" i="56"/>
  <c r="G106" i="56"/>
  <c r="O105" i="56"/>
  <c r="O106" i="56"/>
  <c r="K125" i="56"/>
  <c r="K146" i="56"/>
  <c r="J105" i="56"/>
  <c r="J106" i="56"/>
  <c r="C128" i="56"/>
  <c r="C124" i="56"/>
  <c r="C143" i="56"/>
  <c r="C144" i="56"/>
  <c r="K143" i="56"/>
  <c r="K144" i="56"/>
  <c r="L24" i="56"/>
  <c r="D44" i="56"/>
  <c r="L43" i="56"/>
  <c r="L44" i="56"/>
  <c r="E146" i="56"/>
  <c r="E143" i="56"/>
  <c r="G4" i="56"/>
  <c r="O4" i="56"/>
  <c r="J63" i="56"/>
  <c r="H81" i="56"/>
  <c r="H82" i="56"/>
  <c r="P82" i="56"/>
  <c r="Q7" i="46"/>
  <c r="Q28" i="46"/>
  <c r="Q47" i="46"/>
  <c r="Q66" i="46"/>
  <c r="Q85" i="46"/>
  <c r="I109" i="46"/>
  <c r="Q128" i="46"/>
  <c r="Q4" i="13"/>
  <c r="Q4" i="10"/>
  <c r="M28" i="46"/>
  <c r="J106" i="46"/>
  <c r="L16" i="23"/>
  <c r="N162" i="56"/>
  <c r="C4" i="46"/>
  <c r="K7" i="46"/>
  <c r="C28" i="46"/>
  <c r="C47" i="46"/>
  <c r="C66" i="46"/>
  <c r="C85" i="46"/>
  <c r="C109" i="46"/>
  <c r="C128" i="46"/>
  <c r="C146" i="46"/>
  <c r="B161" i="46"/>
  <c r="C164" i="46"/>
  <c r="E105" i="46"/>
  <c r="G27" i="25"/>
  <c r="G27" i="28" s="1"/>
  <c r="E4" i="24"/>
  <c r="E4" i="27" s="1"/>
  <c r="E4" i="21"/>
  <c r="E3" i="20"/>
  <c r="F17" i="24"/>
  <c r="F17" i="27" s="1"/>
  <c r="F17" i="21"/>
  <c r="H27" i="24"/>
  <c r="H27" i="27" s="1"/>
  <c r="H27" i="21"/>
  <c r="J4" i="23"/>
  <c r="J4" i="26" s="1"/>
  <c r="M27" i="23"/>
  <c r="M27" i="26" s="1"/>
  <c r="N4" i="13"/>
  <c r="N4" i="10"/>
  <c r="N17" i="13"/>
  <c r="N17" i="10"/>
  <c r="N27" i="10"/>
  <c r="N27" i="13"/>
  <c r="Q4" i="12"/>
  <c r="Q3" i="8"/>
  <c r="Q17" i="12"/>
  <c r="Q27" i="12"/>
  <c r="M3" i="56"/>
  <c r="C25" i="56"/>
  <c r="K25" i="56"/>
  <c r="D24" i="56"/>
  <c r="E106" i="56"/>
  <c r="L143" i="56"/>
  <c r="E47" i="46"/>
  <c r="E128" i="46"/>
  <c r="K161" i="56"/>
  <c r="G28" i="46"/>
  <c r="G47" i="46"/>
  <c r="G66" i="46"/>
  <c r="G85" i="46"/>
  <c r="G109" i="46"/>
  <c r="G128" i="46"/>
  <c r="G146" i="46"/>
  <c r="D161" i="46"/>
  <c r="G164" i="46"/>
  <c r="E14" i="23"/>
  <c r="E14" i="26" s="1"/>
  <c r="P4" i="25"/>
  <c r="P4" i="28" s="1"/>
  <c r="Q17" i="25"/>
  <c r="Q17" i="28" s="1"/>
  <c r="K4" i="21"/>
  <c r="K3" i="20"/>
  <c r="K4" i="24"/>
  <c r="K4" i="27" s="1"/>
  <c r="P17" i="24"/>
  <c r="P17" i="27" s="1"/>
  <c r="P17" i="21"/>
  <c r="D4" i="23"/>
  <c r="D4" i="26" s="1"/>
  <c r="E17" i="23"/>
  <c r="E17" i="26" s="1"/>
  <c r="E16" i="24"/>
  <c r="H4" i="13"/>
  <c r="H4" i="10"/>
  <c r="H17" i="10"/>
  <c r="H17" i="13"/>
  <c r="H27" i="13"/>
  <c r="H27" i="10"/>
  <c r="G4" i="12"/>
  <c r="G3" i="8"/>
  <c r="G17" i="12"/>
  <c r="G27" i="12"/>
  <c r="G27" i="15" s="1"/>
  <c r="Q106" i="46"/>
  <c r="Q162" i="46"/>
  <c r="Q161" i="46"/>
  <c r="F162" i="46"/>
  <c r="J17" i="25"/>
  <c r="J17" i="28" s="1"/>
  <c r="D4" i="24"/>
  <c r="D4" i="27" s="1"/>
  <c r="D4" i="21"/>
  <c r="D3" i="20"/>
  <c r="E4" i="23"/>
  <c r="E4" i="26" s="1"/>
  <c r="N17" i="23"/>
  <c r="N17" i="26" s="1"/>
  <c r="M4" i="10"/>
  <c r="M4" i="13"/>
  <c r="M17" i="10"/>
  <c r="M17" i="13"/>
  <c r="D4" i="12"/>
  <c r="D3" i="8"/>
  <c r="E66" i="46"/>
  <c r="B25" i="46"/>
  <c r="B63" i="46"/>
  <c r="L27" i="25"/>
  <c r="L27" i="28" s="1"/>
  <c r="J15" i="12"/>
  <c r="E3" i="11"/>
  <c r="E4" i="14"/>
  <c r="O15" i="10"/>
  <c r="H51" i="6"/>
  <c r="H103" i="6"/>
  <c r="C7" i="46"/>
  <c r="Q4" i="25"/>
  <c r="Q4" i="28" s="1"/>
  <c r="F15" i="24"/>
  <c r="F15" i="27" s="1"/>
  <c r="M4" i="23"/>
  <c r="M4" i="26" s="1"/>
  <c r="K15" i="23"/>
  <c r="K15" i="26" s="1"/>
  <c r="K16" i="26"/>
  <c r="B3" i="14"/>
  <c r="O17" i="21"/>
  <c r="Q17" i="21"/>
  <c r="J4" i="25"/>
  <c r="J4" i="28" s="1"/>
  <c r="L16" i="24"/>
  <c r="O27" i="21"/>
  <c r="I27" i="21"/>
  <c r="Q27" i="21"/>
  <c r="K14" i="23"/>
  <c r="K14" i="26" s="1"/>
  <c r="F27" i="23"/>
  <c r="F27" i="26" s="1"/>
  <c r="K97" i="6"/>
  <c r="L64" i="6"/>
  <c r="L63" i="6"/>
  <c r="L59" i="6"/>
  <c r="L61" i="6"/>
  <c r="L62" i="6"/>
  <c r="L65" i="6"/>
  <c r="L102" i="6"/>
  <c r="H96" i="6"/>
  <c r="H97" i="6"/>
  <c r="H92" i="6"/>
  <c r="H94" i="6"/>
  <c r="H116" i="6"/>
  <c r="H4" i="24"/>
  <c r="H4" i="27" s="1"/>
  <c r="F3" i="20"/>
  <c r="J4" i="21"/>
  <c r="D94" i="6"/>
  <c r="D116" i="6"/>
  <c r="D96" i="6"/>
  <c r="D92" i="6"/>
  <c r="D97" i="6"/>
  <c r="I17" i="21"/>
  <c r="K3" i="11"/>
  <c r="F125" i="56"/>
  <c r="F124" i="56"/>
  <c r="P106" i="56"/>
  <c r="P105" i="56"/>
  <c r="D161" i="56"/>
  <c r="D162" i="56"/>
  <c r="M44" i="56"/>
  <c r="M24" i="56"/>
  <c r="K63" i="56"/>
  <c r="P4" i="56"/>
  <c r="H66" i="56"/>
  <c r="H62" i="56"/>
  <c r="J125" i="56"/>
  <c r="H28" i="56"/>
  <c r="H24" i="56"/>
  <c r="D106" i="56"/>
  <c r="D105" i="56"/>
  <c r="L106" i="56"/>
  <c r="L105" i="56"/>
  <c r="J161" i="56"/>
  <c r="J164" i="56"/>
  <c r="G164" i="56"/>
  <c r="E47" i="56"/>
  <c r="O124" i="56"/>
  <c r="K128" i="56"/>
  <c r="K124" i="56"/>
  <c r="H161" i="56"/>
  <c r="H162" i="56"/>
  <c r="P161" i="56"/>
  <c r="P162" i="56"/>
  <c r="H85" i="46"/>
  <c r="I44" i="56"/>
  <c r="I43" i="56"/>
  <c r="Q44" i="56"/>
  <c r="Q43" i="56"/>
  <c r="I106" i="56"/>
  <c r="F47" i="46"/>
  <c r="F4" i="56"/>
  <c r="N4" i="56"/>
  <c r="E24" i="56"/>
  <c r="G62" i="56"/>
  <c r="G63" i="56"/>
  <c r="O62" i="56"/>
  <c r="O63" i="56"/>
  <c r="E82" i="56"/>
  <c r="E81" i="56"/>
  <c r="M82" i="56"/>
  <c r="M81" i="56"/>
  <c r="M105" i="56"/>
  <c r="M161" i="56"/>
  <c r="I4" i="46"/>
  <c r="I25" i="46"/>
  <c r="I44" i="46"/>
  <c r="I63" i="46"/>
  <c r="I82" i="46"/>
  <c r="Q109" i="46"/>
  <c r="Q144" i="46"/>
  <c r="Q143" i="46"/>
  <c r="E17" i="10"/>
  <c r="E17" i="13"/>
  <c r="M85" i="46"/>
  <c r="M164" i="46"/>
  <c r="J43" i="56"/>
  <c r="K4" i="46"/>
  <c r="F24" i="46"/>
  <c r="K28" i="46"/>
  <c r="K47" i="46"/>
  <c r="K66" i="46"/>
  <c r="K85" i="46"/>
  <c r="K109" i="46"/>
  <c r="K128" i="46"/>
  <c r="F143" i="46"/>
  <c r="K146" i="46"/>
  <c r="K164" i="46"/>
  <c r="I4" i="24"/>
  <c r="I4" i="27" s="1"/>
  <c r="I4" i="21"/>
  <c r="I3" i="20"/>
  <c r="J17" i="24"/>
  <c r="J17" i="27" s="1"/>
  <c r="J17" i="21"/>
  <c r="L27" i="24"/>
  <c r="L27" i="27" s="1"/>
  <c r="L27" i="21"/>
  <c r="N4" i="23"/>
  <c r="N4" i="26" s="1"/>
  <c r="B4" i="13"/>
  <c r="B4" i="16" s="1"/>
  <c r="B4" i="10"/>
  <c r="B15" i="10"/>
  <c r="B17" i="13"/>
  <c r="B17" i="16" s="1"/>
  <c r="B17" i="10"/>
  <c r="B27" i="10"/>
  <c r="B27" i="13"/>
  <c r="B27" i="16" s="1"/>
  <c r="E4" i="12"/>
  <c r="E3" i="8"/>
  <c r="E17" i="12"/>
  <c r="E27" i="12"/>
  <c r="Q24" i="56"/>
  <c r="J24" i="56"/>
  <c r="J25" i="56"/>
  <c r="J44" i="46"/>
  <c r="J82" i="46"/>
  <c r="B106" i="46"/>
  <c r="B125" i="46"/>
  <c r="P17" i="25"/>
  <c r="P17" i="28" s="1"/>
  <c r="K17" i="10"/>
  <c r="K17" i="13"/>
  <c r="G4" i="46"/>
  <c r="H24" i="46"/>
  <c r="O28" i="46"/>
  <c r="H43" i="46"/>
  <c r="O47" i="46"/>
  <c r="H62" i="46"/>
  <c r="O66" i="46"/>
  <c r="O85" i="46"/>
  <c r="H105" i="46"/>
  <c r="O109" i="46"/>
  <c r="O128" i="46"/>
  <c r="H143" i="46"/>
  <c r="O146" i="46"/>
  <c r="H161" i="46"/>
  <c r="O164" i="46"/>
  <c r="Q14" i="23"/>
  <c r="Q14" i="26" s="1"/>
  <c r="D4" i="25"/>
  <c r="D4" i="28" s="1"/>
  <c r="E17" i="25"/>
  <c r="E17" i="28" s="1"/>
  <c r="E27" i="25"/>
  <c r="E27" i="28" s="1"/>
  <c r="O4" i="24"/>
  <c r="O4" i="27" s="1"/>
  <c r="O4" i="21"/>
  <c r="O3" i="20"/>
  <c r="D17" i="24"/>
  <c r="D17" i="27" s="1"/>
  <c r="D17" i="21"/>
  <c r="F27" i="24"/>
  <c r="F27" i="27" s="1"/>
  <c r="F27" i="21"/>
  <c r="H4" i="23"/>
  <c r="H4" i="26" s="1"/>
  <c r="G27" i="23"/>
  <c r="G27" i="26" s="1"/>
  <c r="I16" i="24"/>
  <c r="L4" i="10"/>
  <c r="L4" i="13"/>
  <c r="L15" i="10"/>
  <c r="L17" i="13"/>
  <c r="L17" i="10"/>
  <c r="L27" i="10"/>
  <c r="L27" i="13"/>
  <c r="K4" i="12"/>
  <c r="K3" i="8"/>
  <c r="K17" i="12"/>
  <c r="K27" i="12"/>
  <c r="I125" i="46"/>
  <c r="F44" i="46"/>
  <c r="F82" i="46"/>
  <c r="F125" i="46"/>
  <c r="N27" i="25"/>
  <c r="N27" i="28" s="1"/>
  <c r="L4" i="24"/>
  <c r="L4" i="27" s="1"/>
  <c r="L4" i="21"/>
  <c r="L3" i="20"/>
  <c r="I4" i="23"/>
  <c r="I4" i="26" s="1"/>
  <c r="J16" i="23"/>
  <c r="C3" i="11"/>
  <c r="C4" i="14"/>
  <c r="I15" i="10"/>
  <c r="E27" i="10"/>
  <c r="E27" i="13"/>
  <c r="L4" i="12"/>
  <c r="L3" i="8"/>
  <c r="F51" i="6"/>
  <c r="F103" i="6"/>
  <c r="J162" i="46"/>
  <c r="N4" i="24"/>
  <c r="N4" i="27" s="1"/>
  <c r="N4" i="21"/>
  <c r="N3" i="20"/>
  <c r="M4" i="14"/>
  <c r="M3" i="11"/>
  <c r="G4" i="10"/>
  <c r="G4" i="13"/>
  <c r="G4" i="16" s="1"/>
  <c r="C17" i="13"/>
  <c r="C17" i="10"/>
  <c r="J16" i="24"/>
  <c r="F16" i="26"/>
  <c r="F15" i="23"/>
  <c r="F15" i="26" s="1"/>
  <c r="M59" i="6"/>
  <c r="M61" i="6"/>
  <c r="M62" i="6"/>
  <c r="M63" i="6"/>
  <c r="M64" i="6"/>
  <c r="M65" i="6"/>
  <c r="M102" i="6"/>
  <c r="I92" i="6"/>
  <c r="I94" i="6"/>
  <c r="I96" i="6"/>
  <c r="I97" i="6"/>
  <c r="I116" i="6"/>
  <c r="Q92" i="6"/>
  <c r="Q94" i="6"/>
  <c r="Q96" i="6"/>
  <c r="Q97" i="6"/>
  <c r="Q116" i="6"/>
  <c r="F94" i="6"/>
  <c r="F116" i="6"/>
  <c r="F92" i="6"/>
  <c r="F96" i="6"/>
  <c r="F97" i="6"/>
  <c r="M15" i="10"/>
  <c r="D27" i="25"/>
  <c r="D27" i="28" s="1"/>
  <c r="P16" i="24"/>
  <c r="O14" i="23"/>
  <c r="O14" i="26" s="1"/>
  <c r="Q16" i="23"/>
  <c r="C59" i="6"/>
  <c r="C61" i="6"/>
  <c r="C62" i="6"/>
  <c r="C63" i="6"/>
  <c r="C64" i="6"/>
  <c r="C65" i="6"/>
  <c r="C102" i="6"/>
  <c r="G59" i="6"/>
  <c r="G61" i="6"/>
  <c r="G62" i="6"/>
  <c r="G63" i="6"/>
  <c r="G64" i="6"/>
  <c r="G65" i="6"/>
  <c r="G102" i="6"/>
  <c r="K61" i="6"/>
  <c r="C92" i="6"/>
  <c r="C94" i="6"/>
  <c r="C96" i="6"/>
  <c r="C97" i="6"/>
  <c r="C116" i="6"/>
  <c r="G92" i="6"/>
  <c r="G94" i="6"/>
  <c r="G96" i="6"/>
  <c r="G97" i="6"/>
  <c r="G116" i="6"/>
  <c r="O92" i="6"/>
  <c r="O96" i="6"/>
  <c r="O116" i="6"/>
  <c r="G17" i="10"/>
  <c r="F3" i="8"/>
  <c r="J96" i="6"/>
  <c r="J97" i="6"/>
  <c r="J92" i="6"/>
  <c r="J94" i="6"/>
  <c r="J116" i="6"/>
  <c r="P3" i="20"/>
  <c r="F4" i="21"/>
  <c r="J4" i="24"/>
  <c r="J4" i="27" s="1"/>
  <c r="P116" i="6"/>
  <c r="P92" i="6"/>
  <c r="P94" i="6"/>
  <c r="P96" i="6"/>
  <c r="P97" i="6"/>
  <c r="B147" i="6"/>
  <c r="B171" i="6"/>
  <c r="F85" i="56"/>
  <c r="F81" i="56"/>
  <c r="N125" i="56"/>
  <c r="N124" i="56"/>
  <c r="F47" i="56"/>
  <c r="F43" i="56"/>
  <c r="Q143" i="56"/>
  <c r="Q146" i="56"/>
  <c r="Q164" i="56"/>
  <c r="Q161" i="56"/>
  <c r="Q3" i="56"/>
  <c r="I124" i="56"/>
  <c r="I125" i="56"/>
  <c r="Q124" i="56"/>
  <c r="Q125" i="56"/>
  <c r="F146" i="56"/>
  <c r="J44" i="56"/>
  <c r="C105" i="56"/>
  <c r="C106" i="56"/>
  <c r="K105" i="56"/>
  <c r="K106" i="56"/>
  <c r="F164" i="56"/>
  <c r="F161" i="56"/>
  <c r="N81" i="56"/>
  <c r="F105" i="56"/>
  <c r="F106" i="56"/>
  <c r="N105" i="56"/>
  <c r="N106" i="56"/>
  <c r="H124" i="56"/>
  <c r="H125" i="56"/>
  <c r="G143" i="56"/>
  <c r="G144" i="56"/>
  <c r="O143" i="56"/>
  <c r="O144" i="56"/>
  <c r="E164" i="56"/>
  <c r="E161" i="56"/>
  <c r="L3" i="56"/>
  <c r="H43" i="56"/>
  <c r="H44" i="56"/>
  <c r="P43" i="56"/>
  <c r="P44" i="56"/>
  <c r="D124" i="56"/>
  <c r="D125" i="56"/>
  <c r="I143" i="56"/>
  <c r="I146" i="56"/>
  <c r="C161" i="56"/>
  <c r="I164" i="56"/>
  <c r="I161" i="56"/>
  <c r="B4" i="46"/>
  <c r="J28" i="46"/>
  <c r="C4" i="56"/>
  <c r="K4" i="56"/>
  <c r="D3" i="56"/>
  <c r="F62" i="56"/>
  <c r="F63" i="56"/>
  <c r="N62" i="56"/>
  <c r="N63" i="56"/>
  <c r="D81" i="56"/>
  <c r="D82" i="56"/>
  <c r="L81" i="56"/>
  <c r="L82" i="56"/>
  <c r="M106" i="56"/>
  <c r="Q4" i="46"/>
  <c r="Q25" i="46"/>
  <c r="Q44" i="46"/>
  <c r="Q63" i="46"/>
  <c r="Q82" i="46"/>
  <c r="Q125" i="46"/>
  <c r="I146" i="46"/>
  <c r="Q17" i="10"/>
  <c r="Q17" i="13"/>
  <c r="E62" i="46"/>
  <c r="E143" i="46"/>
  <c r="J25" i="46"/>
  <c r="K27" i="10"/>
  <c r="K27" i="13"/>
  <c r="C25" i="46"/>
  <c r="C24" i="46"/>
  <c r="J24" i="46"/>
  <c r="C44" i="46"/>
  <c r="C63" i="46"/>
  <c r="C62" i="46"/>
  <c r="C82" i="46"/>
  <c r="C106" i="46"/>
  <c r="C125" i="46"/>
  <c r="C144" i="46"/>
  <c r="C143" i="46"/>
  <c r="C162" i="46"/>
  <c r="C161" i="46"/>
  <c r="E3" i="46"/>
  <c r="O27" i="25"/>
  <c r="O27" i="28" s="1"/>
  <c r="M3" i="20"/>
  <c r="M4" i="24"/>
  <c r="M4" i="27" s="1"/>
  <c r="M4" i="21"/>
  <c r="N17" i="24"/>
  <c r="N17" i="27" s="1"/>
  <c r="N17" i="21"/>
  <c r="P27" i="24"/>
  <c r="P27" i="27" s="1"/>
  <c r="P27" i="21"/>
  <c r="G16" i="24"/>
  <c r="F4" i="10"/>
  <c r="F4" i="13"/>
  <c r="F17" i="10"/>
  <c r="F17" i="13"/>
  <c r="F17" i="16" s="1"/>
  <c r="F27" i="10"/>
  <c r="F27" i="13"/>
  <c r="I4" i="12"/>
  <c r="I3" i="8"/>
  <c r="I17" i="12"/>
  <c r="I27" i="12"/>
  <c r="E3" i="56"/>
  <c r="G25" i="56"/>
  <c r="G24" i="56"/>
  <c r="O25" i="56"/>
  <c r="O24" i="56"/>
  <c r="P143" i="56"/>
  <c r="M161" i="46"/>
  <c r="B144" i="46"/>
  <c r="G4" i="23"/>
  <c r="G4" i="26" s="1"/>
  <c r="N3" i="8"/>
  <c r="N4" i="12"/>
  <c r="O4" i="46"/>
  <c r="G7" i="46"/>
  <c r="G25" i="46"/>
  <c r="G24" i="46"/>
  <c r="G44" i="46"/>
  <c r="G43" i="46"/>
  <c r="G63" i="46"/>
  <c r="G62" i="46"/>
  <c r="G82" i="46"/>
  <c r="G81" i="46"/>
  <c r="G106" i="46"/>
  <c r="G105" i="46"/>
  <c r="G125" i="46"/>
  <c r="G144" i="46"/>
  <c r="G143" i="46"/>
  <c r="G162" i="46"/>
  <c r="G161" i="46"/>
  <c r="G16" i="23"/>
  <c r="H4" i="25"/>
  <c r="H4" i="28" s="1"/>
  <c r="C4" i="21"/>
  <c r="C4" i="24"/>
  <c r="C4" i="27" s="1"/>
  <c r="H17" i="24"/>
  <c r="H17" i="27" s="1"/>
  <c r="H17" i="21"/>
  <c r="J27" i="24"/>
  <c r="J27" i="27" s="1"/>
  <c r="J27" i="21"/>
  <c r="L4" i="23"/>
  <c r="L4" i="26" s="1"/>
  <c r="M16" i="24"/>
  <c r="P4" i="10"/>
  <c r="P4" i="13"/>
  <c r="P15" i="10"/>
  <c r="P17" i="10"/>
  <c r="P17" i="13"/>
  <c r="P27" i="10"/>
  <c r="P27" i="13"/>
  <c r="O4" i="12"/>
  <c r="O3" i="8"/>
  <c r="O17" i="12"/>
  <c r="O27" i="12"/>
  <c r="I144" i="46"/>
  <c r="I143" i="46"/>
  <c r="N44" i="46"/>
  <c r="I4" i="25"/>
  <c r="I4" i="28" s="1"/>
  <c r="E17" i="24"/>
  <c r="E17" i="27" s="1"/>
  <c r="E17" i="21"/>
  <c r="Q4" i="23"/>
  <c r="Q4" i="26" s="1"/>
  <c r="N16" i="23"/>
  <c r="E15" i="13"/>
  <c r="G4" i="14"/>
  <c r="G4" i="17" s="1"/>
  <c r="G3" i="11"/>
  <c r="E4" i="10"/>
  <c r="E4" i="13"/>
  <c r="Q15" i="10"/>
  <c r="I27" i="13"/>
  <c r="I27" i="10"/>
  <c r="N51" i="6"/>
  <c r="N60" i="6" s="1"/>
  <c r="N103" i="6"/>
  <c r="O4" i="25"/>
  <c r="O4" i="28" s="1"/>
  <c r="G17" i="24"/>
  <c r="G17" i="27" s="1"/>
  <c r="G17" i="21"/>
  <c r="H16" i="23"/>
  <c r="G15" i="13"/>
  <c r="G16" i="16"/>
  <c r="K4" i="10"/>
  <c r="K4" i="13"/>
  <c r="O17" i="10"/>
  <c r="O17" i="13"/>
  <c r="E4" i="25"/>
  <c r="E4" i="28" s="1"/>
  <c r="N16" i="24"/>
  <c r="I59" i="6"/>
  <c r="I61" i="6"/>
  <c r="I62" i="6"/>
  <c r="I63" i="6"/>
  <c r="I64" i="6"/>
  <c r="I65" i="6"/>
  <c r="I102" i="6"/>
  <c r="E92" i="6"/>
  <c r="E94" i="6"/>
  <c r="E96" i="6"/>
  <c r="E97" i="6"/>
  <c r="M92" i="6"/>
  <c r="M94" i="6"/>
  <c r="M96" i="6"/>
  <c r="M97" i="6"/>
  <c r="M116" i="6"/>
  <c r="C17" i="21"/>
  <c r="N92" i="6"/>
  <c r="N94" i="6"/>
  <c r="N116" i="6"/>
  <c r="N96" i="6"/>
  <c r="N97" i="6"/>
  <c r="M143" i="56"/>
  <c r="F3" i="25"/>
  <c r="N4" i="25"/>
  <c r="N4" i="28" s="1"/>
  <c r="D16" i="24"/>
  <c r="C27" i="21"/>
  <c r="K27" i="21"/>
  <c r="E27" i="21"/>
  <c r="M27" i="21"/>
  <c r="C14" i="23"/>
  <c r="C14" i="26" s="1"/>
  <c r="E16" i="23"/>
  <c r="C16" i="27"/>
  <c r="C15" i="24"/>
  <c r="C15" i="27" s="1"/>
  <c r="H3" i="20"/>
  <c r="P4" i="21"/>
  <c r="D14" i="24"/>
  <c r="D14" i="27" s="1"/>
  <c r="G15" i="10"/>
  <c r="P63" i="6"/>
  <c r="P59" i="6"/>
  <c r="P62" i="6"/>
  <c r="P65" i="6"/>
  <c r="P102" i="6"/>
  <c r="P61" i="6"/>
  <c r="P64" i="6"/>
  <c r="D93" i="6"/>
  <c r="K17" i="21"/>
  <c r="B133" i="6"/>
  <c r="B157" i="6"/>
  <c r="B93" i="6"/>
  <c r="M4" i="17" l="1"/>
  <c r="M4" i="16"/>
  <c r="F147" i="6"/>
  <c r="M27" i="15"/>
  <c r="M15" i="15"/>
  <c r="F139" i="29"/>
  <c r="M17" i="17"/>
  <c r="M30" i="17"/>
  <c r="M21" i="17"/>
  <c r="M17" i="16"/>
  <c r="M17" i="15"/>
  <c r="F134" i="29"/>
  <c r="M28" i="17"/>
  <c r="G15" i="16"/>
  <c r="F4" i="16"/>
  <c r="F4" i="15"/>
  <c r="G17" i="17"/>
  <c r="F16" i="16"/>
  <c r="F27" i="17"/>
  <c r="G4" i="15"/>
  <c r="G147" i="6"/>
  <c r="G17" i="16"/>
  <c r="G16" i="15"/>
  <c r="F27" i="15"/>
  <c r="F17" i="15"/>
  <c r="F27" i="16"/>
  <c r="G17" i="15"/>
  <c r="F16" i="15"/>
  <c r="G139" i="29"/>
  <c r="F174" i="6"/>
  <c r="F150" i="6"/>
  <c r="F161" i="6"/>
  <c r="F137" i="6"/>
  <c r="F127" i="29"/>
  <c r="F142" i="6"/>
  <c r="F166" i="6"/>
  <c r="F126" i="6"/>
  <c r="F125" i="29"/>
  <c r="F32" i="16"/>
  <c r="F28" i="16"/>
  <c r="F22" i="16"/>
  <c r="F18" i="16"/>
  <c r="F11" i="16"/>
  <c r="F7" i="16"/>
  <c r="N114" i="29"/>
  <c r="N18" i="34"/>
  <c r="N112" i="29"/>
  <c r="N136" i="29"/>
  <c r="N18" i="32"/>
  <c r="N16" i="37"/>
  <c r="N16" i="32"/>
  <c r="N17" i="30"/>
  <c r="N18" i="31"/>
  <c r="N111" i="29"/>
  <c r="N117" i="29"/>
  <c r="N17" i="37"/>
  <c r="N110" i="29"/>
  <c r="N17" i="36"/>
  <c r="N16" i="30"/>
  <c r="N17" i="32"/>
  <c r="N143" i="29"/>
  <c r="N17" i="31"/>
  <c r="N16" i="33"/>
  <c r="N135" i="29"/>
  <c r="N138" i="29"/>
  <c r="N118" i="29"/>
  <c r="N109" i="29"/>
  <c r="N18" i="36"/>
  <c r="N18" i="35"/>
  <c r="N16" i="34"/>
  <c r="N144" i="29"/>
  <c r="N18" i="33"/>
  <c r="N17" i="33"/>
  <c r="N16" i="36"/>
  <c r="N141" i="29"/>
  <c r="N17" i="34"/>
  <c r="N17" i="35"/>
  <c r="N115" i="29"/>
  <c r="N137" i="29"/>
  <c r="N16" i="35"/>
  <c r="N18" i="30"/>
  <c r="N16" i="31"/>
  <c r="N18" i="37"/>
  <c r="N140" i="29"/>
  <c r="N23" i="6"/>
  <c r="N104" i="6"/>
  <c r="N105" i="6"/>
  <c r="N106" i="6"/>
  <c r="N107" i="6"/>
  <c r="N108" i="6"/>
  <c r="N118" i="6"/>
  <c r="N119" i="6"/>
  <c r="N120" i="6"/>
  <c r="N121" i="6"/>
  <c r="N122" i="6"/>
  <c r="N17" i="6"/>
  <c r="N20" i="6" s="1"/>
  <c r="N19" i="6"/>
  <c r="N4" i="16" s="1"/>
  <c r="E118" i="29"/>
  <c r="E17" i="36"/>
  <c r="E117" i="29"/>
  <c r="E144" i="29"/>
  <c r="E16" i="37"/>
  <c r="E16" i="31"/>
  <c r="E17" i="37"/>
  <c r="E16" i="35"/>
  <c r="E115" i="29"/>
  <c r="E135" i="29"/>
  <c r="E141" i="29"/>
  <c r="E18" i="37"/>
  <c r="E16" i="30"/>
  <c r="E18" i="30"/>
  <c r="E18" i="36"/>
  <c r="E17" i="31"/>
  <c r="E114" i="29"/>
  <c r="E136" i="29"/>
  <c r="E16" i="32"/>
  <c r="E17" i="35"/>
  <c r="E17" i="34"/>
  <c r="E18" i="35"/>
  <c r="E137" i="29"/>
  <c r="E18" i="34"/>
  <c r="E18" i="31"/>
  <c r="E16" i="34"/>
  <c r="E143" i="29"/>
  <c r="E140" i="29"/>
  <c r="E16" i="33"/>
  <c r="E18" i="32"/>
  <c r="E17" i="33"/>
  <c r="E17" i="30"/>
  <c r="E112" i="29"/>
  <c r="E138" i="29"/>
  <c r="E17" i="32"/>
  <c r="E18" i="33"/>
  <c r="E110" i="29"/>
  <c r="E111" i="29"/>
  <c r="E109" i="29"/>
  <c r="E16" i="36"/>
  <c r="E17" i="6"/>
  <c r="E20" i="6" s="1"/>
  <c r="E19" i="6"/>
  <c r="E17" i="17" s="1"/>
  <c r="E23" i="6"/>
  <c r="E104" i="6"/>
  <c r="E105" i="6"/>
  <c r="E106" i="6"/>
  <c r="E107" i="6"/>
  <c r="E108" i="6"/>
  <c r="E118" i="6"/>
  <c r="E119" i="6"/>
  <c r="E120" i="6"/>
  <c r="E121" i="6"/>
  <c r="E122" i="6"/>
  <c r="E117" i="6"/>
  <c r="F19" i="15"/>
  <c r="C17" i="37"/>
  <c r="C18" i="36"/>
  <c r="C112" i="29"/>
  <c r="C18" i="35"/>
  <c r="C144" i="29"/>
  <c r="C17" i="32"/>
  <c r="C111" i="29"/>
  <c r="C16" i="35"/>
  <c r="C143" i="29"/>
  <c r="C16" i="30"/>
  <c r="C17" i="31"/>
  <c r="C16" i="36"/>
  <c r="C18" i="33"/>
  <c r="C118" i="29"/>
  <c r="C17" i="36"/>
  <c r="C141" i="29"/>
  <c r="C18" i="31"/>
  <c r="C16" i="32"/>
  <c r="C16" i="37"/>
  <c r="C18" i="34"/>
  <c r="C17" i="35"/>
  <c r="C115" i="29"/>
  <c r="C17" i="34"/>
  <c r="C110" i="29"/>
  <c r="C16" i="34"/>
  <c r="C137" i="29"/>
  <c r="C16" i="33"/>
  <c r="C18" i="32"/>
  <c r="C117" i="29"/>
  <c r="C18" i="37"/>
  <c r="C138" i="29"/>
  <c r="C18" i="30"/>
  <c r="C135" i="29"/>
  <c r="C114" i="29"/>
  <c r="C140" i="29"/>
  <c r="C109" i="29"/>
  <c r="C17" i="30"/>
  <c r="C17" i="33"/>
  <c r="C136" i="29"/>
  <c r="C16" i="31"/>
  <c r="C17" i="6"/>
  <c r="C20" i="6" s="1"/>
  <c r="C19" i="6"/>
  <c r="C17" i="16" s="1"/>
  <c r="C23" i="6"/>
  <c r="C104" i="6"/>
  <c r="C105" i="6"/>
  <c r="C106" i="6"/>
  <c r="C107" i="6"/>
  <c r="C108" i="6"/>
  <c r="C118" i="6"/>
  <c r="C119" i="6"/>
  <c r="C120" i="6"/>
  <c r="C121" i="6"/>
  <c r="C122" i="6"/>
  <c r="F20" i="15"/>
  <c r="E103" i="6"/>
  <c r="F32" i="15"/>
  <c r="Q118" i="29"/>
  <c r="Q17" i="30"/>
  <c r="Q109" i="29"/>
  <c r="Q18" i="34"/>
  <c r="Q115" i="29"/>
  <c r="Q111" i="29"/>
  <c r="Q16" i="32"/>
  <c r="Q17" i="34"/>
  <c r="Q16" i="37"/>
  <c r="Q135" i="29"/>
  <c r="Q17" i="32"/>
  <c r="Q18" i="37"/>
  <c r="Q17" i="35"/>
  <c r="Q112" i="29"/>
  <c r="Q138" i="29"/>
  <c r="Q18" i="33"/>
  <c r="Q18" i="36"/>
  <c r="Q18" i="32"/>
  <c r="Q17" i="31"/>
  <c r="Q18" i="31"/>
  <c r="Q16" i="30"/>
  <c r="Q18" i="35"/>
  <c r="Q16" i="34"/>
  <c r="Q117" i="29"/>
  <c r="Q140" i="29"/>
  <c r="Q141" i="29"/>
  <c r="Q17" i="37"/>
  <c r="Q16" i="36"/>
  <c r="Q16" i="35"/>
  <c r="Q143" i="29"/>
  <c r="Q136" i="29"/>
  <c r="Q16" i="31"/>
  <c r="Q137" i="29"/>
  <c r="Q18" i="30"/>
  <c r="Q110" i="29"/>
  <c r="Q144" i="29"/>
  <c r="Q17" i="36"/>
  <c r="Q114" i="29"/>
  <c r="Q17" i="33"/>
  <c r="Q16" i="33"/>
  <c r="Q17" i="6"/>
  <c r="Q171" i="6" s="1"/>
  <c r="Q19" i="6"/>
  <c r="Q16" i="15" s="1"/>
  <c r="Q23" i="6"/>
  <c r="Q104" i="6"/>
  <c r="Q105" i="6"/>
  <c r="Q106" i="6"/>
  <c r="Q107" i="6"/>
  <c r="Q108" i="6"/>
  <c r="Q118" i="6"/>
  <c r="Q119" i="6"/>
  <c r="Q120" i="6"/>
  <c r="Q121" i="6"/>
  <c r="Q122" i="6"/>
  <c r="P117" i="29"/>
  <c r="P18" i="30"/>
  <c r="P111" i="29"/>
  <c r="P18" i="35"/>
  <c r="P112" i="29"/>
  <c r="P143" i="29"/>
  <c r="P18" i="37"/>
  <c r="P16" i="30"/>
  <c r="P118" i="29"/>
  <c r="P141" i="29"/>
  <c r="P16" i="36"/>
  <c r="P17" i="30"/>
  <c r="P18" i="36"/>
  <c r="P17" i="32"/>
  <c r="P16" i="35"/>
  <c r="P138" i="29"/>
  <c r="P110" i="29"/>
  <c r="P18" i="31"/>
  <c r="P16" i="37"/>
  <c r="P16" i="31"/>
  <c r="P16" i="32"/>
  <c r="P17" i="36"/>
  <c r="P18" i="33"/>
  <c r="P115" i="29"/>
  <c r="P137" i="29"/>
  <c r="P109" i="29"/>
  <c r="P18" i="34"/>
  <c r="P17" i="31"/>
  <c r="P16" i="34"/>
  <c r="P18" i="32"/>
  <c r="P135" i="29"/>
  <c r="P17" i="34"/>
  <c r="P136" i="29"/>
  <c r="P17" i="35"/>
  <c r="P144" i="29"/>
  <c r="P114" i="29"/>
  <c r="P17" i="37"/>
  <c r="P17" i="33"/>
  <c r="P16" i="33"/>
  <c r="P140" i="29"/>
  <c r="P17" i="6"/>
  <c r="P20" i="6" s="1"/>
  <c r="P19" i="6"/>
  <c r="P133" i="6" s="1"/>
  <c r="P23" i="6"/>
  <c r="P104" i="6"/>
  <c r="P105" i="6"/>
  <c r="P106" i="6"/>
  <c r="P107" i="6"/>
  <c r="P108" i="6"/>
  <c r="P118" i="6"/>
  <c r="P119" i="6"/>
  <c r="P120" i="6"/>
  <c r="P121" i="6"/>
  <c r="P122" i="6"/>
  <c r="M173" i="6"/>
  <c r="M149" i="6"/>
  <c r="M127" i="6"/>
  <c r="M160" i="6"/>
  <c r="M136" i="6"/>
  <c r="M126" i="53"/>
  <c r="M113" i="53"/>
  <c r="M55" i="53"/>
  <c r="M297" i="64"/>
  <c r="M147" i="53"/>
  <c r="M277" i="66"/>
  <c r="M101" i="53"/>
  <c r="M134" i="53"/>
  <c r="M274" i="66"/>
  <c r="M48" i="53"/>
  <c r="M146" i="53"/>
  <c r="M17" i="53"/>
  <c r="M54" i="53"/>
  <c r="M265" i="71"/>
  <c r="M138" i="53"/>
  <c r="M115" i="53"/>
  <c r="M53" i="53"/>
  <c r="M14" i="53"/>
  <c r="M171" i="53"/>
  <c r="M252" i="69"/>
  <c r="M172" i="53"/>
  <c r="M114" i="51"/>
  <c r="M274" i="70"/>
  <c r="M116" i="53"/>
  <c r="M117" i="53"/>
  <c r="M118" i="53"/>
  <c r="M84" i="53"/>
  <c r="M278" i="67"/>
  <c r="M37" i="53"/>
  <c r="M281" i="65"/>
  <c r="M267" i="70"/>
  <c r="M127" i="53"/>
  <c r="M173" i="53"/>
  <c r="M132" i="53"/>
  <c r="M330" i="68"/>
  <c r="M234" i="69"/>
  <c r="M332" i="68"/>
  <c r="M235" i="69"/>
  <c r="M163" i="53"/>
  <c r="M152" i="53"/>
  <c r="M267" i="66"/>
  <c r="M72" i="53"/>
  <c r="M278" i="70"/>
  <c r="M236" i="69"/>
  <c r="M275" i="69"/>
  <c r="M156" i="53"/>
  <c r="M73" i="53"/>
  <c r="M113" i="52"/>
  <c r="M6" i="53"/>
  <c r="M36" i="53"/>
  <c r="M35" i="53"/>
  <c r="M274" i="65"/>
  <c r="M267" i="72"/>
  <c r="M278" i="69"/>
  <c r="M76" i="53"/>
  <c r="M349" i="68"/>
  <c r="M34" i="53"/>
  <c r="M278" i="66"/>
  <c r="M91" i="53"/>
  <c r="M114" i="52"/>
  <c r="M112" i="53"/>
  <c r="M271" i="71"/>
  <c r="M264" i="71"/>
  <c r="M281" i="66"/>
  <c r="M306" i="64"/>
  <c r="M278" i="65"/>
  <c r="M119" i="53"/>
  <c r="M22" i="53"/>
  <c r="M122" i="53"/>
  <c r="M281" i="67"/>
  <c r="M154" i="53"/>
  <c r="M159" i="53"/>
  <c r="M153" i="53"/>
  <c r="M271" i="72"/>
  <c r="M275" i="66"/>
  <c r="M264" i="72"/>
  <c r="M277" i="70"/>
  <c r="M165" i="53"/>
  <c r="M155" i="53"/>
  <c r="M342" i="68"/>
  <c r="M38" i="53"/>
  <c r="M29" i="53"/>
  <c r="M41" i="53"/>
  <c r="M268" i="72"/>
  <c r="M56" i="53"/>
  <c r="M344" i="68"/>
  <c r="M108" i="53"/>
  <c r="M274" i="69"/>
  <c r="M99" i="53"/>
  <c r="M170" i="53"/>
  <c r="M267" i="69"/>
  <c r="M274" i="67"/>
  <c r="M96" i="53"/>
  <c r="M275" i="67"/>
  <c r="M15" i="53"/>
  <c r="M67" i="53"/>
  <c r="M281" i="69"/>
  <c r="M233" i="69"/>
  <c r="M341" i="68"/>
  <c r="M27" i="51"/>
  <c r="M109" i="53"/>
  <c r="M13" i="51"/>
  <c r="M308" i="64"/>
  <c r="M39" i="51"/>
  <c r="M266" i="71"/>
  <c r="M92" i="51"/>
  <c r="M39" i="53"/>
  <c r="M58" i="51"/>
  <c r="M11" i="51"/>
  <c r="M106" i="53"/>
  <c r="M266" i="69"/>
  <c r="M49" i="52"/>
  <c r="M18" i="51"/>
  <c r="M70" i="53"/>
  <c r="M7" i="53"/>
  <c r="M150" i="51"/>
  <c r="M128" i="53"/>
  <c r="M175" i="53"/>
  <c r="M345" i="68"/>
  <c r="M98" i="51"/>
  <c r="M235" i="67"/>
  <c r="M100" i="52"/>
  <c r="M260" i="72"/>
  <c r="M265" i="69"/>
  <c r="M149" i="52"/>
  <c r="M46" i="51"/>
  <c r="M293" i="68"/>
  <c r="M148" i="51"/>
  <c r="M174" i="51"/>
  <c r="M72" i="51"/>
  <c r="M172" i="52"/>
  <c r="M240" i="65"/>
  <c r="M158" i="51"/>
  <c r="M159" i="52"/>
  <c r="M135" i="52"/>
  <c r="M21" i="53"/>
  <c r="M272" i="65"/>
  <c r="M30" i="52"/>
  <c r="M150" i="52"/>
  <c r="M153" i="52"/>
  <c r="M262" i="71"/>
  <c r="M176" i="52"/>
  <c r="M238" i="65"/>
  <c r="M169" i="52"/>
  <c r="M256" i="71"/>
  <c r="M53" i="51"/>
  <c r="M69" i="53"/>
  <c r="M235" i="66"/>
  <c r="M158" i="52"/>
  <c r="M20" i="51"/>
  <c r="M117" i="52"/>
  <c r="M241" i="70"/>
  <c r="M10" i="52"/>
  <c r="M233" i="66"/>
  <c r="M242" i="65"/>
  <c r="M174" i="52"/>
  <c r="M236" i="66"/>
  <c r="M74" i="51"/>
  <c r="M95" i="52"/>
  <c r="M137" i="52"/>
  <c r="M6" i="51"/>
  <c r="M11" i="52"/>
  <c r="M233" i="71"/>
  <c r="M19" i="52"/>
  <c r="M260" i="71"/>
  <c r="M51" i="52"/>
  <c r="M64" i="53"/>
  <c r="M272" i="69"/>
  <c r="M152" i="51"/>
  <c r="M116" i="52"/>
  <c r="M232" i="69"/>
  <c r="M97" i="51"/>
  <c r="M233" i="67"/>
  <c r="M59" i="52"/>
  <c r="M50" i="51"/>
  <c r="M58" i="53"/>
  <c r="M92" i="52"/>
  <c r="M16" i="51"/>
  <c r="M107" i="52"/>
  <c r="M244" i="71"/>
  <c r="M55" i="51"/>
  <c r="M157" i="53"/>
  <c r="M229" i="65"/>
  <c r="M157" i="51"/>
  <c r="M90" i="53"/>
  <c r="M29" i="51"/>
  <c r="M242" i="67"/>
  <c r="M88" i="53"/>
  <c r="M234" i="66"/>
  <c r="M90" i="52"/>
  <c r="M65" i="52"/>
  <c r="M155" i="51"/>
  <c r="M248" i="71"/>
  <c r="M94" i="52"/>
  <c r="M92" i="53"/>
  <c r="M141" i="51"/>
  <c r="M20" i="52"/>
  <c r="M59" i="51"/>
  <c r="M103" i="51"/>
  <c r="M240" i="66"/>
  <c r="M89" i="51"/>
  <c r="M10" i="53"/>
  <c r="M12" i="52"/>
  <c r="M98" i="52"/>
  <c r="M69" i="52"/>
  <c r="M147" i="52"/>
  <c r="M103" i="52"/>
  <c r="M6" i="52"/>
  <c r="M78" i="52"/>
  <c r="M154" i="52"/>
  <c r="M22" i="52"/>
  <c r="M177" i="52"/>
  <c r="M39" i="52"/>
  <c r="M171" i="51"/>
  <c r="M64" i="51"/>
  <c r="M289" i="64"/>
  <c r="M50" i="52"/>
  <c r="M312" i="68"/>
  <c r="M230" i="72"/>
  <c r="M164" i="52"/>
  <c r="M262" i="67"/>
  <c r="M229" i="72"/>
  <c r="M305" i="68"/>
  <c r="M242" i="66"/>
  <c r="M85" i="52"/>
  <c r="M259" i="69"/>
  <c r="M229" i="66"/>
  <c r="M253" i="71"/>
  <c r="M143" i="53"/>
  <c r="M243" i="70"/>
  <c r="M236" i="67"/>
  <c r="M235" i="70"/>
  <c r="M253" i="65"/>
  <c r="M63" i="51"/>
  <c r="M270" i="67"/>
  <c r="M252" i="65"/>
  <c r="M235" i="65"/>
  <c r="M233" i="70"/>
  <c r="M236" i="70"/>
  <c r="M30" i="51"/>
  <c r="M319" i="68"/>
  <c r="M254" i="70"/>
  <c r="M231" i="72"/>
  <c r="M109" i="52"/>
  <c r="M241" i="71"/>
  <c r="M49" i="51"/>
  <c r="M238" i="66"/>
  <c r="M254" i="64"/>
  <c r="M241" i="66"/>
  <c r="M223" i="72"/>
  <c r="M263" i="72"/>
  <c r="M313" i="68"/>
  <c r="M240" i="69"/>
  <c r="M279" i="64"/>
  <c r="M257" i="67"/>
  <c r="M66" i="52"/>
  <c r="M262" i="65"/>
  <c r="M307" i="68"/>
  <c r="M228" i="69"/>
  <c r="M225" i="72"/>
  <c r="M255" i="71"/>
  <c r="M262" i="72"/>
  <c r="M243" i="71"/>
  <c r="M224" i="71"/>
  <c r="M242" i="72"/>
  <c r="M264" i="70"/>
  <c r="M253" i="72"/>
  <c r="M255" i="70"/>
  <c r="M257" i="65"/>
  <c r="M128" i="51"/>
  <c r="M257" i="70"/>
  <c r="M273" i="66"/>
  <c r="M234" i="65"/>
  <c r="M247" i="65"/>
  <c r="M248" i="65"/>
  <c r="M306" i="68"/>
  <c r="M260" i="64"/>
  <c r="M256" i="70"/>
  <c r="M252" i="67"/>
  <c r="M280" i="69"/>
  <c r="M254" i="65"/>
  <c r="M164" i="51"/>
  <c r="M234" i="70"/>
  <c r="M253" i="70"/>
  <c r="M314" i="68"/>
  <c r="M4" i="51"/>
  <c r="M228" i="72"/>
  <c r="M231" i="69"/>
  <c r="M255" i="72"/>
  <c r="M254" i="67"/>
  <c r="M261" i="64"/>
  <c r="M303" i="68"/>
  <c r="M249" i="69"/>
  <c r="M253" i="64"/>
  <c r="M43" i="53"/>
  <c r="M62" i="51"/>
  <c r="M43" i="51"/>
  <c r="M328" i="68"/>
  <c r="M124" i="52"/>
  <c r="M230" i="67"/>
  <c r="M24" i="52"/>
  <c r="M247" i="67"/>
  <c r="M283" i="68"/>
  <c r="M229" i="67"/>
  <c r="M232" i="67"/>
  <c r="M3" i="51"/>
  <c r="M265" i="67"/>
  <c r="M246" i="67"/>
  <c r="M237" i="72"/>
  <c r="M264" i="66"/>
  <c r="M226" i="66"/>
  <c r="M245" i="67"/>
  <c r="M137" i="53"/>
  <c r="M266" i="72"/>
  <c r="M18" i="53"/>
  <c r="M111" i="53"/>
  <c r="M115" i="52"/>
  <c r="M57" i="53"/>
  <c r="M110" i="53"/>
  <c r="M276" i="66"/>
  <c r="M267" i="65"/>
  <c r="M305" i="64"/>
  <c r="M113" i="51"/>
  <c r="M74" i="53"/>
  <c r="M276" i="70"/>
  <c r="M265" i="72"/>
  <c r="M79" i="53"/>
  <c r="M103" i="53"/>
  <c r="M337" i="68"/>
  <c r="M8" i="51"/>
  <c r="M21" i="51"/>
  <c r="M277" i="69"/>
  <c r="M75" i="51"/>
  <c r="M269" i="65"/>
  <c r="M257" i="71"/>
  <c r="M57" i="51"/>
  <c r="M154" i="51"/>
  <c r="M307" i="64"/>
  <c r="M66" i="53"/>
  <c r="M77" i="52"/>
  <c r="M267" i="71"/>
  <c r="M269" i="69"/>
  <c r="M269" i="70"/>
  <c r="M58" i="52"/>
  <c r="M68" i="53"/>
  <c r="M162" i="53"/>
  <c r="M164" i="53"/>
  <c r="M277" i="65"/>
  <c r="M132" i="52"/>
  <c r="M125" i="53"/>
  <c r="M299" i="64"/>
  <c r="M286" i="68"/>
  <c r="M35" i="52"/>
  <c r="M145" i="51"/>
  <c r="M269" i="71"/>
  <c r="M94" i="51"/>
  <c r="M268" i="67"/>
  <c r="M256" i="72"/>
  <c r="M153" i="51"/>
  <c r="M272" i="67"/>
  <c r="M94" i="53"/>
  <c r="M268" i="65"/>
  <c r="M289" i="68"/>
  <c r="M308" i="68"/>
  <c r="M38" i="52"/>
  <c r="M120" i="53"/>
  <c r="M13" i="52"/>
  <c r="M30" i="53"/>
  <c r="M136" i="52"/>
  <c r="M34" i="51"/>
  <c r="M120" i="51"/>
  <c r="M271" i="64"/>
  <c r="M167" i="51"/>
  <c r="M248" i="72"/>
  <c r="M141" i="52"/>
  <c r="M165" i="51"/>
  <c r="M37" i="52"/>
  <c r="M59" i="53"/>
  <c r="M130" i="52"/>
  <c r="M83" i="51"/>
  <c r="M270" i="69"/>
  <c r="M298" i="68"/>
  <c r="M119" i="51"/>
  <c r="M14" i="51"/>
  <c r="M281" i="68"/>
  <c r="M31" i="51"/>
  <c r="M7" i="51"/>
  <c r="M260" i="70"/>
  <c r="M140" i="51"/>
  <c r="M83" i="53"/>
  <c r="M71" i="52"/>
  <c r="M22" i="51"/>
  <c r="M288" i="68"/>
  <c r="M262" i="64"/>
  <c r="M173" i="51"/>
  <c r="M265" i="70"/>
  <c r="M121" i="53"/>
  <c r="M137" i="51"/>
  <c r="M77" i="51"/>
  <c r="M34" i="52"/>
  <c r="M108" i="52"/>
  <c r="M89" i="53"/>
  <c r="M84" i="52"/>
  <c r="M86" i="51"/>
  <c r="M251" i="72"/>
  <c r="M100" i="51"/>
  <c r="M26" i="53"/>
  <c r="M297" i="68"/>
  <c r="M122" i="51"/>
  <c r="M91" i="52"/>
  <c r="M176" i="53"/>
  <c r="M171" i="52"/>
  <c r="M238" i="70"/>
  <c r="M88" i="51"/>
  <c r="M32" i="52"/>
  <c r="M243" i="67"/>
  <c r="M243" i="66"/>
  <c r="M130" i="51"/>
  <c r="M75" i="52"/>
  <c r="M69" i="51"/>
  <c r="M78" i="53"/>
  <c r="M250" i="65"/>
  <c r="M260" i="67"/>
  <c r="M5" i="51"/>
  <c r="M45" i="51"/>
  <c r="M97" i="52"/>
  <c r="M134" i="52"/>
  <c r="M60" i="52"/>
  <c r="M173" i="52"/>
  <c r="M170" i="51"/>
  <c r="M267" i="64"/>
  <c r="M158" i="53"/>
  <c r="M136" i="51"/>
  <c r="M99" i="51"/>
  <c r="M266" i="64"/>
  <c r="M236" i="65"/>
  <c r="M116" i="51"/>
  <c r="M11" i="53"/>
  <c r="M91" i="51"/>
  <c r="M51" i="53"/>
  <c r="M96" i="52"/>
  <c r="M13" i="53"/>
  <c r="M151" i="52"/>
  <c r="M172" i="51"/>
  <c r="M301" i="68"/>
  <c r="M71" i="53"/>
  <c r="M119" i="52"/>
  <c r="M118" i="52"/>
  <c r="M221" i="71"/>
  <c r="M228" i="71"/>
  <c r="M291" i="68"/>
  <c r="M248" i="69"/>
  <c r="M292" i="64"/>
  <c r="M284" i="68"/>
  <c r="M229" i="71"/>
  <c r="M291" i="64"/>
  <c r="M247" i="69"/>
  <c r="M162" i="51"/>
  <c r="M340" i="68"/>
  <c r="M234" i="71"/>
  <c r="M338" i="68"/>
  <c r="M266" i="66"/>
  <c r="M256" i="67"/>
  <c r="M247" i="70"/>
  <c r="M329" i="68"/>
  <c r="M302" i="64"/>
  <c r="M261" i="66"/>
  <c r="M231" i="67"/>
  <c r="M44" i="52"/>
  <c r="M322" i="68"/>
  <c r="M315" i="68"/>
  <c r="M243" i="72"/>
  <c r="M232" i="71"/>
  <c r="M281" i="64"/>
  <c r="M249" i="65"/>
  <c r="M231" i="65"/>
  <c r="M235" i="72"/>
  <c r="M232" i="66"/>
  <c r="M257" i="69"/>
  <c r="M270" i="64"/>
  <c r="M228" i="66"/>
  <c r="M234" i="67"/>
  <c r="M250" i="70"/>
  <c r="M260" i="65"/>
  <c r="M247" i="66"/>
  <c r="M310" i="68"/>
  <c r="M162" i="52"/>
  <c r="M251" i="67"/>
  <c r="M44" i="53"/>
  <c r="M255" i="65"/>
  <c r="M234" i="72"/>
  <c r="M270" i="65"/>
  <c r="M324" i="68"/>
  <c r="M237" i="70"/>
  <c r="M82" i="51"/>
  <c r="M231" i="71"/>
  <c r="M87" i="51"/>
  <c r="M280" i="70"/>
  <c r="M241" i="65"/>
  <c r="M348" i="68"/>
  <c r="M287" i="68"/>
  <c r="M259" i="70"/>
  <c r="M25" i="53"/>
  <c r="M25" i="51"/>
  <c r="M261" i="69"/>
  <c r="M256" i="64"/>
  <c r="M280" i="65"/>
  <c r="M286" i="64"/>
  <c r="M239" i="72"/>
  <c r="M249" i="71"/>
  <c r="M241" i="67"/>
  <c r="M28" i="51"/>
  <c r="M282" i="68"/>
  <c r="M310" i="64"/>
  <c r="M85" i="51"/>
  <c r="M301" i="64"/>
  <c r="M25" i="52"/>
  <c r="M231" i="70"/>
  <c r="M63" i="53"/>
  <c r="M44" i="51"/>
  <c r="M270" i="66"/>
  <c r="M246" i="69"/>
  <c r="M249" i="70"/>
  <c r="M24" i="51"/>
  <c r="M295" i="64"/>
  <c r="M161" i="52"/>
  <c r="M124" i="51"/>
  <c r="M246" i="66"/>
  <c r="M246" i="70"/>
  <c r="M3" i="53"/>
  <c r="M143" i="51"/>
  <c r="M240" i="71"/>
  <c r="M230" i="69"/>
  <c r="M304" i="68"/>
  <c r="M43" i="52"/>
  <c r="M222" i="71"/>
  <c r="M265" i="66"/>
  <c r="M264" i="65"/>
  <c r="M245" i="65"/>
  <c r="M245" i="70"/>
  <c r="M219" i="72"/>
  <c r="M226" i="69"/>
  <c r="M141" i="53"/>
  <c r="M75" i="53"/>
  <c r="M281" i="70"/>
  <c r="M309" i="64"/>
  <c r="M112" i="51"/>
  <c r="M114" i="53"/>
  <c r="M133" i="53"/>
  <c r="M275" i="70"/>
  <c r="M275" i="65"/>
  <c r="M177" i="53"/>
  <c r="M98" i="53"/>
  <c r="M65" i="53"/>
  <c r="M95" i="53"/>
  <c r="M129" i="53"/>
  <c r="M107" i="53"/>
  <c r="M86" i="53"/>
  <c r="M135" i="53"/>
  <c r="M132" i="51"/>
  <c r="M12" i="53"/>
  <c r="M139" i="52"/>
  <c r="M266" i="70"/>
  <c r="M271" i="70"/>
  <c r="M96" i="51"/>
  <c r="M102" i="51"/>
  <c r="M10" i="51"/>
  <c r="M85" i="53"/>
  <c r="M136" i="53"/>
  <c r="M55" i="52"/>
  <c r="M276" i="65"/>
  <c r="M144" i="53"/>
  <c r="M258" i="71"/>
  <c r="M67" i="51"/>
  <c r="M28" i="53"/>
  <c r="M347" i="68"/>
  <c r="M255" i="69"/>
  <c r="M259" i="72"/>
  <c r="M276" i="67"/>
  <c r="M150" i="53"/>
  <c r="M276" i="69"/>
  <c r="M161" i="53"/>
  <c r="M151" i="51"/>
  <c r="M79" i="52"/>
  <c r="M19" i="53"/>
  <c r="M77" i="53"/>
  <c r="M101" i="52"/>
  <c r="M152" i="52"/>
  <c r="M129" i="52"/>
  <c r="M79" i="51"/>
  <c r="M45" i="53"/>
  <c r="M268" i="64"/>
  <c r="M9" i="53"/>
  <c r="M258" i="72"/>
  <c r="M244" i="72"/>
  <c r="M90" i="51"/>
  <c r="M118" i="51"/>
  <c r="M111" i="51"/>
  <c r="M239" i="65"/>
  <c r="M237" i="66"/>
  <c r="M52" i="52"/>
  <c r="M84" i="51"/>
  <c r="M27" i="52"/>
  <c r="M60" i="51"/>
  <c r="M133" i="52"/>
  <c r="M108" i="51"/>
  <c r="M40" i="51"/>
  <c r="M93" i="53"/>
  <c r="M73" i="51"/>
  <c r="M26" i="52"/>
  <c r="M133" i="51"/>
  <c r="M70" i="52"/>
  <c r="M148" i="52"/>
  <c r="M240" i="67"/>
  <c r="M239" i="66"/>
  <c r="M169" i="53"/>
  <c r="M68" i="52"/>
  <c r="M300" i="64"/>
  <c r="M121" i="52"/>
  <c r="M250" i="67"/>
  <c r="M278" i="64"/>
  <c r="M169" i="51"/>
  <c r="M41" i="52"/>
  <c r="M127" i="51"/>
  <c r="M124" i="53"/>
  <c r="M264" i="64"/>
  <c r="M102" i="52"/>
  <c r="M72" i="52"/>
  <c r="M177" i="51"/>
  <c r="M166" i="51"/>
  <c r="M50" i="53"/>
  <c r="M56" i="51"/>
  <c r="M73" i="52"/>
  <c r="M318" i="68"/>
  <c r="M239" i="67"/>
  <c r="M149" i="53"/>
  <c r="M16" i="52"/>
  <c r="M9" i="52"/>
  <c r="M76" i="51"/>
  <c r="M40" i="52"/>
  <c r="M15" i="51"/>
  <c r="M255" i="64"/>
  <c r="M339" i="68"/>
  <c r="M131" i="52"/>
  <c r="M226" i="71"/>
  <c r="M257" i="64"/>
  <c r="M48" i="52"/>
  <c r="M93" i="51"/>
  <c r="M272" i="66"/>
  <c r="M163" i="51"/>
  <c r="M52" i="53"/>
  <c r="M17" i="52"/>
  <c r="M147" i="51"/>
  <c r="M176" i="51"/>
  <c r="M29" i="52"/>
  <c r="M303" i="64"/>
  <c r="M88" i="52"/>
  <c r="M165" i="52"/>
  <c r="M64" i="52"/>
  <c r="M163" i="52"/>
  <c r="M139" i="53"/>
  <c r="M67" i="52"/>
  <c r="M71" i="51"/>
  <c r="M78" i="51"/>
  <c r="M38" i="51"/>
  <c r="M87" i="53"/>
  <c r="M14" i="52"/>
  <c r="M45" i="52"/>
  <c r="M156" i="52"/>
  <c r="M12" i="51"/>
  <c r="M253" i="66"/>
  <c r="M93" i="52"/>
  <c r="M20" i="53"/>
  <c r="M122" i="52"/>
  <c r="M279" i="67"/>
  <c r="M117" i="51"/>
  <c r="M155" i="52"/>
  <c r="M256" i="69"/>
  <c r="M284" i="64"/>
  <c r="M247" i="72"/>
  <c r="M288" i="64"/>
  <c r="M231" i="66"/>
  <c r="M258" i="66"/>
  <c r="M255" i="67"/>
  <c r="M245" i="71"/>
  <c r="M221" i="72"/>
  <c r="M258" i="65"/>
  <c r="M325" i="68"/>
  <c r="M68" i="51"/>
  <c r="M144" i="52"/>
  <c r="M242" i="71"/>
  <c r="M309" i="68"/>
  <c r="M229" i="70"/>
  <c r="M241" i="69"/>
  <c r="M232" i="72"/>
  <c r="M287" i="64"/>
  <c r="M106" i="51"/>
  <c r="M266" i="65"/>
  <c r="M327" i="68"/>
  <c r="M251" i="66"/>
  <c r="M312" i="64"/>
  <c r="M82" i="52"/>
  <c r="M296" i="64"/>
  <c r="M263" i="71"/>
  <c r="M238" i="69"/>
  <c r="M237" i="65"/>
  <c r="M249" i="66"/>
  <c r="M125" i="51"/>
  <c r="M321" i="68"/>
  <c r="M253" i="67"/>
  <c r="M334" i="68"/>
  <c r="M242" i="70"/>
  <c r="M265" i="64"/>
  <c r="M271" i="67"/>
  <c r="M270" i="72"/>
  <c r="M246" i="72"/>
  <c r="M9" i="51"/>
  <c r="M232" i="70"/>
  <c r="M271" i="65"/>
  <c r="M252" i="70"/>
  <c r="M311" i="64"/>
  <c r="M237" i="69"/>
  <c r="M239" i="71"/>
  <c r="M252" i="72"/>
  <c r="M270" i="71"/>
  <c r="M316" i="68"/>
  <c r="M320" i="68"/>
  <c r="M237" i="67"/>
  <c r="M283" i="64"/>
  <c r="M279" i="68"/>
  <c r="M259" i="67"/>
  <c r="M4" i="53"/>
  <c r="M261" i="65"/>
  <c r="M273" i="65"/>
  <c r="M261" i="72"/>
  <c r="M144" i="51"/>
  <c r="M243" i="69"/>
  <c r="M227" i="65"/>
  <c r="M285" i="64"/>
  <c r="M259" i="65"/>
  <c r="M47" i="51"/>
  <c r="M282" i="64"/>
  <c r="M258" i="67"/>
  <c r="M317" i="68"/>
  <c r="M252" i="71"/>
  <c r="M223" i="71"/>
  <c r="M259" i="66"/>
  <c r="M240" i="70"/>
  <c r="M252" i="66"/>
  <c r="M261" i="67"/>
  <c r="M250" i="72"/>
  <c r="M228" i="67"/>
  <c r="M81" i="52"/>
  <c r="M248" i="67"/>
  <c r="M62" i="53"/>
  <c r="M230" i="66"/>
  <c r="M230" i="65"/>
  <c r="M274" i="64"/>
  <c r="M161" i="51"/>
  <c r="M238" i="72"/>
  <c r="M143" i="52"/>
  <c r="M81" i="51"/>
  <c r="M227" i="66"/>
  <c r="M81" i="53"/>
  <c r="M227" i="70"/>
  <c r="M62" i="52"/>
  <c r="M230" i="70"/>
  <c r="M219" i="71"/>
  <c r="M245" i="69"/>
  <c r="M227" i="67"/>
  <c r="M245" i="66"/>
  <c r="M264" i="67"/>
  <c r="M46" i="53"/>
  <c r="M27" i="53"/>
  <c r="M313" i="64"/>
  <c r="M60" i="53"/>
  <c r="M16" i="53"/>
  <c r="M115" i="51"/>
  <c r="M174" i="53"/>
  <c r="M97" i="53"/>
  <c r="M131" i="53"/>
  <c r="M145" i="53"/>
  <c r="M268" i="71"/>
  <c r="M112" i="52"/>
  <c r="M254" i="69"/>
  <c r="M267" i="67"/>
  <c r="M269" i="66"/>
  <c r="M8" i="53"/>
  <c r="M259" i="71"/>
  <c r="M168" i="52"/>
  <c r="M271" i="69"/>
  <c r="M65" i="51"/>
  <c r="M47" i="53"/>
  <c r="M273" i="70"/>
  <c r="M270" i="70"/>
  <c r="M32" i="53"/>
  <c r="M17" i="51"/>
  <c r="M273" i="69"/>
  <c r="M257" i="72"/>
  <c r="M269" i="67"/>
  <c r="M277" i="67"/>
  <c r="M268" i="66"/>
  <c r="M37" i="51"/>
  <c r="M100" i="53"/>
  <c r="M253" i="69"/>
  <c r="M343" i="68"/>
  <c r="M331" i="68"/>
  <c r="M54" i="51"/>
  <c r="M272" i="70"/>
  <c r="M89" i="52"/>
  <c r="M35" i="51"/>
  <c r="M140" i="53"/>
  <c r="M134" i="51"/>
  <c r="M268" i="69"/>
  <c r="M19" i="51"/>
  <c r="M54" i="52"/>
  <c r="M5" i="52"/>
  <c r="M156" i="51"/>
  <c r="M33" i="51"/>
  <c r="M48" i="51"/>
  <c r="M5" i="53"/>
  <c r="M228" i="65"/>
  <c r="M167" i="52"/>
  <c r="M166" i="52"/>
  <c r="M70" i="51"/>
  <c r="M40" i="53"/>
  <c r="M53" i="52"/>
  <c r="M149" i="51"/>
  <c r="M148" i="53"/>
  <c r="M120" i="52"/>
  <c r="M15" i="52"/>
  <c r="M36" i="51"/>
  <c r="M138" i="51"/>
  <c r="M268" i="70"/>
  <c r="M33" i="52"/>
  <c r="M21" i="52"/>
  <c r="M157" i="52"/>
  <c r="M41" i="51"/>
  <c r="M167" i="53"/>
  <c r="M224" i="72"/>
  <c r="M33" i="53"/>
  <c r="M233" i="72"/>
  <c r="M251" i="71"/>
  <c r="M269" i="64"/>
  <c r="M232" i="65"/>
  <c r="M36" i="52"/>
  <c r="M111" i="52"/>
  <c r="M243" i="65"/>
  <c r="M102" i="53"/>
  <c r="M18" i="52"/>
  <c r="M175" i="52"/>
  <c r="M151" i="53"/>
  <c r="M26" i="51"/>
  <c r="M107" i="51"/>
  <c r="M31" i="53"/>
  <c r="M130" i="53"/>
  <c r="M95" i="51"/>
  <c r="M279" i="70"/>
  <c r="M170" i="52"/>
  <c r="M127" i="52"/>
  <c r="M66" i="51"/>
  <c r="M300" i="68"/>
  <c r="M269" i="72"/>
  <c r="M126" i="51"/>
  <c r="M257" i="66"/>
  <c r="M121" i="51"/>
  <c r="M230" i="71"/>
  <c r="M32" i="51"/>
  <c r="M139" i="51"/>
  <c r="M31" i="52"/>
  <c r="M159" i="51"/>
  <c r="M86" i="52"/>
  <c r="M279" i="69"/>
  <c r="M250" i="66"/>
  <c r="M99" i="52"/>
  <c r="M49" i="53"/>
  <c r="M292" i="68"/>
  <c r="M168" i="53"/>
  <c r="M51" i="51"/>
  <c r="M110" i="51"/>
  <c r="M263" i="64"/>
  <c r="M101" i="51"/>
  <c r="M110" i="52"/>
  <c r="M140" i="52"/>
  <c r="M138" i="52"/>
  <c r="M168" i="51"/>
  <c r="M76" i="52"/>
  <c r="M145" i="52"/>
  <c r="M346" i="68"/>
  <c r="M129" i="51"/>
  <c r="M105" i="53"/>
  <c r="M46" i="52"/>
  <c r="M8" i="52"/>
  <c r="M135" i="51"/>
  <c r="M74" i="52"/>
  <c r="M57" i="52"/>
  <c r="M87" i="52"/>
  <c r="M52" i="51"/>
  <c r="M296" i="68"/>
  <c r="M299" i="68"/>
  <c r="M298" i="64"/>
  <c r="M166" i="53"/>
  <c r="M175" i="51"/>
  <c r="M56" i="52"/>
  <c r="M83" i="52"/>
  <c r="M126" i="52"/>
  <c r="M131" i="51"/>
  <c r="M248" i="70"/>
  <c r="M260" i="69"/>
  <c r="M273" i="67"/>
  <c r="M261" i="71"/>
  <c r="M125" i="52"/>
  <c r="M245" i="72"/>
  <c r="M249" i="72"/>
  <c r="M4" i="52"/>
  <c r="M262" i="70"/>
  <c r="M249" i="67"/>
  <c r="M295" i="68"/>
  <c r="M250" i="69"/>
  <c r="M256" i="66"/>
  <c r="M239" i="69"/>
  <c r="M333" i="68"/>
  <c r="M254" i="66"/>
  <c r="M258" i="70"/>
  <c r="M259" i="64"/>
  <c r="M290" i="64"/>
  <c r="M294" i="68"/>
  <c r="M82" i="53"/>
  <c r="M290" i="68"/>
  <c r="M248" i="66"/>
  <c r="M280" i="64"/>
  <c r="M238" i="67"/>
  <c r="M7" i="52"/>
  <c r="M251" i="70"/>
  <c r="M251" i="65"/>
  <c r="M256" i="65"/>
  <c r="M242" i="69"/>
  <c r="M262" i="69"/>
  <c r="M247" i="71"/>
  <c r="M106" i="52"/>
  <c r="M235" i="71"/>
  <c r="M233" i="65"/>
  <c r="M275" i="64"/>
  <c r="M251" i="69"/>
  <c r="M260" i="66"/>
  <c r="M239" i="70"/>
  <c r="M311" i="68"/>
  <c r="M323" i="68"/>
  <c r="M280" i="66"/>
  <c r="M264" i="69"/>
  <c r="M109" i="51"/>
  <c r="M262" i="66"/>
  <c r="M246" i="71"/>
  <c r="M241" i="72"/>
  <c r="M227" i="71"/>
  <c r="M225" i="71"/>
  <c r="M146" i="52"/>
  <c r="M28" i="52"/>
  <c r="M229" i="69"/>
  <c r="M255" i="66"/>
  <c r="M226" i="72"/>
  <c r="M258" i="69"/>
  <c r="M336" i="68"/>
  <c r="M277" i="64"/>
  <c r="M279" i="65"/>
  <c r="M304" i="64"/>
  <c r="M63" i="52"/>
  <c r="M285" i="68"/>
  <c r="M279" i="66"/>
  <c r="M47" i="52"/>
  <c r="M128" i="52"/>
  <c r="M280" i="67"/>
  <c r="M227" i="72"/>
  <c r="M261" i="70"/>
  <c r="M276" i="64"/>
  <c r="M250" i="71"/>
  <c r="M280" i="68"/>
  <c r="M271" i="66"/>
  <c r="M146" i="51"/>
  <c r="M228" i="70"/>
  <c r="M335" i="68"/>
  <c r="M227" i="69"/>
  <c r="M265" i="65"/>
  <c r="M266" i="67"/>
  <c r="M240" i="72"/>
  <c r="M220" i="71"/>
  <c r="M258" i="64"/>
  <c r="M222" i="72"/>
  <c r="M220" i="72"/>
  <c r="M24" i="53"/>
  <c r="M246" i="65"/>
  <c r="M226" i="65"/>
  <c r="M3" i="52"/>
  <c r="M105" i="51"/>
  <c r="M105" i="52"/>
  <c r="M238" i="71"/>
  <c r="M294" i="64"/>
  <c r="M273" i="64"/>
  <c r="M237" i="71"/>
  <c r="M226" i="70"/>
  <c r="M252" i="64"/>
  <c r="M226" i="67"/>
  <c r="M125" i="29"/>
  <c r="M124" i="29"/>
  <c r="M125" i="6"/>
  <c r="M165" i="6"/>
  <c r="M110" i="6"/>
  <c r="M124" i="6" s="1"/>
  <c r="M141" i="6"/>
  <c r="M31" i="16"/>
  <c r="M11" i="16"/>
  <c r="M6" i="17"/>
  <c r="M32" i="15"/>
  <c r="M28" i="15"/>
  <c r="M22" i="15"/>
  <c r="M18" i="15"/>
  <c r="M11" i="15"/>
  <c r="M7" i="15"/>
  <c r="G174" i="6"/>
  <c r="G150" i="6"/>
  <c r="G128" i="6"/>
  <c r="G161" i="6"/>
  <c r="G137" i="6"/>
  <c r="G142" i="29"/>
  <c r="G130" i="29"/>
  <c r="G144" i="6"/>
  <c r="G168" i="6"/>
  <c r="G124" i="29"/>
  <c r="F31" i="15"/>
  <c r="G18" i="16"/>
  <c r="M18" i="16"/>
  <c r="G10" i="16"/>
  <c r="F14" i="15"/>
  <c r="M30" i="16"/>
  <c r="M9" i="16"/>
  <c r="M12" i="16"/>
  <c r="M5" i="16"/>
  <c r="M5" i="17"/>
  <c r="G11" i="16"/>
  <c r="F25" i="15"/>
  <c r="C4" i="17"/>
  <c r="E17" i="16"/>
  <c r="F149" i="6"/>
  <c r="F173" i="6"/>
  <c r="F136" i="6"/>
  <c r="F160" i="6"/>
  <c r="F125" i="6"/>
  <c r="F110" i="6"/>
  <c r="F124" i="6" s="1"/>
  <c r="F141" i="6"/>
  <c r="F165" i="6"/>
  <c r="F131" i="29"/>
  <c r="F124" i="29"/>
  <c r="F31" i="16"/>
  <c r="F26" i="16"/>
  <c r="F21" i="16"/>
  <c r="F14" i="16"/>
  <c r="F10" i="16"/>
  <c r="F6" i="16"/>
  <c r="F11" i="15"/>
  <c r="F12" i="15"/>
  <c r="O18" i="36"/>
  <c r="O114" i="29"/>
  <c r="O16" i="36"/>
  <c r="O112" i="29"/>
  <c r="O17" i="35"/>
  <c r="O136" i="29"/>
  <c r="O16" i="32"/>
  <c r="O17" i="31"/>
  <c r="O111" i="29"/>
  <c r="O16" i="34"/>
  <c r="O17" i="33"/>
  <c r="O17" i="34"/>
  <c r="O17" i="37"/>
  <c r="O141" i="29"/>
  <c r="O118" i="29"/>
  <c r="O18" i="37"/>
  <c r="O144" i="29"/>
  <c r="O18" i="33"/>
  <c r="O16" i="30"/>
  <c r="O117" i="29"/>
  <c r="O115" i="29"/>
  <c r="O135" i="29"/>
  <c r="O18" i="35"/>
  <c r="O143" i="29"/>
  <c r="O18" i="34"/>
  <c r="O18" i="31"/>
  <c r="O17" i="32"/>
  <c r="O16" i="31"/>
  <c r="O140" i="29"/>
  <c r="O16" i="35"/>
  <c r="O18" i="30"/>
  <c r="O110" i="29"/>
  <c r="O17" i="36"/>
  <c r="O137" i="29"/>
  <c r="O109" i="29"/>
  <c r="O16" i="33"/>
  <c r="O138" i="29"/>
  <c r="O18" i="32"/>
  <c r="O17" i="30"/>
  <c r="O16" i="37"/>
  <c r="O17" i="6"/>
  <c r="O20" i="6" s="1"/>
  <c r="O19" i="6"/>
  <c r="O4" i="15" s="1"/>
  <c r="O23" i="6"/>
  <c r="O104" i="6"/>
  <c r="O105" i="6"/>
  <c r="O106" i="6"/>
  <c r="O107" i="6"/>
  <c r="O108" i="6"/>
  <c r="O118" i="6"/>
  <c r="O119" i="6"/>
  <c r="O120" i="6"/>
  <c r="O121" i="6"/>
  <c r="O122" i="6"/>
  <c r="F28" i="17"/>
  <c r="M152" i="6"/>
  <c r="M176" i="6"/>
  <c r="M172" i="6"/>
  <c r="M148" i="6"/>
  <c r="M135" i="6"/>
  <c r="M159" i="6"/>
  <c r="M144" i="6"/>
  <c r="M168" i="6"/>
  <c r="M128" i="6"/>
  <c r="M127" i="29"/>
  <c r="M130" i="29"/>
  <c r="M29" i="16"/>
  <c r="M10" i="16"/>
  <c r="M9" i="17"/>
  <c r="M31" i="15"/>
  <c r="M26" i="15"/>
  <c r="M21" i="15"/>
  <c r="M14" i="15"/>
  <c r="M10" i="15"/>
  <c r="M6" i="15"/>
  <c r="F30" i="15"/>
  <c r="G173" i="6"/>
  <c r="G149" i="6"/>
  <c r="G127" i="6"/>
  <c r="G136" i="6"/>
  <c r="G160" i="6"/>
  <c r="G265" i="71"/>
  <c r="G342" i="68"/>
  <c r="G17" i="53"/>
  <c r="G264" i="72"/>
  <c r="G275" i="67"/>
  <c r="G141" i="53"/>
  <c r="G313" i="64"/>
  <c r="G252" i="69"/>
  <c r="G96" i="53"/>
  <c r="G35" i="53"/>
  <c r="G84" i="53"/>
  <c r="G255" i="69"/>
  <c r="G267" i="67"/>
  <c r="G119" i="53"/>
  <c r="G118" i="53"/>
  <c r="G349" i="68"/>
  <c r="G281" i="66"/>
  <c r="G266" i="69"/>
  <c r="G46" i="53"/>
  <c r="G233" i="69"/>
  <c r="G155" i="53"/>
  <c r="G133" i="53"/>
  <c r="G22" i="53"/>
  <c r="G115" i="53"/>
  <c r="G103" i="53"/>
  <c r="G234" i="69"/>
  <c r="G274" i="67"/>
  <c r="G337" i="68"/>
  <c r="G54" i="53"/>
  <c r="G269" i="69"/>
  <c r="G114" i="51"/>
  <c r="G177" i="53"/>
  <c r="G147" i="53"/>
  <c r="G114" i="53"/>
  <c r="G109" i="53"/>
  <c r="G175" i="52"/>
  <c r="G21" i="51"/>
  <c r="G276" i="70"/>
  <c r="G54" i="51"/>
  <c r="G144" i="53"/>
  <c r="G273" i="69"/>
  <c r="G113" i="53"/>
  <c r="G96" i="51"/>
  <c r="G271" i="69"/>
  <c r="G78" i="51"/>
  <c r="G64" i="51"/>
  <c r="G259" i="72"/>
  <c r="G15" i="51"/>
  <c r="G276" i="67"/>
  <c r="G343" i="68"/>
  <c r="G162" i="53"/>
  <c r="G125" i="53"/>
  <c r="G60" i="51"/>
  <c r="G36" i="52"/>
  <c r="G269" i="67"/>
  <c r="G99" i="51"/>
  <c r="G111" i="51"/>
  <c r="G157" i="53"/>
  <c r="G269" i="64"/>
  <c r="G235" i="66"/>
  <c r="G94" i="53"/>
  <c r="G145" i="52"/>
  <c r="G20" i="53"/>
  <c r="G174" i="52"/>
  <c r="G167" i="53"/>
  <c r="G10" i="52"/>
  <c r="G136" i="51"/>
  <c r="G32" i="52"/>
  <c r="G271" i="64"/>
  <c r="G175" i="51"/>
  <c r="G69" i="53"/>
  <c r="G270" i="70"/>
  <c r="G101" i="52"/>
  <c r="G22" i="52"/>
  <c r="G73" i="52"/>
  <c r="G147" i="52"/>
  <c r="G103" i="52"/>
  <c r="G97" i="52"/>
  <c r="G119" i="51"/>
  <c r="G87" i="52"/>
  <c r="G169" i="53"/>
  <c r="G158" i="53"/>
  <c r="G18" i="52"/>
  <c r="G300" i="64"/>
  <c r="G33" i="51"/>
  <c r="G141" i="52"/>
  <c r="G90" i="52"/>
  <c r="G39" i="53"/>
  <c r="G236" i="67"/>
  <c r="G64" i="53"/>
  <c r="G16" i="52"/>
  <c r="G98" i="52"/>
  <c r="G100" i="51"/>
  <c r="G158" i="51"/>
  <c r="G251" i="72"/>
  <c r="G58" i="52"/>
  <c r="G145" i="51"/>
  <c r="G72" i="51"/>
  <c r="G159" i="52"/>
  <c r="G45" i="53"/>
  <c r="G152" i="51"/>
  <c r="G34" i="52"/>
  <c r="G176" i="52"/>
  <c r="G133" i="52"/>
  <c r="G110" i="52"/>
  <c r="G76" i="52"/>
  <c r="G87" i="53"/>
  <c r="G103" i="51"/>
  <c r="G161" i="53"/>
  <c r="G102" i="51"/>
  <c r="G171" i="52"/>
  <c r="G150" i="52"/>
  <c r="G238" i="69"/>
  <c r="G30" i="53"/>
  <c r="G171" i="51"/>
  <c r="G9" i="53"/>
  <c r="G138" i="51"/>
  <c r="G73" i="51"/>
  <c r="G29" i="51"/>
  <c r="G239" i="65"/>
  <c r="G34" i="51"/>
  <c r="G126" i="51"/>
  <c r="G40" i="53"/>
  <c r="G139" i="51"/>
  <c r="G56" i="51"/>
  <c r="G121" i="51"/>
  <c r="G132" i="52"/>
  <c r="G55" i="51"/>
  <c r="G265" i="70"/>
  <c r="G54" i="52"/>
  <c r="G288" i="68"/>
  <c r="G120" i="51"/>
  <c r="G71" i="52"/>
  <c r="G56" i="52"/>
  <c r="G233" i="67"/>
  <c r="G77" i="52"/>
  <c r="G169" i="52"/>
  <c r="G268" i="66"/>
  <c r="G31" i="53"/>
  <c r="G13" i="53"/>
  <c r="G10" i="53"/>
  <c r="G51" i="53"/>
  <c r="G122" i="52"/>
  <c r="G140" i="51"/>
  <c r="G84" i="51"/>
  <c r="G76" i="51"/>
  <c r="G40" i="52"/>
  <c r="G133" i="51"/>
  <c r="G264" i="70"/>
  <c r="G255" i="66"/>
  <c r="G256" i="69"/>
  <c r="G261" i="72"/>
  <c r="G231" i="67"/>
  <c r="G239" i="66"/>
  <c r="G122" i="53"/>
  <c r="G132" i="53"/>
  <c r="G274" i="70"/>
  <c r="G278" i="65"/>
  <c r="G265" i="72"/>
  <c r="G235" i="69"/>
  <c r="G267" i="70"/>
  <c r="G117" i="53"/>
  <c r="G165" i="53"/>
  <c r="G163" i="53"/>
  <c r="G114" i="52"/>
  <c r="G56" i="53"/>
  <c r="G159" i="53"/>
  <c r="G278" i="66"/>
  <c r="G101" i="53"/>
  <c r="G112" i="51"/>
  <c r="G79" i="53"/>
  <c r="G15" i="53"/>
  <c r="G153" i="53"/>
  <c r="G116" i="53"/>
  <c r="G99" i="53"/>
  <c r="G281" i="67"/>
  <c r="G156" i="53"/>
  <c r="G135" i="53"/>
  <c r="G6" i="53"/>
  <c r="G75" i="53"/>
  <c r="G174" i="53"/>
  <c r="G171" i="53"/>
  <c r="G330" i="68"/>
  <c r="G136" i="53"/>
  <c r="G341" i="68"/>
  <c r="G73" i="53"/>
  <c r="G8" i="53"/>
  <c r="G271" i="72"/>
  <c r="G154" i="53"/>
  <c r="G60" i="53"/>
  <c r="G5" i="51"/>
  <c r="G58" i="53"/>
  <c r="G347" i="68"/>
  <c r="G100" i="53"/>
  <c r="G7" i="53"/>
  <c r="G277" i="67"/>
  <c r="G265" i="69"/>
  <c r="G164" i="53"/>
  <c r="G307" i="64"/>
  <c r="G120" i="53"/>
  <c r="G259" i="71"/>
  <c r="G45" i="51"/>
  <c r="G269" i="70"/>
  <c r="G93" i="51"/>
  <c r="G277" i="66"/>
  <c r="G130" i="52"/>
  <c r="G344" i="68"/>
  <c r="G71" i="51"/>
  <c r="G26" i="51"/>
  <c r="G113" i="52"/>
  <c r="G14" i="51"/>
  <c r="G68" i="53"/>
  <c r="G86" i="51"/>
  <c r="G44" i="51"/>
  <c r="G138" i="52"/>
  <c r="G84" i="52"/>
  <c r="G107" i="51"/>
  <c r="G94" i="51"/>
  <c r="G118" i="52"/>
  <c r="G86" i="52"/>
  <c r="G85" i="51"/>
  <c r="G165" i="52"/>
  <c r="G5" i="52"/>
  <c r="G256" i="72"/>
  <c r="G248" i="71"/>
  <c r="G13" i="52"/>
  <c r="G8" i="51"/>
  <c r="G92" i="52"/>
  <c r="G177" i="52"/>
  <c r="G36" i="51"/>
  <c r="G21" i="53"/>
  <c r="G148" i="51"/>
  <c r="G31" i="51"/>
  <c r="G52" i="53"/>
  <c r="G102" i="53"/>
  <c r="G150" i="51"/>
  <c r="G93" i="53"/>
  <c r="G150" i="53"/>
  <c r="G69" i="52"/>
  <c r="G166" i="51"/>
  <c r="G20" i="51"/>
  <c r="G244" i="71"/>
  <c r="G242" i="65"/>
  <c r="G270" i="67"/>
  <c r="G296" i="68"/>
  <c r="G53" i="51"/>
  <c r="G91" i="52"/>
  <c r="G156" i="51"/>
  <c r="G149" i="51"/>
  <c r="G49" i="53"/>
  <c r="G118" i="51"/>
  <c r="G116" i="51"/>
  <c r="G46" i="51"/>
  <c r="G96" i="52"/>
  <c r="G17" i="52"/>
  <c r="G37" i="51"/>
  <c r="G141" i="51"/>
  <c r="G308" i="68"/>
  <c r="G166" i="53"/>
  <c r="G89" i="53"/>
  <c r="G38" i="52"/>
  <c r="G27" i="51"/>
  <c r="G94" i="52"/>
  <c r="G224" i="71"/>
  <c r="G290" i="68"/>
  <c r="G136" i="52"/>
  <c r="G163" i="51"/>
  <c r="G10" i="51"/>
  <c r="G122" i="51"/>
  <c r="G157" i="52"/>
  <c r="G237" i="65"/>
  <c r="G53" i="52"/>
  <c r="G49" i="52"/>
  <c r="G232" i="70"/>
  <c r="G257" i="70"/>
  <c r="G70" i="51"/>
  <c r="G98" i="51"/>
  <c r="G276" i="66"/>
  <c r="G174" i="51"/>
  <c r="G9" i="52"/>
  <c r="G83" i="53"/>
  <c r="G127" i="51"/>
  <c r="G310" i="64"/>
  <c r="G331" i="68"/>
  <c r="G48" i="52"/>
  <c r="G153" i="51"/>
  <c r="G168" i="51"/>
  <c r="G33" i="53"/>
  <c r="G111" i="53"/>
  <c r="G110" i="51"/>
  <c r="G139" i="53"/>
  <c r="G134" i="52"/>
  <c r="G154" i="52"/>
  <c r="G298" i="64"/>
  <c r="G67" i="51"/>
  <c r="G151" i="51"/>
  <c r="G148" i="53"/>
  <c r="G12" i="51"/>
  <c r="G131" i="52"/>
  <c r="G292" i="68"/>
  <c r="G132" i="51"/>
  <c r="G253" i="69"/>
  <c r="G156" i="52"/>
  <c r="G270" i="71"/>
  <c r="G270" i="64"/>
  <c r="G310" i="68"/>
  <c r="G270" i="66"/>
  <c r="G97" i="53"/>
  <c r="G274" i="65"/>
  <c r="G281" i="70"/>
  <c r="G268" i="72"/>
  <c r="G275" i="66"/>
  <c r="G112" i="53"/>
  <c r="G113" i="51"/>
  <c r="G274" i="69"/>
  <c r="G267" i="69"/>
  <c r="G275" i="70"/>
  <c r="G48" i="53"/>
  <c r="G57" i="53"/>
  <c r="G173" i="53"/>
  <c r="G27" i="53"/>
  <c r="G281" i="69"/>
  <c r="G145" i="53"/>
  <c r="G115" i="51"/>
  <c r="G297" i="64"/>
  <c r="G274" i="66"/>
  <c r="G38" i="53"/>
  <c r="G308" i="64"/>
  <c r="G41" i="53"/>
  <c r="G278" i="70"/>
  <c r="G55" i="53"/>
  <c r="G67" i="53"/>
  <c r="G126" i="53"/>
  <c r="G137" i="53"/>
  <c r="G170" i="53"/>
  <c r="G267" i="66"/>
  <c r="G236" i="69"/>
  <c r="G129" i="53"/>
  <c r="G305" i="64"/>
  <c r="G53" i="53"/>
  <c r="G278" i="67"/>
  <c r="G127" i="53"/>
  <c r="G41" i="51"/>
  <c r="G11" i="51"/>
  <c r="G22" i="51"/>
  <c r="G269" i="66"/>
  <c r="G106" i="53"/>
  <c r="G77" i="51"/>
  <c r="G271" i="70"/>
  <c r="G309" i="64"/>
  <c r="G267" i="71"/>
  <c r="G254" i="69"/>
  <c r="G19" i="51"/>
  <c r="G117" i="52"/>
  <c r="G130" i="53"/>
  <c r="G272" i="69"/>
  <c r="G172" i="51"/>
  <c r="G273" i="70"/>
  <c r="G95" i="51"/>
  <c r="G66" i="53"/>
  <c r="G40" i="51"/>
  <c r="G65" i="51"/>
  <c r="G266" i="70"/>
  <c r="G277" i="70"/>
  <c r="G139" i="52"/>
  <c r="G128" i="53"/>
  <c r="G251" i="66"/>
  <c r="G55" i="52"/>
  <c r="G175" i="53"/>
  <c r="G91" i="51"/>
  <c r="G268" i="70"/>
  <c r="G79" i="51"/>
  <c r="G65" i="52"/>
  <c r="G152" i="52"/>
  <c r="G127" i="52"/>
  <c r="G226" i="72"/>
  <c r="G258" i="64"/>
  <c r="G59" i="51"/>
  <c r="G168" i="52"/>
  <c r="G143" i="53"/>
  <c r="G79" i="52"/>
  <c r="G301" i="68"/>
  <c r="G298" i="68"/>
  <c r="G92" i="51"/>
  <c r="G75" i="51"/>
  <c r="G30" i="52"/>
  <c r="G11" i="53"/>
  <c r="G83" i="52"/>
  <c r="G177" i="51"/>
  <c r="G64" i="52"/>
  <c r="G134" i="51"/>
  <c r="G31" i="52"/>
  <c r="G70" i="52"/>
  <c r="G260" i="69"/>
  <c r="G48" i="51"/>
  <c r="G248" i="72"/>
  <c r="G99" i="52"/>
  <c r="G335" i="68"/>
  <c r="G165" i="51"/>
  <c r="G59" i="53"/>
  <c r="G72" i="52"/>
  <c r="G131" i="51"/>
  <c r="G50" i="51"/>
  <c r="G237" i="67"/>
  <c r="G78" i="52"/>
  <c r="G71" i="53"/>
  <c r="G167" i="51"/>
  <c r="G63" i="51"/>
  <c r="G39" i="51"/>
  <c r="G256" i="71"/>
  <c r="G38" i="51"/>
  <c r="G129" i="52"/>
  <c r="G78" i="53"/>
  <c r="G17" i="51"/>
  <c r="G170" i="52"/>
  <c r="G286" i="68"/>
  <c r="G259" i="64"/>
  <c r="G33" i="52"/>
  <c r="G18" i="51"/>
  <c r="G20" i="52"/>
  <c r="G294" i="68"/>
  <c r="G243" i="66"/>
  <c r="G50" i="53"/>
  <c r="G74" i="52"/>
  <c r="G6" i="52"/>
  <c r="G35" i="52"/>
  <c r="G25" i="51"/>
  <c r="G233" i="65"/>
  <c r="G166" i="52"/>
  <c r="G59" i="52"/>
  <c r="G75" i="52"/>
  <c r="G119" i="52"/>
  <c r="G77" i="53"/>
  <c r="G111" i="52"/>
  <c r="G107" i="52"/>
  <c r="G155" i="51"/>
  <c r="G167" i="52"/>
  <c r="G26" i="52"/>
  <c r="G147" i="51"/>
  <c r="G101" i="51"/>
  <c r="G15" i="52"/>
  <c r="G83" i="51"/>
  <c r="G89" i="51"/>
  <c r="G88" i="53"/>
  <c r="G129" i="51"/>
  <c r="G149" i="53"/>
  <c r="G170" i="51"/>
  <c r="G140" i="53"/>
  <c r="G268" i="65"/>
  <c r="G16" i="51"/>
  <c r="G137" i="52"/>
  <c r="G102" i="52"/>
  <c r="G153" i="52"/>
  <c r="G19" i="52"/>
  <c r="G173" i="52"/>
  <c r="G46" i="52"/>
  <c r="G225" i="72"/>
  <c r="G257" i="64"/>
  <c r="G247" i="72"/>
  <c r="G252" i="66"/>
  <c r="G255" i="67"/>
  <c r="G16" i="53"/>
  <c r="G110" i="53"/>
  <c r="G36" i="53"/>
  <c r="G271" i="71"/>
  <c r="G112" i="52"/>
  <c r="G34" i="53"/>
  <c r="G29" i="53"/>
  <c r="G275" i="65"/>
  <c r="G65" i="53"/>
  <c r="G306" i="64"/>
  <c r="G91" i="53"/>
  <c r="G95" i="53"/>
  <c r="G107" i="53"/>
  <c r="G74" i="53"/>
  <c r="G345" i="68"/>
  <c r="G108" i="53"/>
  <c r="G264" i="71"/>
  <c r="G76" i="53"/>
  <c r="G134" i="53"/>
  <c r="G152" i="53"/>
  <c r="G14" i="53"/>
  <c r="G37" i="53"/>
  <c r="G131" i="53"/>
  <c r="G267" i="65"/>
  <c r="G172" i="53"/>
  <c r="G72" i="53"/>
  <c r="G278" i="69"/>
  <c r="G138" i="53"/>
  <c r="G275" i="69"/>
  <c r="G98" i="53"/>
  <c r="G86" i="53"/>
  <c r="G115" i="52"/>
  <c r="G281" i="65"/>
  <c r="G268" i="71"/>
  <c r="G18" i="53"/>
  <c r="G69" i="51"/>
  <c r="G13" i="51"/>
  <c r="G266" i="72"/>
  <c r="G58" i="51"/>
  <c r="G277" i="69"/>
  <c r="G268" i="69"/>
  <c r="G257" i="72"/>
  <c r="G146" i="53"/>
  <c r="G267" i="72"/>
  <c r="G154" i="51"/>
  <c r="G277" i="65"/>
  <c r="G28" i="53"/>
  <c r="G117" i="51"/>
  <c r="G85" i="53"/>
  <c r="G276" i="69"/>
  <c r="G47" i="53"/>
  <c r="G266" i="71"/>
  <c r="G269" i="65"/>
  <c r="G90" i="51"/>
  <c r="G332" i="68"/>
  <c r="G257" i="71"/>
  <c r="G299" i="64"/>
  <c r="G276" i="65"/>
  <c r="G272" i="66"/>
  <c r="G235" i="67"/>
  <c r="G243" i="67"/>
  <c r="G70" i="53"/>
  <c r="G14" i="52"/>
  <c r="G97" i="51"/>
  <c r="G74" i="51"/>
  <c r="G29" i="52"/>
  <c r="G322" i="68"/>
  <c r="G12" i="53"/>
  <c r="G268" i="67"/>
  <c r="G260" i="72"/>
  <c r="G89" i="52"/>
  <c r="G120" i="52"/>
  <c r="G155" i="52"/>
  <c r="G32" i="53"/>
  <c r="G176" i="51"/>
  <c r="G235" i="65"/>
  <c r="G51" i="52"/>
  <c r="G163" i="52"/>
  <c r="G137" i="51"/>
  <c r="G68" i="52"/>
  <c r="G45" i="52"/>
  <c r="G159" i="51"/>
  <c r="G39" i="52"/>
  <c r="G289" i="68"/>
  <c r="G100" i="52"/>
  <c r="G92" i="53"/>
  <c r="G108" i="51"/>
  <c r="G52" i="51"/>
  <c r="G251" i="65"/>
  <c r="G51" i="51"/>
  <c r="G35" i="51"/>
  <c r="G108" i="52"/>
  <c r="G172" i="52"/>
  <c r="G237" i="66"/>
  <c r="G95" i="52"/>
  <c r="G37" i="52"/>
  <c r="G4" i="51"/>
  <c r="G57" i="51"/>
  <c r="G5" i="53"/>
  <c r="G67" i="52"/>
  <c r="G168" i="53"/>
  <c r="G130" i="51"/>
  <c r="G240" i="66"/>
  <c r="G232" i="69"/>
  <c r="G116" i="52"/>
  <c r="G88" i="51"/>
  <c r="G243" i="65"/>
  <c r="G151" i="53"/>
  <c r="G239" i="67"/>
  <c r="G299" i="68"/>
  <c r="G57" i="52"/>
  <c r="G251" i="71"/>
  <c r="G279" i="69"/>
  <c r="G60" i="52"/>
  <c r="G32" i="51"/>
  <c r="G21" i="52"/>
  <c r="G19" i="53"/>
  <c r="G258" i="72"/>
  <c r="G88" i="52"/>
  <c r="G151" i="52"/>
  <c r="G148" i="52"/>
  <c r="G135" i="51"/>
  <c r="G50" i="52"/>
  <c r="G6" i="51"/>
  <c r="G41" i="52"/>
  <c r="G158" i="52"/>
  <c r="G169" i="51"/>
  <c r="G90" i="53"/>
  <c r="G105" i="53"/>
  <c r="G140" i="52"/>
  <c r="G260" i="64"/>
  <c r="G135" i="52"/>
  <c r="G173" i="51"/>
  <c r="G8" i="52"/>
  <c r="G176" i="53"/>
  <c r="G11" i="52"/>
  <c r="G258" i="71"/>
  <c r="G262" i="71"/>
  <c r="G157" i="51"/>
  <c r="G12" i="52"/>
  <c r="G27" i="52"/>
  <c r="G272" i="70"/>
  <c r="G149" i="52"/>
  <c r="G52" i="52"/>
  <c r="G93" i="52"/>
  <c r="G121" i="53"/>
  <c r="G126" i="52"/>
  <c r="G121" i="52"/>
  <c r="G26" i="53"/>
  <c r="G47" i="52"/>
  <c r="G261" i="71"/>
  <c r="G270" i="69"/>
  <c r="G248" i="69"/>
  <c r="G47" i="51"/>
  <c r="G254" i="65"/>
  <c r="G289" i="64"/>
  <c r="G255" i="64"/>
  <c r="G239" i="69"/>
  <c r="G245" i="72"/>
  <c r="G234" i="65"/>
  <c r="G63" i="52"/>
  <c r="G254" i="67"/>
  <c r="G269" i="71"/>
  <c r="G253" i="65"/>
  <c r="G346" i="68"/>
  <c r="G262" i="65"/>
  <c r="G297" i="68"/>
  <c r="G257" i="66"/>
  <c r="G271" i="66"/>
  <c r="G296" i="64"/>
  <c r="G28" i="51"/>
  <c r="G227" i="71"/>
  <c r="G256" i="70"/>
  <c r="G238" i="67"/>
  <c r="G259" i="67"/>
  <c r="G325" i="68"/>
  <c r="G270" i="65"/>
  <c r="G243" i="71"/>
  <c r="G261" i="67"/>
  <c r="G260" i="65"/>
  <c r="G272" i="65"/>
  <c r="G164" i="52"/>
  <c r="G256" i="67"/>
  <c r="G235" i="70"/>
  <c r="G262" i="70"/>
  <c r="G287" i="68"/>
  <c r="G288" i="64"/>
  <c r="G44" i="52"/>
  <c r="G336" i="68"/>
  <c r="G258" i="66"/>
  <c r="G304" i="64"/>
  <c r="G229" i="72"/>
  <c r="G82" i="52"/>
  <c r="G245" i="71"/>
  <c r="G273" i="65"/>
  <c r="G236" i="65"/>
  <c r="G312" i="64"/>
  <c r="G224" i="72"/>
  <c r="G223" i="72"/>
  <c r="G68" i="51"/>
  <c r="G311" i="64"/>
  <c r="G128" i="52"/>
  <c r="G339" i="68"/>
  <c r="G233" i="71"/>
  <c r="G280" i="70"/>
  <c r="G234" i="66"/>
  <c r="G232" i="67"/>
  <c r="G265" i="64"/>
  <c r="G239" i="72"/>
  <c r="G316" i="68"/>
  <c r="G255" i="65"/>
  <c r="G228" i="72"/>
  <c r="G293" i="68"/>
  <c r="G280" i="66"/>
  <c r="G253" i="66"/>
  <c r="G250" i="69"/>
  <c r="G249" i="72"/>
  <c r="G124" i="53"/>
  <c r="G242" i="70"/>
  <c r="G262" i="69"/>
  <c r="G319" i="68"/>
  <c r="G109" i="52"/>
  <c r="G250" i="70"/>
  <c r="G240" i="72"/>
  <c r="G222" i="71"/>
  <c r="G220" i="72"/>
  <c r="G230" i="67"/>
  <c r="G249" i="65"/>
  <c r="G306" i="68"/>
  <c r="G247" i="67"/>
  <c r="G105" i="52"/>
  <c r="G264" i="69"/>
  <c r="G105" i="51"/>
  <c r="G43" i="52"/>
  <c r="G238" i="71"/>
  <c r="G143" i="52"/>
  <c r="G246" i="69"/>
  <c r="G279" i="68"/>
  <c r="G247" i="66"/>
  <c r="G229" i="66"/>
  <c r="G248" i="65"/>
  <c r="G81" i="51"/>
  <c r="G226" i="70"/>
  <c r="G304" i="68"/>
  <c r="G219" i="71"/>
  <c r="G237" i="72"/>
  <c r="G252" i="64"/>
  <c r="G226" i="65"/>
  <c r="G245" i="65"/>
  <c r="G245" i="66"/>
  <c r="G26" i="16"/>
  <c r="G18" i="17"/>
  <c r="G5" i="17"/>
  <c r="G252" i="71"/>
  <c r="G247" i="70"/>
  <c r="G303" i="64"/>
  <c r="G290" i="64"/>
  <c r="G237" i="69"/>
  <c r="G238" i="70"/>
  <c r="G28" i="52"/>
  <c r="G106" i="51"/>
  <c r="G268" i="64"/>
  <c r="G258" i="67"/>
  <c r="G261" i="69"/>
  <c r="G248" i="70"/>
  <c r="G241" i="66"/>
  <c r="G233" i="66"/>
  <c r="G303" i="68"/>
  <c r="G258" i="69"/>
  <c r="G313" i="68"/>
  <c r="G273" i="67"/>
  <c r="G242" i="69"/>
  <c r="G43" i="51"/>
  <c r="G229" i="71"/>
  <c r="G234" i="70"/>
  <c r="G228" i="70"/>
  <c r="G333" i="68"/>
  <c r="G311" i="68"/>
  <c r="G255" i="71"/>
  <c r="G44" i="53"/>
  <c r="G315" i="68"/>
  <c r="G253" i="72"/>
  <c r="G270" i="72"/>
  <c r="G229" i="69"/>
  <c r="G273" i="66"/>
  <c r="G239" i="70"/>
  <c r="G243" i="69"/>
  <c r="G284" i="64"/>
  <c r="G233" i="70"/>
  <c r="G247" i="69"/>
  <c r="G4" i="53"/>
  <c r="G82" i="53"/>
  <c r="G228" i="71"/>
  <c r="G241" i="65"/>
  <c r="G281" i="64"/>
  <c r="G280" i="64"/>
  <c r="G348" i="68"/>
  <c r="G231" i="65"/>
  <c r="G323" i="68"/>
  <c r="G25" i="52"/>
  <c r="G279" i="64"/>
  <c r="G242" i="66"/>
  <c r="G254" i="70"/>
  <c r="G271" i="65"/>
  <c r="G231" i="72"/>
  <c r="G249" i="71"/>
  <c r="G246" i="71"/>
  <c r="G282" i="64"/>
  <c r="G279" i="67"/>
  <c r="G231" i="69"/>
  <c r="G262" i="66"/>
  <c r="G7" i="51"/>
  <c r="G231" i="70"/>
  <c r="G264" i="64"/>
  <c r="G233" i="72"/>
  <c r="G256" i="65"/>
  <c r="G128" i="51"/>
  <c r="G256" i="66"/>
  <c r="G250" i="71"/>
  <c r="G254" i="64"/>
  <c r="G338" i="68"/>
  <c r="G250" i="72"/>
  <c r="G259" i="70"/>
  <c r="G227" i="69"/>
  <c r="G266" i="67"/>
  <c r="G249" i="66"/>
  <c r="G240" i="71"/>
  <c r="G256" i="64"/>
  <c r="G295" i="64"/>
  <c r="G232" i="66"/>
  <c r="G62" i="51"/>
  <c r="G229" i="67"/>
  <c r="G266" i="66"/>
  <c r="G62" i="53"/>
  <c r="G274" i="64"/>
  <c r="G124" i="51"/>
  <c r="G230" i="65"/>
  <c r="G24" i="52"/>
  <c r="G247" i="65"/>
  <c r="G24" i="53"/>
  <c r="G143" i="51"/>
  <c r="G62" i="52"/>
  <c r="G280" i="68"/>
  <c r="G227" i="65"/>
  <c r="G245" i="69"/>
  <c r="G245" i="70"/>
  <c r="G265" i="67"/>
  <c r="G246" i="66"/>
  <c r="G245" i="67"/>
  <c r="G226" i="67"/>
  <c r="G32" i="15"/>
  <c r="G31" i="15"/>
  <c r="G30" i="15"/>
  <c r="G29" i="15"/>
  <c r="G28" i="15"/>
  <c r="G26" i="15"/>
  <c r="G25" i="15"/>
  <c r="G24" i="15"/>
  <c r="G22" i="15"/>
  <c r="G21" i="15"/>
  <c r="G20" i="15"/>
  <c r="G22" i="17"/>
  <c r="G21" i="17"/>
  <c r="G20" i="17"/>
  <c r="G19" i="17"/>
  <c r="G8" i="17"/>
  <c r="G7" i="17"/>
  <c r="G6" i="17"/>
  <c r="G280" i="65"/>
  <c r="G244" i="72"/>
  <c r="G262" i="64"/>
  <c r="G146" i="51"/>
  <c r="G146" i="52"/>
  <c r="G229" i="70"/>
  <c r="G241" i="70"/>
  <c r="G7" i="52"/>
  <c r="G234" i="67"/>
  <c r="G221" i="72"/>
  <c r="G241" i="67"/>
  <c r="G231" i="66"/>
  <c r="G312" i="68"/>
  <c r="G240" i="69"/>
  <c r="G254" i="66"/>
  <c r="G267" i="64"/>
  <c r="G286" i="64"/>
  <c r="G106" i="52"/>
  <c r="G260" i="71"/>
  <c r="G272" i="67"/>
  <c r="G63" i="53"/>
  <c r="G324" i="68"/>
  <c r="G227" i="72"/>
  <c r="G235" i="72"/>
  <c r="G250" i="67"/>
  <c r="G235" i="71"/>
  <c r="G279" i="66"/>
  <c r="G302" i="64"/>
  <c r="G252" i="65"/>
  <c r="G261" i="64"/>
  <c r="G241" i="72"/>
  <c r="G280" i="67"/>
  <c r="G291" i="64"/>
  <c r="G252" i="72"/>
  <c r="G283" i="64"/>
  <c r="G318" i="68"/>
  <c r="G125" i="52"/>
  <c r="G162" i="51"/>
  <c r="G263" i="64"/>
  <c r="G279" i="70"/>
  <c r="G252" i="67"/>
  <c r="G85" i="52"/>
  <c r="G251" i="70"/>
  <c r="G276" i="64"/>
  <c r="G109" i="51"/>
  <c r="G242" i="71"/>
  <c r="G253" i="67"/>
  <c r="G300" i="68"/>
  <c r="G271" i="67"/>
  <c r="G242" i="72"/>
  <c r="G321" i="68"/>
  <c r="G226" i="71"/>
  <c r="G257" i="65"/>
  <c r="G232" i="71"/>
  <c r="G309" i="68"/>
  <c r="G285" i="64"/>
  <c r="G125" i="51"/>
  <c r="G258" i="65"/>
  <c r="G223" i="71"/>
  <c r="G25" i="53"/>
  <c r="G238" i="66"/>
  <c r="G238" i="65"/>
  <c r="G257" i="69"/>
  <c r="G144" i="51"/>
  <c r="G261" i="70"/>
  <c r="G240" i="70"/>
  <c r="G243" i="70"/>
  <c r="G162" i="52"/>
  <c r="G284" i="68"/>
  <c r="G263" i="72"/>
  <c r="G3" i="51"/>
  <c r="G81" i="53"/>
  <c r="G238" i="72"/>
  <c r="G266" i="65"/>
  <c r="G3" i="53"/>
  <c r="G81" i="52"/>
  <c r="G161" i="52"/>
  <c r="G249" i="69"/>
  <c r="G249" i="67"/>
  <c r="G124" i="52"/>
  <c r="G248" i="66"/>
  <c r="G227" i="70"/>
  <c r="G246" i="70"/>
  <c r="G255" i="72"/>
  <c r="G229" i="65"/>
  <c r="G282" i="68"/>
  <c r="G230" i="69"/>
  <c r="G249" i="70"/>
  <c r="G220" i="71"/>
  <c r="G227" i="67"/>
  <c r="G265" i="65"/>
  <c r="G219" i="72"/>
  <c r="G273" i="64"/>
  <c r="G226" i="69"/>
  <c r="G246" i="67"/>
  <c r="G264" i="67"/>
  <c r="G264" i="66"/>
  <c r="G18" i="15"/>
  <c r="G13" i="15"/>
  <c r="G12" i="15"/>
  <c r="G11" i="15"/>
  <c r="G10" i="15"/>
  <c r="G9" i="15"/>
  <c r="G8" i="15"/>
  <c r="G7" i="15"/>
  <c r="G6" i="15"/>
  <c r="G5" i="15"/>
  <c r="G29" i="16"/>
  <c r="G30" i="17"/>
  <c r="G29" i="17"/>
  <c r="G258" i="70"/>
  <c r="G260" i="66"/>
  <c r="G301" i="64"/>
  <c r="G327" i="68"/>
  <c r="G30" i="51"/>
  <c r="G241" i="71"/>
  <c r="G291" i="68"/>
  <c r="G292" i="64"/>
  <c r="G239" i="71"/>
  <c r="G257" i="67"/>
  <c r="G87" i="51"/>
  <c r="G9" i="51"/>
  <c r="G261" i="66"/>
  <c r="G251" i="67"/>
  <c r="G66" i="52"/>
  <c r="G287" i="64"/>
  <c r="G234" i="71"/>
  <c r="G250" i="65"/>
  <c r="G230" i="72"/>
  <c r="G225" i="71"/>
  <c r="G82" i="51"/>
  <c r="G279" i="65"/>
  <c r="G232" i="72"/>
  <c r="G66" i="51"/>
  <c r="G307" i="68"/>
  <c r="G275" i="64"/>
  <c r="G246" i="72"/>
  <c r="G260" i="70"/>
  <c r="G317" i="68"/>
  <c r="G247" i="71"/>
  <c r="G262" i="72"/>
  <c r="G237" i="70"/>
  <c r="G4" i="52"/>
  <c r="G230" i="71"/>
  <c r="G252" i="70"/>
  <c r="G295" i="68"/>
  <c r="G253" i="70"/>
  <c r="G259" i="65"/>
  <c r="G269" i="72"/>
  <c r="G240" i="67"/>
  <c r="G49" i="51"/>
  <c r="G231" i="71"/>
  <c r="G260" i="67"/>
  <c r="G334" i="68"/>
  <c r="G240" i="65"/>
  <c r="G255" i="70"/>
  <c r="G259" i="69"/>
  <c r="G314" i="68"/>
  <c r="G228" i="69"/>
  <c r="G242" i="67"/>
  <c r="G241" i="69"/>
  <c r="G280" i="69"/>
  <c r="G164" i="51"/>
  <c r="G236" i="66"/>
  <c r="G221" i="71"/>
  <c r="G261" i="65"/>
  <c r="G250" i="66"/>
  <c r="G144" i="52"/>
  <c r="G266" i="64"/>
  <c r="G243" i="72"/>
  <c r="G278" i="64"/>
  <c r="G236" i="70"/>
  <c r="G320" i="68"/>
  <c r="G340" i="68"/>
  <c r="G234" i="72"/>
  <c r="G253" i="71"/>
  <c r="G251" i="69"/>
  <c r="G259" i="66"/>
  <c r="G262" i="67"/>
  <c r="G263" i="71"/>
  <c r="G24" i="51"/>
  <c r="G232" i="65"/>
  <c r="G248" i="67"/>
  <c r="G329" i="68"/>
  <c r="G283" i="68"/>
  <c r="G228" i="65"/>
  <c r="G285" i="68"/>
  <c r="G230" i="66"/>
  <c r="G228" i="67"/>
  <c r="G277" i="64"/>
  <c r="G161" i="51"/>
  <c r="G222" i="72"/>
  <c r="G230" i="70"/>
  <c r="G228" i="66"/>
  <c r="G281" i="68"/>
  <c r="G43" i="53"/>
  <c r="G305" i="68"/>
  <c r="G3" i="52"/>
  <c r="G253" i="64"/>
  <c r="G237" i="71"/>
  <c r="G246" i="65"/>
  <c r="G265" i="66"/>
  <c r="G328" i="68"/>
  <c r="G294" i="64"/>
  <c r="G227" i="66"/>
  <c r="G226" i="66"/>
  <c r="G264" i="65"/>
  <c r="G19" i="15"/>
  <c r="G20" i="16"/>
  <c r="G9" i="17"/>
  <c r="G167" i="6"/>
  <c r="G143" i="6"/>
  <c r="G127" i="29"/>
  <c r="F28" i="15"/>
  <c r="M13" i="16"/>
  <c r="M6" i="16"/>
  <c r="G21" i="16"/>
  <c r="G8" i="16"/>
  <c r="M21" i="16"/>
  <c r="M18" i="17"/>
  <c r="G25" i="16"/>
  <c r="Q17" i="15"/>
  <c r="Q27" i="17"/>
  <c r="F236" i="69"/>
  <c r="F16" i="53"/>
  <c r="F131" i="53"/>
  <c r="F274" i="66"/>
  <c r="F278" i="66"/>
  <c r="F268" i="71"/>
  <c r="F115" i="51"/>
  <c r="F112" i="53"/>
  <c r="F274" i="67"/>
  <c r="F267" i="71"/>
  <c r="F135" i="53"/>
  <c r="F267" i="70"/>
  <c r="F281" i="65"/>
  <c r="F112" i="51"/>
  <c r="F264" i="71"/>
  <c r="F264" i="72"/>
  <c r="F60" i="53"/>
  <c r="F349" i="68"/>
  <c r="F107" i="53"/>
  <c r="F171" i="53"/>
  <c r="F163" i="53"/>
  <c r="F271" i="72"/>
  <c r="F165" i="53"/>
  <c r="F265" i="71"/>
  <c r="F330" i="68"/>
  <c r="F73" i="53"/>
  <c r="F57" i="53"/>
  <c r="F309" i="64"/>
  <c r="F65" i="53"/>
  <c r="F99" i="53"/>
  <c r="F103" i="53"/>
  <c r="F173" i="53"/>
  <c r="F275" i="67"/>
  <c r="F268" i="72"/>
  <c r="F275" i="70"/>
  <c r="F306" i="64"/>
  <c r="F76" i="53"/>
  <c r="F141" i="53"/>
  <c r="F153" i="53"/>
  <c r="F122" i="53"/>
  <c r="F27" i="53"/>
  <c r="F257" i="72"/>
  <c r="F177" i="53"/>
  <c r="F129" i="53"/>
  <c r="F29" i="53"/>
  <c r="F170" i="53"/>
  <c r="F313" i="64"/>
  <c r="F275" i="66"/>
  <c r="F79" i="53"/>
  <c r="F152" i="53"/>
  <c r="F114" i="53"/>
  <c r="F110" i="53"/>
  <c r="F96" i="53"/>
  <c r="F35" i="53"/>
  <c r="F48" i="53"/>
  <c r="F17" i="53"/>
  <c r="F265" i="72"/>
  <c r="F259" i="72"/>
  <c r="F37" i="53"/>
  <c r="F277" i="65"/>
  <c r="F114" i="52"/>
  <c r="F112" i="52"/>
  <c r="F126" i="53"/>
  <c r="F113" i="53"/>
  <c r="F274" i="65"/>
  <c r="F118" i="53"/>
  <c r="F97" i="52"/>
  <c r="F40" i="51"/>
  <c r="F277" i="67"/>
  <c r="F66" i="53"/>
  <c r="F132" i="52"/>
  <c r="F257" i="71"/>
  <c r="F168" i="51"/>
  <c r="F269" i="67"/>
  <c r="F57" i="51"/>
  <c r="F109" i="53"/>
  <c r="F252" i="69"/>
  <c r="F332" i="68"/>
  <c r="F20" i="51"/>
  <c r="F130" i="52"/>
  <c r="F150" i="53"/>
  <c r="F235" i="69"/>
  <c r="F343" i="68"/>
  <c r="F268" i="65"/>
  <c r="F344" i="68"/>
  <c r="F308" i="64"/>
  <c r="F113" i="52"/>
  <c r="F93" i="53"/>
  <c r="F243" i="67"/>
  <c r="F64" i="51"/>
  <c r="F270" i="65"/>
  <c r="F78" i="52"/>
  <c r="F281" i="68"/>
  <c r="F231" i="65"/>
  <c r="F32" i="51"/>
  <c r="F272" i="65"/>
  <c r="F14" i="51"/>
  <c r="F127" i="52"/>
  <c r="F84" i="51"/>
  <c r="F310" i="64"/>
  <c r="F70" i="52"/>
  <c r="F237" i="67"/>
  <c r="F260" i="71"/>
  <c r="F134" i="51"/>
  <c r="F94" i="51"/>
  <c r="F234" i="65"/>
  <c r="F84" i="52"/>
  <c r="F51" i="53"/>
  <c r="F86" i="52"/>
  <c r="F92" i="53"/>
  <c r="F102" i="53"/>
  <c r="F165" i="51"/>
  <c r="F136" i="51"/>
  <c r="F64" i="53"/>
  <c r="F155" i="51"/>
  <c r="F96" i="52"/>
  <c r="F243" i="65"/>
  <c r="F239" i="67"/>
  <c r="F236" i="66"/>
  <c r="F166" i="51"/>
  <c r="F133" i="51"/>
  <c r="F157" i="51"/>
  <c r="F166" i="53"/>
  <c r="F52" i="52"/>
  <c r="F45" i="53"/>
  <c r="F11" i="53"/>
  <c r="F91" i="51"/>
  <c r="F308" i="68"/>
  <c r="F67" i="51"/>
  <c r="F88" i="53"/>
  <c r="F26" i="51"/>
  <c r="F145" i="51"/>
  <c r="F167" i="52"/>
  <c r="F258" i="71"/>
  <c r="F138" i="51"/>
  <c r="F20" i="52"/>
  <c r="F119" i="52"/>
  <c r="F289" i="68"/>
  <c r="F158" i="52"/>
  <c r="F75" i="51"/>
  <c r="F233" i="67"/>
  <c r="F105" i="53"/>
  <c r="F27" i="51"/>
  <c r="F122" i="51"/>
  <c r="F233" i="65"/>
  <c r="F167" i="53"/>
  <c r="F29" i="51"/>
  <c r="F73" i="51"/>
  <c r="F59" i="51"/>
  <c r="F107" i="52"/>
  <c r="F60" i="51"/>
  <c r="F46" i="51"/>
  <c r="F135" i="52"/>
  <c r="F136" i="52"/>
  <c r="F301" i="68"/>
  <c r="F151" i="53"/>
  <c r="F139" i="51"/>
  <c r="F163" i="51"/>
  <c r="F139" i="52"/>
  <c r="F5" i="52"/>
  <c r="F267" i="64"/>
  <c r="F129" i="51"/>
  <c r="F242" i="65"/>
  <c r="F26" i="52"/>
  <c r="F68" i="52"/>
  <c r="F121" i="51"/>
  <c r="F163" i="52"/>
  <c r="F110" i="52"/>
  <c r="F149" i="53"/>
  <c r="F41" i="51"/>
  <c r="F20" i="53"/>
  <c r="F67" i="52"/>
  <c r="F300" i="64"/>
  <c r="F53" i="52"/>
  <c r="F120" i="52"/>
  <c r="F64" i="52"/>
  <c r="F58" i="53"/>
  <c r="F127" i="51"/>
  <c r="F266" i="64"/>
  <c r="F77" i="52"/>
  <c r="F5" i="51"/>
  <c r="F122" i="52"/>
  <c r="F45" i="52"/>
  <c r="F232" i="65"/>
  <c r="F151" i="52"/>
  <c r="F253" i="72"/>
  <c r="F340" i="68"/>
  <c r="F238" i="65"/>
  <c r="F301" i="64"/>
  <c r="F252" i="67"/>
  <c r="F261" i="66"/>
  <c r="F243" i="71"/>
  <c r="F256" i="67"/>
  <c r="F242" i="69"/>
  <c r="F251" i="66"/>
  <c r="F311" i="64"/>
  <c r="F221" i="72"/>
  <c r="F251" i="65"/>
  <c r="F47" i="52"/>
  <c r="F258" i="67"/>
  <c r="F239" i="71"/>
  <c r="F231" i="72"/>
  <c r="F336" i="68"/>
  <c r="F225" i="72"/>
  <c r="F234" i="71"/>
  <c r="F302" i="64"/>
  <c r="F259" i="67"/>
  <c r="F30" i="51"/>
  <c r="F143" i="53"/>
  <c r="F44" i="51"/>
  <c r="F46" i="53"/>
  <c r="F281" i="70"/>
  <c r="F137" i="53"/>
  <c r="F267" i="65"/>
  <c r="F275" i="69"/>
  <c r="F271" i="71"/>
  <c r="F145" i="53"/>
  <c r="F8" i="53"/>
  <c r="F34" i="53"/>
  <c r="F127" i="53"/>
  <c r="F134" i="53"/>
  <c r="F281" i="67"/>
  <c r="F266" i="71"/>
  <c r="F255" i="69"/>
  <c r="F274" i="69"/>
  <c r="F84" i="53"/>
  <c r="F267" i="69"/>
  <c r="F98" i="53"/>
  <c r="F15" i="53"/>
  <c r="F56" i="53"/>
  <c r="F113" i="51"/>
  <c r="F274" i="70"/>
  <c r="F297" i="64"/>
  <c r="F119" i="53"/>
  <c r="F305" i="64"/>
  <c r="F233" i="69"/>
  <c r="F116" i="53"/>
  <c r="F36" i="52"/>
  <c r="F168" i="53"/>
  <c r="F259" i="71"/>
  <c r="F276" i="67"/>
  <c r="F98" i="51"/>
  <c r="F258" i="72"/>
  <c r="F276" i="66"/>
  <c r="F144" i="53"/>
  <c r="F32" i="52"/>
  <c r="F56" i="51"/>
  <c r="F273" i="69"/>
  <c r="F269" i="70"/>
  <c r="F47" i="53"/>
  <c r="F175" i="51"/>
  <c r="F10" i="51"/>
  <c r="F154" i="53"/>
  <c r="F99" i="51"/>
  <c r="F139" i="53"/>
  <c r="F276" i="69"/>
  <c r="F272" i="70"/>
  <c r="F307" i="64"/>
  <c r="F284" i="68"/>
  <c r="F257" i="64"/>
  <c r="F286" i="64"/>
  <c r="F168" i="52"/>
  <c r="F69" i="52"/>
  <c r="F33" i="51"/>
  <c r="F131" i="51"/>
  <c r="F229" i="66"/>
  <c r="F177" i="51"/>
  <c r="F17" i="51"/>
  <c r="F91" i="52"/>
  <c r="F229" i="67"/>
  <c r="F238" i="69"/>
  <c r="F60" i="52"/>
  <c r="F165" i="52"/>
  <c r="F138" i="52"/>
  <c r="F88" i="52"/>
  <c r="F237" i="66"/>
  <c r="F175" i="52"/>
  <c r="F55" i="51"/>
  <c r="F176" i="52"/>
  <c r="F10" i="52"/>
  <c r="F22" i="52"/>
  <c r="F69" i="51"/>
  <c r="F14" i="52"/>
  <c r="F72" i="51"/>
  <c r="F150" i="52"/>
  <c r="F269" i="64"/>
  <c r="F49" i="53"/>
  <c r="F235" i="66"/>
  <c r="F234" i="69"/>
  <c r="F268" i="70"/>
  <c r="F117" i="52"/>
  <c r="F57" i="52"/>
  <c r="F233" i="71"/>
  <c r="F228" i="66"/>
  <c r="F45" i="51"/>
  <c r="F27" i="52"/>
  <c r="F235" i="65"/>
  <c r="F40" i="52"/>
  <c r="F257" i="65"/>
  <c r="F32" i="53"/>
  <c r="F75" i="52"/>
  <c r="F39" i="52"/>
  <c r="F107" i="51"/>
  <c r="F100" i="52"/>
  <c r="F58" i="52"/>
  <c r="F79" i="52"/>
  <c r="F50" i="51"/>
  <c r="F176" i="53"/>
  <c r="F83" i="51"/>
  <c r="F157" i="52"/>
  <c r="F51" i="52"/>
  <c r="F166" i="52"/>
  <c r="F130" i="51"/>
  <c r="F18" i="52"/>
  <c r="F253" i="70"/>
  <c r="F290" i="68"/>
  <c r="F34" i="52"/>
  <c r="F265" i="69"/>
  <c r="F74" i="51"/>
  <c r="F279" i="66"/>
  <c r="F83" i="52"/>
  <c r="F8" i="52"/>
  <c r="F140" i="52"/>
  <c r="F126" i="51"/>
  <c r="F265" i="70"/>
  <c r="F30" i="52"/>
  <c r="F55" i="52"/>
  <c r="F289" i="64"/>
  <c r="F153" i="52"/>
  <c r="F117" i="51"/>
  <c r="F77" i="53"/>
  <c r="F170" i="51"/>
  <c r="F31" i="53"/>
  <c r="F70" i="51"/>
  <c r="F111" i="52"/>
  <c r="F177" i="52"/>
  <c r="F35" i="52"/>
  <c r="F147" i="52"/>
  <c r="F98" i="52"/>
  <c r="F229" i="65"/>
  <c r="F240" i="67"/>
  <c r="F176" i="51"/>
  <c r="F257" i="70"/>
  <c r="F99" i="52"/>
  <c r="F100" i="51"/>
  <c r="F118" i="52"/>
  <c r="F151" i="51"/>
  <c r="F71" i="52"/>
  <c r="F78" i="51"/>
  <c r="F282" i="64"/>
  <c r="F156" i="51"/>
  <c r="F68" i="53"/>
  <c r="F153" i="51"/>
  <c r="F242" i="72"/>
  <c r="F335" i="68"/>
  <c r="F148" i="52"/>
  <c r="F260" i="65"/>
  <c r="F231" i="69"/>
  <c r="F254" i="70"/>
  <c r="F279" i="69"/>
  <c r="F25" i="51"/>
  <c r="F227" i="72"/>
  <c r="F228" i="69"/>
  <c r="F253" i="67"/>
  <c r="F125" i="52"/>
  <c r="F324" i="68"/>
  <c r="F242" i="66"/>
  <c r="F7" i="51"/>
  <c r="F241" i="70"/>
  <c r="F323" i="68"/>
  <c r="F234" i="70"/>
  <c r="F124" i="53"/>
  <c r="F241" i="71"/>
  <c r="F256" i="70"/>
  <c r="F253" i="65"/>
  <c r="F263" i="72"/>
  <c r="F66" i="51"/>
  <c r="F128" i="51"/>
  <c r="F246" i="72"/>
  <c r="F224" i="72"/>
  <c r="F277" i="64"/>
  <c r="F115" i="52"/>
  <c r="F278" i="65"/>
  <c r="F97" i="53"/>
  <c r="F111" i="53"/>
  <c r="F72" i="53"/>
  <c r="F132" i="53"/>
  <c r="F174" i="53"/>
  <c r="F337" i="68"/>
  <c r="F278" i="69"/>
  <c r="F86" i="53"/>
  <c r="F345" i="68"/>
  <c r="F341" i="68"/>
  <c r="F278" i="70"/>
  <c r="F159" i="53"/>
  <c r="F147" i="53"/>
  <c r="F53" i="53"/>
  <c r="F18" i="53"/>
  <c r="F67" i="53"/>
  <c r="F299" i="64"/>
  <c r="F115" i="53"/>
  <c r="F41" i="53"/>
  <c r="F281" i="69"/>
  <c r="F75" i="53"/>
  <c r="F101" i="53"/>
  <c r="F156" i="53"/>
  <c r="F271" i="69"/>
  <c r="F162" i="53"/>
  <c r="F37" i="51"/>
  <c r="F71" i="51"/>
  <c r="F7" i="53"/>
  <c r="F276" i="70"/>
  <c r="F19" i="53"/>
  <c r="F266" i="70"/>
  <c r="F128" i="53"/>
  <c r="F85" i="53"/>
  <c r="F21" i="51"/>
  <c r="F11" i="51"/>
  <c r="F106" i="53"/>
  <c r="F266" i="69"/>
  <c r="F276" i="65"/>
  <c r="F103" i="51"/>
  <c r="F18" i="51"/>
  <c r="F97" i="51"/>
  <c r="F125" i="53"/>
  <c r="F22" i="51"/>
  <c r="F146" i="53"/>
  <c r="F76" i="51"/>
  <c r="F260" i="64"/>
  <c r="F87" i="53"/>
  <c r="F270" i="69"/>
  <c r="F11" i="52"/>
  <c r="F129" i="52"/>
  <c r="F50" i="53"/>
  <c r="F173" i="51"/>
  <c r="F39" i="53"/>
  <c r="F148" i="51"/>
  <c r="F141" i="52"/>
  <c r="F74" i="52"/>
  <c r="F257" i="69"/>
  <c r="F236" i="67"/>
  <c r="F228" i="67"/>
  <c r="F33" i="53"/>
  <c r="F78" i="53"/>
  <c r="F92" i="52"/>
  <c r="F56" i="52"/>
  <c r="F268" i="69"/>
  <c r="F126" i="52"/>
  <c r="F137" i="52"/>
  <c r="F102" i="51"/>
  <c r="F272" i="69"/>
  <c r="F65" i="52"/>
  <c r="F76" i="52"/>
  <c r="F167" i="51"/>
  <c r="F278" i="64"/>
  <c r="F103" i="52"/>
  <c r="F16" i="52"/>
  <c r="F294" i="68"/>
  <c r="F51" i="51"/>
  <c r="F69" i="53"/>
  <c r="F228" i="65"/>
  <c r="F169" i="51"/>
  <c r="F100" i="53"/>
  <c r="F90" i="53"/>
  <c r="F12" i="51"/>
  <c r="F102" i="52"/>
  <c r="F236" i="65"/>
  <c r="F86" i="51"/>
  <c r="F21" i="52"/>
  <c r="F231" i="66"/>
  <c r="F154" i="51"/>
  <c r="F121" i="52"/>
  <c r="F311" i="68"/>
  <c r="F59" i="53"/>
  <c r="F10" i="53"/>
  <c r="F16" i="51"/>
  <c r="F94" i="53"/>
  <c r="F110" i="51"/>
  <c r="F250" i="67"/>
  <c r="F36" i="51"/>
  <c r="F92" i="51"/>
  <c r="F5" i="53"/>
  <c r="F292" i="68"/>
  <c r="F31" i="52"/>
  <c r="F157" i="53"/>
  <c r="F251" i="72"/>
  <c r="F339" i="68"/>
  <c r="F6" i="52"/>
  <c r="F270" i="70"/>
  <c r="F152" i="52"/>
  <c r="F171" i="52"/>
  <c r="F30" i="53"/>
  <c r="F111" i="51"/>
  <c r="F172" i="51"/>
  <c r="F268" i="66"/>
  <c r="F264" i="64"/>
  <c r="F169" i="53"/>
  <c r="F230" i="72"/>
  <c r="F279" i="65"/>
  <c r="F50" i="52"/>
  <c r="F9" i="51"/>
  <c r="F270" i="64"/>
  <c r="F224" i="71"/>
  <c r="F12" i="53"/>
  <c r="F15" i="52"/>
  <c r="F49" i="52"/>
  <c r="F169" i="52"/>
  <c r="F12" i="52"/>
  <c r="F135" i="51"/>
  <c r="F89" i="52"/>
  <c r="F156" i="52"/>
  <c r="F331" i="68"/>
  <c r="F251" i="71"/>
  <c r="F90" i="51"/>
  <c r="F6" i="51"/>
  <c r="F175" i="53"/>
  <c r="F101" i="52"/>
  <c r="F90" i="52"/>
  <c r="F270" i="66"/>
  <c r="F93" i="51"/>
  <c r="F270" i="67"/>
  <c r="F52" i="53"/>
  <c r="F268" i="64"/>
  <c r="F59" i="52"/>
  <c r="F140" i="51"/>
  <c r="F173" i="52"/>
  <c r="F262" i="66"/>
  <c r="F255" i="71"/>
  <c r="F309" i="68"/>
  <c r="F249" i="67"/>
  <c r="F235" i="72"/>
  <c r="F290" i="64"/>
  <c r="F44" i="53"/>
  <c r="F256" i="69"/>
  <c r="F261" i="70"/>
  <c r="F317" i="68"/>
  <c r="F252" i="72"/>
  <c r="F255" i="67"/>
  <c r="F87" i="51"/>
  <c r="F240" i="65"/>
  <c r="F238" i="66"/>
  <c r="F109" i="51"/>
  <c r="F63" i="53"/>
  <c r="F333" i="68"/>
  <c r="F259" i="65"/>
  <c r="F229" i="72"/>
  <c r="F244" i="72"/>
  <c r="F329" i="68"/>
  <c r="F240" i="66"/>
  <c r="F306" i="68"/>
  <c r="F279" i="67"/>
  <c r="F260" i="70"/>
  <c r="F267" i="67"/>
  <c r="F138" i="53"/>
  <c r="F14" i="53"/>
  <c r="F172" i="53"/>
  <c r="F36" i="53"/>
  <c r="F95" i="53"/>
  <c r="F136" i="53"/>
  <c r="F275" i="65"/>
  <c r="F164" i="53"/>
  <c r="F281" i="66"/>
  <c r="F114" i="51"/>
  <c r="F254" i="69"/>
  <c r="F91" i="53"/>
  <c r="F74" i="53"/>
  <c r="F108" i="53"/>
  <c r="F55" i="53"/>
  <c r="F117" i="53"/>
  <c r="F54" i="53"/>
  <c r="F38" i="53"/>
  <c r="F269" i="65"/>
  <c r="F22" i="53"/>
  <c r="F267" i="66"/>
  <c r="F155" i="53"/>
  <c r="F342" i="68"/>
  <c r="F278" i="67"/>
  <c r="F6" i="53"/>
  <c r="F133" i="53"/>
  <c r="F150" i="51"/>
  <c r="F273" i="70"/>
  <c r="F253" i="69"/>
  <c r="F347" i="68"/>
  <c r="F271" i="70"/>
  <c r="F266" i="72"/>
  <c r="F269" i="69"/>
  <c r="F120" i="53"/>
  <c r="F15" i="51"/>
  <c r="F88" i="51"/>
  <c r="F277" i="66"/>
  <c r="F298" i="64"/>
  <c r="F277" i="70"/>
  <c r="F132" i="51"/>
  <c r="F28" i="53"/>
  <c r="F269" i="66"/>
  <c r="F256" i="72"/>
  <c r="F53" i="51"/>
  <c r="F267" i="72"/>
  <c r="F277" i="69"/>
  <c r="F297" i="68"/>
  <c r="F13" i="51"/>
  <c r="F89" i="51"/>
  <c r="F121" i="53"/>
  <c r="F108" i="52"/>
  <c r="F21" i="53"/>
  <c r="F137" i="51"/>
  <c r="F148" i="53"/>
  <c r="F174" i="51"/>
  <c r="F140" i="53"/>
  <c r="F154" i="52"/>
  <c r="F149" i="52"/>
  <c r="F9" i="53"/>
  <c r="F38" i="51"/>
  <c r="F19" i="52"/>
  <c r="F244" i="71"/>
  <c r="F159" i="51"/>
  <c r="F37" i="52"/>
  <c r="F87" i="52"/>
  <c r="F108" i="51"/>
  <c r="F118" i="51"/>
  <c r="F93" i="52"/>
  <c r="F29" i="52"/>
  <c r="F48" i="52"/>
  <c r="F34" i="51"/>
  <c r="F272" i="67"/>
  <c r="F58" i="51"/>
  <c r="F39" i="51"/>
  <c r="F248" i="72"/>
  <c r="F259" i="64"/>
  <c r="F158" i="53"/>
  <c r="F300" i="68"/>
  <c r="F265" i="64"/>
  <c r="F152" i="51"/>
  <c r="F17" i="52"/>
  <c r="F40" i="53"/>
  <c r="F119" i="51"/>
  <c r="F95" i="52"/>
  <c r="F133" i="52"/>
  <c r="F172" i="52"/>
  <c r="F232" i="67"/>
  <c r="F48" i="51"/>
  <c r="F256" i="71"/>
  <c r="F35" i="51"/>
  <c r="F19" i="51"/>
  <c r="F13" i="53"/>
  <c r="F299" i="68"/>
  <c r="F174" i="52"/>
  <c r="F26" i="53"/>
  <c r="F79" i="51"/>
  <c r="F243" i="66"/>
  <c r="F170" i="52"/>
  <c r="F89" i="53"/>
  <c r="F65" i="51"/>
  <c r="F158" i="51"/>
  <c r="F101" i="51"/>
  <c r="F235" i="67"/>
  <c r="F271" i="64"/>
  <c r="F288" i="68"/>
  <c r="F54" i="52"/>
  <c r="F8" i="51"/>
  <c r="F96" i="51"/>
  <c r="F147" i="51"/>
  <c r="F155" i="52"/>
  <c r="F241" i="67"/>
  <c r="F293" i="68"/>
  <c r="F149" i="51"/>
  <c r="F130" i="53"/>
  <c r="F159" i="52"/>
  <c r="F52" i="51"/>
  <c r="F171" i="51"/>
  <c r="F70" i="53"/>
  <c r="F72" i="52"/>
  <c r="F315" i="68"/>
  <c r="F145" i="52"/>
  <c r="F95" i="51"/>
  <c r="F46" i="52"/>
  <c r="F233" i="66"/>
  <c r="F268" i="67"/>
  <c r="F31" i="51"/>
  <c r="F116" i="52"/>
  <c r="F13" i="52"/>
  <c r="F116" i="51"/>
  <c r="F141" i="51"/>
  <c r="F120" i="51"/>
  <c r="F134" i="52"/>
  <c r="F9" i="52"/>
  <c r="F73" i="52"/>
  <c r="F131" i="52"/>
  <c r="F83" i="53"/>
  <c r="F77" i="51"/>
  <c r="F33" i="52"/>
  <c r="F94" i="52"/>
  <c r="F38" i="52"/>
  <c r="F242" i="67"/>
  <c r="F41" i="52"/>
  <c r="F54" i="51"/>
  <c r="F71" i="53"/>
  <c r="F164" i="52"/>
  <c r="F243" i="70"/>
  <c r="F260" i="72"/>
  <c r="F292" i="64"/>
  <c r="F271" i="65"/>
  <c r="F66" i="52"/>
  <c r="F239" i="69"/>
  <c r="F164" i="51"/>
  <c r="F273" i="66"/>
  <c r="F260" i="69"/>
  <c r="F272" i="66"/>
  <c r="F146" i="51"/>
  <c r="F283" i="68"/>
  <c r="F63" i="51"/>
  <c r="F247" i="72"/>
  <c r="F258" i="70"/>
  <c r="F273" i="67"/>
  <c r="F255" i="65"/>
  <c r="F304" i="64"/>
  <c r="F262" i="65"/>
  <c r="F260" i="66"/>
  <c r="F146" i="52"/>
  <c r="F238" i="70"/>
  <c r="F237" i="70"/>
  <c r="F235" i="71"/>
  <c r="F255" i="70"/>
  <c r="F280" i="68"/>
  <c r="F228" i="71"/>
  <c r="F303" i="68"/>
  <c r="F239" i="66"/>
  <c r="F248" i="71"/>
  <c r="F228" i="72"/>
  <c r="F232" i="70"/>
  <c r="F310" i="68"/>
  <c r="F162" i="52"/>
  <c r="F252" i="65"/>
  <c r="F263" i="64"/>
  <c r="F258" i="69"/>
  <c r="F28" i="51"/>
  <c r="F256" i="65"/>
  <c r="F334" i="68"/>
  <c r="F252" i="70"/>
  <c r="F4" i="51"/>
  <c r="F280" i="65"/>
  <c r="F223" i="72"/>
  <c r="F227" i="65"/>
  <c r="F270" i="71"/>
  <c r="F232" i="72"/>
  <c r="F257" i="66"/>
  <c r="F298" i="68"/>
  <c r="F259" i="70"/>
  <c r="F261" i="71"/>
  <c r="F85" i="52"/>
  <c r="F296" i="68"/>
  <c r="F144" i="51"/>
  <c r="F85" i="51"/>
  <c r="F254" i="66"/>
  <c r="F262" i="67"/>
  <c r="F44" i="52"/>
  <c r="F237" i="65"/>
  <c r="F227" i="71"/>
  <c r="F237" i="69"/>
  <c r="F261" i="69"/>
  <c r="F259" i="69"/>
  <c r="F261" i="72"/>
  <c r="F251" i="67"/>
  <c r="F305" i="68"/>
  <c r="F258" i="66"/>
  <c r="F307" i="68"/>
  <c r="F280" i="66"/>
  <c r="F225" i="71"/>
  <c r="F286" i="68"/>
  <c r="F269" i="72"/>
  <c r="F245" i="72"/>
  <c r="F325" i="68"/>
  <c r="F62" i="52"/>
  <c r="F24" i="52"/>
  <c r="F220" i="71"/>
  <c r="F3" i="51"/>
  <c r="F246" i="66"/>
  <c r="F249" i="66"/>
  <c r="F81" i="53"/>
  <c r="F276" i="64"/>
  <c r="F43" i="51"/>
  <c r="F232" i="66"/>
  <c r="F249" i="69"/>
  <c r="F296" i="64"/>
  <c r="F62" i="51"/>
  <c r="F230" i="67"/>
  <c r="F246" i="69"/>
  <c r="F226" i="70"/>
  <c r="F264" i="65"/>
  <c r="F264" i="66"/>
  <c r="F219" i="72"/>
  <c r="F245" i="69"/>
  <c r="F271" i="67"/>
  <c r="F109" i="52"/>
  <c r="F313" i="68"/>
  <c r="F125" i="51"/>
  <c r="F280" i="67"/>
  <c r="F287" i="64"/>
  <c r="F338" i="68"/>
  <c r="F239" i="72"/>
  <c r="F230" i="71"/>
  <c r="F318" i="68"/>
  <c r="F228" i="70"/>
  <c r="F256" i="66"/>
  <c r="F279" i="70"/>
  <c r="F255" i="66"/>
  <c r="F106" i="52"/>
  <c r="F248" i="66"/>
  <c r="F266" i="65"/>
  <c r="F25" i="53"/>
  <c r="F239" i="70"/>
  <c r="F258" i="64"/>
  <c r="F227" i="67"/>
  <c r="F241" i="65"/>
  <c r="F348" i="68"/>
  <c r="F248" i="65"/>
  <c r="F261" i="64"/>
  <c r="F261" i="67"/>
  <c r="F247" i="69"/>
  <c r="F271" i="66"/>
  <c r="F239" i="65"/>
  <c r="F252" i="71"/>
  <c r="F248" i="67"/>
  <c r="F284" i="64"/>
  <c r="F238" i="67"/>
  <c r="F251" i="69"/>
  <c r="F262" i="72"/>
  <c r="F262" i="64"/>
  <c r="F128" i="52"/>
  <c r="F226" i="71"/>
  <c r="F247" i="71"/>
  <c r="F82" i="51"/>
  <c r="F247" i="67"/>
  <c r="F253" i="66"/>
  <c r="F262" i="70"/>
  <c r="F254" i="67"/>
  <c r="F264" i="69"/>
  <c r="F248" i="69"/>
  <c r="F243" i="72"/>
  <c r="F241" i="66"/>
  <c r="F229" i="69"/>
  <c r="F280" i="69"/>
  <c r="F227" i="70"/>
  <c r="F255" i="64"/>
  <c r="F161" i="51"/>
  <c r="F222" i="72"/>
  <c r="F254" i="64"/>
  <c r="F24" i="51"/>
  <c r="F265" i="65"/>
  <c r="F3" i="53"/>
  <c r="F265" i="66"/>
  <c r="F238" i="72"/>
  <c r="F222" i="71"/>
  <c r="F227" i="69"/>
  <c r="F285" i="68"/>
  <c r="F105" i="51"/>
  <c r="F81" i="52"/>
  <c r="F245" i="66"/>
  <c r="F295" i="64"/>
  <c r="F245" i="67"/>
  <c r="F226" i="66"/>
  <c r="F273" i="64"/>
  <c r="F243" i="69"/>
  <c r="F144" i="52"/>
  <c r="F250" i="70"/>
  <c r="F235" i="70"/>
  <c r="F106" i="51"/>
  <c r="F246" i="71"/>
  <c r="F249" i="72"/>
  <c r="F250" i="71"/>
  <c r="F233" i="70"/>
  <c r="F226" i="72"/>
  <c r="F281" i="64"/>
  <c r="F230" i="65"/>
  <c r="F258" i="65"/>
  <c r="F231" i="71"/>
  <c r="F269" i="71"/>
  <c r="F247" i="65"/>
  <c r="F247" i="66"/>
  <c r="F63" i="52"/>
  <c r="F257" i="67"/>
  <c r="F231" i="67"/>
  <c r="F312" i="64"/>
  <c r="F312" i="68"/>
  <c r="F291" i="64"/>
  <c r="F82" i="52"/>
  <c r="F234" i="67"/>
  <c r="F264" i="70"/>
  <c r="F234" i="66"/>
  <c r="F232" i="69"/>
  <c r="F319" i="68"/>
  <c r="F47" i="51"/>
  <c r="F273" i="65"/>
  <c r="F254" i="65"/>
  <c r="F236" i="70"/>
  <c r="F280" i="64"/>
  <c r="F221" i="71"/>
  <c r="F285" i="64"/>
  <c r="F223" i="71"/>
  <c r="F49" i="51"/>
  <c r="F252" i="66"/>
  <c r="F250" i="69"/>
  <c r="F240" i="69"/>
  <c r="F25" i="52"/>
  <c r="F241" i="69"/>
  <c r="F161" i="53"/>
  <c r="F327" i="68"/>
  <c r="F68" i="51"/>
  <c r="F28" i="52"/>
  <c r="F250" i="66"/>
  <c r="F303" i="64"/>
  <c r="F240" i="72"/>
  <c r="F249" i="70"/>
  <c r="F255" i="72"/>
  <c r="F240" i="71"/>
  <c r="F279" i="68"/>
  <c r="F249" i="65"/>
  <c r="F328" i="68"/>
  <c r="F246" i="65"/>
  <c r="F265" i="67"/>
  <c r="F143" i="51"/>
  <c r="F124" i="51"/>
  <c r="F81" i="51"/>
  <c r="F43" i="53"/>
  <c r="F62" i="53"/>
  <c r="F105" i="52"/>
  <c r="F226" i="67"/>
  <c r="F245" i="70"/>
  <c r="F237" i="72"/>
  <c r="F274" i="64"/>
  <c r="F237" i="71"/>
  <c r="F294" i="64"/>
  <c r="F247" i="70"/>
  <c r="F287" i="68"/>
  <c r="F346" i="68"/>
  <c r="F250" i="65"/>
  <c r="F248" i="70"/>
  <c r="F230" i="66"/>
  <c r="F242" i="71"/>
  <c r="F229" i="71"/>
  <c r="F295" i="68"/>
  <c r="F253" i="71"/>
  <c r="F263" i="71"/>
  <c r="F7" i="52"/>
  <c r="F279" i="64"/>
  <c r="F259" i="66"/>
  <c r="F283" i="64"/>
  <c r="F266" i="66"/>
  <c r="F82" i="53"/>
  <c r="F234" i="72"/>
  <c r="F316" i="68"/>
  <c r="F242" i="70"/>
  <c r="F162" i="51"/>
  <c r="F256" i="64"/>
  <c r="F232" i="71"/>
  <c r="F270" i="72"/>
  <c r="F4" i="52"/>
  <c r="F266" i="67"/>
  <c r="F249" i="71"/>
  <c r="F240" i="70"/>
  <c r="F261" i="65"/>
  <c r="F321" i="68"/>
  <c r="F227" i="66"/>
  <c r="F4" i="53"/>
  <c r="F233" i="72"/>
  <c r="F241" i="72"/>
  <c r="F288" i="64"/>
  <c r="F250" i="72"/>
  <c r="F260" i="67"/>
  <c r="F320" i="68"/>
  <c r="F251" i="70"/>
  <c r="F229" i="70"/>
  <c r="F291" i="68"/>
  <c r="F262" i="71"/>
  <c r="F262" i="69"/>
  <c r="F231" i="70"/>
  <c r="F314" i="68"/>
  <c r="F282" i="68"/>
  <c r="F322" i="68"/>
  <c r="F245" i="71"/>
  <c r="F280" i="70"/>
  <c r="F124" i="52"/>
  <c r="F143" i="52"/>
  <c r="F43" i="52"/>
  <c r="F24" i="53"/>
  <c r="F275" i="64"/>
  <c r="F3" i="52"/>
  <c r="F304" i="68"/>
  <c r="F238" i="71"/>
  <c r="F161" i="52"/>
  <c r="F226" i="65"/>
  <c r="F246" i="67"/>
  <c r="F220" i="72"/>
  <c r="F230" i="69"/>
  <c r="F230" i="70"/>
  <c r="F246" i="70"/>
  <c r="F219" i="71"/>
  <c r="F264" i="67"/>
  <c r="F253" i="64"/>
  <c r="F226" i="69"/>
  <c r="F245" i="65"/>
  <c r="F252" i="64"/>
  <c r="F20" i="17"/>
  <c r="F9" i="17"/>
  <c r="F21" i="17"/>
  <c r="F18" i="17"/>
  <c r="F6" i="17"/>
  <c r="F29" i="17"/>
  <c r="F22" i="17"/>
  <c r="F7" i="17"/>
  <c r="F30" i="17"/>
  <c r="F19" i="17"/>
  <c r="F8" i="17"/>
  <c r="F152" i="6"/>
  <c r="F176" i="6"/>
  <c r="F148" i="6"/>
  <c r="F172" i="6"/>
  <c r="F135" i="6"/>
  <c r="F159" i="6"/>
  <c r="F128" i="29"/>
  <c r="F144" i="6"/>
  <c r="F168" i="6"/>
  <c r="F128" i="6"/>
  <c r="F30" i="16"/>
  <c r="F25" i="16"/>
  <c r="F20" i="16"/>
  <c r="F13" i="16"/>
  <c r="F9" i="16"/>
  <c r="F5" i="16"/>
  <c r="F5" i="17"/>
  <c r="F18" i="15"/>
  <c r="M151" i="6"/>
  <c r="M175" i="6"/>
  <c r="M138" i="6"/>
  <c r="M162" i="6"/>
  <c r="M158" i="6"/>
  <c r="M134" i="6"/>
  <c r="M143" i="6"/>
  <c r="M167" i="6"/>
  <c r="M139" i="29"/>
  <c r="M122" i="29"/>
  <c r="M128" i="29"/>
  <c r="M134" i="29"/>
  <c r="K114" i="29"/>
  <c r="K141" i="29"/>
  <c r="K18" i="34"/>
  <c r="K17" i="32"/>
  <c r="K18" i="33"/>
  <c r="K140" i="29"/>
  <c r="K16" i="35"/>
  <c r="K118" i="29"/>
  <c r="K18" i="31"/>
  <c r="K144" i="29"/>
  <c r="K16" i="34"/>
  <c r="K17" i="31"/>
  <c r="K143" i="29"/>
  <c r="K109" i="29"/>
  <c r="K16" i="32"/>
  <c r="K16" i="31"/>
  <c r="K17" i="30"/>
  <c r="K16" i="37"/>
  <c r="K115" i="29"/>
  <c r="K16" i="33"/>
  <c r="K135" i="29"/>
  <c r="K18" i="35"/>
  <c r="K137" i="29"/>
  <c r="K17" i="35"/>
  <c r="K138" i="29"/>
  <c r="K18" i="32"/>
  <c r="K17" i="37"/>
  <c r="K136" i="29"/>
  <c r="K18" i="30"/>
  <c r="K17" i="33"/>
  <c r="K110" i="29"/>
  <c r="K17" i="36"/>
  <c r="K112" i="29"/>
  <c r="K18" i="37"/>
  <c r="K18" i="36"/>
  <c r="K16" i="30"/>
  <c r="K16" i="36"/>
  <c r="K117" i="29"/>
  <c r="K17" i="34"/>
  <c r="K111" i="29"/>
  <c r="K17" i="6"/>
  <c r="K19" i="6"/>
  <c r="K27" i="15" s="1"/>
  <c r="K23" i="6"/>
  <c r="K104" i="6"/>
  <c r="K105" i="6"/>
  <c r="K106" i="6"/>
  <c r="K107" i="6"/>
  <c r="K108" i="6"/>
  <c r="K118" i="6"/>
  <c r="K119" i="6"/>
  <c r="K120" i="6"/>
  <c r="K121" i="6"/>
  <c r="K122" i="6"/>
  <c r="K117" i="6"/>
  <c r="M28" i="16"/>
  <c r="M7" i="16"/>
  <c r="M8" i="17"/>
  <c r="J17" i="36"/>
  <c r="J136" i="29"/>
  <c r="J144" i="29"/>
  <c r="J18" i="30"/>
  <c r="J16" i="32"/>
  <c r="J17" i="37"/>
  <c r="J17" i="34"/>
  <c r="J114" i="29"/>
  <c r="J18" i="31"/>
  <c r="J16" i="37"/>
  <c r="J109" i="29"/>
  <c r="J18" i="36"/>
  <c r="J18" i="35"/>
  <c r="J17" i="31"/>
  <c r="J110" i="29"/>
  <c r="J16" i="30"/>
  <c r="J135" i="29"/>
  <c r="J18" i="34"/>
  <c r="J16" i="31"/>
  <c r="J17" i="32"/>
  <c r="J17" i="35"/>
  <c r="J137" i="29"/>
  <c r="J18" i="32"/>
  <c r="J18" i="37"/>
  <c r="J141" i="29"/>
  <c r="J18" i="33"/>
  <c r="J140" i="29"/>
  <c r="J16" i="36"/>
  <c r="J143" i="29"/>
  <c r="J16" i="34"/>
  <c r="J112" i="29"/>
  <c r="J115" i="29"/>
  <c r="J16" i="33"/>
  <c r="J17" i="30"/>
  <c r="J118" i="29"/>
  <c r="J16" i="35"/>
  <c r="J117" i="29"/>
  <c r="J111" i="29"/>
  <c r="J138" i="29"/>
  <c r="J17" i="33"/>
  <c r="J23" i="6"/>
  <c r="J104" i="6"/>
  <c r="J105" i="6"/>
  <c r="J106" i="6"/>
  <c r="J107" i="6"/>
  <c r="J108" i="6"/>
  <c r="J118" i="6"/>
  <c r="J119" i="6"/>
  <c r="J120" i="6"/>
  <c r="J121" i="6"/>
  <c r="J122" i="6"/>
  <c r="J17" i="6"/>
  <c r="J20" i="6" s="1"/>
  <c r="J19" i="6"/>
  <c r="J4" i="16" s="1"/>
  <c r="J117" i="6"/>
  <c r="L17" i="35"/>
  <c r="L144" i="29"/>
  <c r="L17" i="36"/>
  <c r="L17" i="37"/>
  <c r="L140" i="29"/>
  <c r="L16" i="30"/>
  <c r="L18" i="30"/>
  <c r="L16" i="34"/>
  <c r="L17" i="32"/>
  <c r="L18" i="32"/>
  <c r="L136" i="29"/>
  <c r="L18" i="35"/>
  <c r="L138" i="29"/>
  <c r="L143" i="29"/>
  <c r="L18" i="37"/>
  <c r="L117" i="29"/>
  <c r="L16" i="37"/>
  <c r="L18" i="33"/>
  <c r="L118" i="29"/>
  <c r="L16" i="32"/>
  <c r="L111" i="29"/>
  <c r="L16" i="35"/>
  <c r="L109" i="29"/>
  <c r="L110" i="29"/>
  <c r="L18" i="31"/>
  <c r="L17" i="30"/>
  <c r="L141" i="29"/>
  <c r="L16" i="36"/>
  <c r="L18" i="36"/>
  <c r="L112" i="29"/>
  <c r="L115" i="29"/>
  <c r="L137" i="29"/>
  <c r="L114" i="29"/>
  <c r="L18" i="34"/>
  <c r="L135" i="29"/>
  <c r="L17" i="33"/>
  <c r="L17" i="34"/>
  <c r="L16" i="33"/>
  <c r="L17" i="31"/>
  <c r="L16" i="31"/>
  <c r="L17" i="6"/>
  <c r="L20" i="6" s="1"/>
  <c r="L19" i="6"/>
  <c r="L146" i="6" s="1"/>
  <c r="L23" i="6"/>
  <c r="L104" i="6"/>
  <c r="L105" i="6"/>
  <c r="L106" i="6"/>
  <c r="L107" i="6"/>
  <c r="L108" i="6"/>
  <c r="L118" i="6"/>
  <c r="L119" i="6"/>
  <c r="L120" i="6"/>
  <c r="L121" i="6"/>
  <c r="L122" i="6"/>
  <c r="L117" i="6"/>
  <c r="M30" i="15"/>
  <c r="M25" i="15"/>
  <c r="M20" i="15"/>
  <c r="M13" i="15"/>
  <c r="M9" i="15"/>
  <c r="M5" i="15"/>
  <c r="O103" i="6"/>
  <c r="G152" i="6"/>
  <c r="G176" i="6"/>
  <c r="G148" i="6"/>
  <c r="G172" i="6"/>
  <c r="G126" i="6"/>
  <c r="G135" i="6"/>
  <c r="G159" i="6"/>
  <c r="G131" i="29"/>
  <c r="G134" i="29"/>
  <c r="G142" i="6"/>
  <c r="G166" i="6"/>
  <c r="G125" i="29"/>
  <c r="G122" i="29"/>
  <c r="G24" i="16"/>
  <c r="M22" i="16"/>
  <c r="G31" i="16"/>
  <c r="F7" i="15"/>
  <c r="F24" i="15"/>
  <c r="G5" i="16"/>
  <c r="M25" i="16"/>
  <c r="G9" i="16"/>
  <c r="M19" i="16"/>
  <c r="F22" i="15"/>
  <c r="G6" i="16"/>
  <c r="M8" i="16"/>
  <c r="G22" i="16"/>
  <c r="N27" i="16"/>
  <c r="N15" i="15"/>
  <c r="Q147" i="6"/>
  <c r="F151" i="6"/>
  <c r="F175" i="6"/>
  <c r="F162" i="6"/>
  <c r="F138" i="6"/>
  <c r="F134" i="6"/>
  <c r="F158" i="6"/>
  <c r="F122" i="29"/>
  <c r="F130" i="29"/>
  <c r="F123" i="29"/>
  <c r="F167" i="6"/>
  <c r="F127" i="6"/>
  <c r="F143" i="6"/>
  <c r="F142" i="29"/>
  <c r="H109" i="29"/>
  <c r="H110" i="29"/>
  <c r="H18" i="31"/>
  <c r="H117" i="29"/>
  <c r="H111" i="29"/>
  <c r="H16" i="33"/>
  <c r="H136" i="29"/>
  <c r="H118" i="29"/>
  <c r="H17" i="33"/>
  <c r="H112" i="29"/>
  <c r="H137" i="29"/>
  <c r="H114" i="29"/>
  <c r="H18" i="34"/>
  <c r="H17" i="34"/>
  <c r="H17" i="30"/>
  <c r="H18" i="33"/>
  <c r="H115" i="29"/>
  <c r="H18" i="35"/>
  <c r="H17" i="36"/>
  <c r="H16" i="30"/>
  <c r="H144" i="29"/>
  <c r="H17" i="32"/>
  <c r="H17" i="37"/>
  <c r="H140" i="29"/>
  <c r="H18" i="30"/>
  <c r="H16" i="35"/>
  <c r="H141" i="29"/>
  <c r="H18" i="32"/>
  <c r="H17" i="31"/>
  <c r="H16" i="37"/>
  <c r="H138" i="29"/>
  <c r="H143" i="29"/>
  <c r="H18" i="37"/>
  <c r="H16" i="31"/>
  <c r="H18" i="36"/>
  <c r="H16" i="34"/>
  <c r="H135" i="29"/>
  <c r="H16" i="32"/>
  <c r="H17" i="35"/>
  <c r="H16" i="36"/>
  <c r="H17" i="6"/>
  <c r="H20" i="6" s="1"/>
  <c r="H19" i="6"/>
  <c r="H27" i="16" s="1"/>
  <c r="H23" i="6"/>
  <c r="H104" i="6"/>
  <c r="H105" i="6"/>
  <c r="H106" i="6"/>
  <c r="H107" i="6"/>
  <c r="H108" i="6"/>
  <c r="H118" i="6"/>
  <c r="H119" i="6"/>
  <c r="H120" i="6"/>
  <c r="H121" i="6"/>
  <c r="H122" i="6"/>
  <c r="H117" i="6"/>
  <c r="F29" i="16"/>
  <c r="F24" i="16"/>
  <c r="F19" i="16"/>
  <c r="F12" i="16"/>
  <c r="F8" i="16"/>
  <c r="F26" i="15"/>
  <c r="D16" i="31"/>
  <c r="D18" i="30"/>
  <c r="D136" i="29"/>
  <c r="D18" i="35"/>
  <c r="D109" i="29"/>
  <c r="D112" i="29"/>
  <c r="D16" i="37"/>
  <c r="D18" i="34"/>
  <c r="D16" i="36"/>
  <c r="D17" i="32"/>
  <c r="D18" i="37"/>
  <c r="D117" i="29"/>
  <c r="D18" i="36"/>
  <c r="D111" i="29"/>
  <c r="D18" i="32"/>
  <c r="D114" i="29"/>
  <c r="D110" i="29"/>
  <c r="D137" i="29"/>
  <c r="D17" i="37"/>
  <c r="D16" i="33"/>
  <c r="D17" i="34"/>
  <c r="D17" i="30"/>
  <c r="D18" i="33"/>
  <c r="D115" i="29"/>
  <c r="D16" i="34"/>
  <c r="D17" i="31"/>
  <c r="D17" i="33"/>
  <c r="D144" i="29"/>
  <c r="D18" i="31"/>
  <c r="D118" i="29"/>
  <c r="D140" i="29"/>
  <c r="D17" i="36"/>
  <c r="D135" i="29"/>
  <c r="D17" i="35"/>
  <c r="D141" i="29"/>
  <c r="D16" i="32"/>
  <c r="D16" i="30"/>
  <c r="D143" i="29"/>
  <c r="D16" i="35"/>
  <c r="D138" i="29"/>
  <c r="D17" i="6"/>
  <c r="D20" i="6" s="1"/>
  <c r="D19" i="6"/>
  <c r="D4" i="17" s="1"/>
  <c r="D23" i="6"/>
  <c r="D104" i="6"/>
  <c r="D105" i="6"/>
  <c r="D106" i="6"/>
  <c r="D107" i="6"/>
  <c r="D108" i="6"/>
  <c r="D118" i="6"/>
  <c r="D119" i="6"/>
  <c r="D120" i="6"/>
  <c r="D121" i="6"/>
  <c r="D122" i="6"/>
  <c r="M150" i="6"/>
  <c r="M174" i="6"/>
  <c r="M161" i="6"/>
  <c r="M137" i="6"/>
  <c r="M131" i="29"/>
  <c r="M142" i="29"/>
  <c r="M142" i="6"/>
  <c r="M126" i="6"/>
  <c r="M166" i="6"/>
  <c r="M123" i="29"/>
  <c r="M32" i="16"/>
  <c r="M24" i="16"/>
  <c r="M7" i="17"/>
  <c r="M29" i="15"/>
  <c r="M24" i="15"/>
  <c r="M19" i="15"/>
  <c r="M12" i="15"/>
  <c r="M8" i="15"/>
  <c r="F17" i="17"/>
  <c r="I115" i="29"/>
  <c r="I17" i="37"/>
  <c r="I18" i="33"/>
  <c r="I118" i="29"/>
  <c r="I17" i="36"/>
  <c r="I135" i="29"/>
  <c r="I16" i="37"/>
  <c r="I114" i="29"/>
  <c r="I18" i="32"/>
  <c r="I143" i="29"/>
  <c r="I136" i="29"/>
  <c r="I144" i="29"/>
  <c r="I17" i="35"/>
  <c r="I141" i="29"/>
  <c r="I18" i="37"/>
  <c r="I17" i="32"/>
  <c r="I112" i="29"/>
  <c r="I18" i="31"/>
  <c r="I137" i="29"/>
  <c r="I16" i="31"/>
  <c r="I138" i="29"/>
  <c r="I111" i="29"/>
  <c r="I17" i="31"/>
  <c r="I17" i="34"/>
  <c r="I18" i="35"/>
  <c r="I18" i="34"/>
  <c r="I18" i="30"/>
  <c r="I16" i="35"/>
  <c r="I117" i="29"/>
  <c r="I16" i="36"/>
  <c r="I140" i="29"/>
  <c r="I18" i="36"/>
  <c r="I16" i="34"/>
  <c r="I17" i="33"/>
  <c r="I17" i="30"/>
  <c r="I16" i="32"/>
  <c r="I16" i="30"/>
  <c r="I16" i="33"/>
  <c r="I110" i="29"/>
  <c r="I109" i="29"/>
  <c r="I17" i="6"/>
  <c r="I20" i="6" s="1"/>
  <c r="I19" i="6"/>
  <c r="I17" i="17" s="1"/>
  <c r="I23" i="6"/>
  <c r="I104" i="6"/>
  <c r="I105" i="6"/>
  <c r="I106" i="6"/>
  <c r="I107" i="6"/>
  <c r="I108" i="6"/>
  <c r="I118" i="6"/>
  <c r="I119" i="6"/>
  <c r="I120" i="6"/>
  <c r="I121" i="6"/>
  <c r="I122" i="6"/>
  <c r="F13" i="15"/>
  <c r="G151" i="6"/>
  <c r="G175" i="6"/>
  <c r="G138" i="6"/>
  <c r="G162" i="6"/>
  <c r="G158" i="6"/>
  <c r="G134" i="6"/>
  <c r="G125" i="6"/>
  <c r="G165" i="6"/>
  <c r="G110" i="6"/>
  <c r="G124" i="6" s="1"/>
  <c r="G141" i="6"/>
  <c r="G128" i="29"/>
  <c r="G123" i="29"/>
  <c r="F21" i="15"/>
  <c r="F5" i="15"/>
  <c r="M20" i="16"/>
  <c r="G28" i="16"/>
  <c r="G12" i="16"/>
  <c r="G28" i="17"/>
  <c r="G30" i="16"/>
  <c r="F8" i="15"/>
  <c r="G14" i="16"/>
  <c r="G32" i="16"/>
  <c r="G7" i="16"/>
  <c r="M14" i="16"/>
  <c r="F6" i="15"/>
  <c r="F29" i="15"/>
  <c r="M26" i="16"/>
  <c r="G19" i="16"/>
  <c r="F9" i="15"/>
  <c r="B105" i="48"/>
  <c r="B105" i="51" s="1"/>
  <c r="B109" i="51"/>
  <c r="B143" i="48"/>
  <c r="B143" i="51" s="1"/>
  <c r="B146" i="51"/>
  <c r="B161" i="48"/>
  <c r="B161" i="51" s="1"/>
  <c r="B164" i="51"/>
  <c r="B3" i="48"/>
  <c r="B3" i="51" s="1"/>
  <c r="B7" i="51"/>
  <c r="B81" i="48"/>
  <c r="B81" i="51" s="1"/>
  <c r="B85" i="51"/>
  <c r="J124" i="46"/>
  <c r="H124" i="46"/>
  <c r="G124" i="46"/>
  <c r="K124" i="46"/>
  <c r="C124" i="46"/>
  <c r="D124" i="46"/>
  <c r="N124" i="46"/>
  <c r="Q124" i="46"/>
  <c r="F105" i="46"/>
  <c r="C105" i="46"/>
  <c r="K105" i="46"/>
  <c r="N81" i="46"/>
  <c r="K81" i="46"/>
  <c r="H81" i="46"/>
  <c r="D81" i="46"/>
  <c r="C81" i="46"/>
  <c r="Q81" i="46"/>
  <c r="K43" i="46"/>
  <c r="D43" i="46"/>
  <c r="C43" i="46"/>
  <c r="Q43" i="46"/>
  <c r="P24" i="46"/>
  <c r="L161" i="46"/>
  <c r="L81" i="46"/>
  <c r="I105" i="46"/>
  <c r="L124" i="46"/>
  <c r="L43" i="46"/>
  <c r="F161" i="46"/>
  <c r="L15" i="13"/>
  <c r="C74" i="39"/>
  <c r="P3" i="14"/>
  <c r="J81" i="46"/>
  <c r="I62" i="46"/>
  <c r="I24" i="46"/>
  <c r="Q105" i="46"/>
  <c r="O62" i="46"/>
  <c r="N62" i="46"/>
  <c r="J43" i="46"/>
  <c r="O105" i="46"/>
  <c r="O24" i="46"/>
  <c r="N105" i="46"/>
  <c r="H3" i="14"/>
  <c r="Q3" i="14"/>
  <c r="O102" i="6"/>
  <c r="O62" i="6"/>
  <c r="Q102" i="6"/>
  <c r="Q132" i="6" s="1"/>
  <c r="Q63" i="6"/>
  <c r="K15" i="24"/>
  <c r="K15" i="27" s="1"/>
  <c r="I3" i="14"/>
  <c r="F3" i="14"/>
  <c r="H15" i="13"/>
  <c r="K15" i="12"/>
  <c r="L15" i="12"/>
  <c r="Q15" i="12"/>
  <c r="G157" i="6"/>
  <c r="B61" i="6"/>
  <c r="P15" i="13"/>
  <c r="F15" i="12"/>
  <c r="F15" i="15" s="1"/>
  <c r="H15" i="12"/>
  <c r="M16" i="15"/>
  <c r="G15" i="12"/>
  <c r="G15" i="15" s="1"/>
  <c r="F15" i="13"/>
  <c r="F15" i="16" s="1"/>
  <c r="N15" i="13"/>
  <c r="N15" i="16" s="1"/>
  <c r="B16" i="16"/>
  <c r="E15" i="12"/>
  <c r="J15" i="13"/>
  <c r="M16" i="16"/>
  <c r="C15" i="13"/>
  <c r="B60" i="6"/>
  <c r="K65" i="6"/>
  <c r="B59" i="6"/>
  <c r="K59" i="6"/>
  <c r="Q62" i="6"/>
  <c r="K63" i="6"/>
  <c r="B102" i="6"/>
  <c r="B132" i="6" s="1"/>
  <c r="B64" i="6"/>
  <c r="K64" i="6"/>
  <c r="B65" i="6"/>
  <c r="K102" i="6"/>
  <c r="K62" i="6"/>
  <c r="B62" i="6"/>
  <c r="E65" i="6"/>
  <c r="Q65" i="6"/>
  <c r="Q61" i="6"/>
  <c r="O65" i="6"/>
  <c r="O61" i="6"/>
  <c r="Q64" i="6"/>
  <c r="Q59" i="6"/>
  <c r="O64" i="6"/>
  <c r="O59" i="6"/>
  <c r="O63" i="6"/>
  <c r="M147" i="6"/>
  <c r="M133" i="6"/>
  <c r="E61" i="6"/>
  <c r="E64" i="6"/>
  <c r="E59" i="6"/>
  <c r="E63" i="6"/>
  <c r="E102" i="6"/>
  <c r="E62" i="6"/>
  <c r="K94" i="6"/>
  <c r="K116" i="6"/>
  <c r="K92" i="6"/>
  <c r="K96" i="6"/>
  <c r="L96" i="6"/>
  <c r="G171" i="6"/>
  <c r="L93" i="6"/>
  <c r="L92" i="6"/>
  <c r="J61" i="6"/>
  <c r="J105" i="46"/>
  <c r="O94" i="6"/>
  <c r="I124" i="46"/>
  <c r="L94" i="6"/>
  <c r="B43" i="46"/>
  <c r="O124" i="46"/>
  <c r="O43" i="46"/>
  <c r="L105" i="46"/>
  <c r="L24" i="46"/>
  <c r="J143" i="46"/>
  <c r="Q62" i="46"/>
  <c r="Q24" i="46"/>
  <c r="O97" i="6"/>
  <c r="F62" i="46"/>
  <c r="I81" i="46"/>
  <c r="I43" i="46"/>
  <c r="L97" i="6"/>
  <c r="J62" i="6"/>
  <c r="D105" i="46"/>
  <c r="D24" i="46"/>
  <c r="P81" i="56"/>
  <c r="N24" i="56"/>
  <c r="J60" i="6"/>
  <c r="J62" i="46"/>
  <c r="J124" i="56"/>
  <c r="J102" i="6"/>
  <c r="J65" i="6"/>
  <c r="D143" i="46"/>
  <c r="D62" i="46"/>
  <c r="J63" i="6"/>
  <c r="J64" i="6"/>
  <c r="O81" i="46"/>
  <c r="O3" i="25"/>
  <c r="M16" i="27"/>
  <c r="M15" i="24"/>
  <c r="M15" i="27" s="1"/>
  <c r="H3" i="25"/>
  <c r="C3" i="56"/>
  <c r="E16" i="26"/>
  <c r="E15" i="23"/>
  <c r="E15" i="26" s="1"/>
  <c r="C3" i="25"/>
  <c r="H15" i="23"/>
  <c r="H15" i="26" s="1"/>
  <c r="H16" i="26"/>
  <c r="N61" i="6"/>
  <c r="N65" i="6"/>
  <c r="N102" i="6"/>
  <c r="N59" i="6"/>
  <c r="N62" i="6"/>
  <c r="N63" i="6"/>
  <c r="N64" i="6"/>
  <c r="P3" i="10"/>
  <c r="P3" i="13"/>
  <c r="J170" i="6"/>
  <c r="M3" i="14"/>
  <c r="I3" i="23"/>
  <c r="H3" i="23"/>
  <c r="D16" i="27"/>
  <c r="D15" i="24"/>
  <c r="D15" i="27" s="1"/>
  <c r="K3" i="10"/>
  <c r="K3" i="13"/>
  <c r="E3" i="10"/>
  <c r="E3" i="13"/>
  <c r="L143" i="46"/>
  <c r="L62" i="46"/>
  <c r="N3" i="12"/>
  <c r="F3" i="10"/>
  <c r="F3" i="13"/>
  <c r="G15" i="24"/>
  <c r="G15" i="27" s="1"/>
  <c r="G16" i="27"/>
  <c r="J161" i="46"/>
  <c r="G146" i="6"/>
  <c r="G170" i="6"/>
  <c r="F146" i="6"/>
  <c r="F170" i="6"/>
  <c r="N3" i="21"/>
  <c r="N3" i="24"/>
  <c r="F60" i="6"/>
  <c r="L3" i="21"/>
  <c r="L3" i="24"/>
  <c r="D3" i="25"/>
  <c r="E3" i="12"/>
  <c r="B3" i="13"/>
  <c r="B3" i="10"/>
  <c r="I3" i="24"/>
  <c r="I3" i="21"/>
  <c r="F124" i="46"/>
  <c r="F81" i="46"/>
  <c r="F43" i="46"/>
  <c r="I3" i="46"/>
  <c r="M43" i="56"/>
  <c r="C3" i="13"/>
  <c r="C3" i="10"/>
  <c r="H59" i="6"/>
  <c r="H62" i="6"/>
  <c r="H65" i="6"/>
  <c r="H102" i="6"/>
  <c r="H61" i="6"/>
  <c r="H64" i="6"/>
  <c r="H63" i="6"/>
  <c r="G3" i="12"/>
  <c r="D3" i="23"/>
  <c r="P3" i="25"/>
  <c r="K24" i="56"/>
  <c r="J3" i="23"/>
  <c r="B143" i="46"/>
  <c r="B105" i="46"/>
  <c r="B62" i="46"/>
  <c r="B24" i="46"/>
  <c r="G105" i="56"/>
  <c r="G161" i="56"/>
  <c r="B170" i="6"/>
  <c r="B146" i="6"/>
  <c r="J3" i="28"/>
  <c r="M3" i="23"/>
  <c r="J3" i="12"/>
  <c r="Q15" i="24"/>
  <c r="Q15" i="27" s="1"/>
  <c r="Q16" i="27"/>
  <c r="P3" i="23"/>
  <c r="J3" i="13"/>
  <c r="J3" i="10"/>
  <c r="Q3" i="24"/>
  <c r="Q3" i="21"/>
  <c r="N43" i="46"/>
  <c r="M143" i="46"/>
  <c r="P3" i="24"/>
  <c r="P3" i="21"/>
  <c r="Q16" i="26"/>
  <c r="Q15" i="23"/>
  <c r="Q15" i="26" s="1"/>
  <c r="N3" i="25"/>
  <c r="C3" i="23"/>
  <c r="L3" i="12"/>
  <c r="J16" i="26"/>
  <c r="J15" i="23"/>
  <c r="J15" i="26" s="1"/>
  <c r="G3" i="46"/>
  <c r="K3" i="46"/>
  <c r="N3" i="56"/>
  <c r="K3" i="25"/>
  <c r="D3" i="12"/>
  <c r="M3" i="10"/>
  <c r="M3" i="13"/>
  <c r="D3" i="24"/>
  <c r="D3" i="21"/>
  <c r="E16" i="27"/>
  <c r="E15" i="24"/>
  <c r="E15" i="27" s="1"/>
  <c r="K3" i="24"/>
  <c r="K3" i="21"/>
  <c r="H3" i="46"/>
  <c r="Q3" i="12"/>
  <c r="N3" i="10"/>
  <c r="N3" i="13"/>
  <c r="O3" i="56"/>
  <c r="E124" i="56"/>
  <c r="P3" i="12"/>
  <c r="D61" i="6"/>
  <c r="D63" i="6"/>
  <c r="D59" i="6"/>
  <c r="D62" i="6"/>
  <c r="D65" i="6"/>
  <c r="D64" i="6"/>
  <c r="D102" i="6"/>
  <c r="P15" i="23"/>
  <c r="P15" i="26" s="1"/>
  <c r="P16" i="26"/>
  <c r="I3" i="10"/>
  <c r="I3" i="13"/>
  <c r="O3" i="14"/>
  <c r="D3" i="13"/>
  <c r="D3" i="10"/>
  <c r="G3" i="24"/>
  <c r="G3" i="21"/>
  <c r="G3" i="25"/>
  <c r="M3" i="12"/>
  <c r="F3" i="23"/>
  <c r="D15" i="23"/>
  <c r="D15" i="26" s="1"/>
  <c r="D16" i="26"/>
  <c r="D3" i="46"/>
  <c r="Q3" i="23"/>
  <c r="I3" i="12"/>
  <c r="C3" i="24"/>
  <c r="C3" i="21"/>
  <c r="L3" i="46"/>
  <c r="B3" i="46"/>
  <c r="F3" i="12"/>
  <c r="J16" i="27"/>
  <c r="J15" i="24"/>
  <c r="J15" i="27" s="1"/>
  <c r="F59" i="6"/>
  <c r="F62" i="6"/>
  <c r="F65" i="6"/>
  <c r="F102" i="6"/>
  <c r="F61" i="6"/>
  <c r="F63" i="6"/>
  <c r="F64" i="6"/>
  <c r="K62" i="56"/>
  <c r="K3" i="14"/>
  <c r="F3" i="21"/>
  <c r="F3" i="24"/>
  <c r="B3" i="17"/>
  <c r="H60" i="6"/>
  <c r="E3" i="14"/>
  <c r="C24" i="56"/>
  <c r="E3" i="24"/>
  <c r="E3" i="21"/>
  <c r="B124" i="46"/>
  <c r="B81" i="46"/>
  <c r="L15" i="23"/>
  <c r="L15" i="26" s="1"/>
  <c r="L16" i="26"/>
  <c r="Q3" i="10"/>
  <c r="Q3" i="13"/>
  <c r="D43" i="56"/>
  <c r="F143" i="56"/>
  <c r="J3" i="56"/>
  <c r="D133" i="6"/>
  <c r="O3" i="23"/>
  <c r="C3" i="12"/>
  <c r="L3" i="25"/>
  <c r="B3" i="12"/>
  <c r="J3" i="46"/>
  <c r="N16" i="27"/>
  <c r="N15" i="24"/>
  <c r="N15" i="27" s="1"/>
  <c r="H3" i="24"/>
  <c r="H3" i="21"/>
  <c r="I3" i="25"/>
  <c r="G15" i="23"/>
  <c r="G15" i="26" s="1"/>
  <c r="G16" i="26"/>
  <c r="F3" i="28"/>
  <c r="M146" i="6"/>
  <c r="M170" i="6"/>
  <c r="G3" i="14"/>
  <c r="N16" i="26"/>
  <c r="N15" i="23"/>
  <c r="N15" i="26" s="1"/>
  <c r="O3" i="12"/>
  <c r="L3" i="23"/>
  <c r="O3" i="46"/>
  <c r="G3" i="23"/>
  <c r="M3" i="24"/>
  <c r="M3" i="21"/>
  <c r="Q3" i="46"/>
  <c r="K3" i="56"/>
  <c r="G132" i="6"/>
  <c r="G156" i="6"/>
  <c r="P16" i="27"/>
  <c r="P15" i="24"/>
  <c r="P15" i="27" s="1"/>
  <c r="M132" i="6"/>
  <c r="M156" i="6"/>
  <c r="Q3" i="25"/>
  <c r="G3" i="10"/>
  <c r="G3" i="13"/>
  <c r="F133" i="6"/>
  <c r="F157" i="6"/>
  <c r="C3" i="14"/>
  <c r="K3" i="12"/>
  <c r="L3" i="13"/>
  <c r="L3" i="10"/>
  <c r="I16" i="27"/>
  <c r="I15" i="24"/>
  <c r="I15" i="27" s="1"/>
  <c r="O3" i="24"/>
  <c r="O3" i="21"/>
  <c r="N3" i="23"/>
  <c r="N3" i="46"/>
  <c r="F3" i="56"/>
  <c r="L16" i="27"/>
  <c r="L15" i="24"/>
  <c r="L15" i="27" s="1"/>
  <c r="E3" i="23"/>
  <c r="H3" i="10"/>
  <c r="H3" i="13"/>
  <c r="C3" i="46"/>
  <c r="J62" i="56"/>
  <c r="G3" i="56"/>
  <c r="C62" i="56"/>
  <c r="H3" i="56"/>
  <c r="J3" i="21"/>
  <c r="J3" i="24"/>
  <c r="K3" i="23"/>
  <c r="D60" i="6"/>
  <c r="M3" i="25"/>
  <c r="O15" i="23"/>
  <c r="O15" i="26" s="1"/>
  <c r="O16" i="26"/>
  <c r="P3" i="46"/>
  <c r="O3" i="10"/>
  <c r="O3" i="13"/>
  <c r="O15" i="24"/>
  <c r="O15" i="27" s="1"/>
  <c r="O16" i="27"/>
  <c r="E3" i="28"/>
  <c r="P170" i="6" l="1"/>
  <c r="E15" i="15"/>
  <c r="P171" i="6"/>
  <c r="L170" i="6"/>
  <c r="E4" i="16"/>
  <c r="C170" i="6"/>
  <c r="C171" i="6"/>
  <c r="L157" i="6"/>
  <c r="O156" i="6"/>
  <c r="O171" i="6"/>
  <c r="E27" i="16"/>
  <c r="N27" i="15"/>
  <c r="C156" i="6"/>
  <c r="J156" i="6"/>
  <c r="C157" i="6"/>
  <c r="N4" i="17"/>
  <c r="H15" i="15"/>
  <c r="L132" i="6"/>
  <c r="L133" i="6"/>
  <c r="P146" i="6"/>
  <c r="N157" i="6"/>
  <c r="P132" i="6"/>
  <c r="P3" i="17"/>
  <c r="K146" i="6"/>
  <c r="N171" i="6"/>
  <c r="K16" i="16"/>
  <c r="P27" i="17"/>
  <c r="K27" i="16"/>
  <c r="P15" i="15"/>
  <c r="Q4" i="15"/>
  <c r="H170" i="6"/>
  <c r="Q146" i="6"/>
  <c r="N170" i="6"/>
  <c r="P15" i="16"/>
  <c r="D16" i="16"/>
  <c r="Q4" i="17"/>
  <c r="Q27" i="16"/>
  <c r="P4" i="16"/>
  <c r="P4" i="15"/>
  <c r="Q15" i="16"/>
  <c r="P17" i="16"/>
  <c r="P27" i="15"/>
  <c r="H157" i="6"/>
  <c r="D3" i="17"/>
  <c r="P147" i="6"/>
  <c r="Q15" i="15"/>
  <c r="Q3" i="17"/>
  <c r="K15" i="16"/>
  <c r="Q4" i="16"/>
  <c r="P4" i="17"/>
  <c r="H133" i="6"/>
  <c r="O146" i="6"/>
  <c r="H146" i="6"/>
  <c r="D147" i="6"/>
  <c r="L16" i="15"/>
  <c r="H15" i="16"/>
  <c r="C15" i="15"/>
  <c r="C147" i="6"/>
  <c r="P16" i="16"/>
  <c r="C27" i="15"/>
  <c r="C132" i="6"/>
  <c r="J3" i="17"/>
  <c r="O27" i="16"/>
  <c r="H3" i="15"/>
  <c r="L3" i="17"/>
  <c r="D146" i="6"/>
  <c r="D16" i="15"/>
  <c r="O4" i="16"/>
  <c r="O27" i="15"/>
  <c r="O132" i="6"/>
  <c r="I132" i="6"/>
  <c r="N3" i="17"/>
  <c r="E146" i="6"/>
  <c r="J146" i="6"/>
  <c r="I133" i="6"/>
  <c r="O147" i="6"/>
  <c r="E132" i="6"/>
  <c r="P157" i="6"/>
  <c r="C15" i="16"/>
  <c r="O16" i="15"/>
  <c r="I16" i="15"/>
  <c r="F133" i="29"/>
  <c r="N17" i="15"/>
  <c r="N17" i="16"/>
  <c r="N27" i="17"/>
  <c r="E4" i="15"/>
  <c r="I146" i="6"/>
  <c r="N133" i="6"/>
  <c r="N146" i="6"/>
  <c r="P156" i="6"/>
  <c r="I147" i="6"/>
  <c r="L15" i="15"/>
  <c r="L15" i="16"/>
  <c r="E16" i="15"/>
  <c r="C17" i="15"/>
  <c r="E4" i="17"/>
  <c r="N16" i="16"/>
  <c r="E17" i="15"/>
  <c r="E15" i="16"/>
  <c r="C27" i="17"/>
  <c r="N147" i="6"/>
  <c r="N4" i="15"/>
  <c r="C16" i="16"/>
  <c r="C4" i="16"/>
  <c r="C146" i="6"/>
  <c r="C16" i="15"/>
  <c r="C4" i="15"/>
  <c r="C17" i="17"/>
  <c r="Q170" i="6"/>
  <c r="I156" i="6"/>
  <c r="L156" i="6"/>
  <c r="O170" i="6"/>
  <c r="D157" i="6"/>
  <c r="I170" i="6"/>
  <c r="D170" i="6"/>
  <c r="E170" i="6"/>
  <c r="H4" i="16"/>
  <c r="G133" i="29"/>
  <c r="J15" i="16"/>
  <c r="J17" i="15"/>
  <c r="H4" i="17"/>
  <c r="I157" i="6"/>
  <c r="K4" i="15"/>
  <c r="K132" i="6"/>
  <c r="K15" i="15"/>
  <c r="J16" i="16"/>
  <c r="I152" i="6"/>
  <c r="I176" i="6"/>
  <c r="I148" i="6"/>
  <c r="I172" i="6"/>
  <c r="I159" i="6"/>
  <c r="I135" i="6"/>
  <c r="I168" i="6"/>
  <c r="I144" i="6"/>
  <c r="I128" i="29"/>
  <c r="D174" i="6"/>
  <c r="D150" i="6"/>
  <c r="D128" i="6"/>
  <c r="D161" i="6"/>
  <c r="D137" i="6"/>
  <c r="D124" i="29"/>
  <c r="D168" i="6"/>
  <c r="D144" i="6"/>
  <c r="H147" i="6"/>
  <c r="H171" i="6"/>
  <c r="H173" i="6"/>
  <c r="H149" i="6"/>
  <c r="H127" i="6"/>
  <c r="H136" i="6"/>
  <c r="H160" i="6"/>
  <c r="H142" i="29"/>
  <c r="H128" i="6"/>
  <c r="H144" i="6"/>
  <c r="H168" i="6"/>
  <c r="D17" i="16"/>
  <c r="L147" i="6"/>
  <c r="L171" i="6"/>
  <c r="L149" i="6"/>
  <c r="L173" i="6"/>
  <c r="L136" i="6"/>
  <c r="L160" i="6"/>
  <c r="L265" i="72"/>
  <c r="L267" i="67"/>
  <c r="L313" i="64"/>
  <c r="L309" i="64"/>
  <c r="L236" i="69"/>
  <c r="L274" i="69"/>
  <c r="L113" i="51"/>
  <c r="L38" i="53"/>
  <c r="L165" i="53"/>
  <c r="L278" i="66"/>
  <c r="L177" i="53"/>
  <c r="L152" i="53"/>
  <c r="L156" i="53"/>
  <c r="L155" i="53"/>
  <c r="L277" i="67"/>
  <c r="L267" i="70"/>
  <c r="L265" i="71"/>
  <c r="L73" i="53"/>
  <c r="L41" i="53"/>
  <c r="L173" i="53"/>
  <c r="L342" i="68"/>
  <c r="L84" i="53"/>
  <c r="L264" i="71"/>
  <c r="L274" i="65"/>
  <c r="L29" i="53"/>
  <c r="L281" i="65"/>
  <c r="L18" i="53"/>
  <c r="L67" i="53"/>
  <c r="L65" i="53"/>
  <c r="L153" i="53"/>
  <c r="L349" i="68"/>
  <c r="L345" i="68"/>
  <c r="L129" i="53"/>
  <c r="L114" i="52"/>
  <c r="L122" i="53"/>
  <c r="L255" i="69"/>
  <c r="L168" i="53"/>
  <c r="L55" i="52"/>
  <c r="L113" i="53"/>
  <c r="L299" i="64"/>
  <c r="L60" i="51"/>
  <c r="L17" i="51"/>
  <c r="L73" i="51"/>
  <c r="L139" i="52"/>
  <c r="L171" i="53"/>
  <c r="L154" i="53"/>
  <c r="L281" i="70"/>
  <c r="L132" i="53"/>
  <c r="L267" i="65"/>
  <c r="L271" i="72"/>
  <c r="L108" i="53"/>
  <c r="L281" i="69"/>
  <c r="L273" i="70"/>
  <c r="L118" i="53"/>
  <c r="L297" i="64"/>
  <c r="L95" i="53"/>
  <c r="L259" i="72"/>
  <c r="L306" i="64"/>
  <c r="L274" i="67"/>
  <c r="L99" i="53"/>
  <c r="L275" i="69"/>
  <c r="L27" i="53"/>
  <c r="L112" i="53"/>
  <c r="L96" i="53"/>
  <c r="L281" i="67"/>
  <c r="L116" i="53"/>
  <c r="L341" i="68"/>
  <c r="L278" i="70"/>
  <c r="L134" i="53"/>
  <c r="L112" i="52"/>
  <c r="L103" i="53"/>
  <c r="L60" i="53"/>
  <c r="L48" i="53"/>
  <c r="L278" i="67"/>
  <c r="L112" i="51"/>
  <c r="L35" i="53"/>
  <c r="L163" i="53"/>
  <c r="L137" i="53"/>
  <c r="L35" i="51"/>
  <c r="L273" i="69"/>
  <c r="L87" i="53"/>
  <c r="L22" i="51"/>
  <c r="L267" i="72"/>
  <c r="L266" i="69"/>
  <c r="L164" i="53"/>
  <c r="L271" i="69"/>
  <c r="L117" i="51"/>
  <c r="L16" i="53"/>
  <c r="L115" i="53"/>
  <c r="L141" i="53"/>
  <c r="L79" i="53"/>
  <c r="L275" i="70"/>
  <c r="L15" i="53"/>
  <c r="L252" i="69"/>
  <c r="L275" i="66"/>
  <c r="L126" i="53"/>
  <c r="L76" i="53"/>
  <c r="L107" i="53"/>
  <c r="L36" i="53"/>
  <c r="L6" i="53"/>
  <c r="L337" i="68"/>
  <c r="L268" i="72"/>
  <c r="L170" i="53"/>
  <c r="L267" i="66"/>
  <c r="L74" i="53"/>
  <c r="L264" i="72"/>
  <c r="L135" i="53"/>
  <c r="L55" i="53"/>
  <c r="L271" i="71"/>
  <c r="L97" i="53"/>
  <c r="L131" i="53"/>
  <c r="L14" i="53"/>
  <c r="L174" i="53"/>
  <c r="L278" i="65"/>
  <c r="L54" i="53"/>
  <c r="L127" i="53"/>
  <c r="L34" i="53"/>
  <c r="L56" i="53"/>
  <c r="L37" i="53"/>
  <c r="L172" i="53"/>
  <c r="L75" i="53"/>
  <c r="L172" i="52"/>
  <c r="L32" i="52"/>
  <c r="L269" i="70"/>
  <c r="L7" i="53"/>
  <c r="L146" i="53"/>
  <c r="L277" i="69"/>
  <c r="L39" i="53"/>
  <c r="L136" i="53"/>
  <c r="L154" i="51"/>
  <c r="L278" i="69"/>
  <c r="L22" i="53"/>
  <c r="L275" i="65"/>
  <c r="L117" i="53"/>
  <c r="L305" i="64"/>
  <c r="L267" i="69"/>
  <c r="L276" i="67"/>
  <c r="L98" i="53"/>
  <c r="L275" i="67"/>
  <c r="L147" i="53"/>
  <c r="L72" i="53"/>
  <c r="L268" i="71"/>
  <c r="L8" i="53"/>
  <c r="L281" i="66"/>
  <c r="L133" i="53"/>
  <c r="L114" i="51"/>
  <c r="L330" i="68"/>
  <c r="L235" i="69"/>
  <c r="L138" i="53"/>
  <c r="L17" i="53"/>
  <c r="L53" i="53"/>
  <c r="L274" i="66"/>
  <c r="L115" i="52"/>
  <c r="L86" i="53"/>
  <c r="L145" i="53"/>
  <c r="L115" i="51"/>
  <c r="L91" i="53"/>
  <c r="L46" i="53"/>
  <c r="L119" i="53"/>
  <c r="L101" i="53"/>
  <c r="L114" i="53"/>
  <c r="L57" i="53"/>
  <c r="L233" i="69"/>
  <c r="L159" i="53"/>
  <c r="L110" i="53"/>
  <c r="L5" i="51"/>
  <c r="L154" i="52"/>
  <c r="L269" i="66"/>
  <c r="L266" i="70"/>
  <c r="L254" i="69"/>
  <c r="L258" i="72"/>
  <c r="L96" i="51"/>
  <c r="L277" i="65"/>
  <c r="L56" i="51"/>
  <c r="L106" i="53"/>
  <c r="L102" i="51"/>
  <c r="L257" i="72"/>
  <c r="L66" i="53"/>
  <c r="L308" i="64"/>
  <c r="L51" i="52"/>
  <c r="L113" i="52"/>
  <c r="L15" i="51"/>
  <c r="L276" i="70"/>
  <c r="L100" i="52"/>
  <c r="L136" i="51"/>
  <c r="L269" i="67"/>
  <c r="L307" i="64"/>
  <c r="L277" i="66"/>
  <c r="L128" i="53"/>
  <c r="L269" i="64"/>
  <c r="L92" i="53"/>
  <c r="L121" i="51"/>
  <c r="L229" i="66"/>
  <c r="L8" i="52"/>
  <c r="L145" i="52"/>
  <c r="L167" i="51"/>
  <c r="L37" i="52"/>
  <c r="L147" i="52"/>
  <c r="L111" i="52"/>
  <c r="L255" i="64"/>
  <c r="L265" i="69"/>
  <c r="L174" i="52"/>
  <c r="L235" i="67"/>
  <c r="L58" i="53"/>
  <c r="L172" i="51"/>
  <c r="L91" i="51"/>
  <c r="L139" i="51"/>
  <c r="L276" i="65"/>
  <c r="L173" i="51"/>
  <c r="L69" i="52"/>
  <c r="L131" i="51"/>
  <c r="L116" i="51"/>
  <c r="L20" i="53"/>
  <c r="L129" i="52"/>
  <c r="L253" i="70"/>
  <c r="L100" i="51"/>
  <c r="L248" i="72"/>
  <c r="L159" i="52"/>
  <c r="L253" i="65"/>
  <c r="L236" i="65"/>
  <c r="L244" i="71"/>
  <c r="L15" i="52"/>
  <c r="L127" i="51"/>
  <c r="L138" i="51"/>
  <c r="L48" i="51"/>
  <c r="L121" i="52"/>
  <c r="L93" i="51"/>
  <c r="L110" i="52"/>
  <c r="L19" i="52"/>
  <c r="L45" i="51"/>
  <c r="L242" i="66"/>
  <c r="L50" i="51"/>
  <c r="L83" i="53"/>
  <c r="L90" i="52"/>
  <c r="L75" i="52"/>
  <c r="L272" i="66"/>
  <c r="L272" i="69"/>
  <c r="L239" i="67"/>
  <c r="L167" i="52"/>
  <c r="L83" i="52"/>
  <c r="L175" i="51"/>
  <c r="L89" i="53"/>
  <c r="L4" i="51"/>
  <c r="L251" i="71"/>
  <c r="L60" i="52"/>
  <c r="L77" i="52"/>
  <c r="L84" i="51"/>
  <c r="L33" i="53"/>
  <c r="L16" i="52"/>
  <c r="L102" i="53"/>
  <c r="L39" i="52"/>
  <c r="L132" i="52"/>
  <c r="L141" i="51"/>
  <c r="L13" i="52"/>
  <c r="L74" i="51"/>
  <c r="L14" i="52"/>
  <c r="L55" i="51"/>
  <c r="L145" i="51"/>
  <c r="L254" i="64"/>
  <c r="L26" i="52"/>
  <c r="L70" i="51"/>
  <c r="L50" i="52"/>
  <c r="L94" i="51"/>
  <c r="L306" i="68"/>
  <c r="L260" i="65"/>
  <c r="L29" i="51"/>
  <c r="L73" i="52"/>
  <c r="L49" i="52"/>
  <c r="L236" i="66"/>
  <c r="L268" i="69"/>
  <c r="L294" i="68"/>
  <c r="L165" i="52"/>
  <c r="L84" i="52"/>
  <c r="L241" i="65"/>
  <c r="L103" i="51"/>
  <c r="L89" i="51"/>
  <c r="L12" i="53"/>
  <c r="L148" i="52"/>
  <c r="L328" i="68"/>
  <c r="L127" i="52"/>
  <c r="L176" i="53"/>
  <c r="L36" i="51"/>
  <c r="L125" i="51"/>
  <c r="L261" i="70"/>
  <c r="L282" i="64"/>
  <c r="L280" i="69"/>
  <c r="L338" i="68"/>
  <c r="L265" i="64"/>
  <c r="L245" i="71"/>
  <c r="L270" i="72"/>
  <c r="L313" i="68"/>
  <c r="L292" i="64"/>
  <c r="L319" i="68"/>
  <c r="L263" i="71"/>
  <c r="L260" i="69"/>
  <c r="L241" i="70"/>
  <c r="L63" i="53"/>
  <c r="L264" i="64"/>
  <c r="L227" i="67"/>
  <c r="L128" i="51"/>
  <c r="L235" i="70"/>
  <c r="L231" i="69"/>
  <c r="L261" i="65"/>
  <c r="L262" i="66"/>
  <c r="L252" i="66"/>
  <c r="L238" i="67"/>
  <c r="L252" i="65"/>
  <c r="L303" i="68"/>
  <c r="L49" i="51"/>
  <c r="L7" i="52"/>
  <c r="L271" i="66"/>
  <c r="L125" i="52"/>
  <c r="L257" i="66"/>
  <c r="L226" i="71"/>
  <c r="L241" i="66"/>
  <c r="L251" i="65"/>
  <c r="L255" i="66"/>
  <c r="L62" i="51"/>
  <c r="L109" i="52"/>
  <c r="L231" i="66"/>
  <c r="L283" i="64"/>
  <c r="L237" i="69"/>
  <c r="L234" i="72"/>
  <c r="L260" i="67"/>
  <c r="L285" i="68"/>
  <c r="L233" i="67"/>
  <c r="L221" i="71"/>
  <c r="L311" i="64"/>
  <c r="L278" i="64"/>
  <c r="L25" i="53"/>
  <c r="L237" i="70"/>
  <c r="L287" i="64"/>
  <c r="L144" i="51"/>
  <c r="L291" i="68"/>
  <c r="L28" i="52"/>
  <c r="L273" i="66"/>
  <c r="L283" i="68"/>
  <c r="L272" i="67"/>
  <c r="L325" i="68"/>
  <c r="L230" i="71"/>
  <c r="L256" i="65"/>
  <c r="L268" i="64"/>
  <c r="L273" i="67"/>
  <c r="L232" i="66"/>
  <c r="L225" i="72"/>
  <c r="L334" i="68"/>
  <c r="L82" i="51"/>
  <c r="L224" i="71"/>
  <c r="L258" i="67"/>
  <c r="L238" i="66"/>
  <c r="L295" i="68"/>
  <c r="L87" i="51"/>
  <c r="L286" i="68"/>
  <c r="L82" i="52"/>
  <c r="L231" i="71"/>
  <c r="L25" i="52"/>
  <c r="L232" i="71"/>
  <c r="L235" i="72"/>
  <c r="L339" i="68"/>
  <c r="L249" i="67"/>
  <c r="L230" i="66"/>
  <c r="L230" i="69"/>
  <c r="L226" i="66"/>
  <c r="L247" i="70"/>
  <c r="L240" i="72"/>
  <c r="L274" i="64"/>
  <c r="L24" i="53"/>
  <c r="L3" i="53"/>
  <c r="L62" i="53"/>
  <c r="L256" i="64"/>
  <c r="L228" i="69"/>
  <c r="L226" i="65"/>
  <c r="L105" i="51"/>
  <c r="L246" i="66"/>
  <c r="L237" i="72"/>
  <c r="L264" i="67"/>
  <c r="L279" i="68"/>
  <c r="L273" i="64"/>
  <c r="L219" i="71"/>
  <c r="L226" i="69"/>
  <c r="L98" i="51"/>
  <c r="L343" i="68"/>
  <c r="L259" i="71"/>
  <c r="L58" i="52"/>
  <c r="L39" i="51"/>
  <c r="L144" i="53"/>
  <c r="L125" i="53"/>
  <c r="L31" i="51"/>
  <c r="L100" i="53"/>
  <c r="L32" i="53"/>
  <c r="L276" i="69"/>
  <c r="L51" i="51"/>
  <c r="L19" i="53"/>
  <c r="L269" i="65"/>
  <c r="L272" i="70"/>
  <c r="L85" i="53"/>
  <c r="L260" i="66"/>
  <c r="L161" i="53"/>
  <c r="L163" i="51"/>
  <c r="L256" i="71"/>
  <c r="L77" i="51"/>
  <c r="L282" i="68"/>
  <c r="L243" i="65"/>
  <c r="L86" i="51"/>
  <c r="L50" i="53"/>
  <c r="L168" i="52"/>
  <c r="L88" i="52"/>
  <c r="L148" i="53"/>
  <c r="L231" i="65"/>
  <c r="L156" i="51"/>
  <c r="L165" i="51"/>
  <c r="L135" i="52"/>
  <c r="L151" i="51"/>
  <c r="L153" i="52"/>
  <c r="L53" i="52"/>
  <c r="L117" i="52"/>
  <c r="L138" i="52"/>
  <c r="L31" i="52"/>
  <c r="L46" i="52"/>
  <c r="L9" i="53"/>
  <c r="L107" i="52"/>
  <c r="L57" i="51"/>
  <c r="L228" i="65"/>
  <c r="L157" i="53"/>
  <c r="L327" i="68"/>
  <c r="L103" i="52"/>
  <c r="L130" i="53"/>
  <c r="L300" i="68"/>
  <c r="L239" i="65"/>
  <c r="L237" i="67"/>
  <c r="L59" i="52"/>
  <c r="L70" i="52"/>
  <c r="L240" i="67"/>
  <c r="L95" i="52"/>
  <c r="L169" i="51"/>
  <c r="L59" i="53"/>
  <c r="L170" i="51"/>
  <c r="L30" i="53"/>
  <c r="L71" i="53"/>
  <c r="L301" i="68"/>
  <c r="L67" i="52"/>
  <c r="L169" i="53"/>
  <c r="L120" i="53"/>
  <c r="L229" i="67"/>
  <c r="L119" i="52"/>
  <c r="L37" i="51"/>
  <c r="L158" i="53"/>
  <c r="L64" i="52"/>
  <c r="L75" i="51"/>
  <c r="L6" i="52"/>
  <c r="L118" i="51"/>
  <c r="L233" i="65"/>
  <c r="L240" i="66"/>
  <c r="L35" i="52"/>
  <c r="L83" i="51"/>
  <c r="L148" i="51"/>
  <c r="L46" i="51"/>
  <c r="L86" i="52"/>
  <c r="L10" i="52"/>
  <c r="L177" i="51"/>
  <c r="L134" i="52"/>
  <c r="L268" i="65"/>
  <c r="L171" i="51"/>
  <c r="L244" i="72"/>
  <c r="L137" i="51"/>
  <c r="L98" i="52"/>
  <c r="L276" i="66"/>
  <c r="L116" i="52"/>
  <c r="L177" i="52"/>
  <c r="L303" i="64"/>
  <c r="L27" i="52"/>
  <c r="L333" i="68"/>
  <c r="L155" i="52"/>
  <c r="L111" i="51"/>
  <c r="L126" i="51"/>
  <c r="L16" i="51"/>
  <c r="L56" i="52"/>
  <c r="L126" i="52"/>
  <c r="L298" i="64"/>
  <c r="L31" i="53"/>
  <c r="L97" i="51"/>
  <c r="L242" i="67"/>
  <c r="L40" i="52"/>
  <c r="L78" i="51"/>
  <c r="L22" i="52"/>
  <c r="L51" i="53"/>
  <c r="L40" i="53"/>
  <c r="L99" i="51"/>
  <c r="L64" i="53"/>
  <c r="L170" i="52"/>
  <c r="L290" i="64"/>
  <c r="L106" i="51"/>
  <c r="L247" i="71"/>
  <c r="L3" i="51"/>
  <c r="L238" i="70"/>
  <c r="L105" i="53"/>
  <c r="L257" i="65"/>
  <c r="L309" i="68"/>
  <c r="L261" i="67"/>
  <c r="L253" i="64"/>
  <c r="L146" i="51"/>
  <c r="L264" i="69"/>
  <c r="L225" i="71"/>
  <c r="L85" i="51"/>
  <c r="L253" i="66"/>
  <c r="L238" i="65"/>
  <c r="L256" i="69"/>
  <c r="L223" i="71"/>
  <c r="L312" i="64"/>
  <c r="L271" i="64"/>
  <c r="L239" i="72"/>
  <c r="L227" i="65"/>
  <c r="L247" i="65"/>
  <c r="L82" i="53"/>
  <c r="L63" i="52"/>
  <c r="L250" i="72"/>
  <c r="L250" i="71"/>
  <c r="L292" i="68"/>
  <c r="L229" i="72"/>
  <c r="L44" i="52"/>
  <c r="L258" i="69"/>
  <c r="L261" i="66"/>
  <c r="L255" i="72"/>
  <c r="L253" i="72"/>
  <c r="L259" i="66"/>
  <c r="L254" i="65"/>
  <c r="L247" i="66"/>
  <c r="L315" i="68"/>
  <c r="L281" i="64"/>
  <c r="L287" i="68"/>
  <c r="L164" i="51"/>
  <c r="L266" i="66"/>
  <c r="L9" i="51"/>
  <c r="L232" i="65"/>
  <c r="L241" i="72"/>
  <c r="L234" i="66"/>
  <c r="L260" i="70"/>
  <c r="L323" i="68"/>
  <c r="L4" i="53"/>
  <c r="L324" i="68"/>
  <c r="L284" i="64"/>
  <c r="L66" i="52"/>
  <c r="L257" i="69"/>
  <c r="L239" i="69"/>
  <c r="L293" i="68"/>
  <c r="L232" i="72"/>
  <c r="L253" i="71"/>
  <c r="L250" i="70"/>
  <c r="L248" i="67"/>
  <c r="L239" i="71"/>
  <c r="L249" i="72"/>
  <c r="L235" i="71"/>
  <c r="L233" i="71"/>
  <c r="L85" i="52"/>
  <c r="L68" i="51"/>
  <c r="L243" i="71"/>
  <c r="L321" i="68"/>
  <c r="L251" i="67"/>
  <c r="L241" i="71"/>
  <c r="L314" i="68"/>
  <c r="L308" i="68"/>
  <c r="L246" i="72"/>
  <c r="L335" i="68"/>
  <c r="L258" i="66"/>
  <c r="L311" i="68"/>
  <c r="L251" i="70"/>
  <c r="L271" i="65"/>
  <c r="L277" i="64"/>
  <c r="L249" i="65"/>
  <c r="L81" i="51"/>
  <c r="L222" i="71"/>
  <c r="L229" i="69"/>
  <c r="L3" i="52"/>
  <c r="L24" i="51"/>
  <c r="L238" i="72"/>
  <c r="L226" i="67"/>
  <c r="L161" i="52"/>
  <c r="L249" i="70"/>
  <c r="L240" i="71"/>
  <c r="L246" i="67"/>
  <c r="L43" i="51"/>
  <c r="L230" i="70"/>
  <c r="L264" i="66"/>
  <c r="L227" i="69"/>
  <c r="L237" i="71"/>
  <c r="L252" i="64"/>
  <c r="L264" i="65"/>
  <c r="L245" i="70"/>
  <c r="L157" i="52"/>
  <c r="L30" i="52"/>
  <c r="L271" i="70"/>
  <c r="L269" i="69"/>
  <c r="L267" i="71"/>
  <c r="L257" i="71"/>
  <c r="L41" i="51"/>
  <c r="L89" i="52"/>
  <c r="L92" i="51"/>
  <c r="L166" i="52"/>
  <c r="L274" i="70"/>
  <c r="L64" i="51"/>
  <c r="L270" i="70"/>
  <c r="L344" i="68"/>
  <c r="L329" i="68"/>
  <c r="L162" i="53"/>
  <c r="L124" i="53"/>
  <c r="L279" i="70"/>
  <c r="L18" i="51"/>
  <c r="L79" i="51"/>
  <c r="L173" i="52"/>
  <c r="L281" i="68"/>
  <c r="L256" i="72"/>
  <c r="L258" i="71"/>
  <c r="L97" i="52"/>
  <c r="L256" i="67"/>
  <c r="L257" i="70"/>
  <c r="L120" i="51"/>
  <c r="L270" i="69"/>
  <c r="L70" i="53"/>
  <c r="L237" i="65"/>
  <c r="L21" i="52"/>
  <c r="L122" i="52"/>
  <c r="L108" i="51"/>
  <c r="L10" i="53"/>
  <c r="L93" i="52"/>
  <c r="L92" i="52"/>
  <c r="L65" i="51"/>
  <c r="L29" i="52"/>
  <c r="L133" i="51"/>
  <c r="L45" i="52"/>
  <c r="L38" i="51"/>
  <c r="L266" i="71"/>
  <c r="L167" i="53"/>
  <c r="L65" i="52"/>
  <c r="L11" i="53"/>
  <c r="L71" i="51"/>
  <c r="L289" i="68"/>
  <c r="L71" i="52"/>
  <c r="L90" i="51"/>
  <c r="L262" i="64"/>
  <c r="L66" i="51"/>
  <c r="L87" i="52"/>
  <c r="L91" i="52"/>
  <c r="L150" i="53"/>
  <c r="L259" i="64"/>
  <c r="L38" i="52"/>
  <c r="L166" i="51"/>
  <c r="L41" i="52"/>
  <c r="L10" i="51"/>
  <c r="L265" i="70"/>
  <c r="L141" i="52"/>
  <c r="L137" i="52"/>
  <c r="L263" i="64"/>
  <c r="L33" i="52"/>
  <c r="L14" i="51"/>
  <c r="L149" i="53"/>
  <c r="L12" i="51"/>
  <c r="L176" i="52"/>
  <c r="L11" i="51"/>
  <c r="L63" i="51"/>
  <c r="L231" i="67"/>
  <c r="L149" i="51"/>
  <c r="L152" i="52"/>
  <c r="L119" i="51"/>
  <c r="L69" i="51"/>
  <c r="L168" i="51"/>
  <c r="L54" i="52"/>
  <c r="L171" i="52"/>
  <c r="L169" i="52"/>
  <c r="L76" i="52"/>
  <c r="L260" i="64"/>
  <c r="L133" i="52"/>
  <c r="L297" i="68"/>
  <c r="L52" i="51"/>
  <c r="L69" i="53"/>
  <c r="L149" i="52"/>
  <c r="L253" i="69"/>
  <c r="L96" i="52"/>
  <c r="L279" i="67"/>
  <c r="L139" i="53"/>
  <c r="L279" i="69"/>
  <c r="L72" i="52"/>
  <c r="L121" i="53"/>
  <c r="L262" i="72"/>
  <c r="L150" i="52"/>
  <c r="L163" i="52"/>
  <c r="L122" i="51"/>
  <c r="L111" i="53"/>
  <c r="L88" i="51"/>
  <c r="L108" i="52"/>
  <c r="L90" i="53"/>
  <c r="L18" i="52"/>
  <c r="L151" i="52"/>
  <c r="L26" i="51"/>
  <c r="L240" i="65"/>
  <c r="L102" i="52"/>
  <c r="L6" i="51"/>
  <c r="L78" i="52"/>
  <c r="L94" i="53"/>
  <c r="L242" i="72"/>
  <c r="L243" i="66"/>
  <c r="L270" i="66"/>
  <c r="L291" i="64"/>
  <c r="L316" i="68"/>
  <c r="L275" i="64"/>
  <c r="L245" i="72"/>
  <c r="L269" i="71"/>
  <c r="L241" i="69"/>
  <c r="L230" i="67"/>
  <c r="L254" i="66"/>
  <c r="L312" i="68"/>
  <c r="L252" i="71"/>
  <c r="L257" i="67"/>
  <c r="L230" i="72"/>
  <c r="L232" i="70"/>
  <c r="L279" i="66"/>
  <c r="L44" i="51"/>
  <c r="L231" i="70"/>
  <c r="L248" i="66"/>
  <c r="L270" i="71"/>
  <c r="L317" i="68"/>
  <c r="L4" i="52"/>
  <c r="L280" i="70"/>
  <c r="L162" i="52"/>
  <c r="L242" i="71"/>
  <c r="L252" i="67"/>
  <c r="L252" i="70"/>
  <c r="L234" i="70"/>
  <c r="L227" i="71"/>
  <c r="L270" i="64"/>
  <c r="L302" i="64"/>
  <c r="L250" i="65"/>
  <c r="L224" i="72"/>
  <c r="L310" i="64"/>
  <c r="L242" i="65"/>
  <c r="L261" i="71"/>
  <c r="L261" i="64"/>
  <c r="L296" i="68"/>
  <c r="L258" i="65"/>
  <c r="L230" i="65"/>
  <c r="L247" i="67"/>
  <c r="L280" i="67"/>
  <c r="L266" i="65"/>
  <c r="L255" i="67"/>
  <c r="L25" i="51"/>
  <c r="L336" i="68"/>
  <c r="L298" i="68"/>
  <c r="L280" i="64"/>
  <c r="L242" i="69"/>
  <c r="L256" i="70"/>
  <c r="L28" i="51"/>
  <c r="L320" i="68"/>
  <c r="L235" i="65"/>
  <c r="L266" i="67"/>
  <c r="L44" i="53"/>
  <c r="L261" i="69"/>
  <c r="L271" i="67"/>
  <c r="L47" i="51"/>
  <c r="L233" i="72"/>
  <c r="L288" i="68"/>
  <c r="L228" i="72"/>
  <c r="L289" i="64"/>
  <c r="L280" i="68"/>
  <c r="L288" i="64"/>
  <c r="L229" i="71"/>
  <c r="L296" i="64"/>
  <c r="L260" i="72"/>
  <c r="L255" i="65"/>
  <c r="L240" i="70"/>
  <c r="L259" i="67"/>
  <c r="L266" i="64"/>
  <c r="L234" i="71"/>
  <c r="L272" i="65"/>
  <c r="L250" i="69"/>
  <c r="L259" i="65"/>
  <c r="L295" i="64"/>
  <c r="L220" i="71"/>
  <c r="L248" i="69"/>
  <c r="L143" i="52"/>
  <c r="L81" i="52"/>
  <c r="L43" i="52"/>
  <c r="L248" i="70"/>
  <c r="L24" i="52"/>
  <c r="L255" i="71"/>
  <c r="L222" i="72"/>
  <c r="L265" i="67"/>
  <c r="L220" i="72"/>
  <c r="L258" i="64"/>
  <c r="L232" i="67"/>
  <c r="L249" i="69"/>
  <c r="L143" i="51"/>
  <c r="L294" i="64"/>
  <c r="L245" i="67"/>
  <c r="L245" i="65"/>
  <c r="L227" i="70"/>
  <c r="L226" i="70"/>
  <c r="L20" i="51"/>
  <c r="L28" i="53"/>
  <c r="L34" i="51"/>
  <c r="L332" i="68"/>
  <c r="L67" i="51"/>
  <c r="L234" i="69"/>
  <c r="L101" i="51"/>
  <c r="L54" i="51"/>
  <c r="L136" i="52"/>
  <c r="L95" i="51"/>
  <c r="L53" i="51"/>
  <c r="L77" i="53"/>
  <c r="L109" i="53"/>
  <c r="L47" i="53"/>
  <c r="L277" i="70"/>
  <c r="L266" i="72"/>
  <c r="L251" i="72"/>
  <c r="L101" i="52"/>
  <c r="L58" i="51"/>
  <c r="L150" i="51"/>
  <c r="L52" i="53"/>
  <c r="L175" i="53"/>
  <c r="L49" i="53"/>
  <c r="L76" i="51"/>
  <c r="L305" i="68"/>
  <c r="L232" i="69"/>
  <c r="L78" i="53"/>
  <c r="L36" i="52"/>
  <c r="L32" i="51"/>
  <c r="L21" i="51"/>
  <c r="L59" i="51"/>
  <c r="L268" i="66"/>
  <c r="L20" i="52"/>
  <c r="L72" i="51"/>
  <c r="L228" i="66"/>
  <c r="L9" i="52"/>
  <c r="L147" i="51"/>
  <c r="L40" i="51"/>
  <c r="L17" i="52"/>
  <c r="L88" i="53"/>
  <c r="L68" i="53"/>
  <c r="L270" i="67"/>
  <c r="L279" i="64"/>
  <c r="L236" i="67"/>
  <c r="L26" i="53"/>
  <c r="L267" i="64"/>
  <c r="L243" i="67"/>
  <c r="L300" i="64"/>
  <c r="L34" i="52"/>
  <c r="L158" i="51"/>
  <c r="L156" i="52"/>
  <c r="L99" i="52"/>
  <c r="L19" i="51"/>
  <c r="L8" i="51"/>
  <c r="L57" i="52"/>
  <c r="L118" i="52"/>
  <c r="L166" i="53"/>
  <c r="L229" i="65"/>
  <c r="L33" i="51"/>
  <c r="L158" i="52"/>
  <c r="L129" i="51"/>
  <c r="L134" i="51"/>
  <c r="L45" i="53"/>
  <c r="L132" i="51"/>
  <c r="L5" i="53"/>
  <c r="L331" i="68"/>
  <c r="L140" i="52"/>
  <c r="L152" i="51"/>
  <c r="L130" i="51"/>
  <c r="L159" i="51"/>
  <c r="L27" i="51"/>
  <c r="L155" i="51"/>
  <c r="L140" i="51"/>
  <c r="L107" i="51"/>
  <c r="L79" i="52"/>
  <c r="L13" i="51"/>
  <c r="L176" i="51"/>
  <c r="L48" i="52"/>
  <c r="L135" i="51"/>
  <c r="L151" i="53"/>
  <c r="L153" i="51"/>
  <c r="L174" i="51"/>
  <c r="L74" i="52"/>
  <c r="L248" i="71"/>
  <c r="L5" i="52"/>
  <c r="L130" i="52"/>
  <c r="L94" i="52"/>
  <c r="L268" i="70"/>
  <c r="L11" i="52"/>
  <c r="L284" i="68"/>
  <c r="L226" i="72"/>
  <c r="L233" i="66"/>
  <c r="L175" i="52"/>
  <c r="L93" i="53"/>
  <c r="L239" i="66"/>
  <c r="L237" i="66"/>
  <c r="L140" i="53"/>
  <c r="L120" i="52"/>
  <c r="L52" i="52"/>
  <c r="L131" i="52"/>
  <c r="L260" i="71"/>
  <c r="L21" i="53"/>
  <c r="L268" i="67"/>
  <c r="L13" i="53"/>
  <c r="L12" i="52"/>
  <c r="L110" i="51"/>
  <c r="L68" i="52"/>
  <c r="L157" i="51"/>
  <c r="L228" i="67"/>
  <c r="L261" i="72"/>
  <c r="L247" i="72"/>
  <c r="L263" i="72"/>
  <c r="L223" i="72"/>
  <c r="L144" i="52"/>
  <c r="L109" i="51"/>
  <c r="L238" i="69"/>
  <c r="L256" i="66"/>
  <c r="L164" i="52"/>
  <c r="L233" i="70"/>
  <c r="L243" i="69"/>
  <c r="L143" i="53"/>
  <c r="L304" i="68"/>
  <c r="L257" i="64"/>
  <c r="L128" i="52"/>
  <c r="L299" i="68"/>
  <c r="L228" i="71"/>
  <c r="L227" i="72"/>
  <c r="L270" i="65"/>
  <c r="L30" i="51"/>
  <c r="L262" i="67"/>
  <c r="L234" i="67"/>
  <c r="L262" i="65"/>
  <c r="L254" i="70"/>
  <c r="L280" i="65"/>
  <c r="L258" i="70"/>
  <c r="L246" i="71"/>
  <c r="L47" i="52"/>
  <c r="L304" i="64"/>
  <c r="L310" i="68"/>
  <c r="L262" i="70"/>
  <c r="L252" i="72"/>
  <c r="L231" i="72"/>
  <c r="L290" i="68"/>
  <c r="L348" i="68"/>
  <c r="L243" i="72"/>
  <c r="L255" i="70"/>
  <c r="L347" i="68"/>
  <c r="L162" i="51"/>
  <c r="L240" i="69"/>
  <c r="L322" i="68"/>
  <c r="L236" i="70"/>
  <c r="L251" i="69"/>
  <c r="L285" i="64"/>
  <c r="L248" i="65"/>
  <c r="L259" i="69"/>
  <c r="L241" i="67"/>
  <c r="L250" i="67"/>
  <c r="L262" i="69"/>
  <c r="L7" i="51"/>
  <c r="L242" i="70"/>
  <c r="L262" i="71"/>
  <c r="L253" i="67"/>
  <c r="L318" i="68"/>
  <c r="L250" i="66"/>
  <c r="L235" i="66"/>
  <c r="L280" i="66"/>
  <c r="L273" i="65"/>
  <c r="L269" i="72"/>
  <c r="L251" i="66"/>
  <c r="L276" i="64"/>
  <c r="L227" i="66"/>
  <c r="L301" i="64"/>
  <c r="L146" i="52"/>
  <c r="L259" i="70"/>
  <c r="L340" i="68"/>
  <c r="L106" i="52"/>
  <c r="L254" i="67"/>
  <c r="L279" i="65"/>
  <c r="L249" i="71"/>
  <c r="L286" i="64"/>
  <c r="L234" i="65"/>
  <c r="L264" i="70"/>
  <c r="L239" i="70"/>
  <c r="L221" i="72"/>
  <c r="L243" i="70"/>
  <c r="L346" i="68"/>
  <c r="L229" i="70"/>
  <c r="L265" i="66"/>
  <c r="L238" i="71"/>
  <c r="L124" i="52"/>
  <c r="L307" i="68"/>
  <c r="L247" i="69"/>
  <c r="L43" i="53"/>
  <c r="L62" i="52"/>
  <c r="L228" i="70"/>
  <c r="L124" i="51"/>
  <c r="L105" i="52"/>
  <c r="L81" i="53"/>
  <c r="L249" i="66"/>
  <c r="L161" i="51"/>
  <c r="L265" i="65"/>
  <c r="L246" i="65"/>
  <c r="L246" i="69"/>
  <c r="L246" i="70"/>
  <c r="L219" i="72"/>
  <c r="L245" i="66"/>
  <c r="L245" i="69"/>
  <c r="L5" i="16"/>
  <c r="L9" i="16"/>
  <c r="L13" i="16"/>
  <c r="L20" i="16"/>
  <c r="L25" i="16"/>
  <c r="L30" i="16"/>
  <c r="L8" i="15"/>
  <c r="L12" i="15"/>
  <c r="L19" i="15"/>
  <c r="L24" i="15"/>
  <c r="L29" i="15"/>
  <c r="L8" i="17"/>
  <c r="L21" i="17"/>
  <c r="L6" i="16"/>
  <c r="L10" i="16"/>
  <c r="L14" i="16"/>
  <c r="L21" i="16"/>
  <c r="L26" i="16"/>
  <c r="L5" i="15"/>
  <c r="L9" i="15"/>
  <c r="L13" i="15"/>
  <c r="L20" i="15"/>
  <c r="L25" i="15"/>
  <c r="L30" i="15"/>
  <c r="L9" i="17"/>
  <c r="L22" i="17"/>
  <c r="L5" i="17"/>
  <c r="L7" i="16"/>
  <c r="L11" i="16"/>
  <c r="L18" i="16"/>
  <c r="L22" i="16"/>
  <c r="L28" i="16"/>
  <c r="L17" i="17"/>
  <c r="L18" i="17"/>
  <c r="L6" i="15"/>
  <c r="L10" i="15"/>
  <c r="L14" i="15"/>
  <c r="L21" i="15"/>
  <c r="L26" i="15"/>
  <c r="L31" i="15"/>
  <c r="L6" i="17"/>
  <c r="L19" i="17"/>
  <c r="L29" i="17"/>
  <c r="L31" i="16"/>
  <c r="L8" i="16"/>
  <c r="L12" i="16"/>
  <c r="L19" i="16"/>
  <c r="L24" i="16"/>
  <c r="L29" i="16"/>
  <c r="L28" i="17"/>
  <c r="L7" i="15"/>
  <c r="L11" i="15"/>
  <c r="L18" i="15"/>
  <c r="L22" i="15"/>
  <c r="L28" i="15"/>
  <c r="L32" i="15"/>
  <c r="L7" i="17"/>
  <c r="L20" i="17"/>
  <c r="L30" i="17"/>
  <c r="L32" i="16"/>
  <c r="L134" i="29"/>
  <c r="L128" i="29"/>
  <c r="L123" i="29"/>
  <c r="L167" i="6"/>
  <c r="L143" i="6"/>
  <c r="L127" i="6"/>
  <c r="J152" i="6"/>
  <c r="J176" i="6"/>
  <c r="J148" i="6"/>
  <c r="J172" i="6"/>
  <c r="J135" i="6"/>
  <c r="J159" i="6"/>
  <c r="J125" i="6"/>
  <c r="J165" i="6"/>
  <c r="J141" i="6"/>
  <c r="J110" i="6"/>
  <c r="J130" i="29"/>
  <c r="J123" i="29"/>
  <c r="J122" i="29"/>
  <c r="J127" i="29"/>
  <c r="K176" i="6"/>
  <c r="K152" i="6"/>
  <c r="K172" i="6"/>
  <c r="K148" i="6"/>
  <c r="K126" i="6"/>
  <c r="K159" i="6"/>
  <c r="K135" i="6"/>
  <c r="K20" i="6"/>
  <c r="K157" i="6"/>
  <c r="K130" i="29"/>
  <c r="K142" i="6"/>
  <c r="K166" i="6"/>
  <c r="K127" i="29"/>
  <c r="I15" i="15"/>
  <c r="J17" i="16"/>
  <c r="J4" i="15"/>
  <c r="I4" i="15"/>
  <c r="O173" i="6"/>
  <c r="O149" i="6"/>
  <c r="O160" i="6"/>
  <c r="O136" i="6"/>
  <c r="O118" i="53"/>
  <c r="O54" i="53"/>
  <c r="O107" i="53"/>
  <c r="O342" i="68"/>
  <c r="O306" i="64"/>
  <c r="O278" i="69"/>
  <c r="O110" i="53"/>
  <c r="O98" i="53"/>
  <c r="O116" i="53"/>
  <c r="O115" i="51"/>
  <c r="O266" i="69"/>
  <c r="O76" i="53"/>
  <c r="O14" i="53"/>
  <c r="O41" i="53"/>
  <c r="O135" i="53"/>
  <c r="O233" i="69"/>
  <c r="O55" i="53"/>
  <c r="O29" i="53"/>
  <c r="O156" i="53"/>
  <c r="O267" i="69"/>
  <c r="O330" i="68"/>
  <c r="O274" i="67"/>
  <c r="O113" i="52"/>
  <c r="O122" i="53"/>
  <c r="O177" i="53"/>
  <c r="O281" i="65"/>
  <c r="O137" i="53"/>
  <c r="O267" i="67"/>
  <c r="O114" i="51"/>
  <c r="O349" i="68"/>
  <c r="O129" i="53"/>
  <c r="O274" i="66"/>
  <c r="O18" i="53"/>
  <c r="O60" i="53"/>
  <c r="O57" i="53"/>
  <c r="O51" i="51"/>
  <c r="O120" i="51"/>
  <c r="O277" i="65"/>
  <c r="O28" i="53"/>
  <c r="O269" i="65"/>
  <c r="O78" i="51"/>
  <c r="O117" i="51"/>
  <c r="O157" i="53"/>
  <c r="O46" i="51"/>
  <c r="O257" i="71"/>
  <c r="O41" i="51"/>
  <c r="O19" i="51"/>
  <c r="O267" i="71"/>
  <c r="O266" i="70"/>
  <c r="O17" i="51"/>
  <c r="O95" i="51"/>
  <c r="O21" i="51"/>
  <c r="O128" i="53"/>
  <c r="O162" i="53"/>
  <c r="O266" i="72"/>
  <c r="O277" i="70"/>
  <c r="O347" i="68"/>
  <c r="O47" i="53"/>
  <c r="O99" i="51"/>
  <c r="O232" i="70"/>
  <c r="O265" i="64"/>
  <c r="O315" i="68"/>
  <c r="O298" i="64"/>
  <c r="O145" i="51"/>
  <c r="O18" i="51"/>
  <c r="O102" i="51"/>
  <c r="O50" i="53"/>
  <c r="O57" i="52"/>
  <c r="O268" i="69"/>
  <c r="O126" i="52"/>
  <c r="O169" i="53"/>
  <c r="O118" i="51"/>
  <c r="O29" i="51"/>
  <c r="O14" i="52"/>
  <c r="O119" i="52"/>
  <c r="O176" i="51"/>
  <c r="O272" i="69"/>
  <c r="O9" i="53"/>
  <c r="O16" i="51"/>
  <c r="O12" i="52"/>
  <c r="O137" i="51"/>
  <c r="O88" i="52"/>
  <c r="O268" i="67"/>
  <c r="O152" i="52"/>
  <c r="O56" i="51"/>
  <c r="O159" i="51"/>
  <c r="O158" i="53"/>
  <c r="O12" i="51"/>
  <c r="O236" i="65"/>
  <c r="O166" i="53"/>
  <c r="O31" i="53"/>
  <c r="O173" i="52"/>
  <c r="O270" i="70"/>
  <c r="O70" i="51"/>
  <c r="O291" i="68"/>
  <c r="O93" i="52"/>
  <c r="O120" i="52"/>
  <c r="O91" i="52"/>
  <c r="O233" i="65"/>
  <c r="O33" i="52"/>
  <c r="O20" i="52"/>
  <c r="O140" i="53"/>
  <c r="O10" i="52"/>
  <c r="O170" i="52"/>
  <c r="O257" i="69"/>
  <c r="O157" i="52"/>
  <c r="O44" i="51"/>
  <c r="O19" i="53"/>
  <c r="O272" i="66"/>
  <c r="O169" i="52"/>
  <c r="O133" i="52"/>
  <c r="O149" i="51"/>
  <c r="O121" i="51"/>
  <c r="O122" i="52"/>
  <c r="O294" i="68"/>
  <c r="O36" i="51"/>
  <c r="O156" i="51"/>
  <c r="O163" i="51"/>
  <c r="O38" i="51"/>
  <c r="O5" i="52"/>
  <c r="O102" i="53"/>
  <c r="O39" i="52"/>
  <c r="O129" i="51"/>
  <c r="O167" i="52"/>
  <c r="O105" i="53"/>
  <c r="O83" i="51"/>
  <c r="O69" i="53"/>
  <c r="O64" i="51"/>
  <c r="O92" i="53"/>
  <c r="O75" i="52"/>
  <c r="O58" i="52"/>
  <c r="O111" i="52"/>
  <c r="O168" i="52"/>
  <c r="O91" i="51"/>
  <c r="O110" i="51"/>
  <c r="O22" i="51"/>
  <c r="O51" i="53"/>
  <c r="O290" i="68"/>
  <c r="O139" i="52"/>
  <c r="O237" i="67"/>
  <c r="O84" i="52"/>
  <c r="O78" i="53"/>
  <c r="O141" i="52"/>
  <c r="O90" i="52"/>
  <c r="O71" i="53"/>
  <c r="O258" i="72"/>
  <c r="O21" i="52"/>
  <c r="O173" i="51"/>
  <c r="O29" i="52"/>
  <c r="O148" i="51"/>
  <c r="O40" i="53"/>
  <c r="O53" i="51"/>
  <c r="O235" i="66"/>
  <c r="O128" i="52"/>
  <c r="O314" i="68"/>
  <c r="O267" i="64"/>
  <c r="O109" i="51"/>
  <c r="O233" i="71"/>
  <c r="O25" i="52"/>
  <c r="O255" i="72"/>
  <c r="O245" i="72"/>
  <c r="O253" i="64"/>
  <c r="O225" i="71"/>
  <c r="O146" i="51"/>
  <c r="O236" i="70"/>
  <c r="O239" i="72"/>
  <c r="O229" i="70"/>
  <c r="O270" i="67"/>
  <c r="O63" i="53"/>
  <c r="O283" i="64"/>
  <c r="O250" i="70"/>
  <c r="O242" i="70"/>
  <c r="O241" i="65"/>
  <c r="O239" i="71"/>
  <c r="O276" i="64"/>
  <c r="O253" i="67"/>
  <c r="O240" i="69"/>
  <c r="O255" i="70"/>
  <c r="O290" i="64"/>
  <c r="O261" i="70"/>
  <c r="O243" i="69"/>
  <c r="O252" i="66"/>
  <c r="O262" i="69"/>
  <c r="O231" i="69"/>
  <c r="O43" i="51"/>
  <c r="O259" i="66"/>
  <c r="O242" i="65"/>
  <c r="O228" i="72"/>
  <c r="O44" i="52"/>
  <c r="O232" i="71"/>
  <c r="O250" i="72"/>
  <c r="O246" i="72"/>
  <c r="O251" i="72"/>
  <c r="O228" i="71"/>
  <c r="O47" i="52"/>
  <c r="O256" i="70"/>
  <c r="O227" i="72"/>
  <c r="O327" i="68"/>
  <c r="O279" i="69"/>
  <c r="O308" i="68"/>
  <c r="O228" i="70"/>
  <c r="O258" i="69"/>
  <c r="O282" i="64"/>
  <c r="O226" i="71"/>
  <c r="O24" i="51"/>
  <c r="O262" i="70"/>
  <c r="O261" i="72"/>
  <c r="O311" i="68"/>
  <c r="O231" i="67"/>
  <c r="O109" i="52"/>
  <c r="O234" i="67"/>
  <c r="O251" i="67"/>
  <c r="O257" i="65"/>
  <c r="O259" i="70"/>
  <c r="O273" i="66"/>
  <c r="O30" i="51"/>
  <c r="O334" i="68"/>
  <c r="O250" i="67"/>
  <c r="O263" i="71"/>
  <c r="O312" i="68"/>
  <c r="O253" i="72"/>
  <c r="O233" i="70"/>
  <c r="O291" i="64"/>
  <c r="O7" i="51"/>
  <c r="O237" i="70"/>
  <c r="O230" i="71"/>
  <c r="O249" i="67"/>
  <c r="O240" i="71"/>
  <c r="O266" i="66"/>
  <c r="O246" i="69"/>
  <c r="O228" i="67"/>
  <c r="O266" i="65"/>
  <c r="O329" i="68"/>
  <c r="O24" i="52"/>
  <c r="O228" i="65"/>
  <c r="O295" i="64"/>
  <c r="O124" i="52"/>
  <c r="O307" i="68"/>
  <c r="O249" i="69"/>
  <c r="O3" i="52"/>
  <c r="O220" i="72"/>
  <c r="O248" i="66"/>
  <c r="O62" i="53"/>
  <c r="O245" i="69"/>
  <c r="O219" i="71"/>
  <c r="O304" i="68"/>
  <c r="O294" i="64"/>
  <c r="O237" i="72"/>
  <c r="O265" i="65"/>
  <c r="O226" i="67"/>
  <c r="O264" i="67"/>
  <c r="O268" i="72"/>
  <c r="O174" i="53"/>
  <c r="O265" i="72"/>
  <c r="O36" i="53"/>
  <c r="O264" i="71"/>
  <c r="O103" i="53"/>
  <c r="O271" i="72"/>
  <c r="O281" i="66"/>
  <c r="O86" i="53"/>
  <c r="O72" i="53"/>
  <c r="O112" i="53"/>
  <c r="O101" i="53"/>
  <c r="O275" i="66"/>
  <c r="O37" i="53"/>
  <c r="O267" i="65"/>
  <c r="O127" i="53"/>
  <c r="O267" i="70"/>
  <c r="O8" i="53"/>
  <c r="O275" i="65"/>
  <c r="O16" i="53"/>
  <c r="O267" i="66"/>
  <c r="O114" i="52"/>
  <c r="O173" i="53"/>
  <c r="O73" i="53"/>
  <c r="O126" i="53"/>
  <c r="O153" i="53"/>
  <c r="O38" i="53"/>
  <c r="O27" i="53"/>
  <c r="O275" i="67"/>
  <c r="O65" i="53"/>
  <c r="O154" i="53"/>
  <c r="O172" i="53"/>
  <c r="O15" i="53"/>
  <c r="O159" i="53"/>
  <c r="O70" i="53"/>
  <c r="O7" i="53"/>
  <c r="O13" i="51"/>
  <c r="O66" i="53"/>
  <c r="O146" i="53"/>
  <c r="O265" i="69"/>
  <c r="O175" i="51"/>
  <c r="O59" i="51"/>
  <c r="O76" i="51"/>
  <c r="O35" i="51"/>
  <c r="O97" i="53"/>
  <c r="O175" i="52"/>
  <c r="O100" i="53"/>
  <c r="O113" i="53"/>
  <c r="O272" i="70"/>
  <c r="O269" i="67"/>
  <c r="O271" i="70"/>
  <c r="O276" i="69"/>
  <c r="O267" i="72"/>
  <c r="O276" i="70"/>
  <c r="O276" i="67"/>
  <c r="O276" i="66"/>
  <c r="O154" i="52"/>
  <c r="O111" i="53"/>
  <c r="O254" i="69"/>
  <c r="O262" i="64"/>
  <c r="O165" i="51"/>
  <c r="O30" i="53"/>
  <c r="O49" i="52"/>
  <c r="O127" i="52"/>
  <c r="O119" i="51"/>
  <c r="O73" i="51"/>
  <c r="O137" i="52"/>
  <c r="O231" i="66"/>
  <c r="O96" i="51"/>
  <c r="O98" i="51"/>
  <c r="O94" i="51"/>
  <c r="O54" i="51"/>
  <c r="O38" i="52"/>
  <c r="O74" i="52"/>
  <c r="O60" i="52"/>
  <c r="O45" i="52"/>
  <c r="O265" i="70"/>
  <c r="O148" i="53"/>
  <c r="O165" i="52"/>
  <c r="O25" i="51"/>
  <c r="O71" i="52"/>
  <c r="O231" i="65"/>
  <c r="O103" i="51"/>
  <c r="O100" i="51"/>
  <c r="O39" i="53"/>
  <c r="O257" i="64"/>
  <c r="O240" i="65"/>
  <c r="O224" i="71"/>
  <c r="O79" i="52"/>
  <c r="O262" i="71"/>
  <c r="O177" i="51"/>
  <c r="O92" i="52"/>
  <c r="O48" i="51"/>
  <c r="O30" i="52"/>
  <c r="O11" i="51"/>
  <c r="O256" i="72"/>
  <c r="O74" i="51"/>
  <c r="O31" i="52"/>
  <c r="O55" i="52"/>
  <c r="O8" i="52"/>
  <c r="O253" i="69"/>
  <c r="O67" i="52"/>
  <c r="O260" i="64"/>
  <c r="O32" i="52"/>
  <c r="O102" i="52"/>
  <c r="O171" i="51"/>
  <c r="O118" i="52"/>
  <c r="O121" i="53"/>
  <c r="O75" i="51"/>
  <c r="O258" i="71"/>
  <c r="O20" i="53"/>
  <c r="O11" i="53"/>
  <c r="O93" i="51"/>
  <c r="O257" i="67"/>
  <c r="O339" i="68"/>
  <c r="O108" i="51"/>
  <c r="O140" i="52"/>
  <c r="O135" i="52"/>
  <c r="O96" i="52"/>
  <c r="O150" i="53"/>
  <c r="O93" i="53"/>
  <c r="O10" i="53"/>
  <c r="O116" i="52"/>
  <c r="O103" i="52"/>
  <c r="O257" i="70"/>
  <c r="O172" i="52"/>
  <c r="O21" i="53"/>
  <c r="O33" i="51"/>
  <c r="O36" i="52"/>
  <c r="O176" i="53"/>
  <c r="O135" i="51"/>
  <c r="O240" i="67"/>
  <c r="O83" i="52"/>
  <c r="O71" i="51"/>
  <c r="O98" i="52"/>
  <c r="O68" i="52"/>
  <c r="O97" i="51"/>
  <c r="O86" i="51"/>
  <c r="O116" i="51"/>
  <c r="O20" i="51"/>
  <c r="O27" i="52"/>
  <c r="O9" i="52"/>
  <c r="O131" i="51"/>
  <c r="O16" i="52"/>
  <c r="O167" i="53"/>
  <c r="O270" i="64"/>
  <c r="O170" i="51"/>
  <c r="O134" i="51"/>
  <c r="O130" i="52"/>
  <c r="O86" i="52"/>
  <c r="O52" i="52"/>
  <c r="O52" i="51"/>
  <c r="O94" i="52"/>
  <c r="O269" i="71"/>
  <c r="O280" i="67"/>
  <c r="O235" i="67"/>
  <c r="O263" i="72"/>
  <c r="O63" i="52"/>
  <c r="O66" i="52"/>
  <c r="O242" i="69"/>
  <c r="O288" i="64"/>
  <c r="O250" i="65"/>
  <c r="O251" i="70"/>
  <c r="O9" i="51"/>
  <c r="O235" i="71"/>
  <c r="O280" i="69"/>
  <c r="O244" i="72"/>
  <c r="O258" i="65"/>
  <c r="O243" i="72"/>
  <c r="O241" i="71"/>
  <c r="O296" i="64"/>
  <c r="O234" i="72"/>
  <c r="O320" i="68"/>
  <c r="O249" i="71"/>
  <c r="O336" i="68"/>
  <c r="O260" i="65"/>
  <c r="O255" i="66"/>
  <c r="O285" i="64"/>
  <c r="O144" i="52"/>
  <c r="O251" i="69"/>
  <c r="O253" i="66"/>
  <c r="O233" i="67"/>
  <c r="O243" i="71"/>
  <c r="O270" i="65"/>
  <c r="O304" i="64"/>
  <c r="O348" i="68"/>
  <c r="O262" i="72"/>
  <c r="O271" i="66"/>
  <c r="O324" i="68"/>
  <c r="O228" i="69"/>
  <c r="O295" i="68"/>
  <c r="O221" i="71"/>
  <c r="O270" i="69"/>
  <c r="O239" i="70"/>
  <c r="O322" i="68"/>
  <c r="O261" i="69"/>
  <c r="O264" i="64"/>
  <c r="O311" i="64"/>
  <c r="O262" i="65"/>
  <c r="O303" i="68"/>
  <c r="O262" i="67"/>
  <c r="O271" i="67"/>
  <c r="O233" i="72"/>
  <c r="O258" i="70"/>
  <c r="O258" i="67"/>
  <c r="O4" i="52"/>
  <c r="O260" i="69"/>
  <c r="O252" i="65"/>
  <c r="O49" i="51"/>
  <c r="O224" i="72"/>
  <c r="O234" i="70"/>
  <c r="O87" i="51"/>
  <c r="O82" i="53"/>
  <c r="O281" i="64"/>
  <c r="O272" i="67"/>
  <c r="O321" i="68"/>
  <c r="O68" i="51"/>
  <c r="O312" i="64"/>
  <c r="O300" i="64"/>
  <c r="O258" i="64"/>
  <c r="O247" i="69"/>
  <c r="O236" i="67"/>
  <c r="O227" i="71"/>
  <c r="O241" i="69"/>
  <c r="O270" i="72"/>
  <c r="O317" i="68"/>
  <c r="O229" i="67"/>
  <c r="O81" i="51"/>
  <c r="O247" i="65"/>
  <c r="O248" i="65"/>
  <c r="O247" i="67"/>
  <c r="O222" i="72"/>
  <c r="O220" i="71"/>
  <c r="O238" i="71"/>
  <c r="O232" i="66"/>
  <c r="O249" i="65"/>
  <c r="O3" i="51"/>
  <c r="O81" i="52"/>
  <c r="O43" i="53"/>
  <c r="O249" i="70"/>
  <c r="O306" i="68"/>
  <c r="O161" i="51"/>
  <c r="O240" i="72"/>
  <c r="O280" i="68"/>
  <c r="O237" i="71"/>
  <c r="O219" i="72"/>
  <c r="O265" i="67"/>
  <c r="O226" i="69"/>
  <c r="O245" i="67"/>
  <c r="O245" i="66"/>
  <c r="O264" i="65"/>
  <c r="O271" i="71"/>
  <c r="O264" i="72"/>
  <c r="O278" i="65"/>
  <c r="O274" i="70"/>
  <c r="O35" i="53"/>
  <c r="O278" i="66"/>
  <c r="O275" i="70"/>
  <c r="O132" i="53"/>
  <c r="O17" i="53"/>
  <c r="O170" i="53"/>
  <c r="O22" i="53"/>
  <c r="O99" i="53"/>
  <c r="O155" i="53"/>
  <c r="O278" i="70"/>
  <c r="O133" i="53"/>
  <c r="O84" i="53"/>
  <c r="O345" i="68"/>
  <c r="O108" i="53"/>
  <c r="O235" i="69"/>
  <c r="O138" i="53"/>
  <c r="O275" i="69"/>
  <c r="O341" i="68"/>
  <c r="O113" i="51"/>
  <c r="O305" i="64"/>
  <c r="O163" i="53"/>
  <c r="O117" i="53"/>
  <c r="O34" i="53"/>
  <c r="O112" i="52"/>
  <c r="O48" i="53"/>
  <c r="O145" i="53"/>
  <c r="O6" i="53"/>
  <c r="O67" i="53"/>
  <c r="O297" i="64"/>
  <c r="O141" i="53"/>
  <c r="O5" i="51"/>
  <c r="O273" i="69"/>
  <c r="O27" i="51"/>
  <c r="O307" i="64"/>
  <c r="O269" i="69"/>
  <c r="O14" i="51"/>
  <c r="O269" i="70"/>
  <c r="O69" i="51"/>
  <c r="O88" i="51"/>
  <c r="O97" i="52"/>
  <c r="O109" i="53"/>
  <c r="O85" i="53"/>
  <c r="O136" i="51"/>
  <c r="O344" i="68"/>
  <c r="O150" i="51"/>
  <c r="O269" i="66"/>
  <c r="O34" i="51"/>
  <c r="O101" i="51"/>
  <c r="O277" i="67"/>
  <c r="O277" i="66"/>
  <c r="O164" i="53"/>
  <c r="O343" i="68"/>
  <c r="O273" i="70"/>
  <c r="O309" i="64"/>
  <c r="O234" i="69"/>
  <c r="O289" i="68"/>
  <c r="O174" i="52"/>
  <c r="O11" i="52"/>
  <c r="O19" i="52"/>
  <c r="O108" i="52"/>
  <c r="O53" i="52"/>
  <c r="O45" i="53"/>
  <c r="O132" i="52"/>
  <c r="O87" i="53"/>
  <c r="O289" i="64"/>
  <c r="O59" i="53"/>
  <c r="O58" i="51"/>
  <c r="O158" i="52"/>
  <c r="O239" i="66"/>
  <c r="O150" i="52"/>
  <c r="O32" i="53"/>
  <c r="O26" i="53"/>
  <c r="O130" i="53"/>
  <c r="O235" i="65"/>
  <c r="O145" i="52"/>
  <c r="O122" i="51"/>
  <c r="O33" i="53"/>
  <c r="O176" i="52"/>
  <c r="O52" i="53"/>
  <c r="O149" i="53"/>
  <c r="O243" i="65"/>
  <c r="O155" i="52"/>
  <c r="O319" i="68"/>
  <c r="O124" i="53"/>
  <c r="O4" i="51"/>
  <c r="O255" i="64"/>
  <c r="O141" i="51"/>
  <c r="O34" i="52"/>
  <c r="O175" i="53"/>
  <c r="O37" i="52"/>
  <c r="O130" i="51"/>
  <c r="O271" i="64"/>
  <c r="O153" i="52"/>
  <c r="O12" i="53"/>
  <c r="O138" i="52"/>
  <c r="O151" i="52"/>
  <c r="O240" i="66"/>
  <c r="O35" i="52"/>
  <c r="O147" i="52"/>
  <c r="O5" i="53"/>
  <c r="O230" i="72"/>
  <c r="O126" i="51"/>
  <c r="O79" i="51"/>
  <c r="O64" i="53"/>
  <c r="O39" i="51"/>
  <c r="O8" i="51"/>
  <c r="O37" i="51"/>
  <c r="O260" i="71"/>
  <c r="O171" i="52"/>
  <c r="O299" i="68"/>
  <c r="O87" i="52"/>
  <c r="O63" i="51"/>
  <c r="O254" i="64"/>
  <c r="O90" i="53"/>
  <c r="O15" i="51"/>
  <c r="O89" i="51"/>
  <c r="O100" i="52"/>
  <c r="O56" i="52"/>
  <c r="O99" i="52"/>
  <c r="O268" i="65"/>
  <c r="O136" i="52"/>
  <c r="O147" i="51"/>
  <c r="O13" i="53"/>
  <c r="O58" i="53"/>
  <c r="O152" i="51"/>
  <c r="O73" i="52"/>
  <c r="O31" i="51"/>
  <c r="O232" i="67"/>
  <c r="O57" i="51"/>
  <c r="O70" i="52"/>
  <c r="O169" i="51"/>
  <c r="O6" i="51"/>
  <c r="O32" i="51"/>
  <c r="O168" i="53"/>
  <c r="O59" i="52"/>
  <c r="O244" i="71"/>
  <c r="O237" i="65"/>
  <c r="O94" i="53"/>
  <c r="O64" i="52"/>
  <c r="O279" i="66"/>
  <c r="O48" i="52"/>
  <c r="O272" i="65"/>
  <c r="O268" i="66"/>
  <c r="O131" i="52"/>
  <c r="O22" i="52"/>
  <c r="O89" i="52"/>
  <c r="O251" i="65"/>
  <c r="O158" i="51"/>
  <c r="O17" i="52"/>
  <c r="O255" i="65"/>
  <c r="O254" i="66"/>
  <c r="O292" i="64"/>
  <c r="O260" i="70"/>
  <c r="O231" i="70"/>
  <c r="O85" i="52"/>
  <c r="O253" i="71"/>
  <c r="O252" i="70"/>
  <c r="O261" i="66"/>
  <c r="O275" i="64"/>
  <c r="O234" i="66"/>
  <c r="O164" i="51"/>
  <c r="O254" i="70"/>
  <c r="O254" i="67"/>
  <c r="O230" i="65"/>
  <c r="O245" i="71"/>
  <c r="O247" i="71"/>
  <c r="O254" i="65"/>
  <c r="O235" i="70"/>
  <c r="O318" i="68"/>
  <c r="O250" i="66"/>
  <c r="O28" i="51"/>
  <c r="O287" i="68"/>
  <c r="O248" i="69"/>
  <c r="O255" i="67"/>
  <c r="O82" i="52"/>
  <c r="O301" i="64"/>
  <c r="O242" i="72"/>
  <c r="O266" i="64"/>
  <c r="O340" i="68"/>
  <c r="O297" i="68"/>
  <c r="O241" i="67"/>
  <c r="O273" i="65"/>
  <c r="O252" i="72"/>
  <c r="O256" i="66"/>
  <c r="O288" i="68"/>
  <c r="O287" i="64"/>
  <c r="O238" i="65"/>
  <c r="O242" i="71"/>
  <c r="O143" i="53"/>
  <c r="O4" i="53"/>
  <c r="O279" i="68"/>
  <c r="O309" i="68"/>
  <c r="O259" i="65"/>
  <c r="O302" i="64"/>
  <c r="O313" i="68"/>
  <c r="O325" i="68"/>
  <c r="O256" i="65"/>
  <c r="O106" i="52"/>
  <c r="O223" i="71"/>
  <c r="O229" i="72"/>
  <c r="O284" i="64"/>
  <c r="O144" i="51"/>
  <c r="O226" i="72"/>
  <c r="O280" i="66"/>
  <c r="O259" i="67"/>
  <c r="O231" i="71"/>
  <c r="O231" i="72"/>
  <c r="O85" i="51"/>
  <c r="O323" i="68"/>
  <c r="O258" i="66"/>
  <c r="O280" i="65"/>
  <c r="O250" i="69"/>
  <c r="O235" i="72"/>
  <c r="O234" i="65"/>
  <c r="O293" i="68"/>
  <c r="O7" i="52"/>
  <c r="O237" i="69"/>
  <c r="O247" i="70"/>
  <c r="O223" i="72"/>
  <c r="O241" i="72"/>
  <c r="O261" i="64"/>
  <c r="O249" i="72"/>
  <c r="O43" i="52"/>
  <c r="O238" i="72"/>
  <c r="O143" i="51"/>
  <c r="O222" i="71"/>
  <c r="O105" i="51"/>
  <c r="O24" i="53"/>
  <c r="O229" i="65"/>
  <c r="O266" i="67"/>
  <c r="O229" i="66"/>
  <c r="O230" i="70"/>
  <c r="O227" i="69"/>
  <c r="O161" i="52"/>
  <c r="O105" i="52"/>
  <c r="O274" i="64"/>
  <c r="O255" i="71"/>
  <c r="O228" i="66"/>
  <c r="O249" i="66"/>
  <c r="O246" i="65"/>
  <c r="O273" i="64"/>
  <c r="O226" i="70"/>
  <c r="O246" i="66"/>
  <c r="O328" i="68"/>
  <c r="O245" i="65"/>
  <c r="O226" i="66"/>
  <c r="O114" i="53"/>
  <c r="O265" i="71"/>
  <c r="O274" i="65"/>
  <c r="O281" i="70"/>
  <c r="O112" i="51"/>
  <c r="O74" i="53"/>
  <c r="O171" i="53"/>
  <c r="O46" i="53"/>
  <c r="O79" i="53"/>
  <c r="O95" i="53"/>
  <c r="O96" i="53"/>
  <c r="O308" i="64"/>
  <c r="O281" i="67"/>
  <c r="O131" i="53"/>
  <c r="O115" i="53"/>
  <c r="O56" i="53"/>
  <c r="O119" i="53"/>
  <c r="O274" i="69"/>
  <c r="O255" i="69"/>
  <c r="O337" i="68"/>
  <c r="O236" i="69"/>
  <c r="O75" i="53"/>
  <c r="O134" i="53"/>
  <c r="O252" i="69"/>
  <c r="O152" i="53"/>
  <c r="O91" i="53"/>
  <c r="O313" i="64"/>
  <c r="O147" i="53"/>
  <c r="O268" i="71"/>
  <c r="O53" i="53"/>
  <c r="O278" i="67"/>
  <c r="O165" i="53"/>
  <c r="O115" i="52"/>
  <c r="O281" i="69"/>
  <c r="O89" i="53"/>
  <c r="O271" i="69"/>
  <c r="O84" i="51"/>
  <c r="O65" i="51"/>
  <c r="O257" i="72"/>
  <c r="O144" i="53"/>
  <c r="O299" i="64"/>
  <c r="O139" i="51"/>
  <c r="O168" i="51"/>
  <c r="O10" i="51"/>
  <c r="O166" i="52"/>
  <c r="O259" i="71"/>
  <c r="O26" i="51"/>
  <c r="O136" i="53"/>
  <c r="O77" i="52"/>
  <c r="O45" i="51"/>
  <c r="O166" i="51"/>
  <c r="O90" i="51"/>
  <c r="O277" i="69"/>
  <c r="O125" i="53"/>
  <c r="O332" i="68"/>
  <c r="O148" i="52"/>
  <c r="O106" i="53"/>
  <c r="O259" i="72"/>
  <c r="O266" i="71"/>
  <c r="O242" i="66"/>
  <c r="O134" i="52"/>
  <c r="O68" i="53"/>
  <c r="O153" i="51"/>
  <c r="O40" i="52"/>
  <c r="O346" i="68"/>
  <c r="O239" i="65"/>
  <c r="O276" i="65"/>
  <c r="O243" i="66"/>
  <c r="O172" i="51"/>
  <c r="O50" i="51"/>
  <c r="O155" i="51"/>
  <c r="O121" i="52"/>
  <c r="O251" i="66"/>
  <c r="O77" i="51"/>
  <c r="O151" i="51"/>
  <c r="O260" i="72"/>
  <c r="O60" i="51"/>
  <c r="O251" i="71"/>
  <c r="O50" i="52"/>
  <c r="O156" i="52"/>
  <c r="O159" i="52"/>
  <c r="O83" i="53"/>
  <c r="O268" i="70"/>
  <c r="O140" i="51"/>
  <c r="O92" i="51"/>
  <c r="O151" i="53"/>
  <c r="O301" i="68"/>
  <c r="O232" i="69"/>
  <c r="O279" i="65"/>
  <c r="O69" i="52"/>
  <c r="O248" i="72"/>
  <c r="O278" i="64"/>
  <c r="O259" i="64"/>
  <c r="O269" i="64"/>
  <c r="O55" i="51"/>
  <c r="O243" i="67"/>
  <c r="O107" i="51"/>
  <c r="O132" i="51"/>
  <c r="O41" i="52"/>
  <c r="O133" i="51"/>
  <c r="O149" i="52"/>
  <c r="O26" i="52"/>
  <c r="O248" i="71"/>
  <c r="O270" i="66"/>
  <c r="O333" i="68"/>
  <c r="O107" i="52"/>
  <c r="O15" i="52"/>
  <c r="O46" i="52"/>
  <c r="O117" i="52"/>
  <c r="O72" i="52"/>
  <c r="O77" i="53"/>
  <c r="O6" i="52"/>
  <c r="O120" i="53"/>
  <c r="O242" i="67"/>
  <c r="O49" i="53"/>
  <c r="O331" i="68"/>
  <c r="O263" i="64"/>
  <c r="O13" i="52"/>
  <c r="O138" i="51"/>
  <c r="O167" i="51"/>
  <c r="O65" i="52"/>
  <c r="O233" i="66"/>
  <c r="O300" i="68"/>
  <c r="O237" i="66"/>
  <c r="O40" i="51"/>
  <c r="O127" i="51"/>
  <c r="O51" i="52"/>
  <c r="O174" i="51"/>
  <c r="O88" i="53"/>
  <c r="O54" i="52"/>
  <c r="O296" i="68"/>
  <c r="O286" i="64"/>
  <c r="O236" i="66"/>
  <c r="O129" i="52"/>
  <c r="O284" i="68"/>
  <c r="O154" i="51"/>
  <c r="O95" i="52"/>
  <c r="O72" i="51"/>
  <c r="O238" i="69"/>
  <c r="O256" i="71"/>
  <c r="O163" i="52"/>
  <c r="O303" i="64"/>
  <c r="O111" i="51"/>
  <c r="O139" i="53"/>
  <c r="O18" i="52"/>
  <c r="O268" i="64"/>
  <c r="O157" i="51"/>
  <c r="O67" i="51"/>
  <c r="O101" i="52"/>
  <c r="O110" i="52"/>
  <c r="O78" i="52"/>
  <c r="O177" i="52"/>
  <c r="O76" i="52"/>
  <c r="O280" i="64"/>
  <c r="O164" i="52"/>
  <c r="O271" i="65"/>
  <c r="O259" i="69"/>
  <c r="O146" i="52"/>
  <c r="O221" i="72"/>
  <c r="O239" i="67"/>
  <c r="O232" i="72"/>
  <c r="O229" i="71"/>
  <c r="O125" i="52"/>
  <c r="O44" i="53"/>
  <c r="O256" i="69"/>
  <c r="O262" i="66"/>
  <c r="O62" i="51"/>
  <c r="O260" i="66"/>
  <c r="O338" i="68"/>
  <c r="O261" i="71"/>
  <c r="O162" i="52"/>
  <c r="O277" i="64"/>
  <c r="O261" i="65"/>
  <c r="O260" i="67"/>
  <c r="O229" i="69"/>
  <c r="O246" i="71"/>
  <c r="O280" i="70"/>
  <c r="O162" i="51"/>
  <c r="O238" i="67"/>
  <c r="O28" i="52"/>
  <c r="O47" i="51"/>
  <c r="O252" i="67"/>
  <c r="O128" i="51"/>
  <c r="O238" i="70"/>
  <c r="O279" i="64"/>
  <c r="O250" i="71"/>
  <c r="O279" i="67"/>
  <c r="O25" i="53"/>
  <c r="O310" i="64"/>
  <c r="O270" i="71"/>
  <c r="O285" i="68"/>
  <c r="O286" i="68"/>
  <c r="O279" i="70"/>
  <c r="O247" i="72"/>
  <c r="O106" i="51"/>
  <c r="O273" i="67"/>
  <c r="O283" i="68"/>
  <c r="O252" i="71"/>
  <c r="O241" i="70"/>
  <c r="O253" i="70"/>
  <c r="O256" i="67"/>
  <c r="O238" i="66"/>
  <c r="O264" i="70"/>
  <c r="O225" i="72"/>
  <c r="O257" i="66"/>
  <c r="O66" i="51"/>
  <c r="O240" i="70"/>
  <c r="O292" i="68"/>
  <c r="O261" i="67"/>
  <c r="O316" i="68"/>
  <c r="O248" i="70"/>
  <c r="O310" i="68"/>
  <c r="O239" i="69"/>
  <c r="O253" i="65"/>
  <c r="O230" i="66"/>
  <c r="O269" i="72"/>
  <c r="O82" i="51"/>
  <c r="O298" i="68"/>
  <c r="O125" i="51"/>
  <c r="O241" i="66"/>
  <c r="O234" i="71"/>
  <c r="O256" i="64"/>
  <c r="O243" i="70"/>
  <c r="O335" i="68"/>
  <c r="O161" i="53"/>
  <c r="O248" i="67"/>
  <c r="O305" i="68"/>
  <c r="O81" i="53"/>
  <c r="O281" i="68"/>
  <c r="O232" i="65"/>
  <c r="O143" i="52"/>
  <c r="O282" i="68"/>
  <c r="O247" i="66"/>
  <c r="O264" i="69"/>
  <c r="O62" i="52"/>
  <c r="O230" i="67"/>
  <c r="O227" i="70"/>
  <c r="O124" i="51"/>
  <c r="O230" i="69"/>
  <c r="O252" i="64"/>
  <c r="O3" i="53"/>
  <c r="O246" i="70"/>
  <c r="O227" i="65"/>
  <c r="O227" i="66"/>
  <c r="O227" i="67"/>
  <c r="O245" i="70"/>
  <c r="O246" i="67"/>
  <c r="O265" i="66"/>
  <c r="O226" i="65"/>
  <c r="O264" i="66"/>
  <c r="O18" i="15"/>
  <c r="O13" i="15"/>
  <c r="O12" i="15"/>
  <c r="O11" i="15"/>
  <c r="O10" i="15"/>
  <c r="O9" i="15"/>
  <c r="O8" i="15"/>
  <c r="O7" i="15"/>
  <c r="O6" i="15"/>
  <c r="O5" i="15"/>
  <c r="O30" i="16"/>
  <c r="O19" i="16"/>
  <c r="O5" i="16"/>
  <c r="O30" i="17"/>
  <c r="O29" i="17"/>
  <c r="O28" i="17"/>
  <c r="O21" i="16"/>
  <c r="O18" i="16"/>
  <c r="O7" i="16"/>
  <c r="O9" i="17"/>
  <c r="O8" i="17"/>
  <c r="O19" i="15"/>
  <c r="O24" i="16"/>
  <c r="O32" i="15"/>
  <c r="O31" i="15"/>
  <c r="O30" i="15"/>
  <c r="O29" i="15"/>
  <c r="O28" i="15"/>
  <c r="O26" i="15"/>
  <c r="O25" i="15"/>
  <c r="O24" i="15"/>
  <c r="O22" i="15"/>
  <c r="O21" i="15"/>
  <c r="O20" i="15"/>
  <c r="O31" i="16"/>
  <c r="O22" i="17"/>
  <c r="O21" i="17"/>
  <c r="O20" i="17"/>
  <c r="O19" i="17"/>
  <c r="O7" i="17"/>
  <c r="O6" i="17"/>
  <c r="O5" i="17"/>
  <c r="O6" i="16"/>
  <c r="O18" i="17"/>
  <c r="O8" i="16"/>
  <c r="O22" i="16"/>
  <c r="O20" i="16"/>
  <c r="O32" i="16"/>
  <c r="O16" i="16"/>
  <c r="O10" i="16"/>
  <c r="O25" i="16"/>
  <c r="O9" i="16"/>
  <c r="O26" i="16"/>
  <c r="O12" i="16"/>
  <c r="O14" i="16"/>
  <c r="O28" i="16"/>
  <c r="O29" i="16"/>
  <c r="O13" i="16"/>
  <c r="O11" i="16"/>
  <c r="O17" i="17"/>
  <c r="O14" i="15"/>
  <c r="O123" i="29"/>
  <c r="O139" i="29"/>
  <c r="O128" i="29"/>
  <c r="O144" i="6"/>
  <c r="O168" i="6"/>
  <c r="F164" i="6"/>
  <c r="F140" i="6"/>
  <c r="D15" i="15"/>
  <c r="L4" i="15"/>
  <c r="P149" i="6"/>
  <c r="P173" i="6"/>
  <c r="P127" i="6"/>
  <c r="P160" i="6"/>
  <c r="P136" i="6"/>
  <c r="P141" i="6"/>
  <c r="P117" i="53"/>
  <c r="P267" i="69"/>
  <c r="P278" i="69"/>
  <c r="P313" i="64"/>
  <c r="P305" i="64"/>
  <c r="P267" i="65"/>
  <c r="P114" i="52"/>
  <c r="P115" i="53"/>
  <c r="P18" i="53"/>
  <c r="P274" i="65"/>
  <c r="P16" i="53"/>
  <c r="P174" i="53"/>
  <c r="P112" i="52"/>
  <c r="P36" i="53"/>
  <c r="P135" i="53"/>
  <c r="P115" i="52"/>
  <c r="P342" i="68"/>
  <c r="P153" i="53"/>
  <c r="P264" i="72"/>
  <c r="P14" i="53"/>
  <c r="P113" i="51"/>
  <c r="P268" i="71"/>
  <c r="P267" i="66"/>
  <c r="P330" i="68"/>
  <c r="P8" i="53"/>
  <c r="P278" i="65"/>
  <c r="P112" i="53"/>
  <c r="P173" i="53"/>
  <c r="P73" i="53"/>
  <c r="P147" i="53"/>
  <c r="P118" i="53"/>
  <c r="P155" i="53"/>
  <c r="P56" i="53"/>
  <c r="P337" i="68"/>
  <c r="P76" i="53"/>
  <c r="P297" i="64"/>
  <c r="P53" i="51"/>
  <c r="P10" i="51"/>
  <c r="P46" i="51"/>
  <c r="P255" i="69"/>
  <c r="P277" i="66"/>
  <c r="P267" i="72"/>
  <c r="P86" i="51"/>
  <c r="P96" i="51"/>
  <c r="P271" i="70"/>
  <c r="P49" i="53"/>
  <c r="P100" i="52"/>
  <c r="P144" i="53"/>
  <c r="P164" i="53"/>
  <c r="P106" i="53"/>
  <c r="P307" i="64"/>
  <c r="P18" i="51"/>
  <c r="P277" i="65"/>
  <c r="P79" i="51"/>
  <c r="P332" i="68"/>
  <c r="P27" i="51"/>
  <c r="P301" i="68"/>
  <c r="P95" i="52"/>
  <c r="P117" i="52"/>
  <c r="P100" i="51"/>
  <c r="P272" i="70"/>
  <c r="P78" i="53"/>
  <c r="P148" i="51"/>
  <c r="P37" i="51"/>
  <c r="P22" i="52"/>
  <c r="P176" i="52"/>
  <c r="P68" i="52"/>
  <c r="P150" i="52"/>
  <c r="P141" i="51"/>
  <c r="P173" i="52"/>
  <c r="P242" i="65"/>
  <c r="P240" i="65"/>
  <c r="P34" i="52"/>
  <c r="P73" i="51"/>
  <c r="P140" i="53"/>
  <c r="P153" i="51"/>
  <c r="P141" i="52"/>
  <c r="P147" i="52"/>
  <c r="P250" i="65"/>
  <c r="P90" i="52"/>
  <c r="P97" i="51"/>
  <c r="P12" i="52"/>
  <c r="P131" i="51"/>
  <c r="P130" i="51"/>
  <c r="P50" i="53"/>
  <c r="P286" i="68"/>
  <c r="P5" i="53"/>
  <c r="P133" i="51"/>
  <c r="P118" i="52"/>
  <c r="P120" i="53"/>
  <c r="P83" i="52"/>
  <c r="P10" i="52"/>
  <c r="P145" i="52"/>
  <c r="P236" i="65"/>
  <c r="P13" i="52"/>
  <c r="P235" i="65"/>
  <c r="P48" i="51"/>
  <c r="P52" i="52"/>
  <c r="P149" i="51"/>
  <c r="P111" i="51"/>
  <c r="P11" i="52"/>
  <c r="P93" i="53"/>
  <c r="P176" i="53"/>
  <c r="P127" i="51"/>
  <c r="P154" i="52"/>
  <c r="P51" i="52"/>
  <c r="P64" i="53"/>
  <c r="P60" i="51"/>
  <c r="P167" i="51"/>
  <c r="P269" i="71"/>
  <c r="P71" i="53"/>
  <c r="P237" i="66"/>
  <c r="P90" i="51"/>
  <c r="P87" i="52"/>
  <c r="P260" i="72"/>
  <c r="P300" i="64"/>
  <c r="P60" i="52"/>
  <c r="P168" i="52"/>
  <c r="P65" i="52"/>
  <c r="P11" i="53"/>
  <c r="P33" i="52"/>
  <c r="P71" i="51"/>
  <c r="P33" i="51"/>
  <c r="P339" i="68"/>
  <c r="P168" i="51"/>
  <c r="P236" i="66"/>
  <c r="P121" i="53"/>
  <c r="P93" i="51"/>
  <c r="P54" i="51"/>
  <c r="P231" i="66"/>
  <c r="P30" i="52"/>
  <c r="P166" i="51"/>
  <c r="P169" i="52"/>
  <c r="P290" i="68"/>
  <c r="P70" i="52"/>
  <c r="P155" i="51"/>
  <c r="P45" i="52"/>
  <c r="P70" i="53"/>
  <c r="P175" i="53"/>
  <c r="P129" i="51"/>
  <c r="P139" i="53"/>
  <c r="P26" i="53"/>
  <c r="P50" i="51"/>
  <c r="P10" i="53"/>
  <c r="P38" i="51"/>
  <c r="P265" i="69"/>
  <c r="P92" i="51"/>
  <c r="P20" i="51"/>
  <c r="P88" i="52"/>
  <c r="P31" i="52"/>
  <c r="P17" i="52"/>
  <c r="P108" i="52"/>
  <c r="P320" i="68"/>
  <c r="P85" i="52"/>
  <c r="P255" i="71"/>
  <c r="P258" i="66"/>
  <c r="P288" i="64"/>
  <c r="P273" i="67"/>
  <c r="P261" i="70"/>
  <c r="P262" i="69"/>
  <c r="P287" i="64"/>
  <c r="P247" i="67"/>
  <c r="P266" i="66"/>
  <c r="P259" i="65"/>
  <c r="P232" i="71"/>
  <c r="P47" i="52"/>
  <c r="P273" i="66"/>
  <c r="P235" i="66"/>
  <c r="P226" i="72"/>
  <c r="P272" i="67"/>
  <c r="P262" i="66"/>
  <c r="P312" i="68"/>
  <c r="P263" i="64"/>
  <c r="P231" i="69"/>
  <c r="P4" i="53"/>
  <c r="P231" i="71"/>
  <c r="P245" i="72"/>
  <c r="P227" i="72"/>
  <c r="P259" i="66"/>
  <c r="P235" i="72"/>
  <c r="P259" i="67"/>
  <c r="P109" i="51"/>
  <c r="P315" i="68"/>
  <c r="P254" i="70"/>
  <c r="P238" i="65"/>
  <c r="P255" i="72"/>
  <c r="P275" i="64"/>
  <c r="P283" i="68"/>
  <c r="P241" i="69"/>
  <c r="P231" i="70"/>
  <c r="P44" i="52"/>
  <c r="P245" i="71"/>
  <c r="P233" i="67"/>
  <c r="P313" i="68"/>
  <c r="P251" i="67"/>
  <c r="P161" i="53"/>
  <c r="P283" i="64"/>
  <c r="P322" i="68"/>
  <c r="P296" i="64"/>
  <c r="P233" i="70"/>
  <c r="P323" i="68"/>
  <c r="P240" i="70"/>
  <c r="P338" i="68"/>
  <c r="P49" i="51"/>
  <c r="P270" i="67"/>
  <c r="P248" i="72"/>
  <c r="P164" i="52"/>
  <c r="P258" i="70"/>
  <c r="P280" i="67"/>
  <c r="P68" i="51"/>
  <c r="P28" i="51"/>
  <c r="P128" i="52"/>
  <c r="P311" i="68"/>
  <c r="P264" i="70"/>
  <c r="P248" i="65"/>
  <c r="P248" i="71"/>
  <c r="P228" i="71"/>
  <c r="P340" i="68"/>
  <c r="P290" i="64"/>
  <c r="P162" i="52"/>
  <c r="P269" i="72"/>
  <c r="P235" i="71"/>
  <c r="P252" i="66"/>
  <c r="P241" i="65"/>
  <c r="P252" i="71"/>
  <c r="P106" i="52"/>
  <c r="P258" i="65"/>
  <c r="P30" i="51"/>
  <c r="P257" i="65"/>
  <c r="P244" i="72"/>
  <c r="P43" i="53"/>
  <c r="P227" i="67"/>
  <c r="P265" i="65"/>
  <c r="P43" i="51"/>
  <c r="P3" i="51"/>
  <c r="P240" i="71"/>
  <c r="P105" i="51"/>
  <c r="P295" i="64"/>
  <c r="P274" i="64"/>
  <c r="P161" i="51"/>
  <c r="P246" i="66"/>
  <c r="P124" i="52"/>
  <c r="P230" i="67"/>
  <c r="P81" i="51"/>
  <c r="P280" i="68"/>
  <c r="P219" i="71"/>
  <c r="P246" i="69"/>
  <c r="P252" i="64"/>
  <c r="P226" i="65"/>
  <c r="P294" i="64"/>
  <c r="P226" i="69"/>
  <c r="P75" i="53"/>
  <c r="P271" i="72"/>
  <c r="P265" i="72"/>
  <c r="P281" i="70"/>
  <c r="P65" i="53"/>
  <c r="P278" i="70"/>
  <c r="P29" i="53"/>
  <c r="P171" i="53"/>
  <c r="P37" i="53"/>
  <c r="P91" i="53"/>
  <c r="P269" i="70"/>
  <c r="P115" i="51"/>
  <c r="P267" i="70"/>
  <c r="P281" i="66"/>
  <c r="P235" i="69"/>
  <c r="P345" i="68"/>
  <c r="P159" i="53"/>
  <c r="P97" i="53"/>
  <c r="P110" i="53"/>
  <c r="P281" i="69"/>
  <c r="P101" i="53"/>
  <c r="P264" i="71"/>
  <c r="P133" i="53"/>
  <c r="P137" i="53"/>
  <c r="P74" i="53"/>
  <c r="P34" i="53"/>
  <c r="P57" i="53"/>
  <c r="P98" i="53"/>
  <c r="P145" i="53"/>
  <c r="P15" i="53"/>
  <c r="P38" i="53"/>
  <c r="P131" i="53"/>
  <c r="P116" i="53"/>
  <c r="P274" i="70"/>
  <c r="P72" i="53"/>
  <c r="P138" i="53"/>
  <c r="P72" i="51"/>
  <c r="P344" i="68"/>
  <c r="P146" i="53"/>
  <c r="P277" i="70"/>
  <c r="P15" i="51"/>
  <c r="P269" i="66"/>
  <c r="P41" i="51"/>
  <c r="P136" i="51"/>
  <c r="P109" i="53"/>
  <c r="P172" i="51"/>
  <c r="P277" i="69"/>
  <c r="P276" i="69"/>
  <c r="P77" i="52"/>
  <c r="P276" i="66"/>
  <c r="P269" i="67"/>
  <c r="P47" i="53"/>
  <c r="P28" i="53"/>
  <c r="P162" i="53"/>
  <c r="P257" i="72"/>
  <c r="P65" i="51"/>
  <c r="P9" i="53"/>
  <c r="P239" i="66"/>
  <c r="P26" i="51"/>
  <c r="P121" i="52"/>
  <c r="P169" i="53"/>
  <c r="P256" i="72"/>
  <c r="P131" i="52"/>
  <c r="P118" i="51"/>
  <c r="P5" i="52"/>
  <c r="P158" i="51"/>
  <c r="P148" i="53"/>
  <c r="P30" i="53"/>
  <c r="P134" i="52"/>
  <c r="P119" i="51"/>
  <c r="P74" i="52"/>
  <c r="P310" i="64"/>
  <c r="P231" i="65"/>
  <c r="P167" i="53"/>
  <c r="P77" i="53"/>
  <c r="P83" i="51"/>
  <c r="P122" i="51"/>
  <c r="P126" i="51"/>
  <c r="P74" i="51"/>
  <c r="P31" i="53"/>
  <c r="P270" i="69"/>
  <c r="P228" i="67"/>
  <c r="P78" i="51"/>
  <c r="P148" i="52"/>
  <c r="P67" i="51"/>
  <c r="P233" i="65"/>
  <c r="P135" i="51"/>
  <c r="P22" i="51"/>
  <c r="P92" i="52"/>
  <c r="P89" i="53"/>
  <c r="P73" i="52"/>
  <c r="P69" i="51"/>
  <c r="P139" i="52"/>
  <c r="P171" i="51"/>
  <c r="P19" i="51"/>
  <c r="P268" i="66"/>
  <c r="P76" i="51"/>
  <c r="P107" i="52"/>
  <c r="P256" i="67"/>
  <c r="P177" i="52"/>
  <c r="P98" i="52"/>
  <c r="P257" i="64"/>
  <c r="P270" i="70"/>
  <c r="P78" i="52"/>
  <c r="P29" i="51"/>
  <c r="P110" i="51"/>
  <c r="P96" i="52"/>
  <c r="P45" i="53"/>
  <c r="P88" i="51"/>
  <c r="P130" i="52"/>
  <c r="P120" i="52"/>
  <c r="P228" i="66"/>
  <c r="P335" i="68"/>
  <c r="P170" i="51"/>
  <c r="P56" i="51"/>
  <c r="P172" i="52"/>
  <c r="P135" i="52"/>
  <c r="P333" i="68"/>
  <c r="P163" i="52"/>
  <c r="P126" i="52"/>
  <c r="P243" i="65"/>
  <c r="P232" i="65"/>
  <c r="P100" i="53"/>
  <c r="P102" i="53"/>
  <c r="P152" i="51"/>
  <c r="P41" i="52"/>
  <c r="P83" i="53"/>
  <c r="P253" i="65"/>
  <c r="P51" i="51"/>
  <c r="P50" i="52"/>
  <c r="P176" i="51"/>
  <c r="P69" i="53"/>
  <c r="P233" i="66"/>
  <c r="P173" i="51"/>
  <c r="P140" i="52"/>
  <c r="P14" i="51"/>
  <c r="P35" i="52"/>
  <c r="P137" i="51"/>
  <c r="P132" i="51"/>
  <c r="P26" i="52"/>
  <c r="P129" i="52"/>
  <c r="P59" i="53"/>
  <c r="P174" i="51"/>
  <c r="P5" i="51"/>
  <c r="P70" i="51"/>
  <c r="P18" i="52"/>
  <c r="P278" i="64"/>
  <c r="P102" i="52"/>
  <c r="P122" i="52"/>
  <c r="P56" i="52"/>
  <c r="P102" i="51"/>
  <c r="P255" i="70"/>
  <c r="P264" i="64"/>
  <c r="P243" i="72"/>
  <c r="P239" i="69"/>
  <c r="P260" i="66"/>
  <c r="P250" i="66"/>
  <c r="P261" i="67"/>
  <c r="P238" i="69"/>
  <c r="P242" i="71"/>
  <c r="P234" i="67"/>
  <c r="P255" i="67"/>
  <c r="P280" i="70"/>
  <c r="P304" i="64"/>
  <c r="P233" i="71"/>
  <c r="P232" i="67"/>
  <c r="P125" i="51"/>
  <c r="P277" i="64"/>
  <c r="P234" i="66"/>
  <c r="P238" i="70"/>
  <c r="P250" i="70"/>
  <c r="P144" i="52"/>
  <c r="P233" i="72"/>
  <c r="P249" i="71"/>
  <c r="P238" i="67"/>
  <c r="P254" i="66"/>
  <c r="P266" i="65"/>
  <c r="P229" i="65"/>
  <c r="P247" i="72"/>
  <c r="P261" i="72"/>
  <c r="P273" i="65"/>
  <c r="P263" i="72"/>
  <c r="P242" i="70"/>
  <c r="P44" i="51"/>
  <c r="P251" i="72"/>
  <c r="P128" i="51"/>
  <c r="P87" i="51"/>
  <c r="P240" i="69"/>
  <c r="P250" i="71"/>
  <c r="P258" i="67"/>
  <c r="P63" i="51"/>
  <c r="P228" i="72"/>
  <c r="P66" i="52"/>
  <c r="P224" i="72"/>
  <c r="P252" i="67"/>
  <c r="P300" i="68"/>
  <c r="P224" i="71"/>
  <c r="P7" i="51"/>
  <c r="P259" i="70"/>
  <c r="P66" i="51"/>
  <c r="P261" i="71"/>
  <c r="P256" i="64"/>
  <c r="P336" i="68"/>
  <c r="P305" i="68"/>
  <c r="P82" i="53"/>
  <c r="P237" i="70"/>
  <c r="P286" i="64"/>
  <c r="P254" i="67"/>
  <c r="P281" i="64"/>
  <c r="P227" i="66"/>
  <c r="P271" i="65"/>
  <c r="P4" i="51"/>
  <c r="P309" i="68"/>
  <c r="P7" i="52"/>
  <c r="P44" i="53"/>
  <c r="P285" i="64"/>
  <c r="P239" i="70"/>
  <c r="P252" i="70"/>
  <c r="P243" i="69"/>
  <c r="P252" i="72"/>
  <c r="P229" i="66"/>
  <c r="P292" i="64"/>
  <c r="P280" i="66"/>
  <c r="P282" i="64"/>
  <c r="P109" i="52"/>
  <c r="P311" i="64"/>
  <c r="P82" i="52"/>
  <c r="P271" i="66"/>
  <c r="P229" i="72"/>
  <c r="P227" i="65"/>
  <c r="P249" i="70"/>
  <c r="P62" i="52"/>
  <c r="P62" i="51"/>
  <c r="P62" i="53"/>
  <c r="P143" i="51"/>
  <c r="P265" i="67"/>
  <c r="P222" i="71"/>
  <c r="P249" i="67"/>
  <c r="P220" i="72"/>
  <c r="P247" i="69"/>
  <c r="P24" i="53"/>
  <c r="P222" i="72"/>
  <c r="P229" i="70"/>
  <c r="P3" i="52"/>
  <c r="P230" i="70"/>
  <c r="P264" i="65"/>
  <c r="P245" i="66"/>
  <c r="P264" i="67"/>
  <c r="P245" i="65"/>
  <c r="P237" i="72"/>
  <c r="P245" i="70"/>
  <c r="P119" i="53"/>
  <c r="P55" i="53"/>
  <c r="P129" i="53"/>
  <c r="P309" i="64"/>
  <c r="P236" i="69"/>
  <c r="P165" i="53"/>
  <c r="P341" i="68"/>
  <c r="P134" i="53"/>
  <c r="P265" i="71"/>
  <c r="P128" i="53"/>
  <c r="P60" i="53"/>
  <c r="P275" i="69"/>
  <c r="P275" i="67"/>
  <c r="P275" i="66"/>
  <c r="P274" i="66"/>
  <c r="P22" i="53"/>
  <c r="P48" i="53"/>
  <c r="P271" i="71"/>
  <c r="P86" i="53"/>
  <c r="P234" i="69"/>
  <c r="P163" i="53"/>
  <c r="P277" i="67"/>
  <c r="P278" i="66"/>
  <c r="P276" i="67"/>
  <c r="P278" i="67"/>
  <c r="P114" i="53"/>
  <c r="P84" i="53"/>
  <c r="P96" i="53"/>
  <c r="P259" i="72"/>
  <c r="P6" i="53"/>
  <c r="P113" i="52"/>
  <c r="P170" i="53"/>
  <c r="P268" i="72"/>
  <c r="P53" i="53"/>
  <c r="P103" i="53"/>
  <c r="P141" i="53"/>
  <c r="P12" i="53"/>
  <c r="P17" i="51"/>
  <c r="P299" i="64"/>
  <c r="P254" i="69"/>
  <c r="P258" i="72"/>
  <c r="P130" i="53"/>
  <c r="P175" i="51"/>
  <c r="P233" i="69"/>
  <c r="P267" i="71"/>
  <c r="P19" i="53"/>
  <c r="P101" i="51"/>
  <c r="P266" i="71"/>
  <c r="P7" i="53"/>
  <c r="P154" i="51"/>
  <c r="P32" i="53"/>
  <c r="P259" i="71"/>
  <c r="P276" i="65"/>
  <c r="P125" i="53"/>
  <c r="P34" i="51"/>
  <c r="P66" i="53"/>
  <c r="P260" i="64"/>
  <c r="P97" i="52"/>
  <c r="P157" i="53"/>
  <c r="P94" i="52"/>
  <c r="P151" i="52"/>
  <c r="P331" i="68"/>
  <c r="P48" i="52"/>
  <c r="P52" i="51"/>
  <c r="P91" i="51"/>
  <c r="P94" i="51"/>
  <c r="P153" i="52"/>
  <c r="P103" i="51"/>
  <c r="P127" i="52"/>
  <c r="P167" i="52"/>
  <c r="P268" i="67"/>
  <c r="P120" i="51"/>
  <c r="P49" i="52"/>
  <c r="P158" i="53"/>
  <c r="P45" i="51"/>
  <c r="P16" i="51"/>
  <c r="P57" i="52"/>
  <c r="P116" i="51"/>
  <c r="P169" i="51"/>
  <c r="P259" i="64"/>
  <c r="P299" i="68"/>
  <c r="P110" i="52"/>
  <c r="P150" i="51"/>
  <c r="P327" i="68"/>
  <c r="P132" i="52"/>
  <c r="P268" i="64"/>
  <c r="P253" i="70"/>
  <c r="P89" i="51"/>
  <c r="P52" i="53"/>
  <c r="P265" i="70"/>
  <c r="P58" i="53"/>
  <c r="P134" i="51"/>
  <c r="P9" i="52"/>
  <c r="P108" i="51"/>
  <c r="P296" i="68"/>
  <c r="P237" i="67"/>
  <c r="P174" i="52"/>
  <c r="P268" i="69"/>
  <c r="P29" i="52"/>
  <c r="P151" i="51"/>
  <c r="P346" i="68"/>
  <c r="P92" i="53"/>
  <c r="P87" i="53"/>
  <c r="P271" i="64"/>
  <c r="P155" i="52"/>
  <c r="P121" i="51"/>
  <c r="P76" i="52"/>
  <c r="P116" i="52"/>
  <c r="P99" i="52"/>
  <c r="P267" i="64"/>
  <c r="P243" i="66"/>
  <c r="P279" i="70"/>
  <c r="P258" i="64"/>
  <c r="P91" i="52"/>
  <c r="P19" i="52"/>
  <c r="P156" i="51"/>
  <c r="P111" i="52"/>
  <c r="P55" i="51"/>
  <c r="P6" i="51"/>
  <c r="P124" i="53"/>
  <c r="P298" i="64"/>
  <c r="P262" i="64"/>
  <c r="P101" i="52"/>
  <c r="P67" i="52"/>
  <c r="P88" i="53"/>
  <c r="P21" i="52"/>
  <c r="P64" i="52"/>
  <c r="P139" i="51"/>
  <c r="P51" i="53"/>
  <c r="P21" i="53"/>
  <c r="P84" i="52"/>
  <c r="P14" i="52"/>
  <c r="P292" i="68"/>
  <c r="P93" i="52"/>
  <c r="P40" i="53"/>
  <c r="P279" i="69"/>
  <c r="P58" i="52"/>
  <c r="P59" i="51"/>
  <c r="P150" i="53"/>
  <c r="P13" i="53"/>
  <c r="P166" i="52"/>
  <c r="P240" i="67"/>
  <c r="P32" i="52"/>
  <c r="P165" i="51"/>
  <c r="P168" i="53"/>
  <c r="P11" i="51"/>
  <c r="P303" i="64"/>
  <c r="P40" i="52"/>
  <c r="P20" i="53"/>
  <c r="P253" i="69"/>
  <c r="P157" i="52"/>
  <c r="P241" i="67"/>
  <c r="P261" i="64"/>
  <c r="P230" i="66"/>
  <c r="P303" i="68"/>
  <c r="P266" i="64"/>
  <c r="P253" i="71"/>
  <c r="P241" i="66"/>
  <c r="P230" i="72"/>
  <c r="P298" i="68"/>
  <c r="P291" i="64"/>
  <c r="P251" i="70"/>
  <c r="P256" i="70"/>
  <c r="P25" i="51"/>
  <c r="P262" i="70"/>
  <c r="P270" i="71"/>
  <c r="P256" i="65"/>
  <c r="P244" i="71"/>
  <c r="P164" i="51"/>
  <c r="P144" i="51"/>
  <c r="P318" i="68"/>
  <c r="P295" i="68"/>
  <c r="P266" i="67"/>
  <c r="P241" i="71"/>
  <c r="P287" i="68"/>
  <c r="P82" i="51"/>
  <c r="P249" i="65"/>
  <c r="P232" i="69"/>
  <c r="P253" i="66"/>
  <c r="P281" i="68"/>
  <c r="P247" i="65"/>
  <c r="P221" i="72"/>
  <c r="P257" i="66"/>
  <c r="P279" i="65"/>
  <c r="P247" i="66"/>
  <c r="P279" i="68"/>
  <c r="P239" i="67"/>
  <c r="P232" i="72"/>
  <c r="P251" i="69"/>
  <c r="P234" i="70"/>
  <c r="P282" i="68"/>
  <c r="P257" i="70"/>
  <c r="P260" i="70"/>
  <c r="P63" i="52"/>
  <c r="P306" i="68"/>
  <c r="P260" i="67"/>
  <c r="P301" i="64"/>
  <c r="P262" i="71"/>
  <c r="P162" i="51"/>
  <c r="P228" i="65"/>
  <c r="P321" i="68"/>
  <c r="P248" i="66"/>
  <c r="P251" i="66"/>
  <c r="P255" i="65"/>
  <c r="P248" i="67"/>
  <c r="P259" i="69"/>
  <c r="P254" i="65"/>
  <c r="P251" i="65"/>
  <c r="P262" i="67"/>
  <c r="P270" i="64"/>
  <c r="P246" i="71"/>
  <c r="P225" i="72"/>
  <c r="P284" i="64"/>
  <c r="P105" i="53"/>
  <c r="P232" i="66"/>
  <c r="P242" i="72"/>
  <c r="P285" i="68"/>
  <c r="P250" i="72"/>
  <c r="P247" i="71"/>
  <c r="P236" i="67"/>
  <c r="P289" i="64"/>
  <c r="P310" i="68"/>
  <c r="P229" i="71"/>
  <c r="P261" i="65"/>
  <c r="P308" i="68"/>
  <c r="P250" i="67"/>
  <c r="P234" i="71"/>
  <c r="P258" i="69"/>
  <c r="P291" i="68"/>
  <c r="P247" i="70"/>
  <c r="P229" i="69"/>
  <c r="P248" i="69"/>
  <c r="P43" i="52"/>
  <c r="P161" i="52"/>
  <c r="P3" i="53"/>
  <c r="P246" i="67"/>
  <c r="P143" i="52"/>
  <c r="P265" i="66"/>
  <c r="P24" i="51"/>
  <c r="P81" i="53"/>
  <c r="P228" i="70"/>
  <c r="P238" i="71"/>
  <c r="P220" i="71"/>
  <c r="P230" i="69"/>
  <c r="P307" i="68"/>
  <c r="P273" i="64"/>
  <c r="P219" i="72"/>
  <c r="P237" i="71"/>
  <c r="P264" i="66"/>
  <c r="P245" i="69"/>
  <c r="P274" i="69"/>
  <c r="P108" i="53"/>
  <c r="P267" i="67"/>
  <c r="P275" i="65"/>
  <c r="P275" i="70"/>
  <c r="P46" i="53"/>
  <c r="P281" i="65"/>
  <c r="P177" i="53"/>
  <c r="P113" i="53"/>
  <c r="P114" i="51"/>
  <c r="P54" i="53"/>
  <c r="P112" i="51"/>
  <c r="P152" i="53"/>
  <c r="P99" i="53"/>
  <c r="P41" i="53"/>
  <c r="P126" i="53"/>
  <c r="P67" i="53"/>
  <c r="P27" i="53"/>
  <c r="P17" i="53"/>
  <c r="P136" i="53"/>
  <c r="P281" i="67"/>
  <c r="P35" i="53"/>
  <c r="P172" i="53"/>
  <c r="P132" i="53"/>
  <c r="P274" i="67"/>
  <c r="P79" i="53"/>
  <c r="P107" i="53"/>
  <c r="P252" i="69"/>
  <c r="P154" i="53"/>
  <c r="P156" i="53"/>
  <c r="P127" i="53"/>
  <c r="P95" i="53"/>
  <c r="P122" i="53"/>
  <c r="P347" i="68"/>
  <c r="P306" i="64"/>
  <c r="P16" i="52"/>
  <c r="P21" i="51"/>
  <c r="P269" i="65"/>
  <c r="P266" i="72"/>
  <c r="P269" i="69"/>
  <c r="P343" i="68"/>
  <c r="P257" i="71"/>
  <c r="P272" i="69"/>
  <c r="P276" i="70"/>
  <c r="P85" i="53"/>
  <c r="P39" i="53"/>
  <c r="P266" i="70"/>
  <c r="P349" i="68"/>
  <c r="P273" i="70"/>
  <c r="P36" i="51"/>
  <c r="P268" i="70"/>
  <c r="P308" i="64"/>
  <c r="P266" i="69"/>
  <c r="P271" i="69"/>
  <c r="P273" i="69"/>
  <c r="P235" i="67"/>
  <c r="P107" i="51"/>
  <c r="P138" i="51"/>
  <c r="P68" i="53"/>
  <c r="P237" i="65"/>
  <c r="P55" i="52"/>
  <c r="P35" i="51"/>
  <c r="P99" i="51"/>
  <c r="P33" i="53"/>
  <c r="P157" i="51"/>
  <c r="P86" i="52"/>
  <c r="P268" i="65"/>
  <c r="P170" i="52"/>
  <c r="P293" i="68"/>
  <c r="P175" i="52"/>
  <c r="P147" i="51"/>
  <c r="P119" i="52"/>
  <c r="P171" i="52"/>
  <c r="P149" i="53"/>
  <c r="P39" i="52"/>
  <c r="P152" i="52"/>
  <c r="P37" i="52"/>
  <c r="P85" i="51"/>
  <c r="P133" i="52"/>
  <c r="P243" i="67"/>
  <c r="P258" i="71"/>
  <c r="P89" i="52"/>
  <c r="P31" i="51"/>
  <c r="P15" i="52"/>
  <c r="P257" i="69"/>
  <c r="P137" i="52"/>
  <c r="P294" i="68"/>
  <c r="P39" i="51"/>
  <c r="P8" i="52"/>
  <c r="P77" i="51"/>
  <c r="P27" i="52"/>
  <c r="P75" i="51"/>
  <c r="P289" i="68"/>
  <c r="P165" i="52"/>
  <c r="P256" i="71"/>
  <c r="P136" i="52"/>
  <c r="P138" i="52"/>
  <c r="P284" i="68"/>
  <c r="P163" i="51"/>
  <c r="P57" i="51"/>
  <c r="P98" i="51"/>
  <c r="P242" i="67"/>
  <c r="P151" i="53"/>
  <c r="P272" i="65"/>
  <c r="P72" i="52"/>
  <c r="P94" i="53"/>
  <c r="P269" i="64"/>
  <c r="P279" i="64"/>
  <c r="P251" i="71"/>
  <c r="P166" i="53"/>
  <c r="P242" i="66"/>
  <c r="P53" i="52"/>
  <c r="P288" i="68"/>
  <c r="P111" i="53"/>
  <c r="P117" i="51"/>
  <c r="P71" i="52"/>
  <c r="P13" i="51"/>
  <c r="P140" i="51"/>
  <c r="P159" i="52"/>
  <c r="P156" i="52"/>
  <c r="P158" i="52"/>
  <c r="P270" i="65"/>
  <c r="P79" i="52"/>
  <c r="P69" i="52"/>
  <c r="P75" i="52"/>
  <c r="P149" i="52"/>
  <c r="P40" i="51"/>
  <c r="P36" i="52"/>
  <c r="P6" i="52"/>
  <c r="P64" i="51"/>
  <c r="P46" i="52"/>
  <c r="P58" i="51"/>
  <c r="P262" i="72"/>
  <c r="P59" i="52"/>
  <c r="P240" i="66"/>
  <c r="P12" i="51"/>
  <c r="P95" i="51"/>
  <c r="P32" i="51"/>
  <c r="P20" i="52"/>
  <c r="P159" i="51"/>
  <c r="P260" i="65"/>
  <c r="P234" i="65"/>
  <c r="P177" i="51"/>
  <c r="P84" i="51"/>
  <c r="P145" i="51"/>
  <c r="P38" i="52"/>
  <c r="P297" i="68"/>
  <c r="P103" i="52"/>
  <c r="P90" i="53"/>
  <c r="P8" i="51"/>
  <c r="P54" i="52"/>
  <c r="P279" i="67"/>
  <c r="P227" i="71"/>
  <c r="P253" i="72"/>
  <c r="P256" i="66"/>
  <c r="P223" i="72"/>
  <c r="P255" i="64"/>
  <c r="P270" i="66"/>
  <c r="P47" i="51"/>
  <c r="P229" i="67"/>
  <c r="P125" i="52"/>
  <c r="P261" i="66"/>
  <c r="P4" i="52"/>
  <c r="P260" i="69"/>
  <c r="P255" i="66"/>
  <c r="P230" i="71"/>
  <c r="P319" i="68"/>
  <c r="P325" i="68"/>
  <c r="P25" i="53"/>
  <c r="P260" i="71"/>
  <c r="P106" i="51"/>
  <c r="P257" i="67"/>
  <c r="P234" i="72"/>
  <c r="P243" i="70"/>
  <c r="P279" i="66"/>
  <c r="P252" i="65"/>
  <c r="P63" i="53"/>
  <c r="P348" i="68"/>
  <c r="P280" i="65"/>
  <c r="P314" i="68"/>
  <c r="P312" i="64"/>
  <c r="P28" i="52"/>
  <c r="P25" i="52"/>
  <c r="P242" i="69"/>
  <c r="P316" i="68"/>
  <c r="P143" i="53"/>
  <c r="P317" i="68"/>
  <c r="P241" i="72"/>
  <c r="P9" i="51"/>
  <c r="P236" i="70"/>
  <c r="P334" i="68"/>
  <c r="P276" i="64"/>
  <c r="P324" i="68"/>
  <c r="P225" i="71"/>
  <c r="P272" i="66"/>
  <c r="P239" i="65"/>
  <c r="P302" i="64"/>
  <c r="P264" i="69"/>
  <c r="P280" i="69"/>
  <c r="P226" i="71"/>
  <c r="P254" i="64"/>
  <c r="P261" i="69"/>
  <c r="P232" i="70"/>
  <c r="P230" i="65"/>
  <c r="P146" i="52"/>
  <c r="P231" i="72"/>
  <c r="P271" i="67"/>
  <c r="P239" i="72"/>
  <c r="P250" i="69"/>
  <c r="P280" i="64"/>
  <c r="P246" i="72"/>
  <c r="P238" i="66"/>
  <c r="P243" i="71"/>
  <c r="P223" i="71"/>
  <c r="P329" i="68"/>
  <c r="P146" i="51"/>
  <c r="P265" i="64"/>
  <c r="P241" i="70"/>
  <c r="P256" i="69"/>
  <c r="P249" i="72"/>
  <c r="P235" i="70"/>
  <c r="P263" i="71"/>
  <c r="P239" i="71"/>
  <c r="P253" i="67"/>
  <c r="P221" i="71"/>
  <c r="P237" i="69"/>
  <c r="P270" i="72"/>
  <c r="P262" i="65"/>
  <c r="P231" i="67"/>
  <c r="P105" i="52"/>
  <c r="P328" i="68"/>
  <c r="P304" i="68"/>
  <c r="P253" i="64"/>
  <c r="P238" i="72"/>
  <c r="P124" i="51"/>
  <c r="P249" i="66"/>
  <c r="P24" i="52"/>
  <c r="P240" i="72"/>
  <c r="P249" i="69"/>
  <c r="P81" i="52"/>
  <c r="P228" i="69"/>
  <c r="P226" i="66"/>
  <c r="P248" i="70"/>
  <c r="P246" i="65"/>
  <c r="P245" i="67"/>
  <c r="P227" i="69"/>
  <c r="P227" i="70"/>
  <c r="P226" i="67"/>
  <c r="P246" i="70"/>
  <c r="P226" i="70"/>
  <c r="P5" i="16"/>
  <c r="P9" i="16"/>
  <c r="P13" i="16"/>
  <c r="P20" i="16"/>
  <c r="P17" i="17"/>
  <c r="P18" i="17"/>
  <c r="P7" i="15"/>
  <c r="P11" i="15"/>
  <c r="P18" i="15"/>
  <c r="P22" i="15"/>
  <c r="P28" i="15"/>
  <c r="P32" i="15"/>
  <c r="P9" i="17"/>
  <c r="P22" i="17"/>
  <c r="P29" i="16"/>
  <c r="P6" i="16"/>
  <c r="P10" i="16"/>
  <c r="P14" i="16"/>
  <c r="P21" i="16"/>
  <c r="P8" i="15"/>
  <c r="P12" i="15"/>
  <c r="P19" i="15"/>
  <c r="P24" i="15"/>
  <c r="P29" i="15"/>
  <c r="P5" i="17"/>
  <c r="P6" i="17"/>
  <c r="P19" i="17"/>
  <c r="P29" i="17"/>
  <c r="P25" i="16"/>
  <c r="P30" i="16"/>
  <c r="P16" i="15"/>
  <c r="P7" i="16"/>
  <c r="P11" i="16"/>
  <c r="P18" i="16"/>
  <c r="P22" i="16"/>
  <c r="P9" i="15"/>
  <c r="P13" i="15"/>
  <c r="P20" i="15"/>
  <c r="P25" i="15"/>
  <c r="P30" i="15"/>
  <c r="P7" i="17"/>
  <c r="P20" i="17"/>
  <c r="P30" i="17"/>
  <c r="P26" i="16"/>
  <c r="P31" i="16"/>
  <c r="P5" i="15"/>
  <c r="P8" i="16"/>
  <c r="P12" i="16"/>
  <c r="P19" i="16"/>
  <c r="P24" i="16"/>
  <c r="P28" i="17"/>
  <c r="P6" i="15"/>
  <c r="P10" i="15"/>
  <c r="P14" i="15"/>
  <c r="P21" i="15"/>
  <c r="P26" i="15"/>
  <c r="P31" i="15"/>
  <c r="P8" i="17"/>
  <c r="P21" i="17"/>
  <c r="P28" i="16"/>
  <c r="P32" i="16"/>
  <c r="P134" i="29"/>
  <c r="P128" i="29"/>
  <c r="P167" i="6"/>
  <c r="P143" i="6"/>
  <c r="P123" i="29"/>
  <c r="P142" i="29"/>
  <c r="Q173" i="6"/>
  <c r="Q149" i="6"/>
  <c r="Q127" i="6"/>
  <c r="Q136" i="6"/>
  <c r="Q160" i="6"/>
  <c r="Q113" i="52"/>
  <c r="Q275" i="69"/>
  <c r="Q72" i="53"/>
  <c r="Q112" i="52"/>
  <c r="Q274" i="70"/>
  <c r="Q76" i="53"/>
  <c r="Q97" i="53"/>
  <c r="Q267" i="69"/>
  <c r="Q144" i="53"/>
  <c r="Q342" i="68"/>
  <c r="Q86" i="53"/>
  <c r="Q146" i="53"/>
  <c r="Q174" i="53"/>
  <c r="Q126" i="53"/>
  <c r="Q110" i="53"/>
  <c r="Q156" i="53"/>
  <c r="Q267" i="72"/>
  <c r="Q254" i="69"/>
  <c r="Q129" i="53"/>
  <c r="Q330" i="68"/>
  <c r="Q349" i="68"/>
  <c r="Q117" i="53"/>
  <c r="Q274" i="69"/>
  <c r="Q17" i="53"/>
  <c r="Q278" i="67"/>
  <c r="Q127" i="53"/>
  <c r="Q235" i="69"/>
  <c r="Q281" i="69"/>
  <c r="Q154" i="53"/>
  <c r="Q108" i="53"/>
  <c r="Q103" i="53"/>
  <c r="Q234" i="69"/>
  <c r="Q274" i="67"/>
  <c r="Q170" i="53"/>
  <c r="Q313" i="64"/>
  <c r="Q173" i="53"/>
  <c r="Q274" i="66"/>
  <c r="Q150" i="52"/>
  <c r="Q29" i="51"/>
  <c r="Q18" i="51"/>
  <c r="Q267" i="71"/>
  <c r="Q337" i="68"/>
  <c r="Q66" i="53"/>
  <c r="Q128" i="53"/>
  <c r="Q9" i="52"/>
  <c r="Q27" i="51"/>
  <c r="Q256" i="71"/>
  <c r="Q164" i="53"/>
  <c r="Q347" i="68"/>
  <c r="Q255" i="69"/>
  <c r="Q100" i="53"/>
  <c r="Q264" i="72"/>
  <c r="Q45" i="51"/>
  <c r="Q277" i="69"/>
  <c r="Q111" i="53"/>
  <c r="Q271" i="70"/>
  <c r="Q26" i="51"/>
  <c r="Q332" i="68"/>
  <c r="Q28" i="53"/>
  <c r="Q47" i="53"/>
  <c r="Q276" i="66"/>
  <c r="Q234" i="65"/>
  <c r="Q130" i="51"/>
  <c r="Q322" i="68"/>
  <c r="Q140" i="53"/>
  <c r="Q17" i="52"/>
  <c r="Q32" i="53"/>
  <c r="Q111" i="51"/>
  <c r="Q98" i="52"/>
  <c r="Q49" i="52"/>
  <c r="Q110" i="52"/>
  <c r="Q5" i="51"/>
  <c r="Q308" i="68"/>
  <c r="Q154" i="52"/>
  <c r="Q151" i="52"/>
  <c r="Q163" i="52"/>
  <c r="Q50" i="52"/>
  <c r="Q100" i="52"/>
  <c r="Q138" i="51"/>
  <c r="Q6" i="51"/>
  <c r="Q121" i="53"/>
  <c r="Q70" i="53"/>
  <c r="Q152" i="52"/>
  <c r="Q38" i="52"/>
  <c r="Q39" i="52"/>
  <c r="Q171" i="52"/>
  <c r="Q59" i="53"/>
  <c r="Q72" i="52"/>
  <c r="Q147" i="52"/>
  <c r="Q122" i="52"/>
  <c r="Q149" i="51"/>
  <c r="Q174" i="52"/>
  <c r="Q236" i="65"/>
  <c r="Q268" i="69"/>
  <c r="Q14" i="51"/>
  <c r="Q237" i="66"/>
  <c r="Q226" i="71"/>
  <c r="Q108" i="51"/>
  <c r="Q257" i="69"/>
  <c r="Q250" i="65"/>
  <c r="Q21" i="51"/>
  <c r="Q119" i="51"/>
  <c r="Q157" i="52"/>
  <c r="Q65" i="52"/>
  <c r="Q33" i="52"/>
  <c r="Q270" i="65"/>
  <c r="Q32" i="52"/>
  <c r="Q140" i="52"/>
  <c r="Q96" i="51"/>
  <c r="Q99" i="51"/>
  <c r="Q59" i="52"/>
  <c r="Q237" i="65"/>
  <c r="Q244" i="72"/>
  <c r="Q231" i="66"/>
  <c r="Q40" i="51"/>
  <c r="Q102" i="53"/>
  <c r="Q256" i="65"/>
  <c r="Q22" i="52"/>
  <c r="Q119" i="52"/>
  <c r="Q64" i="52"/>
  <c r="Q70" i="51"/>
  <c r="Q268" i="64"/>
  <c r="Q242" i="65"/>
  <c r="Q292" i="64"/>
  <c r="Q272" i="69"/>
  <c r="Q176" i="51"/>
  <c r="Q83" i="52"/>
  <c r="Q150" i="53"/>
  <c r="Q260" i="69"/>
  <c r="Q163" i="51"/>
  <c r="Q83" i="51"/>
  <c r="Q89" i="53"/>
  <c r="Q58" i="52"/>
  <c r="Q242" i="67"/>
  <c r="Q11" i="53"/>
  <c r="Q32" i="51"/>
  <c r="Q78" i="53"/>
  <c r="Q256" i="72"/>
  <c r="Q297" i="68"/>
  <c r="Q118" i="51"/>
  <c r="Q279" i="67"/>
  <c r="Q235" i="65"/>
  <c r="Q174" i="51"/>
  <c r="Q36" i="51"/>
  <c r="Q165" i="51"/>
  <c r="Q236" i="67"/>
  <c r="Q234" i="70"/>
  <c r="Q129" i="51"/>
  <c r="Q151" i="53"/>
  <c r="Q21" i="53"/>
  <c r="Q243" i="67"/>
  <c r="Q38" i="51"/>
  <c r="Q262" i="72"/>
  <c r="Q26" i="52"/>
  <c r="Q13" i="52"/>
  <c r="Q170" i="52"/>
  <c r="Q253" i="65"/>
  <c r="Q21" i="52"/>
  <c r="Q88" i="53"/>
  <c r="Q46" i="51"/>
  <c r="Q232" i="70"/>
  <c r="Q228" i="66"/>
  <c r="Q25" i="52"/>
  <c r="Q230" i="66"/>
  <c r="Q238" i="66"/>
  <c r="Q262" i="70"/>
  <c r="Q241" i="72"/>
  <c r="Q242" i="66"/>
  <c r="Q261" i="70"/>
  <c r="Q44" i="53"/>
  <c r="Q7" i="51"/>
  <c r="Q232" i="72"/>
  <c r="Q223" i="72"/>
  <c r="Q264" i="64"/>
  <c r="Q164" i="52"/>
  <c r="Q66" i="51"/>
  <c r="Q280" i="65"/>
  <c r="Q270" i="72"/>
  <c r="Q287" i="64"/>
  <c r="Q128" i="51"/>
  <c r="Q235" i="71"/>
  <c r="Q231" i="69"/>
  <c r="Q292" i="68"/>
  <c r="Q224" i="72"/>
  <c r="Q301" i="64"/>
  <c r="Q333" i="68"/>
  <c r="Q273" i="66"/>
  <c r="Q236" i="70"/>
  <c r="Q247" i="70"/>
  <c r="Q255" i="70"/>
  <c r="Q128" i="52"/>
  <c r="Q237" i="67"/>
  <c r="Q49" i="51"/>
  <c r="Q248" i="65"/>
  <c r="Q231" i="70"/>
  <c r="Q298" i="68"/>
  <c r="Q265" i="64"/>
  <c r="Q85" i="52"/>
  <c r="Q231" i="71"/>
  <c r="Q261" i="65"/>
  <c r="Q250" i="70"/>
  <c r="Q259" i="70"/>
  <c r="Q24" i="51"/>
  <c r="Q243" i="65"/>
  <c r="Q270" i="64"/>
  <c r="Q254" i="64"/>
  <c r="Q229" i="70"/>
  <c r="Q257" i="65"/>
  <c r="Q251" i="65"/>
  <c r="Q245" i="72"/>
  <c r="Q227" i="71"/>
  <c r="Q109" i="52"/>
  <c r="Q262" i="71"/>
  <c r="Q250" i="71"/>
  <c r="Q239" i="70"/>
  <c r="Q272" i="66"/>
  <c r="Q232" i="65"/>
  <c r="Q258" i="67"/>
  <c r="Q259" i="69"/>
  <c r="Q276" i="64"/>
  <c r="Q315" i="68"/>
  <c r="Q250" i="66"/>
  <c r="Q249" i="71"/>
  <c r="Q243" i="71"/>
  <c r="Q262" i="69"/>
  <c r="Q304" i="64"/>
  <c r="Q248" i="70"/>
  <c r="Q286" i="64"/>
  <c r="Q283" i="64"/>
  <c r="Q265" i="65"/>
  <c r="Q24" i="52"/>
  <c r="Q274" i="64"/>
  <c r="Q328" i="68"/>
  <c r="Q227" i="69"/>
  <c r="Q124" i="52"/>
  <c r="Q81" i="51"/>
  <c r="Q81" i="53"/>
  <c r="Q43" i="51"/>
  <c r="Q246" i="70"/>
  <c r="Q280" i="68"/>
  <c r="Q43" i="52"/>
  <c r="Q222" i="72"/>
  <c r="Q246" i="69"/>
  <c r="Q81" i="52"/>
  <c r="Q253" i="64"/>
  <c r="Q226" i="66"/>
  <c r="Q227" i="67"/>
  <c r="Q245" i="70"/>
  <c r="Q237" i="71"/>
  <c r="Q245" i="65"/>
  <c r="Q226" i="67"/>
  <c r="Q46" i="53"/>
  <c r="Q297" i="64"/>
  <c r="Q113" i="53"/>
  <c r="Q267" i="66"/>
  <c r="Q278" i="70"/>
  <c r="Q147" i="53"/>
  <c r="Q95" i="53"/>
  <c r="Q114" i="52"/>
  <c r="Q259" i="71"/>
  <c r="Q55" i="53"/>
  <c r="Q15" i="53"/>
  <c r="Q141" i="53"/>
  <c r="Q99" i="53"/>
  <c r="Q344" i="68"/>
  <c r="Q278" i="65"/>
  <c r="Q119" i="53"/>
  <c r="Q60" i="53"/>
  <c r="Q135" i="53"/>
  <c r="Q278" i="69"/>
  <c r="Q27" i="53"/>
  <c r="Q267" i="65"/>
  <c r="Q267" i="70"/>
  <c r="Q48" i="53"/>
  <c r="Q41" i="53"/>
  <c r="Q54" i="53"/>
  <c r="Q345" i="68"/>
  <c r="Q6" i="53"/>
  <c r="Q275" i="67"/>
  <c r="Q115" i="51"/>
  <c r="Q65" i="53"/>
  <c r="Q53" i="53"/>
  <c r="Q75" i="53"/>
  <c r="Q268" i="72"/>
  <c r="Q257" i="71"/>
  <c r="Q18" i="53"/>
  <c r="Q276" i="70"/>
  <c r="Q137" i="53"/>
  <c r="Q35" i="51"/>
  <c r="Q273" i="69"/>
  <c r="Q277" i="65"/>
  <c r="Q269" i="69"/>
  <c r="Q36" i="52"/>
  <c r="Q106" i="53"/>
  <c r="Q269" i="65"/>
  <c r="Q88" i="51"/>
  <c r="Q54" i="51"/>
  <c r="Q11" i="51"/>
  <c r="Q276" i="67"/>
  <c r="Q91" i="51"/>
  <c r="Q103" i="51"/>
  <c r="Q150" i="51"/>
  <c r="Q299" i="64"/>
  <c r="Q58" i="53"/>
  <c r="Q259" i="72"/>
  <c r="Q271" i="69"/>
  <c r="Q265" i="70"/>
  <c r="Q93" i="52"/>
  <c r="Q258" i="71"/>
  <c r="Q125" i="53"/>
  <c r="Q266" i="71"/>
  <c r="Q310" i="64"/>
  <c r="Q331" i="68"/>
  <c r="Q101" i="51"/>
  <c r="Q13" i="51"/>
  <c r="Q121" i="51"/>
  <c r="Q53" i="51"/>
  <c r="Q92" i="52"/>
  <c r="Q93" i="51"/>
  <c r="Q8" i="51"/>
  <c r="Q52" i="53"/>
  <c r="Q69" i="53"/>
  <c r="Q121" i="52"/>
  <c r="Q45" i="53"/>
  <c r="Q111" i="52"/>
  <c r="Q132" i="51"/>
  <c r="Q153" i="52"/>
  <c r="Q137" i="52"/>
  <c r="Q172" i="51"/>
  <c r="Q93" i="53"/>
  <c r="Q279" i="70"/>
  <c r="Q68" i="53"/>
  <c r="Q89" i="52"/>
  <c r="Q122" i="51"/>
  <c r="Q233" i="71"/>
  <c r="Q51" i="52"/>
  <c r="Q127" i="52"/>
  <c r="Q40" i="52"/>
  <c r="Q50" i="51"/>
  <c r="Q335" i="68"/>
  <c r="Q71" i="51"/>
  <c r="Q94" i="52"/>
  <c r="Q151" i="51"/>
  <c r="Q126" i="51"/>
  <c r="Q294" i="68"/>
  <c r="Q89" i="51"/>
  <c r="Q149" i="53"/>
  <c r="Q251" i="69"/>
  <c r="Q51" i="53"/>
  <c r="Q263" i="64"/>
  <c r="Q30" i="52"/>
  <c r="Q139" i="53"/>
  <c r="Q101" i="52"/>
  <c r="Q78" i="52"/>
  <c r="Q118" i="52"/>
  <c r="Q124" i="53"/>
  <c r="Q31" i="51"/>
  <c r="Q346" i="68"/>
  <c r="Q173" i="51"/>
  <c r="Q133" i="51"/>
  <c r="Q67" i="51"/>
  <c r="Q262" i="64"/>
  <c r="Q262" i="66"/>
  <c r="Q92" i="53"/>
  <c r="Q248" i="72"/>
  <c r="Q260" i="70"/>
  <c r="Q64" i="53"/>
  <c r="Q10" i="53"/>
  <c r="Q130" i="52"/>
  <c r="Q49" i="53"/>
  <c r="Q27" i="52"/>
  <c r="Q87" i="52"/>
  <c r="Q168" i="53"/>
  <c r="Q267" i="64"/>
  <c r="Q126" i="52"/>
  <c r="Q37" i="51"/>
  <c r="Q167" i="51"/>
  <c r="Q250" i="67"/>
  <c r="Q134" i="52"/>
  <c r="Q265" i="69"/>
  <c r="Q14" i="52"/>
  <c r="Q45" i="52"/>
  <c r="Q242" i="71"/>
  <c r="Q87" i="53"/>
  <c r="Q53" i="52"/>
  <c r="Q117" i="52"/>
  <c r="Q171" i="51"/>
  <c r="Q155" i="51"/>
  <c r="Q284" i="68"/>
  <c r="Q148" i="52"/>
  <c r="Q15" i="52"/>
  <c r="Q268" i="70"/>
  <c r="Q241" i="69"/>
  <c r="Q120" i="53"/>
  <c r="Q177" i="51"/>
  <c r="Q50" i="53"/>
  <c r="Q229" i="66"/>
  <c r="Q166" i="53"/>
  <c r="Q107" i="51"/>
  <c r="Q76" i="52"/>
  <c r="Q78" i="51"/>
  <c r="Q268" i="65"/>
  <c r="Q233" i="67"/>
  <c r="Q6" i="52"/>
  <c r="Q248" i="71"/>
  <c r="Q137" i="51"/>
  <c r="Q159" i="51"/>
  <c r="Q159" i="52"/>
  <c r="Q68" i="52"/>
  <c r="Q173" i="52"/>
  <c r="Q176" i="53"/>
  <c r="Q255" i="65"/>
  <c r="Q280" i="67"/>
  <c r="Q63" i="53"/>
  <c r="Q85" i="51"/>
  <c r="Q225" i="71"/>
  <c r="Q230" i="72"/>
  <c r="Q339" i="68"/>
  <c r="Q334" i="68"/>
  <c r="Q9" i="51"/>
  <c r="Q259" i="66"/>
  <c r="Q106" i="52"/>
  <c r="Q280" i="64"/>
  <c r="Q241" i="67"/>
  <c r="Q247" i="71"/>
  <c r="Q255" i="67"/>
  <c r="Q338" i="68"/>
  <c r="Q271" i="66"/>
  <c r="Q7" i="52"/>
  <c r="Q336" i="68"/>
  <c r="Q231" i="67"/>
  <c r="Q316" i="68"/>
  <c r="Q164" i="51"/>
  <c r="Q249" i="67"/>
  <c r="Q250" i="69"/>
  <c r="Q243" i="70"/>
  <c r="Q273" i="67"/>
  <c r="Q312" i="64"/>
  <c r="Q227" i="72"/>
  <c r="Q223" i="71"/>
  <c r="Q162" i="52"/>
  <c r="Q248" i="66"/>
  <c r="Q240" i="69"/>
  <c r="Q327" i="68"/>
  <c r="Q310" i="68"/>
  <c r="Q82" i="51"/>
  <c r="Q255" i="66"/>
  <c r="Q253" i="71"/>
  <c r="Q253" i="72"/>
  <c r="Q284" i="64"/>
  <c r="Q252" i="66"/>
  <c r="Q256" i="70"/>
  <c r="Q146" i="51"/>
  <c r="Q279" i="64"/>
  <c r="Q246" i="71"/>
  <c r="Q261" i="66"/>
  <c r="Q243" i="66"/>
  <c r="Q311" i="64"/>
  <c r="Q289" i="68"/>
  <c r="Q244" i="71"/>
  <c r="Q109" i="51"/>
  <c r="Q283" i="68"/>
  <c r="Q238" i="65"/>
  <c r="Q246" i="72"/>
  <c r="Q82" i="53"/>
  <c r="Q252" i="67"/>
  <c r="Q261" i="69"/>
  <c r="Q228" i="71"/>
  <c r="Q260" i="72"/>
  <c r="Q229" i="72"/>
  <c r="Q234" i="72"/>
  <c r="Q229" i="69"/>
  <c r="Q329" i="68"/>
  <c r="Q320" i="68"/>
  <c r="Q234" i="67"/>
  <c r="Q250" i="72"/>
  <c r="Q251" i="67"/>
  <c r="Q260" i="71"/>
  <c r="Q66" i="52"/>
  <c r="Q252" i="70"/>
  <c r="Q230" i="70"/>
  <c r="Q258" i="64"/>
  <c r="Q255" i="71"/>
  <c r="Q161" i="52"/>
  <c r="Q249" i="69"/>
  <c r="Q249" i="70"/>
  <c r="Q105" i="51"/>
  <c r="Q227" i="66"/>
  <c r="Q248" i="67"/>
  <c r="Q279" i="68"/>
  <c r="Q304" i="68"/>
  <c r="Q232" i="67"/>
  <c r="Q220" i="72"/>
  <c r="Q3" i="51"/>
  <c r="Q247" i="67"/>
  <c r="Q230" i="67"/>
  <c r="Q246" i="67"/>
  <c r="Q219" i="71"/>
  <c r="Q245" i="66"/>
  <c r="Q237" i="72"/>
  <c r="Q273" i="64"/>
  <c r="Q264" i="67"/>
  <c r="Q98" i="53"/>
  <c r="Q56" i="53"/>
  <c r="Q236" i="69"/>
  <c r="Q271" i="71"/>
  <c r="Q145" i="53"/>
  <c r="Q115" i="53"/>
  <c r="Q266" i="70"/>
  <c r="Q275" i="65"/>
  <c r="Q133" i="53"/>
  <c r="Q233" i="69"/>
  <c r="Q114" i="51"/>
  <c r="Q67" i="53"/>
  <c r="Q38" i="53"/>
  <c r="Q265" i="72"/>
  <c r="Q152" i="53"/>
  <c r="Q84" i="53"/>
  <c r="Q268" i="71"/>
  <c r="Q79" i="53"/>
  <c r="Q96" i="53"/>
  <c r="Q29" i="53"/>
  <c r="Q281" i="70"/>
  <c r="Q113" i="51"/>
  <c r="Q131" i="53"/>
  <c r="Q37" i="53"/>
  <c r="Q36" i="53"/>
  <c r="Q73" i="53"/>
  <c r="Q112" i="53"/>
  <c r="Q35" i="53"/>
  <c r="Q155" i="53"/>
  <c r="Q74" i="53"/>
  <c r="Q114" i="53"/>
  <c r="Q177" i="53"/>
  <c r="Q277" i="66"/>
  <c r="Q343" i="68"/>
  <c r="Q116" i="53"/>
  <c r="Q138" i="53"/>
  <c r="Q271" i="72"/>
  <c r="Q17" i="51"/>
  <c r="Q120" i="51"/>
  <c r="Q175" i="51"/>
  <c r="Q7" i="53"/>
  <c r="Q94" i="51"/>
  <c r="Q136" i="53"/>
  <c r="Q69" i="51"/>
  <c r="Q132" i="52"/>
  <c r="Q52" i="51"/>
  <c r="Q120" i="52"/>
  <c r="Q252" i="69"/>
  <c r="Q268" i="66"/>
  <c r="Q57" i="51"/>
  <c r="Q270" i="70"/>
  <c r="Q269" i="70"/>
  <c r="Q56" i="51"/>
  <c r="Q162" i="53"/>
  <c r="Q39" i="53"/>
  <c r="Q100" i="51"/>
  <c r="Q269" i="67"/>
  <c r="Q272" i="70"/>
  <c r="Q75" i="51"/>
  <c r="Q55" i="51"/>
  <c r="Q270" i="66"/>
  <c r="Q266" i="64"/>
  <c r="Q135" i="52"/>
  <c r="Q168" i="52"/>
  <c r="Q84" i="52"/>
  <c r="Q169" i="51"/>
  <c r="Q71" i="52"/>
  <c r="Q147" i="51"/>
  <c r="Q156" i="52"/>
  <c r="Q161" i="53"/>
  <c r="Q238" i="70"/>
  <c r="Q102" i="52"/>
  <c r="Q29" i="52"/>
  <c r="Q177" i="52"/>
  <c r="Q103" i="52"/>
  <c r="Q129" i="52"/>
  <c r="Q241" i="65"/>
  <c r="Q12" i="51"/>
  <c r="Q34" i="51"/>
  <c r="Q51" i="51"/>
  <c r="Q18" i="52"/>
  <c r="Q139" i="51"/>
  <c r="Q76" i="51"/>
  <c r="Q117" i="51"/>
  <c r="Q269" i="71"/>
  <c r="Q91" i="52"/>
  <c r="Q31" i="53"/>
  <c r="Q175" i="53"/>
  <c r="Q172" i="52"/>
  <c r="Q300" i="64"/>
  <c r="Q233" i="65"/>
  <c r="Q84" i="51"/>
  <c r="Q47" i="51"/>
  <c r="Q167" i="53"/>
  <c r="Q286" i="68"/>
  <c r="Q41" i="52"/>
  <c r="Q141" i="52"/>
  <c r="Q156" i="51"/>
  <c r="Q295" i="68"/>
  <c r="Q262" i="65"/>
  <c r="Q96" i="52"/>
  <c r="Q285" i="64"/>
  <c r="Q34" i="52"/>
  <c r="Q231" i="65"/>
  <c r="Q309" i="68"/>
  <c r="Q79" i="51"/>
  <c r="Q58" i="51"/>
  <c r="Q257" i="70"/>
  <c r="Q88" i="52"/>
  <c r="Q148" i="51"/>
  <c r="Q148" i="53"/>
  <c r="Q169" i="53"/>
  <c r="Q258" i="72"/>
  <c r="Q269" i="64"/>
  <c r="Q232" i="69"/>
  <c r="Q256" i="66"/>
  <c r="Q60" i="52"/>
  <c r="Q168" i="51"/>
  <c r="Q135" i="51"/>
  <c r="Q13" i="53"/>
  <c r="Q153" i="51"/>
  <c r="Q158" i="52"/>
  <c r="Q105" i="53"/>
  <c r="Q239" i="65"/>
  <c r="Q272" i="65"/>
  <c r="Q158" i="53"/>
  <c r="Q46" i="52"/>
  <c r="Q55" i="52"/>
  <c r="Q77" i="51"/>
  <c r="Q235" i="66"/>
  <c r="Q241" i="70"/>
  <c r="Q97" i="52"/>
  <c r="Q67" i="52"/>
  <c r="Q39" i="51"/>
  <c r="Q323" i="68"/>
  <c r="Q145" i="51"/>
  <c r="Q33" i="51"/>
  <c r="Q296" i="68"/>
  <c r="Q37" i="52"/>
  <c r="Q145" i="52"/>
  <c r="Q229" i="65"/>
  <c r="Q95" i="52"/>
  <c r="Q98" i="51"/>
  <c r="Q20" i="52"/>
  <c r="Q155" i="52"/>
  <c r="Q19" i="52"/>
  <c r="Q239" i="67"/>
  <c r="Q90" i="53"/>
  <c r="Q64" i="51"/>
  <c r="Q264" i="70"/>
  <c r="Q141" i="51"/>
  <c r="Q33" i="53"/>
  <c r="Q270" i="69"/>
  <c r="Q240" i="67"/>
  <c r="Q86" i="51"/>
  <c r="Q40" i="53"/>
  <c r="Q133" i="52"/>
  <c r="Q90" i="52"/>
  <c r="Q5" i="53"/>
  <c r="Q225" i="72"/>
  <c r="Q241" i="71"/>
  <c r="Q293" i="68"/>
  <c r="Q44" i="51"/>
  <c r="Q282" i="64"/>
  <c r="Q237" i="70"/>
  <c r="Q249" i="65"/>
  <c r="Q288" i="64"/>
  <c r="Q264" i="69"/>
  <c r="Q321" i="68"/>
  <c r="Q324" i="68"/>
  <c r="Q221" i="72"/>
  <c r="Q82" i="52"/>
  <c r="Q234" i="71"/>
  <c r="Q278" i="64"/>
  <c r="Q235" i="72"/>
  <c r="Q259" i="67"/>
  <c r="Q258" i="66"/>
  <c r="Q303" i="68"/>
  <c r="Q348" i="68"/>
  <c r="Q25" i="53"/>
  <c r="Q261" i="67"/>
  <c r="Q282" i="68"/>
  <c r="Q263" i="71"/>
  <c r="Q125" i="51"/>
  <c r="Q242" i="72"/>
  <c r="Q254" i="65"/>
  <c r="Q125" i="52"/>
  <c r="Q281" i="68"/>
  <c r="Q251" i="66"/>
  <c r="Q256" i="69"/>
  <c r="Q270" i="67"/>
  <c r="Q269" i="72"/>
  <c r="Q254" i="67"/>
  <c r="Q271" i="65"/>
  <c r="Q290" i="64"/>
  <c r="Q63" i="52"/>
  <c r="Q245" i="71"/>
  <c r="Q243" i="72"/>
  <c r="Q144" i="51"/>
  <c r="Q313" i="68"/>
  <c r="Q301" i="68"/>
  <c r="Q239" i="66"/>
  <c r="Q239" i="71"/>
  <c r="Q288" i="68"/>
  <c r="Q255" i="72"/>
  <c r="Q291" i="68"/>
  <c r="Q227" i="65"/>
  <c r="Q290" i="68"/>
  <c r="Q260" i="66"/>
  <c r="Q306" i="68"/>
  <c r="Q259" i="64"/>
  <c r="Q249" i="72"/>
  <c r="Q242" i="70"/>
  <c r="Q275" i="64"/>
  <c r="Q224" i="71"/>
  <c r="Q4" i="52"/>
  <c r="Q226" i="72"/>
  <c r="Q307" i="68"/>
  <c r="Q317" i="68"/>
  <c r="Q271" i="67"/>
  <c r="Q248" i="69"/>
  <c r="Q247" i="66"/>
  <c r="Q266" i="65"/>
  <c r="Q296" i="64"/>
  <c r="Q291" i="64"/>
  <c r="Q47" i="52"/>
  <c r="Q144" i="52"/>
  <c r="Q256" i="67"/>
  <c r="Q231" i="72"/>
  <c r="Q295" i="64"/>
  <c r="Q246" i="66"/>
  <c r="Q226" i="65"/>
  <c r="Q143" i="52"/>
  <c r="Q105" i="52"/>
  <c r="Q143" i="51"/>
  <c r="Q265" i="66"/>
  <c r="Q240" i="71"/>
  <c r="Q24" i="53"/>
  <c r="Q3" i="52"/>
  <c r="Q266" i="67"/>
  <c r="Q161" i="51"/>
  <c r="Q3" i="53"/>
  <c r="Q238" i="72"/>
  <c r="Q222" i="71"/>
  <c r="Q62" i="51"/>
  <c r="Q245" i="69"/>
  <c r="Q219" i="72"/>
  <c r="Q294" i="64"/>
  <c r="Q226" i="70"/>
  <c r="Q252" i="64"/>
  <c r="Q306" i="64"/>
  <c r="Q172" i="53"/>
  <c r="Q112" i="51"/>
  <c r="Q264" i="71"/>
  <c r="Q281" i="66"/>
  <c r="Q34" i="53"/>
  <c r="Q275" i="70"/>
  <c r="Q8" i="53"/>
  <c r="Q115" i="52"/>
  <c r="Q134" i="53"/>
  <c r="Q341" i="68"/>
  <c r="Q274" i="65"/>
  <c r="Q267" i="67"/>
  <c r="Q118" i="53"/>
  <c r="Q266" i="72"/>
  <c r="Q163" i="53"/>
  <c r="Q281" i="65"/>
  <c r="Q171" i="53"/>
  <c r="Q91" i="53"/>
  <c r="Q277" i="70"/>
  <c r="Q132" i="53"/>
  <c r="Q281" i="67"/>
  <c r="Q107" i="53"/>
  <c r="Q101" i="53"/>
  <c r="Q22" i="53"/>
  <c r="Q305" i="64"/>
  <c r="Q57" i="53"/>
  <c r="Q165" i="53"/>
  <c r="Q122" i="53"/>
  <c r="Q309" i="64"/>
  <c r="Q14" i="53"/>
  <c r="Q153" i="53"/>
  <c r="Q269" i="66"/>
  <c r="Q275" i="66"/>
  <c r="Q16" i="53"/>
  <c r="Q159" i="53"/>
  <c r="Q265" i="71"/>
  <c r="Q48" i="51"/>
  <c r="Q12" i="53"/>
  <c r="Q85" i="53"/>
  <c r="Q253" i="69"/>
  <c r="Q72" i="51"/>
  <c r="Q273" i="70"/>
  <c r="Q307" i="64"/>
  <c r="Q10" i="51"/>
  <c r="Q60" i="51"/>
  <c r="Q20" i="51"/>
  <c r="Q266" i="69"/>
  <c r="Q276" i="69"/>
  <c r="Q65" i="51"/>
  <c r="Q74" i="52"/>
  <c r="Q73" i="51"/>
  <c r="Q278" i="66"/>
  <c r="Q308" i="64"/>
  <c r="Q277" i="67"/>
  <c r="Q102" i="51"/>
  <c r="Q257" i="72"/>
  <c r="Q109" i="53"/>
  <c r="Q77" i="52"/>
  <c r="Q276" i="65"/>
  <c r="Q228" i="65"/>
  <c r="Q16" i="52"/>
  <c r="Q136" i="52"/>
  <c r="Q253" i="66"/>
  <c r="Q73" i="52"/>
  <c r="Q11" i="52"/>
  <c r="Q5" i="52"/>
  <c r="Q107" i="52"/>
  <c r="Q138" i="52"/>
  <c r="Q157" i="53"/>
  <c r="Q260" i="65"/>
  <c r="Q94" i="53"/>
  <c r="Q41" i="51"/>
  <c r="Q170" i="51"/>
  <c r="Q318" i="68"/>
  <c r="Q116" i="52"/>
  <c r="Q257" i="64"/>
  <c r="Q31" i="52"/>
  <c r="Q236" i="66"/>
  <c r="Q149" i="52"/>
  <c r="Q92" i="51"/>
  <c r="Q97" i="51"/>
  <c r="Q57" i="52"/>
  <c r="Q70" i="52"/>
  <c r="Q230" i="71"/>
  <c r="Q69" i="52"/>
  <c r="Q262" i="67"/>
  <c r="Q116" i="51"/>
  <c r="Q136" i="51"/>
  <c r="Q28" i="51"/>
  <c r="Q22" i="51"/>
  <c r="Q154" i="51"/>
  <c r="Q12" i="52"/>
  <c r="Q83" i="53"/>
  <c r="Q255" i="64"/>
  <c r="Q299" i="68"/>
  <c r="Q8" i="52"/>
  <c r="Q234" i="66"/>
  <c r="Q77" i="53"/>
  <c r="Q240" i="65"/>
  <c r="Q75" i="52"/>
  <c r="Q30" i="53"/>
  <c r="Q140" i="51"/>
  <c r="Q99" i="52"/>
  <c r="Q289" i="64"/>
  <c r="Q157" i="51"/>
  <c r="Q176" i="52"/>
  <c r="Q238" i="67"/>
  <c r="Q71" i="53"/>
  <c r="Q108" i="52"/>
  <c r="Q268" i="67"/>
  <c r="Q134" i="51"/>
  <c r="Q253" i="70"/>
  <c r="Q257" i="67"/>
  <c r="Q158" i="51"/>
  <c r="Q48" i="52"/>
  <c r="Q52" i="52"/>
  <c r="Q325" i="68"/>
  <c r="Q110" i="51"/>
  <c r="Q279" i="65"/>
  <c r="Q59" i="51"/>
  <c r="Q54" i="52"/>
  <c r="Q95" i="51"/>
  <c r="Q279" i="66"/>
  <c r="Q175" i="52"/>
  <c r="Q131" i="52"/>
  <c r="Q74" i="51"/>
  <c r="Q251" i="71"/>
  <c r="Q16" i="51"/>
  <c r="Q272" i="67"/>
  <c r="Q15" i="51"/>
  <c r="Q166" i="51"/>
  <c r="Q35" i="52"/>
  <c r="Q56" i="52"/>
  <c r="Q9" i="53"/>
  <c r="Q139" i="52"/>
  <c r="Q311" i="68"/>
  <c r="Q10" i="52"/>
  <c r="Q20" i="53"/>
  <c r="Q166" i="52"/>
  <c r="Q298" i="64"/>
  <c r="Q86" i="52"/>
  <c r="Q130" i="53"/>
  <c r="Q279" i="69"/>
  <c r="Q240" i="66"/>
  <c r="Q26" i="53"/>
  <c r="Q169" i="52"/>
  <c r="Q303" i="64"/>
  <c r="Q152" i="51"/>
  <c r="Q19" i="51"/>
  <c r="Q319" i="68"/>
  <c r="Q25" i="51"/>
  <c r="Q131" i="51"/>
  <c r="Q19" i="53"/>
  <c r="Q165" i="52"/>
  <c r="Q79" i="52"/>
  <c r="Q90" i="51"/>
  <c r="Q167" i="52"/>
  <c r="Q127" i="51"/>
  <c r="Q247" i="69"/>
  <c r="Q221" i="71"/>
  <c r="Q254" i="70"/>
  <c r="Q237" i="69"/>
  <c r="Q257" i="66"/>
  <c r="Q258" i="69"/>
  <c r="Q30" i="51"/>
  <c r="Q261" i="71"/>
  <c r="Q235" i="70"/>
  <c r="Q28" i="52"/>
  <c r="Q252" i="72"/>
  <c r="Q243" i="69"/>
  <c r="Q280" i="66"/>
  <c r="Q146" i="52"/>
  <c r="Q302" i="64"/>
  <c r="Q261" i="72"/>
  <c r="Q253" i="67"/>
  <c r="Q242" i="69"/>
  <c r="Q251" i="72"/>
  <c r="Q258" i="70"/>
  <c r="Q247" i="72"/>
  <c r="Q263" i="72"/>
  <c r="Q232" i="71"/>
  <c r="Q228" i="72"/>
  <c r="Q238" i="69"/>
  <c r="Q305" i="68"/>
  <c r="Q87" i="51"/>
  <c r="Q270" i="71"/>
  <c r="Q280" i="70"/>
  <c r="Q260" i="64"/>
  <c r="Q228" i="70"/>
  <c r="Q314" i="68"/>
  <c r="Q340" i="68"/>
  <c r="Q266" i="66"/>
  <c r="Q106" i="51"/>
  <c r="Q259" i="65"/>
  <c r="Q254" i="66"/>
  <c r="Q233" i="72"/>
  <c r="Q256" i="64"/>
  <c r="Q233" i="70"/>
  <c r="Q240" i="70"/>
  <c r="Q261" i="64"/>
  <c r="Q258" i="65"/>
  <c r="Q260" i="67"/>
  <c r="Q239" i="69"/>
  <c r="Q271" i="64"/>
  <c r="Q230" i="65"/>
  <c r="Q44" i="52"/>
  <c r="Q233" i="66"/>
  <c r="Q4" i="51"/>
  <c r="Q229" i="71"/>
  <c r="Q247" i="65"/>
  <c r="Q4" i="53"/>
  <c r="Q241" i="66"/>
  <c r="Q280" i="69"/>
  <c r="Q235" i="67"/>
  <c r="Q68" i="51"/>
  <c r="Q251" i="70"/>
  <c r="Q252" i="65"/>
  <c r="Q312" i="68"/>
  <c r="Q162" i="51"/>
  <c r="Q281" i="64"/>
  <c r="Q273" i="65"/>
  <c r="Q63" i="51"/>
  <c r="Q239" i="72"/>
  <c r="Q300" i="68"/>
  <c r="Q143" i="53"/>
  <c r="Q287" i="68"/>
  <c r="Q228" i="69"/>
  <c r="Q252" i="71"/>
  <c r="Q277" i="64"/>
  <c r="Q249" i="66"/>
  <c r="Q124" i="51"/>
  <c r="Q62" i="53"/>
  <c r="Q246" i="65"/>
  <c r="Q62" i="52"/>
  <c r="Q227" i="70"/>
  <c r="Q285" i="68"/>
  <c r="Q229" i="67"/>
  <c r="Q240" i="72"/>
  <c r="Q238" i="71"/>
  <c r="Q43" i="53"/>
  <c r="Q220" i="71"/>
  <c r="Q228" i="67"/>
  <c r="Q230" i="69"/>
  <c r="Q232" i="66"/>
  <c r="Q265" i="67"/>
  <c r="Q226" i="69"/>
  <c r="Q264" i="65"/>
  <c r="Q264" i="66"/>
  <c r="Q245" i="67"/>
  <c r="Q6" i="17"/>
  <c r="Q13" i="16"/>
  <c r="Q28" i="17"/>
  <c r="Q9" i="16"/>
  <c r="Q6" i="15"/>
  <c r="Q10" i="15"/>
  <c r="Q14" i="15"/>
  <c r="Q21" i="15"/>
  <c r="Q26" i="15"/>
  <c r="Q31" i="15"/>
  <c r="Q8" i="16"/>
  <c r="Q19" i="16"/>
  <c r="Q25" i="16"/>
  <c r="Q21" i="17"/>
  <c r="Q16" i="16"/>
  <c r="Q133" i="6"/>
  <c r="Q8" i="17"/>
  <c r="Q29" i="16"/>
  <c r="Q5" i="17"/>
  <c r="Q11" i="16"/>
  <c r="Q7" i="15"/>
  <c r="Q11" i="15"/>
  <c r="Q18" i="15"/>
  <c r="Q22" i="15"/>
  <c r="Q28" i="15"/>
  <c r="Q32" i="15"/>
  <c r="Q12" i="16"/>
  <c r="Q20" i="16"/>
  <c r="Q26" i="16"/>
  <c r="Q22" i="17"/>
  <c r="Q18" i="17"/>
  <c r="Q10" i="16"/>
  <c r="Q31" i="16"/>
  <c r="Q7" i="17"/>
  <c r="Q7" i="16"/>
  <c r="Q28" i="16"/>
  <c r="Q32" i="16"/>
  <c r="Q8" i="15"/>
  <c r="Q12" i="15"/>
  <c r="Q19" i="15"/>
  <c r="Q24" i="15"/>
  <c r="Q29" i="15"/>
  <c r="Q5" i="16"/>
  <c r="Q14" i="16"/>
  <c r="Q21" i="16"/>
  <c r="Q30" i="16"/>
  <c r="Q19" i="17"/>
  <c r="Q29" i="17"/>
  <c r="Q24" i="16"/>
  <c r="Q9" i="17"/>
  <c r="Q5" i="15"/>
  <c r="Q9" i="15"/>
  <c r="Q13" i="15"/>
  <c r="Q20" i="15"/>
  <c r="Q25" i="15"/>
  <c r="Q30" i="15"/>
  <c r="Q6" i="16"/>
  <c r="Q18" i="16"/>
  <c r="Q22" i="16"/>
  <c r="Q20" i="17"/>
  <c r="Q30" i="17"/>
  <c r="Q123" i="29"/>
  <c r="Q130" i="29"/>
  <c r="Q125" i="6"/>
  <c r="Q165" i="6"/>
  <c r="Q110" i="6"/>
  <c r="Q141" i="6"/>
  <c r="Q134" i="29"/>
  <c r="Q124" i="29"/>
  <c r="C149" i="6"/>
  <c r="C173" i="6"/>
  <c r="C127" i="6"/>
  <c r="C160" i="6"/>
  <c r="C136" i="6"/>
  <c r="C281" i="70"/>
  <c r="C268" i="72"/>
  <c r="C342" i="68"/>
  <c r="C307" i="64"/>
  <c r="C341" i="68"/>
  <c r="C154" i="53"/>
  <c r="C141" i="53"/>
  <c r="C101" i="53"/>
  <c r="C152" i="53"/>
  <c r="C41" i="53"/>
  <c r="C18" i="53"/>
  <c r="C275" i="69"/>
  <c r="C278" i="69"/>
  <c r="C34" i="53"/>
  <c r="C110" i="53"/>
  <c r="C306" i="64"/>
  <c r="C271" i="72"/>
  <c r="C108" i="53"/>
  <c r="C267" i="66"/>
  <c r="C67" i="53"/>
  <c r="C274" i="70"/>
  <c r="C147" i="53"/>
  <c r="C309" i="64"/>
  <c r="C91" i="53"/>
  <c r="C79" i="53"/>
  <c r="C313" i="64"/>
  <c r="C278" i="70"/>
  <c r="C267" i="65"/>
  <c r="C115" i="52"/>
  <c r="C15" i="53"/>
  <c r="C275" i="65"/>
  <c r="C115" i="51"/>
  <c r="C14" i="53"/>
  <c r="C46" i="53"/>
  <c r="C120" i="52"/>
  <c r="C93" i="52"/>
  <c r="C276" i="70"/>
  <c r="C257" i="72"/>
  <c r="C6" i="51"/>
  <c r="C259" i="72"/>
  <c r="C78" i="51"/>
  <c r="C269" i="66"/>
  <c r="C276" i="69"/>
  <c r="C172" i="51"/>
  <c r="C47" i="53"/>
  <c r="C9" i="52"/>
  <c r="C265" i="69"/>
  <c r="C162" i="53"/>
  <c r="C332" i="68"/>
  <c r="C32" i="53"/>
  <c r="C52" i="51"/>
  <c r="C136" i="51"/>
  <c r="C150" i="52"/>
  <c r="C254" i="69"/>
  <c r="C277" i="70"/>
  <c r="C128" i="53"/>
  <c r="C277" i="67"/>
  <c r="C157" i="52"/>
  <c r="C46" i="51"/>
  <c r="C87" i="52"/>
  <c r="C105" i="53"/>
  <c r="C261" i="64"/>
  <c r="C151" i="51"/>
  <c r="C244" i="72"/>
  <c r="C69" i="53"/>
  <c r="C155" i="51"/>
  <c r="C15" i="52"/>
  <c r="C48" i="51"/>
  <c r="C231" i="67"/>
  <c r="C100" i="51"/>
  <c r="C244" i="71"/>
  <c r="C121" i="53"/>
  <c r="C260" i="70"/>
  <c r="C122" i="51"/>
  <c r="C256" i="72"/>
  <c r="C149" i="52"/>
  <c r="C84" i="52"/>
  <c r="C96" i="52"/>
  <c r="C286" i="68"/>
  <c r="C36" i="51"/>
  <c r="C45" i="53"/>
  <c r="C171" i="51"/>
  <c r="C294" i="68"/>
  <c r="C55" i="52"/>
  <c r="C140" i="53"/>
  <c r="C66" i="51"/>
  <c r="C103" i="51"/>
  <c r="C155" i="52"/>
  <c r="C237" i="65"/>
  <c r="C16" i="51"/>
  <c r="C73" i="51"/>
  <c r="C167" i="53"/>
  <c r="C279" i="70"/>
  <c r="C231" i="65"/>
  <c r="C12" i="53"/>
  <c r="C150" i="51"/>
  <c r="C272" i="66"/>
  <c r="C232" i="65"/>
  <c r="C303" i="64"/>
  <c r="C12" i="52"/>
  <c r="C54" i="51"/>
  <c r="C169" i="51"/>
  <c r="C102" i="51"/>
  <c r="C76" i="52"/>
  <c r="C137" i="51"/>
  <c r="C64" i="52"/>
  <c r="C5" i="51"/>
  <c r="C163" i="51"/>
  <c r="C13" i="53"/>
  <c r="C154" i="51"/>
  <c r="C32" i="52"/>
  <c r="C176" i="52"/>
  <c r="C38" i="52"/>
  <c r="C39" i="52"/>
  <c r="C41" i="52"/>
  <c r="C11" i="52"/>
  <c r="C262" i="72"/>
  <c r="C117" i="51"/>
  <c r="C102" i="52"/>
  <c r="C6" i="52"/>
  <c r="C9" i="53"/>
  <c r="C238" i="66"/>
  <c r="C265" i="70"/>
  <c r="C310" i="64"/>
  <c r="C118" i="51"/>
  <c r="C129" i="51"/>
  <c r="C59" i="53"/>
  <c r="C282" i="68"/>
  <c r="C174" i="52"/>
  <c r="C309" i="68"/>
  <c r="C131" i="52"/>
  <c r="C37" i="52"/>
  <c r="C107" i="52"/>
  <c r="C286" i="64"/>
  <c r="C29" i="51"/>
  <c r="C156" i="51"/>
  <c r="C134" i="52"/>
  <c r="C167" i="51"/>
  <c r="C75" i="52"/>
  <c r="C272" i="67"/>
  <c r="C157" i="53"/>
  <c r="C240" i="67"/>
  <c r="C291" i="68"/>
  <c r="C224" i="71"/>
  <c r="C137" i="52"/>
  <c r="C135" i="51"/>
  <c r="C45" i="52"/>
  <c r="C37" i="51"/>
  <c r="C20" i="52"/>
  <c r="C175" i="51"/>
  <c r="C19" i="52"/>
  <c r="C71" i="53"/>
  <c r="C169" i="53"/>
  <c r="C56" i="52"/>
  <c r="C100" i="53"/>
  <c r="C284" i="68"/>
  <c r="C255" i="64"/>
  <c r="C285" i="64"/>
  <c r="C231" i="71"/>
  <c r="C312" i="68"/>
  <c r="C300" i="68"/>
  <c r="C241" i="72"/>
  <c r="C146" i="51"/>
  <c r="C241" i="66"/>
  <c r="C25" i="53"/>
  <c r="C44" i="51"/>
  <c r="C252" i="72"/>
  <c r="C223" i="71"/>
  <c r="C280" i="68"/>
  <c r="C25" i="51"/>
  <c r="C266" i="67"/>
  <c r="C233" i="72"/>
  <c r="C251" i="71"/>
  <c r="C324" i="68"/>
  <c r="C260" i="71"/>
  <c r="C87" i="51"/>
  <c r="C234" i="70"/>
  <c r="C232" i="72"/>
  <c r="C228" i="71"/>
  <c r="C85" i="52"/>
  <c r="C237" i="66"/>
  <c r="C242" i="69"/>
  <c r="C334" i="68"/>
  <c r="C299" i="68"/>
  <c r="C259" i="70"/>
  <c r="C246" i="72"/>
  <c r="C239" i="72"/>
  <c r="C261" i="69"/>
  <c r="C254" i="67"/>
  <c r="C233" i="71"/>
  <c r="C280" i="70"/>
  <c r="C63" i="51"/>
  <c r="C229" i="71"/>
  <c r="C238" i="67"/>
  <c r="C85" i="51"/>
  <c r="C253" i="71"/>
  <c r="C256" i="66"/>
  <c r="C234" i="67"/>
  <c r="C252" i="67"/>
  <c r="C44" i="52"/>
  <c r="C254" i="66"/>
  <c r="C258" i="70"/>
  <c r="C327" i="68"/>
  <c r="C63" i="53"/>
  <c r="C247" i="72"/>
  <c r="C256" i="64"/>
  <c r="C245" i="72"/>
  <c r="C284" i="64"/>
  <c r="C296" i="64"/>
  <c r="C267" i="64"/>
  <c r="C296" i="68"/>
  <c r="C259" i="69"/>
  <c r="C238" i="70"/>
  <c r="C257" i="70"/>
  <c r="C338" i="68"/>
  <c r="C276" i="64"/>
  <c r="C239" i="71"/>
  <c r="C280" i="69"/>
  <c r="C252" i="65"/>
  <c r="C241" i="71"/>
  <c r="C250" i="66"/>
  <c r="C279" i="69"/>
  <c r="C264" i="70"/>
  <c r="C255" i="67"/>
  <c r="C235" i="67"/>
  <c r="C239" i="70"/>
  <c r="C255" i="72"/>
  <c r="C257" i="69"/>
  <c r="C235" i="65"/>
  <c r="C222" i="72"/>
  <c r="C62" i="53"/>
  <c r="C230" i="69"/>
  <c r="C227" i="69"/>
  <c r="C246" i="69"/>
  <c r="C249" i="65"/>
  <c r="C161" i="52"/>
  <c r="C227" i="70"/>
  <c r="C295" i="64"/>
  <c r="C24" i="52"/>
  <c r="C238" i="72"/>
  <c r="C105" i="52"/>
  <c r="C3" i="53"/>
  <c r="C3" i="52"/>
  <c r="C277" i="64"/>
  <c r="C227" i="65"/>
  <c r="C245" i="70"/>
  <c r="C246" i="65"/>
  <c r="C245" i="67"/>
  <c r="C226" i="67"/>
  <c r="C264" i="65"/>
  <c r="C19" i="15"/>
  <c r="C9" i="17"/>
  <c r="C275" i="66"/>
  <c r="C278" i="65"/>
  <c r="C271" i="71"/>
  <c r="C114" i="51"/>
  <c r="C17" i="53"/>
  <c r="C96" i="53"/>
  <c r="C252" i="69"/>
  <c r="C73" i="53"/>
  <c r="C22" i="53"/>
  <c r="C156" i="53"/>
  <c r="C274" i="67"/>
  <c r="C136" i="53"/>
  <c r="C98" i="53"/>
  <c r="C275" i="70"/>
  <c r="C53" i="53"/>
  <c r="C267" i="70"/>
  <c r="C86" i="53"/>
  <c r="C172" i="53"/>
  <c r="C117" i="53"/>
  <c r="C269" i="69"/>
  <c r="C278" i="66"/>
  <c r="C127" i="53"/>
  <c r="C112" i="53"/>
  <c r="C126" i="53"/>
  <c r="C56" i="53"/>
  <c r="C72" i="53"/>
  <c r="C274" i="69"/>
  <c r="C281" i="69"/>
  <c r="C153" i="53"/>
  <c r="C275" i="67"/>
  <c r="C118" i="53"/>
  <c r="C308" i="64"/>
  <c r="C112" i="52"/>
  <c r="C345" i="68"/>
  <c r="C235" i="69"/>
  <c r="C168" i="53"/>
  <c r="C17" i="51"/>
  <c r="C266" i="72"/>
  <c r="C347" i="68"/>
  <c r="C41" i="51"/>
  <c r="C276" i="66"/>
  <c r="C146" i="53"/>
  <c r="C257" i="71"/>
  <c r="C267" i="71"/>
  <c r="C89" i="53"/>
  <c r="C269" i="65"/>
  <c r="C266" i="71"/>
  <c r="C267" i="67"/>
  <c r="C53" i="51"/>
  <c r="C175" i="52"/>
  <c r="C270" i="69"/>
  <c r="C277" i="69"/>
  <c r="C14" i="51"/>
  <c r="C18" i="51"/>
  <c r="C33" i="51"/>
  <c r="C273" i="69"/>
  <c r="C270" i="70"/>
  <c r="C299" i="64"/>
  <c r="C113" i="53"/>
  <c r="C154" i="52"/>
  <c r="C236" i="69"/>
  <c r="C243" i="66"/>
  <c r="C141" i="51"/>
  <c r="C264" i="64"/>
  <c r="C240" i="66"/>
  <c r="C40" i="53"/>
  <c r="C92" i="53"/>
  <c r="C19" i="53"/>
  <c r="C76" i="51"/>
  <c r="C298" i="64"/>
  <c r="C145" i="51"/>
  <c r="C33" i="52"/>
  <c r="C86" i="52"/>
  <c r="C258" i="72"/>
  <c r="C35" i="51"/>
  <c r="C19" i="51"/>
  <c r="C140" i="52"/>
  <c r="C30" i="52"/>
  <c r="C20" i="53"/>
  <c r="C159" i="51"/>
  <c r="C279" i="65"/>
  <c r="C39" i="53"/>
  <c r="C127" i="51"/>
  <c r="C168" i="51"/>
  <c r="C156" i="52"/>
  <c r="C121" i="52"/>
  <c r="C97" i="52"/>
  <c r="C56" i="51"/>
  <c r="C27" i="52"/>
  <c r="C120" i="51"/>
  <c r="C51" i="52"/>
  <c r="C57" i="52"/>
  <c r="C177" i="51"/>
  <c r="C108" i="52"/>
  <c r="C242" i="66"/>
  <c r="C163" i="52"/>
  <c r="C230" i="72"/>
  <c r="C166" i="52"/>
  <c r="C333" i="68"/>
  <c r="C165" i="52"/>
  <c r="C303" i="68"/>
  <c r="C174" i="51"/>
  <c r="C49" i="53"/>
  <c r="C58" i="53"/>
  <c r="C90" i="52"/>
  <c r="C72" i="52"/>
  <c r="C239" i="66"/>
  <c r="C237" i="67"/>
  <c r="C153" i="51"/>
  <c r="C268" i="67"/>
  <c r="C119" i="51"/>
  <c r="C8" i="52"/>
  <c r="C308" i="68"/>
  <c r="C279" i="66"/>
  <c r="C272" i="65"/>
  <c r="C151" i="52"/>
  <c r="C98" i="51"/>
  <c r="C256" i="71"/>
  <c r="C52" i="53"/>
  <c r="C17" i="52"/>
  <c r="C240" i="65"/>
  <c r="C134" i="51"/>
  <c r="C99" i="52"/>
  <c r="C145" i="52"/>
  <c r="C265" i="64"/>
  <c r="C157" i="51"/>
  <c r="C110" i="51"/>
  <c r="C7" i="51"/>
  <c r="C130" i="51"/>
  <c r="C70" i="53"/>
  <c r="C268" i="65"/>
  <c r="C239" i="65"/>
  <c r="C87" i="53"/>
  <c r="C234" i="69"/>
  <c r="C257" i="64"/>
  <c r="C116" i="51"/>
  <c r="C136" i="52"/>
  <c r="C315" i="68"/>
  <c r="C48" i="52"/>
  <c r="C232" i="66"/>
  <c r="C69" i="51"/>
  <c r="C78" i="53"/>
  <c r="C138" i="52"/>
  <c r="C158" i="53"/>
  <c r="C50" i="51"/>
  <c r="C77" i="51"/>
  <c r="C50" i="53"/>
  <c r="C126" i="52"/>
  <c r="C153" i="52"/>
  <c r="C172" i="52"/>
  <c r="C158" i="52"/>
  <c r="C130" i="52"/>
  <c r="C34" i="52"/>
  <c r="C231" i="66"/>
  <c r="C260" i="64"/>
  <c r="C176" i="51"/>
  <c r="C96" i="51"/>
  <c r="C227" i="72"/>
  <c r="C260" i="65"/>
  <c r="C242" i="65"/>
  <c r="C9" i="51"/>
  <c r="C4" i="53"/>
  <c r="C283" i="64"/>
  <c r="C279" i="64"/>
  <c r="C161" i="53"/>
  <c r="C233" i="70"/>
  <c r="C258" i="64"/>
  <c r="C295" i="68"/>
  <c r="C106" i="51"/>
  <c r="C25" i="52"/>
  <c r="C313" i="68"/>
  <c r="C317" i="68"/>
  <c r="C4" i="51"/>
  <c r="C242" i="71"/>
  <c r="C320" i="68"/>
  <c r="C125" i="51"/>
  <c r="C109" i="52"/>
  <c r="C229" i="70"/>
  <c r="C235" i="71"/>
  <c r="C221" i="72"/>
  <c r="C234" i="71"/>
  <c r="C234" i="65"/>
  <c r="C247" i="66"/>
  <c r="C260" i="66"/>
  <c r="C232" i="71"/>
  <c r="C259" i="65"/>
  <c r="C255" i="71"/>
  <c r="C310" i="68"/>
  <c r="C242" i="70"/>
  <c r="C323" i="68"/>
  <c r="C241" i="65"/>
  <c r="C291" i="64"/>
  <c r="C232" i="69"/>
  <c r="C259" i="66"/>
  <c r="C241" i="69"/>
  <c r="C304" i="64"/>
  <c r="C231" i="70"/>
  <c r="C270" i="71"/>
  <c r="C250" i="67"/>
  <c r="C237" i="70"/>
  <c r="C66" i="52"/>
  <c r="C231" i="72"/>
  <c r="C128" i="51"/>
  <c r="C241" i="70"/>
  <c r="C250" i="71"/>
  <c r="C266" i="66"/>
  <c r="C248" i="66"/>
  <c r="C314" i="68"/>
  <c r="C30" i="51"/>
  <c r="C249" i="72"/>
  <c r="C254" i="70"/>
  <c r="C262" i="67"/>
  <c r="C281" i="64"/>
  <c r="C162" i="52"/>
  <c r="C319" i="68"/>
  <c r="C271" i="67"/>
  <c r="C47" i="52"/>
  <c r="C240" i="69"/>
  <c r="C143" i="53"/>
  <c r="C240" i="70"/>
  <c r="C243" i="67"/>
  <c r="C306" i="68"/>
  <c r="C230" i="66"/>
  <c r="C228" i="66"/>
  <c r="C269" i="71"/>
  <c r="C335" i="68"/>
  <c r="C261" i="67"/>
  <c r="C28" i="51"/>
  <c r="C228" i="67"/>
  <c r="C164" i="52"/>
  <c r="C124" i="51"/>
  <c r="C265" i="67"/>
  <c r="C161" i="51"/>
  <c r="C304" i="68"/>
  <c r="C249" i="66"/>
  <c r="C43" i="52"/>
  <c r="C240" i="71"/>
  <c r="C246" i="70"/>
  <c r="C228" i="65"/>
  <c r="C24" i="51"/>
  <c r="C328" i="68"/>
  <c r="C43" i="51"/>
  <c r="C220" i="72"/>
  <c r="C81" i="53"/>
  <c r="C81" i="52"/>
  <c r="C226" i="66"/>
  <c r="C226" i="70"/>
  <c r="C226" i="69"/>
  <c r="C264" i="66"/>
  <c r="C294" i="64"/>
  <c r="C245" i="65"/>
  <c r="C30" i="16"/>
  <c r="C5" i="17"/>
  <c r="C265" i="71"/>
  <c r="C122" i="53"/>
  <c r="C264" i="72"/>
  <c r="C165" i="53"/>
  <c r="C337" i="68"/>
  <c r="C138" i="53"/>
  <c r="C330" i="68"/>
  <c r="C135" i="53"/>
  <c r="C115" i="53"/>
  <c r="C99" i="53"/>
  <c r="C131" i="53"/>
  <c r="C281" i="65"/>
  <c r="C116" i="53"/>
  <c r="C103" i="53"/>
  <c r="C113" i="51"/>
  <c r="C84" i="53"/>
  <c r="C60" i="53"/>
  <c r="C278" i="67"/>
  <c r="C107" i="53"/>
  <c r="C37" i="53"/>
  <c r="C36" i="53"/>
  <c r="C35" i="53"/>
  <c r="C55" i="53"/>
  <c r="C76" i="53"/>
  <c r="C233" i="69"/>
  <c r="C174" i="53"/>
  <c r="C159" i="53"/>
  <c r="C97" i="53"/>
  <c r="C264" i="71"/>
  <c r="C114" i="53"/>
  <c r="C54" i="53"/>
  <c r="C170" i="53"/>
  <c r="C95" i="53"/>
  <c r="C133" i="53"/>
  <c r="C59" i="51"/>
  <c r="C51" i="51"/>
  <c r="C28" i="53"/>
  <c r="C85" i="53"/>
  <c r="C269" i="67"/>
  <c r="C60" i="51"/>
  <c r="C276" i="67"/>
  <c r="C117" i="52"/>
  <c r="C106" i="53"/>
  <c r="C34" i="51"/>
  <c r="C40" i="51"/>
  <c r="C344" i="68"/>
  <c r="C67" i="51"/>
  <c r="C269" i="70"/>
  <c r="C125" i="53"/>
  <c r="C93" i="51"/>
  <c r="C267" i="72"/>
  <c r="C164" i="53"/>
  <c r="C139" i="52"/>
  <c r="C343" i="68"/>
  <c r="C22" i="51"/>
  <c r="C101" i="51"/>
  <c r="C277" i="65"/>
  <c r="C277" i="66"/>
  <c r="C66" i="53"/>
  <c r="C271" i="70"/>
  <c r="C289" i="68"/>
  <c r="C254" i="64"/>
  <c r="C257" i="66"/>
  <c r="C68" i="53"/>
  <c r="C147" i="51"/>
  <c r="C150" i="53"/>
  <c r="C53" i="52"/>
  <c r="C152" i="52"/>
  <c r="C94" i="52"/>
  <c r="C166" i="51"/>
  <c r="C31" i="52"/>
  <c r="C120" i="53"/>
  <c r="C233" i="65"/>
  <c r="C74" i="51"/>
  <c r="C236" i="67"/>
  <c r="C51" i="53"/>
  <c r="C102" i="53"/>
  <c r="C10" i="52"/>
  <c r="C30" i="53"/>
  <c r="C38" i="51"/>
  <c r="C298" i="68"/>
  <c r="C83" i="51"/>
  <c r="C110" i="52"/>
  <c r="C301" i="68"/>
  <c r="C133" i="51"/>
  <c r="C26" i="52"/>
  <c r="C54" i="52"/>
  <c r="C290" i="68"/>
  <c r="C88" i="53"/>
  <c r="C297" i="68"/>
  <c r="C270" i="66"/>
  <c r="C21" i="51"/>
  <c r="C279" i="67"/>
  <c r="C59" i="52"/>
  <c r="C31" i="51"/>
  <c r="C129" i="52"/>
  <c r="C173" i="51"/>
  <c r="C260" i="69"/>
  <c r="C259" i="64"/>
  <c r="C135" i="52"/>
  <c r="C268" i="70"/>
  <c r="C119" i="52"/>
  <c r="C58" i="52"/>
  <c r="C10" i="53"/>
  <c r="C21" i="53"/>
  <c r="C140" i="51"/>
  <c r="C251" i="66"/>
  <c r="C300" i="64"/>
  <c r="C90" i="53"/>
  <c r="C97" i="51"/>
  <c r="C92" i="52"/>
  <c r="C292" i="68"/>
  <c r="C73" i="52"/>
  <c r="C253" i="66"/>
  <c r="C13" i="51"/>
  <c r="C11" i="51"/>
  <c r="C31" i="53"/>
  <c r="C26" i="51"/>
  <c r="C152" i="51"/>
  <c r="C229" i="67"/>
  <c r="C175" i="53"/>
  <c r="C83" i="52"/>
  <c r="C176" i="53"/>
  <c r="C40" i="52"/>
  <c r="C171" i="52"/>
  <c r="C331" i="68"/>
  <c r="C98" i="52"/>
  <c r="C159" i="52"/>
  <c r="C88" i="51"/>
  <c r="C168" i="52"/>
  <c r="C158" i="51"/>
  <c r="C257" i="65"/>
  <c r="C257" i="67"/>
  <c r="C79" i="51"/>
  <c r="C288" i="68"/>
  <c r="C78" i="52"/>
  <c r="C71" i="52"/>
  <c r="C293" i="68"/>
  <c r="C26" i="53"/>
  <c r="C74" i="52"/>
  <c r="C89" i="52"/>
  <c r="C141" i="52"/>
  <c r="C118" i="52"/>
  <c r="C83" i="53"/>
  <c r="C64" i="51"/>
  <c r="C12" i="51"/>
  <c r="C133" i="52"/>
  <c r="C233" i="67"/>
  <c r="C173" i="52"/>
  <c r="C121" i="51"/>
  <c r="C238" i="65"/>
  <c r="C50" i="52"/>
  <c r="C170" i="52"/>
  <c r="C5" i="53"/>
  <c r="C270" i="65"/>
  <c r="C64" i="53"/>
  <c r="C164" i="51"/>
  <c r="C256" i="69"/>
  <c r="C236" i="70"/>
  <c r="C280" i="65"/>
  <c r="C248" i="67"/>
  <c r="C255" i="66"/>
  <c r="C144" i="51"/>
  <c r="C259" i="67"/>
  <c r="C287" i="64"/>
  <c r="C236" i="66"/>
  <c r="C49" i="51"/>
  <c r="C246" i="71"/>
  <c r="C234" i="72"/>
  <c r="C228" i="72"/>
  <c r="C262" i="64"/>
  <c r="C260" i="72"/>
  <c r="C239" i="69"/>
  <c r="C262" i="70"/>
  <c r="C226" i="71"/>
  <c r="C261" i="71"/>
  <c r="C256" i="67"/>
  <c r="C251" i="65"/>
  <c r="C230" i="65"/>
  <c r="C268" i="64"/>
  <c r="C289" i="64"/>
  <c r="C232" i="67"/>
  <c r="C251" i="67"/>
  <c r="C243" i="65"/>
  <c r="C238" i="69"/>
  <c r="C329" i="68"/>
  <c r="C248" i="69"/>
  <c r="C248" i="72"/>
  <c r="C263" i="71"/>
  <c r="C263" i="64"/>
  <c r="C146" i="52"/>
  <c r="C258" i="65"/>
  <c r="C261" i="65"/>
  <c r="C235" i="72"/>
  <c r="C269" i="72"/>
  <c r="C312" i="64"/>
  <c r="C290" i="64"/>
  <c r="C233" i="66"/>
  <c r="C243" i="72"/>
  <c r="C283" i="68"/>
  <c r="C252" i="70"/>
  <c r="C261" i="70"/>
  <c r="C225" i="72"/>
  <c r="C243" i="69"/>
  <c r="C247" i="69"/>
  <c r="C348" i="68"/>
  <c r="C258" i="67"/>
  <c r="C228" i="69"/>
  <c r="C280" i="66"/>
  <c r="C340" i="68"/>
  <c r="C237" i="69"/>
  <c r="C221" i="71"/>
  <c r="C227" i="71"/>
  <c r="C287" i="68"/>
  <c r="C263" i="72"/>
  <c r="C336" i="68"/>
  <c r="C321" i="68"/>
  <c r="C106" i="52"/>
  <c r="C273" i="65"/>
  <c r="C269" i="64"/>
  <c r="C255" i="70"/>
  <c r="C249" i="71"/>
  <c r="C125" i="52"/>
  <c r="C256" i="65"/>
  <c r="C4" i="52"/>
  <c r="C275" i="64"/>
  <c r="C260" i="67"/>
  <c r="C28" i="52"/>
  <c r="C7" i="52"/>
  <c r="C247" i="65"/>
  <c r="C248" i="65"/>
  <c r="C222" i="71"/>
  <c r="C249" i="69"/>
  <c r="C265" i="66"/>
  <c r="C105" i="51"/>
  <c r="C227" i="67"/>
  <c r="C249" i="70"/>
  <c r="C143" i="51"/>
  <c r="C62" i="51"/>
  <c r="C62" i="52"/>
  <c r="C3" i="51"/>
  <c r="C285" i="68"/>
  <c r="C143" i="52"/>
  <c r="C81" i="51"/>
  <c r="C246" i="66"/>
  <c r="C279" i="68"/>
  <c r="C237" i="71"/>
  <c r="C265" i="65"/>
  <c r="C264" i="67"/>
  <c r="C252" i="64"/>
  <c r="C226" i="65"/>
  <c r="C32" i="15"/>
  <c r="C31" i="15"/>
  <c r="C30" i="15"/>
  <c r="C29" i="15"/>
  <c r="C28" i="15"/>
  <c r="C26" i="15"/>
  <c r="C25" i="15"/>
  <c r="C24" i="15"/>
  <c r="C22" i="15"/>
  <c r="C21" i="15"/>
  <c r="C20" i="15"/>
  <c r="C21" i="16"/>
  <c r="C18" i="16"/>
  <c r="C7" i="16"/>
  <c r="C28" i="17"/>
  <c r="C22" i="17"/>
  <c r="C21" i="17"/>
  <c r="C20" i="17"/>
  <c r="C19" i="17"/>
  <c r="C8" i="17"/>
  <c r="C7" i="17"/>
  <c r="C6" i="17"/>
  <c r="C274" i="65"/>
  <c r="C114" i="52"/>
  <c r="C265" i="72"/>
  <c r="C6" i="53"/>
  <c r="C281" i="66"/>
  <c r="C155" i="53"/>
  <c r="C57" i="53"/>
  <c r="C297" i="64"/>
  <c r="C74" i="53"/>
  <c r="C27" i="53"/>
  <c r="C119" i="53"/>
  <c r="C173" i="53"/>
  <c r="C266" i="69"/>
  <c r="C48" i="53"/>
  <c r="C268" i="71"/>
  <c r="C267" i="69"/>
  <c r="C75" i="53"/>
  <c r="C8" i="53"/>
  <c r="C274" i="66"/>
  <c r="C134" i="53"/>
  <c r="C137" i="53"/>
  <c r="C112" i="51"/>
  <c r="C29" i="53"/>
  <c r="C171" i="53"/>
  <c r="C349" i="68"/>
  <c r="C255" i="69"/>
  <c r="C129" i="53"/>
  <c r="C305" i="64"/>
  <c r="C145" i="53"/>
  <c r="C163" i="53"/>
  <c r="C177" i="53"/>
  <c r="C65" i="53"/>
  <c r="C38" i="53"/>
  <c r="C16" i="53"/>
  <c r="C99" i="51"/>
  <c r="C95" i="51"/>
  <c r="C111" i="53"/>
  <c r="C271" i="69"/>
  <c r="C32" i="51"/>
  <c r="C266" i="70"/>
  <c r="C94" i="51"/>
  <c r="C144" i="53"/>
  <c r="C281" i="67"/>
  <c r="C72" i="51"/>
  <c r="C15" i="51"/>
  <c r="C111" i="51"/>
  <c r="C7" i="53"/>
  <c r="C90" i="51"/>
  <c r="C132" i="53"/>
  <c r="C27" i="51"/>
  <c r="C272" i="70"/>
  <c r="C268" i="69"/>
  <c r="C132" i="51"/>
  <c r="C276" i="65"/>
  <c r="C273" i="70"/>
  <c r="C259" i="71"/>
  <c r="C272" i="69"/>
  <c r="C113" i="52"/>
  <c r="C109" i="53"/>
  <c r="C8" i="51"/>
  <c r="C235" i="66"/>
  <c r="C139" i="51"/>
  <c r="C57" i="51"/>
  <c r="C230" i="71"/>
  <c r="C108" i="51"/>
  <c r="C20" i="51"/>
  <c r="C33" i="53"/>
  <c r="C322" i="68"/>
  <c r="C29" i="52"/>
  <c r="C148" i="51"/>
  <c r="C253" i="67"/>
  <c r="C58" i="51"/>
  <c r="C271" i="64"/>
  <c r="C127" i="52"/>
  <c r="C45" i="51"/>
  <c r="C170" i="51"/>
  <c r="C93" i="53"/>
  <c r="C253" i="69"/>
  <c r="C111" i="52"/>
  <c r="C101" i="52"/>
  <c r="C100" i="52"/>
  <c r="C148" i="52"/>
  <c r="C13" i="52"/>
  <c r="C270" i="67"/>
  <c r="C149" i="53"/>
  <c r="C49" i="52"/>
  <c r="C46" i="52"/>
  <c r="C226" i="72"/>
  <c r="C248" i="71"/>
  <c r="C239" i="67"/>
  <c r="C77" i="53"/>
  <c r="C311" i="68"/>
  <c r="C270" i="64"/>
  <c r="C236" i="65"/>
  <c r="C148" i="53"/>
  <c r="C16" i="52"/>
  <c r="C22" i="52"/>
  <c r="C35" i="52"/>
  <c r="C139" i="53"/>
  <c r="C126" i="51"/>
  <c r="C36" i="52"/>
  <c r="C79" i="52"/>
  <c r="C167" i="52"/>
  <c r="C88" i="52"/>
  <c r="C339" i="68"/>
  <c r="C131" i="51"/>
  <c r="C130" i="53"/>
  <c r="C346" i="68"/>
  <c r="C69" i="52"/>
  <c r="C39" i="51"/>
  <c r="C60" i="52"/>
  <c r="C55" i="51"/>
  <c r="C77" i="52"/>
  <c r="C14" i="52"/>
  <c r="C92" i="51"/>
  <c r="C103" i="52"/>
  <c r="C122" i="52"/>
  <c r="C138" i="51"/>
  <c r="C84" i="51"/>
  <c r="C147" i="52"/>
  <c r="C116" i="52"/>
  <c r="C65" i="52"/>
  <c r="C71" i="51"/>
  <c r="C281" i="68"/>
  <c r="C107" i="51"/>
  <c r="C70" i="52"/>
  <c r="C91" i="52"/>
  <c r="C86" i="51"/>
  <c r="C268" i="66"/>
  <c r="C68" i="52"/>
  <c r="C149" i="51"/>
  <c r="C177" i="52"/>
  <c r="C258" i="71"/>
  <c r="C52" i="52"/>
  <c r="C70" i="51"/>
  <c r="C262" i="71"/>
  <c r="C166" i="53"/>
  <c r="C75" i="51"/>
  <c r="C18" i="52"/>
  <c r="C282" i="64"/>
  <c r="C165" i="51"/>
  <c r="C65" i="51"/>
  <c r="C5" i="52"/>
  <c r="C11" i="53"/>
  <c r="C89" i="51"/>
  <c r="C169" i="52"/>
  <c r="C67" i="52"/>
  <c r="C95" i="52"/>
  <c r="C318" i="68"/>
  <c r="C132" i="52"/>
  <c r="C251" i="72"/>
  <c r="C21" i="52"/>
  <c r="C94" i="53"/>
  <c r="C91" i="51"/>
  <c r="C10" i="51"/>
  <c r="C151" i="53"/>
  <c r="C251" i="69"/>
  <c r="C68" i="51"/>
  <c r="C232" i="70"/>
  <c r="C261" i="66"/>
  <c r="C258" i="66"/>
  <c r="C231" i="69"/>
  <c r="C109" i="51"/>
  <c r="C250" i="65"/>
  <c r="C247" i="67"/>
  <c r="C250" i="72"/>
  <c r="C230" i="67"/>
  <c r="C292" i="64"/>
  <c r="C243" i="70"/>
  <c r="C278" i="64"/>
  <c r="C124" i="53"/>
  <c r="C250" i="69"/>
  <c r="C302" i="64"/>
  <c r="C229" i="72"/>
  <c r="C253" i="65"/>
  <c r="C271" i="66"/>
  <c r="C261" i="72"/>
  <c r="C316" i="68"/>
  <c r="C47" i="51"/>
  <c r="C234" i="66"/>
  <c r="C229" i="66"/>
  <c r="C63" i="52"/>
  <c r="C82" i="53"/>
  <c r="C273" i="66"/>
  <c r="C254" i="65"/>
  <c r="C253" i="70"/>
  <c r="C248" i="70"/>
  <c r="C144" i="52"/>
  <c r="C255" i="65"/>
  <c r="C271" i="65"/>
  <c r="C258" i="69"/>
  <c r="C301" i="64"/>
  <c r="C82" i="51"/>
  <c r="C251" i="70"/>
  <c r="C311" i="64"/>
  <c r="C280" i="67"/>
  <c r="C245" i="71"/>
  <c r="C241" i="67"/>
  <c r="C235" i="70"/>
  <c r="C266" i="64"/>
  <c r="C242" i="67"/>
  <c r="C270" i="72"/>
  <c r="C307" i="68"/>
  <c r="C128" i="52"/>
  <c r="C44" i="53"/>
  <c r="C252" i="66"/>
  <c r="C305" i="68"/>
  <c r="C247" i="71"/>
  <c r="C288" i="64"/>
  <c r="C223" i="72"/>
  <c r="C224" i="72"/>
  <c r="C162" i="51"/>
  <c r="C252" i="71"/>
  <c r="C262" i="65"/>
  <c r="C262" i="66"/>
  <c r="C247" i="70"/>
  <c r="C250" i="70"/>
  <c r="C325" i="68"/>
  <c r="C273" i="67"/>
  <c r="C262" i="69"/>
  <c r="C280" i="64"/>
  <c r="C228" i="70"/>
  <c r="C253" i="72"/>
  <c r="C82" i="52"/>
  <c r="C229" i="69"/>
  <c r="C225" i="71"/>
  <c r="C256" i="70"/>
  <c r="C243" i="71"/>
  <c r="C242" i="72"/>
  <c r="C238" i="71"/>
  <c r="C249" i="67"/>
  <c r="C240" i="72"/>
  <c r="C229" i="65"/>
  <c r="C43" i="53"/>
  <c r="C24" i="53"/>
  <c r="C264" i="69"/>
  <c r="C246" i="67"/>
  <c r="C220" i="71"/>
  <c r="C227" i="66"/>
  <c r="C230" i="70"/>
  <c r="C266" i="65"/>
  <c r="C253" i="64"/>
  <c r="C274" i="64"/>
  <c r="C124" i="52"/>
  <c r="C219" i="72"/>
  <c r="C245" i="69"/>
  <c r="C245" i="66"/>
  <c r="C219" i="71"/>
  <c r="C273" i="64"/>
  <c r="C237" i="72"/>
  <c r="C18" i="15"/>
  <c r="C13" i="15"/>
  <c r="C12" i="15"/>
  <c r="C11" i="15"/>
  <c r="C10" i="15"/>
  <c r="C9" i="15"/>
  <c r="C8" i="15"/>
  <c r="C7" i="15"/>
  <c r="C6" i="15"/>
  <c r="C24" i="16"/>
  <c r="C14" i="16"/>
  <c r="C30" i="17"/>
  <c r="C29" i="17"/>
  <c r="C32" i="16"/>
  <c r="C19" i="16"/>
  <c r="C18" i="17"/>
  <c r="C12" i="16"/>
  <c r="C14" i="15"/>
  <c r="C27" i="16"/>
  <c r="C9" i="16"/>
  <c r="C22" i="16"/>
  <c r="C20" i="16"/>
  <c r="C5" i="16"/>
  <c r="C11" i="16"/>
  <c r="C25" i="16"/>
  <c r="C26" i="16"/>
  <c r="C8" i="16"/>
  <c r="C28" i="16"/>
  <c r="C13" i="16"/>
  <c r="C29" i="16"/>
  <c r="C10" i="16"/>
  <c r="C6" i="16"/>
  <c r="C31" i="16"/>
  <c r="C5" i="15"/>
  <c r="C122" i="29"/>
  <c r="C130" i="29"/>
  <c r="C131" i="29"/>
  <c r="C168" i="6"/>
  <c r="C144" i="6"/>
  <c r="C124" i="29"/>
  <c r="C125" i="29"/>
  <c r="E176" i="6"/>
  <c r="E152" i="6"/>
  <c r="E172" i="6"/>
  <c r="E148" i="6"/>
  <c r="E126" i="6"/>
  <c r="E135" i="6"/>
  <c r="E159" i="6"/>
  <c r="E124" i="29"/>
  <c r="E168" i="6"/>
  <c r="E144" i="6"/>
  <c r="E142" i="29"/>
  <c r="E128" i="29"/>
  <c r="E131" i="29"/>
  <c r="N151" i="6"/>
  <c r="N175" i="6"/>
  <c r="N138" i="6"/>
  <c r="N162" i="6"/>
  <c r="N158" i="6"/>
  <c r="N134" i="6"/>
  <c r="N127" i="6"/>
  <c r="N143" i="6"/>
  <c r="N167" i="6"/>
  <c r="N142" i="29"/>
  <c r="N123" i="29"/>
  <c r="N124" i="29"/>
  <c r="E27" i="17"/>
  <c r="I15" i="16"/>
  <c r="E27" i="15"/>
  <c r="Q17" i="16"/>
  <c r="O17" i="16"/>
  <c r="I151" i="6"/>
  <c r="I175" i="6"/>
  <c r="I162" i="6"/>
  <c r="I138" i="6"/>
  <c r="I158" i="6"/>
  <c r="I134" i="6"/>
  <c r="I143" i="6"/>
  <c r="I167" i="6"/>
  <c r="I124" i="29"/>
  <c r="I127" i="29"/>
  <c r="I131" i="29"/>
  <c r="D149" i="6"/>
  <c r="D173" i="6"/>
  <c r="D127" i="6"/>
  <c r="D160" i="6"/>
  <c r="D136" i="6"/>
  <c r="D267" i="65"/>
  <c r="D267" i="69"/>
  <c r="D305" i="64"/>
  <c r="D281" i="70"/>
  <c r="D107" i="53"/>
  <c r="D234" i="69"/>
  <c r="D67" i="53"/>
  <c r="D99" i="53"/>
  <c r="D131" i="53"/>
  <c r="D274" i="67"/>
  <c r="D268" i="72"/>
  <c r="D103" i="53"/>
  <c r="D95" i="53"/>
  <c r="D267" i="66"/>
  <c r="D297" i="64"/>
  <c r="D134" i="53"/>
  <c r="D18" i="53"/>
  <c r="D173" i="53"/>
  <c r="D54" i="53"/>
  <c r="D153" i="53"/>
  <c r="D113" i="51"/>
  <c r="D76" i="53"/>
  <c r="D235" i="69"/>
  <c r="D275" i="67"/>
  <c r="D55" i="53"/>
  <c r="D117" i="53"/>
  <c r="D36" i="53"/>
  <c r="D91" i="53"/>
  <c r="D75" i="53"/>
  <c r="D271" i="71"/>
  <c r="D274" i="66"/>
  <c r="D264" i="71"/>
  <c r="D138" i="53"/>
  <c r="D276" i="67"/>
  <c r="D57" i="53"/>
  <c r="D233" i="69"/>
  <c r="D344" i="68"/>
  <c r="D95" i="51"/>
  <c r="D154" i="51"/>
  <c r="D259" i="71"/>
  <c r="D74" i="51"/>
  <c r="D85" i="53"/>
  <c r="D269" i="66"/>
  <c r="D22" i="51"/>
  <c r="D164" i="53"/>
  <c r="D93" i="53"/>
  <c r="D106" i="53"/>
  <c r="D267" i="72"/>
  <c r="D272" i="69"/>
  <c r="D277" i="69"/>
  <c r="D172" i="52"/>
  <c r="D15" i="51"/>
  <c r="D125" i="53"/>
  <c r="D113" i="53"/>
  <c r="D270" i="70"/>
  <c r="D268" i="70"/>
  <c r="D18" i="51"/>
  <c r="D53" i="51"/>
  <c r="D78" i="51"/>
  <c r="D26" i="52"/>
  <c r="D126" i="51"/>
  <c r="D51" i="52"/>
  <c r="D59" i="51"/>
  <c r="D94" i="52"/>
  <c r="D99" i="51"/>
  <c r="D84" i="51"/>
  <c r="D229" i="67"/>
  <c r="D34" i="52"/>
  <c r="D56" i="51"/>
  <c r="D77" i="51"/>
  <c r="D78" i="52"/>
  <c r="D244" i="72"/>
  <c r="D84" i="52"/>
  <c r="D111" i="51"/>
  <c r="D270" i="69"/>
  <c r="D49" i="52"/>
  <c r="D10" i="52"/>
  <c r="D150" i="52"/>
  <c r="D57" i="52"/>
  <c r="D78" i="53"/>
  <c r="D116" i="52"/>
  <c r="D248" i="71"/>
  <c r="D170" i="51"/>
  <c r="D157" i="51"/>
  <c r="D90" i="52"/>
  <c r="D5" i="53"/>
  <c r="D36" i="51"/>
  <c r="D236" i="67"/>
  <c r="D242" i="65"/>
  <c r="D279" i="69"/>
  <c r="D88" i="51"/>
  <c r="D265" i="70"/>
  <c r="D242" i="66"/>
  <c r="D5" i="52"/>
  <c r="D12" i="53"/>
  <c r="D58" i="52"/>
  <c r="D163" i="52"/>
  <c r="D46" i="51"/>
  <c r="D17" i="52"/>
  <c r="D103" i="51"/>
  <c r="D119" i="52"/>
  <c r="D83" i="52"/>
  <c r="D88" i="52"/>
  <c r="D145" i="51"/>
  <c r="D256" i="71"/>
  <c r="D141" i="51"/>
  <c r="D77" i="53"/>
  <c r="D19" i="52"/>
  <c r="D17" i="51"/>
  <c r="D99" i="52"/>
  <c r="D265" i="69"/>
  <c r="D135" i="51"/>
  <c r="D268" i="69"/>
  <c r="D282" i="68"/>
  <c r="D260" i="66"/>
  <c r="D226" i="72"/>
  <c r="D244" i="71"/>
  <c r="D228" i="65"/>
  <c r="D173" i="51"/>
  <c r="D167" i="52"/>
  <c r="D26" i="53"/>
  <c r="D152" i="51"/>
  <c r="D300" i="68"/>
  <c r="D149" i="53"/>
  <c r="D172" i="51"/>
  <c r="D41" i="52"/>
  <c r="D102" i="51"/>
  <c r="D148" i="51"/>
  <c r="D331" i="68"/>
  <c r="D238" i="67"/>
  <c r="D118" i="51"/>
  <c r="D153" i="52"/>
  <c r="D268" i="66"/>
  <c r="D79" i="52"/>
  <c r="D132" i="51"/>
  <c r="D48" i="52"/>
  <c r="D134" i="51"/>
  <c r="D286" i="68"/>
  <c r="D53" i="52"/>
  <c r="D121" i="51"/>
  <c r="D75" i="52"/>
  <c r="D130" i="51"/>
  <c r="D150" i="51"/>
  <c r="D253" i="70"/>
  <c r="D253" i="69"/>
  <c r="D294" i="68"/>
  <c r="D158" i="51"/>
  <c r="D303" i="64"/>
  <c r="D165" i="51"/>
  <c r="D177" i="52"/>
  <c r="D145" i="52"/>
  <c r="D97" i="51"/>
  <c r="D102" i="52"/>
  <c r="D257" i="67"/>
  <c r="D151" i="53"/>
  <c r="D258" i="70"/>
  <c r="D280" i="64"/>
  <c r="D259" i="67"/>
  <c r="D346" i="68"/>
  <c r="D234" i="65"/>
  <c r="D262" i="70"/>
  <c r="D109" i="51"/>
  <c r="D314" i="68"/>
  <c r="D239" i="70"/>
  <c r="D306" i="68"/>
  <c r="D280" i="66"/>
  <c r="D240" i="66"/>
  <c r="D235" i="67"/>
  <c r="D281" i="64"/>
  <c r="D259" i="69"/>
  <c r="D304" i="64"/>
  <c r="D251" i="69"/>
  <c r="D261" i="71"/>
  <c r="D233" i="67"/>
  <c r="D241" i="70"/>
  <c r="D232" i="72"/>
  <c r="D261" i="72"/>
  <c r="D310" i="68"/>
  <c r="D258" i="69"/>
  <c r="D232" i="71"/>
  <c r="D24" i="51"/>
  <c r="D243" i="71"/>
  <c r="D241" i="72"/>
  <c r="D292" i="64"/>
  <c r="D229" i="71"/>
  <c r="D109" i="52"/>
  <c r="D242" i="67"/>
  <c r="D253" i="71"/>
  <c r="D287" i="64"/>
  <c r="D243" i="69"/>
  <c r="D272" i="66"/>
  <c r="D315" i="68"/>
  <c r="D273" i="66"/>
  <c r="D242" i="69"/>
  <c r="D256" i="69"/>
  <c r="D237" i="67"/>
  <c r="D316" i="68"/>
  <c r="D226" i="71"/>
  <c r="D258" i="64"/>
  <c r="D253" i="64"/>
  <c r="D301" i="64"/>
  <c r="D4" i="53"/>
  <c r="D128" i="51"/>
  <c r="D252" i="66"/>
  <c r="D234" i="71"/>
  <c r="D268" i="64"/>
  <c r="D241" i="71"/>
  <c r="D230" i="71"/>
  <c r="D240" i="70"/>
  <c r="D336" i="68"/>
  <c r="D327" i="68"/>
  <c r="D237" i="69"/>
  <c r="D229" i="72"/>
  <c r="D321" i="68"/>
  <c r="D271" i="66"/>
  <c r="D235" i="70"/>
  <c r="D289" i="64"/>
  <c r="D279" i="65"/>
  <c r="D125" i="51"/>
  <c r="D63" i="53"/>
  <c r="D334" i="68"/>
  <c r="D228" i="71"/>
  <c r="D251" i="66"/>
  <c r="D275" i="65"/>
  <c r="D275" i="70"/>
  <c r="D271" i="72"/>
  <c r="D267" i="67"/>
  <c r="D309" i="64"/>
  <c r="D126" i="53"/>
  <c r="D56" i="53"/>
  <c r="D53" i="53"/>
  <c r="D154" i="53"/>
  <c r="D277" i="67"/>
  <c r="D273" i="70"/>
  <c r="D38" i="53"/>
  <c r="D48" i="53"/>
  <c r="D37" i="53"/>
  <c r="D74" i="53"/>
  <c r="D16" i="53"/>
  <c r="D127" i="53"/>
  <c r="D112" i="53"/>
  <c r="D347" i="68"/>
  <c r="D8" i="53"/>
  <c r="D34" i="53"/>
  <c r="D122" i="53"/>
  <c r="D330" i="68"/>
  <c r="D115" i="53"/>
  <c r="D46" i="53"/>
  <c r="D35" i="53"/>
  <c r="D275" i="69"/>
  <c r="D6" i="53"/>
  <c r="D108" i="53"/>
  <c r="D65" i="53"/>
  <c r="D112" i="52"/>
  <c r="D119" i="53"/>
  <c r="D341" i="68"/>
  <c r="D272" i="70"/>
  <c r="D159" i="53"/>
  <c r="D337" i="68"/>
  <c r="D332" i="68"/>
  <c r="D277" i="65"/>
  <c r="D64" i="51"/>
  <c r="D47" i="53"/>
  <c r="D113" i="52"/>
  <c r="D168" i="53"/>
  <c r="D73" i="51"/>
  <c r="D258" i="72"/>
  <c r="D109" i="53"/>
  <c r="D271" i="70"/>
  <c r="D276" i="65"/>
  <c r="D266" i="70"/>
  <c r="D299" i="64"/>
  <c r="D267" i="71"/>
  <c r="D16" i="52"/>
  <c r="D41" i="51"/>
  <c r="D86" i="51"/>
  <c r="D269" i="65"/>
  <c r="D255" i="69"/>
  <c r="D257" i="71"/>
  <c r="D271" i="69"/>
  <c r="D10" i="51"/>
  <c r="D154" i="52"/>
  <c r="D266" i="71"/>
  <c r="D148" i="52"/>
  <c r="D262" i="64"/>
  <c r="D71" i="52"/>
  <c r="D89" i="52"/>
  <c r="D98" i="51"/>
  <c r="D31" i="52"/>
  <c r="D121" i="52"/>
  <c r="D263" i="64"/>
  <c r="D6" i="52"/>
  <c r="D149" i="52"/>
  <c r="D152" i="52"/>
  <c r="D31" i="53"/>
  <c r="D108" i="52"/>
  <c r="D116" i="51"/>
  <c r="D174" i="51"/>
  <c r="D39" i="53"/>
  <c r="D12" i="51"/>
  <c r="D148" i="53"/>
  <c r="D141" i="52"/>
  <c r="D38" i="52"/>
  <c r="D29" i="52"/>
  <c r="D66" i="51"/>
  <c r="D236" i="66"/>
  <c r="D239" i="67"/>
  <c r="D32" i="51"/>
  <c r="D157" i="52"/>
  <c r="D74" i="52"/>
  <c r="D65" i="51"/>
  <c r="D279" i="70"/>
  <c r="D22" i="52"/>
  <c r="D339" i="68"/>
  <c r="D85" i="51"/>
  <c r="D33" i="51"/>
  <c r="D71" i="51"/>
  <c r="D139" i="52"/>
  <c r="D100" i="53"/>
  <c r="D169" i="52"/>
  <c r="D147" i="51"/>
  <c r="D93" i="51"/>
  <c r="D59" i="53"/>
  <c r="D8" i="51"/>
  <c r="D71" i="53"/>
  <c r="D77" i="52"/>
  <c r="D76" i="52"/>
  <c r="D139" i="53"/>
  <c r="D107" i="52"/>
  <c r="D163" i="51"/>
  <c r="D229" i="66"/>
  <c r="D171" i="51"/>
  <c r="D260" i="72"/>
  <c r="D282" i="64"/>
  <c r="D91" i="51"/>
  <c r="D158" i="53"/>
  <c r="D60" i="52"/>
  <c r="D237" i="66"/>
  <c r="D72" i="51"/>
  <c r="D138" i="52"/>
  <c r="D268" i="65"/>
  <c r="D257" i="69"/>
  <c r="D118" i="52"/>
  <c r="D83" i="53"/>
  <c r="D18" i="52"/>
  <c r="D134" i="52"/>
  <c r="D83" i="51"/>
  <c r="D177" i="51"/>
  <c r="D174" i="52"/>
  <c r="D110" i="52"/>
  <c r="D45" i="51"/>
  <c r="D169" i="51"/>
  <c r="D166" i="52"/>
  <c r="D130" i="53"/>
  <c r="D140" i="53"/>
  <c r="D127" i="52"/>
  <c r="D155" i="51"/>
  <c r="D52" i="51"/>
  <c r="D240" i="67"/>
  <c r="D30" i="53"/>
  <c r="D20" i="52"/>
  <c r="D9" i="53"/>
  <c r="D69" i="51"/>
  <c r="D54" i="52"/>
  <c r="D153" i="51"/>
  <c r="D102" i="53"/>
  <c r="D243" i="66"/>
  <c r="D51" i="53"/>
  <c r="D168" i="51"/>
  <c r="D35" i="51"/>
  <c r="D149" i="51"/>
  <c r="D231" i="67"/>
  <c r="D231" i="66"/>
  <c r="D131" i="51"/>
  <c r="D151" i="51"/>
  <c r="D297" i="68"/>
  <c r="D13" i="52"/>
  <c r="D73" i="52"/>
  <c r="D60" i="51"/>
  <c r="D247" i="67"/>
  <c r="D290" i="68"/>
  <c r="D7" i="52"/>
  <c r="D340" i="68"/>
  <c r="D144" i="51"/>
  <c r="D270" i="64"/>
  <c r="D323" i="68"/>
  <c r="D254" i="65"/>
  <c r="D235" i="71"/>
  <c r="D225" i="72"/>
  <c r="D248" i="66"/>
  <c r="D231" i="69"/>
  <c r="D259" i="64"/>
  <c r="D28" i="52"/>
  <c r="D285" i="68"/>
  <c r="D256" i="66"/>
  <c r="D271" i="67"/>
  <c r="D298" i="68"/>
  <c r="D249" i="65"/>
  <c r="D247" i="65"/>
  <c r="D85" i="52"/>
  <c r="D237" i="65"/>
  <c r="D246" i="72"/>
  <c r="D144" i="52"/>
  <c r="D266" i="65"/>
  <c r="D311" i="68"/>
  <c r="D319" i="68"/>
  <c r="D257" i="65"/>
  <c r="D253" i="65"/>
  <c r="D233" i="72"/>
  <c r="D262" i="69"/>
  <c r="D25" i="52"/>
  <c r="D255" i="72"/>
  <c r="D242" i="70"/>
  <c r="D4" i="52"/>
  <c r="D325" i="68"/>
  <c r="D273" i="67"/>
  <c r="D234" i="67"/>
  <c r="D49" i="51"/>
  <c r="D318" i="68"/>
  <c r="D243" i="67"/>
  <c r="D233" i="70"/>
  <c r="D230" i="67"/>
  <c r="D241" i="67"/>
  <c r="D228" i="66"/>
  <c r="D253" i="66"/>
  <c r="D300" i="64"/>
  <c r="D261" i="65"/>
  <c r="D259" i="70"/>
  <c r="D30" i="51"/>
  <c r="D288" i="64"/>
  <c r="D280" i="70"/>
  <c r="D225" i="71"/>
  <c r="D290" i="64"/>
  <c r="D283" i="64"/>
  <c r="D280" i="65"/>
  <c r="D250" i="70"/>
  <c r="D221" i="72"/>
  <c r="D239" i="71"/>
  <c r="D262" i="65"/>
  <c r="D250" i="69"/>
  <c r="D231" i="71"/>
  <c r="D270" i="71"/>
  <c r="D251" i="70"/>
  <c r="D276" i="64"/>
  <c r="D227" i="72"/>
  <c r="D234" i="72"/>
  <c r="D256" i="65"/>
  <c r="D115" i="52"/>
  <c r="D79" i="53"/>
  <c r="D115" i="51"/>
  <c r="D313" i="64"/>
  <c r="D133" i="53"/>
  <c r="D137" i="53"/>
  <c r="D170" i="53"/>
  <c r="D41" i="53"/>
  <c r="D281" i="67"/>
  <c r="D278" i="69"/>
  <c r="D278" i="66"/>
  <c r="D275" i="66"/>
  <c r="D29" i="53"/>
  <c r="D114" i="51"/>
  <c r="D27" i="53"/>
  <c r="D114" i="52"/>
  <c r="D73" i="53"/>
  <c r="D174" i="53"/>
  <c r="D96" i="53"/>
  <c r="D278" i="70"/>
  <c r="D281" i="69"/>
  <c r="D267" i="70"/>
  <c r="D163" i="53"/>
  <c r="D281" i="65"/>
  <c r="D135" i="53"/>
  <c r="D22" i="53"/>
  <c r="D14" i="53"/>
  <c r="D114" i="53"/>
  <c r="D84" i="53"/>
  <c r="D72" i="53"/>
  <c r="D264" i="72"/>
  <c r="D116" i="53"/>
  <c r="D98" i="53"/>
  <c r="D274" i="70"/>
  <c r="D86" i="53"/>
  <c r="D6" i="51"/>
  <c r="D32" i="53"/>
  <c r="D146" i="53"/>
  <c r="D34" i="51"/>
  <c r="D277" i="70"/>
  <c r="D269" i="67"/>
  <c r="D277" i="66"/>
  <c r="D266" i="72"/>
  <c r="D29" i="51"/>
  <c r="D49" i="53"/>
  <c r="D19" i="51"/>
  <c r="D266" i="69"/>
  <c r="D136" i="53"/>
  <c r="D136" i="52"/>
  <c r="D20" i="51"/>
  <c r="D70" i="52"/>
  <c r="D13" i="51"/>
  <c r="D308" i="64"/>
  <c r="D257" i="72"/>
  <c r="D128" i="53"/>
  <c r="D269" i="69"/>
  <c r="D117" i="51"/>
  <c r="D276" i="69"/>
  <c r="D239" i="66"/>
  <c r="D52" i="52"/>
  <c r="D25" i="51"/>
  <c r="D266" i="64"/>
  <c r="D33" i="53"/>
  <c r="D176" i="51"/>
  <c r="D168" i="52"/>
  <c r="D47" i="51"/>
  <c r="D269" i="64"/>
  <c r="D156" i="51"/>
  <c r="D4" i="51"/>
  <c r="D46" i="52"/>
  <c r="D37" i="52"/>
  <c r="D255" i="64"/>
  <c r="D269" i="71"/>
  <c r="D90" i="53"/>
  <c r="D120" i="53"/>
  <c r="D31" i="51"/>
  <c r="D121" i="53"/>
  <c r="D40" i="52"/>
  <c r="D122" i="52"/>
  <c r="D165" i="52"/>
  <c r="D59" i="52"/>
  <c r="D129" i="51"/>
  <c r="D243" i="65"/>
  <c r="D110" i="51"/>
  <c r="D88" i="53"/>
  <c r="D33" i="52"/>
  <c r="D87" i="53"/>
  <c r="D14" i="51"/>
  <c r="D248" i="72"/>
  <c r="D335" i="68"/>
  <c r="D166" i="53"/>
  <c r="D298" i="64"/>
  <c r="D30" i="52"/>
  <c r="D137" i="51"/>
  <c r="D107" i="51"/>
  <c r="D140" i="51"/>
  <c r="D151" i="52"/>
  <c r="D28" i="51"/>
  <c r="D9" i="51"/>
  <c r="D36" i="52"/>
  <c r="D251" i="72"/>
  <c r="D176" i="53"/>
  <c r="D175" i="51"/>
  <c r="D56" i="52"/>
  <c r="D173" i="52"/>
  <c r="D167" i="51"/>
  <c r="D105" i="53"/>
  <c r="D224" i="72"/>
  <c r="D69" i="52"/>
  <c r="D70" i="51"/>
  <c r="D150" i="53"/>
  <c r="D57" i="51"/>
  <c r="D250" i="65"/>
  <c r="D69" i="53"/>
  <c r="D228" i="67"/>
  <c r="D270" i="65"/>
  <c r="D72" i="52"/>
  <c r="D133" i="52"/>
  <c r="D272" i="65"/>
  <c r="D27" i="51"/>
  <c r="D64" i="53"/>
  <c r="D111" i="53"/>
  <c r="D38" i="51"/>
  <c r="D299" i="68"/>
  <c r="D260" i="64"/>
  <c r="D137" i="52"/>
  <c r="D21" i="53"/>
  <c r="D39" i="52"/>
  <c r="D20" i="53"/>
  <c r="D126" i="52"/>
  <c r="D265" i="64"/>
  <c r="D256" i="67"/>
  <c r="D333" i="68"/>
  <c r="D138" i="51"/>
  <c r="D8" i="52"/>
  <c r="D176" i="52"/>
  <c r="D170" i="52"/>
  <c r="D147" i="52"/>
  <c r="D288" i="68"/>
  <c r="D166" i="51"/>
  <c r="D14" i="52"/>
  <c r="D79" i="51"/>
  <c r="D65" i="52"/>
  <c r="D54" i="51"/>
  <c r="D40" i="51"/>
  <c r="D13" i="53"/>
  <c r="D52" i="53"/>
  <c r="D140" i="52"/>
  <c r="D158" i="52"/>
  <c r="D260" i="71"/>
  <c r="D159" i="52"/>
  <c r="D103" i="52"/>
  <c r="D276" i="66"/>
  <c r="D94" i="53"/>
  <c r="D91" i="52"/>
  <c r="D21" i="52"/>
  <c r="D293" i="68"/>
  <c r="D280" i="69"/>
  <c r="D284" i="64"/>
  <c r="D251" i="65"/>
  <c r="D236" i="70"/>
  <c r="D261" i="66"/>
  <c r="D261" i="67"/>
  <c r="D272" i="67"/>
  <c r="D270" i="72"/>
  <c r="D243" i="70"/>
  <c r="D82" i="53"/>
  <c r="D223" i="72"/>
  <c r="D271" i="65"/>
  <c r="D248" i="67"/>
  <c r="D162" i="51"/>
  <c r="D261" i="70"/>
  <c r="D278" i="64"/>
  <c r="D291" i="68"/>
  <c r="D235" i="66"/>
  <c r="D348" i="68"/>
  <c r="D311" i="64"/>
  <c r="D262" i="66"/>
  <c r="D242" i="71"/>
  <c r="D263" i="71"/>
  <c r="D247" i="66"/>
  <c r="D281" i="68"/>
  <c r="D312" i="64"/>
  <c r="D305" i="68"/>
  <c r="D317" i="68"/>
  <c r="D238" i="69"/>
  <c r="D284" i="68"/>
  <c r="D254" i="67"/>
  <c r="D252" i="72"/>
  <c r="D260" i="69"/>
  <c r="D249" i="72"/>
  <c r="D221" i="71"/>
  <c r="D87" i="51"/>
  <c r="D254" i="70"/>
  <c r="D262" i="67"/>
  <c r="D248" i="65"/>
  <c r="D47" i="52"/>
  <c r="D295" i="68"/>
  <c r="D313" i="68"/>
  <c r="D82" i="52"/>
  <c r="D146" i="52"/>
  <c r="D329" i="68"/>
  <c r="D161" i="53"/>
  <c r="D82" i="51"/>
  <c r="D164" i="51"/>
  <c r="D291" i="64"/>
  <c r="D255" i="66"/>
  <c r="D239" i="69"/>
  <c r="D280" i="67"/>
  <c r="D246" i="71"/>
  <c r="D250" i="67"/>
  <c r="D279" i="66"/>
  <c r="D253" i="72"/>
  <c r="D287" i="68"/>
  <c r="D302" i="64"/>
  <c r="D227" i="71"/>
  <c r="D259" i="66"/>
  <c r="D231" i="70"/>
  <c r="D247" i="72"/>
  <c r="D250" i="66"/>
  <c r="D258" i="67"/>
  <c r="D236" i="65"/>
  <c r="D233" i="71"/>
  <c r="D237" i="70"/>
  <c r="D236" i="69"/>
  <c r="D274" i="69"/>
  <c r="D265" i="72"/>
  <c r="D101" i="53"/>
  <c r="D156" i="53"/>
  <c r="D147" i="53"/>
  <c r="D281" i="66"/>
  <c r="D342" i="68"/>
  <c r="D172" i="53"/>
  <c r="D278" i="67"/>
  <c r="D118" i="53"/>
  <c r="D145" i="53"/>
  <c r="D110" i="53"/>
  <c r="D278" i="65"/>
  <c r="D132" i="53"/>
  <c r="D129" i="53"/>
  <c r="D177" i="53"/>
  <c r="D141" i="53"/>
  <c r="D60" i="53"/>
  <c r="D268" i="71"/>
  <c r="D345" i="68"/>
  <c r="D15" i="53"/>
  <c r="D306" i="64"/>
  <c r="D17" i="53"/>
  <c r="D155" i="53"/>
  <c r="D265" i="71"/>
  <c r="D165" i="53"/>
  <c r="D349" i="68"/>
  <c r="D269" i="70"/>
  <c r="D252" i="69"/>
  <c r="D152" i="53"/>
  <c r="D171" i="53"/>
  <c r="D274" i="65"/>
  <c r="D259" i="72"/>
  <c r="D112" i="51"/>
  <c r="D50" i="51"/>
  <c r="D70" i="53"/>
  <c r="D55" i="52"/>
  <c r="D136" i="51"/>
  <c r="D307" i="64"/>
  <c r="D67" i="51"/>
  <c r="D97" i="53"/>
  <c r="D276" i="70"/>
  <c r="D48" i="51"/>
  <c r="D273" i="69"/>
  <c r="D58" i="51"/>
  <c r="D66" i="53"/>
  <c r="D144" i="53"/>
  <c r="D343" i="68"/>
  <c r="D254" i="69"/>
  <c r="D101" i="51"/>
  <c r="D120" i="51"/>
  <c r="D26" i="51"/>
  <c r="D7" i="53"/>
  <c r="D5" i="51"/>
  <c r="D162" i="53"/>
  <c r="D21" i="51"/>
  <c r="D28" i="53"/>
  <c r="D286" i="64"/>
  <c r="D171" i="52"/>
  <c r="D175" i="52"/>
  <c r="D269" i="72"/>
  <c r="D50" i="52"/>
  <c r="D131" i="52"/>
  <c r="D232" i="70"/>
  <c r="D271" i="64"/>
  <c r="D268" i="67"/>
  <c r="D92" i="52"/>
  <c r="D50" i="53"/>
  <c r="D12" i="52"/>
  <c r="D11" i="52"/>
  <c r="D11" i="51"/>
  <c r="D100" i="52"/>
  <c r="D143" i="53"/>
  <c r="D120" i="52"/>
  <c r="D90" i="51"/>
  <c r="D86" i="52"/>
  <c r="D89" i="51"/>
  <c r="D75" i="51"/>
  <c r="D127" i="51"/>
  <c r="D55" i="51"/>
  <c r="D124" i="53"/>
  <c r="D9" i="52"/>
  <c r="D68" i="52"/>
  <c r="D129" i="52"/>
  <c r="D15" i="52"/>
  <c r="D258" i="71"/>
  <c r="D51" i="51"/>
  <c r="D270" i="66"/>
  <c r="D39" i="51"/>
  <c r="D76" i="51"/>
  <c r="D267" i="64"/>
  <c r="D229" i="65"/>
  <c r="D92" i="51"/>
  <c r="D96" i="51"/>
  <c r="D67" i="52"/>
  <c r="D11" i="53"/>
  <c r="D19" i="53"/>
  <c r="D58" i="53"/>
  <c r="D261" i="64"/>
  <c r="D232" i="69"/>
  <c r="D95" i="52"/>
  <c r="D169" i="53"/>
  <c r="D68" i="53"/>
  <c r="D101" i="52"/>
  <c r="D256" i="72"/>
  <c r="D292" i="68"/>
  <c r="D119" i="51"/>
  <c r="D260" i="70"/>
  <c r="D94" i="51"/>
  <c r="D96" i="52"/>
  <c r="D175" i="53"/>
  <c r="D251" i="67"/>
  <c r="D157" i="53"/>
  <c r="D130" i="52"/>
  <c r="D93" i="52"/>
  <c r="D63" i="51"/>
  <c r="D235" i="65"/>
  <c r="D233" i="65"/>
  <c r="D16" i="51"/>
  <c r="D45" i="53"/>
  <c r="D100" i="51"/>
  <c r="D139" i="51"/>
  <c r="D262" i="72"/>
  <c r="D251" i="71"/>
  <c r="D117" i="52"/>
  <c r="D132" i="52"/>
  <c r="D40" i="53"/>
  <c r="D97" i="52"/>
  <c r="D98" i="52"/>
  <c r="D156" i="52"/>
  <c r="D122" i="51"/>
  <c r="D111" i="52"/>
  <c r="D92" i="53"/>
  <c r="D135" i="52"/>
  <c r="D64" i="52"/>
  <c r="D159" i="51"/>
  <c r="D239" i="65"/>
  <c r="D155" i="52"/>
  <c r="D89" i="53"/>
  <c r="D254" i="64"/>
  <c r="D241" i="66"/>
  <c r="D35" i="52"/>
  <c r="D289" i="68"/>
  <c r="D10" i="53"/>
  <c r="D233" i="66"/>
  <c r="D108" i="51"/>
  <c r="D133" i="51"/>
  <c r="D37" i="51"/>
  <c r="D32" i="52"/>
  <c r="D301" i="68"/>
  <c r="D87" i="52"/>
  <c r="D167" i="53"/>
  <c r="D27" i="52"/>
  <c r="D45" i="52"/>
  <c r="D68" i="51"/>
  <c r="D255" i="67"/>
  <c r="D238" i="65"/>
  <c r="D44" i="52"/>
  <c r="D234" i="66"/>
  <c r="D261" i="69"/>
  <c r="D252" i="71"/>
  <c r="D238" i="66"/>
  <c r="D240" i="69"/>
  <c r="D310" i="64"/>
  <c r="D235" i="72"/>
  <c r="D230" i="72"/>
  <c r="D164" i="52"/>
  <c r="D296" i="64"/>
  <c r="D253" i="67"/>
  <c r="D254" i="66"/>
  <c r="D296" i="68"/>
  <c r="D162" i="52"/>
  <c r="D239" i="72"/>
  <c r="D249" i="71"/>
  <c r="D264" i="69"/>
  <c r="D125" i="52"/>
  <c r="D44" i="53"/>
  <c r="D106" i="51"/>
  <c r="D224" i="71"/>
  <c r="D338" i="68"/>
  <c r="D25" i="53"/>
  <c r="D3" i="51"/>
  <c r="D66" i="52"/>
  <c r="D260" i="67"/>
  <c r="D255" i="70"/>
  <c r="D250" i="72"/>
  <c r="D258" i="65"/>
  <c r="D255" i="71"/>
  <c r="D128" i="52"/>
  <c r="D264" i="70"/>
  <c r="D263" i="72"/>
  <c r="D262" i="71"/>
  <c r="D44" i="51"/>
  <c r="D250" i="71"/>
  <c r="D256" i="70"/>
  <c r="D228" i="72"/>
  <c r="D260" i="65"/>
  <c r="D247" i="71"/>
  <c r="D258" i="66"/>
  <c r="D255" i="65"/>
  <c r="D257" i="66"/>
  <c r="D227" i="67"/>
  <c r="D257" i="70"/>
  <c r="D308" i="68"/>
  <c r="D257" i="64"/>
  <c r="D279" i="64"/>
  <c r="D245" i="71"/>
  <c r="D270" i="67"/>
  <c r="D106" i="52"/>
  <c r="D240" i="65"/>
  <c r="D63" i="52"/>
  <c r="D324" i="68"/>
  <c r="D227" i="65"/>
  <c r="D252" i="70"/>
  <c r="D223" i="71"/>
  <c r="D252" i="67"/>
  <c r="D264" i="64"/>
  <c r="D285" i="64"/>
  <c r="D266" i="66"/>
  <c r="D275" i="64"/>
  <c r="D238" i="70"/>
  <c r="D234" i="70"/>
  <c r="D231" i="72"/>
  <c r="D259" i="65"/>
  <c r="D146" i="51"/>
  <c r="D322" i="68"/>
  <c r="D241" i="69"/>
  <c r="D238" i="71"/>
  <c r="D283" i="68"/>
  <c r="D265" i="66"/>
  <c r="D328" i="68"/>
  <c r="D229" i="70"/>
  <c r="D43" i="51"/>
  <c r="D43" i="53"/>
  <c r="D62" i="52"/>
  <c r="D62" i="51"/>
  <c r="D240" i="71"/>
  <c r="D232" i="67"/>
  <c r="D246" i="65"/>
  <c r="D24" i="53"/>
  <c r="D161" i="51"/>
  <c r="D249" i="66"/>
  <c r="D230" i="65"/>
  <c r="D143" i="51"/>
  <c r="D273" i="64"/>
  <c r="D264" i="65"/>
  <c r="D245" i="67"/>
  <c r="D219" i="72"/>
  <c r="D245" i="70"/>
  <c r="D309" i="68"/>
  <c r="D312" i="68"/>
  <c r="D266" i="67"/>
  <c r="D252" i="65"/>
  <c r="D241" i="65"/>
  <c r="D252" i="64"/>
  <c r="D228" i="70"/>
  <c r="D307" i="68"/>
  <c r="D248" i="70"/>
  <c r="D161" i="52"/>
  <c r="D265" i="67"/>
  <c r="D295" i="64"/>
  <c r="D228" i="69"/>
  <c r="D230" i="70"/>
  <c r="D277" i="64"/>
  <c r="D3" i="52"/>
  <c r="D227" i="66"/>
  <c r="D81" i="51"/>
  <c r="D274" i="64"/>
  <c r="D220" i="72"/>
  <c r="D265" i="65"/>
  <c r="D249" i="70"/>
  <c r="D246" i="69"/>
  <c r="D237" i="72"/>
  <c r="D227" i="69"/>
  <c r="D226" i="66"/>
  <c r="D226" i="70"/>
  <c r="D242" i="72"/>
  <c r="D243" i="72"/>
  <c r="D279" i="67"/>
  <c r="D273" i="65"/>
  <c r="D320" i="68"/>
  <c r="D3" i="53"/>
  <c r="D230" i="69"/>
  <c r="D226" i="67"/>
  <c r="D248" i="69"/>
  <c r="D124" i="51"/>
  <c r="D232" i="66"/>
  <c r="D81" i="53"/>
  <c r="D256" i="64"/>
  <c r="D303" i="68"/>
  <c r="D232" i="65"/>
  <c r="D124" i="52"/>
  <c r="D238" i="72"/>
  <c r="D247" i="69"/>
  <c r="D105" i="52"/>
  <c r="D43" i="52"/>
  <c r="D143" i="52"/>
  <c r="D280" i="68"/>
  <c r="D219" i="71"/>
  <c r="D245" i="66"/>
  <c r="D245" i="65"/>
  <c r="D246" i="70"/>
  <c r="D245" i="69"/>
  <c r="D245" i="72"/>
  <c r="D7" i="51"/>
  <c r="D231" i="65"/>
  <c r="D230" i="66"/>
  <c r="D222" i="71"/>
  <c r="D24" i="52"/>
  <c r="D247" i="70"/>
  <c r="D246" i="66"/>
  <c r="D249" i="67"/>
  <c r="D304" i="68"/>
  <c r="D105" i="51"/>
  <c r="D279" i="68"/>
  <c r="D246" i="67"/>
  <c r="D226" i="65"/>
  <c r="D62" i="53"/>
  <c r="D249" i="69"/>
  <c r="D81" i="52"/>
  <c r="D229" i="69"/>
  <c r="D222" i="72"/>
  <c r="D240" i="72"/>
  <c r="D220" i="71"/>
  <c r="D237" i="71"/>
  <c r="D294" i="64"/>
  <c r="D264" i="67"/>
  <c r="D264" i="66"/>
  <c r="D227" i="70"/>
  <c r="D226" i="69"/>
  <c r="D8" i="16"/>
  <c r="D12" i="16"/>
  <c r="D19" i="16"/>
  <c r="D24" i="16"/>
  <c r="D25" i="16"/>
  <c r="D30" i="16"/>
  <c r="D5" i="17"/>
  <c r="D6" i="15"/>
  <c r="D10" i="15"/>
  <c r="D14" i="15"/>
  <c r="D21" i="15"/>
  <c r="D26" i="15"/>
  <c r="D31" i="15"/>
  <c r="D8" i="17"/>
  <c r="D21" i="17"/>
  <c r="D5" i="16"/>
  <c r="D9" i="16"/>
  <c r="D13" i="16"/>
  <c r="D20" i="16"/>
  <c r="D26" i="16"/>
  <c r="D31" i="16"/>
  <c r="D18" i="17"/>
  <c r="D17" i="17"/>
  <c r="D7" i="15"/>
  <c r="D11" i="15"/>
  <c r="D18" i="15"/>
  <c r="D22" i="15"/>
  <c r="D28" i="15"/>
  <c r="D32" i="15"/>
  <c r="D28" i="17"/>
  <c r="D9" i="17"/>
  <c r="D22" i="17"/>
  <c r="D6" i="16"/>
  <c r="D10" i="16"/>
  <c r="D14" i="16"/>
  <c r="D21" i="16"/>
  <c r="D28" i="16"/>
  <c r="D32" i="16"/>
  <c r="D8" i="15"/>
  <c r="D12" i="15"/>
  <c r="D19" i="15"/>
  <c r="D24" i="15"/>
  <c r="D29" i="15"/>
  <c r="D6" i="17"/>
  <c r="D19" i="17"/>
  <c r="D29" i="17"/>
  <c r="D7" i="16"/>
  <c r="D11" i="16"/>
  <c r="D18" i="16"/>
  <c r="D22" i="16"/>
  <c r="D29" i="16"/>
  <c r="D5" i="15"/>
  <c r="D9" i="15"/>
  <c r="D13" i="15"/>
  <c r="D20" i="15"/>
  <c r="D25" i="15"/>
  <c r="D30" i="15"/>
  <c r="D7" i="17"/>
  <c r="D20" i="17"/>
  <c r="D30" i="17"/>
  <c r="D139" i="29"/>
  <c r="D128" i="29"/>
  <c r="D143" i="6"/>
  <c r="D167" i="6"/>
  <c r="D123" i="29"/>
  <c r="D125" i="29"/>
  <c r="H176" i="6"/>
  <c r="H152" i="6"/>
  <c r="H148" i="6"/>
  <c r="H172" i="6"/>
  <c r="H126" i="6"/>
  <c r="H135" i="6"/>
  <c r="H159" i="6"/>
  <c r="H281" i="70"/>
  <c r="H236" i="69"/>
  <c r="H55" i="53"/>
  <c r="H275" i="65"/>
  <c r="H117" i="53"/>
  <c r="H18" i="53"/>
  <c r="H281" i="69"/>
  <c r="H268" i="72"/>
  <c r="H99" i="53"/>
  <c r="H269" i="70"/>
  <c r="H147" i="53"/>
  <c r="H53" i="53"/>
  <c r="H132" i="53"/>
  <c r="H159" i="53"/>
  <c r="H103" i="53"/>
  <c r="H153" i="53"/>
  <c r="H278" i="65"/>
  <c r="H15" i="53"/>
  <c r="H114" i="52"/>
  <c r="H133" i="53"/>
  <c r="H177" i="53"/>
  <c r="H172" i="53"/>
  <c r="H281" i="66"/>
  <c r="H131" i="53"/>
  <c r="H112" i="53"/>
  <c r="H107" i="53"/>
  <c r="H65" i="53"/>
  <c r="H330" i="68"/>
  <c r="H136" i="53"/>
  <c r="H281" i="67"/>
  <c r="H75" i="53"/>
  <c r="H127" i="53"/>
  <c r="H22" i="53"/>
  <c r="H173" i="53"/>
  <c r="H38" i="53"/>
  <c r="H235" i="69"/>
  <c r="H15" i="51"/>
  <c r="H139" i="53"/>
  <c r="H77" i="52"/>
  <c r="H168" i="52"/>
  <c r="H277" i="70"/>
  <c r="H53" i="51"/>
  <c r="H40" i="51"/>
  <c r="H344" i="68"/>
  <c r="H343" i="68"/>
  <c r="H77" i="51"/>
  <c r="H46" i="51"/>
  <c r="H271" i="69"/>
  <c r="H11" i="51"/>
  <c r="H267" i="72"/>
  <c r="H47" i="53"/>
  <c r="H85" i="53"/>
  <c r="H93" i="52"/>
  <c r="H273" i="69"/>
  <c r="H91" i="51"/>
  <c r="H8" i="51"/>
  <c r="H276" i="69"/>
  <c r="H277" i="66"/>
  <c r="H172" i="52"/>
  <c r="H164" i="53"/>
  <c r="H299" i="68"/>
  <c r="H251" i="72"/>
  <c r="H58" i="53"/>
  <c r="H235" i="65"/>
  <c r="H138" i="51"/>
  <c r="H240" i="66"/>
  <c r="H64" i="53"/>
  <c r="H49" i="53"/>
  <c r="H150" i="53"/>
  <c r="H228" i="65"/>
  <c r="H257" i="69"/>
  <c r="H268" i="66"/>
  <c r="H52" i="53"/>
  <c r="H237" i="65"/>
  <c r="H35" i="52"/>
  <c r="H98" i="52"/>
  <c r="H170" i="52"/>
  <c r="H90" i="53"/>
  <c r="H300" i="68"/>
  <c r="H139" i="51"/>
  <c r="H150" i="52"/>
  <c r="H13" i="53"/>
  <c r="H95" i="52"/>
  <c r="H286" i="68"/>
  <c r="H25" i="51"/>
  <c r="H31" i="52"/>
  <c r="H134" i="52"/>
  <c r="H94" i="52"/>
  <c r="H66" i="51"/>
  <c r="H236" i="65"/>
  <c r="H12" i="53"/>
  <c r="H288" i="68"/>
  <c r="H232" i="70"/>
  <c r="H177" i="52"/>
  <c r="H265" i="69"/>
  <c r="H167" i="53"/>
  <c r="H124" i="53"/>
  <c r="H266" i="64"/>
  <c r="H239" i="65"/>
  <c r="H289" i="68"/>
  <c r="H12" i="52"/>
  <c r="H22" i="52"/>
  <c r="H39" i="52"/>
  <c r="H39" i="51"/>
  <c r="H69" i="52"/>
  <c r="H53" i="52"/>
  <c r="H140" i="53"/>
  <c r="H76" i="52"/>
  <c r="H78" i="51"/>
  <c r="H92" i="52"/>
  <c r="H127" i="52"/>
  <c r="H26" i="52"/>
  <c r="H20" i="53"/>
  <c r="H76" i="51"/>
  <c r="H45" i="53"/>
  <c r="H141" i="52"/>
  <c r="H233" i="66"/>
  <c r="H145" i="52"/>
  <c r="H38" i="51"/>
  <c r="H6" i="52"/>
  <c r="H14" i="52"/>
  <c r="H27" i="52"/>
  <c r="H88" i="52"/>
  <c r="H163" i="51"/>
  <c r="H30" i="53"/>
  <c r="H269" i="71"/>
  <c r="H150" i="51"/>
  <c r="H87" i="53"/>
  <c r="H293" i="68"/>
  <c r="H129" i="51"/>
  <c r="H64" i="51"/>
  <c r="H256" i="67"/>
  <c r="H31" i="53"/>
  <c r="H133" i="51"/>
  <c r="H176" i="52"/>
  <c r="H88" i="53"/>
  <c r="H34" i="52"/>
  <c r="H260" i="71"/>
  <c r="H70" i="51"/>
  <c r="H140" i="51"/>
  <c r="H19" i="51"/>
  <c r="H270" i="70"/>
  <c r="H33" i="52"/>
  <c r="H176" i="51"/>
  <c r="H92" i="53"/>
  <c r="H74" i="51"/>
  <c r="H102" i="52"/>
  <c r="H11" i="52"/>
  <c r="H64" i="52"/>
  <c r="H270" i="64"/>
  <c r="H121" i="52"/>
  <c r="H93" i="53"/>
  <c r="H156" i="52"/>
  <c r="H147" i="51"/>
  <c r="H89" i="51"/>
  <c r="H239" i="72"/>
  <c r="H257" i="66"/>
  <c r="H44" i="52"/>
  <c r="H310" i="68"/>
  <c r="H269" i="64"/>
  <c r="H248" i="66"/>
  <c r="H146" i="52"/>
  <c r="H273" i="65"/>
  <c r="H290" i="64"/>
  <c r="H261" i="71"/>
  <c r="H321" i="68"/>
  <c r="H248" i="65"/>
  <c r="H238" i="70"/>
  <c r="H25" i="52"/>
  <c r="H250" i="70"/>
  <c r="H238" i="67"/>
  <c r="H241" i="71"/>
  <c r="H243" i="67"/>
  <c r="H243" i="72"/>
  <c r="H314" i="68"/>
  <c r="H255" i="71"/>
  <c r="H255" i="65"/>
  <c r="H256" i="69"/>
  <c r="H239" i="71"/>
  <c r="H273" i="66"/>
  <c r="H251" i="69"/>
  <c r="H285" i="68"/>
  <c r="H302" i="64"/>
  <c r="H228" i="67"/>
  <c r="H283" i="64"/>
  <c r="H266" i="66"/>
  <c r="H247" i="65"/>
  <c r="H66" i="52"/>
  <c r="H263" i="72"/>
  <c r="H229" i="71"/>
  <c r="H253" i="71"/>
  <c r="H305" i="68"/>
  <c r="H237" i="70"/>
  <c r="H227" i="65"/>
  <c r="H252" i="70"/>
  <c r="H281" i="64"/>
  <c r="H250" i="67"/>
  <c r="H226" i="72"/>
  <c r="H82" i="51"/>
  <c r="H279" i="68"/>
  <c r="H233" i="72"/>
  <c r="H311" i="68"/>
  <c r="H248" i="67"/>
  <c r="H319" i="68"/>
  <c r="H250" i="72"/>
  <c r="H256" i="65"/>
  <c r="H262" i="69"/>
  <c r="H242" i="66"/>
  <c r="H243" i="69"/>
  <c r="H247" i="72"/>
  <c r="H265" i="64"/>
  <c r="H85" i="52"/>
  <c r="H323" i="68"/>
  <c r="H280" i="68"/>
  <c r="H47" i="52"/>
  <c r="H254" i="65"/>
  <c r="H144" i="51"/>
  <c r="H242" i="72"/>
  <c r="H311" i="64"/>
  <c r="H233" i="71"/>
  <c r="H234" i="67"/>
  <c r="H247" i="66"/>
  <c r="H298" i="68"/>
  <c r="H260" i="65"/>
  <c r="H348" i="68"/>
  <c r="H245" i="72"/>
  <c r="H236" i="70"/>
  <c r="H272" i="67"/>
  <c r="H246" i="67"/>
  <c r="H265" i="66"/>
  <c r="H220" i="72"/>
  <c r="H246" i="66"/>
  <c r="H247" i="70"/>
  <c r="H246" i="65"/>
  <c r="H230" i="70"/>
  <c r="H249" i="67"/>
  <c r="H222" i="71"/>
  <c r="H256" i="64"/>
  <c r="H62" i="53"/>
  <c r="H228" i="70"/>
  <c r="H232" i="66"/>
  <c r="H240" i="71"/>
  <c r="H274" i="64"/>
  <c r="H249" i="65"/>
  <c r="H238" i="71"/>
  <c r="H264" i="66"/>
  <c r="H245" i="66"/>
  <c r="H226" i="66"/>
  <c r="H226" i="67"/>
  <c r="H245" i="70"/>
  <c r="H309" i="64"/>
  <c r="H267" i="65"/>
  <c r="H79" i="53"/>
  <c r="H267" i="69"/>
  <c r="H27" i="53"/>
  <c r="H275" i="69"/>
  <c r="H135" i="53"/>
  <c r="H134" i="53"/>
  <c r="H141" i="53"/>
  <c r="H347" i="68"/>
  <c r="H278" i="66"/>
  <c r="H281" i="65"/>
  <c r="H342" i="68"/>
  <c r="H66" i="53"/>
  <c r="H306" i="64"/>
  <c r="H98" i="53"/>
  <c r="H34" i="53"/>
  <c r="H275" i="67"/>
  <c r="H115" i="53"/>
  <c r="H97" i="53"/>
  <c r="H119" i="53"/>
  <c r="H46" i="53"/>
  <c r="H275" i="66"/>
  <c r="H14" i="53"/>
  <c r="H96" i="53"/>
  <c r="H116" i="53"/>
  <c r="H171" i="53"/>
  <c r="H113" i="53"/>
  <c r="H91" i="53"/>
  <c r="H122" i="53"/>
  <c r="H268" i="71"/>
  <c r="H267" i="66"/>
  <c r="H36" i="53"/>
  <c r="H113" i="51"/>
  <c r="H73" i="53"/>
  <c r="H39" i="53"/>
  <c r="H117" i="51"/>
  <c r="H157" i="51"/>
  <c r="H106" i="53"/>
  <c r="H28" i="53"/>
  <c r="H269" i="66"/>
  <c r="H72" i="51"/>
  <c r="H26" i="51"/>
  <c r="H101" i="51"/>
  <c r="H67" i="51"/>
  <c r="H276" i="65"/>
  <c r="H27" i="51"/>
  <c r="H233" i="69"/>
  <c r="H10" i="51"/>
  <c r="H255" i="69"/>
  <c r="H259" i="71"/>
  <c r="H257" i="71"/>
  <c r="H58" i="52"/>
  <c r="H32" i="52"/>
  <c r="H308" i="64"/>
  <c r="H113" i="52"/>
  <c r="H269" i="67"/>
  <c r="H7" i="53"/>
  <c r="H59" i="51"/>
  <c r="H277" i="65"/>
  <c r="H297" i="68"/>
  <c r="H118" i="52"/>
  <c r="H7" i="51"/>
  <c r="H258" i="71"/>
  <c r="H244" i="71"/>
  <c r="H96" i="51"/>
  <c r="H90" i="51"/>
  <c r="H157" i="53"/>
  <c r="H122" i="52"/>
  <c r="H127" i="51"/>
  <c r="H103" i="52"/>
  <c r="H51" i="53"/>
  <c r="H15" i="52"/>
  <c r="H176" i="53"/>
  <c r="H18" i="52"/>
  <c r="H84" i="51"/>
  <c r="H56" i="52"/>
  <c r="H40" i="52"/>
  <c r="H263" i="64"/>
  <c r="H69" i="51"/>
  <c r="H168" i="51"/>
  <c r="H233" i="67"/>
  <c r="H54" i="52"/>
  <c r="H71" i="51"/>
  <c r="H148" i="53"/>
  <c r="H260" i="64"/>
  <c r="H240" i="65"/>
  <c r="H169" i="53"/>
  <c r="H155" i="51"/>
  <c r="H137" i="51"/>
  <c r="H251" i="67"/>
  <c r="H4" i="51"/>
  <c r="H235" i="66"/>
  <c r="H159" i="52"/>
  <c r="H174" i="52"/>
  <c r="H17" i="52"/>
  <c r="H154" i="52"/>
  <c r="H231" i="66"/>
  <c r="H56" i="51"/>
  <c r="H241" i="66"/>
  <c r="H346" i="68"/>
  <c r="H157" i="52"/>
  <c r="H147" i="52"/>
  <c r="H152" i="52"/>
  <c r="H228" i="66"/>
  <c r="H33" i="53"/>
  <c r="H50" i="52"/>
  <c r="H255" i="64"/>
  <c r="H111" i="52"/>
  <c r="H70" i="52"/>
  <c r="H292" i="68"/>
  <c r="H107" i="52"/>
  <c r="H120" i="51"/>
  <c r="H136" i="51"/>
  <c r="H98" i="51"/>
  <c r="H156" i="51"/>
  <c r="H41" i="52"/>
  <c r="H242" i="71"/>
  <c r="H49" i="52"/>
  <c r="H68" i="53"/>
  <c r="H121" i="51"/>
  <c r="H36" i="52"/>
  <c r="H57" i="52"/>
  <c r="H135" i="52"/>
  <c r="H72" i="52"/>
  <c r="H167" i="51"/>
  <c r="H57" i="51"/>
  <c r="H301" i="68"/>
  <c r="H272" i="65"/>
  <c r="H9" i="52"/>
  <c r="H93" i="51"/>
  <c r="H77" i="53"/>
  <c r="H139" i="52"/>
  <c r="H75" i="51"/>
  <c r="H120" i="53"/>
  <c r="H251" i="66"/>
  <c r="H232" i="69"/>
  <c r="H132" i="52"/>
  <c r="H167" i="52"/>
  <c r="H45" i="52"/>
  <c r="H173" i="52"/>
  <c r="H270" i="65"/>
  <c r="H129" i="52"/>
  <c r="H151" i="53"/>
  <c r="H83" i="53"/>
  <c r="H19" i="52"/>
  <c r="H163" i="52"/>
  <c r="H26" i="53"/>
  <c r="H262" i="71"/>
  <c r="H253" i="70"/>
  <c r="H67" i="52"/>
  <c r="H331" i="68"/>
  <c r="H30" i="52"/>
  <c r="H10" i="52"/>
  <c r="H152" i="51"/>
  <c r="H109" i="51"/>
  <c r="H223" i="72"/>
  <c r="H312" i="64"/>
  <c r="H261" i="72"/>
  <c r="H259" i="65"/>
  <c r="H291" i="64"/>
  <c r="H316" i="68"/>
  <c r="H230" i="66"/>
  <c r="H247" i="71"/>
  <c r="H4" i="53"/>
  <c r="H235" i="72"/>
  <c r="H313" i="68"/>
  <c r="H325" i="68"/>
  <c r="H63" i="53"/>
  <c r="H30" i="51"/>
  <c r="H231" i="70"/>
  <c r="H260" i="67"/>
  <c r="H237" i="69"/>
  <c r="H336" i="68"/>
  <c r="H260" i="69"/>
  <c r="H233" i="70"/>
  <c r="H301" i="64"/>
  <c r="H257" i="65"/>
  <c r="H243" i="70"/>
  <c r="H87" i="51"/>
  <c r="H82" i="52"/>
  <c r="H303" i="68"/>
  <c r="H279" i="66"/>
  <c r="H229" i="72"/>
  <c r="H238" i="69"/>
  <c r="H250" i="66"/>
  <c r="H24" i="51"/>
  <c r="H234" i="72"/>
  <c r="H227" i="66"/>
  <c r="H259" i="70"/>
  <c r="H231" i="65"/>
  <c r="H235" i="67"/>
  <c r="H317" i="68"/>
  <c r="H162" i="51"/>
  <c r="H240" i="69"/>
  <c r="H259" i="66"/>
  <c r="H238" i="65"/>
  <c r="H256" i="70"/>
  <c r="H261" i="70"/>
  <c r="H238" i="66"/>
  <c r="H287" i="68"/>
  <c r="H291" i="68"/>
  <c r="H4" i="52"/>
  <c r="H258" i="67"/>
  <c r="H125" i="52"/>
  <c r="H340" i="68"/>
  <c r="H262" i="65"/>
  <c r="H106" i="52"/>
  <c r="H82" i="53"/>
  <c r="H241" i="69"/>
  <c r="H47" i="51"/>
  <c r="H258" i="65"/>
  <c r="H232" i="71"/>
  <c r="H224" i="72"/>
  <c r="H261" i="69"/>
  <c r="H257" i="67"/>
  <c r="H259" i="69"/>
  <c r="H230" i="72"/>
  <c r="H226" i="71"/>
  <c r="H335" i="68"/>
  <c r="H227" i="72"/>
  <c r="H164" i="52"/>
  <c r="H315" i="68"/>
  <c r="H261" i="66"/>
  <c r="H255" i="70"/>
  <c r="H164" i="51"/>
  <c r="H246" i="71"/>
  <c r="H44" i="53"/>
  <c r="H43" i="53"/>
  <c r="H229" i="69"/>
  <c r="H81" i="53"/>
  <c r="H249" i="70"/>
  <c r="H143" i="52"/>
  <c r="H124" i="52"/>
  <c r="H307" i="68"/>
  <c r="H248" i="70"/>
  <c r="H62" i="51"/>
  <c r="H43" i="51"/>
  <c r="H62" i="52"/>
  <c r="H295" i="64"/>
  <c r="H161" i="51"/>
  <c r="H24" i="52"/>
  <c r="H232" i="65"/>
  <c r="H81" i="51"/>
  <c r="H237" i="72"/>
  <c r="H273" i="64"/>
  <c r="H245" i="67"/>
  <c r="H227" i="69"/>
  <c r="H264" i="65"/>
  <c r="H226" i="70"/>
  <c r="H154" i="53"/>
  <c r="H305" i="64"/>
  <c r="H275" i="70"/>
  <c r="H67" i="53"/>
  <c r="H271" i="72"/>
  <c r="H278" i="69"/>
  <c r="H174" i="53"/>
  <c r="H57" i="53"/>
  <c r="H265" i="71"/>
  <c r="H41" i="53"/>
  <c r="H130" i="53"/>
  <c r="H29" i="53"/>
  <c r="H274" i="70"/>
  <c r="H76" i="53"/>
  <c r="H278" i="70"/>
  <c r="H297" i="64"/>
  <c r="H278" i="67"/>
  <c r="H271" i="71"/>
  <c r="H145" i="53"/>
  <c r="H170" i="53"/>
  <c r="H54" i="53"/>
  <c r="H264" i="72"/>
  <c r="H234" i="69"/>
  <c r="H48" i="53"/>
  <c r="H267" i="70"/>
  <c r="H156" i="53"/>
  <c r="H337" i="68"/>
  <c r="H17" i="53"/>
  <c r="H165" i="53"/>
  <c r="H112" i="51"/>
  <c r="H252" i="69"/>
  <c r="H152" i="53"/>
  <c r="H35" i="53"/>
  <c r="H274" i="65"/>
  <c r="H6" i="53"/>
  <c r="H155" i="53"/>
  <c r="H45" i="51"/>
  <c r="H154" i="51"/>
  <c r="H55" i="51"/>
  <c r="H276" i="70"/>
  <c r="H258" i="72"/>
  <c r="H144" i="53"/>
  <c r="H79" i="51"/>
  <c r="H22" i="51"/>
  <c r="H270" i="69"/>
  <c r="H92" i="51"/>
  <c r="H16" i="52"/>
  <c r="H65" i="51"/>
  <c r="H266" i="71"/>
  <c r="H276" i="66"/>
  <c r="H266" i="69"/>
  <c r="H299" i="64"/>
  <c r="H267" i="71"/>
  <c r="H266" i="72"/>
  <c r="H60" i="51"/>
  <c r="H102" i="51"/>
  <c r="H332" i="68"/>
  <c r="H268" i="70"/>
  <c r="H17" i="51"/>
  <c r="H132" i="51"/>
  <c r="H273" i="70"/>
  <c r="H244" i="72"/>
  <c r="H78" i="53"/>
  <c r="H265" i="70"/>
  <c r="H168" i="53"/>
  <c r="H116" i="52"/>
  <c r="H140" i="52"/>
  <c r="H145" i="51"/>
  <c r="H51" i="51"/>
  <c r="H11" i="53"/>
  <c r="H97" i="51"/>
  <c r="H165" i="51"/>
  <c r="H264" i="64"/>
  <c r="H116" i="51"/>
  <c r="H65" i="52"/>
  <c r="H260" i="72"/>
  <c r="H130" i="52"/>
  <c r="H279" i="70"/>
  <c r="H281" i="68"/>
  <c r="H37" i="51"/>
  <c r="H248" i="71"/>
  <c r="H118" i="51"/>
  <c r="H21" i="51"/>
  <c r="H110" i="51"/>
  <c r="H169" i="51"/>
  <c r="H175" i="51"/>
  <c r="H169" i="52"/>
  <c r="H29" i="51"/>
  <c r="H141" i="51"/>
  <c r="H138" i="52"/>
  <c r="H101" i="52"/>
  <c r="H229" i="65"/>
  <c r="H242" i="65"/>
  <c r="H10" i="53"/>
  <c r="H298" i="64"/>
  <c r="H52" i="51"/>
  <c r="H107" i="51"/>
  <c r="H111" i="51"/>
  <c r="H251" i="71"/>
  <c r="H236" i="67"/>
  <c r="H171" i="52"/>
  <c r="H12" i="51"/>
  <c r="H20" i="51"/>
  <c r="H166" i="51"/>
  <c r="H20" i="52"/>
  <c r="H253" i="69"/>
  <c r="H153" i="51"/>
  <c r="H170" i="51"/>
  <c r="H32" i="53"/>
  <c r="H294" i="68"/>
  <c r="H60" i="52"/>
  <c r="H166" i="52"/>
  <c r="H55" i="52"/>
  <c r="H242" i="67"/>
  <c r="H71" i="52"/>
  <c r="H177" i="51"/>
  <c r="H100" i="52"/>
  <c r="H5" i="53"/>
  <c r="H267" i="64"/>
  <c r="H155" i="52"/>
  <c r="H90" i="52"/>
  <c r="H94" i="51"/>
  <c r="H51" i="52"/>
  <c r="H89" i="52"/>
  <c r="H69" i="53"/>
  <c r="H279" i="64"/>
  <c r="H94" i="53"/>
  <c r="H87" i="52"/>
  <c r="H272" i="70"/>
  <c r="H71" i="53"/>
  <c r="H231" i="67"/>
  <c r="H158" i="53"/>
  <c r="H48" i="52"/>
  <c r="H130" i="51"/>
  <c r="H85" i="51"/>
  <c r="H151" i="52"/>
  <c r="H6" i="51"/>
  <c r="H126" i="52"/>
  <c r="H284" i="68"/>
  <c r="H158" i="51"/>
  <c r="H111" i="53"/>
  <c r="H73" i="51"/>
  <c r="H279" i="69"/>
  <c r="H18" i="51"/>
  <c r="H133" i="52"/>
  <c r="H38" i="52"/>
  <c r="H149" i="51"/>
  <c r="H173" i="51"/>
  <c r="H310" i="64"/>
  <c r="H239" i="66"/>
  <c r="H8" i="52"/>
  <c r="H99" i="52"/>
  <c r="H13" i="52"/>
  <c r="H84" i="52"/>
  <c r="H75" i="52"/>
  <c r="H34" i="51"/>
  <c r="H271" i="67"/>
  <c r="H280" i="70"/>
  <c r="H63" i="52"/>
  <c r="H230" i="67"/>
  <c r="H231" i="71"/>
  <c r="H260" i="70"/>
  <c r="H225" i="72"/>
  <c r="H225" i="71"/>
  <c r="H253" i="67"/>
  <c r="H221" i="72"/>
  <c r="H257" i="70"/>
  <c r="H296" i="64"/>
  <c r="H235" i="70"/>
  <c r="H255" i="72"/>
  <c r="H338" i="68"/>
  <c r="H258" i="66"/>
  <c r="H257" i="64"/>
  <c r="H241" i="72"/>
  <c r="H273" i="67"/>
  <c r="H270" i="71"/>
  <c r="H241" i="70"/>
  <c r="H271" i="65"/>
  <c r="H253" i="72"/>
  <c r="H68" i="51"/>
  <c r="H231" i="72"/>
  <c r="H252" i="71"/>
  <c r="H280" i="67"/>
  <c r="H105" i="53"/>
  <c r="H254" i="70"/>
  <c r="H329" i="68"/>
  <c r="H283" i="68"/>
  <c r="H276" i="64"/>
  <c r="H292" i="64"/>
  <c r="H327" i="68"/>
  <c r="H28" i="52"/>
  <c r="H261" i="67"/>
  <c r="H251" i="65"/>
  <c r="H324" i="68"/>
  <c r="H280" i="64"/>
  <c r="H306" i="68"/>
  <c r="H228" i="71"/>
  <c r="H7" i="52"/>
  <c r="H318" i="68"/>
  <c r="H125" i="51"/>
  <c r="H288" i="64"/>
  <c r="H304" i="64"/>
  <c r="H234" i="70"/>
  <c r="H271" i="64"/>
  <c r="H252" i="66"/>
  <c r="H233" i="65"/>
  <c r="H241" i="65"/>
  <c r="H247" i="67"/>
  <c r="H322" i="68"/>
  <c r="H242" i="70"/>
  <c r="H128" i="52"/>
  <c r="H253" i="65"/>
  <c r="H245" i="71"/>
  <c r="H296" i="68"/>
  <c r="H282" i="64"/>
  <c r="H63" i="51"/>
  <c r="H235" i="71"/>
  <c r="H252" i="65"/>
  <c r="H261" i="65"/>
  <c r="H252" i="67"/>
  <c r="H286" i="64"/>
  <c r="H221" i="71"/>
  <c r="H334" i="68"/>
  <c r="H280" i="65"/>
  <c r="H289" i="64"/>
  <c r="H109" i="52"/>
  <c r="H256" i="66"/>
  <c r="H146" i="51"/>
  <c r="H262" i="67"/>
  <c r="H81" i="52"/>
  <c r="H229" i="70"/>
  <c r="H253" i="64"/>
  <c r="H43" i="52"/>
  <c r="H228" i="69"/>
  <c r="H249" i="69"/>
  <c r="H328" i="68"/>
  <c r="H226" i="65"/>
  <c r="H247" i="69"/>
  <c r="H105" i="52"/>
  <c r="H277" i="64"/>
  <c r="H3" i="53"/>
  <c r="H161" i="52"/>
  <c r="H143" i="51"/>
  <c r="H238" i="72"/>
  <c r="H258" i="64"/>
  <c r="H246" i="69"/>
  <c r="H246" i="70"/>
  <c r="H219" i="71"/>
  <c r="H252" i="64"/>
  <c r="H264" i="67"/>
  <c r="H245" i="69"/>
  <c r="H313" i="64"/>
  <c r="H137" i="53"/>
  <c r="H16" i="53"/>
  <c r="H274" i="69"/>
  <c r="H265" i="72"/>
  <c r="H267" i="67"/>
  <c r="H115" i="51"/>
  <c r="H108" i="53"/>
  <c r="H341" i="68"/>
  <c r="H56" i="53"/>
  <c r="H259" i="72"/>
  <c r="H276" i="67"/>
  <c r="H101" i="53"/>
  <c r="H72" i="53"/>
  <c r="H74" i="53"/>
  <c r="H114" i="51"/>
  <c r="H274" i="67"/>
  <c r="H8" i="53"/>
  <c r="H349" i="68"/>
  <c r="H345" i="68"/>
  <c r="H84" i="53"/>
  <c r="H37" i="53"/>
  <c r="H126" i="53"/>
  <c r="H274" i="66"/>
  <c r="H86" i="53"/>
  <c r="H110" i="53"/>
  <c r="H114" i="53"/>
  <c r="H60" i="53"/>
  <c r="H112" i="52"/>
  <c r="H163" i="53"/>
  <c r="H129" i="53"/>
  <c r="H277" i="67"/>
  <c r="H138" i="53"/>
  <c r="H115" i="52"/>
  <c r="H118" i="53"/>
  <c r="H95" i="53"/>
  <c r="H86" i="51"/>
  <c r="H97" i="52"/>
  <c r="H100" i="51"/>
  <c r="H271" i="70"/>
  <c r="H162" i="53"/>
  <c r="H264" i="71"/>
  <c r="H13" i="51"/>
  <c r="H146" i="53"/>
  <c r="H254" i="69"/>
  <c r="H136" i="52"/>
  <c r="H269" i="65"/>
  <c r="H125" i="53"/>
  <c r="H128" i="53"/>
  <c r="H257" i="72"/>
  <c r="H277" i="69"/>
  <c r="H272" i="69"/>
  <c r="H54" i="51"/>
  <c r="H307" i="64"/>
  <c r="H5" i="51"/>
  <c r="H266" i="70"/>
  <c r="H269" i="69"/>
  <c r="H32" i="51"/>
  <c r="H35" i="51"/>
  <c r="H109" i="53"/>
  <c r="H270" i="66"/>
  <c r="H143" i="53"/>
  <c r="H237" i="66"/>
  <c r="H44" i="51"/>
  <c r="H9" i="53"/>
  <c r="H256" i="72"/>
  <c r="H86" i="52"/>
  <c r="H120" i="52"/>
  <c r="H16" i="51"/>
  <c r="H175" i="52"/>
  <c r="H83" i="52"/>
  <c r="H135" i="51"/>
  <c r="H117" i="52"/>
  <c r="H89" i="53"/>
  <c r="H46" i="52"/>
  <c r="H108" i="52"/>
  <c r="H148" i="51"/>
  <c r="H79" i="52"/>
  <c r="H158" i="52"/>
  <c r="H14" i="51"/>
  <c r="H333" i="68"/>
  <c r="H78" i="52"/>
  <c r="H148" i="52"/>
  <c r="H33" i="51"/>
  <c r="H103" i="51"/>
  <c r="H50" i="53"/>
  <c r="H159" i="51"/>
  <c r="H102" i="53"/>
  <c r="H74" i="52"/>
  <c r="H240" i="67"/>
  <c r="H126" i="51"/>
  <c r="H229" i="66"/>
  <c r="H279" i="67"/>
  <c r="H269" i="72"/>
  <c r="H172" i="51"/>
  <c r="H153" i="52"/>
  <c r="H239" i="67"/>
  <c r="H37" i="52"/>
  <c r="H58" i="51"/>
  <c r="H29" i="52"/>
  <c r="H262" i="64"/>
  <c r="H174" i="51"/>
  <c r="H339" i="68"/>
  <c r="H83" i="51"/>
  <c r="H165" i="52"/>
  <c r="H119" i="52"/>
  <c r="H268" i="69"/>
  <c r="H122" i="51"/>
  <c r="H100" i="53"/>
  <c r="H137" i="52"/>
  <c r="H52" i="52"/>
  <c r="H131" i="52"/>
  <c r="H88" i="51"/>
  <c r="H256" i="71"/>
  <c r="H36" i="51"/>
  <c r="H268" i="67"/>
  <c r="H19" i="53"/>
  <c r="H59" i="53"/>
  <c r="H261" i="64"/>
  <c r="H70" i="53"/>
  <c r="H40" i="53"/>
  <c r="H73" i="52"/>
  <c r="H96" i="52"/>
  <c r="H268" i="65"/>
  <c r="H21" i="53"/>
  <c r="H166" i="53"/>
  <c r="H99" i="51"/>
  <c r="H21" i="52"/>
  <c r="H236" i="66"/>
  <c r="H5" i="52"/>
  <c r="H48" i="51"/>
  <c r="H131" i="51"/>
  <c r="H108" i="51"/>
  <c r="H151" i="51"/>
  <c r="H161" i="53"/>
  <c r="H134" i="51"/>
  <c r="H279" i="65"/>
  <c r="H59" i="52"/>
  <c r="H95" i="51"/>
  <c r="H149" i="52"/>
  <c r="H31" i="51"/>
  <c r="H110" i="52"/>
  <c r="H119" i="51"/>
  <c r="H68" i="52"/>
  <c r="H260" i="66"/>
  <c r="H41" i="51"/>
  <c r="H121" i="53"/>
  <c r="H91" i="52"/>
  <c r="H149" i="53"/>
  <c r="H237" i="67"/>
  <c r="H50" i="51"/>
  <c r="H175" i="53"/>
  <c r="H270" i="67"/>
  <c r="H282" i="68"/>
  <c r="H171" i="51"/>
  <c r="H9" i="51"/>
  <c r="H224" i="71"/>
  <c r="H254" i="64"/>
  <c r="H243" i="65"/>
  <c r="H234" i="71"/>
  <c r="H246" i="72"/>
  <c r="H229" i="67"/>
  <c r="H275" i="64"/>
  <c r="H234" i="66"/>
  <c r="H231" i="69"/>
  <c r="H262" i="72"/>
  <c r="H272" i="66"/>
  <c r="H254" i="67"/>
  <c r="H250" i="69"/>
  <c r="H253" i="66"/>
  <c r="H255" i="66"/>
  <c r="H259" i="64"/>
  <c r="H309" i="68"/>
  <c r="H266" i="65"/>
  <c r="H262" i="66"/>
  <c r="H254" i="66"/>
  <c r="H232" i="72"/>
  <c r="H263" i="71"/>
  <c r="H228" i="72"/>
  <c r="H287" i="64"/>
  <c r="H234" i="65"/>
  <c r="H144" i="52"/>
  <c r="H278" i="64"/>
  <c r="H248" i="72"/>
  <c r="H250" i="65"/>
  <c r="H243" i="66"/>
  <c r="H249" i="71"/>
  <c r="H223" i="71"/>
  <c r="H162" i="52"/>
  <c r="H242" i="69"/>
  <c r="H259" i="67"/>
  <c r="H239" i="69"/>
  <c r="H230" i="71"/>
  <c r="H239" i="70"/>
  <c r="H258" i="69"/>
  <c r="H249" i="72"/>
  <c r="H270" i="72"/>
  <c r="H250" i="71"/>
  <c r="H300" i="64"/>
  <c r="H243" i="71"/>
  <c r="H280" i="69"/>
  <c r="H251" i="70"/>
  <c r="H284" i="64"/>
  <c r="H290" i="68"/>
  <c r="H266" i="67"/>
  <c r="H285" i="64"/>
  <c r="H320" i="68"/>
  <c r="H227" i="71"/>
  <c r="H295" i="68"/>
  <c r="H255" i="67"/>
  <c r="H264" i="69"/>
  <c r="H240" i="70"/>
  <c r="H308" i="68"/>
  <c r="H49" i="51"/>
  <c r="H106" i="51"/>
  <c r="H128" i="51"/>
  <c r="H271" i="66"/>
  <c r="H264" i="70"/>
  <c r="H280" i="66"/>
  <c r="H303" i="64"/>
  <c r="H252" i="72"/>
  <c r="H25" i="53"/>
  <c r="H262" i="70"/>
  <c r="H258" i="70"/>
  <c r="H28" i="51"/>
  <c r="H268" i="64"/>
  <c r="H312" i="68"/>
  <c r="H241" i="67"/>
  <c r="H24" i="53"/>
  <c r="H304" i="68"/>
  <c r="H105" i="51"/>
  <c r="H3" i="51"/>
  <c r="H265" i="67"/>
  <c r="H248" i="69"/>
  <c r="H232" i="67"/>
  <c r="H227" i="67"/>
  <c r="H230" i="65"/>
  <c r="H240" i="72"/>
  <c r="H222" i="72"/>
  <c r="H3" i="52"/>
  <c r="H124" i="51"/>
  <c r="H249" i="66"/>
  <c r="H230" i="69"/>
  <c r="H220" i="71"/>
  <c r="H265" i="65"/>
  <c r="H219" i="72"/>
  <c r="H227" i="70"/>
  <c r="H294" i="64"/>
  <c r="H237" i="71"/>
  <c r="H245" i="65"/>
  <c r="H226" i="69"/>
  <c r="H5" i="16"/>
  <c r="H9" i="16"/>
  <c r="H13" i="16"/>
  <c r="H20" i="16"/>
  <c r="H7" i="15"/>
  <c r="H11" i="15"/>
  <c r="H18" i="15"/>
  <c r="H22" i="15"/>
  <c r="H28" i="15"/>
  <c r="H32" i="15"/>
  <c r="H8" i="17"/>
  <c r="H21" i="17"/>
  <c r="H29" i="16"/>
  <c r="H6" i="16"/>
  <c r="H10" i="16"/>
  <c r="H14" i="16"/>
  <c r="H21" i="16"/>
  <c r="H8" i="15"/>
  <c r="H12" i="15"/>
  <c r="H19" i="15"/>
  <c r="H24" i="15"/>
  <c r="H29" i="15"/>
  <c r="H5" i="17"/>
  <c r="H9" i="17"/>
  <c r="H22" i="17"/>
  <c r="H25" i="16"/>
  <c r="H30" i="16"/>
  <c r="H7" i="16"/>
  <c r="H11" i="16"/>
  <c r="H18" i="16"/>
  <c r="H22" i="16"/>
  <c r="H9" i="15"/>
  <c r="H13" i="15"/>
  <c r="H20" i="15"/>
  <c r="H25" i="15"/>
  <c r="H30" i="15"/>
  <c r="H18" i="17"/>
  <c r="H6" i="17"/>
  <c r="H19" i="17"/>
  <c r="H29" i="17"/>
  <c r="H26" i="16"/>
  <c r="H31" i="16"/>
  <c r="H28" i="17"/>
  <c r="H5" i="15"/>
  <c r="H8" i="16"/>
  <c r="H12" i="16"/>
  <c r="H19" i="16"/>
  <c r="H24" i="16"/>
  <c r="H6" i="15"/>
  <c r="H10" i="15"/>
  <c r="H14" i="15"/>
  <c r="H21" i="15"/>
  <c r="H26" i="15"/>
  <c r="H31" i="15"/>
  <c r="H7" i="17"/>
  <c r="H20" i="17"/>
  <c r="H30" i="17"/>
  <c r="H28" i="16"/>
  <c r="H32" i="16"/>
  <c r="H139" i="29"/>
  <c r="H143" i="6"/>
  <c r="H167" i="6"/>
  <c r="H128" i="29"/>
  <c r="H125" i="29"/>
  <c r="H123" i="29"/>
  <c r="I27" i="17"/>
  <c r="L152" i="6"/>
  <c r="L176" i="6"/>
  <c r="L148" i="6"/>
  <c r="L172" i="6"/>
  <c r="L126" i="6"/>
  <c r="L135" i="6"/>
  <c r="L159" i="6"/>
  <c r="L142" i="6"/>
  <c r="L166" i="6"/>
  <c r="L122" i="29"/>
  <c r="L130" i="29"/>
  <c r="L139" i="29"/>
  <c r="J275" i="70"/>
  <c r="J264" i="72"/>
  <c r="J337" i="68"/>
  <c r="J281" i="65"/>
  <c r="J162" i="53"/>
  <c r="J345" i="68"/>
  <c r="J130" i="53"/>
  <c r="J278" i="70"/>
  <c r="J53" i="53"/>
  <c r="J138" i="53"/>
  <c r="J101" i="53"/>
  <c r="J35" i="53"/>
  <c r="J112" i="52"/>
  <c r="J275" i="69"/>
  <c r="J18" i="53"/>
  <c r="J74" i="53"/>
  <c r="J107" i="53"/>
  <c r="J306" i="64"/>
  <c r="J135" i="53"/>
  <c r="J342" i="68"/>
  <c r="J274" i="69"/>
  <c r="J103" i="53"/>
  <c r="J266" i="72"/>
  <c r="J75" i="53"/>
  <c r="J281" i="66"/>
  <c r="J267" i="71"/>
  <c r="J14" i="53"/>
  <c r="J115" i="51"/>
  <c r="J136" i="53"/>
  <c r="J275" i="66"/>
  <c r="J36" i="53"/>
  <c r="J95" i="53"/>
  <c r="J6" i="53"/>
  <c r="J8" i="53"/>
  <c r="J278" i="65"/>
  <c r="J46" i="53"/>
  <c r="J11" i="51"/>
  <c r="J347" i="68"/>
  <c r="J281" i="69"/>
  <c r="J128" i="53"/>
  <c r="J113" i="51"/>
  <c r="J28" i="53"/>
  <c r="J259" i="71"/>
  <c r="J13" i="51"/>
  <c r="J47" i="53"/>
  <c r="J271" i="71"/>
  <c r="J308" i="64"/>
  <c r="J272" i="70"/>
  <c r="J31" i="51"/>
  <c r="J277" i="69"/>
  <c r="J8" i="51"/>
  <c r="J257" i="71"/>
  <c r="J56" i="51"/>
  <c r="J94" i="51"/>
  <c r="J85" i="53"/>
  <c r="J99" i="51"/>
  <c r="J266" i="70"/>
  <c r="J277" i="70"/>
  <c r="J270" i="70"/>
  <c r="J235" i="65"/>
  <c r="J13" i="53"/>
  <c r="J258" i="64"/>
  <c r="J79" i="51"/>
  <c r="J134" i="51"/>
  <c r="J48" i="52"/>
  <c r="J91" i="52"/>
  <c r="J27" i="52"/>
  <c r="J77" i="51"/>
  <c r="J51" i="53"/>
  <c r="J166" i="53"/>
  <c r="J268" i="69"/>
  <c r="J117" i="51"/>
  <c r="J77" i="52"/>
  <c r="J69" i="53"/>
  <c r="J29" i="51"/>
  <c r="J52" i="52"/>
  <c r="J244" i="72"/>
  <c r="J52" i="51"/>
  <c r="J310" i="64"/>
  <c r="J68" i="51"/>
  <c r="J168" i="53"/>
  <c r="J86" i="52"/>
  <c r="J9" i="52"/>
  <c r="J140" i="52"/>
  <c r="J155" i="51"/>
  <c r="J92" i="52"/>
  <c r="J101" i="52"/>
  <c r="J97" i="52"/>
  <c r="J270" i="64"/>
  <c r="J11" i="52"/>
  <c r="J91" i="53"/>
  <c r="J115" i="52"/>
  <c r="J274" i="66"/>
  <c r="J268" i="71"/>
  <c r="J264" i="71"/>
  <c r="J163" i="53"/>
  <c r="J98" i="53"/>
  <c r="J297" i="64"/>
  <c r="J116" i="53"/>
  <c r="J141" i="53"/>
  <c r="J54" i="53"/>
  <c r="J41" i="53"/>
  <c r="J67" i="53"/>
  <c r="J60" i="53"/>
  <c r="J174" i="53"/>
  <c r="J38" i="53"/>
  <c r="J277" i="65"/>
  <c r="J278" i="67"/>
  <c r="J48" i="53"/>
  <c r="J155" i="53"/>
  <c r="J177" i="53"/>
  <c r="J170" i="53"/>
  <c r="J72" i="53"/>
  <c r="J267" i="72"/>
  <c r="J99" i="53"/>
  <c r="J171" i="53"/>
  <c r="J114" i="52"/>
  <c r="J114" i="51"/>
  <c r="J133" i="53"/>
  <c r="J34" i="53"/>
  <c r="J309" i="64"/>
  <c r="J22" i="53"/>
  <c r="J57" i="53"/>
  <c r="J274" i="67"/>
  <c r="J274" i="65"/>
  <c r="J12" i="52"/>
  <c r="J73" i="51"/>
  <c r="J273" i="70"/>
  <c r="J277" i="66"/>
  <c r="J50" i="51"/>
  <c r="J277" i="67"/>
  <c r="J113" i="53"/>
  <c r="J132" i="52"/>
  <c r="J307" i="64"/>
  <c r="J269" i="67"/>
  <c r="J37" i="51"/>
  <c r="J271" i="69"/>
  <c r="J89" i="51"/>
  <c r="J276" i="67"/>
  <c r="J66" i="53"/>
  <c r="J175" i="52"/>
  <c r="J144" i="53"/>
  <c r="J39" i="53"/>
  <c r="J55" i="51"/>
  <c r="J7" i="53"/>
  <c r="J344" i="68"/>
  <c r="J235" i="69"/>
  <c r="J109" i="53"/>
  <c r="J298" i="64"/>
  <c r="J234" i="70"/>
  <c r="J120" i="53"/>
  <c r="J226" i="71"/>
  <c r="J248" i="71"/>
  <c r="J56" i="52"/>
  <c r="J236" i="67"/>
  <c r="J40" i="53"/>
  <c r="J172" i="51"/>
  <c r="J224" i="71"/>
  <c r="J262" i="71"/>
  <c r="J267" i="64"/>
  <c r="J260" i="66"/>
  <c r="J239" i="66"/>
  <c r="J26" i="51"/>
  <c r="J40" i="52"/>
  <c r="J55" i="52"/>
  <c r="J5" i="52"/>
  <c r="J241" i="66"/>
  <c r="J147" i="51"/>
  <c r="J262" i="64"/>
  <c r="J319" i="68"/>
  <c r="J152" i="52"/>
  <c r="J54" i="52"/>
  <c r="J90" i="53"/>
  <c r="J29" i="52"/>
  <c r="J121" i="52"/>
  <c r="J72" i="51"/>
  <c r="J33" i="52"/>
  <c r="J140" i="53"/>
  <c r="J270" i="67"/>
  <c r="J278" i="66"/>
  <c r="J330" i="68"/>
  <c r="J97" i="53"/>
  <c r="J117" i="53"/>
  <c r="J267" i="70"/>
  <c r="J127" i="53"/>
  <c r="J265" i="71"/>
  <c r="J255" i="69"/>
  <c r="J73" i="53"/>
  <c r="J313" i="64"/>
  <c r="J129" i="53"/>
  <c r="J172" i="53"/>
  <c r="J257" i="72"/>
  <c r="J137" i="53"/>
  <c r="J145" i="53"/>
  <c r="J281" i="70"/>
  <c r="J156" i="53"/>
  <c r="J114" i="53"/>
  <c r="J233" i="69"/>
  <c r="J55" i="53"/>
  <c r="J84" i="53"/>
  <c r="J110" i="53"/>
  <c r="J29" i="53"/>
  <c r="J299" i="64"/>
  <c r="J86" i="53"/>
  <c r="J134" i="53"/>
  <c r="J254" i="69"/>
  <c r="J147" i="53"/>
  <c r="J267" i="66"/>
  <c r="J275" i="65"/>
  <c r="J56" i="53"/>
  <c r="J115" i="53"/>
  <c r="J281" i="67"/>
  <c r="J132" i="53"/>
  <c r="J112" i="53"/>
  <c r="J159" i="53"/>
  <c r="J69" i="51"/>
  <c r="J36" i="51"/>
  <c r="J88" i="51"/>
  <c r="J120" i="51"/>
  <c r="J273" i="69"/>
  <c r="J269" i="69"/>
  <c r="J276" i="69"/>
  <c r="J150" i="51"/>
  <c r="J269" i="70"/>
  <c r="J164" i="53"/>
  <c r="J20" i="51"/>
  <c r="J266" i="69"/>
  <c r="J272" i="69"/>
  <c r="J70" i="52"/>
  <c r="J175" i="53"/>
  <c r="J111" i="51"/>
  <c r="J125" i="53"/>
  <c r="J45" i="51"/>
  <c r="J130" i="52"/>
  <c r="J253" i="69"/>
  <c r="J92" i="51"/>
  <c r="J113" i="52"/>
  <c r="J256" i="72"/>
  <c r="J139" i="51"/>
  <c r="J150" i="53"/>
  <c r="J19" i="51"/>
  <c r="J269" i="71"/>
  <c r="J170" i="51"/>
  <c r="J73" i="52"/>
  <c r="J19" i="52"/>
  <c r="J140" i="51"/>
  <c r="J118" i="52"/>
  <c r="J257" i="65"/>
  <c r="J169" i="51"/>
  <c r="J232" i="66"/>
  <c r="J279" i="66"/>
  <c r="J151" i="52"/>
  <c r="J130" i="51"/>
  <c r="J13" i="52"/>
  <c r="J173" i="52"/>
  <c r="J102" i="51"/>
  <c r="J242" i="72"/>
  <c r="J135" i="52"/>
  <c r="J119" i="52"/>
  <c r="J268" i="64"/>
  <c r="J141" i="51"/>
  <c r="J15" i="51"/>
  <c r="J12" i="53"/>
  <c r="J9" i="53"/>
  <c r="J100" i="52"/>
  <c r="J5" i="53"/>
  <c r="J229" i="66"/>
  <c r="J137" i="52"/>
  <c r="J236" i="66"/>
  <c r="J349" i="68"/>
  <c r="J341" i="68"/>
  <c r="J236" i="69"/>
  <c r="J16" i="53"/>
  <c r="J271" i="72"/>
  <c r="J268" i="72"/>
  <c r="J275" i="67"/>
  <c r="J126" i="53"/>
  <c r="J153" i="53"/>
  <c r="J265" i="72"/>
  <c r="J119" i="53"/>
  <c r="J15" i="53"/>
  <c r="J96" i="53"/>
  <c r="J266" i="71"/>
  <c r="J267" i="69"/>
  <c r="J278" i="69"/>
  <c r="J131" i="53"/>
  <c r="J267" i="67"/>
  <c r="J118" i="53"/>
  <c r="J108" i="53"/>
  <c r="J37" i="53"/>
  <c r="J305" i="64"/>
  <c r="J112" i="51"/>
  <c r="J17" i="53"/>
  <c r="J76" i="53"/>
  <c r="J259" i="72"/>
  <c r="J122" i="53"/>
  <c r="J267" i="65"/>
  <c r="J165" i="53"/>
  <c r="J65" i="53"/>
  <c r="J79" i="53"/>
  <c r="J152" i="53"/>
  <c r="J269" i="65"/>
  <c r="J173" i="53"/>
  <c r="J27" i="53"/>
  <c r="J274" i="70"/>
  <c r="J168" i="51"/>
  <c r="J268" i="65"/>
  <c r="J166" i="52"/>
  <c r="J106" i="53"/>
  <c r="J276" i="65"/>
  <c r="J276" i="70"/>
  <c r="J343" i="68"/>
  <c r="J70" i="51"/>
  <c r="J5" i="51"/>
  <c r="J154" i="53"/>
  <c r="J103" i="51"/>
  <c r="J258" i="72"/>
  <c r="J271" i="70"/>
  <c r="J269" i="66"/>
  <c r="J64" i="51"/>
  <c r="J332" i="68"/>
  <c r="J120" i="52"/>
  <c r="J100" i="53"/>
  <c r="J157" i="51"/>
  <c r="J74" i="52"/>
  <c r="J146" i="53"/>
  <c r="J252" i="69"/>
  <c r="J10" i="51"/>
  <c r="J235" i="67"/>
  <c r="J154" i="52"/>
  <c r="J156" i="52"/>
  <c r="J260" i="67"/>
  <c r="J152" i="51"/>
  <c r="J64" i="52"/>
  <c r="J107" i="51"/>
  <c r="J131" i="51"/>
  <c r="J8" i="52"/>
  <c r="J265" i="70"/>
  <c r="J9" i="51"/>
  <c r="J229" i="67"/>
  <c r="J75" i="51"/>
  <c r="J75" i="52"/>
  <c r="J145" i="52"/>
  <c r="J35" i="52"/>
  <c r="J138" i="51"/>
  <c r="J248" i="72"/>
  <c r="J101" i="51"/>
  <c r="J127" i="51"/>
  <c r="J22" i="52"/>
  <c r="J100" i="51"/>
  <c r="J94" i="53"/>
  <c r="J51" i="52"/>
  <c r="J16" i="51"/>
  <c r="J16" i="52"/>
  <c r="J136" i="52"/>
  <c r="J49" i="53"/>
  <c r="J230" i="71"/>
  <c r="J167" i="53"/>
  <c r="J263" i="64"/>
  <c r="J94" i="52"/>
  <c r="J74" i="51"/>
  <c r="J176" i="53"/>
  <c r="J309" i="68"/>
  <c r="J250" i="66"/>
  <c r="J299" i="68"/>
  <c r="J89" i="52"/>
  <c r="J38" i="51"/>
  <c r="J48" i="51"/>
  <c r="J135" i="51"/>
  <c r="J60" i="51"/>
  <c r="J37" i="52"/>
  <c r="J131" i="52"/>
  <c r="J59" i="51"/>
  <c r="J134" i="52"/>
  <c r="J95" i="52"/>
  <c r="J45" i="53"/>
  <c r="J129" i="52"/>
  <c r="J26" i="52"/>
  <c r="J51" i="51"/>
  <c r="J49" i="52"/>
  <c r="J271" i="64"/>
  <c r="J287" i="68"/>
  <c r="J99" i="52"/>
  <c r="J169" i="53"/>
  <c r="J170" i="52"/>
  <c r="J108" i="52"/>
  <c r="J158" i="53"/>
  <c r="J67" i="52"/>
  <c r="J253" i="70"/>
  <c r="J282" i="64"/>
  <c r="J243" i="67"/>
  <c r="J177" i="51"/>
  <c r="J30" i="53"/>
  <c r="J95" i="51"/>
  <c r="J76" i="52"/>
  <c r="J31" i="53"/>
  <c r="J35" i="51"/>
  <c r="J7" i="51"/>
  <c r="J168" i="52"/>
  <c r="J228" i="67"/>
  <c r="J83" i="53"/>
  <c r="J22" i="51"/>
  <c r="J18" i="51"/>
  <c r="J155" i="52"/>
  <c r="J151" i="53"/>
  <c r="J238" i="70"/>
  <c r="J91" i="51"/>
  <c r="J17" i="51"/>
  <c r="J308" i="68"/>
  <c r="J148" i="51"/>
  <c r="J78" i="51"/>
  <c r="J158" i="51"/>
  <c r="J138" i="52"/>
  <c r="J231" i="65"/>
  <c r="J150" i="52"/>
  <c r="J148" i="52"/>
  <c r="J20" i="53"/>
  <c r="J93" i="52"/>
  <c r="J53" i="52"/>
  <c r="J60" i="52"/>
  <c r="J34" i="51"/>
  <c r="J295" i="68"/>
  <c r="J253" i="65"/>
  <c r="J251" i="66"/>
  <c r="J36" i="52"/>
  <c r="J119" i="51"/>
  <c r="J159" i="51"/>
  <c r="J163" i="52"/>
  <c r="J290" i="64"/>
  <c r="J333" i="68"/>
  <c r="J271" i="67"/>
  <c r="J237" i="66"/>
  <c r="J106" i="52"/>
  <c r="J270" i="71"/>
  <c r="J4" i="51"/>
  <c r="J306" i="68"/>
  <c r="J280" i="70"/>
  <c r="J258" i="65"/>
  <c r="J106" i="51"/>
  <c r="J229" i="69"/>
  <c r="J273" i="67"/>
  <c r="J255" i="71"/>
  <c r="J236" i="65"/>
  <c r="J284" i="68"/>
  <c r="J241" i="72"/>
  <c r="J262" i="72"/>
  <c r="J289" i="68"/>
  <c r="J230" i="65"/>
  <c r="J307" i="68"/>
  <c r="J266" i="66"/>
  <c r="J293" i="68"/>
  <c r="J321" i="68"/>
  <c r="J243" i="72"/>
  <c r="J229" i="70"/>
  <c r="J261" i="64"/>
  <c r="J239" i="71"/>
  <c r="J28" i="52"/>
  <c r="J312" i="68"/>
  <c r="J4" i="53"/>
  <c r="J252" i="70"/>
  <c r="J66" i="52"/>
  <c r="J227" i="67"/>
  <c r="J283" i="64"/>
  <c r="J228" i="71"/>
  <c r="J260" i="65"/>
  <c r="J253" i="72"/>
  <c r="J47" i="52"/>
  <c r="J304" i="64"/>
  <c r="J232" i="72"/>
  <c r="J44" i="51"/>
  <c r="J253" i="66"/>
  <c r="J259" i="66"/>
  <c r="J238" i="65"/>
  <c r="J250" i="70"/>
  <c r="J247" i="72"/>
  <c r="J231" i="72"/>
  <c r="J233" i="71"/>
  <c r="J25" i="51"/>
  <c r="J226" i="72"/>
  <c r="J323" i="68"/>
  <c r="J272" i="65"/>
  <c r="J105" i="53"/>
  <c r="J260" i="70"/>
  <c r="J82" i="53"/>
  <c r="J250" i="67"/>
  <c r="J279" i="65"/>
  <c r="J285" i="64"/>
  <c r="J264" i="70"/>
  <c r="J125" i="52"/>
  <c r="J240" i="70"/>
  <c r="J221" i="71"/>
  <c r="J263" i="71"/>
  <c r="J261" i="70"/>
  <c r="J228" i="72"/>
  <c r="J225" i="72"/>
  <c r="J250" i="69"/>
  <c r="J240" i="69"/>
  <c r="J346" i="68"/>
  <c r="J248" i="69"/>
  <c r="J255" i="72"/>
  <c r="J227" i="70"/>
  <c r="J246" i="70"/>
  <c r="J226" i="66"/>
  <c r="J255" i="64"/>
  <c r="J238" i="71"/>
  <c r="J246" i="69"/>
  <c r="J161" i="52"/>
  <c r="J296" i="64"/>
  <c r="J280" i="68"/>
  <c r="J230" i="70"/>
  <c r="J265" i="67"/>
  <c r="J240" i="71"/>
  <c r="J227" i="69"/>
  <c r="J238" i="72"/>
  <c r="J222" i="71"/>
  <c r="J226" i="69"/>
  <c r="J245" i="69"/>
  <c r="J219" i="72"/>
  <c r="J245" i="67"/>
  <c r="J273" i="64"/>
  <c r="J84" i="52"/>
  <c r="J145" i="51"/>
  <c r="J237" i="65"/>
  <c r="J32" i="52"/>
  <c r="J244" i="71"/>
  <c r="J259" i="64"/>
  <c r="J266" i="64"/>
  <c r="J229" i="65"/>
  <c r="J124" i="53"/>
  <c r="J268" i="70"/>
  <c r="J300" i="68"/>
  <c r="J157" i="53"/>
  <c r="J39" i="52"/>
  <c r="J239" i="65"/>
  <c r="J57" i="52"/>
  <c r="J84" i="51"/>
  <c r="J10" i="53"/>
  <c r="J50" i="53"/>
  <c r="J71" i="53"/>
  <c r="J59" i="53"/>
  <c r="J172" i="52"/>
  <c r="J58" i="51"/>
  <c r="J331" i="68"/>
  <c r="J174" i="52"/>
  <c r="J122" i="51"/>
  <c r="J132" i="51"/>
  <c r="J90" i="52"/>
  <c r="J265" i="69"/>
  <c r="J136" i="51"/>
  <c r="J157" i="52"/>
  <c r="J282" i="68"/>
  <c r="J294" i="68"/>
  <c r="J165" i="51"/>
  <c r="J72" i="52"/>
  <c r="J57" i="51"/>
  <c r="J38" i="52"/>
  <c r="J14" i="52"/>
  <c r="J137" i="51"/>
  <c r="J121" i="51"/>
  <c r="J251" i="71"/>
  <c r="J269" i="64"/>
  <c r="J243" i="66"/>
  <c r="J110" i="51"/>
  <c r="J158" i="52"/>
  <c r="J118" i="51"/>
  <c r="J133" i="51"/>
  <c r="J14" i="51"/>
  <c r="J290" i="68"/>
  <c r="J270" i="69"/>
  <c r="J68" i="53"/>
  <c r="J153" i="52"/>
  <c r="J59" i="52"/>
  <c r="J30" i="52"/>
  <c r="J167" i="51"/>
  <c r="J39" i="51"/>
  <c r="J165" i="52"/>
  <c r="J52" i="53"/>
  <c r="J11" i="53"/>
  <c r="J335" i="68"/>
  <c r="J33" i="53"/>
  <c r="J46" i="52"/>
  <c r="J243" i="65"/>
  <c r="J133" i="52"/>
  <c r="J88" i="53"/>
  <c r="J242" i="66"/>
  <c r="J256" i="71"/>
  <c r="J102" i="52"/>
  <c r="J98" i="51"/>
  <c r="J279" i="69"/>
  <c r="J252" i="67"/>
  <c r="J248" i="70"/>
  <c r="J143" i="53"/>
  <c r="J25" i="52"/>
  <c r="J261" i="72"/>
  <c r="J262" i="67"/>
  <c r="J231" i="69"/>
  <c r="J257" i="69"/>
  <c r="J228" i="70"/>
  <c r="J263" i="72"/>
  <c r="J247" i="71"/>
  <c r="J164" i="51"/>
  <c r="J288" i="64"/>
  <c r="J109" i="52"/>
  <c r="J266" i="67"/>
  <c r="J262" i="65"/>
  <c r="J227" i="66"/>
  <c r="J258" i="69"/>
  <c r="J229" i="71"/>
  <c r="J233" i="65"/>
  <c r="J248" i="67"/>
  <c r="J311" i="64"/>
  <c r="J231" i="67"/>
  <c r="J262" i="70"/>
  <c r="J254" i="66"/>
  <c r="J249" i="66"/>
  <c r="J266" i="65"/>
  <c r="J246" i="71"/>
  <c r="J252" i="72"/>
  <c r="J280" i="65"/>
  <c r="J261" i="65"/>
  <c r="J240" i="65"/>
  <c r="J248" i="65"/>
  <c r="J254" i="65"/>
  <c r="J128" i="51"/>
  <c r="J146" i="51"/>
  <c r="J231" i="66"/>
  <c r="J234" i="71"/>
  <c r="J243" i="71"/>
  <c r="J247" i="66"/>
  <c r="J270" i="72"/>
  <c r="J261" i="67"/>
  <c r="J225" i="71"/>
  <c r="J280" i="67"/>
  <c r="J234" i="72"/>
  <c r="J259" i="69"/>
  <c r="J254" i="67"/>
  <c r="J239" i="67"/>
  <c r="J284" i="64"/>
  <c r="J232" i="70"/>
  <c r="J269" i="72"/>
  <c r="J300" i="64"/>
  <c r="J44" i="53"/>
  <c r="J273" i="65"/>
  <c r="J310" i="68"/>
  <c r="J227" i="72"/>
  <c r="J334" i="68"/>
  <c r="J227" i="71"/>
  <c r="J109" i="51"/>
  <c r="J223" i="72"/>
  <c r="J287" i="64"/>
  <c r="J231" i="71"/>
  <c r="J234" i="66"/>
  <c r="J238" i="66"/>
  <c r="J241" i="71"/>
  <c r="J291" i="68"/>
  <c r="J280" i="66"/>
  <c r="J281" i="64"/>
  <c r="J297" i="68"/>
  <c r="J224" i="72"/>
  <c r="J81" i="53"/>
  <c r="J240" i="72"/>
  <c r="J230" i="69"/>
  <c r="J249" i="69"/>
  <c r="J62" i="51"/>
  <c r="J304" i="68"/>
  <c r="J222" i="72"/>
  <c r="J265" i="65"/>
  <c r="J24" i="51"/>
  <c r="J43" i="53"/>
  <c r="J246" i="66"/>
  <c r="J161" i="51"/>
  <c r="J124" i="52"/>
  <c r="J249" i="67"/>
  <c r="J230" i="67"/>
  <c r="J232" i="67"/>
  <c r="J237" i="71"/>
  <c r="J245" i="65"/>
  <c r="J226" i="70"/>
  <c r="J219" i="71"/>
  <c r="J264" i="67"/>
  <c r="J294" i="64"/>
  <c r="J10" i="52"/>
  <c r="J69" i="52"/>
  <c r="J15" i="52"/>
  <c r="J272" i="67"/>
  <c r="J311" i="68"/>
  <c r="J65" i="51"/>
  <c r="J92" i="53"/>
  <c r="J33" i="51"/>
  <c r="J139" i="52"/>
  <c r="J265" i="64"/>
  <c r="J87" i="53"/>
  <c r="J32" i="53"/>
  <c r="J264" i="64"/>
  <c r="J86" i="51"/>
  <c r="J235" i="66"/>
  <c r="J65" i="52"/>
  <c r="J171" i="52"/>
  <c r="J111" i="52"/>
  <c r="J17" i="52"/>
  <c r="J260" i="69"/>
  <c r="J40" i="51"/>
  <c r="J177" i="52"/>
  <c r="J171" i="51"/>
  <c r="J240" i="66"/>
  <c r="J173" i="51"/>
  <c r="J279" i="70"/>
  <c r="J78" i="52"/>
  <c r="J286" i="64"/>
  <c r="J26" i="53"/>
  <c r="J103" i="52"/>
  <c r="J161" i="53"/>
  <c r="J41" i="51"/>
  <c r="J126" i="51"/>
  <c r="J58" i="52"/>
  <c r="J260" i="64"/>
  <c r="J20" i="52"/>
  <c r="J83" i="51"/>
  <c r="J71" i="52"/>
  <c r="J251" i="70"/>
  <c r="J121" i="53"/>
  <c r="J169" i="52"/>
  <c r="J288" i="68"/>
  <c r="J98" i="52"/>
  <c r="J257" i="64"/>
  <c r="J71" i="51"/>
  <c r="J234" i="65"/>
  <c r="J175" i="51"/>
  <c r="J166" i="51"/>
  <c r="J12" i="51"/>
  <c r="J45" i="52"/>
  <c r="J129" i="51"/>
  <c r="J93" i="51"/>
  <c r="J70" i="53"/>
  <c r="J301" i="68"/>
  <c r="J268" i="66"/>
  <c r="J87" i="52"/>
  <c r="J41" i="52"/>
  <c r="J19" i="53"/>
  <c r="J64" i="53"/>
  <c r="J89" i="53"/>
  <c r="J237" i="67"/>
  <c r="J268" i="67"/>
  <c r="J127" i="52"/>
  <c r="J233" i="72"/>
  <c r="J77" i="53"/>
  <c r="J139" i="53"/>
  <c r="J322" i="68"/>
  <c r="J79" i="52"/>
  <c r="J97" i="51"/>
  <c r="J125" i="51"/>
  <c r="J234" i="67"/>
  <c r="J257" i="67"/>
  <c r="J236" i="70"/>
  <c r="J47" i="51"/>
  <c r="J247" i="69"/>
  <c r="J270" i="65"/>
  <c r="J4" i="52"/>
  <c r="J144" i="52"/>
  <c r="J239" i="69"/>
  <c r="J63" i="52"/>
  <c r="J339" i="68"/>
  <c r="J239" i="70"/>
  <c r="J128" i="52"/>
  <c r="J254" i="70"/>
  <c r="J264" i="69"/>
  <c r="J238" i="67"/>
  <c r="J250" i="65"/>
  <c r="J281" i="68"/>
  <c r="J28" i="51"/>
  <c r="J250" i="71"/>
  <c r="J44" i="52"/>
  <c r="J82" i="52"/>
  <c r="J313" i="68"/>
  <c r="J227" i="65"/>
  <c r="J259" i="65"/>
  <c r="J235" i="72"/>
  <c r="J259" i="70"/>
  <c r="J280" i="69"/>
  <c r="J237" i="70"/>
  <c r="J245" i="71"/>
  <c r="J223" i="71"/>
  <c r="J164" i="52"/>
  <c r="J231" i="70"/>
  <c r="J248" i="66"/>
  <c r="J318" i="68"/>
  <c r="J261" i="66"/>
  <c r="J316" i="68"/>
  <c r="J255" i="67"/>
  <c r="J63" i="53"/>
  <c r="J271" i="66"/>
  <c r="J237" i="69"/>
  <c r="J30" i="51"/>
  <c r="J255" i="66"/>
  <c r="J233" i="70"/>
  <c r="J291" i="64"/>
  <c r="J256" i="65"/>
  <c r="J232" i="71"/>
  <c r="J305" i="68"/>
  <c r="J247" i="65"/>
  <c r="J162" i="52"/>
  <c r="J242" i="70"/>
  <c r="J245" i="72"/>
  <c r="J273" i="66"/>
  <c r="J243" i="69"/>
  <c r="J49" i="51"/>
  <c r="J252" i="71"/>
  <c r="J250" i="72"/>
  <c r="J255" i="70"/>
  <c r="J261" i="71"/>
  <c r="J258" i="70"/>
  <c r="J240" i="67"/>
  <c r="J302" i="64"/>
  <c r="J243" i="70"/>
  <c r="J162" i="51"/>
  <c r="J255" i="65"/>
  <c r="J320" i="68"/>
  <c r="J7" i="52"/>
  <c r="J246" i="72"/>
  <c r="J144" i="51"/>
  <c r="J43" i="51"/>
  <c r="J105" i="51"/>
  <c r="J105" i="52"/>
  <c r="J254" i="64"/>
  <c r="J249" i="70"/>
  <c r="J143" i="51"/>
  <c r="J62" i="52"/>
  <c r="J328" i="68"/>
  <c r="J220" i="72"/>
  <c r="J226" i="65"/>
  <c r="J230" i="66"/>
  <c r="J24" i="52"/>
  <c r="J232" i="65"/>
  <c r="J62" i="53"/>
  <c r="J24" i="53"/>
  <c r="J81" i="52"/>
  <c r="J226" i="67"/>
  <c r="J245" i="70"/>
  <c r="J274" i="64"/>
  <c r="J253" i="64"/>
  <c r="J245" i="66"/>
  <c r="J252" i="64"/>
  <c r="J117" i="52"/>
  <c r="J21" i="53"/>
  <c r="J18" i="52"/>
  <c r="J141" i="52"/>
  <c r="J238" i="69"/>
  <c r="J233" i="67"/>
  <c r="J67" i="51"/>
  <c r="J58" i="53"/>
  <c r="J289" i="64"/>
  <c r="J156" i="51"/>
  <c r="J159" i="52"/>
  <c r="J107" i="52"/>
  <c r="J258" i="71"/>
  <c r="J151" i="51"/>
  <c r="J149" i="52"/>
  <c r="J54" i="51"/>
  <c r="J163" i="51"/>
  <c r="J176" i="52"/>
  <c r="J83" i="52"/>
  <c r="J234" i="69"/>
  <c r="J6" i="51"/>
  <c r="J21" i="51"/>
  <c r="J147" i="52"/>
  <c r="J296" i="68"/>
  <c r="J111" i="53"/>
  <c r="J116" i="51"/>
  <c r="J242" i="65"/>
  <c r="J93" i="53"/>
  <c r="J6" i="52"/>
  <c r="J27" i="51"/>
  <c r="J230" i="72"/>
  <c r="J148" i="53"/>
  <c r="J78" i="53"/>
  <c r="J46" i="51"/>
  <c r="J276" i="66"/>
  <c r="J126" i="52"/>
  <c r="J303" i="64"/>
  <c r="J34" i="52"/>
  <c r="J228" i="65"/>
  <c r="J272" i="66"/>
  <c r="J96" i="51"/>
  <c r="J154" i="51"/>
  <c r="J21" i="52"/>
  <c r="J68" i="52"/>
  <c r="J270" i="66"/>
  <c r="J149" i="53"/>
  <c r="J116" i="52"/>
  <c r="J122" i="52"/>
  <c r="J149" i="51"/>
  <c r="J53" i="51"/>
  <c r="J108" i="51"/>
  <c r="J176" i="51"/>
  <c r="J257" i="70"/>
  <c r="J260" i="71"/>
  <c r="J228" i="66"/>
  <c r="J174" i="51"/>
  <c r="J102" i="53"/>
  <c r="J167" i="52"/>
  <c r="J90" i="51"/>
  <c r="J31" i="52"/>
  <c r="J260" i="72"/>
  <c r="J76" i="51"/>
  <c r="J110" i="52"/>
  <c r="J153" i="51"/>
  <c r="J96" i="52"/>
  <c r="J50" i="52"/>
  <c r="J32" i="51"/>
  <c r="J278" i="64"/>
  <c r="J88" i="52"/>
  <c r="J252" i="66"/>
  <c r="J271" i="65"/>
  <c r="J249" i="72"/>
  <c r="J242" i="71"/>
  <c r="J279" i="67"/>
  <c r="J253" i="67"/>
  <c r="J259" i="67"/>
  <c r="J241" i="67"/>
  <c r="J247" i="67"/>
  <c r="J82" i="51"/>
  <c r="J292" i="68"/>
  <c r="J251" i="69"/>
  <c r="J146" i="52"/>
  <c r="J221" i="72"/>
  <c r="J279" i="64"/>
  <c r="J241" i="70"/>
  <c r="J256" i="66"/>
  <c r="J292" i="64"/>
  <c r="J317" i="68"/>
  <c r="J242" i="67"/>
  <c r="J233" i="66"/>
  <c r="J256" i="70"/>
  <c r="J228" i="69"/>
  <c r="J256" i="69"/>
  <c r="J301" i="64"/>
  <c r="J232" i="69"/>
  <c r="J303" i="68"/>
  <c r="J241" i="65"/>
  <c r="J256" i="64"/>
  <c r="J87" i="51"/>
  <c r="J242" i="69"/>
  <c r="J25" i="53"/>
  <c r="J251" i="65"/>
  <c r="J262" i="69"/>
  <c r="J258" i="66"/>
  <c r="J261" i="69"/>
  <c r="J253" i="71"/>
  <c r="J235" i="70"/>
  <c r="J249" i="71"/>
  <c r="J258" i="67"/>
  <c r="J329" i="68"/>
  <c r="J348" i="68"/>
  <c r="J280" i="64"/>
  <c r="J85" i="52"/>
  <c r="J327" i="68"/>
  <c r="J251" i="67"/>
  <c r="J252" i="65"/>
  <c r="J286" i="68"/>
  <c r="J239" i="72"/>
  <c r="J229" i="72"/>
  <c r="J257" i="66"/>
  <c r="J336" i="68"/>
  <c r="J85" i="51"/>
  <c r="J314" i="68"/>
  <c r="J340" i="68"/>
  <c r="J338" i="68"/>
  <c r="J312" i="64"/>
  <c r="J298" i="68"/>
  <c r="J315" i="68"/>
  <c r="J324" i="68"/>
  <c r="J262" i="66"/>
  <c r="J241" i="69"/>
  <c r="J325" i="68"/>
  <c r="J251" i="72"/>
  <c r="J256" i="67"/>
  <c r="J63" i="51"/>
  <c r="J235" i="71"/>
  <c r="J247" i="70"/>
  <c r="J277" i="64"/>
  <c r="J66" i="51"/>
  <c r="J3" i="53"/>
  <c r="J246" i="67"/>
  <c r="J285" i="68"/>
  <c r="J220" i="71"/>
  <c r="J276" i="64"/>
  <c r="J249" i="65"/>
  <c r="J3" i="51"/>
  <c r="J3" i="52"/>
  <c r="J81" i="51"/>
  <c r="J246" i="65"/>
  <c r="J275" i="64"/>
  <c r="J283" i="68"/>
  <c r="J124" i="51"/>
  <c r="J43" i="52"/>
  <c r="J265" i="66"/>
  <c r="J143" i="52"/>
  <c r="J279" i="68"/>
  <c r="J264" i="66"/>
  <c r="J295" i="64"/>
  <c r="J264" i="65"/>
  <c r="J237" i="72"/>
  <c r="J21" i="17"/>
  <c r="J6" i="17"/>
  <c r="J29" i="17"/>
  <c r="J22" i="17"/>
  <c r="J7" i="17"/>
  <c r="J30" i="17"/>
  <c r="J19" i="17"/>
  <c r="J8" i="17"/>
  <c r="J5" i="17"/>
  <c r="J28" i="17"/>
  <c r="J20" i="17"/>
  <c r="J9" i="17"/>
  <c r="J6" i="15"/>
  <c r="J20" i="15"/>
  <c r="J7" i="16"/>
  <c r="J11" i="16"/>
  <c r="J18" i="16"/>
  <c r="J22" i="16"/>
  <c r="J28" i="16"/>
  <c r="J32" i="16"/>
  <c r="J14" i="15"/>
  <c r="J28" i="15"/>
  <c r="J7" i="15"/>
  <c r="J18" i="17"/>
  <c r="J10" i="15"/>
  <c r="J9" i="15"/>
  <c r="J11" i="15"/>
  <c r="J8" i="16"/>
  <c r="J12" i="16"/>
  <c r="J19" i="16"/>
  <c r="J24" i="16"/>
  <c r="J29" i="16"/>
  <c r="J17" i="17"/>
  <c r="J29" i="15"/>
  <c r="J24" i="15"/>
  <c r="J21" i="15"/>
  <c r="J25" i="15"/>
  <c r="J31" i="15"/>
  <c r="J19" i="15"/>
  <c r="J12" i="15"/>
  <c r="J5" i="15"/>
  <c r="J5" i="16"/>
  <c r="J9" i="16"/>
  <c r="J13" i="16"/>
  <c r="J20" i="16"/>
  <c r="J25" i="16"/>
  <c r="J30" i="16"/>
  <c r="J16" i="15"/>
  <c r="J32" i="15"/>
  <c r="J13" i="15"/>
  <c r="J26" i="15"/>
  <c r="J30" i="15"/>
  <c r="J18" i="15"/>
  <c r="J8" i="15"/>
  <c r="J6" i="16"/>
  <c r="J10" i="16"/>
  <c r="J14" i="16"/>
  <c r="J21" i="16"/>
  <c r="J26" i="16"/>
  <c r="J31" i="16"/>
  <c r="J22" i="15"/>
  <c r="J151" i="6"/>
  <c r="J175" i="6"/>
  <c r="J138" i="6"/>
  <c r="J162" i="6"/>
  <c r="J158" i="6"/>
  <c r="J134" i="6"/>
  <c r="J128" i="29"/>
  <c r="J142" i="29"/>
  <c r="J168" i="6"/>
  <c r="J128" i="6"/>
  <c r="J144" i="6"/>
  <c r="K175" i="6"/>
  <c r="K151" i="6"/>
  <c r="K138" i="6"/>
  <c r="K162" i="6"/>
  <c r="K134" i="6"/>
  <c r="K158" i="6"/>
  <c r="K125" i="6"/>
  <c r="K141" i="6"/>
  <c r="K165" i="6"/>
  <c r="K110" i="6"/>
  <c r="K125" i="29"/>
  <c r="K128" i="29"/>
  <c r="K131" i="29"/>
  <c r="H17" i="17"/>
  <c r="L4" i="16"/>
  <c r="K4" i="16"/>
  <c r="O152" i="6"/>
  <c r="O176" i="6"/>
  <c r="O148" i="6"/>
  <c r="O172" i="6"/>
  <c r="O126" i="6"/>
  <c r="O135" i="6"/>
  <c r="O159" i="6"/>
  <c r="O122" i="29"/>
  <c r="O142" i="29"/>
  <c r="O167" i="6"/>
  <c r="O143" i="6"/>
  <c r="O127" i="6"/>
  <c r="O127" i="29"/>
  <c r="L27" i="15"/>
  <c r="H16" i="15"/>
  <c r="L27" i="17"/>
  <c r="H27" i="17"/>
  <c r="O4" i="17"/>
  <c r="M140" i="6"/>
  <c r="M164" i="6"/>
  <c r="P152" i="6"/>
  <c r="P176" i="6"/>
  <c r="P148" i="6"/>
  <c r="P172" i="6"/>
  <c r="P126" i="6"/>
  <c r="P159" i="6"/>
  <c r="P135" i="6"/>
  <c r="P142" i="6"/>
  <c r="P166" i="6"/>
  <c r="P131" i="29"/>
  <c r="P125" i="29"/>
  <c r="P130" i="29"/>
  <c r="Q152" i="6"/>
  <c r="Q176" i="6"/>
  <c r="Q172" i="6"/>
  <c r="Q148" i="6"/>
  <c r="Q126" i="6"/>
  <c r="Q159" i="6"/>
  <c r="Q135" i="6"/>
  <c r="Q20" i="6"/>
  <c r="Q157" i="6"/>
  <c r="Q127" i="29"/>
  <c r="Q144" i="6"/>
  <c r="Q128" i="6"/>
  <c r="Q168" i="6"/>
  <c r="Q128" i="29"/>
  <c r="Q131" i="29"/>
  <c r="C152" i="6"/>
  <c r="C176" i="6"/>
  <c r="C148" i="6"/>
  <c r="C172" i="6"/>
  <c r="C126" i="6"/>
  <c r="C159" i="6"/>
  <c r="C135" i="6"/>
  <c r="C139" i="29"/>
  <c r="C123" i="29"/>
  <c r="C167" i="6"/>
  <c r="C143" i="6"/>
  <c r="E175" i="6"/>
  <c r="E151" i="6"/>
  <c r="E162" i="6"/>
  <c r="E138" i="6"/>
  <c r="E158" i="6"/>
  <c r="E134" i="6"/>
  <c r="E143" i="6"/>
  <c r="E127" i="6"/>
  <c r="E167" i="6"/>
  <c r="E123" i="29"/>
  <c r="E125" i="29"/>
  <c r="N150" i="6"/>
  <c r="N174" i="6"/>
  <c r="N161" i="6"/>
  <c r="N137" i="6"/>
  <c r="N128" i="29"/>
  <c r="N142" i="6"/>
  <c r="N166" i="6"/>
  <c r="N122" i="29"/>
  <c r="N134" i="29"/>
  <c r="N127" i="29"/>
  <c r="P17" i="15"/>
  <c r="O15" i="15"/>
  <c r="D171" i="6"/>
  <c r="J27" i="16"/>
  <c r="Q27" i="15"/>
  <c r="K17" i="16"/>
  <c r="P27" i="16"/>
  <c r="J133" i="6"/>
  <c r="I150" i="6"/>
  <c r="I174" i="6"/>
  <c r="I128" i="6"/>
  <c r="I137" i="6"/>
  <c r="I161" i="6"/>
  <c r="I122" i="29"/>
  <c r="I130" i="29"/>
  <c r="I166" i="6"/>
  <c r="I126" i="6"/>
  <c r="I142" i="6"/>
  <c r="D152" i="6"/>
  <c r="D176" i="6"/>
  <c r="D148" i="6"/>
  <c r="D172" i="6"/>
  <c r="D126" i="6"/>
  <c r="D135" i="6"/>
  <c r="D159" i="6"/>
  <c r="D142" i="29"/>
  <c r="D166" i="6"/>
  <c r="D142" i="6"/>
  <c r="D127" i="29"/>
  <c r="D130" i="29"/>
  <c r="D122" i="29"/>
  <c r="H151" i="6"/>
  <c r="H175" i="6"/>
  <c r="H162" i="6"/>
  <c r="H138" i="6"/>
  <c r="H134" i="6"/>
  <c r="H158" i="6"/>
  <c r="H142" i="6"/>
  <c r="H166" i="6"/>
  <c r="H127" i="29"/>
  <c r="H124" i="29"/>
  <c r="H122" i="29"/>
  <c r="D27" i="17"/>
  <c r="I4" i="16"/>
  <c r="O133" i="6"/>
  <c r="O157" i="6"/>
  <c r="L151" i="6"/>
  <c r="L175" i="6"/>
  <c r="L162" i="6"/>
  <c r="L138" i="6"/>
  <c r="L158" i="6"/>
  <c r="L134" i="6"/>
  <c r="L125" i="6"/>
  <c r="L141" i="6"/>
  <c r="L110" i="6"/>
  <c r="L165" i="6"/>
  <c r="L127" i="29"/>
  <c r="L125" i="29"/>
  <c r="L131" i="29"/>
  <c r="J171" i="6"/>
  <c r="J147" i="6"/>
  <c r="J150" i="6"/>
  <c r="J174" i="6"/>
  <c r="J137" i="6"/>
  <c r="J161" i="6"/>
  <c r="J131" i="29"/>
  <c r="J125" i="29"/>
  <c r="J143" i="6"/>
  <c r="J167" i="6"/>
  <c r="J127" i="6"/>
  <c r="J134" i="29"/>
  <c r="K174" i="6"/>
  <c r="K150" i="6"/>
  <c r="K128" i="6"/>
  <c r="K161" i="6"/>
  <c r="K137" i="6"/>
  <c r="K124" i="29"/>
  <c r="K134" i="29"/>
  <c r="K122" i="29"/>
  <c r="K168" i="6"/>
  <c r="K144" i="6"/>
  <c r="J4" i="17"/>
  <c r="K17" i="17"/>
  <c r="J27" i="15"/>
  <c r="O175" i="6"/>
  <c r="O151" i="6"/>
  <c r="O138" i="6"/>
  <c r="O162" i="6"/>
  <c r="O158" i="6"/>
  <c r="O134" i="6"/>
  <c r="O166" i="6"/>
  <c r="O142" i="6"/>
  <c r="O130" i="29"/>
  <c r="O124" i="29"/>
  <c r="D17" i="15"/>
  <c r="D27" i="15"/>
  <c r="O15" i="16"/>
  <c r="L27" i="16"/>
  <c r="I27" i="15"/>
  <c r="P175" i="6"/>
  <c r="P151" i="6"/>
  <c r="P162" i="6"/>
  <c r="P138" i="6"/>
  <c r="P158" i="6"/>
  <c r="P134" i="6"/>
  <c r="P125" i="6"/>
  <c r="P165" i="6"/>
  <c r="P110" i="6"/>
  <c r="P122" i="29"/>
  <c r="Q151" i="6"/>
  <c r="Q175" i="6"/>
  <c r="Q162" i="6"/>
  <c r="Q138" i="6"/>
  <c r="Q158" i="6"/>
  <c r="Q134" i="6"/>
  <c r="Q143" i="6"/>
  <c r="Q167" i="6"/>
  <c r="Q142" i="29"/>
  <c r="C175" i="6"/>
  <c r="C151" i="6"/>
  <c r="C162" i="6"/>
  <c r="C138" i="6"/>
  <c r="C158" i="6"/>
  <c r="C134" i="6"/>
  <c r="C127" i="29"/>
  <c r="C166" i="6"/>
  <c r="C142" i="6"/>
  <c r="C142" i="29"/>
  <c r="E150" i="6"/>
  <c r="E174" i="6"/>
  <c r="E128" i="6"/>
  <c r="E137" i="6"/>
  <c r="E161" i="6"/>
  <c r="E166" i="6"/>
  <c r="E142" i="6"/>
  <c r="E130" i="29"/>
  <c r="N29" i="53"/>
  <c r="N8" i="53"/>
  <c r="N275" i="70"/>
  <c r="N73" i="53"/>
  <c r="N236" i="69"/>
  <c r="N281" i="65"/>
  <c r="N264" i="71"/>
  <c r="N274" i="70"/>
  <c r="N115" i="52"/>
  <c r="N267" i="65"/>
  <c r="N34" i="53"/>
  <c r="N117" i="53"/>
  <c r="N233" i="69"/>
  <c r="N112" i="51"/>
  <c r="N267" i="71"/>
  <c r="N122" i="53"/>
  <c r="N281" i="67"/>
  <c r="N96" i="53"/>
  <c r="N35" i="53"/>
  <c r="N17" i="53"/>
  <c r="N27" i="53"/>
  <c r="N145" i="53"/>
  <c r="N281" i="69"/>
  <c r="N119" i="53"/>
  <c r="N135" i="53"/>
  <c r="N114" i="52"/>
  <c r="N281" i="66"/>
  <c r="N28" i="53"/>
  <c r="N278" i="67"/>
  <c r="N297" i="64"/>
  <c r="N116" i="53"/>
  <c r="N141" i="53"/>
  <c r="N115" i="53"/>
  <c r="N275" i="65"/>
  <c r="N15" i="53"/>
  <c r="N137" i="53"/>
  <c r="N86" i="53"/>
  <c r="N67" i="51"/>
  <c r="N12" i="52"/>
  <c r="N37" i="51"/>
  <c r="N150" i="53"/>
  <c r="N269" i="70"/>
  <c r="N58" i="53"/>
  <c r="N271" i="69"/>
  <c r="N168" i="53"/>
  <c r="N12" i="53"/>
  <c r="N253" i="69"/>
  <c r="N257" i="71"/>
  <c r="N125" i="53"/>
  <c r="N276" i="67"/>
  <c r="N128" i="53"/>
  <c r="N273" i="70"/>
  <c r="N298" i="64"/>
  <c r="N276" i="65"/>
  <c r="N120" i="53"/>
  <c r="N66" i="53"/>
  <c r="N20" i="51"/>
  <c r="N335" i="68"/>
  <c r="N36" i="52"/>
  <c r="N166" i="52"/>
  <c r="N229" i="65"/>
  <c r="N157" i="51"/>
  <c r="N268" i="66"/>
  <c r="N163" i="52"/>
  <c r="N45" i="52"/>
  <c r="N32" i="52"/>
  <c r="N6" i="52"/>
  <c r="N262" i="72"/>
  <c r="N91" i="51"/>
  <c r="N244" i="71"/>
  <c r="N73" i="51"/>
  <c r="N170" i="52"/>
  <c r="N21" i="51"/>
  <c r="N108" i="52"/>
  <c r="N154" i="52"/>
  <c r="N177" i="51"/>
  <c r="N248" i="72"/>
  <c r="N282" i="68"/>
  <c r="N20" i="52"/>
  <c r="N171" i="52"/>
  <c r="N99" i="52"/>
  <c r="N102" i="51"/>
  <c r="N174" i="52"/>
  <c r="N260" i="65"/>
  <c r="N26" i="52"/>
  <c r="N149" i="51"/>
  <c r="N131" i="52"/>
  <c r="N93" i="53"/>
  <c r="N238" i="69"/>
  <c r="N56" i="52"/>
  <c r="N72" i="51"/>
  <c r="N51" i="52"/>
  <c r="N76" i="52"/>
  <c r="N272" i="67"/>
  <c r="N90" i="53"/>
  <c r="N6" i="51"/>
  <c r="N33" i="52"/>
  <c r="N293" i="68"/>
  <c r="N237" i="65"/>
  <c r="N93" i="51"/>
  <c r="N167" i="51"/>
  <c r="N165" i="51"/>
  <c r="N21" i="52"/>
  <c r="N68" i="53"/>
  <c r="N158" i="51"/>
  <c r="N289" i="64"/>
  <c r="N169" i="52"/>
  <c r="N278" i="64"/>
  <c r="N281" i="68"/>
  <c r="N176" i="51"/>
  <c r="N158" i="52"/>
  <c r="N129" i="52"/>
  <c r="N27" i="52"/>
  <c r="N240" i="66"/>
  <c r="N131" i="51"/>
  <c r="N268" i="64"/>
  <c r="N177" i="52"/>
  <c r="N134" i="51"/>
  <c r="N148" i="52"/>
  <c r="N78" i="52"/>
  <c r="N48" i="51"/>
  <c r="N41" i="52"/>
  <c r="N29" i="52"/>
  <c r="N167" i="52"/>
  <c r="N13" i="52"/>
  <c r="N286" i="68"/>
  <c r="N20" i="53"/>
  <c r="N145" i="51"/>
  <c r="N339" i="68"/>
  <c r="N70" i="52"/>
  <c r="N149" i="52"/>
  <c r="N235" i="67"/>
  <c r="N159" i="52"/>
  <c r="N19" i="53"/>
  <c r="N101" i="51"/>
  <c r="N248" i="71"/>
  <c r="N265" i="64"/>
  <c r="N96" i="51"/>
  <c r="N100" i="51"/>
  <c r="N50" i="52"/>
  <c r="N46" i="51"/>
  <c r="N284" i="68"/>
  <c r="N5" i="51"/>
  <c r="N119" i="51"/>
  <c r="N151" i="51"/>
  <c r="N148" i="53"/>
  <c r="N107" i="51"/>
  <c r="N83" i="52"/>
  <c r="N155" i="52"/>
  <c r="N140" i="52"/>
  <c r="N102" i="53"/>
  <c r="N276" i="70"/>
  <c r="N270" i="70"/>
  <c r="N15" i="52"/>
  <c r="N286" i="64"/>
  <c r="N110" i="52"/>
  <c r="N66" i="51"/>
  <c r="N139" i="53"/>
  <c r="N322" i="68"/>
  <c r="N238" i="66"/>
  <c r="N280" i="68"/>
  <c r="N323" i="68"/>
  <c r="N304" i="64"/>
  <c r="N233" i="71"/>
  <c r="N248" i="65"/>
  <c r="N146" i="51"/>
  <c r="N238" i="70"/>
  <c r="N284" i="64"/>
  <c r="N28" i="52"/>
  <c r="N241" i="71"/>
  <c r="N268" i="71"/>
  <c r="N265" i="71"/>
  <c r="N330" i="68"/>
  <c r="N264" i="72"/>
  <c r="N341" i="68"/>
  <c r="N274" i="66"/>
  <c r="N173" i="53"/>
  <c r="N275" i="66"/>
  <c r="N274" i="69"/>
  <c r="N48" i="53"/>
  <c r="N254" i="69"/>
  <c r="N174" i="53"/>
  <c r="N55" i="53"/>
  <c r="N170" i="53"/>
  <c r="N165" i="53"/>
  <c r="N305" i="64"/>
  <c r="N269" i="65"/>
  <c r="N60" i="53"/>
  <c r="N108" i="53"/>
  <c r="N53" i="53"/>
  <c r="N309" i="64"/>
  <c r="N110" i="53"/>
  <c r="N267" i="66"/>
  <c r="N101" i="53"/>
  <c r="N127" i="53"/>
  <c r="N36" i="53"/>
  <c r="N159" i="53"/>
  <c r="N155" i="53"/>
  <c r="N274" i="65"/>
  <c r="N162" i="53"/>
  <c r="N98" i="53"/>
  <c r="N133" i="53"/>
  <c r="N103" i="53"/>
  <c r="N152" i="53"/>
  <c r="N16" i="53"/>
  <c r="N118" i="53"/>
  <c r="N76" i="51"/>
  <c r="N98" i="51"/>
  <c r="N252" i="69"/>
  <c r="N22" i="51"/>
  <c r="N106" i="53"/>
  <c r="N273" i="69"/>
  <c r="N111" i="52"/>
  <c r="N154" i="53"/>
  <c r="N154" i="51"/>
  <c r="N269" i="69"/>
  <c r="N168" i="51"/>
  <c r="N47" i="53"/>
  <c r="N266" i="72"/>
  <c r="N269" i="67"/>
  <c r="N266" i="69"/>
  <c r="N90" i="51"/>
  <c r="N271" i="70"/>
  <c r="N146" i="53"/>
  <c r="N32" i="53"/>
  <c r="N268" i="65"/>
  <c r="N130" i="52"/>
  <c r="N239" i="65"/>
  <c r="N88" i="52"/>
  <c r="N91" i="52"/>
  <c r="N258" i="71"/>
  <c r="N39" i="52"/>
  <c r="N83" i="51"/>
  <c r="N135" i="51"/>
  <c r="N18" i="52"/>
  <c r="N156" i="51"/>
  <c r="N161" i="53"/>
  <c r="N319" i="68"/>
  <c r="N59" i="53"/>
  <c r="N33" i="53"/>
  <c r="N93" i="52"/>
  <c r="N134" i="52"/>
  <c r="N51" i="53"/>
  <c r="N279" i="65"/>
  <c r="N117" i="52"/>
  <c r="N171" i="51"/>
  <c r="N77" i="51"/>
  <c r="N69" i="51"/>
  <c r="N234" i="69"/>
  <c r="N175" i="53"/>
  <c r="N69" i="53"/>
  <c r="N64" i="51"/>
  <c r="N92" i="52"/>
  <c r="N26" i="51"/>
  <c r="N133" i="51"/>
  <c r="N331" i="68"/>
  <c r="N95" i="52"/>
  <c r="N132" i="52"/>
  <c r="N239" i="67"/>
  <c r="N231" i="67"/>
  <c r="N148" i="51"/>
  <c r="N233" i="66"/>
  <c r="N37" i="52"/>
  <c r="N175" i="52"/>
  <c r="N14" i="52"/>
  <c r="N79" i="51"/>
  <c r="N30" i="53"/>
  <c r="N257" i="64"/>
  <c r="N150" i="51"/>
  <c r="N169" i="51"/>
  <c r="N237" i="66"/>
  <c r="N157" i="52"/>
  <c r="N228" i="67"/>
  <c r="N137" i="52"/>
  <c r="N39" i="53"/>
  <c r="N166" i="53"/>
  <c r="N288" i="68"/>
  <c r="N289" i="68"/>
  <c r="N49" i="53"/>
  <c r="N175" i="51"/>
  <c r="N83" i="53"/>
  <c r="N73" i="52"/>
  <c r="N33" i="51"/>
  <c r="N38" i="51"/>
  <c r="N99" i="51"/>
  <c r="N105" i="53"/>
  <c r="N169" i="53"/>
  <c r="N176" i="53"/>
  <c r="N127" i="51"/>
  <c r="N59" i="52"/>
  <c r="N19" i="52"/>
  <c r="N22" i="52"/>
  <c r="N240" i="67"/>
  <c r="N251" i="71"/>
  <c r="N264" i="64"/>
  <c r="N266" i="64"/>
  <c r="N11" i="53"/>
  <c r="N116" i="52"/>
  <c r="N94" i="53"/>
  <c r="N172" i="52"/>
  <c r="N84" i="52"/>
  <c r="N261" i="64"/>
  <c r="N141" i="52"/>
  <c r="N92" i="51"/>
  <c r="N173" i="51"/>
  <c r="N124" i="53"/>
  <c r="N315" i="68"/>
  <c r="N172" i="51"/>
  <c r="N165" i="52"/>
  <c r="N21" i="53"/>
  <c r="N100" i="53"/>
  <c r="N38" i="52"/>
  <c r="N50" i="51"/>
  <c r="N45" i="51"/>
  <c r="N48" i="52"/>
  <c r="N251" i="69"/>
  <c r="N268" i="67"/>
  <c r="N121" i="53"/>
  <c r="N79" i="52"/>
  <c r="N96" i="52"/>
  <c r="N141" i="51"/>
  <c r="N54" i="51"/>
  <c r="N30" i="52"/>
  <c r="N13" i="51"/>
  <c r="N147" i="52"/>
  <c r="N130" i="53"/>
  <c r="N103" i="52"/>
  <c r="N121" i="52"/>
  <c r="N249" i="72"/>
  <c r="N47" i="51"/>
  <c r="N260" i="67"/>
  <c r="N240" i="70"/>
  <c r="N255" i="67"/>
  <c r="N230" i="67"/>
  <c r="N258" i="69"/>
  <c r="N164" i="52"/>
  <c r="N231" i="71"/>
  <c r="N336" i="68"/>
  <c r="N320" i="68"/>
  <c r="N281" i="64"/>
  <c r="N275" i="67"/>
  <c r="N268" i="72"/>
  <c r="N74" i="53"/>
  <c r="N163" i="53"/>
  <c r="N84" i="53"/>
  <c r="N267" i="70"/>
  <c r="N138" i="53"/>
  <c r="N38" i="53"/>
  <c r="N107" i="53"/>
  <c r="N278" i="69"/>
  <c r="N147" i="53"/>
  <c r="N177" i="53"/>
  <c r="N22" i="53"/>
  <c r="N7" i="53"/>
  <c r="N271" i="71"/>
  <c r="N114" i="51"/>
  <c r="N266" i="71"/>
  <c r="N255" i="69"/>
  <c r="N131" i="53"/>
  <c r="N267" i="69"/>
  <c r="N72" i="53"/>
  <c r="N46" i="53"/>
  <c r="N112" i="52"/>
  <c r="N342" i="68"/>
  <c r="N41" i="53"/>
  <c r="N65" i="53"/>
  <c r="N112" i="53"/>
  <c r="N171" i="53"/>
  <c r="N313" i="64"/>
  <c r="N257" i="72"/>
  <c r="N153" i="53"/>
  <c r="N129" i="53"/>
  <c r="N134" i="53"/>
  <c r="N91" i="53"/>
  <c r="N99" i="53"/>
  <c r="N75" i="53"/>
  <c r="N88" i="51"/>
  <c r="N56" i="51"/>
  <c r="N277" i="70"/>
  <c r="N277" i="69"/>
  <c r="N347" i="68"/>
  <c r="N281" i="70"/>
  <c r="N8" i="51"/>
  <c r="N277" i="66"/>
  <c r="N276" i="69"/>
  <c r="N256" i="72"/>
  <c r="N34" i="51"/>
  <c r="N272" i="70"/>
  <c r="N332" i="68"/>
  <c r="N277" i="67"/>
  <c r="N308" i="64"/>
  <c r="N117" i="51"/>
  <c r="N32" i="51"/>
  <c r="N259" i="72"/>
  <c r="N113" i="52"/>
  <c r="N120" i="51"/>
  <c r="N166" i="51"/>
  <c r="N279" i="66"/>
  <c r="N235" i="65"/>
  <c r="N5" i="52"/>
  <c r="N300" i="68"/>
  <c r="N55" i="51"/>
  <c r="N40" i="51"/>
  <c r="N110" i="51"/>
  <c r="N41" i="51"/>
  <c r="N71" i="53"/>
  <c r="N236" i="67"/>
  <c r="N108" i="51"/>
  <c r="N64" i="53"/>
  <c r="N9" i="52"/>
  <c r="N168" i="52"/>
  <c r="N55" i="52"/>
  <c r="N97" i="51"/>
  <c r="N64" i="52"/>
  <c r="N84" i="51"/>
  <c r="N86" i="51"/>
  <c r="N233" i="72"/>
  <c r="N291" i="68"/>
  <c r="N167" i="53"/>
  <c r="N147" i="51"/>
  <c r="N40" i="53"/>
  <c r="N271" i="64"/>
  <c r="N72" i="52"/>
  <c r="N137" i="51"/>
  <c r="N228" i="65"/>
  <c r="N88" i="53"/>
  <c r="N86" i="52"/>
  <c r="N140" i="51"/>
  <c r="N244" i="72"/>
  <c r="N50" i="53"/>
  <c r="N257" i="69"/>
  <c r="N12" i="51"/>
  <c r="N287" i="68"/>
  <c r="N153" i="51"/>
  <c r="N231" i="66"/>
  <c r="N138" i="52"/>
  <c r="N122" i="52"/>
  <c r="N52" i="51"/>
  <c r="N75" i="51"/>
  <c r="N303" i="64"/>
  <c r="N253" i="65"/>
  <c r="N126" i="52"/>
  <c r="N46" i="52"/>
  <c r="N119" i="52"/>
  <c r="N346" i="68"/>
  <c r="N241" i="65"/>
  <c r="N129" i="51"/>
  <c r="N26" i="53"/>
  <c r="N170" i="51"/>
  <c r="N94" i="51"/>
  <c r="N149" i="53"/>
  <c r="N7" i="51"/>
  <c r="N74" i="51"/>
  <c r="N75" i="52"/>
  <c r="N36" i="51"/>
  <c r="N226" i="72"/>
  <c r="N159" i="51"/>
  <c r="N74" i="52"/>
  <c r="N116" i="51"/>
  <c r="N95" i="51"/>
  <c r="N173" i="52"/>
  <c r="N158" i="53"/>
  <c r="N242" i="66"/>
  <c r="N270" i="67"/>
  <c r="N9" i="53"/>
  <c r="N9" i="51"/>
  <c r="N299" i="68"/>
  <c r="N90" i="52"/>
  <c r="N17" i="52"/>
  <c r="N70" i="53"/>
  <c r="N250" i="65"/>
  <c r="N224" i="72"/>
  <c r="N310" i="64"/>
  <c r="N45" i="53"/>
  <c r="N71" i="52"/>
  <c r="N262" i="64"/>
  <c r="N16" i="51"/>
  <c r="N17" i="51"/>
  <c r="N139" i="51"/>
  <c r="N94" i="52"/>
  <c r="N236" i="65"/>
  <c r="N145" i="52"/>
  <c r="N268" i="69"/>
  <c r="N301" i="68"/>
  <c r="N39" i="51"/>
  <c r="N71" i="51"/>
  <c r="N51" i="51"/>
  <c r="N31" i="51"/>
  <c r="N135" i="52"/>
  <c r="N258" i="72"/>
  <c r="N13" i="53"/>
  <c r="N10" i="52"/>
  <c r="N270" i="69"/>
  <c r="N295" i="68"/>
  <c r="N58" i="52"/>
  <c r="N65" i="51"/>
  <c r="N265" i="69"/>
  <c r="N258" i="70"/>
  <c r="N227" i="71"/>
  <c r="N300" i="64"/>
  <c r="N277" i="64"/>
  <c r="N242" i="71"/>
  <c r="N252" i="66"/>
  <c r="N234" i="70"/>
  <c r="N66" i="52"/>
  <c r="N232" i="70"/>
  <c r="N270" i="66"/>
  <c r="N247" i="71"/>
  <c r="N247" i="72"/>
  <c r="N235" i="70"/>
  <c r="N345" i="68"/>
  <c r="N278" i="66"/>
  <c r="N115" i="51"/>
  <c r="N97" i="53"/>
  <c r="N337" i="68"/>
  <c r="N271" i="72"/>
  <c r="N156" i="53"/>
  <c r="N111" i="53"/>
  <c r="N14" i="53"/>
  <c r="N95" i="53"/>
  <c r="N79" i="53"/>
  <c r="N57" i="53"/>
  <c r="N306" i="64"/>
  <c r="N76" i="53"/>
  <c r="N132" i="53"/>
  <c r="N113" i="53"/>
  <c r="N278" i="70"/>
  <c r="N37" i="53"/>
  <c r="N277" i="65"/>
  <c r="N267" i="67"/>
  <c r="N113" i="51"/>
  <c r="N67" i="53"/>
  <c r="N18" i="53"/>
  <c r="N299" i="64"/>
  <c r="N274" i="67"/>
  <c r="N275" i="69"/>
  <c r="N6" i="53"/>
  <c r="N126" i="53"/>
  <c r="N349" i="68"/>
  <c r="N265" i="72"/>
  <c r="N136" i="53"/>
  <c r="N54" i="53"/>
  <c r="N56" i="53"/>
  <c r="N114" i="53"/>
  <c r="N278" i="65"/>
  <c r="N172" i="53"/>
  <c r="N132" i="51"/>
  <c r="N15" i="51"/>
  <c r="N266" i="70"/>
  <c r="N276" i="66"/>
  <c r="N164" i="53"/>
  <c r="N103" i="51"/>
  <c r="N343" i="68"/>
  <c r="N14" i="51"/>
  <c r="N19" i="51"/>
  <c r="N269" i="66"/>
  <c r="N85" i="53"/>
  <c r="N259" i="71"/>
  <c r="N307" i="64"/>
  <c r="N267" i="72"/>
  <c r="N144" i="53"/>
  <c r="N120" i="52"/>
  <c r="N344" i="68"/>
  <c r="N11" i="51"/>
  <c r="N235" i="69"/>
  <c r="N57" i="51"/>
  <c r="N109" i="53"/>
  <c r="N231" i="65"/>
  <c r="N59" i="51"/>
  <c r="N35" i="52"/>
  <c r="N256" i="71"/>
  <c r="N122" i="51"/>
  <c r="N68" i="52"/>
  <c r="N102" i="52"/>
  <c r="N272" i="69"/>
  <c r="N60" i="51"/>
  <c r="N176" i="52"/>
  <c r="N98" i="52"/>
  <c r="N35" i="51"/>
  <c r="N268" i="70"/>
  <c r="N70" i="51"/>
  <c r="N242" i="67"/>
  <c r="N127" i="52"/>
  <c r="N267" i="64"/>
  <c r="N257" i="70"/>
  <c r="N54" i="52"/>
  <c r="N230" i="72"/>
  <c r="N151" i="52"/>
  <c r="N10" i="51"/>
  <c r="N126" i="51"/>
  <c r="N31" i="52"/>
  <c r="N77" i="53"/>
  <c r="N8" i="52"/>
  <c r="N118" i="51"/>
  <c r="N130" i="51"/>
  <c r="N57" i="52"/>
  <c r="N163" i="51"/>
  <c r="N27" i="51"/>
  <c r="N143" i="53"/>
  <c r="N49" i="52"/>
  <c r="N157" i="53"/>
  <c r="N152" i="52"/>
  <c r="N77" i="52"/>
  <c r="N107" i="52"/>
  <c r="N87" i="53"/>
  <c r="N53" i="52"/>
  <c r="N139" i="52"/>
  <c r="N92" i="53"/>
  <c r="N290" i="68"/>
  <c r="N111" i="51"/>
  <c r="N272" i="65"/>
  <c r="N97" i="52"/>
  <c r="N265" i="70"/>
  <c r="N5" i="53"/>
  <c r="N53" i="51"/>
  <c r="N292" i="68"/>
  <c r="N121" i="51"/>
  <c r="N243" i="65"/>
  <c r="N11" i="52"/>
  <c r="N78" i="51"/>
  <c r="N243" i="67"/>
  <c r="N140" i="53"/>
  <c r="N100" i="52"/>
  <c r="N239" i="66"/>
  <c r="N16" i="52"/>
  <c r="N89" i="51"/>
  <c r="N151" i="53"/>
  <c r="N282" i="64"/>
  <c r="N89" i="52"/>
  <c r="N65" i="52"/>
  <c r="N101" i="52"/>
  <c r="N87" i="52"/>
  <c r="N150" i="52"/>
  <c r="N153" i="52"/>
  <c r="N263" i="64"/>
  <c r="N152" i="51"/>
  <c r="N58" i="51"/>
  <c r="N31" i="53"/>
  <c r="N29" i="51"/>
  <c r="N60" i="52"/>
  <c r="N270" i="64"/>
  <c r="N136" i="51"/>
  <c r="N279" i="70"/>
  <c r="N243" i="66"/>
  <c r="N262" i="71"/>
  <c r="N297" i="68"/>
  <c r="N133" i="52"/>
  <c r="N270" i="65"/>
  <c r="N89" i="53"/>
  <c r="N67" i="52"/>
  <c r="N52" i="52"/>
  <c r="N118" i="52"/>
  <c r="N156" i="52"/>
  <c r="N136" i="52"/>
  <c r="N52" i="53"/>
  <c r="N234" i="65"/>
  <c r="N155" i="51"/>
  <c r="N238" i="65"/>
  <c r="N174" i="51"/>
  <c r="N78" i="53"/>
  <c r="N18" i="51"/>
  <c r="N40" i="52"/>
  <c r="N69" i="52"/>
  <c r="N138" i="51"/>
  <c r="N34" i="52"/>
  <c r="N10" i="53"/>
  <c r="N230" i="71"/>
  <c r="N237" i="67"/>
  <c r="N228" i="72"/>
  <c r="N246" i="72"/>
  <c r="N4" i="53"/>
  <c r="N316" i="68"/>
  <c r="N262" i="70"/>
  <c r="N271" i="65"/>
  <c r="N241" i="69"/>
  <c r="N255" i="65"/>
  <c r="N324" i="68"/>
  <c r="N253" i="71"/>
  <c r="N4" i="52"/>
  <c r="N314" i="68"/>
  <c r="N82" i="51"/>
  <c r="N237" i="70"/>
  <c r="N262" i="65"/>
  <c r="N232" i="65"/>
  <c r="N248" i="67"/>
  <c r="N63" i="51"/>
  <c r="N230" i="65"/>
  <c r="N231" i="70"/>
  <c r="N340" i="68"/>
  <c r="N236" i="70"/>
  <c r="N252" i="67"/>
  <c r="N4" i="51"/>
  <c r="N333" i="68"/>
  <c r="N262" i="66"/>
  <c r="N259" i="66"/>
  <c r="N261" i="65"/>
  <c r="N247" i="69"/>
  <c r="N223" i="72"/>
  <c r="N44" i="51"/>
  <c r="N221" i="71"/>
  <c r="N311" i="64"/>
  <c r="N290" i="64"/>
  <c r="N272" i="66"/>
  <c r="N229" i="69"/>
  <c r="N258" i="65"/>
  <c r="N248" i="70"/>
  <c r="N234" i="67"/>
  <c r="N228" i="69"/>
  <c r="N259" i="70"/>
  <c r="N270" i="72"/>
  <c r="N270" i="71"/>
  <c r="N257" i="66"/>
  <c r="N271" i="66"/>
  <c r="N266" i="66"/>
  <c r="N263" i="71"/>
  <c r="N128" i="52"/>
  <c r="N44" i="53"/>
  <c r="N25" i="52"/>
  <c r="N254" i="67"/>
  <c r="N309" i="68"/>
  <c r="N236" i="66"/>
  <c r="N109" i="52"/>
  <c r="N235" i="72"/>
  <c r="N325" i="68"/>
  <c r="N231" i="72"/>
  <c r="N87" i="51"/>
  <c r="N234" i="66"/>
  <c r="N109" i="51"/>
  <c r="N261" i="70"/>
  <c r="N229" i="67"/>
  <c r="N259" i="67"/>
  <c r="N280" i="66"/>
  <c r="N306" i="68"/>
  <c r="N248" i="66"/>
  <c r="N245" i="71"/>
  <c r="N229" i="70"/>
  <c r="N260" i="72"/>
  <c r="N243" i="70"/>
  <c r="N256" i="67"/>
  <c r="N3" i="52"/>
  <c r="N255" i="72"/>
  <c r="N255" i="64"/>
  <c r="N24" i="51"/>
  <c r="N238" i="72"/>
  <c r="N230" i="70"/>
  <c r="N81" i="51"/>
  <c r="N254" i="64"/>
  <c r="N62" i="52"/>
  <c r="N62" i="51"/>
  <c r="N3" i="53"/>
  <c r="N24" i="53"/>
  <c r="N227" i="70"/>
  <c r="N222" i="72"/>
  <c r="N105" i="51"/>
  <c r="N161" i="51"/>
  <c r="N249" i="67"/>
  <c r="N264" i="66"/>
  <c r="N245" i="69"/>
  <c r="N237" i="71"/>
  <c r="N219" i="72"/>
  <c r="N294" i="64"/>
  <c r="N260" i="66"/>
  <c r="N25" i="53"/>
  <c r="N162" i="51"/>
  <c r="N242" i="65"/>
  <c r="N283" i="68"/>
  <c r="N249" i="71"/>
  <c r="N327" i="68"/>
  <c r="N259" i="65"/>
  <c r="N280" i="67"/>
  <c r="N232" i="72"/>
  <c r="N256" i="65"/>
  <c r="N312" i="64"/>
  <c r="N144" i="51"/>
  <c r="N68" i="51"/>
  <c r="N253" i="72"/>
  <c r="N251" i="66"/>
  <c r="N250" i="70"/>
  <c r="N260" i="71"/>
  <c r="N243" i="71"/>
  <c r="N235" i="66"/>
  <c r="N252" i="72"/>
  <c r="N242" i="72"/>
  <c r="N258" i="67"/>
  <c r="N303" i="68"/>
  <c r="N262" i="69"/>
  <c r="N239" i="71"/>
  <c r="N162" i="52"/>
  <c r="N128" i="51"/>
  <c r="N232" i="71"/>
  <c r="N228" i="70"/>
  <c r="N261" i="66"/>
  <c r="N254" i="65"/>
  <c r="N223" i="71"/>
  <c r="N82" i="53"/>
  <c r="N164" i="51"/>
  <c r="N298" i="68"/>
  <c r="N241" i="70"/>
  <c r="N25" i="51"/>
  <c r="N254" i="70"/>
  <c r="N279" i="69"/>
  <c r="N224" i="71"/>
  <c r="N125" i="52"/>
  <c r="N233" i="65"/>
  <c r="N280" i="64"/>
  <c r="N231" i="69"/>
  <c r="N271" i="67"/>
  <c r="N225" i="71"/>
  <c r="N225" i="72"/>
  <c r="N269" i="64"/>
  <c r="N259" i="69"/>
  <c r="N308" i="68"/>
  <c r="N261" i="67"/>
  <c r="N253" i="67"/>
  <c r="N280" i="65"/>
  <c r="N263" i="72"/>
  <c r="N255" i="66"/>
  <c r="N329" i="68"/>
  <c r="N247" i="65"/>
  <c r="N251" i="65"/>
  <c r="N226" i="65"/>
  <c r="N238" i="71"/>
  <c r="N307" i="68"/>
  <c r="N81" i="53"/>
  <c r="N246" i="65"/>
  <c r="N227" i="66"/>
  <c r="N255" i="71"/>
  <c r="N226" i="67"/>
  <c r="N304" i="68"/>
  <c r="N265" i="65"/>
  <c r="N24" i="52"/>
  <c r="N124" i="52"/>
  <c r="N232" i="67"/>
  <c r="N249" i="70"/>
  <c r="N81" i="52"/>
  <c r="N143" i="52"/>
  <c r="N245" i="65"/>
  <c r="N245" i="67"/>
  <c r="N295" i="64"/>
  <c r="N226" i="66"/>
  <c r="N226" i="69"/>
  <c r="N273" i="64"/>
  <c r="N285" i="64"/>
  <c r="N233" i="67"/>
  <c r="N338" i="68"/>
  <c r="N259" i="64"/>
  <c r="N240" i="69"/>
  <c r="N279" i="64"/>
  <c r="N253" i="70"/>
  <c r="N63" i="53"/>
  <c r="N296" i="68"/>
  <c r="N250" i="72"/>
  <c r="N85" i="52"/>
  <c r="N144" i="52"/>
  <c r="N248" i="69"/>
  <c r="N229" i="71"/>
  <c r="N301" i="64"/>
  <c r="N146" i="52"/>
  <c r="N250" i="71"/>
  <c r="N234" i="72"/>
  <c r="N247" i="67"/>
  <c r="N228" i="66"/>
  <c r="N305" i="68"/>
  <c r="N256" i="69"/>
  <c r="N245" i="72"/>
  <c r="N229" i="66"/>
  <c r="N273" i="67"/>
  <c r="N243" i="72"/>
  <c r="N280" i="70"/>
  <c r="N292" i="64"/>
  <c r="N317" i="68"/>
  <c r="N227" i="65"/>
  <c r="N249" i="65"/>
  <c r="N264" i="70"/>
  <c r="N226" i="71"/>
  <c r="N250" i="66"/>
  <c r="N251" i="70"/>
  <c r="N49" i="51"/>
  <c r="N30" i="51"/>
  <c r="N227" i="67"/>
  <c r="N239" i="69"/>
  <c r="N238" i="67"/>
  <c r="N269" i="72"/>
  <c r="N252" i="70"/>
  <c r="N262" i="67"/>
  <c r="N232" i="69"/>
  <c r="N221" i="72"/>
  <c r="N82" i="52"/>
  <c r="N241" i="67"/>
  <c r="N247" i="66"/>
  <c r="N287" i="64"/>
  <c r="N288" i="64"/>
  <c r="N44" i="52"/>
  <c r="N240" i="65"/>
  <c r="N261" i="69"/>
  <c r="N269" i="71"/>
  <c r="N250" i="67"/>
  <c r="N252" i="65"/>
  <c r="N256" i="66"/>
  <c r="N260" i="69"/>
  <c r="N241" i="66"/>
  <c r="N3" i="51"/>
  <c r="N265" i="67"/>
  <c r="N246" i="66"/>
  <c r="N246" i="70"/>
  <c r="N62" i="53"/>
  <c r="N246" i="67"/>
  <c r="N43" i="52"/>
  <c r="N227" i="69"/>
  <c r="N43" i="51"/>
  <c r="N264" i="69"/>
  <c r="N275" i="64"/>
  <c r="N222" i="71"/>
  <c r="N285" i="68"/>
  <c r="N143" i="51"/>
  <c r="N230" i="69"/>
  <c r="N265" i="66"/>
  <c r="N274" i="64"/>
  <c r="N245" i="70"/>
  <c r="N237" i="72"/>
  <c r="N264" i="67"/>
  <c r="N245" i="66"/>
  <c r="N106" i="51"/>
  <c r="N260" i="70"/>
  <c r="N261" i="72"/>
  <c r="N232" i="66"/>
  <c r="N260" i="64"/>
  <c r="N247" i="70"/>
  <c r="N246" i="71"/>
  <c r="N252" i="71"/>
  <c r="N254" i="66"/>
  <c r="N227" i="72"/>
  <c r="N321" i="68"/>
  <c r="N255" i="70"/>
  <c r="N266" i="65"/>
  <c r="N250" i="69"/>
  <c r="N273" i="66"/>
  <c r="N257" i="67"/>
  <c r="N47" i="52"/>
  <c r="N256" i="64"/>
  <c r="N242" i="69"/>
  <c r="N251" i="67"/>
  <c r="N279" i="67"/>
  <c r="N256" i="70"/>
  <c r="N85" i="51"/>
  <c r="N63" i="52"/>
  <c r="N266" i="67"/>
  <c r="N318" i="68"/>
  <c r="N257" i="65"/>
  <c r="N273" i="65"/>
  <c r="N313" i="68"/>
  <c r="N283" i="64"/>
  <c r="N294" i="68"/>
  <c r="N312" i="68"/>
  <c r="N233" i="70"/>
  <c r="N239" i="72"/>
  <c r="N235" i="71"/>
  <c r="N7" i="52"/>
  <c r="N241" i="72"/>
  <c r="N310" i="68"/>
  <c r="N311" i="68"/>
  <c r="N228" i="71"/>
  <c r="N251" i="72"/>
  <c r="N243" i="69"/>
  <c r="N106" i="52"/>
  <c r="N280" i="69"/>
  <c r="N258" i="66"/>
  <c r="N28" i="51"/>
  <c r="N261" i="71"/>
  <c r="N291" i="64"/>
  <c r="N242" i="70"/>
  <c r="N237" i="69"/>
  <c r="N348" i="68"/>
  <c r="N334" i="68"/>
  <c r="N229" i="72"/>
  <c r="N239" i="70"/>
  <c r="N230" i="66"/>
  <c r="N302" i="64"/>
  <c r="N125" i="51"/>
  <c r="N234" i="71"/>
  <c r="N253" i="66"/>
  <c r="N161" i="52"/>
  <c r="N220" i="71"/>
  <c r="N220" i="72"/>
  <c r="N279" i="68"/>
  <c r="N296" i="64"/>
  <c r="N246" i="69"/>
  <c r="N328" i="68"/>
  <c r="N258" i="64"/>
  <c r="N249" i="69"/>
  <c r="N240" i="71"/>
  <c r="N249" i="66"/>
  <c r="N240" i="72"/>
  <c r="N276" i="64"/>
  <c r="N105" i="52"/>
  <c r="N43" i="53"/>
  <c r="N124" i="51"/>
  <c r="N264" i="65"/>
  <c r="N253" i="64"/>
  <c r="N219" i="71"/>
  <c r="N226" i="70"/>
  <c r="N252" i="64"/>
  <c r="N29" i="17"/>
  <c r="N22" i="17"/>
  <c r="N18" i="17"/>
  <c r="N7" i="17"/>
  <c r="N30" i="17"/>
  <c r="N19" i="17"/>
  <c r="N8" i="17"/>
  <c r="N20" i="17"/>
  <c r="N9" i="17"/>
  <c r="N21" i="17"/>
  <c r="N6" i="17"/>
  <c r="N19" i="15"/>
  <c r="N28" i="17"/>
  <c r="N5" i="16"/>
  <c r="N9" i="16"/>
  <c r="N13" i="16"/>
  <c r="N20" i="16"/>
  <c r="N25" i="16"/>
  <c r="N30" i="16"/>
  <c r="N5" i="17"/>
  <c r="N14" i="15"/>
  <c r="N5" i="15"/>
  <c r="N6" i="15"/>
  <c r="N22" i="15"/>
  <c r="N8" i="15"/>
  <c r="N24" i="15"/>
  <c r="N21" i="15"/>
  <c r="N31" i="15"/>
  <c r="N30" i="15"/>
  <c r="N6" i="16"/>
  <c r="N10" i="16"/>
  <c r="N14" i="16"/>
  <c r="N21" i="16"/>
  <c r="N26" i="16"/>
  <c r="N31" i="16"/>
  <c r="N10" i="15"/>
  <c r="N12" i="15"/>
  <c r="N29" i="15"/>
  <c r="N7" i="15"/>
  <c r="N26" i="15"/>
  <c r="N9" i="15"/>
  <c r="N11" i="15"/>
  <c r="N13" i="15"/>
  <c r="N7" i="16"/>
  <c r="N11" i="16"/>
  <c r="N18" i="16"/>
  <c r="N22" i="16"/>
  <c r="N28" i="16"/>
  <c r="N32" i="16"/>
  <c r="N18" i="15"/>
  <c r="N20" i="15"/>
  <c r="N32" i="15"/>
  <c r="N28" i="15"/>
  <c r="N25" i="15"/>
  <c r="N17" i="17"/>
  <c r="N8" i="16"/>
  <c r="N12" i="16"/>
  <c r="N19" i="16"/>
  <c r="N24" i="16"/>
  <c r="N29" i="16"/>
  <c r="N16" i="15"/>
  <c r="N149" i="6"/>
  <c r="N173" i="6"/>
  <c r="N136" i="6"/>
  <c r="N160" i="6"/>
  <c r="N125" i="6"/>
  <c r="N110" i="6"/>
  <c r="N165" i="6"/>
  <c r="N141" i="6"/>
  <c r="N131" i="29"/>
  <c r="N130" i="29"/>
  <c r="L16" i="16"/>
  <c r="H4" i="15"/>
  <c r="H27" i="15"/>
  <c r="D4" i="16"/>
  <c r="H17" i="16"/>
  <c r="L17" i="16"/>
  <c r="O17" i="15"/>
  <c r="J157" i="6"/>
  <c r="G140" i="6"/>
  <c r="G164" i="6"/>
  <c r="I149" i="6"/>
  <c r="I173" i="6"/>
  <c r="I127" i="6"/>
  <c r="I160" i="6"/>
  <c r="I136" i="6"/>
  <c r="I281" i="66"/>
  <c r="I154" i="53"/>
  <c r="I236" i="69"/>
  <c r="I271" i="71"/>
  <c r="I114" i="51"/>
  <c r="I267" i="69"/>
  <c r="I125" i="53"/>
  <c r="I79" i="53"/>
  <c r="I107" i="53"/>
  <c r="I115" i="52"/>
  <c r="I233" i="69"/>
  <c r="I146" i="53"/>
  <c r="I34" i="53"/>
  <c r="I257" i="71"/>
  <c r="I74" i="53"/>
  <c r="I137" i="53"/>
  <c r="I153" i="53"/>
  <c r="I115" i="53"/>
  <c r="I174" i="53"/>
  <c r="I173" i="53"/>
  <c r="I281" i="67"/>
  <c r="I165" i="53"/>
  <c r="I171" i="53"/>
  <c r="I108" i="53"/>
  <c r="I14" i="53"/>
  <c r="I278" i="66"/>
  <c r="I275" i="65"/>
  <c r="I41" i="53"/>
  <c r="I145" i="53"/>
  <c r="I38" i="53"/>
  <c r="I345" i="68"/>
  <c r="I18" i="53"/>
  <c r="I275" i="67"/>
  <c r="I152" i="53"/>
  <c r="I112" i="51"/>
  <c r="I177" i="53"/>
  <c r="I155" i="53"/>
  <c r="I17" i="53"/>
  <c r="I34" i="51"/>
  <c r="I272" i="70"/>
  <c r="I276" i="69"/>
  <c r="I67" i="51"/>
  <c r="I132" i="52"/>
  <c r="I269" i="67"/>
  <c r="I269" i="65"/>
  <c r="I37" i="51"/>
  <c r="I15" i="51"/>
  <c r="I14" i="51"/>
  <c r="I332" i="68"/>
  <c r="I66" i="53"/>
  <c r="I26" i="51"/>
  <c r="I269" i="69"/>
  <c r="I113" i="51"/>
  <c r="I276" i="65"/>
  <c r="I268" i="66"/>
  <c r="I255" i="69"/>
  <c r="I276" i="67"/>
  <c r="I288" i="68"/>
  <c r="I163" i="52"/>
  <c r="I167" i="53"/>
  <c r="I22" i="52"/>
  <c r="I133" i="52"/>
  <c r="I163" i="51"/>
  <c r="I60" i="51"/>
  <c r="I259" i="64"/>
  <c r="I169" i="53"/>
  <c r="I139" i="51"/>
  <c r="I276" i="66"/>
  <c r="I156" i="52"/>
  <c r="I56" i="52"/>
  <c r="I165" i="52"/>
  <c r="I79" i="52"/>
  <c r="I235" i="65"/>
  <c r="I145" i="51"/>
  <c r="I256" i="72"/>
  <c r="I131" i="51"/>
  <c r="I298" i="64"/>
  <c r="I150" i="53"/>
  <c r="I165" i="51"/>
  <c r="I19" i="53"/>
  <c r="I153" i="51"/>
  <c r="I279" i="66"/>
  <c r="I127" i="51"/>
  <c r="I68" i="53"/>
  <c r="I170" i="52"/>
  <c r="I5" i="51"/>
  <c r="I236" i="67"/>
  <c r="I176" i="51"/>
  <c r="I238" i="66"/>
  <c r="I51" i="52"/>
  <c r="I149" i="52"/>
  <c r="I174" i="51"/>
  <c r="I108" i="51"/>
  <c r="I52" i="51"/>
  <c r="I248" i="72"/>
  <c r="I75" i="51"/>
  <c r="I158" i="51"/>
  <c r="I234" i="70"/>
  <c r="I242" i="72"/>
  <c r="I126" i="52"/>
  <c r="I268" i="69"/>
  <c r="I93" i="53"/>
  <c r="I118" i="51"/>
  <c r="I151" i="51"/>
  <c r="I90" i="51"/>
  <c r="I262" i="72"/>
  <c r="I78" i="51"/>
  <c r="I100" i="52"/>
  <c r="I239" i="65"/>
  <c r="I134" i="51"/>
  <c r="I172" i="53"/>
  <c r="I138" i="53"/>
  <c r="I113" i="52"/>
  <c r="I297" i="64"/>
  <c r="I264" i="71"/>
  <c r="I48" i="53"/>
  <c r="I281" i="70"/>
  <c r="I277" i="70"/>
  <c r="I27" i="53"/>
  <c r="I117" i="53"/>
  <c r="I36" i="53"/>
  <c r="I72" i="53"/>
  <c r="I274" i="66"/>
  <c r="I15" i="53"/>
  <c r="I349" i="68"/>
  <c r="I278" i="65"/>
  <c r="I57" i="53"/>
  <c r="I274" i="67"/>
  <c r="I252" i="69"/>
  <c r="I99" i="53"/>
  <c r="I266" i="72"/>
  <c r="I119" i="53"/>
  <c r="I267" i="72"/>
  <c r="I278" i="69"/>
  <c r="I91" i="53"/>
  <c r="I118" i="53"/>
  <c r="I268" i="72"/>
  <c r="I110" i="53"/>
  <c r="I37" i="53"/>
  <c r="I101" i="53"/>
  <c r="I22" i="53"/>
  <c r="I73" i="53"/>
  <c r="I141" i="53"/>
  <c r="I35" i="53"/>
  <c r="I342" i="68"/>
  <c r="I234" i="69"/>
  <c r="I277" i="66"/>
  <c r="I98" i="53"/>
  <c r="I56" i="51"/>
  <c r="I154" i="51"/>
  <c r="I168" i="51"/>
  <c r="I28" i="53"/>
  <c r="I13" i="51"/>
  <c r="I10" i="51"/>
  <c r="I299" i="64"/>
  <c r="I120" i="53"/>
  <c r="I17" i="51"/>
  <c r="I22" i="51"/>
  <c r="I111" i="53"/>
  <c r="I128" i="53"/>
  <c r="I257" i="72"/>
  <c r="I97" i="51"/>
  <c r="I12" i="53"/>
  <c r="I57" i="51"/>
  <c r="I39" i="52"/>
  <c r="I253" i="69"/>
  <c r="I258" i="71"/>
  <c r="I16" i="52"/>
  <c r="I64" i="51"/>
  <c r="I71" i="53"/>
  <c r="I158" i="53"/>
  <c r="I169" i="51"/>
  <c r="I57" i="52"/>
  <c r="I129" i="52"/>
  <c r="I72" i="52"/>
  <c r="I149" i="53"/>
  <c r="I150" i="51"/>
  <c r="I13" i="52"/>
  <c r="I230" i="71"/>
  <c r="I20" i="51"/>
  <c r="I260" i="72"/>
  <c r="I107" i="51"/>
  <c r="I8" i="51"/>
  <c r="I88" i="51"/>
  <c r="I69" i="53"/>
  <c r="I233" i="67"/>
  <c r="I86" i="52"/>
  <c r="I239" i="66"/>
  <c r="I53" i="52"/>
  <c r="I147" i="52"/>
  <c r="I47" i="51"/>
  <c r="I21" i="53"/>
  <c r="I124" i="53"/>
  <c r="I41" i="52"/>
  <c r="I10" i="52"/>
  <c r="I88" i="53"/>
  <c r="I135" i="52"/>
  <c r="I30" i="52"/>
  <c r="I94" i="52"/>
  <c r="I237" i="67"/>
  <c r="I260" i="65"/>
  <c r="I64" i="52"/>
  <c r="I137" i="52"/>
  <c r="I172" i="51"/>
  <c r="I159" i="51"/>
  <c r="I296" i="68"/>
  <c r="I231" i="66"/>
  <c r="I68" i="52"/>
  <c r="I29" i="51"/>
  <c r="I46" i="51"/>
  <c r="I40" i="52"/>
  <c r="I60" i="52"/>
  <c r="I233" i="72"/>
  <c r="I34" i="52"/>
  <c r="I76" i="51"/>
  <c r="I31" i="52"/>
  <c r="I18" i="51"/>
  <c r="I176" i="53"/>
  <c r="I73" i="52"/>
  <c r="I130" i="51"/>
  <c r="I136" i="52"/>
  <c r="I274" i="70"/>
  <c r="I147" i="53"/>
  <c r="I114" i="52"/>
  <c r="I275" i="69"/>
  <c r="I306" i="64"/>
  <c r="I265" i="72"/>
  <c r="I276" i="70"/>
  <c r="I274" i="69"/>
  <c r="I56" i="53"/>
  <c r="I344" i="68"/>
  <c r="I95" i="53"/>
  <c r="I341" i="68"/>
  <c r="I76" i="53"/>
  <c r="I122" i="53"/>
  <c r="I271" i="72"/>
  <c r="I267" i="70"/>
  <c r="I65" i="53"/>
  <c r="I343" i="68"/>
  <c r="I67" i="53"/>
  <c r="I112" i="53"/>
  <c r="I156" i="53"/>
  <c r="I60" i="53"/>
  <c r="I268" i="71"/>
  <c r="I96" i="53"/>
  <c r="I330" i="68"/>
  <c r="I75" i="53"/>
  <c r="I267" i="67"/>
  <c r="I254" i="69"/>
  <c r="I103" i="53"/>
  <c r="I278" i="67"/>
  <c r="I29" i="53"/>
  <c r="I305" i="64"/>
  <c r="I6" i="53"/>
  <c r="I163" i="53"/>
  <c r="I259" i="71"/>
  <c r="I85" i="53"/>
  <c r="I170" i="53"/>
  <c r="I313" i="64"/>
  <c r="I65" i="51"/>
  <c r="I91" i="51"/>
  <c r="I50" i="51"/>
  <c r="I307" i="64"/>
  <c r="I273" i="69"/>
  <c r="I35" i="51"/>
  <c r="I36" i="51"/>
  <c r="I106" i="53"/>
  <c r="I86" i="51"/>
  <c r="I271" i="70"/>
  <c r="I256" i="71"/>
  <c r="I47" i="53"/>
  <c r="I7" i="53"/>
  <c r="I102" i="51"/>
  <c r="I27" i="51"/>
  <c r="I74" i="51"/>
  <c r="I277" i="69"/>
  <c r="I265" i="70"/>
  <c r="I337" i="68"/>
  <c r="I277" i="65"/>
  <c r="I173" i="51"/>
  <c r="I73" i="51"/>
  <c r="I83" i="53"/>
  <c r="I159" i="52"/>
  <c r="I174" i="52"/>
  <c r="I116" i="52"/>
  <c r="I5" i="53"/>
  <c r="I66" i="51"/>
  <c r="I84" i="51"/>
  <c r="I130" i="53"/>
  <c r="I237" i="65"/>
  <c r="I151" i="52"/>
  <c r="I120" i="51"/>
  <c r="I78" i="52"/>
  <c r="I236" i="65"/>
  <c r="I45" i="51"/>
  <c r="I229" i="65"/>
  <c r="I132" i="51"/>
  <c r="I242" i="67"/>
  <c r="I269" i="72"/>
  <c r="I111" i="52"/>
  <c r="I90" i="53"/>
  <c r="I85" i="51"/>
  <c r="I92" i="52"/>
  <c r="I102" i="52"/>
  <c r="I267" i="64"/>
  <c r="I32" i="53"/>
  <c r="I76" i="52"/>
  <c r="I91" i="52"/>
  <c r="I226" i="71"/>
  <c r="I84" i="52"/>
  <c r="I248" i="71"/>
  <c r="I260" i="64"/>
  <c r="I69" i="51"/>
  <c r="I33" i="51"/>
  <c r="I54" i="52"/>
  <c r="I279" i="69"/>
  <c r="I269" i="71"/>
  <c r="I70" i="52"/>
  <c r="I48" i="52"/>
  <c r="I103" i="52"/>
  <c r="I100" i="51"/>
  <c r="I21" i="52"/>
  <c r="I240" i="67"/>
  <c r="I46" i="52"/>
  <c r="I270" i="65"/>
  <c r="I244" i="71"/>
  <c r="I25" i="51"/>
  <c r="I36" i="52"/>
  <c r="I167" i="51"/>
  <c r="I67" i="52"/>
  <c r="I169" i="52"/>
  <c r="I224" i="72"/>
  <c r="I278" i="70"/>
  <c r="I86" i="53"/>
  <c r="I126" i="53"/>
  <c r="I267" i="66"/>
  <c r="I8" i="53"/>
  <c r="I266" i="70"/>
  <c r="I275" i="70"/>
  <c r="I266" i="71"/>
  <c r="I129" i="53"/>
  <c r="I309" i="64"/>
  <c r="I134" i="53"/>
  <c r="I16" i="53"/>
  <c r="I133" i="53"/>
  <c r="I97" i="53"/>
  <c r="I265" i="71"/>
  <c r="I112" i="52"/>
  <c r="I46" i="53"/>
  <c r="I275" i="66"/>
  <c r="I159" i="53"/>
  <c r="I235" i="69"/>
  <c r="I267" i="71"/>
  <c r="I84" i="53"/>
  <c r="I281" i="65"/>
  <c r="I274" i="65"/>
  <c r="I55" i="53"/>
  <c r="I269" i="66"/>
  <c r="I132" i="53"/>
  <c r="I131" i="53"/>
  <c r="I267" i="65"/>
  <c r="I54" i="53"/>
  <c r="I127" i="53"/>
  <c r="I116" i="53"/>
  <c r="I281" i="69"/>
  <c r="I271" i="69"/>
  <c r="I53" i="53"/>
  <c r="I115" i="51"/>
  <c r="I114" i="53"/>
  <c r="I135" i="53"/>
  <c r="I54" i="51"/>
  <c r="I269" i="70"/>
  <c r="I162" i="53"/>
  <c r="I89" i="51"/>
  <c r="I277" i="67"/>
  <c r="I117" i="51"/>
  <c r="I259" i="72"/>
  <c r="I308" i="64"/>
  <c r="I48" i="51"/>
  <c r="I264" i="72"/>
  <c r="I144" i="53"/>
  <c r="I109" i="53"/>
  <c r="I74" i="52"/>
  <c r="I150" i="52"/>
  <c r="I164" i="53"/>
  <c r="I273" i="70"/>
  <c r="I266" i="69"/>
  <c r="I136" i="53"/>
  <c r="I136" i="51"/>
  <c r="I113" i="53"/>
  <c r="I148" i="52"/>
  <c r="I176" i="52"/>
  <c r="I155" i="52"/>
  <c r="I141" i="51"/>
  <c r="I171" i="51"/>
  <c r="I12" i="52"/>
  <c r="I257" i="64"/>
  <c r="I232" i="69"/>
  <c r="I153" i="52"/>
  <c r="I240" i="65"/>
  <c r="I10" i="53"/>
  <c r="I122" i="52"/>
  <c r="I243" i="65"/>
  <c r="I19" i="52"/>
  <c r="I166" i="51"/>
  <c r="I171" i="52"/>
  <c r="I224" i="71"/>
  <c r="I301" i="68"/>
  <c r="I175" i="53"/>
  <c r="I177" i="51"/>
  <c r="I79" i="51"/>
  <c r="I50" i="53"/>
  <c r="I268" i="67"/>
  <c r="I8" i="52"/>
  <c r="I55" i="52"/>
  <c r="I235" i="66"/>
  <c r="I331" i="68"/>
  <c r="I20" i="52"/>
  <c r="I41" i="51"/>
  <c r="I94" i="51"/>
  <c r="I27" i="52"/>
  <c r="I241" i="69"/>
  <c r="I70" i="53"/>
  <c r="I96" i="51"/>
  <c r="I87" i="53"/>
  <c r="I9" i="52"/>
  <c r="I239" i="67"/>
  <c r="I166" i="53"/>
  <c r="I167" i="52"/>
  <c r="I98" i="51"/>
  <c r="I38" i="51"/>
  <c r="I135" i="51"/>
  <c r="I13" i="53"/>
  <c r="I257" i="69"/>
  <c r="I29" i="52"/>
  <c r="I228" i="66"/>
  <c r="I31" i="51"/>
  <c r="I257" i="66"/>
  <c r="I6" i="51"/>
  <c r="I95" i="52"/>
  <c r="I268" i="65"/>
  <c r="I152" i="52"/>
  <c r="I251" i="71"/>
  <c r="I129" i="51"/>
  <c r="I31" i="53"/>
  <c r="I253" i="65"/>
  <c r="I19" i="51"/>
  <c r="I250" i="67"/>
  <c r="I257" i="67"/>
  <c r="I58" i="51"/>
  <c r="I295" i="68"/>
  <c r="I121" i="53"/>
  <c r="I26" i="52"/>
  <c r="I151" i="53"/>
  <c r="I253" i="67"/>
  <c r="I139" i="52"/>
  <c r="I32" i="51"/>
  <c r="I37" i="52"/>
  <c r="I269" i="64"/>
  <c r="I266" i="64"/>
  <c r="I121" i="52"/>
  <c r="I33" i="53"/>
  <c r="I172" i="52"/>
  <c r="I99" i="51"/>
  <c r="I6" i="52"/>
  <c r="I140" i="53"/>
  <c r="I238" i="65"/>
  <c r="I278" i="64"/>
  <c r="I168" i="52"/>
  <c r="I18" i="52"/>
  <c r="I11" i="52"/>
  <c r="I89" i="52"/>
  <c r="I339" i="68"/>
  <c r="I118" i="52"/>
  <c r="I148" i="53"/>
  <c r="I138" i="52"/>
  <c r="I140" i="52"/>
  <c r="I141" i="52"/>
  <c r="I107" i="52"/>
  <c r="I33" i="52"/>
  <c r="I243" i="66"/>
  <c r="I53" i="51"/>
  <c r="I293" i="68"/>
  <c r="I77" i="52"/>
  <c r="I71" i="52"/>
  <c r="I88" i="52"/>
  <c r="I130" i="52"/>
  <c r="I70" i="51"/>
  <c r="I258" i="69"/>
  <c r="I231" i="71"/>
  <c r="I264" i="69"/>
  <c r="I311" i="64"/>
  <c r="I242" i="70"/>
  <c r="I230" i="66"/>
  <c r="I247" i="71"/>
  <c r="I346" i="68"/>
  <c r="I233" i="70"/>
  <c r="I324" i="68"/>
  <c r="I228" i="69"/>
  <c r="I164" i="51"/>
  <c r="I237" i="69"/>
  <c r="I28" i="51"/>
  <c r="I262" i="65"/>
  <c r="I254" i="70"/>
  <c r="I292" i="68"/>
  <c r="I162" i="52"/>
  <c r="I287" i="68"/>
  <c r="I250" i="66"/>
  <c r="I234" i="71"/>
  <c r="I241" i="67"/>
  <c r="I25" i="52"/>
  <c r="I237" i="70"/>
  <c r="I315" i="68"/>
  <c r="I271" i="65"/>
  <c r="I235" i="72"/>
  <c r="I146" i="52"/>
  <c r="I271" i="67"/>
  <c r="I279" i="67"/>
  <c r="I249" i="72"/>
  <c r="I49" i="51"/>
  <c r="I256" i="66"/>
  <c r="I270" i="66"/>
  <c r="I164" i="52"/>
  <c r="I229" i="71"/>
  <c r="I335" i="68"/>
  <c r="I262" i="66"/>
  <c r="I259" i="69"/>
  <c r="I4" i="51"/>
  <c r="I258" i="70"/>
  <c r="I231" i="72"/>
  <c r="I239" i="72"/>
  <c r="I262" i="69"/>
  <c r="I248" i="70"/>
  <c r="I297" i="68"/>
  <c r="I239" i="71"/>
  <c r="I286" i="68"/>
  <c r="I144" i="51"/>
  <c r="I319" i="68"/>
  <c r="I128" i="52"/>
  <c r="I243" i="72"/>
  <c r="I263" i="72"/>
  <c r="I236" i="66"/>
  <c r="I303" i="68"/>
  <c r="I223" i="71"/>
  <c r="I312" i="64"/>
  <c r="I252" i="72"/>
  <c r="I246" i="72"/>
  <c r="I338" i="68"/>
  <c r="I82" i="52"/>
  <c r="I109" i="52"/>
  <c r="I66" i="52"/>
  <c r="I125" i="52"/>
  <c r="I321" i="68"/>
  <c r="I288" i="64"/>
  <c r="I260" i="71"/>
  <c r="I28" i="52"/>
  <c r="I300" i="68"/>
  <c r="I247" i="72"/>
  <c r="I284" i="68"/>
  <c r="I4" i="52"/>
  <c r="I295" i="64"/>
  <c r="I62" i="53"/>
  <c r="I246" i="69"/>
  <c r="I285" i="68"/>
  <c r="I222" i="72"/>
  <c r="I62" i="51"/>
  <c r="I226" i="66"/>
  <c r="I3" i="53"/>
  <c r="I252" i="64"/>
  <c r="I3" i="52"/>
  <c r="I161" i="52"/>
  <c r="I246" i="66"/>
  <c r="I230" i="69"/>
  <c r="I246" i="70"/>
  <c r="I249" i="66"/>
  <c r="I105" i="52"/>
  <c r="I81" i="51"/>
  <c r="I304" i="68"/>
  <c r="I294" i="64"/>
  <c r="I219" i="72"/>
  <c r="I264" i="66"/>
  <c r="I328" i="68"/>
  <c r="I226" i="67"/>
  <c r="I110" i="51"/>
  <c r="I272" i="66"/>
  <c r="I148" i="51"/>
  <c r="I72" i="51"/>
  <c r="I289" i="64"/>
  <c r="I237" i="66"/>
  <c r="I147" i="51"/>
  <c r="I166" i="52"/>
  <c r="I102" i="53"/>
  <c r="I111" i="51"/>
  <c r="I122" i="51"/>
  <c r="I52" i="52"/>
  <c r="I59" i="53"/>
  <c r="I155" i="51"/>
  <c r="I52" i="53"/>
  <c r="I49" i="52"/>
  <c r="I157" i="53"/>
  <c r="I83" i="51"/>
  <c r="I233" i="65"/>
  <c r="I154" i="52"/>
  <c r="I50" i="52"/>
  <c r="I303" i="64"/>
  <c r="I95" i="51"/>
  <c r="I21" i="51"/>
  <c r="I229" i="66"/>
  <c r="I149" i="51"/>
  <c r="I156" i="51"/>
  <c r="I137" i="51"/>
  <c r="I157" i="51"/>
  <c r="I39" i="53"/>
  <c r="I97" i="52"/>
  <c r="I263" i="64"/>
  <c r="I5" i="52"/>
  <c r="I35" i="52"/>
  <c r="I233" i="71"/>
  <c r="I58" i="53"/>
  <c r="I11" i="51"/>
  <c r="I99" i="52"/>
  <c r="I272" i="67"/>
  <c r="I168" i="53"/>
  <c r="I119" i="51"/>
  <c r="I75" i="52"/>
  <c r="I138" i="51"/>
  <c r="I45" i="52"/>
  <c r="I134" i="52"/>
  <c r="I231" i="67"/>
  <c r="I280" i="66"/>
  <c r="I327" i="68"/>
  <c r="I239" i="69"/>
  <c r="I298" i="68"/>
  <c r="I289" i="68"/>
  <c r="I320" i="68"/>
  <c r="I257" i="70"/>
  <c r="I264" i="64"/>
  <c r="I336" i="68"/>
  <c r="I271" i="66"/>
  <c r="I261" i="67"/>
  <c r="I230" i="72"/>
  <c r="I250" i="65"/>
  <c r="I282" i="64"/>
  <c r="I44" i="53"/>
  <c r="I254" i="66"/>
  <c r="I234" i="72"/>
  <c r="I280" i="65"/>
  <c r="I244" i="72"/>
  <c r="I257" i="65"/>
  <c r="I256" i="64"/>
  <c r="I290" i="64"/>
  <c r="I233" i="66"/>
  <c r="I260" i="67"/>
  <c r="I63" i="52"/>
  <c r="I106" i="51"/>
  <c r="I277" i="64"/>
  <c r="I255" i="70"/>
  <c r="I227" i="66"/>
  <c r="I245" i="72"/>
  <c r="I272" i="65"/>
  <c r="I238" i="69"/>
  <c r="I255" i="72"/>
  <c r="I242" i="71"/>
  <c r="I258" i="65"/>
  <c r="I242" i="69"/>
  <c r="I240" i="66"/>
  <c r="I280" i="64"/>
  <c r="I238" i="70"/>
  <c r="I256" i="67"/>
  <c r="I249" i="67"/>
  <c r="I256" i="70"/>
  <c r="I241" i="66"/>
  <c r="I285" i="64"/>
  <c r="I162" i="51"/>
  <c r="I260" i="66"/>
  <c r="I240" i="70"/>
  <c r="I256" i="69"/>
  <c r="I251" i="65"/>
  <c r="I242" i="65"/>
  <c r="I261" i="66"/>
  <c r="I47" i="52"/>
  <c r="I284" i="64"/>
  <c r="I232" i="65"/>
  <c r="I240" i="69"/>
  <c r="I250" i="69"/>
  <c r="I255" i="66"/>
  <c r="I251" i="70"/>
  <c r="I308" i="68"/>
  <c r="I252" i="65"/>
  <c r="I310" i="68"/>
  <c r="I291" i="64"/>
  <c r="I221" i="72"/>
  <c r="I248" i="69"/>
  <c r="I24" i="51"/>
  <c r="I128" i="51"/>
  <c r="I347" i="68"/>
  <c r="I7" i="52"/>
  <c r="I228" i="72"/>
  <c r="I302" i="64"/>
  <c r="I276" i="64"/>
  <c r="I249" i="65"/>
  <c r="I62" i="52"/>
  <c r="I281" i="68"/>
  <c r="I329" i="68"/>
  <c r="I238" i="71"/>
  <c r="I265" i="66"/>
  <c r="I258" i="64"/>
  <c r="I81" i="52"/>
  <c r="I282" i="68"/>
  <c r="I43" i="51"/>
  <c r="I227" i="69"/>
  <c r="I228" i="67"/>
  <c r="I220" i="72"/>
  <c r="I3" i="51"/>
  <c r="I306" i="68"/>
  <c r="I81" i="53"/>
  <c r="I248" i="67"/>
  <c r="I245" i="65"/>
  <c r="I237" i="71"/>
  <c r="I245" i="69"/>
  <c r="I237" i="72"/>
  <c r="I226" i="69"/>
  <c r="I245" i="67"/>
  <c r="I69" i="52"/>
  <c r="I271" i="64"/>
  <c r="I105" i="53"/>
  <c r="I235" i="67"/>
  <c r="I30" i="53"/>
  <c r="I270" i="67"/>
  <c r="I59" i="52"/>
  <c r="I9" i="51"/>
  <c r="I94" i="53"/>
  <c r="I9" i="53"/>
  <c r="I96" i="52"/>
  <c r="I262" i="64"/>
  <c r="I101" i="52"/>
  <c r="I103" i="51"/>
  <c r="I241" i="70"/>
  <c r="I228" i="65"/>
  <c r="I93" i="51"/>
  <c r="I64" i="53"/>
  <c r="I55" i="51"/>
  <c r="I145" i="52"/>
  <c r="I51" i="51"/>
  <c r="I265" i="69"/>
  <c r="I17" i="52"/>
  <c r="I133" i="51"/>
  <c r="I120" i="52"/>
  <c r="I121" i="51"/>
  <c r="I325" i="68"/>
  <c r="I139" i="53"/>
  <c r="I40" i="53"/>
  <c r="I175" i="51"/>
  <c r="I152" i="51"/>
  <c r="I251" i="72"/>
  <c r="I241" i="65"/>
  <c r="I119" i="52"/>
  <c r="I77" i="53"/>
  <c r="I26" i="53"/>
  <c r="I92" i="51"/>
  <c r="I11" i="53"/>
  <c r="I268" i="70"/>
  <c r="I270" i="69"/>
  <c r="I127" i="52"/>
  <c r="I20" i="53"/>
  <c r="I126" i="51"/>
  <c r="I51" i="53"/>
  <c r="I15" i="52"/>
  <c r="I260" i="70"/>
  <c r="I270" i="72"/>
  <c r="I313" i="68"/>
  <c r="I250" i="71"/>
  <c r="I231" i="69"/>
  <c r="I275" i="64"/>
  <c r="I254" i="65"/>
  <c r="I268" i="64"/>
  <c r="I294" i="68"/>
  <c r="I286" i="64"/>
  <c r="I30" i="51"/>
  <c r="I243" i="69"/>
  <c r="I262" i="71"/>
  <c r="I243" i="71"/>
  <c r="I241" i="71"/>
  <c r="I252" i="66"/>
  <c r="I291" i="68"/>
  <c r="I333" i="68"/>
  <c r="I311" i="68"/>
  <c r="I253" i="66"/>
  <c r="I292" i="64"/>
  <c r="I247" i="69"/>
  <c r="I258" i="66"/>
  <c r="I266" i="65"/>
  <c r="I261" i="65"/>
  <c r="I256" i="65"/>
  <c r="I273" i="67"/>
  <c r="I250" i="72"/>
  <c r="I234" i="65"/>
  <c r="I340" i="68"/>
  <c r="I250" i="70"/>
  <c r="I236" i="70"/>
  <c r="I249" i="71"/>
  <c r="I7" i="51"/>
  <c r="I283" i="64"/>
  <c r="I255" i="65"/>
  <c r="I296" i="64"/>
  <c r="I258" i="67"/>
  <c r="I44" i="52"/>
  <c r="I87" i="51"/>
  <c r="I270" i="71"/>
  <c r="I279" i="64"/>
  <c r="I252" i="71"/>
  <c r="I254" i="67"/>
  <c r="I109" i="51"/>
  <c r="I232" i="71"/>
  <c r="I348" i="68"/>
  <c r="I259" i="67"/>
  <c r="I317" i="68"/>
  <c r="I227" i="65"/>
  <c r="I261" i="64"/>
  <c r="I273" i="66"/>
  <c r="I225" i="71"/>
  <c r="I229" i="69"/>
  <c r="I63" i="53"/>
  <c r="I280" i="70"/>
  <c r="I232" i="66"/>
  <c r="I232" i="72"/>
  <c r="I279" i="65"/>
  <c r="I235" i="70"/>
  <c r="I287" i="64"/>
  <c r="I25" i="53"/>
  <c r="I106" i="52"/>
  <c r="I314" i="68"/>
  <c r="I251" i="66"/>
  <c r="I261" i="72"/>
  <c r="I259" i="66"/>
  <c r="I279" i="70"/>
  <c r="I255" i="67"/>
  <c r="I300" i="64"/>
  <c r="I265" i="64"/>
  <c r="I247" i="70"/>
  <c r="I266" i="67"/>
  <c r="I283" i="68"/>
  <c r="I230" i="65"/>
  <c r="I24" i="53"/>
  <c r="I265" i="65"/>
  <c r="I105" i="51"/>
  <c r="I232" i="67"/>
  <c r="I240" i="71"/>
  <c r="I246" i="65"/>
  <c r="I143" i="51"/>
  <c r="I264" i="70"/>
  <c r="I249" i="69"/>
  <c r="I161" i="51"/>
  <c r="I43" i="52"/>
  <c r="I124" i="51"/>
  <c r="I240" i="72"/>
  <c r="I255" i="71"/>
  <c r="I279" i="68"/>
  <c r="I227" i="67"/>
  <c r="I245" i="66"/>
  <c r="I246" i="67"/>
  <c r="I226" i="70"/>
  <c r="I264" i="67"/>
  <c r="I59" i="51"/>
  <c r="I260" i="69"/>
  <c r="I45" i="53"/>
  <c r="I16" i="51"/>
  <c r="I40" i="51"/>
  <c r="I83" i="52"/>
  <c r="I32" i="52"/>
  <c r="I140" i="51"/>
  <c r="I87" i="52"/>
  <c r="I243" i="67"/>
  <c r="I255" i="64"/>
  <c r="I157" i="52"/>
  <c r="I49" i="53"/>
  <c r="I175" i="52"/>
  <c r="I116" i="51"/>
  <c r="I234" i="66"/>
  <c r="I131" i="52"/>
  <c r="I117" i="52"/>
  <c r="I177" i="52"/>
  <c r="I108" i="52"/>
  <c r="I92" i="53"/>
  <c r="I12" i="51"/>
  <c r="I253" i="70"/>
  <c r="I101" i="51"/>
  <c r="I93" i="52"/>
  <c r="I65" i="52"/>
  <c r="I38" i="52"/>
  <c r="I58" i="52"/>
  <c r="I299" i="68"/>
  <c r="I39" i="51"/>
  <c r="I78" i="53"/>
  <c r="I100" i="53"/>
  <c r="I77" i="51"/>
  <c r="I170" i="51"/>
  <c r="I254" i="64"/>
  <c r="I258" i="72"/>
  <c r="I173" i="52"/>
  <c r="I98" i="52"/>
  <c r="I71" i="51"/>
  <c r="I158" i="52"/>
  <c r="I14" i="52"/>
  <c r="I272" i="69"/>
  <c r="I90" i="52"/>
  <c r="I89" i="53"/>
  <c r="I110" i="52"/>
  <c r="I251" i="69"/>
  <c r="I235" i="71"/>
  <c r="I241" i="72"/>
  <c r="I247" i="65"/>
  <c r="I259" i="70"/>
  <c r="I229" i="70"/>
  <c r="I334" i="68"/>
  <c r="I316" i="68"/>
  <c r="I161" i="53"/>
  <c r="I4" i="53"/>
  <c r="I262" i="67"/>
  <c r="I253" i="64"/>
  <c r="I226" i="72"/>
  <c r="I312" i="68"/>
  <c r="I259" i="65"/>
  <c r="I251" i="67"/>
  <c r="I248" i="65"/>
  <c r="I253" i="71"/>
  <c r="I238" i="67"/>
  <c r="I322" i="68"/>
  <c r="I231" i="70"/>
  <c r="I228" i="70"/>
  <c r="I242" i="66"/>
  <c r="I253" i="72"/>
  <c r="I280" i="69"/>
  <c r="I85" i="52"/>
  <c r="I245" i="71"/>
  <c r="I227" i="72"/>
  <c r="I231" i="65"/>
  <c r="I229" i="72"/>
  <c r="I261" i="69"/>
  <c r="I273" i="65"/>
  <c r="I266" i="66"/>
  <c r="I221" i="71"/>
  <c r="I252" i="67"/>
  <c r="I261" i="71"/>
  <c r="I280" i="67"/>
  <c r="I232" i="70"/>
  <c r="I261" i="70"/>
  <c r="I234" i="67"/>
  <c r="I44" i="51"/>
  <c r="I262" i="70"/>
  <c r="I228" i="71"/>
  <c r="I125" i="51"/>
  <c r="I301" i="64"/>
  <c r="I270" i="64"/>
  <c r="I309" i="68"/>
  <c r="I248" i="66"/>
  <c r="I290" i="68"/>
  <c r="I82" i="51"/>
  <c r="I252" i="70"/>
  <c r="I227" i="71"/>
  <c r="I310" i="64"/>
  <c r="I223" i="72"/>
  <c r="I304" i="64"/>
  <c r="I270" i="70"/>
  <c r="I239" i="70"/>
  <c r="I246" i="71"/>
  <c r="I68" i="51"/>
  <c r="I146" i="51"/>
  <c r="I82" i="53"/>
  <c r="I247" i="66"/>
  <c r="I323" i="68"/>
  <c r="I143" i="53"/>
  <c r="I281" i="64"/>
  <c r="I318" i="68"/>
  <c r="I243" i="70"/>
  <c r="I263" i="71"/>
  <c r="I144" i="52"/>
  <c r="I63" i="51"/>
  <c r="I225" i="72"/>
  <c r="I229" i="67"/>
  <c r="I222" i="71"/>
  <c r="I227" i="70"/>
  <c r="I238" i="72"/>
  <c r="I274" i="64"/>
  <c r="I230" i="70"/>
  <c r="I249" i="70"/>
  <c r="I43" i="53"/>
  <c r="I124" i="52"/>
  <c r="I305" i="68"/>
  <c r="I307" i="68"/>
  <c r="I220" i="71"/>
  <c r="I226" i="65"/>
  <c r="I247" i="67"/>
  <c r="I24" i="52"/>
  <c r="I143" i="52"/>
  <c r="I230" i="67"/>
  <c r="I219" i="71"/>
  <c r="I265" i="67"/>
  <c r="I273" i="64"/>
  <c r="I245" i="70"/>
  <c r="I280" i="68"/>
  <c r="I264" i="65"/>
  <c r="I7" i="17"/>
  <c r="I7" i="16"/>
  <c r="I28" i="16"/>
  <c r="I28" i="17"/>
  <c r="I11" i="16"/>
  <c r="I32" i="16"/>
  <c r="I29" i="16"/>
  <c r="I13" i="16"/>
  <c r="I22" i="16"/>
  <c r="I20" i="17"/>
  <c r="I30" i="17"/>
  <c r="I5" i="15"/>
  <c r="I9" i="15"/>
  <c r="I13" i="15"/>
  <c r="I20" i="15"/>
  <c r="I25" i="15"/>
  <c r="I30" i="15"/>
  <c r="I9" i="17"/>
  <c r="I6" i="17"/>
  <c r="I6" i="16"/>
  <c r="I14" i="16"/>
  <c r="I26" i="16"/>
  <c r="I21" i="17"/>
  <c r="I6" i="15"/>
  <c r="I10" i="15"/>
  <c r="I14" i="15"/>
  <c r="I21" i="15"/>
  <c r="I26" i="15"/>
  <c r="I31" i="15"/>
  <c r="I10" i="16"/>
  <c r="I21" i="16"/>
  <c r="I31" i="16"/>
  <c r="I18" i="16"/>
  <c r="I8" i="17"/>
  <c r="I24" i="16"/>
  <c r="I8" i="16"/>
  <c r="I19" i="16"/>
  <c r="I30" i="16"/>
  <c r="I22" i="17"/>
  <c r="I7" i="15"/>
  <c r="I11" i="15"/>
  <c r="I18" i="15"/>
  <c r="I22" i="15"/>
  <c r="I28" i="15"/>
  <c r="I32" i="15"/>
  <c r="I16" i="16"/>
  <c r="I5" i="17"/>
  <c r="I5" i="16"/>
  <c r="I12" i="16"/>
  <c r="I25" i="16"/>
  <c r="I18" i="17"/>
  <c r="I9" i="16"/>
  <c r="I20" i="16"/>
  <c r="I19" i="17"/>
  <c r="I29" i="17"/>
  <c r="I8" i="15"/>
  <c r="I12" i="15"/>
  <c r="I19" i="15"/>
  <c r="I24" i="15"/>
  <c r="I29" i="15"/>
  <c r="I123" i="29"/>
  <c r="I139" i="29"/>
  <c r="I125" i="6"/>
  <c r="I165" i="6"/>
  <c r="I110" i="6"/>
  <c r="I141" i="6"/>
  <c r="I125" i="29"/>
  <c r="I142" i="29"/>
  <c r="I134" i="29"/>
  <c r="D175" i="6"/>
  <c r="D151" i="6"/>
  <c r="D162" i="6"/>
  <c r="D138" i="6"/>
  <c r="D158" i="6"/>
  <c r="D134" i="6"/>
  <c r="D125" i="6"/>
  <c r="D165" i="6"/>
  <c r="D141" i="6"/>
  <c r="D110" i="6"/>
  <c r="D134" i="29"/>
  <c r="D131" i="29"/>
  <c r="H174" i="6"/>
  <c r="H150" i="6"/>
  <c r="H137" i="6"/>
  <c r="H161" i="6"/>
  <c r="H125" i="6"/>
  <c r="H141" i="6"/>
  <c r="H165" i="6"/>
  <c r="H110" i="6"/>
  <c r="H134" i="29"/>
  <c r="H131" i="29"/>
  <c r="H130" i="29"/>
  <c r="I4" i="17"/>
  <c r="I171" i="6"/>
  <c r="I17" i="15"/>
  <c r="L174" i="6"/>
  <c r="L150" i="6"/>
  <c r="L137" i="6"/>
  <c r="L161" i="6"/>
  <c r="L124" i="29"/>
  <c r="L142" i="29"/>
  <c r="L144" i="6"/>
  <c r="L168" i="6"/>
  <c r="L128" i="6"/>
  <c r="J149" i="6"/>
  <c r="J173" i="6"/>
  <c r="J136" i="6"/>
  <c r="J160" i="6"/>
  <c r="J124" i="29"/>
  <c r="J126" i="6"/>
  <c r="J142" i="6"/>
  <c r="J166" i="6"/>
  <c r="J139" i="29"/>
  <c r="K147" i="6"/>
  <c r="K171" i="6"/>
  <c r="K149" i="6"/>
  <c r="K173" i="6"/>
  <c r="K127" i="6"/>
  <c r="K136" i="6"/>
  <c r="K160" i="6"/>
  <c r="K264" i="72"/>
  <c r="K274" i="65"/>
  <c r="K16" i="53"/>
  <c r="K271" i="71"/>
  <c r="K27" i="53"/>
  <c r="K130" i="53"/>
  <c r="K41" i="53"/>
  <c r="K267" i="65"/>
  <c r="K134" i="53"/>
  <c r="K55" i="53"/>
  <c r="K73" i="53"/>
  <c r="K136" i="53"/>
  <c r="K96" i="53"/>
  <c r="K147" i="53"/>
  <c r="K113" i="51"/>
  <c r="K79" i="53"/>
  <c r="K115" i="52"/>
  <c r="K267" i="69"/>
  <c r="K278" i="70"/>
  <c r="K172" i="53"/>
  <c r="K306" i="64"/>
  <c r="K54" i="53"/>
  <c r="K101" i="53"/>
  <c r="K95" i="53"/>
  <c r="K275" i="69"/>
  <c r="K15" i="53"/>
  <c r="K8" i="53"/>
  <c r="K48" i="53"/>
  <c r="K274" i="69"/>
  <c r="K141" i="53"/>
  <c r="K264" i="71"/>
  <c r="K131" i="53"/>
  <c r="K281" i="65"/>
  <c r="K103" i="53"/>
  <c r="K67" i="53"/>
  <c r="K157" i="53"/>
  <c r="K54" i="51"/>
  <c r="K276" i="69"/>
  <c r="K162" i="53"/>
  <c r="K19" i="52"/>
  <c r="K273" i="70"/>
  <c r="K66" i="53"/>
  <c r="K47" i="53"/>
  <c r="K99" i="51"/>
  <c r="K11" i="51"/>
  <c r="K273" i="69"/>
  <c r="K113" i="53"/>
  <c r="K16" i="51"/>
  <c r="K106" i="53"/>
  <c r="K276" i="65"/>
  <c r="K172" i="52"/>
  <c r="K57" i="51"/>
  <c r="K6" i="51"/>
  <c r="K277" i="65"/>
  <c r="K89" i="53"/>
  <c r="K266" i="71"/>
  <c r="K175" i="52"/>
  <c r="K236" i="69"/>
  <c r="K164" i="53"/>
  <c r="K255" i="64"/>
  <c r="K77" i="51"/>
  <c r="K30" i="53"/>
  <c r="K243" i="66"/>
  <c r="K38" i="51"/>
  <c r="K71" i="52"/>
  <c r="K158" i="53"/>
  <c r="K88" i="52"/>
  <c r="K135" i="51"/>
  <c r="K140" i="53"/>
  <c r="K268" i="65"/>
  <c r="K165" i="51"/>
  <c r="K159" i="51"/>
  <c r="K226" i="72"/>
  <c r="K60" i="52"/>
  <c r="K167" i="51"/>
  <c r="K17" i="52"/>
  <c r="K108" i="52"/>
  <c r="K65" i="52"/>
  <c r="K279" i="67"/>
  <c r="K116" i="51"/>
  <c r="K150" i="53"/>
  <c r="K9" i="53"/>
  <c r="K94" i="53"/>
  <c r="K268" i="66"/>
  <c r="K153" i="52"/>
  <c r="K279" i="65"/>
  <c r="K51" i="51"/>
  <c r="K5" i="53"/>
  <c r="K84" i="52"/>
  <c r="K270" i="67"/>
  <c r="K154" i="51"/>
  <c r="K117" i="51"/>
  <c r="K102" i="51"/>
  <c r="K153" i="51"/>
  <c r="K21" i="52"/>
  <c r="K101" i="51"/>
  <c r="K16" i="52"/>
  <c r="K73" i="51"/>
  <c r="K244" i="71"/>
  <c r="K173" i="52"/>
  <c r="K5" i="51"/>
  <c r="K59" i="53"/>
  <c r="K130" i="51"/>
  <c r="K158" i="51"/>
  <c r="K7" i="51"/>
  <c r="K134" i="52"/>
  <c r="K22" i="52"/>
  <c r="K175" i="51"/>
  <c r="K11" i="53"/>
  <c r="K72" i="52"/>
  <c r="K45" i="53"/>
  <c r="K20" i="52"/>
  <c r="K91" i="52"/>
  <c r="K167" i="52"/>
  <c r="K315" i="68"/>
  <c r="K13" i="52"/>
  <c r="K270" i="66"/>
  <c r="K251" i="71"/>
  <c r="K19" i="53"/>
  <c r="K121" i="52"/>
  <c r="K108" i="51"/>
  <c r="K133" i="52"/>
  <c r="K13" i="51"/>
  <c r="K46" i="51"/>
  <c r="K258" i="71"/>
  <c r="K111" i="53"/>
  <c r="K88" i="53"/>
  <c r="K100" i="53"/>
  <c r="K90" i="53"/>
  <c r="K100" i="52"/>
  <c r="K137" i="52"/>
  <c r="K237" i="66"/>
  <c r="K131" i="52"/>
  <c r="K10" i="52"/>
  <c r="K69" i="51"/>
  <c r="K56" i="52"/>
  <c r="K6" i="52"/>
  <c r="K94" i="52"/>
  <c r="K132" i="52"/>
  <c r="K55" i="51"/>
  <c r="K110" i="52"/>
  <c r="K79" i="52"/>
  <c r="K149" i="53"/>
  <c r="K124" i="53"/>
  <c r="K10" i="53"/>
  <c r="K92" i="51"/>
  <c r="K96" i="51"/>
  <c r="K33" i="53"/>
  <c r="K253" i="69"/>
  <c r="K155" i="52"/>
  <c r="K79" i="51"/>
  <c r="K58" i="51"/>
  <c r="K270" i="70"/>
  <c r="K67" i="51"/>
  <c r="K269" i="72"/>
  <c r="K4" i="52"/>
  <c r="K269" i="64"/>
  <c r="K262" i="70"/>
  <c r="K291" i="64"/>
  <c r="K256" i="69"/>
  <c r="K223" i="72"/>
  <c r="K252" i="71"/>
  <c r="K128" i="51"/>
  <c r="K146" i="51"/>
  <c r="K238" i="70"/>
  <c r="K289" i="68"/>
  <c r="K146" i="52"/>
  <c r="K225" i="71"/>
  <c r="K290" i="68"/>
  <c r="K228" i="69"/>
  <c r="K301" i="68"/>
  <c r="K292" i="64"/>
  <c r="K241" i="72"/>
  <c r="K106" i="51"/>
  <c r="K243" i="70"/>
  <c r="K233" i="71"/>
  <c r="K44" i="52"/>
  <c r="K257" i="65"/>
  <c r="K340" i="68"/>
  <c r="K250" i="72"/>
  <c r="K109" i="52"/>
  <c r="K245" i="71"/>
  <c r="K258" i="65"/>
  <c r="K230" i="67"/>
  <c r="K261" i="72"/>
  <c r="K303" i="68"/>
  <c r="K44" i="53"/>
  <c r="K229" i="72"/>
  <c r="K273" i="66"/>
  <c r="K47" i="52"/>
  <c r="K240" i="69"/>
  <c r="K233" i="70"/>
  <c r="K231" i="70"/>
  <c r="K254" i="66"/>
  <c r="K25" i="51"/>
  <c r="K221" i="72"/>
  <c r="K231" i="72"/>
  <c r="K269" i="71"/>
  <c r="K254" i="65"/>
  <c r="K314" i="68"/>
  <c r="K253" i="64"/>
  <c r="K284" i="64"/>
  <c r="K228" i="71"/>
  <c r="K310" i="68"/>
  <c r="K232" i="69"/>
  <c r="K262" i="67"/>
  <c r="K87" i="51"/>
  <c r="K259" i="66"/>
  <c r="K280" i="69"/>
  <c r="K242" i="65"/>
  <c r="K105" i="53"/>
  <c r="K164" i="51"/>
  <c r="K260" i="66"/>
  <c r="K268" i="64"/>
  <c r="K25" i="52"/>
  <c r="K221" i="71"/>
  <c r="K260" i="67"/>
  <c r="K250" i="71"/>
  <c r="K257" i="70"/>
  <c r="K9" i="51"/>
  <c r="K338" i="68"/>
  <c r="K294" i="68"/>
  <c r="K259" i="70"/>
  <c r="K273" i="65"/>
  <c r="K241" i="70"/>
  <c r="K277" i="64"/>
  <c r="K3" i="53"/>
  <c r="K143" i="52"/>
  <c r="K285" i="68"/>
  <c r="K305" i="68"/>
  <c r="K228" i="65"/>
  <c r="K255" i="72"/>
  <c r="K143" i="51"/>
  <c r="K240" i="72"/>
  <c r="K229" i="65"/>
  <c r="K228" i="67"/>
  <c r="K230" i="69"/>
  <c r="K230" i="70"/>
  <c r="K248" i="66"/>
  <c r="K249" i="66"/>
  <c r="K161" i="52"/>
  <c r="K238" i="71"/>
  <c r="K220" i="71"/>
  <c r="K265" i="65"/>
  <c r="K328" i="68"/>
  <c r="K246" i="65"/>
  <c r="K227" i="65"/>
  <c r="K237" i="71"/>
  <c r="K226" i="67"/>
  <c r="K264" i="67"/>
  <c r="K245" i="67"/>
  <c r="K265" i="71"/>
  <c r="K132" i="53"/>
  <c r="K274" i="70"/>
  <c r="K268" i="72"/>
  <c r="K76" i="53"/>
  <c r="K99" i="53"/>
  <c r="K37" i="53"/>
  <c r="K126" i="53"/>
  <c r="K6" i="53"/>
  <c r="K145" i="53"/>
  <c r="K129" i="53"/>
  <c r="K60" i="53"/>
  <c r="K35" i="53"/>
  <c r="K112" i="53"/>
  <c r="K91" i="53"/>
  <c r="K278" i="66"/>
  <c r="K135" i="53"/>
  <c r="K74" i="53"/>
  <c r="K281" i="69"/>
  <c r="K278" i="67"/>
  <c r="K98" i="53"/>
  <c r="K275" i="65"/>
  <c r="K65" i="53"/>
  <c r="K75" i="53"/>
  <c r="K341" i="68"/>
  <c r="K297" i="64"/>
  <c r="K156" i="53"/>
  <c r="K255" i="69"/>
  <c r="K137" i="53"/>
  <c r="K46" i="53"/>
  <c r="K14" i="53"/>
  <c r="K18" i="53"/>
  <c r="K112" i="52"/>
  <c r="K57" i="53"/>
  <c r="K117" i="52"/>
  <c r="K166" i="52"/>
  <c r="K68" i="52"/>
  <c r="K277" i="67"/>
  <c r="K259" i="72"/>
  <c r="K70" i="52"/>
  <c r="K144" i="53"/>
  <c r="K269" i="66"/>
  <c r="K109" i="53"/>
  <c r="K175" i="53"/>
  <c r="K30" i="52"/>
  <c r="K347" i="68"/>
  <c r="K272" i="70"/>
  <c r="K94" i="51"/>
  <c r="K281" i="67"/>
  <c r="K272" i="69"/>
  <c r="K78" i="51"/>
  <c r="K12" i="51"/>
  <c r="K146" i="53"/>
  <c r="K254" i="69"/>
  <c r="K39" i="52"/>
  <c r="K276" i="70"/>
  <c r="K257" i="72"/>
  <c r="K90" i="51"/>
  <c r="K267" i="71"/>
  <c r="K263" i="64"/>
  <c r="K52" i="53"/>
  <c r="K272" i="66"/>
  <c r="K91" i="51"/>
  <c r="K238" i="67"/>
  <c r="K300" i="68"/>
  <c r="K149" i="51"/>
  <c r="K76" i="52"/>
  <c r="K40" i="52"/>
  <c r="K27" i="52"/>
  <c r="K297" i="68"/>
  <c r="K147" i="52"/>
  <c r="K151" i="51"/>
  <c r="K282" i="64"/>
  <c r="K74" i="51"/>
  <c r="K95" i="52"/>
  <c r="K254" i="64"/>
  <c r="K260" i="69"/>
  <c r="K284" i="68"/>
  <c r="K34" i="51"/>
  <c r="K120" i="51"/>
  <c r="K174" i="51"/>
  <c r="K139" i="51"/>
  <c r="K86" i="52"/>
  <c r="K64" i="53"/>
  <c r="K129" i="52"/>
  <c r="K102" i="52"/>
  <c r="K145" i="52"/>
  <c r="K48" i="52"/>
  <c r="K97" i="52"/>
  <c r="K279" i="70"/>
  <c r="K335" i="68"/>
  <c r="K41" i="52"/>
  <c r="K49" i="52"/>
  <c r="K157" i="52"/>
  <c r="K68" i="53"/>
  <c r="K118" i="51"/>
  <c r="K265" i="70"/>
  <c r="K67" i="52"/>
  <c r="K234" i="69"/>
  <c r="K103" i="52"/>
  <c r="K139" i="53"/>
  <c r="K272" i="65"/>
  <c r="K173" i="51"/>
  <c r="K121" i="53"/>
  <c r="K265" i="64"/>
  <c r="K22" i="51"/>
  <c r="K268" i="67"/>
  <c r="K135" i="52"/>
  <c r="K45" i="51"/>
  <c r="K32" i="53"/>
  <c r="K96" i="52"/>
  <c r="K36" i="52"/>
  <c r="K14" i="52"/>
  <c r="K68" i="51"/>
  <c r="K286" i="68"/>
  <c r="K258" i="72"/>
  <c r="K150" i="52"/>
  <c r="K151" i="52"/>
  <c r="K47" i="51"/>
  <c r="K139" i="52"/>
  <c r="K69" i="53"/>
  <c r="K111" i="52"/>
  <c r="K92" i="52"/>
  <c r="K89" i="52"/>
  <c r="K83" i="52"/>
  <c r="K147" i="51"/>
  <c r="K143" i="53"/>
  <c r="K333" i="68"/>
  <c r="K132" i="51"/>
  <c r="K10" i="51"/>
  <c r="K5" i="52"/>
  <c r="K89" i="51"/>
  <c r="K83" i="53"/>
  <c r="K177" i="52"/>
  <c r="K70" i="53"/>
  <c r="K231" i="67"/>
  <c r="K168" i="53"/>
  <c r="K271" i="64"/>
  <c r="K243" i="65"/>
  <c r="K163" i="51"/>
  <c r="K40" i="53"/>
  <c r="K52" i="52"/>
  <c r="K140" i="52"/>
  <c r="K138" i="52"/>
  <c r="K110" i="51"/>
  <c r="K230" i="72"/>
  <c r="K270" i="64"/>
  <c r="K38" i="52"/>
  <c r="K99" i="52"/>
  <c r="K92" i="53"/>
  <c r="K141" i="52"/>
  <c r="K134" i="51"/>
  <c r="K73" i="52"/>
  <c r="K102" i="53"/>
  <c r="K250" i="70"/>
  <c r="K234" i="66"/>
  <c r="K257" i="69"/>
  <c r="K232" i="67"/>
  <c r="K161" i="53"/>
  <c r="K228" i="70"/>
  <c r="K224" i="71"/>
  <c r="K66" i="51"/>
  <c r="K255" i="67"/>
  <c r="K82" i="52"/>
  <c r="K279" i="64"/>
  <c r="K243" i="71"/>
  <c r="K242" i="70"/>
  <c r="K243" i="69"/>
  <c r="K256" i="65"/>
  <c r="K238" i="65"/>
  <c r="K252" i="65"/>
  <c r="K323" i="68"/>
  <c r="K229" i="71"/>
  <c r="K229" i="70"/>
  <c r="K280" i="64"/>
  <c r="K260" i="71"/>
  <c r="K231" i="69"/>
  <c r="K66" i="52"/>
  <c r="K321" i="68"/>
  <c r="K234" i="67"/>
  <c r="K252" i="66"/>
  <c r="K325" i="68"/>
  <c r="K250" i="66"/>
  <c r="K162" i="51"/>
  <c r="K246" i="72"/>
  <c r="K304" i="64"/>
  <c r="K225" i="72"/>
  <c r="K287" i="64"/>
  <c r="K251" i="69"/>
  <c r="K234" i="65"/>
  <c r="K271" i="66"/>
  <c r="K262" i="64"/>
  <c r="K63" i="52"/>
  <c r="K232" i="71"/>
  <c r="K249" i="71"/>
  <c r="K242" i="71"/>
  <c r="K312" i="64"/>
  <c r="K316" i="68"/>
  <c r="K275" i="64"/>
  <c r="K261" i="69"/>
  <c r="K262" i="65"/>
  <c r="K256" i="64"/>
  <c r="K320" i="68"/>
  <c r="K7" i="52"/>
  <c r="K263" i="72"/>
  <c r="K236" i="66"/>
  <c r="K281" i="64"/>
  <c r="K263" i="71"/>
  <c r="K236" i="67"/>
  <c r="K251" i="70"/>
  <c r="K283" i="68"/>
  <c r="K259" i="65"/>
  <c r="K261" i="70"/>
  <c r="K324" i="68"/>
  <c r="K63" i="53"/>
  <c r="K242" i="67"/>
  <c r="K255" i="66"/>
  <c r="K302" i="64"/>
  <c r="K224" i="72"/>
  <c r="K262" i="66"/>
  <c r="K235" i="71"/>
  <c r="K162" i="52"/>
  <c r="K261" i="65"/>
  <c r="K236" i="70"/>
  <c r="K256" i="66"/>
  <c r="K266" i="65"/>
  <c r="K282" i="68"/>
  <c r="K249" i="65"/>
  <c r="K62" i="52"/>
  <c r="K329" i="68"/>
  <c r="K249" i="67"/>
  <c r="K247" i="67"/>
  <c r="K222" i="72"/>
  <c r="K3" i="51"/>
  <c r="K306" i="68"/>
  <c r="K246" i="69"/>
  <c r="K247" i="65"/>
  <c r="K124" i="52"/>
  <c r="K24" i="53"/>
  <c r="K252" i="64"/>
  <c r="K248" i="67"/>
  <c r="K266" i="67"/>
  <c r="K249" i="69"/>
  <c r="K219" i="72"/>
  <c r="K304" i="68"/>
  <c r="K219" i="71"/>
  <c r="K227" i="66"/>
  <c r="K245" i="70"/>
  <c r="K245" i="66"/>
  <c r="K264" i="65"/>
  <c r="K265" i="72"/>
  <c r="K278" i="65"/>
  <c r="K281" i="70"/>
  <c r="K127" i="53"/>
  <c r="K171" i="53"/>
  <c r="K267" i="66"/>
  <c r="K53" i="53"/>
  <c r="K233" i="69"/>
  <c r="K330" i="68"/>
  <c r="K159" i="53"/>
  <c r="K110" i="53"/>
  <c r="K97" i="53"/>
  <c r="K114" i="51"/>
  <c r="K309" i="64"/>
  <c r="K56" i="53"/>
  <c r="K278" i="69"/>
  <c r="K29" i="53"/>
  <c r="K177" i="53"/>
  <c r="K133" i="53"/>
  <c r="K275" i="67"/>
  <c r="K271" i="72"/>
  <c r="K308" i="64"/>
  <c r="K115" i="51"/>
  <c r="K155" i="53"/>
  <c r="K113" i="52"/>
  <c r="K275" i="66"/>
  <c r="K118" i="53"/>
  <c r="K152" i="53"/>
  <c r="K119" i="53"/>
  <c r="K235" i="69"/>
  <c r="K34" i="53"/>
  <c r="K115" i="53"/>
  <c r="K252" i="69"/>
  <c r="K22" i="53"/>
  <c r="K21" i="51"/>
  <c r="K29" i="51"/>
  <c r="K344" i="68"/>
  <c r="K48" i="51"/>
  <c r="K85" i="53"/>
  <c r="K58" i="53"/>
  <c r="K71" i="51"/>
  <c r="K266" i="72"/>
  <c r="K269" i="69"/>
  <c r="K12" i="53"/>
  <c r="K259" i="71"/>
  <c r="K7" i="53"/>
  <c r="K277" i="69"/>
  <c r="K64" i="51"/>
  <c r="K59" i="51"/>
  <c r="K269" i="67"/>
  <c r="K120" i="53"/>
  <c r="K52" i="51"/>
  <c r="K332" i="68"/>
  <c r="K271" i="69"/>
  <c r="K271" i="70"/>
  <c r="K14" i="51"/>
  <c r="K269" i="70"/>
  <c r="K276" i="66"/>
  <c r="K266" i="69"/>
  <c r="K239" i="65"/>
  <c r="K167" i="53"/>
  <c r="K233" i="66"/>
  <c r="K87" i="53"/>
  <c r="K39" i="51"/>
  <c r="K168" i="52"/>
  <c r="K87" i="52"/>
  <c r="K166" i="53"/>
  <c r="K95" i="51"/>
  <c r="K331" i="68"/>
  <c r="K157" i="51"/>
  <c r="K126" i="51"/>
  <c r="K56" i="51"/>
  <c r="K70" i="51"/>
  <c r="K231" i="66"/>
  <c r="K308" i="68"/>
  <c r="K296" i="68"/>
  <c r="K262" i="72"/>
  <c r="K270" i="65"/>
  <c r="K40" i="51"/>
  <c r="K90" i="52"/>
  <c r="K8" i="52"/>
  <c r="K158" i="52"/>
  <c r="K18" i="52"/>
  <c r="K235" i="67"/>
  <c r="K136" i="51"/>
  <c r="K310" i="64"/>
  <c r="K12" i="52"/>
  <c r="K17" i="51"/>
  <c r="K69" i="52"/>
  <c r="K236" i="65"/>
  <c r="K288" i="68"/>
  <c r="K169" i="53"/>
  <c r="K171" i="52"/>
  <c r="K107" i="51"/>
  <c r="K159" i="52"/>
  <c r="K53" i="52"/>
  <c r="K148" i="51"/>
  <c r="K35" i="51"/>
  <c r="K232" i="66"/>
  <c r="K292" i="68"/>
  <c r="K126" i="52"/>
  <c r="K39" i="53"/>
  <c r="K119" i="52"/>
  <c r="K45" i="52"/>
  <c r="K136" i="52"/>
  <c r="K156" i="51"/>
  <c r="K268" i="69"/>
  <c r="K50" i="51"/>
  <c r="K100" i="51"/>
  <c r="K37" i="52"/>
  <c r="K239" i="67"/>
  <c r="K293" i="68"/>
  <c r="K15" i="52"/>
  <c r="K279" i="66"/>
  <c r="K107" i="52"/>
  <c r="K233" i="67"/>
  <c r="K31" i="52"/>
  <c r="K26" i="51"/>
  <c r="K262" i="71"/>
  <c r="K299" i="68"/>
  <c r="K31" i="53"/>
  <c r="K240" i="67"/>
  <c r="K34" i="52"/>
  <c r="K231" i="65"/>
  <c r="K54" i="52"/>
  <c r="K19" i="51"/>
  <c r="K309" i="68"/>
  <c r="K298" i="68"/>
  <c r="K257" i="67"/>
  <c r="K20" i="51"/>
  <c r="K170" i="52"/>
  <c r="K149" i="52"/>
  <c r="K64" i="52"/>
  <c r="K253" i="66"/>
  <c r="K93" i="51"/>
  <c r="K84" i="51"/>
  <c r="K242" i="66"/>
  <c r="K148" i="52"/>
  <c r="K240" i="66"/>
  <c r="K145" i="51"/>
  <c r="K27" i="51"/>
  <c r="K9" i="52"/>
  <c r="K121" i="51"/>
  <c r="K237" i="65"/>
  <c r="K152" i="52"/>
  <c r="K77" i="53"/>
  <c r="K265" i="69"/>
  <c r="K97" i="51"/>
  <c r="K57" i="52"/>
  <c r="K176" i="53"/>
  <c r="K137" i="51"/>
  <c r="K138" i="51"/>
  <c r="K50" i="52"/>
  <c r="K233" i="65"/>
  <c r="K235" i="72"/>
  <c r="K271" i="65"/>
  <c r="K336" i="68"/>
  <c r="K232" i="72"/>
  <c r="K317" i="68"/>
  <c r="K261" i="71"/>
  <c r="K253" i="65"/>
  <c r="K235" i="70"/>
  <c r="K311" i="68"/>
  <c r="K242" i="69"/>
  <c r="K227" i="71"/>
  <c r="K312" i="68"/>
  <c r="K230" i="65"/>
  <c r="K237" i="67"/>
  <c r="K227" i="72"/>
  <c r="K242" i="72"/>
  <c r="K250" i="69"/>
  <c r="K239" i="72"/>
  <c r="K339" i="68"/>
  <c r="K128" i="52"/>
  <c r="K250" i="67"/>
  <c r="K252" i="67"/>
  <c r="K241" i="71"/>
  <c r="K251" i="72"/>
  <c r="K280" i="67"/>
  <c r="K253" i="70"/>
  <c r="K290" i="64"/>
  <c r="K272" i="67"/>
  <c r="K258" i="70"/>
  <c r="K260" i="64"/>
  <c r="K247" i="72"/>
  <c r="K239" i="71"/>
  <c r="K234" i="70"/>
  <c r="K273" i="67"/>
  <c r="K318" i="68"/>
  <c r="K82" i="51"/>
  <c r="K247" i="71"/>
  <c r="K49" i="51"/>
  <c r="K230" i="66"/>
  <c r="K240" i="70"/>
  <c r="K260" i="65"/>
  <c r="K85" i="52"/>
  <c r="K258" i="64"/>
  <c r="K237" i="70"/>
  <c r="K234" i="72"/>
  <c r="K244" i="72"/>
  <c r="K30" i="51"/>
  <c r="K280" i="70"/>
  <c r="K241" i="67"/>
  <c r="K247" i="69"/>
  <c r="K44" i="51"/>
  <c r="K279" i="68"/>
  <c r="K250" i="65"/>
  <c r="K144" i="52"/>
  <c r="K248" i="70"/>
  <c r="K229" i="69"/>
  <c r="K307" i="68"/>
  <c r="K231" i="71"/>
  <c r="K252" i="72"/>
  <c r="K259" i="67"/>
  <c r="K255" i="65"/>
  <c r="K286" i="64"/>
  <c r="K251" i="65"/>
  <c r="K109" i="51"/>
  <c r="K226" i="71"/>
  <c r="K255" i="70"/>
  <c r="K238" i="69"/>
  <c r="K125" i="52"/>
  <c r="K300" i="64"/>
  <c r="K261" i="66"/>
  <c r="K241" i="66"/>
  <c r="K222" i="71"/>
  <c r="K229" i="66"/>
  <c r="K238" i="72"/>
  <c r="K81" i="51"/>
  <c r="K295" i="64"/>
  <c r="K266" i="66"/>
  <c r="K264" i="69"/>
  <c r="K248" i="65"/>
  <c r="K247" i="66"/>
  <c r="K62" i="53"/>
  <c r="K105" i="51"/>
  <c r="K62" i="51"/>
  <c r="K229" i="67"/>
  <c r="K3" i="52"/>
  <c r="K255" i="71"/>
  <c r="K246" i="70"/>
  <c r="K227" i="69"/>
  <c r="K246" i="66"/>
  <c r="K265" i="67"/>
  <c r="K280" i="68"/>
  <c r="K226" i="70"/>
  <c r="K245" i="69"/>
  <c r="K273" i="64"/>
  <c r="K245" i="65"/>
  <c r="K226" i="66"/>
  <c r="K342" i="68"/>
  <c r="K122" i="53"/>
  <c r="K170" i="53"/>
  <c r="K114" i="53"/>
  <c r="K112" i="51"/>
  <c r="K36" i="53"/>
  <c r="K307" i="64"/>
  <c r="K305" i="64"/>
  <c r="K38" i="53"/>
  <c r="K337" i="68"/>
  <c r="K267" i="70"/>
  <c r="K17" i="53"/>
  <c r="K153" i="53"/>
  <c r="K163" i="53"/>
  <c r="K72" i="53"/>
  <c r="K349" i="68"/>
  <c r="K274" i="67"/>
  <c r="K268" i="71"/>
  <c r="K107" i="53"/>
  <c r="K114" i="52"/>
  <c r="K165" i="53"/>
  <c r="K174" i="53"/>
  <c r="K116" i="53"/>
  <c r="K173" i="53"/>
  <c r="K138" i="53"/>
  <c r="K345" i="68"/>
  <c r="K313" i="64"/>
  <c r="K108" i="53"/>
  <c r="K117" i="53"/>
  <c r="K281" i="66"/>
  <c r="K86" i="53"/>
  <c r="K154" i="53"/>
  <c r="K274" i="66"/>
  <c r="K275" i="70"/>
  <c r="K84" i="53"/>
  <c r="K130" i="52"/>
  <c r="K72" i="51"/>
  <c r="K299" i="64"/>
  <c r="K267" i="67"/>
  <c r="K49" i="53"/>
  <c r="K269" i="65"/>
  <c r="K51" i="52"/>
  <c r="K51" i="53"/>
  <c r="K277" i="66"/>
  <c r="K31" i="51"/>
  <c r="K266" i="70"/>
  <c r="K343" i="68"/>
  <c r="K257" i="71"/>
  <c r="K28" i="53"/>
  <c r="K270" i="69"/>
  <c r="K53" i="51"/>
  <c r="K8" i="51"/>
  <c r="K33" i="51"/>
  <c r="K276" i="67"/>
  <c r="K18" i="51"/>
  <c r="K128" i="53"/>
  <c r="K32" i="52"/>
  <c r="K267" i="72"/>
  <c r="K277" i="70"/>
  <c r="K125" i="53"/>
  <c r="K93" i="52"/>
  <c r="K346" i="68"/>
  <c r="K58" i="52"/>
  <c r="K59" i="52"/>
  <c r="K156" i="52"/>
  <c r="K148" i="53"/>
  <c r="K26" i="53"/>
  <c r="K268" i="70"/>
  <c r="K76" i="51"/>
  <c r="K28" i="51"/>
  <c r="K171" i="51"/>
  <c r="K78" i="53"/>
  <c r="K11" i="52"/>
  <c r="K71" i="53"/>
  <c r="K298" i="64"/>
  <c r="K65" i="51"/>
  <c r="K256" i="72"/>
  <c r="K86" i="51"/>
  <c r="K264" i="64"/>
  <c r="K129" i="51"/>
  <c r="K78" i="52"/>
  <c r="K169" i="52"/>
  <c r="K131" i="51"/>
  <c r="K75" i="51"/>
  <c r="K93" i="53"/>
  <c r="K33" i="52"/>
  <c r="K111" i="51"/>
  <c r="K174" i="52"/>
  <c r="K74" i="52"/>
  <c r="K133" i="51"/>
  <c r="K267" i="64"/>
  <c r="K116" i="52"/>
  <c r="K46" i="52"/>
  <c r="K165" i="52"/>
  <c r="K50" i="53"/>
  <c r="K256" i="71"/>
  <c r="K37" i="51"/>
  <c r="K83" i="51"/>
  <c r="K177" i="51"/>
  <c r="K168" i="51"/>
  <c r="K327" i="68"/>
  <c r="K98" i="51"/>
  <c r="K41" i="51"/>
  <c r="K169" i="51"/>
  <c r="K75" i="52"/>
  <c r="K163" i="52"/>
  <c r="K119" i="51"/>
  <c r="K166" i="51"/>
  <c r="K151" i="53"/>
  <c r="K154" i="52"/>
  <c r="K176" i="51"/>
  <c r="K251" i="66"/>
  <c r="K261" i="64"/>
  <c r="K170" i="51"/>
  <c r="K257" i="66"/>
  <c r="K21" i="53"/>
  <c r="K243" i="67"/>
  <c r="K13" i="53"/>
  <c r="K101" i="52"/>
  <c r="K176" i="52"/>
  <c r="K127" i="51"/>
  <c r="K152" i="51"/>
  <c r="K172" i="51"/>
  <c r="K141" i="51"/>
  <c r="K291" i="68"/>
  <c r="K120" i="52"/>
  <c r="K238" i="66"/>
  <c r="K15" i="51"/>
  <c r="K322" i="68"/>
  <c r="K60" i="51"/>
  <c r="K88" i="51"/>
  <c r="K122" i="52"/>
  <c r="K140" i="51"/>
  <c r="K35" i="52"/>
  <c r="K55" i="52"/>
  <c r="K98" i="52"/>
  <c r="K32" i="51"/>
  <c r="K235" i="65"/>
  <c r="K295" i="68"/>
  <c r="K150" i="51"/>
  <c r="K127" i="52"/>
  <c r="K155" i="51"/>
  <c r="K122" i="51"/>
  <c r="K20" i="53"/>
  <c r="K77" i="52"/>
  <c r="K257" i="64"/>
  <c r="K36" i="51"/>
  <c r="K118" i="52"/>
  <c r="K29" i="52"/>
  <c r="K26" i="52"/>
  <c r="K259" i="64"/>
  <c r="K235" i="66"/>
  <c r="K103" i="51"/>
  <c r="K248" i="72"/>
  <c r="K248" i="71"/>
  <c r="K271" i="67"/>
  <c r="K260" i="70"/>
  <c r="K279" i="69"/>
  <c r="K283" i="64"/>
  <c r="K264" i="70"/>
  <c r="K261" i="67"/>
  <c r="K280" i="65"/>
  <c r="K303" i="64"/>
  <c r="K241" i="69"/>
  <c r="K289" i="64"/>
  <c r="K237" i="69"/>
  <c r="K125" i="51"/>
  <c r="K239" i="70"/>
  <c r="K301" i="64"/>
  <c r="K253" i="71"/>
  <c r="K334" i="68"/>
  <c r="K348" i="68"/>
  <c r="K270" i="71"/>
  <c r="K258" i="69"/>
  <c r="K249" i="72"/>
  <c r="K256" i="67"/>
  <c r="K240" i="65"/>
  <c r="K232" i="65"/>
  <c r="K234" i="71"/>
  <c r="K239" i="66"/>
  <c r="K280" i="66"/>
  <c r="K239" i="69"/>
  <c r="K296" i="64"/>
  <c r="K260" i="72"/>
  <c r="K85" i="51"/>
  <c r="K287" i="68"/>
  <c r="K258" i="66"/>
  <c r="K248" i="69"/>
  <c r="K276" i="64"/>
  <c r="K230" i="71"/>
  <c r="K251" i="67"/>
  <c r="K246" i="71"/>
  <c r="K288" i="64"/>
  <c r="K285" i="64"/>
  <c r="K247" i="70"/>
  <c r="K256" i="70"/>
  <c r="K245" i="72"/>
  <c r="K254" i="67"/>
  <c r="K262" i="69"/>
  <c r="K253" i="72"/>
  <c r="K241" i="65"/>
  <c r="K243" i="72"/>
  <c r="K270" i="72"/>
  <c r="K63" i="51"/>
  <c r="K82" i="53"/>
  <c r="K254" i="70"/>
  <c r="K106" i="52"/>
  <c r="K4" i="53"/>
  <c r="K313" i="68"/>
  <c r="K233" i="72"/>
  <c r="K144" i="51"/>
  <c r="K223" i="71"/>
  <c r="K25" i="53"/>
  <c r="K319" i="68"/>
  <c r="K253" i="67"/>
  <c r="K232" i="70"/>
  <c r="K28" i="52"/>
  <c r="K4" i="51"/>
  <c r="K278" i="64"/>
  <c r="K164" i="52"/>
  <c r="K258" i="67"/>
  <c r="K228" i="72"/>
  <c r="K311" i="64"/>
  <c r="K259" i="69"/>
  <c r="K266" i="64"/>
  <c r="K252" i="70"/>
  <c r="K24" i="52"/>
  <c r="K124" i="51"/>
  <c r="K24" i="51"/>
  <c r="K240" i="71"/>
  <c r="K227" i="70"/>
  <c r="K281" i="68"/>
  <c r="K81" i="52"/>
  <c r="K43" i="51"/>
  <c r="K274" i="64"/>
  <c r="K105" i="52"/>
  <c r="K228" i="66"/>
  <c r="K220" i="72"/>
  <c r="K161" i="51"/>
  <c r="K81" i="53"/>
  <c r="K43" i="52"/>
  <c r="K43" i="53"/>
  <c r="K249" i="70"/>
  <c r="K265" i="66"/>
  <c r="K294" i="64"/>
  <c r="K237" i="72"/>
  <c r="K226" i="69"/>
  <c r="K227" i="67"/>
  <c r="K246" i="67"/>
  <c r="K264" i="66"/>
  <c r="K226" i="65"/>
  <c r="K32" i="15"/>
  <c r="K31" i="15"/>
  <c r="K30" i="15"/>
  <c r="K29" i="15"/>
  <c r="K28" i="15"/>
  <c r="K26" i="15"/>
  <c r="K25" i="15"/>
  <c r="K24" i="15"/>
  <c r="K22" i="15"/>
  <c r="K21" i="15"/>
  <c r="K20" i="15"/>
  <c r="K22" i="16"/>
  <c r="K12" i="16"/>
  <c r="K22" i="17"/>
  <c r="K21" i="17"/>
  <c r="K20" i="17"/>
  <c r="K19" i="17"/>
  <c r="K8" i="17"/>
  <c r="K7" i="17"/>
  <c r="K6" i="17"/>
  <c r="K18" i="15"/>
  <c r="K13" i="15"/>
  <c r="K12" i="15"/>
  <c r="K11" i="15"/>
  <c r="K10" i="15"/>
  <c r="K9" i="15"/>
  <c r="K8" i="15"/>
  <c r="K7" i="15"/>
  <c r="K6" i="15"/>
  <c r="K5" i="15"/>
  <c r="K25" i="16"/>
  <c r="K30" i="17"/>
  <c r="K29" i="17"/>
  <c r="K28" i="17"/>
  <c r="K32" i="16"/>
  <c r="K9" i="17"/>
  <c r="K19" i="15"/>
  <c r="K28" i="16"/>
  <c r="K6" i="16"/>
  <c r="K18" i="17"/>
  <c r="K5" i="16"/>
  <c r="K31" i="16"/>
  <c r="K13" i="16"/>
  <c r="K19" i="16"/>
  <c r="K21" i="16"/>
  <c r="K14" i="15"/>
  <c r="K8" i="16"/>
  <c r="K7" i="16"/>
  <c r="K14" i="16"/>
  <c r="K18" i="16"/>
  <c r="K10" i="16"/>
  <c r="K9" i="16"/>
  <c r="K11" i="16"/>
  <c r="K20" i="16"/>
  <c r="K5" i="17"/>
  <c r="K29" i="16"/>
  <c r="K30" i="16"/>
  <c r="K26" i="16"/>
  <c r="K24" i="16"/>
  <c r="K133" i="6"/>
  <c r="K123" i="29"/>
  <c r="K167" i="6"/>
  <c r="K143" i="6"/>
  <c r="K142" i="29"/>
  <c r="K139" i="29"/>
  <c r="M133" i="29"/>
  <c r="L4" i="17"/>
  <c r="K4" i="17"/>
  <c r="H17" i="15"/>
  <c r="I17" i="16"/>
  <c r="J15" i="15"/>
  <c r="O174" i="6"/>
  <c r="O150" i="6"/>
  <c r="O128" i="6"/>
  <c r="O161" i="6"/>
  <c r="O137" i="6"/>
  <c r="O125" i="6"/>
  <c r="O141" i="6"/>
  <c r="O165" i="6"/>
  <c r="O110" i="6"/>
  <c r="O134" i="29"/>
  <c r="O131" i="29"/>
  <c r="O125" i="29"/>
  <c r="O27" i="17"/>
  <c r="K16" i="15"/>
  <c r="H16" i="16"/>
  <c r="L17" i="15"/>
  <c r="K27" i="17"/>
  <c r="P150" i="6"/>
  <c r="P174" i="6"/>
  <c r="P128" i="6"/>
  <c r="P161" i="6"/>
  <c r="P137" i="6"/>
  <c r="P139" i="29"/>
  <c r="P127" i="29"/>
  <c r="P168" i="6"/>
  <c r="P144" i="6"/>
  <c r="P124" i="29"/>
  <c r="Q150" i="6"/>
  <c r="Q174" i="6"/>
  <c r="Q137" i="6"/>
  <c r="Q161" i="6"/>
  <c r="Q139" i="29"/>
  <c r="Q125" i="29"/>
  <c r="Q142" i="6"/>
  <c r="Q166" i="6"/>
  <c r="Q122" i="29"/>
  <c r="E133" i="6"/>
  <c r="E157" i="6"/>
  <c r="C174" i="6"/>
  <c r="C150" i="6"/>
  <c r="C128" i="6"/>
  <c r="C137" i="6"/>
  <c r="C161" i="6"/>
  <c r="C125" i="6"/>
  <c r="C110" i="6"/>
  <c r="C141" i="6"/>
  <c r="C165" i="6"/>
  <c r="C134" i="29"/>
  <c r="C128" i="29"/>
  <c r="E147" i="6"/>
  <c r="E171" i="6"/>
  <c r="E149" i="6"/>
  <c r="E173" i="6"/>
  <c r="E136" i="6"/>
  <c r="E160" i="6"/>
  <c r="E134" i="53"/>
  <c r="E172" i="53"/>
  <c r="E275" i="69"/>
  <c r="E271" i="71"/>
  <c r="E281" i="66"/>
  <c r="E252" i="69"/>
  <c r="E257" i="71"/>
  <c r="E129" i="53"/>
  <c r="E275" i="66"/>
  <c r="E122" i="53"/>
  <c r="E170" i="53"/>
  <c r="E171" i="53"/>
  <c r="E27" i="53"/>
  <c r="E8" i="53"/>
  <c r="E275" i="65"/>
  <c r="E132" i="53"/>
  <c r="E113" i="51"/>
  <c r="E111" i="53"/>
  <c r="E265" i="71"/>
  <c r="E34" i="53"/>
  <c r="E85" i="53"/>
  <c r="E115" i="53"/>
  <c r="E145" i="53"/>
  <c r="E277" i="70"/>
  <c r="E113" i="53"/>
  <c r="E268" i="71"/>
  <c r="E74" i="53"/>
  <c r="E108" i="53"/>
  <c r="E156" i="53"/>
  <c r="E113" i="52"/>
  <c r="E267" i="69"/>
  <c r="E146" i="53"/>
  <c r="E17" i="53"/>
  <c r="E274" i="69"/>
  <c r="E99" i="53"/>
  <c r="E119" i="53"/>
  <c r="E276" i="70"/>
  <c r="E107" i="53"/>
  <c r="E92" i="51"/>
  <c r="E86" i="51"/>
  <c r="E144" i="53"/>
  <c r="E276" i="67"/>
  <c r="E269" i="69"/>
  <c r="E257" i="72"/>
  <c r="E18" i="51"/>
  <c r="E132" i="52"/>
  <c r="E109" i="53"/>
  <c r="E93" i="51"/>
  <c r="E35" i="51"/>
  <c r="E266" i="72"/>
  <c r="E77" i="53"/>
  <c r="E299" i="64"/>
  <c r="E66" i="53"/>
  <c r="E47" i="53"/>
  <c r="E162" i="53"/>
  <c r="E106" i="53"/>
  <c r="E343" i="68"/>
  <c r="E253" i="69"/>
  <c r="E277" i="69"/>
  <c r="E27" i="52"/>
  <c r="E30" i="52"/>
  <c r="E229" i="66"/>
  <c r="E289" i="68"/>
  <c r="E79" i="52"/>
  <c r="E88" i="53"/>
  <c r="E135" i="52"/>
  <c r="E258" i="72"/>
  <c r="E257" i="66"/>
  <c r="E84" i="51"/>
  <c r="E83" i="51"/>
  <c r="E132" i="51"/>
  <c r="E97" i="51"/>
  <c r="E89" i="52"/>
  <c r="E238" i="66"/>
  <c r="E35" i="52"/>
  <c r="E241" i="70"/>
  <c r="E34" i="51"/>
  <c r="E57" i="51"/>
  <c r="E319" i="68"/>
  <c r="E25" i="51"/>
  <c r="E138" i="52"/>
  <c r="E74" i="52"/>
  <c r="E157" i="52"/>
  <c r="E50" i="52"/>
  <c r="E6" i="51"/>
  <c r="E140" i="51"/>
  <c r="E118" i="52"/>
  <c r="E279" i="67"/>
  <c r="E121" i="53"/>
  <c r="E268" i="67"/>
  <c r="E46" i="51"/>
  <c r="E20" i="53"/>
  <c r="E137" i="51"/>
  <c r="E233" i="72"/>
  <c r="E176" i="51"/>
  <c r="E46" i="52"/>
  <c r="E169" i="53"/>
  <c r="E30" i="53"/>
  <c r="E52" i="51"/>
  <c r="E71" i="53"/>
  <c r="E272" i="66"/>
  <c r="E156" i="52"/>
  <c r="E295" i="68"/>
  <c r="E239" i="65"/>
  <c r="E136" i="51"/>
  <c r="E90" i="52"/>
  <c r="E52" i="53"/>
  <c r="E286" i="68"/>
  <c r="E22" i="51"/>
  <c r="E135" i="51"/>
  <c r="E55" i="51"/>
  <c r="E58" i="52"/>
  <c r="E177" i="51"/>
  <c r="E31" i="52"/>
  <c r="E233" i="67"/>
  <c r="E59" i="53"/>
  <c r="E233" i="66"/>
  <c r="E74" i="51"/>
  <c r="E170" i="52"/>
  <c r="E172" i="52"/>
  <c r="E5" i="51"/>
  <c r="E234" i="70"/>
  <c r="E254" i="64"/>
  <c r="E126" i="51"/>
  <c r="E5" i="53"/>
  <c r="E140" i="53"/>
  <c r="E157" i="51"/>
  <c r="E166" i="51"/>
  <c r="E65" i="52"/>
  <c r="E270" i="69"/>
  <c r="E163" i="51"/>
  <c r="E137" i="52"/>
  <c r="E253" i="67"/>
  <c r="E59" i="51"/>
  <c r="E176" i="53"/>
  <c r="E169" i="52"/>
  <c r="E165" i="51"/>
  <c r="E94" i="51"/>
  <c r="E100" i="52"/>
  <c r="E228" i="65"/>
  <c r="E92" i="52"/>
  <c r="E145" i="51"/>
  <c r="E166" i="52"/>
  <c r="E242" i="67"/>
  <c r="E40" i="53"/>
  <c r="E243" i="66"/>
  <c r="E51" i="51"/>
  <c r="E270" i="70"/>
  <c r="E19" i="52"/>
  <c r="E37" i="51"/>
  <c r="E226" i="71"/>
  <c r="E159" i="52"/>
  <c r="E31" i="51"/>
  <c r="E37" i="52"/>
  <c r="E83" i="53"/>
  <c r="E293" i="68"/>
  <c r="E279" i="65"/>
  <c r="E284" i="68"/>
  <c r="E266" i="64"/>
  <c r="E66" i="51"/>
  <c r="E317" i="68"/>
  <c r="E252" i="65"/>
  <c r="E299" i="68"/>
  <c r="E231" i="71"/>
  <c r="E227" i="66"/>
  <c r="E258" i="70"/>
  <c r="E260" i="70"/>
  <c r="E310" i="64"/>
  <c r="E256" i="65"/>
  <c r="E234" i="72"/>
  <c r="E254" i="65"/>
  <c r="E291" i="68"/>
  <c r="E234" i="71"/>
  <c r="E231" i="72"/>
  <c r="E30" i="51"/>
  <c r="E270" i="65"/>
  <c r="E280" i="66"/>
  <c r="E255" i="66"/>
  <c r="E235" i="70"/>
  <c r="E241" i="67"/>
  <c r="E241" i="72"/>
  <c r="E237" i="65"/>
  <c r="E240" i="69"/>
  <c r="E228" i="72"/>
  <c r="E270" i="71"/>
  <c r="E260" i="64"/>
  <c r="E247" i="66"/>
  <c r="E237" i="70"/>
  <c r="E340" i="68"/>
  <c r="E320" i="68"/>
  <c r="E338" i="68"/>
  <c r="E257" i="69"/>
  <c r="E258" i="67"/>
  <c r="E125" i="52"/>
  <c r="E4" i="53"/>
  <c r="E239" i="71"/>
  <c r="E255" i="72"/>
  <c r="E44" i="52"/>
  <c r="E259" i="64"/>
  <c r="E248" i="66"/>
  <c r="E275" i="64"/>
  <c r="E261" i="66"/>
  <c r="E55" i="53"/>
  <c r="E297" i="64"/>
  <c r="E306" i="64"/>
  <c r="E264" i="71"/>
  <c r="E116" i="53"/>
  <c r="E16" i="53"/>
  <c r="E155" i="53"/>
  <c r="E274" i="67"/>
  <c r="E330" i="68"/>
  <c r="E153" i="53"/>
  <c r="E281" i="65"/>
  <c r="E18" i="53"/>
  <c r="E57" i="53"/>
  <c r="E233" i="69"/>
  <c r="E173" i="53"/>
  <c r="E131" i="53"/>
  <c r="E165" i="53"/>
  <c r="E73" i="53"/>
  <c r="E133" i="53"/>
  <c r="E56" i="53"/>
  <c r="E137" i="53"/>
  <c r="E141" i="53"/>
  <c r="E234" i="69"/>
  <c r="E53" i="53"/>
  <c r="E14" i="53"/>
  <c r="E254" i="69"/>
  <c r="E79" i="53"/>
  <c r="E110" i="53"/>
  <c r="E274" i="66"/>
  <c r="E46" i="53"/>
  <c r="E29" i="53"/>
  <c r="E344" i="68"/>
  <c r="E97" i="53"/>
  <c r="E114" i="51"/>
  <c r="E277" i="66"/>
  <c r="E276" i="66"/>
  <c r="E112" i="53"/>
  <c r="E102" i="51"/>
  <c r="E12" i="51"/>
  <c r="E17" i="51"/>
  <c r="E266" i="70"/>
  <c r="E7" i="53"/>
  <c r="E100" i="53"/>
  <c r="E276" i="65"/>
  <c r="E45" i="51"/>
  <c r="E28" i="53"/>
  <c r="E271" i="70"/>
  <c r="E148" i="53"/>
  <c r="E103" i="51"/>
  <c r="E27" i="51"/>
  <c r="E21" i="51"/>
  <c r="E125" i="53"/>
  <c r="E271" i="69"/>
  <c r="E77" i="51"/>
  <c r="E331" i="68"/>
  <c r="E16" i="51"/>
  <c r="E269" i="67"/>
  <c r="E272" i="69"/>
  <c r="E232" i="65"/>
  <c r="E253" i="66"/>
  <c r="E116" i="52"/>
  <c r="E267" i="64"/>
  <c r="E251" i="67"/>
  <c r="E168" i="52"/>
  <c r="E76" i="52"/>
  <c r="E78" i="53"/>
  <c r="E12" i="52"/>
  <c r="E85" i="51"/>
  <c r="E176" i="52"/>
  <c r="E64" i="51"/>
  <c r="E75" i="52"/>
  <c r="E39" i="51"/>
  <c r="E59" i="52"/>
  <c r="E130" i="52"/>
  <c r="E141" i="52"/>
  <c r="E165" i="52"/>
  <c r="E272" i="67"/>
  <c r="E96" i="52"/>
  <c r="E171" i="52"/>
  <c r="E268" i="65"/>
  <c r="E71" i="51"/>
  <c r="E29" i="51"/>
  <c r="E129" i="52"/>
  <c r="E34" i="52"/>
  <c r="E124" i="53"/>
  <c r="E121" i="51"/>
  <c r="E287" i="68"/>
  <c r="E172" i="51"/>
  <c r="E235" i="66"/>
  <c r="E251" i="72"/>
  <c r="E152" i="52"/>
  <c r="E119" i="52"/>
  <c r="E161" i="53"/>
  <c r="E88" i="51"/>
  <c r="E167" i="51"/>
  <c r="E297" i="68"/>
  <c r="E141" i="51"/>
  <c r="E163" i="52"/>
  <c r="E19" i="51"/>
  <c r="E253" i="65"/>
  <c r="E168" i="53"/>
  <c r="E72" i="52"/>
  <c r="E300" i="68"/>
  <c r="E41" i="52"/>
  <c r="E118" i="51"/>
  <c r="E78" i="52"/>
  <c r="E6" i="52"/>
  <c r="E260" i="66"/>
  <c r="E19" i="53"/>
  <c r="E69" i="53"/>
  <c r="E102" i="52"/>
  <c r="E26" i="52"/>
  <c r="E148" i="52"/>
  <c r="E271" i="64"/>
  <c r="E236" i="67"/>
  <c r="E52" i="52"/>
  <c r="E108" i="52"/>
  <c r="E269" i="71"/>
  <c r="E88" i="52"/>
  <c r="E232" i="69"/>
  <c r="E149" i="52"/>
  <c r="E150" i="51"/>
  <c r="E101" i="52"/>
  <c r="E91" i="52"/>
  <c r="E257" i="70"/>
  <c r="E48" i="52"/>
  <c r="E98" i="52"/>
  <c r="E167" i="53"/>
  <c r="E29" i="52"/>
  <c r="E38" i="52"/>
  <c r="E126" i="52"/>
  <c r="E33" i="52"/>
  <c r="E56" i="52"/>
  <c r="E174" i="52"/>
  <c r="E167" i="52"/>
  <c r="E150" i="52"/>
  <c r="E153" i="51"/>
  <c r="E10" i="53"/>
  <c r="E91" i="51"/>
  <c r="E117" i="51"/>
  <c r="E238" i="70"/>
  <c r="E50" i="53"/>
  <c r="E99" i="51"/>
  <c r="E175" i="51"/>
  <c r="E255" i="64"/>
  <c r="E260" i="69"/>
  <c r="E149" i="53"/>
  <c r="E169" i="51"/>
  <c r="E69" i="52"/>
  <c r="E323" i="68"/>
  <c r="E17" i="52"/>
  <c r="E151" i="53"/>
  <c r="E31" i="53"/>
  <c r="E13" i="51"/>
  <c r="E9" i="52"/>
  <c r="E280" i="67"/>
  <c r="E346" i="68"/>
  <c r="E47" i="52"/>
  <c r="E253" i="70"/>
  <c r="E262" i="69"/>
  <c r="E281" i="64"/>
  <c r="E280" i="65"/>
  <c r="E292" i="64"/>
  <c r="E241" i="65"/>
  <c r="E268" i="64"/>
  <c r="E4" i="51"/>
  <c r="E240" i="66"/>
  <c r="E229" i="71"/>
  <c r="E348" i="68"/>
  <c r="E232" i="72"/>
  <c r="E284" i="64"/>
  <c r="E262" i="65"/>
  <c r="E251" i="70"/>
  <c r="E162" i="52"/>
  <c r="E44" i="51"/>
  <c r="E288" i="64"/>
  <c r="E270" i="66"/>
  <c r="E241" i="66"/>
  <c r="E242" i="70"/>
  <c r="E250" i="72"/>
  <c r="E264" i="70"/>
  <c r="E312" i="68"/>
  <c r="E252" i="67"/>
  <c r="E260" i="67"/>
  <c r="E229" i="69"/>
  <c r="E239" i="69"/>
  <c r="E242" i="71"/>
  <c r="E310" i="68"/>
  <c r="E225" i="71"/>
  <c r="E144" i="52"/>
  <c r="E261" i="69"/>
  <c r="E271" i="65"/>
  <c r="E280" i="69"/>
  <c r="E262" i="70"/>
  <c r="E230" i="72"/>
  <c r="E250" i="71"/>
  <c r="E252" i="66"/>
  <c r="E146" i="52"/>
  <c r="E239" i="70"/>
  <c r="E273" i="66"/>
  <c r="E109" i="51"/>
  <c r="E233" i="70"/>
  <c r="E147" i="53"/>
  <c r="E159" i="53"/>
  <c r="E86" i="53"/>
  <c r="E274" i="70"/>
  <c r="E177" i="53"/>
  <c r="E305" i="64"/>
  <c r="E267" i="72"/>
  <c r="E114" i="52"/>
  <c r="E22" i="53"/>
  <c r="E84" i="53"/>
  <c r="E135" i="53"/>
  <c r="E281" i="69"/>
  <c r="E126" i="53"/>
  <c r="E115" i="51"/>
  <c r="E112" i="52"/>
  <c r="E265" i="72"/>
  <c r="E127" i="53"/>
  <c r="E163" i="53"/>
  <c r="E278" i="69"/>
  <c r="E35" i="53"/>
  <c r="E112" i="51"/>
  <c r="E274" i="65"/>
  <c r="E267" i="65"/>
  <c r="E36" i="53"/>
  <c r="E235" i="69"/>
  <c r="E15" i="53"/>
  <c r="E95" i="53"/>
  <c r="E281" i="70"/>
  <c r="E152" i="53"/>
  <c r="E267" i="70"/>
  <c r="E6" i="53"/>
  <c r="E115" i="52"/>
  <c r="E48" i="53"/>
  <c r="E332" i="68"/>
  <c r="E103" i="53"/>
  <c r="E275" i="67"/>
  <c r="E278" i="65"/>
  <c r="E41" i="51"/>
  <c r="E120" i="51"/>
  <c r="E269" i="70"/>
  <c r="E120" i="52"/>
  <c r="E276" i="69"/>
  <c r="E308" i="64"/>
  <c r="E347" i="68"/>
  <c r="E269" i="65"/>
  <c r="E277" i="65"/>
  <c r="E48" i="51"/>
  <c r="E96" i="51"/>
  <c r="E136" i="53"/>
  <c r="E273" i="70"/>
  <c r="E75" i="51"/>
  <c r="E100" i="51"/>
  <c r="E266" i="69"/>
  <c r="E128" i="53"/>
  <c r="E20" i="51"/>
  <c r="E39" i="52"/>
  <c r="E268" i="72"/>
  <c r="E10" i="51"/>
  <c r="E237" i="67"/>
  <c r="E15" i="51"/>
  <c r="E278" i="64"/>
  <c r="E296" i="68"/>
  <c r="E95" i="52"/>
  <c r="E51" i="52"/>
  <c r="E20" i="52"/>
  <c r="E148" i="51"/>
  <c r="E33" i="51"/>
  <c r="E270" i="67"/>
  <c r="E140" i="52"/>
  <c r="E68" i="52"/>
  <c r="E265" i="70"/>
  <c r="E153" i="52"/>
  <c r="E14" i="52"/>
  <c r="E70" i="51"/>
  <c r="E101" i="51"/>
  <c r="E127" i="51"/>
  <c r="E158" i="51"/>
  <c r="E175" i="52"/>
  <c r="E99" i="52"/>
  <c r="E111" i="51"/>
  <c r="E32" i="52"/>
  <c r="E157" i="53"/>
  <c r="E116" i="51"/>
  <c r="E47" i="51"/>
  <c r="E269" i="64"/>
  <c r="E95" i="51"/>
  <c r="E89" i="51"/>
  <c r="E93" i="53"/>
  <c r="E260" i="72"/>
  <c r="E234" i="67"/>
  <c r="E133" i="51"/>
  <c r="E257" i="64"/>
  <c r="E239" i="66"/>
  <c r="E79" i="51"/>
  <c r="E158" i="52"/>
  <c r="E60" i="52"/>
  <c r="E57" i="52"/>
  <c r="E145" i="52"/>
  <c r="E156" i="51"/>
  <c r="E94" i="53"/>
  <c r="E151" i="52"/>
  <c r="E53" i="51"/>
  <c r="E84" i="52"/>
  <c r="E98" i="51"/>
  <c r="E50" i="51"/>
  <c r="E173" i="51"/>
  <c r="E279" i="70"/>
  <c r="E143" i="53"/>
  <c r="E22" i="52"/>
  <c r="E8" i="52"/>
  <c r="E86" i="52"/>
  <c r="E238" i="65"/>
  <c r="E53" i="52"/>
  <c r="E298" i="64"/>
  <c r="E166" i="53"/>
  <c r="E250" i="65"/>
  <c r="E131" i="51"/>
  <c r="E237" i="66"/>
  <c r="E108" i="51"/>
  <c r="E150" i="53"/>
  <c r="E131" i="52"/>
  <c r="E170" i="51"/>
  <c r="E242" i="66"/>
  <c r="E173" i="52"/>
  <c r="E311" i="68"/>
  <c r="E68" i="53"/>
  <c r="E9" i="53"/>
  <c r="E158" i="53"/>
  <c r="E16" i="52"/>
  <c r="E11" i="53"/>
  <c r="E40" i="51"/>
  <c r="E15" i="52"/>
  <c r="E147" i="51"/>
  <c r="E229" i="65"/>
  <c r="E94" i="52"/>
  <c r="E134" i="51"/>
  <c r="E110" i="52"/>
  <c r="E248" i="72"/>
  <c r="E122" i="52"/>
  <c r="E250" i="66"/>
  <c r="E177" i="52"/>
  <c r="E155" i="51"/>
  <c r="E121" i="52"/>
  <c r="E147" i="52"/>
  <c r="E78" i="51"/>
  <c r="E159" i="51"/>
  <c r="E18" i="52"/>
  <c r="E11" i="52"/>
  <c r="E154" i="52"/>
  <c r="E51" i="53"/>
  <c r="E244" i="71"/>
  <c r="E130" i="51"/>
  <c r="E97" i="52"/>
  <c r="E129" i="51"/>
  <c r="E164" i="51"/>
  <c r="E252" i="70"/>
  <c r="E24" i="51"/>
  <c r="E247" i="65"/>
  <c r="E232" i="70"/>
  <c r="E227" i="72"/>
  <c r="E309" i="68"/>
  <c r="E231" i="69"/>
  <c r="E228" i="71"/>
  <c r="E259" i="67"/>
  <c r="E308" i="68"/>
  <c r="E261" i="64"/>
  <c r="E246" i="72"/>
  <c r="E318" i="68"/>
  <c r="E231" i="70"/>
  <c r="E261" i="65"/>
  <c r="E285" i="64"/>
  <c r="E63" i="53"/>
  <c r="E315" i="68"/>
  <c r="E227" i="71"/>
  <c r="E251" i="65"/>
  <c r="E312" i="64"/>
  <c r="E336" i="68"/>
  <c r="E240" i="65"/>
  <c r="E254" i="66"/>
  <c r="E237" i="69"/>
  <c r="E235" i="65"/>
  <c r="E223" i="72"/>
  <c r="E333" i="68"/>
  <c r="E259" i="70"/>
  <c r="E28" i="52"/>
  <c r="E235" i="71"/>
  <c r="E243" i="72"/>
  <c r="E243" i="70"/>
  <c r="E260" i="71"/>
  <c r="E248" i="65"/>
  <c r="E262" i="66"/>
  <c r="E256" i="69"/>
  <c r="E234" i="66"/>
  <c r="E263" i="72"/>
  <c r="E241" i="69"/>
  <c r="E235" i="72"/>
  <c r="E321" i="68"/>
  <c r="E4" i="52"/>
  <c r="E106" i="52"/>
  <c r="E223" i="71"/>
  <c r="E270" i="72"/>
  <c r="E236" i="69"/>
  <c r="E76" i="53"/>
  <c r="E60" i="53"/>
  <c r="E267" i="66"/>
  <c r="E278" i="70"/>
  <c r="E54" i="53"/>
  <c r="E41" i="53"/>
  <c r="E75" i="53"/>
  <c r="E118" i="53"/>
  <c r="E278" i="67"/>
  <c r="E349" i="68"/>
  <c r="E72" i="53"/>
  <c r="E91" i="53"/>
  <c r="E342" i="68"/>
  <c r="E337" i="68"/>
  <c r="E341" i="68"/>
  <c r="E114" i="53"/>
  <c r="E101" i="53"/>
  <c r="E271" i="72"/>
  <c r="E38" i="53"/>
  <c r="E278" i="66"/>
  <c r="E264" i="72"/>
  <c r="E281" i="67"/>
  <c r="E269" i="66"/>
  <c r="E98" i="53"/>
  <c r="E65" i="53"/>
  <c r="E96" i="53"/>
  <c r="E275" i="70"/>
  <c r="E67" i="53"/>
  <c r="E313" i="64"/>
  <c r="E154" i="53"/>
  <c r="E259" i="71"/>
  <c r="E309" i="64"/>
  <c r="E117" i="53"/>
  <c r="E174" i="53"/>
  <c r="E37" i="53"/>
  <c r="E267" i="67"/>
  <c r="E138" i="53"/>
  <c r="E60" i="51"/>
  <c r="E65" i="51"/>
  <c r="E255" i="69"/>
  <c r="E258" i="71"/>
  <c r="E259" i="72"/>
  <c r="E268" i="66"/>
  <c r="E345" i="68"/>
  <c r="E256" i="71"/>
  <c r="E273" i="69"/>
  <c r="E73" i="51"/>
  <c r="E54" i="51"/>
  <c r="E266" i="71"/>
  <c r="E277" i="67"/>
  <c r="E307" i="64"/>
  <c r="E58" i="53"/>
  <c r="E26" i="51"/>
  <c r="E164" i="53"/>
  <c r="E14" i="51"/>
  <c r="E38" i="51"/>
  <c r="E267" i="71"/>
  <c r="E111" i="52"/>
  <c r="E256" i="72"/>
  <c r="E76" i="51"/>
  <c r="E265" i="69"/>
  <c r="E264" i="64"/>
  <c r="E10" i="52"/>
  <c r="E151" i="51"/>
  <c r="E154" i="51"/>
  <c r="E251" i="69"/>
  <c r="E49" i="53"/>
  <c r="E70" i="52"/>
  <c r="E93" i="52"/>
  <c r="E152" i="51"/>
  <c r="E105" i="53"/>
  <c r="E127" i="52"/>
  <c r="E71" i="52"/>
  <c r="E102" i="53"/>
  <c r="E89" i="53"/>
  <c r="E13" i="52"/>
  <c r="E54" i="52"/>
  <c r="E39" i="53"/>
  <c r="E12" i="53"/>
  <c r="E155" i="52"/>
  <c r="E5" i="52"/>
  <c r="E49" i="52"/>
  <c r="E90" i="51"/>
  <c r="E21" i="52"/>
  <c r="E87" i="52"/>
  <c r="E26" i="53"/>
  <c r="E244" i="72"/>
  <c r="E303" i="64"/>
  <c r="E228" i="66"/>
  <c r="E269" i="72"/>
  <c r="E103" i="52"/>
  <c r="E32" i="51"/>
  <c r="E139" i="52"/>
  <c r="E257" i="65"/>
  <c r="E64" i="52"/>
  <c r="E58" i="51"/>
  <c r="E32" i="53"/>
  <c r="E13" i="53"/>
  <c r="E136" i="52"/>
  <c r="E56" i="51"/>
  <c r="E288" i="68"/>
  <c r="E262" i="64"/>
  <c r="E45" i="53"/>
  <c r="E133" i="52"/>
  <c r="E120" i="53"/>
  <c r="E138" i="51"/>
  <c r="E67" i="52"/>
  <c r="E272" i="70"/>
  <c r="E171" i="51"/>
  <c r="E55" i="52"/>
  <c r="E250" i="67"/>
  <c r="E11" i="51"/>
  <c r="E174" i="51"/>
  <c r="E122" i="51"/>
  <c r="E110" i="51"/>
  <c r="E279" i="66"/>
  <c r="E233" i="65"/>
  <c r="E149" i="51"/>
  <c r="E40" i="52"/>
  <c r="E175" i="53"/>
  <c r="E45" i="52"/>
  <c r="E134" i="52"/>
  <c r="E36" i="51"/>
  <c r="E33" i="53"/>
  <c r="E243" i="65"/>
  <c r="E139" i="53"/>
  <c r="E139" i="51"/>
  <c r="E73" i="52"/>
  <c r="E268" i="69"/>
  <c r="E130" i="53"/>
  <c r="E21" i="53"/>
  <c r="E263" i="64"/>
  <c r="E90" i="53"/>
  <c r="E69" i="51"/>
  <c r="E92" i="53"/>
  <c r="E119" i="51"/>
  <c r="E322" i="68"/>
  <c r="E77" i="52"/>
  <c r="E268" i="70"/>
  <c r="E87" i="53"/>
  <c r="E168" i="51"/>
  <c r="E248" i="71"/>
  <c r="E64" i="53"/>
  <c r="E107" i="52"/>
  <c r="E67" i="51"/>
  <c r="E72" i="51"/>
  <c r="E224" i="72"/>
  <c r="E117" i="52"/>
  <c r="E107" i="51"/>
  <c r="E8" i="51"/>
  <c r="E279" i="69"/>
  <c r="E70" i="53"/>
  <c r="E83" i="52"/>
  <c r="E36" i="52"/>
  <c r="E224" i="71"/>
  <c r="E226" i="72"/>
  <c r="E255" i="70"/>
  <c r="E291" i="64"/>
  <c r="E82" i="52"/>
  <c r="E231" i="66"/>
  <c r="E87" i="51"/>
  <c r="E229" i="72"/>
  <c r="E253" i="71"/>
  <c r="E252" i="72"/>
  <c r="E313" i="68"/>
  <c r="E162" i="51"/>
  <c r="E339" i="68"/>
  <c r="E279" i="64"/>
  <c r="E314" i="68"/>
  <c r="E259" i="65"/>
  <c r="E239" i="67"/>
  <c r="E261" i="70"/>
  <c r="E227" i="65"/>
  <c r="E266" i="65"/>
  <c r="E231" i="65"/>
  <c r="E250" i="70"/>
  <c r="E256" i="66"/>
  <c r="E287" i="64"/>
  <c r="E262" i="72"/>
  <c r="E301" i="64"/>
  <c r="E335" i="68"/>
  <c r="E238" i="67"/>
  <c r="E255" i="67"/>
  <c r="E221" i="72"/>
  <c r="E82" i="51"/>
  <c r="E28" i="51"/>
  <c r="E106" i="51"/>
  <c r="E44" i="53"/>
  <c r="E238" i="69"/>
  <c r="E289" i="64"/>
  <c r="E316" i="68"/>
  <c r="E245" i="71"/>
  <c r="E280" i="70"/>
  <c r="E258" i="69"/>
  <c r="E125" i="51"/>
  <c r="E242" i="69"/>
  <c r="E229" i="70"/>
  <c r="E109" i="52"/>
  <c r="E327" i="68"/>
  <c r="E259" i="66"/>
  <c r="E283" i="64"/>
  <c r="E68" i="51"/>
  <c r="E249" i="72"/>
  <c r="E266" i="66"/>
  <c r="E228" i="70"/>
  <c r="E128" i="52"/>
  <c r="E271" i="66"/>
  <c r="E243" i="69"/>
  <c r="E225" i="72"/>
  <c r="E240" i="70"/>
  <c r="E280" i="64"/>
  <c r="E247" i="70"/>
  <c r="E251" i="66"/>
  <c r="E146" i="51"/>
  <c r="E262" i="67"/>
  <c r="E325" i="68"/>
  <c r="E277" i="64"/>
  <c r="E290" i="68"/>
  <c r="E304" i="64"/>
  <c r="E7" i="52"/>
  <c r="E245" i="72"/>
  <c r="E259" i="69"/>
  <c r="E63" i="52"/>
  <c r="E257" i="67"/>
  <c r="E25" i="52"/>
  <c r="E246" i="71"/>
  <c r="E285" i="68"/>
  <c r="E249" i="65"/>
  <c r="E24" i="52"/>
  <c r="E266" i="67"/>
  <c r="E161" i="51"/>
  <c r="E43" i="52"/>
  <c r="E105" i="52"/>
  <c r="E247" i="67"/>
  <c r="E3" i="52"/>
  <c r="E105" i="51"/>
  <c r="E329" i="68"/>
  <c r="E161" i="52"/>
  <c r="E258" i="64"/>
  <c r="E24" i="53"/>
  <c r="E246" i="66"/>
  <c r="E43" i="51"/>
  <c r="E227" i="70"/>
  <c r="E230" i="69"/>
  <c r="E279" i="68"/>
  <c r="E265" i="67"/>
  <c r="E219" i="71"/>
  <c r="E304" i="68"/>
  <c r="E294" i="64"/>
  <c r="E245" i="67"/>
  <c r="E144" i="51"/>
  <c r="E271" i="67"/>
  <c r="E292" i="68"/>
  <c r="E231" i="67"/>
  <c r="E85" i="52"/>
  <c r="E258" i="65"/>
  <c r="E241" i="71"/>
  <c r="E256" i="70"/>
  <c r="E301" i="68"/>
  <c r="E247" i="71"/>
  <c r="E270" i="64"/>
  <c r="E242" i="65"/>
  <c r="E252" i="71"/>
  <c r="E63" i="51"/>
  <c r="E263" i="71"/>
  <c r="E265" i="64"/>
  <c r="E254" i="67"/>
  <c r="E294" i="68"/>
  <c r="E66" i="52"/>
  <c r="E236" i="66"/>
  <c r="E248" i="70"/>
  <c r="E324" i="68"/>
  <c r="E230" i="71"/>
  <c r="E249" i="67"/>
  <c r="E261" i="71"/>
  <c r="E286" i="64"/>
  <c r="E248" i="67"/>
  <c r="E62" i="52"/>
  <c r="E230" i="66"/>
  <c r="E3" i="51"/>
  <c r="E3" i="53"/>
  <c r="E282" i="68"/>
  <c r="E43" i="53"/>
  <c r="E305" i="68"/>
  <c r="E81" i="53"/>
  <c r="E246" i="65"/>
  <c r="E281" i="68"/>
  <c r="E306" i="68"/>
  <c r="E124" i="51"/>
  <c r="E62" i="53"/>
  <c r="E249" i="70"/>
  <c r="E143" i="51"/>
  <c r="E226" i="69"/>
  <c r="E237" i="71"/>
  <c r="E246" i="67"/>
  <c r="E237" i="72"/>
  <c r="E280" i="68"/>
  <c r="E226" i="66"/>
  <c r="E226" i="67"/>
  <c r="E240" i="67"/>
  <c r="E232" i="71"/>
  <c r="E49" i="51"/>
  <c r="E128" i="51"/>
  <c r="E248" i="69"/>
  <c r="E303" i="68"/>
  <c r="E298" i="68"/>
  <c r="E247" i="72"/>
  <c r="E239" i="72"/>
  <c r="E9" i="51"/>
  <c r="E256" i="64"/>
  <c r="E235" i="67"/>
  <c r="E290" i="64"/>
  <c r="E302" i="64"/>
  <c r="E300" i="64"/>
  <c r="E260" i="65"/>
  <c r="E236" i="65"/>
  <c r="E233" i="71"/>
  <c r="E261" i="72"/>
  <c r="E249" i="66"/>
  <c r="E221" i="71"/>
  <c r="E273" i="65"/>
  <c r="E164" i="52"/>
  <c r="E82" i="53"/>
  <c r="E282" i="64"/>
  <c r="E261" i="67"/>
  <c r="E222" i="71"/>
  <c r="E230" i="70"/>
  <c r="E283" i="68"/>
  <c r="E246" i="70"/>
  <c r="E265" i="66"/>
  <c r="E230" i="67"/>
  <c r="E274" i="64"/>
  <c r="E238" i="71"/>
  <c r="E81" i="51"/>
  <c r="E81" i="52"/>
  <c r="E220" i="72"/>
  <c r="E143" i="52"/>
  <c r="E229" i="67"/>
  <c r="E232" i="66"/>
  <c r="E222" i="72"/>
  <c r="E240" i="71"/>
  <c r="E328" i="68"/>
  <c r="E227" i="67"/>
  <c r="E245" i="65"/>
  <c r="E226" i="65"/>
  <c r="E245" i="69"/>
  <c r="E273" i="64"/>
  <c r="E264" i="67"/>
  <c r="E255" i="65"/>
  <c r="E254" i="70"/>
  <c r="E276" i="64"/>
  <c r="E273" i="67"/>
  <c r="E243" i="71"/>
  <c r="E234" i="65"/>
  <c r="E258" i="66"/>
  <c r="E253" i="64"/>
  <c r="E311" i="64"/>
  <c r="E296" i="64"/>
  <c r="E253" i="72"/>
  <c r="E262" i="71"/>
  <c r="E334" i="68"/>
  <c r="E250" i="69"/>
  <c r="E264" i="69"/>
  <c r="E251" i="71"/>
  <c r="E243" i="67"/>
  <c r="E236" i="70"/>
  <c r="E7" i="51"/>
  <c r="E242" i="72"/>
  <c r="E25" i="53"/>
  <c r="E249" i="71"/>
  <c r="E272" i="65"/>
  <c r="E247" i="69"/>
  <c r="E228" i="69"/>
  <c r="E256" i="67"/>
  <c r="E124" i="52"/>
  <c r="E249" i="69"/>
  <c r="E220" i="71"/>
  <c r="E265" i="65"/>
  <c r="E246" i="69"/>
  <c r="E227" i="69"/>
  <c r="E230" i="65"/>
  <c r="E238" i="72"/>
  <c r="E295" i="64"/>
  <c r="E252" i="64"/>
  <c r="E228" i="67"/>
  <c r="E240" i="72"/>
  <c r="E255" i="71"/>
  <c r="E62" i="51"/>
  <c r="E232" i="67"/>
  <c r="E307" i="68"/>
  <c r="E264" i="65"/>
  <c r="E226" i="70"/>
  <c r="E245" i="70"/>
  <c r="E219" i="72"/>
  <c r="E245" i="66"/>
  <c r="E264" i="66"/>
  <c r="E7" i="16"/>
  <c r="E22" i="16"/>
  <c r="E5" i="17"/>
  <c r="E21" i="17"/>
  <c r="E30" i="17"/>
  <c r="E5" i="15"/>
  <c r="E9" i="15"/>
  <c r="E13" i="15"/>
  <c r="E20" i="15"/>
  <c r="E25" i="15"/>
  <c r="E30" i="15"/>
  <c r="E9" i="17"/>
  <c r="E10" i="16"/>
  <c r="E18" i="16"/>
  <c r="E28" i="16"/>
  <c r="E16" i="16"/>
  <c r="E19" i="16"/>
  <c r="E9" i="16"/>
  <c r="E30" i="16"/>
  <c r="E6" i="16"/>
  <c r="E13" i="16"/>
  <c r="E6" i="17"/>
  <c r="E5" i="16"/>
  <c r="E31" i="16"/>
  <c r="E22" i="17"/>
  <c r="E6" i="15"/>
  <c r="E10" i="15"/>
  <c r="E14" i="15"/>
  <c r="E21" i="15"/>
  <c r="E26" i="15"/>
  <c r="E31" i="15"/>
  <c r="E18" i="17"/>
  <c r="E11" i="16"/>
  <c r="E21" i="16"/>
  <c r="E29" i="16"/>
  <c r="E19" i="17"/>
  <c r="E28" i="17"/>
  <c r="E7" i="15"/>
  <c r="E11" i="15"/>
  <c r="E18" i="15"/>
  <c r="E22" i="15"/>
  <c r="E28" i="15"/>
  <c r="E32" i="15"/>
  <c r="E7" i="17"/>
  <c r="E12" i="16"/>
  <c r="E24" i="16"/>
  <c r="E32" i="16"/>
  <c r="E20" i="16"/>
  <c r="E8" i="16"/>
  <c r="E26" i="16"/>
  <c r="E20" i="17"/>
  <c r="E29" i="17"/>
  <c r="E8" i="15"/>
  <c r="E12" i="15"/>
  <c r="E19" i="15"/>
  <c r="E24" i="15"/>
  <c r="E29" i="15"/>
  <c r="E8" i="17"/>
  <c r="E14" i="16"/>
  <c r="E25" i="16"/>
  <c r="E122" i="29"/>
  <c r="E139" i="29"/>
  <c r="E125" i="6"/>
  <c r="E141" i="6"/>
  <c r="E110" i="6"/>
  <c r="E165" i="6"/>
  <c r="E127" i="29"/>
  <c r="E134" i="29"/>
  <c r="N152" i="6"/>
  <c r="N176" i="6"/>
  <c r="N148" i="6"/>
  <c r="N172" i="6"/>
  <c r="N126" i="6"/>
  <c r="N135" i="6"/>
  <c r="N159" i="6"/>
  <c r="N139" i="29"/>
  <c r="N128" i="6"/>
  <c r="N144" i="6"/>
  <c r="N168" i="6"/>
  <c r="N125" i="29"/>
  <c r="Q17" i="17"/>
  <c r="D15" i="16"/>
  <c r="C133" i="6"/>
  <c r="J27" i="17"/>
  <c r="D27" i="16"/>
  <c r="D4" i="15"/>
  <c r="K17" i="15"/>
  <c r="I27" i="16"/>
  <c r="K156" i="6"/>
  <c r="H3" i="17"/>
  <c r="B156" i="6"/>
  <c r="C78" i="39"/>
  <c r="Q156" i="6"/>
  <c r="I3" i="17"/>
  <c r="F3" i="17"/>
  <c r="E156" i="6"/>
  <c r="K170" i="6"/>
  <c r="J132" i="6"/>
  <c r="L3" i="16"/>
  <c r="H3" i="27"/>
  <c r="L3" i="28"/>
  <c r="O3" i="26"/>
  <c r="Q3" i="16"/>
  <c r="E3" i="17"/>
  <c r="F156" i="6"/>
  <c r="F132" i="6"/>
  <c r="Q3" i="26"/>
  <c r="F3" i="26"/>
  <c r="D3" i="27"/>
  <c r="M3" i="26"/>
  <c r="D3" i="26"/>
  <c r="H132" i="6"/>
  <c r="H156" i="6"/>
  <c r="I3" i="27"/>
  <c r="B3" i="16"/>
  <c r="O3" i="28"/>
  <c r="Q3" i="28"/>
  <c r="G3" i="17"/>
  <c r="B3" i="15"/>
  <c r="G3" i="27"/>
  <c r="D3" i="16"/>
  <c r="I3" i="16"/>
  <c r="K3" i="28"/>
  <c r="L3" i="15"/>
  <c r="Q3" i="27"/>
  <c r="J3" i="26"/>
  <c r="P3" i="28"/>
  <c r="N3" i="27"/>
  <c r="M3" i="17"/>
  <c r="P3" i="16"/>
  <c r="N156" i="6"/>
  <c r="N132" i="6"/>
  <c r="K3" i="26"/>
  <c r="O3" i="16"/>
  <c r="H3" i="16"/>
  <c r="N3" i="26"/>
  <c r="O3" i="27"/>
  <c r="K3" i="15"/>
  <c r="G3" i="16"/>
  <c r="O3" i="15"/>
  <c r="I3" i="28"/>
  <c r="C3" i="15"/>
  <c r="E3" i="27"/>
  <c r="F3" i="27"/>
  <c r="K3" i="17"/>
  <c r="F3" i="15"/>
  <c r="I3" i="15"/>
  <c r="G3" i="28"/>
  <c r="P3" i="15"/>
  <c r="N3" i="16"/>
  <c r="Q3" i="15"/>
  <c r="K3" i="27"/>
  <c r="M3" i="16"/>
  <c r="P3" i="27"/>
  <c r="J3" i="16"/>
  <c r="P3" i="26"/>
  <c r="J3" i="15"/>
  <c r="G3" i="15"/>
  <c r="C3" i="16"/>
  <c r="L3" i="27"/>
  <c r="N3" i="15"/>
  <c r="E3" i="16"/>
  <c r="I3" i="26"/>
  <c r="C3" i="28"/>
  <c r="M3" i="28"/>
  <c r="J3" i="27"/>
  <c r="E3" i="26"/>
  <c r="C3" i="17"/>
  <c r="M3" i="27"/>
  <c r="G3" i="26"/>
  <c r="L3" i="26"/>
  <c r="C3" i="27"/>
  <c r="M3" i="15"/>
  <c r="O3" i="17"/>
  <c r="D132" i="6"/>
  <c r="D156" i="6"/>
  <c r="D3" i="15"/>
  <c r="C3" i="26"/>
  <c r="N3" i="28"/>
  <c r="E3" i="15"/>
  <c r="D3" i="28"/>
  <c r="F3" i="16"/>
  <c r="K3" i="16"/>
  <c r="H3" i="26"/>
  <c r="H3" i="28"/>
  <c r="D133" i="29" l="1"/>
  <c r="O133" i="29"/>
  <c r="C133" i="29"/>
  <c r="N133" i="29"/>
  <c r="E140" i="6"/>
  <c r="E124" i="6"/>
  <c r="E164" i="6"/>
  <c r="E133" i="29"/>
  <c r="D140" i="6"/>
  <c r="D164" i="6"/>
  <c r="D124" i="6"/>
  <c r="N140" i="6"/>
  <c r="N164" i="6"/>
  <c r="N124" i="6"/>
  <c r="K133" i="29"/>
  <c r="J133" i="29"/>
  <c r="Q164" i="6"/>
  <c r="Q124" i="6"/>
  <c r="Q140" i="6"/>
  <c r="I140" i="6"/>
  <c r="I164" i="6"/>
  <c r="I124" i="6"/>
  <c r="C140" i="6"/>
  <c r="C164" i="6"/>
  <c r="C124" i="6"/>
  <c r="H140" i="6"/>
  <c r="H164" i="6"/>
  <c r="H124" i="6"/>
  <c r="P164" i="6"/>
  <c r="P140" i="6"/>
  <c r="P124" i="6"/>
  <c r="L164" i="6"/>
  <c r="L140" i="6"/>
  <c r="L124" i="6"/>
  <c r="H133" i="29"/>
  <c r="Q133" i="29"/>
  <c r="L133" i="29"/>
  <c r="P133" i="29"/>
  <c r="O140" i="6"/>
  <c r="O164" i="6"/>
  <c r="O124" i="6"/>
  <c r="I133" i="29"/>
  <c r="K140" i="6"/>
  <c r="K124" i="6"/>
  <c r="K164" i="6"/>
  <c r="J140" i="6"/>
  <c r="J164" i="6"/>
  <c r="J124" i="6"/>
  <c r="C86" i="39" l="1"/>
  <c r="C88" i="39" l="1"/>
  <c r="C90" i="39" l="1"/>
  <c r="C92" i="39"/>
  <c r="C94" i="39" l="1"/>
  <c r="C96" i="39" l="1"/>
  <c r="C102" i="39" l="1"/>
  <c r="C110" i="39" l="1"/>
  <c r="C112" i="39"/>
  <c r="C114" i="39" l="1"/>
  <c r="C116" i="39" l="1"/>
  <c r="C122" i="39" l="1"/>
  <c r="C126" i="39" l="1"/>
  <c r="C132" i="39" l="1"/>
  <c r="C134" i="39" l="1"/>
  <c r="C136" i="39" l="1"/>
  <c r="C140" i="39" l="1"/>
  <c r="C150" i="39" l="1"/>
  <c r="C152" i="39" l="1"/>
  <c r="C154" i="39" l="1"/>
  <c r="C158" i="39" l="1"/>
  <c r="C168" i="39" l="1"/>
  <c r="C170" i="39" l="1"/>
  <c r="C172" i="39" l="1"/>
  <c r="C176" i="39" l="1"/>
</calcChain>
</file>

<file path=xl/sharedStrings.xml><?xml version="1.0" encoding="utf-8"?>
<sst xmlns="http://schemas.openxmlformats.org/spreadsheetml/2006/main" count="9674" uniqueCount="289">
  <si>
    <t>Conventional electric heating households</t>
  </si>
  <si>
    <t>Advanced electric heating households</t>
  </si>
  <si>
    <t>Derived heat households</t>
  </si>
  <si>
    <t>Geothermal households</t>
  </si>
  <si>
    <t>Biomass households</t>
  </si>
  <si>
    <t>Gas households</t>
  </si>
  <si>
    <t>Diesel oil households</t>
  </si>
  <si>
    <t>LPG  households</t>
  </si>
  <si>
    <t>Solid households</t>
  </si>
  <si>
    <t>Detailed information by household type</t>
  </si>
  <si>
    <t>Final energy consumption per surface area</t>
  </si>
  <si>
    <t>CO2 emissions per household</t>
  </si>
  <si>
    <t>Thermal energy service per household</t>
  </si>
  <si>
    <t>Final energy consumption per household</t>
  </si>
  <si>
    <t>CO2 emissions</t>
  </si>
  <si>
    <t>System efficiency indicator</t>
  </si>
  <si>
    <t>Thermal energy service</t>
  </si>
  <si>
    <t>Final energy consumption</t>
  </si>
  <si>
    <t>Thermal uses in new and renovated households - detailed structure</t>
  </si>
  <si>
    <t>Thermal uses - detailed structure</t>
  </si>
  <si>
    <t>Equipment installations in 2015 - vintage structure</t>
  </si>
  <si>
    <t>New equipment installations in new and renovated households</t>
  </si>
  <si>
    <t>New equipment installations</t>
  </si>
  <si>
    <t>Retired equipment</t>
  </si>
  <si>
    <t>Number of households</t>
  </si>
  <si>
    <t>Number of households - detailed structure</t>
  </si>
  <si>
    <t>Other appliances (vacuum cleaners, irons etc.)</t>
  </si>
  <si>
    <t>Lighting</t>
  </si>
  <si>
    <t>ICT equipment</t>
  </si>
  <si>
    <t>TV and multimedia</t>
  </si>
  <si>
    <t>Dishwashers</t>
  </si>
  <si>
    <t>Clothes dryers</t>
  </si>
  <si>
    <t>Washing machines</t>
  </si>
  <si>
    <t>Refrigerators and freezers</t>
  </si>
  <si>
    <t>Residential / specific electric uses</t>
  </si>
  <si>
    <t>Specific electric uses</t>
  </si>
  <si>
    <r>
      <t>CO</t>
    </r>
    <r>
      <rPr>
        <vertAlign val="subscript"/>
        <sz val="9"/>
        <color theme="1"/>
        <rFont val="Calibri"/>
        <family val="2"/>
        <scheme val="minor"/>
      </rPr>
      <t>2</t>
    </r>
    <r>
      <rPr>
        <sz val="9"/>
        <color theme="1"/>
        <rFont val="Calibri"/>
        <family val="2"/>
        <scheme val="minor"/>
      </rPr>
      <t xml:space="preserve"> emissions per surface area</t>
    </r>
  </si>
  <si>
    <t>Thermal energy service per surface area</t>
  </si>
  <si>
    <r>
      <t>CO</t>
    </r>
    <r>
      <rPr>
        <vertAlign val="subscript"/>
        <sz val="9"/>
        <color theme="1"/>
        <rFont val="Calibri"/>
        <family val="2"/>
        <scheme val="minor"/>
      </rPr>
      <t>2</t>
    </r>
    <r>
      <rPr>
        <sz val="9"/>
        <color theme="1"/>
        <rFont val="Calibri"/>
        <family val="2"/>
        <scheme val="minor"/>
      </rPr>
      <t xml:space="preserve"> emissions per household</t>
    </r>
  </si>
  <si>
    <r>
      <t>CO</t>
    </r>
    <r>
      <rPr>
        <vertAlign val="subscript"/>
        <sz val="9"/>
        <color theme="1"/>
        <rFont val="Calibri"/>
        <family val="2"/>
        <scheme val="minor"/>
      </rPr>
      <t>2</t>
    </r>
    <r>
      <rPr>
        <sz val="9"/>
        <color theme="1"/>
        <rFont val="Calibri"/>
        <family val="2"/>
        <scheme val="minor"/>
      </rPr>
      <t xml:space="preserve"> emissions</t>
    </r>
  </si>
  <si>
    <t>System efficiency indicator of total stock</t>
  </si>
  <si>
    <t>Number of new and renovated households</t>
  </si>
  <si>
    <t>Thermal uses in new and renovated households</t>
  </si>
  <si>
    <t>Thermal uses</t>
  </si>
  <si>
    <t>Residential sector summary</t>
  </si>
  <si>
    <t>Description</t>
  </si>
  <si>
    <t>Sheet</t>
  </si>
  <si>
    <t>Click on the link to jump to the sheet</t>
  </si>
  <si>
    <t>Specific electric appliances consumption per household (in kWh)</t>
  </si>
  <si>
    <t>W per representative household</t>
  </si>
  <si>
    <t xml:space="preserve">Lighting </t>
  </si>
  <si>
    <t>Dishwasher</t>
  </si>
  <si>
    <t>Clothes dryer</t>
  </si>
  <si>
    <t>Washing machine</t>
  </si>
  <si>
    <t>Ratio of energy service to energy consumption (system efficiency indicator)</t>
  </si>
  <si>
    <t>Biomass and wastes</t>
  </si>
  <si>
    <t>Gases</t>
  </si>
  <si>
    <t>LPG</t>
  </si>
  <si>
    <t>Solids</t>
  </si>
  <si>
    <t>Solar</t>
  </si>
  <si>
    <t>Electricity</t>
  </si>
  <si>
    <t>Derived heat</t>
  </si>
  <si>
    <t>Cooking</t>
  </si>
  <si>
    <t>Water heating</t>
  </si>
  <si>
    <t>Cooling</t>
  </si>
  <si>
    <t>Space heating</t>
  </si>
  <si>
    <t>Specific electricity uses (appliances and lighting)</t>
  </si>
  <si>
    <t>Emissions per capita (kg CO2 / capita)</t>
  </si>
  <si>
    <t>Thermal energy service per capita (kWh useful / capita)</t>
  </si>
  <si>
    <t>Energy consumption per capita (kWh / capita)</t>
  </si>
  <si>
    <t>Emissions per surface area (kg CO2 / sqm)</t>
  </si>
  <si>
    <t>Thermal energy service per surface area (kWh useful / sqm)</t>
  </si>
  <si>
    <t>Energy consumption per surface area (kWh / sqm)</t>
  </si>
  <si>
    <t>Emissions per household (kg CO2 / household)</t>
  </si>
  <si>
    <t>Thermal energy service per household (kWh useful / household)</t>
  </si>
  <si>
    <t>Energy consumption per household (kWh / household)</t>
  </si>
  <si>
    <t>Additional household indicators</t>
  </si>
  <si>
    <t>Share of emissions in end-uses (in %)</t>
  </si>
  <si>
    <t>Emissions by end-uses (kt of CO2)</t>
  </si>
  <si>
    <t>Geothermal energy</t>
  </si>
  <si>
    <t>Liquid biofuels</t>
  </si>
  <si>
    <t>Biogas</t>
  </si>
  <si>
    <t>Renewable energies and wastes</t>
  </si>
  <si>
    <t>Gas/Diesel oil and other liquids (without biofuels)</t>
  </si>
  <si>
    <t>Liquified petroleum gas (LPG)</t>
  </si>
  <si>
    <t>Liquids</t>
  </si>
  <si>
    <t>Emissions by fuel - Eurostat structure (kt of CO2)</t>
  </si>
  <si>
    <t>Emissions</t>
  </si>
  <si>
    <t>Shares of energy consumption in end-uses (in %)</t>
  </si>
  <si>
    <t>Energy consumption by end-uses (ktoe)</t>
  </si>
  <si>
    <t>Energy consumption by fuel - Eurostat structure (ktoe)</t>
  </si>
  <si>
    <t>Energy consumption</t>
  </si>
  <si>
    <t>Avoided energy use (thermal integrity effect)</t>
  </si>
  <si>
    <t>(expressed in kWh/m2 of floor area and adjusted for weather conditions)</t>
  </si>
  <si>
    <t>Energy comfort for space heating purposes</t>
  </si>
  <si>
    <t>U-values (weighted average based on dwellings stock per floor area, W/m2K)</t>
  </si>
  <si>
    <t>Building Characteristics and Energy Comfort</t>
  </si>
  <si>
    <t>New and renovated households useful surface area (in sqm/household)</t>
  </si>
  <si>
    <t>New and renovated households useful surface area (in sqm/capita)</t>
  </si>
  <si>
    <t>Households useful surface area (in sqm/household)</t>
  </si>
  <si>
    <t>Households useful surface area (in sqm/capita)</t>
  </si>
  <si>
    <t>Households size (inhabitants/household)</t>
  </si>
  <si>
    <t>Indicators</t>
  </si>
  <si>
    <t>Relative heating degree-days</t>
  </si>
  <si>
    <t>Mean heating degree-days over period 1980 - 2015</t>
  </si>
  <si>
    <t>Actual heating degree-days</t>
  </si>
  <si>
    <t>New and renovated households useful surface area (in 000 sqm)</t>
  </si>
  <si>
    <t>Total households useful surface area (in 000 sqm)</t>
  </si>
  <si>
    <t>Population (inhabitants)</t>
  </si>
  <si>
    <t>Gases incl. biogas</t>
  </si>
  <si>
    <t>Gas/Diesel oil incl. biofuels (GDO)</t>
  </si>
  <si>
    <t>Air conditioning</t>
  </si>
  <si>
    <t>Space cooling</t>
  </si>
  <si>
    <t>Circulation</t>
  </si>
  <si>
    <t>Conventional electric heating</t>
  </si>
  <si>
    <t>Advanced electric heating</t>
  </si>
  <si>
    <t>Stock of households</t>
  </si>
  <si>
    <t>Electricity in circulation</t>
  </si>
  <si>
    <t>Final energy consumption (ktoe)</t>
  </si>
  <si>
    <t>Thermal energy service (ktoe useful)</t>
  </si>
  <si>
    <t>Ratio of energy service to energy consumption</t>
  </si>
  <si>
    <t>CO2 emissions (kt CO2)</t>
  </si>
  <si>
    <t>Final energy consumption (kWh / household)</t>
  </si>
  <si>
    <t>Thermal energy service (kWh useful / household)</t>
  </si>
  <si>
    <t>CO2 emissions (kg CO2 / household)</t>
  </si>
  <si>
    <t>Final energy consumption (kWh / sqm)</t>
  </si>
  <si>
    <t>Thermal energy service (kWh useful / sqm)</t>
  </si>
  <si>
    <t>CO2 emissions (kg CO2 / sqm)</t>
  </si>
  <si>
    <t>Lighting and other electricity uses</t>
  </si>
  <si>
    <t>Brown appliances</t>
  </si>
  <si>
    <t>White appliances</t>
  </si>
  <si>
    <t>Penetration factor (appliances per household)</t>
  </si>
  <si>
    <t>W per new appliance (in average operating mode)</t>
  </si>
  <si>
    <t>W per appliance (in average operating mode)</t>
  </si>
  <si>
    <t>Operating hours per appliance</t>
  </si>
  <si>
    <t>Number of replaced appliances</t>
  </si>
  <si>
    <t>Number of new appliances</t>
  </si>
  <si>
    <t>Total number of appliances</t>
  </si>
  <si>
    <t>Total MW installed (in average operating mode)</t>
  </si>
  <si>
    <t>Lumens per useful surface area (lumen per sqm)</t>
  </si>
  <si>
    <t>Electric</t>
  </si>
  <si>
    <t>Water heating: Electric + solar</t>
  </si>
  <si>
    <t>Water heating: Electric</t>
  </si>
  <si>
    <t>Water heating: LPG + solar</t>
  </si>
  <si>
    <t>Water heating: LPG</t>
  </si>
  <si>
    <t>Household type: Conventional electric heating</t>
  </si>
  <si>
    <t>Household type: Advanced electric heating</t>
  </si>
  <si>
    <t>Water heating: DHE shd + solar</t>
  </si>
  <si>
    <t>Water heating: DHE shd</t>
  </si>
  <si>
    <t>Derived heat (DHE)</t>
  </si>
  <si>
    <t>Household type: Derived heat</t>
  </si>
  <si>
    <t>Water heating: GEO shd + solar</t>
  </si>
  <si>
    <t>Water heating: GEO shd</t>
  </si>
  <si>
    <t>Geothermal energy (GEO)</t>
  </si>
  <si>
    <t>Household type: Geothermal Energy</t>
  </si>
  <si>
    <t>Water heating: BMS shd + solar</t>
  </si>
  <si>
    <t>Water heating: BMS shd</t>
  </si>
  <si>
    <t>Biomass and wastes (BMS)</t>
  </si>
  <si>
    <t>Household type: Biomass and wastes</t>
  </si>
  <si>
    <t>Water heating: NGS shd + solar</t>
  </si>
  <si>
    <t>Water heating: NGS shd</t>
  </si>
  <si>
    <t>Gases incl. biogas (NGS)</t>
  </si>
  <si>
    <t>Household type: Gas</t>
  </si>
  <si>
    <t>GDO</t>
  </si>
  <si>
    <t>Water heating: GDO shd + solar</t>
  </si>
  <si>
    <t>Water heating: GDO shd</t>
  </si>
  <si>
    <t>Gas/diesel oil incl. biofuels (GDO)</t>
  </si>
  <si>
    <t>Household type: Diesel oil</t>
  </si>
  <si>
    <t>Water heating: LPG shd + solar</t>
  </si>
  <si>
    <t>Water heating: LPG shd</t>
  </si>
  <si>
    <t>Household type: LPG</t>
  </si>
  <si>
    <t>Water heating: Solids</t>
  </si>
  <si>
    <t>Household type: Solids</t>
  </si>
  <si>
    <t>&lt;=2000</t>
  </si>
  <si>
    <t>Year of installation:</t>
  </si>
  <si>
    <t>[ktoe]</t>
  </si>
  <si>
    <t>[ratio of energy service to energy consumption]</t>
  </si>
  <si>
    <t>[kt CO2]</t>
  </si>
  <si>
    <t>[kWh / household]</t>
  </si>
  <si>
    <t>[kWh useful / household]</t>
  </si>
  <si>
    <t>[kg CO2 / household]</t>
  </si>
  <si>
    <t>[kWh / sqm]</t>
  </si>
  <si>
    <t>[kWh useful / sqm]</t>
  </si>
  <si>
    <t>[kg CO2 / sqm]</t>
  </si>
  <si>
    <t>CO2 emissions per surface area in new and renovated households (kg CO2 / sqm)</t>
  </si>
  <si>
    <t>Thermal energy service per surface area in new and renovated households (kWh useful / sqm)</t>
  </si>
  <si>
    <t>Final energy consumption per surface area in new and renovated households (kWh / sqm)</t>
  </si>
  <si>
    <t>CO2 emissions per household in new and renovated households (kg CO2 / household)</t>
  </si>
  <si>
    <t>Thermal energy service per household in new and renovated households (kWh useful / household)</t>
  </si>
  <si>
    <t>Final energy consumption per household in new and renovated households (kWh / household)</t>
  </si>
  <si>
    <t>CO2 emissions in new and renovated households (kt CO2)</t>
  </si>
  <si>
    <t>System efficiency indicator of new and renovated households (ratio of energy service to energy consumption)</t>
  </si>
  <si>
    <t>Thermal energy service in new and renovated households (ktoe useful)</t>
  </si>
  <si>
    <t>Final energy consumption in new and renovated households (ktoe)</t>
  </si>
  <si>
    <t>Thermal uses of new and renovated households</t>
  </si>
  <si>
    <t>CO2 emissions per surface area (kg CO2 / sqm)</t>
  </si>
  <si>
    <t>Final energy consumption per surface area (kWh / sqm)</t>
  </si>
  <si>
    <t>CO2 emissions per household (kg CO2 / household)</t>
  </si>
  <si>
    <t>Final energy consumption per household (kWh / household)</t>
  </si>
  <si>
    <t>System efficiency indicator (ratio of energy service to energy consumption)</t>
  </si>
  <si>
    <t>Thermal uses of total stock</t>
  </si>
  <si>
    <t>Year:</t>
  </si>
  <si>
    <t>New equipment installations via replacement</t>
  </si>
  <si>
    <t>Gases (incl biogas)</t>
  </si>
  <si>
    <t>JRC-IDEES - Integrated Database of the European Energy System (2000-2015)</t>
  </si>
  <si>
    <t>Residential sector</t>
  </si>
  <si>
    <t>Legal Notice</t>
  </si>
  <si>
    <t>Neither the European Commission nor any person acting on behalf of the Commission is responsible for the use which might be made of this information.</t>
  </si>
  <si>
    <t>Permission to Use</t>
  </si>
  <si>
    <t>Reproduction of the data is authorized provided the source is appropriately acknowledged.</t>
  </si>
  <si>
    <t>JRC-IDEES 2015</t>
  </si>
  <si>
    <t>© European Union</t>
  </si>
  <si>
    <t>CO2 emissions per surface area</t>
  </si>
  <si>
    <t>© European Union 2017-2018</t>
  </si>
  <si>
    <t>version 1.0</t>
  </si>
  <si>
    <t>Consumption expenditure per capita relative to EU28</t>
  </si>
  <si>
    <t>Household consumption expenditure (M€2010)</t>
  </si>
  <si>
    <t>Household consumption expenditure per capita (€2010)</t>
  </si>
  <si>
    <t>Household consumption expenditure per household (€2010)</t>
  </si>
  <si>
    <t>Prepared by JRC C.6</t>
  </si>
  <si>
    <t>The information made available is property of the Joint Research Centre of the European Commission.</t>
  </si>
  <si>
    <t>FR</t>
  </si>
  <si>
    <t>France</t>
  </si>
  <si>
    <t>FR - Residential sector summary</t>
  </si>
  <si>
    <t>FR - Number of households</t>
  </si>
  <si>
    <t>FR - Final energy consumption</t>
  </si>
  <si>
    <t>FR - Thermal energy service</t>
  </si>
  <si>
    <t>FR - System efficiency indicator of total stock</t>
  </si>
  <si>
    <t>FR - CO2 emissions</t>
  </si>
  <si>
    <t>FR - Final energy consumption per household</t>
  </si>
  <si>
    <t>FR - Thermal energy service per household</t>
  </si>
  <si>
    <t>FR - CO2 emissions per household</t>
  </si>
  <si>
    <t>FR - Final energy consumption per surface area</t>
  </si>
  <si>
    <t>FR - Thermal energy service per surface area</t>
  </si>
  <si>
    <t>FR - CO2 emissions per surface area</t>
  </si>
  <si>
    <t>FR - Number of new and renovated households</t>
  </si>
  <si>
    <t>FR - Final energy consumption in new and renovated households</t>
  </si>
  <si>
    <t>FR - Thermal energy service in new and renovated households</t>
  </si>
  <si>
    <t>FR - System efficiency indicator of new and renovated households</t>
  </si>
  <si>
    <t>FR - CO2 emissions in new and renovated households</t>
  </si>
  <si>
    <t>FR - Final energy consumption of new and renovated households (per household)</t>
  </si>
  <si>
    <t>FR - Thermal energy service of new and renovated households (per household)</t>
  </si>
  <si>
    <t>FR - CO2 emissions in new and renovated households (per household)</t>
  </si>
  <si>
    <t>FR - Final energy consumption in new and renovated households per surface area</t>
  </si>
  <si>
    <t>FR - Thermal energy service in new and renovated households per surface area</t>
  </si>
  <si>
    <t>FR - CO2 emissions in new and renovated households per surface area</t>
  </si>
  <si>
    <t>FR - Residential / specific electric uses</t>
  </si>
  <si>
    <t>FR - Refrigerators and freezers</t>
  </si>
  <si>
    <t>FR - Washing machines</t>
  </si>
  <si>
    <t>FR - Clothes dryers</t>
  </si>
  <si>
    <t>FR - Dishwashers</t>
  </si>
  <si>
    <t>FR - TV and multimedia</t>
  </si>
  <si>
    <t>FR - ICT equipment</t>
  </si>
  <si>
    <t>FR - Lighting</t>
  </si>
  <si>
    <t>FR - Other appliances (vacuum cleaners, irons etc.)</t>
  </si>
  <si>
    <t>FR - Number of households (detailed structure)</t>
  </si>
  <si>
    <t>FR - Retired equipment (detailed structure)</t>
  </si>
  <si>
    <t>FR - New equipment installations (detailed structure)</t>
  </si>
  <si>
    <t>FR - New equipment installations in new and renovated households (detailed structure)</t>
  </si>
  <si>
    <t>FR - New equipment installations via replacement (detailed structure)</t>
  </si>
  <si>
    <t>FR - Equipment installations in 2015 - vintage structure</t>
  </si>
  <si>
    <t>FR - Final energy consumption (detailed structure)</t>
  </si>
  <si>
    <t>FR - Thermal energy service (detailed structure)</t>
  </si>
  <si>
    <t>FR - System efficiency indicator (detailed structure)</t>
  </si>
  <si>
    <t>FR - CO2 emissions (detailed structure)</t>
  </si>
  <si>
    <t>FR - Final energy consumption per household (detailed structure)</t>
  </si>
  <si>
    <t>FR - Thermal energy service per household (detailed structure)</t>
  </si>
  <si>
    <t>FR - CO2 emissions per household (detailed structure)</t>
  </si>
  <si>
    <t>FR - Final energy consumption per surface area (detailed structure)</t>
  </si>
  <si>
    <t>FR - Thermal energy service per surface area (detailed structure)</t>
  </si>
  <si>
    <t>FR - CO2 emissions per surface area (detailed structure)</t>
  </si>
  <si>
    <t>FR - Final energy consumption in new and renovated households (detailed structure)</t>
  </si>
  <si>
    <t>FR - Thermal energy service in new and renovated households (detailed structure)</t>
  </si>
  <si>
    <t>FR - System efficiency indicator of new and renovated households (detailed structure)</t>
  </si>
  <si>
    <t>FR - CO2 emissions in new and renovated households (detailed structure)</t>
  </si>
  <si>
    <t>FR - Final energy consumption of new and renovated households (detailed structure)</t>
  </si>
  <si>
    <t>FR - Thermal energy service of new and renovated households (detailed structure)</t>
  </si>
  <si>
    <t>FR - Final energy consumption of new and renovated households per surface area (detailed structure)</t>
  </si>
  <si>
    <t>FR - Thermal energy service of new and renovated households per surface area (detailed structure)</t>
  </si>
  <si>
    <t>FR - CO2 emissions in new and renovated households per surface area (detailed structure)</t>
  </si>
  <si>
    <t>FR - Household type: Solids</t>
  </si>
  <si>
    <t>FR - Household type: LPG</t>
  </si>
  <si>
    <t>FR - Household type: Diesel oil</t>
  </si>
  <si>
    <t>FR - Household type: Gas</t>
  </si>
  <si>
    <t>FR - Household type: Biomass and wastes</t>
  </si>
  <si>
    <t>FR - Household type: Geothermal Energy</t>
  </si>
  <si>
    <t>FR - Household type: Derived heat</t>
  </si>
  <si>
    <t>FR - Household type: Advanced electric heating</t>
  </si>
  <si>
    <t>FR - Household type: Conventional electric heating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</si>
</sst>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164" formatCode="_-* #,##0.00_-;\-* #,##0.00_-;_-* &quot;-&quot;??_-;_-@_-"/>
    <numFmt numFmtId="165" formatCode="#,##0.000;\-#,##0.000;&quot;-&quot;"/>
    <numFmt numFmtId="166" formatCode="#,##0.0;\-#,##0.0;&quot;-&quot;"/>
    <numFmt numFmtId="167" formatCode="#,##0.000;\-#,##0.000;&quot;&quot;"/>
    <numFmt numFmtId="168" formatCode="0.0%;\-0.0%;&quot;-&quot;"/>
    <numFmt numFmtId="169" formatCode="#,##0;\-#,##0;&quot;-&quot;"/>
    <numFmt numFmtId="170" formatCode="0.0;\-0.0;&quot;-&quot;"/>
    <numFmt numFmtId="171" formatCode="#,##0;\-#,##0;&quot;&quot;"/>
    <numFmt numFmtId="172" formatCode="#,##0.00;\-#,##0.00;&quot;-&quot;"/>
    <numFmt numFmtId="173" formatCode="mmmm\ yyyy"/>
    <numFmt numFmtId="174" formatCode="0.0;\-0.0;&quot;&quot;"/>
    <numFmt numFmtId="175" formatCode="0.000;\-0.000;&quot;&quot;"/>
  </numFmts>
  <fonts count="3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9"/>
      <color theme="10"/>
      <name val="Calibri"/>
      <family val="2"/>
      <scheme val="minor"/>
    </font>
    <font>
      <b/>
      <sz val="9"/>
      <color theme="1"/>
      <name val="Calibri"/>
      <family val="2"/>
      <scheme val="minor"/>
    </font>
    <font>
      <vertAlign val="subscript"/>
      <sz val="9"/>
      <color theme="1"/>
      <name val="Calibri"/>
      <family val="2"/>
      <scheme val="minor"/>
    </font>
    <font>
      <b/>
      <sz val="14"/>
      <color rgb="FFFF0000"/>
      <name val="Calibri"/>
      <family val="2"/>
      <scheme val="minor"/>
    </font>
    <font>
      <i/>
      <sz val="9"/>
      <color theme="1"/>
      <name val="Calibri"/>
      <family val="2"/>
      <scheme val="minor"/>
    </font>
    <font>
      <b/>
      <sz val="14"/>
      <color rgb="FF0070C0"/>
      <name val="Calibri"/>
      <family val="2"/>
      <scheme val="minor"/>
    </font>
    <font>
      <sz val="10"/>
      <name val="Arial"/>
      <family val="2"/>
      <charset val="161"/>
    </font>
    <font>
      <sz val="10"/>
      <name val="Arial"/>
      <family val="2"/>
    </font>
    <font>
      <b/>
      <sz val="8"/>
      <color theme="3" tint="-0.499984740745262"/>
      <name val="Calibri"/>
      <family val="2"/>
      <scheme val="minor"/>
    </font>
    <font>
      <sz val="8"/>
      <color theme="3" tint="-0.499984740745262"/>
      <name val="Calibri"/>
      <family val="2"/>
      <scheme val="minor"/>
    </font>
    <font>
      <b/>
      <sz val="8"/>
      <color rgb="FFC00000"/>
      <name val="Calibri"/>
      <family val="2"/>
      <scheme val="minor"/>
    </font>
    <font>
      <sz val="9"/>
      <color rgb="FFC00000"/>
      <name val="Calibri"/>
      <family val="2"/>
      <scheme val="minor"/>
    </font>
    <font>
      <sz val="10"/>
      <color theme="3" tint="-0.499984740745262"/>
      <name val="Calibri"/>
      <family val="2"/>
      <scheme val="minor"/>
    </font>
    <font>
      <b/>
      <sz val="10"/>
      <color rgb="FF002060"/>
      <name val="Calibri"/>
      <family val="2"/>
      <scheme val="minor"/>
    </font>
    <font>
      <sz val="8"/>
      <color rgb="FFC00000"/>
      <name val="Calibri"/>
      <family val="2"/>
      <scheme val="minor"/>
    </font>
    <font>
      <i/>
      <sz val="8"/>
      <color theme="3" tint="-0.499984740745262"/>
      <name val="Calibri"/>
      <family val="2"/>
      <scheme val="minor"/>
    </font>
    <font>
      <b/>
      <sz val="10"/>
      <color theme="9" tint="-0.499984740745262"/>
      <name val="Calibri"/>
      <family val="2"/>
      <scheme val="minor"/>
    </font>
    <font>
      <sz val="8"/>
      <color rgb="FF002060"/>
      <name val="Calibri"/>
      <family val="2"/>
      <scheme val="minor"/>
    </font>
    <font>
      <b/>
      <sz val="8"/>
      <color rgb="FF002060"/>
      <name val="Calibri"/>
      <family val="2"/>
      <scheme val="minor"/>
    </font>
    <font>
      <sz val="10"/>
      <color rgb="FFC00000"/>
      <name val="Calibri"/>
      <family val="2"/>
      <scheme val="minor"/>
    </font>
    <font>
      <sz val="9"/>
      <color theme="3" tint="-0.499984740745262"/>
      <name val="Calibri"/>
      <family val="2"/>
      <scheme val="minor"/>
    </font>
    <font>
      <b/>
      <sz val="9"/>
      <name val="Calibri"/>
      <family val="2"/>
      <scheme val="minor"/>
    </font>
    <font>
      <b/>
      <sz val="20"/>
      <name val="Arial"/>
      <family val="2"/>
    </font>
    <font>
      <b/>
      <sz val="24"/>
      <name val="Arial"/>
      <family val="2"/>
    </font>
    <font>
      <sz val="8"/>
      <name val="Arial"/>
      <family val="2"/>
    </font>
    <font>
      <sz val="8"/>
      <name val="Calibri"/>
      <family val="2"/>
      <scheme val="minor"/>
    </font>
    <font>
      <b/>
      <sz val="22"/>
      <name val="Arial"/>
      <family val="2"/>
    </font>
    <font>
      <b/>
      <u/>
      <sz val="16"/>
      <name val="Arial"/>
      <family val="2"/>
    </font>
    <font>
      <b/>
      <sz val="14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2" tint="-0.499984740745262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/>
      <diagonal/>
    </border>
  </borders>
  <cellStyleXfs count="9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4" fillId="0" borderId="0" applyNumberFormat="0" applyFill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0" fontId="12" fillId="0" borderId="0"/>
    <xf numFmtId="9" fontId="11" fillId="0" borderId="0" applyFont="0" applyFill="0" applyBorder="0" applyAlignment="0" applyProtection="0"/>
    <xf numFmtId="9" fontId="12" fillId="0" borderId="0" applyFont="0" applyFill="0" applyBorder="0" applyAlignment="0" applyProtection="0"/>
  </cellStyleXfs>
  <cellXfs count="216">
    <xf numFmtId="0" fontId="0" fillId="0" borderId="0" xfId="0"/>
    <xf numFmtId="0" fontId="3" fillId="0" borderId="0" xfId="0" applyFont="1" applyAlignment="1">
      <alignment horizontal="left"/>
    </xf>
    <xf numFmtId="0" fontId="5" fillId="0" borderId="0" xfId="3" applyFont="1" applyAlignment="1">
      <alignment horizontal="left" inden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left" indent="1"/>
    </xf>
    <xf numFmtId="0" fontId="5" fillId="0" borderId="0" xfId="3" applyFont="1"/>
    <xf numFmtId="0" fontId="5" fillId="0" borderId="0" xfId="3" applyFont="1" applyAlignment="1">
      <alignment horizontal="left" indent="2"/>
    </xf>
    <xf numFmtId="0" fontId="4" fillId="0" borderId="0" xfId="3"/>
    <xf numFmtId="0" fontId="5" fillId="0" borderId="0" xfId="3" applyFont="1" applyAlignment="1">
      <alignment horizontal="left"/>
    </xf>
    <xf numFmtId="0" fontId="3" fillId="0" borderId="0" xfId="0" applyFont="1"/>
    <xf numFmtId="0" fontId="8" fillId="0" borderId="0" xfId="0" applyFont="1"/>
    <xf numFmtId="0" fontId="9" fillId="0" borderId="1" xfId="0" applyFont="1" applyBorder="1"/>
    <xf numFmtId="0" fontId="9" fillId="0" borderId="0" xfId="0" applyFont="1" applyBorder="1"/>
    <xf numFmtId="0" fontId="10" fillId="0" borderId="0" xfId="0" applyFont="1"/>
    <xf numFmtId="0" fontId="9" fillId="0" borderId="0" xfId="0" applyFont="1"/>
    <xf numFmtId="1" fontId="13" fillId="3" borderId="2" xfId="5" applyNumberFormat="1" applyFont="1" applyFill="1" applyBorder="1" applyAlignment="1">
      <alignment horizontal="center" vertical="center"/>
    </xf>
    <xf numFmtId="0" fontId="14" fillId="2" borderId="0" xfId="5" applyFont="1" applyFill="1" applyAlignment="1">
      <alignment vertical="center"/>
    </xf>
    <xf numFmtId="0" fontId="14" fillId="0" borderId="0" xfId="5" applyFont="1" applyAlignment="1">
      <alignment vertical="center"/>
    </xf>
    <xf numFmtId="166" fontId="14" fillId="2" borderId="1" xfId="1" applyNumberFormat="1" applyFont="1" applyFill="1" applyBorder="1" applyAlignment="1">
      <alignment vertical="center"/>
    </xf>
    <xf numFmtId="0" fontId="14" fillId="0" borderId="1" xfId="5" applyFont="1" applyFill="1" applyBorder="1" applyAlignment="1">
      <alignment horizontal="left" vertical="center" indent="2"/>
    </xf>
    <xf numFmtId="166" fontId="14" fillId="2" borderId="4" xfId="1" applyNumberFormat="1" applyFont="1" applyFill="1" applyBorder="1" applyAlignment="1">
      <alignment vertical="center"/>
    </xf>
    <xf numFmtId="0" fontId="14" fillId="0" borderId="4" xfId="5" applyFont="1" applyFill="1" applyBorder="1" applyAlignment="1">
      <alignment horizontal="left" vertical="center" indent="3"/>
    </xf>
    <xf numFmtId="166" fontId="14" fillId="2" borderId="0" xfId="1" applyNumberFormat="1" applyFont="1" applyFill="1" applyBorder="1" applyAlignment="1">
      <alignment vertical="center"/>
    </xf>
    <xf numFmtId="0" fontId="14" fillId="0" borderId="0" xfId="5" applyFont="1" applyFill="1" applyBorder="1" applyAlignment="1">
      <alignment horizontal="left" vertical="center" indent="3"/>
    </xf>
    <xf numFmtId="166" fontId="14" fillId="2" borderId="5" xfId="1" applyNumberFormat="1" applyFont="1" applyFill="1" applyBorder="1" applyAlignment="1">
      <alignment vertical="center"/>
    </xf>
    <xf numFmtId="0" fontId="14" fillId="0" borderId="5" xfId="5" applyFont="1" applyBorder="1" applyAlignment="1">
      <alignment horizontal="left" vertical="center" indent="2"/>
    </xf>
    <xf numFmtId="166" fontId="15" fillId="4" borderId="3" xfId="5" applyNumberFormat="1" applyFont="1" applyFill="1" applyBorder="1" applyAlignment="1">
      <alignment vertical="center"/>
    </xf>
    <xf numFmtId="0" fontId="16" fillId="4" borderId="3" xfId="5" applyFont="1" applyFill="1" applyBorder="1" applyAlignment="1">
      <alignment horizontal="left" vertical="center" indent="1"/>
    </xf>
    <xf numFmtId="0" fontId="14" fillId="2" borderId="0" xfId="5" applyNumberFormat="1" applyFont="1" applyFill="1" applyAlignment="1">
      <alignment vertical="center"/>
    </xf>
    <xf numFmtId="0" fontId="14" fillId="0" borderId="1" xfId="5" applyFont="1" applyFill="1" applyBorder="1" applyAlignment="1">
      <alignment horizontal="left" vertical="center" indent="3"/>
    </xf>
    <xf numFmtId="166" fontId="14" fillId="0" borderId="0" xfId="1" applyNumberFormat="1" applyFont="1" applyFill="1" applyBorder="1" applyAlignment="1">
      <alignment vertical="center"/>
    </xf>
    <xf numFmtId="166" fontId="15" fillId="4" borderId="5" xfId="5" applyNumberFormat="1" applyFont="1" applyFill="1" applyBorder="1" applyAlignment="1">
      <alignment vertical="center"/>
    </xf>
    <xf numFmtId="0" fontId="16" fillId="4" borderId="5" xfId="5" applyFont="1" applyFill="1" applyBorder="1" applyAlignment="1">
      <alignment horizontal="left" vertical="center" indent="1"/>
    </xf>
    <xf numFmtId="0" fontId="14" fillId="0" borderId="0" xfId="5" applyNumberFormat="1" applyFont="1" applyAlignment="1">
      <alignment vertical="center"/>
    </xf>
    <xf numFmtId="0" fontId="17" fillId="5" borderId="2" xfId="5" applyNumberFormat="1" applyFont="1" applyFill="1" applyBorder="1" applyAlignment="1">
      <alignment vertical="center"/>
    </xf>
    <xf numFmtId="0" fontId="18" fillId="5" borderId="2" xfId="5" applyNumberFormat="1" applyFont="1" applyFill="1" applyBorder="1" applyAlignment="1">
      <alignment horizontal="left" vertical="center"/>
    </xf>
    <xf numFmtId="167" fontId="14" fillId="2" borderId="1" xfId="5" applyNumberFormat="1" applyFont="1" applyFill="1" applyBorder="1" applyAlignment="1">
      <alignment vertical="center"/>
    </xf>
    <xf numFmtId="167" fontId="14" fillId="2" borderId="0" xfId="5" applyNumberFormat="1" applyFont="1" applyFill="1" applyBorder="1" applyAlignment="1">
      <alignment vertical="center"/>
    </xf>
    <xf numFmtId="167" fontId="14" fillId="2" borderId="3" xfId="5" applyNumberFormat="1" applyFont="1" applyFill="1" applyBorder="1" applyAlignment="1">
      <alignment vertical="center"/>
    </xf>
    <xf numFmtId="167" fontId="19" fillId="4" borderId="2" xfId="1" applyNumberFormat="1" applyFont="1" applyFill="1" applyBorder="1" applyAlignment="1">
      <alignment vertical="center"/>
    </xf>
    <xf numFmtId="0" fontId="16" fillId="4" borderId="2" xfId="5" applyFont="1" applyFill="1" applyBorder="1" applyAlignment="1">
      <alignment horizontal="left" vertical="center" indent="1"/>
    </xf>
    <xf numFmtId="168" fontId="14" fillId="2" borderId="2" xfId="5" applyNumberFormat="1" applyFont="1" applyFill="1" applyBorder="1" applyAlignment="1">
      <alignment vertical="center"/>
    </xf>
    <xf numFmtId="0" fontId="20" fillId="0" borderId="2" xfId="5" applyFont="1" applyFill="1" applyBorder="1" applyAlignment="1">
      <alignment horizontal="left" vertical="center" indent="2"/>
    </xf>
    <xf numFmtId="168" fontId="14" fillId="2" borderId="1" xfId="5" applyNumberFormat="1" applyFont="1" applyFill="1" applyBorder="1" applyAlignment="1">
      <alignment vertical="center"/>
    </xf>
    <xf numFmtId="168" fontId="14" fillId="2" borderId="0" xfId="5" applyNumberFormat="1" applyFont="1" applyFill="1" applyBorder="1" applyAlignment="1">
      <alignment vertical="center"/>
    </xf>
    <xf numFmtId="168" fontId="14" fillId="2" borderId="3" xfId="5" applyNumberFormat="1" applyFont="1" applyFill="1" applyBorder="1" applyAlignment="1">
      <alignment vertical="center"/>
    </xf>
    <xf numFmtId="0" fontId="20" fillId="0" borderId="2" xfId="5" applyFont="1" applyBorder="1" applyAlignment="1">
      <alignment horizontal="left" vertical="center" indent="2"/>
    </xf>
    <xf numFmtId="168" fontId="19" fillId="4" borderId="2" xfId="2" applyNumberFormat="1" applyFont="1" applyFill="1" applyBorder="1" applyAlignment="1">
      <alignment vertical="center"/>
    </xf>
    <xf numFmtId="166" fontId="14" fillId="0" borderId="1" xfId="5" applyNumberFormat="1" applyFont="1" applyBorder="1" applyAlignment="1">
      <alignment vertical="center"/>
    </xf>
    <xf numFmtId="0" fontId="14" fillId="2" borderId="1" xfId="5" applyFont="1" applyFill="1" applyBorder="1" applyAlignment="1">
      <alignment horizontal="left" vertical="center" indent="2"/>
    </xf>
    <xf numFmtId="166" fontId="14" fillId="0" borderId="0" xfId="5" applyNumberFormat="1" applyFont="1" applyBorder="1" applyAlignment="1">
      <alignment vertical="center"/>
    </xf>
    <xf numFmtId="0" fontId="14" fillId="2" borderId="0" xfId="5" applyFont="1" applyFill="1" applyBorder="1" applyAlignment="1">
      <alignment horizontal="left" vertical="center" indent="2"/>
    </xf>
    <xf numFmtId="0" fontId="14" fillId="2" borderId="0" xfId="5" applyFont="1" applyFill="1" applyBorder="1" applyAlignment="1">
      <alignment horizontal="left" vertical="center" indent="3"/>
    </xf>
    <xf numFmtId="166" fontId="14" fillId="0" borderId="3" xfId="5" applyNumberFormat="1" applyFont="1" applyBorder="1" applyAlignment="1">
      <alignment vertical="center"/>
    </xf>
    <xf numFmtId="0" fontId="14" fillId="2" borderId="3" xfId="5" applyFont="1" applyFill="1" applyBorder="1" applyAlignment="1">
      <alignment horizontal="left" vertical="center" indent="2"/>
    </xf>
    <xf numFmtId="166" fontId="15" fillId="4" borderId="2" xfId="5" applyNumberFormat="1" applyFont="1" applyFill="1" applyBorder="1" applyAlignment="1">
      <alignment vertical="center"/>
    </xf>
    <xf numFmtId="166" fontId="14" fillId="2" borderId="0" xfId="5" applyNumberFormat="1" applyFont="1" applyFill="1" applyAlignment="1">
      <alignment vertical="center"/>
    </xf>
    <xf numFmtId="166" fontId="14" fillId="0" borderId="1" xfId="5" applyNumberFormat="1" applyFont="1" applyFill="1" applyBorder="1" applyAlignment="1">
      <alignment vertical="center"/>
    </xf>
    <xf numFmtId="166" fontId="14" fillId="0" borderId="3" xfId="5" applyNumberFormat="1" applyFont="1" applyFill="1" applyBorder="1" applyAlignment="1">
      <alignment vertical="center"/>
    </xf>
    <xf numFmtId="0" fontId="14" fillId="0" borderId="3" xfId="5" applyFont="1" applyFill="1" applyBorder="1" applyAlignment="1">
      <alignment horizontal="left" vertical="center" indent="2"/>
    </xf>
    <xf numFmtId="166" fontId="13" fillId="4" borderId="0" xfId="5" applyNumberFormat="1" applyFont="1" applyFill="1" applyBorder="1" applyAlignment="1">
      <alignment vertical="center"/>
    </xf>
    <xf numFmtId="0" fontId="20" fillId="4" borderId="0" xfId="5" applyFont="1" applyFill="1" applyBorder="1" applyAlignment="1">
      <alignment horizontal="left" vertical="center" indent="2"/>
    </xf>
    <xf numFmtId="169" fontId="14" fillId="4" borderId="3" xfId="5" applyNumberFormat="1" applyFont="1" applyFill="1" applyBorder="1" applyAlignment="1">
      <alignment vertical="center"/>
    </xf>
    <xf numFmtId="0" fontId="19" fillId="4" borderId="3" xfId="5" applyFont="1" applyFill="1" applyBorder="1" applyAlignment="1">
      <alignment horizontal="left" vertical="center" indent="1"/>
    </xf>
    <xf numFmtId="165" fontId="13" fillId="4" borderId="3" xfId="5" applyNumberFormat="1" applyFont="1" applyFill="1" applyBorder="1" applyAlignment="1">
      <alignment vertical="center"/>
    </xf>
    <xf numFmtId="165" fontId="14" fillId="0" borderId="1" xfId="5" applyNumberFormat="1" applyFont="1" applyFill="1" applyBorder="1" applyAlignment="1">
      <alignment vertical="center"/>
    </xf>
    <xf numFmtId="0" fontId="13" fillId="0" borderId="1" xfId="5" applyFont="1" applyFill="1" applyBorder="1" applyAlignment="1">
      <alignment horizontal="left" vertical="center" indent="1"/>
    </xf>
    <xf numFmtId="169" fontId="14" fillId="0" borderId="0" xfId="5" applyNumberFormat="1" applyFont="1" applyFill="1" applyBorder="1" applyAlignment="1">
      <alignment vertical="center"/>
    </xf>
    <xf numFmtId="0" fontId="13" fillId="0" borderId="0" xfId="5" applyFont="1" applyFill="1" applyBorder="1" applyAlignment="1">
      <alignment horizontal="left" vertical="center" indent="1"/>
    </xf>
    <xf numFmtId="169" fontId="14" fillId="0" borderId="3" xfId="5" applyNumberFormat="1" applyFont="1" applyFill="1" applyBorder="1" applyAlignment="1">
      <alignment vertical="center"/>
    </xf>
    <xf numFmtId="0" fontId="13" fillId="0" borderId="3" xfId="5" applyFont="1" applyFill="1" applyBorder="1" applyAlignment="1">
      <alignment horizontal="left" vertical="center" indent="1"/>
    </xf>
    <xf numFmtId="167" fontId="14" fillId="0" borderId="1" xfId="5" applyNumberFormat="1" applyFont="1" applyFill="1" applyBorder="1" applyAlignment="1">
      <alignment vertical="center"/>
    </xf>
    <xf numFmtId="167" fontId="14" fillId="0" borderId="0" xfId="5" applyNumberFormat="1" applyFont="1" applyFill="1" applyBorder="1" applyAlignment="1">
      <alignment vertical="center"/>
    </xf>
    <xf numFmtId="165" fontId="14" fillId="0" borderId="0" xfId="5" applyNumberFormat="1" applyFont="1" applyFill="1" applyBorder="1" applyAlignment="1">
      <alignment vertical="center"/>
    </xf>
    <xf numFmtId="165" fontId="14" fillId="0" borderId="3" xfId="5" applyNumberFormat="1" applyFont="1" applyFill="1" applyBorder="1" applyAlignment="1">
      <alignment vertical="center"/>
    </xf>
    <xf numFmtId="0" fontId="20" fillId="0" borderId="1" xfId="5" applyFont="1" applyFill="1" applyBorder="1" applyAlignment="1">
      <alignment horizontal="left" vertical="center"/>
    </xf>
    <xf numFmtId="0" fontId="13" fillId="0" borderId="0" xfId="5" applyFont="1" applyFill="1" applyBorder="1" applyAlignment="1">
      <alignment horizontal="left" vertical="center"/>
    </xf>
    <xf numFmtId="0" fontId="13" fillId="0" borderId="3" xfId="5" applyFont="1" applyFill="1" applyBorder="1" applyAlignment="1">
      <alignment horizontal="left" vertical="center"/>
    </xf>
    <xf numFmtId="171" fontId="14" fillId="0" borderId="1" xfId="5" applyNumberFormat="1" applyFont="1" applyFill="1" applyBorder="1" applyAlignment="1">
      <alignment vertical="center"/>
    </xf>
    <xf numFmtId="0" fontId="13" fillId="0" borderId="1" xfId="5" applyFont="1" applyFill="1" applyBorder="1" applyAlignment="1">
      <alignment horizontal="left" vertical="center"/>
    </xf>
    <xf numFmtId="171" fontId="14" fillId="0" borderId="0" xfId="5" applyNumberFormat="1" applyFont="1" applyFill="1" applyBorder="1" applyAlignment="1">
      <alignment vertical="center"/>
    </xf>
    <xf numFmtId="169" fontId="14" fillId="0" borderId="4" xfId="5" applyNumberFormat="1" applyFont="1" applyFill="1" applyBorder="1" applyAlignment="1">
      <alignment vertical="center"/>
    </xf>
    <xf numFmtId="0" fontId="13" fillId="0" borderId="4" xfId="5" applyFont="1" applyFill="1" applyBorder="1" applyAlignment="1">
      <alignment horizontal="left" vertical="center"/>
    </xf>
    <xf numFmtId="169" fontId="14" fillId="0" borderId="1" xfId="5" applyNumberFormat="1" applyFont="1" applyFill="1" applyBorder="1" applyAlignment="1">
      <alignment vertical="center"/>
    </xf>
    <xf numFmtId="0" fontId="21" fillId="3" borderId="2" xfId="5" applyFont="1" applyFill="1" applyBorder="1" applyAlignment="1">
      <alignment horizontal="left" vertical="center"/>
    </xf>
    <xf numFmtId="169" fontId="14" fillId="2" borderId="1" xfId="1" applyNumberFormat="1" applyFont="1" applyFill="1" applyBorder="1" applyAlignment="1">
      <alignment vertical="center"/>
    </xf>
    <xf numFmtId="169" fontId="14" fillId="2" borderId="0" xfId="1" applyNumberFormat="1" applyFont="1" applyFill="1" applyAlignment="1">
      <alignment vertical="center"/>
    </xf>
    <xf numFmtId="0" fontId="14" fillId="2" borderId="0" xfId="5" applyFont="1" applyFill="1" applyAlignment="1">
      <alignment horizontal="left" vertical="center" indent="2"/>
    </xf>
    <xf numFmtId="169" fontId="22" fillId="4" borderId="2" xfId="1" applyNumberFormat="1" applyFont="1" applyFill="1" applyBorder="1" applyAlignment="1">
      <alignment vertical="center"/>
    </xf>
    <xf numFmtId="0" fontId="23" fillId="4" borderId="2" xfId="5" applyFont="1" applyFill="1" applyBorder="1" applyAlignment="1">
      <alignment horizontal="left" vertical="center" indent="1"/>
    </xf>
    <xf numFmtId="169" fontId="20" fillId="2" borderId="6" xfId="1" applyNumberFormat="1" applyFont="1" applyFill="1" applyBorder="1" applyAlignment="1">
      <alignment vertical="center"/>
    </xf>
    <xf numFmtId="0" fontId="20" fillId="2" borderId="6" xfId="5" applyFont="1" applyFill="1" applyBorder="1" applyAlignment="1">
      <alignment horizontal="left" vertical="center" indent="2"/>
    </xf>
    <xf numFmtId="169" fontId="14" fillId="2" borderId="0" xfId="1" applyNumberFormat="1" applyFont="1" applyFill="1" applyBorder="1" applyAlignment="1">
      <alignment vertical="center"/>
    </xf>
    <xf numFmtId="169" fontId="19" fillId="6" borderId="2" xfId="1" applyNumberFormat="1" applyFont="1" applyFill="1" applyBorder="1" applyAlignment="1">
      <alignment vertical="center"/>
    </xf>
    <xf numFmtId="0" fontId="24" fillId="6" borderId="2" xfId="5" applyFont="1" applyFill="1" applyBorder="1" applyAlignment="1">
      <alignment horizontal="left" vertical="center"/>
    </xf>
    <xf numFmtId="166" fontId="14" fillId="2" borderId="0" xfId="1" applyNumberFormat="1" applyFont="1" applyFill="1" applyAlignment="1">
      <alignment vertical="center"/>
    </xf>
    <xf numFmtId="166" fontId="22" fillId="4" borderId="2" xfId="1" applyNumberFormat="1" applyFont="1" applyFill="1" applyBorder="1" applyAlignment="1">
      <alignment vertical="center"/>
    </xf>
    <xf numFmtId="166" fontId="14" fillId="0" borderId="0" xfId="1" applyNumberFormat="1" applyFont="1" applyFill="1" applyAlignment="1">
      <alignment vertical="center"/>
    </xf>
    <xf numFmtId="166" fontId="14" fillId="2" borderId="6" xfId="1" applyNumberFormat="1" applyFont="1" applyFill="1" applyBorder="1" applyAlignment="1">
      <alignment vertical="center"/>
    </xf>
    <xf numFmtId="0" fontId="14" fillId="2" borderId="6" xfId="5" applyFont="1" applyFill="1" applyBorder="1" applyAlignment="1">
      <alignment horizontal="left" vertical="center" indent="2"/>
    </xf>
    <xf numFmtId="166" fontId="19" fillId="6" borderId="2" xfId="1" applyNumberFormat="1" applyFont="1" applyFill="1" applyBorder="1" applyAlignment="1">
      <alignment vertical="center"/>
    </xf>
    <xf numFmtId="165" fontId="14" fillId="2" borderId="1" xfId="1" applyNumberFormat="1" applyFont="1" applyFill="1" applyBorder="1" applyAlignment="1">
      <alignment vertical="center"/>
    </xf>
    <xf numFmtId="165" fontId="14" fillId="2" borderId="0" xfId="1" applyNumberFormat="1" applyFont="1" applyFill="1" applyAlignment="1">
      <alignment vertical="center"/>
    </xf>
    <xf numFmtId="165" fontId="22" fillId="4" borderId="2" xfId="1" applyNumberFormat="1" applyFont="1" applyFill="1" applyBorder="1" applyAlignment="1">
      <alignment vertical="center"/>
    </xf>
    <xf numFmtId="165" fontId="14" fillId="2" borderId="0" xfId="1" applyNumberFormat="1" applyFont="1" applyFill="1" applyBorder="1" applyAlignment="1">
      <alignment vertical="center"/>
    </xf>
    <xf numFmtId="165" fontId="14" fillId="0" borderId="0" xfId="1" applyNumberFormat="1" applyFont="1" applyFill="1" applyAlignment="1">
      <alignment vertical="center"/>
    </xf>
    <xf numFmtId="165" fontId="14" fillId="2" borderId="6" xfId="1" applyNumberFormat="1" applyFont="1" applyFill="1" applyBorder="1" applyAlignment="1">
      <alignment vertical="center"/>
    </xf>
    <xf numFmtId="165" fontId="19" fillId="6" borderId="2" xfId="1" applyNumberFormat="1" applyFont="1" applyFill="1" applyBorder="1" applyAlignment="1">
      <alignment vertical="center"/>
    </xf>
    <xf numFmtId="0" fontId="21" fillId="3" borderId="2" xfId="5" applyFont="1" applyFill="1" applyBorder="1" applyAlignment="1">
      <alignment horizontal="left" vertical="center" wrapText="1"/>
    </xf>
    <xf numFmtId="166" fontId="14" fillId="0" borderId="0" xfId="5" applyNumberFormat="1" applyFont="1" applyAlignment="1">
      <alignment vertical="center"/>
    </xf>
    <xf numFmtId="166" fontId="23" fillId="6" borderId="2" xfId="5" applyNumberFormat="1" applyFont="1" applyFill="1" applyBorder="1" applyAlignment="1">
      <alignment vertical="center"/>
    </xf>
    <xf numFmtId="0" fontId="18" fillId="6" borderId="2" xfId="5" applyFont="1" applyFill="1" applyBorder="1" applyAlignment="1">
      <alignment horizontal="left" vertical="center"/>
    </xf>
    <xf numFmtId="165" fontId="14" fillId="0" borderId="1" xfId="5" applyNumberFormat="1" applyFont="1" applyBorder="1" applyAlignment="1">
      <alignment vertical="center"/>
    </xf>
    <xf numFmtId="165" fontId="14" fillId="0" borderId="3" xfId="5" applyNumberFormat="1" applyFont="1" applyBorder="1" applyAlignment="1">
      <alignment vertical="center"/>
    </xf>
    <xf numFmtId="165" fontId="15" fillId="4" borderId="2" xfId="5" applyNumberFormat="1" applyFont="1" applyFill="1" applyBorder="1" applyAlignment="1">
      <alignment vertical="center"/>
    </xf>
    <xf numFmtId="165" fontId="14" fillId="0" borderId="0" xfId="5" applyNumberFormat="1" applyFont="1" applyAlignment="1">
      <alignment vertical="center"/>
    </xf>
    <xf numFmtId="165" fontId="23" fillId="6" borderId="2" xfId="2" applyNumberFormat="1" applyFont="1" applyFill="1" applyBorder="1" applyAlignment="1">
      <alignment vertical="center"/>
    </xf>
    <xf numFmtId="170" fontId="14" fillId="0" borderId="1" xfId="5" applyNumberFormat="1" applyFont="1" applyBorder="1" applyAlignment="1">
      <alignment vertical="center"/>
    </xf>
    <xf numFmtId="170" fontId="14" fillId="0" borderId="3" xfId="5" applyNumberFormat="1" applyFont="1" applyBorder="1" applyAlignment="1">
      <alignment vertical="center"/>
    </xf>
    <xf numFmtId="170" fontId="15" fillId="4" borderId="2" xfId="5" applyNumberFormat="1" applyFont="1" applyFill="1" applyBorder="1" applyAlignment="1">
      <alignment vertical="center"/>
    </xf>
    <xf numFmtId="170" fontId="14" fillId="0" borderId="0" xfId="5" applyNumberFormat="1" applyFont="1" applyAlignment="1">
      <alignment vertical="center"/>
    </xf>
    <xf numFmtId="170" fontId="23" fillId="6" borderId="2" xfId="5" applyNumberFormat="1" applyFont="1" applyFill="1" applyBorder="1" applyAlignment="1">
      <alignment vertical="center"/>
    </xf>
    <xf numFmtId="171" fontId="14" fillId="0" borderId="1" xfId="5" applyNumberFormat="1" applyFont="1" applyBorder="1" applyAlignment="1">
      <alignment vertical="center"/>
    </xf>
    <xf numFmtId="171" fontId="14" fillId="0" borderId="3" xfId="5" applyNumberFormat="1" applyFont="1" applyBorder="1" applyAlignment="1">
      <alignment vertical="center"/>
    </xf>
    <xf numFmtId="171" fontId="15" fillId="4" borderId="2" xfId="5" applyNumberFormat="1" applyFont="1" applyFill="1" applyBorder="1" applyAlignment="1">
      <alignment vertical="center"/>
    </xf>
    <xf numFmtId="171" fontId="14" fillId="0" borderId="0" xfId="5" applyNumberFormat="1" applyFont="1" applyAlignment="1">
      <alignment vertical="center"/>
    </xf>
    <xf numFmtId="169" fontId="14" fillId="0" borderId="1" xfId="5" applyNumberFormat="1" applyFont="1" applyBorder="1" applyAlignment="1">
      <alignment vertical="center"/>
    </xf>
    <xf numFmtId="169" fontId="14" fillId="0" borderId="3" xfId="5" applyNumberFormat="1" applyFont="1" applyBorder="1" applyAlignment="1">
      <alignment vertical="center"/>
    </xf>
    <xf numFmtId="169" fontId="15" fillId="4" borderId="2" xfId="5" applyNumberFormat="1" applyFont="1" applyFill="1" applyBorder="1" applyAlignment="1">
      <alignment vertical="center"/>
    </xf>
    <xf numFmtId="169" fontId="14" fillId="0" borderId="0" xfId="5" applyNumberFormat="1" applyFont="1" applyAlignment="1">
      <alignment vertical="center"/>
    </xf>
    <xf numFmtId="166" fontId="14" fillId="4" borderId="1" xfId="5" applyNumberFormat="1" applyFont="1" applyFill="1" applyBorder="1" applyAlignment="1">
      <alignment vertical="center"/>
    </xf>
    <xf numFmtId="0" fontId="25" fillId="4" borderId="1" xfId="5" applyFont="1" applyFill="1" applyBorder="1" applyAlignment="1">
      <alignment horizontal="left" vertical="center"/>
    </xf>
    <xf numFmtId="166" fontId="14" fillId="4" borderId="0" xfId="5" applyNumberFormat="1" applyFont="1" applyFill="1" applyBorder="1" applyAlignment="1">
      <alignment vertical="center"/>
    </xf>
    <xf numFmtId="0" fontId="25" fillId="4" borderId="0" xfId="5" applyFont="1" applyFill="1" applyBorder="1" applyAlignment="1">
      <alignment horizontal="left" vertical="center"/>
    </xf>
    <xf numFmtId="165" fontId="14" fillId="4" borderId="3" xfId="5" applyNumberFormat="1" applyFont="1" applyFill="1" applyBorder="1" applyAlignment="1">
      <alignment vertical="center"/>
    </xf>
    <xf numFmtId="0" fontId="25" fillId="4" borderId="3" xfId="5" applyFont="1" applyFill="1" applyBorder="1" applyAlignment="1">
      <alignment horizontal="left" vertical="center"/>
    </xf>
    <xf numFmtId="0" fontId="17" fillId="2" borderId="0" xfId="5" applyFont="1" applyFill="1" applyAlignment="1">
      <alignment horizontal="left" vertical="center"/>
    </xf>
    <xf numFmtId="166" fontId="14" fillId="4" borderId="3" xfId="5" applyNumberFormat="1" applyFont="1" applyFill="1" applyBorder="1" applyAlignment="1">
      <alignment vertical="center"/>
    </xf>
    <xf numFmtId="170" fontId="14" fillId="0" borderId="0" xfId="5" applyNumberFormat="1" applyFont="1" applyBorder="1" applyAlignment="1">
      <alignment vertical="center"/>
    </xf>
    <xf numFmtId="0" fontId="17" fillId="2" borderId="0" xfId="5" applyFont="1" applyFill="1" applyBorder="1" applyAlignment="1">
      <alignment horizontal="left" vertical="center"/>
    </xf>
    <xf numFmtId="170" fontId="14" fillId="4" borderId="2" xfId="5" applyNumberFormat="1" applyFont="1" applyFill="1" applyBorder="1" applyAlignment="1">
      <alignment vertical="center"/>
    </xf>
    <xf numFmtId="0" fontId="25" fillId="4" borderId="2" xfId="5" applyFont="1" applyFill="1" applyBorder="1" applyAlignment="1">
      <alignment horizontal="left" vertical="center"/>
    </xf>
    <xf numFmtId="169" fontId="14" fillId="4" borderId="1" xfId="5" applyNumberFormat="1" applyFont="1" applyFill="1" applyBorder="1" applyAlignment="1">
      <alignment vertical="center"/>
    </xf>
    <xf numFmtId="169" fontId="14" fillId="4" borderId="0" xfId="5" applyNumberFormat="1" applyFont="1" applyFill="1" applyBorder="1" applyAlignment="1">
      <alignment vertical="center"/>
    </xf>
    <xf numFmtId="166" fontId="14" fillId="4" borderId="2" xfId="5" applyNumberFormat="1" applyFont="1" applyFill="1" applyBorder="1" applyAlignment="1">
      <alignment vertical="center"/>
    </xf>
    <xf numFmtId="169" fontId="22" fillId="6" borderId="7" xfId="1" applyNumberFormat="1" applyFont="1" applyFill="1" applyBorder="1" applyAlignment="1">
      <alignment vertical="center"/>
    </xf>
    <xf numFmtId="0" fontId="23" fillId="6" borderId="7" xfId="5" applyFont="1" applyFill="1" applyBorder="1" applyAlignment="1">
      <alignment horizontal="left" vertical="center" indent="2"/>
    </xf>
    <xf numFmtId="0" fontId="14" fillId="0" borderId="4" xfId="5" applyFont="1" applyFill="1" applyBorder="1" applyAlignment="1">
      <alignment horizontal="left" vertical="center" indent="4"/>
    </xf>
    <xf numFmtId="0" fontId="14" fillId="0" borderId="0" xfId="5" applyFont="1" applyFill="1" applyBorder="1" applyAlignment="1">
      <alignment horizontal="left" vertical="center" indent="4"/>
    </xf>
    <xf numFmtId="169" fontId="22" fillId="6" borderId="5" xfId="1" applyNumberFormat="1" applyFont="1" applyFill="1" applyBorder="1" applyAlignment="1">
      <alignment vertical="center"/>
    </xf>
    <xf numFmtId="0" fontId="23" fillId="6" borderId="5" xfId="5" applyFont="1" applyFill="1" applyBorder="1" applyAlignment="1">
      <alignment horizontal="left" vertical="center" indent="2"/>
    </xf>
    <xf numFmtId="169" fontId="15" fillId="5" borderId="5" xfId="5" applyNumberFormat="1" applyFont="1" applyFill="1" applyBorder="1" applyAlignment="1">
      <alignment vertical="center"/>
    </xf>
    <xf numFmtId="0" fontId="16" fillId="5" borderId="5" xfId="5" applyFont="1" applyFill="1" applyBorder="1" applyAlignment="1">
      <alignment horizontal="left" vertical="center" indent="1"/>
    </xf>
    <xf numFmtId="169" fontId="14" fillId="2" borderId="0" xfId="5" applyNumberFormat="1" applyFont="1" applyFill="1" applyAlignment="1">
      <alignment vertical="center"/>
    </xf>
    <xf numFmtId="1" fontId="13" fillId="7" borderId="2" xfId="5" applyNumberFormat="1" applyFont="1" applyFill="1" applyBorder="1" applyAlignment="1">
      <alignment horizontal="center" vertical="center"/>
    </xf>
    <xf numFmtId="1" fontId="13" fillId="7" borderId="2" xfId="5" applyNumberFormat="1" applyFont="1" applyFill="1" applyBorder="1" applyAlignment="1">
      <alignment horizontal="right" vertical="center"/>
    </xf>
    <xf numFmtId="166" fontId="14" fillId="0" borderId="0" xfId="5" applyNumberFormat="1" applyFont="1" applyFill="1" applyBorder="1" applyAlignment="1">
      <alignment vertical="center"/>
    </xf>
    <xf numFmtId="166" fontId="22" fillId="6" borderId="2" xfId="1" applyNumberFormat="1" applyFont="1" applyFill="1" applyBorder="1" applyAlignment="1">
      <alignment vertical="center"/>
    </xf>
    <xf numFmtId="0" fontId="23" fillId="6" borderId="2" xfId="5" applyFont="1" applyFill="1" applyBorder="1" applyAlignment="1">
      <alignment horizontal="left" vertical="center" indent="2"/>
    </xf>
    <xf numFmtId="0" fontId="14" fillId="0" borderId="1" xfId="5" applyFont="1" applyFill="1" applyBorder="1" applyAlignment="1">
      <alignment horizontal="left" vertical="center" indent="4"/>
    </xf>
    <xf numFmtId="166" fontId="14" fillId="4" borderId="4" xfId="5" applyNumberFormat="1" applyFont="1" applyFill="1" applyBorder="1" applyAlignment="1">
      <alignment vertical="center"/>
    </xf>
    <xf numFmtId="0" fontId="14" fillId="4" borderId="4" xfId="5" applyFont="1" applyFill="1" applyBorder="1" applyAlignment="1">
      <alignment horizontal="left" vertical="center" indent="3"/>
    </xf>
    <xf numFmtId="166" fontId="14" fillId="4" borderId="8" xfId="5" applyNumberFormat="1" applyFont="1" applyFill="1" applyBorder="1" applyAlignment="1">
      <alignment vertical="center"/>
    </xf>
    <xf numFmtId="0" fontId="14" fillId="4" borderId="8" xfId="5" applyFont="1" applyFill="1" applyBorder="1" applyAlignment="1">
      <alignment horizontal="left" vertical="center" indent="3"/>
    </xf>
    <xf numFmtId="166" fontId="14" fillId="0" borderId="4" xfId="5" applyNumberFormat="1" applyFont="1" applyFill="1" applyBorder="1" applyAlignment="1">
      <alignment vertical="center"/>
    </xf>
    <xf numFmtId="166" fontId="14" fillId="0" borderId="8" xfId="5" applyNumberFormat="1" applyFont="1" applyFill="1" applyBorder="1" applyAlignment="1">
      <alignment vertical="center"/>
    </xf>
    <xf numFmtId="0" fontId="14" fillId="0" borderId="8" xfId="5" applyFont="1" applyFill="1" applyBorder="1" applyAlignment="1">
      <alignment horizontal="left" vertical="center" indent="4"/>
    </xf>
    <xf numFmtId="0" fontId="14" fillId="4" borderId="0" xfId="5" applyFont="1" applyFill="1" applyBorder="1" applyAlignment="1">
      <alignment horizontal="left" vertical="center" indent="3"/>
    </xf>
    <xf numFmtId="166" fontId="15" fillId="5" borderId="5" xfId="5" applyNumberFormat="1" applyFont="1" applyFill="1" applyBorder="1" applyAlignment="1">
      <alignment vertical="center"/>
    </xf>
    <xf numFmtId="165" fontId="22" fillId="6" borderId="2" xfId="1" applyNumberFormat="1" applyFont="1" applyFill="1" applyBorder="1" applyAlignment="1">
      <alignment vertical="center"/>
    </xf>
    <xf numFmtId="165" fontId="14" fillId="4" borderId="4" xfId="5" applyNumberFormat="1" applyFont="1" applyFill="1" applyBorder="1" applyAlignment="1">
      <alignment vertical="center"/>
    </xf>
    <xf numFmtId="165" fontId="14" fillId="4" borderId="8" xfId="5" applyNumberFormat="1" applyFont="1" applyFill="1" applyBorder="1" applyAlignment="1">
      <alignment vertical="center"/>
    </xf>
    <xf numFmtId="165" fontId="14" fillId="0" borderId="4" xfId="5" applyNumberFormat="1" applyFont="1" applyFill="1" applyBorder="1" applyAlignment="1">
      <alignment vertical="center"/>
    </xf>
    <xf numFmtId="165" fontId="14" fillId="0" borderId="8" xfId="5" applyNumberFormat="1" applyFont="1" applyFill="1" applyBorder="1" applyAlignment="1">
      <alignment vertical="center"/>
    </xf>
    <xf numFmtId="165" fontId="14" fillId="4" borderId="0" xfId="5" applyNumberFormat="1" applyFont="1" applyFill="1" applyBorder="1" applyAlignment="1">
      <alignment vertical="center"/>
    </xf>
    <xf numFmtId="165" fontId="15" fillId="5" borderId="5" xfId="5" applyNumberFormat="1" applyFont="1" applyFill="1" applyBorder="1" applyAlignment="1">
      <alignment vertical="center"/>
    </xf>
    <xf numFmtId="172" fontId="14" fillId="0" borderId="1" xfId="5" applyNumberFormat="1" applyFont="1" applyFill="1" applyBorder="1" applyAlignment="1">
      <alignment vertical="center"/>
    </xf>
    <xf numFmtId="172" fontId="14" fillId="0" borderId="0" xfId="5" applyNumberFormat="1" applyFont="1" applyFill="1" applyBorder="1" applyAlignment="1">
      <alignment vertical="center"/>
    </xf>
    <xf numFmtId="172" fontId="22" fillId="6" borderId="2" xfId="1" applyNumberFormat="1" applyFont="1" applyFill="1" applyBorder="1" applyAlignment="1">
      <alignment vertical="center"/>
    </xf>
    <xf numFmtId="172" fontId="14" fillId="4" borderId="4" xfId="5" applyNumberFormat="1" applyFont="1" applyFill="1" applyBorder="1" applyAlignment="1">
      <alignment vertical="center"/>
    </xf>
    <xf numFmtId="172" fontId="14" fillId="4" borderId="8" xfId="5" applyNumberFormat="1" applyFont="1" applyFill="1" applyBorder="1" applyAlignment="1">
      <alignment vertical="center"/>
    </xf>
    <xf numFmtId="172" fontId="14" fillId="0" borderId="4" xfId="5" applyNumberFormat="1" applyFont="1" applyFill="1" applyBorder="1" applyAlignment="1">
      <alignment vertical="center"/>
    </xf>
    <xf numFmtId="172" fontId="14" fillId="0" borderId="8" xfId="5" applyNumberFormat="1" applyFont="1" applyFill="1" applyBorder="1" applyAlignment="1">
      <alignment vertical="center"/>
    </xf>
    <xf numFmtId="172" fontId="14" fillId="4" borderId="0" xfId="5" applyNumberFormat="1" applyFont="1" applyFill="1" applyBorder="1" applyAlignment="1">
      <alignment vertical="center"/>
    </xf>
    <xf numFmtId="172" fontId="15" fillId="5" borderId="5" xfId="5" applyNumberFormat="1" applyFont="1" applyFill="1" applyBorder="1" applyAlignment="1">
      <alignment vertical="center"/>
    </xf>
    <xf numFmtId="0" fontId="14" fillId="8" borderId="2" xfId="5" applyNumberFormat="1" applyFont="1" applyFill="1" applyBorder="1" applyAlignment="1">
      <alignment vertical="center"/>
    </xf>
    <xf numFmtId="169" fontId="14" fillId="8" borderId="2" xfId="5" applyNumberFormat="1" applyFont="1" applyFill="1" applyBorder="1" applyAlignment="1">
      <alignment vertical="center"/>
    </xf>
    <xf numFmtId="0" fontId="26" fillId="8" borderId="2" xfId="5" applyFont="1" applyFill="1" applyBorder="1" applyAlignment="1">
      <alignment horizontal="left" vertical="center"/>
    </xf>
    <xf numFmtId="171" fontId="22" fillId="6" borderId="7" xfId="1" applyNumberFormat="1" applyFont="1" applyFill="1" applyBorder="1" applyAlignment="1">
      <alignment vertical="center"/>
    </xf>
    <xf numFmtId="171" fontId="22" fillId="6" borderId="5" xfId="1" applyNumberFormat="1" applyFont="1" applyFill="1" applyBorder="1" applyAlignment="1">
      <alignment vertical="center"/>
    </xf>
    <xf numFmtId="1" fontId="13" fillId="3" borderId="2" xfId="5" applyNumberFormat="1" applyFont="1" applyFill="1" applyBorder="1" applyAlignment="1">
      <alignment horizontal="right" vertical="center"/>
    </xf>
    <xf numFmtId="0" fontId="23" fillId="6" borderId="7" xfId="5" applyFont="1" applyFill="1" applyBorder="1" applyAlignment="1">
      <alignment horizontal="left" vertical="center" indent="3"/>
    </xf>
    <xf numFmtId="0" fontId="23" fillId="6" borderId="5" xfId="5" applyFont="1" applyFill="1" applyBorder="1" applyAlignment="1">
      <alignment horizontal="left" vertical="center" indent="3"/>
    </xf>
    <xf numFmtId="0" fontId="16" fillId="5" borderId="5" xfId="5" applyFont="1" applyFill="1" applyBorder="1" applyAlignment="1">
      <alignment horizontal="left" vertical="center" indent="2"/>
    </xf>
    <xf numFmtId="0" fontId="27" fillId="0" borderId="2" xfId="6" applyFont="1" applyBorder="1" applyAlignment="1">
      <alignment vertical="center"/>
    </xf>
    <xf numFmtId="0" fontId="28" fillId="0" borderId="2" xfId="6" applyFont="1" applyBorder="1" applyAlignment="1">
      <alignment vertical="center"/>
    </xf>
    <xf numFmtId="0" fontId="29" fillId="0" borderId="2" xfId="6" applyFont="1" applyBorder="1" applyAlignment="1">
      <alignment vertical="center"/>
    </xf>
    <xf numFmtId="0" fontId="29" fillId="0" borderId="0" xfId="6" applyFont="1" applyAlignment="1">
      <alignment vertical="center"/>
    </xf>
    <xf numFmtId="0" fontId="30" fillId="0" borderId="0" xfId="6" applyFont="1" applyAlignment="1">
      <alignment vertical="center"/>
    </xf>
    <xf numFmtId="0" fontId="29" fillId="0" borderId="0" xfId="6" applyFont="1" applyAlignment="1">
      <alignment horizontal="center" vertical="center"/>
    </xf>
    <xf numFmtId="0" fontId="27" fillId="0" borderId="0" xfId="6" applyFont="1" applyBorder="1" applyAlignment="1">
      <alignment horizontal="left" vertical="center"/>
    </xf>
    <xf numFmtId="0" fontId="31" fillId="0" borderId="0" xfId="6" applyFont="1" applyBorder="1" applyAlignment="1">
      <alignment horizontal="left" vertical="center"/>
    </xf>
    <xf numFmtId="0" fontId="27" fillId="0" borderId="0" xfId="6" applyFont="1" applyBorder="1" applyAlignment="1">
      <alignment horizontal="right" vertical="center"/>
    </xf>
    <xf numFmtId="0" fontId="31" fillId="0" borderId="0" xfId="6" applyFont="1" applyAlignment="1">
      <alignment vertical="center"/>
    </xf>
    <xf numFmtId="0" fontId="28" fillId="0" borderId="0" xfId="6" applyFont="1" applyAlignment="1">
      <alignment vertical="center"/>
    </xf>
    <xf numFmtId="0" fontId="32" fillId="0" borderId="0" xfId="6" applyFont="1" applyAlignment="1">
      <alignment horizontal="left" vertical="center"/>
    </xf>
    <xf numFmtId="173" fontId="33" fillId="0" borderId="0" xfId="6" quotePrefix="1" applyNumberFormat="1" applyFont="1" applyAlignment="1">
      <alignment horizontal="left" vertical="center"/>
    </xf>
    <xf numFmtId="0" fontId="12" fillId="0" borderId="0" xfId="6" applyFont="1" applyAlignment="1">
      <alignment vertical="center"/>
    </xf>
    <xf numFmtId="0" fontId="2" fillId="0" borderId="0" xfId="0" applyFont="1" applyAlignment="1">
      <alignment vertical="center"/>
    </xf>
    <xf numFmtId="0" fontId="12" fillId="0" borderId="0" xfId="6" applyFont="1" applyAlignment="1">
      <alignment horizontal="center" vertical="center"/>
    </xf>
    <xf numFmtId="0" fontId="12" fillId="0" borderId="0" xfId="6" applyFont="1" applyAlignment="1">
      <alignment horizontal="right" vertical="center"/>
    </xf>
    <xf numFmtId="174" fontId="14" fillId="0" borderId="3" xfId="5" applyNumberFormat="1" applyFont="1" applyFill="1" applyBorder="1" applyAlignment="1">
      <alignment vertical="center"/>
    </xf>
    <xf numFmtId="174" fontId="14" fillId="0" borderId="0" xfId="5" applyNumberFormat="1" applyFont="1" applyFill="1" applyBorder="1" applyAlignment="1">
      <alignment vertical="center"/>
    </xf>
    <xf numFmtId="175" fontId="14" fillId="0" borderId="1" xfId="5" applyNumberFormat="1" applyFont="1" applyFill="1" applyBorder="1" applyAlignment="1">
      <alignment vertical="center"/>
    </xf>
    <xf numFmtId="0" fontId="12" fillId="0" borderId="0" xfId="6" applyFont="1" applyAlignment="1">
      <alignment horizontal="center" vertical="center"/>
    </xf>
    <xf numFmtId="1" fontId="13" fillId="3" borderId="2" xfId="5" applyNumberFormat="1" applyFont="1" applyFill="1" applyBorder="1" applyAlignment="1">
      <alignment horizontal="center" vertical="center"/>
    </xf>
  </cellXfs>
  <cellStyles count="9">
    <cellStyle name="Comma" xfId="1" builtinId="3"/>
    <cellStyle name="Comma 2" xfId="4"/>
    <cellStyle name="Hyperlink" xfId="3" builtinId="8"/>
    <cellStyle name="Normal" xfId="0" builtinId="0"/>
    <cellStyle name="Normal 2" xfId="5"/>
    <cellStyle name="Normal 3" xfId="6"/>
    <cellStyle name="Percent" xfId="2" builtinId="5"/>
    <cellStyle name="Percent 2" xfId="7"/>
    <cellStyle name="Percent 3" xfId="8"/>
  </cellStyles>
  <dxfs count="1"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" Type="http://schemas.openxmlformats.org/officeDocument/2006/relationships/worksheet" Target="worksheets/sheet7.xml"/><Relationship Id="rId71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worksheet" Target="worksheets/sheet6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29</xdr:row>
      <xdr:rowOff>0</xdr:rowOff>
    </xdr:from>
    <xdr:to>
      <xdr:col>3</xdr:col>
      <xdr:colOff>2877561</xdr:colOff>
      <xdr:row>41</xdr:row>
      <xdr:rowOff>47322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58200" y="4133850"/>
          <a:ext cx="2877561" cy="20094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pageSetUpPr fitToPage="1"/>
  </sheetPr>
  <dimension ref="A9:L75"/>
  <sheetViews>
    <sheetView showGridLines="0" tabSelected="1" zoomScale="80" zoomScaleNormal="80" workbookViewId="0"/>
  </sheetViews>
  <sheetFormatPr defaultRowHeight="11.25" x14ac:dyDescent="0.25"/>
  <cols>
    <col min="1" max="1" width="9.7109375" style="198" customWidth="1"/>
    <col min="2" max="2" width="9.7109375" style="199" customWidth="1"/>
    <col min="3" max="3" width="107.42578125" style="197" customWidth="1"/>
    <col min="4" max="4" width="44.7109375" style="197" customWidth="1"/>
    <col min="5" max="6" width="9.7109375" style="197" customWidth="1"/>
    <col min="7" max="16384" width="9.140625" style="197"/>
  </cols>
  <sheetData>
    <row r="9" spans="1:10" ht="30" x14ac:dyDescent="0.25">
      <c r="A9" s="194"/>
      <c r="B9" s="195" t="s">
        <v>204</v>
      </c>
      <c r="C9" s="196"/>
      <c r="D9" s="196"/>
      <c r="E9" s="196"/>
      <c r="F9" s="196"/>
    </row>
    <row r="10" spans="1:10" hidden="1" x14ac:dyDescent="0.25"/>
    <row r="11" spans="1:10" hidden="1" x14ac:dyDescent="0.25">
      <c r="B11" s="198"/>
      <c r="C11" s="198"/>
    </row>
    <row r="12" spans="1:10" ht="11.25" hidden="1" customHeight="1" x14ac:dyDescent="0.25">
      <c r="B12" s="198"/>
      <c r="C12" s="198"/>
    </row>
    <row r="13" spans="1:10" s="198" customFormat="1" ht="11.25" hidden="1" customHeight="1" x14ac:dyDescent="0.25">
      <c r="D13" s="197"/>
      <c r="E13" s="197"/>
      <c r="F13" s="197"/>
      <c r="G13" s="197"/>
      <c r="H13" s="197"/>
      <c r="I13" s="197"/>
      <c r="J13" s="197"/>
    </row>
    <row r="14" spans="1:10" s="198" customFormat="1" ht="12.75" customHeight="1" x14ac:dyDescent="0.25">
      <c r="D14" s="197"/>
      <c r="E14" s="197"/>
      <c r="F14" s="197"/>
      <c r="G14" s="197"/>
      <c r="H14" s="197"/>
      <c r="I14" s="197"/>
      <c r="J14" s="197"/>
    </row>
    <row r="15" spans="1:10" s="198" customFormat="1" ht="12.75" customHeight="1" x14ac:dyDescent="0.25">
      <c r="D15" s="197"/>
      <c r="E15" s="197"/>
      <c r="F15" s="197"/>
      <c r="G15" s="197"/>
      <c r="H15" s="197"/>
      <c r="I15" s="197"/>
      <c r="J15" s="197"/>
    </row>
    <row r="16" spans="1:10" s="198" customFormat="1" ht="12.75" customHeight="1" x14ac:dyDescent="0.25">
      <c r="D16" s="197"/>
      <c r="E16" s="197"/>
      <c r="F16" s="197"/>
      <c r="G16" s="197"/>
      <c r="H16" s="197"/>
      <c r="I16" s="197"/>
      <c r="J16" s="197"/>
    </row>
    <row r="17" spans="1:10" s="198" customFormat="1" ht="12.75" customHeight="1" x14ac:dyDescent="0.25">
      <c r="D17" s="197"/>
      <c r="E17" s="197"/>
      <c r="F17" s="197"/>
      <c r="G17" s="197"/>
      <c r="H17" s="197"/>
      <c r="I17" s="197"/>
      <c r="J17" s="197"/>
    </row>
    <row r="18" spans="1:10" s="198" customFormat="1" ht="12.75" customHeight="1" x14ac:dyDescent="0.25">
      <c r="D18" s="197"/>
      <c r="E18" s="197"/>
      <c r="F18" s="197"/>
      <c r="G18" s="197"/>
      <c r="H18" s="197"/>
      <c r="I18" s="197"/>
      <c r="J18" s="197"/>
    </row>
    <row r="19" spans="1:10" s="198" customFormat="1" x14ac:dyDescent="0.25">
      <c r="D19" s="197"/>
      <c r="E19" s="197"/>
      <c r="F19" s="197"/>
      <c r="G19" s="197"/>
      <c r="H19" s="197"/>
      <c r="I19" s="197"/>
      <c r="J19" s="197"/>
    </row>
    <row r="20" spans="1:10" s="198" customFormat="1" ht="11.25" customHeight="1" x14ac:dyDescent="0.25">
      <c r="D20" s="197"/>
      <c r="E20" s="197"/>
      <c r="F20" s="197"/>
      <c r="G20" s="197"/>
      <c r="H20" s="197"/>
      <c r="I20" s="197"/>
      <c r="J20" s="197"/>
    </row>
    <row r="21" spans="1:10" s="198" customFormat="1" ht="11.25" customHeight="1" x14ac:dyDescent="0.25">
      <c r="D21" s="197"/>
      <c r="E21" s="197"/>
      <c r="F21" s="197"/>
      <c r="G21" s="197"/>
      <c r="H21" s="197"/>
      <c r="I21" s="197"/>
      <c r="J21" s="197"/>
    </row>
    <row r="22" spans="1:10" s="198" customFormat="1" ht="11.25" customHeight="1" x14ac:dyDescent="0.25">
      <c r="B22" s="199"/>
      <c r="C22" s="197"/>
      <c r="D22" s="197"/>
      <c r="E22" s="197"/>
      <c r="F22" s="197"/>
      <c r="G22" s="197"/>
      <c r="H22" s="197"/>
      <c r="I22" s="197"/>
      <c r="J22" s="197"/>
    </row>
    <row r="23" spans="1:10" s="198" customFormat="1" ht="27.75" x14ac:dyDescent="0.25">
      <c r="B23" s="200"/>
      <c r="C23" s="201" t="s">
        <v>222</v>
      </c>
      <c r="D23" s="202"/>
      <c r="E23" s="197"/>
      <c r="F23" s="197"/>
      <c r="G23" s="197"/>
      <c r="H23" s="197"/>
      <c r="I23" s="197"/>
      <c r="J23" s="197"/>
    </row>
    <row r="24" spans="1:10" s="198" customFormat="1" ht="11.25" customHeight="1" x14ac:dyDescent="0.25">
      <c r="B24" s="199"/>
      <c r="C24" s="197"/>
      <c r="D24" s="197"/>
      <c r="E24" s="197"/>
      <c r="F24" s="197"/>
      <c r="G24" s="197"/>
      <c r="H24" s="197"/>
      <c r="I24" s="197"/>
      <c r="J24" s="197"/>
    </row>
    <row r="25" spans="1:10" s="198" customFormat="1" ht="13.5" customHeight="1" x14ac:dyDescent="0.25">
      <c r="B25" s="199"/>
      <c r="C25" s="197"/>
      <c r="D25" s="197"/>
      <c r="E25" s="197"/>
      <c r="F25" s="197"/>
      <c r="G25" s="197"/>
      <c r="H25" s="197"/>
      <c r="I25" s="197"/>
      <c r="J25" s="197"/>
    </row>
    <row r="26" spans="1:10" s="198" customFormat="1" ht="10.5" customHeight="1" x14ac:dyDescent="0.25">
      <c r="B26" s="199"/>
      <c r="C26" s="197"/>
      <c r="D26" s="197"/>
      <c r="E26" s="197"/>
      <c r="F26" s="197"/>
      <c r="G26" s="197"/>
      <c r="H26" s="197"/>
      <c r="I26" s="197"/>
      <c r="J26" s="197"/>
    </row>
    <row r="27" spans="1:10" x14ac:dyDescent="0.25">
      <c r="A27" s="197"/>
    </row>
    <row r="28" spans="1:10" s="198" customFormat="1" ht="11.25" customHeight="1" x14ac:dyDescent="0.25">
      <c r="B28" s="199"/>
      <c r="C28" s="197"/>
      <c r="D28" s="197"/>
      <c r="E28" s="197"/>
      <c r="F28" s="197"/>
      <c r="G28" s="197"/>
      <c r="H28" s="197"/>
      <c r="I28" s="197"/>
      <c r="J28" s="197"/>
    </row>
    <row r="29" spans="1:10" s="198" customFormat="1" x14ac:dyDescent="0.25">
      <c r="B29" s="199"/>
      <c r="C29" s="197"/>
      <c r="D29" s="197"/>
      <c r="E29" s="197"/>
      <c r="F29" s="197"/>
      <c r="G29" s="197"/>
      <c r="H29" s="197"/>
      <c r="I29" s="197"/>
      <c r="J29" s="197"/>
    </row>
    <row r="30" spans="1:10" s="198" customFormat="1" ht="27.75" x14ac:dyDescent="0.25">
      <c r="B30" s="199"/>
      <c r="C30" s="203" t="s">
        <v>205</v>
      </c>
      <c r="D30" s="197"/>
      <c r="E30" s="197"/>
      <c r="F30" s="197"/>
      <c r="G30" s="197"/>
      <c r="H30" s="197"/>
      <c r="I30" s="197"/>
      <c r="J30" s="197"/>
    </row>
    <row r="31" spans="1:10" s="198" customFormat="1" ht="11.25" customHeight="1" x14ac:dyDescent="0.25">
      <c r="B31" s="199"/>
      <c r="C31" s="204"/>
      <c r="D31" s="197"/>
      <c r="E31" s="197"/>
      <c r="F31" s="197"/>
      <c r="G31" s="197"/>
      <c r="H31" s="197"/>
      <c r="I31" s="197"/>
      <c r="J31" s="197"/>
    </row>
    <row r="32" spans="1:10" s="198" customFormat="1" ht="11.25" customHeight="1" x14ac:dyDescent="0.25">
      <c r="B32" s="199"/>
      <c r="C32" s="204"/>
      <c r="D32" s="197"/>
      <c r="E32" s="197"/>
      <c r="F32" s="197"/>
      <c r="G32" s="197"/>
      <c r="H32" s="197"/>
      <c r="I32" s="197"/>
      <c r="J32" s="197"/>
    </row>
    <row r="33" spans="1:12" s="198" customFormat="1" ht="11.25" customHeight="1" x14ac:dyDescent="0.25">
      <c r="B33" s="199"/>
      <c r="C33" s="197"/>
      <c r="D33" s="197"/>
      <c r="E33" s="197"/>
      <c r="F33" s="197"/>
      <c r="G33" s="197"/>
      <c r="H33" s="197"/>
      <c r="I33" s="197"/>
      <c r="J33" s="197"/>
    </row>
    <row r="34" spans="1:12" s="198" customFormat="1" ht="11.25" customHeight="1" x14ac:dyDescent="0.25">
      <c r="B34" s="199"/>
      <c r="C34" s="197"/>
      <c r="D34" s="197"/>
      <c r="E34" s="197"/>
      <c r="F34" s="197"/>
      <c r="G34" s="197"/>
      <c r="H34" s="197"/>
      <c r="I34" s="197"/>
      <c r="J34" s="197"/>
    </row>
    <row r="35" spans="1:12" s="198" customFormat="1" ht="11.25" customHeight="1" x14ac:dyDescent="0.25">
      <c r="B35" s="199"/>
      <c r="C35" s="197"/>
      <c r="D35" s="197"/>
      <c r="E35" s="197"/>
      <c r="F35" s="197"/>
      <c r="G35" s="197"/>
      <c r="H35" s="197"/>
      <c r="I35" s="197"/>
      <c r="J35" s="197"/>
    </row>
    <row r="36" spans="1:12" s="198" customFormat="1" ht="13.5" customHeight="1" x14ac:dyDescent="0.25">
      <c r="B36" s="199"/>
      <c r="C36" s="197"/>
      <c r="D36" s="197"/>
      <c r="E36" s="197"/>
      <c r="F36" s="197"/>
      <c r="G36" s="197"/>
      <c r="H36" s="197"/>
      <c r="I36" s="197"/>
      <c r="J36" s="197"/>
    </row>
    <row r="37" spans="1:12" s="198" customFormat="1" ht="10.5" customHeight="1" x14ac:dyDescent="0.25">
      <c r="B37" s="199"/>
      <c r="C37" s="197"/>
      <c r="D37" s="197"/>
      <c r="E37" s="197"/>
      <c r="F37" s="197"/>
      <c r="G37" s="197"/>
      <c r="H37" s="197"/>
      <c r="I37" s="197"/>
      <c r="J37" s="197"/>
    </row>
    <row r="38" spans="1:12" x14ac:dyDescent="0.25">
      <c r="A38" s="197"/>
    </row>
    <row r="39" spans="1:12" s="198" customFormat="1" ht="12.75" customHeight="1" x14ac:dyDescent="0.25">
      <c r="B39" s="199"/>
      <c r="C39" s="197"/>
      <c r="E39" s="197"/>
      <c r="F39" s="197"/>
      <c r="G39" s="197"/>
      <c r="H39" s="197"/>
      <c r="I39" s="197"/>
      <c r="J39" s="197"/>
    </row>
    <row r="40" spans="1:12" s="198" customFormat="1" x14ac:dyDescent="0.25">
      <c r="B40" s="199"/>
      <c r="C40" s="197"/>
      <c r="E40" s="197"/>
      <c r="F40" s="197"/>
      <c r="G40" s="197"/>
      <c r="H40" s="197"/>
      <c r="I40" s="197"/>
      <c r="J40" s="197"/>
    </row>
    <row r="41" spans="1:12" s="198" customFormat="1" x14ac:dyDescent="0.25">
      <c r="B41" s="199"/>
      <c r="C41" s="197"/>
      <c r="D41" s="197"/>
      <c r="E41" s="197"/>
      <c r="F41" s="197"/>
      <c r="G41" s="197"/>
      <c r="H41" s="197"/>
      <c r="I41" s="197"/>
      <c r="J41" s="197"/>
    </row>
    <row r="42" spans="1:12" s="198" customFormat="1" ht="12.75" customHeight="1" x14ac:dyDescent="0.25">
      <c r="B42" s="199"/>
      <c r="C42" s="197"/>
      <c r="D42" s="197"/>
      <c r="E42" s="197"/>
      <c r="F42" s="197"/>
      <c r="G42" s="197"/>
      <c r="H42" s="197"/>
      <c r="I42" s="197"/>
      <c r="J42" s="197"/>
    </row>
    <row r="43" spans="1:12" ht="20.25" x14ac:dyDescent="0.25">
      <c r="D43" s="205" t="s">
        <v>219</v>
      </c>
    </row>
    <row r="44" spans="1:12" x14ac:dyDescent="0.25">
      <c r="A44" s="197"/>
      <c r="B44" s="197"/>
    </row>
    <row r="45" spans="1:12" ht="18" x14ac:dyDescent="0.25">
      <c r="A45" s="197"/>
      <c r="B45" s="197"/>
      <c r="D45" s="206">
        <v>43297.736168981479</v>
      </c>
    </row>
    <row r="46" spans="1:12" ht="12.75" x14ac:dyDescent="0.25">
      <c r="A46" s="197"/>
      <c r="B46" s="197"/>
      <c r="G46" s="207"/>
      <c r="H46" s="207"/>
      <c r="I46" s="207"/>
      <c r="J46" s="207"/>
      <c r="K46" s="207"/>
      <c r="L46" s="207"/>
    </row>
    <row r="47" spans="1:12" x14ac:dyDescent="0.25">
      <c r="A47" s="197"/>
      <c r="B47" s="197"/>
    </row>
    <row r="48" spans="1:12" x14ac:dyDescent="0.25">
      <c r="A48" s="197"/>
      <c r="B48" s="197"/>
    </row>
    <row r="49" spans="1:12" ht="15" x14ac:dyDescent="0.25">
      <c r="B49" s="208" t="s">
        <v>213</v>
      </c>
    </row>
    <row r="50" spans="1:12" ht="15" x14ac:dyDescent="0.25">
      <c r="B50" s="208"/>
    </row>
    <row r="51" spans="1:12" ht="15" x14ac:dyDescent="0.25">
      <c r="A51" s="207"/>
      <c r="B51" s="208" t="s">
        <v>206</v>
      </c>
      <c r="C51" s="207"/>
      <c r="D51" s="207"/>
      <c r="E51" s="207"/>
      <c r="F51" s="207"/>
    </row>
    <row r="52" spans="1:12" ht="15" x14ac:dyDescent="0.25">
      <c r="B52" s="208"/>
    </row>
    <row r="53" spans="1:12" ht="15" x14ac:dyDescent="0.25">
      <c r="B53" s="208" t="s">
        <v>220</v>
      </c>
    </row>
    <row r="54" spans="1:12" ht="15" x14ac:dyDescent="0.25">
      <c r="B54" s="208" t="s">
        <v>207</v>
      </c>
    </row>
    <row r="55" spans="1:12" ht="12.75" x14ac:dyDescent="0.25">
      <c r="B55" s="198"/>
      <c r="G55" s="207"/>
      <c r="H55" s="207"/>
      <c r="I55" s="207"/>
      <c r="J55" s="207"/>
      <c r="K55" s="207"/>
      <c r="L55" s="207"/>
    </row>
    <row r="56" spans="1:12" ht="15" x14ac:dyDescent="0.25">
      <c r="B56" s="208" t="s">
        <v>208</v>
      </c>
    </row>
    <row r="57" spans="1:12" ht="15" x14ac:dyDescent="0.25">
      <c r="B57" s="208" t="s">
        <v>209</v>
      </c>
    </row>
    <row r="62" spans="1:12" ht="12.75" x14ac:dyDescent="0.25">
      <c r="A62" s="207" t="s">
        <v>210</v>
      </c>
      <c r="B62" s="209"/>
      <c r="C62" s="214" t="s">
        <v>214</v>
      </c>
      <c r="D62" s="214"/>
      <c r="E62" s="210"/>
      <c r="F62" s="210" t="s">
        <v>211</v>
      </c>
    </row>
    <row r="65" spans="1:10" s="198" customFormat="1" ht="11.25" customHeight="1" x14ac:dyDescent="0.25">
      <c r="B65" s="199"/>
      <c r="C65" s="197"/>
      <c r="D65" s="197"/>
      <c r="E65" s="197"/>
      <c r="F65" s="197"/>
      <c r="G65" s="197"/>
      <c r="H65" s="197"/>
      <c r="I65" s="197"/>
      <c r="J65" s="197"/>
    </row>
    <row r="69" spans="1:10" x14ac:dyDescent="0.25">
      <c r="A69" s="197"/>
      <c r="B69" s="197"/>
    </row>
    <row r="70" spans="1:10" x14ac:dyDescent="0.25">
      <c r="A70" s="197"/>
      <c r="B70" s="197"/>
    </row>
    <row r="71" spans="1:10" x14ac:dyDescent="0.25">
      <c r="A71" s="197"/>
      <c r="B71" s="197"/>
    </row>
    <row r="72" spans="1:10" x14ac:dyDescent="0.25">
      <c r="A72" s="197"/>
      <c r="B72" s="197"/>
    </row>
    <row r="73" spans="1:10" x14ac:dyDescent="0.25">
      <c r="A73" s="197"/>
      <c r="B73" s="197"/>
    </row>
    <row r="74" spans="1:10" x14ac:dyDescent="0.25">
      <c r="A74" s="197"/>
      <c r="B74" s="197"/>
    </row>
    <row r="75" spans="1:10" x14ac:dyDescent="0.25">
      <c r="A75" s="197"/>
      <c r="B75" s="197"/>
    </row>
  </sheetData>
  <mergeCells count="1">
    <mergeCell ref="C62:D62"/>
  </mergeCells>
  <printOptions horizontalCentered="1" verticalCentered="1"/>
  <pageMargins left="0.39370078740157483" right="0.39370078740157483" top="0.39370078740157483" bottom="0.39370078740157483" header="0.31496062992125984" footer="0.31496062992125984"/>
  <pageSetup paperSize="9" scale="72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1:D84"/>
  <sheetViews>
    <sheetView showGridLines="0" zoomScale="115" zoomScaleNormal="115" workbookViewId="0">
      <selection activeCell="D1" sqref="D1"/>
    </sheetView>
  </sheetViews>
  <sheetFormatPr defaultRowHeight="15" x14ac:dyDescent="0.25"/>
  <cols>
    <col min="1" max="1" width="3.7109375" customWidth="1"/>
    <col min="2" max="2" width="15.85546875" customWidth="1"/>
    <col min="3" max="3" width="2.85546875" customWidth="1"/>
    <col min="4" max="4" width="54.7109375" customWidth="1"/>
  </cols>
  <sheetData>
    <row r="1" spans="1:4" ht="18.75" x14ac:dyDescent="0.3">
      <c r="A1" s="13" t="s">
        <v>221</v>
      </c>
      <c r="B1" s="9"/>
      <c r="C1" s="9"/>
      <c r="D1" s="14" t="s">
        <v>47</v>
      </c>
    </row>
    <row r="2" spans="1:4" ht="18.75" x14ac:dyDescent="0.3">
      <c r="A2" s="13"/>
      <c r="B2" s="9"/>
      <c r="C2" s="9"/>
      <c r="D2" s="14"/>
    </row>
    <row r="3" spans="1:4" ht="18.75" x14ac:dyDescent="0.3">
      <c r="A3" s="13"/>
      <c r="B3" s="11" t="s">
        <v>46</v>
      </c>
      <c r="C3" s="12"/>
      <c r="D3" s="11" t="s">
        <v>45</v>
      </c>
    </row>
    <row r="4" spans="1:4" ht="15" customHeight="1" x14ac:dyDescent="0.3">
      <c r="A4" s="10"/>
      <c r="B4" s="5" t="str">
        <f ca="1">HYPERLINK("#"&amp;CELL("address",RES_summary!$B$2),MID(CELL("filename",RES_summary!$B$2),FIND("]",CELL("filename",RES_summary!$B$2))+1,256))</f>
        <v>RES_summary</v>
      </c>
      <c r="C4" s="5"/>
      <c r="D4" s="9" t="s">
        <v>44</v>
      </c>
    </row>
    <row r="5" spans="1:4" x14ac:dyDescent="0.25">
      <c r="A5" s="7"/>
      <c r="B5" s="8"/>
      <c r="C5" s="2"/>
      <c r="D5" s="1"/>
    </row>
    <row r="6" spans="1:4" x14ac:dyDescent="0.25">
      <c r="A6" s="7"/>
      <c r="B6" s="3" t="s">
        <v>43</v>
      </c>
      <c r="C6" s="2"/>
      <c r="D6" s="1"/>
    </row>
    <row r="7" spans="1:4" x14ac:dyDescent="0.25">
      <c r="A7" s="7"/>
      <c r="B7" s="2" t="str">
        <f ca="1">HYPERLINK("#"&amp;CELL("address",RES_hh_num!$B$2),MID(CELL("filename",RES_hh_num!$B$2),FIND("]",CELL("filename",RES_hh_num!$B$2))+1,256))</f>
        <v>RES_hh_num</v>
      </c>
      <c r="C7" s="2"/>
      <c r="D7" s="1" t="s">
        <v>24</v>
      </c>
    </row>
    <row r="8" spans="1:4" x14ac:dyDescent="0.25">
      <c r="B8" s="2" t="e">
        <f ca="1">HYPERLINK("#"&amp;CELL("address",RES_hh_fec!#REF!),MID(CELL("filename",RES_hh_fec!#REF!),FIND("]",CELL("filename",RES_hh_fec!#REF!))+1,256))</f>
        <v>#REF!</v>
      </c>
      <c r="C8" s="2"/>
      <c r="D8" s="1" t="s">
        <v>17</v>
      </c>
    </row>
    <row r="9" spans="1:4" x14ac:dyDescent="0.25">
      <c r="B9" s="2" t="str">
        <f ca="1">HYPERLINK("#"&amp;CELL("address",RES_hh_tes!$B$2),MID(CELL("filename",RES_hh_tes!$B$2),FIND("]",CELL("filename",RES_hh_tes!$B$2))+1,256))</f>
        <v>RES_hh_tes</v>
      </c>
      <c r="C9" s="2"/>
      <c r="D9" s="1" t="s">
        <v>16</v>
      </c>
    </row>
    <row r="10" spans="1:4" x14ac:dyDescent="0.25">
      <c r="B10" s="2" t="str">
        <f ca="1">HYPERLINK("#"&amp;CELL("address",RES_hh_eff!$B$2),MID(CELL("filename",RES_hh_eff!$B$2),FIND("]",CELL("filename",RES_hh_eff!$B$2))+1,256))</f>
        <v>RES_hh_eff</v>
      </c>
      <c r="C10" s="2"/>
      <c r="D10" s="1" t="s">
        <v>40</v>
      </c>
    </row>
    <row r="11" spans="1:4" x14ac:dyDescent="0.25">
      <c r="B11" s="2" t="str">
        <f ca="1">HYPERLINK("#"&amp;CELL("address",RES_hh_emi!$B$2),MID(CELL("filename",RES_hh_emi!$B$2),FIND("]",CELL("filename",RES_hh_emi!$B$2))+1,256))</f>
        <v>RES_hh_emi</v>
      </c>
      <c r="C11" s="2"/>
      <c r="D11" s="1" t="s">
        <v>39</v>
      </c>
    </row>
    <row r="12" spans="1:4" x14ac:dyDescent="0.25">
      <c r="B12" s="2" t="str">
        <f ca="1">HYPERLINK("#"&amp;CELL("address",RES_hh_fech!$B$2),MID(CELL("filename",RES_hh_fech!$B$2),FIND("]",CELL("filename",RES_hh_fech!$B$2))+1,256))</f>
        <v>RES_hh_fech</v>
      </c>
      <c r="C12" s="2"/>
      <c r="D12" s="1" t="s">
        <v>13</v>
      </c>
    </row>
    <row r="13" spans="1:4" x14ac:dyDescent="0.25">
      <c r="B13" s="2" t="str">
        <f ca="1">HYPERLINK("#"&amp;CELL("address",RES_hh_tesh!$B$2),MID(CELL("filename",RES_hh_tesh!$B$2),FIND("]",CELL("filename",RES_hh_tesh!$B$2))+1,256))</f>
        <v>RES_hh_tesh</v>
      </c>
      <c r="C13" s="2"/>
      <c r="D13" s="1" t="s">
        <v>12</v>
      </c>
    </row>
    <row r="14" spans="1:4" x14ac:dyDescent="0.25">
      <c r="B14" s="2" t="str">
        <f ca="1">HYPERLINK("#"&amp;CELL("address",RES_hh_emih!$B$2),MID(CELL("filename",RES_hh_emih!$B$2),FIND("]",CELL("filename",RES_hh_emih!$B$2))+1,256))</f>
        <v>RES_hh_emih</v>
      </c>
      <c r="C14" s="2"/>
      <c r="D14" s="1" t="s">
        <v>38</v>
      </c>
    </row>
    <row r="15" spans="1:4" x14ac:dyDescent="0.25">
      <c r="B15" s="2" t="str">
        <f ca="1">HYPERLINK("#"&amp;CELL("address",RES_hh_fecs!$B$2),MID(CELL("filename",RES_hh_fecs!$B$2),FIND("]",CELL("filename",RES_hh_fecs!$B$2))+1,256))</f>
        <v>RES_hh_fecs</v>
      </c>
      <c r="C15" s="2"/>
      <c r="D15" s="1" t="s">
        <v>10</v>
      </c>
    </row>
    <row r="16" spans="1:4" x14ac:dyDescent="0.25">
      <c r="B16" s="2" t="str">
        <f ca="1">HYPERLINK("#"&amp;CELL("address",RES_hh_tess!$B$2),MID(CELL("filename",RES_hh_tess!$B$2),FIND("]",CELL("filename",RES_hh_tess!$B$2))+1,256))</f>
        <v>RES_hh_tess</v>
      </c>
      <c r="C16" s="2"/>
      <c r="D16" s="1" t="s">
        <v>37</v>
      </c>
    </row>
    <row r="17" spans="1:4" x14ac:dyDescent="0.25">
      <c r="B17" s="2" t="str">
        <f ca="1">HYPERLINK("#"&amp;CELL("address",RES_hh_emis!$B$2),MID(CELL("filename",RES_hh_emis!$B$2),FIND("]",CELL("filename",RES_hh_emis!$B$2))+1,256))</f>
        <v>RES_hh_emis</v>
      </c>
      <c r="C17" s="2"/>
      <c r="D17" s="1" t="s">
        <v>36</v>
      </c>
    </row>
    <row r="18" spans="1:4" x14ac:dyDescent="0.25">
      <c r="B18" s="2"/>
      <c r="C18" s="2"/>
      <c r="D18" s="4"/>
    </row>
    <row r="19" spans="1:4" x14ac:dyDescent="0.25">
      <c r="A19" s="7"/>
      <c r="B19" s="3" t="s">
        <v>42</v>
      </c>
      <c r="C19" s="2"/>
      <c r="D19" s="1"/>
    </row>
    <row r="20" spans="1:4" x14ac:dyDescent="0.25">
      <c r="A20" s="7"/>
      <c r="B20" s="2" t="str">
        <f ca="1">HYPERLINK("#"&amp;CELL("address",RES_hh_num_in!$B$2),MID(CELL("filename",RES_hh_num_in!$B$2),FIND("]",CELL("filename",RES_hh_num_in!$B$2))+1,256))</f>
        <v>RES_hh_num_in</v>
      </c>
      <c r="C20" s="2"/>
      <c r="D20" s="1" t="s">
        <v>41</v>
      </c>
    </row>
    <row r="21" spans="1:4" x14ac:dyDescent="0.25">
      <c r="B21" s="2" t="str">
        <f ca="1">HYPERLINK("#"&amp;CELL("address",RES_hh_fec_in!$B$2),MID(CELL("filename",RES_hh_fec_in!$B$2),FIND("]",CELL("filename",RES_hh_fec_in!$B$2))+1,256))</f>
        <v>RES_hh_fec_in</v>
      </c>
      <c r="C21" s="2"/>
      <c r="D21" s="1" t="s">
        <v>17</v>
      </c>
    </row>
    <row r="22" spans="1:4" x14ac:dyDescent="0.25">
      <c r="B22" s="2" t="str">
        <f ca="1">HYPERLINK("#"&amp;CELL("address",RES_hh_tes_in!$B$2),MID(CELL("filename",RES_hh_tes_in!$B$2),FIND("]",CELL("filename",RES_hh_tes_in!$B$2))+1,256))</f>
        <v>RES_hh_tes_in</v>
      </c>
      <c r="C22" s="2"/>
      <c r="D22" s="1" t="s">
        <v>16</v>
      </c>
    </row>
    <row r="23" spans="1:4" x14ac:dyDescent="0.25">
      <c r="B23" s="2" t="str">
        <f ca="1">HYPERLINK("#"&amp;CELL("address",RES_hh_eff_in!$B$2),MID(CELL("filename",RES_hh_eff_in!$B$2),FIND("]",CELL("filename",RES_hh_eff_in!$B$2))+1,256))</f>
        <v>RES_hh_eff_in</v>
      </c>
      <c r="C23" s="2"/>
      <c r="D23" s="1" t="s">
        <v>40</v>
      </c>
    </row>
    <row r="24" spans="1:4" x14ac:dyDescent="0.25">
      <c r="B24" s="2" t="str">
        <f ca="1">HYPERLINK("#"&amp;CELL("address",RES_hh_emi_in!$B$2),MID(CELL("filename",RES_hh_emi_in!$B$2),FIND("]",CELL("filename",RES_hh_emi_in!$B$2))+1,256))</f>
        <v>RES_hh_emi_in</v>
      </c>
      <c r="C24" s="2"/>
      <c r="D24" s="1" t="s">
        <v>39</v>
      </c>
    </row>
    <row r="25" spans="1:4" x14ac:dyDescent="0.25">
      <c r="B25" s="2" t="str">
        <f ca="1">HYPERLINK("#"&amp;CELL("address",RES_hh_fech_in!$B$2),MID(CELL("filename",RES_hh_fech_in!$B$2),FIND("]",CELL("filename",RES_hh_fech_in!$B$2))+1,256))</f>
        <v>RES_hh_fech_in</v>
      </c>
      <c r="C25" s="2"/>
      <c r="D25" s="1" t="s">
        <v>13</v>
      </c>
    </row>
    <row r="26" spans="1:4" x14ac:dyDescent="0.25">
      <c r="B26" s="2" t="str">
        <f ca="1">HYPERLINK("#"&amp;CELL("address",RES_hh_tesh_in!$B$2),MID(CELL("filename",RES_hh_tesh_in!$B$2),FIND("]",CELL("filename",RES_hh_tesh_in!$B$2))+1,256))</f>
        <v>RES_hh_tesh_in</v>
      </c>
      <c r="C26" s="2"/>
      <c r="D26" s="1" t="s">
        <v>12</v>
      </c>
    </row>
    <row r="27" spans="1:4" x14ac:dyDescent="0.25">
      <c r="B27" s="2" t="str">
        <f ca="1">HYPERLINK("#"&amp;CELL("address",RES_hh_emih_in!$B$2),MID(CELL("filename",RES_hh_emih_in!$B$2),FIND("]",CELL("filename",RES_hh_emih_in!$B$2))+1,256))</f>
        <v>RES_hh_emih_in</v>
      </c>
      <c r="C27" s="2"/>
      <c r="D27" s="1" t="s">
        <v>38</v>
      </c>
    </row>
    <row r="28" spans="1:4" x14ac:dyDescent="0.25">
      <c r="B28" s="2" t="str">
        <f ca="1">HYPERLINK("#"&amp;CELL("address",RES_hh_fecs_in!$B$2),MID(CELL("filename",RES_hh_fecs_in!$B$2),FIND("]",CELL("filename",RES_hh_fecs_in!$B$2))+1,256))</f>
        <v>RES_hh_fecs_in</v>
      </c>
      <c r="C28" s="2"/>
      <c r="D28" s="1" t="s">
        <v>10</v>
      </c>
    </row>
    <row r="29" spans="1:4" x14ac:dyDescent="0.25">
      <c r="B29" s="2" t="str">
        <f ca="1">HYPERLINK("#"&amp;CELL("address",RES_hh_tess_in!$B$2),MID(CELL("filename",RES_hh_tess_in!$B$2),FIND("]",CELL("filename",RES_hh_tess_in!$B$2))+1,256))</f>
        <v>RES_hh_tess_in</v>
      </c>
      <c r="C29" s="2"/>
      <c r="D29" s="1" t="s">
        <v>37</v>
      </c>
    </row>
    <row r="30" spans="1:4" x14ac:dyDescent="0.25">
      <c r="B30" s="2" t="str">
        <f ca="1">HYPERLINK("#"&amp;CELL("address",RES_hh_emis_in!$B$2),MID(CELL("filename",RES_hh_emis_in!$B$2),FIND("]",CELL("filename",RES_hh_emis_in!$B$2))+1,256))</f>
        <v>RES_hh_emis_in</v>
      </c>
      <c r="C30" s="2"/>
      <c r="D30" s="1" t="s">
        <v>36</v>
      </c>
    </row>
    <row r="31" spans="1:4" x14ac:dyDescent="0.25">
      <c r="B31" s="2"/>
      <c r="C31" s="2"/>
      <c r="D31" s="4"/>
    </row>
    <row r="32" spans="1:4" x14ac:dyDescent="0.25">
      <c r="B32" s="3" t="s">
        <v>35</v>
      </c>
      <c r="C32" s="2"/>
      <c r="D32" s="4"/>
    </row>
    <row r="33" spans="2:4" x14ac:dyDescent="0.25">
      <c r="B33" s="2" t="str">
        <f ca="1">HYPERLINK("#"&amp;CELL("address",'RES_se-appl'!$B$2),MID(CELL("filename",'RES_se-appl'!$B$2),FIND("]",CELL("filename",'RES_se-appl'!$B$2))+1,256))</f>
        <v>RES_se-appl</v>
      </c>
      <c r="C33" s="5"/>
      <c r="D33" s="1" t="s">
        <v>34</v>
      </c>
    </row>
    <row r="34" spans="2:4" x14ac:dyDescent="0.25">
      <c r="B34" s="2" t="str">
        <f ca="1">HYPERLINK("#"&amp;CELL("address",RES_RF!$B$2),MID(CELL("filename",RES_RF!$B$2),FIND("]",CELL("filename",RES_RF!$B$2))+1,256))</f>
        <v>RES_RF</v>
      </c>
      <c r="C34" s="5"/>
      <c r="D34" s="1" t="s">
        <v>33</v>
      </c>
    </row>
    <row r="35" spans="2:4" x14ac:dyDescent="0.25">
      <c r="B35" s="2" t="str">
        <f ca="1">HYPERLINK("#"&amp;CELL("address",RES_WM!$B$2),MID(CELL("filename",RES_WM!$B$2),FIND("]",CELL("filename",RES_WM!$B$2))+1,256))</f>
        <v>RES_WM</v>
      </c>
      <c r="C35" s="5"/>
      <c r="D35" s="1" t="s">
        <v>32</v>
      </c>
    </row>
    <row r="36" spans="2:4" x14ac:dyDescent="0.25">
      <c r="B36" s="2" t="str">
        <f ca="1">HYPERLINK("#"&amp;CELL("address",RES_DR!$B$2),MID(CELL("filename",RES_DR!$B$2),FIND("]",CELL("filename",RES_DR!$B$2))+1,256))</f>
        <v>RES_DR</v>
      </c>
      <c r="C36" s="5"/>
      <c r="D36" s="1" t="s">
        <v>31</v>
      </c>
    </row>
    <row r="37" spans="2:4" x14ac:dyDescent="0.25">
      <c r="B37" s="2" t="str">
        <f ca="1">HYPERLINK("#"&amp;CELL("address",RES_DW!$B$2),MID(CELL("filename",RES_DW!$B$2),FIND("]",CELL("filename",RES_DW!$B$2))+1,256))</f>
        <v>RES_DW</v>
      </c>
      <c r="C37" s="5"/>
      <c r="D37" s="1" t="s">
        <v>30</v>
      </c>
    </row>
    <row r="38" spans="2:4" x14ac:dyDescent="0.25">
      <c r="B38" s="2" t="str">
        <f ca="1">HYPERLINK("#"&amp;CELL("address",RES_TV!$B$2),MID(CELL("filename",RES_TV!$B$2),FIND("]",CELL("filename",RES_TV!$B$2))+1,256))</f>
        <v>RES_TV</v>
      </c>
      <c r="C38" s="5"/>
      <c r="D38" s="1" t="s">
        <v>29</v>
      </c>
    </row>
    <row r="39" spans="2:4" x14ac:dyDescent="0.25">
      <c r="B39" s="2" t="str">
        <f ca="1">HYPERLINK("#"&amp;CELL("address",RES_IT!$B$2),MID(CELL("filename",RES_IT!$B$2),FIND("]",CELL("filename",RES_IT!$B$2))+1,256))</f>
        <v>RES_IT</v>
      </c>
      <c r="C39" s="5"/>
      <c r="D39" s="1" t="s">
        <v>28</v>
      </c>
    </row>
    <row r="40" spans="2:4" x14ac:dyDescent="0.25">
      <c r="B40" s="2" t="str">
        <f ca="1">HYPERLINK("#"&amp;CELL("address",RES_LI!$B$2),MID(CELL("filename",RES_LI!$B$2),FIND("]",CELL("filename",RES_LI!$B$2))+1,256))</f>
        <v>RES_LI</v>
      </c>
      <c r="C40" s="5"/>
      <c r="D40" s="1" t="s">
        <v>27</v>
      </c>
    </row>
    <row r="41" spans="2:4" x14ac:dyDescent="0.25">
      <c r="B41" s="2" t="str">
        <f ca="1">HYPERLINK("#"&amp;CELL("address",RES_OA!$B$2),MID(CELL("filename",RES_OA!$B$2),FIND("]",CELL("filename",RES_OA!$B$2))+1,256))</f>
        <v>RES_OA</v>
      </c>
      <c r="C41" s="5"/>
      <c r="D41" s="1" t="s">
        <v>26</v>
      </c>
    </row>
    <row r="42" spans="2:4" x14ac:dyDescent="0.25">
      <c r="B42" s="2"/>
      <c r="C42" s="5"/>
      <c r="D42" s="4"/>
    </row>
    <row r="43" spans="2:4" x14ac:dyDescent="0.25">
      <c r="B43" s="3" t="s">
        <v>25</v>
      </c>
      <c r="C43" s="5"/>
      <c r="D43" s="4"/>
    </row>
    <row r="44" spans="2:4" x14ac:dyDescent="0.25">
      <c r="B44" s="2" t="str">
        <f ca="1">HYPERLINK("#"&amp;CELL("address",RES_hhdet_num!$B$2),MID(CELL("filename",RES_hhdet_num!$B$2),FIND("]",CELL("filename",RES_hhdet_num!$B$2))+1,256))</f>
        <v>RES_hhdet_num</v>
      </c>
      <c r="C44" s="2"/>
      <c r="D44" s="1" t="s">
        <v>24</v>
      </c>
    </row>
    <row r="45" spans="2:4" x14ac:dyDescent="0.25">
      <c r="B45" s="6" t="str">
        <f ca="1">HYPERLINK("#"&amp;CELL("address",RES_hhdet_out!$B$2),MID(CELL("filename",RES_hhdet_out!$B$2),FIND("]",CELL("filename",RES_hhdet_out!$B$2))+1,256))</f>
        <v>RES_hhdet_out</v>
      </c>
      <c r="C45" s="2"/>
      <c r="D45" s="4" t="s">
        <v>23</v>
      </c>
    </row>
    <row r="46" spans="2:4" x14ac:dyDescent="0.25">
      <c r="B46" s="6" t="str">
        <f ca="1">HYPERLINK("#"&amp;CELL("address",RES_hhdet_in!$B$2),MID(CELL("filename",RES_hhdet_in!$B$2),FIND("]",CELL("filename",RES_hhdet_in!$B$2))+1,256))</f>
        <v>RES_hhdet_in</v>
      </c>
      <c r="C46" s="2"/>
      <c r="D46" s="4" t="s">
        <v>22</v>
      </c>
    </row>
    <row r="47" spans="2:4" x14ac:dyDescent="0.25">
      <c r="B47" s="6" t="str">
        <f ca="1">HYPERLINK("#"&amp;CELL("address",RES_hhdet_in_new!$B$2),MID(CELL("filename",RES_hhdet_in_new!$B$2),FIND("]",CELL("filename",RES_hhdet_in_new!$B$2))+1,256))</f>
        <v>RES_hhdet_in_new</v>
      </c>
      <c r="C47" s="2"/>
      <c r="D47" s="4" t="s">
        <v>21</v>
      </c>
    </row>
    <row r="48" spans="2:4" x14ac:dyDescent="0.25">
      <c r="B48" s="6" t="str">
        <f ca="1">HYPERLINK("#"&amp;CELL("address",RES_hhdet_in_repl!$B$2),MID(CELL("filename",RES_hhdet_in_repl!$B$2),FIND("]",CELL("filename",RES_hhdet_in_repl!$B$2))+1,256))</f>
        <v>RES_hhdet_in_repl</v>
      </c>
      <c r="C48" s="2"/>
      <c r="D48" s="4" t="s">
        <v>202</v>
      </c>
    </row>
    <row r="49" spans="2:4" x14ac:dyDescent="0.25">
      <c r="B49" s="6" t="str">
        <f ca="1">HYPERLINK("#"&amp;CELL("address",RES_hhdet_numvin!$B$2),MID(CELL("filename",RES_hhdet_numvin!$B$2),FIND("]",CELL("filename",RES_hhdet_numvin!$B$2))+1,256))</f>
        <v>RES_hhdet_numvin</v>
      </c>
      <c r="C49" s="2"/>
      <c r="D49" s="4" t="s">
        <v>20</v>
      </c>
    </row>
    <row r="50" spans="2:4" x14ac:dyDescent="0.25">
      <c r="B50" s="2"/>
      <c r="C50" s="5"/>
      <c r="D50" s="4"/>
    </row>
    <row r="51" spans="2:4" x14ac:dyDescent="0.25">
      <c r="B51" s="3" t="s">
        <v>19</v>
      </c>
      <c r="C51" s="5"/>
      <c r="D51" s="4"/>
    </row>
    <row r="52" spans="2:4" x14ac:dyDescent="0.25">
      <c r="B52" s="2" t="e">
        <f ca="1">HYPERLINK("#"&amp;CELL("address",RES_hhdet_fec!#REF!),MID(CELL("filename",RES_hhdet_fec!#REF!),FIND("]",CELL("filename",RES_hhdet_fec!#REF!))+1,256))</f>
        <v>#REF!</v>
      </c>
      <c r="C52" s="2"/>
      <c r="D52" s="1" t="s">
        <v>17</v>
      </c>
    </row>
    <row r="53" spans="2:4" x14ac:dyDescent="0.25">
      <c r="B53" s="2" t="str">
        <f ca="1">HYPERLINK("#"&amp;CELL("address",RES_hhdet_tes!$B$2),MID(CELL("filename",RES_hhdet_tes!$B$2),FIND("]",CELL("filename",RES_hhdet_tes!$B$2))+1,256))</f>
        <v>RES_hhdet_tes</v>
      </c>
      <c r="C53" s="2"/>
      <c r="D53" s="1" t="s">
        <v>16</v>
      </c>
    </row>
    <row r="54" spans="2:4" x14ac:dyDescent="0.25">
      <c r="B54" s="2" t="str">
        <f ca="1">HYPERLINK("#"&amp;CELL("address",RES_hhdet_eff!$B$2),MID(CELL("filename",RES_hhdet_eff!$B$2),FIND("]",CELL("filename",RES_hhdet_eff!$B$2))+1,256))</f>
        <v>RES_hhdet_eff</v>
      </c>
      <c r="C54" s="2"/>
      <c r="D54" s="1" t="s">
        <v>15</v>
      </c>
    </row>
    <row r="55" spans="2:4" x14ac:dyDescent="0.25">
      <c r="B55" s="2" t="str">
        <f ca="1">HYPERLINK("#"&amp;CELL("address",RES_hhdet_emi!$B$2),MID(CELL("filename",RES_hhdet_emi!$B$2),FIND("]",CELL("filename",RES_hhdet_emi!$B$2))+1,256))</f>
        <v>RES_hhdet_emi</v>
      </c>
      <c r="C55" s="2"/>
      <c r="D55" s="1" t="s">
        <v>14</v>
      </c>
    </row>
    <row r="56" spans="2:4" x14ac:dyDescent="0.25">
      <c r="B56" s="2" t="str">
        <f ca="1">HYPERLINK("#"&amp;CELL("address",RES_hhdet_fech!$B$2),MID(CELL("filename",RES_hhdet_fech!$B$2),FIND("]",CELL("filename",RES_hhdet_fech!$B$2))+1,256))</f>
        <v>RES_hhdet_fech</v>
      </c>
      <c r="C56" s="2"/>
      <c r="D56" s="1" t="s">
        <v>13</v>
      </c>
    </row>
    <row r="57" spans="2:4" x14ac:dyDescent="0.25">
      <c r="B57" s="2" t="str">
        <f ca="1">HYPERLINK("#"&amp;CELL("address",RES_hhdet_tesh!$B$2),MID(CELL("filename",RES_hhdet_tesh!$B$2),FIND("]",CELL("filename",RES_hhdet_tesh!$B$2))+1,256))</f>
        <v>RES_hhdet_tesh</v>
      </c>
      <c r="C57" s="2"/>
      <c r="D57" s="1" t="s">
        <v>12</v>
      </c>
    </row>
    <row r="58" spans="2:4" x14ac:dyDescent="0.25">
      <c r="B58" s="2" t="str">
        <f ca="1">HYPERLINK("#"&amp;CELL("address",RES_hhdet_emih!$B$2),MID(CELL("filename",RES_hhdet_emih!$B$2),FIND("]",CELL("filename",RES_hhdet_emih!$B$2))+1,256))</f>
        <v>RES_hhdet_emih</v>
      </c>
      <c r="C58" s="2"/>
      <c r="D58" s="1" t="s">
        <v>11</v>
      </c>
    </row>
    <row r="59" spans="2:4" x14ac:dyDescent="0.25">
      <c r="B59" s="2" t="str">
        <f ca="1">HYPERLINK("#"&amp;CELL("address",RES_hhdet_fecs!$B$2),MID(CELL("filename",RES_hhdet_fecs!$B$2),FIND("]",CELL("filename",RES_hhdet_fecs!$B$2))+1,256))</f>
        <v>RES_hhdet_fecs</v>
      </c>
      <c r="C59" s="2"/>
      <c r="D59" s="1" t="s">
        <v>10</v>
      </c>
    </row>
    <row r="60" spans="2:4" x14ac:dyDescent="0.25">
      <c r="B60" s="2" t="str">
        <f ca="1">HYPERLINK("#"&amp;CELL("address",RES_hhdet_tess!$B$2),MID(CELL("filename",RES_hhdet_tess!$B$2),FIND("]",CELL("filename",RES_hhdet_tess!$B$2))+1,256))</f>
        <v>RES_hhdet_tess</v>
      </c>
      <c r="C60" s="2"/>
      <c r="D60" s="1" t="s">
        <v>37</v>
      </c>
    </row>
    <row r="61" spans="2:4" x14ac:dyDescent="0.25">
      <c r="B61" s="2" t="str">
        <f ca="1">HYPERLINK("#"&amp;CELL("address",RES_hhdet_emis!$B$2),MID(CELL("filename",RES_hhdet_emis!$B$2),FIND("]",CELL("filename",RES_hhdet_emis!$B$2))+1,256))</f>
        <v>RES_hhdet_emis</v>
      </c>
      <c r="C61" s="2"/>
      <c r="D61" s="1" t="s">
        <v>212</v>
      </c>
    </row>
    <row r="63" spans="2:4" x14ac:dyDescent="0.25">
      <c r="B63" s="3" t="s">
        <v>18</v>
      </c>
      <c r="C63" s="5"/>
      <c r="D63" s="4"/>
    </row>
    <row r="64" spans="2:4" x14ac:dyDescent="0.25">
      <c r="B64" s="2" t="str">
        <f ca="1">HYPERLINK("#"&amp;CELL("address",RES_hhdet_in_fec!$B$2),MID(CELL("filename",RES_hhdet_in_fec!$B$2),FIND("]",CELL("filename",RES_hhdet_in_fec!$B$2))+1,256))</f>
        <v>RES_hhdet_in_fec</v>
      </c>
      <c r="C64" s="2"/>
      <c r="D64" s="1" t="s">
        <v>17</v>
      </c>
    </row>
    <row r="65" spans="2:4" x14ac:dyDescent="0.25">
      <c r="B65" s="2" t="str">
        <f ca="1">HYPERLINK("#"&amp;CELL("address",RES_hhdet_in_tes!$B$2),MID(CELL("filename",RES_hhdet_in_tes!$B$2),FIND("]",CELL("filename",RES_hhdet_in_tes!$B$2))+1,256))</f>
        <v>RES_hhdet_in_tes</v>
      </c>
      <c r="C65" s="2"/>
      <c r="D65" s="1" t="s">
        <v>16</v>
      </c>
    </row>
    <row r="66" spans="2:4" x14ac:dyDescent="0.25">
      <c r="B66" s="2" t="str">
        <f ca="1">HYPERLINK("#"&amp;CELL("address",RES_hhdet_in_eff!$B$2),MID(CELL("filename",RES_hhdet_in_eff!$B$2),FIND("]",CELL("filename",RES_hhdet_in_eff!$B$2))+1,256))</f>
        <v>RES_hhdet_in_eff</v>
      </c>
      <c r="C66" s="2"/>
      <c r="D66" s="1" t="s">
        <v>15</v>
      </c>
    </row>
    <row r="67" spans="2:4" x14ac:dyDescent="0.25">
      <c r="B67" s="2" t="str">
        <f ca="1">HYPERLINK("#"&amp;CELL("address",RES_hhdet_in_emi!$B$2),MID(CELL("filename",RES_hhdet_in_emi!$B$2),FIND("]",CELL("filename",RES_hhdet_in_emi!$B$2))+1,256))</f>
        <v>RES_hhdet_in_emi</v>
      </c>
      <c r="C67" s="2"/>
      <c r="D67" s="1" t="s">
        <v>14</v>
      </c>
    </row>
    <row r="68" spans="2:4" x14ac:dyDescent="0.25">
      <c r="B68" s="2" t="str">
        <f ca="1">HYPERLINK("#"&amp;CELL("address",RES_hhdet_in_fech!$B$2),MID(CELL("filename",RES_hhdet_in_fech!$B$2),FIND("]",CELL("filename",RES_hhdet_in_fech!$B$2))+1,256))</f>
        <v>RES_hhdet_in_fech</v>
      </c>
      <c r="C68" s="2"/>
      <c r="D68" s="1" t="s">
        <v>13</v>
      </c>
    </row>
    <row r="69" spans="2:4" x14ac:dyDescent="0.25">
      <c r="B69" s="2" t="str">
        <f ca="1">HYPERLINK("#"&amp;CELL("address",RES_hhdet_in_tesh!$B$2),MID(CELL("filename",RES_hhdet_in_tesh!$B$2),FIND("]",CELL("filename",RES_hhdet_in_tesh!$B$2))+1,256))</f>
        <v>RES_hhdet_in_tesh</v>
      </c>
      <c r="C69" s="2"/>
      <c r="D69" s="1" t="s">
        <v>12</v>
      </c>
    </row>
    <row r="70" spans="2:4" x14ac:dyDescent="0.25">
      <c r="B70" s="2" t="str">
        <f ca="1">HYPERLINK("#"&amp;CELL("address",RES_hhdet_in_emih!$B$2),MID(CELL("filename",RES_hhdet_in_emih!$B$2),FIND("]",CELL("filename",RES_hhdet_in_emih!$B$2))+1,256))</f>
        <v>RES_hhdet_in_emih</v>
      </c>
      <c r="C70" s="2"/>
      <c r="D70" s="1" t="s">
        <v>11</v>
      </c>
    </row>
    <row r="71" spans="2:4" x14ac:dyDescent="0.25">
      <c r="B71" s="2" t="str">
        <f ca="1">HYPERLINK("#"&amp;CELL("address",RES_hhdet_in_fecs!$B$2),MID(CELL("filename",RES_hhdet_in_fecs!$B$2),FIND("]",CELL("filename",RES_hhdet_in_fecs!$B$2))+1,256))</f>
        <v>RES_hhdet_in_fecs</v>
      </c>
      <c r="C71" s="2"/>
      <c r="D71" s="1" t="s">
        <v>10</v>
      </c>
    </row>
    <row r="72" spans="2:4" x14ac:dyDescent="0.25">
      <c r="B72" s="2" t="str">
        <f ca="1">HYPERLINK("#"&amp;CELL("address",RES_hhdet_in_tess!$B$2),MID(CELL("filename",RES_hhdet_in_tess!$B$2),FIND("]",CELL("filename",RES_hhdet_in_tess!$B$2))+1,256))</f>
        <v>RES_hhdet_in_tess</v>
      </c>
      <c r="C72" s="2"/>
      <c r="D72" s="1" t="s">
        <v>37</v>
      </c>
    </row>
    <row r="73" spans="2:4" x14ac:dyDescent="0.25">
      <c r="B73" s="2" t="str">
        <f ca="1">HYPERLINK("#"&amp;CELL("address",RES_hhdet_in_emis!$B$2),MID(CELL("filename",RES_hhdet_in_emis!$B$2),FIND("]",CELL("filename",RES_hhdet_in_emis!$B$2))+1,256))</f>
        <v>RES_hhdet_in_emis</v>
      </c>
      <c r="C73" s="2"/>
      <c r="D73" s="1" t="s">
        <v>212</v>
      </c>
    </row>
    <row r="75" spans="2:4" x14ac:dyDescent="0.25">
      <c r="B75" s="3" t="s">
        <v>9</v>
      </c>
    </row>
    <row r="76" spans="2:4" x14ac:dyDescent="0.25">
      <c r="B76" s="2" t="str">
        <f ca="1">HYPERLINK("#"&amp;CELL("address",RES_hh_SLD!$B$2),MID(CELL("filename",RES_hh_SLD!$B$2),FIND("]",CELL("filename",RES_hh_SLD!$B$2))+1,256))</f>
        <v>RES_hh_SLD</v>
      </c>
      <c r="C76" s="2"/>
      <c r="D76" s="1" t="s">
        <v>8</v>
      </c>
    </row>
    <row r="77" spans="2:4" x14ac:dyDescent="0.25">
      <c r="B77" s="2" t="str">
        <f ca="1">HYPERLINK("#"&amp;CELL("address",RES_hh_LPG!$B$2),MID(CELL("filename",RES_hh_LPG!$B$2),FIND("]",CELL("filename",RES_hh_LPG!$B$2))+1,256))</f>
        <v>RES_hh_LPG</v>
      </c>
      <c r="C77" s="2"/>
      <c r="D77" s="1" t="s">
        <v>7</v>
      </c>
    </row>
    <row r="78" spans="2:4" x14ac:dyDescent="0.25">
      <c r="B78" s="2" t="str">
        <f ca="1">HYPERLINK("#"&amp;CELL("address",RES_hh_GDO!$B$2),MID(CELL("filename",RES_hh_GDO!$B$2),FIND("]",CELL("filename",RES_hh_GDO!$B$2))+1,256))</f>
        <v>RES_hh_GDO</v>
      </c>
      <c r="C78" s="2"/>
      <c r="D78" s="1" t="s">
        <v>6</v>
      </c>
    </row>
    <row r="79" spans="2:4" x14ac:dyDescent="0.25">
      <c r="B79" s="2" t="str">
        <f ca="1">HYPERLINK("#"&amp;CELL("address",RES_hh_NGS!$B$2),MID(CELL("filename",RES_hh_NGS!$B$2),FIND("]",CELL("filename",RES_hh_NGS!$B$2))+1,256))</f>
        <v>RES_hh_NGS</v>
      </c>
      <c r="C79" s="2"/>
      <c r="D79" s="1" t="s">
        <v>5</v>
      </c>
    </row>
    <row r="80" spans="2:4" x14ac:dyDescent="0.25">
      <c r="B80" s="2" t="str">
        <f ca="1">HYPERLINK("#"&amp;CELL("address",RES_hh_BMS!$B$2),MID(CELL("filename",RES_hh_BMS!$B$2),FIND("]",CELL("filename",RES_hh_BMS!$B$2))+1,256))</f>
        <v>RES_hh_BMS</v>
      </c>
      <c r="C80" s="2"/>
      <c r="D80" s="1" t="s">
        <v>4</v>
      </c>
    </row>
    <row r="81" spans="2:4" x14ac:dyDescent="0.25">
      <c r="B81" s="2" t="str">
        <f ca="1">HYPERLINK("#"&amp;CELL("address",RES_hh_GEO!$B$2),MID(CELL("filename",RES_hh_GEO!$B$2),FIND("]",CELL("filename",RES_hh_GEO!$B$2))+1,256))</f>
        <v>RES_hh_GEO</v>
      </c>
      <c r="C81" s="2"/>
      <c r="D81" s="1" t="s">
        <v>3</v>
      </c>
    </row>
    <row r="82" spans="2:4" x14ac:dyDescent="0.25">
      <c r="B82" s="2" t="str">
        <f ca="1">HYPERLINK("#"&amp;CELL("address",RES_hh_DHT!$B$2),MID(CELL("filename",RES_hh_DHT!$B$2),FIND("]",CELL("filename",RES_hh_DHT!$B$2))+1,256))</f>
        <v>RES_hh_DHT</v>
      </c>
      <c r="C82" s="2"/>
      <c r="D82" s="1" t="s">
        <v>2</v>
      </c>
    </row>
    <row r="83" spans="2:4" x14ac:dyDescent="0.25">
      <c r="B83" s="2" t="str">
        <f ca="1">HYPERLINK("#"&amp;CELL("address",RES_hh_AEL!$B$2),MID(CELL("filename",RES_hh_AEL!$B$2),FIND("]",CELL("filename",RES_hh_AEL!$B$2))+1,256))</f>
        <v>RES_hh_AEL</v>
      </c>
      <c r="C83" s="2"/>
      <c r="D83" s="1" t="s">
        <v>1</v>
      </c>
    </row>
    <row r="84" spans="2:4" x14ac:dyDescent="0.25">
      <c r="B84" s="2" t="str">
        <f ca="1">HYPERLINK("#"&amp;CELL("address",RES_hh_CEL!$B$2),MID(CELL("filename",RES_hh_CEL!$B$2),FIND("]",CELL("filename",RES_hh_CEL!$B$2))+1,256))</f>
        <v>RES_hh_CEL</v>
      </c>
      <c r="C84" s="2"/>
      <c r="D84" s="1" t="s">
        <v>0</v>
      </c>
    </row>
  </sheetData>
  <pageMargins left="0.39370078740157483" right="0.39370078740157483" top="0.39370078740157483" bottom="0.39370078740157483" header="0.31496062992125984" footer="0.31496062992125984"/>
  <pageSetup paperSize="9" scale="64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pageSetUpPr fitToPage="1"/>
  </sheetPr>
  <dimension ref="A1:Q176"/>
  <sheetViews>
    <sheetView showGridLines="0" zoomScaleNormal="100" workbookViewId="0">
      <pane xSplit="1" ySplit="1" topLeftCell="B2" activePane="bottomRight" state="frozen"/>
      <selection activeCell="A3" sqref="A3"/>
      <selection pane="topRight" activeCell="A3" sqref="A3"/>
      <selection pane="bottomLeft" activeCell="A3" sqref="A3"/>
      <selection pane="bottomRight" activeCell="B2" sqref="B2"/>
    </sheetView>
  </sheetViews>
  <sheetFormatPr defaultRowHeight="12" customHeight="1" x14ac:dyDescent="0.25"/>
  <cols>
    <col min="1" max="1" width="6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223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" customHeight="1" x14ac:dyDescent="0.25">
      <c r="A3" s="77" t="s">
        <v>216</v>
      </c>
      <c r="B3" s="69">
        <v>940461.48657292721</v>
      </c>
      <c r="C3" s="69">
        <v>964389.92118080519</v>
      </c>
      <c r="D3" s="69">
        <v>984415.92219834891</v>
      </c>
      <c r="E3" s="69">
        <v>999271.76910077373</v>
      </c>
      <c r="F3" s="69">
        <v>1019230.3087689511</v>
      </c>
      <c r="G3" s="69">
        <v>1044840.2646401813</v>
      </c>
      <c r="H3" s="69">
        <v>1067906.0133071099</v>
      </c>
      <c r="I3" s="69">
        <v>1094545.7525714051</v>
      </c>
      <c r="J3" s="69">
        <v>1099392.8760131195</v>
      </c>
      <c r="K3" s="69">
        <v>1101736.114621988</v>
      </c>
      <c r="L3" s="69">
        <v>1122017</v>
      </c>
      <c r="M3" s="69">
        <v>1127343.7039655885</v>
      </c>
      <c r="N3" s="69">
        <v>1124888.8888888888</v>
      </c>
      <c r="O3" s="69">
        <v>1130443.1024866819</v>
      </c>
      <c r="P3" s="69">
        <v>1139187.8523612404</v>
      </c>
      <c r="Q3" s="69">
        <v>1155455.5292720534</v>
      </c>
    </row>
    <row r="4" spans="1:17" ht="12" customHeight="1" x14ac:dyDescent="0.25">
      <c r="A4" s="79" t="s">
        <v>108</v>
      </c>
      <c r="B4" s="83">
        <v>60545022</v>
      </c>
      <c r="C4" s="83">
        <v>60979315</v>
      </c>
      <c r="D4" s="83">
        <v>61424036</v>
      </c>
      <c r="E4" s="83">
        <v>61864088</v>
      </c>
      <c r="F4" s="83">
        <v>62292241</v>
      </c>
      <c r="G4" s="83">
        <v>62772870</v>
      </c>
      <c r="H4" s="83">
        <v>63229635</v>
      </c>
      <c r="I4" s="83">
        <v>63645065</v>
      </c>
      <c r="J4" s="83">
        <v>64007193</v>
      </c>
      <c r="K4" s="83">
        <v>64350226</v>
      </c>
      <c r="L4" s="83">
        <v>64658856</v>
      </c>
      <c r="M4" s="83">
        <v>64978721</v>
      </c>
      <c r="N4" s="83">
        <v>65276983</v>
      </c>
      <c r="O4" s="83">
        <v>65600350</v>
      </c>
      <c r="P4" s="83">
        <v>65942093</v>
      </c>
      <c r="Q4" s="83">
        <v>66488186</v>
      </c>
    </row>
    <row r="5" spans="1:17" s="28" customFormat="1" ht="12" customHeight="1" x14ac:dyDescent="0.25"/>
    <row r="6" spans="1:17" ht="12" customHeight="1" x14ac:dyDescent="0.25">
      <c r="A6" s="77" t="s">
        <v>24</v>
      </c>
      <c r="B6" s="69">
        <v>26333067</v>
      </c>
      <c r="C6" s="69">
        <v>26565866</v>
      </c>
      <c r="D6" s="69">
        <v>26803988</v>
      </c>
      <c r="E6" s="69">
        <v>27040860</v>
      </c>
      <c r="F6" s="69">
        <v>27273310</v>
      </c>
      <c r="G6" s="69">
        <v>27328198</v>
      </c>
      <c r="H6" s="69">
        <v>27732296</v>
      </c>
      <c r="I6" s="69">
        <v>28000469</v>
      </c>
      <c r="J6" s="69">
        <v>28498305</v>
      </c>
      <c r="K6" s="69">
        <v>28702153</v>
      </c>
      <c r="L6" s="69">
        <v>29047105</v>
      </c>
      <c r="M6" s="69">
        <v>29138440</v>
      </c>
      <c r="N6" s="69">
        <v>29351161</v>
      </c>
      <c r="O6" s="69">
        <v>29563024</v>
      </c>
      <c r="P6" s="69">
        <v>29841100</v>
      </c>
      <c r="Q6" s="69">
        <v>30243698</v>
      </c>
    </row>
    <row r="7" spans="1:17" ht="12" customHeight="1" x14ac:dyDescent="0.25">
      <c r="A7" s="82" t="s">
        <v>107</v>
      </c>
      <c r="B7" s="81">
        <v>2347550.6999999997</v>
      </c>
      <c r="C7" s="81">
        <v>2374260.7999999998</v>
      </c>
      <c r="D7" s="81">
        <v>2402315.15</v>
      </c>
      <c r="E7" s="81">
        <v>2431011.5399999996</v>
      </c>
      <c r="F7" s="81">
        <v>2460317.1499999994</v>
      </c>
      <c r="G7" s="81">
        <v>2472097.62</v>
      </c>
      <c r="H7" s="81">
        <v>2520618.2000000002</v>
      </c>
      <c r="I7" s="81">
        <v>2556395.52</v>
      </c>
      <c r="J7" s="81">
        <v>2617732.77</v>
      </c>
      <c r="K7" s="81">
        <v>2648789</v>
      </c>
      <c r="L7" s="81">
        <v>2696368.0349999997</v>
      </c>
      <c r="M7" s="81">
        <v>2716626.6979677575</v>
      </c>
      <c r="N7" s="81">
        <v>2750203.7857000004</v>
      </c>
      <c r="O7" s="81">
        <v>2784077.4691986386</v>
      </c>
      <c r="P7" s="81">
        <v>2825646.2229402303</v>
      </c>
      <c r="Q7" s="81">
        <v>2881490.4279441237</v>
      </c>
    </row>
    <row r="8" spans="1:17" ht="12" customHeight="1" x14ac:dyDescent="0.25">
      <c r="A8" s="76" t="s">
        <v>41</v>
      </c>
      <c r="B8" s="80"/>
      <c r="C8" s="80">
        <v>781404.5625</v>
      </c>
      <c r="D8" s="80">
        <v>791577.54166666663</v>
      </c>
      <c r="E8" s="80">
        <v>795288.41666666663</v>
      </c>
      <c r="F8" s="80">
        <v>795801.25</v>
      </c>
      <c r="G8" s="80">
        <v>623081.95833333326</v>
      </c>
      <c r="H8" s="80">
        <v>973435.45833333326</v>
      </c>
      <c r="I8" s="80">
        <v>845929.16666666663</v>
      </c>
      <c r="J8" s="80">
        <v>1081179.1041666665</v>
      </c>
      <c r="K8" s="80">
        <v>797562.6875</v>
      </c>
      <c r="L8" s="80">
        <v>942913.52083333326</v>
      </c>
      <c r="M8" s="80">
        <v>696483.02083333326</v>
      </c>
      <c r="N8" s="80">
        <v>819771.83333333326</v>
      </c>
      <c r="O8" s="80">
        <v>823345.52083333326</v>
      </c>
      <c r="P8" s="80">
        <v>893972.33333333326</v>
      </c>
      <c r="Q8" s="80">
        <v>1024287.5833333333</v>
      </c>
    </row>
    <row r="9" spans="1:17" ht="12" customHeight="1" x14ac:dyDescent="0.25">
      <c r="A9" s="79" t="s">
        <v>106</v>
      </c>
      <c r="B9" s="78"/>
      <c r="C9" s="78">
        <f>C8*C21/1000</f>
        <v>75617.40625</v>
      </c>
      <c r="D9" s="78">
        <f t="shared" ref="D9:Q9" si="0">D8*D21/1000</f>
        <v>77518.116666666509</v>
      </c>
      <c r="E9" s="78">
        <f t="shared" si="0"/>
        <v>78744.622291666514</v>
      </c>
      <c r="F9" s="78">
        <f t="shared" si="0"/>
        <v>79951.683749999997</v>
      </c>
      <c r="G9" s="78">
        <f t="shared" si="0"/>
        <v>63037.077291666981</v>
      </c>
      <c r="H9" s="78">
        <f t="shared" si="0"/>
        <v>100022.61375000047</v>
      </c>
      <c r="I9" s="78">
        <f t="shared" si="0"/>
        <v>88290.199166666513</v>
      </c>
      <c r="J9" s="78">
        <f t="shared" si="0"/>
        <v>114595.49</v>
      </c>
      <c r="K9" s="78">
        <f t="shared" si="0"/>
        <v>85592.329375000001</v>
      </c>
      <c r="L9" s="78">
        <f t="shared" si="0"/>
        <v>102762.13916666603</v>
      </c>
      <c r="M9" s="78">
        <f t="shared" si="0"/>
        <v>76432.997030258179</v>
      </c>
      <c r="N9" s="78">
        <f t="shared" si="0"/>
        <v>90173.477273237702</v>
      </c>
      <c r="O9" s="78">
        <f t="shared" si="0"/>
        <v>91169.595700721911</v>
      </c>
      <c r="P9" s="78">
        <f t="shared" si="0"/>
        <v>99570.367683229808</v>
      </c>
      <c r="Q9" s="78">
        <f t="shared" si="0"/>
        <v>114711.83464848142</v>
      </c>
    </row>
    <row r="10" spans="1:17" s="28" customFormat="1" ht="12" customHeight="1" x14ac:dyDescent="0.25"/>
    <row r="11" spans="1:17" ht="12" customHeight="1" x14ac:dyDescent="0.25">
      <c r="A11" s="77" t="s">
        <v>105</v>
      </c>
      <c r="B11" s="211">
        <v>2270.63</v>
      </c>
      <c r="C11" s="211">
        <v>2418.42</v>
      </c>
      <c r="D11" s="211">
        <v>2210.8000000000002</v>
      </c>
      <c r="E11" s="211">
        <v>2378.02</v>
      </c>
      <c r="F11" s="211">
        <v>2506.59</v>
      </c>
      <c r="G11" s="211">
        <v>2505.84</v>
      </c>
      <c r="H11" s="211">
        <v>2317.89</v>
      </c>
      <c r="I11" s="211">
        <v>2265.2399999999998</v>
      </c>
      <c r="J11" s="211">
        <v>2446.6799999999998</v>
      </c>
      <c r="K11" s="211">
        <v>2389.4899999999998</v>
      </c>
      <c r="L11" s="211">
        <v>2760.53</v>
      </c>
      <c r="M11" s="211">
        <v>2051.14</v>
      </c>
      <c r="N11" s="211">
        <v>2444.31</v>
      </c>
      <c r="O11" s="211">
        <v>2630.56</v>
      </c>
      <c r="P11" s="211">
        <v>2084.8200000000002</v>
      </c>
      <c r="Q11" s="211">
        <v>2257.9699999999998</v>
      </c>
    </row>
    <row r="12" spans="1:17" ht="12" customHeight="1" x14ac:dyDescent="0.25">
      <c r="A12" s="76" t="s">
        <v>104</v>
      </c>
      <c r="B12" s="212">
        <v>2479.8274999999999</v>
      </c>
      <c r="C12" s="212">
        <v>2479.8274999999999</v>
      </c>
      <c r="D12" s="212">
        <v>2479.8274999999999</v>
      </c>
      <c r="E12" s="212">
        <v>2479.8274999999999</v>
      </c>
      <c r="F12" s="212">
        <v>2479.8274999999999</v>
      </c>
      <c r="G12" s="212">
        <v>2479.8274999999999</v>
      </c>
      <c r="H12" s="212">
        <v>2479.8274999999999</v>
      </c>
      <c r="I12" s="212">
        <v>2479.8274999999999</v>
      </c>
      <c r="J12" s="212">
        <v>2479.8274999999999</v>
      </c>
      <c r="K12" s="212">
        <v>2479.8274999999999</v>
      </c>
      <c r="L12" s="212">
        <v>2479.8274999999999</v>
      </c>
      <c r="M12" s="212">
        <v>2479.8274999999999</v>
      </c>
      <c r="N12" s="212">
        <v>2479.8274999999999</v>
      </c>
      <c r="O12" s="212">
        <v>2479.8274999999999</v>
      </c>
      <c r="P12" s="212">
        <v>2479.8274999999999</v>
      </c>
      <c r="Q12" s="212">
        <v>2479.8274999999999</v>
      </c>
    </row>
    <row r="13" spans="1:17" ht="12" customHeight="1" x14ac:dyDescent="0.25">
      <c r="A13" s="75" t="s">
        <v>103</v>
      </c>
      <c r="B13" s="213">
        <f>IF(B11=0,0,B11/B12)</f>
        <v>0.91564030159355847</v>
      </c>
      <c r="C13" s="213">
        <f t="shared" ref="C13:Q13" si="1">IF(C11=0,0,C11/C12)</f>
        <v>0.97523718887704902</v>
      </c>
      <c r="D13" s="213">
        <f t="shared" si="1"/>
        <v>0.89151362342743612</v>
      </c>
      <c r="E13" s="213">
        <f t="shared" si="1"/>
        <v>0.95894573312054976</v>
      </c>
      <c r="F13" s="213">
        <f t="shared" si="1"/>
        <v>1.0107920813040425</v>
      </c>
      <c r="G13" s="213">
        <f t="shared" si="1"/>
        <v>1.0104896409125232</v>
      </c>
      <c r="H13" s="213">
        <f t="shared" si="1"/>
        <v>0.93469807879781963</v>
      </c>
      <c r="I13" s="213">
        <f t="shared" si="1"/>
        <v>0.913466763313174</v>
      </c>
      <c r="J13" s="213">
        <f t="shared" si="1"/>
        <v>0.98663314282949111</v>
      </c>
      <c r="K13" s="213">
        <f t="shared" si="1"/>
        <v>0.96357105484151617</v>
      </c>
      <c r="L13" s="213">
        <f t="shared" si="1"/>
        <v>1.1131943653338792</v>
      </c>
      <c r="M13" s="213">
        <f t="shared" si="1"/>
        <v>0.82713011288083549</v>
      </c>
      <c r="N13" s="213">
        <f t="shared" si="1"/>
        <v>0.98567743119229068</v>
      </c>
      <c r="O13" s="213">
        <f t="shared" si="1"/>
        <v>1.060783461752884</v>
      </c>
      <c r="P13" s="213">
        <f t="shared" si="1"/>
        <v>0.84071170272932305</v>
      </c>
      <c r="Q13" s="213">
        <f t="shared" si="1"/>
        <v>0.9105351077847148</v>
      </c>
    </row>
    <row r="14" spans="1:17" s="28" customFormat="1" ht="12" customHeight="1" x14ac:dyDescent="0.25"/>
    <row r="15" spans="1:17" s="28" customFormat="1" ht="12.95" customHeight="1" x14ac:dyDescent="0.25">
      <c r="A15" s="35" t="s">
        <v>102</v>
      </c>
      <c r="B15" s="34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34"/>
      <c r="Q15" s="34"/>
    </row>
    <row r="16" spans="1:17" s="28" customFormat="1" ht="12" customHeight="1" x14ac:dyDescent="0.25"/>
    <row r="17" spans="1:17" ht="12" customHeight="1" x14ac:dyDescent="0.25">
      <c r="A17" s="70" t="s">
        <v>101</v>
      </c>
      <c r="B17" s="74">
        <f t="shared" ref="B17:Q17" si="2">B4/B6</f>
        <v>2.2992013045802828</v>
      </c>
      <c r="C17" s="74">
        <f t="shared" si="2"/>
        <v>2.295400985610633</v>
      </c>
      <c r="D17" s="74">
        <f t="shared" si="2"/>
        <v>2.2916006379349221</v>
      </c>
      <c r="E17" s="74">
        <f t="shared" si="2"/>
        <v>2.2878003140432663</v>
      </c>
      <c r="F17" s="74">
        <f t="shared" si="2"/>
        <v>2.2840000351992478</v>
      </c>
      <c r="G17" s="74">
        <f t="shared" si="2"/>
        <v>2.2969999705066542</v>
      </c>
      <c r="H17" s="74">
        <f t="shared" si="2"/>
        <v>2.2800000043270847</v>
      </c>
      <c r="I17" s="74">
        <f t="shared" si="2"/>
        <v>2.272999962964906</v>
      </c>
      <c r="J17" s="74">
        <f t="shared" si="2"/>
        <v>2.2459999989473056</v>
      </c>
      <c r="K17" s="74">
        <f t="shared" si="2"/>
        <v>2.2419999642535529</v>
      </c>
      <c r="L17" s="74">
        <f t="shared" si="2"/>
        <v>2.2260000092952463</v>
      </c>
      <c r="M17" s="74">
        <f t="shared" si="2"/>
        <v>2.2299999931362144</v>
      </c>
      <c r="N17" s="74">
        <f t="shared" si="2"/>
        <v>2.2240000318897097</v>
      </c>
      <c r="O17" s="74">
        <f t="shared" si="2"/>
        <v>2.2189999913405338</v>
      </c>
      <c r="P17" s="74">
        <f t="shared" si="2"/>
        <v>2.2097742040340336</v>
      </c>
      <c r="Q17" s="74">
        <f t="shared" si="2"/>
        <v>2.1984145589603492</v>
      </c>
    </row>
    <row r="18" spans="1:17" ht="12" customHeight="1" x14ac:dyDescent="0.25">
      <c r="A18" s="68" t="s">
        <v>100</v>
      </c>
      <c r="B18" s="73">
        <f t="shared" ref="B18:Q18" si="3">B7*1000/B4</f>
        <v>38.773636914361013</v>
      </c>
      <c r="C18" s="73">
        <f t="shared" si="3"/>
        <v>38.935511164728567</v>
      </c>
      <c r="D18" s="73">
        <f t="shared" si="3"/>
        <v>39.110343546946346</v>
      </c>
      <c r="E18" s="73">
        <f t="shared" si="3"/>
        <v>39.296005462813895</v>
      </c>
      <c r="F18" s="73">
        <f t="shared" si="3"/>
        <v>39.496366008087584</v>
      </c>
      <c r="G18" s="73">
        <f t="shared" si="3"/>
        <v>39.381624896233035</v>
      </c>
      <c r="H18" s="73">
        <f t="shared" si="3"/>
        <v>39.864506571957911</v>
      </c>
      <c r="I18" s="73">
        <f t="shared" si="3"/>
        <v>40.166437413489952</v>
      </c>
      <c r="J18" s="73">
        <f t="shared" si="3"/>
        <v>40.89747803813237</v>
      </c>
      <c r="K18" s="73">
        <f t="shared" si="3"/>
        <v>41.16207765921444</v>
      </c>
      <c r="L18" s="73">
        <f t="shared" si="3"/>
        <v>41.701449759643126</v>
      </c>
      <c r="M18" s="73">
        <f t="shared" si="3"/>
        <v>41.80794352612385</v>
      </c>
      <c r="N18" s="73">
        <f t="shared" si="3"/>
        <v>42.131294359912438</v>
      </c>
      <c r="O18" s="73">
        <f t="shared" si="3"/>
        <v>42.439978890335773</v>
      </c>
      <c r="P18" s="73">
        <f t="shared" si="3"/>
        <v>42.850417607160729</v>
      </c>
      <c r="Q18" s="73">
        <f t="shared" si="3"/>
        <v>43.338382369826178</v>
      </c>
    </row>
    <row r="19" spans="1:17" ht="12" customHeight="1" x14ac:dyDescent="0.25">
      <c r="A19" s="66" t="s">
        <v>99</v>
      </c>
      <c r="B19" s="65">
        <f t="shared" ref="B19:Q19" si="4">B7*1000/B6</f>
        <v>89.148396576821057</v>
      </c>
      <c r="C19" s="65">
        <f t="shared" si="4"/>
        <v>89.372610702771752</v>
      </c>
      <c r="D19" s="65">
        <f t="shared" si="4"/>
        <v>89.625288222036218</v>
      </c>
      <c r="E19" s="65">
        <f t="shared" si="4"/>
        <v>89.901413638471539</v>
      </c>
      <c r="F19" s="65">
        <f t="shared" si="4"/>
        <v>90.209701352714418</v>
      </c>
      <c r="G19" s="65">
        <f t="shared" si="4"/>
        <v>90.459591225151399</v>
      </c>
      <c r="H19" s="65">
        <f t="shared" si="4"/>
        <v>90.891075156561143</v>
      </c>
      <c r="I19" s="65">
        <f t="shared" si="4"/>
        <v>91.298310753294885</v>
      </c>
      <c r="J19" s="65">
        <f t="shared" si="4"/>
        <v>91.855735630592761</v>
      </c>
      <c r="K19" s="65">
        <f t="shared" si="4"/>
        <v>92.285376640560727</v>
      </c>
      <c r="L19" s="65">
        <f t="shared" si="4"/>
        <v>92.827427552590848</v>
      </c>
      <c r="M19" s="65">
        <f t="shared" si="4"/>
        <v>93.231713776295422</v>
      </c>
      <c r="N19" s="65">
        <f t="shared" si="4"/>
        <v>93.7</v>
      </c>
      <c r="O19" s="65">
        <f t="shared" si="4"/>
        <v>94.174312790147525</v>
      </c>
      <c r="P19" s="65">
        <f t="shared" si="4"/>
        <v>94.68974746038954</v>
      </c>
      <c r="Q19" s="65">
        <f t="shared" si="4"/>
        <v>95.275730763616394</v>
      </c>
    </row>
    <row r="20" spans="1:17" ht="12" customHeight="1" x14ac:dyDescent="0.25">
      <c r="A20" s="68" t="s">
        <v>98</v>
      </c>
      <c r="B20" s="72" t="str">
        <f t="shared" ref="B20" si="5">IF(SUM(B21)=0,"",B21/B17)</f>
        <v/>
      </c>
      <c r="C20" s="72">
        <f>C21/C17</f>
        <v>42.158705779656152</v>
      </c>
      <c r="D20" s="72">
        <f t="shared" ref="D20:Q20" si="6">D21/D17</f>
        <v>42.733731233700631</v>
      </c>
      <c r="E20" s="72">
        <f t="shared" si="6"/>
        <v>43.279091127702422</v>
      </c>
      <c r="F20" s="72">
        <f t="shared" si="6"/>
        <v>43.987258046856638</v>
      </c>
      <c r="G20" s="72">
        <f t="shared" si="6"/>
        <v>44.044319370256218</v>
      </c>
      <c r="H20" s="72">
        <f t="shared" si="6"/>
        <v>45.066744770181657</v>
      </c>
      <c r="I20" s="72">
        <f t="shared" si="6"/>
        <v>45.917588178338619</v>
      </c>
      <c r="J20" s="72">
        <f t="shared" si="6"/>
        <v>47.191103264658331</v>
      </c>
      <c r="K20" s="72">
        <f t="shared" si="6"/>
        <v>47.866802357946547</v>
      </c>
      <c r="L20" s="72">
        <f t="shared" si="6"/>
        <v>48.959402735387336</v>
      </c>
      <c r="M20" s="72">
        <f t="shared" si="6"/>
        <v>49.211374349284419</v>
      </c>
      <c r="N20" s="72">
        <f t="shared" si="6"/>
        <v>49.4596496736117</v>
      </c>
      <c r="O20" s="72">
        <f t="shared" si="6"/>
        <v>49.901155384143998</v>
      </c>
      <c r="P20" s="72">
        <f t="shared" si="6"/>
        <v>50.403202677981987</v>
      </c>
      <c r="Q20" s="72">
        <f t="shared" si="6"/>
        <v>50.942086166855411</v>
      </c>
    </row>
    <row r="21" spans="1:17" ht="12" customHeight="1" x14ac:dyDescent="0.25">
      <c r="A21" s="66" t="s">
        <v>97</v>
      </c>
      <c r="B21" s="71" t="str">
        <f t="shared" ref="B21" si="7">IF(SUM(B9)=0,"",B9*1000/B8)</f>
        <v/>
      </c>
      <c r="C21" s="71">
        <v>96.771134798691421</v>
      </c>
      <c r="D21" s="71">
        <v>97.928645756487867</v>
      </c>
      <c r="E21" s="71">
        <v>99.013918273464739</v>
      </c>
      <c r="F21" s="71">
        <v>100.46689892733896</v>
      </c>
      <c r="G21" s="71">
        <v>101.1698002944642</v>
      </c>
      <c r="H21" s="71">
        <v>102.7521782710218</v>
      </c>
      <c r="I21" s="71">
        <v>104.37067622880149</v>
      </c>
      <c r="J21" s="71">
        <v>105.99121788274481</v>
      </c>
      <c r="K21" s="71">
        <v>107.31736917544804</v>
      </c>
      <c r="L21" s="71">
        <v>108.98363094406191</v>
      </c>
      <c r="M21" s="71">
        <v>109.74136446112793</v>
      </c>
      <c r="N21" s="71">
        <v>109.9982624513663</v>
      </c>
      <c r="O21" s="71">
        <v>110.73066336529816</v>
      </c>
      <c r="P21" s="71">
        <v>111.37969707850371</v>
      </c>
      <c r="Q21" s="71">
        <v>111.99182389302754</v>
      </c>
    </row>
    <row r="22" spans="1:17" ht="12" customHeight="1" x14ac:dyDescent="0.25">
      <c r="A22" s="70" t="s">
        <v>217</v>
      </c>
      <c r="B22" s="69">
        <f t="shared" ref="B22:Q22" si="8">B3*1000000/B4</f>
        <v>15533.258647968238</v>
      </c>
      <c r="C22" s="69">
        <f t="shared" si="8"/>
        <v>15815.033691027937</v>
      </c>
      <c r="D22" s="69">
        <f t="shared" si="8"/>
        <v>16026.558759478925</v>
      </c>
      <c r="E22" s="69">
        <f t="shared" si="8"/>
        <v>16152.695390915222</v>
      </c>
      <c r="F22" s="69">
        <f t="shared" si="8"/>
        <v>16362.074833187507</v>
      </c>
      <c r="G22" s="69">
        <f t="shared" si="8"/>
        <v>16644.774480443244</v>
      </c>
      <c r="H22" s="69">
        <f t="shared" si="8"/>
        <v>16889.327501370361</v>
      </c>
      <c r="I22" s="69">
        <f t="shared" si="8"/>
        <v>17197.653149877453</v>
      </c>
      <c r="J22" s="69">
        <f t="shared" si="8"/>
        <v>17176.083256972688</v>
      </c>
      <c r="K22" s="69">
        <f t="shared" si="8"/>
        <v>17120.936212749089</v>
      </c>
      <c r="L22" s="69">
        <f t="shared" si="8"/>
        <v>17352.874291496897</v>
      </c>
      <c r="M22" s="69">
        <f t="shared" si="8"/>
        <v>17349.428960991529</v>
      </c>
      <c r="N22" s="69">
        <f t="shared" si="8"/>
        <v>17232.550237330801</v>
      </c>
      <c r="O22" s="69">
        <f t="shared" si="8"/>
        <v>17232.272426697142</v>
      </c>
      <c r="P22" s="69">
        <f t="shared" si="8"/>
        <v>17275.579232240027</v>
      </c>
      <c r="Q22" s="69">
        <f t="shared" si="8"/>
        <v>17378.358454117752</v>
      </c>
    </row>
    <row r="23" spans="1:17" ht="12" customHeight="1" x14ac:dyDescent="0.25">
      <c r="A23" s="68" t="s">
        <v>218</v>
      </c>
      <c r="B23" s="67">
        <f t="shared" ref="B23:Q23" si="9">B3*1000000/B6</f>
        <v>35714.088547791536</v>
      </c>
      <c r="C23" s="67">
        <f t="shared" si="9"/>
        <v>36301.843921850887</v>
      </c>
      <c r="D23" s="67">
        <f t="shared" si="9"/>
        <v>36726.472277123423</v>
      </c>
      <c r="E23" s="67">
        <f t="shared" si="9"/>
        <v>36954.141587981067</v>
      </c>
      <c r="F23" s="67">
        <f t="shared" si="9"/>
        <v>37370.979494932995</v>
      </c>
      <c r="G23" s="67">
        <f t="shared" si="9"/>
        <v>38233.046490668035</v>
      </c>
      <c r="H23" s="67">
        <f t="shared" si="9"/>
        <v>38507.666776205981</v>
      </c>
      <c r="I23" s="67">
        <f t="shared" si="9"/>
        <v>39090.264972754747</v>
      </c>
      <c r="J23" s="67">
        <f t="shared" si="9"/>
        <v>38577.482977079497</v>
      </c>
      <c r="K23" s="67">
        <f t="shared" si="9"/>
        <v>38385.138376970819</v>
      </c>
      <c r="L23" s="67">
        <f t="shared" si="9"/>
        <v>38627.498334171338</v>
      </c>
      <c r="M23" s="67">
        <f t="shared" si="9"/>
        <v>38689.226463928353</v>
      </c>
      <c r="N23" s="67">
        <f t="shared" si="9"/>
        <v>38325.192277364724</v>
      </c>
      <c r="O23" s="67">
        <f t="shared" si="9"/>
        <v>38238.412365618686</v>
      </c>
      <c r="P23" s="67">
        <f t="shared" si="9"/>
        <v>38175.12934715009</v>
      </c>
      <c r="Q23" s="67">
        <f t="shared" si="9"/>
        <v>38204.836236364135</v>
      </c>
    </row>
    <row r="24" spans="1:17" ht="12" customHeight="1" x14ac:dyDescent="0.25">
      <c r="A24" s="66" t="s">
        <v>215</v>
      </c>
      <c r="B24" s="65">
        <v>1.1071600472648722</v>
      </c>
      <c r="C24" s="65">
        <v>1.1080604535824627</v>
      </c>
      <c r="D24" s="65">
        <v>1.1099237737575303</v>
      </c>
      <c r="E24" s="65">
        <v>1.1072456522227436</v>
      </c>
      <c r="F24" s="65">
        <v>1.1040465520671787</v>
      </c>
      <c r="G24" s="65">
        <v>1.1128802332350527</v>
      </c>
      <c r="H24" s="65">
        <v>1.1025292166979053</v>
      </c>
      <c r="I24" s="65">
        <v>1.1024611348926778</v>
      </c>
      <c r="J24" s="65">
        <v>1.0942215501725783</v>
      </c>
      <c r="K24" s="65">
        <v>1.1139240499088343</v>
      </c>
      <c r="L24" s="65">
        <v>1.1204874867595636</v>
      </c>
      <c r="M24" s="65">
        <v>1.1270048514299884</v>
      </c>
      <c r="N24" s="65">
        <v>1.1320097369600424</v>
      </c>
      <c r="O24" s="65">
        <v>1.136780671974293</v>
      </c>
      <c r="P24" s="65">
        <v>1.1306987056460449</v>
      </c>
      <c r="Q24" s="65">
        <v>1.115619642415302</v>
      </c>
    </row>
    <row r="25" spans="1:17" s="28" customFormat="1" ht="12" customHeight="1" x14ac:dyDescent="0.25"/>
    <row r="26" spans="1:17" s="28" customFormat="1" ht="12.95" hidden="1" customHeight="1" x14ac:dyDescent="0.25">
      <c r="A26" s="35" t="s">
        <v>96</v>
      </c>
      <c r="B26" s="34"/>
      <c r="C26" s="34"/>
      <c r="D26" s="34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</row>
    <row r="27" spans="1:17" s="28" customFormat="1" ht="12" hidden="1" customHeight="1" x14ac:dyDescent="0.25"/>
    <row r="28" spans="1:17" ht="12" hidden="1" customHeight="1" x14ac:dyDescent="0.25">
      <c r="A28" s="63" t="s">
        <v>95</v>
      </c>
      <c r="B28" s="64"/>
      <c r="C28" s="64"/>
      <c r="D28" s="64"/>
      <c r="E28" s="64"/>
      <c r="F28" s="64"/>
      <c r="G28" s="64"/>
      <c r="H28" s="64"/>
      <c r="I28" s="64"/>
      <c r="J28" s="64"/>
      <c r="K28" s="64"/>
      <c r="L28" s="64"/>
      <c r="M28" s="64"/>
      <c r="N28" s="64"/>
      <c r="O28" s="64"/>
      <c r="P28" s="64"/>
      <c r="Q28" s="64"/>
    </row>
    <row r="29" spans="1:17" ht="12" hidden="1" customHeight="1" x14ac:dyDescent="0.25">
      <c r="A29" s="63" t="s">
        <v>94</v>
      </c>
      <c r="B29" s="62"/>
      <c r="C29" s="62"/>
      <c r="D29" s="62"/>
      <c r="E29" s="62"/>
      <c r="F29" s="62"/>
      <c r="G29" s="62"/>
      <c r="H29" s="62"/>
      <c r="I29" s="62"/>
      <c r="J29" s="62"/>
      <c r="K29" s="62"/>
      <c r="L29" s="62"/>
      <c r="M29" s="62"/>
      <c r="N29" s="62"/>
      <c r="O29" s="62"/>
      <c r="P29" s="62"/>
      <c r="Q29" s="62"/>
    </row>
    <row r="30" spans="1:17" ht="12" hidden="1" customHeight="1" x14ac:dyDescent="0.25">
      <c r="A30" s="61" t="s">
        <v>93</v>
      </c>
      <c r="B30" s="60"/>
      <c r="C30" s="60"/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  <c r="O30" s="60"/>
      <c r="P30" s="60"/>
      <c r="Q30" s="60"/>
    </row>
    <row r="31" spans="1:17" ht="12" hidden="1" customHeight="1" x14ac:dyDescent="0.25">
      <c r="A31" s="59" t="s">
        <v>16</v>
      </c>
      <c r="B31" s="58"/>
      <c r="C31" s="58"/>
      <c r="D31" s="58"/>
      <c r="E31" s="58"/>
      <c r="F31" s="58"/>
      <c r="G31" s="58"/>
      <c r="H31" s="58"/>
      <c r="I31" s="58"/>
      <c r="J31" s="58"/>
      <c r="K31" s="58"/>
      <c r="L31" s="58"/>
      <c r="M31" s="58"/>
      <c r="N31" s="58"/>
      <c r="O31" s="58"/>
      <c r="P31" s="58"/>
      <c r="Q31" s="58"/>
    </row>
    <row r="32" spans="1:17" ht="12" hidden="1" customHeight="1" x14ac:dyDescent="0.25">
      <c r="A32" s="19" t="s">
        <v>92</v>
      </c>
      <c r="B32" s="57"/>
      <c r="C32" s="57"/>
      <c r="D32" s="57"/>
      <c r="E32" s="57"/>
      <c r="F32" s="57"/>
      <c r="G32" s="57"/>
      <c r="H32" s="57"/>
      <c r="I32" s="57"/>
      <c r="J32" s="57"/>
      <c r="K32" s="57"/>
      <c r="L32" s="57"/>
      <c r="M32" s="57"/>
      <c r="N32" s="57"/>
      <c r="O32" s="57"/>
      <c r="P32" s="57"/>
      <c r="Q32" s="57"/>
    </row>
    <row r="33" spans="1:17" s="28" customFormat="1" ht="12" hidden="1" customHeight="1" x14ac:dyDescent="0.25"/>
    <row r="34" spans="1:17" s="28" customFormat="1" ht="12.95" customHeight="1" x14ac:dyDescent="0.25">
      <c r="A34" s="35" t="s">
        <v>91</v>
      </c>
      <c r="B34" s="34"/>
      <c r="C34" s="34"/>
      <c r="D34" s="34"/>
      <c r="E34" s="34"/>
      <c r="F34" s="34"/>
      <c r="G34" s="34"/>
      <c r="H34" s="34"/>
      <c r="I34" s="34"/>
      <c r="J34" s="34"/>
      <c r="K34" s="34"/>
      <c r="L34" s="34"/>
      <c r="M34" s="34"/>
      <c r="N34" s="34"/>
      <c r="O34" s="34"/>
      <c r="P34" s="34"/>
      <c r="Q34" s="34"/>
    </row>
    <row r="35" spans="1:17" s="28" customFormat="1" ht="12" customHeight="1" x14ac:dyDescent="0.25">
      <c r="B35" s="33"/>
    </row>
    <row r="36" spans="1:17" ht="12.95" customHeight="1" x14ac:dyDescent="0.25">
      <c r="A36" s="40" t="s">
        <v>90</v>
      </c>
      <c r="B36" s="55">
        <f>SUM(B37:B38,B41:B42,B48:B49)</f>
        <v>42440.01110584542</v>
      </c>
      <c r="C36" s="55">
        <f t="shared" ref="C36:Q36" si="10">SUM(C37:C38,C41:C42,C48:C49)</f>
        <v>44654.627698281569</v>
      </c>
      <c r="D36" s="55">
        <f t="shared" si="10"/>
        <v>43038.530720559997</v>
      </c>
      <c r="E36" s="55">
        <f t="shared" si="10"/>
        <v>44618.290233991276</v>
      </c>
      <c r="F36" s="55">
        <f t="shared" si="10"/>
        <v>46283.603504928811</v>
      </c>
      <c r="G36" s="55">
        <f t="shared" si="10"/>
        <v>45210.142071427916</v>
      </c>
      <c r="H36" s="55">
        <f t="shared" si="10"/>
        <v>44322.803169344777</v>
      </c>
      <c r="I36" s="55">
        <f t="shared" si="10"/>
        <v>41038.665447700179</v>
      </c>
      <c r="J36" s="55">
        <f t="shared" si="10"/>
        <v>44370.815084383859</v>
      </c>
      <c r="K36" s="55">
        <f t="shared" si="10"/>
        <v>43600.418778294261</v>
      </c>
      <c r="L36" s="55">
        <f t="shared" si="10"/>
        <v>44917.520941434821</v>
      </c>
      <c r="M36" s="55">
        <f t="shared" si="10"/>
        <v>37505.516618374349</v>
      </c>
      <c r="N36" s="55">
        <f t="shared" si="10"/>
        <v>41477.317376206069</v>
      </c>
      <c r="O36" s="55">
        <f t="shared" si="10"/>
        <v>43297.840003296726</v>
      </c>
      <c r="P36" s="55">
        <f t="shared" si="10"/>
        <v>36261.937289634181</v>
      </c>
      <c r="Q36" s="55">
        <f t="shared" si="10"/>
        <v>37680.612954298595</v>
      </c>
    </row>
    <row r="37" spans="1:17" ht="12" customHeight="1" x14ac:dyDescent="0.25">
      <c r="A37" s="54" t="s">
        <v>58</v>
      </c>
      <c r="B37" s="53">
        <v>620.66485145013678</v>
      </c>
      <c r="C37" s="53">
        <v>607.71760000000017</v>
      </c>
      <c r="D37" s="53">
        <v>418.89105999999992</v>
      </c>
      <c r="E37" s="53">
        <v>416.28872000000001</v>
      </c>
      <c r="F37" s="53">
        <v>402.90079999999995</v>
      </c>
      <c r="G37" s="53">
        <v>361.49315750853208</v>
      </c>
      <c r="H37" s="53">
        <v>351.90401000000003</v>
      </c>
      <c r="I37" s="53">
        <v>342.89985999999999</v>
      </c>
      <c r="J37" s="53">
        <v>345.00681999999995</v>
      </c>
      <c r="K37" s="53">
        <v>198.00304999999994</v>
      </c>
      <c r="L37" s="53">
        <v>222.69969438874136</v>
      </c>
      <c r="M37" s="53">
        <v>37.31237946638575</v>
      </c>
      <c r="N37" s="53">
        <v>41.227423140028804</v>
      </c>
      <c r="O37" s="53">
        <v>42.656587381982888</v>
      </c>
      <c r="P37" s="53">
        <v>32.632330046687834</v>
      </c>
      <c r="Q37" s="53">
        <v>34.574935890908591</v>
      </c>
    </row>
    <row r="38" spans="1:17" ht="12" customHeight="1" x14ac:dyDescent="0.25">
      <c r="A38" s="51" t="s">
        <v>85</v>
      </c>
      <c r="B38" s="50">
        <f>SUM(B39:B40)</f>
        <v>9615.6378975535736</v>
      </c>
      <c r="C38" s="50">
        <f t="shared" ref="C38:Q38" si="11">SUM(C39:C40)</f>
        <v>10660.210989999998</v>
      </c>
      <c r="D38" s="50">
        <f t="shared" si="11"/>
        <v>9437.2822699999979</v>
      </c>
      <c r="E38" s="50">
        <f t="shared" si="11"/>
        <v>9930.4731700000011</v>
      </c>
      <c r="F38" s="50">
        <f t="shared" si="11"/>
        <v>9780.7333600000002</v>
      </c>
      <c r="G38" s="50">
        <f t="shared" si="11"/>
        <v>9699.7878906245314</v>
      </c>
      <c r="H38" s="50">
        <f t="shared" si="11"/>
        <v>8880.3029599999973</v>
      </c>
      <c r="I38" s="50">
        <f t="shared" si="11"/>
        <v>7743.168270000001</v>
      </c>
      <c r="J38" s="50">
        <f t="shared" si="11"/>
        <v>8657.901319999999</v>
      </c>
      <c r="K38" s="50">
        <f t="shared" si="11"/>
        <v>8401.5427099999997</v>
      </c>
      <c r="L38" s="50">
        <f t="shared" si="11"/>
        <v>7831.5404311485026</v>
      </c>
      <c r="M38" s="50">
        <f t="shared" si="11"/>
        <v>6641.905860068191</v>
      </c>
      <c r="N38" s="50">
        <f t="shared" si="11"/>
        <v>6944.3030412046337</v>
      </c>
      <c r="O38" s="50">
        <f t="shared" si="11"/>
        <v>7306.2485648003521</v>
      </c>
      <c r="P38" s="50">
        <f t="shared" si="11"/>
        <v>6210.7286991973515</v>
      </c>
      <c r="Q38" s="50">
        <f t="shared" si="11"/>
        <v>6411.700913585184</v>
      </c>
    </row>
    <row r="39" spans="1:17" ht="12" customHeight="1" x14ac:dyDescent="0.25">
      <c r="A39" s="52" t="s">
        <v>84</v>
      </c>
      <c r="B39" s="50">
        <v>1676.6033263403481</v>
      </c>
      <c r="C39" s="50">
        <v>1643.5990499999996</v>
      </c>
      <c r="D39" s="50">
        <v>1601.8744300000001</v>
      </c>
      <c r="E39" s="50">
        <v>1564.4872399999999</v>
      </c>
      <c r="F39" s="50">
        <v>1573.3050800000001</v>
      </c>
      <c r="G39" s="50">
        <v>1497.5167671526435</v>
      </c>
      <c r="H39" s="50">
        <v>1385.4757000000006</v>
      </c>
      <c r="I39" s="50">
        <v>1351.4295499999996</v>
      </c>
      <c r="J39" s="50">
        <v>1290.9874499999999</v>
      </c>
      <c r="K39" s="50">
        <v>1263.4867999999999</v>
      </c>
      <c r="L39" s="50">
        <v>1273.3829221685103</v>
      </c>
      <c r="M39" s="50">
        <v>1063.5333400452457</v>
      </c>
      <c r="N39" s="50">
        <v>1053.6452962618309</v>
      </c>
      <c r="O39" s="50">
        <v>1043.7572809004794</v>
      </c>
      <c r="P39" s="50">
        <v>892.13867122358079</v>
      </c>
      <c r="Q39" s="50">
        <v>893.23789440213886</v>
      </c>
    </row>
    <row r="40" spans="1:17" ht="12" customHeight="1" x14ac:dyDescent="0.25">
      <c r="A40" s="52" t="s">
        <v>83</v>
      </c>
      <c r="B40" s="50">
        <v>7939.0345712132248</v>
      </c>
      <c r="C40" s="50">
        <v>9016.6119399999989</v>
      </c>
      <c r="D40" s="50">
        <v>7835.407839999998</v>
      </c>
      <c r="E40" s="50">
        <v>8365.9859300000007</v>
      </c>
      <c r="F40" s="50">
        <v>8207.4282800000001</v>
      </c>
      <c r="G40" s="50">
        <v>8202.2711234718881</v>
      </c>
      <c r="H40" s="50">
        <v>7494.8272599999973</v>
      </c>
      <c r="I40" s="50">
        <v>6391.7387200000012</v>
      </c>
      <c r="J40" s="50">
        <v>7366.9138699999985</v>
      </c>
      <c r="K40" s="50">
        <v>7138.05591</v>
      </c>
      <c r="L40" s="50">
        <v>6558.1575089799926</v>
      </c>
      <c r="M40" s="50">
        <v>5578.3725200229455</v>
      </c>
      <c r="N40" s="50">
        <v>5890.6577449428032</v>
      </c>
      <c r="O40" s="50">
        <v>6262.4912838998725</v>
      </c>
      <c r="P40" s="50">
        <v>5318.5900279737707</v>
      </c>
      <c r="Q40" s="50">
        <v>5518.4630191830456</v>
      </c>
    </row>
    <row r="41" spans="1:17" ht="12" customHeight="1" x14ac:dyDescent="0.25">
      <c r="A41" s="51" t="s">
        <v>56</v>
      </c>
      <c r="B41" s="50">
        <v>12661.44524031638</v>
      </c>
      <c r="C41" s="50">
        <v>12908.084370000002</v>
      </c>
      <c r="D41" s="50">
        <v>13225.604139999994</v>
      </c>
      <c r="E41" s="50">
        <v>13154.385600000001</v>
      </c>
      <c r="F41" s="50">
        <v>14764.084290000001</v>
      </c>
      <c r="G41" s="50">
        <v>14452.088007791186</v>
      </c>
      <c r="H41" s="50">
        <v>14614.0767</v>
      </c>
      <c r="I41" s="50">
        <v>12940.471419999996</v>
      </c>
      <c r="J41" s="50">
        <v>14003.009710000008</v>
      </c>
      <c r="K41" s="50">
        <v>14194.314769999997</v>
      </c>
      <c r="L41" s="50">
        <v>13870.904557742328</v>
      </c>
      <c r="M41" s="50">
        <v>11278.474049946153</v>
      </c>
      <c r="N41" s="50">
        <v>12783.069296808728</v>
      </c>
      <c r="O41" s="50">
        <v>12723.135187920365</v>
      </c>
      <c r="P41" s="50">
        <v>10014.502748925837</v>
      </c>
      <c r="Q41" s="50">
        <v>10183.035372139964</v>
      </c>
    </row>
    <row r="42" spans="1:17" ht="12" customHeight="1" x14ac:dyDescent="0.25">
      <c r="A42" s="51" t="s">
        <v>82</v>
      </c>
      <c r="B42" s="50">
        <f>SUM(B43:B47)</f>
        <v>6822.1088478088277</v>
      </c>
      <c r="C42" s="50">
        <f t="shared" ref="C42:Q42" si="12">SUM(C43:C47)</f>
        <v>6963.9733300000007</v>
      </c>
      <c r="D42" s="50">
        <f t="shared" si="12"/>
        <v>6435.2099900000003</v>
      </c>
      <c r="E42" s="50">
        <f t="shared" si="12"/>
        <v>6922.8764800000017</v>
      </c>
      <c r="F42" s="50">
        <f t="shared" si="12"/>
        <v>6955.9948799999993</v>
      </c>
      <c r="G42" s="50">
        <f t="shared" si="12"/>
        <v>6663.5149443127548</v>
      </c>
      <c r="H42" s="50">
        <f t="shared" si="12"/>
        <v>6155.5380999999979</v>
      </c>
      <c r="I42" s="50">
        <f t="shared" si="12"/>
        <v>5874.3636799999977</v>
      </c>
      <c r="J42" s="50">
        <f t="shared" si="12"/>
        <v>6286.1510399999988</v>
      </c>
      <c r="K42" s="50">
        <f t="shared" si="12"/>
        <v>6471.50234</v>
      </c>
      <c r="L42" s="50">
        <f t="shared" si="12"/>
        <v>7304.3591633755841</v>
      </c>
      <c r="M42" s="50">
        <f t="shared" si="12"/>
        <v>5935.7738801276873</v>
      </c>
      <c r="N42" s="50">
        <f t="shared" si="12"/>
        <v>6869.1385349504808</v>
      </c>
      <c r="O42" s="50">
        <f t="shared" si="12"/>
        <v>7557.0624945052559</v>
      </c>
      <c r="P42" s="50">
        <f t="shared" si="12"/>
        <v>6193.4412917884974</v>
      </c>
      <c r="Q42" s="50">
        <f t="shared" si="12"/>
        <v>6565.6572966530757</v>
      </c>
    </row>
    <row r="43" spans="1:17" ht="12" customHeight="1" x14ac:dyDescent="0.25">
      <c r="A43" s="52" t="s">
        <v>55</v>
      </c>
      <c r="B43" s="50">
        <v>6680.4732011163878</v>
      </c>
      <c r="C43" s="50">
        <v>6824.7565800000011</v>
      </c>
      <c r="D43" s="50">
        <v>6296.0861199999999</v>
      </c>
      <c r="E43" s="50">
        <v>6781.8764900000015</v>
      </c>
      <c r="F43" s="50">
        <v>6813.1940599999998</v>
      </c>
      <c r="G43" s="50">
        <v>6626.6371190435775</v>
      </c>
      <c r="H43" s="50">
        <v>6111.5041599999977</v>
      </c>
      <c r="I43" s="50">
        <v>5822.6770199999974</v>
      </c>
      <c r="J43" s="50">
        <v>6225.0091699999994</v>
      </c>
      <c r="K43" s="50">
        <v>6403.1713499999996</v>
      </c>
      <c r="L43" s="50">
        <v>7229.7914766499134</v>
      </c>
      <c r="M43" s="50">
        <v>5851.7001204616399</v>
      </c>
      <c r="N43" s="50">
        <v>6779.523203971049</v>
      </c>
      <c r="O43" s="50">
        <v>7461.4282157867374</v>
      </c>
      <c r="P43" s="50">
        <v>6093.1260150950784</v>
      </c>
      <c r="Q43" s="50">
        <v>6463.502917026899</v>
      </c>
    </row>
    <row r="44" spans="1:17" ht="12" customHeight="1" x14ac:dyDescent="0.25">
      <c r="A44" s="52" t="s">
        <v>81</v>
      </c>
      <c r="B44" s="50">
        <v>0</v>
      </c>
      <c r="C44" s="50">
        <v>0</v>
      </c>
      <c r="D44" s="50">
        <v>0</v>
      </c>
      <c r="E44" s="50">
        <v>0</v>
      </c>
      <c r="F44" s="50">
        <v>0</v>
      </c>
      <c r="G44" s="50">
        <v>0</v>
      </c>
      <c r="H44" s="50">
        <v>0</v>
      </c>
      <c r="I44" s="50">
        <v>0</v>
      </c>
      <c r="J44" s="50">
        <v>0</v>
      </c>
      <c r="K44" s="50">
        <v>0</v>
      </c>
      <c r="L44" s="50">
        <v>0</v>
      </c>
      <c r="M44" s="50">
        <v>0</v>
      </c>
      <c r="N44" s="50">
        <v>0</v>
      </c>
      <c r="O44" s="50">
        <v>0</v>
      </c>
      <c r="P44" s="50">
        <v>0</v>
      </c>
      <c r="Q44" s="50">
        <v>0</v>
      </c>
    </row>
    <row r="45" spans="1:17" ht="12" customHeight="1" x14ac:dyDescent="0.25">
      <c r="A45" s="52" t="s">
        <v>80</v>
      </c>
      <c r="B45" s="50">
        <v>0</v>
      </c>
      <c r="C45" s="50">
        <v>0</v>
      </c>
      <c r="D45" s="50">
        <v>0</v>
      </c>
      <c r="E45" s="50">
        <v>0</v>
      </c>
      <c r="F45" s="50">
        <v>0</v>
      </c>
      <c r="G45" s="50">
        <v>0</v>
      </c>
      <c r="H45" s="50">
        <v>0</v>
      </c>
      <c r="I45" s="50">
        <v>0</v>
      </c>
      <c r="J45" s="50">
        <v>0</v>
      </c>
      <c r="K45" s="50">
        <v>0</v>
      </c>
      <c r="L45" s="50">
        <v>0</v>
      </c>
      <c r="M45" s="50">
        <v>0</v>
      </c>
      <c r="N45" s="50">
        <v>0</v>
      </c>
      <c r="O45" s="50">
        <v>0</v>
      </c>
      <c r="P45" s="50">
        <v>0</v>
      </c>
      <c r="Q45" s="50">
        <v>0</v>
      </c>
    </row>
    <row r="46" spans="1:17" ht="12" customHeight="1" x14ac:dyDescent="0.25">
      <c r="A46" s="52" t="s">
        <v>59</v>
      </c>
      <c r="B46" s="50">
        <v>20.6840546479411</v>
      </c>
      <c r="C46" s="50">
        <v>20.2</v>
      </c>
      <c r="D46" s="50">
        <v>20.099999999999998</v>
      </c>
      <c r="E46" s="50">
        <v>20.999999999999996</v>
      </c>
      <c r="F46" s="50">
        <v>21.899999999999995</v>
      </c>
      <c r="G46" s="50">
        <v>22.475400804332349</v>
      </c>
      <c r="H46" s="50">
        <v>29.699999999999996</v>
      </c>
      <c r="I46" s="50">
        <v>37.30039</v>
      </c>
      <c r="J46" s="50">
        <v>46.800049999999992</v>
      </c>
      <c r="K46" s="50">
        <v>53.999530000000007</v>
      </c>
      <c r="L46" s="50">
        <v>60.165279159032544</v>
      </c>
      <c r="M46" s="50">
        <v>66.327501356688757</v>
      </c>
      <c r="N46" s="50">
        <v>71.868732748040983</v>
      </c>
      <c r="O46" s="50">
        <v>77.887647026045926</v>
      </c>
      <c r="P46" s="50">
        <v>82.569026464125272</v>
      </c>
      <c r="Q46" s="50">
        <v>85.435159104250161</v>
      </c>
    </row>
    <row r="47" spans="1:17" ht="12" customHeight="1" x14ac:dyDescent="0.25">
      <c r="A47" s="52" t="s">
        <v>79</v>
      </c>
      <c r="B47" s="50">
        <v>120.95159204449961</v>
      </c>
      <c r="C47" s="50">
        <v>119.01675000000002</v>
      </c>
      <c r="D47" s="50">
        <v>119.02387000000004</v>
      </c>
      <c r="E47" s="50">
        <v>119.99998999999997</v>
      </c>
      <c r="F47" s="50">
        <v>120.90081999999994</v>
      </c>
      <c r="G47" s="50">
        <v>14.402424464845003</v>
      </c>
      <c r="H47" s="50">
        <v>14.333939999999998</v>
      </c>
      <c r="I47" s="50">
        <v>14.386269999999998</v>
      </c>
      <c r="J47" s="50">
        <v>14.341820000000004</v>
      </c>
      <c r="K47" s="50">
        <v>14.331460000000005</v>
      </c>
      <c r="L47" s="50">
        <v>14.402407566638002</v>
      </c>
      <c r="M47" s="50">
        <v>17.746258309358343</v>
      </c>
      <c r="N47" s="50">
        <v>17.746598231390337</v>
      </c>
      <c r="O47" s="50">
        <v>17.746631692472647</v>
      </c>
      <c r="P47" s="50">
        <v>17.746250229293416</v>
      </c>
      <c r="Q47" s="50">
        <v>16.719220521926179</v>
      </c>
    </row>
    <row r="48" spans="1:17" ht="12" customHeight="1" x14ac:dyDescent="0.25">
      <c r="A48" s="51" t="s">
        <v>61</v>
      </c>
      <c r="B48" s="50">
        <v>1652.2307376147446</v>
      </c>
      <c r="C48" s="50">
        <v>2002.4514782815645</v>
      </c>
      <c r="D48" s="50">
        <v>2085.6848305600029</v>
      </c>
      <c r="E48" s="50">
        <v>2022.7747139912701</v>
      </c>
      <c r="F48" s="50">
        <v>2051.4212849288174</v>
      </c>
      <c r="G48" s="50">
        <v>2125.8638924845077</v>
      </c>
      <c r="H48" s="50">
        <v>1997.1408993447853</v>
      </c>
      <c r="I48" s="50">
        <v>1963.2945877001837</v>
      </c>
      <c r="J48" s="50">
        <v>1953.0731643838662</v>
      </c>
      <c r="K48" s="50">
        <v>1520.6172682942592</v>
      </c>
      <c r="L48" s="50">
        <v>1799.8058097983162</v>
      </c>
      <c r="M48" s="50">
        <v>1533.390062402183</v>
      </c>
      <c r="N48" s="50">
        <v>1230.8916155242525</v>
      </c>
      <c r="O48" s="50">
        <v>1231.6088659596826</v>
      </c>
      <c r="P48" s="50">
        <v>1261.2747762227846</v>
      </c>
      <c r="Q48" s="50">
        <v>1378.0693308083269</v>
      </c>
    </row>
    <row r="49" spans="1:17" ht="12" customHeight="1" x14ac:dyDescent="0.25">
      <c r="A49" s="49" t="s">
        <v>60</v>
      </c>
      <c r="B49" s="48">
        <v>11067.923531101756</v>
      </c>
      <c r="C49" s="48">
        <v>11512.189929999999</v>
      </c>
      <c r="D49" s="48">
        <v>11435.858430000002</v>
      </c>
      <c r="E49" s="48">
        <v>12171.491549999997</v>
      </c>
      <c r="F49" s="48">
        <v>12328.468889999995</v>
      </c>
      <c r="G49" s="48">
        <v>11907.394178706405</v>
      </c>
      <c r="H49" s="48">
        <v>12323.8405</v>
      </c>
      <c r="I49" s="48">
        <v>12174.467630000001</v>
      </c>
      <c r="J49" s="48">
        <v>13125.673029999993</v>
      </c>
      <c r="K49" s="48">
        <v>12814.43864</v>
      </c>
      <c r="L49" s="48">
        <v>13888.211284981351</v>
      </c>
      <c r="M49" s="48">
        <v>12078.660386363752</v>
      </c>
      <c r="N49" s="48">
        <v>13608.687464577948</v>
      </c>
      <c r="O49" s="48">
        <v>14437.128302729088</v>
      </c>
      <c r="P49" s="48">
        <v>12549.357443453022</v>
      </c>
      <c r="Q49" s="48">
        <v>13107.575105221131</v>
      </c>
    </row>
    <row r="50" spans="1:17" s="28" customFormat="1" ht="12" customHeight="1" x14ac:dyDescent="0.25">
      <c r="B50" s="56"/>
      <c r="C50" s="56"/>
      <c r="D50" s="56"/>
      <c r="E50" s="56"/>
      <c r="F50" s="56"/>
      <c r="G50" s="56"/>
      <c r="H50" s="56"/>
      <c r="I50" s="56"/>
      <c r="J50" s="56"/>
      <c r="K50" s="56"/>
      <c r="L50" s="56"/>
      <c r="M50" s="56"/>
      <c r="N50" s="56"/>
      <c r="O50" s="56"/>
      <c r="P50" s="56"/>
      <c r="Q50" s="56"/>
    </row>
    <row r="51" spans="1:17" ht="12.95" customHeight="1" x14ac:dyDescent="0.25">
      <c r="A51" s="27" t="s">
        <v>89</v>
      </c>
      <c r="B51" s="26">
        <f t="shared" ref="B51:Q51" si="13">SUM(B52,B57)</f>
        <v>42440.01110584542</v>
      </c>
      <c r="C51" s="26">
        <f t="shared" si="13"/>
        <v>44654.627698281576</v>
      </c>
      <c r="D51" s="26">
        <f t="shared" si="13"/>
        <v>43038.530720560004</v>
      </c>
      <c r="E51" s="26">
        <f t="shared" si="13"/>
        <v>44618.290233991262</v>
      </c>
      <c r="F51" s="26">
        <f t="shared" si="13"/>
        <v>46283.603504928818</v>
      </c>
      <c r="G51" s="26">
        <f t="shared" si="13"/>
        <v>45210.142071427923</v>
      </c>
      <c r="H51" s="26">
        <f t="shared" si="13"/>
        <v>44322.803169344777</v>
      </c>
      <c r="I51" s="26">
        <f t="shared" si="13"/>
        <v>41038.665447700172</v>
      </c>
      <c r="J51" s="26">
        <f t="shared" si="13"/>
        <v>44370.815084383867</v>
      </c>
      <c r="K51" s="26">
        <f t="shared" si="13"/>
        <v>43600.418778294261</v>
      </c>
      <c r="L51" s="26">
        <f t="shared" si="13"/>
        <v>44917.520941434828</v>
      </c>
      <c r="M51" s="26">
        <f t="shared" si="13"/>
        <v>37505.516618374349</v>
      </c>
      <c r="N51" s="26">
        <f t="shared" si="13"/>
        <v>41477.317376206069</v>
      </c>
      <c r="O51" s="26">
        <f t="shared" si="13"/>
        <v>43297.840003296718</v>
      </c>
      <c r="P51" s="26">
        <f t="shared" si="13"/>
        <v>36261.937289634181</v>
      </c>
      <c r="Q51" s="26">
        <f t="shared" si="13"/>
        <v>37680.612954298587</v>
      </c>
    </row>
    <row r="52" spans="1:17" ht="12" customHeight="1" x14ac:dyDescent="0.25">
      <c r="A52" s="25" t="s">
        <v>43</v>
      </c>
      <c r="B52" s="24">
        <f t="shared" ref="B52:Q52" si="14">SUM(B53:B56)</f>
        <v>37130.148499084957</v>
      </c>
      <c r="C52" s="24">
        <f t="shared" si="14"/>
        <v>39222.255704706091</v>
      </c>
      <c r="D52" s="24">
        <f t="shared" si="14"/>
        <v>37480.331765130315</v>
      </c>
      <c r="E52" s="24">
        <f t="shared" si="14"/>
        <v>38868.872564549776</v>
      </c>
      <c r="F52" s="24">
        <f t="shared" si="14"/>
        <v>40358.315695153564</v>
      </c>
      <c r="G52" s="24">
        <f t="shared" si="14"/>
        <v>39120.356679677934</v>
      </c>
      <c r="H52" s="24">
        <f t="shared" si="14"/>
        <v>37955.14733672174</v>
      </c>
      <c r="I52" s="24">
        <f t="shared" si="14"/>
        <v>34451.568592763637</v>
      </c>
      <c r="J52" s="24">
        <f t="shared" si="14"/>
        <v>37519.585200042886</v>
      </c>
      <c r="K52" s="24">
        <f t="shared" si="14"/>
        <v>36559.008118893413</v>
      </c>
      <c r="L52" s="24">
        <f t="shared" si="14"/>
        <v>37695.127590543576</v>
      </c>
      <c r="M52" s="24">
        <f t="shared" si="14"/>
        <v>30296.364854592633</v>
      </c>
      <c r="N52" s="24">
        <f t="shared" si="14"/>
        <v>34309.449332939803</v>
      </c>
      <c r="O52" s="24">
        <f t="shared" si="14"/>
        <v>36203.861535252006</v>
      </c>
      <c r="P52" s="24">
        <f t="shared" si="14"/>
        <v>29287.427654917654</v>
      </c>
      <c r="Q52" s="24">
        <f t="shared" si="14"/>
        <v>30826.357061771272</v>
      </c>
    </row>
    <row r="53" spans="1:17" ht="12" customHeight="1" x14ac:dyDescent="0.25">
      <c r="A53" s="23" t="s">
        <v>65</v>
      </c>
      <c r="B53" s="22">
        <v>28640.142061867238</v>
      </c>
      <c r="C53" s="22">
        <v>30700.613779569983</v>
      </c>
      <c r="D53" s="22">
        <v>28944.03308522993</v>
      </c>
      <c r="E53" s="22">
        <v>30142.23788200429</v>
      </c>
      <c r="F53" s="22">
        <v>31540.238275136046</v>
      </c>
      <c r="G53" s="22">
        <v>30498.479229522469</v>
      </c>
      <c r="H53" s="22">
        <v>29220.287777465055</v>
      </c>
      <c r="I53" s="22">
        <v>25733.861373553769</v>
      </c>
      <c r="J53" s="22">
        <v>28537.126461265616</v>
      </c>
      <c r="K53" s="22">
        <v>27567.040995878731</v>
      </c>
      <c r="L53" s="22">
        <v>28379.350325207772</v>
      </c>
      <c r="M53" s="22">
        <v>21905.009002834504</v>
      </c>
      <c r="N53" s="22">
        <v>24570.52028046751</v>
      </c>
      <c r="O53" s="22">
        <v>26165.87128954738</v>
      </c>
      <c r="P53" s="22">
        <v>19883.252753453115</v>
      </c>
      <c r="Q53" s="22">
        <v>21200.698294110789</v>
      </c>
    </row>
    <row r="54" spans="1:17" ht="12" customHeight="1" x14ac:dyDescent="0.25">
      <c r="A54" s="23" t="s">
        <v>64</v>
      </c>
      <c r="B54" s="30">
        <v>35.375639742459342</v>
      </c>
      <c r="C54" s="30">
        <v>36.200186613049368</v>
      </c>
      <c r="D54" s="30">
        <v>37.863124101281308</v>
      </c>
      <c r="E54" s="30">
        <v>38.487796821433179</v>
      </c>
      <c r="F54" s="30">
        <v>39.165723677254555</v>
      </c>
      <c r="G54" s="30">
        <v>40.510778260055687</v>
      </c>
      <c r="H54" s="30">
        <v>41.577505163322726</v>
      </c>
      <c r="I54" s="30">
        <v>42.461852583845307</v>
      </c>
      <c r="J54" s="30">
        <v>43.886481582515948</v>
      </c>
      <c r="K54" s="30">
        <v>44.886043360452042</v>
      </c>
      <c r="L54" s="30">
        <v>45.841065132005831</v>
      </c>
      <c r="M54" s="30">
        <v>45.034580755532389</v>
      </c>
      <c r="N54" s="30">
        <v>46.52428817997815</v>
      </c>
      <c r="O54" s="30">
        <v>50.738628475703074</v>
      </c>
      <c r="P54" s="30">
        <v>50.884625675643967</v>
      </c>
      <c r="Q54" s="30">
        <v>54.871201196041113</v>
      </c>
    </row>
    <row r="55" spans="1:17" ht="12" customHeight="1" x14ac:dyDescent="0.25">
      <c r="A55" s="23" t="s">
        <v>63</v>
      </c>
      <c r="B55" s="22">
        <v>5489.534067868145</v>
      </c>
      <c r="C55" s="22">
        <v>5531.8404283613654</v>
      </c>
      <c r="D55" s="22">
        <v>5489.729812192847</v>
      </c>
      <c r="E55" s="22">
        <v>5598.2581855196531</v>
      </c>
      <c r="F55" s="22">
        <v>5652.1047107916766</v>
      </c>
      <c r="G55" s="22">
        <v>5523.1360300963725</v>
      </c>
      <c r="H55" s="22">
        <v>5556.5656643459579</v>
      </c>
      <c r="I55" s="22">
        <v>5532.9610200269235</v>
      </c>
      <c r="J55" s="22">
        <v>5666.0784595391915</v>
      </c>
      <c r="K55" s="22">
        <v>5674.4183899317222</v>
      </c>
      <c r="L55" s="22">
        <v>5847.8991826925139</v>
      </c>
      <c r="M55" s="22">
        <v>5202.3865923541844</v>
      </c>
      <c r="N55" s="22">
        <v>6216.7008614116348</v>
      </c>
      <c r="O55" s="22">
        <v>6371.8356520509342</v>
      </c>
      <c r="P55" s="22">
        <v>6019.5189361719058</v>
      </c>
      <c r="Q55" s="22">
        <v>6131.1259646030157</v>
      </c>
    </row>
    <row r="56" spans="1:17" ht="12" customHeight="1" x14ac:dyDescent="0.25">
      <c r="A56" s="21" t="s">
        <v>62</v>
      </c>
      <c r="B56" s="20">
        <v>2965.0967296071149</v>
      </c>
      <c r="C56" s="20">
        <v>2953.6013101616923</v>
      </c>
      <c r="D56" s="20">
        <v>3008.7057436062519</v>
      </c>
      <c r="E56" s="20">
        <v>3089.8887002043989</v>
      </c>
      <c r="F56" s="20">
        <v>3126.8069855485865</v>
      </c>
      <c r="G56" s="20">
        <v>3058.2306417990358</v>
      </c>
      <c r="H56" s="20">
        <v>3136.7163897474056</v>
      </c>
      <c r="I56" s="20">
        <v>3142.2843465991009</v>
      </c>
      <c r="J56" s="20">
        <v>3272.4937976555634</v>
      </c>
      <c r="K56" s="20">
        <v>3272.6626897225037</v>
      </c>
      <c r="L56" s="20">
        <v>3422.0370175112844</v>
      </c>
      <c r="M56" s="20">
        <v>3143.9346786484148</v>
      </c>
      <c r="N56" s="20">
        <v>3475.7039028806817</v>
      </c>
      <c r="O56" s="20">
        <v>3615.4159651779946</v>
      </c>
      <c r="P56" s="20">
        <v>3333.7713396169888</v>
      </c>
      <c r="Q56" s="20">
        <v>3439.6616018614272</v>
      </c>
    </row>
    <row r="57" spans="1:17" ht="12" customHeight="1" x14ac:dyDescent="0.25">
      <c r="A57" s="19" t="s">
        <v>66</v>
      </c>
      <c r="B57" s="18">
        <v>5309.8626067604664</v>
      </c>
      <c r="C57" s="18">
        <v>5432.3719935754871</v>
      </c>
      <c r="D57" s="18">
        <v>5558.1989554296888</v>
      </c>
      <c r="E57" s="18">
        <v>5749.4176694414855</v>
      </c>
      <c r="F57" s="18">
        <v>5925.2878097752537</v>
      </c>
      <c r="G57" s="18">
        <v>6089.7853917499879</v>
      </c>
      <c r="H57" s="18">
        <v>6367.6558326230379</v>
      </c>
      <c r="I57" s="18">
        <v>6587.0968549365361</v>
      </c>
      <c r="J57" s="18">
        <v>6851.229884340979</v>
      </c>
      <c r="K57" s="18">
        <v>7041.410659400849</v>
      </c>
      <c r="L57" s="18">
        <v>7222.3933508912542</v>
      </c>
      <c r="M57" s="18">
        <v>7209.1517637817133</v>
      </c>
      <c r="N57" s="18">
        <v>7167.8680432662659</v>
      </c>
      <c r="O57" s="18">
        <v>7093.9784680447146</v>
      </c>
      <c r="P57" s="18">
        <v>6974.5096347165281</v>
      </c>
      <c r="Q57" s="18">
        <v>6854.2558925273188</v>
      </c>
    </row>
    <row r="58" spans="1:17" s="28" customFormat="1" ht="12" customHeight="1" x14ac:dyDescent="0.25">
      <c r="B58" s="33"/>
    </row>
    <row r="59" spans="1:17" ht="12.95" customHeight="1" x14ac:dyDescent="0.25">
      <c r="A59" s="40" t="s">
        <v>88</v>
      </c>
      <c r="B59" s="47">
        <f t="shared" ref="B59:Q59" si="15">IF(B51=0,0,B51/B$51)</f>
        <v>1</v>
      </c>
      <c r="C59" s="47">
        <f t="shared" si="15"/>
        <v>1</v>
      </c>
      <c r="D59" s="47">
        <f t="shared" si="15"/>
        <v>1</v>
      </c>
      <c r="E59" s="47">
        <f t="shared" si="15"/>
        <v>1</v>
      </c>
      <c r="F59" s="47">
        <f t="shared" si="15"/>
        <v>1</v>
      </c>
      <c r="G59" s="47">
        <f t="shared" si="15"/>
        <v>1</v>
      </c>
      <c r="H59" s="47">
        <f t="shared" si="15"/>
        <v>1</v>
      </c>
      <c r="I59" s="47">
        <f t="shared" si="15"/>
        <v>1</v>
      </c>
      <c r="J59" s="47">
        <f t="shared" si="15"/>
        <v>1</v>
      </c>
      <c r="K59" s="47">
        <f t="shared" si="15"/>
        <v>1</v>
      </c>
      <c r="L59" s="47">
        <f t="shared" si="15"/>
        <v>1</v>
      </c>
      <c r="M59" s="47">
        <f t="shared" si="15"/>
        <v>1</v>
      </c>
      <c r="N59" s="47">
        <f t="shared" si="15"/>
        <v>1</v>
      </c>
      <c r="O59" s="47">
        <f t="shared" si="15"/>
        <v>1</v>
      </c>
      <c r="P59" s="47">
        <f t="shared" si="15"/>
        <v>1</v>
      </c>
      <c r="Q59" s="47">
        <f t="shared" si="15"/>
        <v>1</v>
      </c>
    </row>
    <row r="60" spans="1:17" ht="12" customHeight="1" x14ac:dyDescent="0.25">
      <c r="A60" s="46" t="s">
        <v>43</v>
      </c>
      <c r="B60" s="41">
        <f t="shared" ref="B60:Q60" si="16">IF(B52=0,0,B52/B$51)</f>
        <v>0.87488545670929108</v>
      </c>
      <c r="C60" s="41">
        <f t="shared" si="16"/>
        <v>0.87834694244277534</v>
      </c>
      <c r="D60" s="41">
        <f t="shared" si="16"/>
        <v>0.87085528101510046</v>
      </c>
      <c r="E60" s="41">
        <f t="shared" si="16"/>
        <v>0.87114213388075001</v>
      </c>
      <c r="F60" s="41">
        <f t="shared" si="16"/>
        <v>0.87197868443531501</v>
      </c>
      <c r="G60" s="41">
        <f t="shared" si="16"/>
        <v>0.86530045886321971</v>
      </c>
      <c r="H60" s="41">
        <f t="shared" si="16"/>
        <v>0.85633454165130207</v>
      </c>
      <c r="I60" s="41">
        <f t="shared" si="16"/>
        <v>0.83949047116721776</v>
      </c>
      <c r="J60" s="41">
        <f t="shared" si="16"/>
        <v>0.84559152516555314</v>
      </c>
      <c r="K60" s="41">
        <f t="shared" si="16"/>
        <v>0.83850130671436818</v>
      </c>
      <c r="L60" s="41">
        <f t="shared" si="16"/>
        <v>0.83920765884857973</v>
      </c>
      <c r="M60" s="41">
        <f t="shared" si="16"/>
        <v>0.80778422979381448</v>
      </c>
      <c r="N60" s="41">
        <f t="shared" si="16"/>
        <v>0.82718583320486883</v>
      </c>
      <c r="O60" s="41">
        <f t="shared" si="16"/>
        <v>0.83615860589108892</v>
      </c>
      <c r="P60" s="41">
        <f t="shared" si="16"/>
        <v>0.80766307163874951</v>
      </c>
      <c r="Q60" s="41">
        <f t="shared" si="16"/>
        <v>0.81809595558223569</v>
      </c>
    </row>
    <row r="61" spans="1:17" ht="12" customHeight="1" x14ac:dyDescent="0.25">
      <c r="A61" s="23" t="s">
        <v>65</v>
      </c>
      <c r="B61" s="45">
        <f t="shared" ref="B61:Q61" si="17">IF(B53=0,0,B53/B$51)</f>
        <v>0.67483823202681781</v>
      </c>
      <c r="C61" s="45">
        <f t="shared" si="17"/>
        <v>0.68751247881866051</v>
      </c>
      <c r="D61" s="45">
        <f t="shared" si="17"/>
        <v>0.67251443301253389</v>
      </c>
      <c r="E61" s="45">
        <f t="shared" si="17"/>
        <v>0.67555788722359478</v>
      </c>
      <c r="F61" s="45">
        <f t="shared" si="17"/>
        <v>0.68145597763962507</v>
      </c>
      <c r="G61" s="45">
        <f t="shared" si="17"/>
        <v>0.6745937489277879</v>
      </c>
      <c r="H61" s="45">
        <f t="shared" si="17"/>
        <v>0.65926082485854243</v>
      </c>
      <c r="I61" s="45">
        <f t="shared" si="17"/>
        <v>0.62706379685638414</v>
      </c>
      <c r="J61" s="45">
        <f t="shared" si="17"/>
        <v>0.64315082801598444</v>
      </c>
      <c r="K61" s="45">
        <f t="shared" si="17"/>
        <v>0.63226550955979632</v>
      </c>
      <c r="L61" s="45">
        <f t="shared" si="17"/>
        <v>0.63181025422595893</v>
      </c>
      <c r="M61" s="45">
        <f t="shared" si="17"/>
        <v>0.58404765426169358</v>
      </c>
      <c r="N61" s="45">
        <f t="shared" si="17"/>
        <v>0.59238450880535165</v>
      </c>
      <c r="O61" s="45">
        <f t="shared" si="17"/>
        <v>0.60432278579151055</v>
      </c>
      <c r="P61" s="45">
        <f t="shared" si="17"/>
        <v>0.54832295899251171</v>
      </c>
      <c r="Q61" s="45">
        <f t="shared" si="17"/>
        <v>0.56264207590848714</v>
      </c>
    </row>
    <row r="62" spans="1:17" ht="12" customHeight="1" x14ac:dyDescent="0.25">
      <c r="A62" s="23" t="s">
        <v>64</v>
      </c>
      <c r="B62" s="44">
        <f t="shared" ref="B62:Q62" si="18">IF(B54=0,0,B54/B$51)</f>
        <v>8.3354454489261256E-4</v>
      </c>
      <c r="C62" s="44">
        <f t="shared" si="18"/>
        <v>8.1067043840659866E-4</v>
      </c>
      <c r="D62" s="44">
        <f t="shared" si="18"/>
        <v>8.7974945862158936E-4</v>
      </c>
      <c r="E62" s="44">
        <f t="shared" si="18"/>
        <v>8.6260133724515222E-4</v>
      </c>
      <c r="F62" s="44">
        <f t="shared" si="18"/>
        <v>8.4621163244309034E-4</v>
      </c>
      <c r="G62" s="44">
        <f t="shared" si="18"/>
        <v>8.9605509746136904E-4</v>
      </c>
      <c r="H62" s="44">
        <f t="shared" si="18"/>
        <v>9.3806127298553187E-4</v>
      </c>
      <c r="I62" s="44">
        <f t="shared" si="18"/>
        <v>1.0346791768352909E-3</v>
      </c>
      <c r="J62" s="44">
        <f t="shared" si="18"/>
        <v>9.8908441278469151E-4</v>
      </c>
      <c r="K62" s="44">
        <f t="shared" si="18"/>
        <v>1.0294865191248532E-3</v>
      </c>
      <c r="L62" s="44">
        <f t="shared" si="18"/>
        <v>1.0205608896309117E-3</v>
      </c>
      <c r="M62" s="44">
        <f t="shared" si="18"/>
        <v>1.2007455120207429E-3</v>
      </c>
      <c r="N62" s="44">
        <f t="shared" si="18"/>
        <v>1.121680260996516E-3</v>
      </c>
      <c r="O62" s="44">
        <f t="shared" si="18"/>
        <v>1.1718512625997005E-3</v>
      </c>
      <c r="P62" s="44">
        <f t="shared" si="18"/>
        <v>1.4032517145792379E-3</v>
      </c>
      <c r="Q62" s="44">
        <f t="shared" si="18"/>
        <v>1.4562183811232675E-3</v>
      </c>
    </row>
    <row r="63" spans="1:17" ht="12" customHeight="1" x14ac:dyDescent="0.25">
      <c r="A63" s="23" t="s">
        <v>63</v>
      </c>
      <c r="B63" s="44">
        <f t="shared" ref="B63:Q63" si="19">IF(B55=0,0,B55/B$51)</f>
        <v>0.12934808273676562</v>
      </c>
      <c r="C63" s="44">
        <f t="shared" si="19"/>
        <v>0.12388056319130938</v>
      </c>
      <c r="D63" s="44">
        <f t="shared" si="19"/>
        <v>0.12755383885747615</v>
      </c>
      <c r="E63" s="44">
        <f t="shared" si="19"/>
        <v>0.12547002935703638</v>
      </c>
      <c r="F63" s="44">
        <f t="shared" si="19"/>
        <v>0.12211894240667269</v>
      </c>
      <c r="G63" s="44">
        <f t="shared" si="19"/>
        <v>0.12216586316783341</v>
      </c>
      <c r="H63" s="44">
        <f t="shared" si="19"/>
        <v>0.12536584482519994</v>
      </c>
      <c r="I63" s="44">
        <f t="shared" si="19"/>
        <v>0.13482312252765991</v>
      </c>
      <c r="J63" s="44">
        <f t="shared" si="19"/>
        <v>0.12769831811210847</v>
      </c>
      <c r="K63" s="44">
        <f t="shared" si="19"/>
        <v>0.13014596072541937</v>
      </c>
      <c r="L63" s="44">
        <f t="shared" si="19"/>
        <v>0.13019193980712399</v>
      </c>
      <c r="M63" s="44">
        <f t="shared" si="19"/>
        <v>0.13870990354004295</v>
      </c>
      <c r="N63" s="44">
        <f t="shared" si="19"/>
        <v>0.14988194161703225</v>
      </c>
      <c r="O63" s="44">
        <f t="shared" si="19"/>
        <v>0.14716289892442164</v>
      </c>
      <c r="P63" s="44">
        <f t="shared" si="19"/>
        <v>0.16600102989788806</v>
      </c>
      <c r="Q63" s="44">
        <f t="shared" si="19"/>
        <v>0.16271301032282118</v>
      </c>
    </row>
    <row r="64" spans="1:17" ht="12" customHeight="1" x14ac:dyDescent="0.25">
      <c r="A64" s="23" t="s">
        <v>62</v>
      </c>
      <c r="B64" s="43">
        <f t="shared" ref="B64:Q64" si="20">IF(B56=0,0,B56/B$51)</f>
        <v>6.9865597400815035E-2</v>
      </c>
      <c r="C64" s="43">
        <f t="shared" si="20"/>
        <v>6.6143229994398867E-2</v>
      </c>
      <c r="D64" s="43">
        <f t="shared" si="20"/>
        <v>6.990725968646877E-2</v>
      </c>
      <c r="E64" s="43">
        <f t="shared" si="20"/>
        <v>6.9251615962873658E-2</v>
      </c>
      <c r="F64" s="43">
        <f t="shared" si="20"/>
        <v>6.7557552756574102E-2</v>
      </c>
      <c r="G64" s="43">
        <f t="shared" si="20"/>
        <v>6.7644791670136956E-2</v>
      </c>
      <c r="H64" s="43">
        <f t="shared" si="20"/>
        <v>7.0769810694574248E-2</v>
      </c>
      <c r="I64" s="43">
        <f t="shared" si="20"/>
        <v>7.6568872606338517E-2</v>
      </c>
      <c r="J64" s="43">
        <f t="shared" si="20"/>
        <v>7.37532946246756E-2</v>
      </c>
      <c r="K64" s="43">
        <f t="shared" si="20"/>
        <v>7.5060349910027566E-2</v>
      </c>
      <c r="L64" s="43">
        <f t="shared" si="20"/>
        <v>7.6184903925865952E-2</v>
      </c>
      <c r="M64" s="43">
        <f t="shared" si="20"/>
        <v>8.3825926480057281E-2</v>
      </c>
      <c r="N64" s="43">
        <f t="shared" si="20"/>
        <v>8.3797702521488493E-2</v>
      </c>
      <c r="O64" s="43">
        <f t="shared" si="20"/>
        <v>8.3501069912557194E-2</v>
      </c>
      <c r="P64" s="43">
        <f t="shared" si="20"/>
        <v>9.1935831033770468E-2</v>
      </c>
      <c r="Q64" s="43">
        <f t="shared" si="20"/>
        <v>9.1284650969804149E-2</v>
      </c>
    </row>
    <row r="65" spans="1:17" ht="12" customHeight="1" x14ac:dyDescent="0.25">
      <c r="A65" s="42" t="s">
        <v>66</v>
      </c>
      <c r="B65" s="41">
        <f t="shared" ref="B65:Q65" si="21">IF(B57=0,0,B57/B$51)</f>
        <v>0.12511454329070898</v>
      </c>
      <c r="C65" s="41">
        <f t="shared" si="21"/>
        <v>0.12165305755722466</v>
      </c>
      <c r="D65" s="41">
        <f t="shared" si="21"/>
        <v>0.12914471898489957</v>
      </c>
      <c r="E65" s="41">
        <f t="shared" si="21"/>
        <v>0.12885786611924999</v>
      </c>
      <c r="F65" s="41">
        <f t="shared" si="21"/>
        <v>0.12802131556468502</v>
      </c>
      <c r="G65" s="41">
        <f t="shared" si="21"/>
        <v>0.13469954113678032</v>
      </c>
      <c r="H65" s="41">
        <f t="shared" si="21"/>
        <v>0.1436654583486979</v>
      </c>
      <c r="I65" s="41">
        <f t="shared" si="21"/>
        <v>0.16050952883278227</v>
      </c>
      <c r="J65" s="41">
        <f t="shared" si="21"/>
        <v>0.15440847483444681</v>
      </c>
      <c r="K65" s="41">
        <f t="shared" si="21"/>
        <v>0.16149869328563188</v>
      </c>
      <c r="L65" s="41">
        <f t="shared" si="21"/>
        <v>0.1607923411514203</v>
      </c>
      <c r="M65" s="41">
        <f t="shared" si="21"/>
        <v>0.19221577020618544</v>
      </c>
      <c r="N65" s="41">
        <f t="shared" si="21"/>
        <v>0.17281416679513112</v>
      </c>
      <c r="O65" s="41">
        <f t="shared" si="21"/>
        <v>0.1638413941089111</v>
      </c>
      <c r="P65" s="41">
        <f t="shared" si="21"/>
        <v>0.19233692836125052</v>
      </c>
      <c r="Q65" s="41">
        <f t="shared" si="21"/>
        <v>0.18190404441776439</v>
      </c>
    </row>
    <row r="66" spans="1:17" s="28" customFormat="1" ht="12" customHeight="1" x14ac:dyDescent="0.25"/>
    <row r="67" spans="1:17" s="28" customFormat="1" ht="12.95" customHeight="1" x14ac:dyDescent="0.25">
      <c r="A67" s="35" t="s">
        <v>87</v>
      </c>
      <c r="B67" s="34"/>
      <c r="C67" s="34"/>
      <c r="D67" s="34"/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</row>
    <row r="68" spans="1:17" s="28" customFormat="1" ht="12" customHeight="1" x14ac:dyDescent="0.25">
      <c r="B68" s="33"/>
    </row>
    <row r="69" spans="1:17" ht="12.95" customHeight="1" x14ac:dyDescent="0.25">
      <c r="A69" s="40" t="s">
        <v>86</v>
      </c>
      <c r="B69" s="55">
        <f>SUM(B70:B71,B74:B75,B81:B82)</f>
        <v>61361.36593874199</v>
      </c>
      <c r="C69" s="55">
        <f t="shared" ref="C69:Q69" si="22">SUM(C70:C71,C74:C75,C81:C82)</f>
        <v>65136.441195779007</v>
      </c>
      <c r="D69" s="55">
        <f t="shared" si="22"/>
        <v>61323.409693042442</v>
      </c>
      <c r="E69" s="55">
        <f t="shared" si="22"/>
        <v>62693.505642399999</v>
      </c>
      <c r="F69" s="55">
        <f t="shared" si="22"/>
        <v>65930.765521500594</v>
      </c>
      <c r="G69" s="55">
        <f t="shared" si="22"/>
        <v>64807.908653509206</v>
      </c>
      <c r="H69" s="55">
        <f t="shared" si="22"/>
        <v>62667.526755437248</v>
      </c>
      <c r="I69" s="55">
        <f t="shared" si="22"/>
        <v>55185.220745394341</v>
      </c>
      <c r="J69" s="55">
        <f t="shared" si="22"/>
        <v>60572.220999858342</v>
      </c>
      <c r="K69" s="55">
        <f t="shared" si="22"/>
        <v>59628.116759911165</v>
      </c>
      <c r="L69" s="55">
        <f t="shared" si="22"/>
        <v>57177.290931224619</v>
      </c>
      <c r="M69" s="55">
        <f t="shared" si="22"/>
        <v>46753.967812124632</v>
      </c>
      <c r="N69" s="55">
        <f t="shared" si="22"/>
        <v>51232.031007853002</v>
      </c>
      <c r="O69" s="55">
        <f t="shared" si="22"/>
        <v>52226.764254788344</v>
      </c>
      <c r="P69" s="55">
        <f t="shared" si="22"/>
        <v>42498.384998521244</v>
      </c>
      <c r="Q69" s="55">
        <f t="shared" si="22"/>
        <v>43523.300204693587</v>
      </c>
    </row>
    <row r="70" spans="1:17" ht="12" customHeight="1" x14ac:dyDescent="0.25">
      <c r="A70" s="54" t="s">
        <v>58</v>
      </c>
      <c r="B70" s="53">
        <v>2496.6849241749214</v>
      </c>
      <c r="C70" s="53">
        <v>2440.4993134091642</v>
      </c>
      <c r="D70" s="53">
        <v>1685.1262190102277</v>
      </c>
      <c r="E70" s="53">
        <v>1666.0847030611678</v>
      </c>
      <c r="F70" s="53">
        <v>1609.7428299119399</v>
      </c>
      <c r="G70" s="53">
        <v>1443.2605302893364</v>
      </c>
      <c r="H70" s="53">
        <v>1401.3969962901483</v>
      </c>
      <c r="I70" s="53">
        <v>1363.5672374055243</v>
      </c>
      <c r="J70" s="53">
        <v>1372.1675076592921</v>
      </c>
      <c r="K70" s="53">
        <v>788.82282115919986</v>
      </c>
      <c r="L70" s="53">
        <v>886.46912830600957</v>
      </c>
      <c r="M70" s="53">
        <v>150.95438904157589</v>
      </c>
      <c r="N70" s="53">
        <v>167.02247096983189</v>
      </c>
      <c r="O70" s="53">
        <v>173.36091146368582</v>
      </c>
      <c r="P70" s="53">
        <v>131.7647477533441</v>
      </c>
      <c r="Q70" s="53">
        <v>139.54395023116996</v>
      </c>
    </row>
    <row r="71" spans="1:17" ht="12" customHeight="1" x14ac:dyDescent="0.25">
      <c r="A71" s="51" t="s">
        <v>85</v>
      </c>
      <c r="B71" s="50">
        <f>SUM(B72:B73)</f>
        <v>29125.544273627198</v>
      </c>
      <c r="C71" s="50">
        <f t="shared" ref="C71:Q71" si="23">SUM(C72:C73)</f>
        <v>32377.500436152557</v>
      </c>
      <c r="D71" s="50">
        <f t="shared" si="23"/>
        <v>28574.053243141749</v>
      </c>
      <c r="E71" s="50">
        <f t="shared" si="23"/>
        <v>30130.468444863938</v>
      </c>
      <c r="F71" s="50">
        <f t="shared" si="23"/>
        <v>29643.218284474955</v>
      </c>
      <c r="G71" s="50">
        <f t="shared" si="23"/>
        <v>29419.658961377576</v>
      </c>
      <c r="H71" s="50">
        <f t="shared" si="23"/>
        <v>26940.662399385936</v>
      </c>
      <c r="I71" s="50">
        <f t="shared" si="23"/>
        <v>23427.141527144198</v>
      </c>
      <c r="J71" s="50">
        <f t="shared" si="23"/>
        <v>26309.857101001522</v>
      </c>
      <c r="K71" s="50">
        <f t="shared" si="23"/>
        <v>25499.761217412772</v>
      </c>
      <c r="L71" s="50">
        <f t="shared" si="23"/>
        <v>23710.913306397124</v>
      </c>
      <c r="M71" s="50">
        <f t="shared" si="23"/>
        <v>20112.192222634574</v>
      </c>
      <c r="N71" s="50">
        <f t="shared" si="23"/>
        <v>21040.20184449917</v>
      </c>
      <c r="O71" s="50">
        <f t="shared" si="23"/>
        <v>22169.369574240267</v>
      </c>
      <c r="P71" s="50">
        <f t="shared" si="23"/>
        <v>18844.608269505188</v>
      </c>
      <c r="Q71" s="50">
        <f t="shared" si="23"/>
        <v>19465.895724163987</v>
      </c>
    </row>
    <row r="72" spans="1:17" ht="12" customHeight="1" x14ac:dyDescent="0.25">
      <c r="A72" s="52" t="s">
        <v>84</v>
      </c>
      <c r="B72" s="50">
        <v>4429.3693710414364</v>
      </c>
      <c r="C72" s="50">
        <v>4342.1763371027391</v>
      </c>
      <c r="D72" s="50">
        <v>4231.9452818836444</v>
      </c>
      <c r="E72" s="50">
        <v>4133.1731563285939</v>
      </c>
      <c r="F72" s="50">
        <v>4156.4687503436653</v>
      </c>
      <c r="G72" s="50">
        <v>3956.2458196509692</v>
      </c>
      <c r="H72" s="50">
        <v>3660.2477959395615</v>
      </c>
      <c r="I72" s="50">
        <v>3570.3022664021396</v>
      </c>
      <c r="J72" s="50">
        <v>3410.6220473214612</v>
      </c>
      <c r="K72" s="50">
        <v>3337.9688831054409</v>
      </c>
      <c r="L72" s="50">
        <v>3364.1131592956613</v>
      </c>
      <c r="M72" s="50">
        <v>2809.7176758920068</v>
      </c>
      <c r="N72" s="50">
        <v>2783.5947417514803</v>
      </c>
      <c r="O72" s="50">
        <v>2757.4718826983749</v>
      </c>
      <c r="P72" s="50">
        <v>2356.9151050563792</v>
      </c>
      <c r="Q72" s="50">
        <v>2359.8191106744944</v>
      </c>
    </row>
    <row r="73" spans="1:17" ht="12" customHeight="1" x14ac:dyDescent="0.25">
      <c r="A73" s="52" t="s">
        <v>83</v>
      </c>
      <c r="B73" s="50">
        <v>24696.174902585761</v>
      </c>
      <c r="C73" s="50">
        <v>28035.32409904982</v>
      </c>
      <c r="D73" s="50">
        <v>24342.107961258105</v>
      </c>
      <c r="E73" s="50">
        <v>25997.295288535344</v>
      </c>
      <c r="F73" s="50">
        <v>25486.74953413129</v>
      </c>
      <c r="G73" s="50">
        <v>25463.413141726607</v>
      </c>
      <c r="H73" s="50">
        <v>23280.414603446374</v>
      </c>
      <c r="I73" s="50">
        <v>19856.839260742057</v>
      </c>
      <c r="J73" s="50">
        <v>22899.235053680062</v>
      </c>
      <c r="K73" s="50">
        <v>22161.792334307331</v>
      </c>
      <c r="L73" s="50">
        <v>20346.800147101461</v>
      </c>
      <c r="M73" s="50">
        <v>17302.474546742567</v>
      </c>
      <c r="N73" s="50">
        <v>18256.60710274769</v>
      </c>
      <c r="O73" s="50">
        <v>19411.897691541893</v>
      </c>
      <c r="P73" s="50">
        <v>16487.69316444881</v>
      </c>
      <c r="Q73" s="50">
        <v>17106.076613489495</v>
      </c>
    </row>
    <row r="74" spans="1:17" ht="12" customHeight="1" x14ac:dyDescent="0.25">
      <c r="A74" s="51" t="s">
        <v>56</v>
      </c>
      <c r="B74" s="50">
        <v>29739.13674093987</v>
      </c>
      <c r="C74" s="50">
        <v>30318.441446217286</v>
      </c>
      <c r="D74" s="50">
        <v>31064.230230890465</v>
      </c>
      <c r="E74" s="50">
        <v>30896.952494474892</v>
      </c>
      <c r="F74" s="50">
        <v>34677.804407113705</v>
      </c>
      <c r="G74" s="50">
        <v>33944.989161842299</v>
      </c>
      <c r="H74" s="50">
        <v>34325.467359761162</v>
      </c>
      <c r="I74" s="50">
        <v>30394.511980844622</v>
      </c>
      <c r="J74" s="50">
        <v>32890.196391197533</v>
      </c>
      <c r="K74" s="50">
        <v>33339.532721339194</v>
      </c>
      <c r="L74" s="50">
        <v>32579.908496521482</v>
      </c>
      <c r="M74" s="50">
        <v>26490.821200448481</v>
      </c>
      <c r="N74" s="50">
        <v>30024.806692384005</v>
      </c>
      <c r="O74" s="50">
        <v>29884.033769084388</v>
      </c>
      <c r="P74" s="50">
        <v>23522.011981262716</v>
      </c>
      <c r="Q74" s="50">
        <v>23917.860530298425</v>
      </c>
    </row>
    <row r="75" spans="1:17" ht="12" customHeight="1" x14ac:dyDescent="0.25">
      <c r="A75" s="51" t="s">
        <v>82</v>
      </c>
      <c r="B75" s="50">
        <f>SUM(B76:B80)</f>
        <v>0</v>
      </c>
      <c r="C75" s="50">
        <f t="shared" ref="C75:Q75" si="24">SUM(C76:C80)</f>
        <v>0</v>
      </c>
      <c r="D75" s="50">
        <f t="shared" si="24"/>
        <v>0</v>
      </c>
      <c r="E75" s="50">
        <f t="shared" si="24"/>
        <v>0</v>
      </c>
      <c r="F75" s="50">
        <f t="shared" si="24"/>
        <v>0</v>
      </c>
      <c r="G75" s="50">
        <f t="shared" si="24"/>
        <v>0</v>
      </c>
      <c r="H75" s="50">
        <f t="shared" si="24"/>
        <v>0</v>
      </c>
      <c r="I75" s="50">
        <f t="shared" si="24"/>
        <v>0</v>
      </c>
      <c r="J75" s="50">
        <f t="shared" si="24"/>
        <v>0</v>
      </c>
      <c r="K75" s="50">
        <f t="shared" si="24"/>
        <v>0</v>
      </c>
      <c r="L75" s="50">
        <f t="shared" si="24"/>
        <v>0</v>
      </c>
      <c r="M75" s="50">
        <f t="shared" si="24"/>
        <v>0</v>
      </c>
      <c r="N75" s="50">
        <f t="shared" si="24"/>
        <v>0</v>
      </c>
      <c r="O75" s="50">
        <f t="shared" si="24"/>
        <v>0</v>
      </c>
      <c r="P75" s="50">
        <f t="shared" si="24"/>
        <v>0</v>
      </c>
      <c r="Q75" s="50">
        <f t="shared" si="24"/>
        <v>0</v>
      </c>
    </row>
    <row r="76" spans="1:17" ht="12" customHeight="1" x14ac:dyDescent="0.25">
      <c r="A76" s="52" t="s">
        <v>55</v>
      </c>
      <c r="B76" s="50">
        <v>0</v>
      </c>
      <c r="C76" s="50">
        <v>0</v>
      </c>
      <c r="D76" s="50">
        <v>0</v>
      </c>
      <c r="E76" s="50">
        <v>0</v>
      </c>
      <c r="F76" s="50">
        <v>0</v>
      </c>
      <c r="G76" s="50">
        <v>0</v>
      </c>
      <c r="H76" s="50">
        <v>0</v>
      </c>
      <c r="I76" s="50">
        <v>0</v>
      </c>
      <c r="J76" s="50">
        <v>0</v>
      </c>
      <c r="K76" s="50">
        <v>0</v>
      </c>
      <c r="L76" s="50">
        <v>0</v>
      </c>
      <c r="M76" s="50">
        <v>0</v>
      </c>
      <c r="N76" s="50">
        <v>0</v>
      </c>
      <c r="O76" s="50">
        <v>0</v>
      </c>
      <c r="P76" s="50">
        <v>0</v>
      </c>
      <c r="Q76" s="50">
        <v>0</v>
      </c>
    </row>
    <row r="77" spans="1:17" ht="12" customHeight="1" x14ac:dyDescent="0.25">
      <c r="A77" s="52" t="s">
        <v>81</v>
      </c>
      <c r="B77" s="50">
        <v>0</v>
      </c>
      <c r="C77" s="50">
        <v>0</v>
      </c>
      <c r="D77" s="50">
        <v>0</v>
      </c>
      <c r="E77" s="50">
        <v>0</v>
      </c>
      <c r="F77" s="50">
        <v>0</v>
      </c>
      <c r="G77" s="50">
        <v>0</v>
      </c>
      <c r="H77" s="50">
        <v>0</v>
      </c>
      <c r="I77" s="50">
        <v>0</v>
      </c>
      <c r="J77" s="50">
        <v>0</v>
      </c>
      <c r="K77" s="50">
        <v>0</v>
      </c>
      <c r="L77" s="50">
        <v>0</v>
      </c>
      <c r="M77" s="50">
        <v>0</v>
      </c>
      <c r="N77" s="50">
        <v>0</v>
      </c>
      <c r="O77" s="50">
        <v>0</v>
      </c>
      <c r="P77" s="50">
        <v>0</v>
      </c>
      <c r="Q77" s="50">
        <v>0</v>
      </c>
    </row>
    <row r="78" spans="1:17" ht="12" customHeight="1" x14ac:dyDescent="0.25">
      <c r="A78" s="52" t="s">
        <v>80</v>
      </c>
      <c r="B78" s="50">
        <v>0</v>
      </c>
      <c r="C78" s="50">
        <v>0</v>
      </c>
      <c r="D78" s="50">
        <v>0</v>
      </c>
      <c r="E78" s="50">
        <v>0</v>
      </c>
      <c r="F78" s="50">
        <v>0</v>
      </c>
      <c r="G78" s="50">
        <v>0</v>
      </c>
      <c r="H78" s="50">
        <v>0</v>
      </c>
      <c r="I78" s="50">
        <v>0</v>
      </c>
      <c r="J78" s="50">
        <v>0</v>
      </c>
      <c r="K78" s="50">
        <v>0</v>
      </c>
      <c r="L78" s="50">
        <v>0</v>
      </c>
      <c r="M78" s="50">
        <v>0</v>
      </c>
      <c r="N78" s="50">
        <v>0</v>
      </c>
      <c r="O78" s="50">
        <v>0</v>
      </c>
      <c r="P78" s="50">
        <v>0</v>
      </c>
      <c r="Q78" s="50">
        <v>0</v>
      </c>
    </row>
    <row r="79" spans="1:17" ht="12" customHeight="1" x14ac:dyDescent="0.25">
      <c r="A79" s="52" t="s">
        <v>59</v>
      </c>
      <c r="B79" s="50">
        <v>0</v>
      </c>
      <c r="C79" s="50">
        <v>0</v>
      </c>
      <c r="D79" s="50">
        <v>0</v>
      </c>
      <c r="E79" s="50">
        <v>0</v>
      </c>
      <c r="F79" s="50">
        <v>0</v>
      </c>
      <c r="G79" s="50">
        <v>0</v>
      </c>
      <c r="H79" s="50">
        <v>0</v>
      </c>
      <c r="I79" s="50">
        <v>0</v>
      </c>
      <c r="J79" s="50">
        <v>0</v>
      </c>
      <c r="K79" s="50">
        <v>0</v>
      </c>
      <c r="L79" s="50">
        <v>0</v>
      </c>
      <c r="M79" s="50">
        <v>0</v>
      </c>
      <c r="N79" s="50">
        <v>0</v>
      </c>
      <c r="O79" s="50">
        <v>0</v>
      </c>
      <c r="P79" s="50">
        <v>0</v>
      </c>
      <c r="Q79" s="50">
        <v>0</v>
      </c>
    </row>
    <row r="80" spans="1:17" ht="12" customHeight="1" x14ac:dyDescent="0.25">
      <c r="A80" s="52" t="s">
        <v>79</v>
      </c>
      <c r="B80" s="50">
        <v>0</v>
      </c>
      <c r="C80" s="50">
        <v>0</v>
      </c>
      <c r="D80" s="50">
        <v>0</v>
      </c>
      <c r="E80" s="50">
        <v>0</v>
      </c>
      <c r="F80" s="50">
        <v>0</v>
      </c>
      <c r="G80" s="50">
        <v>0</v>
      </c>
      <c r="H80" s="50">
        <v>0</v>
      </c>
      <c r="I80" s="50">
        <v>0</v>
      </c>
      <c r="J80" s="50">
        <v>0</v>
      </c>
      <c r="K80" s="50">
        <v>0</v>
      </c>
      <c r="L80" s="50">
        <v>0</v>
      </c>
      <c r="M80" s="50">
        <v>0</v>
      </c>
      <c r="N80" s="50">
        <v>0</v>
      </c>
      <c r="O80" s="50">
        <v>0</v>
      </c>
      <c r="P80" s="50">
        <v>0</v>
      </c>
      <c r="Q80" s="50">
        <v>0</v>
      </c>
    </row>
    <row r="81" spans="1:17" ht="12" customHeight="1" x14ac:dyDescent="0.25">
      <c r="A81" s="51" t="s">
        <v>61</v>
      </c>
      <c r="B81" s="50">
        <v>0</v>
      </c>
      <c r="C81" s="50">
        <v>0</v>
      </c>
      <c r="D81" s="50">
        <v>0</v>
      </c>
      <c r="E81" s="50">
        <v>0</v>
      </c>
      <c r="F81" s="50">
        <v>0</v>
      </c>
      <c r="G81" s="50">
        <v>0</v>
      </c>
      <c r="H81" s="50">
        <v>0</v>
      </c>
      <c r="I81" s="50">
        <v>0</v>
      </c>
      <c r="J81" s="50">
        <v>0</v>
      </c>
      <c r="K81" s="50">
        <v>0</v>
      </c>
      <c r="L81" s="50">
        <v>0</v>
      </c>
      <c r="M81" s="50">
        <v>0</v>
      </c>
      <c r="N81" s="50">
        <v>0</v>
      </c>
      <c r="O81" s="50">
        <v>0</v>
      </c>
      <c r="P81" s="50">
        <v>0</v>
      </c>
      <c r="Q81" s="50">
        <v>0</v>
      </c>
    </row>
    <row r="82" spans="1:17" ht="12" customHeight="1" x14ac:dyDescent="0.25">
      <c r="A82" s="49" t="s">
        <v>60</v>
      </c>
      <c r="B82" s="48">
        <v>0</v>
      </c>
      <c r="C82" s="48">
        <v>0</v>
      </c>
      <c r="D82" s="48">
        <v>0</v>
      </c>
      <c r="E82" s="48">
        <v>0</v>
      </c>
      <c r="F82" s="48">
        <v>0</v>
      </c>
      <c r="G82" s="48">
        <v>0</v>
      </c>
      <c r="H82" s="48">
        <v>0</v>
      </c>
      <c r="I82" s="48">
        <v>0</v>
      </c>
      <c r="J82" s="48">
        <v>0</v>
      </c>
      <c r="K82" s="48">
        <v>0</v>
      </c>
      <c r="L82" s="48">
        <v>0</v>
      </c>
      <c r="M82" s="48">
        <v>0</v>
      </c>
      <c r="N82" s="48">
        <v>0</v>
      </c>
      <c r="O82" s="48">
        <v>0</v>
      </c>
      <c r="P82" s="48">
        <v>0</v>
      </c>
      <c r="Q82" s="48">
        <v>0</v>
      </c>
    </row>
    <row r="83" spans="1:17" s="28" customFormat="1" ht="12" customHeight="1" x14ac:dyDescent="0.25"/>
    <row r="84" spans="1:17" ht="12.95" customHeight="1" x14ac:dyDescent="0.25">
      <c r="A84" s="27" t="s">
        <v>78</v>
      </c>
      <c r="B84" s="26">
        <f t="shared" ref="B84:Q84" si="25">SUM(B85,B90)</f>
        <v>61361.36593874199</v>
      </c>
      <c r="C84" s="26">
        <f t="shared" si="25"/>
        <v>65136.441195779014</v>
      </c>
      <c r="D84" s="26">
        <f t="shared" si="25"/>
        <v>61323.409693042449</v>
      </c>
      <c r="E84" s="26">
        <f t="shared" si="25"/>
        <v>62693.505642399992</v>
      </c>
      <c r="F84" s="26">
        <f t="shared" si="25"/>
        <v>65930.76552150058</v>
      </c>
      <c r="G84" s="26">
        <f t="shared" si="25"/>
        <v>64807.908653509214</v>
      </c>
      <c r="H84" s="26">
        <f t="shared" si="25"/>
        <v>62667.526755437255</v>
      </c>
      <c r="I84" s="26">
        <f t="shared" si="25"/>
        <v>55185.220745394348</v>
      </c>
      <c r="J84" s="26">
        <f t="shared" si="25"/>
        <v>60572.220999858335</v>
      </c>
      <c r="K84" s="26">
        <f t="shared" si="25"/>
        <v>59628.116759911158</v>
      </c>
      <c r="L84" s="26">
        <f t="shared" si="25"/>
        <v>57177.290931224612</v>
      </c>
      <c r="M84" s="26">
        <f t="shared" si="25"/>
        <v>46753.967812124632</v>
      </c>
      <c r="N84" s="26">
        <f t="shared" si="25"/>
        <v>51232.031007853016</v>
      </c>
      <c r="O84" s="26">
        <f t="shared" si="25"/>
        <v>52226.76425478833</v>
      </c>
      <c r="P84" s="26">
        <f t="shared" si="25"/>
        <v>42498.384998521244</v>
      </c>
      <c r="Q84" s="26">
        <f t="shared" si="25"/>
        <v>43523.30020469358</v>
      </c>
    </row>
    <row r="85" spans="1:17" ht="12" customHeight="1" x14ac:dyDescent="0.25">
      <c r="A85" s="25" t="s">
        <v>43</v>
      </c>
      <c r="B85" s="24">
        <f t="shared" ref="B85:Q85" si="26">SUM(B86:B89)</f>
        <v>61361.36593874199</v>
      </c>
      <c r="C85" s="24">
        <f t="shared" si="26"/>
        <v>65136.441195779014</v>
      </c>
      <c r="D85" s="24">
        <f t="shared" si="26"/>
        <v>61323.409693042449</v>
      </c>
      <c r="E85" s="24">
        <f t="shared" si="26"/>
        <v>62693.505642399992</v>
      </c>
      <c r="F85" s="24">
        <f t="shared" si="26"/>
        <v>65930.76552150058</v>
      </c>
      <c r="G85" s="24">
        <f t="shared" si="26"/>
        <v>64807.908653509214</v>
      </c>
      <c r="H85" s="24">
        <f t="shared" si="26"/>
        <v>62667.526755437255</v>
      </c>
      <c r="I85" s="24">
        <f t="shared" si="26"/>
        <v>55185.220745394348</v>
      </c>
      <c r="J85" s="24">
        <f t="shared" si="26"/>
        <v>60572.220999858335</v>
      </c>
      <c r="K85" s="24">
        <f t="shared" si="26"/>
        <v>59628.116759911158</v>
      </c>
      <c r="L85" s="24">
        <f t="shared" si="26"/>
        <v>57177.290931224612</v>
      </c>
      <c r="M85" s="24">
        <f t="shared" si="26"/>
        <v>46753.967812124632</v>
      </c>
      <c r="N85" s="24">
        <f t="shared" si="26"/>
        <v>51232.031007853016</v>
      </c>
      <c r="O85" s="24">
        <f t="shared" si="26"/>
        <v>52226.76425478833</v>
      </c>
      <c r="P85" s="24">
        <f t="shared" si="26"/>
        <v>42498.384998521244</v>
      </c>
      <c r="Q85" s="24">
        <f t="shared" si="26"/>
        <v>43523.30020469358</v>
      </c>
    </row>
    <row r="86" spans="1:17" ht="12" customHeight="1" x14ac:dyDescent="0.25">
      <c r="A86" s="23" t="s">
        <v>65</v>
      </c>
      <c r="B86" s="22">
        <v>48056.032554126949</v>
      </c>
      <c r="C86" s="22">
        <v>51848.862889481345</v>
      </c>
      <c r="D86" s="22">
        <v>47929.638274740748</v>
      </c>
      <c r="E86" s="22">
        <v>49324.222052835852</v>
      </c>
      <c r="F86" s="22">
        <v>52004.778916676602</v>
      </c>
      <c r="G86" s="22">
        <v>51014.987714016359</v>
      </c>
      <c r="H86" s="22">
        <v>48875.705070229167</v>
      </c>
      <c r="I86" s="22">
        <v>41701.440169616748</v>
      </c>
      <c r="J86" s="22">
        <v>46860.695461255506</v>
      </c>
      <c r="K86" s="22">
        <v>45563.786558152904</v>
      </c>
      <c r="L86" s="22">
        <v>43564.366125152985</v>
      </c>
      <c r="M86" s="22">
        <v>34106.472615332241</v>
      </c>
      <c r="N86" s="22">
        <v>37169.551987601284</v>
      </c>
      <c r="O86" s="22">
        <v>38421.064978892093</v>
      </c>
      <c r="P86" s="22">
        <v>29538.281037950324</v>
      </c>
      <c r="Q86" s="22">
        <v>30715.73952106565</v>
      </c>
    </row>
    <row r="87" spans="1:17" ht="12" customHeight="1" x14ac:dyDescent="0.25">
      <c r="A87" s="23" t="s">
        <v>64</v>
      </c>
      <c r="B87" s="22">
        <v>0</v>
      </c>
      <c r="C87" s="22">
        <v>0</v>
      </c>
      <c r="D87" s="22">
        <v>0</v>
      </c>
      <c r="E87" s="22">
        <v>0</v>
      </c>
      <c r="F87" s="22">
        <v>0</v>
      </c>
      <c r="G87" s="22">
        <v>0</v>
      </c>
      <c r="H87" s="22">
        <v>0</v>
      </c>
      <c r="I87" s="22">
        <v>0</v>
      </c>
      <c r="J87" s="22">
        <v>0</v>
      </c>
      <c r="K87" s="22">
        <v>0</v>
      </c>
      <c r="L87" s="22">
        <v>0</v>
      </c>
      <c r="M87" s="22">
        <v>0</v>
      </c>
      <c r="N87" s="22">
        <v>0</v>
      </c>
      <c r="O87" s="22">
        <v>0</v>
      </c>
      <c r="P87" s="22">
        <v>0</v>
      </c>
      <c r="Q87" s="22">
        <v>0</v>
      </c>
    </row>
    <row r="88" spans="1:17" ht="12" customHeight="1" x14ac:dyDescent="0.25">
      <c r="A88" s="23" t="s">
        <v>63</v>
      </c>
      <c r="B88" s="22">
        <v>9151.4732416667121</v>
      </c>
      <c r="C88" s="22">
        <v>9249.5773173553225</v>
      </c>
      <c r="D88" s="22">
        <v>9196.6107721501576</v>
      </c>
      <c r="E88" s="22">
        <v>9244.0470246705972</v>
      </c>
      <c r="F88" s="22">
        <v>9534.3153429742033</v>
      </c>
      <c r="G88" s="22">
        <v>9391.7417209080577</v>
      </c>
      <c r="H88" s="22">
        <v>9314.7471193650963</v>
      </c>
      <c r="I88" s="22">
        <v>9008.7209380406075</v>
      </c>
      <c r="J88" s="22">
        <v>9139.4535687462649</v>
      </c>
      <c r="K88" s="22">
        <v>9336.3760802096058</v>
      </c>
      <c r="L88" s="22">
        <v>8906.1597137758217</v>
      </c>
      <c r="M88" s="22">
        <v>8176.549605902389</v>
      </c>
      <c r="N88" s="22">
        <v>9347.2398016423413</v>
      </c>
      <c r="O88" s="22">
        <v>9198.4040574668525</v>
      </c>
      <c r="P88" s="22">
        <v>8689.331288020865</v>
      </c>
      <c r="Q88" s="22">
        <v>8575.857630231405</v>
      </c>
    </row>
    <row r="89" spans="1:17" ht="12" customHeight="1" x14ac:dyDescent="0.25">
      <c r="A89" s="21" t="s">
        <v>62</v>
      </c>
      <c r="B89" s="20">
        <v>4153.8601429483306</v>
      </c>
      <c r="C89" s="20">
        <v>4038.0009889423441</v>
      </c>
      <c r="D89" s="20">
        <v>4197.1606461515403</v>
      </c>
      <c r="E89" s="20">
        <v>4125.2365648935429</v>
      </c>
      <c r="F89" s="20">
        <v>4391.6712618497841</v>
      </c>
      <c r="G89" s="20">
        <v>4401.179218584798</v>
      </c>
      <c r="H89" s="20">
        <v>4477.0745658429969</v>
      </c>
      <c r="I89" s="20">
        <v>4475.0596377369948</v>
      </c>
      <c r="J89" s="20">
        <v>4572.0719698565663</v>
      </c>
      <c r="K89" s="20">
        <v>4727.9541215486443</v>
      </c>
      <c r="L89" s="20">
        <v>4706.7650922958082</v>
      </c>
      <c r="M89" s="20">
        <v>4470.9455908900072</v>
      </c>
      <c r="N89" s="20">
        <v>4715.2392186093912</v>
      </c>
      <c r="O89" s="20">
        <v>4607.2952184293827</v>
      </c>
      <c r="P89" s="20">
        <v>4270.7726725500534</v>
      </c>
      <c r="Q89" s="20">
        <v>4231.7030533965208</v>
      </c>
    </row>
    <row r="90" spans="1:17" ht="12" customHeight="1" x14ac:dyDescent="0.25">
      <c r="A90" s="19" t="s">
        <v>66</v>
      </c>
      <c r="B90" s="18">
        <v>0</v>
      </c>
      <c r="C90" s="18">
        <v>0</v>
      </c>
      <c r="D90" s="18">
        <v>0</v>
      </c>
      <c r="E90" s="18">
        <v>0</v>
      </c>
      <c r="F90" s="18">
        <v>0</v>
      </c>
      <c r="G90" s="18">
        <v>0</v>
      </c>
      <c r="H90" s="18">
        <v>0</v>
      </c>
      <c r="I90" s="18">
        <v>0</v>
      </c>
      <c r="J90" s="18">
        <v>0</v>
      </c>
      <c r="K90" s="18">
        <v>0</v>
      </c>
      <c r="L90" s="18">
        <v>0</v>
      </c>
      <c r="M90" s="18">
        <v>0</v>
      </c>
      <c r="N90" s="18">
        <v>0</v>
      </c>
      <c r="O90" s="18">
        <v>0</v>
      </c>
      <c r="P90" s="18">
        <v>0</v>
      </c>
      <c r="Q90" s="18">
        <v>0</v>
      </c>
    </row>
    <row r="91" spans="1:17" s="28" customFormat="1" ht="12" customHeight="1" x14ac:dyDescent="0.25">
      <c r="B91" s="33"/>
      <c r="C91" s="33"/>
      <c r="D91" s="33"/>
      <c r="E91" s="33"/>
      <c r="F91" s="33"/>
      <c r="G91" s="33"/>
      <c r="H91" s="33"/>
      <c r="I91" s="33"/>
      <c r="J91" s="33"/>
      <c r="K91" s="33"/>
      <c r="L91" s="33"/>
      <c r="M91" s="33"/>
      <c r="N91" s="33"/>
      <c r="O91" s="33"/>
      <c r="P91" s="33"/>
      <c r="Q91" s="33"/>
    </row>
    <row r="92" spans="1:17" ht="12.95" customHeight="1" x14ac:dyDescent="0.25">
      <c r="A92" s="40" t="s">
        <v>77</v>
      </c>
      <c r="B92" s="47">
        <f t="shared" ref="B92:Q92" si="27">IF(B84=0,0,B84/B$84)</f>
        <v>1</v>
      </c>
      <c r="C92" s="47">
        <f t="shared" si="27"/>
        <v>1</v>
      </c>
      <c r="D92" s="47">
        <f t="shared" si="27"/>
        <v>1</v>
      </c>
      <c r="E92" s="47">
        <f t="shared" si="27"/>
        <v>1</v>
      </c>
      <c r="F92" s="47">
        <f t="shared" si="27"/>
        <v>1</v>
      </c>
      <c r="G92" s="47">
        <f t="shared" si="27"/>
        <v>1</v>
      </c>
      <c r="H92" s="47">
        <f t="shared" si="27"/>
        <v>1</v>
      </c>
      <c r="I92" s="47">
        <f t="shared" si="27"/>
        <v>1</v>
      </c>
      <c r="J92" s="47">
        <f t="shared" si="27"/>
        <v>1</v>
      </c>
      <c r="K92" s="47">
        <f t="shared" si="27"/>
        <v>1</v>
      </c>
      <c r="L92" s="47">
        <f t="shared" si="27"/>
        <v>1</v>
      </c>
      <c r="M92" s="47">
        <f t="shared" si="27"/>
        <v>1</v>
      </c>
      <c r="N92" s="47">
        <f t="shared" si="27"/>
        <v>1</v>
      </c>
      <c r="O92" s="47">
        <f t="shared" si="27"/>
        <v>1</v>
      </c>
      <c r="P92" s="47">
        <f t="shared" si="27"/>
        <v>1</v>
      </c>
      <c r="Q92" s="47">
        <f t="shared" si="27"/>
        <v>1</v>
      </c>
    </row>
    <row r="93" spans="1:17" ht="12" customHeight="1" x14ac:dyDescent="0.25">
      <c r="A93" s="46" t="s">
        <v>43</v>
      </c>
      <c r="B93" s="41">
        <f t="shared" ref="B93:Q93" si="28">IF(B85=0,0,B85/B$84)</f>
        <v>1</v>
      </c>
      <c r="C93" s="41">
        <f t="shared" si="28"/>
        <v>1</v>
      </c>
      <c r="D93" s="41">
        <f t="shared" si="28"/>
        <v>1</v>
      </c>
      <c r="E93" s="41">
        <f t="shared" si="28"/>
        <v>1</v>
      </c>
      <c r="F93" s="41">
        <f t="shared" si="28"/>
        <v>1</v>
      </c>
      <c r="G93" s="41">
        <f t="shared" si="28"/>
        <v>1</v>
      </c>
      <c r="H93" s="41">
        <f t="shared" si="28"/>
        <v>1</v>
      </c>
      <c r="I93" s="41">
        <f t="shared" si="28"/>
        <v>1</v>
      </c>
      <c r="J93" s="41">
        <f t="shared" si="28"/>
        <v>1</v>
      </c>
      <c r="K93" s="41">
        <f t="shared" si="28"/>
        <v>1</v>
      </c>
      <c r="L93" s="41">
        <f t="shared" si="28"/>
        <v>1</v>
      </c>
      <c r="M93" s="41">
        <f t="shared" si="28"/>
        <v>1</v>
      </c>
      <c r="N93" s="41">
        <f t="shared" si="28"/>
        <v>1</v>
      </c>
      <c r="O93" s="41">
        <f t="shared" si="28"/>
        <v>1</v>
      </c>
      <c r="P93" s="41">
        <f t="shared" si="28"/>
        <v>1</v>
      </c>
      <c r="Q93" s="41">
        <f t="shared" si="28"/>
        <v>1</v>
      </c>
    </row>
    <row r="94" spans="1:17" ht="12" customHeight="1" x14ac:dyDescent="0.25">
      <c r="A94" s="23" t="s">
        <v>65</v>
      </c>
      <c r="B94" s="45">
        <f t="shared" ref="B94:Q94" si="29">IF(B86=0,0,B86/B$84)</f>
        <v>0.78316432202800113</v>
      </c>
      <c r="C94" s="45">
        <f t="shared" si="29"/>
        <v>0.79600392556972033</v>
      </c>
      <c r="D94" s="45">
        <f t="shared" si="29"/>
        <v>0.78158795335509024</v>
      </c>
      <c r="E94" s="45">
        <f t="shared" si="29"/>
        <v>0.78675169855994764</v>
      </c>
      <c r="F94" s="45">
        <f t="shared" si="29"/>
        <v>0.78877863020894856</v>
      </c>
      <c r="G94" s="45">
        <f t="shared" si="29"/>
        <v>0.7871722568114996</v>
      </c>
      <c r="H94" s="45">
        <f t="shared" si="29"/>
        <v>0.77992075961396612</v>
      </c>
      <c r="I94" s="45">
        <f t="shared" si="29"/>
        <v>0.75566319399197235</v>
      </c>
      <c r="J94" s="45">
        <f t="shared" si="29"/>
        <v>0.77363343604925927</v>
      </c>
      <c r="K94" s="45">
        <f t="shared" si="29"/>
        <v>0.76413257761623787</v>
      </c>
      <c r="L94" s="45">
        <f t="shared" si="29"/>
        <v>0.76191728246716239</v>
      </c>
      <c r="M94" s="45">
        <f t="shared" si="29"/>
        <v>0.72948830251980157</v>
      </c>
      <c r="N94" s="45">
        <f t="shared" si="29"/>
        <v>0.72551392666638204</v>
      </c>
      <c r="O94" s="45">
        <f t="shared" si="29"/>
        <v>0.73565853690370098</v>
      </c>
      <c r="P94" s="45">
        <f t="shared" si="29"/>
        <v>0.69504478908970602</v>
      </c>
      <c r="Q94" s="45">
        <f t="shared" si="29"/>
        <v>0.70573093898227057</v>
      </c>
    </row>
    <row r="95" spans="1:17" ht="12" customHeight="1" x14ac:dyDescent="0.25">
      <c r="A95" s="23" t="s">
        <v>64</v>
      </c>
      <c r="B95" s="44">
        <f t="shared" ref="B95:Q95" si="30">IF(B87=0,0,B87/B$84)</f>
        <v>0</v>
      </c>
      <c r="C95" s="44">
        <f t="shared" si="30"/>
        <v>0</v>
      </c>
      <c r="D95" s="44">
        <f t="shared" si="30"/>
        <v>0</v>
      </c>
      <c r="E95" s="44">
        <f t="shared" si="30"/>
        <v>0</v>
      </c>
      <c r="F95" s="44">
        <f t="shared" si="30"/>
        <v>0</v>
      </c>
      <c r="G95" s="44">
        <f t="shared" si="30"/>
        <v>0</v>
      </c>
      <c r="H95" s="44">
        <f t="shared" si="30"/>
        <v>0</v>
      </c>
      <c r="I95" s="44">
        <f t="shared" si="30"/>
        <v>0</v>
      </c>
      <c r="J95" s="44">
        <f t="shared" si="30"/>
        <v>0</v>
      </c>
      <c r="K95" s="44">
        <f t="shared" si="30"/>
        <v>0</v>
      </c>
      <c r="L95" s="44">
        <f t="shared" si="30"/>
        <v>0</v>
      </c>
      <c r="M95" s="44">
        <f t="shared" si="30"/>
        <v>0</v>
      </c>
      <c r="N95" s="44">
        <f t="shared" si="30"/>
        <v>0</v>
      </c>
      <c r="O95" s="44">
        <f t="shared" si="30"/>
        <v>0</v>
      </c>
      <c r="P95" s="44">
        <f t="shared" si="30"/>
        <v>0</v>
      </c>
      <c r="Q95" s="44">
        <f t="shared" si="30"/>
        <v>0</v>
      </c>
    </row>
    <row r="96" spans="1:17" ht="12" customHeight="1" x14ac:dyDescent="0.25">
      <c r="A96" s="23" t="s">
        <v>63</v>
      </c>
      <c r="B96" s="44">
        <f t="shared" ref="B96:Q96" si="31">IF(B88=0,0,B88/B$84)</f>
        <v>0.14914063762535487</v>
      </c>
      <c r="C96" s="44">
        <f t="shared" si="31"/>
        <v>0.14200311143118938</v>
      </c>
      <c r="D96" s="44">
        <f t="shared" si="31"/>
        <v>0.14996900560787921</v>
      </c>
      <c r="E96" s="44">
        <f t="shared" si="31"/>
        <v>0.14744823933435927</v>
      </c>
      <c r="F96" s="44">
        <f t="shared" si="31"/>
        <v>0.14461102138826193</v>
      </c>
      <c r="G96" s="44">
        <f t="shared" si="31"/>
        <v>0.14491659916261646</v>
      </c>
      <c r="H96" s="44">
        <f t="shared" si="31"/>
        <v>0.14863754166837159</v>
      </c>
      <c r="I96" s="44">
        <f t="shared" si="31"/>
        <v>0.16324517355115334</v>
      </c>
      <c r="J96" s="44">
        <f t="shared" si="31"/>
        <v>0.15088523118159461</v>
      </c>
      <c r="K96" s="44">
        <f t="shared" si="31"/>
        <v>0.15657673908773498</v>
      </c>
      <c r="L96" s="44">
        <f t="shared" si="31"/>
        <v>0.15576393300075281</v>
      </c>
      <c r="M96" s="44">
        <f t="shared" si="31"/>
        <v>0.174884613831256</v>
      </c>
      <c r="N96" s="44">
        <f t="shared" si="31"/>
        <v>0.18244913617048611</v>
      </c>
      <c r="O96" s="44">
        <f t="shared" si="31"/>
        <v>0.17612433373418326</v>
      </c>
      <c r="P96" s="44">
        <f t="shared" si="31"/>
        <v>0.20446262342258925</v>
      </c>
      <c r="Q96" s="44">
        <f t="shared" si="31"/>
        <v>0.19704061019955879</v>
      </c>
    </row>
    <row r="97" spans="1:17" ht="12" customHeight="1" x14ac:dyDescent="0.25">
      <c r="A97" s="23" t="s">
        <v>62</v>
      </c>
      <c r="B97" s="43">
        <f t="shared" ref="B97:Q97" si="32">IF(B89=0,0,B89/B$84)</f>
        <v>6.7695040346644073E-2</v>
      </c>
      <c r="C97" s="43">
        <f t="shared" si="32"/>
        <v>6.1992962999090212E-2</v>
      </c>
      <c r="D97" s="43">
        <f t="shared" si="32"/>
        <v>6.8443041037030528E-2</v>
      </c>
      <c r="E97" s="43">
        <f t="shared" si="32"/>
        <v>6.5800062105693141E-2</v>
      </c>
      <c r="F97" s="43">
        <f t="shared" si="32"/>
        <v>6.6610348402789635E-2</v>
      </c>
      <c r="G97" s="43">
        <f t="shared" si="32"/>
        <v>6.7911144025883996E-2</v>
      </c>
      <c r="H97" s="43">
        <f t="shared" si="32"/>
        <v>7.1441698717662414E-2</v>
      </c>
      <c r="I97" s="43">
        <f t="shared" si="32"/>
        <v>8.1091632456874327E-2</v>
      </c>
      <c r="J97" s="43">
        <f t="shared" si="32"/>
        <v>7.5481332769146092E-2</v>
      </c>
      <c r="K97" s="43">
        <f t="shared" si="32"/>
        <v>7.9290683296027148E-2</v>
      </c>
      <c r="L97" s="43">
        <f t="shared" si="32"/>
        <v>8.2318784532084854E-2</v>
      </c>
      <c r="M97" s="43">
        <f t="shared" si="32"/>
        <v>9.5627083648942499E-2</v>
      </c>
      <c r="N97" s="43">
        <f t="shared" si="32"/>
        <v>9.2036937163131868E-2</v>
      </c>
      <c r="O97" s="43">
        <f t="shared" si="32"/>
        <v>8.8217129362115704E-2</v>
      </c>
      <c r="P97" s="43">
        <f t="shared" si="32"/>
        <v>0.1004925874877047</v>
      </c>
      <c r="Q97" s="43">
        <f t="shared" si="32"/>
        <v>9.7228450818170525E-2</v>
      </c>
    </row>
    <row r="98" spans="1:17" ht="12" customHeight="1" x14ac:dyDescent="0.25">
      <c r="A98" s="42" t="s">
        <v>66</v>
      </c>
      <c r="B98" s="41">
        <f t="shared" ref="B98:Q98" si="33">IF(B90=0,0,B90/B$84)</f>
        <v>0</v>
      </c>
      <c r="C98" s="41">
        <f t="shared" si="33"/>
        <v>0</v>
      </c>
      <c r="D98" s="41">
        <f t="shared" si="33"/>
        <v>0</v>
      </c>
      <c r="E98" s="41">
        <f t="shared" si="33"/>
        <v>0</v>
      </c>
      <c r="F98" s="41">
        <f t="shared" si="33"/>
        <v>0</v>
      </c>
      <c r="G98" s="41">
        <f t="shared" si="33"/>
        <v>0</v>
      </c>
      <c r="H98" s="41">
        <f t="shared" si="33"/>
        <v>0</v>
      </c>
      <c r="I98" s="41">
        <f t="shared" si="33"/>
        <v>0</v>
      </c>
      <c r="J98" s="41">
        <f t="shared" si="33"/>
        <v>0</v>
      </c>
      <c r="K98" s="41">
        <f t="shared" si="33"/>
        <v>0</v>
      </c>
      <c r="L98" s="41">
        <f t="shared" si="33"/>
        <v>0</v>
      </c>
      <c r="M98" s="41">
        <f t="shared" si="33"/>
        <v>0</v>
      </c>
      <c r="N98" s="41">
        <f t="shared" si="33"/>
        <v>0</v>
      </c>
      <c r="O98" s="41">
        <f t="shared" si="33"/>
        <v>0</v>
      </c>
      <c r="P98" s="41">
        <f t="shared" si="33"/>
        <v>0</v>
      </c>
      <c r="Q98" s="41">
        <f t="shared" si="33"/>
        <v>0</v>
      </c>
    </row>
    <row r="99" spans="1:17" s="28" customFormat="1" ht="12" customHeight="1" x14ac:dyDescent="0.25"/>
    <row r="100" spans="1:17" s="28" customFormat="1" ht="12.95" customHeight="1" x14ac:dyDescent="0.25">
      <c r="A100" s="35" t="s">
        <v>76</v>
      </c>
      <c r="B100" s="34"/>
      <c r="C100" s="34"/>
      <c r="D100" s="34"/>
      <c r="E100" s="34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4"/>
      <c r="Q100" s="34"/>
    </row>
    <row r="101" spans="1:17" s="28" customFormat="1" ht="12" customHeight="1" x14ac:dyDescent="0.25">
      <c r="B101" s="33"/>
    </row>
    <row r="102" spans="1:17" ht="12.95" customHeight="1" x14ac:dyDescent="0.25">
      <c r="A102" s="27" t="s">
        <v>75</v>
      </c>
      <c r="B102" s="26">
        <f t="shared" ref="B102:Q102" si="34">B51/0.086*1000000/B$6</f>
        <v>18740.259204549198</v>
      </c>
      <c r="C102" s="26">
        <f t="shared" si="34"/>
        <v>19545.376648243371</v>
      </c>
      <c r="D102" s="26">
        <f t="shared" si="34"/>
        <v>18670.655711173229</v>
      </c>
      <c r="E102" s="26">
        <f t="shared" si="34"/>
        <v>19186.421153107705</v>
      </c>
      <c r="F102" s="26">
        <f t="shared" si="34"/>
        <v>19732.897697559391</v>
      </c>
      <c r="G102" s="26">
        <f t="shared" si="34"/>
        <v>19236.516304951852</v>
      </c>
      <c r="H102" s="26">
        <f t="shared" si="34"/>
        <v>18584.16022249595</v>
      </c>
      <c r="I102" s="26">
        <f t="shared" si="34"/>
        <v>17042.349693342047</v>
      </c>
      <c r="J102" s="26">
        <f t="shared" si="34"/>
        <v>18104.224454174848</v>
      </c>
      <c r="K102" s="26">
        <f t="shared" si="34"/>
        <v>17663.539515697517</v>
      </c>
      <c r="L102" s="26">
        <f t="shared" si="34"/>
        <v>17981.026168802819</v>
      </c>
      <c r="M102" s="26">
        <f t="shared" si="34"/>
        <v>14966.84991897954</v>
      </c>
      <c r="N102" s="26">
        <f t="shared" si="34"/>
        <v>16431.867485426537</v>
      </c>
      <c r="O102" s="26">
        <f t="shared" si="34"/>
        <v>17030.167680149618</v>
      </c>
      <c r="P102" s="26">
        <f t="shared" si="34"/>
        <v>14129.855588446722</v>
      </c>
      <c r="Q102" s="26">
        <f t="shared" si="34"/>
        <v>14487.205309988412</v>
      </c>
    </row>
    <row r="103" spans="1:17" ht="12" customHeight="1" x14ac:dyDescent="0.25">
      <c r="A103" s="25" t="s">
        <v>43</v>
      </c>
      <c r="B103" s="24">
        <f t="shared" ref="B103:Q103" si="35">B52/0.086*1000000/B$6</f>
        <v>16395.580233022523</v>
      </c>
      <c r="C103" s="24">
        <f t="shared" si="35"/>
        <v>17167.621817876989</v>
      </c>
      <c r="D103" s="24">
        <f t="shared" si="35"/>
        <v>16259.439126089952</v>
      </c>
      <c r="E103" s="24">
        <f t="shared" si="35"/>
        <v>16714.099864853008</v>
      </c>
      <c r="F103" s="24">
        <f t="shared" si="35"/>
        <v>17206.666174414495</v>
      </c>
      <c r="G103" s="24">
        <f t="shared" si="35"/>
        <v>16645.366385604644</v>
      </c>
      <c r="H103" s="24">
        <f t="shared" si="35"/>
        <v>15914.258326105428</v>
      </c>
      <c r="I103" s="24">
        <f t="shared" si="35"/>
        <v>14306.890173860202</v>
      </c>
      <c r="J103" s="24">
        <f t="shared" si="35"/>
        <v>15308.778768145216</v>
      </c>
      <c r="K103" s="24">
        <f t="shared" si="35"/>
        <v>14810.900965113247</v>
      </c>
      <c r="L103" s="24">
        <f t="shared" si="35"/>
        <v>15089.81487481606</v>
      </c>
      <c r="M103" s="24">
        <f t="shared" si="35"/>
        <v>12089.985334242501</v>
      </c>
      <c r="N103" s="24">
        <f t="shared" si="35"/>
        <v>13592.207997044545</v>
      </c>
      <c r="O103" s="24">
        <f t="shared" si="35"/>
        <v>14239.921265525385</v>
      </c>
      <c r="P103" s="24">
        <f t="shared" si="35"/>
        <v>11412.16256637683</v>
      </c>
      <c r="Q103" s="24">
        <f t="shared" si="35"/>
        <v>11851.924071791009</v>
      </c>
    </row>
    <row r="104" spans="1:17" ht="12" customHeight="1" x14ac:dyDescent="0.25">
      <c r="A104" s="23" t="s">
        <v>65</v>
      </c>
      <c r="B104" s="22">
        <f t="shared" ref="B104:Q104" si="36">B53/0.086*1000000/B$6</f>
        <v>12646.64338932228</v>
      </c>
      <c r="C104" s="22">
        <f t="shared" si="36"/>
        <v>13437.690348878163</v>
      </c>
      <c r="D104" s="22">
        <f t="shared" si="36"/>
        <v>12556.285439571891</v>
      </c>
      <c r="E104" s="22">
        <f t="shared" si="36"/>
        <v>12961.53813757553</v>
      </c>
      <c r="F104" s="22">
        <f t="shared" si="36"/>
        <v>13447.101092153041</v>
      </c>
      <c r="G104" s="22">
        <f t="shared" si="36"/>
        <v>12976.83365046799</v>
      </c>
      <c r="H104" s="22">
        <f t="shared" si="36"/>
        <v>12251.808797585993</v>
      </c>
      <c r="I104" s="22">
        <f t="shared" si="36"/>
        <v>10686.640506061294</v>
      </c>
      <c r="J104" s="22">
        <f t="shared" si="36"/>
        <v>11643.746948289789</v>
      </c>
      <c r="K104" s="22">
        <f t="shared" si="36"/>
        <v>11168.046812522089</v>
      </c>
      <c r="L104" s="22">
        <f t="shared" si="36"/>
        <v>11360.596714954929</v>
      </c>
      <c r="M104" s="22">
        <f t="shared" si="36"/>
        <v>8741.3535868668168</v>
      </c>
      <c r="N104" s="22">
        <f t="shared" si="36"/>
        <v>9733.9837491090293</v>
      </c>
      <c r="O104" s="22">
        <f t="shared" si="36"/>
        <v>10291.718374964563</v>
      </c>
      <c r="P104" s="22">
        <f t="shared" si="36"/>
        <v>7747.7242263939843</v>
      </c>
      <c r="Q104" s="22">
        <f t="shared" si="36"/>
        <v>8151.1112697243379</v>
      </c>
    </row>
    <row r="105" spans="1:17" ht="12" customHeight="1" x14ac:dyDescent="0.25">
      <c r="A105" s="23" t="s">
        <v>64</v>
      </c>
      <c r="B105" s="22">
        <f t="shared" ref="B105:Q105" si="37">B54/0.086*1000000/B$6</f>
        <v>15.620840829825555</v>
      </c>
      <c r="C105" s="22">
        <f t="shared" si="37"/>
        <v>15.844859056253549</v>
      </c>
      <c r="D105" s="22">
        <f t="shared" si="37"/>
        <v>16.425499254014735</v>
      </c>
      <c r="E105" s="22">
        <f t="shared" si="37"/>
        <v>16.550232543619384</v>
      </c>
      <c r="F105" s="22">
        <f t="shared" si="37"/>
        <v>16.698207573484233</v>
      </c>
      <c r="G105" s="22">
        <f t="shared" si="37"/>
        <v>17.236978492450849</v>
      </c>
      <c r="H105" s="22">
        <f t="shared" si="37"/>
        <v>17.433080995681632</v>
      </c>
      <c r="I105" s="22">
        <f t="shared" si="37"/>
        <v>17.633364352046318</v>
      </c>
      <c r="J105" s="22">
        <f t="shared" si="37"/>
        <v>17.906606213179781</v>
      </c>
      <c r="K105" s="22">
        <f t="shared" si="37"/>
        <v>18.184375811439732</v>
      </c>
      <c r="L105" s="22">
        <f t="shared" si="37"/>
        <v>18.350732063310105</v>
      </c>
      <c r="M105" s="22">
        <f t="shared" si="37"/>
        <v>17.9713778693027</v>
      </c>
      <c r="N105" s="22">
        <f t="shared" si="37"/>
        <v>18.431301409713406</v>
      </c>
      <c r="O105" s="22">
        <f t="shared" si="37"/>
        <v>19.956823498267937</v>
      </c>
      <c r="P105" s="22">
        <f t="shared" si="37"/>
        <v>19.827744081244887</v>
      </c>
      <c r="Q105" s="22">
        <f t="shared" si="37"/>
        <v>21.096534663511733</v>
      </c>
    </row>
    <row r="106" spans="1:17" ht="12" customHeight="1" x14ac:dyDescent="0.25">
      <c r="A106" s="23" t="s">
        <v>63</v>
      </c>
      <c r="B106" s="22">
        <f t="shared" ref="B106:Q106" si="38">B55/0.086*1000000/B$6</f>
        <v>2424.016598098463</v>
      </c>
      <c r="C106" s="22">
        <f t="shared" si="38"/>
        <v>2421.2922669706559</v>
      </c>
      <c r="D106" s="22">
        <f t="shared" si="38"/>
        <v>2381.5138099464066</v>
      </c>
      <c r="E106" s="22">
        <f t="shared" si="38"/>
        <v>2407.3208253368875</v>
      </c>
      <c r="F106" s="22">
        <f t="shared" si="38"/>
        <v>2409.7605974450194</v>
      </c>
      <c r="G106" s="22">
        <f t="shared" si="38"/>
        <v>2350.0456187365444</v>
      </c>
      <c r="H106" s="22">
        <f t="shared" si="38"/>
        <v>2329.8189466600807</v>
      </c>
      <c r="I106" s="22">
        <f t="shared" si="38"/>
        <v>2297.7028008646821</v>
      </c>
      <c r="J106" s="22">
        <f t="shared" si="38"/>
        <v>2311.879013522233</v>
      </c>
      <c r="K106" s="22">
        <f t="shared" si="38"/>
        <v>2298.8383200818625</v>
      </c>
      <c r="L106" s="22">
        <f t="shared" si="38"/>
        <v>2340.9846766390974</v>
      </c>
      <c r="M106" s="22">
        <f t="shared" si="38"/>
        <v>2076.0503085599516</v>
      </c>
      <c r="N106" s="22">
        <f t="shared" si="38"/>
        <v>2462.8402031095106</v>
      </c>
      <c r="O106" s="22">
        <f t="shared" si="38"/>
        <v>2506.2088449798102</v>
      </c>
      <c r="P106" s="22">
        <f t="shared" si="38"/>
        <v>2345.5705799905854</v>
      </c>
      <c r="Q106" s="22">
        <f t="shared" si="38"/>
        <v>2357.2567871529741</v>
      </c>
    </row>
    <row r="107" spans="1:17" ht="12" customHeight="1" x14ac:dyDescent="0.25">
      <c r="A107" s="21" t="s">
        <v>62</v>
      </c>
      <c r="B107" s="20">
        <f t="shared" ref="B107:Q107" si="39">B56/0.086*1000000/B$6</f>
        <v>1309.2994047719526</v>
      </c>
      <c r="C107" s="20">
        <f t="shared" si="39"/>
        <v>1292.7943429719141</v>
      </c>
      <c r="D107" s="20">
        <f t="shared" si="39"/>
        <v>1305.2143773176379</v>
      </c>
      <c r="E107" s="20">
        <f t="shared" si="39"/>
        <v>1328.6906693969702</v>
      </c>
      <c r="F107" s="20">
        <f t="shared" si="39"/>
        <v>1333.1062772429482</v>
      </c>
      <c r="G107" s="20">
        <f t="shared" si="39"/>
        <v>1301.2501379076607</v>
      </c>
      <c r="H107" s="20">
        <f t="shared" si="39"/>
        <v>1315.197500863675</v>
      </c>
      <c r="I107" s="20">
        <f t="shared" si="39"/>
        <v>1304.9135025821795</v>
      </c>
      <c r="J107" s="20">
        <f t="shared" si="39"/>
        <v>1335.2462001200145</v>
      </c>
      <c r="K107" s="20">
        <f t="shared" si="39"/>
        <v>1325.8314566978547</v>
      </c>
      <c r="L107" s="20">
        <f t="shared" si="39"/>
        <v>1369.8827511587242</v>
      </c>
      <c r="M107" s="20">
        <f t="shared" si="39"/>
        <v>1254.6100609464299</v>
      </c>
      <c r="N107" s="20">
        <f t="shared" si="39"/>
        <v>1376.9527434162919</v>
      </c>
      <c r="O107" s="20">
        <f t="shared" si="39"/>
        <v>1422.0372220827451</v>
      </c>
      <c r="P107" s="20">
        <f t="shared" si="39"/>
        <v>1299.0400159110154</v>
      </c>
      <c r="Q107" s="20">
        <f t="shared" si="39"/>
        <v>1322.4594802501856</v>
      </c>
    </row>
    <row r="108" spans="1:17" ht="12" customHeight="1" x14ac:dyDescent="0.25">
      <c r="A108" s="19" t="s">
        <v>66</v>
      </c>
      <c r="B108" s="18">
        <f t="shared" ref="B108:Q108" si="40">B57/0.086*1000000/B$6</f>
        <v>2344.6789715266777</v>
      </c>
      <c r="C108" s="18">
        <f t="shared" si="40"/>
        <v>2377.7548303663857</v>
      </c>
      <c r="D108" s="18">
        <f t="shared" si="40"/>
        <v>2411.2165850832766</v>
      </c>
      <c r="E108" s="18">
        <f t="shared" si="40"/>
        <v>2472.3212882546986</v>
      </c>
      <c r="F108" s="18">
        <f t="shared" si="40"/>
        <v>2526.2315231448974</v>
      </c>
      <c r="G108" s="18">
        <f t="shared" si="40"/>
        <v>2591.1499193472077</v>
      </c>
      <c r="H108" s="18">
        <f t="shared" si="40"/>
        <v>2669.9018963905201</v>
      </c>
      <c r="I108" s="18">
        <f t="shared" si="40"/>
        <v>2735.459519481843</v>
      </c>
      <c r="J108" s="18">
        <f t="shared" si="40"/>
        <v>2795.4456860296336</v>
      </c>
      <c r="K108" s="18">
        <f t="shared" si="40"/>
        <v>2852.6385505842723</v>
      </c>
      <c r="L108" s="18">
        <f t="shared" si="40"/>
        <v>2891.2112939867588</v>
      </c>
      <c r="M108" s="18">
        <f t="shared" si="40"/>
        <v>2876.8645847370362</v>
      </c>
      <c r="N108" s="18">
        <f t="shared" si="40"/>
        <v>2839.6594883819935</v>
      </c>
      <c r="O108" s="18">
        <f t="shared" si="40"/>
        <v>2790.2464146242341</v>
      </c>
      <c r="P108" s="18">
        <f t="shared" si="40"/>
        <v>2717.6930220698923</v>
      </c>
      <c r="Q108" s="18">
        <f t="shared" si="40"/>
        <v>2635.2812381974045</v>
      </c>
    </row>
    <row r="109" spans="1:17" s="28" customFormat="1" ht="12" customHeight="1" x14ac:dyDescent="0.25">
      <c r="B109" s="33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3"/>
    </row>
    <row r="110" spans="1:17" ht="12.95" customHeight="1" x14ac:dyDescent="0.25">
      <c r="A110" s="32" t="s">
        <v>74</v>
      </c>
      <c r="B110" s="31">
        <f t="shared" ref="B110:Q110" si="41">SUM(B111:B114)</f>
        <v>10174.340299624308</v>
      </c>
      <c r="C110" s="31">
        <f t="shared" si="41"/>
        <v>10757.376753867768</v>
      </c>
      <c r="D110" s="31">
        <f t="shared" si="41"/>
        <v>10295.194025624991</v>
      </c>
      <c r="E110" s="31">
        <f t="shared" si="41"/>
        <v>10667.08255169234</v>
      </c>
      <c r="F110" s="31">
        <f t="shared" si="41"/>
        <v>11061.755346827435</v>
      </c>
      <c r="G110" s="31">
        <f t="shared" si="41"/>
        <v>10738.277899944085</v>
      </c>
      <c r="H110" s="31">
        <f t="shared" si="41"/>
        <v>10385.176325626921</v>
      </c>
      <c r="I110" s="31">
        <f t="shared" si="41"/>
        <v>9400.1763096951381</v>
      </c>
      <c r="J110" s="31">
        <f t="shared" si="41"/>
        <v>10179.028623846852</v>
      </c>
      <c r="K110" s="31">
        <f t="shared" si="41"/>
        <v>9864.5749949754954</v>
      </c>
      <c r="L110" s="31">
        <f t="shared" si="41"/>
        <v>10206.362436640962</v>
      </c>
      <c r="M110" s="31">
        <f t="shared" si="41"/>
        <v>8186.3688715733697</v>
      </c>
      <c r="N110" s="31">
        <f t="shared" si="41"/>
        <v>9345.2424728230253</v>
      </c>
      <c r="O110" s="31">
        <f t="shared" si="41"/>
        <v>9950.8813183725833</v>
      </c>
      <c r="P110" s="31">
        <f t="shared" si="41"/>
        <v>7999.1125856230119</v>
      </c>
      <c r="Q110" s="31">
        <f t="shared" si="41"/>
        <v>8462.4730707047256</v>
      </c>
    </row>
    <row r="111" spans="1:17" ht="12" customHeight="1" x14ac:dyDescent="0.25">
      <c r="A111" s="23" t="s">
        <v>65</v>
      </c>
      <c r="B111" s="22">
        <v>7903.4420324631801</v>
      </c>
      <c r="C111" s="22">
        <v>8479.2482161639364</v>
      </c>
      <c r="D111" s="22">
        <v>8023.8774575955522</v>
      </c>
      <c r="E111" s="22">
        <v>8340.5603185538112</v>
      </c>
      <c r="F111" s="22">
        <v>8734.1619731804349</v>
      </c>
      <c r="G111" s="22">
        <v>8460.0758322734073</v>
      </c>
      <c r="H111" s="22">
        <v>8088.7961626987581</v>
      </c>
      <c r="I111" s="22">
        <v>7107.6559483254705</v>
      </c>
      <c r="J111" s="22">
        <v>7831.6602359629333</v>
      </c>
      <c r="K111" s="22">
        <v>7538.6804058773432</v>
      </c>
      <c r="L111" s="22">
        <v>7781.8126953119672</v>
      </c>
      <c r="M111" s="22">
        <v>6011.8975090375388</v>
      </c>
      <c r="N111" s="22">
        <v>6812.5629651437621</v>
      </c>
      <c r="O111" s="22">
        <v>7318.2987823717021</v>
      </c>
      <c r="P111" s="22">
        <v>5542.3795072526691</v>
      </c>
      <c r="Q111" s="22">
        <v>5947.6495137663906</v>
      </c>
    </row>
    <row r="112" spans="1:17" ht="12" customHeight="1" x14ac:dyDescent="0.25">
      <c r="A112" s="23" t="s">
        <v>64</v>
      </c>
      <c r="B112" s="30">
        <v>25.450288426673364</v>
      </c>
      <c r="C112" s="30">
        <v>26.555033928532353</v>
      </c>
      <c r="D112" s="30">
        <v>28.462522469913065</v>
      </c>
      <c r="E112" s="30">
        <v>29.545981710929183</v>
      </c>
      <c r="F112" s="30">
        <v>30.799824669232159</v>
      </c>
      <c r="G112" s="30">
        <v>33.018138486659652</v>
      </c>
      <c r="H112" s="30">
        <v>34.719994783307129</v>
      </c>
      <c r="I112" s="30">
        <v>36.590995255807456</v>
      </c>
      <c r="J112" s="30">
        <v>39.509537838965464</v>
      </c>
      <c r="K112" s="30">
        <v>42.201276628025724</v>
      </c>
      <c r="L112" s="30">
        <v>45.372801561441158</v>
      </c>
      <c r="M112" s="30">
        <v>46.688247750548186</v>
      </c>
      <c r="N112" s="30">
        <v>51.17503502284336</v>
      </c>
      <c r="O112" s="30">
        <v>59.730023631228754</v>
      </c>
      <c r="P112" s="30">
        <v>62.251069339443809</v>
      </c>
      <c r="Q112" s="30">
        <v>69.767884427907077</v>
      </c>
    </row>
    <row r="113" spans="1:17" ht="12" customHeight="1" x14ac:dyDescent="0.25">
      <c r="A113" s="23" t="s">
        <v>63</v>
      </c>
      <c r="B113" s="22">
        <v>1460.5312908840617</v>
      </c>
      <c r="C113" s="22">
        <v>1465.134910061239</v>
      </c>
      <c r="D113" s="22">
        <v>1447.9513267948944</v>
      </c>
      <c r="E113" s="22">
        <v>1470.3581972983625</v>
      </c>
      <c r="F113" s="22">
        <v>1473.9254880531837</v>
      </c>
      <c r="G113" s="22">
        <v>1442.1766471102824</v>
      </c>
      <c r="H113" s="22">
        <v>1440.8991688139467</v>
      </c>
      <c r="I113" s="22">
        <v>1433.9397568251902</v>
      </c>
      <c r="J113" s="22">
        <v>1454.213563444662</v>
      </c>
      <c r="K113" s="22">
        <v>1441.7830750011231</v>
      </c>
      <c r="L113" s="22">
        <v>1491.444323174615</v>
      </c>
      <c r="M113" s="22">
        <v>1320.5805530899779</v>
      </c>
      <c r="N113" s="22">
        <v>1578.3951432272413</v>
      </c>
      <c r="O113" s="22">
        <v>1620.3930368961269</v>
      </c>
      <c r="P113" s="22">
        <v>1522.687726569116</v>
      </c>
      <c r="Q113" s="22">
        <v>1544.9440518488591</v>
      </c>
    </row>
    <row r="114" spans="1:17" ht="12" customHeight="1" x14ac:dyDescent="0.25">
      <c r="A114" s="29" t="s">
        <v>62</v>
      </c>
      <c r="B114" s="18">
        <v>784.91668785039315</v>
      </c>
      <c r="C114" s="18">
        <v>786.43859371406052</v>
      </c>
      <c r="D114" s="18">
        <v>794.90271876463089</v>
      </c>
      <c r="E114" s="18">
        <v>826.61805412923593</v>
      </c>
      <c r="F114" s="18">
        <v>822.86806092458357</v>
      </c>
      <c r="G114" s="18">
        <v>803.00728207373641</v>
      </c>
      <c r="H114" s="18">
        <v>820.76099933090813</v>
      </c>
      <c r="I114" s="18">
        <v>821.98960928867007</v>
      </c>
      <c r="J114" s="18">
        <v>853.64528660029214</v>
      </c>
      <c r="K114" s="18">
        <v>841.91023746900316</v>
      </c>
      <c r="L114" s="18">
        <v>887.73261659293871</v>
      </c>
      <c r="M114" s="18">
        <v>807.20256169530512</v>
      </c>
      <c r="N114" s="18">
        <v>903.10932942917918</v>
      </c>
      <c r="O114" s="18">
        <v>952.45947547352534</v>
      </c>
      <c r="P114" s="18">
        <v>871.79428246178225</v>
      </c>
      <c r="Q114" s="18">
        <v>900.11162066156942</v>
      </c>
    </row>
    <row r="115" spans="1:17" s="28" customFormat="1" ht="12" customHeight="1" x14ac:dyDescent="0.25"/>
    <row r="116" spans="1:17" ht="12.95" customHeight="1" x14ac:dyDescent="0.25">
      <c r="A116" s="27" t="s">
        <v>73</v>
      </c>
      <c r="B116" s="26">
        <f t="shared" ref="B116:Q116" si="42">B84*1000000/B$6</f>
        <v>2330.2020208562103</v>
      </c>
      <c r="C116" s="26">
        <f t="shared" si="42"/>
        <v>2451.8847304198184</v>
      </c>
      <c r="D116" s="26">
        <f t="shared" si="42"/>
        <v>2287.8464836293183</v>
      </c>
      <c r="E116" s="26">
        <f t="shared" si="42"/>
        <v>2318.4730678831957</v>
      </c>
      <c r="F116" s="26">
        <f t="shared" si="42"/>
        <v>2417.4097504666861</v>
      </c>
      <c r="G116" s="26">
        <f t="shared" si="42"/>
        <v>2371.4665948156999</v>
      </c>
      <c r="H116" s="26">
        <f t="shared" si="42"/>
        <v>2259.7309200593149</v>
      </c>
      <c r="I116" s="26">
        <f t="shared" si="42"/>
        <v>1970.8677288724823</v>
      </c>
      <c r="J116" s="26">
        <f t="shared" si="42"/>
        <v>2125.4674970970495</v>
      </c>
      <c r="K116" s="26">
        <f t="shared" si="42"/>
        <v>2077.4788832012414</v>
      </c>
      <c r="L116" s="26">
        <f t="shared" si="42"/>
        <v>1968.4333750721323</v>
      </c>
      <c r="M116" s="26">
        <f t="shared" si="42"/>
        <v>1604.5460159200229</v>
      </c>
      <c r="N116" s="26">
        <f t="shared" si="42"/>
        <v>1745.4856728785965</v>
      </c>
      <c r="O116" s="26">
        <f t="shared" si="42"/>
        <v>1766.6245596116396</v>
      </c>
      <c r="P116" s="26">
        <f t="shared" si="42"/>
        <v>1424.1561134985386</v>
      </c>
      <c r="Q116" s="26">
        <f t="shared" si="42"/>
        <v>1439.0865893679265</v>
      </c>
    </row>
    <row r="117" spans="1:17" ht="12" customHeight="1" x14ac:dyDescent="0.25">
      <c r="A117" s="25" t="s">
        <v>43</v>
      </c>
      <c r="B117" s="24">
        <f t="shared" ref="B117:Q117" si="43">B85*1000000/B$6</f>
        <v>2330.2020208562103</v>
      </c>
      <c r="C117" s="24">
        <f t="shared" si="43"/>
        <v>2451.8847304198184</v>
      </c>
      <c r="D117" s="24">
        <f t="shared" si="43"/>
        <v>2287.8464836293183</v>
      </c>
      <c r="E117" s="24">
        <f t="shared" si="43"/>
        <v>2318.4730678831957</v>
      </c>
      <c r="F117" s="24">
        <f t="shared" si="43"/>
        <v>2417.4097504666861</v>
      </c>
      <c r="G117" s="24">
        <f t="shared" si="43"/>
        <v>2371.4665948156999</v>
      </c>
      <c r="H117" s="24">
        <f t="shared" si="43"/>
        <v>2259.7309200593149</v>
      </c>
      <c r="I117" s="24">
        <f t="shared" si="43"/>
        <v>1970.8677288724823</v>
      </c>
      <c r="J117" s="24">
        <f t="shared" si="43"/>
        <v>2125.4674970970495</v>
      </c>
      <c r="K117" s="24">
        <f t="shared" si="43"/>
        <v>2077.4788832012414</v>
      </c>
      <c r="L117" s="24">
        <f t="shared" si="43"/>
        <v>1968.4333750721323</v>
      </c>
      <c r="M117" s="24">
        <f t="shared" si="43"/>
        <v>1604.5460159200229</v>
      </c>
      <c r="N117" s="24">
        <f t="shared" si="43"/>
        <v>1745.4856728785965</v>
      </c>
      <c r="O117" s="24">
        <f t="shared" si="43"/>
        <v>1766.6245596116396</v>
      </c>
      <c r="P117" s="24">
        <f t="shared" si="43"/>
        <v>1424.1561134985386</v>
      </c>
      <c r="Q117" s="24">
        <f t="shared" si="43"/>
        <v>1439.0865893679265</v>
      </c>
    </row>
    <row r="118" spans="1:17" ht="12" customHeight="1" x14ac:dyDescent="0.25">
      <c r="A118" s="23" t="s">
        <v>65</v>
      </c>
      <c r="B118" s="22">
        <f t="shared" ref="B118:Q118" si="44">B86*1000000/B$6</f>
        <v>1824.9310858521321</v>
      </c>
      <c r="C118" s="22">
        <f t="shared" si="44"/>
        <v>1951.7098704586308</v>
      </c>
      <c r="D118" s="22">
        <f t="shared" si="44"/>
        <v>1788.1532507304789</v>
      </c>
      <c r="E118" s="22">
        <f t="shared" si="44"/>
        <v>1824.0626242225969</v>
      </c>
      <c r="F118" s="22">
        <f t="shared" si="44"/>
        <v>1906.8011516268691</v>
      </c>
      <c r="G118" s="22">
        <f t="shared" si="44"/>
        <v>1866.7527113941562</v>
      </c>
      <c r="H118" s="22">
        <f t="shared" si="44"/>
        <v>1762.4110556958271</v>
      </c>
      <c r="I118" s="22">
        <f t="shared" si="44"/>
        <v>1489.3122029354845</v>
      </c>
      <c r="J118" s="22">
        <f t="shared" si="44"/>
        <v>1644.3327229902097</v>
      </c>
      <c r="K118" s="22">
        <f t="shared" si="44"/>
        <v>1587.4692939638676</v>
      </c>
      <c r="L118" s="22">
        <f t="shared" si="44"/>
        <v>1499.7834078526237</v>
      </c>
      <c r="M118" s="22">
        <f t="shared" si="44"/>
        <v>1170.4975494684081</v>
      </c>
      <c r="N118" s="22">
        <f t="shared" si="44"/>
        <v>1266.3741644700626</v>
      </c>
      <c r="O118" s="22">
        <f t="shared" si="44"/>
        <v>1299.6324387820437</v>
      </c>
      <c r="P118" s="22">
        <f t="shared" si="44"/>
        <v>989.85228553740728</v>
      </c>
      <c r="Q118" s="22">
        <f t="shared" si="44"/>
        <v>1015.6079299914201</v>
      </c>
    </row>
    <row r="119" spans="1:17" ht="12" customHeight="1" x14ac:dyDescent="0.25">
      <c r="A119" s="23" t="s">
        <v>64</v>
      </c>
      <c r="B119" s="22">
        <f t="shared" ref="B119:Q119" si="45">B87*1000000/B$6</f>
        <v>0</v>
      </c>
      <c r="C119" s="22">
        <f t="shared" si="45"/>
        <v>0</v>
      </c>
      <c r="D119" s="22">
        <f t="shared" si="45"/>
        <v>0</v>
      </c>
      <c r="E119" s="22">
        <f t="shared" si="45"/>
        <v>0</v>
      </c>
      <c r="F119" s="22">
        <f t="shared" si="45"/>
        <v>0</v>
      </c>
      <c r="G119" s="22">
        <f t="shared" si="45"/>
        <v>0</v>
      </c>
      <c r="H119" s="22">
        <f t="shared" si="45"/>
        <v>0</v>
      </c>
      <c r="I119" s="22">
        <f t="shared" si="45"/>
        <v>0</v>
      </c>
      <c r="J119" s="22">
        <f t="shared" si="45"/>
        <v>0</v>
      </c>
      <c r="K119" s="22">
        <f t="shared" si="45"/>
        <v>0</v>
      </c>
      <c r="L119" s="22">
        <f t="shared" si="45"/>
        <v>0</v>
      </c>
      <c r="M119" s="22">
        <f t="shared" si="45"/>
        <v>0</v>
      </c>
      <c r="N119" s="22">
        <f t="shared" si="45"/>
        <v>0</v>
      </c>
      <c r="O119" s="22">
        <f t="shared" si="45"/>
        <v>0</v>
      </c>
      <c r="P119" s="22">
        <f t="shared" si="45"/>
        <v>0</v>
      </c>
      <c r="Q119" s="22">
        <f t="shared" si="45"/>
        <v>0</v>
      </c>
    </row>
    <row r="120" spans="1:17" ht="12" customHeight="1" x14ac:dyDescent="0.25">
      <c r="A120" s="23" t="s">
        <v>63</v>
      </c>
      <c r="B120" s="22">
        <f t="shared" ref="B120:Q120" si="46">B88*1000000/B$6</f>
        <v>347.52781518638568</v>
      </c>
      <c r="C120" s="22">
        <f t="shared" si="46"/>
        <v>348.1752605902372</v>
      </c>
      <c r="D120" s="22">
        <f t="shared" si="46"/>
        <v>343.10606213337201</v>
      </c>
      <c r="E120" s="22">
        <f t="shared" si="46"/>
        <v>341.85477180350762</v>
      </c>
      <c r="F120" s="22">
        <f t="shared" si="46"/>
        <v>349.58409312893093</v>
      </c>
      <c r="G120" s="22">
        <f t="shared" si="46"/>
        <v>343.66487394844177</v>
      </c>
      <c r="H120" s="22">
        <f t="shared" si="46"/>
        <v>335.88084878962411</v>
      </c>
      <c r="I120" s="22">
        <f t="shared" si="46"/>
        <v>321.73464444615581</v>
      </c>
      <c r="J120" s="22">
        <f t="shared" si="46"/>
        <v>320.70165466845361</v>
      </c>
      <c r="K120" s="22">
        <f t="shared" si="46"/>
        <v>325.28486905527978</v>
      </c>
      <c r="L120" s="22">
        <f t="shared" si="46"/>
        <v>306.61092435118138</v>
      </c>
      <c r="M120" s="22">
        <f t="shared" si="46"/>
        <v>280.6104103686535</v>
      </c>
      <c r="N120" s="22">
        <f t="shared" si="46"/>
        <v>318.46235321465963</v>
      </c>
      <c r="O120" s="22">
        <f t="shared" si="46"/>
        <v>311.14557352004493</v>
      </c>
      <c r="P120" s="22">
        <f t="shared" si="46"/>
        <v>291.18669512922997</v>
      </c>
      <c r="Q120" s="22">
        <f t="shared" si="46"/>
        <v>283.55849969905813</v>
      </c>
    </row>
    <row r="121" spans="1:17" ht="12" customHeight="1" x14ac:dyDescent="0.25">
      <c r="A121" s="21" t="s">
        <v>62</v>
      </c>
      <c r="B121" s="20">
        <f t="shared" ref="B121:Q121" si="47">B89*1000000/B$6</f>
        <v>157.74311981769273</v>
      </c>
      <c r="C121" s="20">
        <f t="shared" si="47"/>
        <v>151.99959937095008</v>
      </c>
      <c r="D121" s="20">
        <f t="shared" si="47"/>
        <v>156.58717076546745</v>
      </c>
      <c r="E121" s="20">
        <f t="shared" si="47"/>
        <v>152.5556718570912</v>
      </c>
      <c r="F121" s="20">
        <f t="shared" si="47"/>
        <v>161.02450571088673</v>
      </c>
      <c r="G121" s="20">
        <f t="shared" si="47"/>
        <v>161.04900947310165</v>
      </c>
      <c r="H121" s="20">
        <f t="shared" si="47"/>
        <v>161.43901557386366</v>
      </c>
      <c r="I121" s="20">
        <f t="shared" si="47"/>
        <v>159.82088149084197</v>
      </c>
      <c r="J121" s="20">
        <f t="shared" si="47"/>
        <v>160.43311943838648</v>
      </c>
      <c r="K121" s="20">
        <f t="shared" si="47"/>
        <v>164.72472018209379</v>
      </c>
      <c r="L121" s="20">
        <f t="shared" si="47"/>
        <v>162.03904286832741</v>
      </c>
      <c r="M121" s="20">
        <f t="shared" si="47"/>
        <v>153.43805608296145</v>
      </c>
      <c r="N121" s="20">
        <f t="shared" si="47"/>
        <v>160.64915519387432</v>
      </c>
      <c r="O121" s="20">
        <f t="shared" si="47"/>
        <v>155.84654730955069</v>
      </c>
      <c r="P121" s="20">
        <f t="shared" si="47"/>
        <v>143.11713283190142</v>
      </c>
      <c r="Q121" s="20">
        <f t="shared" si="47"/>
        <v>139.9201596774482</v>
      </c>
    </row>
    <row r="122" spans="1:17" ht="12" customHeight="1" x14ac:dyDescent="0.25">
      <c r="A122" s="19" t="s">
        <v>66</v>
      </c>
      <c r="B122" s="18">
        <f t="shared" ref="B122:Q122" si="48">B90*1000000/B$6</f>
        <v>0</v>
      </c>
      <c r="C122" s="18">
        <f t="shared" si="48"/>
        <v>0</v>
      </c>
      <c r="D122" s="18">
        <f t="shared" si="48"/>
        <v>0</v>
      </c>
      <c r="E122" s="18">
        <f t="shared" si="48"/>
        <v>0</v>
      </c>
      <c r="F122" s="18">
        <f t="shared" si="48"/>
        <v>0</v>
      </c>
      <c r="G122" s="18">
        <f t="shared" si="48"/>
        <v>0</v>
      </c>
      <c r="H122" s="18">
        <f t="shared" si="48"/>
        <v>0</v>
      </c>
      <c r="I122" s="18">
        <f t="shared" si="48"/>
        <v>0</v>
      </c>
      <c r="J122" s="18">
        <f t="shared" si="48"/>
        <v>0</v>
      </c>
      <c r="K122" s="18">
        <f t="shared" si="48"/>
        <v>0</v>
      </c>
      <c r="L122" s="18">
        <f t="shared" si="48"/>
        <v>0</v>
      </c>
      <c r="M122" s="18">
        <f t="shared" si="48"/>
        <v>0</v>
      </c>
      <c r="N122" s="18">
        <f t="shared" si="48"/>
        <v>0</v>
      </c>
      <c r="O122" s="18">
        <f t="shared" si="48"/>
        <v>0</v>
      </c>
      <c r="P122" s="18">
        <f t="shared" si="48"/>
        <v>0</v>
      </c>
      <c r="Q122" s="18">
        <f t="shared" si="48"/>
        <v>0</v>
      </c>
    </row>
    <row r="124" spans="1:17" ht="12.95" customHeight="1" x14ac:dyDescent="0.25">
      <c r="A124" s="40" t="s">
        <v>54</v>
      </c>
      <c r="B124" s="39">
        <f t="shared" ref="B124:Q124" si="49">IF(B110=0,"",B110/B103)</f>
        <v>0.62055384164642458</v>
      </c>
      <c r="C124" s="39">
        <f t="shared" si="49"/>
        <v>0.62660844163435003</v>
      </c>
      <c r="D124" s="39">
        <f t="shared" si="49"/>
        <v>0.6331826052416093</v>
      </c>
      <c r="E124" s="39">
        <f t="shared" si="49"/>
        <v>0.63820861655394634</v>
      </c>
      <c r="F124" s="39">
        <f t="shared" si="49"/>
        <v>0.64287615245745544</v>
      </c>
      <c r="G124" s="39">
        <f t="shared" si="49"/>
        <v>0.64512114970511159</v>
      </c>
      <c r="H124" s="39">
        <f t="shared" si="49"/>
        <v>0.65257055106308581</v>
      </c>
      <c r="I124" s="39">
        <f t="shared" si="49"/>
        <v>0.65703840565366112</v>
      </c>
      <c r="J124" s="39">
        <f t="shared" si="49"/>
        <v>0.66491447672021753</v>
      </c>
      <c r="K124" s="39">
        <f t="shared" si="49"/>
        <v>0.66603476845948029</v>
      </c>
      <c r="L124" s="39">
        <f t="shared" si="49"/>
        <v>0.67637426445003845</v>
      </c>
      <c r="M124" s="39">
        <f t="shared" si="49"/>
        <v>0.67711983474347925</v>
      </c>
      <c r="N124" s="39">
        <f t="shared" si="49"/>
        <v>0.68754410430262924</v>
      </c>
      <c r="O124" s="39">
        <f t="shared" si="49"/>
        <v>0.69880170914030992</v>
      </c>
      <c r="P124" s="39">
        <f t="shared" si="49"/>
        <v>0.70092872749556312</v>
      </c>
      <c r="Q124" s="39">
        <f t="shared" si="49"/>
        <v>0.7140168144382919</v>
      </c>
    </row>
    <row r="125" spans="1:17" ht="12" customHeight="1" x14ac:dyDescent="0.25">
      <c r="A125" s="23" t="s">
        <v>65</v>
      </c>
      <c r="B125" s="38">
        <f t="shared" ref="B125:Q125" si="50">IF(B111=0,"",B111/B104)</f>
        <v>0.62494385183155832</v>
      </c>
      <c r="C125" s="38">
        <f t="shared" si="50"/>
        <v>0.63100488223944085</v>
      </c>
      <c r="D125" s="38">
        <f t="shared" si="50"/>
        <v>0.63903273752505008</v>
      </c>
      <c r="E125" s="38">
        <f t="shared" si="50"/>
        <v>0.64348538190652749</v>
      </c>
      <c r="F125" s="38">
        <f t="shared" si="50"/>
        <v>0.64952006483220326</v>
      </c>
      <c r="G125" s="38">
        <f t="shared" si="50"/>
        <v>0.65193683298608884</v>
      </c>
      <c r="H125" s="38">
        <f t="shared" si="50"/>
        <v>0.66021240588512253</v>
      </c>
      <c r="I125" s="38">
        <f t="shared" si="50"/>
        <v>0.66509731887154999</v>
      </c>
      <c r="J125" s="38">
        <f t="shared" si="50"/>
        <v>0.67260653041873542</v>
      </c>
      <c r="K125" s="38">
        <f t="shared" si="50"/>
        <v>0.67502227850841867</v>
      </c>
      <c r="L125" s="38">
        <f t="shared" si="50"/>
        <v>0.68498274259380221</v>
      </c>
      <c r="M125" s="38">
        <f t="shared" si="50"/>
        <v>0.68775361267503621</v>
      </c>
      <c r="N125" s="38">
        <f t="shared" si="50"/>
        <v>0.69987408452036193</v>
      </c>
      <c r="O125" s="38">
        <f t="shared" si="50"/>
        <v>0.71108618752861097</v>
      </c>
      <c r="P125" s="38">
        <f t="shared" si="50"/>
        <v>0.7153558058212216</v>
      </c>
      <c r="Q125" s="38">
        <f t="shared" si="50"/>
        <v>0.72967345395685335</v>
      </c>
    </row>
    <row r="126" spans="1:17" ht="12" customHeight="1" x14ac:dyDescent="0.25">
      <c r="A126" s="23" t="s">
        <v>64</v>
      </c>
      <c r="B126" s="37">
        <f t="shared" ref="B126:Q126" si="51">IF(B112=0,"",B112/B105)</f>
        <v>1.6292521448704613</v>
      </c>
      <c r="C126" s="37">
        <f t="shared" si="51"/>
        <v>1.6759400531273125</v>
      </c>
      <c r="D126" s="37">
        <f t="shared" si="51"/>
        <v>1.7328254094289541</v>
      </c>
      <c r="E126" s="37">
        <f t="shared" si="51"/>
        <v>1.7852306082744471</v>
      </c>
      <c r="F126" s="37">
        <f t="shared" si="51"/>
        <v>1.8444988501724258</v>
      </c>
      <c r="G126" s="37">
        <f t="shared" si="51"/>
        <v>1.9155409691507337</v>
      </c>
      <c r="H126" s="37">
        <f t="shared" si="51"/>
        <v>1.9916155263609261</v>
      </c>
      <c r="I126" s="37">
        <f t="shared" si="51"/>
        <v>2.0751000504087664</v>
      </c>
      <c r="J126" s="37">
        <f t="shared" si="51"/>
        <v>2.2064224436836781</v>
      </c>
      <c r="K126" s="37">
        <f t="shared" si="51"/>
        <v>2.3207437563777713</v>
      </c>
      <c r="L126" s="37">
        <f t="shared" si="51"/>
        <v>2.472533597292184</v>
      </c>
      <c r="M126" s="37">
        <f t="shared" si="51"/>
        <v>2.5979225460668429</v>
      </c>
      <c r="N126" s="37">
        <f t="shared" si="51"/>
        <v>2.776528574150158</v>
      </c>
      <c r="O126" s="37">
        <f t="shared" si="51"/>
        <v>2.9929624640120083</v>
      </c>
      <c r="P126" s="37">
        <f t="shared" si="51"/>
        <v>3.1395941507197107</v>
      </c>
      <c r="Q126" s="37">
        <f t="shared" si="51"/>
        <v>3.3070779415055602</v>
      </c>
    </row>
    <row r="127" spans="1:17" ht="12" customHeight="1" x14ac:dyDescent="0.25">
      <c r="A127" s="23" t="s">
        <v>63</v>
      </c>
      <c r="B127" s="37">
        <f t="shared" ref="B127:Q127" si="52">IF(B113=0,"",B113/B106)</f>
        <v>0.60252528469886957</v>
      </c>
      <c r="C127" s="37">
        <f t="shared" si="52"/>
        <v>0.60510452622652977</v>
      </c>
      <c r="D127" s="37">
        <f t="shared" si="52"/>
        <v>0.60799619164395224</v>
      </c>
      <c r="E127" s="37">
        <f t="shared" si="52"/>
        <v>0.61078614110048923</v>
      </c>
      <c r="F127" s="37">
        <f t="shared" si="52"/>
        <v>0.61164809882605464</v>
      </c>
      <c r="G127" s="37">
        <f t="shared" si="52"/>
        <v>0.6136802773580371</v>
      </c>
      <c r="H127" s="37">
        <f t="shared" si="52"/>
        <v>0.61845971803068744</v>
      </c>
      <c r="I127" s="37">
        <f t="shared" si="52"/>
        <v>0.62407538358988957</v>
      </c>
      <c r="J127" s="37">
        <f t="shared" si="52"/>
        <v>0.62901802167800902</v>
      </c>
      <c r="K127" s="37">
        <f t="shared" si="52"/>
        <v>0.62717898096886626</v>
      </c>
      <c r="L127" s="37">
        <f t="shared" si="52"/>
        <v>0.63710127539828676</v>
      </c>
      <c r="M127" s="37">
        <f t="shared" si="52"/>
        <v>0.63610238520953577</v>
      </c>
      <c r="N127" s="37">
        <f t="shared" si="52"/>
        <v>0.64088410658328765</v>
      </c>
      <c r="O127" s="37">
        <f t="shared" si="52"/>
        <v>0.64655147959514148</v>
      </c>
      <c r="P127" s="37">
        <f t="shared" si="52"/>
        <v>0.64917582935203244</v>
      </c>
      <c r="Q127" s="37">
        <f t="shared" si="52"/>
        <v>0.65539913185054288</v>
      </c>
    </row>
    <row r="128" spans="1:17" ht="12" customHeight="1" x14ac:dyDescent="0.25">
      <c r="A128" s="29" t="s">
        <v>62</v>
      </c>
      <c r="B128" s="36">
        <f t="shared" ref="B128:Q128" si="53">IF(B114=0,"",B114/B107)</f>
        <v>0.599493656675958</v>
      </c>
      <c r="C128" s="36">
        <f t="shared" si="53"/>
        <v>0.60832459392278282</v>
      </c>
      <c r="D128" s="36">
        <f t="shared" si="53"/>
        <v>0.60902081112395134</v>
      </c>
      <c r="E128" s="36">
        <f t="shared" si="53"/>
        <v>0.62212979527010503</v>
      </c>
      <c r="F128" s="36">
        <f t="shared" si="53"/>
        <v>0.61725615952119794</v>
      </c>
      <c r="G128" s="36">
        <f t="shared" si="53"/>
        <v>0.61710447413663938</v>
      </c>
      <c r="H128" s="36">
        <f t="shared" si="53"/>
        <v>0.62405912328142643</v>
      </c>
      <c r="I128" s="36">
        <f t="shared" si="53"/>
        <v>0.62991884723554969</v>
      </c>
      <c r="J128" s="36">
        <f t="shared" si="53"/>
        <v>0.63931676908989887</v>
      </c>
      <c r="K128" s="36">
        <f t="shared" si="53"/>
        <v>0.63500547766899684</v>
      </c>
      <c r="L128" s="36">
        <f t="shared" si="53"/>
        <v>0.64803547299361519</v>
      </c>
      <c r="M128" s="36">
        <f t="shared" si="53"/>
        <v>0.64338919862190669</v>
      </c>
      <c r="N128" s="36">
        <f t="shared" si="53"/>
        <v>0.65587532596690112</v>
      </c>
      <c r="O128" s="36">
        <f t="shared" si="53"/>
        <v>0.66978519316008733</v>
      </c>
      <c r="P128" s="36">
        <f t="shared" si="53"/>
        <v>0.67110656468145347</v>
      </c>
      <c r="Q128" s="36">
        <f t="shared" si="53"/>
        <v>0.68063455561699659</v>
      </c>
    </row>
    <row r="129" spans="1:17" s="28" customFormat="1" ht="12" customHeight="1" x14ac:dyDescent="0.25">
      <c r="B129" s="33"/>
    </row>
    <row r="130" spans="1:17" s="28" customFormat="1" ht="6.6" customHeight="1" x14ac:dyDescent="0.25">
      <c r="A130" s="35"/>
      <c r="B130" s="34"/>
      <c r="C130" s="34"/>
      <c r="D130" s="34"/>
      <c r="E130" s="34"/>
      <c r="F130" s="34"/>
      <c r="G130" s="34"/>
      <c r="H130" s="34"/>
      <c r="I130" s="34"/>
      <c r="J130" s="34"/>
      <c r="K130" s="34"/>
      <c r="L130" s="34"/>
      <c r="M130" s="34"/>
      <c r="N130" s="34"/>
      <c r="O130" s="34"/>
      <c r="P130" s="34"/>
      <c r="Q130" s="34"/>
    </row>
    <row r="131" spans="1:17" s="28" customFormat="1" ht="12" customHeight="1" x14ac:dyDescent="0.25">
      <c r="B131" s="33"/>
    </row>
    <row r="132" spans="1:17" ht="12.95" customHeight="1" x14ac:dyDescent="0.25">
      <c r="A132" s="27" t="s">
        <v>72</v>
      </c>
      <c r="B132" s="26">
        <f t="shared" ref="B132:Q132" si="54">IF(B102=0,0,B102/B$19)</f>
        <v>210.2142037787558</v>
      </c>
      <c r="C132" s="26">
        <f t="shared" si="54"/>
        <v>218.6953754013723</v>
      </c>
      <c r="D132" s="26">
        <f t="shared" si="54"/>
        <v>208.31905906867325</v>
      </c>
      <c r="E132" s="26">
        <f t="shared" si="54"/>
        <v>213.41623425704682</v>
      </c>
      <c r="F132" s="26">
        <f t="shared" si="54"/>
        <v>218.74474032903586</v>
      </c>
      <c r="G132" s="26">
        <f t="shared" si="54"/>
        <v>212.65314207614205</v>
      </c>
      <c r="H132" s="26">
        <f t="shared" si="54"/>
        <v>204.46628220080436</v>
      </c>
      <c r="I132" s="26">
        <f t="shared" si="54"/>
        <v>186.66664862391227</v>
      </c>
      <c r="J132" s="26">
        <f t="shared" si="54"/>
        <v>197.09410990929123</v>
      </c>
      <c r="K132" s="26">
        <f t="shared" si="54"/>
        <v>191.40128326608726</v>
      </c>
      <c r="L132" s="26">
        <f t="shared" si="54"/>
        <v>193.70380762319166</v>
      </c>
      <c r="M132" s="26">
        <f t="shared" si="54"/>
        <v>160.53389252171968</v>
      </c>
      <c r="N132" s="26">
        <f t="shared" si="54"/>
        <v>175.3667821283515</v>
      </c>
      <c r="O132" s="26">
        <f t="shared" si="54"/>
        <v>180.83665466291893</v>
      </c>
      <c r="P132" s="26">
        <f t="shared" si="54"/>
        <v>149.22265575116779</v>
      </c>
      <c r="Q132" s="26">
        <f t="shared" si="54"/>
        <v>152.05556749737093</v>
      </c>
    </row>
    <row r="133" spans="1:17" ht="12" customHeight="1" x14ac:dyDescent="0.25">
      <c r="A133" s="25" t="s">
        <v>43</v>
      </c>
      <c r="B133" s="24">
        <f t="shared" ref="B133:Q133" si="55">IF(B103=0,0,B103/B$19)</f>
        <v>183.91334967975678</v>
      </c>
      <c r="C133" s="24">
        <f t="shared" si="55"/>
        <v>192.09041431017033</v>
      </c>
      <c r="D133" s="24">
        <f t="shared" si="55"/>
        <v>181.41575272605075</v>
      </c>
      <c r="E133" s="24">
        <f t="shared" si="55"/>
        <v>185.9158737154778</v>
      </c>
      <c r="F133" s="24">
        <f t="shared" si="55"/>
        <v>190.74075089925731</v>
      </c>
      <c r="G133" s="24">
        <f t="shared" si="55"/>
        <v>184.00886141719116</v>
      </c>
      <c r="H133" s="24">
        <f t="shared" si="55"/>
        <v>175.09154005157157</v>
      </c>
      <c r="I133" s="24">
        <f t="shared" si="55"/>
        <v>156.70487280449356</v>
      </c>
      <c r="J133" s="24">
        <f t="shared" si="55"/>
        <v>166.66110899934475</v>
      </c>
      <c r="K133" s="24">
        <f t="shared" si="55"/>
        <v>160.49022612542112</v>
      </c>
      <c r="L133" s="24">
        <f t="shared" si="55"/>
        <v>162.55771890551435</v>
      </c>
      <c r="M133" s="24">
        <f t="shared" si="55"/>
        <v>129.67674672646029</v>
      </c>
      <c r="N133" s="24">
        <f t="shared" si="55"/>
        <v>145.06091779129716</v>
      </c>
      <c r="O133" s="24">
        <f t="shared" si="55"/>
        <v>151.2081250569546</v>
      </c>
      <c r="P133" s="24">
        <f t="shared" si="55"/>
        <v>120.52162850207988</v>
      </c>
      <c r="Q133" s="24">
        <f t="shared" si="55"/>
        <v>124.3960447933608</v>
      </c>
    </row>
    <row r="134" spans="1:17" ht="12" customHeight="1" x14ac:dyDescent="0.25">
      <c r="A134" s="23" t="s">
        <v>65</v>
      </c>
      <c r="B134" s="22">
        <f t="shared" ref="B134:Q134" si="56">IF(B104=0,0,B104/B$19)</f>
        <v>141.86058162498077</v>
      </c>
      <c r="C134" s="22">
        <f t="shared" si="56"/>
        <v>150.35579964837498</v>
      </c>
      <c r="D134" s="22">
        <f t="shared" si="56"/>
        <v>140.09757389527334</v>
      </c>
      <c r="E134" s="22">
        <f t="shared" si="56"/>
        <v>144.17502031390632</v>
      </c>
      <c r="F134" s="22">
        <f t="shared" si="56"/>
        <v>149.06491087444905</v>
      </c>
      <c r="G134" s="22">
        <f t="shared" si="56"/>
        <v>143.45448033441821</v>
      </c>
      <c r="H134" s="22">
        <f t="shared" si="56"/>
        <v>134.7966098594618</v>
      </c>
      <c r="I134" s="22">
        <f t="shared" si="56"/>
        <v>117.05189743256692</v>
      </c>
      <c r="J134" s="22">
        <f t="shared" si="56"/>
        <v>126.76123998523411</v>
      </c>
      <c r="K134" s="22">
        <f t="shared" si="56"/>
        <v>121.01642989463159</v>
      </c>
      <c r="L134" s="22">
        <f t="shared" si="56"/>
        <v>122.38405193894496</v>
      </c>
      <c r="M134" s="22">
        <f t="shared" si="56"/>
        <v>93.759443356809186</v>
      </c>
      <c r="N134" s="22">
        <f t="shared" si="56"/>
        <v>103.88456509187864</v>
      </c>
      <c r="O134" s="22">
        <f t="shared" si="56"/>
        <v>109.28371091911252</v>
      </c>
      <c r="P134" s="22">
        <f t="shared" si="56"/>
        <v>81.822208150201263</v>
      </c>
      <c r="Q134" s="22">
        <f t="shared" si="56"/>
        <v>85.552860150163866</v>
      </c>
    </row>
    <row r="135" spans="1:17" ht="12" customHeight="1" x14ac:dyDescent="0.25">
      <c r="A135" s="23" t="s">
        <v>64</v>
      </c>
      <c r="B135" s="22">
        <f t="shared" ref="B135:Q135" si="57">IF(B105=0,0,B105/B$19)</f>
        <v>0.17522290281872593</v>
      </c>
      <c r="C135" s="22">
        <f t="shared" si="57"/>
        <v>0.17728987585412614</v>
      </c>
      <c r="D135" s="22">
        <f t="shared" si="57"/>
        <v>0.18326857943622421</v>
      </c>
      <c r="E135" s="22">
        <f t="shared" si="57"/>
        <v>0.18409312905995326</v>
      </c>
      <c r="F135" s="22">
        <f t="shared" si="57"/>
        <v>0.18510434380217336</v>
      </c>
      <c r="G135" s="22">
        <f t="shared" si="57"/>
        <v>0.19054893194850384</v>
      </c>
      <c r="H135" s="22">
        <f t="shared" si="57"/>
        <v>0.19180190096390551</v>
      </c>
      <c r="I135" s="22">
        <f t="shared" si="57"/>
        <v>0.19314009434079199</v>
      </c>
      <c r="J135" s="22">
        <f t="shared" si="57"/>
        <v>0.19494271196295276</v>
      </c>
      <c r="K135" s="22">
        <f t="shared" si="57"/>
        <v>0.19704504086563421</v>
      </c>
      <c r="L135" s="22">
        <f t="shared" si="57"/>
        <v>0.1976865302328194</v>
      </c>
      <c r="M135" s="22">
        <f t="shared" si="57"/>
        <v>0.19276035097267516</v>
      </c>
      <c r="N135" s="22">
        <f t="shared" si="57"/>
        <v>0.19670545794784852</v>
      </c>
      <c r="O135" s="22">
        <f t="shared" si="57"/>
        <v>0.21191366209104753</v>
      </c>
      <c r="P135" s="22">
        <f t="shared" si="57"/>
        <v>0.20939694753689356</v>
      </c>
      <c r="Q135" s="22">
        <f t="shared" si="57"/>
        <v>0.22142611234180123</v>
      </c>
    </row>
    <row r="136" spans="1:17" ht="12" customHeight="1" x14ac:dyDescent="0.25">
      <c r="A136" s="23" t="s">
        <v>63</v>
      </c>
      <c r="B136" s="22">
        <f t="shared" ref="B136:Q136" si="58">IF(B106=0,0,B106/B$19)</f>
        <v>27.19080422281781</v>
      </c>
      <c r="C136" s="22">
        <f t="shared" si="58"/>
        <v>27.092106272056828</v>
      </c>
      <c r="D136" s="22">
        <f t="shared" si="58"/>
        <v>26.571895691386601</v>
      </c>
      <c r="E136" s="22">
        <f t="shared" si="58"/>
        <v>26.777341177499817</v>
      </c>
      <c r="F136" s="22">
        <f t="shared" si="58"/>
        <v>26.712876346004105</v>
      </c>
      <c r="G136" s="22">
        <f t="shared" si="58"/>
        <v>25.978954657083808</v>
      </c>
      <c r="H136" s="22">
        <f t="shared" si="58"/>
        <v>25.633088206371582</v>
      </c>
      <c r="I136" s="22">
        <f t="shared" si="58"/>
        <v>25.166980439249361</v>
      </c>
      <c r="J136" s="22">
        <f t="shared" si="58"/>
        <v>25.168586345219541</v>
      </c>
      <c r="K136" s="22">
        <f t="shared" si="58"/>
        <v>24.910103894743067</v>
      </c>
      <c r="L136" s="22">
        <f t="shared" si="58"/>
        <v>25.21867446248929</v>
      </c>
      <c r="M136" s="22">
        <f t="shared" si="58"/>
        <v>22.267640746595358</v>
      </c>
      <c r="N136" s="22">
        <f t="shared" si="58"/>
        <v>26.284313800528395</v>
      </c>
      <c r="O136" s="22">
        <f t="shared" si="58"/>
        <v>26.61244633198968</v>
      </c>
      <c r="P136" s="22">
        <f t="shared" si="58"/>
        <v>24.771114538791863</v>
      </c>
      <c r="Q136" s="22">
        <f t="shared" si="58"/>
        <v>24.741419123842146</v>
      </c>
    </row>
    <row r="137" spans="1:17" ht="12" customHeight="1" x14ac:dyDescent="0.25">
      <c r="A137" s="21" t="s">
        <v>62</v>
      </c>
      <c r="B137" s="20">
        <f t="shared" ref="B137:Q137" si="59">IF(B107=0,0,B107/B$19)</f>
        <v>14.686740929139445</v>
      </c>
      <c r="C137" s="20">
        <f t="shared" si="59"/>
        <v>14.465218513884368</v>
      </c>
      <c r="D137" s="20">
        <f t="shared" si="59"/>
        <v>14.563014559954565</v>
      </c>
      <c r="E137" s="20">
        <f t="shared" si="59"/>
        <v>14.779419095011685</v>
      </c>
      <c r="F137" s="20">
        <f t="shared" si="59"/>
        <v>14.777859335001944</v>
      </c>
      <c r="G137" s="20">
        <f t="shared" si="59"/>
        <v>14.384877493740662</v>
      </c>
      <c r="H137" s="20">
        <f t="shared" si="59"/>
        <v>14.47004008477432</v>
      </c>
      <c r="I137" s="20">
        <f t="shared" si="59"/>
        <v>14.292854838336494</v>
      </c>
      <c r="J137" s="20">
        <f t="shared" si="59"/>
        <v>14.536339956928151</v>
      </c>
      <c r="K137" s="20">
        <f t="shared" si="59"/>
        <v>14.366647295180817</v>
      </c>
      <c r="L137" s="20">
        <f t="shared" si="59"/>
        <v>14.757305973847277</v>
      </c>
      <c r="M137" s="20">
        <f t="shared" si="59"/>
        <v>13.456902272083088</v>
      </c>
      <c r="N137" s="20">
        <f t="shared" si="59"/>
        <v>14.695333440942283</v>
      </c>
      <c r="O137" s="20">
        <f t="shared" si="59"/>
        <v>15.100054143761355</v>
      </c>
      <c r="P137" s="20">
        <f t="shared" si="59"/>
        <v>13.71890886554986</v>
      </c>
      <c r="Q137" s="20">
        <f t="shared" si="59"/>
        <v>13.880339407013002</v>
      </c>
    </row>
    <row r="138" spans="1:17" ht="12" customHeight="1" x14ac:dyDescent="0.25">
      <c r="A138" s="19" t="s">
        <v>66</v>
      </c>
      <c r="B138" s="18">
        <f t="shared" ref="B138:Q138" si="60">IF(B108=0,0,B108/B$19)</f>
        <v>26.300854098999057</v>
      </c>
      <c r="C138" s="18">
        <f t="shared" si="60"/>
        <v>26.604961091201996</v>
      </c>
      <c r="D138" s="18">
        <f t="shared" si="60"/>
        <v>26.9033063426225</v>
      </c>
      <c r="E138" s="18">
        <f t="shared" si="60"/>
        <v>27.50036054156903</v>
      </c>
      <c r="F138" s="18">
        <f t="shared" si="60"/>
        <v>28.003989429778585</v>
      </c>
      <c r="G138" s="18">
        <f t="shared" si="60"/>
        <v>28.644280658950887</v>
      </c>
      <c r="H138" s="18">
        <f t="shared" si="60"/>
        <v>29.37474214923277</v>
      </c>
      <c r="I138" s="18">
        <f t="shared" si="60"/>
        <v>29.96177581941868</v>
      </c>
      <c r="J138" s="18">
        <f t="shared" si="60"/>
        <v>30.43300090994649</v>
      </c>
      <c r="K138" s="18">
        <f t="shared" si="60"/>
        <v>30.911057140666177</v>
      </c>
      <c r="L138" s="18">
        <f t="shared" si="60"/>
        <v>31.146088717677323</v>
      </c>
      <c r="M138" s="18">
        <f t="shared" si="60"/>
        <v>30.857145795259335</v>
      </c>
      <c r="N138" s="18">
        <f t="shared" si="60"/>
        <v>30.305864337054359</v>
      </c>
      <c r="O138" s="18">
        <f t="shared" si="60"/>
        <v>29.62852960596436</v>
      </c>
      <c r="P138" s="18">
        <f t="shared" si="60"/>
        <v>28.701027249087904</v>
      </c>
      <c r="Q138" s="18">
        <f t="shared" si="60"/>
        <v>27.659522704010133</v>
      </c>
    </row>
    <row r="139" spans="1:17" s="28" customFormat="1" ht="12" customHeight="1" x14ac:dyDescent="0.25">
      <c r="B139" s="33"/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</row>
    <row r="140" spans="1:17" ht="12.95" customHeight="1" x14ac:dyDescent="0.25">
      <c r="A140" s="32" t="s">
        <v>71</v>
      </c>
      <c r="B140" s="31">
        <f t="shared" ref="B140:Q140" si="61">IF(B110=0,0,B110/B$19)</f>
        <v>114.1281356738353</v>
      </c>
      <c r="C140" s="31">
        <f t="shared" si="61"/>
        <v>120.36547516379248</v>
      </c>
      <c r="D140" s="31">
        <f t="shared" si="61"/>
        <v>114.8692989429484</v>
      </c>
      <c r="E140" s="31">
        <f t="shared" si="61"/>
        <v>118.65311255937328</v>
      </c>
      <c r="F140" s="31">
        <f t="shared" si="61"/>
        <v>122.62268005496047</v>
      </c>
      <c r="G140" s="31">
        <f t="shared" si="61"/>
        <v>118.70800823338689</v>
      </c>
      <c r="H140" s="31">
        <f t="shared" si="61"/>
        <v>114.25958277793842</v>
      </c>
      <c r="I140" s="31">
        <f t="shared" si="61"/>
        <v>102.96111978562422</v>
      </c>
      <c r="J140" s="31">
        <f t="shared" si="61"/>
        <v>110.81538407991046</v>
      </c>
      <c r="K140" s="31">
        <f t="shared" si="61"/>
        <v>106.89207059745449</v>
      </c>
      <c r="L140" s="31">
        <f t="shared" si="61"/>
        <v>109.94985755539338</v>
      </c>
      <c r="M140" s="31">
        <f t="shared" si="61"/>
        <v>87.806697313492805</v>
      </c>
      <c r="N140" s="31">
        <f t="shared" si="61"/>
        <v>99.735778792134738</v>
      </c>
      <c r="O140" s="31">
        <f t="shared" si="61"/>
        <v>105.66449622570158</v>
      </c>
      <c r="P140" s="31">
        <f t="shared" si="61"/>
        <v>84.477071701655845</v>
      </c>
      <c r="Q140" s="31">
        <f t="shared" si="61"/>
        <v>88.820867632078546</v>
      </c>
    </row>
    <row r="141" spans="1:17" ht="12" customHeight="1" x14ac:dyDescent="0.25">
      <c r="A141" s="23" t="s">
        <v>65</v>
      </c>
      <c r="B141" s="22">
        <f t="shared" ref="B141:Q141" si="62">IF(B111=0,0,B111/B$19)</f>
        <v>88.654898303780669</v>
      </c>
      <c r="C141" s="22">
        <f t="shared" si="62"/>
        <v>94.875243651139826</v>
      </c>
      <c r="D141" s="22">
        <f t="shared" si="62"/>
        <v>89.526936166914524</v>
      </c>
      <c r="E141" s="22">
        <f t="shared" si="62"/>
        <v>92.774518008075376</v>
      </c>
      <c r="F141" s="22">
        <f t="shared" si="62"/>
        <v>96.82065057537875</v>
      </c>
      <c r="G141" s="22">
        <f t="shared" si="62"/>
        <v>93.523259586885757</v>
      </c>
      <c r="H141" s="22">
        <f t="shared" si="62"/>
        <v>88.9943941004735</v>
      </c>
      <c r="I141" s="22">
        <f t="shared" si="62"/>
        <v>77.850903151227925</v>
      </c>
      <c r="J141" s="22">
        <f t="shared" si="62"/>
        <v>85.260437818044991</v>
      </c>
      <c r="K141" s="22">
        <f t="shared" si="62"/>
        <v>81.688786244428528</v>
      </c>
      <c r="L141" s="22">
        <f t="shared" si="62"/>
        <v>83.830963546880852</v>
      </c>
      <c r="M141" s="22">
        <f t="shared" si="62"/>
        <v>64.48339589104593</v>
      </c>
      <c r="N141" s="22">
        <f t="shared" si="62"/>
        <v>72.70611488947452</v>
      </c>
      <c r="O141" s="22">
        <f t="shared" si="62"/>
        <v>77.710137356450545</v>
      </c>
      <c r="P141" s="22">
        <f t="shared" si="62"/>
        <v>58.53199164535895</v>
      </c>
      <c r="Q141" s="22">
        <f t="shared" si="62"/>
        <v>62.425650961657709</v>
      </c>
    </row>
    <row r="142" spans="1:17" ht="12" customHeight="1" x14ac:dyDescent="0.25">
      <c r="A142" s="23" t="s">
        <v>64</v>
      </c>
      <c r="B142" s="30">
        <f t="shared" ref="B142:Q142" si="63">IF(B112=0,0,B112/B$19)</f>
        <v>0.28548229024783761</v>
      </c>
      <c r="C142" s="30">
        <f t="shared" si="63"/>
        <v>0.29712720395789882</v>
      </c>
      <c r="D142" s="30">
        <f t="shared" si="63"/>
        <v>0.31757245119703803</v>
      </c>
      <c r="E142" s="30">
        <f t="shared" si="63"/>
        <v>0.32864868877084669</v>
      </c>
      <c r="F142" s="30">
        <f t="shared" si="63"/>
        <v>0.34142474930503014</v>
      </c>
      <c r="G142" s="30">
        <f t="shared" si="63"/>
        <v>0.36500428577527422</v>
      </c>
      <c r="H142" s="30">
        <f t="shared" si="63"/>
        <v>0.38199564394525487</v>
      </c>
      <c r="I142" s="30">
        <f t="shared" si="63"/>
        <v>0.40078501950253131</v>
      </c>
      <c r="J142" s="30">
        <f t="shared" si="63"/>
        <v>0.43012597490762161</v>
      </c>
      <c r="K142" s="30">
        <f t="shared" si="63"/>
        <v>0.45729104831412332</v>
      </c>
      <c r="L142" s="30">
        <f t="shared" si="63"/>
        <v>0.48878658773276312</v>
      </c>
      <c r="M142" s="30">
        <f t="shared" si="63"/>
        <v>0.5007764617796705</v>
      </c>
      <c r="N142" s="30">
        <f t="shared" si="63"/>
        <v>0.54615832468349368</v>
      </c>
      <c r="O142" s="30">
        <f t="shared" si="63"/>
        <v>0.63424963624982966</v>
      </c>
      <c r="P142" s="30">
        <f t="shared" si="63"/>
        <v>0.65742143166539302</v>
      </c>
      <c r="Q142" s="30">
        <f t="shared" si="63"/>
        <v>0.73227341179890293</v>
      </c>
    </row>
    <row r="143" spans="1:17" ht="12" customHeight="1" x14ac:dyDescent="0.25">
      <c r="A143" s="23" t="s">
        <v>63</v>
      </c>
      <c r="B143" s="22">
        <f t="shared" ref="B143:Q143" si="64">IF(B113=0,0,B113/B$19)</f>
        <v>16.383147055544526</v>
      </c>
      <c r="C143" s="22">
        <f t="shared" si="64"/>
        <v>16.393556130231744</v>
      </c>
      <c r="D143" s="22">
        <f t="shared" si="64"/>
        <v>16.1556113851234</v>
      </c>
      <c r="E143" s="22">
        <f t="shared" si="64"/>
        <v>16.355228886736345</v>
      </c>
      <c r="F143" s="22">
        <f t="shared" si="64"/>
        <v>16.338880031208895</v>
      </c>
      <c r="G143" s="22">
        <f t="shared" si="64"/>
        <v>15.942772099431059</v>
      </c>
      <c r="H143" s="22">
        <f t="shared" si="64"/>
        <v>15.85303250436831</v>
      </c>
      <c r="I143" s="22">
        <f t="shared" si="64"/>
        <v>15.706092971423795</v>
      </c>
      <c r="J143" s="22">
        <f t="shared" si="64"/>
        <v>15.831494391302146</v>
      </c>
      <c r="K143" s="22">
        <f t="shared" si="64"/>
        <v>15.623093576533543</v>
      </c>
      <c r="L143" s="22">
        <f t="shared" si="64"/>
        <v>16.06684966390613</v>
      </c>
      <c r="M143" s="22">
        <f t="shared" si="64"/>
        <v>14.164499391898355</v>
      </c>
      <c r="N143" s="22">
        <f t="shared" si="64"/>
        <v>16.845198967206418</v>
      </c>
      <c r="O143" s="22">
        <f t="shared" si="64"/>
        <v>17.206316551594224</v>
      </c>
      <c r="P143" s="22">
        <f t="shared" si="64"/>
        <v>16.080808824694397</v>
      </c>
      <c r="Q143" s="22">
        <f t="shared" si="64"/>
        <v>16.215504614516561</v>
      </c>
    </row>
    <row r="144" spans="1:17" ht="12" customHeight="1" x14ac:dyDescent="0.25">
      <c r="A144" s="29" t="s">
        <v>62</v>
      </c>
      <c r="B144" s="18">
        <f t="shared" ref="B144:Q144" si="65">IF(B114=0,0,B114/B$19)</f>
        <v>8.8046080242622633</v>
      </c>
      <c r="C144" s="18">
        <f t="shared" si="65"/>
        <v>8.7995481784630289</v>
      </c>
      <c r="D144" s="18">
        <f t="shared" si="65"/>
        <v>8.8691789397134428</v>
      </c>
      <c r="E144" s="18">
        <f t="shared" si="65"/>
        <v>9.1947169757907012</v>
      </c>
      <c r="F144" s="18">
        <f t="shared" si="65"/>
        <v>9.1217246990677836</v>
      </c>
      <c r="G144" s="18">
        <f t="shared" si="65"/>
        <v>8.8769722612948101</v>
      </c>
      <c r="H144" s="18">
        <f t="shared" si="65"/>
        <v>9.0301605291513596</v>
      </c>
      <c r="I144" s="18">
        <f t="shared" si="65"/>
        <v>9.0033386434699736</v>
      </c>
      <c r="J144" s="18">
        <f t="shared" si="65"/>
        <v>9.2933258956557054</v>
      </c>
      <c r="K144" s="18">
        <f t="shared" si="65"/>
        <v>9.1228997281782966</v>
      </c>
      <c r="L144" s="18">
        <f t="shared" si="65"/>
        <v>9.5632577568736234</v>
      </c>
      <c r="M144" s="18">
        <f t="shared" si="65"/>
        <v>8.6580255687688528</v>
      </c>
      <c r="N144" s="18">
        <f t="shared" si="65"/>
        <v>9.6383066107703215</v>
      </c>
      <c r="O144" s="18">
        <f t="shared" si="65"/>
        <v>10.113792681406975</v>
      </c>
      <c r="P144" s="18">
        <f t="shared" si="65"/>
        <v>9.2068497999371033</v>
      </c>
      <c r="Q144" s="18">
        <f t="shared" si="65"/>
        <v>9.4474386441053806</v>
      </c>
    </row>
    <row r="145" spans="1:17" s="28" customFormat="1" ht="12" customHeight="1" x14ac:dyDescent="0.25"/>
    <row r="146" spans="1:17" ht="12.95" customHeight="1" x14ac:dyDescent="0.25">
      <c r="A146" s="27" t="s">
        <v>70</v>
      </c>
      <c r="B146" s="26">
        <f t="shared" ref="B146:Q146" si="66">IF(B116=0,0,B116/B$19)</f>
        <v>26.138462499975823</v>
      </c>
      <c r="C146" s="26">
        <f t="shared" si="66"/>
        <v>27.434408720296865</v>
      </c>
      <c r="D146" s="26">
        <f t="shared" si="66"/>
        <v>25.526796387660646</v>
      </c>
      <c r="E146" s="26">
        <f t="shared" si="66"/>
        <v>25.789061306718438</v>
      </c>
      <c r="F146" s="26">
        <f t="shared" si="66"/>
        <v>26.797669366122406</v>
      </c>
      <c r="G146" s="26">
        <f t="shared" si="66"/>
        <v>26.215756258650181</v>
      </c>
      <c r="H146" s="26">
        <f t="shared" si="66"/>
        <v>24.861967098165547</v>
      </c>
      <c r="I146" s="26">
        <f t="shared" si="66"/>
        <v>21.587121520770911</v>
      </c>
      <c r="J146" s="26">
        <f t="shared" si="66"/>
        <v>23.13919193511045</v>
      </c>
      <c r="K146" s="26">
        <f t="shared" si="66"/>
        <v>22.511463449867527</v>
      </c>
      <c r="L146" s="26">
        <f t="shared" si="66"/>
        <v>21.205299198417705</v>
      </c>
      <c r="M146" s="26">
        <f t="shared" si="66"/>
        <v>17.210302706330662</v>
      </c>
      <c r="N146" s="26">
        <f t="shared" si="66"/>
        <v>18.628449016847348</v>
      </c>
      <c r="O146" s="26">
        <f t="shared" si="66"/>
        <v>18.759091595903453</v>
      </c>
      <c r="P146" s="26">
        <f t="shared" si="66"/>
        <v>15.040235629462305</v>
      </c>
      <c r="Q146" s="26">
        <f t="shared" si="66"/>
        <v>15.10444032109676</v>
      </c>
    </row>
    <row r="147" spans="1:17" ht="12" customHeight="1" x14ac:dyDescent="0.25">
      <c r="A147" s="25" t="s">
        <v>43</v>
      </c>
      <c r="B147" s="24">
        <f t="shared" ref="B147:Q147" si="67">IF(B117=0,0,B117/B$19)</f>
        <v>26.138462499975823</v>
      </c>
      <c r="C147" s="24">
        <f t="shared" si="67"/>
        <v>27.434408720296865</v>
      </c>
      <c r="D147" s="24">
        <f t="shared" si="67"/>
        <v>25.526796387660646</v>
      </c>
      <c r="E147" s="24">
        <f t="shared" si="67"/>
        <v>25.789061306718438</v>
      </c>
      <c r="F147" s="24">
        <f t="shared" si="67"/>
        <v>26.797669366122406</v>
      </c>
      <c r="G147" s="24">
        <f t="shared" si="67"/>
        <v>26.215756258650181</v>
      </c>
      <c r="H147" s="24">
        <f t="shared" si="67"/>
        <v>24.861967098165547</v>
      </c>
      <c r="I147" s="24">
        <f t="shared" si="67"/>
        <v>21.587121520770911</v>
      </c>
      <c r="J147" s="24">
        <f t="shared" si="67"/>
        <v>23.13919193511045</v>
      </c>
      <c r="K147" s="24">
        <f t="shared" si="67"/>
        <v>22.511463449867527</v>
      </c>
      <c r="L147" s="24">
        <f t="shared" si="67"/>
        <v>21.205299198417705</v>
      </c>
      <c r="M147" s="24">
        <f t="shared" si="67"/>
        <v>17.210302706330662</v>
      </c>
      <c r="N147" s="24">
        <f t="shared" si="67"/>
        <v>18.628449016847348</v>
      </c>
      <c r="O147" s="24">
        <f t="shared" si="67"/>
        <v>18.759091595903453</v>
      </c>
      <c r="P147" s="24">
        <f t="shared" si="67"/>
        <v>15.040235629462305</v>
      </c>
      <c r="Q147" s="24">
        <f t="shared" si="67"/>
        <v>15.10444032109676</v>
      </c>
    </row>
    <row r="148" spans="1:17" ht="12" customHeight="1" x14ac:dyDescent="0.25">
      <c r="A148" s="23" t="s">
        <v>65</v>
      </c>
      <c r="B148" s="22">
        <f t="shared" ref="B148:Q148" si="68">IF(B118=0,0,B118/B$19)</f>
        <v>20.4707112626479</v>
      </c>
      <c r="C148" s="22">
        <f t="shared" si="68"/>
        <v>21.83789703704047</v>
      </c>
      <c r="D148" s="22">
        <f t="shared" si="68"/>
        <v>19.951436544343796</v>
      </c>
      <c r="E148" s="22">
        <f t="shared" si="68"/>
        <v>20.289587787327353</v>
      </c>
      <c r="F148" s="22">
        <f t="shared" si="68"/>
        <v>21.137428935402337</v>
      </c>
      <c r="G148" s="22">
        <f t="shared" si="68"/>
        <v>20.636316018141855</v>
      </c>
      <c r="H148" s="22">
        <f t="shared" si="68"/>
        <v>19.3903642646987</v>
      </c>
      <c r="I148" s="22">
        <f t="shared" si="68"/>
        <v>16.312593197478588</v>
      </c>
      <c r="J148" s="22">
        <f t="shared" si="68"/>
        <v>17.90125256416281</v>
      </c>
      <c r="K148" s="22">
        <f t="shared" si="68"/>
        <v>17.201742591860999</v>
      </c>
      <c r="L148" s="22">
        <f t="shared" si="68"/>
        <v>16.156683939161514</v>
      </c>
      <c r="M148" s="22">
        <f t="shared" si="68"/>
        <v>12.554714507093104</v>
      </c>
      <c r="N148" s="22">
        <f t="shared" si="68"/>
        <v>13.515199193917423</v>
      </c>
      <c r="O148" s="22">
        <f t="shared" si="68"/>
        <v>13.800285877084846</v>
      </c>
      <c r="P148" s="22">
        <f t="shared" si="68"/>
        <v>10.45363740093911</v>
      </c>
      <c r="Q148" s="22">
        <f t="shared" si="68"/>
        <v>10.659670850609286</v>
      </c>
    </row>
    <row r="149" spans="1:17" ht="12" customHeight="1" x14ac:dyDescent="0.25">
      <c r="A149" s="23" t="s">
        <v>64</v>
      </c>
      <c r="B149" s="22">
        <f t="shared" ref="B149:Q149" si="69">IF(B119=0,0,B119/B$19)</f>
        <v>0</v>
      </c>
      <c r="C149" s="22">
        <f t="shared" si="69"/>
        <v>0</v>
      </c>
      <c r="D149" s="22">
        <f t="shared" si="69"/>
        <v>0</v>
      </c>
      <c r="E149" s="22">
        <f t="shared" si="69"/>
        <v>0</v>
      </c>
      <c r="F149" s="22">
        <f t="shared" si="69"/>
        <v>0</v>
      </c>
      <c r="G149" s="22">
        <f t="shared" si="69"/>
        <v>0</v>
      </c>
      <c r="H149" s="22">
        <f t="shared" si="69"/>
        <v>0</v>
      </c>
      <c r="I149" s="22">
        <f t="shared" si="69"/>
        <v>0</v>
      </c>
      <c r="J149" s="22">
        <f t="shared" si="69"/>
        <v>0</v>
      </c>
      <c r="K149" s="22">
        <f t="shared" si="69"/>
        <v>0</v>
      </c>
      <c r="L149" s="22">
        <f t="shared" si="69"/>
        <v>0</v>
      </c>
      <c r="M149" s="22">
        <f t="shared" si="69"/>
        <v>0</v>
      </c>
      <c r="N149" s="22">
        <f t="shared" si="69"/>
        <v>0</v>
      </c>
      <c r="O149" s="22">
        <f t="shared" si="69"/>
        <v>0</v>
      </c>
      <c r="P149" s="22">
        <f t="shared" si="69"/>
        <v>0</v>
      </c>
      <c r="Q149" s="22">
        <f t="shared" si="69"/>
        <v>0</v>
      </c>
    </row>
    <row r="150" spans="1:17" ht="12" customHeight="1" x14ac:dyDescent="0.25">
      <c r="A150" s="23" t="s">
        <v>63</v>
      </c>
      <c r="B150" s="22">
        <f t="shared" ref="B150:Q150" si="70">IF(B120=0,0,B120/B$19)</f>
        <v>3.8983069637928218</v>
      </c>
      <c r="C150" s="22">
        <f t="shared" si="70"/>
        <v>3.8957713985571094</v>
      </c>
      <c r="D150" s="22">
        <f t="shared" si="70"/>
        <v>3.8282282706122706</v>
      </c>
      <c r="E150" s="22">
        <f t="shared" si="70"/>
        <v>3.8025516837614841</v>
      </c>
      <c r="F150" s="22">
        <f t="shared" si="70"/>
        <v>3.8752383378598991</v>
      </c>
      <c r="G150" s="22">
        <f t="shared" si="70"/>
        <v>3.7990982414796624</v>
      </c>
      <c r="H150" s="22">
        <f t="shared" si="70"/>
        <v>3.6954216705112648</v>
      </c>
      <c r="I150" s="22">
        <f t="shared" si="70"/>
        <v>3.5239933991280847</v>
      </c>
      <c r="J150" s="22">
        <f t="shared" si="70"/>
        <v>3.4913623244844301</v>
      </c>
      <c r="K150" s="22">
        <f t="shared" si="70"/>
        <v>3.5247715390729897</v>
      </c>
      <c r="L150" s="22">
        <f t="shared" si="70"/>
        <v>3.3030208036032529</v>
      </c>
      <c r="M150" s="22">
        <f t="shared" si="70"/>
        <v>3.0098171427156575</v>
      </c>
      <c r="N150" s="22">
        <f t="shared" si="70"/>
        <v>3.3987444313197397</v>
      </c>
      <c r="O150" s="22">
        <f t="shared" si="70"/>
        <v>3.3039325087870122</v>
      </c>
      <c r="P150" s="22">
        <f t="shared" si="70"/>
        <v>3.075166033693761</v>
      </c>
      <c r="Q150" s="22">
        <f t="shared" si="70"/>
        <v>2.9761881375917252</v>
      </c>
    </row>
    <row r="151" spans="1:17" ht="12" customHeight="1" x14ac:dyDescent="0.25">
      <c r="A151" s="21" t="s">
        <v>62</v>
      </c>
      <c r="B151" s="20">
        <f t="shared" ref="B151:Q151" si="71">IF(B121=0,0,B121/B$19)</f>
        <v>1.7694442735351068</v>
      </c>
      <c r="C151" s="20">
        <f t="shared" si="71"/>
        <v>1.7007402846992814</v>
      </c>
      <c r="D151" s="20">
        <f t="shared" si="71"/>
        <v>1.7471315727045804</v>
      </c>
      <c r="E151" s="20">
        <f t="shared" si="71"/>
        <v>1.6969218356296014</v>
      </c>
      <c r="F151" s="20">
        <f t="shared" si="71"/>
        <v>1.7850020928601764</v>
      </c>
      <c r="G151" s="20">
        <f t="shared" si="71"/>
        <v>1.780341999028662</v>
      </c>
      <c r="H151" s="20">
        <f t="shared" si="71"/>
        <v>1.7761811629555784</v>
      </c>
      <c r="I151" s="20">
        <f t="shared" si="71"/>
        <v>1.7505349241642365</v>
      </c>
      <c r="J151" s="20">
        <f t="shared" si="71"/>
        <v>1.7465770464632138</v>
      </c>
      <c r="K151" s="20">
        <f t="shared" si="71"/>
        <v>1.7849493189335368</v>
      </c>
      <c r="L151" s="20">
        <f t="shared" si="71"/>
        <v>1.7455944556529386</v>
      </c>
      <c r="M151" s="20">
        <f t="shared" si="71"/>
        <v>1.6457710565219039</v>
      </c>
      <c r="N151" s="20">
        <f t="shared" si="71"/>
        <v>1.7145053916101849</v>
      </c>
      <c r="O151" s="20">
        <f t="shared" si="71"/>
        <v>1.6548732100315924</v>
      </c>
      <c r="P151" s="20">
        <f t="shared" si="71"/>
        <v>1.5114321948294343</v>
      </c>
      <c r="Q151" s="20">
        <f t="shared" si="71"/>
        <v>1.4685813328957482</v>
      </c>
    </row>
    <row r="152" spans="1:17" ht="12" customHeight="1" x14ac:dyDescent="0.25">
      <c r="A152" s="19" t="s">
        <v>66</v>
      </c>
      <c r="B152" s="18">
        <f t="shared" ref="B152:Q152" si="72">IF(B122=0,0,B122/B$19)</f>
        <v>0</v>
      </c>
      <c r="C152" s="18">
        <f t="shared" si="72"/>
        <v>0</v>
      </c>
      <c r="D152" s="18">
        <f t="shared" si="72"/>
        <v>0</v>
      </c>
      <c r="E152" s="18">
        <f t="shared" si="72"/>
        <v>0</v>
      </c>
      <c r="F152" s="18">
        <f t="shared" si="72"/>
        <v>0</v>
      </c>
      <c r="G152" s="18">
        <f t="shared" si="72"/>
        <v>0</v>
      </c>
      <c r="H152" s="18">
        <f t="shared" si="72"/>
        <v>0</v>
      </c>
      <c r="I152" s="18">
        <f t="shared" si="72"/>
        <v>0</v>
      </c>
      <c r="J152" s="18">
        <f t="shared" si="72"/>
        <v>0</v>
      </c>
      <c r="K152" s="18">
        <f t="shared" si="72"/>
        <v>0</v>
      </c>
      <c r="L152" s="18">
        <f t="shared" si="72"/>
        <v>0</v>
      </c>
      <c r="M152" s="18">
        <f t="shared" si="72"/>
        <v>0</v>
      </c>
      <c r="N152" s="18">
        <f t="shared" si="72"/>
        <v>0</v>
      </c>
      <c r="O152" s="18">
        <f t="shared" si="72"/>
        <v>0</v>
      </c>
      <c r="P152" s="18">
        <f t="shared" si="72"/>
        <v>0</v>
      </c>
      <c r="Q152" s="18">
        <f t="shared" si="72"/>
        <v>0</v>
      </c>
    </row>
    <row r="154" spans="1:17" s="28" customFormat="1" ht="6.6" customHeight="1" x14ac:dyDescent="0.25">
      <c r="A154" s="35"/>
      <c r="B154" s="34"/>
      <c r="C154" s="34"/>
      <c r="D154" s="34"/>
      <c r="E154" s="34"/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34"/>
    </row>
    <row r="155" spans="1:17" s="28" customFormat="1" ht="12" customHeight="1" x14ac:dyDescent="0.25">
      <c r="B155" s="33"/>
    </row>
    <row r="156" spans="1:17" ht="12.95" customHeight="1" x14ac:dyDescent="0.25">
      <c r="A156" s="27" t="s">
        <v>69</v>
      </c>
      <c r="B156" s="26">
        <f t="shared" ref="B156:Q156" si="73">IF(B102=0,0,B102/B$17)</f>
        <v>8150.7692115589753</v>
      </c>
      <c r="C156" s="26">
        <f t="shared" si="73"/>
        <v>8515.0162306146358</v>
      </c>
      <c r="D156" s="26">
        <f t="shared" si="73"/>
        <v>8147.4299675524207</v>
      </c>
      <c r="E156" s="26">
        <f t="shared" si="73"/>
        <v>8386.4055072180818</v>
      </c>
      <c r="F156" s="26">
        <f t="shared" si="73"/>
        <v>8639.6223263796783</v>
      </c>
      <c r="G156" s="26">
        <f t="shared" si="73"/>
        <v>8374.6262742479757</v>
      </c>
      <c r="H156" s="26">
        <f t="shared" si="73"/>
        <v>8150.9474505377675</v>
      </c>
      <c r="I156" s="26">
        <f t="shared" si="73"/>
        <v>7497.7342591382931</v>
      </c>
      <c r="J156" s="26">
        <f t="shared" si="73"/>
        <v>8060.6520314604859</v>
      </c>
      <c r="K156" s="26">
        <f t="shared" si="73"/>
        <v>7878.4744858719841</v>
      </c>
      <c r="L156" s="26">
        <f t="shared" si="73"/>
        <v>8077.7296018501047</v>
      </c>
      <c r="M156" s="26">
        <f t="shared" si="73"/>
        <v>6711.5919125768914</v>
      </c>
      <c r="N156" s="26">
        <f t="shared" si="73"/>
        <v>7388.4295188002088</v>
      </c>
      <c r="O156" s="26">
        <f t="shared" si="73"/>
        <v>7674.7038064932203</v>
      </c>
      <c r="P156" s="26">
        <f t="shared" si="73"/>
        <v>6394.2531153871241</v>
      </c>
      <c r="Q156" s="26">
        <f t="shared" si="73"/>
        <v>6589.8423256619744</v>
      </c>
    </row>
    <row r="157" spans="1:17" ht="12" customHeight="1" x14ac:dyDescent="0.25">
      <c r="A157" s="25" t="s">
        <v>43</v>
      </c>
      <c r="B157" s="24">
        <f t="shared" ref="B157:Q157" si="74">IF(B103=0,0,B103/B$17)</f>
        <v>7130.9894441868028</v>
      </c>
      <c r="C157" s="24">
        <f t="shared" si="74"/>
        <v>7479.1384710109724</v>
      </c>
      <c r="D157" s="24">
        <f t="shared" si="74"/>
        <v>7095.2324139437142</v>
      </c>
      <c r="E157" s="24">
        <f t="shared" si="74"/>
        <v>7305.7511891472341</v>
      </c>
      <c r="F157" s="24">
        <f t="shared" si="74"/>
        <v>7533.5665101745271</v>
      </c>
      <c r="G157" s="24">
        <f t="shared" si="74"/>
        <v>7246.5679579147491</v>
      </c>
      <c r="H157" s="24">
        <f t="shared" si="74"/>
        <v>6979.9378490801073</v>
      </c>
      <c r="I157" s="24">
        <f t="shared" si="74"/>
        <v>6294.2764658905944</v>
      </c>
      <c r="J157" s="24">
        <f t="shared" si="74"/>
        <v>6816.0190451114877</v>
      </c>
      <c r="K157" s="24">
        <f t="shared" si="74"/>
        <v>6606.1111513194692</v>
      </c>
      <c r="L157" s="24">
        <f t="shared" si="74"/>
        <v>6778.8925479804957</v>
      </c>
      <c r="M157" s="24">
        <f t="shared" si="74"/>
        <v>5421.518103791318</v>
      </c>
      <c r="N157" s="24">
        <f t="shared" si="74"/>
        <v>6111.6042275841992</v>
      </c>
      <c r="O157" s="24">
        <f t="shared" si="74"/>
        <v>6417.2696354644049</v>
      </c>
      <c r="P157" s="24">
        <f t="shared" si="74"/>
        <v>5164.4021120092084</v>
      </c>
      <c r="Q157" s="24">
        <f t="shared" si="74"/>
        <v>5391.1233545486957</v>
      </c>
    </row>
    <row r="158" spans="1:17" ht="12" customHeight="1" x14ac:dyDescent="0.25">
      <c r="A158" s="23" t="s">
        <v>65</v>
      </c>
      <c r="B158" s="22">
        <f t="shared" ref="B158:Q158" si="75">IF(B104=0,0,B104/B$17)</f>
        <v>5500.4506843870786</v>
      </c>
      <c r="C158" s="22">
        <f t="shared" si="75"/>
        <v>5854.1799158909953</v>
      </c>
      <c r="D158" s="22">
        <f t="shared" si="75"/>
        <v>5479.2642451378433</v>
      </c>
      <c r="E158" s="22">
        <f t="shared" si="75"/>
        <v>5665.5023858565673</v>
      </c>
      <c r="F158" s="22">
        <f t="shared" si="75"/>
        <v>5887.522278860195</v>
      </c>
      <c r="G158" s="22">
        <f t="shared" si="75"/>
        <v>5649.470534214096</v>
      </c>
      <c r="H158" s="22">
        <f t="shared" si="75"/>
        <v>5373.6003396201613</v>
      </c>
      <c r="I158" s="22">
        <f t="shared" si="75"/>
        <v>4701.5577123554449</v>
      </c>
      <c r="J158" s="22">
        <f t="shared" si="75"/>
        <v>5184.2150283825395</v>
      </c>
      <c r="K158" s="22">
        <f t="shared" si="75"/>
        <v>4981.2876853637044</v>
      </c>
      <c r="L158" s="22">
        <f t="shared" si="75"/>
        <v>5103.5923933134682</v>
      </c>
      <c r="M158" s="22">
        <f t="shared" si="75"/>
        <v>3919.8895129022862</v>
      </c>
      <c r="N158" s="22">
        <f t="shared" si="75"/>
        <v>4376.7911913374228</v>
      </c>
      <c r="O158" s="22">
        <f t="shared" si="75"/>
        <v>4637.9983844646922</v>
      </c>
      <c r="P158" s="22">
        <f t="shared" si="75"/>
        <v>3506.1157887761542</v>
      </c>
      <c r="Q158" s="22">
        <f t="shared" si="75"/>
        <v>3707.7225660200661</v>
      </c>
    </row>
    <row r="159" spans="1:17" ht="12" customHeight="1" x14ac:dyDescent="0.25">
      <c r="A159" s="23" t="s">
        <v>64</v>
      </c>
      <c r="B159" s="22">
        <f t="shared" ref="B159:Q159" si="76">IF(B105=0,0,B105/B$17)</f>
        <v>6.7940292129736441</v>
      </c>
      <c r="C159" s="22">
        <f t="shared" si="76"/>
        <v>6.9028719407116697</v>
      </c>
      <c r="D159" s="22">
        <f t="shared" si="76"/>
        <v>7.1676971031115562</v>
      </c>
      <c r="E159" s="22">
        <f t="shared" si="76"/>
        <v>7.2341246052064268</v>
      </c>
      <c r="F159" s="22">
        <f t="shared" si="76"/>
        <v>7.3109489124975173</v>
      </c>
      <c r="G159" s="22">
        <f t="shared" si="76"/>
        <v>7.5041265623738127</v>
      </c>
      <c r="H159" s="22">
        <f t="shared" si="76"/>
        <v>7.6460881414896322</v>
      </c>
      <c r="I159" s="22">
        <f t="shared" si="76"/>
        <v>7.7577495113749668</v>
      </c>
      <c r="J159" s="22">
        <f t="shared" si="76"/>
        <v>7.9726652811988252</v>
      </c>
      <c r="K159" s="22">
        <f t="shared" si="76"/>
        <v>8.1107832744743167</v>
      </c>
      <c r="L159" s="22">
        <f t="shared" si="76"/>
        <v>8.24381490866209</v>
      </c>
      <c r="M159" s="22">
        <f t="shared" si="76"/>
        <v>8.0589138675414151</v>
      </c>
      <c r="N159" s="22">
        <f t="shared" si="76"/>
        <v>8.2874555510021821</v>
      </c>
      <c r="O159" s="22">
        <f t="shared" si="76"/>
        <v>8.993611345717806</v>
      </c>
      <c r="P159" s="22">
        <f t="shared" si="76"/>
        <v>8.9727466476206157</v>
      </c>
      <c r="Q159" s="22">
        <f t="shared" si="76"/>
        <v>9.5962495233330696</v>
      </c>
    </row>
    <row r="160" spans="1:17" ht="12" customHeight="1" x14ac:dyDescent="0.25">
      <c r="A160" s="23" t="s">
        <v>63</v>
      </c>
      <c r="B160" s="22">
        <f t="shared" ref="B160:Q160" si="77">IF(B106=0,0,B106/B$17)</f>
        <v>1054.2863703450121</v>
      </c>
      <c r="C160" s="22">
        <f t="shared" si="77"/>
        <v>1054.8450062316815</v>
      </c>
      <c r="D160" s="22">
        <f t="shared" si="77"/>
        <v>1039.2359691837535</v>
      </c>
      <c r="E160" s="22">
        <f t="shared" si="77"/>
        <v>1052.2425451906643</v>
      </c>
      <c r="F160" s="22">
        <f t="shared" si="77"/>
        <v>1055.0615412905634</v>
      </c>
      <c r="G160" s="22">
        <f t="shared" si="77"/>
        <v>1023.0934475015208</v>
      </c>
      <c r="H160" s="22">
        <f t="shared" si="77"/>
        <v>1021.8504132624769</v>
      </c>
      <c r="I160" s="22">
        <f t="shared" si="77"/>
        <v>1010.8679446996355</v>
      </c>
      <c r="J160" s="22">
        <f t="shared" si="77"/>
        <v>1029.3317073044545</v>
      </c>
      <c r="K160" s="22">
        <f t="shared" si="77"/>
        <v>1025.3516310145139</v>
      </c>
      <c r="L160" s="22">
        <f t="shared" si="77"/>
        <v>1051.6552861022922</v>
      </c>
      <c r="M160" s="22">
        <f t="shared" si="77"/>
        <v>930.964266793673</v>
      </c>
      <c r="N160" s="22">
        <f t="shared" si="77"/>
        <v>1107.3921617783706</v>
      </c>
      <c r="O160" s="22">
        <f t="shared" si="77"/>
        <v>1129.4316605498357</v>
      </c>
      <c r="P160" s="22">
        <f t="shared" si="77"/>
        <v>1061.4526025820421</v>
      </c>
      <c r="Q160" s="22">
        <f t="shared" si="77"/>
        <v>1072.2530823612008</v>
      </c>
    </row>
    <row r="161" spans="1:17" ht="12" customHeight="1" x14ac:dyDescent="0.25">
      <c r="A161" s="21" t="s">
        <v>62</v>
      </c>
      <c r="B161" s="20">
        <f t="shared" ref="B161:Q161" si="78">IF(B107=0,0,B107/B$17)</f>
        <v>569.45836024173798</v>
      </c>
      <c r="C161" s="20">
        <f t="shared" si="78"/>
        <v>563.21067694758312</v>
      </c>
      <c r="D161" s="20">
        <f t="shared" si="78"/>
        <v>569.5645025190048</v>
      </c>
      <c r="E161" s="20">
        <f t="shared" si="78"/>
        <v>580.77213349479518</v>
      </c>
      <c r="F161" s="20">
        <f t="shared" si="78"/>
        <v>583.67174111127053</v>
      </c>
      <c r="G161" s="20">
        <f t="shared" si="78"/>
        <v>566.49984963675956</v>
      </c>
      <c r="H161" s="20">
        <f t="shared" si="78"/>
        <v>576.8410080559803</v>
      </c>
      <c r="I161" s="20">
        <f t="shared" si="78"/>
        <v>574.09305932413986</v>
      </c>
      <c r="J161" s="20">
        <f t="shared" si="78"/>
        <v>594.4996441432952</v>
      </c>
      <c r="K161" s="20">
        <f t="shared" si="78"/>
        <v>591.36105166677578</v>
      </c>
      <c r="L161" s="20">
        <f t="shared" si="78"/>
        <v>615.4010536560736</v>
      </c>
      <c r="M161" s="20">
        <f t="shared" si="78"/>
        <v>562.6054102278174</v>
      </c>
      <c r="N161" s="20">
        <f t="shared" si="78"/>
        <v>619.13341891740413</v>
      </c>
      <c r="O161" s="20">
        <f t="shared" si="78"/>
        <v>640.84597910415914</v>
      </c>
      <c r="P161" s="20">
        <f t="shared" si="78"/>
        <v>587.86097400339122</v>
      </c>
      <c r="Q161" s="20">
        <f t="shared" si="78"/>
        <v>601.55145664409588</v>
      </c>
    </row>
    <row r="162" spans="1:17" ht="12" customHeight="1" x14ac:dyDescent="0.25">
      <c r="A162" s="19" t="s">
        <v>66</v>
      </c>
      <c r="B162" s="18">
        <f t="shared" ref="B162:Q162" si="79">IF(B108=0,0,B108/B$17)</f>
        <v>1019.7797673721731</v>
      </c>
      <c r="C162" s="18">
        <f t="shared" si="79"/>
        <v>1035.8777596036643</v>
      </c>
      <c r="D162" s="18">
        <f t="shared" si="79"/>
        <v>1052.1975536087066</v>
      </c>
      <c r="E162" s="18">
        <f t="shared" si="79"/>
        <v>1080.6543180708484</v>
      </c>
      <c r="F162" s="18">
        <f t="shared" si="79"/>
        <v>1106.0558162051509</v>
      </c>
      <c r="G162" s="18">
        <f t="shared" si="79"/>
        <v>1128.0583163332267</v>
      </c>
      <c r="H162" s="18">
        <f t="shared" si="79"/>
        <v>1171.0096014576588</v>
      </c>
      <c r="I162" s="18">
        <f t="shared" si="79"/>
        <v>1203.4577932476971</v>
      </c>
      <c r="J162" s="18">
        <f t="shared" si="79"/>
        <v>1244.6329863489991</v>
      </c>
      <c r="K162" s="18">
        <f t="shared" si="79"/>
        <v>1272.3633345525161</v>
      </c>
      <c r="L162" s="18">
        <f t="shared" si="79"/>
        <v>1298.8370538696086</v>
      </c>
      <c r="M162" s="18">
        <f t="shared" si="79"/>
        <v>1290.0738087855723</v>
      </c>
      <c r="N162" s="18">
        <f t="shared" si="79"/>
        <v>1276.8252912160096</v>
      </c>
      <c r="O162" s="18">
        <f t="shared" si="79"/>
        <v>1257.4341710288161</v>
      </c>
      <c r="P162" s="18">
        <f t="shared" si="79"/>
        <v>1229.8510033779162</v>
      </c>
      <c r="Q162" s="18">
        <f t="shared" si="79"/>
        <v>1198.7189711132798</v>
      </c>
    </row>
    <row r="163" spans="1:17" s="28" customFormat="1" ht="12" customHeight="1" x14ac:dyDescent="0.25">
      <c r="B163" s="33"/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</row>
    <row r="164" spans="1:17" ht="12.95" customHeight="1" x14ac:dyDescent="0.25">
      <c r="A164" s="32" t="s">
        <v>68</v>
      </c>
      <c r="B164" s="31">
        <f t="shared" ref="B164:Q164" si="80">IF(B110=0,0,B110/B$17)</f>
        <v>4425.1628943302221</v>
      </c>
      <c r="C164" s="31">
        <f t="shared" si="80"/>
        <v>4686.4913020877011</v>
      </c>
      <c r="D164" s="31">
        <f t="shared" si="80"/>
        <v>4492.5777446555931</v>
      </c>
      <c r="E164" s="31">
        <f t="shared" si="80"/>
        <v>4662.5933593130048</v>
      </c>
      <c r="F164" s="31">
        <f t="shared" si="80"/>
        <v>4843.1502523433401</v>
      </c>
      <c r="G164" s="31">
        <f t="shared" si="80"/>
        <v>4674.9142524261852</v>
      </c>
      <c r="H164" s="31">
        <f t="shared" si="80"/>
        <v>4554.9018885602954</v>
      </c>
      <c r="I164" s="31">
        <f t="shared" si="80"/>
        <v>4135.5813738921179</v>
      </c>
      <c r="J164" s="31">
        <f t="shared" si="80"/>
        <v>4532.0697366953418</v>
      </c>
      <c r="K164" s="31">
        <f t="shared" si="80"/>
        <v>4399.899711086654</v>
      </c>
      <c r="L164" s="31">
        <f t="shared" si="80"/>
        <v>4585.0684609261552</v>
      </c>
      <c r="M164" s="31">
        <f t="shared" si="80"/>
        <v>3671.0174424979577</v>
      </c>
      <c r="N164" s="31">
        <f t="shared" si="80"/>
        <v>4201.9974545065406</v>
      </c>
      <c r="O164" s="31">
        <f t="shared" si="80"/>
        <v>4484.3989892767395</v>
      </c>
      <c r="P164" s="31">
        <f t="shared" si="80"/>
        <v>3619.8778006460134</v>
      </c>
      <c r="Q164" s="31">
        <f t="shared" si="80"/>
        <v>3849.3527238587376</v>
      </c>
    </row>
    <row r="165" spans="1:17" ht="12" customHeight="1" x14ac:dyDescent="0.25">
      <c r="A165" s="23" t="s">
        <v>65</v>
      </c>
      <c r="B165" s="22">
        <f t="shared" ref="B165:Q165" si="81">IF(B111=0,0,B111/B$17)</f>
        <v>3437.4728375103923</v>
      </c>
      <c r="C165" s="22">
        <f t="shared" si="81"/>
        <v>3694.0161084352972</v>
      </c>
      <c r="D165" s="22">
        <f t="shared" si="81"/>
        <v>3501.4292301935629</v>
      </c>
      <c r="E165" s="22">
        <f t="shared" si="81"/>
        <v>3645.6679664552562</v>
      </c>
      <c r="F165" s="22">
        <f t="shared" si="81"/>
        <v>3824.0638522663153</v>
      </c>
      <c r="G165" s="22">
        <f t="shared" si="81"/>
        <v>3683.0979281237651</v>
      </c>
      <c r="H165" s="22">
        <f t="shared" si="81"/>
        <v>3547.7176084857383</v>
      </c>
      <c r="I165" s="22">
        <f t="shared" si="81"/>
        <v>3126.9934290074643</v>
      </c>
      <c r="J165" s="22">
        <f t="shared" si="81"/>
        <v>3486.9368831850456</v>
      </c>
      <c r="K165" s="22">
        <f t="shared" si="81"/>
        <v>3362.480163280135</v>
      </c>
      <c r="L165" s="22">
        <f t="shared" si="81"/>
        <v>3495.8727146527267</v>
      </c>
      <c r="M165" s="22">
        <f t="shared" si="81"/>
        <v>2695.9181737855351</v>
      </c>
      <c r="N165" s="22">
        <f t="shared" si="81"/>
        <v>3063.2027281740629</v>
      </c>
      <c r="O165" s="22">
        <f t="shared" si="81"/>
        <v>3298.0165889728551</v>
      </c>
      <c r="P165" s="22">
        <f t="shared" si="81"/>
        <v>2508.1202853824739</v>
      </c>
      <c r="Q165" s="22">
        <f t="shared" si="81"/>
        <v>2705.4267310616292</v>
      </c>
    </row>
    <row r="166" spans="1:17" ht="12" customHeight="1" x14ac:dyDescent="0.25">
      <c r="A166" s="23" t="s">
        <v>64</v>
      </c>
      <c r="B166" s="30">
        <f t="shared" ref="B166:Q166" si="82">IF(B112=0,0,B112/B$17)</f>
        <v>11.069186667549882</v>
      </c>
      <c r="C166" s="30">
        <f t="shared" si="82"/>
        <v>11.568799567047352</v>
      </c>
      <c r="D166" s="30">
        <f t="shared" si="82"/>
        <v>12.420367667362012</v>
      </c>
      <c r="E166" s="30">
        <f t="shared" si="82"/>
        <v>12.914580669285815</v>
      </c>
      <c r="F166" s="30">
        <f t="shared" si="82"/>
        <v>13.485036862771018</v>
      </c>
      <c r="G166" s="30">
        <f t="shared" si="82"/>
        <v>14.374461867919297</v>
      </c>
      <c r="H166" s="30">
        <f t="shared" si="82"/>
        <v>15.228067858514908</v>
      </c>
      <c r="I166" s="30">
        <f t="shared" si="82"/>
        <v>16.098106402112776</v>
      </c>
      <c r="J166" s="30">
        <f t="shared" si="82"/>
        <v>17.591067612414729</v>
      </c>
      <c r="K166" s="30">
        <f t="shared" si="82"/>
        <v>18.823049643569526</v>
      </c>
      <c r="L166" s="30">
        <f t="shared" si="82"/>
        <v>20.383109331525219</v>
      </c>
      <c r="M166" s="30">
        <f t="shared" si="82"/>
        <v>20.936434033296582</v>
      </c>
      <c r="N166" s="30">
        <f t="shared" si="82"/>
        <v>23.010357144356902</v>
      </c>
      <c r="O166" s="30">
        <f t="shared" si="82"/>
        <v>26.917541173645919</v>
      </c>
      <c r="P166" s="30">
        <f t="shared" si="82"/>
        <v>28.170782890759575</v>
      </c>
      <c r="Q166" s="30">
        <f t="shared" si="82"/>
        <v>31.735545119798044</v>
      </c>
    </row>
    <row r="167" spans="1:17" ht="12" customHeight="1" x14ac:dyDescent="0.25">
      <c r="A167" s="23" t="s">
        <v>63</v>
      </c>
      <c r="B167" s="22">
        <f t="shared" ref="B167:Q167" si="83">IF(B113=0,0,B113/B$17)</f>
        <v>635.2341954462662</v>
      </c>
      <c r="C167" s="22">
        <f t="shared" si="83"/>
        <v>638.29148773824249</v>
      </c>
      <c r="D167" s="22">
        <f t="shared" si="83"/>
        <v>631.85151148313389</v>
      </c>
      <c r="E167" s="22">
        <f t="shared" si="83"/>
        <v>642.69516367876304</v>
      </c>
      <c r="F167" s="22">
        <f t="shared" si="83"/>
        <v>645.32638587486008</v>
      </c>
      <c r="G167" s="22">
        <f t="shared" si="83"/>
        <v>627.85227062592355</v>
      </c>
      <c r="H167" s="22">
        <f t="shared" si="83"/>
        <v>631.9733184558529</v>
      </c>
      <c r="I167" s="22">
        <f t="shared" si="83"/>
        <v>630.85780034714833</v>
      </c>
      <c r="J167" s="22">
        <f t="shared" si="83"/>
        <v>647.46819417909535</v>
      </c>
      <c r="K167" s="22">
        <f t="shared" si="83"/>
        <v>643.07899107444791</v>
      </c>
      <c r="L167" s="22">
        <f t="shared" si="83"/>
        <v>670.01092405512054</v>
      </c>
      <c r="M167" s="22">
        <f t="shared" si="83"/>
        <v>592.18859065230197</v>
      </c>
      <c r="N167" s="22">
        <f t="shared" si="83"/>
        <v>709.71003623866648</v>
      </c>
      <c r="O167" s="22">
        <f t="shared" si="83"/>
        <v>730.2357112300939</v>
      </c>
      <c r="P167" s="22">
        <f t="shared" si="83"/>
        <v>689.06937359907045</v>
      </c>
      <c r="Q167" s="22">
        <f t="shared" si="83"/>
        <v>702.75373930359956</v>
      </c>
    </row>
    <row r="168" spans="1:17" ht="12" customHeight="1" x14ac:dyDescent="0.25">
      <c r="A168" s="29" t="s">
        <v>62</v>
      </c>
      <c r="B168" s="18">
        <f t="shared" ref="B168:Q168" si="84">IF(B114=0,0,B114/B$17)</f>
        <v>341.3866747060145</v>
      </c>
      <c r="C168" s="18">
        <f t="shared" si="84"/>
        <v>342.61490634711413</v>
      </c>
      <c r="D168" s="18">
        <f t="shared" si="84"/>
        <v>346.87663531153413</v>
      </c>
      <c r="E168" s="18">
        <f t="shared" si="84"/>
        <v>361.31564850969903</v>
      </c>
      <c r="F168" s="18">
        <f t="shared" si="84"/>
        <v>360.27497733939379</v>
      </c>
      <c r="G168" s="18">
        <f t="shared" si="84"/>
        <v>349.58959180857778</v>
      </c>
      <c r="H168" s="18">
        <f t="shared" si="84"/>
        <v>359.98289376018931</v>
      </c>
      <c r="I168" s="18">
        <f t="shared" si="84"/>
        <v>361.63203813539224</v>
      </c>
      <c r="J168" s="18">
        <f t="shared" si="84"/>
        <v>380.07359171878608</v>
      </c>
      <c r="K168" s="18">
        <f t="shared" si="84"/>
        <v>375.5175070885013</v>
      </c>
      <c r="L168" s="18">
        <f t="shared" si="84"/>
        <v>398.80171288678281</v>
      </c>
      <c r="M168" s="18">
        <f t="shared" si="84"/>
        <v>361.97424402682452</v>
      </c>
      <c r="N168" s="18">
        <f t="shared" si="84"/>
        <v>406.0743329494544</v>
      </c>
      <c r="O168" s="18">
        <f t="shared" si="84"/>
        <v>429.22914790014448</v>
      </c>
      <c r="P168" s="18">
        <f t="shared" si="84"/>
        <v>394.51735877370908</v>
      </c>
      <c r="Q168" s="18">
        <f t="shared" si="84"/>
        <v>409.43670837371121</v>
      </c>
    </row>
    <row r="169" spans="1:17" s="28" customFormat="1" ht="12" customHeight="1" x14ac:dyDescent="0.25"/>
    <row r="170" spans="1:17" ht="12.95" customHeight="1" x14ac:dyDescent="0.25">
      <c r="A170" s="27" t="s">
        <v>67</v>
      </c>
      <c r="B170" s="26">
        <f t="shared" ref="B170:Q170" si="85">IF(B116=0,0,B116/B$17)</f>
        <v>1013.4832544737037</v>
      </c>
      <c r="C170" s="26">
        <f t="shared" si="85"/>
        <v>1068.1727270268455</v>
      </c>
      <c r="D170" s="26">
        <f t="shared" si="85"/>
        <v>998.36177637435685</v>
      </c>
      <c r="E170" s="26">
        <f t="shared" si="85"/>
        <v>1013.4070939896502</v>
      </c>
      <c r="F170" s="26">
        <f t="shared" si="85"/>
        <v>1058.410557448087</v>
      </c>
      <c r="G170" s="26">
        <f t="shared" si="85"/>
        <v>1032.4190793492351</v>
      </c>
      <c r="H170" s="26">
        <f t="shared" si="85"/>
        <v>991.11005077662185</v>
      </c>
      <c r="I170" s="26">
        <f t="shared" si="85"/>
        <v>867.07776550144695</v>
      </c>
      <c r="J170" s="26">
        <f t="shared" si="85"/>
        <v>946.3345939863093</v>
      </c>
      <c r="K170" s="26">
        <f t="shared" si="85"/>
        <v>926.61860674601451</v>
      </c>
      <c r="L170" s="26">
        <f t="shared" si="85"/>
        <v>884.29171916101666</v>
      </c>
      <c r="M170" s="26">
        <f t="shared" si="85"/>
        <v>719.52736361376878</v>
      </c>
      <c r="N170" s="26">
        <f t="shared" si="85"/>
        <v>784.84066899741697</v>
      </c>
      <c r="O170" s="26">
        <f t="shared" si="85"/>
        <v>796.13545133201785</v>
      </c>
      <c r="P170" s="26">
        <f t="shared" si="85"/>
        <v>644.48037763255775</v>
      </c>
      <c r="Q170" s="26">
        <f t="shared" si="85"/>
        <v>654.6020101179115</v>
      </c>
    </row>
    <row r="171" spans="1:17" ht="12" customHeight="1" x14ac:dyDescent="0.25">
      <c r="A171" s="25" t="s">
        <v>43</v>
      </c>
      <c r="B171" s="24">
        <f t="shared" ref="B171:Q171" si="86">IF(B117=0,0,B117/B$17)</f>
        <v>1013.4832544737037</v>
      </c>
      <c r="C171" s="24">
        <f t="shared" si="86"/>
        <v>1068.1727270268455</v>
      </c>
      <c r="D171" s="24">
        <f t="shared" si="86"/>
        <v>998.36177637435685</v>
      </c>
      <c r="E171" s="24">
        <f t="shared" si="86"/>
        <v>1013.4070939896502</v>
      </c>
      <c r="F171" s="24">
        <f t="shared" si="86"/>
        <v>1058.410557448087</v>
      </c>
      <c r="G171" s="24">
        <f t="shared" si="86"/>
        <v>1032.4190793492351</v>
      </c>
      <c r="H171" s="24">
        <f t="shared" si="86"/>
        <v>991.11005077662185</v>
      </c>
      <c r="I171" s="24">
        <f t="shared" si="86"/>
        <v>867.07776550144695</v>
      </c>
      <c r="J171" s="24">
        <f t="shared" si="86"/>
        <v>946.3345939863093</v>
      </c>
      <c r="K171" s="24">
        <f t="shared" si="86"/>
        <v>926.61860674601451</v>
      </c>
      <c r="L171" s="24">
        <f t="shared" si="86"/>
        <v>884.29171916101666</v>
      </c>
      <c r="M171" s="24">
        <f t="shared" si="86"/>
        <v>719.52736361376878</v>
      </c>
      <c r="N171" s="24">
        <f t="shared" si="86"/>
        <v>784.84066899741697</v>
      </c>
      <c r="O171" s="24">
        <f t="shared" si="86"/>
        <v>796.13545133201785</v>
      </c>
      <c r="P171" s="24">
        <f t="shared" si="86"/>
        <v>644.48037763255775</v>
      </c>
      <c r="Q171" s="24">
        <f t="shared" si="86"/>
        <v>654.6020101179115</v>
      </c>
    </row>
    <row r="172" spans="1:17" ht="12" customHeight="1" x14ac:dyDescent="0.25">
      <c r="A172" s="23" t="s">
        <v>65</v>
      </c>
      <c r="B172" s="22">
        <f t="shared" ref="B172:Q172" si="87">IF(B118=0,0,B118/B$17)</f>
        <v>793.72392587663035</v>
      </c>
      <c r="C172" s="22">
        <f t="shared" si="87"/>
        <v>850.26968389988212</v>
      </c>
      <c r="D172" s="22">
        <f t="shared" si="87"/>
        <v>780.30753750438589</v>
      </c>
      <c r="E172" s="22">
        <f t="shared" si="87"/>
        <v>797.29975252905774</v>
      </c>
      <c r="F172" s="22">
        <f t="shared" si="87"/>
        <v>834.85162970259182</v>
      </c>
      <c r="G172" s="22">
        <f t="shared" si="87"/>
        <v>812.69165666658785</v>
      </c>
      <c r="H172" s="22">
        <f t="shared" si="87"/>
        <v>772.98730366273935</v>
      </c>
      <c r="I172" s="22">
        <f t="shared" si="87"/>
        <v>655.21875371824581</v>
      </c>
      <c r="J172" s="22">
        <f t="shared" si="87"/>
        <v>732.11608359790932</v>
      </c>
      <c r="K172" s="22">
        <f t="shared" si="87"/>
        <v>708.05946443999903</v>
      </c>
      <c r="L172" s="22">
        <f t="shared" si="87"/>
        <v>673.7571435713769</v>
      </c>
      <c r="M172" s="22">
        <f t="shared" si="87"/>
        <v>524.8867950991563</v>
      </c>
      <c r="N172" s="22">
        <f t="shared" si="87"/>
        <v>569.41283557178622</v>
      </c>
      <c r="O172" s="22">
        <f t="shared" si="87"/>
        <v>585.68384130407981</v>
      </c>
      <c r="P172" s="22">
        <f t="shared" si="87"/>
        <v>447.9427281440752</v>
      </c>
      <c r="Q172" s="22">
        <f t="shared" si="87"/>
        <v>461.97289126019552</v>
      </c>
    </row>
    <row r="173" spans="1:17" ht="12" customHeight="1" x14ac:dyDescent="0.25">
      <c r="A173" s="23" t="s">
        <v>64</v>
      </c>
      <c r="B173" s="22">
        <f t="shared" ref="B173:Q173" si="88">IF(B119=0,0,B119/B$17)</f>
        <v>0</v>
      </c>
      <c r="C173" s="22">
        <f t="shared" si="88"/>
        <v>0</v>
      </c>
      <c r="D173" s="22">
        <f t="shared" si="88"/>
        <v>0</v>
      </c>
      <c r="E173" s="22">
        <f t="shared" si="88"/>
        <v>0</v>
      </c>
      <c r="F173" s="22">
        <f t="shared" si="88"/>
        <v>0</v>
      </c>
      <c r="G173" s="22">
        <f t="shared" si="88"/>
        <v>0</v>
      </c>
      <c r="H173" s="22">
        <f t="shared" si="88"/>
        <v>0</v>
      </c>
      <c r="I173" s="22">
        <f t="shared" si="88"/>
        <v>0</v>
      </c>
      <c r="J173" s="22">
        <f t="shared" si="88"/>
        <v>0</v>
      </c>
      <c r="K173" s="22">
        <f t="shared" si="88"/>
        <v>0</v>
      </c>
      <c r="L173" s="22">
        <f t="shared" si="88"/>
        <v>0</v>
      </c>
      <c r="M173" s="22">
        <f t="shared" si="88"/>
        <v>0</v>
      </c>
      <c r="N173" s="22">
        <f t="shared" si="88"/>
        <v>0</v>
      </c>
      <c r="O173" s="22">
        <f t="shared" si="88"/>
        <v>0</v>
      </c>
      <c r="P173" s="22">
        <f t="shared" si="88"/>
        <v>0</v>
      </c>
      <c r="Q173" s="22">
        <f t="shared" si="88"/>
        <v>0</v>
      </c>
    </row>
    <row r="174" spans="1:17" ht="12" customHeight="1" x14ac:dyDescent="0.25">
      <c r="A174" s="23" t="s">
        <v>63</v>
      </c>
      <c r="B174" s="22">
        <f t="shared" ref="B174:Q174" si="89">IF(B120=0,0,B120/B$17)</f>
        <v>151.15153879482796</v>
      </c>
      <c r="C174" s="22">
        <f t="shared" si="89"/>
        <v>151.68385078375056</v>
      </c>
      <c r="D174" s="22">
        <f t="shared" si="89"/>
        <v>149.72332283977821</v>
      </c>
      <c r="E174" s="22">
        <f t="shared" si="89"/>
        <v>149.42509173772345</v>
      </c>
      <c r="F174" s="22">
        <f t="shared" si="89"/>
        <v>153.05783176068755</v>
      </c>
      <c r="G174" s="22">
        <f t="shared" si="89"/>
        <v>149.61466188989061</v>
      </c>
      <c r="H174" s="22">
        <f t="shared" si="89"/>
        <v>147.31616147025201</v>
      </c>
      <c r="I174" s="22">
        <f t="shared" si="89"/>
        <v>141.54626031162994</v>
      </c>
      <c r="J174" s="22">
        <f t="shared" si="89"/>
        <v>142.78791398876476</v>
      </c>
      <c r="K174" s="22">
        <f t="shared" si="89"/>
        <v>145.08691982231119</v>
      </c>
      <c r="L174" s="22">
        <f t="shared" si="89"/>
        <v>137.74075609651712</v>
      </c>
      <c r="M174" s="22">
        <f t="shared" si="89"/>
        <v>125.83426512661566</v>
      </c>
      <c r="N174" s="22">
        <f t="shared" si="89"/>
        <v>143.19350209004514</v>
      </c>
      <c r="O174" s="22">
        <f t="shared" si="89"/>
        <v>140.21882592801492</v>
      </c>
      <c r="P174" s="22">
        <f t="shared" si="89"/>
        <v>131.77214875513377</v>
      </c>
      <c r="Q174" s="22">
        <f t="shared" si="89"/>
        <v>128.98317951149104</v>
      </c>
    </row>
    <row r="175" spans="1:17" ht="12" customHeight="1" x14ac:dyDescent="0.25">
      <c r="A175" s="21" t="s">
        <v>62</v>
      </c>
      <c r="B175" s="20">
        <f t="shared" ref="B175:Q175" si="90">IF(B121=0,0,B121/B$17)</f>
        <v>68.60778980224552</v>
      </c>
      <c r="C175" s="20">
        <f t="shared" si="90"/>
        <v>66.219192343212512</v>
      </c>
      <c r="D175" s="20">
        <f t="shared" si="90"/>
        <v>68.33091603019281</v>
      </c>
      <c r="E175" s="20">
        <f t="shared" si="90"/>
        <v>66.682249722869003</v>
      </c>
      <c r="F175" s="20">
        <f t="shared" si="90"/>
        <v>70.501095984807876</v>
      </c>
      <c r="G175" s="20">
        <f t="shared" si="90"/>
        <v>70.112760792756447</v>
      </c>
      <c r="H175" s="20">
        <f t="shared" si="90"/>
        <v>70.806585643630513</v>
      </c>
      <c r="I175" s="20">
        <f t="shared" si="90"/>
        <v>70.31275147157119</v>
      </c>
      <c r="J175" s="20">
        <f t="shared" si="90"/>
        <v>71.430596399635377</v>
      </c>
      <c r="K175" s="20">
        <f t="shared" si="90"/>
        <v>73.472222483704158</v>
      </c>
      <c r="L175" s="20">
        <f t="shared" si="90"/>
        <v>72.793819493122612</v>
      </c>
      <c r="M175" s="20">
        <f t="shared" si="90"/>
        <v>68.806303387996934</v>
      </c>
      <c r="N175" s="20">
        <f t="shared" si="90"/>
        <v>72.234331335585637</v>
      </c>
      <c r="O175" s="20">
        <f t="shared" si="90"/>
        <v>70.232784099922981</v>
      </c>
      <c r="P175" s="20">
        <f t="shared" si="90"/>
        <v>64.765500733348773</v>
      </c>
      <c r="Q175" s="20">
        <f t="shared" si="90"/>
        <v>63.645939346224921</v>
      </c>
    </row>
    <row r="176" spans="1:17" ht="12" customHeight="1" x14ac:dyDescent="0.25">
      <c r="A176" s="19" t="s">
        <v>66</v>
      </c>
      <c r="B176" s="18">
        <f t="shared" ref="B176:Q176" si="91">IF(B122=0,0,B122/B$17)</f>
        <v>0</v>
      </c>
      <c r="C176" s="18">
        <f t="shared" si="91"/>
        <v>0</v>
      </c>
      <c r="D176" s="18">
        <f t="shared" si="91"/>
        <v>0</v>
      </c>
      <c r="E176" s="18">
        <f t="shared" si="91"/>
        <v>0</v>
      </c>
      <c r="F176" s="18">
        <f t="shared" si="91"/>
        <v>0</v>
      </c>
      <c r="G176" s="18">
        <f t="shared" si="91"/>
        <v>0</v>
      </c>
      <c r="H176" s="18">
        <f t="shared" si="91"/>
        <v>0</v>
      </c>
      <c r="I176" s="18">
        <f t="shared" si="91"/>
        <v>0</v>
      </c>
      <c r="J176" s="18">
        <f t="shared" si="91"/>
        <v>0</v>
      </c>
      <c r="K176" s="18">
        <f t="shared" si="91"/>
        <v>0</v>
      </c>
      <c r="L176" s="18">
        <f t="shared" si="91"/>
        <v>0</v>
      </c>
      <c r="M176" s="18">
        <f t="shared" si="91"/>
        <v>0</v>
      </c>
      <c r="N176" s="18">
        <f t="shared" si="91"/>
        <v>0</v>
      </c>
      <c r="O176" s="18">
        <f t="shared" si="91"/>
        <v>0</v>
      </c>
      <c r="P176" s="18">
        <f t="shared" si="91"/>
        <v>0</v>
      </c>
      <c r="Q176" s="18">
        <f t="shared" si="91"/>
        <v>0</v>
      </c>
    </row>
  </sheetData>
  <pageMargins left="0.39370078740157483" right="0.39370078740157483" top="0.39370078740157483" bottom="0.39370078740157483" header="0.31496062992125984" footer="0.31496062992125984"/>
  <pageSetup paperSize="9" scale="40" orientation="portrait" horizontalDpi="1200" verticalDpi="1200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tabColor theme="6" tint="0.39997558519241921"/>
    <pageSetUpPr fitToPage="1"/>
  </sheetPr>
  <dimension ref="A1:Q35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3" sqref="B3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224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116</v>
      </c>
      <c r="B3" s="93">
        <f t="shared" ref="B3:Q3" si="0">B4</f>
        <v>26333067</v>
      </c>
      <c r="C3" s="93">
        <f t="shared" si="0"/>
        <v>26565866</v>
      </c>
      <c r="D3" s="93">
        <f t="shared" si="0"/>
        <v>26803988</v>
      </c>
      <c r="E3" s="93">
        <f t="shared" si="0"/>
        <v>27040860</v>
      </c>
      <c r="F3" s="93">
        <f t="shared" si="0"/>
        <v>27273310.000000004</v>
      </c>
      <c r="G3" s="93">
        <f t="shared" si="0"/>
        <v>27328198</v>
      </c>
      <c r="H3" s="93">
        <f t="shared" si="0"/>
        <v>27732296</v>
      </c>
      <c r="I3" s="93">
        <f t="shared" si="0"/>
        <v>28000469</v>
      </c>
      <c r="J3" s="93">
        <f t="shared" si="0"/>
        <v>28498305.000000004</v>
      </c>
      <c r="K3" s="93">
        <f t="shared" si="0"/>
        <v>28702152.999999996</v>
      </c>
      <c r="L3" s="93">
        <f t="shared" si="0"/>
        <v>29047105</v>
      </c>
      <c r="M3" s="93">
        <f t="shared" si="0"/>
        <v>29138439.999999985</v>
      </c>
      <c r="N3" s="93">
        <f t="shared" si="0"/>
        <v>29351160.999999996</v>
      </c>
      <c r="O3" s="93">
        <f t="shared" si="0"/>
        <v>29563024</v>
      </c>
      <c r="P3" s="93">
        <f t="shared" si="0"/>
        <v>29841099.999999993</v>
      </c>
      <c r="Q3" s="93">
        <f t="shared" si="0"/>
        <v>30243697.999999993</v>
      </c>
    </row>
    <row r="4" spans="1:17" ht="12.95" customHeight="1" x14ac:dyDescent="0.25">
      <c r="A4" s="89" t="s">
        <v>65</v>
      </c>
      <c r="B4" s="88">
        <f t="shared" ref="B4" si="1">SUM(B5:B13)</f>
        <v>26333067</v>
      </c>
      <c r="C4" s="88">
        <f t="shared" ref="C4:Q4" si="2">SUM(C5:C13)</f>
        <v>26565866</v>
      </c>
      <c r="D4" s="88">
        <f t="shared" si="2"/>
        <v>26803988</v>
      </c>
      <c r="E4" s="88">
        <f t="shared" si="2"/>
        <v>27040860</v>
      </c>
      <c r="F4" s="88">
        <f t="shared" si="2"/>
        <v>27273310.000000004</v>
      </c>
      <c r="G4" s="88">
        <f t="shared" si="2"/>
        <v>27328198</v>
      </c>
      <c r="H4" s="88">
        <f t="shared" si="2"/>
        <v>27732296</v>
      </c>
      <c r="I4" s="88">
        <f t="shared" si="2"/>
        <v>28000469</v>
      </c>
      <c r="J4" s="88">
        <f t="shared" si="2"/>
        <v>28498305.000000004</v>
      </c>
      <c r="K4" s="88">
        <f t="shared" si="2"/>
        <v>28702152.999999996</v>
      </c>
      <c r="L4" s="88">
        <f t="shared" si="2"/>
        <v>29047105</v>
      </c>
      <c r="M4" s="88">
        <f t="shared" si="2"/>
        <v>29138439.999999985</v>
      </c>
      <c r="N4" s="88">
        <f t="shared" si="2"/>
        <v>29351160.999999996</v>
      </c>
      <c r="O4" s="88">
        <f t="shared" si="2"/>
        <v>29563024</v>
      </c>
      <c r="P4" s="88">
        <f t="shared" si="2"/>
        <v>29841099.999999993</v>
      </c>
      <c r="Q4" s="88">
        <f t="shared" si="2"/>
        <v>30243697.999999993</v>
      </c>
    </row>
    <row r="5" spans="1:17" ht="12" customHeight="1" x14ac:dyDescent="0.25">
      <c r="A5" s="87" t="s">
        <v>58</v>
      </c>
      <c r="B5" s="86">
        <v>476754</v>
      </c>
      <c r="C5" s="86">
        <v>437579</v>
      </c>
      <c r="D5" s="86">
        <v>316463</v>
      </c>
      <c r="E5" s="86">
        <v>307184</v>
      </c>
      <c r="F5" s="86">
        <v>283759</v>
      </c>
      <c r="G5" s="86">
        <v>276750</v>
      </c>
      <c r="H5" s="86">
        <v>275919.99999999994</v>
      </c>
      <c r="I5" s="86">
        <v>275542</v>
      </c>
      <c r="J5" s="86">
        <v>271964</v>
      </c>
      <c r="K5" s="86">
        <v>166676.99999999997</v>
      </c>
      <c r="L5" s="86">
        <v>166414</v>
      </c>
      <c r="M5" s="86">
        <v>37083.999999999978</v>
      </c>
      <c r="N5" s="86">
        <v>36798.999999999993</v>
      </c>
      <c r="O5" s="86">
        <v>36444.999999999993</v>
      </c>
      <c r="P5" s="86">
        <v>34393.999999999985</v>
      </c>
      <c r="Q5" s="86">
        <v>34345.999999999985</v>
      </c>
    </row>
    <row r="6" spans="1:17" ht="12" customHeight="1" x14ac:dyDescent="0.25">
      <c r="A6" s="87" t="s">
        <v>84</v>
      </c>
      <c r="B6" s="86">
        <v>238390</v>
      </c>
      <c r="C6" s="86">
        <v>237585</v>
      </c>
      <c r="D6" s="86">
        <v>236204</v>
      </c>
      <c r="E6" s="86">
        <v>234867</v>
      </c>
      <c r="F6" s="86">
        <v>225073</v>
      </c>
      <c r="G6" s="86">
        <v>231932.99999999994</v>
      </c>
      <c r="H6" s="86">
        <v>248577.99999999994</v>
      </c>
      <c r="I6" s="86">
        <v>277818.99999999988</v>
      </c>
      <c r="J6" s="86">
        <v>278647</v>
      </c>
      <c r="K6" s="86">
        <v>282679.99999999988</v>
      </c>
      <c r="L6" s="86">
        <v>282916.99999999994</v>
      </c>
      <c r="M6" s="86">
        <v>293137.99999999983</v>
      </c>
      <c r="N6" s="86">
        <v>270508.99999999994</v>
      </c>
      <c r="O6" s="86">
        <v>265875.99999999994</v>
      </c>
      <c r="P6" s="86">
        <v>266605.99999999988</v>
      </c>
      <c r="Q6" s="86">
        <v>262257.99999999988</v>
      </c>
    </row>
    <row r="7" spans="1:17" ht="12" customHeight="1" x14ac:dyDescent="0.25">
      <c r="A7" s="87" t="s">
        <v>110</v>
      </c>
      <c r="B7" s="86">
        <v>6471901</v>
      </c>
      <c r="C7" s="86">
        <v>6446742</v>
      </c>
      <c r="D7" s="86">
        <v>6439326.9999999991</v>
      </c>
      <c r="E7" s="86">
        <v>6384604</v>
      </c>
      <c r="F7" s="86">
        <v>6365613.0000000009</v>
      </c>
      <c r="G7" s="86">
        <v>6343420.9999999991</v>
      </c>
      <c r="H7" s="86">
        <v>6154310.9999999981</v>
      </c>
      <c r="I7" s="86">
        <v>6104407.9999999991</v>
      </c>
      <c r="J7" s="86">
        <v>6103480</v>
      </c>
      <c r="K7" s="86">
        <v>6105239.9999999972</v>
      </c>
      <c r="L7" s="86">
        <v>6059790.9999999991</v>
      </c>
      <c r="M7" s="86">
        <v>6066879.9999999963</v>
      </c>
      <c r="N7" s="86">
        <v>5880481.9999999991</v>
      </c>
      <c r="O7" s="86">
        <v>6020679.9999999981</v>
      </c>
      <c r="P7" s="86">
        <v>6265373.9999999981</v>
      </c>
      <c r="Q7" s="86">
        <v>6284354.9999999981</v>
      </c>
    </row>
    <row r="8" spans="1:17" ht="12" customHeight="1" x14ac:dyDescent="0.25">
      <c r="A8" s="87" t="s">
        <v>109</v>
      </c>
      <c r="B8" s="86">
        <v>9578634</v>
      </c>
      <c r="C8" s="86">
        <v>9749452</v>
      </c>
      <c r="D8" s="86">
        <v>9870373</v>
      </c>
      <c r="E8" s="86">
        <v>10214015</v>
      </c>
      <c r="F8" s="86">
        <v>10533562.000000002</v>
      </c>
      <c r="G8" s="86">
        <v>10628637.000000002</v>
      </c>
      <c r="H8" s="86">
        <v>11197900.000000002</v>
      </c>
      <c r="I8" s="86">
        <v>10856545.000000002</v>
      </c>
      <c r="J8" s="86">
        <v>11456781.000000004</v>
      </c>
      <c r="K8" s="86">
        <v>11896057</v>
      </c>
      <c r="L8" s="86">
        <v>11245567</v>
      </c>
      <c r="M8" s="86">
        <v>11237334.999999996</v>
      </c>
      <c r="N8" s="86">
        <v>11679684.999999998</v>
      </c>
      <c r="O8" s="86">
        <v>11226380</v>
      </c>
      <c r="P8" s="86">
        <v>10541005.999999996</v>
      </c>
      <c r="Q8" s="86">
        <v>10374919.999999998</v>
      </c>
    </row>
    <row r="9" spans="1:17" ht="12" customHeight="1" x14ac:dyDescent="0.25">
      <c r="A9" s="87" t="s">
        <v>55</v>
      </c>
      <c r="B9" s="86">
        <v>4763538</v>
      </c>
      <c r="C9" s="86">
        <v>4570242</v>
      </c>
      <c r="D9" s="86">
        <v>4567387</v>
      </c>
      <c r="E9" s="86">
        <v>4564948</v>
      </c>
      <c r="F9" s="86">
        <v>4539514</v>
      </c>
      <c r="G9" s="86">
        <v>4505859</v>
      </c>
      <c r="H9" s="86">
        <v>4376880</v>
      </c>
      <c r="I9" s="86">
        <v>4704508.9999999991</v>
      </c>
      <c r="J9" s="86">
        <v>4714578</v>
      </c>
      <c r="K9" s="86">
        <v>4989163.9999999991</v>
      </c>
      <c r="L9" s="86">
        <v>5648168</v>
      </c>
      <c r="M9" s="86">
        <v>5713025.9999999963</v>
      </c>
      <c r="N9" s="86">
        <v>6118755.9999999991</v>
      </c>
      <c r="O9" s="86">
        <v>6506055</v>
      </c>
      <c r="P9" s="86">
        <v>6656647.9999999981</v>
      </c>
      <c r="Q9" s="86">
        <v>6831491.9999999981</v>
      </c>
    </row>
    <row r="10" spans="1:17" ht="12" customHeight="1" x14ac:dyDescent="0.25">
      <c r="A10" s="87" t="s">
        <v>79</v>
      </c>
      <c r="B10" s="86">
        <v>140145</v>
      </c>
      <c r="C10" s="86">
        <v>137467</v>
      </c>
      <c r="D10" s="86">
        <v>137045</v>
      </c>
      <c r="E10" s="86">
        <v>136225</v>
      </c>
      <c r="F10" s="86">
        <v>131670.99999999997</v>
      </c>
      <c r="G10" s="86">
        <v>16057.999999999996</v>
      </c>
      <c r="H10" s="86">
        <v>16950.999999999996</v>
      </c>
      <c r="I10" s="86">
        <v>18746.999999999996</v>
      </c>
      <c r="J10" s="86">
        <v>18783</v>
      </c>
      <c r="K10" s="86">
        <v>18845.999999999996</v>
      </c>
      <c r="L10" s="86">
        <v>18882.999999999996</v>
      </c>
      <c r="M10" s="86">
        <v>27335.999999999978</v>
      </c>
      <c r="N10" s="86">
        <v>27511.999999999989</v>
      </c>
      <c r="O10" s="86">
        <v>27676.999999999989</v>
      </c>
      <c r="P10" s="86">
        <v>31050.999999999982</v>
      </c>
      <c r="Q10" s="86">
        <v>30188.999999999985</v>
      </c>
    </row>
    <row r="11" spans="1:17" ht="12" customHeight="1" x14ac:dyDescent="0.25">
      <c r="A11" s="87" t="s">
        <v>61</v>
      </c>
      <c r="B11" s="86">
        <v>1752966</v>
      </c>
      <c r="C11" s="86">
        <v>2008536</v>
      </c>
      <c r="D11" s="86">
        <v>2215352</v>
      </c>
      <c r="E11" s="86">
        <v>2104995</v>
      </c>
      <c r="F11" s="86">
        <v>2056038.0000000002</v>
      </c>
      <c r="G11" s="86">
        <v>2161142</v>
      </c>
      <c r="H11" s="86">
        <v>2157887.9999999995</v>
      </c>
      <c r="I11" s="86">
        <v>2374924.9999999995</v>
      </c>
      <c r="J11" s="86">
        <v>2212652</v>
      </c>
      <c r="K11" s="86">
        <v>1776455.9999999998</v>
      </c>
      <c r="L11" s="86">
        <v>2107189</v>
      </c>
      <c r="M11" s="86">
        <v>2213016.9999999986</v>
      </c>
      <c r="N11" s="86">
        <v>1614516.0000000002</v>
      </c>
      <c r="O11" s="86">
        <v>1549800</v>
      </c>
      <c r="P11" s="86">
        <v>1931252.9999999988</v>
      </c>
      <c r="Q11" s="86">
        <v>2029912.9999999986</v>
      </c>
    </row>
    <row r="12" spans="1:17" ht="12" customHeight="1" x14ac:dyDescent="0.25">
      <c r="A12" s="87" t="s">
        <v>115</v>
      </c>
      <c r="B12" s="86">
        <v>244916</v>
      </c>
      <c r="C12" s="86">
        <v>279767</v>
      </c>
      <c r="D12" s="86">
        <v>316900</v>
      </c>
      <c r="E12" s="86">
        <v>376455</v>
      </c>
      <c r="F12" s="86">
        <v>401055</v>
      </c>
      <c r="G12" s="86">
        <v>423489.99999999994</v>
      </c>
      <c r="H12" s="86">
        <v>484861.99999999988</v>
      </c>
      <c r="I12" s="86">
        <v>513749.99999999994</v>
      </c>
      <c r="J12" s="86">
        <v>576226</v>
      </c>
      <c r="K12" s="86">
        <v>611195.99999999988</v>
      </c>
      <c r="L12" s="86">
        <v>701097.00000000012</v>
      </c>
      <c r="M12" s="86">
        <v>775815.99999999965</v>
      </c>
      <c r="N12" s="86">
        <v>952343.99999999977</v>
      </c>
      <c r="O12" s="86">
        <v>1203723.9999999998</v>
      </c>
      <c r="P12" s="86">
        <v>1409738.9999999995</v>
      </c>
      <c r="Q12" s="86">
        <v>1712229.9999999993</v>
      </c>
    </row>
    <row r="13" spans="1:17" ht="12" customHeight="1" x14ac:dyDescent="0.25">
      <c r="A13" s="51" t="s">
        <v>114</v>
      </c>
      <c r="B13" s="92">
        <v>2665823</v>
      </c>
      <c r="C13" s="92">
        <v>2698496</v>
      </c>
      <c r="D13" s="92">
        <v>2704937.0000000005</v>
      </c>
      <c r="E13" s="92">
        <v>2717567.0000000009</v>
      </c>
      <c r="F13" s="92">
        <v>2737025</v>
      </c>
      <c r="G13" s="92">
        <v>2740907.9999999991</v>
      </c>
      <c r="H13" s="92">
        <v>2819005.9999999995</v>
      </c>
      <c r="I13" s="92">
        <v>2874223.9999999995</v>
      </c>
      <c r="J13" s="92">
        <v>2865193.9999999995</v>
      </c>
      <c r="K13" s="92">
        <v>2855837</v>
      </c>
      <c r="L13" s="92">
        <v>2817078.9999999995</v>
      </c>
      <c r="M13" s="92">
        <v>2774807.9999999981</v>
      </c>
      <c r="N13" s="92">
        <v>2770557.9999999995</v>
      </c>
      <c r="O13" s="92">
        <v>2726386.9999999995</v>
      </c>
      <c r="P13" s="92">
        <v>2705028.9999999991</v>
      </c>
      <c r="Q13" s="92">
        <v>2683994.9999999986</v>
      </c>
    </row>
    <row r="14" spans="1:17" ht="12" hidden="1" customHeight="1" x14ac:dyDescent="0.25">
      <c r="A14" s="91" t="s">
        <v>113</v>
      </c>
      <c r="B14" s="90">
        <f t="shared" ref="B14" si="3">SUM(B5:B11)</f>
        <v>23422328</v>
      </c>
      <c r="C14" s="90">
        <f t="shared" ref="C14:Q14" si="4">SUM(C5:C11)</f>
        <v>23587603</v>
      </c>
      <c r="D14" s="90">
        <f t="shared" si="4"/>
        <v>23782151</v>
      </c>
      <c r="E14" s="90">
        <f t="shared" si="4"/>
        <v>23946838</v>
      </c>
      <c r="F14" s="90">
        <f t="shared" si="4"/>
        <v>24135230.000000004</v>
      </c>
      <c r="G14" s="90">
        <f t="shared" si="4"/>
        <v>24163800</v>
      </c>
      <c r="H14" s="90">
        <f t="shared" si="4"/>
        <v>24428428</v>
      </c>
      <c r="I14" s="90">
        <f t="shared" si="4"/>
        <v>24612495</v>
      </c>
      <c r="J14" s="90">
        <f t="shared" si="4"/>
        <v>25056885.000000004</v>
      </c>
      <c r="K14" s="90">
        <f t="shared" si="4"/>
        <v>25235119.999999996</v>
      </c>
      <c r="L14" s="90">
        <f t="shared" si="4"/>
        <v>25528929</v>
      </c>
      <c r="M14" s="90">
        <f t="shared" si="4"/>
        <v>25587815.999999989</v>
      </c>
      <c r="N14" s="90">
        <f t="shared" si="4"/>
        <v>25628258.999999996</v>
      </c>
      <c r="O14" s="90">
        <f t="shared" si="4"/>
        <v>25632913</v>
      </c>
      <c r="P14" s="90">
        <f t="shared" si="4"/>
        <v>25726331.999999993</v>
      </c>
      <c r="Q14" s="90">
        <f t="shared" si="4"/>
        <v>25847472.999999993</v>
      </c>
    </row>
    <row r="15" spans="1:17" ht="12.95" customHeight="1" x14ac:dyDescent="0.25">
      <c r="A15" s="89" t="s">
        <v>112</v>
      </c>
      <c r="B15" s="88">
        <f t="shared" ref="B15:Q15" si="5">B16</f>
        <v>420434.2</v>
      </c>
      <c r="C15" s="88">
        <f t="shared" si="5"/>
        <v>440302.4</v>
      </c>
      <c r="D15" s="88">
        <f t="shared" si="5"/>
        <v>473606</v>
      </c>
      <c r="E15" s="88">
        <f t="shared" si="5"/>
        <v>492977</v>
      </c>
      <c r="F15" s="88">
        <f t="shared" si="5"/>
        <v>513201</v>
      </c>
      <c r="G15" s="88">
        <f t="shared" si="5"/>
        <v>544477</v>
      </c>
      <c r="H15" s="88">
        <f t="shared" si="5"/>
        <v>574433.4</v>
      </c>
      <c r="I15" s="88">
        <f t="shared" si="5"/>
        <v>603775.99999999988</v>
      </c>
      <c r="J15" s="88">
        <f t="shared" si="5"/>
        <v>644263.19999999995</v>
      </c>
      <c r="K15" s="88">
        <f t="shared" si="5"/>
        <v>684809.2</v>
      </c>
      <c r="L15" s="88">
        <f t="shared" si="5"/>
        <v>733293.39999999991</v>
      </c>
      <c r="M15" s="88">
        <f t="shared" si="5"/>
        <v>761640.19999999984</v>
      </c>
      <c r="N15" s="88">
        <f t="shared" si="5"/>
        <v>821239.8</v>
      </c>
      <c r="O15" s="88">
        <f t="shared" si="5"/>
        <v>941732.8</v>
      </c>
      <c r="P15" s="88">
        <f t="shared" si="5"/>
        <v>1022534.7999999998</v>
      </c>
      <c r="Q15" s="88">
        <f t="shared" si="5"/>
        <v>1162196.9999999998</v>
      </c>
    </row>
    <row r="16" spans="1:17" ht="12" customHeight="1" x14ac:dyDescent="0.25">
      <c r="A16" s="87" t="s">
        <v>111</v>
      </c>
      <c r="B16" s="86">
        <v>420434.2</v>
      </c>
      <c r="C16" s="86">
        <v>440302.4</v>
      </c>
      <c r="D16" s="86">
        <v>473606</v>
      </c>
      <c r="E16" s="86">
        <v>492977</v>
      </c>
      <c r="F16" s="86">
        <v>513201</v>
      </c>
      <c r="G16" s="86">
        <v>544477</v>
      </c>
      <c r="H16" s="86">
        <v>574433.4</v>
      </c>
      <c r="I16" s="86">
        <v>603775.99999999988</v>
      </c>
      <c r="J16" s="86">
        <v>644263.19999999995</v>
      </c>
      <c r="K16" s="86">
        <v>684809.2</v>
      </c>
      <c r="L16" s="86">
        <v>733293.39999999991</v>
      </c>
      <c r="M16" s="86">
        <v>761640.19999999984</v>
      </c>
      <c r="N16" s="86">
        <v>821239.8</v>
      </c>
      <c r="O16" s="86">
        <v>941732.8</v>
      </c>
      <c r="P16" s="86">
        <v>1022534.7999999998</v>
      </c>
      <c r="Q16" s="86">
        <v>1162196.9999999998</v>
      </c>
    </row>
    <row r="17" spans="1:17" ht="12.95" customHeight="1" x14ac:dyDescent="0.25">
      <c r="A17" s="89" t="s">
        <v>63</v>
      </c>
      <c r="B17" s="88">
        <f t="shared" ref="B17" si="6">SUM(B18:B25)</f>
        <v>26333067</v>
      </c>
      <c r="C17" s="88">
        <f t="shared" ref="C17:Q17" si="7">SUM(C18:C25)</f>
        <v>26565866</v>
      </c>
      <c r="D17" s="88">
        <f t="shared" si="7"/>
        <v>26803988</v>
      </c>
      <c r="E17" s="88">
        <f t="shared" si="7"/>
        <v>27040860</v>
      </c>
      <c r="F17" s="88">
        <f t="shared" si="7"/>
        <v>27273310.000000004</v>
      </c>
      <c r="G17" s="88">
        <f t="shared" si="7"/>
        <v>27328198</v>
      </c>
      <c r="H17" s="88">
        <f t="shared" si="7"/>
        <v>27732296</v>
      </c>
      <c r="I17" s="88">
        <f t="shared" si="7"/>
        <v>28000469</v>
      </c>
      <c r="J17" s="88">
        <f t="shared" si="7"/>
        <v>28498305</v>
      </c>
      <c r="K17" s="88">
        <f t="shared" si="7"/>
        <v>28702153</v>
      </c>
      <c r="L17" s="88">
        <f t="shared" si="7"/>
        <v>29047105</v>
      </c>
      <c r="M17" s="88">
        <f t="shared" si="7"/>
        <v>29138439.999999985</v>
      </c>
      <c r="N17" s="88">
        <f t="shared" si="7"/>
        <v>29351161</v>
      </c>
      <c r="O17" s="88">
        <f t="shared" si="7"/>
        <v>29563024</v>
      </c>
      <c r="P17" s="88">
        <f t="shared" si="7"/>
        <v>29841099.999999989</v>
      </c>
      <c r="Q17" s="88">
        <f t="shared" si="7"/>
        <v>30243697.999999993</v>
      </c>
    </row>
    <row r="18" spans="1:17" ht="12" customHeight="1" x14ac:dyDescent="0.25">
      <c r="A18" s="87" t="s">
        <v>58</v>
      </c>
      <c r="B18" s="86">
        <v>63540</v>
      </c>
      <c r="C18" s="86">
        <v>65361</v>
      </c>
      <c r="D18" s="86">
        <v>67524</v>
      </c>
      <c r="E18" s="86">
        <v>69978</v>
      </c>
      <c r="F18" s="86">
        <v>74348</v>
      </c>
      <c r="G18" s="86">
        <v>75899.999999999985</v>
      </c>
      <c r="H18" s="86">
        <v>84552.999999999971</v>
      </c>
      <c r="I18" s="86">
        <v>99297</v>
      </c>
      <c r="J18" s="86">
        <v>98241.999999999985</v>
      </c>
      <c r="K18" s="86">
        <v>82359.999999999971</v>
      </c>
      <c r="L18" s="86">
        <v>82270</v>
      </c>
      <c r="M18" s="86">
        <v>17771.999999999989</v>
      </c>
      <c r="N18" s="86">
        <v>18933.999999999996</v>
      </c>
      <c r="O18" s="86">
        <v>19465.999999999996</v>
      </c>
      <c r="P18" s="86">
        <v>19531.999999999993</v>
      </c>
      <c r="Q18" s="86">
        <v>20149.999999999989</v>
      </c>
    </row>
    <row r="19" spans="1:17" s="28" customFormat="1" ht="12" customHeight="1" x14ac:dyDescent="0.25">
      <c r="A19" s="87" t="s">
        <v>84</v>
      </c>
      <c r="B19" s="86">
        <v>3286809</v>
      </c>
      <c r="C19" s="86">
        <v>3284024</v>
      </c>
      <c r="D19" s="86">
        <v>3188737.0000000005</v>
      </c>
      <c r="E19" s="86">
        <v>3157703</v>
      </c>
      <c r="F19" s="86">
        <v>3142263</v>
      </c>
      <c r="G19" s="86">
        <v>2926843.9999999995</v>
      </c>
      <c r="H19" s="86">
        <v>2630567</v>
      </c>
      <c r="I19" s="86">
        <v>2486360.9999999995</v>
      </c>
      <c r="J19" s="86">
        <v>2263509</v>
      </c>
      <c r="K19" s="86">
        <v>2165518</v>
      </c>
      <c r="L19" s="86">
        <v>2155244</v>
      </c>
      <c r="M19" s="86">
        <v>1813145.9999999991</v>
      </c>
      <c r="N19" s="86">
        <v>1557143.9999999998</v>
      </c>
      <c r="O19" s="86">
        <v>1537484.9999999995</v>
      </c>
      <c r="P19" s="86">
        <v>1252441.9999999995</v>
      </c>
      <c r="Q19" s="86">
        <v>1247034.9999999995</v>
      </c>
    </row>
    <row r="20" spans="1:17" ht="12" customHeight="1" x14ac:dyDescent="0.25">
      <c r="A20" s="87" t="s">
        <v>110</v>
      </c>
      <c r="B20" s="86">
        <v>4314307</v>
      </c>
      <c r="C20" s="86">
        <v>4519201</v>
      </c>
      <c r="D20" s="86">
        <v>4520957</v>
      </c>
      <c r="E20" s="86">
        <v>4524626</v>
      </c>
      <c r="F20" s="86">
        <v>4531625.0000000009</v>
      </c>
      <c r="G20" s="86">
        <v>4562992</v>
      </c>
      <c r="H20" s="86">
        <v>4455527.9999999991</v>
      </c>
      <c r="I20" s="86">
        <v>4335892.9999999991</v>
      </c>
      <c r="J20" s="86">
        <v>4505486</v>
      </c>
      <c r="K20" s="86">
        <v>4524824.9999999981</v>
      </c>
      <c r="L20" s="86">
        <v>4548226</v>
      </c>
      <c r="M20" s="86">
        <v>4805809.9999999972</v>
      </c>
      <c r="N20" s="86">
        <v>4811593</v>
      </c>
      <c r="O20" s="86">
        <v>4860494.9999999981</v>
      </c>
      <c r="P20" s="86">
        <v>5100692.9999999981</v>
      </c>
      <c r="Q20" s="86">
        <v>5119934.9999999981</v>
      </c>
    </row>
    <row r="21" spans="1:17" ht="12" customHeight="1" x14ac:dyDescent="0.25">
      <c r="A21" s="87" t="s">
        <v>109</v>
      </c>
      <c r="B21" s="86">
        <v>8273718</v>
      </c>
      <c r="C21" s="86">
        <v>8278872.0000000009</v>
      </c>
      <c r="D21" s="86">
        <v>8772330</v>
      </c>
      <c r="E21" s="86">
        <v>8785636.0000000019</v>
      </c>
      <c r="F21" s="86">
        <v>9559205.0000000019</v>
      </c>
      <c r="G21" s="86">
        <v>9560319.0000000019</v>
      </c>
      <c r="H21" s="86">
        <v>10137421.000000002</v>
      </c>
      <c r="I21" s="86">
        <v>10143860.000000002</v>
      </c>
      <c r="J21" s="86">
        <v>10269556.000000004</v>
      </c>
      <c r="K21" s="86">
        <v>10655415</v>
      </c>
      <c r="L21" s="86">
        <v>10670048</v>
      </c>
      <c r="M21" s="86">
        <v>10684439.999999996</v>
      </c>
      <c r="N21" s="86">
        <v>11199180.999999998</v>
      </c>
      <c r="O21" s="86">
        <v>10830169</v>
      </c>
      <c r="P21" s="86">
        <v>10118385.999999996</v>
      </c>
      <c r="Q21" s="86">
        <v>10095510.999999998</v>
      </c>
    </row>
    <row r="22" spans="1:17" ht="12" customHeight="1" x14ac:dyDescent="0.25">
      <c r="A22" s="87" t="s">
        <v>55</v>
      </c>
      <c r="B22" s="86">
        <v>1448039</v>
      </c>
      <c r="C22" s="86">
        <v>1474691</v>
      </c>
      <c r="D22" s="86">
        <v>1496770</v>
      </c>
      <c r="E22" s="86">
        <v>1622033</v>
      </c>
      <c r="F22" s="86">
        <v>1655794</v>
      </c>
      <c r="G22" s="86">
        <v>1705697</v>
      </c>
      <c r="H22" s="86">
        <v>1758772.9999999998</v>
      </c>
      <c r="I22" s="86">
        <v>1943717</v>
      </c>
      <c r="J22" s="86">
        <v>1965751.9999999998</v>
      </c>
      <c r="K22" s="86">
        <v>2159696.9999999995</v>
      </c>
      <c r="L22" s="86">
        <v>2445509.9999999995</v>
      </c>
      <c r="M22" s="86">
        <v>2606986.9999999977</v>
      </c>
      <c r="N22" s="86">
        <v>2808214.9999999995</v>
      </c>
      <c r="O22" s="86">
        <v>3004839</v>
      </c>
      <c r="P22" s="86">
        <v>3123043.9999999986</v>
      </c>
      <c r="Q22" s="86">
        <v>3221453.9999999995</v>
      </c>
    </row>
    <row r="23" spans="1:17" ht="12" customHeight="1" x14ac:dyDescent="0.25">
      <c r="A23" s="87" t="s">
        <v>79</v>
      </c>
      <c r="B23" s="86">
        <v>0</v>
      </c>
      <c r="C23" s="86">
        <v>0</v>
      </c>
      <c r="D23" s="86">
        <v>0</v>
      </c>
      <c r="E23" s="86">
        <v>0</v>
      </c>
      <c r="F23" s="86">
        <v>0</v>
      </c>
      <c r="G23" s="86">
        <v>0</v>
      </c>
      <c r="H23" s="86">
        <v>0</v>
      </c>
      <c r="I23" s="86">
        <v>0</v>
      </c>
      <c r="J23" s="86">
        <v>0</v>
      </c>
      <c r="K23" s="86">
        <v>0</v>
      </c>
      <c r="L23" s="86">
        <v>0</v>
      </c>
      <c r="M23" s="86">
        <v>0</v>
      </c>
      <c r="N23" s="86">
        <v>0</v>
      </c>
      <c r="O23" s="86">
        <v>0</v>
      </c>
      <c r="P23" s="86">
        <v>0</v>
      </c>
      <c r="Q23" s="86">
        <v>0</v>
      </c>
    </row>
    <row r="24" spans="1:17" ht="12" customHeight="1" x14ac:dyDescent="0.25">
      <c r="A24" s="87" t="s">
        <v>61</v>
      </c>
      <c r="B24" s="86">
        <v>1513644</v>
      </c>
      <c r="C24" s="86">
        <v>1747501</v>
      </c>
      <c r="D24" s="86">
        <v>1935219</v>
      </c>
      <c r="E24" s="86">
        <v>1861959</v>
      </c>
      <c r="F24" s="86">
        <v>1833451.0000000002</v>
      </c>
      <c r="G24" s="86">
        <v>1973970</v>
      </c>
      <c r="H24" s="86">
        <v>1978729.9999999998</v>
      </c>
      <c r="I24" s="86">
        <v>2187382.9999999995</v>
      </c>
      <c r="J24" s="86">
        <v>2038978.9999999998</v>
      </c>
      <c r="K24" s="86">
        <v>1649068.9999999998</v>
      </c>
      <c r="L24" s="86">
        <v>1959027.9999999998</v>
      </c>
      <c r="M24" s="86">
        <v>2098953.9999999986</v>
      </c>
      <c r="N24" s="86">
        <v>1567915.0000000002</v>
      </c>
      <c r="O24" s="86">
        <v>1511893</v>
      </c>
      <c r="P24" s="86">
        <v>1897017.9999999988</v>
      </c>
      <c r="Q24" s="86">
        <v>2003765.9999999986</v>
      </c>
    </row>
    <row r="25" spans="1:17" ht="12" customHeight="1" x14ac:dyDescent="0.25">
      <c r="A25" s="51" t="s">
        <v>60</v>
      </c>
      <c r="B25" s="92">
        <v>7433010</v>
      </c>
      <c r="C25" s="92">
        <v>7196216</v>
      </c>
      <c r="D25" s="92">
        <v>6822451</v>
      </c>
      <c r="E25" s="92">
        <v>7018925</v>
      </c>
      <c r="F25" s="92">
        <v>6476624</v>
      </c>
      <c r="G25" s="92">
        <v>6522475.9999999981</v>
      </c>
      <c r="H25" s="92">
        <v>6686724</v>
      </c>
      <c r="I25" s="92">
        <v>6803957.9999999981</v>
      </c>
      <c r="J25" s="92">
        <v>7356780.9999999981</v>
      </c>
      <c r="K25" s="92">
        <v>7465268.9999999991</v>
      </c>
      <c r="L25" s="92">
        <v>7186778.9999999991</v>
      </c>
      <c r="M25" s="92">
        <v>7111330.9999999963</v>
      </c>
      <c r="N25" s="92">
        <v>7388178.9999999981</v>
      </c>
      <c r="O25" s="92">
        <v>7798677</v>
      </c>
      <c r="P25" s="92">
        <v>8329984.9999999972</v>
      </c>
      <c r="Q25" s="92">
        <v>8535846.9999999963</v>
      </c>
    </row>
    <row r="26" spans="1:17" ht="12" customHeight="1" x14ac:dyDescent="0.25">
      <c r="A26" s="91" t="s">
        <v>59</v>
      </c>
      <c r="B26" s="90">
        <v>468616</v>
      </c>
      <c r="C26" s="90">
        <v>470988</v>
      </c>
      <c r="D26" s="90">
        <v>473296</v>
      </c>
      <c r="E26" s="90">
        <v>491429</v>
      </c>
      <c r="F26" s="90">
        <v>508579.00000000006</v>
      </c>
      <c r="G26" s="90">
        <v>524592.99999999988</v>
      </c>
      <c r="H26" s="90">
        <v>696879.99999999988</v>
      </c>
      <c r="I26" s="90">
        <v>876719.99999999988</v>
      </c>
      <c r="J26" s="90">
        <v>1097752</v>
      </c>
      <c r="K26" s="90">
        <v>1260061.9999999998</v>
      </c>
      <c r="L26" s="90">
        <v>1398251.9999999998</v>
      </c>
      <c r="M26" s="90">
        <v>1689782.9999999993</v>
      </c>
      <c r="N26" s="90">
        <v>1700675.9999999998</v>
      </c>
      <c r="O26" s="90">
        <v>1744820.9999999998</v>
      </c>
      <c r="P26" s="90">
        <v>1881502.9999999995</v>
      </c>
      <c r="Q26" s="90">
        <v>1966781.9999999993</v>
      </c>
    </row>
    <row r="27" spans="1:17" ht="12.95" customHeight="1" x14ac:dyDescent="0.25">
      <c r="A27" s="89" t="s">
        <v>62</v>
      </c>
      <c r="B27" s="88">
        <f t="shared" ref="B27" si="8">SUM(B28:B32)</f>
        <v>26333067</v>
      </c>
      <c r="C27" s="88">
        <f t="shared" ref="C27:Q27" si="9">SUM(C28:C32)</f>
        <v>26565866</v>
      </c>
      <c r="D27" s="88">
        <f t="shared" si="9"/>
        <v>26803988</v>
      </c>
      <c r="E27" s="88">
        <f t="shared" si="9"/>
        <v>27040860</v>
      </c>
      <c r="F27" s="88">
        <f t="shared" si="9"/>
        <v>27273310</v>
      </c>
      <c r="G27" s="88">
        <f t="shared" si="9"/>
        <v>27328197.999999993</v>
      </c>
      <c r="H27" s="88">
        <f t="shared" si="9"/>
        <v>27732295.999999993</v>
      </c>
      <c r="I27" s="88">
        <f t="shared" si="9"/>
        <v>28000468.999999996</v>
      </c>
      <c r="J27" s="88">
        <f t="shared" si="9"/>
        <v>28498305</v>
      </c>
      <c r="K27" s="88">
        <f t="shared" si="9"/>
        <v>28702152.999999996</v>
      </c>
      <c r="L27" s="88">
        <f t="shared" si="9"/>
        <v>29047105</v>
      </c>
      <c r="M27" s="88">
        <f t="shared" si="9"/>
        <v>29138439.999999985</v>
      </c>
      <c r="N27" s="88">
        <f t="shared" si="9"/>
        <v>29351161</v>
      </c>
      <c r="O27" s="88">
        <f t="shared" si="9"/>
        <v>29563024.000000004</v>
      </c>
      <c r="P27" s="88">
        <f t="shared" si="9"/>
        <v>29841099.999999993</v>
      </c>
      <c r="Q27" s="88">
        <f t="shared" si="9"/>
        <v>30243697.999999993</v>
      </c>
    </row>
    <row r="28" spans="1:17" ht="12" customHeight="1" x14ac:dyDescent="0.25">
      <c r="A28" s="87" t="s">
        <v>58</v>
      </c>
      <c r="B28" s="86">
        <v>0</v>
      </c>
      <c r="C28" s="86">
        <v>0</v>
      </c>
      <c r="D28" s="86">
        <v>0</v>
      </c>
      <c r="E28" s="86">
        <v>0</v>
      </c>
      <c r="F28" s="86">
        <v>0</v>
      </c>
      <c r="G28" s="86">
        <v>0</v>
      </c>
      <c r="H28" s="86">
        <v>0</v>
      </c>
      <c r="I28" s="86">
        <v>0</v>
      </c>
      <c r="J28" s="86">
        <v>0</v>
      </c>
      <c r="K28" s="86">
        <v>0</v>
      </c>
      <c r="L28" s="86">
        <v>0</v>
      </c>
      <c r="M28" s="86">
        <v>0</v>
      </c>
      <c r="N28" s="86">
        <v>0</v>
      </c>
      <c r="O28" s="86">
        <v>0</v>
      </c>
      <c r="P28" s="86">
        <v>0</v>
      </c>
      <c r="Q28" s="86">
        <v>0</v>
      </c>
    </row>
    <row r="29" spans="1:17" s="28" customFormat="1" ht="12" customHeight="1" x14ac:dyDescent="0.25">
      <c r="A29" s="87" t="s">
        <v>84</v>
      </c>
      <c r="B29" s="86">
        <v>4667360</v>
      </c>
      <c r="C29" s="86">
        <v>4519087</v>
      </c>
      <c r="D29" s="86">
        <v>4471717</v>
      </c>
      <c r="E29" s="86">
        <v>4327609</v>
      </c>
      <c r="F29" s="86">
        <v>4298490</v>
      </c>
      <c r="G29" s="86">
        <v>4228030</v>
      </c>
      <c r="H29" s="86">
        <v>3969793.9999999991</v>
      </c>
      <c r="I29" s="86">
        <v>3955223.9999999991</v>
      </c>
      <c r="J29" s="86">
        <v>3862896.9999999995</v>
      </c>
      <c r="K29" s="86">
        <v>3860445.9999999991</v>
      </c>
      <c r="L29" s="86">
        <v>3854932.9999999995</v>
      </c>
      <c r="M29" s="86">
        <v>3688253.9999999981</v>
      </c>
      <c r="N29" s="86">
        <v>3551213.9999999991</v>
      </c>
      <c r="O29" s="86">
        <v>3529874.9999999991</v>
      </c>
      <c r="P29" s="86">
        <v>3187775.9999999991</v>
      </c>
      <c r="Q29" s="86">
        <v>3272811.9999999986</v>
      </c>
    </row>
    <row r="30" spans="1:17" ht="12" customHeight="1" x14ac:dyDescent="0.25">
      <c r="A30" s="87" t="s">
        <v>109</v>
      </c>
      <c r="B30" s="86">
        <v>6986855</v>
      </c>
      <c r="C30" s="86">
        <v>6991714</v>
      </c>
      <c r="D30" s="86">
        <v>7580177.9999999991</v>
      </c>
      <c r="E30" s="86">
        <v>7583855</v>
      </c>
      <c r="F30" s="86">
        <v>8388392</v>
      </c>
      <c r="G30" s="86">
        <v>8638175.9999999963</v>
      </c>
      <c r="H30" s="86">
        <v>9266606.9999999963</v>
      </c>
      <c r="I30" s="86">
        <v>9289745.9999999963</v>
      </c>
      <c r="J30" s="86">
        <v>9751345</v>
      </c>
      <c r="K30" s="86">
        <v>10239940.999999996</v>
      </c>
      <c r="L30" s="86">
        <v>10243793.999999998</v>
      </c>
      <c r="M30" s="86">
        <v>10325658.999999996</v>
      </c>
      <c r="N30" s="86">
        <v>10810018.000000002</v>
      </c>
      <c r="O30" s="86">
        <v>10489838.000000004</v>
      </c>
      <c r="P30" s="86">
        <v>9875787.9999999981</v>
      </c>
      <c r="Q30" s="86">
        <v>9842400</v>
      </c>
    </row>
    <row r="31" spans="1:17" ht="12" customHeight="1" x14ac:dyDescent="0.25">
      <c r="A31" s="87" t="s">
        <v>55</v>
      </c>
      <c r="B31" s="86">
        <v>0</v>
      </c>
      <c r="C31" s="86">
        <v>0</v>
      </c>
      <c r="D31" s="86">
        <v>0</v>
      </c>
      <c r="E31" s="86">
        <v>0</v>
      </c>
      <c r="F31" s="86">
        <v>0</v>
      </c>
      <c r="G31" s="86">
        <v>0</v>
      </c>
      <c r="H31" s="86">
        <v>0</v>
      </c>
      <c r="I31" s="86">
        <v>0</v>
      </c>
      <c r="J31" s="86">
        <v>0</v>
      </c>
      <c r="K31" s="86">
        <v>0</v>
      </c>
      <c r="L31" s="86">
        <v>0</v>
      </c>
      <c r="M31" s="86">
        <v>0</v>
      </c>
      <c r="N31" s="86">
        <v>0</v>
      </c>
      <c r="O31" s="86">
        <v>0</v>
      </c>
      <c r="P31" s="86">
        <v>0</v>
      </c>
      <c r="Q31" s="86">
        <v>0</v>
      </c>
    </row>
    <row r="32" spans="1:17" ht="12" customHeight="1" x14ac:dyDescent="0.25">
      <c r="A32" s="49" t="s">
        <v>60</v>
      </c>
      <c r="B32" s="85">
        <v>14678852</v>
      </c>
      <c r="C32" s="85">
        <v>15055065</v>
      </c>
      <c r="D32" s="85">
        <v>14752093</v>
      </c>
      <c r="E32" s="85">
        <v>15129396</v>
      </c>
      <c r="F32" s="85">
        <v>14586428</v>
      </c>
      <c r="G32" s="85">
        <v>14461991.999999998</v>
      </c>
      <c r="H32" s="85">
        <v>14495894.999999998</v>
      </c>
      <c r="I32" s="85">
        <v>14755499</v>
      </c>
      <c r="J32" s="85">
        <v>14884063.000000002</v>
      </c>
      <c r="K32" s="85">
        <v>14601766</v>
      </c>
      <c r="L32" s="85">
        <v>14948378</v>
      </c>
      <c r="M32" s="85">
        <v>15124526.999999993</v>
      </c>
      <c r="N32" s="85">
        <v>14989929</v>
      </c>
      <c r="O32" s="85">
        <v>15543311</v>
      </c>
      <c r="P32" s="85">
        <v>16777535.999999996</v>
      </c>
      <c r="Q32" s="85">
        <v>17128485.999999996</v>
      </c>
    </row>
    <row r="34" spans="2:2" ht="12" customHeight="1" x14ac:dyDescent="0.25">
      <c r="B34"/>
    </row>
    <row r="35" spans="2:2" ht="12" customHeight="1" x14ac:dyDescent="0.25">
      <c r="B35"/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225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/>
    </row>
    <row r="3" spans="1:17" ht="12.95" customHeight="1" x14ac:dyDescent="0.25">
      <c r="A3" s="94" t="s">
        <v>118</v>
      </c>
      <c r="B3" s="100">
        <f t="shared" ref="B3" si="0">SUM(B4,B15,B17,B27)</f>
        <v>37130.148499084957</v>
      </c>
      <c r="C3" s="100">
        <f t="shared" ref="C3:Q3" si="1">SUM(C4,C15,C17,C27)</f>
        <v>39222.255704706076</v>
      </c>
      <c r="D3" s="100">
        <f t="shared" si="1"/>
        <v>37480.331765130308</v>
      </c>
      <c r="E3" s="100">
        <f t="shared" si="1"/>
        <v>38868.872564549783</v>
      </c>
      <c r="F3" s="100">
        <f t="shared" si="1"/>
        <v>40358.315695153564</v>
      </c>
      <c r="G3" s="100">
        <f t="shared" si="1"/>
        <v>39120.356679677927</v>
      </c>
      <c r="H3" s="100">
        <f t="shared" si="1"/>
        <v>37955.14733672174</v>
      </c>
      <c r="I3" s="100">
        <f t="shared" si="1"/>
        <v>34451.568592763644</v>
      </c>
      <c r="J3" s="100">
        <f t="shared" si="1"/>
        <v>37519.585200042893</v>
      </c>
      <c r="K3" s="100">
        <f t="shared" si="1"/>
        <v>36559.008118893413</v>
      </c>
      <c r="L3" s="100">
        <f t="shared" si="1"/>
        <v>37695.127590543576</v>
      </c>
      <c r="M3" s="100">
        <f t="shared" si="1"/>
        <v>30296.364854592641</v>
      </c>
      <c r="N3" s="100">
        <f t="shared" si="1"/>
        <v>34309.44933293981</v>
      </c>
      <c r="O3" s="100">
        <f t="shared" si="1"/>
        <v>36203.861535252014</v>
      </c>
      <c r="P3" s="100">
        <f t="shared" si="1"/>
        <v>29287.427654917661</v>
      </c>
      <c r="Q3" s="100">
        <f t="shared" si="1"/>
        <v>30826.357061771272</v>
      </c>
    </row>
    <row r="4" spans="1:17" ht="12.95" customHeight="1" x14ac:dyDescent="0.25">
      <c r="A4" s="89" t="s">
        <v>65</v>
      </c>
      <c r="B4" s="96">
        <f t="shared" ref="B4" si="2">SUM(B5:B14)</f>
        <v>28640.142061867238</v>
      </c>
      <c r="C4" s="96">
        <f t="shared" ref="C4:Q4" si="3">SUM(C5:C14)</f>
        <v>30700.613779569969</v>
      </c>
      <c r="D4" s="96">
        <f t="shared" si="3"/>
        <v>28944.033085229927</v>
      </c>
      <c r="E4" s="96">
        <f t="shared" si="3"/>
        <v>30142.237882004301</v>
      </c>
      <c r="F4" s="96">
        <f t="shared" si="3"/>
        <v>31540.238275136046</v>
      </c>
      <c r="G4" s="96">
        <f t="shared" si="3"/>
        <v>30498.479229522465</v>
      </c>
      <c r="H4" s="96">
        <f t="shared" si="3"/>
        <v>29220.287777465055</v>
      </c>
      <c r="I4" s="96">
        <f t="shared" si="3"/>
        <v>25733.861373553777</v>
      </c>
      <c r="J4" s="96">
        <f t="shared" si="3"/>
        <v>28537.12646126562</v>
      </c>
      <c r="K4" s="96">
        <f t="shared" si="3"/>
        <v>27567.040995878731</v>
      </c>
      <c r="L4" s="96">
        <f t="shared" si="3"/>
        <v>28379.350325207772</v>
      </c>
      <c r="M4" s="96">
        <f t="shared" si="3"/>
        <v>21905.009002834508</v>
      </c>
      <c r="N4" s="96">
        <f t="shared" si="3"/>
        <v>24570.520280467514</v>
      </c>
      <c r="O4" s="96">
        <f t="shared" si="3"/>
        <v>26165.871289547384</v>
      </c>
      <c r="P4" s="96">
        <f t="shared" si="3"/>
        <v>19883.252753453122</v>
      </c>
      <c r="Q4" s="96">
        <f t="shared" si="3"/>
        <v>21200.698294110789</v>
      </c>
    </row>
    <row r="5" spans="1:17" ht="12" customHeight="1" x14ac:dyDescent="0.25">
      <c r="A5" s="87" t="s">
        <v>58</v>
      </c>
      <c r="B5" s="95">
        <v>601.36485145013671</v>
      </c>
      <c r="C5" s="95">
        <v>587.91759999999999</v>
      </c>
      <c r="D5" s="95">
        <v>398.7910599999999</v>
      </c>
      <c r="E5" s="95">
        <v>395.48871999999994</v>
      </c>
      <c r="F5" s="95">
        <v>380.80079999999992</v>
      </c>
      <c r="G5" s="95">
        <v>339.19315750853212</v>
      </c>
      <c r="H5" s="95">
        <v>327.40401000000003</v>
      </c>
      <c r="I5" s="95">
        <v>314.39985999999999</v>
      </c>
      <c r="J5" s="95">
        <v>317.00682</v>
      </c>
      <c r="K5" s="95">
        <v>176.00304999999992</v>
      </c>
      <c r="L5" s="95">
        <v>197.69969438874134</v>
      </c>
      <c r="M5" s="95">
        <v>32.727610073400008</v>
      </c>
      <c r="N5" s="95">
        <v>35.687296070499194</v>
      </c>
      <c r="O5" s="95">
        <v>37.007684423649927</v>
      </c>
      <c r="P5" s="95">
        <v>27.080431163556021</v>
      </c>
      <c r="Q5" s="95">
        <v>28.924670367062731</v>
      </c>
    </row>
    <row r="6" spans="1:17" ht="12" customHeight="1" x14ac:dyDescent="0.25">
      <c r="A6" s="87" t="s">
        <v>84</v>
      </c>
      <c r="B6" s="95">
        <v>252.77210472393014</v>
      </c>
      <c r="C6" s="95">
        <v>253.58569732885897</v>
      </c>
      <c r="D6" s="95">
        <v>254.45661368813836</v>
      </c>
      <c r="E6" s="95">
        <v>255.25912083292769</v>
      </c>
      <c r="F6" s="95">
        <v>254.97234909178951</v>
      </c>
      <c r="G6" s="95">
        <v>256.65629383571047</v>
      </c>
      <c r="H6" s="95">
        <v>259.33131133744763</v>
      </c>
      <c r="I6" s="95">
        <v>260.19304866005103</v>
      </c>
      <c r="J6" s="95">
        <v>267.29106449814674</v>
      </c>
      <c r="K6" s="95">
        <v>268.05954871343312</v>
      </c>
      <c r="L6" s="95">
        <v>267.64160136707432</v>
      </c>
      <c r="M6" s="95">
        <v>218.91442879193411</v>
      </c>
      <c r="N6" s="95">
        <v>218.5058415427367</v>
      </c>
      <c r="O6" s="95">
        <v>218.09417633024185</v>
      </c>
      <c r="P6" s="95">
        <v>181.68517890098636</v>
      </c>
      <c r="Q6" s="95">
        <v>181.71501073731045</v>
      </c>
    </row>
    <row r="7" spans="1:17" ht="12" customHeight="1" x14ac:dyDescent="0.25">
      <c r="A7" s="87" t="s">
        <v>110</v>
      </c>
      <c r="B7" s="95">
        <v>6965.6974160847476</v>
      </c>
      <c r="C7" s="95">
        <v>7972.5286654936981</v>
      </c>
      <c r="D7" s="95">
        <v>6868.7617325120582</v>
      </c>
      <c r="E7" s="95">
        <v>7347.1268886445177</v>
      </c>
      <c r="F7" s="95">
        <v>7229.0946707312241</v>
      </c>
      <c r="G7" s="95">
        <v>7206.7993749571497</v>
      </c>
      <c r="H7" s="95">
        <v>6538.1979659110793</v>
      </c>
      <c r="I7" s="95">
        <v>5471.629086312365</v>
      </c>
      <c r="J7" s="95">
        <v>6377.8960943215552</v>
      </c>
      <c r="K7" s="95">
        <v>6138.5751576017083</v>
      </c>
      <c r="L7" s="95">
        <v>5642.6680759082601</v>
      </c>
      <c r="M7" s="95">
        <v>4650.2027552439358</v>
      </c>
      <c r="N7" s="95">
        <v>4872.4975005480428</v>
      </c>
      <c r="O7" s="95">
        <v>5219.4389293469612</v>
      </c>
      <c r="P7" s="95">
        <v>4245.9491740761368</v>
      </c>
      <c r="Q7" s="95">
        <v>4456.0214338685228</v>
      </c>
    </row>
    <row r="8" spans="1:17" ht="12" customHeight="1" x14ac:dyDescent="0.25">
      <c r="A8" s="87" t="s">
        <v>109</v>
      </c>
      <c r="B8" s="95">
        <v>9920.3236001458736</v>
      </c>
      <c r="C8" s="95">
        <v>10230.343450506623</v>
      </c>
      <c r="D8" s="95">
        <v>10351.726737920591</v>
      </c>
      <c r="E8" s="95">
        <v>10318.411231168326</v>
      </c>
      <c r="F8" s="95">
        <v>11648.964133428139</v>
      </c>
      <c r="G8" s="95">
        <v>11329.074285268483</v>
      </c>
      <c r="H8" s="95">
        <v>11315.513944086748</v>
      </c>
      <c r="I8" s="95">
        <v>9692.3836072229369</v>
      </c>
      <c r="J8" s="95">
        <v>10673.030556229665</v>
      </c>
      <c r="K8" s="95">
        <v>10684.528106560887</v>
      </c>
      <c r="L8" s="95">
        <v>10458.06917767807</v>
      </c>
      <c r="M8" s="95">
        <v>8077.4015845539952</v>
      </c>
      <c r="N8" s="95">
        <v>9088.3347352565634</v>
      </c>
      <c r="O8" s="95">
        <v>9160.3343850851925</v>
      </c>
      <c r="P8" s="95">
        <v>6721.0859423950133</v>
      </c>
      <c r="Q8" s="95">
        <v>6942.3695909830694</v>
      </c>
    </row>
    <row r="9" spans="1:17" ht="12" customHeight="1" x14ac:dyDescent="0.25">
      <c r="A9" s="87" t="s">
        <v>55</v>
      </c>
      <c r="B9" s="95">
        <v>6299.3377132225296</v>
      </c>
      <c r="C9" s="95">
        <v>6437.5529228606747</v>
      </c>
      <c r="D9" s="95">
        <v>5909.9034588793802</v>
      </c>
      <c r="E9" s="95">
        <v>6364.061459171221</v>
      </c>
      <c r="F9" s="95">
        <v>6386.7352578915934</v>
      </c>
      <c r="G9" s="95">
        <v>6192.499163759092</v>
      </c>
      <c r="H9" s="95">
        <v>5670.9481347359351</v>
      </c>
      <c r="I9" s="95">
        <v>5341.4600444278076</v>
      </c>
      <c r="J9" s="95">
        <v>5742.9778873776204</v>
      </c>
      <c r="K9" s="95">
        <v>5875.7513989286117</v>
      </c>
      <c r="L9" s="95">
        <v>6635.9205968249671</v>
      </c>
      <c r="M9" s="95">
        <v>5277.0382194005551</v>
      </c>
      <c r="N9" s="95">
        <v>6074.1214624327686</v>
      </c>
      <c r="O9" s="95">
        <v>6713.5457057562689</v>
      </c>
      <c r="P9" s="95">
        <v>5333.0862909612251</v>
      </c>
      <c r="Q9" s="95">
        <v>5691.3712815790796</v>
      </c>
    </row>
    <row r="10" spans="1:17" ht="12" customHeight="1" x14ac:dyDescent="0.25">
      <c r="A10" s="87" t="s">
        <v>79</v>
      </c>
      <c r="B10" s="95">
        <v>120.95159204449961</v>
      </c>
      <c r="C10" s="95">
        <v>119.01675000000002</v>
      </c>
      <c r="D10" s="95">
        <v>119.02387000000004</v>
      </c>
      <c r="E10" s="95">
        <v>119.99998999999997</v>
      </c>
      <c r="F10" s="95">
        <v>120.90081999999994</v>
      </c>
      <c r="G10" s="95">
        <v>14.402424464845003</v>
      </c>
      <c r="H10" s="95">
        <v>14.333939999999998</v>
      </c>
      <c r="I10" s="95">
        <v>14.386269999999998</v>
      </c>
      <c r="J10" s="95">
        <v>14.341820000000004</v>
      </c>
      <c r="K10" s="95">
        <v>14.331460000000005</v>
      </c>
      <c r="L10" s="95">
        <v>14.402407566638002</v>
      </c>
      <c r="M10" s="95">
        <v>17.746258309358346</v>
      </c>
      <c r="N10" s="95">
        <v>17.746598231390337</v>
      </c>
      <c r="O10" s="95">
        <v>17.746631692472643</v>
      </c>
      <c r="P10" s="95">
        <v>17.746250229293413</v>
      </c>
      <c r="Q10" s="95">
        <v>16.719220521926179</v>
      </c>
    </row>
    <row r="11" spans="1:17" ht="12" customHeight="1" x14ac:dyDescent="0.25">
      <c r="A11" s="87" t="s">
        <v>61</v>
      </c>
      <c r="B11" s="95">
        <v>1437.2438871277936</v>
      </c>
      <c r="C11" s="95">
        <v>1754.0946198250792</v>
      </c>
      <c r="D11" s="95">
        <v>1814.5895451877414</v>
      </c>
      <c r="E11" s="95">
        <v>1761.5710990236853</v>
      </c>
      <c r="F11" s="95">
        <v>1793.4632295958274</v>
      </c>
      <c r="G11" s="95">
        <v>1849.985154229588</v>
      </c>
      <c r="H11" s="95">
        <v>1725.4184797388389</v>
      </c>
      <c r="I11" s="95">
        <v>1664.7338632607434</v>
      </c>
      <c r="J11" s="95">
        <v>1676.4205997600357</v>
      </c>
      <c r="K11" s="95">
        <v>1297.1249581986135</v>
      </c>
      <c r="L11" s="95">
        <v>1534.9307494639384</v>
      </c>
      <c r="M11" s="95">
        <v>1275.4127567047001</v>
      </c>
      <c r="N11" s="95">
        <v>1010.6654142545729</v>
      </c>
      <c r="O11" s="95">
        <v>1020.5497891096787</v>
      </c>
      <c r="P11" s="95">
        <v>999.84004744773574</v>
      </c>
      <c r="Q11" s="95">
        <v>1106.8664724906776</v>
      </c>
    </row>
    <row r="12" spans="1:17" ht="12" customHeight="1" x14ac:dyDescent="0.25">
      <c r="A12" s="87" t="s">
        <v>115</v>
      </c>
      <c r="B12" s="95">
        <v>149.7304350083478</v>
      </c>
      <c r="C12" s="95">
        <v>180.47213339297775</v>
      </c>
      <c r="D12" s="95">
        <v>189.58403896287345</v>
      </c>
      <c r="E12" s="95">
        <v>226.38503567437473</v>
      </c>
      <c r="F12" s="95">
        <v>247.97646011258976</v>
      </c>
      <c r="G12" s="95">
        <v>249.83060882627601</v>
      </c>
      <c r="H12" s="95">
        <v>260.69566280496264</v>
      </c>
      <c r="I12" s="95">
        <v>235.69502154402505</v>
      </c>
      <c r="J12" s="95">
        <v>274.80763345972764</v>
      </c>
      <c r="K12" s="95">
        <v>271.09054132864281</v>
      </c>
      <c r="L12" s="95">
        <v>293.59512169819413</v>
      </c>
      <c r="M12" s="95">
        <v>238.43758301635637</v>
      </c>
      <c r="N12" s="95">
        <v>294.49736815233973</v>
      </c>
      <c r="O12" s="95">
        <v>360.07276038955973</v>
      </c>
      <c r="P12" s="95">
        <v>305.50973907912964</v>
      </c>
      <c r="Q12" s="95">
        <v>371.29725511364444</v>
      </c>
    </row>
    <row r="13" spans="1:17" ht="12" customHeight="1" x14ac:dyDescent="0.25">
      <c r="A13" s="51" t="s">
        <v>114</v>
      </c>
      <c r="B13" s="22">
        <v>2652.4812429430444</v>
      </c>
      <c r="C13" s="22">
        <v>2893.6824987672849</v>
      </c>
      <c r="D13" s="22">
        <v>2756.9526363909731</v>
      </c>
      <c r="E13" s="22">
        <v>2971.8014302192737</v>
      </c>
      <c r="F13" s="22">
        <v>3102.7074821142605</v>
      </c>
      <c r="G13" s="22">
        <v>2827.2999786941664</v>
      </c>
      <c r="H13" s="22">
        <v>2826.4015921776872</v>
      </c>
      <c r="I13" s="22">
        <v>2493.2766179020314</v>
      </c>
      <c r="J13" s="22">
        <v>2833.028727312339</v>
      </c>
      <c r="K13" s="22">
        <v>2584.3434637838313</v>
      </c>
      <c r="L13" s="22">
        <v>2857.5343480324527</v>
      </c>
      <c r="M13" s="22">
        <v>1932.3576102236448</v>
      </c>
      <c r="N13" s="22">
        <v>2476.6903171790941</v>
      </c>
      <c r="O13" s="22">
        <v>2765.310984570106</v>
      </c>
      <c r="P13" s="22">
        <v>1784.533685336168</v>
      </c>
      <c r="Q13" s="22">
        <v>2007.3698253121306</v>
      </c>
    </row>
    <row r="14" spans="1:17" ht="12" customHeight="1" x14ac:dyDescent="0.25">
      <c r="A14" s="99" t="s">
        <v>117</v>
      </c>
      <c r="B14" s="98">
        <v>240.23921911632942</v>
      </c>
      <c r="C14" s="98">
        <v>271.419441394773</v>
      </c>
      <c r="D14" s="98">
        <v>280.24339168817357</v>
      </c>
      <c r="E14" s="98">
        <v>382.13290726997468</v>
      </c>
      <c r="F14" s="98">
        <v>374.62307217062192</v>
      </c>
      <c r="G14" s="98">
        <v>232.73878797862059</v>
      </c>
      <c r="H14" s="98">
        <v>282.04273667235509</v>
      </c>
      <c r="I14" s="98">
        <v>245.70395422381557</v>
      </c>
      <c r="J14" s="98">
        <v>360.32525830652509</v>
      </c>
      <c r="K14" s="98">
        <v>257.23331076300349</v>
      </c>
      <c r="L14" s="98">
        <v>476.88855227943168</v>
      </c>
      <c r="M14" s="98">
        <v>184.77019651663068</v>
      </c>
      <c r="N14" s="98">
        <v>481.77374679950219</v>
      </c>
      <c r="O14" s="98">
        <v>653.77024284325046</v>
      </c>
      <c r="P14" s="98">
        <v>266.73601386387173</v>
      </c>
      <c r="Q14" s="98">
        <v>398.04353313736715</v>
      </c>
    </row>
    <row r="15" spans="1:17" ht="12.95" customHeight="1" x14ac:dyDescent="0.25">
      <c r="A15" s="89" t="s">
        <v>112</v>
      </c>
      <c r="B15" s="96">
        <f t="shared" ref="B15:Q15" si="4">B16</f>
        <v>35.375639742459342</v>
      </c>
      <c r="C15" s="96">
        <f t="shared" si="4"/>
        <v>36.200186613049368</v>
      </c>
      <c r="D15" s="96">
        <f t="shared" si="4"/>
        <v>37.863124101281308</v>
      </c>
      <c r="E15" s="96">
        <f t="shared" si="4"/>
        <v>38.487796821433179</v>
      </c>
      <c r="F15" s="96">
        <f t="shared" si="4"/>
        <v>39.165723677254555</v>
      </c>
      <c r="G15" s="96">
        <f t="shared" si="4"/>
        <v>40.510778260055687</v>
      </c>
      <c r="H15" s="96">
        <f t="shared" si="4"/>
        <v>41.577505163322726</v>
      </c>
      <c r="I15" s="96">
        <f t="shared" si="4"/>
        <v>42.461852583845307</v>
      </c>
      <c r="J15" s="96">
        <f t="shared" si="4"/>
        <v>43.886481582515948</v>
      </c>
      <c r="K15" s="96">
        <f t="shared" si="4"/>
        <v>44.886043360452042</v>
      </c>
      <c r="L15" s="96">
        <f t="shared" si="4"/>
        <v>45.841065132005831</v>
      </c>
      <c r="M15" s="96">
        <f t="shared" si="4"/>
        <v>45.034580755532389</v>
      </c>
      <c r="N15" s="96">
        <f t="shared" si="4"/>
        <v>46.52428817997815</v>
      </c>
      <c r="O15" s="96">
        <f t="shared" si="4"/>
        <v>50.738628475703074</v>
      </c>
      <c r="P15" s="96">
        <f t="shared" si="4"/>
        <v>50.884625675643967</v>
      </c>
      <c r="Q15" s="96">
        <f t="shared" si="4"/>
        <v>54.871201196041113</v>
      </c>
    </row>
    <row r="16" spans="1:17" ht="12" customHeight="1" x14ac:dyDescent="0.25">
      <c r="A16" s="87" t="s">
        <v>111</v>
      </c>
      <c r="B16" s="97">
        <v>35.375639742459342</v>
      </c>
      <c r="C16" s="97">
        <v>36.200186613049368</v>
      </c>
      <c r="D16" s="97">
        <v>37.863124101281308</v>
      </c>
      <c r="E16" s="97">
        <v>38.487796821433179</v>
      </c>
      <c r="F16" s="97">
        <v>39.165723677254555</v>
      </c>
      <c r="G16" s="97">
        <v>40.510778260055687</v>
      </c>
      <c r="H16" s="97">
        <v>41.577505163322726</v>
      </c>
      <c r="I16" s="97">
        <v>42.461852583845307</v>
      </c>
      <c r="J16" s="97">
        <v>43.886481582515948</v>
      </c>
      <c r="K16" s="97">
        <v>44.886043360452042</v>
      </c>
      <c r="L16" s="97">
        <v>45.841065132005831</v>
      </c>
      <c r="M16" s="97">
        <v>45.034580755532389</v>
      </c>
      <c r="N16" s="97">
        <v>46.52428817997815</v>
      </c>
      <c r="O16" s="97">
        <v>50.738628475703074</v>
      </c>
      <c r="P16" s="97">
        <v>50.884625675643967</v>
      </c>
      <c r="Q16" s="97">
        <v>54.871201196041113</v>
      </c>
    </row>
    <row r="17" spans="1:17" ht="12.95" customHeight="1" x14ac:dyDescent="0.25">
      <c r="A17" s="89" t="s">
        <v>63</v>
      </c>
      <c r="B17" s="96">
        <f t="shared" ref="B17" si="5">SUM(B18:B26)</f>
        <v>5489.534067868145</v>
      </c>
      <c r="C17" s="96">
        <f t="shared" ref="C17:Q17" si="6">SUM(C18:C26)</f>
        <v>5531.8404283613663</v>
      </c>
      <c r="D17" s="96">
        <f t="shared" si="6"/>
        <v>5489.729812192847</v>
      </c>
      <c r="E17" s="96">
        <f t="shared" si="6"/>
        <v>5598.2581855196531</v>
      </c>
      <c r="F17" s="96">
        <f t="shared" si="6"/>
        <v>5652.1047107916747</v>
      </c>
      <c r="G17" s="96">
        <f t="shared" si="6"/>
        <v>5523.1360300963715</v>
      </c>
      <c r="H17" s="96">
        <f t="shared" si="6"/>
        <v>5556.5656643459588</v>
      </c>
      <c r="I17" s="96">
        <f t="shared" si="6"/>
        <v>5532.9610200269244</v>
      </c>
      <c r="J17" s="96">
        <f t="shared" si="6"/>
        <v>5666.0784595391906</v>
      </c>
      <c r="K17" s="96">
        <f t="shared" si="6"/>
        <v>5674.4183899317222</v>
      </c>
      <c r="L17" s="96">
        <f t="shared" si="6"/>
        <v>5847.8991826925139</v>
      </c>
      <c r="M17" s="96">
        <f t="shared" si="6"/>
        <v>5202.3865923541834</v>
      </c>
      <c r="N17" s="96">
        <f t="shared" si="6"/>
        <v>6216.7008614116357</v>
      </c>
      <c r="O17" s="96">
        <f t="shared" si="6"/>
        <v>6371.8356520509333</v>
      </c>
      <c r="P17" s="96">
        <f t="shared" si="6"/>
        <v>6019.5189361719049</v>
      </c>
      <c r="Q17" s="96">
        <f t="shared" si="6"/>
        <v>6131.1259646030139</v>
      </c>
    </row>
    <row r="18" spans="1:17" ht="12" customHeight="1" x14ac:dyDescent="0.25">
      <c r="A18" s="87" t="s">
        <v>58</v>
      </c>
      <c r="B18" s="95">
        <v>19.299999999999997</v>
      </c>
      <c r="C18" s="95">
        <v>19.799999999999994</v>
      </c>
      <c r="D18" s="95">
        <v>20.099999999999998</v>
      </c>
      <c r="E18" s="95">
        <v>20.799999999999997</v>
      </c>
      <c r="F18" s="95">
        <v>22.1</v>
      </c>
      <c r="G18" s="95">
        <v>22.299999999999997</v>
      </c>
      <c r="H18" s="95">
        <v>24.5</v>
      </c>
      <c r="I18" s="95">
        <v>28.499999999999996</v>
      </c>
      <c r="J18" s="95">
        <v>28</v>
      </c>
      <c r="K18" s="95">
        <v>21.999999999999996</v>
      </c>
      <c r="L18" s="95">
        <v>24.999999999999993</v>
      </c>
      <c r="M18" s="95">
        <v>4.5847693929857325</v>
      </c>
      <c r="N18" s="95">
        <v>5.5401270695296061</v>
      </c>
      <c r="O18" s="95">
        <v>5.6489029583329673</v>
      </c>
      <c r="P18" s="95">
        <v>5.5518988831318161</v>
      </c>
      <c r="Q18" s="95">
        <v>5.6502655238458477</v>
      </c>
    </row>
    <row r="19" spans="1:17" s="28" customFormat="1" ht="12" customHeight="1" x14ac:dyDescent="0.25">
      <c r="A19" s="87" t="s">
        <v>84</v>
      </c>
      <c r="B19" s="95">
        <v>720.92860046165424</v>
      </c>
      <c r="C19" s="95">
        <v>718.56123026121429</v>
      </c>
      <c r="D19" s="95">
        <v>685.60694517384502</v>
      </c>
      <c r="E19" s="95">
        <v>677.82008947358293</v>
      </c>
      <c r="F19" s="95">
        <v>674.42256711188156</v>
      </c>
      <c r="G19" s="95">
        <v>620.78944765501581</v>
      </c>
      <c r="H19" s="95">
        <v>549.11018205704829</v>
      </c>
      <c r="I19" s="95">
        <v>512.96849300805593</v>
      </c>
      <c r="J19" s="95">
        <v>462.5380515790186</v>
      </c>
      <c r="K19" s="95">
        <v>440.70125153354115</v>
      </c>
      <c r="L19" s="95">
        <v>436.1518779662286</v>
      </c>
      <c r="M19" s="95">
        <v>333.36436389175572</v>
      </c>
      <c r="N19" s="95">
        <v>326.74222176411524</v>
      </c>
      <c r="O19" s="95">
        <v>320.133924014473</v>
      </c>
      <c r="P19" s="95">
        <v>255.36016209042376</v>
      </c>
      <c r="Q19" s="95">
        <v>250.75659425759127</v>
      </c>
    </row>
    <row r="20" spans="1:17" ht="12" customHeight="1" x14ac:dyDescent="0.25">
      <c r="A20" s="87" t="s">
        <v>110</v>
      </c>
      <c r="B20" s="95">
        <v>973.33715512847607</v>
      </c>
      <c r="C20" s="95">
        <v>1044.0832745062994</v>
      </c>
      <c r="D20" s="95">
        <v>966.64610748794132</v>
      </c>
      <c r="E20" s="95">
        <v>1018.8590413554834</v>
      </c>
      <c r="F20" s="95">
        <v>978.33360926877617</v>
      </c>
      <c r="G20" s="95">
        <v>995.47174851473824</v>
      </c>
      <c r="H20" s="95">
        <v>956.62929408891853</v>
      </c>
      <c r="I20" s="95">
        <v>920.10963368763544</v>
      </c>
      <c r="J20" s="95">
        <v>989.01777567844397</v>
      </c>
      <c r="K20" s="95">
        <v>999.48075239829188</v>
      </c>
      <c r="L20" s="95">
        <v>915.4894330717334</v>
      </c>
      <c r="M20" s="95">
        <v>928.16976477900891</v>
      </c>
      <c r="N20" s="95">
        <v>1018.1602443947608</v>
      </c>
      <c r="O20" s="95">
        <v>1043.0523545529111</v>
      </c>
      <c r="P20" s="95">
        <v>1072.6408538976339</v>
      </c>
      <c r="Q20" s="95">
        <v>1062.4415853145235</v>
      </c>
    </row>
    <row r="21" spans="1:17" ht="12" customHeight="1" x14ac:dyDescent="0.25">
      <c r="A21" s="87" t="s">
        <v>109</v>
      </c>
      <c r="B21" s="95">
        <v>1763.223429191795</v>
      </c>
      <c r="C21" s="95">
        <v>1713.7949702135465</v>
      </c>
      <c r="D21" s="95">
        <v>1831.3249276914964</v>
      </c>
      <c r="E21" s="95">
        <v>1789.8471684645845</v>
      </c>
      <c r="F21" s="95">
        <v>1969.6204295233169</v>
      </c>
      <c r="G21" s="95">
        <v>1946.652261758855</v>
      </c>
      <c r="H21" s="95">
        <v>2041.4819990881981</v>
      </c>
      <c r="I21" s="95">
        <v>1993.2526641507086</v>
      </c>
      <c r="J21" s="95">
        <v>2014.5964079940031</v>
      </c>
      <c r="K21" s="95">
        <v>2120.8021081257561</v>
      </c>
      <c r="L21" s="95">
        <v>2049.5901211420214</v>
      </c>
      <c r="M21" s="95">
        <v>1872.6136613926403</v>
      </c>
      <c r="N21" s="95">
        <v>2259.0538396496668</v>
      </c>
      <c r="O21" s="95">
        <v>2169.8513473224234</v>
      </c>
      <c r="P21" s="95">
        <v>1987.0128192029722</v>
      </c>
      <c r="Q21" s="95">
        <v>1957.2765094388242</v>
      </c>
    </row>
    <row r="22" spans="1:17" ht="12" customHeight="1" x14ac:dyDescent="0.25">
      <c r="A22" s="87" t="s">
        <v>55</v>
      </c>
      <c r="B22" s="95">
        <v>381.13548789385811</v>
      </c>
      <c r="C22" s="95">
        <v>387.20365713932654</v>
      </c>
      <c r="D22" s="95">
        <v>386.18266112061906</v>
      </c>
      <c r="E22" s="95">
        <v>417.81503082878072</v>
      </c>
      <c r="F22" s="95">
        <v>426.45880210840619</v>
      </c>
      <c r="G22" s="95">
        <v>434.1379552844852</v>
      </c>
      <c r="H22" s="95">
        <v>440.55602526406358</v>
      </c>
      <c r="I22" s="95">
        <v>481.21697557218948</v>
      </c>
      <c r="J22" s="95">
        <v>482.03128262238039</v>
      </c>
      <c r="K22" s="95">
        <v>527.41995107138825</v>
      </c>
      <c r="L22" s="95">
        <v>593.87087982494791</v>
      </c>
      <c r="M22" s="95">
        <v>574.661901061084</v>
      </c>
      <c r="N22" s="95">
        <v>705.40174153828104</v>
      </c>
      <c r="O22" s="95">
        <v>747.88251003046889</v>
      </c>
      <c r="P22" s="95">
        <v>760.03972413385509</v>
      </c>
      <c r="Q22" s="95">
        <v>772.13163544781912</v>
      </c>
    </row>
    <row r="23" spans="1:17" ht="12" customHeight="1" x14ac:dyDescent="0.25">
      <c r="A23" s="87" t="s">
        <v>79</v>
      </c>
      <c r="B23" s="95">
        <v>0</v>
      </c>
      <c r="C23" s="95">
        <v>0</v>
      </c>
      <c r="D23" s="95">
        <v>0</v>
      </c>
      <c r="E23" s="95">
        <v>0</v>
      </c>
      <c r="F23" s="95">
        <v>0</v>
      </c>
      <c r="G23" s="95">
        <v>0</v>
      </c>
      <c r="H23" s="95">
        <v>0</v>
      </c>
      <c r="I23" s="95">
        <v>0</v>
      </c>
      <c r="J23" s="95">
        <v>0</v>
      </c>
      <c r="K23" s="95">
        <v>0</v>
      </c>
      <c r="L23" s="95">
        <v>0</v>
      </c>
      <c r="M23" s="95">
        <v>0</v>
      </c>
      <c r="N23" s="95">
        <v>0</v>
      </c>
      <c r="O23" s="95">
        <v>0</v>
      </c>
      <c r="P23" s="95">
        <v>0</v>
      </c>
      <c r="Q23" s="95">
        <v>0</v>
      </c>
    </row>
    <row r="24" spans="1:17" ht="12" customHeight="1" x14ac:dyDescent="0.25">
      <c r="A24" s="87" t="s">
        <v>61</v>
      </c>
      <c r="B24" s="95">
        <v>214.98685048695069</v>
      </c>
      <c r="C24" s="95">
        <v>248.35685845648555</v>
      </c>
      <c r="D24" s="95">
        <v>271.09528537226169</v>
      </c>
      <c r="E24" s="95">
        <v>261.203614967585</v>
      </c>
      <c r="F24" s="95">
        <v>257.95805533299006</v>
      </c>
      <c r="G24" s="95">
        <v>275.87873825491977</v>
      </c>
      <c r="H24" s="95">
        <v>271.7224196059467</v>
      </c>
      <c r="I24" s="95">
        <v>298.56072443944026</v>
      </c>
      <c r="J24" s="95">
        <v>276.65256462383064</v>
      </c>
      <c r="K24" s="95">
        <v>223.49231009564562</v>
      </c>
      <c r="L24" s="95">
        <v>264.87506033437802</v>
      </c>
      <c r="M24" s="95">
        <v>257.97730569748279</v>
      </c>
      <c r="N24" s="95">
        <v>220.22620126967968</v>
      </c>
      <c r="O24" s="95">
        <v>211.05907685000395</v>
      </c>
      <c r="P24" s="95">
        <v>261.43472877504888</v>
      </c>
      <c r="Q24" s="95">
        <v>271.20285831764937</v>
      </c>
    </row>
    <row r="25" spans="1:17" ht="12" customHeight="1" x14ac:dyDescent="0.25">
      <c r="A25" s="51" t="s">
        <v>60</v>
      </c>
      <c r="B25" s="22">
        <v>1395.9384900574703</v>
      </c>
      <c r="C25" s="22">
        <v>1379.840437784494</v>
      </c>
      <c r="D25" s="22">
        <v>1308.6738853466834</v>
      </c>
      <c r="E25" s="22">
        <v>1390.9132404296367</v>
      </c>
      <c r="F25" s="22">
        <v>1301.3112474463044</v>
      </c>
      <c r="G25" s="22">
        <v>1205.4304778240255</v>
      </c>
      <c r="H25" s="22">
        <v>1242.8657442417832</v>
      </c>
      <c r="I25" s="22">
        <v>1261.0521391688944</v>
      </c>
      <c r="J25" s="22">
        <v>1366.4423270415139</v>
      </c>
      <c r="K25" s="22">
        <v>1286.5224867070995</v>
      </c>
      <c r="L25" s="22">
        <v>1502.7565311941726</v>
      </c>
      <c r="M25" s="22">
        <v>1164.6873247825372</v>
      </c>
      <c r="N25" s="22">
        <v>1609.7077529775611</v>
      </c>
      <c r="O25" s="22">
        <v>1796.3198892962741</v>
      </c>
      <c r="P25" s="22">
        <v>1594.9097227247139</v>
      </c>
      <c r="Q25" s="22">
        <v>1726.2313571985105</v>
      </c>
    </row>
    <row r="26" spans="1:17" ht="12" customHeight="1" x14ac:dyDescent="0.25">
      <c r="A26" s="49" t="s">
        <v>59</v>
      </c>
      <c r="B26" s="18">
        <v>20.684054647941092</v>
      </c>
      <c r="C26" s="18">
        <v>20.2</v>
      </c>
      <c r="D26" s="18">
        <v>20.099999999999998</v>
      </c>
      <c r="E26" s="18">
        <v>21</v>
      </c>
      <c r="F26" s="18">
        <v>21.899999999999991</v>
      </c>
      <c r="G26" s="18">
        <v>22.475400804332349</v>
      </c>
      <c r="H26" s="18">
        <v>29.699999999999996</v>
      </c>
      <c r="I26" s="18">
        <v>37.300389999999993</v>
      </c>
      <c r="J26" s="18">
        <v>46.800049999999999</v>
      </c>
      <c r="K26" s="18">
        <v>53.999529999999986</v>
      </c>
      <c r="L26" s="18">
        <v>60.165279159032544</v>
      </c>
      <c r="M26" s="18">
        <v>66.327501356688742</v>
      </c>
      <c r="N26" s="18">
        <v>71.868732748041012</v>
      </c>
      <c r="O26" s="18">
        <v>77.887647026045926</v>
      </c>
      <c r="P26" s="18">
        <v>82.569026464125301</v>
      </c>
      <c r="Q26" s="18">
        <v>85.435159104250161</v>
      </c>
    </row>
    <row r="27" spans="1:17" ht="12.95" customHeight="1" x14ac:dyDescent="0.25">
      <c r="A27" s="89" t="s">
        <v>62</v>
      </c>
      <c r="B27" s="96">
        <f t="shared" ref="B27" si="7">SUM(B28:B32)</f>
        <v>2965.0967296071149</v>
      </c>
      <c r="C27" s="96">
        <f t="shared" ref="C27:Q27" si="8">SUM(C28:C32)</f>
        <v>2953.6013101616918</v>
      </c>
      <c r="D27" s="96">
        <f t="shared" si="8"/>
        <v>3008.7057436062523</v>
      </c>
      <c r="E27" s="96">
        <f t="shared" si="8"/>
        <v>3089.8887002043994</v>
      </c>
      <c r="F27" s="96">
        <f t="shared" si="8"/>
        <v>3126.8069855485865</v>
      </c>
      <c r="G27" s="96">
        <f t="shared" si="8"/>
        <v>3058.2306417990358</v>
      </c>
      <c r="H27" s="96">
        <f t="shared" si="8"/>
        <v>3136.7163897474056</v>
      </c>
      <c r="I27" s="96">
        <f t="shared" si="8"/>
        <v>3142.2843465991009</v>
      </c>
      <c r="J27" s="96">
        <f t="shared" si="8"/>
        <v>3272.4937976555639</v>
      </c>
      <c r="K27" s="96">
        <f t="shared" si="8"/>
        <v>3272.6626897225033</v>
      </c>
      <c r="L27" s="96">
        <f t="shared" si="8"/>
        <v>3422.0370175112839</v>
      </c>
      <c r="M27" s="96">
        <f t="shared" si="8"/>
        <v>3143.9346786484148</v>
      </c>
      <c r="N27" s="96">
        <f t="shared" si="8"/>
        <v>3475.7039028806821</v>
      </c>
      <c r="O27" s="96">
        <f t="shared" si="8"/>
        <v>3615.4159651779946</v>
      </c>
      <c r="P27" s="96">
        <f t="shared" si="8"/>
        <v>3333.7713396169888</v>
      </c>
      <c r="Q27" s="96">
        <f t="shared" si="8"/>
        <v>3439.6616018614268</v>
      </c>
    </row>
    <row r="28" spans="1:17" ht="12" customHeight="1" x14ac:dyDescent="0.25">
      <c r="A28" s="87" t="s">
        <v>58</v>
      </c>
      <c r="B28" s="95">
        <v>0</v>
      </c>
      <c r="C28" s="95">
        <v>0</v>
      </c>
      <c r="D28" s="95">
        <v>0</v>
      </c>
      <c r="E28" s="95">
        <v>0</v>
      </c>
      <c r="F28" s="95">
        <v>0</v>
      </c>
      <c r="G28" s="95">
        <v>0</v>
      </c>
      <c r="H28" s="95">
        <v>0</v>
      </c>
      <c r="I28" s="95">
        <v>0</v>
      </c>
      <c r="J28" s="95">
        <v>0</v>
      </c>
      <c r="K28" s="95">
        <v>0</v>
      </c>
      <c r="L28" s="95">
        <v>0</v>
      </c>
      <c r="M28" s="95">
        <v>0</v>
      </c>
      <c r="N28" s="95">
        <v>0</v>
      </c>
      <c r="O28" s="95">
        <v>0</v>
      </c>
      <c r="P28" s="95">
        <v>0</v>
      </c>
      <c r="Q28" s="95">
        <v>0</v>
      </c>
    </row>
    <row r="29" spans="1:17" s="28" customFormat="1" ht="12" customHeight="1" x14ac:dyDescent="0.25">
      <c r="A29" s="87" t="s">
        <v>84</v>
      </c>
      <c r="B29" s="95">
        <v>702.90262115476332</v>
      </c>
      <c r="C29" s="95">
        <v>671.45212240992635</v>
      </c>
      <c r="D29" s="95">
        <v>661.81087113801641</v>
      </c>
      <c r="E29" s="95">
        <v>631.40802969348942</v>
      </c>
      <c r="F29" s="95">
        <v>643.9101637963289</v>
      </c>
      <c r="G29" s="95">
        <v>620.07102566191713</v>
      </c>
      <c r="H29" s="95">
        <v>577.03420660550432</v>
      </c>
      <c r="I29" s="95">
        <v>578.26800833189259</v>
      </c>
      <c r="J29" s="95">
        <v>561.1583339228348</v>
      </c>
      <c r="K29" s="95">
        <v>554.72599975302569</v>
      </c>
      <c r="L29" s="95">
        <v>569.58944283520771</v>
      </c>
      <c r="M29" s="95">
        <v>511.25454736155592</v>
      </c>
      <c r="N29" s="95">
        <v>508.39723295497873</v>
      </c>
      <c r="O29" s="95">
        <v>505.52918055576447</v>
      </c>
      <c r="P29" s="95">
        <v>455.0933302321705</v>
      </c>
      <c r="Q29" s="95">
        <v>460.76628940723691</v>
      </c>
    </row>
    <row r="30" spans="1:17" ht="12" customHeight="1" x14ac:dyDescent="0.25">
      <c r="A30" s="87" t="s">
        <v>109</v>
      </c>
      <c r="B30" s="95">
        <v>977.89821097871061</v>
      </c>
      <c r="C30" s="95">
        <v>963.94594927983178</v>
      </c>
      <c r="D30" s="95">
        <v>1042.5524743879073</v>
      </c>
      <c r="E30" s="95">
        <v>1046.1272003670904</v>
      </c>
      <c r="F30" s="95">
        <v>1145.499727048546</v>
      </c>
      <c r="G30" s="95">
        <v>1176.3614607638467</v>
      </c>
      <c r="H30" s="95">
        <v>1257.0807568250516</v>
      </c>
      <c r="I30" s="95">
        <v>1254.8351486263552</v>
      </c>
      <c r="J30" s="95">
        <v>1315.3827457763352</v>
      </c>
      <c r="K30" s="95">
        <v>1388.9845553133541</v>
      </c>
      <c r="L30" s="95">
        <v>1363.2452589222357</v>
      </c>
      <c r="M30" s="95">
        <v>1328.458803999521</v>
      </c>
      <c r="N30" s="95">
        <v>1435.6807219024981</v>
      </c>
      <c r="O30" s="95">
        <v>1392.9494555127505</v>
      </c>
      <c r="P30" s="95">
        <v>1306.4039873278518</v>
      </c>
      <c r="Q30" s="95">
        <v>1283.3892717180706</v>
      </c>
    </row>
    <row r="31" spans="1:17" ht="12" customHeight="1" x14ac:dyDescent="0.25">
      <c r="A31" s="87" t="s">
        <v>55</v>
      </c>
      <c r="B31" s="95">
        <v>0</v>
      </c>
      <c r="C31" s="95">
        <v>0</v>
      </c>
      <c r="D31" s="95">
        <v>0</v>
      </c>
      <c r="E31" s="95">
        <v>0</v>
      </c>
      <c r="F31" s="95">
        <v>0</v>
      </c>
      <c r="G31" s="95">
        <v>0</v>
      </c>
      <c r="H31" s="95">
        <v>0</v>
      </c>
      <c r="I31" s="95">
        <v>0</v>
      </c>
      <c r="J31" s="95">
        <v>0</v>
      </c>
      <c r="K31" s="95">
        <v>0</v>
      </c>
      <c r="L31" s="95">
        <v>0</v>
      </c>
      <c r="M31" s="95">
        <v>0</v>
      </c>
      <c r="N31" s="95">
        <v>0</v>
      </c>
      <c r="O31" s="95">
        <v>0</v>
      </c>
      <c r="P31" s="95">
        <v>0</v>
      </c>
      <c r="Q31" s="95">
        <v>0</v>
      </c>
    </row>
    <row r="32" spans="1:17" ht="12" customHeight="1" x14ac:dyDescent="0.25">
      <c r="A32" s="49" t="s">
        <v>60</v>
      </c>
      <c r="B32" s="18">
        <v>1284.2958974736412</v>
      </c>
      <c r="C32" s="18">
        <v>1318.2032384719339</v>
      </c>
      <c r="D32" s="18">
        <v>1304.3423980803286</v>
      </c>
      <c r="E32" s="18">
        <v>1412.3534701438193</v>
      </c>
      <c r="F32" s="18">
        <v>1337.3970947037114</v>
      </c>
      <c r="G32" s="18">
        <v>1261.7981553732723</v>
      </c>
      <c r="H32" s="18">
        <v>1302.6014263168499</v>
      </c>
      <c r="I32" s="18">
        <v>1309.1811896408533</v>
      </c>
      <c r="J32" s="18">
        <v>1395.9527179563938</v>
      </c>
      <c r="K32" s="18">
        <v>1328.9521346561237</v>
      </c>
      <c r="L32" s="18">
        <v>1489.2023157538406</v>
      </c>
      <c r="M32" s="18">
        <v>1304.221327287338</v>
      </c>
      <c r="N32" s="18">
        <v>1531.625948023205</v>
      </c>
      <c r="O32" s="18">
        <v>1716.9373291094798</v>
      </c>
      <c r="P32" s="18">
        <v>1572.2740220569665</v>
      </c>
      <c r="Q32" s="18">
        <v>1695.5060407361195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226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119</v>
      </c>
      <c r="B3" s="100">
        <f t="shared" ref="B3:Q3" si="0">SUM(B4,B15,B17,B27)</f>
        <v>23041.256292009402</v>
      </c>
      <c r="C3" s="100">
        <f t="shared" si="0"/>
        <v>24576.996524509876</v>
      </c>
      <c r="D3" s="100">
        <f t="shared" si="0"/>
        <v>23731.894112365058</v>
      </c>
      <c r="E3" s="100">
        <f t="shared" si="0"/>
        <v>24806.449386432952</v>
      </c>
      <c r="F3" s="100">
        <f t="shared" si="0"/>
        <v>25945.398713763658</v>
      </c>
      <c r="G3" s="100">
        <f t="shared" si="0"/>
        <v>25237.369478067867</v>
      </c>
      <c r="H3" s="100">
        <f t="shared" si="0"/>
        <v>24768.411413205122</v>
      </c>
      <c r="I3" s="100">
        <f t="shared" si="0"/>
        <v>22636.003700457164</v>
      </c>
      <c r="J3" s="100">
        <f t="shared" si="0"/>
        <v>24947.315360046141</v>
      </c>
      <c r="K3" s="100">
        <f t="shared" si="0"/>
        <v>24349.57050757543</v>
      </c>
      <c r="L3" s="100">
        <f t="shared" si="0"/>
        <v>25496.014197404264</v>
      </c>
      <c r="M3" s="100">
        <f t="shared" si="0"/>
        <v>20514.269563669917</v>
      </c>
      <c r="N3" s="100">
        <f t="shared" si="0"/>
        <v>23589.259610732533</v>
      </c>
      <c r="O3" s="100">
        <f t="shared" si="0"/>
        <v>25299.320318313217</v>
      </c>
      <c r="P3" s="100">
        <f t="shared" si="0"/>
        <v>20528.399397779787</v>
      </c>
      <c r="Q3" s="100">
        <f t="shared" si="0"/>
        <v>22010.53726998327</v>
      </c>
    </row>
    <row r="4" spans="1:17" ht="12.95" customHeight="1" x14ac:dyDescent="0.25">
      <c r="A4" s="89" t="s">
        <v>65</v>
      </c>
      <c r="B4" s="96">
        <f t="shared" ref="B4:Q4" si="1">SUM(B5:B14)</f>
        <v>17898.480697146344</v>
      </c>
      <c r="C4" s="96">
        <f t="shared" si="1"/>
        <v>19372.237182656103</v>
      </c>
      <c r="D4" s="96">
        <f t="shared" si="1"/>
        <v>18496.184697470104</v>
      </c>
      <c r="E4" s="96">
        <f t="shared" si="1"/>
        <v>19396.089455018933</v>
      </c>
      <c r="F4" s="96">
        <f t="shared" si="1"/>
        <v>20486.017609289502</v>
      </c>
      <c r="G4" s="96">
        <f t="shared" si="1"/>
        <v>19883.081959786887</v>
      </c>
      <c r="H4" s="96">
        <f t="shared" si="1"/>
        <v>19291.59649421585</v>
      </c>
      <c r="I4" s="96">
        <f t="shared" si="1"/>
        <v>17115.522203762746</v>
      </c>
      <c r="J4" s="96">
        <f t="shared" si="1"/>
        <v>19194.257617232553</v>
      </c>
      <c r="K4" s="96">
        <f t="shared" si="1"/>
        <v>18608.366824773042</v>
      </c>
      <c r="L4" s="96">
        <f t="shared" si="1"/>
        <v>19439.365218791136</v>
      </c>
      <c r="M4" s="96">
        <f t="shared" si="1"/>
        <v>15065.249077378621</v>
      </c>
      <c r="N4" s="96">
        <f t="shared" si="1"/>
        <v>17196.270387481181</v>
      </c>
      <c r="O4" s="96">
        <f t="shared" si="1"/>
        <v>18606.189658648578</v>
      </c>
      <c r="P4" s="96">
        <f t="shared" si="1"/>
        <v>14223.600295793469</v>
      </c>
      <c r="Q4" s="96">
        <f t="shared" si="1"/>
        <v>15469.586750560993</v>
      </c>
    </row>
    <row r="5" spans="1:17" ht="12" customHeight="1" x14ac:dyDescent="0.25">
      <c r="A5" s="87" t="s">
        <v>58</v>
      </c>
      <c r="B5" s="95">
        <v>314.48437654690775</v>
      </c>
      <c r="C5" s="95">
        <v>307.452122369817</v>
      </c>
      <c r="D5" s="95">
        <v>208.54820093684728</v>
      </c>
      <c r="E5" s="95">
        <v>207.37879606012785</v>
      </c>
      <c r="F5" s="95">
        <v>199.92672177178378</v>
      </c>
      <c r="G5" s="95">
        <v>178.84114949128153</v>
      </c>
      <c r="H5" s="95">
        <v>173.65590746617394</v>
      </c>
      <c r="I5" s="95">
        <v>167.86555679326236</v>
      </c>
      <c r="J5" s="95">
        <v>170.41642722647481</v>
      </c>
      <c r="K5" s="95">
        <v>96.242049550975068</v>
      </c>
      <c r="L5" s="95">
        <v>109.6065687133454</v>
      </c>
      <c r="M5" s="95">
        <v>18.46665659837192</v>
      </c>
      <c r="N5" s="95">
        <v>20.138016814532492</v>
      </c>
      <c r="O5" s="95">
        <v>20.884866859080585</v>
      </c>
      <c r="P5" s="95">
        <v>15.290548869841343</v>
      </c>
      <c r="Q5" s="95">
        <v>16.332082754708964</v>
      </c>
    </row>
    <row r="6" spans="1:17" ht="12" customHeight="1" x14ac:dyDescent="0.25">
      <c r="A6" s="87" t="s">
        <v>84</v>
      </c>
      <c r="B6" s="95">
        <v>156.59127023768332</v>
      </c>
      <c r="C6" s="95">
        <v>157.85039940292222</v>
      </c>
      <c r="D6" s="95">
        <v>159.1805121411933</v>
      </c>
      <c r="E6" s="95">
        <v>160.53780061290416</v>
      </c>
      <c r="F6" s="95">
        <v>160.81508152888557</v>
      </c>
      <c r="G6" s="95">
        <v>163.33764221006024</v>
      </c>
      <c r="H6" s="95">
        <v>166.99466012784984</v>
      </c>
      <c r="I6" s="95">
        <v>169.85980946416566</v>
      </c>
      <c r="J6" s="95">
        <v>175.62094667981088</v>
      </c>
      <c r="K6" s="95">
        <v>177.42025845000921</v>
      </c>
      <c r="L6" s="95">
        <v>178.33842310535255</v>
      </c>
      <c r="M6" s="95">
        <v>147.15820167022778</v>
      </c>
      <c r="N6" s="95">
        <v>147.84723593384194</v>
      </c>
      <c r="O6" s="95">
        <v>148.57722086262712</v>
      </c>
      <c r="P6" s="95">
        <v>124.7722497873288</v>
      </c>
      <c r="Q6" s="95">
        <v>125.71967809852561</v>
      </c>
    </row>
    <row r="7" spans="1:17" ht="12" customHeight="1" x14ac:dyDescent="0.25">
      <c r="A7" s="87" t="s">
        <v>110</v>
      </c>
      <c r="B7" s="95">
        <v>4203.1369984001531</v>
      </c>
      <c r="C7" s="95">
        <v>4837.4560457197158</v>
      </c>
      <c r="D7" s="95">
        <v>4193.4532007730477</v>
      </c>
      <c r="E7" s="95">
        <v>4511.8055388291659</v>
      </c>
      <c r="F7" s="95">
        <v>4469.2423413422266</v>
      </c>
      <c r="G7" s="95">
        <v>4486.6338846081508</v>
      </c>
      <c r="H7" s="95">
        <v>4091.3980811011729</v>
      </c>
      <c r="I7" s="95">
        <v>3449.9856557184844</v>
      </c>
      <c r="J7" s="95">
        <v>4056.4527791901119</v>
      </c>
      <c r="K7" s="95">
        <v>3939.5576966442695</v>
      </c>
      <c r="L7" s="95">
        <v>3653.1983609884546</v>
      </c>
      <c r="M7" s="95">
        <v>3040.1099999234566</v>
      </c>
      <c r="N7" s="95">
        <v>3210.8096854312348</v>
      </c>
      <c r="O7" s="95">
        <v>3480.0381050309134</v>
      </c>
      <c r="P7" s="95">
        <v>2865.7505516225765</v>
      </c>
      <c r="Q7" s="95">
        <v>3038.1987608932322</v>
      </c>
    </row>
    <row r="8" spans="1:17" ht="12" customHeight="1" x14ac:dyDescent="0.25">
      <c r="A8" s="87" t="s">
        <v>109</v>
      </c>
      <c r="B8" s="95">
        <v>6385.0382496515913</v>
      </c>
      <c r="C8" s="95">
        <v>6620.4323562696254</v>
      </c>
      <c r="D8" s="95">
        <v>6734.851000063024</v>
      </c>
      <c r="E8" s="95">
        <v>6760.0994492888676</v>
      </c>
      <c r="F8" s="95">
        <v>7684.153009692066</v>
      </c>
      <c r="G8" s="95">
        <v>7514.987171558857</v>
      </c>
      <c r="H8" s="95">
        <v>7569.0400809989487</v>
      </c>
      <c r="I8" s="95">
        <v>6506.3837367215356</v>
      </c>
      <c r="J8" s="95">
        <v>7228.9786038414668</v>
      </c>
      <c r="K8" s="95">
        <v>7293.5130479505015</v>
      </c>
      <c r="L8" s="95">
        <v>7162.5143731436146</v>
      </c>
      <c r="M8" s="95">
        <v>5567.7130331371309</v>
      </c>
      <c r="N8" s="95">
        <v>6319.9513748261115</v>
      </c>
      <c r="O8" s="95">
        <v>6400.1059154350805</v>
      </c>
      <c r="P8" s="95">
        <v>4719.915945113642</v>
      </c>
      <c r="Q8" s="95">
        <v>4911.2088995123449</v>
      </c>
    </row>
    <row r="9" spans="1:17" ht="12" customHeight="1" x14ac:dyDescent="0.25">
      <c r="A9" s="87" t="s">
        <v>55</v>
      </c>
      <c r="B9" s="95">
        <v>3142.2031424963352</v>
      </c>
      <c r="C9" s="95">
        <v>3221.5779907372621</v>
      </c>
      <c r="D9" s="95">
        <v>2985.7583119105789</v>
      </c>
      <c r="E9" s="95">
        <v>3246.9513456385848</v>
      </c>
      <c r="F9" s="95">
        <v>3289.6302469467973</v>
      </c>
      <c r="G9" s="95">
        <v>3220.3938099400648</v>
      </c>
      <c r="H9" s="95">
        <v>2971.5860157214211</v>
      </c>
      <c r="I9" s="95">
        <v>2853.1348065247557</v>
      </c>
      <c r="J9" s="95">
        <v>3102.1452059877615</v>
      </c>
      <c r="K9" s="95">
        <v>3225.4360947485416</v>
      </c>
      <c r="L9" s="95">
        <v>3716.0512362849367</v>
      </c>
      <c r="M9" s="95">
        <v>2985.7551474410284</v>
      </c>
      <c r="N9" s="95">
        <v>3482.8849661133345</v>
      </c>
      <c r="O9" s="95">
        <v>3894.9859835530101</v>
      </c>
      <c r="P9" s="95">
        <v>3123.0244785369082</v>
      </c>
      <c r="Q9" s="95">
        <v>3363.1183623153211</v>
      </c>
    </row>
    <row r="10" spans="1:17" ht="12" customHeight="1" x14ac:dyDescent="0.25">
      <c r="A10" s="87" t="s">
        <v>79</v>
      </c>
      <c r="B10" s="95">
        <v>92.444881847349365</v>
      </c>
      <c r="C10" s="95">
        <v>91.288968635477062</v>
      </c>
      <c r="D10" s="95">
        <v>91.771747936109264</v>
      </c>
      <c r="E10" s="95">
        <v>93.020497638995437</v>
      </c>
      <c r="F10" s="95">
        <v>94.052665157774044</v>
      </c>
      <c r="G10" s="95">
        <v>12.020855554544202</v>
      </c>
      <c r="H10" s="95">
        <v>11.973775337451649</v>
      </c>
      <c r="I10" s="95">
        <v>12.041308322243777</v>
      </c>
      <c r="J10" s="95">
        <v>12.004682480294495</v>
      </c>
      <c r="K10" s="95">
        <v>11.997230954604291</v>
      </c>
      <c r="L10" s="95">
        <v>12.057478789546568</v>
      </c>
      <c r="M10" s="95">
        <v>15.042065004279195</v>
      </c>
      <c r="N10" s="95">
        <v>15.045276459572312</v>
      </c>
      <c r="O10" s="95">
        <v>15.048192924588596</v>
      </c>
      <c r="P10" s="95">
        <v>15.102510695612457</v>
      </c>
      <c r="Q10" s="95">
        <v>14.238473451685765</v>
      </c>
    </row>
    <row r="11" spans="1:17" ht="12" customHeight="1" x14ac:dyDescent="0.25">
      <c r="A11" s="87" t="s">
        <v>61</v>
      </c>
      <c r="B11" s="95">
        <v>1156.3202929758706</v>
      </c>
      <c r="C11" s="95">
        <v>1418.7431147220259</v>
      </c>
      <c r="D11" s="95">
        <v>1474.202648399561</v>
      </c>
      <c r="E11" s="95">
        <v>1431.8570002860372</v>
      </c>
      <c r="F11" s="95">
        <v>1460.087147064301</v>
      </c>
      <c r="G11" s="95">
        <v>1512.7452400690095</v>
      </c>
      <c r="H11" s="95">
        <v>1414.8255089082104</v>
      </c>
      <c r="I11" s="95">
        <v>1374.2964123874958</v>
      </c>
      <c r="J11" s="95">
        <v>1386.5255034807744</v>
      </c>
      <c r="K11" s="95">
        <v>1079.9969327122758</v>
      </c>
      <c r="L11" s="95">
        <v>1292.2283435064016</v>
      </c>
      <c r="M11" s="95">
        <v>1080.0882054746996</v>
      </c>
      <c r="N11" s="95">
        <v>865.20871226782106</v>
      </c>
      <c r="O11" s="95">
        <v>874.67380348737447</v>
      </c>
      <c r="P11" s="95">
        <v>861.81311359664016</v>
      </c>
      <c r="Q11" s="95">
        <v>955.22226316709191</v>
      </c>
    </row>
    <row r="12" spans="1:17" ht="12" customHeight="1" x14ac:dyDescent="0.25">
      <c r="A12" s="87" t="s">
        <v>115</v>
      </c>
      <c r="B12" s="95">
        <v>180.69620127825527</v>
      </c>
      <c r="C12" s="95">
        <v>221.15444965641723</v>
      </c>
      <c r="D12" s="95">
        <v>236.80447440785457</v>
      </c>
      <c r="E12" s="95">
        <v>291.11910474825737</v>
      </c>
      <c r="F12" s="95">
        <v>324.95409515598362</v>
      </c>
      <c r="G12" s="95">
        <v>334.60401142288794</v>
      </c>
      <c r="H12" s="95">
        <v>365.21134919992863</v>
      </c>
      <c r="I12" s="95">
        <v>340.33599087677192</v>
      </c>
      <c r="J12" s="95">
        <v>418.90774694012055</v>
      </c>
      <c r="K12" s="95">
        <v>430.10424875089973</v>
      </c>
      <c r="L12" s="95">
        <v>504.68147063021269</v>
      </c>
      <c r="M12" s="95">
        <v>437.06058859613483</v>
      </c>
      <c r="N12" s="95">
        <v>599.41040475474449</v>
      </c>
      <c r="O12" s="95">
        <v>808.36896908326662</v>
      </c>
      <c r="P12" s="95">
        <v>728.25417727929653</v>
      </c>
      <c r="Q12" s="95">
        <v>942.38436794463337</v>
      </c>
    </row>
    <row r="13" spans="1:17" ht="12" customHeight="1" x14ac:dyDescent="0.25">
      <c r="A13" s="51" t="s">
        <v>114</v>
      </c>
      <c r="B13" s="22">
        <v>2027.3260645958667</v>
      </c>
      <c r="C13" s="22">
        <v>2224.8622937480668</v>
      </c>
      <c r="D13" s="22">
        <v>2131.3712092137148</v>
      </c>
      <c r="E13" s="22">
        <v>2311.1870146460205</v>
      </c>
      <c r="F13" s="22">
        <v>2428.53322845906</v>
      </c>
      <c r="G13" s="22">
        <v>2226.7794069534057</v>
      </c>
      <c r="H13" s="22">
        <v>2244.8683786823344</v>
      </c>
      <c r="I13" s="22">
        <v>1995.9149727302186</v>
      </c>
      <c r="J13" s="22">
        <v>2282.8804630992122</v>
      </c>
      <c r="K13" s="22">
        <v>2096.8659542479609</v>
      </c>
      <c r="L13" s="22">
        <v>2333.8004113498419</v>
      </c>
      <c r="M13" s="22">
        <v>1589.084983016661</v>
      </c>
      <c r="N13" s="22">
        <v>2053.200968080489</v>
      </c>
      <c r="O13" s="22">
        <v>2309.736358569387</v>
      </c>
      <c r="P13" s="22">
        <v>1502.9407064277514</v>
      </c>
      <c r="Q13" s="22">
        <v>1705.1203292860832</v>
      </c>
    </row>
    <row r="14" spans="1:17" ht="12" customHeight="1" x14ac:dyDescent="0.25">
      <c r="A14" s="99" t="s">
        <v>117</v>
      </c>
      <c r="B14" s="98">
        <v>240.23921911632948</v>
      </c>
      <c r="C14" s="98">
        <v>271.41944139477295</v>
      </c>
      <c r="D14" s="98">
        <v>280.24339168817352</v>
      </c>
      <c r="E14" s="98">
        <v>382.13290726997474</v>
      </c>
      <c r="F14" s="98">
        <v>374.62307217062204</v>
      </c>
      <c r="G14" s="98">
        <v>232.73878797862065</v>
      </c>
      <c r="H14" s="98">
        <v>282.04273667235503</v>
      </c>
      <c r="I14" s="98">
        <v>245.70395422381557</v>
      </c>
      <c r="J14" s="98">
        <v>360.32525830652492</v>
      </c>
      <c r="K14" s="98">
        <v>257.2333107630036</v>
      </c>
      <c r="L14" s="98">
        <v>476.88855227943168</v>
      </c>
      <c r="M14" s="98">
        <v>184.77019651663065</v>
      </c>
      <c r="N14" s="98">
        <v>481.77374679950219</v>
      </c>
      <c r="O14" s="98">
        <v>653.77024284325046</v>
      </c>
      <c r="P14" s="98">
        <v>266.73601386387173</v>
      </c>
      <c r="Q14" s="98">
        <v>398.04353313736738</v>
      </c>
    </row>
    <row r="15" spans="1:17" ht="12.95" customHeight="1" x14ac:dyDescent="0.25">
      <c r="A15" s="89" t="s">
        <v>112</v>
      </c>
      <c r="B15" s="96">
        <f t="shared" ref="B15:Q15" si="2">B16</f>
        <v>57.635836926566625</v>
      </c>
      <c r="C15" s="96">
        <f t="shared" si="2"/>
        <v>60.66934267549258</v>
      </c>
      <c r="D15" s="96">
        <f t="shared" si="2"/>
        <v>65.610183523062091</v>
      </c>
      <c r="E15" s="96">
        <f t="shared" si="2"/>
        <v>68.709592930670496</v>
      </c>
      <c r="F15" s="96">
        <f t="shared" si="2"/>
        <v>72.241132288866979</v>
      </c>
      <c r="G15" s="96">
        <f t="shared" si="2"/>
        <v>77.600055449317551</v>
      </c>
      <c r="H15" s="96">
        <f t="shared" si="2"/>
        <v>82.806404830625098</v>
      </c>
      <c r="I15" s="96">
        <f t="shared" si="2"/>
        <v>88.11259243718699</v>
      </c>
      <c r="J15" s="96">
        <f t="shared" si="2"/>
        <v>96.83211793797355</v>
      </c>
      <c r="K15" s="96">
        <f t="shared" si="2"/>
        <v>104.16900487727096</v>
      </c>
      <c r="L15" s="96">
        <f t="shared" si="2"/>
        <v>113.34357367454368</v>
      </c>
      <c r="M15" s="96">
        <f t="shared" si="2"/>
        <v>116.99635269746554</v>
      </c>
      <c r="N15" s="96">
        <f t="shared" si="2"/>
        <v>129.17601552370579</v>
      </c>
      <c r="O15" s="96">
        <f t="shared" si="2"/>
        <v>151.8588105032301</v>
      </c>
      <c r="P15" s="96">
        <f t="shared" si="2"/>
        <v>159.75707313281379</v>
      </c>
      <c r="Q15" s="96">
        <f t="shared" si="2"/>
        <v>181.46333909934108</v>
      </c>
    </row>
    <row r="16" spans="1:17" ht="12" customHeight="1" x14ac:dyDescent="0.25">
      <c r="A16" s="87" t="s">
        <v>111</v>
      </c>
      <c r="B16" s="97">
        <v>57.635836926566625</v>
      </c>
      <c r="C16" s="97">
        <v>60.66934267549258</v>
      </c>
      <c r="D16" s="97">
        <v>65.610183523062091</v>
      </c>
      <c r="E16" s="97">
        <v>68.709592930670496</v>
      </c>
      <c r="F16" s="97">
        <v>72.241132288866979</v>
      </c>
      <c r="G16" s="97">
        <v>77.600055449317551</v>
      </c>
      <c r="H16" s="97">
        <v>82.806404830625098</v>
      </c>
      <c r="I16" s="97">
        <v>88.11259243718699</v>
      </c>
      <c r="J16" s="97">
        <v>96.83211793797355</v>
      </c>
      <c r="K16" s="97">
        <v>104.16900487727096</v>
      </c>
      <c r="L16" s="97">
        <v>113.34357367454368</v>
      </c>
      <c r="M16" s="97">
        <v>116.99635269746554</v>
      </c>
      <c r="N16" s="97">
        <v>129.17601552370579</v>
      </c>
      <c r="O16" s="97">
        <v>151.8588105032301</v>
      </c>
      <c r="P16" s="97">
        <v>159.75707313281379</v>
      </c>
      <c r="Q16" s="97">
        <v>181.46333909934108</v>
      </c>
    </row>
    <row r="17" spans="1:17" ht="12.95" customHeight="1" x14ac:dyDescent="0.25">
      <c r="A17" s="89" t="s">
        <v>63</v>
      </c>
      <c r="B17" s="96">
        <f t="shared" ref="B17:Q17" si="3">SUM(B18:B26)</f>
        <v>3307.5830771063979</v>
      </c>
      <c r="C17" s="96">
        <f t="shared" si="3"/>
        <v>3347.3416815643677</v>
      </c>
      <c r="D17" s="96">
        <f t="shared" si="3"/>
        <v>3337.7348189675213</v>
      </c>
      <c r="E17" s="96">
        <f t="shared" si="3"/>
        <v>3419.3385140177752</v>
      </c>
      <c r="F17" s="96">
        <f t="shared" si="3"/>
        <v>3457.0991007215148</v>
      </c>
      <c r="G17" s="96">
        <f t="shared" si="3"/>
        <v>3389.4396508357081</v>
      </c>
      <c r="H17" s="96">
        <f t="shared" si="3"/>
        <v>3436.5120339903997</v>
      </c>
      <c r="I17" s="96">
        <f t="shared" si="3"/>
        <v>3452.9847709612104</v>
      </c>
      <c r="J17" s="96">
        <f t="shared" si="3"/>
        <v>3564.0654632917249</v>
      </c>
      <c r="K17" s="96">
        <f t="shared" si="3"/>
        <v>3558.8759433883715</v>
      </c>
      <c r="L17" s="96">
        <f t="shared" si="3"/>
        <v>3725.7040276940002</v>
      </c>
      <c r="M17" s="96">
        <f t="shared" si="3"/>
        <v>3309.2505201786048</v>
      </c>
      <c r="N17" s="96">
        <f t="shared" si="3"/>
        <v>3984.1847774613498</v>
      </c>
      <c r="O17" s="96">
        <f t="shared" si="3"/>
        <v>4119.7197685706069</v>
      </c>
      <c r="P17" s="96">
        <f t="shared" si="3"/>
        <v>3907.7261976896616</v>
      </c>
      <c r="Q17" s="96">
        <f t="shared" si="3"/>
        <v>4018.3346344671386</v>
      </c>
    </row>
    <row r="18" spans="1:17" ht="12" customHeight="1" x14ac:dyDescent="0.25">
      <c r="A18" s="87" t="s">
        <v>58</v>
      </c>
      <c r="B18" s="95">
        <v>7.7473566290577711</v>
      </c>
      <c r="C18" s="95">
        <v>7.9786253114250476</v>
      </c>
      <c r="D18" s="95">
        <v>8.1344446476452887</v>
      </c>
      <c r="E18" s="95">
        <v>8.4572381007437194</v>
      </c>
      <c r="F18" s="95">
        <v>9.0390958717147907</v>
      </c>
      <c r="G18" s="95">
        <v>9.1599035347429449</v>
      </c>
      <c r="H18" s="95">
        <v>10.145321617109493</v>
      </c>
      <c r="I18" s="95">
        <v>11.915127206537704</v>
      </c>
      <c r="J18" s="95">
        <v>11.739239734123885</v>
      </c>
      <c r="K18" s="95">
        <v>9.2993775162047427</v>
      </c>
      <c r="L18" s="95">
        <v>10.593639332773412</v>
      </c>
      <c r="M18" s="95">
        <v>1.9893085082095374</v>
      </c>
      <c r="N18" s="95">
        <v>2.4065654599810689</v>
      </c>
      <c r="O18" s="95">
        <v>2.4550295352711831</v>
      </c>
      <c r="P18" s="95">
        <v>2.4130176337287805</v>
      </c>
      <c r="Q18" s="95">
        <v>2.4571316430536876</v>
      </c>
    </row>
    <row r="19" spans="1:17" s="28" customFormat="1" ht="12" customHeight="1" x14ac:dyDescent="0.25">
      <c r="A19" s="87" t="s">
        <v>84</v>
      </c>
      <c r="B19" s="95">
        <v>398.17094554373176</v>
      </c>
      <c r="C19" s="95">
        <v>399.80676418493539</v>
      </c>
      <c r="D19" s="95">
        <v>384.19616940111115</v>
      </c>
      <c r="E19" s="95">
        <v>383.03695274998046</v>
      </c>
      <c r="F19" s="95">
        <v>384.70345761149918</v>
      </c>
      <c r="G19" s="95">
        <v>356.72646356527213</v>
      </c>
      <c r="H19" s="95">
        <v>317.97468869543292</v>
      </c>
      <c r="I19" s="95">
        <v>300.60447606636552</v>
      </c>
      <c r="J19" s="95">
        <v>274.58019608710902</v>
      </c>
      <c r="K19" s="95">
        <v>263.5769323295782</v>
      </c>
      <c r="L19" s="95">
        <v>262.6536160094235</v>
      </c>
      <c r="M19" s="95">
        <v>201.64594203278813</v>
      </c>
      <c r="N19" s="95">
        <v>198.92529708821908</v>
      </c>
      <c r="O19" s="95">
        <v>195.78058268920785</v>
      </c>
      <c r="P19" s="95">
        <v>156.71442952784585</v>
      </c>
      <c r="Q19" s="95">
        <v>153.99161954007135</v>
      </c>
    </row>
    <row r="20" spans="1:17" ht="12" customHeight="1" x14ac:dyDescent="0.25">
      <c r="A20" s="87" t="s">
        <v>110</v>
      </c>
      <c r="B20" s="95">
        <v>522.64422617873095</v>
      </c>
      <c r="C20" s="95">
        <v>562.98175430261938</v>
      </c>
      <c r="D20" s="95">
        <v>522.64722689781809</v>
      </c>
      <c r="E20" s="95">
        <v>552.56350304870398</v>
      </c>
      <c r="F20" s="95">
        <v>532.39621251879919</v>
      </c>
      <c r="G20" s="95">
        <v>543.84401825606153</v>
      </c>
      <c r="H20" s="95">
        <v>524.06700537805432</v>
      </c>
      <c r="I20" s="95">
        <v>505.55465104507806</v>
      </c>
      <c r="J20" s="95">
        <v>547.04373966202252</v>
      </c>
      <c r="K20" s="95">
        <v>555.66835318431617</v>
      </c>
      <c r="L20" s="95">
        <v>511.77545159089118</v>
      </c>
      <c r="M20" s="95">
        <v>522.91945465351853</v>
      </c>
      <c r="N20" s="95">
        <v>576.76861854847141</v>
      </c>
      <c r="O20" s="95">
        <v>594.3848066643418</v>
      </c>
      <c r="P20" s="95">
        <v>615.7790983070696</v>
      </c>
      <c r="Q20" s="95">
        <v>613.3799242152777</v>
      </c>
    </row>
    <row r="21" spans="1:17" ht="12" customHeight="1" x14ac:dyDescent="0.25">
      <c r="A21" s="87" t="s">
        <v>109</v>
      </c>
      <c r="B21" s="95">
        <v>1014.4097770173653</v>
      </c>
      <c r="C21" s="95">
        <v>987.79205321605139</v>
      </c>
      <c r="D21" s="95">
        <v>1059.6358238651835</v>
      </c>
      <c r="E21" s="95">
        <v>1038.1294774949151</v>
      </c>
      <c r="F21" s="95">
        <v>1148.6443933563601</v>
      </c>
      <c r="G21" s="95">
        <v>1138.3215538144555</v>
      </c>
      <c r="H21" s="95">
        <v>1199.7909837809077</v>
      </c>
      <c r="I21" s="95">
        <v>1175.0526819401721</v>
      </c>
      <c r="J21" s="95">
        <v>1192.2008555959951</v>
      </c>
      <c r="K21" s="95">
        <v>1261.3623268065444</v>
      </c>
      <c r="L21" s="95">
        <v>1223.5914565694743</v>
      </c>
      <c r="M21" s="95">
        <v>1122.3368717568858</v>
      </c>
      <c r="N21" s="95">
        <v>1362.4335716398541</v>
      </c>
      <c r="O21" s="95">
        <v>1312.3111814821752</v>
      </c>
      <c r="P21" s="95">
        <v>1205.9372072583005</v>
      </c>
      <c r="Q21" s="95">
        <v>1192.9660543290775</v>
      </c>
    </row>
    <row r="22" spans="1:17" ht="12" customHeight="1" x14ac:dyDescent="0.25">
      <c r="A22" s="87" t="s">
        <v>55</v>
      </c>
      <c r="B22" s="95">
        <v>175.41852445326498</v>
      </c>
      <c r="C22" s="95">
        <v>179.47362640386459</v>
      </c>
      <c r="D22" s="95">
        <v>180.25238893870738</v>
      </c>
      <c r="E22" s="95">
        <v>197.37884813971363</v>
      </c>
      <c r="F22" s="95">
        <v>202.925939257946</v>
      </c>
      <c r="G22" s="95">
        <v>208.21722485470301</v>
      </c>
      <c r="H22" s="95">
        <v>212.9665962414272</v>
      </c>
      <c r="I22" s="95">
        <v>235.42126350248705</v>
      </c>
      <c r="J22" s="95">
        <v>237.28418205658613</v>
      </c>
      <c r="K22" s="95">
        <v>262.36094908406471</v>
      </c>
      <c r="L22" s="95">
        <v>298.66661528724325</v>
      </c>
      <c r="M22" s="95">
        <v>291.11846652199523</v>
      </c>
      <c r="N22" s="95">
        <v>359.98555591598608</v>
      </c>
      <c r="O22" s="95">
        <v>384.13541255479805</v>
      </c>
      <c r="P22" s="95">
        <v>392.40058842216695</v>
      </c>
      <c r="Q22" s="95">
        <v>400.53865543215363</v>
      </c>
    </row>
    <row r="23" spans="1:17" ht="12" customHeight="1" x14ac:dyDescent="0.25">
      <c r="A23" s="87" t="s">
        <v>79</v>
      </c>
      <c r="B23" s="95">
        <v>0</v>
      </c>
      <c r="C23" s="95">
        <v>0</v>
      </c>
      <c r="D23" s="95">
        <v>0</v>
      </c>
      <c r="E23" s="95">
        <v>0</v>
      </c>
      <c r="F23" s="95">
        <v>0</v>
      </c>
      <c r="G23" s="95">
        <v>0</v>
      </c>
      <c r="H23" s="95">
        <v>0</v>
      </c>
      <c r="I23" s="95">
        <v>0</v>
      </c>
      <c r="J23" s="95">
        <v>0</v>
      </c>
      <c r="K23" s="95">
        <v>0</v>
      </c>
      <c r="L23" s="95">
        <v>0</v>
      </c>
      <c r="M23" s="95">
        <v>0</v>
      </c>
      <c r="N23" s="95">
        <v>0</v>
      </c>
      <c r="O23" s="95">
        <v>0</v>
      </c>
      <c r="P23" s="95">
        <v>0</v>
      </c>
      <c r="Q23" s="95">
        <v>0</v>
      </c>
    </row>
    <row r="24" spans="1:17" ht="12" customHeight="1" x14ac:dyDescent="0.25">
      <c r="A24" s="87" t="s">
        <v>61</v>
      </c>
      <c r="B24" s="95">
        <v>183.36598950517561</v>
      </c>
      <c r="C24" s="95">
        <v>212.51956904445862</v>
      </c>
      <c r="D24" s="95">
        <v>232.6003318832164</v>
      </c>
      <c r="E24" s="95">
        <v>224.22711871983776</v>
      </c>
      <c r="F24" s="95">
        <v>221.67958068503657</v>
      </c>
      <c r="G24" s="95">
        <v>237.79418420640232</v>
      </c>
      <c r="H24" s="95">
        <v>234.58894648012674</v>
      </c>
      <c r="I24" s="95">
        <v>258.75490229988782</v>
      </c>
      <c r="J24" s="95">
        <v>240.0868349882011</v>
      </c>
      <c r="K24" s="95">
        <v>194.74041505415616</v>
      </c>
      <c r="L24" s="95">
        <v>231.92896670544016</v>
      </c>
      <c r="M24" s="95">
        <v>226.43446655281357</v>
      </c>
      <c r="N24" s="95">
        <v>194.52182099410706</v>
      </c>
      <c r="O24" s="95">
        <v>186.5418582427711</v>
      </c>
      <c r="P24" s="95">
        <v>232.00464741629722</v>
      </c>
      <c r="Q24" s="95">
        <v>240.88825950499952</v>
      </c>
    </row>
    <row r="25" spans="1:17" ht="12" customHeight="1" x14ac:dyDescent="0.25">
      <c r="A25" s="51" t="s">
        <v>60</v>
      </c>
      <c r="B25" s="22">
        <v>985.14220313113026</v>
      </c>
      <c r="C25" s="22">
        <v>976.58928910101338</v>
      </c>
      <c r="D25" s="22">
        <v>930.16843333383929</v>
      </c>
      <c r="E25" s="22">
        <v>994.54537576388088</v>
      </c>
      <c r="F25" s="22">
        <v>935.81042142015906</v>
      </c>
      <c r="G25" s="22">
        <v>872.90090179973822</v>
      </c>
      <c r="H25" s="22">
        <v>907.2784917973413</v>
      </c>
      <c r="I25" s="22">
        <v>928.38127890068245</v>
      </c>
      <c r="J25" s="22">
        <v>1014.3303651676869</v>
      </c>
      <c r="K25" s="22">
        <v>957.86805941350758</v>
      </c>
      <c r="L25" s="22">
        <v>1126.3290030397222</v>
      </c>
      <c r="M25" s="22">
        <v>876.47850879570524</v>
      </c>
      <c r="N25" s="22">
        <v>1217.2746150666901</v>
      </c>
      <c r="O25" s="22">
        <v>1366.2232503759958</v>
      </c>
      <c r="P25" s="22">
        <v>1219.9081826601271</v>
      </c>
      <c r="Q25" s="22">
        <v>1328.6778306982551</v>
      </c>
    </row>
    <row r="26" spans="1:17" ht="12" customHeight="1" x14ac:dyDescent="0.25">
      <c r="A26" s="49" t="s">
        <v>59</v>
      </c>
      <c r="B26" s="18">
        <v>20.684054647941096</v>
      </c>
      <c r="C26" s="18">
        <v>20.2</v>
      </c>
      <c r="D26" s="18">
        <v>20.099999999999998</v>
      </c>
      <c r="E26" s="18">
        <v>21.000000000000004</v>
      </c>
      <c r="F26" s="18">
        <v>21.899999999999995</v>
      </c>
      <c r="G26" s="18">
        <v>22.475400804332345</v>
      </c>
      <c r="H26" s="18">
        <v>29.699999999999996</v>
      </c>
      <c r="I26" s="18">
        <v>37.300389999999993</v>
      </c>
      <c r="J26" s="18">
        <v>46.800049999999999</v>
      </c>
      <c r="K26" s="18">
        <v>53.999529999999986</v>
      </c>
      <c r="L26" s="18">
        <v>60.165279159032544</v>
      </c>
      <c r="M26" s="18">
        <v>66.327501356688757</v>
      </c>
      <c r="N26" s="18">
        <v>71.868732748040983</v>
      </c>
      <c r="O26" s="18">
        <v>77.887647026045912</v>
      </c>
      <c r="P26" s="18">
        <v>82.569026464125301</v>
      </c>
      <c r="Q26" s="18">
        <v>85.435159104250175</v>
      </c>
    </row>
    <row r="27" spans="1:17" ht="12.95" customHeight="1" x14ac:dyDescent="0.25">
      <c r="A27" s="89" t="s">
        <v>62</v>
      </c>
      <c r="B27" s="96">
        <f t="shared" ref="B27:Q27" si="4">SUM(B28:B32)</f>
        <v>1777.5566808300937</v>
      </c>
      <c r="C27" s="96">
        <f t="shared" si="4"/>
        <v>1796.7483176139108</v>
      </c>
      <c r="D27" s="96">
        <f t="shared" si="4"/>
        <v>1832.3644124043703</v>
      </c>
      <c r="E27" s="96">
        <f t="shared" si="4"/>
        <v>1922.3118244655739</v>
      </c>
      <c r="F27" s="96">
        <f t="shared" si="4"/>
        <v>1930.0408714637747</v>
      </c>
      <c r="G27" s="96">
        <f t="shared" si="4"/>
        <v>1887.2478119959512</v>
      </c>
      <c r="H27" s="96">
        <f t="shared" si="4"/>
        <v>1957.496480168247</v>
      </c>
      <c r="I27" s="96">
        <f t="shared" si="4"/>
        <v>1979.384133296018</v>
      </c>
      <c r="J27" s="96">
        <f t="shared" si="4"/>
        <v>2092.1601615838886</v>
      </c>
      <c r="K27" s="96">
        <f t="shared" si="4"/>
        <v>2078.1587345367425</v>
      </c>
      <c r="L27" s="96">
        <f t="shared" si="4"/>
        <v>2217.6013772445858</v>
      </c>
      <c r="M27" s="96">
        <f t="shared" si="4"/>
        <v>2022.7736134152251</v>
      </c>
      <c r="N27" s="96">
        <f t="shared" si="4"/>
        <v>2279.6284302662966</v>
      </c>
      <c r="O27" s="96">
        <f t="shared" si="4"/>
        <v>2421.5520805908068</v>
      </c>
      <c r="P27" s="96">
        <f t="shared" si="4"/>
        <v>2237.3158311638449</v>
      </c>
      <c r="Q27" s="96">
        <f t="shared" si="4"/>
        <v>2341.1525458557994</v>
      </c>
    </row>
    <row r="28" spans="1:17" ht="12" customHeight="1" x14ac:dyDescent="0.25">
      <c r="A28" s="87" t="s">
        <v>58</v>
      </c>
      <c r="B28" s="95">
        <v>0</v>
      </c>
      <c r="C28" s="95">
        <v>0</v>
      </c>
      <c r="D28" s="95">
        <v>0</v>
      </c>
      <c r="E28" s="95">
        <v>0</v>
      </c>
      <c r="F28" s="95">
        <v>0</v>
      </c>
      <c r="G28" s="95">
        <v>0</v>
      </c>
      <c r="H28" s="95">
        <v>0</v>
      </c>
      <c r="I28" s="95">
        <v>0</v>
      </c>
      <c r="J28" s="95">
        <v>0</v>
      </c>
      <c r="K28" s="95">
        <v>0</v>
      </c>
      <c r="L28" s="95">
        <v>0</v>
      </c>
      <c r="M28" s="95">
        <v>0</v>
      </c>
      <c r="N28" s="95">
        <v>0</v>
      </c>
      <c r="O28" s="95">
        <v>0</v>
      </c>
      <c r="P28" s="95">
        <v>0</v>
      </c>
      <c r="Q28" s="95">
        <v>0</v>
      </c>
    </row>
    <row r="29" spans="1:17" s="28" customFormat="1" ht="12" customHeight="1" x14ac:dyDescent="0.25">
      <c r="A29" s="87" t="s">
        <v>84</v>
      </c>
      <c r="B29" s="95">
        <v>297.02449700046628</v>
      </c>
      <c r="C29" s="95">
        <v>285.64831624377791</v>
      </c>
      <c r="D29" s="95">
        <v>284.19068178040914</v>
      </c>
      <c r="E29" s="95">
        <v>273.47974370190423</v>
      </c>
      <c r="F29" s="95">
        <v>281.99595927315011</v>
      </c>
      <c r="G29" s="95">
        <v>274.73402075500593</v>
      </c>
      <c r="H29" s="95">
        <v>258.40325848863807</v>
      </c>
      <c r="I29" s="95">
        <v>262.67964077655324</v>
      </c>
      <c r="J29" s="95">
        <v>258.62379950700603</v>
      </c>
      <c r="K29" s="95">
        <v>256.94655768351544</v>
      </c>
      <c r="L29" s="95">
        <v>265.48982455755657</v>
      </c>
      <c r="M29" s="95">
        <v>239.28579944113503</v>
      </c>
      <c r="N29" s="95">
        <v>239.50663514690953</v>
      </c>
      <c r="O29" s="95">
        <v>239.4585066721209</v>
      </c>
      <c r="P29" s="95">
        <v>216.09006310608402</v>
      </c>
      <c r="Q29" s="95">
        <v>220.03438789528425</v>
      </c>
    </row>
    <row r="30" spans="1:17" ht="12" customHeight="1" x14ac:dyDescent="0.25">
      <c r="A30" s="87" t="s">
        <v>109</v>
      </c>
      <c r="B30" s="95">
        <v>445.01581090990521</v>
      </c>
      <c r="C30" s="95">
        <v>443.2880728925104</v>
      </c>
      <c r="D30" s="95">
        <v>487.25741520332053</v>
      </c>
      <c r="E30" s="95">
        <v>494.18385756267287</v>
      </c>
      <c r="F30" s="95">
        <v>549.80100580403871</v>
      </c>
      <c r="G30" s="95">
        <v>571.18164284143154</v>
      </c>
      <c r="H30" s="95">
        <v>618.27237022948418</v>
      </c>
      <c r="I30" s="95">
        <v>623.62711262539483</v>
      </c>
      <c r="J30" s="95">
        <v>661.46881764351463</v>
      </c>
      <c r="K30" s="95">
        <v>701.92595911756973</v>
      </c>
      <c r="L30" s="95">
        <v>693.26646005488249</v>
      </c>
      <c r="M30" s="95">
        <v>678.2688322136072</v>
      </c>
      <c r="N30" s="95">
        <v>739.05142440514385</v>
      </c>
      <c r="O30" s="95">
        <v>720.08960838180985</v>
      </c>
      <c r="P30" s="95">
        <v>679.0359293603608</v>
      </c>
      <c r="Q30" s="95">
        <v>669.91116799142162</v>
      </c>
    </row>
    <row r="31" spans="1:17" ht="12" customHeight="1" x14ac:dyDescent="0.25">
      <c r="A31" s="87" t="s">
        <v>55</v>
      </c>
      <c r="B31" s="95">
        <v>0</v>
      </c>
      <c r="C31" s="95">
        <v>0</v>
      </c>
      <c r="D31" s="95">
        <v>0</v>
      </c>
      <c r="E31" s="95">
        <v>0</v>
      </c>
      <c r="F31" s="95">
        <v>0</v>
      </c>
      <c r="G31" s="95">
        <v>0</v>
      </c>
      <c r="H31" s="95">
        <v>0</v>
      </c>
      <c r="I31" s="95">
        <v>0</v>
      </c>
      <c r="J31" s="95">
        <v>0</v>
      </c>
      <c r="K31" s="95">
        <v>0</v>
      </c>
      <c r="L31" s="95">
        <v>0</v>
      </c>
      <c r="M31" s="95">
        <v>0</v>
      </c>
      <c r="N31" s="95">
        <v>0</v>
      </c>
      <c r="O31" s="95">
        <v>0</v>
      </c>
      <c r="P31" s="95">
        <v>0</v>
      </c>
      <c r="Q31" s="95">
        <v>0</v>
      </c>
    </row>
    <row r="32" spans="1:17" ht="12" customHeight="1" x14ac:dyDescent="0.25">
      <c r="A32" s="49" t="s">
        <v>60</v>
      </c>
      <c r="B32" s="18">
        <v>1035.5163729197222</v>
      </c>
      <c r="C32" s="18">
        <v>1067.8119284776226</v>
      </c>
      <c r="D32" s="18">
        <v>1060.9163154206408</v>
      </c>
      <c r="E32" s="18">
        <v>1154.6482232009969</v>
      </c>
      <c r="F32" s="18">
        <v>1098.2439063865859</v>
      </c>
      <c r="G32" s="18">
        <v>1041.3321483995137</v>
      </c>
      <c r="H32" s="18">
        <v>1080.8208514501248</v>
      </c>
      <c r="I32" s="18">
        <v>1093.07737989407</v>
      </c>
      <c r="J32" s="18">
        <v>1172.0675444333679</v>
      </c>
      <c r="K32" s="18">
        <v>1119.2862177356576</v>
      </c>
      <c r="L32" s="18">
        <v>1258.8450926321466</v>
      </c>
      <c r="M32" s="18">
        <v>1105.2189817604828</v>
      </c>
      <c r="N32" s="18">
        <v>1301.0703707142434</v>
      </c>
      <c r="O32" s="18">
        <v>1462.003965536876</v>
      </c>
      <c r="P32" s="18">
        <v>1342.1898386974001</v>
      </c>
      <c r="Q32" s="18">
        <v>1451.2069899690935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227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120</v>
      </c>
      <c r="B3" s="107">
        <f>IF(RES_hh_tes!B3=0,"",RES_hh_tes!B3/RES_hh_fec!B3)</f>
        <v>0.6205538416464248</v>
      </c>
      <c r="C3" s="107">
        <f>IF(RES_hh_tes!C3=0,"",RES_hh_tes!C3/RES_hh_fec!C3)</f>
        <v>0.62660844163435014</v>
      </c>
      <c r="D3" s="107">
        <f>IF(RES_hh_tes!D3=0,"",RES_hh_tes!D3/RES_hh_fec!D3)</f>
        <v>0.63318260524160941</v>
      </c>
      <c r="E3" s="107">
        <f>IF(RES_hh_tes!E3=0,"",RES_hh_tes!E3/RES_hh_fec!E3)</f>
        <v>0.63820861655394623</v>
      </c>
      <c r="F3" s="107">
        <f>IF(RES_hh_tes!F3=0,"",RES_hh_tes!F3/RES_hh_fec!F3)</f>
        <v>0.64287615245745544</v>
      </c>
      <c r="G3" s="107">
        <f>IF(RES_hh_tes!G3=0,"",RES_hh_tes!G3/RES_hh_fec!G3)</f>
        <v>0.64512114970511159</v>
      </c>
      <c r="H3" s="107">
        <f>IF(RES_hh_tes!H3=0,"",RES_hh_tes!H3/RES_hh_fec!H3)</f>
        <v>0.65257055106308581</v>
      </c>
      <c r="I3" s="107">
        <f>IF(RES_hh_tes!I3=0,"",RES_hh_tes!I3/RES_hh_fec!I3)</f>
        <v>0.6570384056536609</v>
      </c>
      <c r="J3" s="107">
        <f>IF(RES_hh_tes!J3=0,"",RES_hh_tes!J3/RES_hh_fec!J3)</f>
        <v>0.66491447672021764</v>
      </c>
      <c r="K3" s="107">
        <f>IF(RES_hh_tes!K3=0,"",RES_hh_tes!K3/RES_hh_fec!K3)</f>
        <v>0.66603476845948018</v>
      </c>
      <c r="L3" s="107">
        <f>IF(RES_hh_tes!L3=0,"",RES_hh_tes!L3/RES_hh_fec!L3)</f>
        <v>0.67637426445003845</v>
      </c>
      <c r="M3" s="107">
        <f>IF(RES_hh_tes!M3=0,"",RES_hh_tes!M3/RES_hh_fec!M3)</f>
        <v>0.67711983474347914</v>
      </c>
      <c r="N3" s="107">
        <f>IF(RES_hh_tes!N3=0,"",RES_hh_tes!N3/RES_hh_fec!N3)</f>
        <v>0.68754410430262902</v>
      </c>
      <c r="O3" s="107">
        <f>IF(RES_hh_tes!O3=0,"",RES_hh_tes!O3/RES_hh_fec!O3)</f>
        <v>0.69880170914030948</v>
      </c>
      <c r="P3" s="107">
        <f>IF(RES_hh_tes!P3=0,"",RES_hh_tes!P3/RES_hh_fec!P3)</f>
        <v>0.70092872749556268</v>
      </c>
      <c r="Q3" s="107">
        <f>IF(RES_hh_tes!Q3=0,"",RES_hh_tes!Q3/RES_hh_fec!Q3)</f>
        <v>0.71401681443829201</v>
      </c>
    </row>
    <row r="4" spans="1:17" ht="12.95" customHeight="1" x14ac:dyDescent="0.25">
      <c r="A4" s="89" t="s">
        <v>65</v>
      </c>
      <c r="B4" s="103">
        <f>IF(RES_hh_tes!B4=0,"",RES_hh_tes!B4/RES_hh_fec!B4)</f>
        <v>0.62494385183155843</v>
      </c>
      <c r="C4" s="103">
        <f>IF(RES_hh_tes!C4=0,"",RES_hh_tes!C4/RES_hh_fec!C4)</f>
        <v>0.63100488223944085</v>
      </c>
      <c r="D4" s="103">
        <f>IF(RES_hh_tes!D4=0,"",RES_hh_tes!D4/RES_hh_fec!D4)</f>
        <v>0.63903273752505019</v>
      </c>
      <c r="E4" s="103">
        <f>IF(RES_hh_tes!E4=0,"",RES_hh_tes!E4/RES_hh_fec!E4)</f>
        <v>0.64348538190652738</v>
      </c>
      <c r="F4" s="103">
        <f>IF(RES_hh_tes!F4=0,"",RES_hh_tes!F4/RES_hh_fec!F4)</f>
        <v>0.64952006483220326</v>
      </c>
      <c r="G4" s="103">
        <f>IF(RES_hh_tes!G4=0,"",RES_hh_tes!G4/RES_hh_fec!G4)</f>
        <v>0.65193683298608884</v>
      </c>
      <c r="H4" s="103">
        <f>IF(RES_hh_tes!H4=0,"",RES_hh_tes!H4/RES_hh_fec!H4)</f>
        <v>0.66021240588512276</v>
      </c>
      <c r="I4" s="103">
        <f>IF(RES_hh_tes!I4=0,"",RES_hh_tes!I4/RES_hh_fec!I4)</f>
        <v>0.66509731887154944</v>
      </c>
      <c r="J4" s="103">
        <f>IF(RES_hh_tes!J4=0,"",RES_hh_tes!J4/RES_hh_fec!J4)</f>
        <v>0.67260653041873542</v>
      </c>
      <c r="K4" s="103">
        <f>IF(RES_hh_tes!K4=0,"",RES_hh_tes!K4/RES_hh_fec!K4)</f>
        <v>0.67502227850841845</v>
      </c>
      <c r="L4" s="103">
        <f>IF(RES_hh_tes!L4=0,"",RES_hh_tes!L4/RES_hh_fec!L4)</f>
        <v>0.68498274259380232</v>
      </c>
      <c r="M4" s="103">
        <f>IF(RES_hh_tes!M4=0,"",RES_hh_tes!M4/RES_hh_fec!M4)</f>
        <v>0.68775361267503599</v>
      </c>
      <c r="N4" s="103">
        <f>IF(RES_hh_tes!N4=0,"",RES_hh_tes!N4/RES_hh_fec!N4)</f>
        <v>0.69987408452036171</v>
      </c>
      <c r="O4" s="103">
        <f>IF(RES_hh_tes!O4=0,"",RES_hh_tes!O4/RES_hh_fec!O4)</f>
        <v>0.71108618752861052</v>
      </c>
      <c r="P4" s="103">
        <f>IF(RES_hh_tes!P4=0,"",RES_hh_tes!P4/RES_hh_fec!P4)</f>
        <v>0.71535580582122094</v>
      </c>
      <c r="Q4" s="103">
        <f>IF(RES_hh_tes!Q4=0,"",RES_hh_tes!Q4/RES_hh_fec!Q4)</f>
        <v>0.72967345395685357</v>
      </c>
    </row>
    <row r="5" spans="1:17" ht="12" customHeight="1" x14ac:dyDescent="0.25">
      <c r="A5" s="87" t="s">
        <v>58</v>
      </c>
      <c r="B5" s="102">
        <f>IF(RES_hh_tes!B5=0,"",RES_hh_tes!B5/RES_hh_fec!B5)</f>
        <v>0.52295104342822374</v>
      </c>
      <c r="C5" s="102">
        <f>IF(RES_hh_tes!C5=0,"",RES_hh_tes!C5/RES_hh_fec!C5)</f>
        <v>0.52295104342822363</v>
      </c>
      <c r="D5" s="102">
        <f>IF(RES_hh_tes!D5=0,"",RES_hh_tes!D5/RES_hh_fec!D5)</f>
        <v>0.52295104342822363</v>
      </c>
      <c r="E5" s="102">
        <f>IF(RES_hh_tes!E5=0,"",RES_hh_tes!E5/RES_hh_fec!E5)</f>
        <v>0.52436083653695076</v>
      </c>
      <c r="F5" s="102">
        <f>IF(RES_hh_tes!F5=0,"",RES_hh_tes!F5/RES_hh_fec!F5)</f>
        <v>0.52501654873567449</v>
      </c>
      <c r="G5" s="102">
        <f>IF(RES_hh_tes!G5=0,"",RES_hh_tes!G5/RES_hh_fec!G5)</f>
        <v>0.52725459087948412</v>
      </c>
      <c r="H5" s="102">
        <f>IF(RES_hh_tes!H5=0,"",RES_hh_tes!H5/RES_hh_fec!H5)</f>
        <v>0.53040250626794072</v>
      </c>
      <c r="I5" s="102">
        <f>IF(RES_hh_tes!I5=0,"",RES_hh_tes!I5/RES_hh_fec!I5)</f>
        <v>0.53392376444843948</v>
      </c>
      <c r="J5" s="102">
        <f>IF(RES_hh_tes!J5=0,"",RES_hh_tes!J5/RES_hh_fec!J5)</f>
        <v>0.53757968748582385</v>
      </c>
      <c r="K5" s="102">
        <f>IF(RES_hh_tes!K5=0,"",RES_hh_tes!K5/RES_hh_fec!K5)</f>
        <v>0.5468203508460513</v>
      </c>
      <c r="L5" s="102">
        <f>IF(RES_hh_tes!L5=0,"",RES_hh_tes!L5/RES_hh_fec!L5)</f>
        <v>0.55440939882195039</v>
      </c>
      <c r="M5" s="102">
        <f>IF(RES_hh_tes!M5=0,"",RES_hh_tes!M5/RES_hh_fec!M5)</f>
        <v>0.56425313540939093</v>
      </c>
      <c r="N5" s="102">
        <f>IF(RES_hh_tes!N5=0,"",RES_hh_tes!N5/RES_hh_fec!N5)</f>
        <v>0.56429091110602603</v>
      </c>
      <c r="O5" s="102">
        <f>IF(RES_hh_tes!O5=0,"",RES_hh_tes!O5/RES_hh_fec!O5)</f>
        <v>0.5643386551830305</v>
      </c>
      <c r="P5" s="102">
        <f>IF(RES_hh_tes!P5=0,"",RES_hh_tes!P5/RES_hh_fec!P5)</f>
        <v>0.56463461669025694</v>
      </c>
      <c r="Q5" s="102">
        <f>IF(RES_hh_tes!Q5=0,"",RES_hh_tes!Q5/RES_hh_fec!Q5)</f>
        <v>0.56464196644075593</v>
      </c>
    </row>
    <row r="6" spans="1:17" ht="12" customHeight="1" x14ac:dyDescent="0.25">
      <c r="A6" s="87" t="s">
        <v>84</v>
      </c>
      <c r="B6" s="102">
        <f>IF(RES_hh_tes!B6=0,"",RES_hh_tes!B6/RES_hh_fec!B6)</f>
        <v>0.61949585144574182</v>
      </c>
      <c r="C6" s="102">
        <f>IF(RES_hh_tes!C6=0,"",RES_hh_tes!C6/RES_hh_fec!C6)</f>
        <v>0.6224735900551055</v>
      </c>
      <c r="D6" s="102">
        <f>IF(RES_hh_tes!D6=0,"",RES_hh_tes!D6/RES_hh_fec!D6)</f>
        <v>0.62557034707804726</v>
      </c>
      <c r="E6" s="102">
        <f>IF(RES_hh_tes!E6=0,"",RES_hh_tes!E6/RES_hh_fec!E6)</f>
        <v>0.62892091804225647</v>
      </c>
      <c r="F6" s="102">
        <f>IF(RES_hh_tes!F6=0,"",RES_hh_tes!F6/RES_hh_fec!F6)</f>
        <v>0.63071577016766034</v>
      </c>
      <c r="G6" s="102">
        <f>IF(RES_hh_tes!G6=0,"",RES_hh_tes!G6/RES_hh_fec!G6)</f>
        <v>0.63640614367561588</v>
      </c>
      <c r="H6" s="102">
        <f>IF(RES_hh_tes!H6=0,"",RES_hh_tes!H6/RES_hh_fec!H6)</f>
        <v>0.64394329888901347</v>
      </c>
      <c r="I6" s="102">
        <f>IF(RES_hh_tes!I6=0,"",RES_hh_tes!I6/RES_hh_fec!I6)</f>
        <v>0.65282224232704966</v>
      </c>
      <c r="J6" s="102">
        <f>IF(RES_hh_tes!J6=0,"",RES_hh_tes!J6/RES_hh_fec!J6)</f>
        <v>0.65704009600750624</v>
      </c>
      <c r="K6" s="102">
        <f>IF(RES_hh_tes!K6=0,"",RES_hh_tes!K6/RES_hh_fec!K6)</f>
        <v>0.661868824675516</v>
      </c>
      <c r="L6" s="102">
        <f>IF(RES_hh_tes!L6=0,"",RES_hh_tes!L6/RES_hh_fec!L6)</f>
        <v>0.66633296989117485</v>
      </c>
      <c r="M6" s="102">
        <f>IF(RES_hh_tes!M6=0,"",RES_hh_tes!M6/RES_hh_fec!M6)</f>
        <v>0.67221791858266866</v>
      </c>
      <c r="N6" s="102">
        <f>IF(RES_hh_tes!N6=0,"",RES_hh_tes!N6/RES_hh_fec!N6)</f>
        <v>0.67662829922524104</v>
      </c>
      <c r="O6" s="102">
        <f>IF(RES_hh_tes!O6=0,"",RES_hh_tes!O6/RES_hh_fec!O6)</f>
        <v>0.68125258254328169</v>
      </c>
      <c r="P6" s="102">
        <f>IF(RES_hh_tes!P6=0,"",RES_hh_tes!P6/RES_hh_fec!P6)</f>
        <v>0.68674974228539798</v>
      </c>
      <c r="Q6" s="102">
        <f>IF(RES_hh_tes!Q6=0,"",RES_hh_tes!Q6/RES_hh_fec!Q6)</f>
        <v>0.69185081402145465</v>
      </c>
    </row>
    <row r="7" spans="1:17" ht="12" customHeight="1" x14ac:dyDescent="0.25">
      <c r="A7" s="87" t="s">
        <v>110</v>
      </c>
      <c r="B7" s="102">
        <f>IF(RES_hh_tes!B7=0,"",RES_hh_tes!B7/RES_hh_fec!B7)</f>
        <v>0.60340505010948875</v>
      </c>
      <c r="C7" s="102">
        <f>IF(RES_hh_tes!C7=0,"",RES_hh_tes!C7/RES_hh_fec!C7)</f>
        <v>0.60676558827025007</v>
      </c>
      <c r="D7" s="102">
        <f>IF(RES_hh_tes!D7=0,"",RES_hh_tes!D7/RES_hh_fec!D7)</f>
        <v>0.6105107971534498</v>
      </c>
      <c r="E7" s="102">
        <f>IF(RES_hh_tes!E7=0,"",RES_hh_tes!E7/RES_hh_fec!E7)</f>
        <v>0.61409114164102252</v>
      </c>
      <c r="F7" s="102">
        <f>IF(RES_hh_tes!F7=0,"",RES_hh_tes!F7/RES_hh_fec!F7)</f>
        <v>0.61822988145902402</v>
      </c>
      <c r="G7" s="102">
        <f>IF(RES_hh_tes!G7=0,"",RES_hh_tes!G7/RES_hh_fec!G7)</f>
        <v>0.62255567987624572</v>
      </c>
      <c r="H7" s="102">
        <f>IF(RES_hh_tes!H7=0,"",RES_hh_tes!H7/RES_hh_fec!H7)</f>
        <v>0.62576846134560993</v>
      </c>
      <c r="I7" s="102">
        <f>IF(RES_hh_tes!I7=0,"",RES_hh_tes!I7/RES_hh_fec!I7)</f>
        <v>0.63052257404451029</v>
      </c>
      <c r="J7" s="102">
        <f>IF(RES_hh_tes!J7=0,"",RES_hh_tes!J7/RES_hh_fec!J7)</f>
        <v>0.63601738240949102</v>
      </c>
      <c r="K7" s="102">
        <f>IF(RES_hh_tes!K7=0,"",RES_hh_tes!K7/RES_hh_fec!K7)</f>
        <v>0.64177070337987407</v>
      </c>
      <c r="L7" s="102">
        <f>IF(RES_hh_tes!L7=0,"",RES_hh_tes!L7/RES_hh_fec!L7)</f>
        <v>0.64742393347324889</v>
      </c>
      <c r="M7" s="102">
        <f>IF(RES_hh_tes!M7=0,"",RES_hh_tes!M7/RES_hh_fec!M7)</f>
        <v>0.65375859073998188</v>
      </c>
      <c r="N7" s="102">
        <f>IF(RES_hh_tes!N7=0,"",RES_hh_tes!N7/RES_hh_fec!N7)</f>
        <v>0.65896589686707752</v>
      </c>
      <c r="O7" s="102">
        <f>IF(RES_hh_tes!O7=0,"",RES_hh_tes!O7/RES_hh_fec!O7)</f>
        <v>0.66674563150149246</v>
      </c>
      <c r="P7" s="102">
        <f>IF(RES_hh_tes!P7=0,"",RES_hh_tes!P7/RES_hh_fec!P7)</f>
        <v>0.67493755439174008</v>
      </c>
      <c r="Q7" s="102">
        <f>IF(RES_hh_tes!Q7=0,"",RES_hh_tes!Q7/RES_hh_fec!Q7)</f>
        <v>0.68181870441668879</v>
      </c>
    </row>
    <row r="8" spans="1:17" ht="12" customHeight="1" x14ac:dyDescent="0.25">
      <c r="A8" s="87" t="s">
        <v>109</v>
      </c>
      <c r="B8" s="102">
        <f>IF(RES_hh_tes!B8=0,"",RES_hh_tes!B8/RES_hh_fec!B8)</f>
        <v>0.64363205345012153</v>
      </c>
      <c r="C8" s="102">
        <f>IF(RES_hh_tes!C8=0,"",RES_hh_tes!C8/RES_hh_fec!C8)</f>
        <v>0.6471368618559693</v>
      </c>
      <c r="D8" s="102">
        <f>IF(RES_hh_tes!D8=0,"",RES_hh_tes!D8/RES_hh_fec!D8)</f>
        <v>0.65060169868972906</v>
      </c>
      <c r="E8" s="102">
        <f>IF(RES_hh_tes!E8=0,"",RES_hh_tes!E8/RES_hh_fec!E8)</f>
        <v>0.65514925678373448</v>
      </c>
      <c r="F8" s="102">
        <f>IF(RES_hh_tes!F8=0,"",RES_hh_tes!F8/RES_hh_fec!F8)</f>
        <v>0.65964260183799872</v>
      </c>
      <c r="G8" s="102">
        <f>IF(RES_hh_tes!G8=0,"",RES_hh_tes!G8/RES_hh_fec!G8)</f>
        <v>0.66333638409722562</v>
      </c>
      <c r="H8" s="102">
        <f>IF(RES_hh_tes!H8=0,"",RES_hh_tes!H8/RES_hh_fec!H8)</f>
        <v>0.66890820146568519</v>
      </c>
      <c r="I8" s="102">
        <f>IF(RES_hh_tes!I8=0,"",RES_hh_tes!I8/RES_hh_fec!I8)</f>
        <v>0.67128830227817882</v>
      </c>
      <c r="J8" s="102">
        <f>IF(RES_hh_tes!J8=0,"",RES_hh_tes!J8/RES_hh_fec!J8)</f>
        <v>0.67731264946318692</v>
      </c>
      <c r="K8" s="102">
        <f>IF(RES_hh_tes!K8=0,"",RES_hh_tes!K8/RES_hh_fec!K8)</f>
        <v>0.68262378789306422</v>
      </c>
      <c r="L8" s="102">
        <f>IF(RES_hh_tes!L8=0,"",RES_hh_tes!L8/RES_hh_fec!L8)</f>
        <v>0.68487923071224666</v>
      </c>
      <c r="M8" s="102">
        <f>IF(RES_hh_tes!M8=0,"",RES_hh_tes!M8/RES_hh_fec!M8)</f>
        <v>0.68929506288061571</v>
      </c>
      <c r="N8" s="102">
        <f>IF(RES_hh_tes!N8=0,"",RES_hh_tes!N8/RES_hh_fec!N8)</f>
        <v>0.69539157160541132</v>
      </c>
      <c r="O8" s="102">
        <f>IF(RES_hh_tes!O8=0,"",RES_hh_tes!O8/RES_hh_fec!O8)</f>
        <v>0.69867601403893054</v>
      </c>
      <c r="P8" s="102">
        <f>IF(RES_hh_tes!P8=0,"",RES_hh_tes!P8/RES_hh_fec!P8)</f>
        <v>0.70225496081541428</v>
      </c>
      <c r="Q8" s="102">
        <f>IF(RES_hh_tes!Q8=0,"",RES_hh_tes!Q8/RES_hh_fec!Q8)</f>
        <v>0.70742544532505891</v>
      </c>
    </row>
    <row r="9" spans="1:17" ht="12" customHeight="1" x14ac:dyDescent="0.25">
      <c r="A9" s="87" t="s">
        <v>55</v>
      </c>
      <c r="B9" s="102">
        <f>IF(RES_hh_tes!B9=0,"",RES_hh_tes!B9/RES_hh_fec!B9)</f>
        <v>0.49881484142384386</v>
      </c>
      <c r="C9" s="102">
        <f>IF(RES_hh_tes!C9=0,"",RES_hh_tes!C9/RES_hh_fec!C9)</f>
        <v>0.50043518544088017</v>
      </c>
      <c r="D9" s="102">
        <f>IF(RES_hh_tes!D9=0,"",RES_hh_tes!D9/RES_hh_fec!D9)</f>
        <v>0.50521270485808079</v>
      </c>
      <c r="E9" s="102">
        <f>IF(RES_hh_tes!E9=0,"",RES_hh_tes!E9/RES_hh_fec!E9)</f>
        <v>0.51020112965116282</v>
      </c>
      <c r="F9" s="102">
        <f>IF(RES_hh_tes!F9=0,"",RES_hh_tes!F9/RES_hh_fec!F9)</f>
        <v>0.51507227309634551</v>
      </c>
      <c r="G9" s="102">
        <f>IF(RES_hh_tes!G9=0,"",RES_hh_tes!G9/RES_hh_fec!G9)</f>
        <v>0.5200475163221755</v>
      </c>
      <c r="H9" s="102">
        <f>IF(RES_hh_tes!H9=0,"",RES_hh_tes!H9/RES_hh_fec!H9)</f>
        <v>0.52400162109043724</v>
      </c>
      <c r="I9" s="102">
        <f>IF(RES_hh_tes!I9=0,"",RES_hh_tes!I9/RES_hh_fec!I9)</f>
        <v>0.53414886244466731</v>
      </c>
      <c r="J9" s="102">
        <f>IF(RES_hh_tes!J9=0,"",RES_hh_tes!J9/RES_hh_fec!J9)</f>
        <v>0.54016318133592434</v>
      </c>
      <c r="K9" s="102">
        <f>IF(RES_hh_tes!K9=0,"",RES_hh_tes!K9/RES_hh_fec!K9)</f>
        <v>0.54894019092378032</v>
      </c>
      <c r="L9" s="102">
        <f>IF(RES_hh_tes!L9=0,"",RES_hh_tes!L9/RES_hh_fec!L9)</f>
        <v>0.5599903106229035</v>
      </c>
      <c r="M9" s="102">
        <f>IF(RES_hh_tes!M9=0,"",RES_hh_tes!M9/RES_hh_fec!M9)</f>
        <v>0.56580131189199445</v>
      </c>
      <c r="N9" s="102">
        <f>IF(RES_hh_tes!N9=0,"",RES_hh_tes!N9/RES_hh_fec!N9)</f>
        <v>0.57339731970364505</v>
      </c>
      <c r="O9" s="102">
        <f>IF(RES_hh_tes!O9=0,"",RES_hh_tes!O9/RES_hh_fec!O9)</f>
        <v>0.58016823810604368</v>
      </c>
      <c r="P9" s="102">
        <f>IF(RES_hh_tes!P9=0,"",RES_hh_tes!P9/RES_hh_fec!P9)</f>
        <v>0.58559421471015061</v>
      </c>
      <c r="Q9" s="102">
        <f>IF(RES_hh_tes!Q9=0,"",RES_hh_tes!Q9/RES_hh_fec!Q9)</f>
        <v>0.59091529895449357</v>
      </c>
    </row>
    <row r="10" spans="1:17" ht="12" customHeight="1" x14ac:dyDescent="0.25">
      <c r="A10" s="87" t="s">
        <v>79</v>
      </c>
      <c r="B10" s="102">
        <f>IF(RES_hh_tes!B10=0,"",RES_hh_tes!B10/RES_hh_fec!B10)</f>
        <v>0.76431306347201888</v>
      </c>
      <c r="C10" s="102">
        <f>IF(RES_hh_tes!C10=0,"",RES_hh_tes!C10/RES_hh_fec!C10)</f>
        <v>0.7670262264385227</v>
      </c>
      <c r="D10" s="102">
        <f>IF(RES_hh_tes!D10=0,"",RES_hh_tes!D10/RES_hh_fec!D10)</f>
        <v>0.77103649827643173</v>
      </c>
      <c r="E10" s="102">
        <f>IF(RES_hh_tes!E10=0,"",RES_hh_tes!E10/RES_hh_fec!E10)</f>
        <v>0.77517087825586872</v>
      </c>
      <c r="F10" s="102">
        <f>IF(RES_hh_tes!F10=0,"",RES_hh_tes!F10/RES_hh_fec!F10)</f>
        <v>0.77793240077093018</v>
      </c>
      <c r="G10" s="102">
        <f>IF(RES_hh_tes!G10=0,"",RES_hh_tes!G10/RES_hh_fec!G10)</f>
        <v>0.83464111086893789</v>
      </c>
      <c r="H10" s="102">
        <f>IF(RES_hh_tes!H10=0,"",RES_hh_tes!H10/RES_hh_fec!H10)</f>
        <v>0.83534431827199296</v>
      </c>
      <c r="I10" s="102">
        <f>IF(RES_hh_tes!I10=0,"",RES_hh_tes!I10/RES_hh_fec!I10)</f>
        <v>0.83700002309450461</v>
      </c>
      <c r="J10" s="102">
        <f>IF(RES_hh_tes!J10=0,"",RES_hh_tes!J10/RES_hh_fec!J10)</f>
        <v>0.837040381227382</v>
      </c>
      <c r="K10" s="102">
        <f>IF(RES_hh_tes!K10=0,"",RES_hh_tes!K10/RES_hh_fec!K10)</f>
        <v>0.83712552347104108</v>
      </c>
      <c r="L10" s="102">
        <f>IF(RES_hh_tes!L10=0,"",RES_hh_tes!L10/RES_hh_fec!L10)</f>
        <v>0.83718494520851705</v>
      </c>
      <c r="M10" s="102">
        <f>IF(RES_hh_tes!M10=0,"",RES_hh_tes!M10/RES_hh_fec!M10)</f>
        <v>0.84761895956100686</v>
      </c>
      <c r="N10" s="102">
        <f>IF(RES_hh_tes!N10=0,"",RES_hh_tes!N10/RES_hh_fec!N10)</f>
        <v>0.84778368583112995</v>
      </c>
      <c r="O10" s="102">
        <f>IF(RES_hh_tes!O10=0,"",RES_hh_tes!O10/RES_hh_fec!O10)</f>
        <v>0.84794642641799967</v>
      </c>
      <c r="P10" s="102">
        <f>IF(RES_hh_tes!P10=0,"",RES_hh_tes!P10/RES_hh_fec!P10)</f>
        <v>0.85102545610920199</v>
      </c>
      <c r="Q10" s="102">
        <f>IF(RES_hh_tes!Q10=0,"",RES_hh_tes!Q10/RES_hh_fec!Q10)</f>
        <v>0.85162304265398769</v>
      </c>
    </row>
    <row r="11" spans="1:17" ht="12" customHeight="1" x14ac:dyDescent="0.25">
      <c r="A11" s="87" t="s">
        <v>61</v>
      </c>
      <c r="B11" s="102">
        <f>IF(RES_hh_tes!B11=0,"",RES_hh_tes!B11/RES_hh_fec!B11)</f>
        <v>0.80454006681265189</v>
      </c>
      <c r="C11" s="102">
        <f>IF(RES_hh_tes!C11=0,"",RES_hh_tes!C11/RES_hh_fec!C11)</f>
        <v>0.80881789310972574</v>
      </c>
      <c r="D11" s="102">
        <f>IF(RES_hh_tes!D11=0,"",RES_hh_tes!D11/RES_hh_fec!D11)</f>
        <v>0.81241658881432433</v>
      </c>
      <c r="E11" s="102">
        <f>IF(RES_hh_tes!E11=0,"",RES_hh_tes!E11/RES_hh_fec!E11)</f>
        <v>0.81282952534792074</v>
      </c>
      <c r="F11" s="102">
        <f>IF(RES_hh_tes!F11=0,"",RES_hh_tes!F11/RES_hh_fec!F11)</f>
        <v>0.8141160203174862</v>
      </c>
      <c r="G11" s="102">
        <f>IF(RES_hh_tes!G11=0,"",RES_hh_tes!G11/RES_hh_fec!G11)</f>
        <v>0.81770669165125298</v>
      </c>
      <c r="H11" s="102">
        <f>IF(RES_hh_tes!H11=0,"",RES_hh_tes!H11/RES_hh_fec!H11)</f>
        <v>0.81998977379815696</v>
      </c>
      <c r="I11" s="102">
        <f>IF(RES_hh_tes!I11=0,"",RES_hh_tes!I11/RES_hh_fec!I11)</f>
        <v>0.82553520578697026</v>
      </c>
      <c r="J11" s="102">
        <f>IF(RES_hh_tes!J11=0,"",RES_hh_tes!J11/RES_hh_fec!J11)</f>
        <v>0.82707496178419837</v>
      </c>
      <c r="K11" s="102">
        <f>IF(RES_hh_tes!K11=0,"",RES_hh_tes!K11/RES_hh_fec!K11)</f>
        <v>0.83260824324290628</v>
      </c>
      <c r="L11" s="102">
        <f>IF(RES_hh_tes!L11=0,"",RES_hh_tes!L11/RES_hh_fec!L11)</f>
        <v>0.84188054995816686</v>
      </c>
      <c r="M11" s="102">
        <f>IF(RES_hh_tes!M11=0,"",RES_hh_tes!M11/RES_hh_fec!M11)</f>
        <v>0.84685385166237248</v>
      </c>
      <c r="N11" s="102">
        <f>IF(RES_hh_tes!N11=0,"",RES_hh_tes!N11/RES_hh_fec!N11)</f>
        <v>0.8560782827479706</v>
      </c>
      <c r="O11" s="102">
        <f>IF(RES_hh_tes!O11=0,"",RES_hh_tes!O11/RES_hh_fec!O11)</f>
        <v>0.85706137301780683</v>
      </c>
      <c r="P11" s="102">
        <f>IF(RES_hh_tes!P11=0,"",RES_hh_tes!P11/RES_hh_fec!P11)</f>
        <v>0.86195098485659472</v>
      </c>
      <c r="Q11" s="102">
        <f>IF(RES_hh_tes!Q11=0,"",RES_hh_tes!Q11/RES_hh_fec!Q11)</f>
        <v>0.86299683557822926</v>
      </c>
    </row>
    <row r="12" spans="1:17" ht="12" customHeight="1" x14ac:dyDescent="0.25">
      <c r="A12" s="87" t="s">
        <v>115</v>
      </c>
      <c r="B12" s="102">
        <f>IF(RES_hh_tes!B12=0,"",RES_hh_tes!B12/RES_hh_fec!B12)</f>
        <v>1.2068101002189773</v>
      </c>
      <c r="C12" s="102">
        <f>IF(RES_hh_tes!C12=0,"",RES_hh_tes!C12/RES_hh_fec!C12)</f>
        <v>1.22542159555932</v>
      </c>
      <c r="D12" s="102">
        <f>IF(RES_hh_tes!D12=0,"",RES_hh_tes!D12/RES_hh_fec!D12)</f>
        <v>1.2490738972716389</v>
      </c>
      <c r="E12" s="102">
        <f>IF(RES_hh_tes!E12=0,"",RES_hh_tes!E12/RES_hh_fec!E12)</f>
        <v>1.2859467671131501</v>
      </c>
      <c r="F12" s="102">
        <f>IF(RES_hh_tes!F12=0,"",RES_hh_tes!F12/RES_hh_fec!F12)</f>
        <v>1.3104231547157477</v>
      </c>
      <c r="G12" s="102">
        <f>IF(RES_hh_tes!G12=0,"",RES_hh_tes!G12/RES_hh_fec!G12)</f>
        <v>1.3393235240264758</v>
      </c>
      <c r="H12" s="102">
        <f>IF(RES_hh_tes!H12=0,"",RES_hh_tes!H12/RES_hh_fec!H12)</f>
        <v>1.40091072199064</v>
      </c>
      <c r="I12" s="102">
        <f>IF(RES_hh_tes!I12=0,"",RES_hh_tes!I12/RES_hh_fec!I12)</f>
        <v>1.4439676690973346</v>
      </c>
      <c r="J12" s="102">
        <f>IF(RES_hh_tes!J12=0,"",RES_hh_tes!J12/RES_hh_fec!J12)</f>
        <v>1.5243672152269758</v>
      </c>
      <c r="K12" s="102">
        <f>IF(RES_hh_tes!K12=0,"",RES_hh_tes!K12/RES_hh_fec!K12)</f>
        <v>1.5865704743622344</v>
      </c>
      <c r="L12" s="102">
        <f>IF(RES_hh_tes!L12=0,"",RES_hh_tes!L12/RES_hh_fec!L12)</f>
        <v>1.7189709001670954</v>
      </c>
      <c r="M12" s="102">
        <f>IF(RES_hh_tes!M12=0,"",RES_hh_tes!M12/RES_hh_fec!M12)</f>
        <v>1.8330188683641928</v>
      </c>
      <c r="N12" s="102">
        <f>IF(RES_hh_tes!N12=0,"",RES_hh_tes!N12/RES_hh_fec!N12)</f>
        <v>2.0353676113148729</v>
      </c>
      <c r="O12" s="102">
        <f>IF(RES_hh_tes!O12=0,"",RES_hh_tes!O12/RES_hh_fec!O12)</f>
        <v>2.2450156135351613</v>
      </c>
      <c r="P12" s="102">
        <f>IF(RES_hh_tes!P12=0,"",RES_hh_tes!P12/RES_hh_fec!P12)</f>
        <v>2.3837347361639178</v>
      </c>
      <c r="Q12" s="102">
        <f>IF(RES_hh_tes!Q12=0,"",RES_hh_tes!Q12/RES_hh_fec!Q12)</f>
        <v>2.5380860078165512</v>
      </c>
    </row>
    <row r="13" spans="1:17" ht="12" customHeight="1" x14ac:dyDescent="0.25">
      <c r="A13" s="51" t="s">
        <v>114</v>
      </c>
      <c r="B13" s="104">
        <f>IF(RES_hh_tes!B13=0,"",RES_hh_tes!B13/RES_hh_fec!B13)</f>
        <v>0.76431306347201888</v>
      </c>
      <c r="C13" s="104">
        <f>IF(RES_hh_tes!C13=0,"",RES_hh_tes!C13/RES_hh_fec!C13)</f>
        <v>0.76886883571223275</v>
      </c>
      <c r="D13" s="104">
        <f>IF(RES_hh_tes!D13=0,"",RES_hh_tes!D13/RES_hh_fec!D13)</f>
        <v>0.77308952684940413</v>
      </c>
      <c r="E13" s="104">
        <f>IF(RES_hh_tes!E13=0,"",RES_hh_tes!E13/RES_hh_fec!E13)</f>
        <v>0.77770573469153026</v>
      </c>
      <c r="F13" s="104">
        <f>IF(RES_hh_tes!F13=0,"",RES_hh_tes!F13/RES_hh_fec!F13)</f>
        <v>0.78271420765846678</v>
      </c>
      <c r="G13" s="104">
        <f>IF(RES_hh_tes!G13=0,"",RES_hh_tes!G13/RES_hh_fec!G13)</f>
        <v>0.78759927271031183</v>
      </c>
      <c r="H13" s="104">
        <f>IF(RES_hh_tes!H13=0,"",RES_hh_tes!H13/RES_hh_fec!H13)</f>
        <v>0.79424961579953934</v>
      </c>
      <c r="I13" s="104">
        <f>IF(RES_hh_tes!I13=0,"",RES_hh_tes!I13/RES_hh_fec!I13)</f>
        <v>0.80051886677928341</v>
      </c>
      <c r="J13" s="104">
        <f>IF(RES_hh_tes!J13=0,"",RES_hh_tes!J13/RES_hh_fec!J13)</f>
        <v>0.80580914732373854</v>
      </c>
      <c r="K13" s="104">
        <f>IF(RES_hh_tes!K13=0,"",RES_hh_tes!K13/RES_hh_fec!K13)</f>
        <v>0.81137278524808121</v>
      </c>
      <c r="L13" s="104">
        <f>IF(RES_hh_tes!L13=0,"",RES_hh_tes!L13/RES_hh_fec!L13)</f>
        <v>0.81671823576041125</v>
      </c>
      <c r="M13" s="104">
        <f>IF(RES_hh_tes!M13=0,"",RES_hh_tes!M13/RES_hh_fec!M13)</f>
        <v>0.82235553844132681</v>
      </c>
      <c r="N13" s="104">
        <f>IF(RES_hh_tes!N13=0,"",RES_hh_tes!N13/RES_hh_fec!N13)</f>
        <v>0.8290099710241724</v>
      </c>
      <c r="O13" s="104">
        <f>IF(RES_hh_tes!O13=0,"",RES_hh_tes!O13/RES_hh_fec!O13)</f>
        <v>0.83525374594657298</v>
      </c>
      <c r="P13" s="104">
        <f>IF(RES_hh_tes!P13=0,"",RES_hh_tes!P13/RES_hh_fec!P13)</f>
        <v>0.84220360690172658</v>
      </c>
      <c r="Q13" s="104">
        <f>IF(RES_hh_tes!Q13=0,"",RES_hh_tes!Q13/RES_hh_fec!Q13)</f>
        <v>0.84943008895779837</v>
      </c>
    </row>
    <row r="14" spans="1:17" ht="12" customHeight="1" x14ac:dyDescent="0.25">
      <c r="A14" s="99" t="s">
        <v>117</v>
      </c>
      <c r="B14" s="106">
        <f>IF(RES_hh_tes!B14=0,"",RES_hh_tes!B14/RES_hh_fec!B14)</f>
        <v>1.0000000000000002</v>
      </c>
      <c r="C14" s="106">
        <f>IF(RES_hh_tes!C14=0,"",RES_hh_tes!C14/RES_hh_fec!C14)</f>
        <v>0.99999999999999978</v>
      </c>
      <c r="D14" s="106">
        <f>IF(RES_hh_tes!D14=0,"",RES_hh_tes!D14/RES_hh_fec!D14)</f>
        <v>0.99999999999999978</v>
      </c>
      <c r="E14" s="106">
        <f>IF(RES_hh_tes!E14=0,"",RES_hh_tes!E14/RES_hh_fec!E14)</f>
        <v>1.0000000000000002</v>
      </c>
      <c r="F14" s="106">
        <f>IF(RES_hh_tes!F14=0,"",RES_hh_tes!F14/RES_hh_fec!F14)</f>
        <v>1.0000000000000002</v>
      </c>
      <c r="G14" s="106">
        <f>IF(RES_hh_tes!G14=0,"",RES_hh_tes!G14/RES_hh_fec!G14)</f>
        <v>1.0000000000000002</v>
      </c>
      <c r="H14" s="106">
        <f>IF(RES_hh_tes!H14=0,"",RES_hh_tes!H14/RES_hh_fec!H14)</f>
        <v>0.99999999999999978</v>
      </c>
      <c r="I14" s="106">
        <f>IF(RES_hh_tes!I14=0,"",RES_hh_tes!I14/RES_hh_fec!I14)</f>
        <v>1</v>
      </c>
      <c r="J14" s="106">
        <f>IF(RES_hh_tes!J14=0,"",RES_hh_tes!J14/RES_hh_fec!J14)</f>
        <v>0.99999999999999956</v>
      </c>
      <c r="K14" s="106">
        <f>IF(RES_hh_tes!K14=0,"",RES_hh_tes!K14/RES_hh_fec!K14)</f>
        <v>1.0000000000000004</v>
      </c>
      <c r="L14" s="106">
        <f>IF(RES_hh_tes!L14=0,"",RES_hh_tes!L14/RES_hh_fec!L14)</f>
        <v>1</v>
      </c>
      <c r="M14" s="106">
        <f>IF(RES_hh_tes!M14=0,"",RES_hh_tes!M14/RES_hh_fec!M14)</f>
        <v>0.99999999999999989</v>
      </c>
      <c r="N14" s="106">
        <f>IF(RES_hh_tes!N14=0,"",RES_hh_tes!N14/RES_hh_fec!N14)</f>
        <v>1</v>
      </c>
      <c r="O14" s="106">
        <f>IF(RES_hh_tes!O14=0,"",RES_hh_tes!O14/RES_hh_fec!O14)</f>
        <v>1</v>
      </c>
      <c r="P14" s="106">
        <f>IF(RES_hh_tes!P14=0,"",RES_hh_tes!P14/RES_hh_fec!P14)</f>
        <v>1</v>
      </c>
      <c r="Q14" s="106">
        <f>IF(RES_hh_tes!Q14=0,"",RES_hh_tes!Q14/RES_hh_fec!Q14)</f>
        <v>1.0000000000000007</v>
      </c>
    </row>
    <row r="15" spans="1:17" ht="12.95" customHeight="1" x14ac:dyDescent="0.25">
      <c r="A15" s="89" t="s">
        <v>112</v>
      </c>
      <c r="B15" s="103">
        <f>IF(RES_hh_tes!B15=0,"",RES_hh_tes!B15/RES_hh_fec!B15)</f>
        <v>1.6292521448704615</v>
      </c>
      <c r="C15" s="103">
        <f>IF(RES_hh_tes!C15=0,"",RES_hh_tes!C15/RES_hh_fec!C15)</f>
        <v>1.6759400531273123</v>
      </c>
      <c r="D15" s="103">
        <f>IF(RES_hh_tes!D15=0,"",RES_hh_tes!D15/RES_hh_fec!D15)</f>
        <v>1.7328254094289544</v>
      </c>
      <c r="E15" s="103">
        <f>IF(RES_hh_tes!E15=0,"",RES_hh_tes!E15/RES_hh_fec!E15)</f>
        <v>1.7852306082744474</v>
      </c>
      <c r="F15" s="103">
        <f>IF(RES_hh_tes!F15=0,"",RES_hh_tes!F15/RES_hh_fec!F15)</f>
        <v>1.8444988501724258</v>
      </c>
      <c r="G15" s="103">
        <f>IF(RES_hh_tes!G15=0,"",RES_hh_tes!G15/RES_hh_fec!G15)</f>
        <v>1.9155409691507339</v>
      </c>
      <c r="H15" s="103">
        <f>IF(RES_hh_tes!H15=0,"",RES_hh_tes!H15/RES_hh_fec!H15)</f>
        <v>1.9916155263609256</v>
      </c>
      <c r="I15" s="103">
        <f>IF(RES_hh_tes!I15=0,"",RES_hh_tes!I15/RES_hh_fec!I15)</f>
        <v>2.075100050408766</v>
      </c>
      <c r="J15" s="103">
        <f>IF(RES_hh_tes!J15=0,"",RES_hh_tes!J15/RES_hh_fec!J15)</f>
        <v>2.2064224436836777</v>
      </c>
      <c r="K15" s="103">
        <f>IF(RES_hh_tes!K15=0,"",RES_hh_tes!K15/RES_hh_fec!K15)</f>
        <v>2.3207437563777709</v>
      </c>
      <c r="L15" s="103">
        <f>IF(RES_hh_tes!L15=0,"",RES_hh_tes!L15/RES_hh_fec!L15)</f>
        <v>2.472533597292184</v>
      </c>
      <c r="M15" s="103">
        <f>IF(RES_hh_tes!M15=0,"",RES_hh_tes!M15/RES_hh_fec!M15)</f>
        <v>2.5979225460668425</v>
      </c>
      <c r="N15" s="103">
        <f>IF(RES_hh_tes!N15=0,"",RES_hh_tes!N15/RES_hh_fec!N15)</f>
        <v>2.776528574150158</v>
      </c>
      <c r="O15" s="103">
        <f>IF(RES_hh_tes!O15=0,"",RES_hh_tes!O15/RES_hh_fec!O15)</f>
        <v>2.9929624640120078</v>
      </c>
      <c r="P15" s="103">
        <f>IF(RES_hh_tes!P15=0,"",RES_hh_tes!P15/RES_hh_fec!P15)</f>
        <v>3.1395941507197103</v>
      </c>
      <c r="Q15" s="103">
        <f>IF(RES_hh_tes!Q15=0,"",RES_hh_tes!Q15/RES_hh_fec!Q15)</f>
        <v>3.3070779415055602</v>
      </c>
    </row>
    <row r="16" spans="1:17" ht="12" customHeight="1" x14ac:dyDescent="0.25">
      <c r="A16" s="87" t="s">
        <v>111</v>
      </c>
      <c r="B16" s="105">
        <f>IF(RES_hh_tes!B16=0,"",RES_hh_tes!B16/RES_hh_fec!B16)</f>
        <v>1.6292521448704615</v>
      </c>
      <c r="C16" s="105">
        <f>IF(RES_hh_tes!C16=0,"",RES_hh_tes!C16/RES_hh_fec!C16)</f>
        <v>1.6759400531273123</v>
      </c>
      <c r="D16" s="105">
        <f>IF(RES_hh_tes!D16=0,"",RES_hh_tes!D16/RES_hh_fec!D16)</f>
        <v>1.7328254094289544</v>
      </c>
      <c r="E16" s="105">
        <f>IF(RES_hh_tes!E16=0,"",RES_hh_tes!E16/RES_hh_fec!E16)</f>
        <v>1.7852306082744474</v>
      </c>
      <c r="F16" s="105">
        <f>IF(RES_hh_tes!F16=0,"",RES_hh_tes!F16/RES_hh_fec!F16)</f>
        <v>1.8444988501724258</v>
      </c>
      <c r="G16" s="105">
        <f>IF(RES_hh_tes!G16=0,"",RES_hh_tes!G16/RES_hh_fec!G16)</f>
        <v>1.9155409691507339</v>
      </c>
      <c r="H16" s="105">
        <f>IF(RES_hh_tes!H16=0,"",RES_hh_tes!H16/RES_hh_fec!H16)</f>
        <v>1.9916155263609256</v>
      </c>
      <c r="I16" s="105">
        <f>IF(RES_hh_tes!I16=0,"",RES_hh_tes!I16/RES_hh_fec!I16)</f>
        <v>2.075100050408766</v>
      </c>
      <c r="J16" s="105">
        <f>IF(RES_hh_tes!J16=0,"",RES_hh_tes!J16/RES_hh_fec!J16)</f>
        <v>2.2064224436836777</v>
      </c>
      <c r="K16" s="105">
        <f>IF(RES_hh_tes!K16=0,"",RES_hh_tes!K16/RES_hh_fec!K16)</f>
        <v>2.3207437563777709</v>
      </c>
      <c r="L16" s="105">
        <f>IF(RES_hh_tes!L16=0,"",RES_hh_tes!L16/RES_hh_fec!L16)</f>
        <v>2.472533597292184</v>
      </c>
      <c r="M16" s="105">
        <f>IF(RES_hh_tes!M16=0,"",RES_hh_tes!M16/RES_hh_fec!M16)</f>
        <v>2.5979225460668425</v>
      </c>
      <c r="N16" s="105">
        <f>IF(RES_hh_tes!N16=0,"",RES_hh_tes!N16/RES_hh_fec!N16)</f>
        <v>2.776528574150158</v>
      </c>
      <c r="O16" s="105">
        <f>IF(RES_hh_tes!O16=0,"",RES_hh_tes!O16/RES_hh_fec!O16)</f>
        <v>2.9929624640120078</v>
      </c>
      <c r="P16" s="105">
        <f>IF(RES_hh_tes!P16=0,"",RES_hh_tes!P16/RES_hh_fec!P16)</f>
        <v>3.1395941507197103</v>
      </c>
      <c r="Q16" s="105">
        <f>IF(RES_hh_tes!Q16=0,"",RES_hh_tes!Q16/RES_hh_fec!Q16)</f>
        <v>3.3070779415055602</v>
      </c>
    </row>
    <row r="17" spans="1:17" ht="12.95" customHeight="1" x14ac:dyDescent="0.25">
      <c r="A17" s="89" t="s">
        <v>63</v>
      </c>
      <c r="B17" s="103">
        <f>IF(RES_hh_tes!B17=0,"",RES_hh_tes!B17/RES_hh_fec!B17)</f>
        <v>0.60252528469886957</v>
      </c>
      <c r="C17" s="103">
        <f>IF(RES_hh_tes!C17=0,"",RES_hh_tes!C17/RES_hh_fec!C17)</f>
        <v>0.60510452622652966</v>
      </c>
      <c r="D17" s="103">
        <f>IF(RES_hh_tes!D17=0,"",RES_hh_tes!D17/RES_hh_fec!D17)</f>
        <v>0.60799619164395247</v>
      </c>
      <c r="E17" s="103">
        <f>IF(RES_hh_tes!E17=0,"",RES_hh_tes!E17/RES_hh_fec!E17)</f>
        <v>0.61078614110048912</v>
      </c>
      <c r="F17" s="103">
        <f>IF(RES_hh_tes!F17=0,"",RES_hh_tes!F17/RES_hh_fec!F17)</f>
        <v>0.61164809882605453</v>
      </c>
      <c r="G17" s="103">
        <f>IF(RES_hh_tes!G17=0,"",RES_hh_tes!G17/RES_hh_fec!G17)</f>
        <v>0.61368027735803687</v>
      </c>
      <c r="H17" s="103">
        <f>IF(RES_hh_tes!H17=0,"",RES_hh_tes!H17/RES_hh_fec!H17)</f>
        <v>0.61845971803068722</v>
      </c>
      <c r="I17" s="103">
        <f>IF(RES_hh_tes!I17=0,"",RES_hh_tes!I17/RES_hh_fec!I17)</f>
        <v>0.62407538358988968</v>
      </c>
      <c r="J17" s="103">
        <f>IF(RES_hh_tes!J17=0,"",RES_hh_tes!J17/RES_hh_fec!J17)</f>
        <v>0.62901802167800946</v>
      </c>
      <c r="K17" s="103">
        <f>IF(RES_hh_tes!K17=0,"",RES_hh_tes!K17/RES_hh_fec!K17)</f>
        <v>0.62717898096886615</v>
      </c>
      <c r="L17" s="103">
        <f>IF(RES_hh_tes!L17=0,"",RES_hh_tes!L17/RES_hh_fec!L17)</f>
        <v>0.63710127539828687</v>
      </c>
      <c r="M17" s="103">
        <f>IF(RES_hh_tes!M17=0,"",RES_hh_tes!M17/RES_hh_fec!M17)</f>
        <v>0.63610238520953577</v>
      </c>
      <c r="N17" s="103">
        <f>IF(RES_hh_tes!N17=0,"",RES_hh_tes!N17/RES_hh_fec!N17)</f>
        <v>0.64088410658328743</v>
      </c>
      <c r="O17" s="103">
        <f>IF(RES_hh_tes!O17=0,"",RES_hh_tes!O17/RES_hh_fec!O17)</f>
        <v>0.64655147959514192</v>
      </c>
      <c r="P17" s="103">
        <f>IF(RES_hh_tes!P17=0,"",RES_hh_tes!P17/RES_hh_fec!P17)</f>
        <v>0.64917582935203266</v>
      </c>
      <c r="Q17" s="103">
        <f>IF(RES_hh_tes!Q17=0,"",RES_hh_tes!Q17/RES_hh_fec!Q17)</f>
        <v>0.65539913185054299</v>
      </c>
    </row>
    <row r="18" spans="1:17" ht="12" customHeight="1" x14ac:dyDescent="0.25">
      <c r="A18" s="87" t="s">
        <v>58</v>
      </c>
      <c r="B18" s="102">
        <f>IF(RES_hh_tes!B18=0,"",RES_hh_tes!B18/RES_hh_fec!B18)</f>
        <v>0.40141744192009182</v>
      </c>
      <c r="C18" s="102">
        <f>IF(RES_hh_tes!C18=0,"",RES_hh_tes!C18/RES_hh_fec!C18)</f>
        <v>0.40296087431439648</v>
      </c>
      <c r="D18" s="102">
        <f>IF(RES_hh_tes!D18=0,"",RES_hh_tes!D18/RES_hh_fec!D18)</f>
        <v>0.40469873868882039</v>
      </c>
      <c r="E18" s="102">
        <f>IF(RES_hh_tes!E18=0,"",RES_hh_tes!E18/RES_hh_fec!E18)</f>
        <v>0.40659798561267885</v>
      </c>
      <c r="F18" s="102">
        <f>IF(RES_hh_tes!F18=0,"",RES_hh_tes!F18/RES_hh_fec!F18)</f>
        <v>0.4090088629735199</v>
      </c>
      <c r="G18" s="102">
        <f>IF(RES_hh_tes!G18=0,"",RES_hh_tes!G18/RES_hh_fec!G18)</f>
        <v>0.41075800604228457</v>
      </c>
      <c r="H18" s="102">
        <f>IF(RES_hh_tes!H18=0,"",RES_hh_tes!H18/RES_hh_fec!H18)</f>
        <v>0.41409475988202016</v>
      </c>
      <c r="I18" s="102">
        <f>IF(RES_hh_tes!I18=0,"",RES_hh_tes!I18/RES_hh_fec!I18)</f>
        <v>0.41807463882588441</v>
      </c>
      <c r="J18" s="102">
        <f>IF(RES_hh_tes!J18=0,"",RES_hh_tes!J18/RES_hh_fec!J18)</f>
        <v>0.41925856193299588</v>
      </c>
      <c r="K18" s="102">
        <f>IF(RES_hh_tes!K18=0,"",RES_hh_tes!K18/RES_hh_fec!K18)</f>
        <v>0.42269897800930656</v>
      </c>
      <c r="L18" s="102">
        <f>IF(RES_hh_tes!L18=0,"",RES_hh_tes!L18/RES_hh_fec!L18)</f>
        <v>0.4237455733109366</v>
      </c>
      <c r="M18" s="102">
        <f>IF(RES_hh_tes!M18=0,"",RES_hh_tes!M18/RES_hh_fec!M18)</f>
        <v>0.4338949983510606</v>
      </c>
      <c r="N18" s="102">
        <f>IF(RES_hh_tes!N18=0,"",RES_hh_tes!N18/RES_hh_fec!N18)</f>
        <v>0.43438813402260146</v>
      </c>
      <c r="O18" s="102">
        <f>IF(RES_hh_tes!O18=0,"",RES_hh_tes!O18/RES_hh_fec!O18)</f>
        <v>0.43460288721187029</v>
      </c>
      <c r="P18" s="102">
        <f>IF(RES_hh_tes!P18=0,"",RES_hh_tes!P18/RES_hh_fec!P18)</f>
        <v>0.4346292474922745</v>
      </c>
      <c r="Q18" s="102">
        <f>IF(RES_hh_tes!Q18=0,"",RES_hh_tes!Q18/RES_hh_fec!Q18)</f>
        <v>0.43487011941011283</v>
      </c>
    </row>
    <row r="19" spans="1:17" s="28" customFormat="1" ht="12" customHeight="1" x14ac:dyDescent="0.25">
      <c r="A19" s="87" t="s">
        <v>84</v>
      </c>
      <c r="B19" s="102">
        <f>IF(RES_hh_tes!B19=0,"",RES_hh_tes!B19/RES_hh_fec!B19)</f>
        <v>0.55230288448642317</v>
      </c>
      <c r="C19" s="102">
        <f>IF(RES_hh_tes!C19=0,"",RES_hh_tes!C19/RES_hh_fec!C19)</f>
        <v>0.55639901980182815</v>
      </c>
      <c r="D19" s="102">
        <f>IF(RES_hh_tes!D19=0,"",RES_hh_tes!D19/RES_hh_fec!D19)</f>
        <v>0.56037380033204442</v>
      </c>
      <c r="E19" s="102">
        <f>IF(RES_hh_tes!E19=0,"",RES_hh_tes!E19/RES_hh_fec!E19)</f>
        <v>0.56510121003858027</v>
      </c>
      <c r="F19" s="102">
        <f>IF(RES_hh_tes!F19=0,"",RES_hh_tes!F19/RES_hh_fec!F19)</f>
        <v>0.57041901675819784</v>
      </c>
      <c r="G19" s="102">
        <f>IF(RES_hh_tes!G19=0,"",RES_hh_tes!G19/RES_hh_fec!G19)</f>
        <v>0.57463358134191678</v>
      </c>
      <c r="H19" s="102">
        <f>IF(RES_hh_tes!H19=0,"",RES_hh_tes!H19/RES_hh_fec!H19)</f>
        <v>0.57907265078249415</v>
      </c>
      <c r="I19" s="102">
        <f>IF(RES_hh_tes!I19=0,"",RES_hh_tes!I19/RES_hh_fec!I19)</f>
        <v>0.58600962859066796</v>
      </c>
      <c r="J19" s="102">
        <f>IF(RES_hh_tes!J19=0,"",RES_hh_tes!J19/RES_hh_fec!J19)</f>
        <v>0.59363806966744348</v>
      </c>
      <c r="K19" s="102">
        <f>IF(RES_hh_tes!K19=0,"",RES_hh_tes!K19/RES_hh_fec!K19)</f>
        <v>0.59808528206441391</v>
      </c>
      <c r="L19" s="102">
        <f>IF(RES_hh_tes!L19=0,"",RES_hh_tes!L19/RES_hh_fec!L19)</f>
        <v>0.60220677538790945</v>
      </c>
      <c r="M19" s="102">
        <f>IF(RES_hh_tes!M19=0,"",RES_hh_tes!M19/RES_hh_fec!M19)</f>
        <v>0.60488151666463996</v>
      </c>
      <c r="N19" s="102">
        <f>IF(RES_hh_tes!N19=0,"",RES_hh_tes!N19/RES_hh_fec!N19)</f>
        <v>0.6088141777765993</v>
      </c>
      <c r="O19" s="102">
        <f>IF(RES_hh_tes!O19=0,"",RES_hh_tes!O19/RES_hh_fec!O19)</f>
        <v>0.61155837605125773</v>
      </c>
      <c r="P19" s="102">
        <f>IF(RES_hh_tes!P19=0,"",RES_hh_tes!P19/RES_hh_fec!P19)</f>
        <v>0.61369960077152841</v>
      </c>
      <c r="Q19" s="102">
        <f>IF(RES_hh_tes!Q19=0,"",RES_hh_tes!Q19/RES_hh_fec!Q19)</f>
        <v>0.61410795594823919</v>
      </c>
    </row>
    <row r="20" spans="1:17" ht="12" customHeight="1" x14ac:dyDescent="0.25">
      <c r="A20" s="87" t="s">
        <v>110</v>
      </c>
      <c r="B20" s="102">
        <f>IF(RES_hh_tes!B20=0,"",RES_hh_tes!B20/RES_hh_fec!B20)</f>
        <v>0.53696113769513332</v>
      </c>
      <c r="C20" s="102">
        <f>IF(RES_hh_tes!C20=0,"",RES_hh_tes!C20/RES_hh_fec!C20)</f>
        <v>0.539211543800305</v>
      </c>
      <c r="D20" s="102">
        <f>IF(RES_hh_tes!D20=0,"",RES_hh_tes!D20/RES_hh_fec!D20)</f>
        <v>0.54068104433383646</v>
      </c>
      <c r="E20" s="102">
        <f>IF(RES_hh_tes!E20=0,"",RES_hh_tes!E20/RES_hh_fec!E20)</f>
        <v>0.54233557402953125</v>
      </c>
      <c r="F20" s="102">
        <f>IF(RES_hh_tes!F20=0,"",RES_hh_tes!F20/RES_hh_fec!F20)</f>
        <v>0.54418677583480091</v>
      </c>
      <c r="G20" s="102">
        <f>IF(RES_hh_tes!G20=0,"",RES_hh_tes!G20/RES_hh_fec!G20)</f>
        <v>0.54631788302127771</v>
      </c>
      <c r="H20" s="102">
        <f>IF(RES_hh_tes!H20=0,"",RES_hh_tes!H20/RES_hh_fec!H20)</f>
        <v>0.54782663317577895</v>
      </c>
      <c r="I20" s="102">
        <f>IF(RES_hh_tes!I20=0,"",RES_hh_tes!I20/RES_hh_fec!I20)</f>
        <v>0.54945044865893333</v>
      </c>
      <c r="J20" s="102">
        <f>IF(RES_hh_tes!J20=0,"",RES_hh_tes!J20/RES_hh_fec!J20)</f>
        <v>0.55311820789748978</v>
      </c>
      <c r="K20" s="102">
        <f>IF(RES_hh_tes!K20=0,"",RES_hh_tes!K20/RES_hh_fec!K20)</f>
        <v>0.55595703254011541</v>
      </c>
      <c r="L20" s="102">
        <f>IF(RES_hh_tes!L20=0,"",RES_hh_tes!L20/RES_hh_fec!L20)</f>
        <v>0.55901841474427039</v>
      </c>
      <c r="M20" s="102">
        <f>IF(RES_hh_tes!M20=0,"",RES_hh_tes!M20/RES_hh_fec!M20)</f>
        <v>0.56338772765133349</v>
      </c>
      <c r="N20" s="102">
        <f>IF(RES_hh_tes!N20=0,"",RES_hh_tes!N20/RES_hh_fec!N20)</f>
        <v>0.56648118184120222</v>
      </c>
      <c r="O20" s="102">
        <f>IF(RES_hh_tes!O20=0,"",RES_hh_tes!O20/RES_hh_fec!O20)</f>
        <v>0.56985136371137957</v>
      </c>
      <c r="P20" s="102">
        <f>IF(RES_hh_tes!P20=0,"",RES_hh_tes!P20/RES_hh_fec!P20)</f>
        <v>0.574077610478405</v>
      </c>
      <c r="Q20" s="102">
        <f>IF(RES_hh_tes!Q20=0,"",RES_hh_tes!Q20/RES_hh_fec!Q20)</f>
        <v>0.57733049298300354</v>
      </c>
    </row>
    <row r="21" spans="1:17" ht="12" customHeight="1" x14ac:dyDescent="0.25">
      <c r="A21" s="87" t="s">
        <v>109</v>
      </c>
      <c r="B21" s="102">
        <f>IF(RES_hh_tes!B21=0,"",RES_hh_tes!B21/RES_hh_fec!B21)</f>
        <v>0.57531550467335735</v>
      </c>
      <c r="C21" s="102">
        <f>IF(RES_hh_tes!C21=0,"",RES_hh_tes!C21/RES_hh_fec!C21)</f>
        <v>0.57637702898204213</v>
      </c>
      <c r="D21" s="102">
        <f>IF(RES_hh_tes!D21=0,"",RES_hh_tes!D21/RES_hh_fec!D21)</f>
        <v>0.57861704815044646</v>
      </c>
      <c r="E21" s="102">
        <f>IF(RES_hh_tes!E21=0,"",RES_hh_tes!E21/RES_hh_fec!E21)</f>
        <v>0.58001012364953575</v>
      </c>
      <c r="F21" s="102">
        <f>IF(RES_hh_tes!F21=0,"",RES_hh_tes!F21/RES_hh_fec!F21)</f>
        <v>0.5831805845120891</v>
      </c>
      <c r="G21" s="102">
        <f>IF(RES_hh_tes!G21=0,"",RES_hh_tes!G21/RES_hh_fec!G21)</f>
        <v>0.58475854993533871</v>
      </c>
      <c r="H21" s="102">
        <f>IF(RES_hh_tes!H21=0,"",RES_hh_tes!H21/RES_hh_fec!H21)</f>
        <v>0.58770588440984495</v>
      </c>
      <c r="I21" s="102">
        <f>IF(RES_hh_tes!I21=0,"",RES_hh_tes!I21/RES_hh_fec!I21)</f>
        <v>0.58951516938814286</v>
      </c>
      <c r="J21" s="102">
        <f>IF(RES_hh_tes!J21=0,"",RES_hh_tes!J21/RES_hh_fec!J21)</f>
        <v>0.59178148579303136</v>
      </c>
      <c r="K21" s="102">
        <f>IF(RES_hh_tes!K21=0,"",RES_hh_tes!K21/RES_hh_fec!K21)</f>
        <v>0.59475720151997791</v>
      </c>
      <c r="L21" s="102">
        <f>IF(RES_hh_tes!L21=0,"",RES_hh_tes!L21/RES_hh_fec!L21)</f>
        <v>0.59699324462380565</v>
      </c>
      <c r="M21" s="102">
        <f>IF(RES_hh_tes!M21=0,"",RES_hh_tes!M21/RES_hh_fec!M21)</f>
        <v>0.5993424564264993</v>
      </c>
      <c r="N21" s="102">
        <f>IF(RES_hh_tes!N21=0,"",RES_hh_tes!N21/RES_hh_fec!N21)</f>
        <v>0.6030992036255054</v>
      </c>
      <c r="O21" s="102">
        <f>IF(RES_hh_tes!O21=0,"",RES_hh_tes!O21/RES_hh_fec!O21)</f>
        <v>0.60479312700455501</v>
      </c>
      <c r="P21" s="102">
        <f>IF(RES_hh_tes!P21=0,"",RES_hh_tes!P21/RES_hh_fec!P21)</f>
        <v>0.60690962615028543</v>
      </c>
      <c r="Q21" s="102">
        <f>IF(RES_hh_tes!Q21=0,"",RES_hh_tes!Q21/RES_hh_fec!Q21)</f>
        <v>0.60950307663535785</v>
      </c>
    </row>
    <row r="22" spans="1:17" ht="12" customHeight="1" x14ac:dyDescent="0.25">
      <c r="A22" s="87" t="s">
        <v>55</v>
      </c>
      <c r="B22" s="102">
        <f>IF(RES_hh_tes!B22=0,"",RES_hh_tes!B22/RES_hh_fec!B22)</f>
        <v>0.46025240373868581</v>
      </c>
      <c r="C22" s="102">
        <f>IF(RES_hh_tes!C22=0,"",RES_hh_tes!C22/RES_hh_fec!C22)</f>
        <v>0.46351221920221958</v>
      </c>
      <c r="D22" s="102">
        <f>IF(RES_hh_tes!D22=0,"",RES_hh_tes!D22/RES_hh_fec!D22)</f>
        <v>0.46675422561865854</v>
      </c>
      <c r="E22" s="102">
        <f>IF(RES_hh_tes!E22=0,"",RES_hh_tes!E22/RES_hh_fec!E22)</f>
        <v>0.47240724621177849</v>
      </c>
      <c r="F22" s="102">
        <f>IF(RES_hh_tes!F22=0,"",RES_hh_tes!F22/RES_hh_fec!F22)</f>
        <v>0.47583949083635529</v>
      </c>
      <c r="G22" s="102">
        <f>IF(RES_hh_tes!G22=0,"",RES_hh_tes!G22/RES_hh_fec!G22)</f>
        <v>0.4796107373709374</v>
      </c>
      <c r="H22" s="102">
        <f>IF(RES_hh_tes!H22=0,"",RES_hh_tes!H22/RES_hh_fec!H22)</f>
        <v>0.48340411668136368</v>
      </c>
      <c r="I22" s="102">
        <f>IF(RES_hh_tes!I22=0,"",RES_hh_tes!I22/RES_hh_fec!I22)</f>
        <v>0.48922061243280157</v>
      </c>
      <c r="J22" s="102">
        <f>IF(RES_hh_tes!J22=0,"",RES_hh_tes!J22/RES_hh_fec!J22)</f>
        <v>0.49225888570072895</v>
      </c>
      <c r="K22" s="102">
        <f>IF(RES_hh_tes!K22=0,"",RES_hh_tes!K22/RES_hh_fec!K22)</f>
        <v>0.49744221573550823</v>
      </c>
      <c r="L22" s="102">
        <f>IF(RES_hh_tes!L22=0,"",RES_hh_tes!L22/RES_hh_fec!L22)</f>
        <v>0.50291507031844962</v>
      </c>
      <c r="M22" s="102">
        <f>IF(RES_hh_tes!M22=0,"",RES_hh_tes!M22/RES_hh_fec!M22)</f>
        <v>0.50659085974633045</v>
      </c>
      <c r="N22" s="102">
        <f>IF(RES_hh_tes!N22=0,"",RES_hh_tes!N22/RES_hh_fec!N22)</f>
        <v>0.51032700193078584</v>
      </c>
      <c r="O22" s="102">
        <f>IF(RES_hh_tes!O22=0,"",RES_hh_tes!O22/RES_hh_fec!O22)</f>
        <v>0.51363069386279447</v>
      </c>
      <c r="P22" s="102">
        <f>IF(RES_hh_tes!P22=0,"",RES_hh_tes!P22/RES_hh_fec!P22)</f>
        <v>0.51628957798139896</v>
      </c>
      <c r="Q22" s="102">
        <f>IF(RES_hh_tes!Q22=0,"",RES_hh_tes!Q22/RES_hh_fec!Q22)</f>
        <v>0.51874400302203671</v>
      </c>
    </row>
    <row r="23" spans="1:17" ht="12" customHeight="1" x14ac:dyDescent="0.25">
      <c r="A23" s="87" t="s">
        <v>79</v>
      </c>
      <c r="B23" s="102" t="str">
        <f>IF(RES_hh_tes!B23=0,"",RES_hh_tes!B23/RES_hh_fec!B23)</f>
        <v/>
      </c>
      <c r="C23" s="102" t="str">
        <f>IF(RES_hh_tes!C23=0,"",RES_hh_tes!C23/RES_hh_fec!C23)</f>
        <v/>
      </c>
      <c r="D23" s="102" t="str">
        <f>IF(RES_hh_tes!D23=0,"",RES_hh_tes!D23/RES_hh_fec!D23)</f>
        <v/>
      </c>
      <c r="E23" s="102" t="str">
        <f>IF(RES_hh_tes!E23=0,"",RES_hh_tes!E23/RES_hh_fec!E23)</f>
        <v/>
      </c>
      <c r="F23" s="102" t="str">
        <f>IF(RES_hh_tes!F23=0,"",RES_hh_tes!F23/RES_hh_fec!F23)</f>
        <v/>
      </c>
      <c r="G23" s="102" t="str">
        <f>IF(RES_hh_tes!G23=0,"",RES_hh_tes!G23/RES_hh_fec!G23)</f>
        <v/>
      </c>
      <c r="H23" s="102" t="str">
        <f>IF(RES_hh_tes!H23=0,"",RES_hh_tes!H23/RES_hh_fec!H23)</f>
        <v/>
      </c>
      <c r="I23" s="102" t="str">
        <f>IF(RES_hh_tes!I23=0,"",RES_hh_tes!I23/RES_hh_fec!I23)</f>
        <v/>
      </c>
      <c r="J23" s="102" t="str">
        <f>IF(RES_hh_tes!J23=0,"",RES_hh_tes!J23/RES_hh_fec!J23)</f>
        <v/>
      </c>
      <c r="K23" s="102" t="str">
        <f>IF(RES_hh_tes!K23=0,"",RES_hh_tes!K23/RES_hh_fec!K23)</f>
        <v/>
      </c>
      <c r="L23" s="102" t="str">
        <f>IF(RES_hh_tes!L23=0,"",RES_hh_tes!L23/RES_hh_fec!L23)</f>
        <v/>
      </c>
      <c r="M23" s="102" t="str">
        <f>IF(RES_hh_tes!M23=0,"",RES_hh_tes!M23/RES_hh_fec!M23)</f>
        <v/>
      </c>
      <c r="N23" s="102" t="str">
        <f>IF(RES_hh_tes!N23=0,"",RES_hh_tes!N23/RES_hh_fec!N23)</f>
        <v/>
      </c>
      <c r="O23" s="102" t="str">
        <f>IF(RES_hh_tes!O23=0,"",RES_hh_tes!O23/RES_hh_fec!O23)</f>
        <v/>
      </c>
      <c r="P23" s="102" t="str">
        <f>IF(RES_hh_tes!P23=0,"",RES_hh_tes!P23/RES_hh_fec!P23)</f>
        <v/>
      </c>
      <c r="Q23" s="102" t="str">
        <f>IF(RES_hh_tes!Q23=0,"",RES_hh_tes!Q23/RES_hh_fec!Q23)</f>
        <v/>
      </c>
    </row>
    <row r="24" spans="1:17" ht="12" customHeight="1" x14ac:dyDescent="0.25">
      <c r="A24" s="87" t="s">
        <v>61</v>
      </c>
      <c r="B24" s="102">
        <f>IF(RES_hh_tes!B24=0,"",RES_hh_tes!B24/RES_hh_fec!B24)</f>
        <v>0.85291723233233552</v>
      </c>
      <c r="C24" s="102">
        <f>IF(RES_hh_tes!C24=0,"",RES_hh_tes!C24/RES_hh_fec!C24)</f>
        <v>0.85570243707078475</v>
      </c>
      <c r="D24" s="102">
        <f>IF(RES_hh_tes!D24=0,"",RES_hh_tes!D24/RES_hh_fec!D24)</f>
        <v>0.85800212852766911</v>
      </c>
      <c r="E24" s="102">
        <f>IF(RES_hh_tes!E24=0,"",RES_hh_tes!E24/RES_hh_fec!E24)</f>
        <v>0.85843803787962136</v>
      </c>
      <c r="F24" s="102">
        <f>IF(RES_hh_tes!F24=0,"",RES_hh_tes!F24/RES_hh_fec!F24)</f>
        <v>0.85936289292798884</v>
      </c>
      <c r="G24" s="102">
        <f>IF(RES_hh_tes!G24=0,"",RES_hh_tes!G24/RES_hh_fec!G24)</f>
        <v>0.86195183329667746</v>
      </c>
      <c r="H24" s="102">
        <f>IF(RES_hh_tes!H24=0,"",RES_hh_tes!H24/RES_hh_fec!H24)</f>
        <v>0.86334041489962032</v>
      </c>
      <c r="I24" s="102">
        <f>IF(RES_hh_tes!I24=0,"",RES_hh_tes!I24/RES_hh_fec!I24)</f>
        <v>0.86667428472285002</v>
      </c>
      <c r="J24" s="102">
        <f>IF(RES_hh_tes!J24=0,"",RES_hh_tes!J24/RES_hh_fec!J24)</f>
        <v>0.86782797518848742</v>
      </c>
      <c r="K24" s="102">
        <f>IF(RES_hh_tes!K24=0,"",RES_hh_tes!K24/RES_hh_fec!K24)</f>
        <v>0.87135174794522097</v>
      </c>
      <c r="L24" s="102">
        <f>IF(RES_hh_tes!L24=0,"",RES_hh_tes!L24/RES_hh_fec!L24)</f>
        <v>0.87561647522667196</v>
      </c>
      <c r="M24" s="102">
        <f>IF(RES_hh_tes!M24=0,"",RES_hh_tes!M24/RES_hh_fec!M24)</f>
        <v>0.87773017839926604</v>
      </c>
      <c r="N24" s="102">
        <f>IF(RES_hh_tes!N24=0,"",RES_hh_tes!N24/RES_hh_fec!N24)</f>
        <v>0.88328191592381811</v>
      </c>
      <c r="O24" s="102">
        <f>IF(RES_hh_tes!O24=0,"",RES_hh_tes!O24/RES_hh_fec!O24)</f>
        <v>0.88383717500737102</v>
      </c>
      <c r="P24" s="102">
        <f>IF(RES_hh_tes!P24=0,"",RES_hh_tes!P24/RES_hh_fec!P24)</f>
        <v>0.88742856966002126</v>
      </c>
      <c r="Q24" s="102">
        <f>IF(RES_hh_tes!Q24=0,"",RES_hh_tes!Q24/RES_hh_fec!Q24)</f>
        <v>0.88822168394278667</v>
      </c>
    </row>
    <row r="25" spans="1:17" ht="12" customHeight="1" x14ac:dyDescent="0.25">
      <c r="A25" s="51" t="s">
        <v>60</v>
      </c>
      <c r="B25" s="104">
        <f>IF(RES_hh_tes!B25=0,"",RES_hh_tes!B25/RES_hh_fec!B25)</f>
        <v>0.7057203523993183</v>
      </c>
      <c r="C25" s="104">
        <f>IF(RES_hh_tes!C25=0,"",RES_hh_tes!C25/RES_hh_fec!C25)</f>
        <v>0.70775523195207213</v>
      </c>
      <c r="D25" s="104">
        <f>IF(RES_hh_tes!D25=0,"",RES_hh_tes!D25/RES_hh_fec!D25)</f>
        <v>0.71077175433009154</v>
      </c>
      <c r="E25" s="104">
        <f>IF(RES_hh_tes!E25=0,"",RES_hh_tes!E25/RES_hh_fec!E25)</f>
        <v>0.71503048993672491</v>
      </c>
      <c r="F25" s="104">
        <f>IF(RES_hh_tes!F25=0,"",RES_hh_tes!F25/RES_hh_fec!F25)</f>
        <v>0.71912881968598608</v>
      </c>
      <c r="G25" s="104">
        <f>IF(RES_hh_tes!G25=0,"",RES_hh_tes!G25/RES_hh_fec!G25)</f>
        <v>0.72414039453809831</v>
      </c>
      <c r="H25" s="104">
        <f>IF(RES_hh_tes!H25=0,"",RES_hh_tes!H25/RES_hh_fec!H25)</f>
        <v>0.72998913679999389</v>
      </c>
      <c r="I25" s="104">
        <f>IF(RES_hh_tes!I25=0,"",RES_hh_tes!I25/RES_hh_fec!I25)</f>
        <v>0.73619579243768529</v>
      </c>
      <c r="J25" s="104">
        <f>IF(RES_hh_tes!J25=0,"",RES_hh_tes!J25/RES_hh_fec!J25)</f>
        <v>0.74231480179907405</v>
      </c>
      <c r="K25" s="104">
        <f>IF(RES_hh_tes!K25=0,"",RES_hh_tes!K25/RES_hh_fec!K25)</f>
        <v>0.74454047193936368</v>
      </c>
      <c r="L25" s="104">
        <f>IF(RES_hh_tes!L25=0,"",RES_hh_tes!L25/RES_hh_fec!L25)</f>
        <v>0.74950863939661572</v>
      </c>
      <c r="M25" s="104">
        <f>IF(RES_hh_tes!M25=0,"",RES_hh_tes!M25/RES_hh_fec!M25)</f>
        <v>0.75254404349197801</v>
      </c>
      <c r="N25" s="104">
        <f>IF(RES_hh_tes!N25=0,"",RES_hh_tes!N25/RES_hh_fec!N25)</f>
        <v>0.75620845635801481</v>
      </c>
      <c r="O25" s="104">
        <f>IF(RES_hh_tes!O25=0,"",RES_hh_tes!O25/RES_hh_fec!O25)</f>
        <v>0.76056790247489114</v>
      </c>
      <c r="P25" s="104">
        <f>IF(RES_hh_tes!P25=0,"",RES_hh_tes!P25/RES_hh_fec!P25)</f>
        <v>0.76487600851542792</v>
      </c>
      <c r="Q25" s="104">
        <f>IF(RES_hh_tes!Q25=0,"",RES_hh_tes!Q25/RES_hh_fec!Q25)</f>
        <v>0.76969858365599242</v>
      </c>
    </row>
    <row r="26" spans="1:17" ht="12" customHeight="1" x14ac:dyDescent="0.25">
      <c r="A26" s="49" t="s">
        <v>59</v>
      </c>
      <c r="B26" s="101">
        <f>IF(RES_hh_tes!B26=0,"",RES_hh_tes!B26/RES_hh_fec!B26)</f>
        <v>1.0000000000000002</v>
      </c>
      <c r="C26" s="101">
        <f>IF(RES_hh_tes!C26=0,"",RES_hh_tes!C26/RES_hh_fec!C26)</f>
        <v>1</v>
      </c>
      <c r="D26" s="101">
        <f>IF(RES_hh_tes!D26=0,"",RES_hh_tes!D26/RES_hh_fec!D26)</f>
        <v>1</v>
      </c>
      <c r="E26" s="101">
        <f>IF(RES_hh_tes!E26=0,"",RES_hh_tes!E26/RES_hh_fec!E26)</f>
        <v>1.0000000000000002</v>
      </c>
      <c r="F26" s="101">
        <f>IF(RES_hh_tes!F26=0,"",RES_hh_tes!F26/RES_hh_fec!F26)</f>
        <v>1.0000000000000002</v>
      </c>
      <c r="G26" s="101">
        <f>IF(RES_hh_tes!G26=0,"",RES_hh_tes!G26/RES_hh_fec!G26)</f>
        <v>0.99999999999999989</v>
      </c>
      <c r="H26" s="101">
        <f>IF(RES_hh_tes!H26=0,"",RES_hh_tes!H26/RES_hh_fec!H26)</f>
        <v>1</v>
      </c>
      <c r="I26" s="101">
        <f>IF(RES_hh_tes!I26=0,"",RES_hh_tes!I26/RES_hh_fec!I26)</f>
        <v>1</v>
      </c>
      <c r="J26" s="101">
        <f>IF(RES_hh_tes!J26=0,"",RES_hh_tes!J26/RES_hh_fec!J26)</f>
        <v>1</v>
      </c>
      <c r="K26" s="101">
        <f>IF(RES_hh_tes!K26=0,"",RES_hh_tes!K26/RES_hh_fec!K26)</f>
        <v>1</v>
      </c>
      <c r="L26" s="101">
        <f>IF(RES_hh_tes!L26=0,"",RES_hh_tes!L26/RES_hh_fec!L26)</f>
        <v>1</v>
      </c>
      <c r="M26" s="101">
        <f>IF(RES_hh_tes!M26=0,"",RES_hh_tes!M26/RES_hh_fec!M26)</f>
        <v>1.0000000000000002</v>
      </c>
      <c r="N26" s="101">
        <f>IF(RES_hh_tes!N26=0,"",RES_hh_tes!N26/RES_hh_fec!N26)</f>
        <v>0.99999999999999956</v>
      </c>
      <c r="O26" s="101">
        <f>IF(RES_hh_tes!O26=0,"",RES_hh_tes!O26/RES_hh_fec!O26)</f>
        <v>0.99999999999999978</v>
      </c>
      <c r="P26" s="101">
        <f>IF(RES_hh_tes!P26=0,"",RES_hh_tes!P26/RES_hh_fec!P26)</f>
        <v>1</v>
      </c>
      <c r="Q26" s="101">
        <f>IF(RES_hh_tes!Q26=0,"",RES_hh_tes!Q26/RES_hh_fec!Q26)</f>
        <v>1.0000000000000002</v>
      </c>
    </row>
    <row r="27" spans="1:17" ht="12.95" customHeight="1" x14ac:dyDescent="0.25">
      <c r="A27" s="89" t="s">
        <v>62</v>
      </c>
      <c r="B27" s="103">
        <f>IF(RES_hh_tes!B27=0,"",RES_hh_tes!B27/RES_hh_fec!B27)</f>
        <v>0.599493656675958</v>
      </c>
      <c r="C27" s="103">
        <f>IF(RES_hh_tes!C27=0,"",RES_hh_tes!C27/RES_hh_fec!C27)</f>
        <v>0.60832459392278293</v>
      </c>
      <c r="D27" s="103">
        <f>IF(RES_hh_tes!D27=0,"",RES_hh_tes!D27/RES_hh_fec!D27)</f>
        <v>0.60902081112395112</v>
      </c>
      <c r="E27" s="103">
        <f>IF(RES_hh_tes!E27=0,"",RES_hh_tes!E27/RES_hh_fec!E27)</f>
        <v>0.62212979527010503</v>
      </c>
      <c r="F27" s="103">
        <f>IF(RES_hh_tes!F27=0,"",RES_hh_tes!F27/RES_hh_fec!F27)</f>
        <v>0.61725615952119806</v>
      </c>
      <c r="G27" s="103">
        <f>IF(RES_hh_tes!G27=0,"",RES_hh_tes!G27/RES_hh_fec!G27)</f>
        <v>0.61710447413663938</v>
      </c>
      <c r="H27" s="103">
        <f>IF(RES_hh_tes!H27=0,"",RES_hh_tes!H27/RES_hh_fec!H27)</f>
        <v>0.62405912328142643</v>
      </c>
      <c r="I27" s="103">
        <f>IF(RES_hh_tes!I27=0,"",RES_hh_tes!I27/RES_hh_fec!I27)</f>
        <v>0.62991884723554969</v>
      </c>
      <c r="J27" s="103">
        <f>IF(RES_hh_tes!J27=0,"",RES_hh_tes!J27/RES_hh_fec!J27)</f>
        <v>0.63931676908989898</v>
      </c>
      <c r="K27" s="103">
        <f>IF(RES_hh_tes!K27=0,"",RES_hh_tes!K27/RES_hh_fec!K27)</f>
        <v>0.63500547766899695</v>
      </c>
      <c r="L27" s="103">
        <f>IF(RES_hh_tes!L27=0,"",RES_hh_tes!L27/RES_hh_fec!L27)</f>
        <v>0.64803547299361541</v>
      </c>
      <c r="M27" s="103">
        <f>IF(RES_hh_tes!M27=0,"",RES_hh_tes!M27/RES_hh_fec!M27)</f>
        <v>0.64338919862190658</v>
      </c>
      <c r="N27" s="103">
        <f>IF(RES_hh_tes!N27=0,"",RES_hh_tes!N27/RES_hh_fec!N27)</f>
        <v>0.65587532596690079</v>
      </c>
      <c r="O27" s="103">
        <f>IF(RES_hh_tes!O27=0,"",RES_hh_tes!O27/RES_hh_fec!O27)</f>
        <v>0.66978519316008733</v>
      </c>
      <c r="P27" s="103">
        <f>IF(RES_hh_tes!P27=0,"",RES_hh_tes!P27/RES_hh_fec!P27)</f>
        <v>0.67110656468145358</v>
      </c>
      <c r="Q27" s="103">
        <f>IF(RES_hh_tes!Q27=0,"",RES_hh_tes!Q27/RES_hh_fec!Q27)</f>
        <v>0.68063455561699671</v>
      </c>
    </row>
    <row r="28" spans="1:17" ht="12" customHeight="1" x14ac:dyDescent="0.25">
      <c r="A28" s="87" t="s">
        <v>58</v>
      </c>
      <c r="B28" s="102" t="str">
        <f>IF(RES_hh_tes!B28=0,"",RES_hh_tes!B28/RES_hh_fec!B28)</f>
        <v/>
      </c>
      <c r="C28" s="102" t="str">
        <f>IF(RES_hh_tes!C28=0,"",RES_hh_tes!C28/RES_hh_fec!C28)</f>
        <v/>
      </c>
      <c r="D28" s="102" t="str">
        <f>IF(RES_hh_tes!D28=0,"",RES_hh_tes!D28/RES_hh_fec!D28)</f>
        <v/>
      </c>
      <c r="E28" s="102" t="str">
        <f>IF(RES_hh_tes!E28=0,"",RES_hh_tes!E28/RES_hh_fec!E28)</f>
        <v/>
      </c>
      <c r="F28" s="102" t="str">
        <f>IF(RES_hh_tes!F28=0,"",RES_hh_tes!F28/RES_hh_fec!F28)</f>
        <v/>
      </c>
      <c r="G28" s="102" t="str">
        <f>IF(RES_hh_tes!G28=0,"",RES_hh_tes!G28/RES_hh_fec!G28)</f>
        <v/>
      </c>
      <c r="H28" s="102" t="str">
        <f>IF(RES_hh_tes!H28=0,"",RES_hh_tes!H28/RES_hh_fec!H28)</f>
        <v/>
      </c>
      <c r="I28" s="102" t="str">
        <f>IF(RES_hh_tes!I28=0,"",RES_hh_tes!I28/RES_hh_fec!I28)</f>
        <v/>
      </c>
      <c r="J28" s="102" t="str">
        <f>IF(RES_hh_tes!J28=0,"",RES_hh_tes!J28/RES_hh_fec!J28)</f>
        <v/>
      </c>
      <c r="K28" s="102" t="str">
        <f>IF(RES_hh_tes!K28=0,"",RES_hh_tes!K28/RES_hh_fec!K28)</f>
        <v/>
      </c>
      <c r="L28" s="102" t="str">
        <f>IF(RES_hh_tes!L28=0,"",RES_hh_tes!L28/RES_hh_fec!L28)</f>
        <v/>
      </c>
      <c r="M28" s="102" t="str">
        <f>IF(RES_hh_tes!M28=0,"",RES_hh_tes!M28/RES_hh_fec!M28)</f>
        <v/>
      </c>
      <c r="N28" s="102" t="str">
        <f>IF(RES_hh_tes!N28=0,"",RES_hh_tes!N28/RES_hh_fec!N28)</f>
        <v/>
      </c>
      <c r="O28" s="102" t="str">
        <f>IF(RES_hh_tes!O28=0,"",RES_hh_tes!O28/RES_hh_fec!O28)</f>
        <v/>
      </c>
      <c r="P28" s="102" t="str">
        <f>IF(RES_hh_tes!P28=0,"",RES_hh_tes!P28/RES_hh_fec!P28)</f>
        <v/>
      </c>
      <c r="Q28" s="102" t="str">
        <f>IF(RES_hh_tes!Q28=0,"",RES_hh_tes!Q28/RES_hh_fec!Q28)</f>
        <v/>
      </c>
    </row>
    <row r="29" spans="1:17" s="28" customFormat="1" ht="12" customHeight="1" x14ac:dyDescent="0.25">
      <c r="A29" s="87" t="s">
        <v>84</v>
      </c>
      <c r="B29" s="102">
        <f>IF(RES_hh_tes!B29=0,"",RES_hh_tes!B29/RES_hh_fec!B29)</f>
        <v>0.42256848681613918</v>
      </c>
      <c r="C29" s="102">
        <f>IF(RES_hh_tes!C29=0,"",RES_hh_tes!C29/RES_hh_fec!C29)</f>
        <v>0.42541874053290663</v>
      </c>
      <c r="D29" s="102">
        <f>IF(RES_hh_tes!D29=0,"",RES_hh_tes!D29/RES_hh_fec!D29)</f>
        <v>0.42941374065332177</v>
      </c>
      <c r="E29" s="102">
        <f>IF(RES_hh_tes!E29=0,"",RES_hh_tes!E29/RES_hh_fec!E29)</f>
        <v>0.4331268068204045</v>
      </c>
      <c r="F29" s="102">
        <f>IF(RES_hh_tes!F29=0,"",RES_hh_tes!F29/RES_hh_fec!F29)</f>
        <v>0.43794301616637699</v>
      </c>
      <c r="G29" s="102">
        <f>IF(RES_hh_tes!G29=0,"",RES_hh_tes!G29/RES_hh_fec!G29)</f>
        <v>0.44306863147125963</v>
      </c>
      <c r="H29" s="102">
        <f>IF(RES_hh_tes!H29=0,"",RES_hh_tes!H29/RES_hh_fec!H29)</f>
        <v>0.44781272155204876</v>
      </c>
      <c r="I29" s="102">
        <f>IF(RES_hh_tes!I29=0,"",RES_hh_tes!I29/RES_hh_fec!I29)</f>
        <v>0.45425241754994378</v>
      </c>
      <c r="J29" s="102">
        <f>IF(RES_hh_tes!J29=0,"",RES_hh_tes!J29/RES_hh_fec!J29)</f>
        <v>0.46087491510474393</v>
      </c>
      <c r="K29" s="102">
        <f>IF(RES_hh_tes!K29=0,"",RES_hh_tes!K29/RES_hh_fec!K29)</f>
        <v>0.46319544747841784</v>
      </c>
      <c r="L29" s="102">
        <f>IF(RES_hh_tes!L29=0,"",RES_hh_tes!L29/RES_hh_fec!L29)</f>
        <v>0.46610734783995544</v>
      </c>
      <c r="M29" s="102">
        <f>IF(RES_hh_tes!M29=0,"",RES_hh_tes!M29/RES_hh_fec!M29)</f>
        <v>0.46803652050827366</v>
      </c>
      <c r="N29" s="102">
        <f>IF(RES_hh_tes!N29=0,"",RES_hh_tes!N29/RES_hh_fec!N29)</f>
        <v>0.47110137432262367</v>
      </c>
      <c r="O29" s="102">
        <f>IF(RES_hh_tes!O29=0,"",RES_hh_tes!O29/RES_hh_fec!O29)</f>
        <v>0.47367890100600524</v>
      </c>
      <c r="P29" s="102">
        <f>IF(RES_hh_tes!P29=0,"",RES_hh_tes!P29/RES_hh_fec!P29)</f>
        <v>0.47482581868612195</v>
      </c>
      <c r="Q29" s="102">
        <f>IF(RES_hh_tes!Q29=0,"",RES_hh_tes!Q29/RES_hh_fec!Q29)</f>
        <v>0.47754011730839163</v>
      </c>
    </row>
    <row r="30" spans="1:17" ht="12" customHeight="1" x14ac:dyDescent="0.25">
      <c r="A30" s="87" t="s">
        <v>109</v>
      </c>
      <c r="B30" s="102">
        <f>IF(RES_hh_tes!B30=0,"",RES_hh_tes!B30/RES_hh_fec!B30)</f>
        <v>0.45507375503276531</v>
      </c>
      <c r="C30" s="102">
        <f>IF(RES_hh_tes!C30=0,"",RES_hh_tes!C30/RES_hh_fec!C30)</f>
        <v>0.45986818371267896</v>
      </c>
      <c r="D30" s="102">
        <f>IF(RES_hh_tes!D30=0,"",RES_hh_tes!D30/RES_hh_fec!D30)</f>
        <v>0.46736967891174408</v>
      </c>
      <c r="E30" s="102">
        <f>IF(RES_hh_tes!E30=0,"",RES_hh_tes!E30/RES_hh_fec!E30)</f>
        <v>0.47239366053120663</v>
      </c>
      <c r="F30" s="102">
        <f>IF(RES_hh_tes!F30=0,"",RES_hh_tes!F30/RES_hh_fec!F30)</f>
        <v>0.47996607316584572</v>
      </c>
      <c r="G30" s="102">
        <f>IF(RES_hh_tes!G30=0,"",RES_hh_tes!G30/RES_hh_fec!G30)</f>
        <v>0.48554943518002214</v>
      </c>
      <c r="H30" s="102">
        <f>IF(RES_hh_tes!H30=0,"",RES_hh_tes!H30/RES_hh_fec!H30)</f>
        <v>0.49183186272855289</v>
      </c>
      <c r="I30" s="102">
        <f>IF(RES_hh_tes!I30=0,"",RES_hh_tes!I30/RES_hh_fec!I30)</f>
        <v>0.49697931501844511</v>
      </c>
      <c r="J30" s="102">
        <f>IF(RES_hh_tes!J30=0,"",RES_hh_tes!J30/RES_hh_fec!J30)</f>
        <v>0.50287174570859794</v>
      </c>
      <c r="K30" s="102">
        <f>IF(RES_hh_tes!K30=0,"",RES_hh_tes!K30/RES_hh_fec!K30)</f>
        <v>0.50535188201514281</v>
      </c>
      <c r="L30" s="102">
        <f>IF(RES_hh_tes!L30=0,"",RES_hh_tes!L30/RES_hh_fec!L30)</f>
        <v>0.50854125882159318</v>
      </c>
      <c r="M30" s="102">
        <f>IF(RES_hh_tes!M30=0,"",RES_hh_tes!M30/RES_hh_fec!M30)</f>
        <v>0.51056820894376165</v>
      </c>
      <c r="N30" s="102">
        <f>IF(RES_hh_tes!N30=0,"",RES_hh_tes!N30/RES_hh_fec!N30)</f>
        <v>0.5147742204309792</v>
      </c>
      <c r="O30" s="102">
        <f>IF(RES_hh_tes!O30=0,"",RES_hh_tes!O30/RES_hh_fec!O30)</f>
        <v>0.51695314968678585</v>
      </c>
      <c r="P30" s="102">
        <f>IF(RES_hh_tes!P30=0,"",RES_hh_tes!P30/RES_hh_fec!P30)</f>
        <v>0.51977484449452438</v>
      </c>
      <c r="Q30" s="102">
        <f>IF(RES_hh_tes!Q30=0,"",RES_hh_tes!Q30/RES_hh_fec!Q30)</f>
        <v>0.52198594982379187</v>
      </c>
    </row>
    <row r="31" spans="1:17" ht="12" customHeight="1" x14ac:dyDescent="0.25">
      <c r="A31" s="87" t="s">
        <v>55</v>
      </c>
      <c r="B31" s="102" t="str">
        <f>IF(RES_hh_tes!B31=0,"",RES_hh_tes!B31/RES_hh_fec!B31)</f>
        <v/>
      </c>
      <c r="C31" s="102" t="str">
        <f>IF(RES_hh_tes!C31=0,"",RES_hh_tes!C31/RES_hh_fec!C31)</f>
        <v/>
      </c>
      <c r="D31" s="102" t="str">
        <f>IF(RES_hh_tes!D31=0,"",RES_hh_tes!D31/RES_hh_fec!D31)</f>
        <v/>
      </c>
      <c r="E31" s="102" t="str">
        <f>IF(RES_hh_tes!E31=0,"",RES_hh_tes!E31/RES_hh_fec!E31)</f>
        <v/>
      </c>
      <c r="F31" s="102" t="str">
        <f>IF(RES_hh_tes!F31=0,"",RES_hh_tes!F31/RES_hh_fec!F31)</f>
        <v/>
      </c>
      <c r="G31" s="102" t="str">
        <f>IF(RES_hh_tes!G31=0,"",RES_hh_tes!G31/RES_hh_fec!G31)</f>
        <v/>
      </c>
      <c r="H31" s="102" t="str">
        <f>IF(RES_hh_tes!H31=0,"",RES_hh_tes!H31/RES_hh_fec!H31)</f>
        <v/>
      </c>
      <c r="I31" s="102" t="str">
        <f>IF(RES_hh_tes!I31=0,"",RES_hh_tes!I31/RES_hh_fec!I31)</f>
        <v/>
      </c>
      <c r="J31" s="102" t="str">
        <f>IF(RES_hh_tes!J31=0,"",RES_hh_tes!J31/RES_hh_fec!J31)</f>
        <v/>
      </c>
      <c r="K31" s="102" t="str">
        <f>IF(RES_hh_tes!K31=0,"",RES_hh_tes!K31/RES_hh_fec!K31)</f>
        <v/>
      </c>
      <c r="L31" s="102" t="str">
        <f>IF(RES_hh_tes!L31=0,"",RES_hh_tes!L31/RES_hh_fec!L31)</f>
        <v/>
      </c>
      <c r="M31" s="102" t="str">
        <f>IF(RES_hh_tes!M31=0,"",RES_hh_tes!M31/RES_hh_fec!M31)</f>
        <v/>
      </c>
      <c r="N31" s="102" t="str">
        <f>IF(RES_hh_tes!N31=0,"",RES_hh_tes!N31/RES_hh_fec!N31)</f>
        <v/>
      </c>
      <c r="O31" s="102" t="str">
        <f>IF(RES_hh_tes!O31=0,"",RES_hh_tes!O31/RES_hh_fec!O31)</f>
        <v/>
      </c>
      <c r="P31" s="102" t="str">
        <f>IF(RES_hh_tes!P31=0,"",RES_hh_tes!P31/RES_hh_fec!P31)</f>
        <v/>
      </c>
      <c r="Q31" s="102" t="str">
        <f>IF(RES_hh_tes!Q31=0,"",RES_hh_tes!Q31/RES_hh_fec!Q31)</f>
        <v/>
      </c>
    </row>
    <row r="32" spans="1:17" ht="12" customHeight="1" x14ac:dyDescent="0.25">
      <c r="A32" s="49" t="s">
        <v>60</v>
      </c>
      <c r="B32" s="101">
        <f>IF(RES_hh_tes!B32=0,"",RES_hh_tes!B32/RES_hh_fec!B32)</f>
        <v>0.80629111636711048</v>
      </c>
      <c r="C32" s="101">
        <f>IF(RES_hh_tes!C32=0,"",RES_hh_tes!C32/RES_hh_fec!C32)</f>
        <v>0.81005105837506075</v>
      </c>
      <c r="D32" s="101">
        <f>IF(RES_hh_tes!D32=0,"",RES_hh_tes!D32/RES_hh_fec!D32)</f>
        <v>0.8133725599827536</v>
      </c>
      <c r="E32" s="101">
        <f>IF(RES_hh_tes!E32=0,"",RES_hh_tes!E32/RES_hh_fec!E32)</f>
        <v>0.81753487891626697</v>
      </c>
      <c r="F32" s="101">
        <f>IF(RES_hh_tes!F32=0,"",RES_hh_tes!F32/RES_hh_fec!F32)</f>
        <v>0.82118011975335725</v>
      </c>
      <c r="G32" s="101">
        <f>IF(RES_hh_tes!G32=0,"",RES_hh_tes!G32/RES_hh_fec!G32)</f>
        <v>0.82527632804429085</v>
      </c>
      <c r="H32" s="101">
        <f>IF(RES_hh_tes!H32=0,"",RES_hh_tes!H32/RES_hh_fec!H32)</f>
        <v>0.82974026407001766</v>
      </c>
      <c r="I32" s="101">
        <f>IF(RES_hh_tes!I32=0,"",RES_hh_tes!I32/RES_hh_fec!I32)</f>
        <v>0.83493208468258928</v>
      </c>
      <c r="J32" s="101">
        <f>IF(RES_hh_tes!J32=0,"",RES_hh_tes!J32/RES_hh_fec!J32)</f>
        <v>0.83961836913016452</v>
      </c>
      <c r="K32" s="101">
        <f>IF(RES_hh_tes!K32=0,"",RES_hh_tes!K32/RES_hh_fec!K32)</f>
        <v>0.84223215309803556</v>
      </c>
      <c r="L32" s="101">
        <f>IF(RES_hh_tes!L32=0,"",RES_hh_tes!L32/RES_hh_fec!L32)</f>
        <v>0.84531502490641364</v>
      </c>
      <c r="M32" s="101">
        <f>IF(RES_hh_tes!M32=0,"",RES_hh_tes!M32/RES_hh_fec!M32)</f>
        <v>0.84741673720306199</v>
      </c>
      <c r="N32" s="101">
        <f>IF(RES_hh_tes!N32=0,"",RES_hh_tes!N32/RES_hh_fec!N32)</f>
        <v>0.84947005004287868</v>
      </c>
      <c r="O32" s="101">
        <f>IF(RES_hh_tes!O32=0,"",RES_hh_tes!O32/RES_hh_fec!O32)</f>
        <v>0.85151853870820693</v>
      </c>
      <c r="P32" s="101">
        <f>IF(RES_hh_tes!P32=0,"",RES_hh_tes!P32/RES_hh_fec!P32)</f>
        <v>0.85366152456137823</v>
      </c>
      <c r="Q32" s="101">
        <f>IF(RES_hh_tes!Q32=0,"",RES_hh_tes!Q32/RES_hh_fec!Q32)</f>
        <v>0.855913783320429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228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121</v>
      </c>
      <c r="B3" s="100">
        <f t="shared" ref="B3" si="0">SUM(B4,B15,B17,B27)</f>
        <v>61361.36593874199</v>
      </c>
      <c r="C3" s="100">
        <f t="shared" ref="C3:Q3" si="1">SUM(C4,C15,C17,C27)</f>
        <v>65136.441195779014</v>
      </c>
      <c r="D3" s="100">
        <f t="shared" si="1"/>
        <v>61323.409693042442</v>
      </c>
      <c r="E3" s="100">
        <f t="shared" si="1"/>
        <v>62693.505642399999</v>
      </c>
      <c r="F3" s="100">
        <f t="shared" si="1"/>
        <v>65930.765521500609</v>
      </c>
      <c r="G3" s="100">
        <f t="shared" si="1"/>
        <v>64807.908653509214</v>
      </c>
      <c r="H3" s="100">
        <f t="shared" si="1"/>
        <v>62667.52675543724</v>
      </c>
      <c r="I3" s="100">
        <f t="shared" si="1"/>
        <v>55185.220745394341</v>
      </c>
      <c r="J3" s="100">
        <f t="shared" si="1"/>
        <v>60572.220999858349</v>
      </c>
      <c r="K3" s="100">
        <f t="shared" si="1"/>
        <v>59628.116759911172</v>
      </c>
      <c r="L3" s="100">
        <f t="shared" si="1"/>
        <v>57177.290931224619</v>
      </c>
      <c r="M3" s="100">
        <f t="shared" si="1"/>
        <v>46753.967812124625</v>
      </c>
      <c r="N3" s="100">
        <f t="shared" si="1"/>
        <v>51232.031007853009</v>
      </c>
      <c r="O3" s="100">
        <f t="shared" si="1"/>
        <v>52226.764254788344</v>
      </c>
      <c r="P3" s="100">
        <f t="shared" si="1"/>
        <v>42498.384998521244</v>
      </c>
      <c r="Q3" s="100">
        <f t="shared" si="1"/>
        <v>43523.30020469358</v>
      </c>
    </row>
    <row r="4" spans="1:17" ht="12.95" customHeight="1" x14ac:dyDescent="0.25">
      <c r="A4" s="89" t="s">
        <v>65</v>
      </c>
      <c r="B4" s="96">
        <f t="shared" ref="B4" si="2">SUM(B5:B14)</f>
        <v>48056.032554126949</v>
      </c>
      <c r="C4" s="96">
        <f t="shared" ref="C4:Q4" si="3">SUM(C5:C14)</f>
        <v>51848.862889481345</v>
      </c>
      <c r="D4" s="96">
        <f t="shared" si="3"/>
        <v>47929.638274740748</v>
      </c>
      <c r="E4" s="96">
        <f t="shared" si="3"/>
        <v>49324.222052835859</v>
      </c>
      <c r="F4" s="96">
        <f t="shared" si="3"/>
        <v>52004.778916676616</v>
      </c>
      <c r="G4" s="96">
        <f t="shared" si="3"/>
        <v>51014.987714016359</v>
      </c>
      <c r="H4" s="96">
        <f t="shared" si="3"/>
        <v>48875.705070229145</v>
      </c>
      <c r="I4" s="96">
        <f t="shared" si="3"/>
        <v>41701.440169616733</v>
      </c>
      <c r="J4" s="96">
        <f t="shared" si="3"/>
        <v>46860.69546125552</v>
      </c>
      <c r="K4" s="96">
        <f t="shared" si="3"/>
        <v>45563.786558152919</v>
      </c>
      <c r="L4" s="96">
        <f t="shared" si="3"/>
        <v>43564.366125152992</v>
      </c>
      <c r="M4" s="96">
        <f t="shared" si="3"/>
        <v>34106.472615332234</v>
      </c>
      <c r="N4" s="96">
        <f t="shared" si="3"/>
        <v>37169.551987601277</v>
      </c>
      <c r="O4" s="96">
        <f t="shared" si="3"/>
        <v>38421.064978892107</v>
      </c>
      <c r="P4" s="96">
        <f t="shared" si="3"/>
        <v>29538.281037950328</v>
      </c>
      <c r="Q4" s="96">
        <f t="shared" si="3"/>
        <v>30715.739521065654</v>
      </c>
    </row>
    <row r="5" spans="1:17" ht="12" customHeight="1" x14ac:dyDescent="0.25">
      <c r="A5" s="87" t="s">
        <v>58</v>
      </c>
      <c r="B5" s="95">
        <v>2419.0487910444681</v>
      </c>
      <c r="C5" s="95">
        <v>2360.9855945280569</v>
      </c>
      <c r="D5" s="95">
        <v>1604.2673985758513</v>
      </c>
      <c r="E5" s="95">
        <v>1582.838244152379</v>
      </c>
      <c r="F5" s="95">
        <v>1521.4448753259628</v>
      </c>
      <c r="G5" s="95">
        <v>1354.2278358746639</v>
      </c>
      <c r="H5" s="95">
        <v>1303.829973939057</v>
      </c>
      <c r="I5" s="95">
        <v>1250.2348310695829</v>
      </c>
      <c r="J5" s="95">
        <v>1260.8053896163494</v>
      </c>
      <c r="K5" s="95">
        <v>701.17719112722602</v>
      </c>
      <c r="L5" s="95">
        <v>786.95516952632181</v>
      </c>
      <c r="M5" s="95">
        <v>132.40582493195714</v>
      </c>
      <c r="N5" s="95">
        <v>144.57804824913885</v>
      </c>
      <c r="O5" s="95">
        <v>150.40316857494867</v>
      </c>
      <c r="P5" s="95">
        <v>109.34696284980522</v>
      </c>
      <c r="Q5" s="95">
        <v>116.73955882057693</v>
      </c>
    </row>
    <row r="6" spans="1:17" ht="12" customHeight="1" x14ac:dyDescent="0.25">
      <c r="A6" s="87" t="s">
        <v>84</v>
      </c>
      <c r="B6" s="95">
        <v>667.79124252469319</v>
      </c>
      <c r="C6" s="95">
        <v>669.94064907075062</v>
      </c>
      <c r="D6" s="95">
        <v>672.24149756957308</v>
      </c>
      <c r="E6" s="95">
        <v>674.36161776218353</v>
      </c>
      <c r="F6" s="95">
        <v>673.60400387300535</v>
      </c>
      <c r="G6" s="95">
        <v>678.05276832078391</v>
      </c>
      <c r="H6" s="95">
        <v>685.11981894811197</v>
      </c>
      <c r="I6" s="95">
        <v>687.39641761796804</v>
      </c>
      <c r="J6" s="95">
        <v>706.14845839857082</v>
      </c>
      <c r="K6" s="95">
        <v>708.17869440719664</v>
      </c>
      <c r="L6" s="95">
        <v>707.07453151691402</v>
      </c>
      <c r="M6" s="95">
        <v>578.34363712409026</v>
      </c>
      <c r="N6" s="95">
        <v>577.2642024011833</v>
      </c>
      <c r="O6" s="95">
        <v>576.17663609691749</v>
      </c>
      <c r="P6" s="95">
        <v>479.9887689312921</v>
      </c>
      <c r="Q6" s="95">
        <v>480.06758078858712</v>
      </c>
    </row>
    <row r="7" spans="1:17" ht="12" customHeight="1" x14ac:dyDescent="0.25">
      <c r="A7" s="87" t="s">
        <v>110</v>
      </c>
      <c r="B7" s="95">
        <v>21668.388034217875</v>
      </c>
      <c r="C7" s="95">
        <v>24788.959147118516</v>
      </c>
      <c r="D7" s="95">
        <v>21339.047445546472</v>
      </c>
      <c r="E7" s="95">
        <v>22831.191546891529</v>
      </c>
      <c r="F7" s="95">
        <v>22448.703655495119</v>
      </c>
      <c r="G7" s="95">
        <v>22373.03633976858</v>
      </c>
      <c r="H7" s="95">
        <v>20308.93496614353</v>
      </c>
      <c r="I7" s="95">
        <v>16998.388704678709</v>
      </c>
      <c r="J7" s="95">
        <v>19824.982942527244</v>
      </c>
      <c r="K7" s="95">
        <v>19058.666615474431</v>
      </c>
      <c r="L7" s="95">
        <v>17506.477921539223</v>
      </c>
      <c r="M7" s="95">
        <v>14423.564313963996</v>
      </c>
      <c r="N7" s="95">
        <v>15101.076370120956</v>
      </c>
      <c r="O7" s="95">
        <v>16178.739404270938</v>
      </c>
      <c r="P7" s="95">
        <v>13162.493594318721</v>
      </c>
      <c r="Q7" s="95">
        <v>13812.730786477321</v>
      </c>
    </row>
    <row r="8" spans="1:17" ht="12" customHeight="1" x14ac:dyDescent="0.25">
      <c r="A8" s="87" t="s">
        <v>109</v>
      </c>
      <c r="B8" s="95">
        <v>23300.804486339912</v>
      </c>
      <c r="C8" s="95">
        <v>24028.977498764023</v>
      </c>
      <c r="D8" s="95">
        <v>24314.081933048852</v>
      </c>
      <c r="E8" s="95">
        <v>24235.830644029767</v>
      </c>
      <c r="F8" s="95">
        <v>27361.026381982523</v>
      </c>
      <c r="G8" s="95">
        <v>26609.670770052337</v>
      </c>
      <c r="H8" s="95">
        <v>26577.820311198448</v>
      </c>
      <c r="I8" s="95">
        <v>22765.420216250477</v>
      </c>
      <c r="J8" s="95">
        <v>25068.758670713356</v>
      </c>
      <c r="K8" s="95">
        <v>25095.764057144061</v>
      </c>
      <c r="L8" s="95">
        <v>24563.858502570532</v>
      </c>
      <c r="M8" s="95">
        <v>18972.158839312189</v>
      </c>
      <c r="N8" s="95">
        <v>21346.633366829996</v>
      </c>
      <c r="O8" s="95">
        <v>21515.745769949302</v>
      </c>
      <c r="P8" s="95">
        <v>15786.451711850512</v>
      </c>
      <c r="Q8" s="95">
        <v>16306.201594979168</v>
      </c>
    </row>
    <row r="9" spans="1:17" ht="12" customHeight="1" x14ac:dyDescent="0.25">
      <c r="A9" s="87" t="s">
        <v>55</v>
      </c>
      <c r="B9" s="95">
        <v>0</v>
      </c>
      <c r="C9" s="95">
        <v>0</v>
      </c>
      <c r="D9" s="95">
        <v>0</v>
      </c>
      <c r="E9" s="95">
        <v>0</v>
      </c>
      <c r="F9" s="95">
        <v>0</v>
      </c>
      <c r="G9" s="95">
        <v>0</v>
      </c>
      <c r="H9" s="95">
        <v>0</v>
      </c>
      <c r="I9" s="95">
        <v>0</v>
      </c>
      <c r="J9" s="95">
        <v>0</v>
      </c>
      <c r="K9" s="95">
        <v>0</v>
      </c>
      <c r="L9" s="95">
        <v>0</v>
      </c>
      <c r="M9" s="95">
        <v>0</v>
      </c>
      <c r="N9" s="95">
        <v>0</v>
      </c>
      <c r="O9" s="95">
        <v>0</v>
      </c>
      <c r="P9" s="95">
        <v>0</v>
      </c>
      <c r="Q9" s="95">
        <v>0</v>
      </c>
    </row>
    <row r="10" spans="1:17" ht="12" customHeight="1" x14ac:dyDescent="0.25">
      <c r="A10" s="87" t="s">
        <v>79</v>
      </c>
      <c r="B10" s="95">
        <v>0</v>
      </c>
      <c r="C10" s="95">
        <v>0</v>
      </c>
      <c r="D10" s="95">
        <v>0</v>
      </c>
      <c r="E10" s="95">
        <v>0</v>
      </c>
      <c r="F10" s="95">
        <v>0</v>
      </c>
      <c r="G10" s="95">
        <v>0</v>
      </c>
      <c r="H10" s="95">
        <v>0</v>
      </c>
      <c r="I10" s="95">
        <v>0</v>
      </c>
      <c r="J10" s="95">
        <v>0</v>
      </c>
      <c r="K10" s="95">
        <v>0</v>
      </c>
      <c r="L10" s="95">
        <v>0</v>
      </c>
      <c r="M10" s="95">
        <v>0</v>
      </c>
      <c r="N10" s="95">
        <v>0</v>
      </c>
      <c r="O10" s="95">
        <v>0</v>
      </c>
      <c r="P10" s="95">
        <v>0</v>
      </c>
      <c r="Q10" s="95">
        <v>0</v>
      </c>
    </row>
    <row r="11" spans="1:17" ht="12" customHeight="1" x14ac:dyDescent="0.25">
      <c r="A11" s="87" t="s">
        <v>61</v>
      </c>
      <c r="B11" s="95">
        <v>0</v>
      </c>
      <c r="C11" s="95">
        <v>0</v>
      </c>
      <c r="D11" s="95">
        <v>0</v>
      </c>
      <c r="E11" s="95">
        <v>0</v>
      </c>
      <c r="F11" s="95">
        <v>0</v>
      </c>
      <c r="G11" s="95">
        <v>0</v>
      </c>
      <c r="H11" s="95">
        <v>0</v>
      </c>
      <c r="I11" s="95">
        <v>0</v>
      </c>
      <c r="J11" s="95">
        <v>0</v>
      </c>
      <c r="K11" s="95">
        <v>0</v>
      </c>
      <c r="L11" s="95">
        <v>0</v>
      </c>
      <c r="M11" s="95">
        <v>0</v>
      </c>
      <c r="N11" s="95">
        <v>0</v>
      </c>
      <c r="O11" s="95">
        <v>0</v>
      </c>
      <c r="P11" s="95">
        <v>0</v>
      </c>
      <c r="Q11" s="95">
        <v>0</v>
      </c>
    </row>
    <row r="12" spans="1:17" ht="12" customHeight="1" x14ac:dyDescent="0.25">
      <c r="A12" s="87" t="s">
        <v>115</v>
      </c>
      <c r="B12" s="95">
        <v>0</v>
      </c>
      <c r="C12" s="95">
        <v>0</v>
      </c>
      <c r="D12" s="95">
        <v>0</v>
      </c>
      <c r="E12" s="95">
        <v>0</v>
      </c>
      <c r="F12" s="95">
        <v>0</v>
      </c>
      <c r="G12" s="95">
        <v>0</v>
      </c>
      <c r="H12" s="95">
        <v>0</v>
      </c>
      <c r="I12" s="95">
        <v>0</v>
      </c>
      <c r="J12" s="95">
        <v>0</v>
      </c>
      <c r="K12" s="95">
        <v>0</v>
      </c>
      <c r="L12" s="95">
        <v>0</v>
      </c>
      <c r="M12" s="95">
        <v>0</v>
      </c>
      <c r="N12" s="95">
        <v>0</v>
      </c>
      <c r="O12" s="95">
        <v>0</v>
      </c>
      <c r="P12" s="95">
        <v>0</v>
      </c>
      <c r="Q12" s="95">
        <v>0</v>
      </c>
    </row>
    <row r="13" spans="1:17" ht="12" customHeight="1" x14ac:dyDescent="0.25">
      <c r="A13" s="51" t="s">
        <v>114</v>
      </c>
      <c r="B13" s="22">
        <v>0</v>
      </c>
      <c r="C13" s="22">
        <v>0</v>
      </c>
      <c r="D13" s="22">
        <v>0</v>
      </c>
      <c r="E13" s="22">
        <v>0</v>
      </c>
      <c r="F13" s="22">
        <v>0</v>
      </c>
      <c r="G13" s="22">
        <v>0</v>
      </c>
      <c r="H13" s="22">
        <v>0</v>
      </c>
      <c r="I13" s="22">
        <v>0</v>
      </c>
      <c r="J13" s="22">
        <v>0</v>
      </c>
      <c r="K13" s="22">
        <v>0</v>
      </c>
      <c r="L13" s="22">
        <v>0</v>
      </c>
      <c r="M13" s="22">
        <v>0</v>
      </c>
      <c r="N13" s="22">
        <v>0</v>
      </c>
      <c r="O13" s="22">
        <v>0</v>
      </c>
      <c r="P13" s="22">
        <v>0</v>
      </c>
      <c r="Q13" s="22">
        <v>0</v>
      </c>
    </row>
    <row r="14" spans="1:17" ht="12" customHeight="1" x14ac:dyDescent="0.25">
      <c r="A14" s="99" t="s">
        <v>117</v>
      </c>
      <c r="B14" s="98">
        <v>0</v>
      </c>
      <c r="C14" s="98">
        <v>0</v>
      </c>
      <c r="D14" s="98">
        <v>0</v>
      </c>
      <c r="E14" s="98">
        <v>0</v>
      </c>
      <c r="F14" s="98">
        <v>0</v>
      </c>
      <c r="G14" s="98">
        <v>0</v>
      </c>
      <c r="H14" s="98">
        <v>0</v>
      </c>
      <c r="I14" s="98">
        <v>0</v>
      </c>
      <c r="J14" s="98">
        <v>0</v>
      </c>
      <c r="K14" s="98">
        <v>0</v>
      </c>
      <c r="L14" s="98">
        <v>0</v>
      </c>
      <c r="M14" s="98">
        <v>0</v>
      </c>
      <c r="N14" s="98">
        <v>0</v>
      </c>
      <c r="O14" s="98">
        <v>0</v>
      </c>
      <c r="P14" s="98">
        <v>0</v>
      </c>
      <c r="Q14" s="98">
        <v>0</v>
      </c>
    </row>
    <row r="15" spans="1:17" ht="12.95" customHeight="1" x14ac:dyDescent="0.25">
      <c r="A15" s="89" t="s">
        <v>112</v>
      </c>
      <c r="B15" s="96">
        <f t="shared" ref="B15" si="4">B16</f>
        <v>0</v>
      </c>
      <c r="C15" s="96">
        <f t="shared" ref="C15:Q15" si="5">C16</f>
        <v>0</v>
      </c>
      <c r="D15" s="96">
        <f t="shared" si="5"/>
        <v>0</v>
      </c>
      <c r="E15" s="96">
        <f t="shared" si="5"/>
        <v>0</v>
      </c>
      <c r="F15" s="96">
        <f t="shared" si="5"/>
        <v>0</v>
      </c>
      <c r="G15" s="96">
        <f t="shared" si="5"/>
        <v>0</v>
      </c>
      <c r="H15" s="96">
        <f t="shared" si="5"/>
        <v>0</v>
      </c>
      <c r="I15" s="96">
        <f t="shared" si="5"/>
        <v>0</v>
      </c>
      <c r="J15" s="96">
        <f t="shared" si="5"/>
        <v>0</v>
      </c>
      <c r="K15" s="96">
        <f t="shared" si="5"/>
        <v>0</v>
      </c>
      <c r="L15" s="96">
        <f t="shared" si="5"/>
        <v>0</v>
      </c>
      <c r="M15" s="96">
        <f t="shared" si="5"/>
        <v>0</v>
      </c>
      <c r="N15" s="96">
        <f t="shared" si="5"/>
        <v>0</v>
      </c>
      <c r="O15" s="96">
        <f t="shared" si="5"/>
        <v>0</v>
      </c>
      <c r="P15" s="96">
        <f t="shared" si="5"/>
        <v>0</v>
      </c>
      <c r="Q15" s="96">
        <f t="shared" si="5"/>
        <v>0</v>
      </c>
    </row>
    <row r="16" spans="1:17" ht="12" customHeight="1" x14ac:dyDescent="0.25">
      <c r="A16" s="87" t="s">
        <v>111</v>
      </c>
      <c r="B16" s="97">
        <v>0</v>
      </c>
      <c r="C16" s="97">
        <v>0</v>
      </c>
      <c r="D16" s="97">
        <v>0</v>
      </c>
      <c r="E16" s="97">
        <v>0</v>
      </c>
      <c r="F16" s="97">
        <v>0</v>
      </c>
      <c r="G16" s="97">
        <v>0</v>
      </c>
      <c r="H16" s="97">
        <v>0</v>
      </c>
      <c r="I16" s="97">
        <v>0</v>
      </c>
      <c r="J16" s="97">
        <v>0</v>
      </c>
      <c r="K16" s="97">
        <v>0</v>
      </c>
      <c r="L16" s="97">
        <v>0</v>
      </c>
      <c r="M16" s="97">
        <v>0</v>
      </c>
      <c r="N16" s="97">
        <v>0</v>
      </c>
      <c r="O16" s="97">
        <v>0</v>
      </c>
      <c r="P16" s="97">
        <v>0</v>
      </c>
      <c r="Q16" s="97">
        <v>0</v>
      </c>
    </row>
    <row r="17" spans="1:17" ht="12.95" customHeight="1" x14ac:dyDescent="0.25">
      <c r="A17" s="89" t="s">
        <v>63</v>
      </c>
      <c r="B17" s="96">
        <f t="shared" ref="B17:Q17" si="6">SUM(B18:B26)</f>
        <v>9151.4732416667102</v>
      </c>
      <c r="C17" s="96">
        <f t="shared" si="6"/>
        <v>9249.5773173553243</v>
      </c>
      <c r="D17" s="96">
        <f t="shared" si="6"/>
        <v>9196.6107721501558</v>
      </c>
      <c r="E17" s="96">
        <f t="shared" si="6"/>
        <v>9244.0470246705954</v>
      </c>
      <c r="F17" s="96">
        <f t="shared" si="6"/>
        <v>9534.3153429742051</v>
      </c>
      <c r="G17" s="96">
        <f t="shared" si="6"/>
        <v>9391.7417209080559</v>
      </c>
      <c r="H17" s="96">
        <f t="shared" si="6"/>
        <v>9314.7471193650999</v>
      </c>
      <c r="I17" s="96">
        <f t="shared" si="6"/>
        <v>9008.7209380406093</v>
      </c>
      <c r="J17" s="96">
        <f t="shared" si="6"/>
        <v>9139.453568746263</v>
      </c>
      <c r="K17" s="96">
        <f t="shared" si="6"/>
        <v>9336.3760802096076</v>
      </c>
      <c r="L17" s="96">
        <f t="shared" si="6"/>
        <v>8906.1597137758217</v>
      </c>
      <c r="M17" s="96">
        <f t="shared" si="6"/>
        <v>8176.5496059023881</v>
      </c>
      <c r="N17" s="96">
        <f t="shared" si="6"/>
        <v>9347.2398016423394</v>
      </c>
      <c r="O17" s="96">
        <f t="shared" si="6"/>
        <v>9198.4040574668506</v>
      </c>
      <c r="P17" s="96">
        <f t="shared" si="6"/>
        <v>8689.331288020865</v>
      </c>
      <c r="Q17" s="96">
        <f t="shared" si="6"/>
        <v>8575.8576302314032</v>
      </c>
    </row>
    <row r="18" spans="1:17" ht="12" customHeight="1" x14ac:dyDescent="0.25">
      <c r="A18" s="87" t="s">
        <v>58</v>
      </c>
      <c r="B18" s="95">
        <v>77.63613313045353</v>
      </c>
      <c r="C18" s="95">
        <v>79.51371888110765</v>
      </c>
      <c r="D18" s="95">
        <v>80.858820434376383</v>
      </c>
      <c r="E18" s="95">
        <v>83.24645890878881</v>
      </c>
      <c r="F18" s="95">
        <v>88.29795458597718</v>
      </c>
      <c r="G18" s="95">
        <v>89.032694414672463</v>
      </c>
      <c r="H18" s="95">
        <v>97.567022351091225</v>
      </c>
      <c r="I18" s="95">
        <v>113.33240633594144</v>
      </c>
      <c r="J18" s="95">
        <v>111.36211804294238</v>
      </c>
      <c r="K18" s="95">
        <v>87.645630031973752</v>
      </c>
      <c r="L18" s="95">
        <v>99.513958779687613</v>
      </c>
      <c r="M18" s="95">
        <v>18.548564109618741</v>
      </c>
      <c r="N18" s="95">
        <v>22.444422720693041</v>
      </c>
      <c r="O18" s="95">
        <v>22.95774288873719</v>
      </c>
      <c r="P18" s="95">
        <v>22.417784903538877</v>
      </c>
      <c r="Q18" s="95">
        <v>22.804391410593034</v>
      </c>
    </row>
    <row r="19" spans="1:17" s="28" customFormat="1" ht="12" customHeight="1" x14ac:dyDescent="0.25">
      <c r="A19" s="87" t="s">
        <v>84</v>
      </c>
      <c r="B19" s="95">
        <v>1904.6002184445117</v>
      </c>
      <c r="C19" s="95">
        <v>1898.3459322391786</v>
      </c>
      <c r="D19" s="95">
        <v>1811.2849687319826</v>
      </c>
      <c r="E19" s="95">
        <v>1790.7131020336469</v>
      </c>
      <c r="F19" s="95">
        <v>1781.737286913921</v>
      </c>
      <c r="G19" s="95">
        <v>1640.0455147079151</v>
      </c>
      <c r="H19" s="95">
        <v>1450.6781559592005</v>
      </c>
      <c r="I19" s="95">
        <v>1355.1964829979875</v>
      </c>
      <c r="J19" s="95">
        <v>1221.9657723555033</v>
      </c>
      <c r="K19" s="95">
        <v>1164.275767949918</v>
      </c>
      <c r="L19" s="95">
        <v>1152.2569107641432</v>
      </c>
      <c r="M19" s="95">
        <v>880.70557872620441</v>
      </c>
      <c r="N19" s="95">
        <v>863.21073480574069</v>
      </c>
      <c r="O19" s="95">
        <v>845.7524659432554</v>
      </c>
      <c r="P19" s="95">
        <v>674.62855570995771</v>
      </c>
      <c r="Q19" s="95">
        <v>662.4665242765783</v>
      </c>
    </row>
    <row r="20" spans="1:17" ht="12" customHeight="1" x14ac:dyDescent="0.25">
      <c r="A20" s="87" t="s">
        <v>110</v>
      </c>
      <c r="B20" s="95">
        <v>3027.7868683678889</v>
      </c>
      <c r="C20" s="95">
        <v>3246.3649519313035</v>
      </c>
      <c r="D20" s="95">
        <v>3003.0605157116338</v>
      </c>
      <c r="E20" s="95">
        <v>3166.1037416438194</v>
      </c>
      <c r="F20" s="95">
        <v>3038.045878636171</v>
      </c>
      <c r="G20" s="95">
        <v>3090.3768019580302</v>
      </c>
      <c r="H20" s="95">
        <v>2971.4796373028425</v>
      </c>
      <c r="I20" s="95">
        <v>2858.4505560633484</v>
      </c>
      <c r="J20" s="95">
        <v>3074.2521111528226</v>
      </c>
      <c r="K20" s="95">
        <v>3103.1257188329009</v>
      </c>
      <c r="L20" s="95">
        <v>2840.3222255622409</v>
      </c>
      <c r="M20" s="95">
        <v>2878.9102327785704</v>
      </c>
      <c r="N20" s="95">
        <v>3155.5307326267339</v>
      </c>
      <c r="O20" s="95">
        <v>3233.1582872709546</v>
      </c>
      <c r="P20" s="95">
        <v>3325.1995701300866</v>
      </c>
      <c r="Q20" s="95">
        <v>3293.3458270121705</v>
      </c>
    </row>
    <row r="21" spans="1:17" ht="12" customHeight="1" x14ac:dyDescent="0.25">
      <c r="A21" s="87" t="s">
        <v>109</v>
      </c>
      <c r="B21" s="95">
        <v>4141.4500217238574</v>
      </c>
      <c r="C21" s="95">
        <v>4025.352714303734</v>
      </c>
      <c r="D21" s="95">
        <v>4301.4064672721634</v>
      </c>
      <c r="E21" s="95">
        <v>4203.983722084341</v>
      </c>
      <c r="F21" s="95">
        <v>4626.2342228381349</v>
      </c>
      <c r="G21" s="95">
        <v>4572.2867098274382</v>
      </c>
      <c r="H21" s="95">
        <v>4795.0223037519654</v>
      </c>
      <c r="I21" s="95">
        <v>4681.7414926433312</v>
      </c>
      <c r="J21" s="95">
        <v>4731.8735671949935</v>
      </c>
      <c r="K21" s="95">
        <v>4981.3289633948143</v>
      </c>
      <c r="L21" s="95">
        <v>4814.0666186697508</v>
      </c>
      <c r="M21" s="95">
        <v>4398.3852302879941</v>
      </c>
      <c r="N21" s="95">
        <v>5306.0539114891717</v>
      </c>
      <c r="O21" s="95">
        <v>5096.5355613639031</v>
      </c>
      <c r="P21" s="95">
        <v>4667.0853772772825</v>
      </c>
      <c r="Q21" s="95">
        <v>4597.2408875320616</v>
      </c>
    </row>
    <row r="22" spans="1:17" ht="12" customHeight="1" x14ac:dyDescent="0.25">
      <c r="A22" s="87" t="s">
        <v>55</v>
      </c>
      <c r="B22" s="95">
        <v>0</v>
      </c>
      <c r="C22" s="95">
        <v>0</v>
      </c>
      <c r="D22" s="95">
        <v>0</v>
      </c>
      <c r="E22" s="95">
        <v>0</v>
      </c>
      <c r="F22" s="95">
        <v>0</v>
      </c>
      <c r="G22" s="95">
        <v>0</v>
      </c>
      <c r="H22" s="95">
        <v>0</v>
      </c>
      <c r="I22" s="95">
        <v>0</v>
      </c>
      <c r="J22" s="95">
        <v>0</v>
      </c>
      <c r="K22" s="95">
        <v>0</v>
      </c>
      <c r="L22" s="95">
        <v>0</v>
      </c>
      <c r="M22" s="95">
        <v>0</v>
      </c>
      <c r="N22" s="95">
        <v>0</v>
      </c>
      <c r="O22" s="95">
        <v>0</v>
      </c>
      <c r="P22" s="95">
        <v>0</v>
      </c>
      <c r="Q22" s="95">
        <v>0</v>
      </c>
    </row>
    <row r="23" spans="1:17" ht="12" customHeight="1" x14ac:dyDescent="0.25">
      <c r="A23" s="87" t="s">
        <v>79</v>
      </c>
      <c r="B23" s="95">
        <v>0</v>
      </c>
      <c r="C23" s="95">
        <v>0</v>
      </c>
      <c r="D23" s="95">
        <v>0</v>
      </c>
      <c r="E23" s="95">
        <v>0</v>
      </c>
      <c r="F23" s="95">
        <v>0</v>
      </c>
      <c r="G23" s="95">
        <v>0</v>
      </c>
      <c r="H23" s="95">
        <v>0</v>
      </c>
      <c r="I23" s="95">
        <v>0</v>
      </c>
      <c r="J23" s="95">
        <v>0</v>
      </c>
      <c r="K23" s="95">
        <v>0</v>
      </c>
      <c r="L23" s="95">
        <v>0</v>
      </c>
      <c r="M23" s="95">
        <v>0</v>
      </c>
      <c r="N23" s="95">
        <v>0</v>
      </c>
      <c r="O23" s="95">
        <v>0</v>
      </c>
      <c r="P23" s="95">
        <v>0</v>
      </c>
      <c r="Q23" s="95">
        <v>0</v>
      </c>
    </row>
    <row r="24" spans="1:17" ht="12" customHeight="1" x14ac:dyDescent="0.25">
      <c r="A24" s="87" t="s">
        <v>61</v>
      </c>
      <c r="B24" s="95">
        <v>0</v>
      </c>
      <c r="C24" s="95">
        <v>0</v>
      </c>
      <c r="D24" s="95">
        <v>0</v>
      </c>
      <c r="E24" s="95">
        <v>0</v>
      </c>
      <c r="F24" s="95">
        <v>0</v>
      </c>
      <c r="G24" s="95">
        <v>0</v>
      </c>
      <c r="H24" s="95">
        <v>0</v>
      </c>
      <c r="I24" s="95">
        <v>0</v>
      </c>
      <c r="J24" s="95">
        <v>0</v>
      </c>
      <c r="K24" s="95">
        <v>0</v>
      </c>
      <c r="L24" s="95">
        <v>0</v>
      </c>
      <c r="M24" s="95">
        <v>0</v>
      </c>
      <c r="N24" s="95">
        <v>0</v>
      </c>
      <c r="O24" s="95">
        <v>0</v>
      </c>
      <c r="P24" s="95">
        <v>0</v>
      </c>
      <c r="Q24" s="95">
        <v>0</v>
      </c>
    </row>
    <row r="25" spans="1:17" ht="12" customHeight="1" x14ac:dyDescent="0.25">
      <c r="A25" s="51" t="s">
        <v>60</v>
      </c>
      <c r="B25" s="22">
        <v>0</v>
      </c>
      <c r="C25" s="22">
        <v>0</v>
      </c>
      <c r="D25" s="22">
        <v>0</v>
      </c>
      <c r="E25" s="22">
        <v>0</v>
      </c>
      <c r="F25" s="22">
        <v>0</v>
      </c>
      <c r="G25" s="22">
        <v>0</v>
      </c>
      <c r="H25" s="22">
        <v>0</v>
      </c>
      <c r="I25" s="22">
        <v>0</v>
      </c>
      <c r="J25" s="22">
        <v>0</v>
      </c>
      <c r="K25" s="22">
        <v>0</v>
      </c>
      <c r="L25" s="22">
        <v>0</v>
      </c>
      <c r="M25" s="22">
        <v>0</v>
      </c>
      <c r="N25" s="22">
        <v>0</v>
      </c>
      <c r="O25" s="22">
        <v>0</v>
      </c>
      <c r="P25" s="22">
        <v>0</v>
      </c>
      <c r="Q25" s="22">
        <v>0</v>
      </c>
    </row>
    <row r="26" spans="1:17" ht="12" customHeight="1" x14ac:dyDescent="0.25">
      <c r="A26" s="49" t="s">
        <v>59</v>
      </c>
      <c r="B26" s="18">
        <v>0</v>
      </c>
      <c r="C26" s="18">
        <v>0</v>
      </c>
      <c r="D26" s="18">
        <v>0</v>
      </c>
      <c r="E26" s="18">
        <v>0</v>
      </c>
      <c r="F26" s="18">
        <v>0</v>
      </c>
      <c r="G26" s="18">
        <v>0</v>
      </c>
      <c r="H26" s="18">
        <v>0</v>
      </c>
      <c r="I26" s="18">
        <v>0</v>
      </c>
      <c r="J26" s="18">
        <v>0</v>
      </c>
      <c r="K26" s="18">
        <v>0</v>
      </c>
      <c r="L26" s="18">
        <v>0</v>
      </c>
      <c r="M26" s="18">
        <v>0</v>
      </c>
      <c r="N26" s="18">
        <v>0</v>
      </c>
      <c r="O26" s="18">
        <v>0</v>
      </c>
      <c r="P26" s="18">
        <v>0</v>
      </c>
      <c r="Q26" s="18">
        <v>0</v>
      </c>
    </row>
    <row r="27" spans="1:17" ht="12.95" customHeight="1" x14ac:dyDescent="0.25">
      <c r="A27" s="89" t="s">
        <v>62</v>
      </c>
      <c r="B27" s="96">
        <f t="shared" ref="B27" si="7">SUM(B28:B32)</f>
        <v>4153.8601429483315</v>
      </c>
      <c r="C27" s="96">
        <f t="shared" ref="C27:Q27" si="8">SUM(C28:C32)</f>
        <v>4038.0009889423441</v>
      </c>
      <c r="D27" s="96">
        <f t="shared" si="8"/>
        <v>4197.1606461515394</v>
      </c>
      <c r="E27" s="96">
        <f t="shared" si="8"/>
        <v>4125.2365648935438</v>
      </c>
      <c r="F27" s="96">
        <f t="shared" si="8"/>
        <v>4391.6712618497841</v>
      </c>
      <c r="G27" s="96">
        <f t="shared" si="8"/>
        <v>4401.1792185847971</v>
      </c>
      <c r="H27" s="96">
        <f t="shared" si="8"/>
        <v>4477.074565842996</v>
      </c>
      <c r="I27" s="96">
        <f t="shared" si="8"/>
        <v>4475.0596377369948</v>
      </c>
      <c r="J27" s="96">
        <f t="shared" si="8"/>
        <v>4572.0719698565663</v>
      </c>
      <c r="K27" s="96">
        <f t="shared" si="8"/>
        <v>4727.9541215486461</v>
      </c>
      <c r="L27" s="96">
        <f t="shared" si="8"/>
        <v>4706.7650922958055</v>
      </c>
      <c r="M27" s="96">
        <f t="shared" si="8"/>
        <v>4470.9455908900072</v>
      </c>
      <c r="N27" s="96">
        <f t="shared" si="8"/>
        <v>4715.2392186093912</v>
      </c>
      <c r="O27" s="96">
        <f t="shared" si="8"/>
        <v>4607.2952184293827</v>
      </c>
      <c r="P27" s="96">
        <f t="shared" si="8"/>
        <v>4270.7726725500543</v>
      </c>
      <c r="Q27" s="96">
        <f t="shared" si="8"/>
        <v>4231.7030533965208</v>
      </c>
    </row>
    <row r="28" spans="1:17" ht="12" customHeight="1" x14ac:dyDescent="0.25">
      <c r="A28" s="87" t="s">
        <v>58</v>
      </c>
      <c r="B28" s="95">
        <v>0</v>
      </c>
      <c r="C28" s="95">
        <v>0</v>
      </c>
      <c r="D28" s="95">
        <v>0</v>
      </c>
      <c r="E28" s="95">
        <v>0</v>
      </c>
      <c r="F28" s="95">
        <v>0</v>
      </c>
      <c r="G28" s="95">
        <v>0</v>
      </c>
      <c r="H28" s="95">
        <v>0</v>
      </c>
      <c r="I28" s="95">
        <v>0</v>
      </c>
      <c r="J28" s="95">
        <v>0</v>
      </c>
      <c r="K28" s="95">
        <v>0</v>
      </c>
      <c r="L28" s="95">
        <v>0</v>
      </c>
      <c r="M28" s="95">
        <v>0</v>
      </c>
      <c r="N28" s="95">
        <v>0</v>
      </c>
      <c r="O28" s="95">
        <v>0</v>
      </c>
      <c r="P28" s="95">
        <v>0</v>
      </c>
      <c r="Q28" s="95">
        <v>0</v>
      </c>
    </row>
    <row r="29" spans="1:17" s="28" customFormat="1" ht="12" customHeight="1" x14ac:dyDescent="0.25">
      <c r="A29" s="87" t="s">
        <v>84</v>
      </c>
      <c r="B29" s="95">
        <v>1856.9779100722321</v>
      </c>
      <c r="C29" s="95">
        <v>1773.8897557928108</v>
      </c>
      <c r="D29" s="95">
        <v>1748.4188155820889</v>
      </c>
      <c r="E29" s="95">
        <v>1668.0984365327633</v>
      </c>
      <c r="F29" s="95">
        <v>1701.127459556739</v>
      </c>
      <c r="G29" s="95">
        <v>1638.1475366222699</v>
      </c>
      <c r="H29" s="95">
        <v>1524.4498210322497</v>
      </c>
      <c r="I29" s="95">
        <v>1527.7093657861842</v>
      </c>
      <c r="J29" s="95">
        <v>1482.5078165673867</v>
      </c>
      <c r="K29" s="95">
        <v>1465.5144207483263</v>
      </c>
      <c r="L29" s="95">
        <v>1504.7817170146045</v>
      </c>
      <c r="M29" s="95">
        <v>1350.668460041712</v>
      </c>
      <c r="N29" s="95">
        <v>1343.1198045445565</v>
      </c>
      <c r="O29" s="95">
        <v>1335.5427806582022</v>
      </c>
      <c r="P29" s="95">
        <v>1202.297780415129</v>
      </c>
      <c r="Q29" s="95">
        <v>1217.2850056093287</v>
      </c>
    </row>
    <row r="30" spans="1:17" ht="12" customHeight="1" x14ac:dyDescent="0.25">
      <c r="A30" s="87" t="s">
        <v>109</v>
      </c>
      <c r="B30" s="95">
        <v>2296.8822328760989</v>
      </c>
      <c r="C30" s="95">
        <v>2264.1112331495333</v>
      </c>
      <c r="D30" s="95">
        <v>2448.7418305694505</v>
      </c>
      <c r="E30" s="95">
        <v>2457.1381283607807</v>
      </c>
      <c r="F30" s="95">
        <v>2690.5438022930448</v>
      </c>
      <c r="G30" s="95">
        <v>2763.0316819625277</v>
      </c>
      <c r="H30" s="95">
        <v>2952.6247448107461</v>
      </c>
      <c r="I30" s="95">
        <v>2947.350271950811</v>
      </c>
      <c r="J30" s="95">
        <v>3089.5641532891791</v>
      </c>
      <c r="K30" s="95">
        <v>3262.4397008003193</v>
      </c>
      <c r="L30" s="95">
        <v>3201.9833752812015</v>
      </c>
      <c r="M30" s="95">
        <v>3120.2771308482947</v>
      </c>
      <c r="N30" s="95">
        <v>3372.1194140648345</v>
      </c>
      <c r="O30" s="95">
        <v>3271.7524377711802</v>
      </c>
      <c r="P30" s="95">
        <v>3068.4748921349251</v>
      </c>
      <c r="Q30" s="95">
        <v>3014.4180477871919</v>
      </c>
    </row>
    <row r="31" spans="1:17" ht="12" customHeight="1" x14ac:dyDescent="0.25">
      <c r="A31" s="87" t="s">
        <v>55</v>
      </c>
      <c r="B31" s="95">
        <v>0</v>
      </c>
      <c r="C31" s="95">
        <v>0</v>
      </c>
      <c r="D31" s="95">
        <v>0</v>
      </c>
      <c r="E31" s="95">
        <v>0</v>
      </c>
      <c r="F31" s="95">
        <v>0</v>
      </c>
      <c r="G31" s="95">
        <v>0</v>
      </c>
      <c r="H31" s="95">
        <v>0</v>
      </c>
      <c r="I31" s="95">
        <v>0</v>
      </c>
      <c r="J31" s="95">
        <v>0</v>
      </c>
      <c r="K31" s="95">
        <v>0</v>
      </c>
      <c r="L31" s="95">
        <v>0</v>
      </c>
      <c r="M31" s="95">
        <v>0</v>
      </c>
      <c r="N31" s="95">
        <v>0</v>
      </c>
      <c r="O31" s="95">
        <v>0</v>
      </c>
      <c r="P31" s="95">
        <v>0</v>
      </c>
      <c r="Q31" s="95">
        <v>0</v>
      </c>
    </row>
    <row r="32" spans="1:17" ht="12" customHeight="1" x14ac:dyDescent="0.25">
      <c r="A32" s="49" t="s">
        <v>60</v>
      </c>
      <c r="B32" s="18">
        <v>0</v>
      </c>
      <c r="C32" s="18">
        <v>0</v>
      </c>
      <c r="D32" s="18">
        <v>0</v>
      </c>
      <c r="E32" s="18">
        <v>0</v>
      </c>
      <c r="F32" s="18">
        <v>0</v>
      </c>
      <c r="G32" s="18">
        <v>0</v>
      </c>
      <c r="H32" s="18">
        <v>0</v>
      </c>
      <c r="I32" s="18">
        <v>0</v>
      </c>
      <c r="J32" s="18">
        <v>0</v>
      </c>
      <c r="K32" s="18">
        <v>0</v>
      </c>
      <c r="L32" s="18">
        <v>0</v>
      </c>
      <c r="M32" s="18">
        <v>0</v>
      </c>
      <c r="N32" s="18">
        <v>0</v>
      </c>
      <c r="O32" s="18">
        <v>0</v>
      </c>
      <c r="P32" s="18">
        <v>0</v>
      </c>
      <c r="Q32" s="18">
        <v>0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229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122</v>
      </c>
      <c r="B3" s="100">
        <f>IF(RES_hh_fec!B3=0,0,1000000/0.086*RES_hh_fec!B3/RES_hh_num!B3)</f>
        <v>16395.58023302252</v>
      </c>
      <c r="C3" s="100">
        <f>IF(RES_hh_fec!C3=0,0,1000000/0.086*RES_hh_fec!C3/RES_hh_num!C3)</f>
        <v>17167.621817876978</v>
      </c>
      <c r="D3" s="100">
        <f>IF(RES_hh_fec!D3=0,0,1000000/0.086*RES_hh_fec!D3/RES_hh_num!D3)</f>
        <v>16259.439126089947</v>
      </c>
      <c r="E3" s="100">
        <f>IF(RES_hh_fec!E3=0,0,1000000/0.086*RES_hh_fec!E3/RES_hh_num!E3)</f>
        <v>16714.099864853008</v>
      </c>
      <c r="F3" s="100">
        <f>IF(RES_hh_fec!F3=0,0,1000000/0.086*RES_hh_fec!F3/RES_hh_num!F3)</f>
        <v>17206.666174414488</v>
      </c>
      <c r="G3" s="100">
        <f>IF(RES_hh_fec!G3=0,0,1000000/0.086*RES_hh_fec!G3/RES_hh_num!G3)</f>
        <v>16645.366385604641</v>
      </c>
      <c r="H3" s="100">
        <f>IF(RES_hh_fec!H3=0,0,1000000/0.086*RES_hh_fec!H3/RES_hh_num!H3)</f>
        <v>15914.258326105428</v>
      </c>
      <c r="I3" s="100">
        <f>IF(RES_hh_fec!I3=0,0,1000000/0.086*RES_hh_fec!I3/RES_hh_num!I3)</f>
        <v>14306.890173860205</v>
      </c>
      <c r="J3" s="100">
        <f>IF(RES_hh_fec!J3=0,0,1000000/0.086*RES_hh_fec!J3/RES_hh_num!J3)</f>
        <v>15308.778768145214</v>
      </c>
      <c r="K3" s="100">
        <f>IF(RES_hh_fec!K3=0,0,1000000/0.086*RES_hh_fec!K3/RES_hh_num!K3)</f>
        <v>14810.900965113249</v>
      </c>
      <c r="L3" s="100">
        <f>IF(RES_hh_fec!L3=0,0,1000000/0.086*RES_hh_fec!L3/RES_hh_num!L3)</f>
        <v>15089.81487481606</v>
      </c>
      <c r="M3" s="100">
        <f>IF(RES_hh_fec!M3=0,0,1000000/0.086*RES_hh_fec!M3/RES_hh_num!M3)</f>
        <v>12089.98533424251</v>
      </c>
      <c r="N3" s="100">
        <f>IF(RES_hh_fec!N3=0,0,1000000/0.086*RES_hh_fec!N3/RES_hh_num!N3)</f>
        <v>13592.207997044548</v>
      </c>
      <c r="O3" s="100">
        <f>IF(RES_hh_fec!O3=0,0,1000000/0.086*RES_hh_fec!O3/RES_hh_num!O3)</f>
        <v>14239.921265525387</v>
      </c>
      <c r="P3" s="100">
        <f>IF(RES_hh_fec!P3=0,0,1000000/0.086*RES_hh_fec!P3/RES_hh_num!P3)</f>
        <v>11412.162566376835</v>
      </c>
      <c r="Q3" s="100">
        <f>IF(RES_hh_fec!Q3=0,0,1000000/0.086*RES_hh_fec!Q3/RES_hh_num!Q3)</f>
        <v>11851.924071791012</v>
      </c>
    </row>
    <row r="4" spans="1:17" ht="12.95" customHeight="1" x14ac:dyDescent="0.25">
      <c r="A4" s="89" t="s">
        <v>65</v>
      </c>
      <c r="B4" s="96">
        <f>IF(RES_hh_fec!B4=0,0,1000000/0.086*RES_hh_fec!B4/RES_hh_num!B4)</f>
        <v>12646.64338932228</v>
      </c>
      <c r="C4" s="96">
        <f>IF(RES_hh_fec!C4=0,0,1000000/0.086*RES_hh_fec!C4/RES_hh_num!C4)</f>
        <v>13437.690348878155</v>
      </c>
      <c r="D4" s="96">
        <f>IF(RES_hh_fec!D4=0,0,1000000/0.086*RES_hh_fec!D4/RES_hh_num!D4)</f>
        <v>12556.285439571888</v>
      </c>
      <c r="E4" s="96">
        <f>IF(RES_hh_fec!E4=0,0,1000000/0.086*RES_hh_fec!E4/RES_hh_num!E4)</f>
        <v>12961.538137575531</v>
      </c>
      <c r="F4" s="96">
        <f>IF(RES_hh_fec!F4=0,0,1000000/0.086*RES_hh_fec!F4/RES_hh_num!F4)</f>
        <v>13447.101092153038</v>
      </c>
      <c r="G4" s="96">
        <f>IF(RES_hh_fec!G4=0,0,1000000/0.086*RES_hh_fec!G4/RES_hh_num!G4)</f>
        <v>12976.833650467986</v>
      </c>
      <c r="H4" s="96">
        <f>IF(RES_hh_fec!H4=0,0,1000000/0.086*RES_hh_fec!H4/RES_hh_num!H4)</f>
        <v>12251.808797585991</v>
      </c>
      <c r="I4" s="96">
        <f>IF(RES_hh_fec!I4=0,0,1000000/0.086*RES_hh_fec!I4/RES_hh_num!I4)</f>
        <v>10686.6405060613</v>
      </c>
      <c r="J4" s="96">
        <f>IF(RES_hh_fec!J4=0,0,1000000/0.086*RES_hh_fec!J4/RES_hh_num!J4)</f>
        <v>11643.746948289787</v>
      </c>
      <c r="K4" s="96">
        <f>IF(RES_hh_fec!K4=0,0,1000000/0.086*RES_hh_fec!K4/RES_hh_num!K4)</f>
        <v>11168.04681252209</v>
      </c>
      <c r="L4" s="96">
        <f>IF(RES_hh_fec!L4=0,0,1000000/0.086*RES_hh_fec!L4/RES_hh_num!L4)</f>
        <v>11360.596714954925</v>
      </c>
      <c r="M4" s="96">
        <f>IF(RES_hh_fec!M4=0,0,1000000/0.086*RES_hh_fec!M4/RES_hh_num!M4)</f>
        <v>8741.3535868668223</v>
      </c>
      <c r="N4" s="96">
        <f>IF(RES_hh_fec!N4=0,0,1000000/0.086*RES_hh_fec!N4/RES_hh_num!N4)</f>
        <v>9733.9837491090311</v>
      </c>
      <c r="O4" s="96">
        <f>IF(RES_hh_fec!O4=0,0,1000000/0.086*RES_hh_fec!O4/RES_hh_num!O4)</f>
        <v>10291.718374964565</v>
      </c>
      <c r="P4" s="96">
        <f>IF(RES_hh_fec!P4=0,0,1000000/0.086*RES_hh_fec!P4/RES_hh_num!P4)</f>
        <v>7747.7242263939888</v>
      </c>
      <c r="Q4" s="96">
        <f>IF(RES_hh_fec!Q4=0,0,1000000/0.086*RES_hh_fec!Q4/RES_hh_num!Q4)</f>
        <v>8151.1112697243398</v>
      </c>
    </row>
    <row r="5" spans="1:17" ht="12" customHeight="1" x14ac:dyDescent="0.25">
      <c r="A5" s="87" t="s">
        <v>58</v>
      </c>
      <c r="B5" s="95">
        <f>IF(RES_hh_fec!B5=0,0,1000000/0.086*RES_hh_fec!B5/RES_hh_num!B5)</f>
        <v>14667.133472914284</v>
      </c>
      <c r="C5" s="95">
        <f>IF(RES_hh_fec!C5=0,0,1000000/0.086*RES_hh_fec!C5/RES_hh_num!C5)</f>
        <v>15622.895894891431</v>
      </c>
      <c r="D5" s="95">
        <f>IF(RES_hh_fec!D5=0,0,1000000/0.086*RES_hh_fec!D5/RES_hh_num!D5)</f>
        <v>14652.914713053999</v>
      </c>
      <c r="E5" s="95">
        <f>IF(RES_hh_fec!E5=0,0,1000000/0.086*RES_hh_fec!E5/RES_hh_num!E5)</f>
        <v>14970.52596004879</v>
      </c>
      <c r="F5" s="95">
        <f>IF(RES_hh_fec!F5=0,0,1000000/0.086*RES_hh_fec!F5/RES_hh_num!F5)</f>
        <v>15604.496347498289</v>
      </c>
      <c r="G5" s="95">
        <f>IF(RES_hh_fec!G5=0,0,1000000/0.086*RES_hh_fec!G5/RES_hh_num!G5)</f>
        <v>14251.513939141285</v>
      </c>
      <c r="H5" s="95">
        <f>IF(RES_hh_fec!H5=0,0,1000000/0.086*RES_hh_fec!H5/RES_hh_num!H5)</f>
        <v>13797.562235767702</v>
      </c>
      <c r="I5" s="95">
        <f>IF(RES_hh_fec!I5=0,0,1000000/0.086*RES_hh_fec!I5/RES_hh_num!I5)</f>
        <v>13267.713544872997</v>
      </c>
      <c r="J5" s="95">
        <f>IF(RES_hh_fec!J5=0,0,1000000/0.086*RES_hh_fec!J5/RES_hh_num!J5)</f>
        <v>13553.727015169245</v>
      </c>
      <c r="K5" s="95">
        <f>IF(RES_hh_fec!K5=0,0,1000000/0.086*RES_hh_fec!K5/RES_hh_num!K5)</f>
        <v>12278.521289819562</v>
      </c>
      <c r="L5" s="95">
        <f>IF(RES_hh_fec!L5=0,0,1000000/0.086*RES_hh_fec!L5/RES_hh_num!L5)</f>
        <v>13813.943873009715</v>
      </c>
      <c r="M5" s="95">
        <f>IF(RES_hh_fec!M5=0,0,1000000/0.086*RES_hh_fec!M5/RES_hh_num!M5)</f>
        <v>10261.935214773257</v>
      </c>
      <c r="N5" s="95">
        <f>IF(RES_hh_fec!N5=0,0,1000000/0.086*RES_hh_fec!N5/RES_hh_num!N5)</f>
        <v>11276.625966990761</v>
      </c>
      <c r="O5" s="95">
        <f>IF(RES_hh_fec!O5=0,0,1000000/0.086*RES_hh_fec!O5/RES_hh_num!O5)</f>
        <v>11807.433444996741</v>
      </c>
      <c r="P5" s="95">
        <f>IF(RES_hh_fec!P5=0,0,1000000/0.086*RES_hh_fec!P5/RES_hh_num!P5)</f>
        <v>9155.339142290919</v>
      </c>
      <c r="Q5" s="95">
        <f>IF(RES_hh_fec!Q5=0,0,1000000/0.086*RES_hh_fec!Q5/RES_hh_num!Q5)</f>
        <v>9792.5049892620591</v>
      </c>
    </row>
    <row r="6" spans="1:17" ht="12" customHeight="1" x14ac:dyDescent="0.25">
      <c r="A6" s="87" t="s">
        <v>84</v>
      </c>
      <c r="B6" s="95">
        <f>IF(RES_hh_fec!B6=0,0,1000000/0.086*RES_hh_fec!B6/RES_hh_num!B6)</f>
        <v>12329.420361784049</v>
      </c>
      <c r="C6" s="95">
        <f>IF(RES_hh_fec!C6=0,0,1000000/0.086*RES_hh_fec!C6/RES_hh_num!C6)</f>
        <v>12411.014580772266</v>
      </c>
      <c r="D6" s="95">
        <f>IF(RES_hh_fec!D6=0,0,1000000/0.086*RES_hh_fec!D6/RES_hh_num!D6)</f>
        <v>12526.451006684916</v>
      </c>
      <c r="E6" s="95">
        <f>IF(RES_hh_fec!E6=0,0,1000000/0.086*RES_hh_fec!E6/RES_hh_num!E6)</f>
        <v>12637.489779367843</v>
      </c>
      <c r="F6" s="95">
        <f>IF(RES_hh_fec!F6=0,0,1000000/0.086*RES_hh_fec!F6/RES_hh_num!F6)</f>
        <v>13172.591811906685</v>
      </c>
      <c r="G6" s="95">
        <f>IF(RES_hh_fec!G6=0,0,1000000/0.086*RES_hh_fec!G6/RES_hh_num!G6)</f>
        <v>12867.403559293263</v>
      </c>
      <c r="H6" s="95">
        <f>IF(RES_hh_fec!H6=0,0,1000000/0.086*RES_hh_fec!H6/RES_hh_num!H6)</f>
        <v>12130.922142703404</v>
      </c>
      <c r="I6" s="95">
        <f>IF(RES_hh_fec!I6=0,0,1000000/0.086*RES_hh_fec!I6/RES_hh_num!I6)</f>
        <v>10890.185933339866</v>
      </c>
      <c r="J6" s="95">
        <f>IF(RES_hh_fec!J6=0,0,1000000/0.086*RES_hh_fec!J6/RES_hh_num!J6)</f>
        <v>11154.025105956212</v>
      </c>
      <c r="K6" s="95">
        <f>IF(RES_hh_fec!K6=0,0,1000000/0.086*RES_hh_fec!K6/RES_hh_num!K6)</f>
        <v>11026.501686245325</v>
      </c>
      <c r="L6" s="95">
        <f>IF(RES_hh_fec!L6=0,0,1000000/0.086*RES_hh_fec!L6/RES_hh_num!L6)</f>
        <v>11000.08710612367</v>
      </c>
      <c r="M6" s="95">
        <f>IF(RES_hh_fec!M6=0,0,1000000/0.086*RES_hh_fec!M6/RES_hh_num!M6)</f>
        <v>8683.6800887626323</v>
      </c>
      <c r="N6" s="95">
        <f>IF(RES_hh_fec!N6=0,0,1000000/0.086*RES_hh_fec!N6/RES_hh_num!N6)</f>
        <v>9392.5362902311881</v>
      </c>
      <c r="O6" s="95">
        <f>IF(RES_hh_fec!O6=0,0,1000000/0.086*RES_hh_fec!O6/RES_hh_num!O6)</f>
        <v>9538.201246211378</v>
      </c>
      <c r="P6" s="95">
        <f>IF(RES_hh_fec!P6=0,0,1000000/0.086*RES_hh_fec!P6/RES_hh_num!P6)</f>
        <v>7924.1215850873414</v>
      </c>
      <c r="Q6" s="95">
        <f>IF(RES_hh_fec!Q6=0,0,1000000/0.086*RES_hh_fec!Q6/RES_hh_num!Q6)</f>
        <v>8056.8190146021016</v>
      </c>
    </row>
    <row r="7" spans="1:17" ht="12" customHeight="1" x14ac:dyDescent="0.25">
      <c r="A7" s="87" t="s">
        <v>110</v>
      </c>
      <c r="B7" s="95">
        <f>IF(RES_hh_fec!B7=0,0,1000000/0.086*RES_hh_fec!B7/RES_hh_num!B7)</f>
        <v>12515.098976696458</v>
      </c>
      <c r="C7" s="95">
        <f>IF(RES_hh_fec!C7=0,0,1000000/0.086*RES_hh_fec!C7/RES_hh_num!C7)</f>
        <v>14379.949079982911</v>
      </c>
      <c r="D7" s="95">
        <f>IF(RES_hh_fec!D7=0,0,1000000/0.086*RES_hh_fec!D7/RES_hh_num!D7)</f>
        <v>12403.364896839446</v>
      </c>
      <c r="E7" s="95">
        <f>IF(RES_hh_fec!E7=0,0,1000000/0.086*RES_hh_fec!E7/RES_hh_num!E7)</f>
        <v>13380.893788791662</v>
      </c>
      <c r="F7" s="95">
        <f>IF(RES_hh_fec!F7=0,0,1000000/0.086*RES_hh_fec!F7/RES_hh_num!F7)</f>
        <v>13205.207472923628</v>
      </c>
      <c r="G7" s="95">
        <f>IF(RES_hh_fec!G7=0,0,1000000/0.086*RES_hh_fec!G7/RES_hh_num!G7)</f>
        <v>13210.536196802937</v>
      </c>
      <c r="H7" s="95">
        <f>IF(RES_hh_fec!H7=0,0,1000000/0.086*RES_hh_fec!H7/RES_hh_num!H7)</f>
        <v>12353.220001906324</v>
      </c>
      <c r="I7" s="95">
        <f>IF(RES_hh_fec!I7=0,0,1000000/0.086*RES_hh_fec!I7/RES_hh_num!I7)</f>
        <v>10422.565796206278</v>
      </c>
      <c r="J7" s="95">
        <f>IF(RES_hh_fec!J7=0,0,1000000/0.086*RES_hh_fec!J7/RES_hh_num!J7)</f>
        <v>12150.704596740075</v>
      </c>
      <c r="K7" s="95">
        <f>IF(RES_hh_fec!K7=0,0,1000000/0.086*RES_hh_fec!K7/RES_hh_num!K7)</f>
        <v>11691.396391025655</v>
      </c>
      <c r="L7" s="95">
        <f>IF(RES_hh_fec!L7=0,0,1000000/0.086*RES_hh_fec!L7/RES_hh_num!L7)</f>
        <v>10827.505352462711</v>
      </c>
      <c r="M7" s="95">
        <f>IF(RES_hh_fec!M7=0,0,1000000/0.086*RES_hh_fec!M7/RES_hh_num!M7)</f>
        <v>8912.6742346932915</v>
      </c>
      <c r="N7" s="95">
        <f>IF(RES_hh_fec!N7=0,0,1000000/0.086*RES_hh_fec!N7/RES_hh_num!N7)</f>
        <v>9634.7455328986998</v>
      </c>
      <c r="O7" s="95">
        <f>IF(RES_hh_fec!O7=0,0,1000000/0.086*RES_hh_fec!O7/RES_hh_num!O7)</f>
        <v>10080.447780191565</v>
      </c>
      <c r="P7" s="95">
        <f>IF(RES_hh_fec!P7=0,0,1000000/0.086*RES_hh_fec!P7/RES_hh_num!P7)</f>
        <v>7880.056645324149</v>
      </c>
      <c r="Q7" s="95">
        <f>IF(RES_hh_fec!Q7=0,0,1000000/0.086*RES_hh_fec!Q7/RES_hh_num!Q7)</f>
        <v>8244.9515852305358</v>
      </c>
    </row>
    <row r="8" spans="1:17" ht="12" customHeight="1" x14ac:dyDescent="0.25">
      <c r="A8" s="87" t="s">
        <v>109</v>
      </c>
      <c r="B8" s="95">
        <f>IF(RES_hh_fec!B8=0,0,1000000/0.086*RES_hh_fec!B8/RES_hh_num!B8)</f>
        <v>12042.698364056525</v>
      </c>
      <c r="C8" s="95">
        <f>IF(RES_hh_fec!C8=0,0,1000000/0.086*RES_hh_fec!C8/RES_hh_num!C8)</f>
        <v>12201.45316707392</v>
      </c>
      <c r="D8" s="95">
        <f>IF(RES_hh_fec!D8=0,0,1000000/0.086*RES_hh_fec!D8/RES_hh_num!D8)</f>
        <v>12194.971310325982</v>
      </c>
      <c r="E8" s="95">
        <f>IF(RES_hh_fec!E8=0,0,1000000/0.086*RES_hh_fec!E8/RES_hh_num!E8)</f>
        <v>11746.754429459694</v>
      </c>
      <c r="F8" s="95">
        <f>IF(RES_hh_fec!F8=0,0,1000000/0.086*RES_hh_fec!F8/RES_hh_num!F8)</f>
        <v>12859.189637743795</v>
      </c>
      <c r="G8" s="95">
        <f>IF(RES_hh_fec!G8=0,0,1000000/0.086*RES_hh_fec!G8/RES_hh_num!G8)</f>
        <v>12394.197103704504</v>
      </c>
      <c r="H8" s="95">
        <f>IF(RES_hh_fec!H8=0,0,1000000/0.086*RES_hh_fec!H8/RES_hh_num!H8)</f>
        <v>11750.037376284161</v>
      </c>
      <c r="I8" s="95">
        <f>IF(RES_hh_fec!I8=0,0,1000000/0.086*RES_hh_fec!I8/RES_hh_num!I8)</f>
        <v>10381.031439349126</v>
      </c>
      <c r="J8" s="95">
        <f>IF(RES_hh_fec!J8=0,0,1000000/0.086*RES_hh_fec!J8/RES_hh_num!J8)</f>
        <v>10832.449923568127</v>
      </c>
      <c r="K8" s="95">
        <f>IF(RES_hh_fec!K8=0,0,1000000/0.086*RES_hh_fec!K8/RES_hh_num!K8)</f>
        <v>10443.687258181319</v>
      </c>
      <c r="L8" s="95">
        <f>IF(RES_hh_fec!L8=0,0,1000000/0.086*RES_hh_fec!L8/RES_hh_num!L8)</f>
        <v>10813.634879806075</v>
      </c>
      <c r="M8" s="95">
        <f>IF(RES_hh_fec!M8=0,0,1000000/0.086*RES_hh_fec!M8/RES_hh_num!M8)</f>
        <v>8358.1449017048944</v>
      </c>
      <c r="N8" s="95">
        <f>IF(RES_hh_fec!N8=0,0,1000000/0.086*RES_hh_fec!N8/RES_hh_num!N8)</f>
        <v>9048.0446069458503</v>
      </c>
      <c r="O8" s="95">
        <f>IF(RES_hh_fec!O8=0,0,1000000/0.086*RES_hh_fec!O8/RES_hh_num!O8)</f>
        <v>9487.966388599154</v>
      </c>
      <c r="P8" s="95">
        <f>IF(RES_hh_fec!P8=0,0,1000000/0.086*RES_hh_fec!P8/RES_hh_num!P8)</f>
        <v>7414.1084940917672</v>
      </c>
      <c r="Q8" s="95">
        <f>IF(RES_hh_fec!Q8=0,0,1000000/0.086*RES_hh_fec!Q8/RES_hh_num!Q8)</f>
        <v>7780.8048449654279</v>
      </c>
    </row>
    <row r="9" spans="1:17" ht="12" customHeight="1" x14ac:dyDescent="0.25">
      <c r="A9" s="87" t="s">
        <v>55</v>
      </c>
      <c r="B9" s="95">
        <f>IF(RES_hh_fec!B9=0,0,1000000/0.086*RES_hh_fec!B9/RES_hh_num!B9)</f>
        <v>15376.829773258451</v>
      </c>
      <c r="C9" s="95">
        <f>IF(RES_hh_fec!C9=0,0,1000000/0.086*RES_hh_fec!C9/RES_hh_num!C9)</f>
        <v>16378.840889583435</v>
      </c>
      <c r="D9" s="95">
        <f>IF(RES_hh_fec!D9=0,0,1000000/0.086*RES_hh_fec!D9/RES_hh_num!D9)</f>
        <v>15045.759788121335</v>
      </c>
      <c r="E9" s="95">
        <f>IF(RES_hh_fec!E9=0,0,1000000/0.086*RES_hh_fec!E9/RES_hh_num!E9)</f>
        <v>16210.636932014522</v>
      </c>
      <c r="F9" s="95">
        <f>IF(RES_hh_fec!F9=0,0,1000000/0.086*RES_hh_fec!F9/RES_hh_num!F9)</f>
        <v>16359.540572813685</v>
      </c>
      <c r="G9" s="95">
        <f>IF(RES_hh_fec!G9=0,0,1000000/0.086*RES_hh_fec!G9/RES_hh_num!G9)</f>
        <v>15980.483239656829</v>
      </c>
      <c r="H9" s="95">
        <f>IF(RES_hh_fec!H9=0,0,1000000/0.086*RES_hh_fec!H9/RES_hh_num!H9)</f>
        <v>15065.813406045037</v>
      </c>
      <c r="I9" s="95">
        <f>IF(RES_hh_fec!I9=0,0,1000000/0.086*RES_hh_fec!I9/RES_hh_num!I9)</f>
        <v>13202.228014996343</v>
      </c>
      <c r="J9" s="95">
        <f>IF(RES_hh_fec!J9=0,0,1000000/0.086*RES_hh_fec!J9/RES_hh_num!J9)</f>
        <v>14164.324493926248</v>
      </c>
      <c r="K9" s="95">
        <f>IF(RES_hh_fec!K9=0,0,1000000/0.086*RES_hh_fec!K9/RES_hh_num!K9)</f>
        <v>13694.216242483997</v>
      </c>
      <c r="L9" s="95">
        <f>IF(RES_hh_fec!L9=0,0,1000000/0.086*RES_hh_fec!L9/RES_hh_num!L9)</f>
        <v>13661.39736016023</v>
      </c>
      <c r="M9" s="95">
        <f>IF(RES_hh_fec!M9=0,0,1000000/0.086*RES_hh_fec!M9/RES_hh_num!M9)</f>
        <v>10740.526916543609</v>
      </c>
      <c r="N9" s="95">
        <f>IF(RES_hh_fec!N9=0,0,1000000/0.086*RES_hh_fec!N9/RES_hh_num!N9)</f>
        <v>11543.084792172396</v>
      </c>
      <c r="O9" s="95">
        <f>IF(RES_hh_fec!O9=0,0,1000000/0.086*RES_hh_fec!O9/RES_hh_num!O9)</f>
        <v>11998.743470606119</v>
      </c>
      <c r="P9" s="95">
        <f>IF(RES_hh_fec!P9=0,0,1000000/0.086*RES_hh_fec!P9/RES_hh_num!P9)</f>
        <v>9315.8946199719176</v>
      </c>
      <c r="Q9" s="95">
        <f>IF(RES_hh_fec!Q9=0,0,1000000/0.086*RES_hh_fec!Q9/RES_hh_num!Q9)</f>
        <v>9687.3034224902694</v>
      </c>
    </row>
    <row r="10" spans="1:17" ht="12" customHeight="1" x14ac:dyDescent="0.25">
      <c r="A10" s="87" t="s">
        <v>79</v>
      </c>
      <c r="B10" s="95">
        <f>IF(RES_hh_fec!B10=0,0,1000000/0.086*RES_hh_fec!B10/RES_hh_num!B10)</f>
        <v>10035.419465429044</v>
      </c>
      <c r="C10" s="95">
        <f>IF(RES_hh_fec!C10=0,0,1000000/0.086*RES_hh_fec!C10/RES_hh_num!C10)</f>
        <v>10067.257579451205</v>
      </c>
      <c r="D10" s="95">
        <f>IF(RES_hh_fec!D10=0,0,1000000/0.086*RES_hh_fec!D10/RES_hh_num!D10)</f>
        <v>10098.861602919431</v>
      </c>
      <c r="E10" s="95">
        <f>IF(RES_hh_fec!E10=0,0,1000000/0.086*RES_hh_fec!E10/RES_hh_num!E10)</f>
        <v>10242.970973978581</v>
      </c>
      <c r="F10" s="95">
        <f>IF(RES_hh_fec!F10=0,0,1000000/0.086*RES_hh_fec!F10/RES_hh_num!F10)</f>
        <v>10676.789030022499</v>
      </c>
      <c r="G10" s="95">
        <f>IF(RES_hh_fec!G10=0,0,1000000/0.086*RES_hh_fec!G10/RES_hh_num!G10)</f>
        <v>10429.072855698245</v>
      </c>
      <c r="H10" s="95">
        <f>IF(RES_hh_fec!H10=0,0,1000000/0.086*RES_hh_fec!H10/RES_hh_num!H10)</f>
        <v>9832.6777730064659</v>
      </c>
      <c r="I10" s="95">
        <f>IF(RES_hh_fec!I10=0,0,1000000/0.086*RES_hh_fec!I10/RES_hh_num!I10)</f>
        <v>8923.1455327426029</v>
      </c>
      <c r="J10" s="95">
        <f>IF(RES_hh_fec!J10=0,0,1000000/0.086*RES_hh_fec!J10/RES_hh_num!J10)</f>
        <v>8878.5257326949559</v>
      </c>
      <c r="K10" s="95">
        <f>IF(RES_hh_fec!K10=0,0,1000000/0.086*RES_hh_fec!K10/RES_hh_num!K10)</f>
        <v>8842.4537684882907</v>
      </c>
      <c r="L10" s="95">
        <f>IF(RES_hh_fec!L10=0,0,1000000/0.086*RES_hh_fec!L10/RES_hh_num!L10)</f>
        <v>8868.8161534726114</v>
      </c>
      <c r="M10" s="95">
        <f>IF(RES_hh_fec!M10=0,0,1000000/0.086*RES_hh_fec!M10/RES_hh_num!M10)</f>
        <v>7548.7211298833972</v>
      </c>
      <c r="N10" s="95">
        <f>IF(RES_hh_fec!N10=0,0,1000000/0.086*RES_hh_fec!N10/RES_hh_num!N10)</f>
        <v>7500.5740545311073</v>
      </c>
      <c r="O10" s="95">
        <f>IF(RES_hh_fec!O10=0,0,1000000/0.086*RES_hh_fec!O10/RES_hh_num!O10)</f>
        <v>7455.8724742787235</v>
      </c>
      <c r="P10" s="95">
        <f>IF(RES_hh_fec!P10=0,0,1000000/0.086*RES_hh_fec!P10/RES_hh_num!P10)</f>
        <v>6645.5749203648547</v>
      </c>
      <c r="Q10" s="95">
        <f>IF(RES_hh_fec!Q10=0,0,1000000/0.086*RES_hh_fec!Q10/RES_hh_num!Q10)</f>
        <v>6439.7476217373905</v>
      </c>
    </row>
    <row r="11" spans="1:17" ht="12" customHeight="1" x14ac:dyDescent="0.25">
      <c r="A11" s="87" t="s">
        <v>61</v>
      </c>
      <c r="B11" s="95">
        <f>IF(RES_hh_fec!B11=0,0,1000000/0.086*RES_hh_fec!B11/RES_hh_num!B11)</f>
        <v>9533.6351203709619</v>
      </c>
      <c r="C11" s="95">
        <f>IF(RES_hh_fec!C11=0,0,1000000/0.086*RES_hh_fec!C11/RES_hh_num!C11)</f>
        <v>10154.883491126611</v>
      </c>
      <c r="D11" s="95">
        <f>IF(RES_hh_fec!D11=0,0,1000000/0.086*RES_hh_fec!D11/RES_hh_num!D11)</f>
        <v>9524.3909014980891</v>
      </c>
      <c r="E11" s="95">
        <f>IF(RES_hh_fec!E11=0,0,1000000/0.086*RES_hh_fec!E11/RES_hh_num!E11)</f>
        <v>9730.8472810474304</v>
      </c>
      <c r="F11" s="95">
        <f>IF(RES_hh_fec!F11=0,0,1000000/0.086*RES_hh_fec!F11/RES_hh_num!F11)</f>
        <v>10142.917397417499</v>
      </c>
      <c r="G11" s="95">
        <f>IF(RES_hh_fec!G11=0,0,1000000/0.086*RES_hh_fec!G11/RES_hh_num!G11)</f>
        <v>9953.7444933000224</v>
      </c>
      <c r="H11" s="95">
        <f>IF(RES_hh_fec!H11=0,0,1000000/0.086*RES_hh_fec!H11/RES_hh_num!H11)</f>
        <v>9297.5194163731376</v>
      </c>
      <c r="I11" s="95">
        <f>IF(RES_hh_fec!I11=0,0,1000000/0.086*RES_hh_fec!I11/RES_hh_num!I11)</f>
        <v>8150.7291821981335</v>
      </c>
      <c r="J11" s="95">
        <f>IF(RES_hh_fec!J11=0,0,1000000/0.086*RES_hh_fec!J11/RES_hh_num!J11)</f>
        <v>8809.9090086951728</v>
      </c>
      <c r="K11" s="95">
        <f>IF(RES_hh_fec!K11=0,0,1000000/0.086*RES_hh_fec!K11/RES_hh_num!K11)</f>
        <v>8490.4148209393716</v>
      </c>
      <c r="L11" s="95">
        <f>IF(RES_hh_fec!L11=0,0,1000000/0.086*RES_hh_fec!L11/RES_hh_num!L11)</f>
        <v>8470.0669804706231</v>
      </c>
      <c r="M11" s="95">
        <f>IF(RES_hh_fec!M11=0,0,1000000/0.086*RES_hh_fec!M11/RES_hh_num!M11)</f>
        <v>6701.4310743727347</v>
      </c>
      <c r="N11" s="95">
        <f>IF(RES_hh_fec!N11=0,0,1000000/0.086*RES_hh_fec!N11/RES_hh_num!N11)</f>
        <v>7278.9141894938166</v>
      </c>
      <c r="O11" s="95">
        <f>IF(RES_hh_fec!O11=0,0,1000000/0.086*RES_hh_fec!O11/RES_hh_num!O11)</f>
        <v>7657.0254309609245</v>
      </c>
      <c r="P11" s="95">
        <f>IF(RES_hh_fec!P11=0,0,1000000/0.086*RES_hh_fec!P11/RES_hh_num!P11)</f>
        <v>6019.950293071789</v>
      </c>
      <c r="Q11" s="95">
        <f>IF(RES_hh_fec!Q11=0,0,1000000/0.086*RES_hh_fec!Q11/RES_hh_num!Q11)</f>
        <v>6340.4394069098453</v>
      </c>
    </row>
    <row r="12" spans="1:17" ht="12" customHeight="1" x14ac:dyDescent="0.25">
      <c r="A12" s="87" t="s">
        <v>115</v>
      </c>
      <c r="B12" s="95">
        <f>IF(RES_hh_fec!B12=0,0,1000000/0.086*RES_hh_fec!B12/RES_hh_num!B12)</f>
        <v>7108.7702308730723</v>
      </c>
      <c r="C12" s="95">
        <f>IF(RES_hh_fec!C12=0,0,1000000/0.086*RES_hh_fec!C12/RES_hh_num!C12)</f>
        <v>7500.9317717533286</v>
      </c>
      <c r="D12" s="95">
        <f>IF(RES_hh_fec!D12=0,0,1000000/0.086*RES_hh_fec!D12/RES_hh_num!D12)</f>
        <v>6956.3444914349566</v>
      </c>
      <c r="E12" s="95">
        <f>IF(RES_hh_fec!E12=0,0,1000000/0.086*RES_hh_fec!E12/RES_hh_num!E12)</f>
        <v>6992.559896265273</v>
      </c>
      <c r="F12" s="95">
        <f>IF(RES_hh_fec!F12=0,0,1000000/0.086*RES_hh_fec!F12/RES_hh_num!F12)</f>
        <v>7189.655310646941</v>
      </c>
      <c r="G12" s="95">
        <f>IF(RES_hh_fec!G12=0,0,1000000/0.086*RES_hh_fec!G12/RES_hh_num!G12)</f>
        <v>6859.6828245656397</v>
      </c>
      <c r="H12" s="95">
        <f>IF(RES_hh_fec!H12=0,0,1000000/0.086*RES_hh_fec!H12/RES_hh_num!H12)</f>
        <v>6251.9746161521743</v>
      </c>
      <c r="I12" s="95">
        <f>IF(RES_hh_fec!I12=0,0,1000000/0.086*RES_hh_fec!I12/RES_hh_num!I12)</f>
        <v>5334.57865770441</v>
      </c>
      <c r="J12" s="95">
        <f>IF(RES_hh_fec!J12=0,0,1000000/0.086*RES_hh_fec!J12/RES_hh_num!J12)</f>
        <v>5545.458896976058</v>
      </c>
      <c r="K12" s="95">
        <f>IF(RES_hh_fec!K12=0,0,1000000/0.086*RES_hh_fec!K12/RES_hh_num!K12)</f>
        <v>5157.4545593306975</v>
      </c>
      <c r="L12" s="95">
        <f>IF(RES_hh_fec!L12=0,0,1000000/0.086*RES_hh_fec!L12/RES_hh_num!L12)</f>
        <v>4869.3643874278296</v>
      </c>
      <c r="M12" s="95">
        <f>IF(RES_hh_fec!M12=0,0,1000000/0.086*RES_hh_fec!M12/RES_hh_num!M12)</f>
        <v>3573.6953544060866</v>
      </c>
      <c r="N12" s="95">
        <f>IF(RES_hh_fec!N12=0,0,1000000/0.086*RES_hh_fec!N12/RES_hh_num!N12)</f>
        <v>3595.7469168403363</v>
      </c>
      <c r="O12" s="95">
        <f>IF(RES_hh_fec!O12=0,0,1000000/0.086*RES_hh_fec!O12/RES_hh_num!O12)</f>
        <v>3478.2828644018896</v>
      </c>
      <c r="P12" s="95">
        <f>IF(RES_hh_fec!P12=0,0,1000000/0.086*RES_hh_fec!P12/RES_hh_num!P12)</f>
        <v>2519.9266151404686</v>
      </c>
      <c r="Q12" s="95">
        <f>IF(RES_hh_fec!Q12=0,0,1000000/0.086*RES_hh_fec!Q12/RES_hh_num!Q12)</f>
        <v>2521.512847679292</v>
      </c>
    </row>
    <row r="13" spans="1:17" ht="12" customHeight="1" x14ac:dyDescent="0.25">
      <c r="A13" s="51" t="s">
        <v>114</v>
      </c>
      <c r="B13" s="22">
        <f>IF(RES_hh_fec!B13=0,0,1000000/0.086*RES_hh_fec!B13/RES_hh_num!B13)</f>
        <v>11569.712299166344</v>
      </c>
      <c r="C13" s="22">
        <f>IF(RES_hh_fec!C13=0,0,1000000/0.086*RES_hh_fec!C13/RES_hh_num!C13)</f>
        <v>12468.971944334422</v>
      </c>
      <c r="D13" s="22">
        <f>IF(RES_hh_fec!D13=0,0,1000000/0.086*RES_hh_fec!D13/RES_hh_num!D13)</f>
        <v>11851.510329166213</v>
      </c>
      <c r="E13" s="22">
        <f>IF(RES_hh_fec!E13=0,0,1000000/0.086*RES_hh_fec!E13/RES_hh_num!E13)</f>
        <v>12715.723507072698</v>
      </c>
      <c r="F13" s="22">
        <f>IF(RES_hh_fec!F13=0,0,1000000/0.086*RES_hh_fec!F13/RES_hh_num!F13)</f>
        <v>13181.463076907517</v>
      </c>
      <c r="G13" s="22">
        <f>IF(RES_hh_fec!G13=0,0,1000000/0.086*RES_hh_fec!G13/RES_hh_num!G13)</f>
        <v>11994.412489440214</v>
      </c>
      <c r="H13" s="22">
        <f>IF(RES_hh_fec!H13=0,0,1000000/0.086*RES_hh_fec!H13/RES_hh_num!H13)</f>
        <v>11658.412501698758</v>
      </c>
      <c r="I13" s="22">
        <f>IF(RES_hh_fec!I13=0,0,1000000/0.086*RES_hh_fec!I13/RES_hh_num!I13)</f>
        <v>10086.753356821244</v>
      </c>
      <c r="J13" s="22">
        <f>IF(RES_hh_fec!J13=0,0,1000000/0.086*RES_hh_fec!J13/RES_hh_num!J13)</f>
        <v>11497.369638367194</v>
      </c>
      <c r="K13" s="22">
        <f>IF(RES_hh_fec!K13=0,0,1000000/0.086*RES_hh_fec!K13/RES_hh_num!K13)</f>
        <v>10522.486189805388</v>
      </c>
      <c r="L13" s="22">
        <f>IF(RES_hh_fec!L13=0,0,1000000/0.086*RES_hh_fec!L13/RES_hh_num!L13)</f>
        <v>11794.892362540317</v>
      </c>
      <c r="M13" s="22">
        <f>IF(RES_hh_fec!M13=0,0,1000000/0.086*RES_hh_fec!M13/RES_hh_num!M13)</f>
        <v>8097.5961354746914</v>
      </c>
      <c r="N13" s="22">
        <f>IF(RES_hh_fec!N13=0,0,1000000/0.086*RES_hh_fec!N13/RES_hh_num!N13)</f>
        <v>10394.557565068684</v>
      </c>
      <c r="O13" s="22">
        <f>IF(RES_hh_fec!O13=0,0,1000000/0.086*RES_hh_fec!O13/RES_hh_num!O13)</f>
        <v>11793.915863870418</v>
      </c>
      <c r="P13" s="22">
        <f>IF(RES_hh_fec!P13=0,0,1000000/0.086*RES_hh_fec!P13/RES_hh_num!P13)</f>
        <v>7671.0422291056575</v>
      </c>
      <c r="Q13" s="22">
        <f>IF(RES_hh_fec!Q13=0,0,1000000/0.086*RES_hh_fec!Q13/RES_hh_num!Q13)</f>
        <v>8696.5547985941466</v>
      </c>
    </row>
    <row r="14" spans="1:17" ht="12" customHeight="1" x14ac:dyDescent="0.25">
      <c r="A14" s="99" t="s">
        <v>117</v>
      </c>
      <c r="B14" s="98">
        <f>IF(RES_hh_fec!B14=0,0,1000000/0.086*RES_hh_fec!B14/RES_hh_num!B14)</f>
        <v>119.26565506427636</v>
      </c>
      <c r="C14" s="98">
        <f>IF(RES_hh_fec!C14=0,0,1000000/0.086*RES_hh_fec!C14/RES_hh_num!C14)</f>
        <v>133.80079426545763</v>
      </c>
      <c r="D14" s="98">
        <f>IF(RES_hh_fec!D14=0,0,1000000/0.086*RES_hh_fec!D14/RES_hh_num!D14)</f>
        <v>137.0205785589944</v>
      </c>
      <c r="E14" s="98">
        <f>IF(RES_hh_fec!E14=0,0,1000000/0.086*RES_hh_fec!E14/RES_hh_num!E14)</f>
        <v>185.55292763445755</v>
      </c>
      <c r="F14" s="98">
        <f>IF(RES_hh_fec!F14=0,0,1000000/0.086*RES_hh_fec!F14/RES_hh_num!F14)</f>
        <v>180.48646043738196</v>
      </c>
      <c r="G14" s="98">
        <f>IF(RES_hh_fec!G14=0,0,1000000/0.086*RES_hh_fec!G14/RES_hh_num!G14)</f>
        <v>111.99666345920708</v>
      </c>
      <c r="H14" s="98">
        <f>IF(RES_hh_fec!H14=0,0,1000000/0.086*RES_hh_fec!H14/RES_hh_num!H14)</f>
        <v>134.25205688603873</v>
      </c>
      <c r="I14" s="98">
        <f>IF(RES_hh_fec!I14=0,0,1000000/0.086*RES_hh_fec!I14/RES_hh_num!I14)</f>
        <v>116.08017486779536</v>
      </c>
      <c r="J14" s="98">
        <f>IF(RES_hh_fec!J14=0,0,1000000/0.086*RES_hh_fec!J14/RES_hh_num!J14)</f>
        <v>167.2126676943121</v>
      </c>
      <c r="K14" s="98">
        <f>IF(RES_hh_fec!K14=0,0,1000000/0.086*RES_hh_fec!K14/RES_hh_num!K14)</f>
        <v>118.52866199455895</v>
      </c>
      <c r="L14" s="98">
        <f>IF(RES_hh_fec!L14=0,0,1000000/0.086*RES_hh_fec!L14/RES_hh_num!L14)</f>
        <v>217.21301838316205</v>
      </c>
      <c r="M14" s="98">
        <f>IF(RES_hh_fec!M14=0,0,1000000/0.086*RES_hh_fec!M14/RES_hh_num!M14)</f>
        <v>83.96537856807025</v>
      </c>
      <c r="N14" s="98">
        <f>IF(RES_hh_fec!N14=0,0,1000000/0.086*RES_hh_fec!N14/RES_hh_num!N14)</f>
        <v>218.58762671401595</v>
      </c>
      <c r="O14" s="98">
        <f>IF(RES_hh_fec!O14=0,0,1000000/0.086*RES_hh_fec!O14/RES_hh_num!O14)</f>
        <v>296.57103614968662</v>
      </c>
      <c r="P14" s="98">
        <f>IF(RES_hh_fec!P14=0,0,1000000/0.086*RES_hh_fec!P14/RES_hh_num!P14)</f>
        <v>120.56058191881567</v>
      </c>
      <c r="Q14" s="98">
        <f>IF(RES_hh_fec!Q14=0,0,1000000/0.086*RES_hh_fec!Q14/RES_hh_num!Q14)</f>
        <v>179.06637047327212</v>
      </c>
    </row>
    <row r="15" spans="1:17" ht="12.95" customHeight="1" x14ac:dyDescent="0.25">
      <c r="A15" s="89" t="s">
        <v>112</v>
      </c>
      <c r="B15" s="96">
        <f t="shared" ref="B15:Q15" si="0">B16</f>
        <v>15.620840829825553</v>
      </c>
      <c r="C15" s="96">
        <f t="shared" si="0"/>
        <v>15.844859056253549</v>
      </c>
      <c r="D15" s="96">
        <f t="shared" si="0"/>
        <v>16.425499254014735</v>
      </c>
      <c r="E15" s="96">
        <f t="shared" si="0"/>
        <v>16.55023254361938</v>
      </c>
      <c r="F15" s="96">
        <f t="shared" si="0"/>
        <v>16.698207573484229</v>
      </c>
      <c r="G15" s="96">
        <f t="shared" si="0"/>
        <v>17.236978492450845</v>
      </c>
      <c r="H15" s="96">
        <f t="shared" si="0"/>
        <v>17.433080995681632</v>
      </c>
      <c r="I15" s="96">
        <f t="shared" si="0"/>
        <v>17.633364352046318</v>
      </c>
      <c r="J15" s="96">
        <f t="shared" si="0"/>
        <v>17.906606213179778</v>
      </c>
      <c r="K15" s="96">
        <f t="shared" si="0"/>
        <v>18.184375811439736</v>
      </c>
      <c r="L15" s="96">
        <f t="shared" si="0"/>
        <v>18.350732063310105</v>
      </c>
      <c r="M15" s="96">
        <f t="shared" si="0"/>
        <v>17.971377869302707</v>
      </c>
      <c r="N15" s="96">
        <f t="shared" si="0"/>
        <v>18.431301409713402</v>
      </c>
      <c r="O15" s="96">
        <f t="shared" si="0"/>
        <v>19.956823498267937</v>
      </c>
      <c r="P15" s="96">
        <f t="shared" si="0"/>
        <v>19.827744081244891</v>
      </c>
      <c r="Q15" s="96">
        <f t="shared" si="0"/>
        <v>21.096534663511733</v>
      </c>
    </row>
    <row r="16" spans="1:17" ht="12" customHeight="1" x14ac:dyDescent="0.25">
      <c r="A16" s="87" t="s">
        <v>111</v>
      </c>
      <c r="B16" s="97">
        <f>IF(RES_hh_fec!B16=0,0,1000000/0.086*RES_hh_fec!B16/RES_hh_num!B$3)</f>
        <v>15.620840829825553</v>
      </c>
      <c r="C16" s="97">
        <f>IF(RES_hh_fec!C16=0,0,1000000/0.086*RES_hh_fec!C16/RES_hh_num!C$3)</f>
        <v>15.844859056253549</v>
      </c>
      <c r="D16" s="97">
        <f>IF(RES_hh_fec!D16=0,0,1000000/0.086*RES_hh_fec!D16/RES_hh_num!D$3)</f>
        <v>16.425499254014735</v>
      </c>
      <c r="E16" s="97">
        <f>IF(RES_hh_fec!E16=0,0,1000000/0.086*RES_hh_fec!E16/RES_hh_num!E$3)</f>
        <v>16.55023254361938</v>
      </c>
      <c r="F16" s="97">
        <f>IF(RES_hh_fec!F16=0,0,1000000/0.086*RES_hh_fec!F16/RES_hh_num!F$3)</f>
        <v>16.698207573484229</v>
      </c>
      <c r="G16" s="97">
        <f>IF(RES_hh_fec!G16=0,0,1000000/0.086*RES_hh_fec!G16/RES_hh_num!G$3)</f>
        <v>17.236978492450845</v>
      </c>
      <c r="H16" s="97">
        <f>IF(RES_hh_fec!H16=0,0,1000000/0.086*RES_hh_fec!H16/RES_hh_num!H$3)</f>
        <v>17.433080995681632</v>
      </c>
      <c r="I16" s="97">
        <f>IF(RES_hh_fec!I16=0,0,1000000/0.086*RES_hh_fec!I16/RES_hh_num!I$3)</f>
        <v>17.633364352046318</v>
      </c>
      <c r="J16" s="97">
        <f>IF(RES_hh_fec!J16=0,0,1000000/0.086*RES_hh_fec!J16/RES_hh_num!J$3)</f>
        <v>17.906606213179778</v>
      </c>
      <c r="K16" s="97">
        <f>IF(RES_hh_fec!K16=0,0,1000000/0.086*RES_hh_fec!K16/RES_hh_num!K$3)</f>
        <v>18.184375811439736</v>
      </c>
      <c r="L16" s="97">
        <f>IF(RES_hh_fec!L16=0,0,1000000/0.086*RES_hh_fec!L16/RES_hh_num!L$3)</f>
        <v>18.350732063310105</v>
      </c>
      <c r="M16" s="97">
        <f>IF(RES_hh_fec!M16=0,0,1000000/0.086*RES_hh_fec!M16/RES_hh_num!M$3)</f>
        <v>17.971377869302707</v>
      </c>
      <c r="N16" s="97">
        <f>IF(RES_hh_fec!N16=0,0,1000000/0.086*RES_hh_fec!N16/RES_hh_num!N$3)</f>
        <v>18.431301409713402</v>
      </c>
      <c r="O16" s="97">
        <f>IF(RES_hh_fec!O16=0,0,1000000/0.086*RES_hh_fec!O16/RES_hh_num!O$3)</f>
        <v>19.956823498267937</v>
      </c>
      <c r="P16" s="97">
        <f>IF(RES_hh_fec!P16=0,0,1000000/0.086*RES_hh_fec!P16/RES_hh_num!P$3)</f>
        <v>19.827744081244891</v>
      </c>
      <c r="Q16" s="97">
        <f>IF(RES_hh_fec!Q16=0,0,1000000/0.086*RES_hh_fec!Q16/RES_hh_num!Q$3)</f>
        <v>21.096534663511733</v>
      </c>
    </row>
    <row r="17" spans="1:17" ht="12.95" customHeight="1" x14ac:dyDescent="0.25">
      <c r="A17" s="89" t="s">
        <v>63</v>
      </c>
      <c r="B17" s="96">
        <f>IF(RES_hh_fec!B17=0,0,1000000/0.086*RES_hh_fec!B17/RES_hh_num!B17)</f>
        <v>2424.016598098463</v>
      </c>
      <c r="C17" s="96">
        <f>IF(RES_hh_fec!C17=0,0,1000000/0.086*RES_hh_fec!C17/RES_hh_num!C17)</f>
        <v>2421.2922669706563</v>
      </c>
      <c r="D17" s="96">
        <f>IF(RES_hh_fec!D17=0,0,1000000/0.086*RES_hh_fec!D17/RES_hh_num!D17)</f>
        <v>2381.5138099464061</v>
      </c>
      <c r="E17" s="96">
        <f>IF(RES_hh_fec!E17=0,0,1000000/0.086*RES_hh_fec!E17/RES_hh_num!E17)</f>
        <v>2407.3208253368875</v>
      </c>
      <c r="F17" s="96">
        <f>IF(RES_hh_fec!F17=0,0,1000000/0.086*RES_hh_fec!F17/RES_hh_num!F17)</f>
        <v>2409.760597445018</v>
      </c>
      <c r="G17" s="96">
        <f>IF(RES_hh_fec!G17=0,0,1000000/0.086*RES_hh_fec!G17/RES_hh_num!G17)</f>
        <v>2350.0456187365439</v>
      </c>
      <c r="H17" s="96">
        <f>IF(RES_hh_fec!H17=0,0,1000000/0.086*RES_hh_fec!H17/RES_hh_num!H17)</f>
        <v>2329.8189466600807</v>
      </c>
      <c r="I17" s="96">
        <f>IF(RES_hh_fec!I17=0,0,1000000/0.086*RES_hh_fec!I17/RES_hh_num!I17)</f>
        <v>2297.7028008646821</v>
      </c>
      <c r="J17" s="96">
        <f>IF(RES_hh_fec!J17=0,0,1000000/0.086*RES_hh_fec!J17/RES_hh_num!J17)</f>
        <v>2311.8790135222325</v>
      </c>
      <c r="K17" s="96">
        <f>IF(RES_hh_fec!K17=0,0,1000000/0.086*RES_hh_fec!K17/RES_hh_num!K17)</f>
        <v>2298.8383200818625</v>
      </c>
      <c r="L17" s="96">
        <f>IF(RES_hh_fec!L17=0,0,1000000/0.086*RES_hh_fec!L17/RES_hh_num!L17)</f>
        <v>2340.9846766390974</v>
      </c>
      <c r="M17" s="96">
        <f>IF(RES_hh_fec!M17=0,0,1000000/0.086*RES_hh_fec!M17/RES_hh_num!M17)</f>
        <v>2076.0503085599521</v>
      </c>
      <c r="N17" s="96">
        <f>IF(RES_hh_fec!N17=0,0,1000000/0.086*RES_hh_fec!N17/RES_hh_num!N17)</f>
        <v>2462.8402031095106</v>
      </c>
      <c r="O17" s="96">
        <f>IF(RES_hh_fec!O17=0,0,1000000/0.086*RES_hh_fec!O17/RES_hh_num!O17)</f>
        <v>2506.2088449798098</v>
      </c>
      <c r="P17" s="96">
        <f>IF(RES_hh_fec!P17=0,0,1000000/0.086*RES_hh_fec!P17/RES_hh_num!P17)</f>
        <v>2345.5705799905854</v>
      </c>
      <c r="Q17" s="96">
        <f>IF(RES_hh_fec!Q17=0,0,1000000/0.086*RES_hh_fec!Q17/RES_hh_num!Q17)</f>
        <v>2357.2567871529741</v>
      </c>
    </row>
    <row r="18" spans="1:17" ht="12" customHeight="1" x14ac:dyDescent="0.25">
      <c r="A18" s="87" t="s">
        <v>58</v>
      </c>
      <c r="B18" s="95">
        <f>IF(RES_hh_fec!B18=0,0,1000000/0.086*RES_hh_fec!B18/RES_hh_num!B18)</f>
        <v>3531.9264188096126</v>
      </c>
      <c r="C18" s="95">
        <f>IF(RES_hh_fec!C18=0,0,1000000/0.086*RES_hh_fec!C18/RES_hh_num!C18)</f>
        <v>3522.4760658425485</v>
      </c>
      <c r="D18" s="95">
        <f>IF(RES_hh_fec!D18=0,0,1000000/0.086*RES_hh_fec!D18/RES_hh_num!D18)</f>
        <v>3461.3016147230337</v>
      </c>
      <c r="E18" s="95">
        <f>IF(RES_hh_fec!E18=0,0,1000000/0.086*RES_hh_fec!E18/RES_hh_num!E18)</f>
        <v>3456.2357471816717</v>
      </c>
      <c r="F18" s="95">
        <f>IF(RES_hh_fec!F18=0,0,1000000/0.086*RES_hh_fec!F18/RES_hh_num!F18)</f>
        <v>3456.4042635450387</v>
      </c>
      <c r="G18" s="95">
        <f>IF(RES_hh_fec!G18=0,0,1000000/0.086*RES_hh_fec!G18/RES_hh_num!G18)</f>
        <v>3416.3679259735886</v>
      </c>
      <c r="H18" s="95">
        <f>IF(RES_hh_fec!H18=0,0,1000000/0.086*RES_hh_fec!H18/RES_hh_num!H18)</f>
        <v>3369.2916978727271</v>
      </c>
      <c r="I18" s="95">
        <f>IF(RES_hh_fec!I18=0,0,1000000/0.086*RES_hh_fec!I18/RES_hh_num!I18)</f>
        <v>3337.4155194739951</v>
      </c>
      <c r="J18" s="95">
        <f>IF(RES_hh_fec!J18=0,0,1000000/0.086*RES_hh_fec!J18/RES_hh_num!J18)</f>
        <v>3314.0753990028425</v>
      </c>
      <c r="K18" s="95">
        <f>IF(RES_hh_fec!K18=0,0,1000000/0.086*RES_hh_fec!K18/RES_hh_num!K18)</f>
        <v>3106.0460598393897</v>
      </c>
      <c r="L18" s="95">
        <f>IF(RES_hh_fec!L18=0,0,1000000/0.086*RES_hh_fec!L18/RES_hh_num!L18)</f>
        <v>3533.4590302492347</v>
      </c>
      <c r="M18" s="95">
        <f>IF(RES_hh_fec!M18=0,0,1000000/0.086*RES_hh_fec!M18/RES_hh_num!M18)</f>
        <v>2999.733964183099</v>
      </c>
      <c r="N18" s="95">
        <f>IF(RES_hh_fec!N18=0,0,1000000/0.086*RES_hh_fec!N18/RES_hh_num!N18)</f>
        <v>3402.349329451391</v>
      </c>
      <c r="O18" s="95">
        <f>IF(RES_hh_fec!O18=0,0,1000000/0.086*RES_hh_fec!O18/RES_hh_num!O18)</f>
        <v>3374.3408055147843</v>
      </c>
      <c r="P18" s="95">
        <f>IF(RES_hh_fec!P18=0,0,1000000/0.086*RES_hh_fec!P18/RES_hh_num!P18)</f>
        <v>3305.1896250945483</v>
      </c>
      <c r="Q18" s="95">
        <f>IF(RES_hh_fec!Q18=0,0,1000000/0.086*RES_hh_fec!Q18/RES_hh_num!Q18)</f>
        <v>3260.5837173788741</v>
      </c>
    </row>
    <row r="19" spans="1:17" s="28" customFormat="1" ht="12" customHeight="1" x14ac:dyDescent="0.25">
      <c r="A19" s="87" t="s">
        <v>84</v>
      </c>
      <c r="B19" s="95">
        <f>IF(RES_hh_fec!B19=0,0,1000000/0.086*RES_hh_fec!B19/RES_hh_num!B19)</f>
        <v>2550.4648134535628</v>
      </c>
      <c r="C19" s="95">
        <f>IF(RES_hh_fec!C19=0,0,1000000/0.086*RES_hh_fec!C19/RES_hh_num!C19)</f>
        <v>2544.2454569675065</v>
      </c>
      <c r="D19" s="95">
        <f>IF(RES_hh_fec!D19=0,0,1000000/0.086*RES_hh_fec!D19/RES_hh_num!D19)</f>
        <v>2500.1038910048774</v>
      </c>
      <c r="E19" s="95">
        <f>IF(RES_hh_fec!E19=0,0,1000000/0.086*RES_hh_fec!E19/RES_hh_num!E19)</f>
        <v>2496.0007155097373</v>
      </c>
      <c r="F19" s="95">
        <f>IF(RES_hh_fec!F19=0,0,1000000/0.086*RES_hh_fec!F19/RES_hh_num!F19)</f>
        <v>2495.6927136251711</v>
      </c>
      <c r="G19" s="95">
        <f>IF(RES_hh_fec!G19=0,0,1000000/0.086*RES_hh_fec!G19/RES_hh_num!G19)</f>
        <v>2466.3022523499471</v>
      </c>
      <c r="H19" s="95">
        <f>IF(RES_hh_fec!H19=0,0,1000000/0.086*RES_hh_fec!H19/RES_hh_num!H19)</f>
        <v>2427.2341730670314</v>
      </c>
      <c r="I19" s="95">
        <f>IF(RES_hh_fec!I19=0,0,1000000/0.086*RES_hh_fec!I19/RES_hh_num!I19)</f>
        <v>2398.9878857890412</v>
      </c>
      <c r="J19" s="95">
        <f>IF(RES_hh_fec!J19=0,0,1000000/0.086*RES_hh_fec!J19/RES_hh_num!J19)</f>
        <v>2376.1113549649385</v>
      </c>
      <c r="K19" s="95">
        <f>IF(RES_hh_fec!K19=0,0,1000000/0.086*RES_hh_fec!K19/RES_hh_num!K19)</f>
        <v>2366.3775398619441</v>
      </c>
      <c r="L19" s="95">
        <f>IF(RES_hh_fec!L19=0,0,1000000/0.086*RES_hh_fec!L19/RES_hh_num!L19)</f>
        <v>2353.113366618159</v>
      </c>
      <c r="M19" s="95">
        <f>IF(RES_hh_fec!M19=0,0,1000000/0.086*RES_hh_fec!M19/RES_hh_num!M19)</f>
        <v>2137.9027462183608</v>
      </c>
      <c r="N19" s="95">
        <f>IF(RES_hh_fec!N19=0,0,1000000/0.086*RES_hh_fec!N19/RES_hh_num!N19)</f>
        <v>2439.9337248500151</v>
      </c>
      <c r="O19" s="95">
        <f>IF(RES_hh_fec!O19=0,0,1000000/0.086*RES_hh_fec!O19/RES_hh_num!O19)</f>
        <v>2421.1536948590619</v>
      </c>
      <c r="P19" s="95">
        <f>IF(RES_hh_fec!P19=0,0,1000000/0.086*RES_hh_fec!P19/RES_hh_num!P19)</f>
        <v>2370.8117504473385</v>
      </c>
      <c r="Q19" s="95">
        <f>IF(RES_hh_fec!Q19=0,0,1000000/0.086*RES_hh_fec!Q19/RES_hh_num!Q19)</f>
        <v>2338.1656102935826</v>
      </c>
    </row>
    <row r="20" spans="1:17" ht="12" customHeight="1" x14ac:dyDescent="0.25">
      <c r="A20" s="87" t="s">
        <v>110</v>
      </c>
      <c r="B20" s="95">
        <f>IF(RES_hh_fec!B20=0,0,1000000/0.086*RES_hh_fec!B20/RES_hh_num!B20)</f>
        <v>2623.3353112893324</v>
      </c>
      <c r="C20" s="95">
        <f>IF(RES_hh_fec!C20=0,0,1000000/0.086*RES_hh_fec!C20/RES_hh_num!C20)</f>
        <v>2686.4269130613384</v>
      </c>
      <c r="D20" s="95">
        <f>IF(RES_hh_fec!D20=0,0,1000000/0.086*RES_hh_fec!D20/RES_hh_num!D20)</f>
        <v>2486.2149799924314</v>
      </c>
      <c r="E20" s="95">
        <f>IF(RES_hh_fec!E20=0,0,1000000/0.086*RES_hh_fec!E20/RES_hh_num!E20)</f>
        <v>2618.3817525020454</v>
      </c>
      <c r="F20" s="95">
        <f>IF(RES_hh_fec!F20=0,0,1000000/0.086*RES_hh_fec!F20/RES_hh_num!F20)</f>
        <v>2510.351629007193</v>
      </c>
      <c r="G20" s="95">
        <f>IF(RES_hh_fec!G20=0,0,1000000/0.086*RES_hh_fec!G20/RES_hh_num!G20)</f>
        <v>2536.7681752907433</v>
      </c>
      <c r="H20" s="95">
        <f>IF(RES_hh_fec!H20=0,0,1000000/0.086*RES_hh_fec!H20/RES_hh_num!H20)</f>
        <v>2496.583220416167</v>
      </c>
      <c r="I20" s="95">
        <f>IF(RES_hh_fec!I20=0,0,1000000/0.086*RES_hh_fec!I20/RES_hh_num!I20)</f>
        <v>2467.530732175816</v>
      </c>
      <c r="J20" s="95">
        <f>IF(RES_hh_fec!J20=0,0,1000000/0.086*RES_hh_fec!J20/RES_hh_num!J20)</f>
        <v>2552.4897189638132</v>
      </c>
      <c r="K20" s="95">
        <f>IF(RES_hh_fec!K20=0,0,1000000/0.086*RES_hh_fec!K20/RES_hh_num!K20)</f>
        <v>2568.4682200822422</v>
      </c>
      <c r="L20" s="95">
        <f>IF(RES_hh_fec!L20=0,0,1000000/0.086*RES_hh_fec!L20/RES_hh_num!L20)</f>
        <v>2340.522649039513</v>
      </c>
      <c r="M20" s="95">
        <f>IF(RES_hh_fec!M20=0,0,1000000/0.086*RES_hh_fec!M20/RES_hh_num!M20)</f>
        <v>2245.7549681483151</v>
      </c>
      <c r="N20" s="95">
        <f>IF(RES_hh_fec!N20=0,0,1000000/0.086*RES_hh_fec!N20/RES_hh_num!N20)</f>
        <v>2460.5307658485253</v>
      </c>
      <c r="O20" s="95">
        <f>IF(RES_hh_fec!O20=0,0,1000000/0.086*RES_hh_fec!O20/RES_hh_num!O20)</f>
        <v>2495.3252190600442</v>
      </c>
      <c r="P20" s="95">
        <f>IF(RES_hh_fec!P20=0,0,1000000/0.086*RES_hh_fec!P20/RES_hh_num!P20)</f>
        <v>2445.2693131261071</v>
      </c>
      <c r="Q20" s="95">
        <f>IF(RES_hh_fec!Q20=0,0,1000000/0.086*RES_hh_fec!Q20/RES_hh_num!Q20)</f>
        <v>2412.915773786563</v>
      </c>
    </row>
    <row r="21" spans="1:17" ht="12" customHeight="1" x14ac:dyDescent="0.25">
      <c r="A21" s="87" t="s">
        <v>109</v>
      </c>
      <c r="B21" s="95">
        <f>IF(RES_hh_fec!B21=0,0,1000000/0.086*RES_hh_fec!B21/RES_hh_num!B21)</f>
        <v>2478.0392580286252</v>
      </c>
      <c r="C21" s="95">
        <f>IF(RES_hh_fec!C21=0,0,1000000/0.086*RES_hh_fec!C21/RES_hh_num!C21)</f>
        <v>2407.0729068954311</v>
      </c>
      <c r="D21" s="95">
        <f>IF(RES_hh_fec!D21=0,0,1000000/0.086*RES_hh_fec!D21/RES_hh_num!D21)</f>
        <v>2427.4595122834517</v>
      </c>
      <c r="E21" s="95">
        <f>IF(RES_hh_fec!E21=0,0,1000000/0.086*RES_hh_fec!E21/RES_hh_num!E21)</f>
        <v>2368.8867120712903</v>
      </c>
      <c r="F21" s="95">
        <f>IF(RES_hh_fec!F21=0,0,1000000/0.086*RES_hh_fec!F21/RES_hh_num!F21)</f>
        <v>2395.8648375039611</v>
      </c>
      <c r="G21" s="95">
        <f>IF(RES_hh_fec!G21=0,0,1000000/0.086*RES_hh_fec!G21/RES_hh_num!G21)</f>
        <v>2367.650223366044</v>
      </c>
      <c r="H21" s="95">
        <f>IF(RES_hh_fec!H21=0,0,1000000/0.086*RES_hh_fec!H21/RES_hh_num!H21)</f>
        <v>2341.6372645562733</v>
      </c>
      <c r="I21" s="95">
        <f>IF(RES_hh_fec!I21=0,0,1000000/0.086*RES_hh_fec!I21/RES_hh_num!I21)</f>
        <v>2284.8655797587858</v>
      </c>
      <c r="J21" s="95">
        <f>IF(RES_hh_fec!J21=0,0,1000000/0.086*RES_hh_fec!J21/RES_hh_num!J21)</f>
        <v>2281.0664480370169</v>
      </c>
      <c r="K21" s="95">
        <f>IF(RES_hh_fec!K21=0,0,1000000/0.086*RES_hh_fec!K21/RES_hh_num!K21)</f>
        <v>2314.3621932481519</v>
      </c>
      <c r="L21" s="95">
        <f>IF(RES_hh_fec!L21=0,0,1000000/0.086*RES_hh_fec!L21/RES_hh_num!L21)</f>
        <v>2233.5835105046644</v>
      </c>
      <c r="M21" s="95">
        <f>IF(RES_hh_fec!M21=0,0,1000000/0.086*RES_hh_fec!M21/RES_hh_num!M21)</f>
        <v>2037.9708677341973</v>
      </c>
      <c r="N21" s="95">
        <f>IF(RES_hh_fec!N21=0,0,1000000/0.086*RES_hh_fec!N21/RES_hh_num!N21)</f>
        <v>2345.5347228429569</v>
      </c>
      <c r="O21" s="95">
        <f>IF(RES_hh_fec!O21=0,0,1000000/0.086*RES_hh_fec!O21/RES_hh_num!O21)</f>
        <v>2329.680138881321</v>
      </c>
      <c r="P21" s="95">
        <f>IF(RES_hh_fec!P21=0,0,1000000/0.086*RES_hh_fec!P21/RES_hh_num!P21)</f>
        <v>2283.4472042567245</v>
      </c>
      <c r="Q21" s="95">
        <f>IF(RES_hh_fec!Q21=0,0,1000000/0.086*RES_hh_fec!Q21/RES_hh_num!Q21)</f>
        <v>2254.3711932482875</v>
      </c>
    </row>
    <row r="22" spans="1:17" ht="12" customHeight="1" x14ac:dyDescent="0.25">
      <c r="A22" s="87" t="s">
        <v>55</v>
      </c>
      <c r="B22" s="95">
        <f>IF(RES_hh_fec!B22=0,0,1000000/0.086*RES_hh_fec!B22/RES_hh_num!B22)</f>
        <v>3060.5584509573237</v>
      </c>
      <c r="C22" s="95">
        <f>IF(RES_hh_fec!C22=0,0,1000000/0.086*RES_hh_fec!C22/RES_hh_num!C22)</f>
        <v>3053.0925504198772</v>
      </c>
      <c r="D22" s="95">
        <f>IF(RES_hh_fec!D22=0,0,1000000/0.086*RES_hh_fec!D22/RES_hh_num!D22)</f>
        <v>3000.1243073699243</v>
      </c>
      <c r="E22" s="95">
        <f>IF(RES_hh_fec!E22=0,0,1000000/0.086*RES_hh_fec!E22/RES_hh_num!E22)</f>
        <v>2995.2006598895127</v>
      </c>
      <c r="F22" s="95">
        <f>IF(RES_hh_fec!F22=0,0,1000000/0.086*RES_hh_fec!F22/RES_hh_num!F22)</f>
        <v>2994.8310480230657</v>
      </c>
      <c r="G22" s="95">
        <f>IF(RES_hh_fec!G22=0,0,1000000/0.086*RES_hh_fec!G22/RES_hh_num!G22)</f>
        <v>2959.5618442911727</v>
      </c>
      <c r="H22" s="95">
        <f>IF(RES_hh_fec!H22=0,0,1000000/0.086*RES_hh_fec!H22/RES_hh_num!H22)</f>
        <v>2912.6808745726103</v>
      </c>
      <c r="I22" s="95">
        <f>IF(RES_hh_fec!I22=0,0,1000000/0.086*RES_hh_fec!I22/RES_hh_num!I22)</f>
        <v>2878.786483620609</v>
      </c>
      <c r="J22" s="95">
        <f>IF(RES_hh_fec!J22=0,0,1000000/0.086*RES_hh_fec!J22/RES_hh_num!J22)</f>
        <v>2851.3336953052703</v>
      </c>
      <c r="K22" s="95">
        <f>IF(RES_hh_fec!K22=0,0,1000000/0.086*RES_hh_fec!K22/RES_hh_num!K22)</f>
        <v>2839.6530294467575</v>
      </c>
      <c r="L22" s="95">
        <f>IF(RES_hh_fec!L22=0,0,1000000/0.086*RES_hh_fec!L22/RES_hh_num!L22)</f>
        <v>2823.7362950066536</v>
      </c>
      <c r="M22" s="95">
        <f>IF(RES_hh_fec!M22=0,0,1000000/0.086*RES_hh_fec!M22/RES_hh_num!M22)</f>
        <v>2563.1562906210356</v>
      </c>
      <c r="N22" s="95">
        <f>IF(RES_hh_fec!N22=0,0,1000000/0.086*RES_hh_fec!N22/RES_hh_num!N22)</f>
        <v>2920.8396906363928</v>
      </c>
      <c r="O22" s="95">
        <f>IF(RES_hh_fec!O22=0,0,1000000/0.086*RES_hh_fec!O22/RES_hh_num!O22)</f>
        <v>2894.1012334332199</v>
      </c>
      <c r="P22" s="95">
        <f>IF(RES_hh_fec!P22=0,0,1000000/0.086*RES_hh_fec!P22/RES_hh_num!P22)</f>
        <v>2829.8260321848761</v>
      </c>
      <c r="Q22" s="95">
        <f>IF(RES_hh_fec!Q22=0,0,1000000/0.086*RES_hh_fec!Q22/RES_hh_num!Q22)</f>
        <v>2787.0256197321446</v>
      </c>
    </row>
    <row r="23" spans="1:17" ht="12" customHeight="1" x14ac:dyDescent="0.25">
      <c r="A23" s="87" t="s">
        <v>79</v>
      </c>
      <c r="B23" s="95">
        <f>IF(RES_hh_fec!B23=0,0,1000000/0.086*RES_hh_fec!B23/RES_hh_num!B23)</f>
        <v>0</v>
      </c>
      <c r="C23" s="95">
        <f>IF(RES_hh_fec!C23=0,0,1000000/0.086*RES_hh_fec!C23/RES_hh_num!C23)</f>
        <v>0</v>
      </c>
      <c r="D23" s="95">
        <f>IF(RES_hh_fec!D23=0,0,1000000/0.086*RES_hh_fec!D23/RES_hh_num!D23)</f>
        <v>0</v>
      </c>
      <c r="E23" s="95">
        <f>IF(RES_hh_fec!E23=0,0,1000000/0.086*RES_hh_fec!E23/RES_hh_num!E23)</f>
        <v>0</v>
      </c>
      <c r="F23" s="95">
        <f>IF(RES_hh_fec!F23=0,0,1000000/0.086*RES_hh_fec!F23/RES_hh_num!F23)</f>
        <v>0</v>
      </c>
      <c r="G23" s="95">
        <f>IF(RES_hh_fec!G23=0,0,1000000/0.086*RES_hh_fec!G23/RES_hh_num!G23)</f>
        <v>0</v>
      </c>
      <c r="H23" s="95">
        <f>IF(RES_hh_fec!H23=0,0,1000000/0.086*RES_hh_fec!H23/RES_hh_num!H23)</f>
        <v>0</v>
      </c>
      <c r="I23" s="95">
        <f>IF(RES_hh_fec!I23=0,0,1000000/0.086*RES_hh_fec!I23/RES_hh_num!I23)</f>
        <v>0</v>
      </c>
      <c r="J23" s="95">
        <f>IF(RES_hh_fec!J23=0,0,1000000/0.086*RES_hh_fec!J23/RES_hh_num!J23)</f>
        <v>0</v>
      </c>
      <c r="K23" s="95">
        <f>IF(RES_hh_fec!K23=0,0,1000000/0.086*RES_hh_fec!K23/RES_hh_num!K23)</f>
        <v>0</v>
      </c>
      <c r="L23" s="95">
        <f>IF(RES_hh_fec!L23=0,0,1000000/0.086*RES_hh_fec!L23/RES_hh_num!L23)</f>
        <v>0</v>
      </c>
      <c r="M23" s="95">
        <f>IF(RES_hh_fec!M23=0,0,1000000/0.086*RES_hh_fec!M23/RES_hh_num!M23)</f>
        <v>0</v>
      </c>
      <c r="N23" s="95">
        <f>IF(RES_hh_fec!N23=0,0,1000000/0.086*RES_hh_fec!N23/RES_hh_num!N23)</f>
        <v>0</v>
      </c>
      <c r="O23" s="95">
        <f>IF(RES_hh_fec!O23=0,0,1000000/0.086*RES_hh_fec!O23/RES_hh_num!O23)</f>
        <v>0</v>
      </c>
      <c r="P23" s="95">
        <f>IF(RES_hh_fec!P23=0,0,1000000/0.086*RES_hh_fec!P23/RES_hh_num!P23)</f>
        <v>0</v>
      </c>
      <c r="Q23" s="95">
        <f>IF(RES_hh_fec!Q23=0,0,1000000/0.086*RES_hh_fec!Q23/RES_hh_num!Q23)</f>
        <v>0</v>
      </c>
    </row>
    <row r="24" spans="1:17" ht="12" customHeight="1" x14ac:dyDescent="0.25">
      <c r="A24" s="87" t="s">
        <v>61</v>
      </c>
      <c r="B24" s="95">
        <f>IF(RES_hh_fec!B24=0,0,1000000/0.086*RES_hh_fec!B24/RES_hh_num!B24)</f>
        <v>1651.5423036628645</v>
      </c>
      <c r="C24" s="95">
        <f>IF(RES_hh_fec!C24=0,0,1000000/0.086*RES_hh_fec!C24/RES_hh_num!C24)</f>
        <v>1652.5715562786154</v>
      </c>
      <c r="D24" s="95">
        <f>IF(RES_hh_fec!D24=0,0,1000000/0.086*RES_hh_fec!D24/RES_hh_num!D24)</f>
        <v>1628.896140510494</v>
      </c>
      <c r="E24" s="95">
        <f>IF(RES_hh_fec!E24=0,0,1000000/0.086*RES_hh_fec!E24/RES_hh_num!E24)</f>
        <v>1631.2127908468358</v>
      </c>
      <c r="F24" s="95">
        <f>IF(RES_hh_fec!F24=0,0,1000000/0.086*RES_hh_fec!F24/RES_hh_num!F24)</f>
        <v>1635.9926015551207</v>
      </c>
      <c r="G24" s="95">
        <f>IF(RES_hh_fec!G24=0,0,1000000/0.086*RES_hh_fec!G24/RES_hh_num!G24)</f>
        <v>1625.0967873320085</v>
      </c>
      <c r="H24" s="95">
        <f>IF(RES_hh_fec!H24=0,0,1000000/0.086*RES_hh_fec!H24/RES_hh_num!H24)</f>
        <v>1596.7630847431431</v>
      </c>
      <c r="I24" s="95">
        <f>IF(RES_hh_fec!I24=0,0,1000000/0.086*RES_hh_fec!I24/RES_hh_num!I24)</f>
        <v>1587.1186393471864</v>
      </c>
      <c r="J24" s="95">
        <f>IF(RES_hh_fec!J24=0,0,1000000/0.086*RES_hh_fec!J24/RES_hh_num!J24)</f>
        <v>1577.6966247929049</v>
      </c>
      <c r="K24" s="95">
        <f>IF(RES_hh_fec!K24=0,0,1000000/0.086*RES_hh_fec!K24/RES_hh_num!K24)</f>
        <v>1575.8878444806332</v>
      </c>
      <c r="L24" s="95">
        <f>IF(RES_hh_fec!L24=0,0,1000000/0.086*RES_hh_fec!L24/RES_hh_num!L24)</f>
        <v>1572.1789387531223</v>
      </c>
      <c r="M24" s="95">
        <f>IF(RES_hh_fec!M24=0,0,1000000/0.086*RES_hh_fec!M24/RES_hh_num!M24)</f>
        <v>1429.1576245889285</v>
      </c>
      <c r="N24" s="95">
        <f>IF(RES_hh_fec!N24=0,0,1000000/0.086*RES_hh_fec!N24/RES_hh_num!N24)</f>
        <v>1633.2325299557549</v>
      </c>
      <c r="O24" s="95">
        <f>IF(RES_hh_fec!O24=0,0,1000000/0.086*RES_hh_fec!O24/RES_hh_num!O24)</f>
        <v>1623.2466928607701</v>
      </c>
      <c r="P24" s="95">
        <f>IF(RES_hh_fec!P24=0,0,1000000/0.086*RES_hh_fec!P24/RES_hh_num!P24)</f>
        <v>1602.4827949374317</v>
      </c>
      <c r="Q24" s="95">
        <f>IF(RES_hh_fec!Q24=0,0,1000000/0.086*RES_hh_fec!Q24/RES_hh_num!Q24)</f>
        <v>1573.7973437740545</v>
      </c>
    </row>
    <row r="25" spans="1:17" ht="12" customHeight="1" x14ac:dyDescent="0.25">
      <c r="A25" s="51" t="s">
        <v>60</v>
      </c>
      <c r="B25" s="22">
        <f>IF(RES_hh_fec!B25=0,0,1000000/0.086*RES_hh_fec!B25/RES_hh_num!B25)</f>
        <v>2183.7509848157079</v>
      </c>
      <c r="C25" s="22">
        <f>IF(RES_hh_fec!C25=0,0,1000000/0.086*RES_hh_fec!C25/RES_hh_num!C25)</f>
        <v>2229.5962563252788</v>
      </c>
      <c r="D25" s="22">
        <f>IF(RES_hh_fec!D25=0,0,1000000/0.086*RES_hh_fec!D25/RES_hh_num!D25)</f>
        <v>2230.4503472000929</v>
      </c>
      <c r="E25" s="22">
        <f>IF(RES_hh_fec!E25=0,0,1000000/0.086*RES_hh_fec!E25/RES_hh_num!E25)</f>
        <v>2304.2573859155978</v>
      </c>
      <c r="F25" s="22">
        <f>IF(RES_hh_fec!F25=0,0,1000000/0.086*RES_hh_fec!F25/RES_hh_num!F25)</f>
        <v>2336.3292562755787</v>
      </c>
      <c r="G25" s="22">
        <f>IF(RES_hh_fec!G25=0,0,1000000/0.086*RES_hh_fec!G25/RES_hh_num!G25)</f>
        <v>2148.9743255582803</v>
      </c>
      <c r="H25" s="22">
        <f>IF(RES_hh_fec!H25=0,0,1000000/0.086*RES_hh_fec!H25/RES_hh_num!H25)</f>
        <v>2161.2866418032786</v>
      </c>
      <c r="I25" s="22">
        <f>IF(RES_hh_fec!I25=0,0,1000000/0.086*RES_hh_fec!I25/RES_hh_num!I25)</f>
        <v>2155.1274959487068</v>
      </c>
      <c r="J25" s="22">
        <f>IF(RES_hh_fec!J25=0,0,1000000/0.086*RES_hh_fec!J25/RES_hh_num!J25)</f>
        <v>2159.7576804209048</v>
      </c>
      <c r="K25" s="22">
        <f>IF(RES_hh_fec!K25=0,0,1000000/0.086*RES_hh_fec!K25/RES_hh_num!K25)</f>
        <v>2003.888111589785</v>
      </c>
      <c r="L25" s="22">
        <f>IF(RES_hh_fec!L25=0,0,1000000/0.086*RES_hh_fec!L25/RES_hh_num!L25)</f>
        <v>2431.3970352254628</v>
      </c>
      <c r="M25" s="22">
        <f>IF(RES_hh_fec!M25=0,0,1000000/0.086*RES_hh_fec!M25/RES_hh_num!M25)</f>
        <v>1904.4080312904002</v>
      </c>
      <c r="N25" s="22">
        <f>IF(RES_hh_fec!N25=0,0,1000000/0.086*RES_hh_fec!N25/RES_hh_num!N25)</f>
        <v>2533.4432221210386</v>
      </c>
      <c r="O25" s="22">
        <f>IF(RES_hh_fec!O25=0,0,1000000/0.086*RES_hh_fec!O25/RES_hh_num!O25)</f>
        <v>2678.3312827563559</v>
      </c>
      <c r="P25" s="22">
        <f>IF(RES_hh_fec!P25=0,0,1000000/0.086*RES_hh_fec!P25/RES_hh_num!P25)</f>
        <v>2226.3499744774858</v>
      </c>
      <c r="Q25" s="22">
        <f>IF(RES_hh_fec!Q25=0,0,1000000/0.086*RES_hh_fec!Q25/RES_hh_num!Q25)</f>
        <v>2351.5484335465662</v>
      </c>
    </row>
    <row r="26" spans="1:17" ht="12" customHeight="1" x14ac:dyDescent="0.25">
      <c r="A26" s="49" t="s">
        <v>59</v>
      </c>
      <c r="B26" s="18">
        <f>IF(RES_hh_fec!B26=0,0,1000000/0.086*RES_hh_fec!B26/RES_hh_num!B26)</f>
        <v>513.2395465544331</v>
      </c>
      <c r="C26" s="18">
        <f>IF(RES_hh_fec!C26=0,0,1000000/0.086*RES_hh_fec!C26/RES_hh_num!C26)</f>
        <v>498.70425770981967</v>
      </c>
      <c r="D26" s="18">
        <f>IF(RES_hh_fec!D26=0,0,1000000/0.086*RES_hh_fec!D26/RES_hh_num!D26)</f>
        <v>493.81556200043553</v>
      </c>
      <c r="E26" s="18">
        <f>IF(RES_hh_fec!E26=0,0,1000000/0.086*RES_hh_fec!E26/RES_hh_num!E26)</f>
        <v>496.88977759071588</v>
      </c>
      <c r="F26" s="18">
        <f>IF(RES_hh_fec!F26=0,0,1000000/0.086*RES_hh_fec!F26/RES_hh_num!F26)</f>
        <v>500.71112411384968</v>
      </c>
      <c r="G26" s="18">
        <f>IF(RES_hh_fec!G26=0,0,1000000/0.086*RES_hh_fec!G26/RES_hh_num!G26)</f>
        <v>498.18024605326048</v>
      </c>
      <c r="H26" s="18">
        <f>IF(RES_hh_fec!H26=0,0,1000000/0.086*RES_hh_fec!H26/RES_hh_num!H26)</f>
        <v>495.56428252970721</v>
      </c>
      <c r="I26" s="18">
        <f>IF(RES_hh_fec!I26=0,0,1000000/0.086*RES_hh_fec!I26/RES_hh_num!I26)</f>
        <v>494.71377990268167</v>
      </c>
      <c r="J26" s="18">
        <f>IF(RES_hh_fec!J26=0,0,1000000/0.086*RES_hh_fec!J26/RES_hh_num!J26)</f>
        <v>495.72820446419291</v>
      </c>
      <c r="K26" s="18">
        <f>IF(RES_hh_fec!K26=0,0,1000000/0.086*RES_hh_fec!K26/RES_hh_num!K26)</f>
        <v>498.31001302150759</v>
      </c>
      <c r="L26" s="18">
        <f>IF(RES_hh_fec!L26=0,0,1000000/0.086*RES_hh_fec!L26/RES_hh_num!L26)</f>
        <v>500.33632656422174</v>
      </c>
      <c r="M26" s="18">
        <f>IF(RES_hh_fec!M26=0,0,1000000/0.086*RES_hh_fec!M26/RES_hh_num!M26)</f>
        <v>456.41956143211928</v>
      </c>
      <c r="N26" s="18">
        <f>IF(RES_hh_fec!N26=0,0,1000000/0.086*RES_hh_fec!N26/RES_hh_num!N26)</f>
        <v>491.38280244485696</v>
      </c>
      <c r="O26" s="18">
        <f>IF(RES_hh_fec!O26=0,0,1000000/0.086*RES_hh_fec!O26/RES_hh_num!O26)</f>
        <v>519.06202083557457</v>
      </c>
      <c r="P26" s="18">
        <f>IF(RES_hh_fec!P26=0,0,1000000/0.086*RES_hh_fec!P26/RES_hh_num!P26)</f>
        <v>510.28616955974996</v>
      </c>
      <c r="Q26" s="18">
        <f>IF(RES_hh_fec!Q26=0,0,1000000/0.086*RES_hh_fec!Q26/RES_hh_num!Q26)</f>
        <v>505.10533582652289</v>
      </c>
    </row>
    <row r="27" spans="1:17" ht="12.95" customHeight="1" x14ac:dyDescent="0.25">
      <c r="A27" s="89" t="s">
        <v>62</v>
      </c>
      <c r="B27" s="96">
        <f>IF(RES_hh_fec!B27=0,0,1000000/0.086*RES_hh_fec!B27/RES_hh_num!B27)</f>
        <v>1309.2994047719521</v>
      </c>
      <c r="C27" s="96">
        <f>IF(RES_hh_fec!C27=0,0,1000000/0.086*RES_hh_fec!C27/RES_hh_num!C27)</f>
        <v>1292.7943429719139</v>
      </c>
      <c r="D27" s="96">
        <f>IF(RES_hh_fec!D27=0,0,1000000/0.086*RES_hh_fec!D27/RES_hh_num!D27)</f>
        <v>1305.2143773176381</v>
      </c>
      <c r="E27" s="96">
        <f>IF(RES_hh_fec!E27=0,0,1000000/0.086*RES_hh_fec!E27/RES_hh_num!E27)</f>
        <v>1328.6906693969702</v>
      </c>
      <c r="F27" s="96">
        <f>IF(RES_hh_fec!F27=0,0,1000000/0.086*RES_hh_fec!F27/RES_hh_num!F27)</f>
        <v>1333.106277242948</v>
      </c>
      <c r="G27" s="96">
        <f>IF(RES_hh_fec!G27=0,0,1000000/0.086*RES_hh_fec!G27/RES_hh_num!G27)</f>
        <v>1301.2501379076612</v>
      </c>
      <c r="H27" s="96">
        <f>IF(RES_hh_fec!H27=0,0,1000000/0.086*RES_hh_fec!H27/RES_hh_num!H27)</f>
        <v>1315.1975008636755</v>
      </c>
      <c r="I27" s="96">
        <f>IF(RES_hh_fec!I27=0,0,1000000/0.086*RES_hh_fec!I27/RES_hh_num!I27)</f>
        <v>1304.9135025821795</v>
      </c>
      <c r="J27" s="96">
        <f>IF(RES_hh_fec!J27=0,0,1000000/0.086*RES_hh_fec!J27/RES_hh_num!J27)</f>
        <v>1335.2462001200145</v>
      </c>
      <c r="K27" s="96">
        <f>IF(RES_hh_fec!K27=0,0,1000000/0.086*RES_hh_fec!K27/RES_hh_num!K27)</f>
        <v>1325.8314566978545</v>
      </c>
      <c r="L27" s="96">
        <f>IF(RES_hh_fec!L27=0,0,1000000/0.086*RES_hh_fec!L27/RES_hh_num!L27)</f>
        <v>1369.882751158724</v>
      </c>
      <c r="M27" s="96">
        <f>IF(RES_hh_fec!M27=0,0,1000000/0.086*RES_hh_fec!M27/RES_hh_num!M27)</f>
        <v>1254.6100609464304</v>
      </c>
      <c r="N27" s="96">
        <f>IF(RES_hh_fec!N27=0,0,1000000/0.086*RES_hh_fec!N27/RES_hh_num!N27)</f>
        <v>1376.9527434162922</v>
      </c>
      <c r="O27" s="96">
        <f>IF(RES_hh_fec!O27=0,0,1000000/0.086*RES_hh_fec!O27/RES_hh_num!O27)</f>
        <v>1422.0372220827446</v>
      </c>
      <c r="P27" s="96">
        <f>IF(RES_hh_fec!P27=0,0,1000000/0.086*RES_hh_fec!P27/RES_hh_num!P27)</f>
        <v>1299.0400159110154</v>
      </c>
      <c r="Q27" s="96">
        <f>IF(RES_hh_fec!Q27=0,0,1000000/0.086*RES_hh_fec!Q27/RES_hh_num!Q27)</f>
        <v>1322.4594802501856</v>
      </c>
    </row>
    <row r="28" spans="1:17" ht="12" customHeight="1" x14ac:dyDescent="0.25">
      <c r="A28" s="87" t="s">
        <v>58</v>
      </c>
      <c r="B28" s="95">
        <f>IF(RES_hh_fec!B28=0,0,1000000/0.086*RES_hh_fec!B28/RES_hh_num!B28)</f>
        <v>0</v>
      </c>
      <c r="C28" s="95">
        <f>IF(RES_hh_fec!C28=0,0,1000000/0.086*RES_hh_fec!C28/RES_hh_num!C28)</f>
        <v>0</v>
      </c>
      <c r="D28" s="95">
        <f>IF(RES_hh_fec!D28=0,0,1000000/0.086*RES_hh_fec!D28/RES_hh_num!D28)</f>
        <v>0</v>
      </c>
      <c r="E28" s="95">
        <f>IF(RES_hh_fec!E28=0,0,1000000/0.086*RES_hh_fec!E28/RES_hh_num!E28)</f>
        <v>0</v>
      </c>
      <c r="F28" s="95">
        <f>IF(RES_hh_fec!F28=0,0,1000000/0.086*RES_hh_fec!F28/RES_hh_num!F28)</f>
        <v>0</v>
      </c>
      <c r="G28" s="95">
        <f>IF(RES_hh_fec!G28=0,0,1000000/0.086*RES_hh_fec!G28/RES_hh_num!G28)</f>
        <v>0</v>
      </c>
      <c r="H28" s="95">
        <f>IF(RES_hh_fec!H28=0,0,1000000/0.086*RES_hh_fec!H28/RES_hh_num!H28)</f>
        <v>0</v>
      </c>
      <c r="I28" s="95">
        <f>IF(RES_hh_fec!I28=0,0,1000000/0.086*RES_hh_fec!I28/RES_hh_num!I28)</f>
        <v>0</v>
      </c>
      <c r="J28" s="95">
        <f>IF(RES_hh_fec!J28=0,0,1000000/0.086*RES_hh_fec!J28/RES_hh_num!J28)</f>
        <v>0</v>
      </c>
      <c r="K28" s="95">
        <f>IF(RES_hh_fec!K28=0,0,1000000/0.086*RES_hh_fec!K28/RES_hh_num!K28)</f>
        <v>0</v>
      </c>
      <c r="L28" s="95">
        <f>IF(RES_hh_fec!L28=0,0,1000000/0.086*RES_hh_fec!L28/RES_hh_num!L28)</f>
        <v>0</v>
      </c>
      <c r="M28" s="95">
        <f>IF(RES_hh_fec!M28=0,0,1000000/0.086*RES_hh_fec!M28/RES_hh_num!M28)</f>
        <v>0</v>
      </c>
      <c r="N28" s="95">
        <f>IF(RES_hh_fec!N28=0,0,1000000/0.086*RES_hh_fec!N28/RES_hh_num!N28)</f>
        <v>0</v>
      </c>
      <c r="O28" s="95">
        <f>IF(RES_hh_fec!O28=0,0,1000000/0.086*RES_hh_fec!O28/RES_hh_num!O28)</f>
        <v>0</v>
      </c>
      <c r="P28" s="95">
        <f>IF(RES_hh_fec!P28=0,0,1000000/0.086*RES_hh_fec!P28/RES_hh_num!P28)</f>
        <v>0</v>
      </c>
      <c r="Q28" s="95">
        <f>IF(RES_hh_fec!Q28=0,0,1000000/0.086*RES_hh_fec!Q28/RES_hh_num!Q28)</f>
        <v>0</v>
      </c>
    </row>
    <row r="29" spans="1:17" s="28" customFormat="1" ht="12" customHeight="1" x14ac:dyDescent="0.25">
      <c r="A29" s="87" t="s">
        <v>84</v>
      </c>
      <c r="B29" s="95">
        <f>IF(RES_hh_fec!B29=0,0,1000000/0.086*RES_hh_fec!B29/RES_hh_num!B29)</f>
        <v>1751.1583191562784</v>
      </c>
      <c r="C29" s="95">
        <f>IF(RES_hh_fec!C29=0,0,1000000/0.086*RES_hh_fec!C29/RES_hh_num!C29)</f>
        <v>1727.6903097285078</v>
      </c>
      <c r="D29" s="95">
        <f>IF(RES_hh_fec!D29=0,0,1000000/0.086*RES_hh_fec!D29/RES_hh_num!D29)</f>
        <v>1720.9217948700441</v>
      </c>
      <c r="E29" s="95">
        <f>IF(RES_hh_fec!E29=0,0,1000000/0.086*RES_hh_fec!E29/RES_hh_num!E29)</f>
        <v>1696.5381654500732</v>
      </c>
      <c r="F29" s="95">
        <f>IF(RES_hh_fec!F29=0,0,1000000/0.086*RES_hh_fec!F29/RES_hh_num!F29)</f>
        <v>1741.8506233593248</v>
      </c>
      <c r="G29" s="95">
        <f>IF(RES_hh_fec!G29=0,0,1000000/0.086*RES_hh_fec!G29/RES_hh_num!G29)</f>
        <v>1705.316236017987</v>
      </c>
      <c r="H29" s="95">
        <f>IF(RES_hh_fec!H29=0,0,1000000/0.086*RES_hh_fec!H29/RES_hh_num!H29)</f>
        <v>1690.1884774898122</v>
      </c>
      <c r="I29" s="95">
        <f>IF(RES_hh_fec!I29=0,0,1000000/0.086*RES_hh_fec!I29/RES_hh_num!I29)</f>
        <v>1700.0419213956986</v>
      </c>
      <c r="J29" s="95">
        <f>IF(RES_hh_fec!J29=0,0,1000000/0.086*RES_hh_fec!J29/RES_hh_num!J29)</f>
        <v>1689.1718588612316</v>
      </c>
      <c r="K29" s="95">
        <f>IF(RES_hh_fec!K29=0,0,1000000/0.086*RES_hh_fec!K29/RES_hh_num!K29)</f>
        <v>1670.8697188639869</v>
      </c>
      <c r="L29" s="95">
        <f>IF(RES_hh_fec!L29=0,0,1000000/0.086*RES_hh_fec!L29/RES_hh_num!L29)</f>
        <v>1718.0929101033264</v>
      </c>
      <c r="M29" s="95">
        <f>IF(RES_hh_fec!M29=0,0,1000000/0.086*RES_hh_fec!M29/RES_hh_num!M29)</f>
        <v>1611.8250852998817</v>
      </c>
      <c r="N29" s="95">
        <f>IF(RES_hh_fec!N29=0,0,1000000/0.086*RES_hh_fec!N29/RES_hh_num!N29)</f>
        <v>1664.6689644821849</v>
      </c>
      <c r="O29" s="95">
        <f>IF(RES_hh_fec!O29=0,0,1000000/0.086*RES_hh_fec!O29/RES_hh_num!O29)</f>
        <v>1665.2845456374935</v>
      </c>
      <c r="P29" s="95">
        <f>IF(RES_hh_fec!P29=0,0,1000000/0.086*RES_hh_fec!P29/RES_hh_num!P29)</f>
        <v>1660.0234488484771</v>
      </c>
      <c r="Q29" s="95">
        <f>IF(RES_hh_fec!Q29=0,0,1000000/0.086*RES_hh_fec!Q29/RES_hh_num!Q29)</f>
        <v>1637.047148215951</v>
      </c>
    </row>
    <row r="30" spans="1:17" ht="12" customHeight="1" x14ac:dyDescent="0.25">
      <c r="A30" s="87" t="s">
        <v>109</v>
      </c>
      <c r="B30" s="95">
        <f>IF(RES_hh_fec!B30=0,0,1000000/0.086*RES_hh_fec!B30/RES_hh_num!B30)</f>
        <v>1627.4717923851299</v>
      </c>
      <c r="C30" s="95">
        <f>IF(RES_hh_fec!C30=0,0,1000000/0.086*RES_hh_fec!C30/RES_hh_num!C30)</f>
        <v>1603.1367743067369</v>
      </c>
      <c r="D30" s="95">
        <f>IF(RES_hh_fec!D30=0,0,1000000/0.086*RES_hh_fec!D30/RES_hh_num!D30)</f>
        <v>1599.2636572066069</v>
      </c>
      <c r="E30" s="95">
        <f>IF(RES_hh_fec!E30=0,0,1000000/0.086*RES_hh_fec!E30/RES_hh_num!E30)</f>
        <v>1603.9691913558941</v>
      </c>
      <c r="F30" s="95">
        <f>IF(RES_hh_fec!F30=0,0,1000000/0.086*RES_hh_fec!F30/RES_hh_num!F30)</f>
        <v>1587.8805220364463</v>
      </c>
      <c r="G30" s="95">
        <f>IF(RES_hh_fec!G30=0,0,1000000/0.086*RES_hh_fec!G30/RES_hh_num!G30)</f>
        <v>1583.5080967080228</v>
      </c>
      <c r="H30" s="95">
        <f>IF(RES_hh_fec!H30=0,0,1000000/0.086*RES_hh_fec!H30/RES_hh_num!H30)</f>
        <v>1577.4077936635151</v>
      </c>
      <c r="I30" s="95">
        <f>IF(RES_hh_fec!I30=0,0,1000000/0.086*RES_hh_fec!I30/RES_hh_num!I30)</f>
        <v>1570.667957915774</v>
      </c>
      <c r="J30" s="95">
        <f>IF(RES_hh_fec!J30=0,0,1000000/0.086*RES_hh_fec!J30/RES_hh_num!J30)</f>
        <v>1568.5167745271624</v>
      </c>
      <c r="K30" s="95">
        <f>IF(RES_hh_fec!K30=0,0,1000000/0.086*RES_hh_fec!K30/RES_hh_num!K30)</f>
        <v>1577.2535409450188</v>
      </c>
      <c r="L30" s="95">
        <f>IF(RES_hh_fec!L30=0,0,1000000/0.086*RES_hh_fec!L30/RES_hh_num!L30)</f>
        <v>1547.4431697118571</v>
      </c>
      <c r="M30" s="95">
        <f>IF(RES_hh_fec!M30=0,0,1000000/0.086*RES_hh_fec!M30/RES_hh_num!M30)</f>
        <v>1496.0009230736046</v>
      </c>
      <c r="N30" s="95">
        <f>IF(RES_hh_fec!N30=0,0,1000000/0.086*RES_hh_fec!N30/RES_hh_num!N30)</f>
        <v>1544.3047257263756</v>
      </c>
      <c r="O30" s="95">
        <f>IF(RES_hh_fec!O30=0,0,1000000/0.086*RES_hh_fec!O30/RES_hh_num!O30)</f>
        <v>1544.0740545286517</v>
      </c>
      <c r="P30" s="95">
        <f>IF(RES_hh_fec!P30=0,0,1000000/0.086*RES_hh_fec!P30/RES_hh_num!P30)</f>
        <v>1538.1804508861424</v>
      </c>
      <c r="Q30" s="95">
        <f>IF(RES_hh_fec!Q30=0,0,1000000/0.086*RES_hh_fec!Q30/RES_hh_num!Q30)</f>
        <v>1516.2085534513119</v>
      </c>
    </row>
    <row r="31" spans="1:17" ht="12" customHeight="1" x14ac:dyDescent="0.25">
      <c r="A31" s="87" t="s">
        <v>55</v>
      </c>
      <c r="B31" s="95">
        <f>IF(RES_hh_fec!B31=0,0,1000000/0.086*RES_hh_fec!B31/RES_hh_num!B31)</f>
        <v>0</v>
      </c>
      <c r="C31" s="95">
        <f>IF(RES_hh_fec!C31=0,0,1000000/0.086*RES_hh_fec!C31/RES_hh_num!C31)</f>
        <v>0</v>
      </c>
      <c r="D31" s="95">
        <f>IF(RES_hh_fec!D31=0,0,1000000/0.086*RES_hh_fec!D31/RES_hh_num!D31)</f>
        <v>0</v>
      </c>
      <c r="E31" s="95">
        <f>IF(RES_hh_fec!E31=0,0,1000000/0.086*RES_hh_fec!E31/RES_hh_num!E31)</f>
        <v>0</v>
      </c>
      <c r="F31" s="95">
        <f>IF(RES_hh_fec!F31=0,0,1000000/0.086*RES_hh_fec!F31/RES_hh_num!F31)</f>
        <v>0</v>
      </c>
      <c r="G31" s="95">
        <f>IF(RES_hh_fec!G31=0,0,1000000/0.086*RES_hh_fec!G31/RES_hh_num!G31)</f>
        <v>0</v>
      </c>
      <c r="H31" s="95">
        <f>IF(RES_hh_fec!H31=0,0,1000000/0.086*RES_hh_fec!H31/RES_hh_num!H31)</f>
        <v>0</v>
      </c>
      <c r="I31" s="95">
        <f>IF(RES_hh_fec!I31=0,0,1000000/0.086*RES_hh_fec!I31/RES_hh_num!I31)</f>
        <v>0</v>
      </c>
      <c r="J31" s="95">
        <f>IF(RES_hh_fec!J31=0,0,1000000/0.086*RES_hh_fec!J31/RES_hh_num!J31)</f>
        <v>0</v>
      </c>
      <c r="K31" s="95">
        <f>IF(RES_hh_fec!K31=0,0,1000000/0.086*RES_hh_fec!K31/RES_hh_num!K31)</f>
        <v>0</v>
      </c>
      <c r="L31" s="95">
        <f>IF(RES_hh_fec!L31=0,0,1000000/0.086*RES_hh_fec!L31/RES_hh_num!L31)</f>
        <v>0</v>
      </c>
      <c r="M31" s="95">
        <f>IF(RES_hh_fec!M31=0,0,1000000/0.086*RES_hh_fec!M31/RES_hh_num!M31)</f>
        <v>0</v>
      </c>
      <c r="N31" s="95">
        <f>IF(RES_hh_fec!N31=0,0,1000000/0.086*RES_hh_fec!N31/RES_hh_num!N31)</f>
        <v>0</v>
      </c>
      <c r="O31" s="95">
        <f>IF(RES_hh_fec!O31=0,0,1000000/0.086*RES_hh_fec!O31/RES_hh_num!O31)</f>
        <v>0</v>
      </c>
      <c r="P31" s="95">
        <f>IF(RES_hh_fec!P31=0,0,1000000/0.086*RES_hh_fec!P31/RES_hh_num!P31)</f>
        <v>0</v>
      </c>
      <c r="Q31" s="95">
        <f>IF(RES_hh_fec!Q31=0,0,1000000/0.086*RES_hh_fec!Q31/RES_hh_num!Q31)</f>
        <v>0</v>
      </c>
    </row>
    <row r="32" spans="1:17" ht="12" customHeight="1" x14ac:dyDescent="0.25">
      <c r="A32" s="49" t="s">
        <v>60</v>
      </c>
      <c r="B32" s="18">
        <f>IF(RES_hh_fec!B32=0,0,1000000/0.086*RES_hh_fec!B32/RES_hh_num!B32)</f>
        <v>1017.3597517324712</v>
      </c>
      <c r="C32" s="18">
        <f>IF(RES_hh_fec!C32=0,0,1000000/0.086*RES_hh_fec!C32/RES_hh_num!C32)</f>
        <v>1018.1254370801176</v>
      </c>
      <c r="D32" s="18">
        <f>IF(RES_hh_fec!D32=0,0,1000000/0.086*RES_hh_fec!D32/RES_hh_num!D32)</f>
        <v>1028.1098465622131</v>
      </c>
      <c r="E32" s="18">
        <f>IF(RES_hh_fec!E32=0,0,1000000/0.086*RES_hh_fec!E32/RES_hh_num!E32)</f>
        <v>1085.4838335326922</v>
      </c>
      <c r="F32" s="18">
        <f>IF(RES_hh_fec!F32=0,0,1000000/0.086*RES_hh_fec!F32/RES_hh_num!F32)</f>
        <v>1066.1368916490514</v>
      </c>
      <c r="G32" s="18">
        <f>IF(RES_hh_fec!G32=0,0,1000000/0.086*RES_hh_fec!G32/RES_hh_num!G32)</f>
        <v>1014.5263234904168</v>
      </c>
      <c r="H32" s="18">
        <f>IF(RES_hh_fec!H32=0,0,1000000/0.086*RES_hh_fec!H32/RES_hh_num!H32)</f>
        <v>1044.8839628727051</v>
      </c>
      <c r="I32" s="18">
        <f>IF(RES_hh_fec!I32=0,0,1000000/0.086*RES_hh_fec!I32/RES_hh_num!I32)</f>
        <v>1031.685684696067</v>
      </c>
      <c r="J32" s="18">
        <f>IF(RES_hh_fec!J32=0,0,1000000/0.086*RES_hh_fec!J32/RES_hh_num!J32)</f>
        <v>1090.56299669856</v>
      </c>
      <c r="K32" s="18">
        <f>IF(RES_hh_fec!K32=0,0,1000000/0.086*RES_hh_fec!K32/RES_hh_num!K32)</f>
        <v>1058.291976349095</v>
      </c>
      <c r="L32" s="18">
        <f>IF(RES_hh_fec!L32=0,0,1000000/0.086*RES_hh_fec!L32/RES_hh_num!L32)</f>
        <v>1158.4070189513325</v>
      </c>
      <c r="M32" s="18">
        <f>IF(RES_hh_fec!M32=0,0,1000000/0.086*RES_hh_fec!M32/RES_hh_num!M32)</f>
        <v>1002.7000692836879</v>
      </c>
      <c r="N32" s="18">
        <f>IF(RES_hh_fec!N32=0,0,1000000/0.086*RES_hh_fec!N32/RES_hh_num!N32)</f>
        <v>1188.1046299006121</v>
      </c>
      <c r="O32" s="18">
        <f>IF(RES_hh_fec!O32=0,0,1000000/0.086*RES_hh_fec!O32/RES_hh_num!O32)</f>
        <v>1284.4359575501417</v>
      </c>
      <c r="P32" s="18">
        <f>IF(RES_hh_fec!P32=0,0,1000000/0.086*RES_hh_fec!P32/RES_hh_num!P32)</f>
        <v>1089.6865946483349</v>
      </c>
      <c r="Q32" s="18">
        <f>IF(RES_hh_fec!Q32=0,0,1000000/0.086*RES_hh_fec!Q32/RES_hh_num!Q32)</f>
        <v>1151.0174641347426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230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123</v>
      </c>
      <c r="B3" s="100">
        <f>IF(RES_hh_tes!B3=0,0,1000000/0.086*RES_hh_tes!B3/RES_hh_num!B3)</f>
        <v>10174.340299624309</v>
      </c>
      <c r="C3" s="100">
        <f>IF(RES_hh_tes!C3=0,0,1000000/0.086*RES_hh_tes!C3/RES_hh_num!C3)</f>
        <v>10757.376753867764</v>
      </c>
      <c r="D3" s="100">
        <f>IF(RES_hh_tes!D3=0,0,1000000/0.086*RES_hh_tes!D3/RES_hh_num!D3)</f>
        <v>10295.194025624991</v>
      </c>
      <c r="E3" s="100">
        <f>IF(RES_hh_tes!E3=0,0,1000000/0.086*RES_hh_tes!E3/RES_hh_num!E3)</f>
        <v>10667.082551692338</v>
      </c>
      <c r="F3" s="100">
        <f>IF(RES_hh_tes!F3=0,0,1000000/0.086*RES_hh_tes!F3/RES_hh_num!F3)</f>
        <v>11061.755346827431</v>
      </c>
      <c r="G3" s="100">
        <f>IF(RES_hh_tes!G3=0,0,1000000/0.086*RES_hh_tes!G3/RES_hh_num!G3)</f>
        <v>10738.277899944083</v>
      </c>
      <c r="H3" s="100">
        <f>IF(RES_hh_tes!H3=0,0,1000000/0.086*RES_hh_tes!H3/RES_hh_num!H3)</f>
        <v>10385.176325626921</v>
      </c>
      <c r="I3" s="100">
        <f>IF(RES_hh_tes!I3=0,0,1000000/0.086*RES_hh_tes!I3/RES_hh_num!I3)</f>
        <v>9400.1763096951363</v>
      </c>
      <c r="J3" s="100">
        <f>IF(RES_hh_tes!J3=0,0,1000000/0.086*RES_hh_tes!J3/RES_hh_num!J3)</f>
        <v>10179.028623846852</v>
      </c>
      <c r="K3" s="100">
        <f>IF(RES_hh_tes!K3=0,0,1000000/0.086*RES_hh_tes!K3/RES_hh_num!K3)</f>
        <v>9864.5749949754936</v>
      </c>
      <c r="L3" s="100">
        <f>IF(RES_hh_tes!L3=0,0,1000000/0.086*RES_hh_tes!L3/RES_hh_num!L3)</f>
        <v>10206.36243664096</v>
      </c>
      <c r="M3" s="100">
        <f>IF(RES_hh_tes!M3=0,0,1000000/0.086*RES_hh_tes!M3/RES_hh_num!M3)</f>
        <v>8186.3688715733742</v>
      </c>
      <c r="N3" s="100">
        <f>IF(RES_hh_tes!N3=0,0,1000000/0.086*RES_hh_tes!N3/RES_hh_num!N3)</f>
        <v>9345.2424728230235</v>
      </c>
      <c r="O3" s="100">
        <f>IF(RES_hh_tes!O3=0,0,1000000/0.086*RES_hh_tes!O3/RES_hh_num!O3)</f>
        <v>9950.8813183725797</v>
      </c>
      <c r="P3" s="100">
        <f>IF(RES_hh_tes!P3=0,0,1000000/0.086*RES_hh_tes!P3/RES_hh_num!P3)</f>
        <v>7999.1125856230101</v>
      </c>
      <c r="Q3" s="100">
        <f>IF(RES_hh_tes!Q3=0,0,1000000/0.086*RES_hh_tes!Q3/RES_hh_num!Q3)</f>
        <v>8462.4730707047293</v>
      </c>
    </row>
    <row r="4" spans="1:17" ht="12.95" customHeight="1" x14ac:dyDescent="0.25">
      <c r="A4" s="89" t="s">
        <v>65</v>
      </c>
      <c r="B4" s="96">
        <f>IF(RES_hh_tes!B4=0,0,1000000/0.086*RES_hh_tes!B4/RES_hh_num!B4)</f>
        <v>7903.442032463181</v>
      </c>
      <c r="C4" s="96">
        <f>IF(RES_hh_tes!C4=0,0,1000000/0.086*RES_hh_tes!C4/RES_hh_num!C4)</f>
        <v>8479.2482161639309</v>
      </c>
      <c r="D4" s="96">
        <f>IF(RES_hh_tes!D4=0,0,1000000/0.086*RES_hh_tes!D4/RES_hh_num!D4)</f>
        <v>8023.8774575955513</v>
      </c>
      <c r="E4" s="96">
        <f>IF(RES_hh_tes!E4=0,0,1000000/0.086*RES_hh_tes!E4/RES_hh_num!E4)</f>
        <v>8340.5603185538112</v>
      </c>
      <c r="F4" s="96">
        <f>IF(RES_hh_tes!F4=0,0,1000000/0.086*RES_hh_tes!F4/RES_hh_num!F4)</f>
        <v>8734.1619731804331</v>
      </c>
      <c r="G4" s="96">
        <f>IF(RES_hh_tes!G4=0,0,1000000/0.086*RES_hh_tes!G4/RES_hh_num!G4)</f>
        <v>8460.0758322734055</v>
      </c>
      <c r="H4" s="96">
        <f>IF(RES_hh_tes!H4=0,0,1000000/0.086*RES_hh_tes!H4/RES_hh_num!H4)</f>
        <v>8088.7961626987599</v>
      </c>
      <c r="I4" s="96">
        <f>IF(RES_hh_tes!I4=0,0,1000000/0.086*RES_hh_tes!I4/RES_hh_num!I4)</f>
        <v>7107.6559483254678</v>
      </c>
      <c r="J4" s="96">
        <f>IF(RES_hh_tes!J4=0,0,1000000/0.086*RES_hh_tes!J4/RES_hh_num!J4)</f>
        <v>7831.6602359629333</v>
      </c>
      <c r="K4" s="96">
        <f>IF(RES_hh_tes!K4=0,0,1000000/0.086*RES_hh_tes!K4/RES_hh_num!K4)</f>
        <v>7538.6804058773405</v>
      </c>
      <c r="L4" s="96">
        <f>IF(RES_hh_tes!L4=0,0,1000000/0.086*RES_hh_tes!L4/RES_hh_num!L4)</f>
        <v>7781.8126953119672</v>
      </c>
      <c r="M4" s="96">
        <f>IF(RES_hh_tes!M4=0,0,1000000/0.086*RES_hh_tes!M4/RES_hh_num!M4)</f>
        <v>6011.8975090375416</v>
      </c>
      <c r="N4" s="96">
        <f>IF(RES_hh_tes!N4=0,0,1000000/0.086*RES_hh_tes!N4/RES_hh_num!N4)</f>
        <v>6812.5629651437603</v>
      </c>
      <c r="O4" s="96">
        <f>IF(RES_hh_tes!O4=0,0,1000000/0.086*RES_hh_tes!O4/RES_hh_num!O4)</f>
        <v>7318.2987823716994</v>
      </c>
      <c r="P4" s="96">
        <f>IF(RES_hh_tes!P4=0,0,1000000/0.086*RES_hh_tes!P4/RES_hh_num!P4)</f>
        <v>5542.3795072526673</v>
      </c>
      <c r="Q4" s="96">
        <f>IF(RES_hh_tes!Q4=0,0,1000000/0.086*RES_hh_tes!Q4/RES_hh_num!Q4)</f>
        <v>5947.6495137663933</v>
      </c>
    </row>
    <row r="5" spans="1:17" ht="12" customHeight="1" x14ac:dyDescent="0.25">
      <c r="A5" s="87" t="s">
        <v>58</v>
      </c>
      <c r="B5" s="95">
        <f>IF(RES_hh_tes!B5=0,0,1000000/0.086*RES_hh_tes!B5/RES_hh_num!B5)</f>
        <v>7670.1927537615511</v>
      </c>
      <c r="C5" s="95">
        <f>IF(RES_hh_tes!C5=0,0,1000000/0.086*RES_hh_tes!C5/RES_hh_num!C5)</f>
        <v>8170.0097096039854</v>
      </c>
      <c r="D5" s="95">
        <f>IF(RES_hh_tes!D5=0,0,1000000/0.086*RES_hh_tes!D5/RES_hh_num!D5)</f>
        <v>7662.7570384563596</v>
      </c>
      <c r="E5" s="95">
        <f>IF(RES_hh_tes!E5=0,0,1000000/0.086*RES_hh_tes!E5/RES_hh_num!E5)</f>
        <v>7849.9575158093203</v>
      </c>
      <c r="F5" s="95">
        <f>IF(RES_hh_tes!F5=0,0,1000000/0.086*RES_hh_tes!F5/RES_hh_num!F5)</f>
        <v>8192.6188171219874</v>
      </c>
      <c r="G5" s="95">
        <f>IF(RES_hh_tes!G5=0,0,1000000/0.086*RES_hh_tes!G5/RES_hh_num!G5)</f>
        <v>7514.1761513952033</v>
      </c>
      <c r="H5" s="95">
        <f>IF(RES_hh_tes!H5=0,0,1000000/0.086*RES_hh_tes!H5/RES_hh_num!H5)</f>
        <v>7318.2615902390808</v>
      </c>
      <c r="I5" s="95">
        <f>IF(RES_hh_tes!I5=0,0,1000000/0.086*RES_hh_tes!I5/RES_hh_num!I5)</f>
        <v>7083.9475615021402</v>
      </c>
      <c r="J5" s="95">
        <f>IF(RES_hh_tes!J5=0,0,1000000/0.086*RES_hh_tes!J5/RES_hh_num!J5)</f>
        <v>7286.2083330828509</v>
      </c>
      <c r="K5" s="95">
        <f>IF(RES_hh_tes!K5=0,0,1000000/0.086*RES_hh_tes!K5/RES_hh_num!K5)</f>
        <v>6714.1453195698432</v>
      </c>
      <c r="L5" s="95">
        <f>IF(RES_hh_tes!L5=0,0,1000000/0.086*RES_hh_tes!L5/RES_hh_num!L5)</f>
        <v>7658.580317995481</v>
      </c>
      <c r="M5" s="95">
        <f>IF(RES_hh_tes!M5=0,0,1000000/0.086*RES_hh_tes!M5/RES_hh_num!M5)</f>
        <v>5790.3291203038516</v>
      </c>
      <c r="N5" s="95">
        <f>IF(RES_hh_tes!N5=0,0,1000000/0.086*RES_hh_tes!N5/RES_hh_num!N5)</f>
        <v>6363.2975411150883</v>
      </c>
      <c r="O5" s="95">
        <f>IF(RES_hh_tes!O5=0,0,1000000/0.086*RES_hh_tes!O5/RES_hh_num!O5)</f>
        <v>6663.3911115125975</v>
      </c>
      <c r="P5" s="95">
        <f>IF(RES_hh_tes!P5=0,0,1000000/0.086*RES_hh_tes!P5/RES_hh_num!P5)</f>
        <v>5169.421407276739</v>
      </c>
      <c r="Q5" s="95">
        <f>IF(RES_hh_tes!Q5=0,0,1000000/0.086*RES_hh_tes!Q5/RES_hh_num!Q5)</f>
        <v>5529.2592735178432</v>
      </c>
    </row>
    <row r="6" spans="1:17" ht="12" customHeight="1" x14ac:dyDescent="0.25">
      <c r="A6" s="87" t="s">
        <v>84</v>
      </c>
      <c r="B6" s="95">
        <f>IF(RES_hh_tes!B6=0,0,1000000/0.086*RES_hh_tes!B6/RES_hh_num!B6)</f>
        <v>7638.0247648558752</v>
      </c>
      <c r="C6" s="95">
        <f>IF(RES_hh_tes!C6=0,0,1000000/0.086*RES_hh_tes!C6/RES_hh_num!C6)</f>
        <v>7725.5288023195726</v>
      </c>
      <c r="D6" s="95">
        <f>IF(RES_hh_tes!D6=0,0,1000000/0.086*RES_hh_tes!D6/RES_hh_num!D6)</f>
        <v>7836.1763039080379</v>
      </c>
      <c r="E6" s="95">
        <f>IF(RES_hh_tes!E6=0,0,1000000/0.086*RES_hh_tes!E6/RES_hh_num!E6)</f>
        <v>7947.9816737896563</v>
      </c>
      <c r="F6" s="95">
        <f>IF(RES_hh_tes!F6=0,0,1000000/0.086*RES_hh_tes!F6/RES_hh_num!F6)</f>
        <v>8308.1613897509415</v>
      </c>
      <c r="G6" s="95">
        <f>IF(RES_hh_tes!G6=0,0,1000000/0.086*RES_hh_tes!G6/RES_hh_num!G6)</f>
        <v>8188.8946782877192</v>
      </c>
      <c r="H6" s="95">
        <f>IF(RES_hh_tes!H6=0,0,1000000/0.086*RES_hh_tes!H6/RES_hh_num!H6)</f>
        <v>7811.6260231382084</v>
      </c>
      <c r="I6" s="95">
        <f>IF(RES_hh_tes!I6=0,0,1000000/0.086*RES_hh_tes!I6/RES_hh_num!I6)</f>
        <v>7109.3556003614258</v>
      </c>
      <c r="J6" s="95">
        <f>IF(RES_hh_tes!J6=0,0,1000000/0.086*RES_hh_tes!J6/RES_hh_num!J6)</f>
        <v>7328.6417264876045</v>
      </c>
      <c r="K6" s="95">
        <f>IF(RES_hh_tes!K6=0,0,1000000/0.086*RES_hh_tes!K6/RES_hh_num!K6)</f>
        <v>7298.0977113577883</v>
      </c>
      <c r="L6" s="95">
        <f>IF(RES_hh_tes!L6=0,0,1000000/0.086*RES_hh_tes!L6/RES_hh_num!L6)</f>
        <v>7329.720710485004</v>
      </c>
      <c r="M6" s="95">
        <f>IF(RES_hh_tes!M6=0,0,1000000/0.086*RES_hh_tes!M6/RES_hh_num!M6)</f>
        <v>5837.3253549057799</v>
      </c>
      <c r="N6" s="95">
        <f>IF(RES_hh_tes!N6=0,0,1000000/0.086*RES_hh_tes!N6/RES_hh_num!N6)</f>
        <v>6355.2558554704829</v>
      </c>
      <c r="O6" s="95">
        <f>IF(RES_hh_tes!O6=0,0,1000000/0.086*RES_hh_tes!O6/RES_hh_num!O6)</f>
        <v>6497.9242317990493</v>
      </c>
      <c r="P6" s="95">
        <f>IF(RES_hh_tes!P6=0,0,1000000/0.086*RES_hh_tes!P6/RES_hh_num!P6)</f>
        <v>5441.8884563968913</v>
      </c>
      <c r="Q6" s="95">
        <f>IF(RES_hh_tes!Q6=0,0,1000000/0.086*RES_hh_tes!Q6/RES_hh_num!Q6)</f>
        <v>5574.1167936759975</v>
      </c>
    </row>
    <row r="7" spans="1:17" ht="12" customHeight="1" x14ac:dyDescent="0.25">
      <c r="A7" s="87" t="s">
        <v>110</v>
      </c>
      <c r="B7" s="95">
        <f>IF(RES_hh_tes!B7=0,0,1000000/0.086*RES_hh_tes!B7/RES_hh_num!B7)</f>
        <v>7551.6739251587378</v>
      </c>
      <c r="C7" s="95">
        <f>IF(RES_hh_tes!C7=0,0,1000000/0.086*RES_hh_tes!C7/RES_hh_num!C7)</f>
        <v>8725.2582628120726</v>
      </c>
      <c r="D7" s="95">
        <f>IF(RES_hh_tes!D7=0,0,1000000/0.086*RES_hh_tes!D7/RES_hh_num!D7)</f>
        <v>7572.3881905545668</v>
      </c>
      <c r="E7" s="95">
        <f>IF(RES_hh_tes!E7=0,0,1000000/0.086*RES_hh_tes!E7/RES_hh_num!E7)</f>
        <v>8217.0883429363384</v>
      </c>
      <c r="F7" s="95">
        <f>IF(RES_hh_tes!F7=0,0,1000000/0.086*RES_hh_tes!F7/RES_hh_num!F7)</f>
        <v>8163.8538506273935</v>
      </c>
      <c r="G7" s="95">
        <f>IF(RES_hh_tes!G7=0,0,1000000/0.086*RES_hh_tes!G7/RES_hh_num!G7)</f>
        <v>8224.294343530406</v>
      </c>
      <c r="H7" s="95">
        <f>IF(RES_hh_tes!H7=0,0,1000000/0.086*RES_hh_tes!H7/RES_hh_num!H7)</f>
        <v>7730.2554732567332</v>
      </c>
      <c r="I7" s="95">
        <f>IF(RES_hh_tes!I7=0,0,1000000/0.086*RES_hh_tes!I7/RES_hh_num!I7)</f>
        <v>6571.6630139722538</v>
      </c>
      <c r="J7" s="95">
        <f>IF(RES_hh_tes!J7=0,0,1000000/0.086*RES_hh_tes!J7/RES_hh_num!J7)</f>
        <v>7728.0593320495918</v>
      </c>
      <c r="K7" s="95">
        <f>IF(RES_hh_tes!K7=0,0,1000000/0.086*RES_hh_tes!K7/RES_hh_num!K7)</f>
        <v>7503.1956853614574</v>
      </c>
      <c r="L7" s="95">
        <f>IF(RES_hh_tes!L7=0,0,1000000/0.086*RES_hh_tes!L7/RES_hh_num!L7)</f>
        <v>7009.9861049940637</v>
      </c>
      <c r="M7" s="95">
        <f>IF(RES_hh_tes!M7=0,0,1000000/0.086*RES_hh_tes!M7/RES_hh_num!M7)</f>
        <v>5826.7373473976322</v>
      </c>
      <c r="N7" s="95">
        <f>IF(RES_hh_tes!N7=0,0,1000000/0.086*RES_hh_tes!N7/RES_hh_num!N7)</f>
        <v>6348.9687311726602</v>
      </c>
      <c r="O7" s="95">
        <f>IF(RES_hh_tes!O7=0,0,1000000/0.086*RES_hh_tes!O7/RES_hh_num!O7)</f>
        <v>6721.0945210216441</v>
      </c>
      <c r="P7" s="95">
        <f>IF(RES_hh_tes!P7=0,0,1000000/0.086*RES_hh_tes!P7/RES_hh_num!P7)</f>
        <v>5318.5461606634599</v>
      </c>
      <c r="Q7" s="95">
        <f>IF(RES_hh_tes!Q7=0,0,1000000/0.086*RES_hh_tes!Q7/RES_hh_num!Q7)</f>
        <v>5621.5622078202086</v>
      </c>
    </row>
    <row r="8" spans="1:17" ht="12" customHeight="1" x14ac:dyDescent="0.25">
      <c r="A8" s="87" t="s">
        <v>109</v>
      </c>
      <c r="B8" s="95">
        <f>IF(RES_hh_tes!B8=0,0,1000000/0.086*RES_hh_tes!B8/RES_hh_num!B8)</f>
        <v>7751.0666771381202</v>
      </c>
      <c r="C8" s="95">
        <f>IF(RES_hh_tes!C8=0,0,1000000/0.086*RES_hh_tes!C8/RES_hh_num!C8)</f>
        <v>7896.0101126227946</v>
      </c>
      <c r="D8" s="95">
        <f>IF(RES_hh_tes!D8=0,0,1000000/0.086*RES_hh_tes!D8/RES_hh_num!D8)</f>
        <v>7934.0690499705934</v>
      </c>
      <c r="E8" s="95">
        <f>IF(RES_hh_tes!E8=0,0,1000000/0.086*RES_hh_tes!E8/RES_hh_num!E8)</f>
        <v>7695.8774340815598</v>
      </c>
      <c r="F8" s="95">
        <f>IF(RES_hh_tes!F8=0,0,1000000/0.086*RES_hh_tes!F8/RES_hh_num!F8)</f>
        <v>8482.4693101695502</v>
      </c>
      <c r="G8" s="95">
        <f>IF(RES_hh_tes!G8=0,0,1000000/0.086*RES_hh_tes!G8/RES_hh_num!G8)</f>
        <v>8221.5218905596521</v>
      </c>
      <c r="H8" s="95">
        <f>IF(RES_hh_tes!H8=0,0,1000000/0.086*RES_hh_tes!H8/RES_hh_num!H8)</f>
        <v>7859.6963685248156</v>
      </c>
      <c r="I8" s="95">
        <f>IF(RES_hh_tes!I8=0,0,1000000/0.086*RES_hh_tes!I8/RES_hh_num!I8)</f>
        <v>6968.6649708170735</v>
      </c>
      <c r="J8" s="95">
        <f>IF(RES_hh_tes!J8=0,0,1000000/0.086*RES_hh_tes!J8/RES_hh_num!J8)</f>
        <v>7336.9553579092253</v>
      </c>
      <c r="K8" s="95">
        <f>IF(RES_hh_tes!K8=0,0,1000000/0.086*RES_hh_tes!K8/RES_hh_num!K8)</f>
        <v>7129.1093557502618</v>
      </c>
      <c r="L8" s="95">
        <f>IF(RES_hh_tes!L8=0,0,1000000/0.086*RES_hh_tes!L8/RES_hh_num!L8)</f>
        <v>7406.0339376847023</v>
      </c>
      <c r="M8" s="95">
        <f>IF(RES_hh_tes!M8=0,0,1000000/0.086*RES_hh_tes!M8/RES_hh_num!M8)</f>
        <v>5761.2280155859735</v>
      </c>
      <c r="N8" s="95">
        <f>IF(RES_hh_tes!N8=0,0,1000000/0.086*RES_hh_tes!N8/RES_hh_num!N8)</f>
        <v>6291.9339591799408</v>
      </c>
      <c r="O8" s="95">
        <f>IF(RES_hh_tes!O8=0,0,1000000/0.086*RES_hh_tes!O8/RES_hh_num!O8)</f>
        <v>6629.0145377218041</v>
      </c>
      <c r="P8" s="95">
        <f>IF(RES_hh_tes!P8=0,0,1000000/0.086*RES_hh_tes!P8/RES_hh_num!P8)</f>
        <v>5206.5944699996435</v>
      </c>
      <c r="Q8" s="95">
        <f>IF(RES_hh_tes!Q8=0,0,1000000/0.086*RES_hh_tes!Q8/RES_hh_num!Q8)</f>
        <v>5504.3393324370445</v>
      </c>
    </row>
    <row r="9" spans="1:17" ht="12" customHeight="1" x14ac:dyDescent="0.25">
      <c r="A9" s="87" t="s">
        <v>55</v>
      </c>
      <c r="B9" s="95">
        <f>IF(RES_hh_tes!B9=0,0,1000000/0.086*RES_hh_tes!B9/RES_hh_num!B9)</f>
        <v>7670.1909049493561</v>
      </c>
      <c r="C9" s="95">
        <f>IF(RES_hh_tes!C9=0,0,1000000/0.086*RES_hh_tes!C9/RES_hh_num!C9)</f>
        <v>8196.5482778853566</v>
      </c>
      <c r="D9" s="95">
        <f>IF(RES_hh_tes!D9=0,0,1000000/0.086*RES_hh_tes!D9/RES_hh_num!D9)</f>
        <v>7601.308999201724</v>
      </c>
      <c r="E9" s="95">
        <f>IF(RES_hh_tes!E9=0,0,1000000/0.086*RES_hh_tes!E9/RES_hh_num!E9)</f>
        <v>8270.6852750786693</v>
      </c>
      <c r="F9" s="95">
        <f>IF(RES_hh_tes!F9=0,0,1000000/0.086*RES_hh_tes!F9/RES_hh_num!F9)</f>
        <v>8426.3457496510346</v>
      </c>
      <c r="G9" s="95">
        <f>IF(RES_hh_tes!G9=0,0,1000000/0.086*RES_hh_tes!G9/RES_hh_num!G9)</f>
        <v>8310.610618411687</v>
      </c>
      <c r="H9" s="95">
        <f>IF(RES_hh_tes!H9=0,0,1000000/0.086*RES_hh_tes!H9/RES_hh_num!H9)</f>
        <v>7894.5106478136404</v>
      </c>
      <c r="I9" s="95">
        <f>IF(RES_hh_tes!I9=0,0,1000000/0.086*RES_hh_tes!I9/RES_hh_num!I9)</f>
        <v>7051.955075945415</v>
      </c>
      <c r="J9" s="95">
        <f>IF(RES_hh_tes!J9=0,0,1000000/0.086*RES_hh_tes!J9/RES_hh_num!J9)</f>
        <v>7651.0465801135588</v>
      </c>
      <c r="K9" s="95">
        <f>IF(RES_hh_tes!K9=0,0,1000000/0.086*RES_hh_tes!K9/RES_hh_num!K9)</f>
        <v>7517.3056787006999</v>
      </c>
      <c r="L9" s="95">
        <f>IF(RES_hh_tes!L9=0,0,1000000/0.086*RES_hh_tes!L9/RES_hh_num!L9)</f>
        <v>7650.2501512590406</v>
      </c>
      <c r="M9" s="95">
        <f>IF(RES_hh_tes!M9=0,0,1000000/0.086*RES_hh_tes!M9/RES_hh_num!M9)</f>
        <v>6077.0042197916528</v>
      </c>
      <c r="N9" s="95">
        <f>IF(RES_hh_tes!N9=0,0,1000000/0.086*RES_hh_tes!N9/RES_hh_num!N9)</f>
        <v>6618.7738809435587</v>
      </c>
      <c r="O9" s="95">
        <f>IF(RES_hh_tes!O9=0,0,1000000/0.086*RES_hh_tes!O9/RES_hh_num!O9)</f>
        <v>6961.2898588279468</v>
      </c>
      <c r="P9" s="95">
        <f>IF(RES_hh_tes!P9=0,0,1000000/0.086*RES_hh_tes!P9/RES_hh_num!P9)</f>
        <v>5455.3339943049714</v>
      </c>
      <c r="Q9" s="95">
        <f>IF(RES_hh_tes!Q9=0,0,1000000/0.086*RES_hh_tes!Q9/RES_hh_num!Q9)</f>
        <v>5724.3757979637267</v>
      </c>
    </row>
    <row r="10" spans="1:17" ht="12" customHeight="1" x14ac:dyDescent="0.25">
      <c r="A10" s="87" t="s">
        <v>79</v>
      </c>
      <c r="B10" s="95">
        <f>IF(RES_hh_tes!B10=0,0,1000000/0.086*RES_hh_tes!B10/RES_hh_num!B10)</f>
        <v>7670.2021948488045</v>
      </c>
      <c r="C10" s="95">
        <f>IF(RES_hh_tes!C10=0,0,1000000/0.086*RES_hh_tes!C10/RES_hh_num!C10)</f>
        <v>7721.8505917510738</v>
      </c>
      <c r="D10" s="95">
        <f>IF(RES_hh_tes!D10=0,0,1000000/0.086*RES_hh_tes!D10/RES_hh_num!D10)</f>
        <v>7786.5908868933111</v>
      </c>
      <c r="E10" s="95">
        <f>IF(RES_hh_tes!E10=0,0,1000000/0.086*RES_hh_tes!E10/RES_hh_num!E10)</f>
        <v>7940.0528058483487</v>
      </c>
      <c r="F10" s="95">
        <f>IF(RES_hh_tes!F10=0,0,1000000/0.086*RES_hh_tes!F10/RES_hh_num!F10)</f>
        <v>8305.8201226501351</v>
      </c>
      <c r="G10" s="95">
        <f>IF(RES_hh_tes!G10=0,0,1000000/0.086*RES_hh_tes!G10/RES_hh_num!G10)</f>
        <v>8704.5329536130685</v>
      </c>
      <c r="H10" s="95">
        <f>IF(RES_hh_tes!H10=0,0,1000000/0.086*RES_hh_tes!H10/RES_hh_num!H10)</f>
        <v>8213.6715110802616</v>
      </c>
      <c r="I10" s="95">
        <f>IF(RES_hh_tes!I10=0,0,1000000/0.086*RES_hh_tes!I10/RES_hh_num!I10)</f>
        <v>7468.6730169811844</v>
      </c>
      <c r="J10" s="95">
        <f>IF(RES_hh_tes!J10=0,0,1000000/0.086*RES_hh_tes!J10/RES_hh_num!J10)</f>
        <v>7431.6845640321071</v>
      </c>
      <c r="K10" s="95">
        <f>IF(RES_hh_tes!K10=0,0,1000000/0.086*RES_hh_tes!K10/RES_hh_num!K10)</f>
        <v>7402.2437397142412</v>
      </c>
      <c r="L10" s="95">
        <f>IF(RES_hh_tes!L10=0,0,1000000/0.086*RES_hh_tes!L10/RES_hh_num!L10)</f>
        <v>7424.8393655093796</v>
      </c>
      <c r="M10" s="95">
        <f>IF(RES_hh_tes!M10=0,0,1000000/0.086*RES_hh_tes!M10/RES_hh_num!M10)</f>
        <v>6398.4391501279542</v>
      </c>
      <c r="N10" s="95">
        <f>IF(RES_hh_tes!N10=0,0,1000000/0.086*RES_hh_tes!N10/RES_hh_num!N10)</f>
        <v>6358.8643177997246</v>
      </c>
      <c r="O10" s="95">
        <f>IF(RES_hh_tes!O10=0,0,1000000/0.086*RES_hh_tes!O10/RES_hh_num!O10)</f>
        <v>6322.1804203929732</v>
      </c>
      <c r="P10" s="95">
        <f>IF(RES_hh_tes!P10=0,0,1000000/0.086*RES_hh_tes!P10/RES_hh_num!P10)</f>
        <v>5655.5534277113738</v>
      </c>
      <c r="Q10" s="95">
        <f>IF(RES_hh_tes!Q10=0,0,1000000/0.086*RES_hh_tes!Q10/RES_hh_num!Q10)</f>
        <v>5484.2374635477772</v>
      </c>
    </row>
    <row r="11" spans="1:17" ht="12" customHeight="1" x14ac:dyDescent="0.25">
      <c r="A11" s="87" t="s">
        <v>61</v>
      </c>
      <c r="B11" s="95">
        <f>IF(RES_hh_tes!B11=0,0,1000000/0.086*RES_hh_tes!B11/RES_hh_num!B11)</f>
        <v>7670.1914367106992</v>
      </c>
      <c r="C11" s="95">
        <f>IF(RES_hh_tes!C11=0,0,1000000/0.086*RES_hh_tes!C11/RES_hh_num!C11)</f>
        <v>8213.451470067761</v>
      </c>
      <c r="D11" s="95">
        <f>IF(RES_hh_tes!D11=0,0,1000000/0.086*RES_hh_tes!D11/RES_hh_num!D11)</f>
        <v>7737.7731667292655</v>
      </c>
      <c r="E11" s="95">
        <f>IF(RES_hh_tes!E11=0,0,1000000/0.086*RES_hh_tes!E11/RES_hh_num!E11)</f>
        <v>7909.5199766868873</v>
      </c>
      <c r="F11" s="95">
        <f>IF(RES_hh_tes!F11=0,0,1000000/0.086*RES_hh_tes!F11/RES_hh_num!F11)</f>
        <v>8257.5115459945282</v>
      </c>
      <c r="G11" s="95">
        <f>IF(RES_hh_tes!G11=0,0,1000000/0.086*RES_hh_tes!G11/RES_hh_num!G11)</f>
        <v>8139.2434791582382</v>
      </c>
      <c r="H11" s="95">
        <f>IF(RES_hh_tes!H11=0,0,1000000/0.086*RES_hh_tes!H11/RES_hh_num!H11)</f>
        <v>7623.8708431157811</v>
      </c>
      <c r="I11" s="95">
        <f>IF(RES_hh_tes!I11=0,0,1000000/0.086*RES_hh_tes!I11/RES_hh_num!I11)</f>
        <v>6728.7138927398</v>
      </c>
      <c r="J11" s="95">
        <f>IF(RES_hh_tes!J11=0,0,1000000/0.086*RES_hh_tes!J11/RES_hh_num!J11)</f>
        <v>7286.4551566888249</v>
      </c>
      <c r="K11" s="95">
        <f>IF(RES_hh_tes!K11=0,0,1000000/0.086*RES_hh_tes!K11/RES_hh_num!K11)</f>
        <v>7069.1893684658635</v>
      </c>
      <c r="L11" s="95">
        <f>IF(RES_hh_tes!L11=0,0,1000000/0.086*RES_hh_tes!L11/RES_hh_num!L11)</f>
        <v>7130.784647701118</v>
      </c>
      <c r="M11" s="95">
        <f>IF(RES_hh_tes!M11=0,0,1000000/0.086*RES_hh_tes!M11/RES_hh_num!M11)</f>
        <v>5675.1327169824617</v>
      </c>
      <c r="N11" s="95">
        <f>IF(RES_hh_tes!N11=0,0,1000000/0.086*RES_hh_tes!N11/RES_hh_num!N11)</f>
        <v>6231.3203596117028</v>
      </c>
      <c r="O11" s="95">
        <f>IF(RES_hh_tes!O11=0,0,1000000/0.086*RES_hh_tes!O11/RES_hh_num!O11)</f>
        <v>6562.5407290916346</v>
      </c>
      <c r="P11" s="95">
        <f>IF(RES_hh_tes!P11=0,0,1000000/0.086*RES_hh_tes!P11/RES_hh_num!P11)</f>
        <v>5188.9020839009736</v>
      </c>
      <c r="Q11" s="95">
        <f>IF(RES_hh_tes!Q11=0,0,1000000/0.086*RES_hh_tes!Q11/RES_hh_num!Q11)</f>
        <v>5471.7791443387014</v>
      </c>
    </row>
    <row r="12" spans="1:17" ht="12" customHeight="1" x14ac:dyDescent="0.25">
      <c r="A12" s="87" t="s">
        <v>115</v>
      </c>
      <c r="B12" s="95">
        <f>IF(RES_hh_tes!B12=0,0,1000000/0.086*RES_hh_tes!B12/RES_hh_num!B12)</f>
        <v>8578.9357147536139</v>
      </c>
      <c r="C12" s="95">
        <f>IF(RES_hh_tes!C12=0,0,1000000/0.086*RES_hh_tes!C12/RES_hh_num!C12)</f>
        <v>9191.8037799235608</v>
      </c>
      <c r="D12" s="95">
        <f>IF(RES_hh_tes!D12=0,0,1000000/0.086*RES_hh_tes!D12/RES_hh_num!D12)</f>
        <v>8688.9883246807585</v>
      </c>
      <c r="E12" s="95">
        <f>IF(RES_hh_tes!E12=0,0,1000000/0.086*RES_hh_tes!E12/RES_hh_num!E12)</f>
        <v>8992.0597924473932</v>
      </c>
      <c r="F12" s="95">
        <f>IF(RES_hh_tes!F12=0,0,1000000/0.086*RES_hh_tes!F12/RES_hh_num!F12)</f>
        <v>9421.4907934967923</v>
      </c>
      <c r="G12" s="95">
        <f>IF(RES_hh_tes!G12=0,0,1000000/0.086*RES_hh_tes!G12/RES_hh_num!G12)</f>
        <v>9187.3345743011414</v>
      </c>
      <c r="H12" s="95">
        <f>IF(RES_hh_tes!H12=0,0,1000000/0.086*RES_hh_tes!H12/RES_hh_num!H12)</f>
        <v>8758.4582733808966</v>
      </c>
      <c r="I12" s="95">
        <f>IF(RES_hh_tes!I12=0,0,1000000/0.086*RES_hh_tes!I12/RES_hh_num!I12)</f>
        <v>7702.9591099818244</v>
      </c>
      <c r="J12" s="95">
        <f>IF(RES_hh_tes!J12=0,0,1000000/0.086*RES_hh_tes!J12/RES_hh_num!J12)</f>
        <v>8453.3157359390516</v>
      </c>
      <c r="K12" s="95">
        <f>IF(RES_hh_tes!K12=0,0,1000000/0.086*RES_hh_tes!K12/RES_hh_num!K12)</f>
        <v>8182.6651266989711</v>
      </c>
      <c r="L12" s="95">
        <f>IF(RES_hh_tes!L12=0,0,1000000/0.086*RES_hh_tes!L12/RES_hh_num!L12)</f>
        <v>8370.2956842984131</v>
      </c>
      <c r="M12" s="95">
        <f>IF(RES_hh_tes!M12=0,0,1000000/0.086*RES_hh_tes!M12/RES_hh_num!M12)</f>
        <v>6550.6510144118174</v>
      </c>
      <c r="N12" s="95">
        <f>IF(RES_hh_tes!N12=0,0,1000000/0.086*RES_hh_tes!N12/RES_hh_num!N12)</f>
        <v>7318.6668130221342</v>
      </c>
      <c r="O12" s="95">
        <f>IF(RES_hh_tes!O12=0,0,1000000/0.086*RES_hh_tes!O12/RES_hh_num!O12)</f>
        <v>7808.799338874047</v>
      </c>
      <c r="P12" s="95">
        <f>IF(RES_hh_tes!P12=0,0,1000000/0.086*RES_hh_tes!P12/RES_hh_num!P12)</f>
        <v>6006.8366050942986</v>
      </c>
      <c r="Q12" s="95">
        <f>IF(RES_hh_tes!Q12=0,0,1000000/0.086*RES_hh_tes!Q12/RES_hh_num!Q12)</f>
        <v>6399.8164772244781</v>
      </c>
    </row>
    <row r="13" spans="1:17" ht="12" customHeight="1" x14ac:dyDescent="0.25">
      <c r="A13" s="51" t="s">
        <v>114</v>
      </c>
      <c r="B13" s="22">
        <f>IF(RES_hh_tes!B13=0,0,1000000/0.086*RES_hh_tes!B13/RES_hh_num!B13)</f>
        <v>8842.8822508657231</v>
      </c>
      <c r="C13" s="22">
        <f>IF(RES_hh_tes!C13=0,0,1000000/0.086*RES_hh_tes!C13/RES_hh_num!C13)</f>
        <v>9587.0039413689028</v>
      </c>
      <c r="D13" s="22">
        <f>IF(RES_hh_tes!D13=0,0,1000000/0.086*RES_hh_tes!D13/RES_hh_num!D13)</f>
        <v>9162.2785128259329</v>
      </c>
      <c r="E13" s="22">
        <f>IF(RES_hh_tes!E13=0,0,1000000/0.086*RES_hh_tes!E13/RES_hh_num!E13)</f>
        <v>9889.091092202334</v>
      </c>
      <c r="F13" s="22">
        <f>IF(RES_hh_tes!F13=0,0,1000000/0.086*RES_hh_tes!F13/RES_hh_num!F13)</f>
        <v>10317.318428021003</v>
      </c>
      <c r="G13" s="22">
        <f>IF(RES_hh_tes!G13=0,0,1000000/0.086*RES_hh_tes!G13/RES_hh_num!G13)</f>
        <v>9446.7905532705936</v>
      </c>
      <c r="H13" s="22">
        <f>IF(RES_hh_tes!H13=0,0,1000000/0.086*RES_hh_tes!H13/RES_hh_num!H13)</f>
        <v>9259.6896503067856</v>
      </c>
      <c r="I13" s="22">
        <f>IF(RES_hh_tes!I13=0,0,1000000/0.086*RES_hh_tes!I13/RES_hh_num!I13)</f>
        <v>8074.6363666846755</v>
      </c>
      <c r="J13" s="22">
        <f>IF(RES_hh_tes!J13=0,0,1000000/0.086*RES_hh_tes!J13/RES_hh_num!J13)</f>
        <v>9264.6856247585092</v>
      </c>
      <c r="K13" s="22">
        <f>IF(RES_hh_tes!K13=0,0,1000000/0.086*RES_hh_tes!K13/RES_hh_num!K13)</f>
        <v>8537.6589275568676</v>
      </c>
      <c r="L13" s="22">
        <f>IF(RES_hh_tes!L13=0,0,1000000/0.086*RES_hh_tes!L13/RES_hh_num!L13)</f>
        <v>9633.1036813178762</v>
      </c>
      <c r="M13" s="22">
        <f>IF(RES_hh_tes!M13=0,0,1000000/0.086*RES_hh_tes!M13/RES_hh_num!M13)</f>
        <v>6659.1030300686971</v>
      </c>
      <c r="N13" s="22">
        <f>IF(RES_hh_tes!N13=0,0,1000000/0.086*RES_hh_tes!N13/RES_hh_num!N13)</f>
        <v>8617.1918658266823</v>
      </c>
      <c r="O13" s="22">
        <f>IF(RES_hh_tes!O13=0,0,1000000/0.086*RES_hh_tes!O13/RES_hh_num!O13)</f>
        <v>9850.9124046764791</v>
      </c>
      <c r="P13" s="22">
        <f>IF(RES_hh_tes!P13=0,0,1000000/0.086*RES_hh_tes!P13/RES_hh_num!P13)</f>
        <v>6460.5794340482462</v>
      </c>
      <c r="Q13" s="22">
        <f>IF(RES_hh_tes!Q13=0,0,1000000/0.086*RES_hh_tes!Q13/RES_hh_num!Q13)</f>
        <v>7387.1153161961929</v>
      </c>
    </row>
    <row r="14" spans="1:17" ht="12" customHeight="1" x14ac:dyDescent="0.25">
      <c r="A14" s="99" t="s">
        <v>117</v>
      </c>
      <c r="B14" s="98">
        <f>IF(RES_hh_tes!B14=0,0,1000000/0.086*RES_hh_tes!B14/RES_hh_num!B14)</f>
        <v>119.2656550642764</v>
      </c>
      <c r="C14" s="98">
        <f>IF(RES_hh_tes!C14=0,0,1000000/0.086*RES_hh_tes!C14/RES_hh_num!C14)</f>
        <v>133.8007942654576</v>
      </c>
      <c r="D14" s="98">
        <f>IF(RES_hh_tes!D14=0,0,1000000/0.086*RES_hh_tes!D14/RES_hh_num!D14)</f>
        <v>137.02057855899437</v>
      </c>
      <c r="E14" s="98">
        <f>IF(RES_hh_tes!E14=0,0,1000000/0.086*RES_hh_tes!E14/RES_hh_num!E14)</f>
        <v>185.55292763445755</v>
      </c>
      <c r="F14" s="98">
        <f>IF(RES_hh_tes!F14=0,0,1000000/0.086*RES_hh_tes!F14/RES_hh_num!F14)</f>
        <v>180.48646043738205</v>
      </c>
      <c r="G14" s="98">
        <f>IF(RES_hh_tes!G14=0,0,1000000/0.086*RES_hh_tes!G14/RES_hh_num!G14)</f>
        <v>111.99666345920711</v>
      </c>
      <c r="H14" s="98">
        <f>IF(RES_hh_tes!H14=0,0,1000000/0.086*RES_hh_tes!H14/RES_hh_num!H14)</f>
        <v>134.2520568860387</v>
      </c>
      <c r="I14" s="98">
        <f>IF(RES_hh_tes!I14=0,0,1000000/0.086*RES_hh_tes!I14/RES_hh_num!I14)</f>
        <v>116.08017486779536</v>
      </c>
      <c r="J14" s="98">
        <f>IF(RES_hh_tes!J14=0,0,1000000/0.086*RES_hh_tes!J14/RES_hh_num!J14)</f>
        <v>167.21266769431202</v>
      </c>
      <c r="K14" s="98">
        <f>IF(RES_hh_tes!K14=0,0,1000000/0.086*RES_hh_tes!K14/RES_hh_num!K14)</f>
        <v>118.52866199455897</v>
      </c>
      <c r="L14" s="98">
        <f>IF(RES_hh_tes!L14=0,0,1000000/0.086*RES_hh_tes!L14/RES_hh_num!L14)</f>
        <v>217.21301838316205</v>
      </c>
      <c r="M14" s="98">
        <f>IF(RES_hh_tes!M14=0,0,1000000/0.086*RES_hh_tes!M14/RES_hh_num!M14)</f>
        <v>83.96537856807025</v>
      </c>
      <c r="N14" s="98">
        <f>IF(RES_hh_tes!N14=0,0,1000000/0.086*RES_hh_tes!N14/RES_hh_num!N14)</f>
        <v>218.58762671401595</v>
      </c>
      <c r="O14" s="98">
        <f>IF(RES_hh_tes!O14=0,0,1000000/0.086*RES_hh_tes!O14/RES_hh_num!O14)</f>
        <v>296.57103614968662</v>
      </c>
      <c r="P14" s="98">
        <f>IF(RES_hh_tes!P14=0,0,1000000/0.086*RES_hh_tes!P14/RES_hh_num!P14)</f>
        <v>120.56058191881567</v>
      </c>
      <c r="Q14" s="98">
        <f>IF(RES_hh_tes!Q14=0,0,1000000/0.086*RES_hh_tes!Q14/RES_hh_num!Q14)</f>
        <v>179.06637047327223</v>
      </c>
    </row>
    <row r="15" spans="1:17" ht="12.95" customHeight="1" x14ac:dyDescent="0.25">
      <c r="A15" s="89" t="s">
        <v>112</v>
      </c>
      <c r="B15" s="96">
        <f t="shared" ref="B15:Q15" si="0">B16</f>
        <v>25.450288426673364</v>
      </c>
      <c r="C15" s="96">
        <f t="shared" si="0"/>
        <v>26.555033928532346</v>
      </c>
      <c r="D15" s="96">
        <f t="shared" si="0"/>
        <v>28.462522469913065</v>
      </c>
      <c r="E15" s="96">
        <f t="shared" si="0"/>
        <v>29.545981710929183</v>
      </c>
      <c r="F15" s="96">
        <f t="shared" si="0"/>
        <v>30.799824669232152</v>
      </c>
      <c r="G15" s="96">
        <f t="shared" si="0"/>
        <v>33.018138486659652</v>
      </c>
      <c r="H15" s="96">
        <f t="shared" si="0"/>
        <v>34.719994783307129</v>
      </c>
      <c r="I15" s="96">
        <f t="shared" si="0"/>
        <v>36.590995255807449</v>
      </c>
      <c r="J15" s="96">
        <f t="shared" si="0"/>
        <v>39.509537838965457</v>
      </c>
      <c r="K15" s="96">
        <f t="shared" si="0"/>
        <v>42.201276628025724</v>
      </c>
      <c r="L15" s="96">
        <f t="shared" si="0"/>
        <v>45.372801561441158</v>
      </c>
      <c r="M15" s="96">
        <f t="shared" si="0"/>
        <v>46.6882477505482</v>
      </c>
      <c r="N15" s="96">
        <f t="shared" si="0"/>
        <v>51.17503502284336</v>
      </c>
      <c r="O15" s="96">
        <f t="shared" si="0"/>
        <v>59.730023631228747</v>
      </c>
      <c r="P15" s="96">
        <f t="shared" si="0"/>
        <v>62.251069339443823</v>
      </c>
      <c r="Q15" s="96">
        <f t="shared" si="0"/>
        <v>69.767884427907092</v>
      </c>
    </row>
    <row r="16" spans="1:17" ht="12" customHeight="1" x14ac:dyDescent="0.25">
      <c r="A16" s="87" t="s">
        <v>111</v>
      </c>
      <c r="B16" s="97">
        <f>IF(RES_hh_tes!B16=0,0,1000000/0.086*RES_hh_tes!B16/RES_hh_num!B$3)</f>
        <v>25.450288426673364</v>
      </c>
      <c r="C16" s="97">
        <f>IF(RES_hh_tes!C16=0,0,1000000/0.086*RES_hh_tes!C16/RES_hh_num!C$3)</f>
        <v>26.555033928532346</v>
      </c>
      <c r="D16" s="97">
        <f>IF(RES_hh_tes!D16=0,0,1000000/0.086*RES_hh_tes!D16/RES_hh_num!D$3)</f>
        <v>28.462522469913065</v>
      </c>
      <c r="E16" s="97">
        <f>IF(RES_hh_tes!E16=0,0,1000000/0.086*RES_hh_tes!E16/RES_hh_num!E$3)</f>
        <v>29.545981710929183</v>
      </c>
      <c r="F16" s="97">
        <f>IF(RES_hh_tes!F16=0,0,1000000/0.086*RES_hh_tes!F16/RES_hh_num!F$3)</f>
        <v>30.799824669232152</v>
      </c>
      <c r="G16" s="97">
        <f>IF(RES_hh_tes!G16=0,0,1000000/0.086*RES_hh_tes!G16/RES_hh_num!G$3)</f>
        <v>33.018138486659652</v>
      </c>
      <c r="H16" s="97">
        <f>IF(RES_hh_tes!H16=0,0,1000000/0.086*RES_hh_tes!H16/RES_hh_num!H$3)</f>
        <v>34.719994783307129</v>
      </c>
      <c r="I16" s="97">
        <f>IF(RES_hh_tes!I16=0,0,1000000/0.086*RES_hh_tes!I16/RES_hh_num!I$3)</f>
        <v>36.590995255807449</v>
      </c>
      <c r="J16" s="97">
        <f>IF(RES_hh_tes!J16=0,0,1000000/0.086*RES_hh_tes!J16/RES_hh_num!J$3)</f>
        <v>39.509537838965457</v>
      </c>
      <c r="K16" s="97">
        <f>IF(RES_hh_tes!K16=0,0,1000000/0.086*RES_hh_tes!K16/RES_hh_num!K$3)</f>
        <v>42.201276628025724</v>
      </c>
      <c r="L16" s="97">
        <f>IF(RES_hh_tes!L16=0,0,1000000/0.086*RES_hh_tes!L16/RES_hh_num!L$3)</f>
        <v>45.372801561441158</v>
      </c>
      <c r="M16" s="97">
        <f>IF(RES_hh_tes!M16=0,0,1000000/0.086*RES_hh_tes!M16/RES_hh_num!M$3)</f>
        <v>46.6882477505482</v>
      </c>
      <c r="N16" s="97">
        <f>IF(RES_hh_tes!N16=0,0,1000000/0.086*RES_hh_tes!N16/RES_hh_num!N$3)</f>
        <v>51.17503502284336</v>
      </c>
      <c r="O16" s="97">
        <f>IF(RES_hh_tes!O16=0,0,1000000/0.086*RES_hh_tes!O16/RES_hh_num!O$3)</f>
        <v>59.730023631228747</v>
      </c>
      <c r="P16" s="97">
        <f>IF(RES_hh_tes!P16=0,0,1000000/0.086*RES_hh_tes!P16/RES_hh_num!P$3)</f>
        <v>62.251069339443823</v>
      </c>
      <c r="Q16" s="97">
        <f>IF(RES_hh_tes!Q16=0,0,1000000/0.086*RES_hh_tes!Q16/RES_hh_num!Q$3)</f>
        <v>69.767884427907092</v>
      </c>
    </row>
    <row r="17" spans="1:17" ht="12.95" customHeight="1" x14ac:dyDescent="0.25">
      <c r="A17" s="89" t="s">
        <v>63</v>
      </c>
      <c r="B17" s="96">
        <f>IF(RES_hh_tes!B17=0,0,1000000/0.086*RES_hh_tes!B17/RES_hh_num!B17)</f>
        <v>1460.5312908840617</v>
      </c>
      <c r="C17" s="96">
        <f>IF(RES_hh_tes!C17=0,0,1000000/0.086*RES_hh_tes!C17/RES_hh_num!C17)</f>
        <v>1465.134910061239</v>
      </c>
      <c r="D17" s="96">
        <f>IF(RES_hh_tes!D17=0,0,1000000/0.086*RES_hh_tes!D17/RES_hh_num!D17)</f>
        <v>1447.9513267948944</v>
      </c>
      <c r="E17" s="96">
        <f>IF(RES_hh_tes!E17=0,0,1000000/0.086*RES_hh_tes!E17/RES_hh_num!E17)</f>
        <v>1470.358197298362</v>
      </c>
      <c r="F17" s="96">
        <f>IF(RES_hh_tes!F17=0,0,1000000/0.086*RES_hh_tes!F17/RES_hh_num!F17)</f>
        <v>1473.9254880531826</v>
      </c>
      <c r="G17" s="96">
        <f>IF(RES_hh_tes!G17=0,0,1000000/0.086*RES_hh_tes!G17/RES_hh_num!G17)</f>
        <v>1442.1766471102819</v>
      </c>
      <c r="H17" s="96">
        <f>IF(RES_hh_tes!H17=0,0,1000000/0.086*RES_hh_tes!H17/RES_hh_num!H17)</f>
        <v>1440.8991688139461</v>
      </c>
      <c r="I17" s="96">
        <f>IF(RES_hh_tes!I17=0,0,1000000/0.086*RES_hh_tes!I17/RES_hh_num!I17)</f>
        <v>1433.9397568251907</v>
      </c>
      <c r="J17" s="96">
        <f>IF(RES_hh_tes!J17=0,0,1000000/0.086*RES_hh_tes!J17/RES_hh_num!J17)</f>
        <v>1454.2135634446627</v>
      </c>
      <c r="K17" s="96">
        <f>IF(RES_hh_tes!K17=0,0,1000000/0.086*RES_hh_tes!K17/RES_hh_num!K17)</f>
        <v>1441.7830750011224</v>
      </c>
      <c r="L17" s="96">
        <f>IF(RES_hh_tes!L17=0,0,1000000/0.086*RES_hh_tes!L17/RES_hh_num!L17)</f>
        <v>1491.4443231746152</v>
      </c>
      <c r="M17" s="96">
        <f>IF(RES_hh_tes!M17=0,0,1000000/0.086*RES_hh_tes!M17/RES_hh_num!M17)</f>
        <v>1320.5805530899784</v>
      </c>
      <c r="N17" s="96">
        <f>IF(RES_hh_tes!N17=0,0,1000000/0.086*RES_hh_tes!N17/RES_hh_num!N17)</f>
        <v>1578.3951432272411</v>
      </c>
      <c r="O17" s="96">
        <f>IF(RES_hh_tes!O17=0,0,1000000/0.086*RES_hh_tes!O17/RES_hh_num!O17)</f>
        <v>1620.3930368961276</v>
      </c>
      <c r="P17" s="96">
        <f>IF(RES_hh_tes!P17=0,0,1000000/0.086*RES_hh_tes!P17/RES_hh_num!P17)</f>
        <v>1522.6877265691166</v>
      </c>
      <c r="Q17" s="96">
        <f>IF(RES_hh_tes!Q17=0,0,1000000/0.086*RES_hh_tes!Q17/RES_hh_num!Q17)</f>
        <v>1544.9440518488595</v>
      </c>
    </row>
    <row r="18" spans="1:17" ht="12" customHeight="1" x14ac:dyDescent="0.25">
      <c r="A18" s="87" t="s">
        <v>58</v>
      </c>
      <c r="B18" s="95">
        <f>IF(RES_hh_tes!B18=0,0,1000000/0.086*RES_hh_tes!B18/RES_hh_num!B18)</f>
        <v>1417.7768680885456</v>
      </c>
      <c r="C18" s="95">
        <f>IF(RES_hh_tes!C18=0,0,1000000/0.086*RES_hh_tes!C18/RES_hh_num!C18)</f>
        <v>1419.4200352434489</v>
      </c>
      <c r="D18" s="95">
        <f>IF(RES_hh_tes!D18=0,0,1000000/0.086*RES_hh_tes!D18/RES_hh_num!D18)</f>
        <v>1400.7843976999891</v>
      </c>
      <c r="E18" s="95">
        <f>IF(RES_hh_tes!E18=0,0,1000000/0.086*RES_hh_tes!E18/RES_hh_num!E18)</f>
        <v>1405.2984926065999</v>
      </c>
      <c r="F18" s="95">
        <f>IF(RES_hh_tes!F18=0,0,1000000/0.086*RES_hh_tes!F18/RES_hh_num!F18)</f>
        <v>1413.6999778093827</v>
      </c>
      <c r="G18" s="95">
        <f>IF(RES_hh_tes!G18=0,0,1000000/0.086*RES_hh_tes!G18/RES_hh_num!G18)</f>
        <v>1403.3004771797266</v>
      </c>
      <c r="H18" s="95">
        <f>IF(RES_hh_tes!H18=0,0,1000000/0.086*RES_hh_tes!H18/RES_hh_num!H18)</f>
        <v>1395.2060366030908</v>
      </c>
      <c r="I18" s="95">
        <f>IF(RES_hh_tes!I18=0,0,1000000/0.086*RES_hh_tes!I18/RES_hh_num!I18)</f>
        <v>1395.2887879159919</v>
      </c>
      <c r="J18" s="95">
        <f>IF(RES_hh_tes!J18=0,0,1000000/0.086*RES_hh_tes!J18/RES_hh_num!J18)</f>
        <v>1389.4544859234513</v>
      </c>
      <c r="K18" s="95">
        <f>IF(RES_hh_tes!K18=0,0,1000000/0.086*RES_hh_tes!K18/RES_hh_num!K18)</f>
        <v>1312.9224951439435</v>
      </c>
      <c r="L18" s="95">
        <f>IF(RES_hh_tes!L18=0,0,1000000/0.086*RES_hh_tes!L18/RES_hh_num!L18)</f>
        <v>1497.2876225436682</v>
      </c>
      <c r="M18" s="95">
        <f>IF(RES_hh_tes!M18=0,0,1000000/0.086*RES_hh_tes!M18/RES_hh_num!M18)</f>
        <v>1301.5695634428462</v>
      </c>
      <c r="N18" s="95">
        <f>IF(RES_hh_tes!N18=0,0,1000000/0.086*RES_hh_tes!N18/RES_hh_num!N18)</f>
        <v>1477.9401765134392</v>
      </c>
      <c r="O18" s="95">
        <f>IF(RES_hh_tes!O18=0,0,1000000/0.086*RES_hh_tes!O18/RES_hh_num!O18)</f>
        <v>1466.4982565135535</v>
      </c>
      <c r="P18" s="95">
        <f>IF(RES_hh_tes!P18=0,0,1000000/0.086*RES_hh_tes!P18/RES_hh_num!P18)</f>
        <v>1436.5320795741166</v>
      </c>
      <c r="Q18" s="95">
        <f>IF(RES_hh_tes!Q18=0,0,1000000/0.086*RES_hh_tes!Q18/RES_hh_num!Q18)</f>
        <v>1417.9304305232206</v>
      </c>
    </row>
    <row r="19" spans="1:17" s="28" customFormat="1" ht="12" customHeight="1" x14ac:dyDescent="0.25">
      <c r="A19" s="87" t="s">
        <v>84</v>
      </c>
      <c r="B19" s="95">
        <f>IF(RES_hh_tes!B19=0,0,1000000/0.086*RES_hh_tes!B19/RES_hh_num!B19)</f>
        <v>1408.6290732515301</v>
      </c>
      <c r="C19" s="95">
        <f>IF(RES_hh_tes!C19=0,0,1000000/0.086*RES_hh_tes!C19/RES_hh_num!C19)</f>
        <v>1415.6156783919753</v>
      </c>
      <c r="D19" s="95">
        <f>IF(RES_hh_tes!D19=0,0,1000000/0.086*RES_hh_tes!D19/RES_hh_num!D19)</f>
        <v>1400.9927186273346</v>
      </c>
      <c r="E19" s="95">
        <f>IF(RES_hh_tes!E19=0,0,1000000/0.086*RES_hh_tes!E19/RES_hh_num!E19)</f>
        <v>1410.4930245917146</v>
      </c>
      <c r="F19" s="95">
        <f>IF(RES_hh_tes!F19=0,0,1000000/0.086*RES_hh_tes!F19/RES_hh_num!F19)</f>
        <v>1423.5905838366687</v>
      </c>
      <c r="G19" s="95">
        <f>IF(RES_hh_tes!G19=0,0,1000000/0.086*RES_hh_tes!G19/RES_hh_num!G19)</f>
        <v>1417.2200959394861</v>
      </c>
      <c r="H19" s="95">
        <f>IF(RES_hh_tes!H19=0,0,1000000/0.086*RES_hh_tes!H19/RES_hh_num!H19)</f>
        <v>1405.5449266677811</v>
      </c>
      <c r="I19" s="95">
        <f>IF(RES_hh_tes!I19=0,0,1000000/0.086*RES_hh_tes!I19/RES_hh_num!I19)</f>
        <v>1405.8299999447477</v>
      </c>
      <c r="J19" s="95">
        <f>IF(RES_hh_tes!J19=0,0,1000000/0.086*RES_hh_tes!J19/RES_hh_num!J19)</f>
        <v>1410.5501580762796</v>
      </c>
      <c r="K19" s="95">
        <f>IF(RES_hh_tes!K19=0,0,1000000/0.086*RES_hh_tes!K19/RES_hh_num!K19)</f>
        <v>1415.295578399225</v>
      </c>
      <c r="L19" s="95">
        <f>IF(RES_hh_tes!L19=0,0,1000000/0.086*RES_hh_tes!L19/RES_hh_num!L19)</f>
        <v>1417.0608126333093</v>
      </c>
      <c r="M19" s="95">
        <f>IF(RES_hh_tes!M19=0,0,1000000/0.086*RES_hh_tes!M19/RES_hh_num!M19)</f>
        <v>1293.1778556140609</v>
      </c>
      <c r="N19" s="95">
        <f>IF(RES_hh_tes!N19=0,0,1000000/0.086*RES_hh_tes!N19/RES_hh_num!N19)</f>
        <v>1485.4662445239574</v>
      </c>
      <c r="O19" s="95">
        <f>IF(RES_hh_tes!O19=0,0,1000000/0.086*RES_hh_tes!O19/RES_hh_num!O19)</f>
        <v>1480.6768217985104</v>
      </c>
      <c r="P19" s="95">
        <f>IF(RES_hh_tes!P19=0,0,1000000/0.086*RES_hh_tes!P19/RES_hh_num!P19)</f>
        <v>1454.9662247539802</v>
      </c>
      <c r="Q19" s="95">
        <f>IF(RES_hh_tes!Q19=0,0,1000000/0.086*RES_hh_tes!Q19/RES_hh_num!Q19)</f>
        <v>1435.8861036058593</v>
      </c>
    </row>
    <row r="20" spans="1:17" ht="12" customHeight="1" x14ac:dyDescent="0.25">
      <c r="A20" s="87" t="s">
        <v>110</v>
      </c>
      <c r="B20" s="95">
        <f>IF(RES_hh_tes!B20=0,0,1000000/0.086*RES_hh_tes!B20/RES_hh_num!B20)</f>
        <v>1408.6291133057366</v>
      </c>
      <c r="C20" s="95">
        <f>IF(RES_hh_tes!C20=0,0,1000000/0.086*RES_hh_tes!C20/RES_hh_num!C20)</f>
        <v>1448.5524030984923</v>
      </c>
      <c r="D20" s="95">
        <f>IF(RES_hh_tes!D20=0,0,1000000/0.086*RES_hh_tes!D20/RES_hh_num!D20)</f>
        <v>1344.2493118207365</v>
      </c>
      <c r="E20" s="95">
        <f>IF(RES_hh_tes!E20=0,0,1000000/0.086*RES_hh_tes!E20/RES_hh_num!E20)</f>
        <v>1420.0415707716465</v>
      </c>
      <c r="F20" s="95">
        <f>IF(RES_hh_tes!F20=0,0,1000000/0.086*RES_hh_tes!F20/RES_hh_num!F20)</f>
        <v>1366.1001592010646</v>
      </c>
      <c r="G20" s="95">
        <f>IF(RES_hh_tes!G20=0,0,1000000/0.086*RES_hh_tes!G20/RES_hh_num!G20)</f>
        <v>1385.8818192405881</v>
      </c>
      <c r="H20" s="95">
        <f>IF(RES_hh_tes!H20=0,0,1000000/0.086*RES_hh_tes!H20/RES_hh_num!H20)</f>
        <v>1367.6947800837324</v>
      </c>
      <c r="I20" s="95">
        <f>IF(RES_hh_tes!I20=0,0,1000000/0.086*RES_hh_tes!I20/RES_hh_num!I20)</f>
        <v>1355.7858678737084</v>
      </c>
      <c r="J20" s="95">
        <f>IF(RES_hh_tes!J20=0,0,1000000/0.086*RES_hh_tes!J20/RES_hh_num!J20)</f>
        <v>1411.8285390300318</v>
      </c>
      <c r="K20" s="95">
        <f>IF(RES_hh_tes!K20=0,0,1000000/0.086*RES_hh_tes!K20/RES_hh_num!K20)</f>
        <v>1427.9579698105154</v>
      </c>
      <c r="L20" s="95">
        <f>IF(RES_hh_tes!L20=0,0,1000000/0.086*RES_hh_tes!L20/RES_hh_num!L20)</f>
        <v>1308.3952609391288</v>
      </c>
      <c r="M20" s="95">
        <f>IF(RES_hh_tes!M20=0,0,1000000/0.086*RES_hh_tes!M20/RES_hh_num!M20)</f>
        <v>1265.2307883667722</v>
      </c>
      <c r="N20" s="95">
        <f>IF(RES_hh_tes!N20=0,0,1000000/0.086*RES_hh_tes!N20/RES_hh_num!N20)</f>
        <v>1393.8443761945111</v>
      </c>
      <c r="O20" s="95">
        <f>IF(RES_hh_tes!O20=0,0,1000000/0.086*RES_hh_tes!O20/RES_hh_num!O20)</f>
        <v>1421.9644789847632</v>
      </c>
      <c r="P20" s="95">
        <f>IF(RES_hh_tes!P20=0,0,1000000/0.086*RES_hh_tes!P20/RES_hh_num!P20)</f>
        <v>1403.7743642556063</v>
      </c>
      <c r="Q20" s="95">
        <f>IF(RES_hh_tes!Q20=0,0,1000000/0.086*RES_hh_tes!Q20/RES_hh_num!Q20)</f>
        <v>1393.0498532066617</v>
      </c>
    </row>
    <row r="21" spans="1:17" ht="12" customHeight="1" x14ac:dyDescent="0.25">
      <c r="A21" s="87" t="s">
        <v>109</v>
      </c>
      <c r="B21" s="95">
        <f>IF(RES_hh_tes!B21=0,0,1000000/0.086*RES_hh_tes!B21/RES_hh_num!B21)</f>
        <v>1425.6544063331305</v>
      </c>
      <c r="C21" s="95">
        <f>IF(RES_hh_tes!C21=0,0,1000000/0.086*RES_hh_tes!C21/RES_hh_num!C21)</f>
        <v>1387.3815306195563</v>
      </c>
      <c r="D21" s="95">
        <f>IF(RES_hh_tes!D21=0,0,1000000/0.086*RES_hh_tes!D21/RES_hh_num!D21)</f>
        <v>1404.5694575021735</v>
      </c>
      <c r="E21" s="95">
        <f>IF(RES_hh_tes!E21=0,0,1000000/0.086*RES_hh_tes!E21/RES_hh_num!E21)</f>
        <v>1373.9782747802114</v>
      </c>
      <c r="F21" s="95">
        <f>IF(RES_hh_tes!F21=0,0,1000000/0.086*RES_hh_tes!F21/RES_hh_num!F21)</f>
        <v>1397.2218563475217</v>
      </c>
      <c r="G21" s="95">
        <f>IF(RES_hh_tes!G21=0,0,1000000/0.086*RES_hh_tes!G21/RES_hh_num!G21)</f>
        <v>1384.5037113696089</v>
      </c>
      <c r="H21" s="95">
        <f>IF(RES_hh_tes!H21=0,0,1000000/0.086*RES_hh_tes!H21/RES_hh_num!H21)</f>
        <v>1376.1939995330949</v>
      </c>
      <c r="I21" s="95">
        <f>IF(RES_hh_tes!I21=0,0,1000000/0.086*RES_hh_tes!I21/RES_hh_num!I21)</f>
        <v>1346.9629192806378</v>
      </c>
      <c r="J21" s="95">
        <f>IF(RES_hh_tes!J21=0,0,1000000/0.086*RES_hh_tes!J21/RES_hh_num!J21)</f>
        <v>1349.8928918119784</v>
      </c>
      <c r="K21" s="95">
        <f>IF(RES_hh_tes!K21=0,0,1000000/0.086*RES_hh_tes!K21/RES_hh_num!K21)</f>
        <v>1376.4835813599093</v>
      </c>
      <c r="L21" s="95">
        <f>IF(RES_hh_tes!L21=0,0,1000000/0.086*RES_hh_tes!L21/RES_hh_num!L21)</f>
        <v>1333.4342670744097</v>
      </c>
      <c r="M21" s="95">
        <f>IF(RES_hh_tes!M21=0,0,1000000/0.086*RES_hh_tes!M21/RES_hh_num!M21)</f>
        <v>1221.442465993458</v>
      </c>
      <c r="N21" s="95">
        <f>IF(RES_hh_tes!N21=0,0,1000000/0.086*RES_hh_tes!N21/RES_hh_num!N21)</f>
        <v>1414.5901234225576</v>
      </c>
      <c r="O21" s="95">
        <f>IF(RES_hh_tes!O21=0,0,1000000/0.086*RES_hh_tes!O21/RES_hh_num!O21)</f>
        <v>1408.9745361144401</v>
      </c>
      <c r="P21" s="95">
        <f>IF(RES_hh_tes!P21=0,0,1000000/0.086*RES_hh_tes!P21/RES_hh_num!P21)</f>
        <v>1385.8460890693632</v>
      </c>
      <c r="Q21" s="95">
        <f>IF(RES_hh_tes!Q21=0,0,1000000/0.086*RES_hh_tes!Q21/RES_hh_num!Q21)</f>
        <v>1374.0461781629544</v>
      </c>
    </row>
    <row r="22" spans="1:17" ht="12" customHeight="1" x14ac:dyDescent="0.25">
      <c r="A22" s="87" t="s">
        <v>55</v>
      </c>
      <c r="B22" s="95">
        <f>IF(RES_hh_tes!B22=0,0,1000000/0.086*RES_hh_tes!B22/RES_hh_num!B22)</f>
        <v>1408.629383835857</v>
      </c>
      <c r="C22" s="95">
        <f>IF(RES_hh_tes!C22=0,0,1000000/0.086*RES_hh_tes!C22/RES_hh_num!C22)</f>
        <v>1415.1457034748817</v>
      </c>
      <c r="D22" s="95">
        <f>IF(RES_hh_tes!D22=0,0,1000000/0.086*RES_hh_tes!D22/RES_hh_num!D22)</f>
        <v>1400.3206978461635</v>
      </c>
      <c r="E22" s="95">
        <f>IF(RES_hh_tes!E22=0,0,1000000/0.086*RES_hh_tes!E22/RES_hh_num!E22)</f>
        <v>1414.9544955901065</v>
      </c>
      <c r="F22" s="95">
        <f>IF(RES_hh_tes!F22=0,0,1000000/0.086*RES_hh_tes!F22/RES_hh_num!F22)</f>
        <v>1425.058881032204</v>
      </c>
      <c r="G22" s="95">
        <f>IF(RES_hh_tes!G22=0,0,1000000/0.086*RES_hh_tes!G22/RES_hh_num!G22)</f>
        <v>1419.4376384353811</v>
      </c>
      <c r="H22" s="95">
        <f>IF(RES_hh_tes!H22=0,0,1000000/0.086*RES_hh_tes!H22/RES_hh_num!H22)</f>
        <v>1408.0019253474745</v>
      </c>
      <c r="I22" s="95">
        <f>IF(RES_hh_tes!I22=0,0,1000000/0.086*RES_hh_tes!I22/RES_hh_num!I22)</f>
        <v>1408.3616865801455</v>
      </c>
      <c r="J22" s="95">
        <f>IF(RES_hh_tes!J22=0,0,1000000/0.086*RES_hh_tes!J22/RES_hh_num!J22)</f>
        <v>1403.5943476119144</v>
      </c>
      <c r="K22" s="95">
        <f>IF(RES_hh_tes!K22=0,0,1000000/0.086*RES_hh_tes!K22/RES_hh_num!K22)</f>
        <v>1412.5632948880436</v>
      </c>
      <c r="L22" s="95">
        <f>IF(RES_hh_tes!L22=0,0,1000000/0.086*RES_hh_tes!L22/RES_hh_num!L22)</f>
        <v>1420.0995373640299</v>
      </c>
      <c r="M22" s="95">
        <f>IF(RES_hh_tes!M22=0,0,1000000/0.086*RES_hh_tes!M22/RES_hh_num!M22)</f>
        <v>1298.4715489299258</v>
      </c>
      <c r="N22" s="95">
        <f>IF(RES_hh_tes!N22=0,0,1000000/0.086*RES_hh_tes!N22/RES_hh_num!N22)</f>
        <v>1490.5833624429147</v>
      </c>
      <c r="O22" s="95">
        <f>IF(RES_hh_tes!O22=0,0,1000000/0.086*RES_hh_tes!O22/RES_hh_num!O22)</f>
        <v>1486.4992246374738</v>
      </c>
      <c r="P22" s="95">
        <f>IF(RES_hh_tes!P22=0,0,1000000/0.086*RES_hh_tes!P22/RES_hh_num!P22)</f>
        <v>1461.0096879175064</v>
      </c>
      <c r="Q22" s="95">
        <f>IF(RES_hh_tes!Q22=0,0,1000000/0.086*RES_hh_tes!Q22/RES_hh_num!Q22)</f>
        <v>1445.7528265048252</v>
      </c>
    </row>
    <row r="23" spans="1:17" ht="12" customHeight="1" x14ac:dyDescent="0.25">
      <c r="A23" s="87" t="s">
        <v>79</v>
      </c>
      <c r="B23" s="95">
        <f>IF(RES_hh_tes!B23=0,0,1000000/0.086*RES_hh_tes!B23/RES_hh_num!B23)</f>
        <v>0</v>
      </c>
      <c r="C23" s="95">
        <f>IF(RES_hh_tes!C23=0,0,1000000/0.086*RES_hh_tes!C23/RES_hh_num!C23)</f>
        <v>0</v>
      </c>
      <c r="D23" s="95">
        <f>IF(RES_hh_tes!D23=0,0,1000000/0.086*RES_hh_tes!D23/RES_hh_num!D23)</f>
        <v>0</v>
      </c>
      <c r="E23" s="95">
        <f>IF(RES_hh_tes!E23=0,0,1000000/0.086*RES_hh_tes!E23/RES_hh_num!E23)</f>
        <v>0</v>
      </c>
      <c r="F23" s="95">
        <f>IF(RES_hh_tes!F23=0,0,1000000/0.086*RES_hh_tes!F23/RES_hh_num!F23)</f>
        <v>0</v>
      </c>
      <c r="G23" s="95">
        <f>IF(RES_hh_tes!G23=0,0,1000000/0.086*RES_hh_tes!G23/RES_hh_num!G23)</f>
        <v>0</v>
      </c>
      <c r="H23" s="95">
        <f>IF(RES_hh_tes!H23=0,0,1000000/0.086*RES_hh_tes!H23/RES_hh_num!H23)</f>
        <v>0</v>
      </c>
      <c r="I23" s="95">
        <f>IF(RES_hh_tes!I23=0,0,1000000/0.086*RES_hh_tes!I23/RES_hh_num!I23)</f>
        <v>0</v>
      </c>
      <c r="J23" s="95">
        <f>IF(RES_hh_tes!J23=0,0,1000000/0.086*RES_hh_tes!J23/RES_hh_num!J23)</f>
        <v>0</v>
      </c>
      <c r="K23" s="95">
        <f>IF(RES_hh_tes!K23=0,0,1000000/0.086*RES_hh_tes!K23/RES_hh_num!K23)</f>
        <v>0</v>
      </c>
      <c r="L23" s="95">
        <f>IF(RES_hh_tes!L23=0,0,1000000/0.086*RES_hh_tes!L23/RES_hh_num!L23)</f>
        <v>0</v>
      </c>
      <c r="M23" s="95">
        <f>IF(RES_hh_tes!M23=0,0,1000000/0.086*RES_hh_tes!M23/RES_hh_num!M23)</f>
        <v>0</v>
      </c>
      <c r="N23" s="95">
        <f>IF(RES_hh_tes!N23=0,0,1000000/0.086*RES_hh_tes!N23/RES_hh_num!N23)</f>
        <v>0</v>
      </c>
      <c r="O23" s="95">
        <f>IF(RES_hh_tes!O23=0,0,1000000/0.086*RES_hh_tes!O23/RES_hh_num!O23)</f>
        <v>0</v>
      </c>
      <c r="P23" s="95">
        <f>IF(RES_hh_tes!P23=0,0,1000000/0.086*RES_hh_tes!P23/RES_hh_num!P23)</f>
        <v>0</v>
      </c>
      <c r="Q23" s="95">
        <f>IF(RES_hh_tes!Q23=0,0,1000000/0.086*RES_hh_tes!Q23/RES_hh_num!Q23)</f>
        <v>0</v>
      </c>
    </row>
    <row r="24" spans="1:17" ht="12" customHeight="1" x14ac:dyDescent="0.25">
      <c r="A24" s="87" t="s">
        <v>61</v>
      </c>
      <c r="B24" s="95">
        <f>IF(RES_hh_tes!B24=0,0,1000000/0.086*RES_hh_tes!B24/RES_hh_num!B24)</f>
        <v>1408.6288907199003</v>
      </c>
      <c r="C24" s="95">
        <f>IF(RES_hh_tes!C24=0,0,1000000/0.086*RES_hh_tes!C24/RES_hh_num!C24)</f>
        <v>1414.1095081414705</v>
      </c>
      <c r="D24" s="95">
        <f>IF(RES_hh_tes!D24=0,0,1000000/0.086*RES_hh_tes!D24/RES_hh_num!D24)</f>
        <v>1397.596355708509</v>
      </c>
      <c r="E24" s="95">
        <f>IF(RES_hh_tes!E24=0,0,1000000/0.086*RES_hh_tes!E24/RES_hh_num!E24)</f>
        <v>1400.2951075386991</v>
      </c>
      <c r="F24" s="95">
        <f>IF(RES_hh_tes!F24=0,0,1000000/0.086*RES_hh_tes!F24/RES_hh_num!F24)</f>
        <v>1405.911334881195</v>
      </c>
      <c r="G24" s="95">
        <f>IF(RES_hh_tes!G24=0,0,1000000/0.086*RES_hh_tes!G24/RES_hh_num!G24)</f>
        <v>1400.7551551253655</v>
      </c>
      <c r="H24" s="95">
        <f>IF(RES_hh_tes!H24=0,0,1000000/0.086*RES_hh_tes!H24/RES_hh_num!H24)</f>
        <v>1378.5501040785425</v>
      </c>
      <c r="I24" s="95">
        <f>IF(RES_hh_tes!I24=0,0,1000000/0.086*RES_hh_tes!I24/RES_hh_num!I24)</f>
        <v>1375.5149115265258</v>
      </c>
      <c r="J24" s="95">
        <f>IF(RES_hh_tes!J24=0,0,1000000/0.086*RES_hh_tes!J24/RES_hh_num!J24)</f>
        <v>1369.1692673557372</v>
      </c>
      <c r="K24" s="95">
        <f>IF(RES_hh_tes!K24=0,0,1000000/0.086*RES_hh_tes!K24/RES_hh_num!K24)</f>
        <v>1373.1526278538261</v>
      </c>
      <c r="L24" s="95">
        <f>IF(RES_hh_tes!L24=0,0,1000000/0.086*RES_hh_tes!L24/RES_hh_num!L24)</f>
        <v>1376.6257807766187</v>
      </c>
      <c r="M24" s="95">
        <f>IF(RES_hh_tes!M24=0,0,1000000/0.086*RES_hh_tes!M24/RES_hh_num!M24)</f>
        <v>1254.4147767911115</v>
      </c>
      <c r="N24" s="95">
        <f>IF(RES_hh_tes!N24=0,0,1000000/0.086*RES_hh_tes!N24/RES_hh_num!N24)</f>
        <v>1442.6047582084238</v>
      </c>
      <c r="O24" s="95">
        <f>IF(RES_hh_tes!O24=0,0,1000000/0.086*RES_hh_tes!O24/RES_hh_num!O24)</f>
        <v>1434.6857713581207</v>
      </c>
      <c r="P24" s="95">
        <f>IF(RES_hh_tes!P24=0,0,1000000/0.086*RES_hh_tes!P24/RES_hh_num!P24)</f>
        <v>1422.0890146161182</v>
      </c>
      <c r="Q24" s="95">
        <f>IF(RES_hh_tes!Q24=0,0,1000000/0.086*RES_hh_tes!Q24/RES_hh_num!Q24)</f>
        <v>1397.8809268716757</v>
      </c>
    </row>
    <row r="25" spans="1:17" ht="12" customHeight="1" x14ac:dyDescent="0.25">
      <c r="A25" s="51" t="s">
        <v>60</v>
      </c>
      <c r="B25" s="22">
        <f>IF(RES_hh_tes!B25=0,0,1000000/0.086*RES_hh_tes!B25/RES_hh_num!B25)</f>
        <v>1541.1175145564996</v>
      </c>
      <c r="C25" s="22">
        <f>IF(RES_hh_tes!C25=0,0,1000000/0.086*RES_hh_tes!C25/RES_hh_num!C25)</f>
        <v>1578.0084155549691</v>
      </c>
      <c r="D25" s="22">
        <f>IF(RES_hh_tes!D25=0,0,1000000/0.086*RES_hh_tes!D25/RES_hh_num!D25)</f>
        <v>1585.341106225572</v>
      </c>
      <c r="E25" s="22">
        <f>IF(RES_hh_tes!E25=0,0,1000000/0.086*RES_hh_tes!E25/RES_hh_num!E25)</f>
        <v>1647.6142875915471</v>
      </c>
      <c r="F25" s="22">
        <f>IF(RES_hh_tes!F25=0,0,1000000/0.086*RES_hh_tes!F25/RES_hh_num!F25)</f>
        <v>1680.1217004632945</v>
      </c>
      <c r="G25" s="22">
        <f>IF(RES_hh_tes!G25=0,0,1000000/0.086*RES_hh_tes!G25/RES_hh_num!G25)</f>
        <v>1556.1591159620168</v>
      </c>
      <c r="H25" s="22">
        <f>IF(RES_hh_tes!H25=0,0,1000000/0.086*RES_hh_tes!H25/RES_hh_num!H25)</f>
        <v>1577.7157700273328</v>
      </c>
      <c r="I25" s="22">
        <f>IF(RES_hh_tes!I25=0,0,1000000/0.086*RES_hh_tes!I25/RES_hh_num!I25)</f>
        <v>1586.5957946842025</v>
      </c>
      <c r="J25" s="22">
        <f>IF(RES_hh_tes!J25=0,0,1000000/0.086*RES_hh_tes!J25/RES_hh_num!J25)</f>
        <v>1603.2200944756719</v>
      </c>
      <c r="K25" s="22">
        <f>IF(RES_hh_tes!K25=0,0,1000000/0.086*RES_hh_tes!K25/RES_hh_num!K25)</f>
        <v>1491.975800316739</v>
      </c>
      <c r="L25" s="22">
        <f>IF(RES_hh_tes!L25=0,0,1000000/0.086*RES_hh_tes!L25/RES_hh_num!L25)</f>
        <v>1822.353083704802</v>
      </c>
      <c r="M25" s="22">
        <f>IF(RES_hh_tes!M25=0,0,1000000/0.086*RES_hh_tes!M25/RES_hh_num!M25)</f>
        <v>1433.1509203258754</v>
      </c>
      <c r="N25" s="22">
        <f>IF(RES_hh_tes!N25=0,0,1000000/0.086*RES_hh_tes!N25/RES_hh_num!N25)</f>
        <v>1915.8111882708261</v>
      </c>
      <c r="O25" s="22">
        <f>IF(RES_hh_tes!O25=0,0,1000000/0.086*RES_hh_tes!O25/RES_hh_num!O25)</f>
        <v>2037.0528058588861</v>
      </c>
      <c r="P25" s="22">
        <f>IF(RES_hh_tes!P25=0,0,1000000/0.086*RES_hh_tes!P25/RES_hh_num!P25)</f>
        <v>1702.8816820367645</v>
      </c>
      <c r="Q25" s="22">
        <f>IF(RES_hh_tes!Q25=0,0,1000000/0.086*RES_hh_tes!Q25/RES_hh_num!Q25)</f>
        <v>1809.9834986992596</v>
      </c>
    </row>
    <row r="26" spans="1:17" ht="12" customHeight="1" x14ac:dyDescent="0.25">
      <c r="A26" s="49" t="s">
        <v>59</v>
      </c>
      <c r="B26" s="18">
        <f>IF(RES_hh_tes!B26=0,0,1000000/0.086*RES_hh_tes!B26/RES_hh_num!B26)</f>
        <v>513.23954655443322</v>
      </c>
      <c r="C26" s="18">
        <f>IF(RES_hh_tes!C26=0,0,1000000/0.086*RES_hh_tes!C26/RES_hh_num!C26)</f>
        <v>498.70425770981967</v>
      </c>
      <c r="D26" s="18">
        <f>IF(RES_hh_tes!D26=0,0,1000000/0.086*RES_hh_tes!D26/RES_hh_num!D26)</f>
        <v>493.81556200043553</v>
      </c>
      <c r="E26" s="18">
        <f>IF(RES_hh_tes!E26=0,0,1000000/0.086*RES_hh_tes!E26/RES_hh_num!E26)</f>
        <v>496.88977759071594</v>
      </c>
      <c r="F26" s="18">
        <f>IF(RES_hh_tes!F26=0,0,1000000/0.086*RES_hh_tes!F26/RES_hh_num!F26)</f>
        <v>500.71112411384973</v>
      </c>
      <c r="G26" s="18">
        <f>IF(RES_hh_tes!G26=0,0,1000000/0.086*RES_hh_tes!G26/RES_hh_num!G26)</f>
        <v>498.18024605326036</v>
      </c>
      <c r="H26" s="18">
        <f>IF(RES_hh_tes!H26=0,0,1000000/0.086*RES_hh_tes!H26/RES_hh_num!H26)</f>
        <v>495.56428252970721</v>
      </c>
      <c r="I26" s="18">
        <f>IF(RES_hh_tes!I26=0,0,1000000/0.086*RES_hh_tes!I26/RES_hh_num!I26)</f>
        <v>494.71377990268167</v>
      </c>
      <c r="J26" s="18">
        <f>IF(RES_hh_tes!J26=0,0,1000000/0.086*RES_hh_tes!J26/RES_hh_num!J26)</f>
        <v>495.72820446419291</v>
      </c>
      <c r="K26" s="18">
        <f>IF(RES_hh_tes!K26=0,0,1000000/0.086*RES_hh_tes!K26/RES_hh_num!K26)</f>
        <v>498.31001302150759</v>
      </c>
      <c r="L26" s="18">
        <f>IF(RES_hh_tes!L26=0,0,1000000/0.086*RES_hh_tes!L26/RES_hh_num!L26)</f>
        <v>500.33632656422174</v>
      </c>
      <c r="M26" s="18">
        <f>IF(RES_hh_tes!M26=0,0,1000000/0.086*RES_hh_tes!M26/RES_hh_num!M26)</f>
        <v>456.41956143211939</v>
      </c>
      <c r="N26" s="18">
        <f>IF(RES_hh_tes!N26=0,0,1000000/0.086*RES_hh_tes!N26/RES_hh_num!N26)</f>
        <v>491.38280244485679</v>
      </c>
      <c r="O26" s="18">
        <f>IF(RES_hh_tes!O26=0,0,1000000/0.086*RES_hh_tes!O26/RES_hh_num!O26)</f>
        <v>519.06202083557446</v>
      </c>
      <c r="P26" s="18">
        <f>IF(RES_hh_tes!P26=0,0,1000000/0.086*RES_hh_tes!P26/RES_hh_num!P26)</f>
        <v>510.28616955974996</v>
      </c>
      <c r="Q26" s="18">
        <f>IF(RES_hh_tes!Q26=0,0,1000000/0.086*RES_hh_tes!Q26/RES_hh_num!Q26)</f>
        <v>505.105335826523</v>
      </c>
    </row>
    <row r="27" spans="1:17" ht="12.95" customHeight="1" x14ac:dyDescent="0.25">
      <c r="A27" s="89" t="s">
        <v>62</v>
      </c>
      <c r="B27" s="96">
        <f>IF(RES_hh_tes!B27=0,0,1000000/0.086*RES_hh_tes!B27/RES_hh_num!B27)</f>
        <v>784.91668785039303</v>
      </c>
      <c r="C27" s="96">
        <f>IF(RES_hh_tes!C27=0,0,1000000/0.086*RES_hh_tes!C27/RES_hh_num!C27)</f>
        <v>786.4385937140604</v>
      </c>
      <c r="D27" s="96">
        <f>IF(RES_hh_tes!D27=0,0,1000000/0.086*RES_hh_tes!D27/RES_hh_num!D27)</f>
        <v>794.90271876463089</v>
      </c>
      <c r="E27" s="96">
        <f>IF(RES_hh_tes!E27=0,0,1000000/0.086*RES_hh_tes!E27/RES_hh_num!E27)</f>
        <v>826.61805412923593</v>
      </c>
      <c r="F27" s="96">
        <f>IF(RES_hh_tes!F27=0,0,1000000/0.086*RES_hh_tes!F27/RES_hh_num!F27)</f>
        <v>822.86806092458357</v>
      </c>
      <c r="G27" s="96">
        <f>IF(RES_hh_tes!G27=0,0,1000000/0.086*RES_hh_tes!G27/RES_hh_num!G27)</f>
        <v>803.00728207373675</v>
      </c>
      <c r="H27" s="96">
        <f>IF(RES_hh_tes!H27=0,0,1000000/0.086*RES_hh_tes!H27/RES_hh_num!H27)</f>
        <v>820.76099933090836</v>
      </c>
      <c r="I27" s="96">
        <f>IF(RES_hh_tes!I27=0,0,1000000/0.086*RES_hh_tes!I27/RES_hh_num!I27)</f>
        <v>821.98960928866995</v>
      </c>
      <c r="J27" s="96">
        <f>IF(RES_hh_tes!J27=0,0,1000000/0.086*RES_hh_tes!J27/RES_hh_num!J27)</f>
        <v>853.64528660029225</v>
      </c>
      <c r="K27" s="96">
        <f>IF(RES_hh_tes!K27=0,0,1000000/0.086*RES_hh_tes!K27/RES_hh_num!K27)</f>
        <v>841.91023746900316</v>
      </c>
      <c r="L27" s="96">
        <f>IF(RES_hh_tes!L27=0,0,1000000/0.086*RES_hh_tes!L27/RES_hh_num!L27)</f>
        <v>887.73261659293871</v>
      </c>
      <c r="M27" s="96">
        <f>IF(RES_hh_tes!M27=0,0,1000000/0.086*RES_hh_tes!M27/RES_hh_num!M27)</f>
        <v>807.20256169530546</v>
      </c>
      <c r="N27" s="96">
        <f>IF(RES_hh_tes!N27=0,0,1000000/0.086*RES_hh_tes!N27/RES_hh_num!N27)</f>
        <v>903.10932942917884</v>
      </c>
      <c r="O27" s="96">
        <f>IF(RES_hh_tes!O27=0,0,1000000/0.086*RES_hh_tes!O27/RES_hh_num!O27)</f>
        <v>952.45947547352523</v>
      </c>
      <c r="P27" s="96">
        <f>IF(RES_hh_tes!P27=0,0,1000000/0.086*RES_hh_tes!P27/RES_hh_num!P27)</f>
        <v>871.79428246178247</v>
      </c>
      <c r="Q27" s="96">
        <f>IF(RES_hh_tes!Q27=0,0,1000000/0.086*RES_hh_tes!Q27/RES_hh_num!Q27)</f>
        <v>900.11162066156953</v>
      </c>
    </row>
    <row r="28" spans="1:17" ht="12" customHeight="1" x14ac:dyDescent="0.25">
      <c r="A28" s="87" t="s">
        <v>58</v>
      </c>
      <c r="B28" s="95">
        <f>IF(RES_hh_tes!B28=0,0,1000000/0.086*RES_hh_tes!B28/RES_hh_num!B28)</f>
        <v>0</v>
      </c>
      <c r="C28" s="95">
        <f>IF(RES_hh_tes!C28=0,0,1000000/0.086*RES_hh_tes!C28/RES_hh_num!C28)</f>
        <v>0</v>
      </c>
      <c r="D28" s="95">
        <f>IF(RES_hh_tes!D28=0,0,1000000/0.086*RES_hh_tes!D28/RES_hh_num!D28)</f>
        <v>0</v>
      </c>
      <c r="E28" s="95">
        <f>IF(RES_hh_tes!E28=0,0,1000000/0.086*RES_hh_tes!E28/RES_hh_num!E28)</f>
        <v>0</v>
      </c>
      <c r="F28" s="95">
        <f>IF(RES_hh_tes!F28=0,0,1000000/0.086*RES_hh_tes!F28/RES_hh_num!F28)</f>
        <v>0</v>
      </c>
      <c r="G28" s="95">
        <f>IF(RES_hh_tes!G28=0,0,1000000/0.086*RES_hh_tes!G28/RES_hh_num!G28)</f>
        <v>0</v>
      </c>
      <c r="H28" s="95">
        <f>IF(RES_hh_tes!H28=0,0,1000000/0.086*RES_hh_tes!H28/RES_hh_num!H28)</f>
        <v>0</v>
      </c>
      <c r="I28" s="95">
        <f>IF(RES_hh_tes!I28=0,0,1000000/0.086*RES_hh_tes!I28/RES_hh_num!I28)</f>
        <v>0</v>
      </c>
      <c r="J28" s="95">
        <f>IF(RES_hh_tes!J28=0,0,1000000/0.086*RES_hh_tes!J28/RES_hh_num!J28)</f>
        <v>0</v>
      </c>
      <c r="K28" s="95">
        <f>IF(RES_hh_tes!K28=0,0,1000000/0.086*RES_hh_tes!K28/RES_hh_num!K28)</f>
        <v>0</v>
      </c>
      <c r="L28" s="95">
        <f>IF(RES_hh_tes!L28=0,0,1000000/0.086*RES_hh_tes!L28/RES_hh_num!L28)</f>
        <v>0</v>
      </c>
      <c r="M28" s="95">
        <f>IF(RES_hh_tes!M28=0,0,1000000/0.086*RES_hh_tes!M28/RES_hh_num!M28)</f>
        <v>0</v>
      </c>
      <c r="N28" s="95">
        <f>IF(RES_hh_tes!N28=0,0,1000000/0.086*RES_hh_tes!N28/RES_hh_num!N28)</f>
        <v>0</v>
      </c>
      <c r="O28" s="95">
        <f>IF(RES_hh_tes!O28=0,0,1000000/0.086*RES_hh_tes!O28/RES_hh_num!O28)</f>
        <v>0</v>
      </c>
      <c r="P28" s="95">
        <f>IF(RES_hh_tes!P28=0,0,1000000/0.086*RES_hh_tes!P28/RES_hh_num!P28)</f>
        <v>0</v>
      </c>
      <c r="Q28" s="95">
        <f>IF(RES_hh_tes!Q28=0,0,1000000/0.086*RES_hh_tes!Q28/RES_hh_num!Q28)</f>
        <v>0</v>
      </c>
    </row>
    <row r="29" spans="1:17" s="28" customFormat="1" ht="12" customHeight="1" x14ac:dyDescent="0.25">
      <c r="A29" s="87" t="s">
        <v>84</v>
      </c>
      <c r="B29" s="95">
        <f>IF(RES_hh_tes!B29=0,0,1000000/0.086*RES_hh_tes!B29/RES_hh_num!B29)</f>
        <v>739.98432110136241</v>
      </c>
      <c r="C29" s="95">
        <f>IF(RES_hh_tes!C29=0,0,1000000/0.086*RES_hh_tes!C29/RES_hh_num!C29)</f>
        <v>734.99183559560925</v>
      </c>
      <c r="D29" s="95">
        <f>IF(RES_hh_tes!D29=0,0,1000000/0.086*RES_hh_tes!D29/RES_hh_num!D29)</f>
        <v>738.98746530697417</v>
      </c>
      <c r="E29" s="95">
        <f>IF(RES_hh_tes!E29=0,0,1000000/0.086*RES_hh_tes!E29/RES_hh_num!E29)</f>
        <v>734.81615825033737</v>
      </c>
      <c r="F29" s="95">
        <f>IF(RES_hh_tes!F29=0,0,1000000/0.086*RES_hh_tes!F29/RES_hh_num!F29)</f>
        <v>762.83131570526666</v>
      </c>
      <c r="G29" s="95">
        <f>IF(RES_hh_tes!G29=0,0,1000000/0.086*RES_hh_tes!G29/RES_hh_num!G29)</f>
        <v>755.57213091820904</v>
      </c>
      <c r="H29" s="95">
        <f>IF(RES_hh_tes!H29=0,0,1000000/0.086*RES_hh_tes!H29/RES_hh_num!H29)</f>
        <v>756.8879020406265</v>
      </c>
      <c r="I29" s="95">
        <f>IF(RES_hh_tes!I29=0,0,1000000/0.086*RES_hh_tes!I29/RES_hh_num!I29)</f>
        <v>772.24815273024763</v>
      </c>
      <c r="J29" s="95">
        <f>IF(RES_hh_tes!J29=0,0,1000000/0.086*RES_hh_tes!J29/RES_hh_num!J29)</f>
        <v>778.49693704999265</v>
      </c>
      <c r="K29" s="95">
        <f>IF(RES_hh_tes!K29=0,0,1000000/0.086*RES_hh_tes!K29/RES_hh_num!K29)</f>
        <v>773.93924710734257</v>
      </c>
      <c r="L29" s="95">
        <f>IF(RES_hh_tes!L29=0,0,1000000/0.086*RES_hh_tes!L29/RES_hh_num!L29)</f>
        <v>800.81572967089244</v>
      </c>
      <c r="M29" s="95">
        <f>IF(RES_hh_tes!M29=0,0,1000000/0.086*RES_hh_tes!M29/RES_hh_num!M29)</f>
        <v>754.39300459170795</v>
      </c>
      <c r="N29" s="95">
        <f>IF(RES_hh_tes!N29=0,0,1000000/0.086*RES_hh_tes!N29/RES_hh_num!N29)</f>
        <v>784.22783695977614</v>
      </c>
      <c r="O29" s="95">
        <f>IF(RES_hh_tes!O29=0,0,1000000/0.086*RES_hh_tes!O29/RES_hh_num!O29)</f>
        <v>788.81015343985257</v>
      </c>
      <c r="P29" s="95">
        <f>IF(RES_hh_tes!P29=0,0,1000000/0.086*RES_hh_tes!P29/RES_hh_num!P29)</f>
        <v>788.2219931376377</v>
      </c>
      <c r="Q29" s="95">
        <f>IF(RES_hh_tes!Q29=0,0,1000000/0.086*RES_hh_tes!Q29/RES_hh_num!Q29)</f>
        <v>781.75568719841328</v>
      </c>
    </row>
    <row r="30" spans="1:17" ht="12" customHeight="1" x14ac:dyDescent="0.25">
      <c r="A30" s="87" t="s">
        <v>109</v>
      </c>
      <c r="B30" s="95">
        <f>IF(RES_hh_tes!B30=0,0,1000000/0.086*RES_hh_tes!B30/RES_hh_num!B30)</f>
        <v>740.61969977060619</v>
      </c>
      <c r="C30" s="95">
        <f>IF(RES_hh_tes!C30=0,0,1000000/0.086*RES_hh_tes!C30/RES_hh_num!C30)</f>
        <v>737.231596643442</v>
      </c>
      <c r="D30" s="95">
        <f>IF(RES_hh_tes!D30=0,0,1000000/0.086*RES_hh_tes!D30/RES_hh_num!D30)</f>
        <v>747.44734196387344</v>
      </c>
      <c r="E30" s="95">
        <f>IF(RES_hh_tes!E30=0,0,1000000/0.086*RES_hh_tes!E30/RES_hh_num!E30)</f>
        <v>757.70487768389012</v>
      </c>
      <c r="F30" s="95">
        <f>IF(RES_hh_tes!F30=0,0,1000000/0.086*RES_hh_tes!F30/RES_hh_num!F30)</f>
        <v>762.12877881836619</v>
      </c>
      <c r="G30" s="95">
        <f>IF(RES_hh_tes!G30=0,0,1000000/0.086*RES_hh_tes!G30/RES_hh_num!G30)</f>
        <v>768.87146195957234</v>
      </c>
      <c r="H30" s="95">
        <f>IF(RES_hh_tes!H30=0,0,1000000/0.086*RES_hh_tes!H30/RES_hh_num!H30)</f>
        <v>775.8194134400635</v>
      </c>
      <c r="I30" s="95">
        <f>IF(RES_hh_tes!I30=0,0,1000000/0.086*RES_hh_tes!I30/RES_hh_num!I30)</f>
        <v>780.58948584640143</v>
      </c>
      <c r="J30" s="95">
        <f>IF(RES_hh_tes!J30=0,0,1000000/0.086*RES_hh_tes!J30/RES_hh_num!J30)</f>
        <v>788.76276857969344</v>
      </c>
      <c r="K30" s="95">
        <f>IF(RES_hh_tes!K30=0,0,1000000/0.086*RES_hh_tes!K30/RES_hh_num!K30)</f>
        <v>797.06804533161335</v>
      </c>
      <c r="L30" s="95">
        <f>IF(RES_hh_tes!L30=0,0,1000000/0.086*RES_hh_tes!L30/RES_hh_num!L30)</f>
        <v>786.93869748014401</v>
      </c>
      <c r="M30" s="95">
        <f>IF(RES_hh_tes!M30=0,0,1000000/0.086*RES_hh_tes!M30/RES_hh_num!M30)</f>
        <v>763.81051187190451</v>
      </c>
      <c r="N30" s="95">
        <f>IF(RES_hh_tes!N30=0,0,1000000/0.086*RES_hh_tes!N30/RES_hh_num!N30)</f>
        <v>794.96826129367207</v>
      </c>
      <c r="O30" s="95">
        <f>IF(RES_hh_tes!O30=0,0,1000000/0.086*RES_hh_tes!O30/RES_hh_num!O30)</f>
        <v>798.21394583823246</v>
      </c>
      <c r="P30" s="95">
        <f>IF(RES_hh_tes!P30=0,0,1000000/0.086*RES_hh_tes!P30/RES_hh_num!P30)</f>
        <v>799.50750466386205</v>
      </c>
      <c r="Q30" s="95">
        <f>IF(RES_hh_tes!Q30=0,0,1000000/0.086*RES_hh_tes!Q30/RES_hh_num!Q30)</f>
        <v>791.43956190424058</v>
      </c>
    </row>
    <row r="31" spans="1:17" ht="12" customHeight="1" x14ac:dyDescent="0.25">
      <c r="A31" s="87" t="s">
        <v>55</v>
      </c>
      <c r="B31" s="95">
        <f>IF(RES_hh_tes!B31=0,0,1000000/0.086*RES_hh_tes!B31/RES_hh_num!B31)</f>
        <v>0</v>
      </c>
      <c r="C31" s="95">
        <f>IF(RES_hh_tes!C31=0,0,1000000/0.086*RES_hh_tes!C31/RES_hh_num!C31)</f>
        <v>0</v>
      </c>
      <c r="D31" s="95">
        <f>IF(RES_hh_tes!D31=0,0,1000000/0.086*RES_hh_tes!D31/RES_hh_num!D31)</f>
        <v>0</v>
      </c>
      <c r="E31" s="95">
        <f>IF(RES_hh_tes!E31=0,0,1000000/0.086*RES_hh_tes!E31/RES_hh_num!E31)</f>
        <v>0</v>
      </c>
      <c r="F31" s="95">
        <f>IF(RES_hh_tes!F31=0,0,1000000/0.086*RES_hh_tes!F31/RES_hh_num!F31)</f>
        <v>0</v>
      </c>
      <c r="G31" s="95">
        <f>IF(RES_hh_tes!G31=0,0,1000000/0.086*RES_hh_tes!G31/RES_hh_num!G31)</f>
        <v>0</v>
      </c>
      <c r="H31" s="95">
        <f>IF(RES_hh_tes!H31=0,0,1000000/0.086*RES_hh_tes!H31/RES_hh_num!H31)</f>
        <v>0</v>
      </c>
      <c r="I31" s="95">
        <f>IF(RES_hh_tes!I31=0,0,1000000/0.086*RES_hh_tes!I31/RES_hh_num!I31)</f>
        <v>0</v>
      </c>
      <c r="J31" s="95">
        <f>IF(RES_hh_tes!J31=0,0,1000000/0.086*RES_hh_tes!J31/RES_hh_num!J31)</f>
        <v>0</v>
      </c>
      <c r="K31" s="95">
        <f>IF(RES_hh_tes!K31=0,0,1000000/0.086*RES_hh_tes!K31/RES_hh_num!K31)</f>
        <v>0</v>
      </c>
      <c r="L31" s="95">
        <f>IF(RES_hh_tes!L31=0,0,1000000/0.086*RES_hh_tes!L31/RES_hh_num!L31)</f>
        <v>0</v>
      </c>
      <c r="M31" s="95">
        <f>IF(RES_hh_tes!M31=0,0,1000000/0.086*RES_hh_tes!M31/RES_hh_num!M31)</f>
        <v>0</v>
      </c>
      <c r="N31" s="95">
        <f>IF(RES_hh_tes!N31=0,0,1000000/0.086*RES_hh_tes!N31/RES_hh_num!N31)</f>
        <v>0</v>
      </c>
      <c r="O31" s="95">
        <f>IF(RES_hh_tes!O31=0,0,1000000/0.086*RES_hh_tes!O31/RES_hh_num!O31)</f>
        <v>0</v>
      </c>
      <c r="P31" s="95">
        <f>IF(RES_hh_tes!P31=0,0,1000000/0.086*RES_hh_tes!P31/RES_hh_num!P31)</f>
        <v>0</v>
      </c>
      <c r="Q31" s="95">
        <f>IF(RES_hh_tes!Q31=0,0,1000000/0.086*RES_hh_tes!Q31/RES_hh_num!Q31)</f>
        <v>0</v>
      </c>
    </row>
    <row r="32" spans="1:17" ht="12" customHeight="1" x14ac:dyDescent="0.25">
      <c r="A32" s="49" t="s">
        <v>60</v>
      </c>
      <c r="B32" s="18">
        <f>IF(RES_hh_tes!B32=0,0,1000000/0.086*RES_hh_tes!B32/RES_hh_num!B32)</f>
        <v>820.28812997134048</v>
      </c>
      <c r="C32" s="18">
        <f>IF(RES_hh_tes!C32=0,0,1000000/0.086*RES_hh_tes!C32/RES_hh_num!C32)</f>
        <v>824.73358786532049</v>
      </c>
      <c r="D32" s="18">
        <f>IF(RES_hh_tes!D32=0,0,1000000/0.086*RES_hh_tes!D32/RES_hh_num!D32)</f>
        <v>836.23633784178321</v>
      </c>
      <c r="E32" s="18">
        <f>IF(RES_hh_tes!E32=0,0,1000000/0.086*RES_hh_tes!E32/RES_hh_num!E32)</f>
        <v>887.4208944127148</v>
      </c>
      <c r="F32" s="18">
        <f>IF(RES_hh_tes!F32=0,0,1000000/0.086*RES_hh_tes!F32/RES_hh_num!F32)</f>
        <v>875.49042035784021</v>
      </c>
      <c r="G32" s="18">
        <f>IF(RES_hh_tes!G32=0,0,1000000/0.086*RES_hh_tes!G32/RES_hh_num!G32)</f>
        <v>837.26455895444553</v>
      </c>
      <c r="H32" s="18">
        <f>IF(RES_hh_tes!H32=0,0,1000000/0.086*RES_hh_tes!H32/RES_hh_num!H32)</f>
        <v>866.98229527652484</v>
      </c>
      <c r="I32" s="18">
        <f>IF(RES_hh_tes!I32=0,0,1000000/0.086*RES_hh_tes!I32/RES_hh_num!I32)</f>
        <v>861.38747946047181</v>
      </c>
      <c r="J32" s="18">
        <f>IF(RES_hh_tes!J32=0,0,1000000/0.086*RES_hh_tes!J32/RES_hh_num!J32)</f>
        <v>915.65672472174992</v>
      </c>
      <c r="K32" s="18">
        <f>IF(RES_hh_tes!K32=0,0,1000000/0.086*RES_hh_tes!K32/RES_hh_num!K32)</f>
        <v>891.32752984687374</v>
      </c>
      <c r="L32" s="18">
        <f>IF(RES_hh_tes!L32=0,0,1000000/0.086*RES_hh_tes!L32/RES_hh_num!L32)</f>
        <v>979.21885807660999</v>
      </c>
      <c r="M32" s="18">
        <f>IF(RES_hh_tes!M32=0,0,1000000/0.086*RES_hh_tes!M32/RES_hh_num!M32)</f>
        <v>849.70482110566695</v>
      </c>
      <c r="N32" s="18">
        <f>IF(RES_hh_tes!N32=0,0,1000000/0.086*RES_hh_tes!N32/RES_hh_num!N32)</f>
        <v>1009.2592994178488</v>
      </c>
      <c r="O32" s="18">
        <f>IF(RES_hh_tes!O32=0,0,1000000/0.086*RES_hh_tes!O32/RES_hh_num!O32)</f>
        <v>1093.721029637373</v>
      </c>
      <c r="P32" s="18">
        <f>IF(RES_hh_tes!P32=0,0,1000000/0.086*RES_hh_tes!P32/RES_hh_num!P32)</f>
        <v>930.22351968159421</v>
      </c>
      <c r="Q32" s="18">
        <f>IF(RES_hh_tes!Q32=0,0,1000000/0.086*RES_hh_tes!Q32/RES_hh_num!Q32)</f>
        <v>985.17171239545371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231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124</v>
      </c>
      <c r="B3" s="100">
        <f>IF(RES_hh_emi!B3=0,0,1000000*RES_hh_emi!B3/RES_hh_num!B3)</f>
        <v>2330.2020208562103</v>
      </c>
      <c r="C3" s="100">
        <f>IF(RES_hh_emi!C3=0,0,1000000*RES_hh_emi!C3/RES_hh_num!C3)</f>
        <v>2451.8847304198184</v>
      </c>
      <c r="D3" s="100">
        <f>IF(RES_hh_emi!D3=0,0,1000000*RES_hh_emi!D3/RES_hh_num!D3)</f>
        <v>2287.8464836293183</v>
      </c>
      <c r="E3" s="100">
        <f>IF(RES_hh_emi!E3=0,0,1000000*RES_hh_emi!E3/RES_hh_num!E3)</f>
        <v>2318.4730678831961</v>
      </c>
      <c r="F3" s="100">
        <f>IF(RES_hh_emi!F3=0,0,1000000*RES_hh_emi!F3/RES_hh_num!F3)</f>
        <v>2417.409750466687</v>
      </c>
      <c r="G3" s="100">
        <f>IF(RES_hh_emi!G3=0,0,1000000*RES_hh_emi!G3/RES_hh_num!G3)</f>
        <v>2371.4665948156999</v>
      </c>
      <c r="H3" s="100">
        <f>IF(RES_hh_emi!H3=0,0,1000000*RES_hh_emi!H3/RES_hh_num!H3)</f>
        <v>2259.7309200593145</v>
      </c>
      <c r="I3" s="100">
        <f>IF(RES_hh_emi!I3=0,0,1000000*RES_hh_emi!I3/RES_hh_num!I3)</f>
        <v>1970.8677288724821</v>
      </c>
      <c r="J3" s="100">
        <f>IF(RES_hh_emi!J3=0,0,1000000*RES_hh_emi!J3/RES_hh_num!J3)</f>
        <v>2125.46749709705</v>
      </c>
      <c r="K3" s="100">
        <f>IF(RES_hh_emi!K3=0,0,1000000*RES_hh_emi!K3/RES_hh_num!K3)</f>
        <v>2077.4788832012418</v>
      </c>
      <c r="L3" s="100">
        <f>IF(RES_hh_emi!L3=0,0,1000000*RES_hh_emi!L3/RES_hh_num!L3)</f>
        <v>1968.4333750721325</v>
      </c>
      <c r="M3" s="100">
        <f>IF(RES_hh_emi!M3=0,0,1000000*RES_hh_emi!M3/RES_hh_num!M3)</f>
        <v>1604.5460159200236</v>
      </c>
      <c r="N3" s="100">
        <f>IF(RES_hh_emi!N3=0,0,1000000*RES_hh_emi!N3/RES_hh_num!N3)</f>
        <v>1745.4856728785965</v>
      </c>
      <c r="O3" s="100">
        <f>IF(RES_hh_emi!O3=0,0,1000000*RES_hh_emi!O3/RES_hh_num!O3)</f>
        <v>1766.6245596116401</v>
      </c>
      <c r="P3" s="100">
        <f>IF(RES_hh_emi!P3=0,0,1000000*RES_hh_emi!P3/RES_hh_num!P3)</f>
        <v>1424.1561134985388</v>
      </c>
      <c r="Q3" s="100">
        <f>IF(RES_hh_emi!Q3=0,0,1000000*RES_hh_emi!Q3/RES_hh_num!Q3)</f>
        <v>1439.086589367927</v>
      </c>
    </row>
    <row r="4" spans="1:17" ht="12.95" customHeight="1" x14ac:dyDescent="0.25">
      <c r="A4" s="89" t="s">
        <v>65</v>
      </c>
      <c r="B4" s="96">
        <f>IF(RES_hh_emi!B4=0,0,1000000*RES_hh_emi!B4/RES_hh_num!B4)</f>
        <v>1824.9310858521321</v>
      </c>
      <c r="C4" s="96">
        <f>IF(RES_hh_emi!C4=0,0,1000000*RES_hh_emi!C4/RES_hh_num!C4)</f>
        <v>1951.7098704586308</v>
      </c>
      <c r="D4" s="96">
        <f>IF(RES_hh_emi!D4=0,0,1000000*RES_hh_emi!D4/RES_hh_num!D4)</f>
        <v>1788.1532507304789</v>
      </c>
      <c r="E4" s="96">
        <f>IF(RES_hh_emi!E4=0,0,1000000*RES_hh_emi!E4/RES_hh_num!E4)</f>
        <v>1824.0626242225972</v>
      </c>
      <c r="F4" s="96">
        <f>IF(RES_hh_emi!F4=0,0,1000000*RES_hh_emi!F4/RES_hh_num!F4)</f>
        <v>1906.8011516268691</v>
      </c>
      <c r="G4" s="96">
        <f>IF(RES_hh_emi!G4=0,0,1000000*RES_hh_emi!G4/RES_hh_num!G4)</f>
        <v>1866.7527113941562</v>
      </c>
      <c r="H4" s="96">
        <f>IF(RES_hh_emi!H4=0,0,1000000*RES_hh_emi!H4/RES_hh_num!H4)</f>
        <v>1762.4110556958267</v>
      </c>
      <c r="I4" s="96">
        <f>IF(RES_hh_emi!I4=0,0,1000000*RES_hh_emi!I4/RES_hh_num!I4)</f>
        <v>1489.312202935484</v>
      </c>
      <c r="J4" s="96">
        <f>IF(RES_hh_emi!J4=0,0,1000000*RES_hh_emi!J4/RES_hh_num!J4)</f>
        <v>1644.33272299021</v>
      </c>
      <c r="K4" s="96">
        <f>IF(RES_hh_emi!K4=0,0,1000000*RES_hh_emi!K4/RES_hh_num!K4)</f>
        <v>1587.4692939638683</v>
      </c>
      <c r="L4" s="96">
        <f>IF(RES_hh_emi!L4=0,0,1000000*RES_hh_emi!L4/RES_hh_num!L4)</f>
        <v>1499.7834078526239</v>
      </c>
      <c r="M4" s="96">
        <f>IF(RES_hh_emi!M4=0,0,1000000*RES_hh_emi!M4/RES_hh_num!M4)</f>
        <v>1170.4975494684084</v>
      </c>
      <c r="N4" s="96">
        <f>IF(RES_hh_emi!N4=0,0,1000000*RES_hh_emi!N4/RES_hh_num!N4)</f>
        <v>1266.3741644700626</v>
      </c>
      <c r="O4" s="96">
        <f>IF(RES_hh_emi!O4=0,0,1000000*RES_hh_emi!O4/RES_hh_num!O4)</f>
        <v>1299.6324387820443</v>
      </c>
      <c r="P4" s="96">
        <f>IF(RES_hh_emi!P4=0,0,1000000*RES_hh_emi!P4/RES_hh_num!P4)</f>
        <v>989.85228553740762</v>
      </c>
      <c r="Q4" s="96">
        <f>IF(RES_hh_emi!Q4=0,0,1000000*RES_hh_emi!Q4/RES_hh_num!Q4)</f>
        <v>1015.6079299914204</v>
      </c>
    </row>
    <row r="5" spans="1:17" ht="12" customHeight="1" x14ac:dyDescent="0.25">
      <c r="A5" s="87" t="s">
        <v>58</v>
      </c>
      <c r="B5" s="95">
        <f>IF(RES_hh_emi!B5=0,0,1000000*RES_hh_emi!B5/RES_hh_num!B5)</f>
        <v>5073.9978920878857</v>
      </c>
      <c r="C5" s="95">
        <f>IF(RES_hh_emi!C5=0,0,1000000*RES_hh_emi!C5/RES_hh_num!C5)</f>
        <v>5395.5642170397969</v>
      </c>
      <c r="D5" s="95">
        <f>IF(RES_hh_emi!D5=0,0,1000000*RES_hh_emi!D5/RES_hh_num!D5)</f>
        <v>5069.3679784867463</v>
      </c>
      <c r="E5" s="95">
        <f>IF(RES_hh_emi!E5=0,0,1000000*RES_hh_emi!E5/RES_hh_num!E5)</f>
        <v>5152.736614382191</v>
      </c>
      <c r="F5" s="95">
        <f>IF(RES_hh_emi!F5=0,0,1000000*RES_hh_emi!F5/RES_hh_num!F5)</f>
        <v>5361.7502011423876</v>
      </c>
      <c r="G5" s="95">
        <f>IF(RES_hh_emi!G5=0,0,1000000*RES_hh_emi!G5/RES_hh_num!G5)</f>
        <v>4893.3255135489208</v>
      </c>
      <c r="H5" s="95">
        <f>IF(RES_hh_emi!H5=0,0,1000000*RES_hh_emi!H5/RES_hh_num!H5)</f>
        <v>4725.3913233511794</v>
      </c>
      <c r="I5" s="95">
        <f>IF(RES_hh_emi!I5=0,0,1000000*RES_hh_emi!I5/RES_hh_num!I5)</f>
        <v>4537.3657412284983</v>
      </c>
      <c r="J5" s="95">
        <f>IF(RES_hh_emi!J5=0,0,1000000*RES_hh_emi!J5/RES_hh_num!J5)</f>
        <v>4635.9275110542185</v>
      </c>
      <c r="K5" s="95">
        <f>IF(RES_hh_emi!K5=0,0,1000000*RES_hh_emi!K5/RES_hh_num!K5)</f>
        <v>4206.8023250192055</v>
      </c>
      <c r="L5" s="95">
        <f>IF(RES_hh_emi!L5=0,0,1000000*RES_hh_emi!L5/RES_hh_num!L5)</f>
        <v>4728.9000296028089</v>
      </c>
      <c r="M5" s="95">
        <f>IF(RES_hh_emi!M5=0,0,1000000*RES_hh_emi!M5/RES_hh_num!M5)</f>
        <v>3570.4299679634673</v>
      </c>
      <c r="N5" s="95">
        <f>IF(RES_hh_emi!N5=0,0,1000000*RES_hh_emi!N5/RES_hh_num!N5)</f>
        <v>3928.8580735655551</v>
      </c>
      <c r="O5" s="95">
        <f>IF(RES_hh_emi!O5=0,0,1000000*RES_hh_emi!O5/RES_hh_num!O5)</f>
        <v>4126.8533015488738</v>
      </c>
      <c r="P5" s="95">
        <f>IF(RES_hh_emi!P5=0,0,1000000*RES_hh_emi!P5/RES_hh_num!P5)</f>
        <v>3179.245300046673</v>
      </c>
      <c r="Q5" s="95">
        <f>IF(RES_hh_emi!Q5=0,0,1000000*RES_hh_emi!Q5/RES_hh_num!Q5)</f>
        <v>3398.9273516734697</v>
      </c>
    </row>
    <row r="6" spans="1:17" ht="12" customHeight="1" x14ac:dyDescent="0.25">
      <c r="A6" s="87" t="s">
        <v>84</v>
      </c>
      <c r="B6" s="95">
        <f>IF(RES_hh_emi!B6=0,0,1000000*RES_hh_emi!B6/RES_hh_num!B6)</f>
        <v>2801.2552645861533</v>
      </c>
      <c r="C6" s="95">
        <f>IF(RES_hh_emi!C6=0,0,1000000*RES_hh_emi!C6/RES_hh_num!C6)</f>
        <v>2819.7935436612183</v>
      </c>
      <c r="D6" s="95">
        <f>IF(RES_hh_emi!D6=0,0,1000000*RES_hh_emi!D6/RES_hh_num!D6)</f>
        <v>2846.0208022284678</v>
      </c>
      <c r="E6" s="95">
        <f>IF(RES_hh_emi!E6=0,0,1000000*RES_hh_emi!E6/RES_hh_num!E6)</f>
        <v>2871.2489100732905</v>
      </c>
      <c r="F6" s="95">
        <f>IF(RES_hh_emi!F6=0,0,1000000*RES_hh_emi!F6/RES_hh_num!F6)</f>
        <v>2992.8245674648019</v>
      </c>
      <c r="G6" s="95">
        <f>IF(RES_hh_emi!G6=0,0,1000000*RES_hh_emi!G6/RES_hh_num!G6)</f>
        <v>2923.4855252197144</v>
      </c>
      <c r="H6" s="95">
        <f>IF(RES_hh_emi!H6=0,0,1000000*RES_hh_emi!H6/RES_hh_num!H6)</f>
        <v>2756.1562927858145</v>
      </c>
      <c r="I6" s="95">
        <f>IF(RES_hh_emi!I6=0,0,1000000*RES_hh_emi!I6/RES_hh_num!I6)</f>
        <v>2474.2599232520756</v>
      </c>
      <c r="J6" s="95">
        <f>IF(RES_hh_emi!J6=0,0,1000000*RES_hh_emi!J6/RES_hh_num!J6)</f>
        <v>2534.2044177707667</v>
      </c>
      <c r="K6" s="95">
        <f>IF(RES_hh_emi!K6=0,0,1000000*RES_hh_emi!K6/RES_hh_num!K6)</f>
        <v>2505.2309834696366</v>
      </c>
      <c r="L6" s="95">
        <f>IF(RES_hh_emi!L6=0,0,1000000*RES_hh_emi!L6/RES_hh_num!L6)</f>
        <v>2499.2295673887188</v>
      </c>
      <c r="M6" s="95">
        <f>IF(RES_hh_emi!M6=0,0,1000000*RES_hh_emi!M6/RES_hh_num!M6)</f>
        <v>1972.9398342217339</v>
      </c>
      <c r="N6" s="95">
        <f>IF(RES_hh_emi!N6=0,0,1000000*RES_hh_emi!N6/RES_hh_num!N6)</f>
        <v>2133.9925932267811</v>
      </c>
      <c r="O6" s="95">
        <f>IF(RES_hh_emi!O6=0,0,1000000*RES_hh_emi!O6/RES_hh_num!O6)</f>
        <v>2167.0878006924945</v>
      </c>
      <c r="P6" s="95">
        <f>IF(RES_hh_emi!P6=0,0,1000000*RES_hh_emi!P6/RES_hh_num!P6)</f>
        <v>1800.3674670911093</v>
      </c>
      <c r="Q6" s="95">
        <f>IF(RES_hh_emi!Q6=0,0,1000000*RES_hh_emi!Q6/RES_hh_num!Q6)</f>
        <v>1830.5164410183381</v>
      </c>
    </row>
    <row r="7" spans="1:17" ht="12" customHeight="1" x14ac:dyDescent="0.25">
      <c r="A7" s="87" t="s">
        <v>110</v>
      </c>
      <c r="B7" s="95">
        <f>IF(RES_hh_emi!B7=0,0,1000000*RES_hh_emi!B7/RES_hh_num!B7)</f>
        <v>3348.0716151588031</v>
      </c>
      <c r="C7" s="95">
        <f>IF(RES_hh_emi!C7=0,0,1000000*RES_hh_emi!C7/RES_hh_num!C7)</f>
        <v>3845.1917491220393</v>
      </c>
      <c r="D7" s="95">
        <f>IF(RES_hh_emi!D7=0,0,1000000*RES_hh_emi!D7/RES_hh_num!D7)</f>
        <v>3313.8629930653428</v>
      </c>
      <c r="E7" s="95">
        <f>IF(RES_hh_emi!E7=0,0,1000000*RES_hh_emi!E7/RES_hh_num!E7)</f>
        <v>3575.9761367958808</v>
      </c>
      <c r="F7" s="95">
        <f>IF(RES_hh_emi!F7=0,0,1000000*RES_hh_emi!F7/RES_hh_num!F7)</f>
        <v>3526.5580322735796</v>
      </c>
      <c r="G7" s="95">
        <f>IF(RES_hh_emi!G7=0,0,1000000*RES_hh_emi!G7/RES_hh_num!G7)</f>
        <v>3526.9669693637843</v>
      </c>
      <c r="H7" s="95">
        <f>IF(RES_hh_emi!H7=0,0,1000000*RES_hh_emi!H7/RES_hh_num!H7)</f>
        <v>3299.9526618241325</v>
      </c>
      <c r="I7" s="95">
        <f>IF(RES_hh_emi!I7=0,0,1000000*RES_hh_emi!I7/RES_hh_num!I7)</f>
        <v>2784.6088768441937</v>
      </c>
      <c r="J7" s="95">
        <f>IF(RES_hh_emi!J7=0,0,1000000*RES_hh_emi!J7/RES_hh_num!J7)</f>
        <v>3248.1441640715207</v>
      </c>
      <c r="K7" s="95">
        <f>IF(RES_hh_emi!K7=0,0,1000000*RES_hh_emi!K7/RES_hh_num!K7)</f>
        <v>3121.6899934276848</v>
      </c>
      <c r="L7" s="95">
        <f>IF(RES_hh_emi!L7=0,0,1000000*RES_hh_emi!L7/RES_hh_num!L7)</f>
        <v>2888.9573784870181</v>
      </c>
      <c r="M7" s="95">
        <f>IF(RES_hh_emi!M7=0,0,1000000*RES_hh_emi!M7/RES_hh_num!M7)</f>
        <v>2377.4269993743087</v>
      </c>
      <c r="N7" s="95">
        <f>IF(RES_hh_emi!N7=0,0,1000000*RES_hh_emi!N7/RES_hh_num!N7)</f>
        <v>2567.9997609245224</v>
      </c>
      <c r="O7" s="95">
        <f>IF(RES_hh_emi!O7=0,0,1000000*RES_hh_emi!O7/RES_hh_num!O7)</f>
        <v>2687.1947029689245</v>
      </c>
      <c r="P7" s="95">
        <f>IF(RES_hh_emi!P7=0,0,1000000*RES_hh_emi!P7/RES_hh_num!P7)</f>
        <v>2100.8312663088791</v>
      </c>
      <c r="Q7" s="95">
        <f>IF(RES_hh_emi!Q7=0,0,1000000*RES_hh_emi!Q7/RES_hh_num!Q7)</f>
        <v>2197.95520566189</v>
      </c>
    </row>
    <row r="8" spans="1:17" ht="12" customHeight="1" x14ac:dyDescent="0.25">
      <c r="A8" s="87" t="s">
        <v>109</v>
      </c>
      <c r="B8" s="95">
        <f>IF(RES_hh_emi!B8=0,0,1000000*RES_hh_emi!B8/RES_hh_num!B8)</f>
        <v>2432.5811474099451</v>
      </c>
      <c r="C8" s="95">
        <f>IF(RES_hh_emi!C8=0,0,1000000*RES_hh_emi!C8/RES_hh_num!C8)</f>
        <v>2464.6490386089417</v>
      </c>
      <c r="D8" s="95">
        <f>IF(RES_hh_emi!D8=0,0,1000000*RES_hh_emi!D8/RES_hh_num!D8)</f>
        <v>2463.3397271864856</v>
      </c>
      <c r="E8" s="95">
        <f>IF(RES_hh_emi!E8=0,0,1000000*RES_hh_emi!E8/RES_hh_num!E8)</f>
        <v>2372.8015519881033</v>
      </c>
      <c r="F8" s="95">
        <f>IF(RES_hh_emi!F8=0,0,1000000*RES_hh_emi!F8/RES_hh_num!F8)</f>
        <v>2597.5094067878008</v>
      </c>
      <c r="G8" s="95">
        <f>IF(RES_hh_emi!G8=0,0,1000000*RES_hh_emi!G8/RES_hh_num!G8)</f>
        <v>2503.5826108326337</v>
      </c>
      <c r="H8" s="95">
        <f>IF(RES_hh_emi!H8=0,0,1000000*RES_hh_emi!H8/RES_hh_num!H8)</f>
        <v>2373.4646952730818</v>
      </c>
      <c r="I8" s="95">
        <f>IF(RES_hh_emi!I8=0,0,1000000*RES_hh_emi!I8/RES_hh_num!I8)</f>
        <v>2096.9304890506578</v>
      </c>
      <c r="J8" s="95">
        <f>IF(RES_hh_emi!J8=0,0,1000000*RES_hh_emi!J8/RES_hh_num!J8)</f>
        <v>2188.1153764494011</v>
      </c>
      <c r="K8" s="95">
        <f>IF(RES_hh_emi!K8=0,0,1000000*RES_hh_emi!K8/RES_hh_num!K8)</f>
        <v>2109.5867359364588</v>
      </c>
      <c r="L8" s="95">
        <f>IF(RES_hh_emi!L8=0,0,1000000*RES_hh_emi!L8/RES_hh_num!L8)</f>
        <v>2184.3148062316941</v>
      </c>
      <c r="M8" s="95">
        <f>IF(RES_hh_emi!M8=0,0,1000000*RES_hh_emi!M8/RES_hh_num!M8)</f>
        <v>1688.314786318304</v>
      </c>
      <c r="N8" s="95">
        <f>IF(RES_hh_emi!N8=0,0,1000000*RES_hh_emi!N8/RES_hh_num!N8)</f>
        <v>1827.6720105747713</v>
      </c>
      <c r="O8" s="95">
        <f>IF(RES_hh_emi!O8=0,0,1000000*RES_hh_emi!O8/RES_hh_num!O8)</f>
        <v>1916.5346059860171</v>
      </c>
      <c r="P8" s="95">
        <f>IF(RES_hh_emi!P8=0,0,1000000*RES_hh_emi!P8/RES_hh_num!P8)</f>
        <v>1497.6228750700377</v>
      </c>
      <c r="Q8" s="95">
        <f>IF(RES_hh_emi!Q8=0,0,1000000*RES_hh_emi!Q8/RES_hh_num!Q8)</f>
        <v>1571.6942005315868</v>
      </c>
    </row>
    <row r="9" spans="1:17" ht="12" customHeight="1" x14ac:dyDescent="0.25">
      <c r="A9" s="87" t="s">
        <v>55</v>
      </c>
      <c r="B9" s="95">
        <f>IF(RES_hh_emi!B9=0,0,1000000*RES_hh_emi!B9/RES_hh_num!B9)</f>
        <v>0</v>
      </c>
      <c r="C9" s="95">
        <f>IF(RES_hh_emi!C9=0,0,1000000*RES_hh_emi!C9/RES_hh_num!C9)</f>
        <v>0</v>
      </c>
      <c r="D9" s="95">
        <f>IF(RES_hh_emi!D9=0,0,1000000*RES_hh_emi!D9/RES_hh_num!D9)</f>
        <v>0</v>
      </c>
      <c r="E9" s="95">
        <f>IF(RES_hh_emi!E9=0,0,1000000*RES_hh_emi!E9/RES_hh_num!E9)</f>
        <v>0</v>
      </c>
      <c r="F9" s="95">
        <f>IF(RES_hh_emi!F9=0,0,1000000*RES_hh_emi!F9/RES_hh_num!F9)</f>
        <v>0</v>
      </c>
      <c r="G9" s="95">
        <f>IF(RES_hh_emi!G9=0,0,1000000*RES_hh_emi!G9/RES_hh_num!G9)</f>
        <v>0</v>
      </c>
      <c r="H9" s="95">
        <f>IF(RES_hh_emi!H9=0,0,1000000*RES_hh_emi!H9/RES_hh_num!H9)</f>
        <v>0</v>
      </c>
      <c r="I9" s="95">
        <f>IF(RES_hh_emi!I9=0,0,1000000*RES_hh_emi!I9/RES_hh_num!I9)</f>
        <v>0</v>
      </c>
      <c r="J9" s="95">
        <f>IF(RES_hh_emi!J9=0,0,1000000*RES_hh_emi!J9/RES_hh_num!J9)</f>
        <v>0</v>
      </c>
      <c r="K9" s="95">
        <f>IF(RES_hh_emi!K9=0,0,1000000*RES_hh_emi!K9/RES_hh_num!K9)</f>
        <v>0</v>
      </c>
      <c r="L9" s="95">
        <f>IF(RES_hh_emi!L9=0,0,1000000*RES_hh_emi!L9/RES_hh_num!L9)</f>
        <v>0</v>
      </c>
      <c r="M9" s="95">
        <f>IF(RES_hh_emi!M9=0,0,1000000*RES_hh_emi!M9/RES_hh_num!M9)</f>
        <v>0</v>
      </c>
      <c r="N9" s="95">
        <f>IF(RES_hh_emi!N9=0,0,1000000*RES_hh_emi!N9/RES_hh_num!N9)</f>
        <v>0</v>
      </c>
      <c r="O9" s="95">
        <f>IF(RES_hh_emi!O9=0,0,1000000*RES_hh_emi!O9/RES_hh_num!O9)</f>
        <v>0</v>
      </c>
      <c r="P9" s="95">
        <f>IF(RES_hh_emi!P9=0,0,1000000*RES_hh_emi!P9/RES_hh_num!P9)</f>
        <v>0</v>
      </c>
      <c r="Q9" s="95">
        <f>IF(RES_hh_emi!Q9=0,0,1000000*RES_hh_emi!Q9/RES_hh_num!Q9)</f>
        <v>0</v>
      </c>
    </row>
    <row r="10" spans="1:17" ht="12" customHeight="1" x14ac:dyDescent="0.25">
      <c r="A10" s="87" t="s">
        <v>79</v>
      </c>
      <c r="B10" s="95">
        <f>IF(RES_hh_emi!B10=0,0,1000000*RES_hh_emi!B10/RES_hh_num!B10)</f>
        <v>0</v>
      </c>
      <c r="C10" s="95">
        <f>IF(RES_hh_emi!C10=0,0,1000000*RES_hh_emi!C10/RES_hh_num!C10)</f>
        <v>0</v>
      </c>
      <c r="D10" s="95">
        <f>IF(RES_hh_emi!D10=0,0,1000000*RES_hh_emi!D10/RES_hh_num!D10)</f>
        <v>0</v>
      </c>
      <c r="E10" s="95">
        <f>IF(RES_hh_emi!E10=0,0,1000000*RES_hh_emi!E10/RES_hh_num!E10)</f>
        <v>0</v>
      </c>
      <c r="F10" s="95">
        <f>IF(RES_hh_emi!F10=0,0,1000000*RES_hh_emi!F10/RES_hh_num!F10)</f>
        <v>0</v>
      </c>
      <c r="G10" s="95">
        <f>IF(RES_hh_emi!G10=0,0,1000000*RES_hh_emi!G10/RES_hh_num!G10)</f>
        <v>0</v>
      </c>
      <c r="H10" s="95">
        <f>IF(RES_hh_emi!H10=0,0,1000000*RES_hh_emi!H10/RES_hh_num!H10)</f>
        <v>0</v>
      </c>
      <c r="I10" s="95">
        <f>IF(RES_hh_emi!I10=0,0,1000000*RES_hh_emi!I10/RES_hh_num!I10)</f>
        <v>0</v>
      </c>
      <c r="J10" s="95">
        <f>IF(RES_hh_emi!J10=0,0,1000000*RES_hh_emi!J10/RES_hh_num!J10)</f>
        <v>0</v>
      </c>
      <c r="K10" s="95">
        <f>IF(RES_hh_emi!K10=0,0,1000000*RES_hh_emi!K10/RES_hh_num!K10)</f>
        <v>0</v>
      </c>
      <c r="L10" s="95">
        <f>IF(RES_hh_emi!L10=0,0,1000000*RES_hh_emi!L10/RES_hh_num!L10)</f>
        <v>0</v>
      </c>
      <c r="M10" s="95">
        <f>IF(RES_hh_emi!M10=0,0,1000000*RES_hh_emi!M10/RES_hh_num!M10)</f>
        <v>0</v>
      </c>
      <c r="N10" s="95">
        <f>IF(RES_hh_emi!N10=0,0,1000000*RES_hh_emi!N10/RES_hh_num!N10)</f>
        <v>0</v>
      </c>
      <c r="O10" s="95">
        <f>IF(RES_hh_emi!O10=0,0,1000000*RES_hh_emi!O10/RES_hh_num!O10)</f>
        <v>0</v>
      </c>
      <c r="P10" s="95">
        <f>IF(RES_hh_emi!P10=0,0,1000000*RES_hh_emi!P10/RES_hh_num!P10)</f>
        <v>0</v>
      </c>
      <c r="Q10" s="95">
        <f>IF(RES_hh_emi!Q10=0,0,1000000*RES_hh_emi!Q10/RES_hh_num!Q10)</f>
        <v>0</v>
      </c>
    </row>
    <row r="11" spans="1:17" ht="12" customHeight="1" x14ac:dyDescent="0.25">
      <c r="A11" s="87" t="s">
        <v>61</v>
      </c>
      <c r="B11" s="95">
        <f>IF(RES_hh_emi!B11=0,0,1000000*RES_hh_emi!B11/RES_hh_num!B11)</f>
        <v>0</v>
      </c>
      <c r="C11" s="95">
        <f>IF(RES_hh_emi!C11=0,0,1000000*RES_hh_emi!C11/RES_hh_num!C11)</f>
        <v>0</v>
      </c>
      <c r="D11" s="95">
        <f>IF(RES_hh_emi!D11=0,0,1000000*RES_hh_emi!D11/RES_hh_num!D11)</f>
        <v>0</v>
      </c>
      <c r="E11" s="95">
        <f>IF(RES_hh_emi!E11=0,0,1000000*RES_hh_emi!E11/RES_hh_num!E11)</f>
        <v>0</v>
      </c>
      <c r="F11" s="95">
        <f>IF(RES_hh_emi!F11=0,0,1000000*RES_hh_emi!F11/RES_hh_num!F11)</f>
        <v>0</v>
      </c>
      <c r="G11" s="95">
        <f>IF(RES_hh_emi!G11=0,0,1000000*RES_hh_emi!G11/RES_hh_num!G11)</f>
        <v>0</v>
      </c>
      <c r="H11" s="95">
        <f>IF(RES_hh_emi!H11=0,0,1000000*RES_hh_emi!H11/RES_hh_num!H11)</f>
        <v>0</v>
      </c>
      <c r="I11" s="95">
        <f>IF(RES_hh_emi!I11=0,0,1000000*RES_hh_emi!I11/RES_hh_num!I11)</f>
        <v>0</v>
      </c>
      <c r="J11" s="95">
        <f>IF(RES_hh_emi!J11=0,0,1000000*RES_hh_emi!J11/RES_hh_num!J11)</f>
        <v>0</v>
      </c>
      <c r="K11" s="95">
        <f>IF(RES_hh_emi!K11=0,0,1000000*RES_hh_emi!K11/RES_hh_num!K11)</f>
        <v>0</v>
      </c>
      <c r="L11" s="95">
        <f>IF(RES_hh_emi!L11=0,0,1000000*RES_hh_emi!L11/RES_hh_num!L11)</f>
        <v>0</v>
      </c>
      <c r="M11" s="95">
        <f>IF(RES_hh_emi!M11=0,0,1000000*RES_hh_emi!M11/RES_hh_num!M11)</f>
        <v>0</v>
      </c>
      <c r="N11" s="95">
        <f>IF(RES_hh_emi!N11=0,0,1000000*RES_hh_emi!N11/RES_hh_num!N11)</f>
        <v>0</v>
      </c>
      <c r="O11" s="95">
        <f>IF(RES_hh_emi!O11=0,0,1000000*RES_hh_emi!O11/RES_hh_num!O11)</f>
        <v>0</v>
      </c>
      <c r="P11" s="95">
        <f>IF(RES_hh_emi!P11=0,0,1000000*RES_hh_emi!P11/RES_hh_num!P11)</f>
        <v>0</v>
      </c>
      <c r="Q11" s="95">
        <f>IF(RES_hh_emi!Q11=0,0,1000000*RES_hh_emi!Q11/RES_hh_num!Q11)</f>
        <v>0</v>
      </c>
    </row>
    <row r="12" spans="1:17" ht="12" customHeight="1" x14ac:dyDescent="0.25">
      <c r="A12" s="87" t="s">
        <v>115</v>
      </c>
      <c r="B12" s="95">
        <f>IF(RES_hh_emi!B12=0,0,1000000*RES_hh_emi!B12/RES_hh_num!B12)</f>
        <v>0</v>
      </c>
      <c r="C12" s="95">
        <f>IF(RES_hh_emi!C12=0,0,1000000*RES_hh_emi!C12/RES_hh_num!C12)</f>
        <v>0</v>
      </c>
      <c r="D12" s="95">
        <f>IF(RES_hh_emi!D12=0,0,1000000*RES_hh_emi!D12/RES_hh_num!D12)</f>
        <v>0</v>
      </c>
      <c r="E12" s="95">
        <f>IF(RES_hh_emi!E12=0,0,1000000*RES_hh_emi!E12/RES_hh_num!E12)</f>
        <v>0</v>
      </c>
      <c r="F12" s="95">
        <f>IF(RES_hh_emi!F12=0,0,1000000*RES_hh_emi!F12/RES_hh_num!F12)</f>
        <v>0</v>
      </c>
      <c r="G12" s="95">
        <f>IF(RES_hh_emi!G12=0,0,1000000*RES_hh_emi!G12/RES_hh_num!G12)</f>
        <v>0</v>
      </c>
      <c r="H12" s="95">
        <f>IF(RES_hh_emi!H12=0,0,1000000*RES_hh_emi!H12/RES_hh_num!H12)</f>
        <v>0</v>
      </c>
      <c r="I12" s="95">
        <f>IF(RES_hh_emi!I12=0,0,1000000*RES_hh_emi!I12/RES_hh_num!I12)</f>
        <v>0</v>
      </c>
      <c r="J12" s="95">
        <f>IF(RES_hh_emi!J12=0,0,1000000*RES_hh_emi!J12/RES_hh_num!J12)</f>
        <v>0</v>
      </c>
      <c r="K12" s="95">
        <f>IF(RES_hh_emi!K12=0,0,1000000*RES_hh_emi!K12/RES_hh_num!K12)</f>
        <v>0</v>
      </c>
      <c r="L12" s="95">
        <f>IF(RES_hh_emi!L12=0,0,1000000*RES_hh_emi!L12/RES_hh_num!L12)</f>
        <v>0</v>
      </c>
      <c r="M12" s="95">
        <f>IF(RES_hh_emi!M12=0,0,1000000*RES_hh_emi!M12/RES_hh_num!M12)</f>
        <v>0</v>
      </c>
      <c r="N12" s="95">
        <f>IF(RES_hh_emi!N12=0,0,1000000*RES_hh_emi!N12/RES_hh_num!N12)</f>
        <v>0</v>
      </c>
      <c r="O12" s="95">
        <f>IF(RES_hh_emi!O12=0,0,1000000*RES_hh_emi!O12/RES_hh_num!O12)</f>
        <v>0</v>
      </c>
      <c r="P12" s="95">
        <f>IF(RES_hh_emi!P12=0,0,1000000*RES_hh_emi!P12/RES_hh_num!P12)</f>
        <v>0</v>
      </c>
      <c r="Q12" s="95">
        <f>IF(RES_hh_emi!Q12=0,0,1000000*RES_hh_emi!Q12/RES_hh_num!Q12)</f>
        <v>0</v>
      </c>
    </row>
    <row r="13" spans="1:17" ht="12" customHeight="1" x14ac:dyDescent="0.25">
      <c r="A13" s="51" t="s">
        <v>114</v>
      </c>
      <c r="B13" s="22">
        <f>IF(RES_hh_emi!B13=0,0,1000000*RES_hh_emi!B13/RES_hh_num!B13)</f>
        <v>0</v>
      </c>
      <c r="C13" s="22">
        <f>IF(RES_hh_emi!C13=0,0,1000000*RES_hh_emi!C13/RES_hh_num!C13)</f>
        <v>0</v>
      </c>
      <c r="D13" s="22">
        <f>IF(RES_hh_emi!D13=0,0,1000000*RES_hh_emi!D13/RES_hh_num!D13)</f>
        <v>0</v>
      </c>
      <c r="E13" s="22">
        <f>IF(RES_hh_emi!E13=0,0,1000000*RES_hh_emi!E13/RES_hh_num!E13)</f>
        <v>0</v>
      </c>
      <c r="F13" s="22">
        <f>IF(RES_hh_emi!F13=0,0,1000000*RES_hh_emi!F13/RES_hh_num!F13)</f>
        <v>0</v>
      </c>
      <c r="G13" s="22">
        <f>IF(RES_hh_emi!G13=0,0,1000000*RES_hh_emi!G13/RES_hh_num!G13)</f>
        <v>0</v>
      </c>
      <c r="H13" s="22">
        <f>IF(RES_hh_emi!H13=0,0,1000000*RES_hh_emi!H13/RES_hh_num!H13)</f>
        <v>0</v>
      </c>
      <c r="I13" s="22">
        <f>IF(RES_hh_emi!I13=0,0,1000000*RES_hh_emi!I13/RES_hh_num!I13)</f>
        <v>0</v>
      </c>
      <c r="J13" s="22">
        <f>IF(RES_hh_emi!J13=0,0,1000000*RES_hh_emi!J13/RES_hh_num!J13)</f>
        <v>0</v>
      </c>
      <c r="K13" s="22">
        <f>IF(RES_hh_emi!K13=0,0,1000000*RES_hh_emi!K13/RES_hh_num!K13)</f>
        <v>0</v>
      </c>
      <c r="L13" s="22">
        <f>IF(RES_hh_emi!L13=0,0,1000000*RES_hh_emi!L13/RES_hh_num!L13)</f>
        <v>0</v>
      </c>
      <c r="M13" s="22">
        <f>IF(RES_hh_emi!M13=0,0,1000000*RES_hh_emi!M13/RES_hh_num!M13)</f>
        <v>0</v>
      </c>
      <c r="N13" s="22">
        <f>IF(RES_hh_emi!N13=0,0,1000000*RES_hh_emi!N13/RES_hh_num!N13)</f>
        <v>0</v>
      </c>
      <c r="O13" s="22">
        <f>IF(RES_hh_emi!O13=0,0,1000000*RES_hh_emi!O13/RES_hh_num!O13)</f>
        <v>0</v>
      </c>
      <c r="P13" s="22">
        <f>IF(RES_hh_emi!P13=0,0,1000000*RES_hh_emi!P13/RES_hh_num!P13)</f>
        <v>0</v>
      </c>
      <c r="Q13" s="22">
        <f>IF(RES_hh_emi!Q13=0,0,1000000*RES_hh_emi!Q13/RES_hh_num!Q13)</f>
        <v>0</v>
      </c>
    </row>
    <row r="14" spans="1:17" ht="12" customHeight="1" x14ac:dyDescent="0.25">
      <c r="A14" s="99" t="s">
        <v>117</v>
      </c>
      <c r="B14" s="98">
        <f>IF(RES_hh_emi!B14=0,0,1000000*RES_hh_emi!B14/RES_hh_num!B14)</f>
        <v>0</v>
      </c>
      <c r="C14" s="98">
        <f>IF(RES_hh_emi!C14=0,0,1000000*RES_hh_emi!C14/RES_hh_num!C14)</f>
        <v>0</v>
      </c>
      <c r="D14" s="98">
        <f>IF(RES_hh_emi!D14=0,0,1000000*RES_hh_emi!D14/RES_hh_num!D14)</f>
        <v>0</v>
      </c>
      <c r="E14" s="98">
        <f>IF(RES_hh_emi!E14=0,0,1000000*RES_hh_emi!E14/RES_hh_num!E14)</f>
        <v>0</v>
      </c>
      <c r="F14" s="98">
        <f>IF(RES_hh_emi!F14=0,0,1000000*RES_hh_emi!F14/RES_hh_num!F14)</f>
        <v>0</v>
      </c>
      <c r="G14" s="98">
        <f>IF(RES_hh_emi!G14=0,0,1000000*RES_hh_emi!G14/RES_hh_num!G14)</f>
        <v>0</v>
      </c>
      <c r="H14" s="98">
        <f>IF(RES_hh_emi!H14=0,0,1000000*RES_hh_emi!H14/RES_hh_num!H14)</f>
        <v>0</v>
      </c>
      <c r="I14" s="98">
        <f>IF(RES_hh_emi!I14=0,0,1000000*RES_hh_emi!I14/RES_hh_num!I14)</f>
        <v>0</v>
      </c>
      <c r="J14" s="98">
        <f>IF(RES_hh_emi!J14=0,0,1000000*RES_hh_emi!J14/RES_hh_num!J14)</f>
        <v>0</v>
      </c>
      <c r="K14" s="98">
        <f>IF(RES_hh_emi!K14=0,0,1000000*RES_hh_emi!K14/RES_hh_num!K14)</f>
        <v>0</v>
      </c>
      <c r="L14" s="98">
        <f>IF(RES_hh_emi!L14=0,0,1000000*RES_hh_emi!L14/RES_hh_num!L14)</f>
        <v>0</v>
      </c>
      <c r="M14" s="98">
        <f>IF(RES_hh_emi!M14=0,0,1000000*RES_hh_emi!M14/RES_hh_num!M14)</f>
        <v>0</v>
      </c>
      <c r="N14" s="98">
        <f>IF(RES_hh_emi!N14=0,0,1000000*RES_hh_emi!N14/RES_hh_num!N14)</f>
        <v>0</v>
      </c>
      <c r="O14" s="98">
        <f>IF(RES_hh_emi!O14=0,0,1000000*RES_hh_emi!O14/RES_hh_num!O14)</f>
        <v>0</v>
      </c>
      <c r="P14" s="98">
        <f>IF(RES_hh_emi!P14=0,0,1000000*RES_hh_emi!P14/RES_hh_num!P14)</f>
        <v>0</v>
      </c>
      <c r="Q14" s="98">
        <f>IF(RES_hh_emi!Q14=0,0,1000000*RES_hh_emi!Q14/RES_hh_num!Q14)</f>
        <v>0</v>
      </c>
    </row>
    <row r="15" spans="1:17" ht="12.95" customHeight="1" x14ac:dyDescent="0.25">
      <c r="A15" s="89" t="s">
        <v>112</v>
      </c>
      <c r="B15" s="96">
        <f t="shared" ref="B15:Q15" si="0">B16</f>
        <v>0</v>
      </c>
      <c r="C15" s="96">
        <f t="shared" si="0"/>
        <v>0</v>
      </c>
      <c r="D15" s="96">
        <f t="shared" si="0"/>
        <v>0</v>
      </c>
      <c r="E15" s="96">
        <f t="shared" si="0"/>
        <v>0</v>
      </c>
      <c r="F15" s="96">
        <f t="shared" si="0"/>
        <v>0</v>
      </c>
      <c r="G15" s="96">
        <f t="shared" si="0"/>
        <v>0</v>
      </c>
      <c r="H15" s="96">
        <f t="shared" si="0"/>
        <v>0</v>
      </c>
      <c r="I15" s="96">
        <f t="shared" si="0"/>
        <v>0</v>
      </c>
      <c r="J15" s="96">
        <f t="shared" si="0"/>
        <v>0</v>
      </c>
      <c r="K15" s="96">
        <f t="shared" si="0"/>
        <v>0</v>
      </c>
      <c r="L15" s="96">
        <f t="shared" si="0"/>
        <v>0</v>
      </c>
      <c r="M15" s="96">
        <f t="shared" si="0"/>
        <v>0</v>
      </c>
      <c r="N15" s="96">
        <f t="shared" si="0"/>
        <v>0</v>
      </c>
      <c r="O15" s="96">
        <f t="shared" si="0"/>
        <v>0</v>
      </c>
      <c r="P15" s="96">
        <f t="shared" si="0"/>
        <v>0</v>
      </c>
      <c r="Q15" s="96">
        <f t="shared" si="0"/>
        <v>0</v>
      </c>
    </row>
    <row r="16" spans="1:17" ht="12" customHeight="1" x14ac:dyDescent="0.25">
      <c r="A16" s="87" t="s">
        <v>111</v>
      </c>
      <c r="B16" s="97">
        <f>IF(RES_hh_emi!B16=0,0,1000000*RES_hh_emi!B16/RES_hh_num!B$3)</f>
        <v>0</v>
      </c>
      <c r="C16" s="97">
        <f>IF(RES_hh_emi!C16=0,0,1000000*RES_hh_emi!C16/RES_hh_num!C$3)</f>
        <v>0</v>
      </c>
      <c r="D16" s="97">
        <f>IF(RES_hh_emi!D16=0,0,1000000*RES_hh_emi!D16/RES_hh_num!D$3)</f>
        <v>0</v>
      </c>
      <c r="E16" s="97">
        <f>IF(RES_hh_emi!E16=0,0,1000000*RES_hh_emi!E16/RES_hh_num!E$3)</f>
        <v>0</v>
      </c>
      <c r="F16" s="97">
        <f>IF(RES_hh_emi!F16=0,0,1000000*RES_hh_emi!F16/RES_hh_num!F$3)</f>
        <v>0</v>
      </c>
      <c r="G16" s="97">
        <f>IF(RES_hh_emi!G16=0,0,1000000*RES_hh_emi!G16/RES_hh_num!G$3)</f>
        <v>0</v>
      </c>
      <c r="H16" s="97">
        <f>IF(RES_hh_emi!H16=0,0,1000000*RES_hh_emi!H16/RES_hh_num!H$3)</f>
        <v>0</v>
      </c>
      <c r="I16" s="97">
        <f>IF(RES_hh_emi!I16=0,0,1000000*RES_hh_emi!I16/RES_hh_num!I$3)</f>
        <v>0</v>
      </c>
      <c r="J16" s="97">
        <f>IF(RES_hh_emi!J16=0,0,1000000*RES_hh_emi!J16/RES_hh_num!J$3)</f>
        <v>0</v>
      </c>
      <c r="K16" s="97">
        <f>IF(RES_hh_emi!K16=0,0,1000000*RES_hh_emi!K16/RES_hh_num!K$3)</f>
        <v>0</v>
      </c>
      <c r="L16" s="97">
        <f>IF(RES_hh_emi!L16=0,0,1000000*RES_hh_emi!L16/RES_hh_num!L$3)</f>
        <v>0</v>
      </c>
      <c r="M16" s="97">
        <f>IF(RES_hh_emi!M16=0,0,1000000*RES_hh_emi!M16/RES_hh_num!M$3)</f>
        <v>0</v>
      </c>
      <c r="N16" s="97">
        <f>IF(RES_hh_emi!N16=0,0,1000000*RES_hh_emi!N16/RES_hh_num!N$3)</f>
        <v>0</v>
      </c>
      <c r="O16" s="97">
        <f>IF(RES_hh_emi!O16=0,0,1000000*RES_hh_emi!O16/RES_hh_num!O$3)</f>
        <v>0</v>
      </c>
      <c r="P16" s="97">
        <f>IF(RES_hh_emi!P16=0,0,1000000*RES_hh_emi!P16/RES_hh_num!P$3)</f>
        <v>0</v>
      </c>
      <c r="Q16" s="97">
        <f>IF(RES_hh_emi!Q16=0,0,1000000*RES_hh_emi!Q16/RES_hh_num!Q$3)</f>
        <v>0</v>
      </c>
    </row>
    <row r="17" spans="1:17" ht="12.95" customHeight="1" x14ac:dyDescent="0.25">
      <c r="A17" s="89" t="s">
        <v>63</v>
      </c>
      <c r="B17" s="96">
        <f>IF(RES_hh_emi!B17=0,0,1000000*RES_hh_emi!B17/RES_hh_num!B17)</f>
        <v>347.52781518638562</v>
      </c>
      <c r="C17" s="96">
        <f>IF(RES_hh_emi!C17=0,0,1000000*RES_hh_emi!C17/RES_hh_num!C17)</f>
        <v>348.17526059023726</v>
      </c>
      <c r="D17" s="96">
        <f>IF(RES_hh_emi!D17=0,0,1000000*RES_hh_emi!D17/RES_hh_num!D17)</f>
        <v>343.10606213337195</v>
      </c>
      <c r="E17" s="96">
        <f>IF(RES_hh_emi!E17=0,0,1000000*RES_hh_emi!E17/RES_hh_num!E17)</f>
        <v>341.85477180350756</v>
      </c>
      <c r="F17" s="96">
        <f>IF(RES_hh_emi!F17=0,0,1000000*RES_hh_emi!F17/RES_hh_num!F17)</f>
        <v>349.58409312893093</v>
      </c>
      <c r="G17" s="96">
        <f>IF(RES_hh_emi!G17=0,0,1000000*RES_hh_emi!G17/RES_hh_num!G17)</f>
        <v>343.66487394844171</v>
      </c>
      <c r="H17" s="96">
        <f>IF(RES_hh_emi!H17=0,0,1000000*RES_hh_emi!H17/RES_hh_num!H17)</f>
        <v>335.88084878962422</v>
      </c>
      <c r="I17" s="96">
        <f>IF(RES_hh_emi!I17=0,0,1000000*RES_hh_emi!I17/RES_hh_num!I17)</f>
        <v>321.73464444615587</v>
      </c>
      <c r="J17" s="96">
        <f>IF(RES_hh_emi!J17=0,0,1000000*RES_hh_emi!J17/RES_hh_num!J17)</f>
        <v>320.70165466845356</v>
      </c>
      <c r="K17" s="96">
        <f>IF(RES_hh_emi!K17=0,0,1000000*RES_hh_emi!K17/RES_hh_num!K17)</f>
        <v>325.28486905527984</v>
      </c>
      <c r="L17" s="96">
        <f>IF(RES_hh_emi!L17=0,0,1000000*RES_hh_emi!L17/RES_hh_num!L17)</f>
        <v>306.61092435118138</v>
      </c>
      <c r="M17" s="96">
        <f>IF(RES_hh_emi!M17=0,0,1000000*RES_hh_emi!M17/RES_hh_num!M17)</f>
        <v>280.61041036865362</v>
      </c>
      <c r="N17" s="96">
        <f>IF(RES_hh_emi!N17=0,0,1000000*RES_hh_emi!N17/RES_hh_num!N17)</f>
        <v>318.46235321465952</v>
      </c>
      <c r="O17" s="96">
        <f>IF(RES_hh_emi!O17=0,0,1000000*RES_hh_emi!O17/RES_hh_num!O17)</f>
        <v>311.14557352004482</v>
      </c>
      <c r="P17" s="96">
        <f>IF(RES_hh_emi!P17=0,0,1000000*RES_hh_emi!P17/RES_hh_num!P17)</f>
        <v>291.18669512923009</v>
      </c>
      <c r="Q17" s="96">
        <f>IF(RES_hh_emi!Q17=0,0,1000000*RES_hh_emi!Q17/RES_hh_num!Q17)</f>
        <v>283.55849969905813</v>
      </c>
    </row>
    <row r="18" spans="1:17" ht="12" customHeight="1" x14ac:dyDescent="0.25">
      <c r="A18" s="87" t="s">
        <v>58</v>
      </c>
      <c r="B18" s="95">
        <f>IF(RES_hh_emi!B18=0,0,1000000*RES_hh_emi!B18/RES_hh_num!B18)</f>
        <v>1221.8466026196652</v>
      </c>
      <c r="C18" s="95">
        <f>IF(RES_hh_emi!C18=0,0,1000000*RES_hh_emi!C18/RES_hh_num!C18)</f>
        <v>1216.5315536957457</v>
      </c>
      <c r="D18" s="95">
        <f>IF(RES_hh_emi!D18=0,0,1000000*RES_hh_emi!D18/RES_hh_num!D18)</f>
        <v>1197.4826792603576</v>
      </c>
      <c r="E18" s="95">
        <f>IF(RES_hh_emi!E18=0,0,1000000*RES_hh_emi!E18/RES_hh_num!E18)</f>
        <v>1189.6090043840752</v>
      </c>
      <c r="F18" s="95">
        <f>IF(RES_hh_emi!F18=0,0,1000000*RES_hh_emi!F18/RES_hh_num!F18)</f>
        <v>1187.6305292136599</v>
      </c>
      <c r="G18" s="95">
        <f>IF(RES_hh_emi!G18=0,0,1000000*RES_hh_emi!G18/RES_hh_num!G18)</f>
        <v>1173.0262768731552</v>
      </c>
      <c r="H18" s="95">
        <f>IF(RES_hh_emi!H18=0,0,1000000*RES_hh_emi!H18/RES_hh_num!H18)</f>
        <v>1153.9155600758252</v>
      </c>
      <c r="I18" s="95">
        <f>IF(RES_hh_emi!I18=0,0,1000000*RES_hh_emi!I18/RES_hh_num!I18)</f>
        <v>1141.3477379572539</v>
      </c>
      <c r="J18" s="95">
        <f>IF(RES_hh_emi!J18=0,0,1000000*RES_hh_emi!J18/RES_hh_num!J18)</f>
        <v>1133.5489713456811</v>
      </c>
      <c r="K18" s="95">
        <f>IF(RES_hh_emi!K18=0,0,1000000*RES_hh_emi!K18/RES_hh_num!K18)</f>
        <v>1064.1771494897253</v>
      </c>
      <c r="L18" s="95">
        <f>IF(RES_hh_emi!L18=0,0,1000000*RES_hh_emi!L18/RES_hh_num!L18)</f>
        <v>1209.6020272236249</v>
      </c>
      <c r="M18" s="95">
        <f>IF(RES_hh_emi!M18=0,0,1000000*RES_hh_emi!M18/RES_hh_num!M18)</f>
        <v>1043.6959323440667</v>
      </c>
      <c r="N18" s="95">
        <f>IF(RES_hh_emi!N18=0,0,1000000*RES_hh_emi!N18/RES_hh_num!N18)</f>
        <v>1185.40312246187</v>
      </c>
      <c r="O18" s="95">
        <f>IF(RES_hh_emi!O18=0,0,1000000*RES_hh_emi!O18/RES_hh_num!O18)</f>
        <v>1179.376496904202</v>
      </c>
      <c r="P18" s="95">
        <f>IF(RES_hh_emi!P18=0,0,1000000*RES_hh_emi!P18/RES_hh_num!P18)</f>
        <v>1147.7465135950688</v>
      </c>
      <c r="Q18" s="95">
        <f>IF(RES_hh_emi!Q18=0,0,1000000*RES_hh_emi!Q18/RES_hh_num!Q18)</f>
        <v>1131.7315836522603</v>
      </c>
    </row>
    <row r="19" spans="1:17" s="28" customFormat="1" ht="12" customHeight="1" x14ac:dyDescent="0.25">
      <c r="A19" s="87" t="s">
        <v>84</v>
      </c>
      <c r="B19" s="95">
        <f>IF(RES_hh_emi!B19=0,0,1000000*RES_hh_emi!B19/RES_hh_num!B19)</f>
        <v>579.4678724697759</v>
      </c>
      <c r="C19" s="95">
        <f>IF(RES_hh_emi!C19=0,0,1000000*RES_hh_emi!C19/RES_hh_num!C19)</f>
        <v>578.05482914837978</v>
      </c>
      <c r="D19" s="95">
        <f>IF(RES_hh_emi!D19=0,0,1000000*RES_hh_emi!D19/RES_hh_num!D19)</f>
        <v>568.02582612864671</v>
      </c>
      <c r="E19" s="95">
        <f>IF(RES_hh_emi!E19=0,0,1000000*RES_hh_emi!E19/RES_hh_num!E19)</f>
        <v>567.0935810092484</v>
      </c>
      <c r="F19" s="95">
        <f>IF(RES_hh_emi!F19=0,0,1000000*RES_hh_emi!F19/RES_hh_num!F19)</f>
        <v>567.02360270732311</v>
      </c>
      <c r="G19" s="95">
        <f>IF(RES_hh_emi!G19=0,0,1000000*RES_hh_emi!G19/RES_hh_num!G19)</f>
        <v>560.34606378335002</v>
      </c>
      <c r="H19" s="95">
        <f>IF(RES_hh_emi!H19=0,0,1000000*RES_hh_emi!H19/RES_hh_num!H19)</f>
        <v>551.46976144656276</v>
      </c>
      <c r="I19" s="95">
        <f>IF(RES_hh_emi!I19=0,0,1000000*RES_hh_emi!I19/RES_hh_num!I19)</f>
        <v>545.05217987170317</v>
      </c>
      <c r="J19" s="95">
        <f>IF(RES_hh_emi!J19=0,0,1000000*RES_hh_emi!J19/RES_hh_num!J19)</f>
        <v>539.85461173580632</v>
      </c>
      <c r="K19" s="95">
        <f>IF(RES_hh_emi!K19=0,0,1000000*RES_hh_emi!K19/RES_hh_num!K19)</f>
        <v>537.64308029299139</v>
      </c>
      <c r="L19" s="95">
        <f>IF(RES_hh_emi!L19=0,0,1000000*RES_hh_emi!L19/RES_hh_num!L19)</f>
        <v>534.62944834280631</v>
      </c>
      <c r="M19" s="95">
        <f>IF(RES_hh_emi!M19=0,0,1000000*RES_hh_emi!M19/RES_hh_num!M19)</f>
        <v>485.73340410877273</v>
      </c>
      <c r="N19" s="95">
        <f>IF(RES_hh_emi!N19=0,0,1000000*RES_hh_emi!N19/RES_hh_num!N19)</f>
        <v>554.3551108990182</v>
      </c>
      <c r="O19" s="95">
        <f>IF(RES_hh_emi!O19=0,0,1000000*RES_hh_emi!O19/RES_hh_num!O19)</f>
        <v>550.08827139338314</v>
      </c>
      <c r="P19" s="95">
        <f>IF(RES_hh_emi!P19=0,0,1000000*RES_hh_emi!P19/RES_hh_num!P19)</f>
        <v>538.65053687911927</v>
      </c>
      <c r="Q19" s="95">
        <f>IF(RES_hh_emi!Q19=0,0,1000000*RES_hh_emi!Q19/RES_hh_num!Q19)</f>
        <v>531.23330482029655</v>
      </c>
    </row>
    <row r="20" spans="1:17" ht="12" customHeight="1" x14ac:dyDescent="0.25">
      <c r="A20" s="87" t="s">
        <v>110</v>
      </c>
      <c r="B20" s="95">
        <f>IF(RES_hh_emi!B20=0,0,1000000*RES_hh_emi!B20/RES_hh_num!B20)</f>
        <v>701.80144073379313</v>
      </c>
      <c r="C20" s="95">
        <f>IF(RES_hh_emi!C20=0,0,1000000*RES_hh_emi!C20/RES_hh_num!C20)</f>
        <v>718.34931704327903</v>
      </c>
      <c r="D20" s="95">
        <f>IF(RES_hh_emi!D20=0,0,1000000*RES_hh_emi!D20/RES_hh_num!D20)</f>
        <v>664.25327993865756</v>
      </c>
      <c r="E20" s="95">
        <f>IF(RES_hh_emi!E20=0,0,1000000*RES_hh_emi!E20/RES_hh_num!E20)</f>
        <v>699.74927024771091</v>
      </c>
      <c r="F20" s="95">
        <f>IF(RES_hh_emi!F20=0,0,1000000*RES_hh_emi!F20/RES_hh_num!F20)</f>
        <v>670.40981516258967</v>
      </c>
      <c r="G20" s="95">
        <f>IF(RES_hh_emi!G20=0,0,1000000*RES_hh_emi!G20/RES_hh_num!G20)</f>
        <v>677.2698268938517</v>
      </c>
      <c r="H20" s="95">
        <f>IF(RES_hh_emi!H20=0,0,1000000*RES_hh_emi!H20/RES_hh_num!H20)</f>
        <v>666.9197539108369</v>
      </c>
      <c r="I20" s="95">
        <f>IF(RES_hh_emi!I20=0,0,1000000*RES_hh_emi!I20/RES_hh_num!I20)</f>
        <v>659.25302032668912</v>
      </c>
      <c r="J20" s="95">
        <f>IF(RES_hh_emi!J20=0,0,1000000*RES_hh_emi!J20/RES_hh_num!J20)</f>
        <v>682.33529327420445</v>
      </c>
      <c r="K20" s="95">
        <f>IF(RES_hh_emi!K20=0,0,1000000*RES_hh_emi!K20/RES_hh_num!K20)</f>
        <v>685.80016217928926</v>
      </c>
      <c r="L20" s="95">
        <f>IF(RES_hh_emi!L20=0,0,1000000*RES_hh_emi!L20/RES_hh_num!L20)</f>
        <v>624.49012550437055</v>
      </c>
      <c r="M20" s="95">
        <f>IF(RES_hh_emi!M20=0,0,1000000*RES_hh_emi!M20/RES_hh_num!M20)</f>
        <v>599.04786763908101</v>
      </c>
      <c r="N20" s="95">
        <f>IF(RES_hh_emi!N20=0,0,1000000*RES_hh_emi!N20/RES_hh_num!N20)</f>
        <v>655.81829814507046</v>
      </c>
      <c r="O20" s="95">
        <f>IF(RES_hh_emi!O20=0,0,1000000*RES_hh_emi!O20/RES_hh_num!O20)</f>
        <v>665.19115589481237</v>
      </c>
      <c r="P20" s="95">
        <f>IF(RES_hh_emi!P20=0,0,1000000*RES_hh_emi!P20/RES_hh_num!P20)</f>
        <v>651.91133246601737</v>
      </c>
      <c r="Q20" s="95">
        <f>IF(RES_hh_emi!Q20=0,0,1000000*RES_hh_emi!Q20/RES_hh_num!Q20)</f>
        <v>643.23977296824501</v>
      </c>
    </row>
    <row r="21" spans="1:17" ht="12" customHeight="1" x14ac:dyDescent="0.25">
      <c r="A21" s="87" t="s">
        <v>109</v>
      </c>
      <c r="B21" s="95">
        <f>IF(RES_hh_emi!B21=0,0,1000000*RES_hh_emi!B21/RES_hh_num!B21)</f>
        <v>500.55489221700054</v>
      </c>
      <c r="C21" s="95">
        <f>IF(RES_hh_emi!C21=0,0,1000000*RES_hh_emi!C21/RES_hh_num!C21)</f>
        <v>486.21994811657112</v>
      </c>
      <c r="D21" s="95">
        <f>IF(RES_hh_emi!D21=0,0,1000000*RES_hh_emi!D21/RES_hh_num!D21)</f>
        <v>490.33796805092413</v>
      </c>
      <c r="E21" s="95">
        <f>IF(RES_hh_emi!E21=0,0,1000000*RES_hh_emi!E21/RES_hh_num!E21)</f>
        <v>478.5064760347845</v>
      </c>
      <c r="F21" s="95">
        <f>IF(RES_hh_emi!F21=0,0,1000000*RES_hh_emi!F21/RES_hh_num!F21)</f>
        <v>483.95595897756493</v>
      </c>
      <c r="G21" s="95">
        <f>IF(RES_hh_emi!G21=0,0,1000000*RES_hh_emi!G21/RES_hh_num!G21)</f>
        <v>478.25670982604635</v>
      </c>
      <c r="H21" s="95">
        <f>IF(RES_hh_emi!H21=0,0,1000000*RES_hh_emi!H21/RES_hh_num!H21)</f>
        <v>473.00218702093605</v>
      </c>
      <c r="I21" s="95">
        <f>IF(RES_hh_emi!I21=0,0,1000000*RES_hh_emi!I21/RES_hh_num!I21)</f>
        <v>461.53451374953232</v>
      </c>
      <c r="J21" s="95">
        <f>IF(RES_hh_emi!J21=0,0,1000000*RES_hh_emi!J21/RES_hh_num!J21)</f>
        <v>460.76710299792819</v>
      </c>
      <c r="K21" s="95">
        <f>IF(RES_hh_emi!K21=0,0,1000000*RES_hh_emi!K21/RES_hh_num!K21)</f>
        <v>467.49272209433553</v>
      </c>
      <c r="L21" s="95">
        <f>IF(RES_hh_emi!L21=0,0,1000000*RES_hh_emi!L21/RES_hh_num!L21)</f>
        <v>451.1757227961628</v>
      </c>
      <c r="M21" s="95">
        <f>IF(RES_hh_emi!M21=0,0,1000000*RES_hh_emi!M21/RES_hh_num!M21)</f>
        <v>411.66268239495901</v>
      </c>
      <c r="N21" s="95">
        <f>IF(RES_hh_emi!N21=0,0,1000000*RES_hh_emi!N21/RES_hh_num!N21)</f>
        <v>473.78945938003619</v>
      </c>
      <c r="O21" s="95">
        <f>IF(RES_hh_emi!O21=0,0,1000000*RES_hh_emi!O21/RES_hh_num!O21)</f>
        <v>470.58689124462444</v>
      </c>
      <c r="P21" s="95">
        <f>IF(RES_hh_emi!P21=0,0,1000000*RES_hh_emi!P21/RES_hh_num!P21)</f>
        <v>461.24800707121517</v>
      </c>
      <c r="Q21" s="95">
        <f>IF(RES_hh_emi!Q21=0,0,1000000*RES_hh_emi!Q21/RES_hh_num!Q21)</f>
        <v>455.37475889353817</v>
      </c>
    </row>
    <row r="22" spans="1:17" ht="12" customHeight="1" x14ac:dyDescent="0.25">
      <c r="A22" s="87" t="s">
        <v>55</v>
      </c>
      <c r="B22" s="95">
        <f>IF(RES_hh_emi!B22=0,0,1000000*RES_hh_emi!B22/RES_hh_num!B22)</f>
        <v>0</v>
      </c>
      <c r="C22" s="95">
        <f>IF(RES_hh_emi!C22=0,0,1000000*RES_hh_emi!C22/RES_hh_num!C22)</f>
        <v>0</v>
      </c>
      <c r="D22" s="95">
        <f>IF(RES_hh_emi!D22=0,0,1000000*RES_hh_emi!D22/RES_hh_num!D22)</f>
        <v>0</v>
      </c>
      <c r="E22" s="95">
        <f>IF(RES_hh_emi!E22=0,0,1000000*RES_hh_emi!E22/RES_hh_num!E22)</f>
        <v>0</v>
      </c>
      <c r="F22" s="95">
        <f>IF(RES_hh_emi!F22=0,0,1000000*RES_hh_emi!F22/RES_hh_num!F22)</f>
        <v>0</v>
      </c>
      <c r="G22" s="95">
        <f>IF(RES_hh_emi!G22=0,0,1000000*RES_hh_emi!G22/RES_hh_num!G22)</f>
        <v>0</v>
      </c>
      <c r="H22" s="95">
        <f>IF(RES_hh_emi!H22=0,0,1000000*RES_hh_emi!H22/RES_hh_num!H22)</f>
        <v>0</v>
      </c>
      <c r="I22" s="95">
        <f>IF(RES_hh_emi!I22=0,0,1000000*RES_hh_emi!I22/RES_hh_num!I22)</f>
        <v>0</v>
      </c>
      <c r="J22" s="95">
        <f>IF(RES_hh_emi!J22=0,0,1000000*RES_hh_emi!J22/RES_hh_num!J22)</f>
        <v>0</v>
      </c>
      <c r="K22" s="95">
        <f>IF(RES_hh_emi!K22=0,0,1000000*RES_hh_emi!K22/RES_hh_num!K22)</f>
        <v>0</v>
      </c>
      <c r="L22" s="95">
        <f>IF(RES_hh_emi!L22=0,0,1000000*RES_hh_emi!L22/RES_hh_num!L22)</f>
        <v>0</v>
      </c>
      <c r="M22" s="95">
        <f>IF(RES_hh_emi!M22=0,0,1000000*RES_hh_emi!M22/RES_hh_num!M22)</f>
        <v>0</v>
      </c>
      <c r="N22" s="95">
        <f>IF(RES_hh_emi!N22=0,0,1000000*RES_hh_emi!N22/RES_hh_num!N22)</f>
        <v>0</v>
      </c>
      <c r="O22" s="95">
        <f>IF(RES_hh_emi!O22=0,0,1000000*RES_hh_emi!O22/RES_hh_num!O22)</f>
        <v>0</v>
      </c>
      <c r="P22" s="95">
        <f>IF(RES_hh_emi!P22=0,0,1000000*RES_hh_emi!P22/RES_hh_num!P22)</f>
        <v>0</v>
      </c>
      <c r="Q22" s="95">
        <f>IF(RES_hh_emi!Q22=0,0,1000000*RES_hh_emi!Q22/RES_hh_num!Q22)</f>
        <v>0</v>
      </c>
    </row>
    <row r="23" spans="1:17" ht="12" customHeight="1" x14ac:dyDescent="0.25">
      <c r="A23" s="87" t="s">
        <v>79</v>
      </c>
      <c r="B23" s="95">
        <f>IF(RES_hh_emi!B23=0,0,1000000*RES_hh_emi!B23/RES_hh_num!B23)</f>
        <v>0</v>
      </c>
      <c r="C23" s="95">
        <f>IF(RES_hh_emi!C23=0,0,1000000*RES_hh_emi!C23/RES_hh_num!C23)</f>
        <v>0</v>
      </c>
      <c r="D23" s="95">
        <f>IF(RES_hh_emi!D23=0,0,1000000*RES_hh_emi!D23/RES_hh_num!D23)</f>
        <v>0</v>
      </c>
      <c r="E23" s="95">
        <f>IF(RES_hh_emi!E23=0,0,1000000*RES_hh_emi!E23/RES_hh_num!E23)</f>
        <v>0</v>
      </c>
      <c r="F23" s="95">
        <f>IF(RES_hh_emi!F23=0,0,1000000*RES_hh_emi!F23/RES_hh_num!F23)</f>
        <v>0</v>
      </c>
      <c r="G23" s="95">
        <f>IF(RES_hh_emi!G23=0,0,1000000*RES_hh_emi!G23/RES_hh_num!G23)</f>
        <v>0</v>
      </c>
      <c r="H23" s="95">
        <f>IF(RES_hh_emi!H23=0,0,1000000*RES_hh_emi!H23/RES_hh_num!H23)</f>
        <v>0</v>
      </c>
      <c r="I23" s="95">
        <f>IF(RES_hh_emi!I23=0,0,1000000*RES_hh_emi!I23/RES_hh_num!I23)</f>
        <v>0</v>
      </c>
      <c r="J23" s="95">
        <f>IF(RES_hh_emi!J23=0,0,1000000*RES_hh_emi!J23/RES_hh_num!J23)</f>
        <v>0</v>
      </c>
      <c r="K23" s="95">
        <f>IF(RES_hh_emi!K23=0,0,1000000*RES_hh_emi!K23/RES_hh_num!K23)</f>
        <v>0</v>
      </c>
      <c r="L23" s="95">
        <f>IF(RES_hh_emi!L23=0,0,1000000*RES_hh_emi!L23/RES_hh_num!L23)</f>
        <v>0</v>
      </c>
      <c r="M23" s="95">
        <f>IF(RES_hh_emi!M23=0,0,1000000*RES_hh_emi!M23/RES_hh_num!M23)</f>
        <v>0</v>
      </c>
      <c r="N23" s="95">
        <f>IF(RES_hh_emi!N23=0,0,1000000*RES_hh_emi!N23/RES_hh_num!N23)</f>
        <v>0</v>
      </c>
      <c r="O23" s="95">
        <f>IF(RES_hh_emi!O23=0,0,1000000*RES_hh_emi!O23/RES_hh_num!O23)</f>
        <v>0</v>
      </c>
      <c r="P23" s="95">
        <f>IF(RES_hh_emi!P23=0,0,1000000*RES_hh_emi!P23/RES_hh_num!P23)</f>
        <v>0</v>
      </c>
      <c r="Q23" s="95">
        <f>IF(RES_hh_emi!Q23=0,0,1000000*RES_hh_emi!Q23/RES_hh_num!Q23)</f>
        <v>0</v>
      </c>
    </row>
    <row r="24" spans="1:17" ht="12" customHeight="1" x14ac:dyDescent="0.25">
      <c r="A24" s="87" t="s">
        <v>61</v>
      </c>
      <c r="B24" s="95">
        <f>IF(RES_hh_emi!B24=0,0,1000000*RES_hh_emi!B24/RES_hh_num!B24)</f>
        <v>0</v>
      </c>
      <c r="C24" s="95">
        <f>IF(RES_hh_emi!C24=0,0,1000000*RES_hh_emi!C24/RES_hh_num!C24)</f>
        <v>0</v>
      </c>
      <c r="D24" s="95">
        <f>IF(RES_hh_emi!D24=0,0,1000000*RES_hh_emi!D24/RES_hh_num!D24)</f>
        <v>0</v>
      </c>
      <c r="E24" s="95">
        <f>IF(RES_hh_emi!E24=0,0,1000000*RES_hh_emi!E24/RES_hh_num!E24)</f>
        <v>0</v>
      </c>
      <c r="F24" s="95">
        <f>IF(RES_hh_emi!F24=0,0,1000000*RES_hh_emi!F24/RES_hh_num!F24)</f>
        <v>0</v>
      </c>
      <c r="G24" s="95">
        <f>IF(RES_hh_emi!G24=0,0,1000000*RES_hh_emi!G24/RES_hh_num!G24)</f>
        <v>0</v>
      </c>
      <c r="H24" s="95">
        <f>IF(RES_hh_emi!H24=0,0,1000000*RES_hh_emi!H24/RES_hh_num!H24)</f>
        <v>0</v>
      </c>
      <c r="I24" s="95">
        <f>IF(RES_hh_emi!I24=0,0,1000000*RES_hh_emi!I24/RES_hh_num!I24)</f>
        <v>0</v>
      </c>
      <c r="J24" s="95">
        <f>IF(RES_hh_emi!J24=0,0,1000000*RES_hh_emi!J24/RES_hh_num!J24)</f>
        <v>0</v>
      </c>
      <c r="K24" s="95">
        <f>IF(RES_hh_emi!K24=0,0,1000000*RES_hh_emi!K24/RES_hh_num!K24)</f>
        <v>0</v>
      </c>
      <c r="L24" s="95">
        <f>IF(RES_hh_emi!L24=0,0,1000000*RES_hh_emi!L24/RES_hh_num!L24)</f>
        <v>0</v>
      </c>
      <c r="M24" s="95">
        <f>IF(RES_hh_emi!M24=0,0,1000000*RES_hh_emi!M24/RES_hh_num!M24)</f>
        <v>0</v>
      </c>
      <c r="N24" s="95">
        <f>IF(RES_hh_emi!N24=0,0,1000000*RES_hh_emi!N24/RES_hh_num!N24)</f>
        <v>0</v>
      </c>
      <c r="O24" s="95">
        <f>IF(RES_hh_emi!O24=0,0,1000000*RES_hh_emi!O24/RES_hh_num!O24)</f>
        <v>0</v>
      </c>
      <c r="P24" s="95">
        <f>IF(RES_hh_emi!P24=0,0,1000000*RES_hh_emi!P24/RES_hh_num!P24)</f>
        <v>0</v>
      </c>
      <c r="Q24" s="95">
        <f>IF(RES_hh_emi!Q24=0,0,1000000*RES_hh_emi!Q24/RES_hh_num!Q24)</f>
        <v>0</v>
      </c>
    </row>
    <row r="25" spans="1:17" ht="12" customHeight="1" x14ac:dyDescent="0.25">
      <c r="A25" s="51" t="s">
        <v>60</v>
      </c>
      <c r="B25" s="22">
        <f>IF(RES_hh_emi!B25=0,0,1000000*RES_hh_emi!B25/RES_hh_num!B25)</f>
        <v>0</v>
      </c>
      <c r="C25" s="22">
        <f>IF(RES_hh_emi!C25=0,0,1000000*RES_hh_emi!C25/RES_hh_num!C25)</f>
        <v>0</v>
      </c>
      <c r="D25" s="22">
        <f>IF(RES_hh_emi!D25=0,0,1000000*RES_hh_emi!D25/RES_hh_num!D25)</f>
        <v>0</v>
      </c>
      <c r="E25" s="22">
        <f>IF(RES_hh_emi!E25=0,0,1000000*RES_hh_emi!E25/RES_hh_num!E25)</f>
        <v>0</v>
      </c>
      <c r="F25" s="22">
        <f>IF(RES_hh_emi!F25=0,0,1000000*RES_hh_emi!F25/RES_hh_num!F25)</f>
        <v>0</v>
      </c>
      <c r="G25" s="22">
        <f>IF(RES_hh_emi!G25=0,0,1000000*RES_hh_emi!G25/RES_hh_num!G25)</f>
        <v>0</v>
      </c>
      <c r="H25" s="22">
        <f>IF(RES_hh_emi!H25=0,0,1000000*RES_hh_emi!H25/RES_hh_num!H25)</f>
        <v>0</v>
      </c>
      <c r="I25" s="22">
        <f>IF(RES_hh_emi!I25=0,0,1000000*RES_hh_emi!I25/RES_hh_num!I25)</f>
        <v>0</v>
      </c>
      <c r="J25" s="22">
        <f>IF(RES_hh_emi!J25=0,0,1000000*RES_hh_emi!J25/RES_hh_num!J25)</f>
        <v>0</v>
      </c>
      <c r="K25" s="22">
        <f>IF(RES_hh_emi!K25=0,0,1000000*RES_hh_emi!K25/RES_hh_num!K25)</f>
        <v>0</v>
      </c>
      <c r="L25" s="22">
        <f>IF(RES_hh_emi!L25=0,0,1000000*RES_hh_emi!L25/RES_hh_num!L25)</f>
        <v>0</v>
      </c>
      <c r="M25" s="22">
        <f>IF(RES_hh_emi!M25=0,0,1000000*RES_hh_emi!M25/RES_hh_num!M25)</f>
        <v>0</v>
      </c>
      <c r="N25" s="22">
        <f>IF(RES_hh_emi!N25=0,0,1000000*RES_hh_emi!N25/RES_hh_num!N25)</f>
        <v>0</v>
      </c>
      <c r="O25" s="22">
        <f>IF(RES_hh_emi!O25=0,0,1000000*RES_hh_emi!O25/RES_hh_num!O25)</f>
        <v>0</v>
      </c>
      <c r="P25" s="22">
        <f>IF(RES_hh_emi!P25=0,0,1000000*RES_hh_emi!P25/RES_hh_num!P25)</f>
        <v>0</v>
      </c>
      <c r="Q25" s="22">
        <f>IF(RES_hh_emi!Q25=0,0,1000000*RES_hh_emi!Q25/RES_hh_num!Q25)</f>
        <v>0</v>
      </c>
    </row>
    <row r="26" spans="1:17" ht="12" customHeight="1" x14ac:dyDescent="0.25">
      <c r="A26" s="49" t="s">
        <v>59</v>
      </c>
      <c r="B26" s="18">
        <f>IF(RES_hh_emi!B26=0,0,1000000*RES_hh_emi!B26/RES_hh_num!B26)</f>
        <v>0</v>
      </c>
      <c r="C26" s="18">
        <f>IF(RES_hh_emi!C26=0,0,1000000*RES_hh_emi!C26/RES_hh_num!C26)</f>
        <v>0</v>
      </c>
      <c r="D26" s="18">
        <f>IF(RES_hh_emi!D26=0,0,1000000*RES_hh_emi!D26/RES_hh_num!D26)</f>
        <v>0</v>
      </c>
      <c r="E26" s="18">
        <f>IF(RES_hh_emi!E26=0,0,1000000*RES_hh_emi!E26/RES_hh_num!E26)</f>
        <v>0</v>
      </c>
      <c r="F26" s="18">
        <f>IF(RES_hh_emi!F26=0,0,1000000*RES_hh_emi!F26/RES_hh_num!F26)</f>
        <v>0</v>
      </c>
      <c r="G26" s="18">
        <f>IF(RES_hh_emi!G26=0,0,1000000*RES_hh_emi!G26/RES_hh_num!G26)</f>
        <v>0</v>
      </c>
      <c r="H26" s="18">
        <f>IF(RES_hh_emi!H26=0,0,1000000*RES_hh_emi!H26/RES_hh_num!H26)</f>
        <v>0</v>
      </c>
      <c r="I26" s="18">
        <f>IF(RES_hh_emi!I26=0,0,1000000*RES_hh_emi!I26/RES_hh_num!I26)</f>
        <v>0</v>
      </c>
      <c r="J26" s="18">
        <f>IF(RES_hh_emi!J26=0,0,1000000*RES_hh_emi!J26/RES_hh_num!J26)</f>
        <v>0</v>
      </c>
      <c r="K26" s="18">
        <f>IF(RES_hh_emi!K26=0,0,1000000*RES_hh_emi!K26/RES_hh_num!K26)</f>
        <v>0</v>
      </c>
      <c r="L26" s="18">
        <f>IF(RES_hh_emi!L26=0,0,1000000*RES_hh_emi!L26/RES_hh_num!L26)</f>
        <v>0</v>
      </c>
      <c r="M26" s="18">
        <f>IF(RES_hh_emi!M26=0,0,1000000*RES_hh_emi!M26/RES_hh_num!M26)</f>
        <v>0</v>
      </c>
      <c r="N26" s="18">
        <f>IF(RES_hh_emi!N26=0,0,1000000*RES_hh_emi!N26/RES_hh_num!N26)</f>
        <v>0</v>
      </c>
      <c r="O26" s="18">
        <f>IF(RES_hh_emi!O26=0,0,1000000*RES_hh_emi!O26/RES_hh_num!O26)</f>
        <v>0</v>
      </c>
      <c r="P26" s="18">
        <f>IF(RES_hh_emi!P26=0,0,1000000*RES_hh_emi!P26/RES_hh_num!P26)</f>
        <v>0</v>
      </c>
      <c r="Q26" s="18">
        <f>IF(RES_hh_emi!Q26=0,0,1000000*RES_hh_emi!Q26/RES_hh_num!Q26)</f>
        <v>0</v>
      </c>
    </row>
    <row r="27" spans="1:17" ht="12.95" customHeight="1" x14ac:dyDescent="0.25">
      <c r="A27" s="89" t="s">
        <v>62</v>
      </c>
      <c r="B27" s="96">
        <f>IF(RES_hh_emi!B27=0,0,1000000*RES_hh_emi!B27/RES_hh_num!B27)</f>
        <v>157.74311981769276</v>
      </c>
      <c r="C27" s="96">
        <f>IF(RES_hh_emi!C27=0,0,1000000*RES_hh_emi!C27/RES_hh_num!C27)</f>
        <v>151.99959937095008</v>
      </c>
      <c r="D27" s="96">
        <f>IF(RES_hh_emi!D27=0,0,1000000*RES_hh_emi!D27/RES_hh_num!D27)</f>
        <v>156.58717076546742</v>
      </c>
      <c r="E27" s="96">
        <f>IF(RES_hh_emi!E27=0,0,1000000*RES_hh_emi!E27/RES_hh_num!E27)</f>
        <v>152.55567185709123</v>
      </c>
      <c r="F27" s="96">
        <f>IF(RES_hh_emi!F27=0,0,1000000*RES_hh_emi!F27/RES_hh_num!F27)</f>
        <v>161.02450571088673</v>
      </c>
      <c r="G27" s="96">
        <f>IF(RES_hh_emi!G27=0,0,1000000*RES_hh_emi!G27/RES_hh_num!G27)</f>
        <v>161.04900947310168</v>
      </c>
      <c r="H27" s="96">
        <f>IF(RES_hh_emi!H27=0,0,1000000*RES_hh_emi!H27/RES_hh_num!H27)</f>
        <v>161.43901557386366</v>
      </c>
      <c r="I27" s="96">
        <f>IF(RES_hh_emi!I27=0,0,1000000*RES_hh_emi!I27/RES_hh_num!I27)</f>
        <v>159.820881490842</v>
      </c>
      <c r="J27" s="96">
        <f>IF(RES_hh_emi!J27=0,0,1000000*RES_hh_emi!J27/RES_hh_num!J27)</f>
        <v>160.43311943838648</v>
      </c>
      <c r="K27" s="96">
        <f>IF(RES_hh_emi!K27=0,0,1000000*RES_hh_emi!K27/RES_hh_num!K27)</f>
        <v>164.72472018209388</v>
      </c>
      <c r="L27" s="96">
        <f>IF(RES_hh_emi!L27=0,0,1000000*RES_hh_emi!L27/RES_hh_num!L27)</f>
        <v>162.03904286832736</v>
      </c>
      <c r="M27" s="96">
        <f>IF(RES_hh_emi!M27=0,0,1000000*RES_hh_emi!M27/RES_hh_num!M27)</f>
        <v>153.43805608296151</v>
      </c>
      <c r="N27" s="96">
        <f>IF(RES_hh_emi!N27=0,0,1000000*RES_hh_emi!N27/RES_hh_num!N27)</f>
        <v>160.64915519387432</v>
      </c>
      <c r="O27" s="96">
        <f>IF(RES_hh_emi!O27=0,0,1000000*RES_hh_emi!O27/RES_hh_num!O27)</f>
        <v>155.84654730955066</v>
      </c>
      <c r="P27" s="96">
        <f>IF(RES_hh_emi!P27=0,0,1000000*RES_hh_emi!P27/RES_hh_num!P27)</f>
        <v>143.11713283190147</v>
      </c>
      <c r="Q27" s="96">
        <f>IF(RES_hh_emi!Q27=0,0,1000000*RES_hh_emi!Q27/RES_hh_num!Q27)</f>
        <v>139.92015967744823</v>
      </c>
    </row>
    <row r="28" spans="1:17" ht="12" customHeight="1" x14ac:dyDescent="0.25">
      <c r="A28" s="87" t="s">
        <v>58</v>
      </c>
      <c r="B28" s="95">
        <f>IF(RES_hh_emi!B28=0,0,1000000*RES_hh_emi!B28/RES_hh_num!B28)</f>
        <v>0</v>
      </c>
      <c r="C28" s="95">
        <f>IF(RES_hh_emi!C28=0,0,1000000*RES_hh_emi!C28/RES_hh_num!C28)</f>
        <v>0</v>
      </c>
      <c r="D28" s="95">
        <f>IF(RES_hh_emi!D28=0,0,1000000*RES_hh_emi!D28/RES_hh_num!D28)</f>
        <v>0</v>
      </c>
      <c r="E28" s="95">
        <f>IF(RES_hh_emi!E28=0,0,1000000*RES_hh_emi!E28/RES_hh_num!E28)</f>
        <v>0</v>
      </c>
      <c r="F28" s="95">
        <f>IF(RES_hh_emi!F28=0,0,1000000*RES_hh_emi!F28/RES_hh_num!F28)</f>
        <v>0</v>
      </c>
      <c r="G28" s="95">
        <f>IF(RES_hh_emi!G28=0,0,1000000*RES_hh_emi!G28/RES_hh_num!G28)</f>
        <v>0</v>
      </c>
      <c r="H28" s="95">
        <f>IF(RES_hh_emi!H28=0,0,1000000*RES_hh_emi!H28/RES_hh_num!H28)</f>
        <v>0</v>
      </c>
      <c r="I28" s="95">
        <f>IF(RES_hh_emi!I28=0,0,1000000*RES_hh_emi!I28/RES_hh_num!I28)</f>
        <v>0</v>
      </c>
      <c r="J28" s="95">
        <f>IF(RES_hh_emi!J28=0,0,1000000*RES_hh_emi!J28/RES_hh_num!J28)</f>
        <v>0</v>
      </c>
      <c r="K28" s="95">
        <f>IF(RES_hh_emi!K28=0,0,1000000*RES_hh_emi!K28/RES_hh_num!K28)</f>
        <v>0</v>
      </c>
      <c r="L28" s="95">
        <f>IF(RES_hh_emi!L28=0,0,1000000*RES_hh_emi!L28/RES_hh_num!L28)</f>
        <v>0</v>
      </c>
      <c r="M28" s="95">
        <f>IF(RES_hh_emi!M28=0,0,1000000*RES_hh_emi!M28/RES_hh_num!M28)</f>
        <v>0</v>
      </c>
      <c r="N28" s="95">
        <f>IF(RES_hh_emi!N28=0,0,1000000*RES_hh_emi!N28/RES_hh_num!N28)</f>
        <v>0</v>
      </c>
      <c r="O28" s="95">
        <f>IF(RES_hh_emi!O28=0,0,1000000*RES_hh_emi!O28/RES_hh_num!O28)</f>
        <v>0</v>
      </c>
      <c r="P28" s="95">
        <f>IF(RES_hh_emi!P28=0,0,1000000*RES_hh_emi!P28/RES_hh_num!P28)</f>
        <v>0</v>
      </c>
      <c r="Q28" s="95">
        <f>IF(RES_hh_emi!Q28=0,0,1000000*RES_hh_emi!Q28/RES_hh_num!Q28)</f>
        <v>0</v>
      </c>
    </row>
    <row r="29" spans="1:17" s="28" customFormat="1" ht="12" customHeight="1" x14ac:dyDescent="0.25">
      <c r="A29" s="87" t="s">
        <v>84</v>
      </c>
      <c r="B29" s="95">
        <f>IF(RES_hh_emi!B29=0,0,1000000*RES_hh_emi!B29/RES_hh_num!B29)</f>
        <v>397.86472654182069</v>
      </c>
      <c r="C29" s="95">
        <f>IF(RES_hh_emi!C29=0,0,1000000*RES_hh_emi!C29/RES_hh_num!C29)</f>
        <v>392.53277394146443</v>
      </c>
      <c r="D29" s="95">
        <f>IF(RES_hh_emi!D29=0,0,1000000*RES_hh_emi!D29/RES_hh_num!D29)</f>
        <v>390.99496134976539</v>
      </c>
      <c r="E29" s="95">
        <f>IF(RES_hh_emi!E29=0,0,1000000*RES_hh_emi!E29/RES_hh_num!E29)</f>
        <v>385.45497907337824</v>
      </c>
      <c r="F29" s="95">
        <f>IF(RES_hh_emi!F29=0,0,1000000*RES_hh_emi!F29/RES_hh_num!F29)</f>
        <v>395.7500097840728</v>
      </c>
      <c r="G29" s="95">
        <f>IF(RES_hh_emi!G29=0,0,1000000*RES_hh_emi!G29/RES_hh_num!G29)</f>
        <v>387.44936450835729</v>
      </c>
      <c r="H29" s="95">
        <f>IF(RES_hh_emi!H29=0,0,1000000*RES_hh_emi!H29/RES_hh_num!H29)</f>
        <v>384.0123243252043</v>
      </c>
      <c r="I29" s="95">
        <f>IF(RES_hh_emi!I29=0,0,1000000*RES_hh_emi!I29/RES_hh_num!I29)</f>
        <v>386.2510355383626</v>
      </c>
      <c r="J29" s="95">
        <f>IF(RES_hh_emi!J29=0,0,1000000*RES_hh_emi!J29/RES_hh_num!J29)</f>
        <v>383.78134766921994</v>
      </c>
      <c r="K29" s="95">
        <f>IF(RES_hh_emi!K29=0,0,1000000*RES_hh_emi!K29/RES_hh_num!K29)</f>
        <v>379.62308519490409</v>
      </c>
      <c r="L29" s="95">
        <f>IF(RES_hh_emi!L29=0,0,1000000*RES_hh_emi!L29/RES_hh_num!L29)</f>
        <v>390.35223621645429</v>
      </c>
      <c r="M29" s="95">
        <f>IF(RES_hh_emi!M29=0,0,1000000*RES_hh_emi!M29/RES_hh_num!M29)</f>
        <v>366.20809197026904</v>
      </c>
      <c r="N29" s="95">
        <f>IF(RES_hh_emi!N29=0,0,1000000*RES_hh_emi!N29/RES_hh_num!N29)</f>
        <v>378.21426828812815</v>
      </c>
      <c r="O29" s="95">
        <f>IF(RES_hh_emi!O29=0,0,1000000*RES_hh_emi!O29/RES_hh_num!O29)</f>
        <v>378.3541288737427</v>
      </c>
      <c r="P29" s="95">
        <f>IF(RES_hh_emi!P29=0,0,1000000*RES_hh_emi!P29/RES_hh_num!P29)</f>
        <v>377.15880300721545</v>
      </c>
      <c r="Q29" s="95">
        <f>IF(RES_hh_emi!Q29=0,0,1000000*RES_hh_emi!Q29/RES_hh_num!Q29)</f>
        <v>371.93856708216947</v>
      </c>
    </row>
    <row r="30" spans="1:17" ht="12" customHeight="1" x14ac:dyDescent="0.25">
      <c r="A30" s="87" t="s">
        <v>109</v>
      </c>
      <c r="B30" s="95">
        <f>IF(RES_hh_emi!B30=0,0,1000000*RES_hh_emi!B30/RES_hh_num!B30)</f>
        <v>328.74336634667515</v>
      </c>
      <c r="C30" s="95">
        <f>IF(RES_hh_emi!C30=0,0,1000000*RES_hh_emi!C30/RES_hh_num!C30)</f>
        <v>323.82778144951772</v>
      </c>
      <c r="D30" s="95">
        <f>IF(RES_hh_emi!D30=0,0,1000000*RES_hh_emi!D30/RES_hh_num!D30)</f>
        <v>323.04542592132412</v>
      </c>
      <c r="E30" s="95">
        <f>IF(RES_hh_emi!E30=0,0,1000000*RES_hh_emi!E30/RES_hh_num!E30)</f>
        <v>323.99592665745598</v>
      </c>
      <c r="F30" s="95">
        <f>IF(RES_hh_emi!F30=0,0,1000000*RES_hh_emi!F30/RES_hh_num!F30)</f>
        <v>320.7460741335222</v>
      </c>
      <c r="G30" s="95">
        <f>IF(RES_hh_emi!G30=0,0,1000000*RES_hh_emi!G30/RES_hh_num!G30)</f>
        <v>319.86286016429034</v>
      </c>
      <c r="H30" s="95">
        <f>IF(RES_hh_emi!H30=0,0,1000000*RES_hh_emi!H30/RES_hh_num!H30)</f>
        <v>318.63062119832506</v>
      </c>
      <c r="I30" s="95">
        <f>IF(RES_hh_emi!I30=0,0,1000000*RES_hh_emi!I30/RES_hh_num!I30)</f>
        <v>317.26919895881031</v>
      </c>
      <c r="J30" s="95">
        <f>IF(RES_hh_emi!J30=0,0,1000000*RES_hh_emi!J30/RES_hh_num!J30)</f>
        <v>316.83466776010687</v>
      </c>
      <c r="K30" s="95">
        <f>IF(RES_hh_emi!K30=0,0,1000000*RES_hh_emi!K30/RES_hh_num!K30)</f>
        <v>318.59946271177932</v>
      </c>
      <c r="L30" s="95">
        <f>IF(RES_hh_emi!L30=0,0,1000000*RES_hh_emi!L30/RES_hh_num!L30)</f>
        <v>312.57787644706656</v>
      </c>
      <c r="M30" s="95">
        <f>IF(RES_hh_emi!M30=0,0,1000000*RES_hh_emi!M30/RES_hh_num!M30)</f>
        <v>302.18673024630158</v>
      </c>
      <c r="N30" s="95">
        <f>IF(RES_hh_emi!N30=0,0,1000000*RES_hh_emi!N30/RES_hh_num!N30)</f>
        <v>311.94392220853229</v>
      </c>
      <c r="O30" s="95">
        <f>IF(RES_hh_emi!O30=0,0,1000000*RES_hh_emi!O30/RES_hh_num!O30)</f>
        <v>311.89732746789599</v>
      </c>
      <c r="P30" s="95">
        <f>IF(RES_hh_emi!P30=0,0,1000000*RES_hh_emi!P30/RES_hh_num!P30)</f>
        <v>310.70684102726034</v>
      </c>
      <c r="Q30" s="95">
        <f>IF(RES_hh_emi!Q30=0,0,1000000*RES_hh_emi!Q30/RES_hh_num!Q30)</f>
        <v>306.26859788132896</v>
      </c>
    </row>
    <row r="31" spans="1:17" ht="12" customHeight="1" x14ac:dyDescent="0.25">
      <c r="A31" s="87" t="s">
        <v>55</v>
      </c>
      <c r="B31" s="95">
        <f>IF(RES_hh_emi!B31=0,0,1000000*RES_hh_emi!B31/RES_hh_num!B31)</f>
        <v>0</v>
      </c>
      <c r="C31" s="95">
        <f>IF(RES_hh_emi!C31=0,0,1000000*RES_hh_emi!C31/RES_hh_num!C31)</f>
        <v>0</v>
      </c>
      <c r="D31" s="95">
        <f>IF(RES_hh_emi!D31=0,0,1000000*RES_hh_emi!D31/RES_hh_num!D31)</f>
        <v>0</v>
      </c>
      <c r="E31" s="95">
        <f>IF(RES_hh_emi!E31=0,0,1000000*RES_hh_emi!E31/RES_hh_num!E31)</f>
        <v>0</v>
      </c>
      <c r="F31" s="95">
        <f>IF(RES_hh_emi!F31=0,0,1000000*RES_hh_emi!F31/RES_hh_num!F31)</f>
        <v>0</v>
      </c>
      <c r="G31" s="95">
        <f>IF(RES_hh_emi!G31=0,0,1000000*RES_hh_emi!G31/RES_hh_num!G31)</f>
        <v>0</v>
      </c>
      <c r="H31" s="95">
        <f>IF(RES_hh_emi!H31=0,0,1000000*RES_hh_emi!H31/RES_hh_num!H31)</f>
        <v>0</v>
      </c>
      <c r="I31" s="95">
        <f>IF(RES_hh_emi!I31=0,0,1000000*RES_hh_emi!I31/RES_hh_num!I31)</f>
        <v>0</v>
      </c>
      <c r="J31" s="95">
        <f>IF(RES_hh_emi!J31=0,0,1000000*RES_hh_emi!J31/RES_hh_num!J31)</f>
        <v>0</v>
      </c>
      <c r="K31" s="95">
        <f>IF(RES_hh_emi!K31=0,0,1000000*RES_hh_emi!K31/RES_hh_num!K31)</f>
        <v>0</v>
      </c>
      <c r="L31" s="95">
        <f>IF(RES_hh_emi!L31=0,0,1000000*RES_hh_emi!L31/RES_hh_num!L31)</f>
        <v>0</v>
      </c>
      <c r="M31" s="95">
        <f>IF(RES_hh_emi!M31=0,0,1000000*RES_hh_emi!M31/RES_hh_num!M31)</f>
        <v>0</v>
      </c>
      <c r="N31" s="95">
        <f>IF(RES_hh_emi!N31=0,0,1000000*RES_hh_emi!N31/RES_hh_num!N31)</f>
        <v>0</v>
      </c>
      <c r="O31" s="95">
        <f>IF(RES_hh_emi!O31=0,0,1000000*RES_hh_emi!O31/RES_hh_num!O31)</f>
        <v>0</v>
      </c>
      <c r="P31" s="95">
        <f>IF(RES_hh_emi!P31=0,0,1000000*RES_hh_emi!P31/RES_hh_num!P31)</f>
        <v>0</v>
      </c>
      <c r="Q31" s="95">
        <f>IF(RES_hh_emi!Q31=0,0,1000000*RES_hh_emi!Q31/RES_hh_num!Q31)</f>
        <v>0</v>
      </c>
    </row>
    <row r="32" spans="1:17" ht="12" customHeight="1" x14ac:dyDescent="0.25">
      <c r="A32" s="49" t="s">
        <v>60</v>
      </c>
      <c r="B32" s="18">
        <f>IF(RES_hh_emi!B32=0,0,1000000*RES_hh_emi!B32/RES_hh_num!B32)</f>
        <v>0</v>
      </c>
      <c r="C32" s="18">
        <f>IF(RES_hh_emi!C32=0,0,1000000*RES_hh_emi!C32/RES_hh_num!C32)</f>
        <v>0</v>
      </c>
      <c r="D32" s="18">
        <f>IF(RES_hh_emi!D32=0,0,1000000*RES_hh_emi!D32/RES_hh_num!D32)</f>
        <v>0</v>
      </c>
      <c r="E32" s="18">
        <f>IF(RES_hh_emi!E32=0,0,1000000*RES_hh_emi!E32/RES_hh_num!E32)</f>
        <v>0</v>
      </c>
      <c r="F32" s="18">
        <f>IF(RES_hh_emi!F32=0,0,1000000*RES_hh_emi!F32/RES_hh_num!F32)</f>
        <v>0</v>
      </c>
      <c r="G32" s="18">
        <f>IF(RES_hh_emi!G32=0,0,1000000*RES_hh_emi!G32/RES_hh_num!G32)</f>
        <v>0</v>
      </c>
      <c r="H32" s="18">
        <f>IF(RES_hh_emi!H32=0,0,1000000*RES_hh_emi!H32/RES_hh_num!H32)</f>
        <v>0</v>
      </c>
      <c r="I32" s="18">
        <f>IF(RES_hh_emi!I32=0,0,1000000*RES_hh_emi!I32/RES_hh_num!I32)</f>
        <v>0</v>
      </c>
      <c r="J32" s="18">
        <f>IF(RES_hh_emi!J32=0,0,1000000*RES_hh_emi!J32/RES_hh_num!J32)</f>
        <v>0</v>
      </c>
      <c r="K32" s="18">
        <f>IF(RES_hh_emi!K32=0,0,1000000*RES_hh_emi!K32/RES_hh_num!K32)</f>
        <v>0</v>
      </c>
      <c r="L32" s="18">
        <f>IF(RES_hh_emi!L32=0,0,1000000*RES_hh_emi!L32/RES_hh_num!L32)</f>
        <v>0</v>
      </c>
      <c r="M32" s="18">
        <f>IF(RES_hh_emi!M32=0,0,1000000*RES_hh_emi!M32/RES_hh_num!M32)</f>
        <v>0</v>
      </c>
      <c r="N32" s="18">
        <f>IF(RES_hh_emi!N32=0,0,1000000*RES_hh_emi!N32/RES_hh_num!N32)</f>
        <v>0</v>
      </c>
      <c r="O32" s="18">
        <f>IF(RES_hh_emi!O32=0,0,1000000*RES_hh_emi!O32/RES_hh_num!O32)</f>
        <v>0</v>
      </c>
      <c r="P32" s="18">
        <f>IF(RES_hh_emi!P32=0,0,1000000*RES_hh_emi!P32/RES_hh_num!P32)</f>
        <v>0</v>
      </c>
      <c r="Q32" s="18">
        <f>IF(RES_hh_emi!Q32=0,0,1000000*RES_hh_emi!Q32/RES_hh_num!Q32)</f>
        <v>0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232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125</v>
      </c>
      <c r="B3" s="100">
        <f>IF(RES_hh_fech!B3=0,0,RES_hh_fech!B3/RES_summary!B$19)</f>
        <v>183.91334967975675</v>
      </c>
      <c r="C3" s="100">
        <f>IF(RES_hh_fech!C3=0,0,RES_hh_fech!C3/RES_summary!C$19)</f>
        <v>192.09041431017022</v>
      </c>
      <c r="D3" s="100">
        <f>IF(RES_hh_fech!D3=0,0,RES_hh_fech!D3/RES_summary!D$19)</f>
        <v>181.4157527260507</v>
      </c>
      <c r="E3" s="100">
        <f>IF(RES_hh_fech!E3=0,0,RES_hh_fech!E3/RES_summary!E$19)</f>
        <v>185.9158737154778</v>
      </c>
      <c r="F3" s="100">
        <f>IF(RES_hh_fech!F3=0,0,RES_hh_fech!F3/RES_summary!F$19)</f>
        <v>190.74075089925722</v>
      </c>
      <c r="G3" s="100">
        <f>IF(RES_hh_fech!G3=0,0,RES_hh_fech!G3/RES_summary!G$19)</f>
        <v>184.0088614171911</v>
      </c>
      <c r="H3" s="100">
        <f>IF(RES_hh_fech!H3=0,0,RES_hh_fech!H3/RES_summary!H$19)</f>
        <v>175.09154005157157</v>
      </c>
      <c r="I3" s="100">
        <f>IF(RES_hh_fech!I3=0,0,RES_hh_fech!I3/RES_summary!I$19)</f>
        <v>156.70487280449359</v>
      </c>
      <c r="J3" s="100">
        <f>IF(RES_hh_fech!J3=0,0,RES_hh_fech!J3/RES_summary!J$19)</f>
        <v>166.66110899934472</v>
      </c>
      <c r="K3" s="100">
        <f>IF(RES_hh_fech!K3=0,0,RES_hh_fech!K3/RES_summary!K$19)</f>
        <v>160.49022612542115</v>
      </c>
      <c r="L3" s="100">
        <f>IF(RES_hh_fech!L3=0,0,RES_hh_fech!L3/RES_summary!L$19)</f>
        <v>162.55771890551435</v>
      </c>
      <c r="M3" s="100">
        <f>IF(RES_hh_fech!M3=0,0,RES_hh_fech!M3/RES_summary!M$19)</f>
        <v>129.67674672646041</v>
      </c>
      <c r="N3" s="100">
        <f>IF(RES_hh_fech!N3=0,0,RES_hh_fech!N3/RES_summary!N$19)</f>
        <v>145.06091779129721</v>
      </c>
      <c r="O3" s="100">
        <f>IF(RES_hh_fech!O3=0,0,RES_hh_fech!O3/RES_summary!O$19)</f>
        <v>151.2081250569546</v>
      </c>
      <c r="P3" s="100">
        <f>IF(RES_hh_fech!P3=0,0,RES_hh_fech!P3/RES_summary!P$19)</f>
        <v>120.52162850207993</v>
      </c>
      <c r="Q3" s="100">
        <f>IF(RES_hh_fech!Q3=0,0,RES_hh_fech!Q3/RES_summary!Q$19)</f>
        <v>124.39604479336084</v>
      </c>
    </row>
    <row r="4" spans="1:17" ht="12.95" customHeight="1" x14ac:dyDescent="0.25">
      <c r="A4" s="89" t="s">
        <v>65</v>
      </c>
      <c r="B4" s="96">
        <f>IF(RES_hh_fech!B4=0,0,RES_hh_fech!B4/RES_summary!B$19)</f>
        <v>141.86058162498077</v>
      </c>
      <c r="C4" s="96">
        <f>IF(RES_hh_fech!C4=0,0,RES_hh_fech!C4/RES_summary!C$19)</f>
        <v>150.3557996483749</v>
      </c>
      <c r="D4" s="96">
        <f>IF(RES_hh_fech!D4=0,0,RES_hh_fech!D4/RES_summary!D$19)</f>
        <v>140.09757389527331</v>
      </c>
      <c r="E4" s="96">
        <f>IF(RES_hh_fech!E4=0,0,RES_hh_fech!E4/RES_summary!E$19)</f>
        <v>144.17502031390634</v>
      </c>
      <c r="F4" s="96">
        <f>IF(RES_hh_fech!F4=0,0,RES_hh_fech!F4/RES_summary!F$19)</f>
        <v>149.06491087444903</v>
      </c>
      <c r="G4" s="96">
        <f>IF(RES_hh_fech!G4=0,0,RES_hh_fech!G4/RES_summary!G$19)</f>
        <v>143.45448033441815</v>
      </c>
      <c r="H4" s="96">
        <f>IF(RES_hh_fech!H4=0,0,RES_hh_fech!H4/RES_summary!H$19)</f>
        <v>134.79660985946177</v>
      </c>
      <c r="I4" s="96">
        <f>IF(RES_hh_fech!I4=0,0,RES_hh_fech!I4/RES_summary!I$19)</f>
        <v>117.05189743256697</v>
      </c>
      <c r="J4" s="96">
        <f>IF(RES_hh_fech!J4=0,0,RES_hh_fech!J4/RES_summary!J$19)</f>
        <v>126.76123998523408</v>
      </c>
      <c r="K4" s="96">
        <f>IF(RES_hh_fech!K4=0,0,RES_hh_fech!K4/RES_summary!K$19)</f>
        <v>121.0164298946316</v>
      </c>
      <c r="L4" s="96">
        <f>IF(RES_hh_fech!L4=0,0,RES_hh_fech!L4/RES_summary!L$19)</f>
        <v>122.38405193894492</v>
      </c>
      <c r="M4" s="96">
        <f>IF(RES_hh_fech!M4=0,0,RES_hh_fech!M4/RES_summary!M$19)</f>
        <v>93.759443356809243</v>
      </c>
      <c r="N4" s="96">
        <f>IF(RES_hh_fech!N4=0,0,RES_hh_fech!N4/RES_summary!N$19)</f>
        <v>103.88456509187867</v>
      </c>
      <c r="O4" s="96">
        <f>IF(RES_hh_fech!O4=0,0,RES_hh_fech!O4/RES_summary!O$19)</f>
        <v>109.28371091911254</v>
      </c>
      <c r="P4" s="96">
        <f>IF(RES_hh_fech!P4=0,0,RES_hh_fech!P4/RES_summary!P$19)</f>
        <v>81.822208150201305</v>
      </c>
      <c r="Q4" s="96">
        <f>IF(RES_hh_fech!Q4=0,0,RES_hh_fech!Q4/RES_summary!Q$19)</f>
        <v>85.55286015016388</v>
      </c>
    </row>
    <row r="5" spans="1:17" ht="12" customHeight="1" x14ac:dyDescent="0.25">
      <c r="A5" s="87" t="s">
        <v>58</v>
      </c>
      <c r="B5" s="95">
        <f>IF(RES_hh_fech!B5=0,0,RES_hh_fech!B5/RES_summary!B$19)</f>
        <v>164.52492738077802</v>
      </c>
      <c r="C5" s="95">
        <f>IF(RES_hh_fech!C5=0,0,RES_hh_fech!C5/RES_summary!C$19)</f>
        <v>174.8063055565066</v>
      </c>
      <c r="D5" s="95">
        <f>IF(RES_hh_fech!D5=0,0,RES_hh_fech!D5/RES_summary!D$19)</f>
        <v>163.49085178675364</v>
      </c>
      <c r="E5" s="95">
        <f>IF(RES_hh_fech!E5=0,0,RES_hh_fech!E5/RES_summary!E$19)</f>
        <v>166.52158574781797</v>
      </c>
      <c r="F5" s="95">
        <f>IF(RES_hh_fech!F5=0,0,RES_hh_fech!F5/RES_summary!F$19)</f>
        <v>172.980246176469</v>
      </c>
      <c r="G5" s="95">
        <f>IF(RES_hh_fech!G5=0,0,RES_hh_fech!G5/RES_summary!G$19)</f>
        <v>157.54563718588628</v>
      </c>
      <c r="H5" s="95">
        <f>IF(RES_hh_fech!H5=0,0,RES_hh_fech!H5/RES_summary!H$19)</f>
        <v>151.80326794463824</v>
      </c>
      <c r="I5" s="95">
        <f>IF(RES_hh_fech!I5=0,0,RES_hh_fech!I5/RES_summary!I$19)</f>
        <v>145.32266189157477</v>
      </c>
      <c r="J5" s="95">
        <f>IF(RES_hh_fech!J5=0,0,RES_hh_fech!J5/RES_summary!J$19)</f>
        <v>147.55449860721757</v>
      </c>
      <c r="K5" s="95">
        <f>IF(RES_hh_fech!K5=0,0,RES_hh_fech!K5/RES_summary!K$19)</f>
        <v>133.0494790918259</v>
      </c>
      <c r="L5" s="95">
        <f>IF(RES_hh_fech!L5=0,0,RES_hh_fech!L5/RES_summary!L$19)</f>
        <v>148.81317124923564</v>
      </c>
      <c r="M5" s="95">
        <f>IF(RES_hh_fech!M5=0,0,RES_hh_fech!M5/RES_summary!M$19)</f>
        <v>110.06914706508806</v>
      </c>
      <c r="N5" s="95">
        <f>IF(RES_hh_fech!N5=0,0,RES_hh_fech!N5/RES_summary!N$19)</f>
        <v>120.34819601911164</v>
      </c>
      <c r="O5" s="95">
        <f>IF(RES_hh_fech!O5=0,0,RES_hh_fech!O5/RES_summary!O$19)</f>
        <v>125.3784932979307</v>
      </c>
      <c r="P5" s="95">
        <f>IF(RES_hh_fech!P5=0,0,RES_hh_fech!P5/RES_summary!P$19)</f>
        <v>96.687755410064483</v>
      </c>
      <c r="Q5" s="95">
        <f>IF(RES_hh_fech!Q5=0,0,RES_hh_fech!Q5/RES_summary!Q$19)</f>
        <v>102.78068623328356</v>
      </c>
    </row>
    <row r="6" spans="1:17" ht="12" customHeight="1" x14ac:dyDescent="0.25">
      <c r="A6" s="87" t="s">
        <v>84</v>
      </c>
      <c r="B6" s="95">
        <f>IF(RES_hh_fech!B6=0,0,RES_hh_fech!B6/RES_summary!B$19)</f>
        <v>138.30221109091431</v>
      </c>
      <c r="C6" s="95">
        <f>IF(RES_hh_fech!C6=0,0,RES_hh_fech!C6/RES_summary!C$19)</f>
        <v>138.86821122466503</v>
      </c>
      <c r="D6" s="95">
        <f>IF(RES_hh_fech!D6=0,0,RES_hh_fech!D6/RES_summary!D$19)</f>
        <v>139.76469426410202</v>
      </c>
      <c r="E6" s="95">
        <f>IF(RES_hh_fech!E6=0,0,RES_hh_fech!E6/RES_summary!E$19)</f>
        <v>140.57053463239291</v>
      </c>
      <c r="F6" s="95">
        <f>IF(RES_hh_fech!F6=0,0,RES_hh_fech!F6/RES_summary!F$19)</f>
        <v>146.02189802627387</v>
      </c>
      <c r="G6" s="95">
        <f>IF(RES_hh_fech!G6=0,0,RES_hh_fech!G6/RES_summary!G$19)</f>
        <v>142.24476791263245</v>
      </c>
      <c r="H6" s="95">
        <f>IF(RES_hh_fech!H6=0,0,RES_hh_fech!H6/RES_summary!H$19)</f>
        <v>133.46659308196897</v>
      </c>
      <c r="I6" s="95">
        <f>IF(RES_hh_fech!I6=0,0,RES_hh_fech!I6/RES_summary!I$19)</f>
        <v>119.28135190548252</v>
      </c>
      <c r="J6" s="95">
        <f>IF(RES_hh_fech!J6=0,0,RES_hh_fech!J6/RES_summary!J$19)</f>
        <v>121.42981632429863</v>
      </c>
      <c r="K6" s="95">
        <f>IF(RES_hh_fech!K6=0,0,RES_hh_fech!K6/RES_summary!K$19)</f>
        <v>119.48265356484465</v>
      </c>
      <c r="L6" s="95">
        <f>IF(RES_hh_fech!L6=0,0,RES_hh_fech!L6/RES_summary!L$19)</f>
        <v>118.50039795502934</v>
      </c>
      <c r="M6" s="95">
        <f>IF(RES_hh_fech!M6=0,0,RES_hh_fech!M6/RES_summary!M$19)</f>
        <v>93.140839495867951</v>
      </c>
      <c r="N6" s="95">
        <f>IF(RES_hh_fech!N6=0,0,RES_hh_fech!N6/RES_summary!N$19)</f>
        <v>100.24051537066369</v>
      </c>
      <c r="O6" s="95">
        <f>IF(RES_hh_fech!O6=0,0,RES_hh_fech!O6/RES_summary!O$19)</f>
        <v>101.28240879724541</v>
      </c>
      <c r="P6" s="95">
        <f>IF(RES_hh_fech!P6=0,0,RES_hh_fech!P6/RES_summary!P$19)</f>
        <v>83.685106335320484</v>
      </c>
      <c r="Q6" s="95">
        <f>IF(RES_hh_fech!Q6=0,0,RES_hh_fech!Q6/RES_summary!Q$19)</f>
        <v>84.56318256525843</v>
      </c>
    </row>
    <row r="7" spans="1:17" ht="12" customHeight="1" x14ac:dyDescent="0.25">
      <c r="A7" s="87" t="s">
        <v>110</v>
      </c>
      <c r="B7" s="95">
        <f>IF(RES_hh_fech!B7=0,0,RES_hh_fech!B7/RES_summary!B$19)</f>
        <v>140.38501484333409</v>
      </c>
      <c r="C7" s="95">
        <f>IF(RES_hh_fech!C7=0,0,RES_hh_fech!C7/RES_summary!C$19)</f>
        <v>160.89883653289027</v>
      </c>
      <c r="D7" s="95">
        <f>IF(RES_hh_fech!D7=0,0,RES_hh_fech!D7/RES_summary!D$19)</f>
        <v>138.39135296403794</v>
      </c>
      <c r="E7" s="95">
        <f>IF(RES_hh_fech!E7=0,0,RES_hh_fech!E7/RES_summary!E$19)</f>
        <v>148.83963718970458</v>
      </c>
      <c r="F7" s="95">
        <f>IF(RES_hh_fech!F7=0,0,RES_hh_fech!F7/RES_summary!F$19)</f>
        <v>146.38345183398928</v>
      </c>
      <c r="G7" s="95">
        <f>IF(RES_hh_fech!G7=0,0,RES_hh_fech!G7/RES_summary!G$19)</f>
        <v>146.03798246138743</v>
      </c>
      <c r="H7" s="95">
        <f>IF(RES_hh_fech!H7=0,0,RES_hh_fech!H7/RES_summary!H$19)</f>
        <v>135.91235421770213</v>
      </c>
      <c r="I7" s="95">
        <f>IF(RES_hh_fech!I7=0,0,RES_hh_fech!I7/RES_summary!I$19)</f>
        <v>114.15945936141141</v>
      </c>
      <c r="J7" s="95">
        <f>IF(RES_hh_fech!J7=0,0,RES_hh_fech!J7/RES_summary!J$19)</f>
        <v>132.28030360134915</v>
      </c>
      <c r="K7" s="95">
        <f>IF(RES_hh_fech!K7=0,0,RES_hh_fech!K7/RES_summary!K$19)</f>
        <v>126.68742130795098</v>
      </c>
      <c r="L7" s="95">
        <f>IF(RES_hh_fech!L7=0,0,RES_hh_fech!L7/RES_summary!L$19)</f>
        <v>116.6412302692375</v>
      </c>
      <c r="M7" s="95">
        <f>IF(RES_hh_fech!M7=0,0,RES_hh_fech!M7/RES_summary!M$19)</f>
        <v>95.597022447520203</v>
      </c>
      <c r="N7" s="95">
        <f>IF(RES_hh_fech!N7=0,0,RES_hh_fech!N7/RES_summary!N$19)</f>
        <v>102.82545926252614</v>
      </c>
      <c r="O7" s="95">
        <f>IF(RES_hh_fech!O7=0,0,RES_hh_fech!O7/RES_summary!O$19)</f>
        <v>107.04031154073022</v>
      </c>
      <c r="P7" s="95">
        <f>IF(RES_hh_fech!P7=0,0,RES_hh_fech!P7/RES_summary!P$19)</f>
        <v>83.219745079798855</v>
      </c>
      <c r="Q7" s="95">
        <f>IF(RES_hh_fech!Q7=0,0,RES_hh_fech!Q7/RES_summary!Q$19)</f>
        <v>86.537794243600729</v>
      </c>
    </row>
    <row r="8" spans="1:17" ht="12" customHeight="1" x14ac:dyDescent="0.25">
      <c r="A8" s="87" t="s">
        <v>109</v>
      </c>
      <c r="B8" s="95">
        <f>IF(RES_hh_fech!B8=0,0,RES_hh_fech!B8/RES_summary!B$19)</f>
        <v>135.08597828429902</v>
      </c>
      <c r="C8" s="95">
        <f>IF(RES_hh_fech!C8=0,0,RES_hh_fech!C8/RES_summary!C$19)</f>
        <v>136.52340544971358</v>
      </c>
      <c r="D8" s="95">
        <f>IF(RES_hh_fech!D8=0,0,RES_hh_fech!D8/RES_summary!D$19)</f>
        <v>136.06618792805844</v>
      </c>
      <c r="E8" s="95">
        <f>IF(RES_hh_fech!E8=0,0,RES_hh_fech!E8/RES_summary!E$19)</f>
        <v>130.66262202169534</v>
      </c>
      <c r="F8" s="95">
        <f>IF(RES_hh_fech!F8=0,0,RES_hh_fech!F8/RES_summary!F$19)</f>
        <v>142.54774647202467</v>
      </c>
      <c r="G8" s="95">
        <f>IF(RES_hh_fech!G8=0,0,RES_hh_fech!G8/RES_summary!G$19)</f>
        <v>137.01363156567547</v>
      </c>
      <c r="H8" s="95">
        <f>IF(RES_hh_fech!H8=0,0,RES_hh_fech!H8/RES_summary!H$19)</f>
        <v>129.27603019377378</v>
      </c>
      <c r="I8" s="95">
        <f>IF(RES_hh_fech!I8=0,0,RES_hh_fech!I8/RES_summary!I$19)</f>
        <v>113.70452918237025</v>
      </c>
      <c r="J8" s="95">
        <f>IF(RES_hh_fech!J8=0,0,RES_hh_fech!J8/RES_summary!J$19)</f>
        <v>117.92894422109832</v>
      </c>
      <c r="K8" s="95">
        <f>IF(RES_hh_fech!K8=0,0,RES_hh_fech!K8/RES_summary!K$19)</f>
        <v>113.16730383902633</v>
      </c>
      <c r="L8" s="95">
        <f>IF(RES_hh_fech!L8=0,0,RES_hh_fech!L8/RES_summary!L$19)</f>
        <v>116.49180813159637</v>
      </c>
      <c r="M8" s="95">
        <f>IF(RES_hh_fech!M8=0,0,RES_hh_fech!M8/RES_summary!M$19)</f>
        <v>89.649160818386562</v>
      </c>
      <c r="N8" s="95">
        <f>IF(RES_hh_fech!N8=0,0,RES_hh_fech!N8/RES_summary!N$19)</f>
        <v>96.563976594939703</v>
      </c>
      <c r="O8" s="95">
        <f>IF(RES_hh_fech!O8=0,0,RES_hh_fech!O8/RES_summary!O$19)</f>
        <v>100.74898459563573</v>
      </c>
      <c r="P8" s="95">
        <f>IF(RES_hh_fech!P8=0,0,RES_hh_fech!P8/RES_summary!P$19)</f>
        <v>78.29895730995824</v>
      </c>
      <c r="Q8" s="95">
        <f>IF(RES_hh_fech!Q8=0,0,RES_hh_fech!Q8/RES_summary!Q$19)</f>
        <v>81.666178601872645</v>
      </c>
    </row>
    <row r="9" spans="1:17" ht="12" customHeight="1" x14ac:dyDescent="0.25">
      <c r="A9" s="87" t="s">
        <v>55</v>
      </c>
      <c r="B9" s="95">
        <f>IF(RES_hh_fech!B9=0,0,RES_hh_fech!B9/RES_summary!B$19)</f>
        <v>172.48576938798794</v>
      </c>
      <c r="C9" s="95">
        <f>IF(RES_hh_fech!C9=0,0,RES_hh_fech!C9/RES_summary!C$19)</f>
        <v>183.26465749171038</v>
      </c>
      <c r="D9" s="95">
        <f>IF(RES_hh_fech!D9=0,0,RES_hh_fech!D9/RES_summary!D$19)</f>
        <v>167.87404633887724</v>
      </c>
      <c r="E9" s="95">
        <f>IF(RES_hh_fech!E9=0,0,RES_hh_fech!E9/RES_summary!E$19)</f>
        <v>180.31570668292028</v>
      </c>
      <c r="F9" s="95">
        <f>IF(RES_hh_fech!F9=0,0,RES_hh_fech!F9/RES_summary!F$19)</f>
        <v>181.35012451542082</v>
      </c>
      <c r="G9" s="95">
        <f>IF(RES_hh_fech!G9=0,0,RES_hh_fech!G9/RES_summary!G$19)</f>
        <v>176.65880448079687</v>
      </c>
      <c r="H9" s="95">
        <f>IF(RES_hh_fech!H9=0,0,RES_hh_fech!H9/RES_summary!H$19)</f>
        <v>165.75679603408767</v>
      </c>
      <c r="I9" s="95">
        <f>IF(RES_hh_fech!I9=0,0,RES_hh_fech!I9/RES_summary!I$19)</f>
        <v>144.6053919953813</v>
      </c>
      <c r="J9" s="95">
        <f>IF(RES_hh_fech!J9=0,0,RES_hh_fech!J9/RES_summary!J$19)</f>
        <v>154.20185137800789</v>
      </c>
      <c r="K9" s="95">
        <f>IF(RES_hh_fech!K9=0,0,RES_hh_fech!K9/RES_summary!K$19)</f>
        <v>148.38988300195325</v>
      </c>
      <c r="L9" s="95">
        <f>IF(RES_hh_fech!L9=0,0,RES_hh_fech!L9/RES_summary!L$19)</f>
        <v>147.16983676425207</v>
      </c>
      <c r="M9" s="95">
        <f>IF(RES_hh_fech!M9=0,0,RES_hh_fech!M9/RES_summary!M$19)</f>
        <v>115.20250440011149</v>
      </c>
      <c r="N9" s="95">
        <f>IF(RES_hh_fech!N9=0,0,RES_hh_fech!N9/RES_summary!N$19)</f>
        <v>123.19194015125289</v>
      </c>
      <c r="O9" s="95">
        <f>IF(RES_hh_fech!O9=0,0,RES_hh_fech!O9/RES_summary!O$19)</f>
        <v>127.40993924047432</v>
      </c>
      <c r="P9" s="95">
        <f>IF(RES_hh_fech!P9=0,0,RES_hh_fech!P9/RES_summary!P$19)</f>
        <v>98.383350572023943</v>
      </c>
      <c r="Q9" s="95">
        <f>IF(RES_hh_fech!Q9=0,0,RES_hh_fech!Q9/RES_summary!Q$19)</f>
        <v>101.6765061243658</v>
      </c>
    </row>
    <row r="10" spans="1:17" ht="12" customHeight="1" x14ac:dyDescent="0.25">
      <c r="A10" s="87" t="s">
        <v>79</v>
      </c>
      <c r="B10" s="95">
        <f>IF(RES_hh_fech!B10=0,0,RES_hh_fech!B10/RES_summary!B$19)</f>
        <v>112.56982571505155</v>
      </c>
      <c r="C10" s="95">
        <f>IF(RES_hh_fech!C10=0,0,RES_hh_fech!C10/RES_summary!C$19)</f>
        <v>112.64365559301027</v>
      </c>
      <c r="D10" s="95">
        <f>IF(RES_hh_fech!D10=0,0,RES_hh_fech!D10/RES_summary!D$19)</f>
        <v>112.67870712895981</v>
      </c>
      <c r="E10" s="95">
        <f>IF(RES_hh_fech!E10=0,0,RES_hh_fech!E10/RES_summary!E$19)</f>
        <v>113.9355941072244</v>
      </c>
      <c r="F10" s="95">
        <f>IF(RES_hh_fech!F10=0,0,RES_hh_fech!F10/RES_summary!F$19)</f>
        <v>118.35521978148344</v>
      </c>
      <c r="G10" s="95">
        <f>IF(RES_hh_fech!G10=0,0,RES_hh_fech!G10/RES_summary!G$19)</f>
        <v>115.28985168350555</v>
      </c>
      <c r="H10" s="95">
        <f>IF(RES_hh_fech!H10=0,0,RES_hh_fech!H10/RES_summary!H$19)</f>
        <v>108.18089406544638</v>
      </c>
      <c r="I10" s="95">
        <f>IF(RES_hh_fech!I10=0,0,RES_hh_fech!I10/RES_summary!I$19)</f>
        <v>97.736151513850146</v>
      </c>
      <c r="J10" s="95">
        <f>IF(RES_hh_fech!J10=0,0,RES_hh_fech!J10/RES_summary!J$19)</f>
        <v>96.657281896917738</v>
      </c>
      <c r="K10" s="95">
        <f>IF(RES_hh_fech!K10=0,0,RES_hh_fech!K10/RES_summary!K$19)</f>
        <v>95.81641306973772</v>
      </c>
      <c r="L10" s="95">
        <f>IF(RES_hh_fech!L10=0,0,RES_hh_fech!L10/RES_summary!L$19)</f>
        <v>95.540901943534251</v>
      </c>
      <c r="M10" s="95">
        <f>IF(RES_hh_fech!M10=0,0,RES_hh_fech!M10/RES_summary!M$19)</f>
        <v>80.967310629901704</v>
      </c>
      <c r="N10" s="95">
        <f>IF(RES_hh_fech!N10=0,0,RES_hh_fech!N10/RES_summary!N$19)</f>
        <v>80.0488159501719</v>
      </c>
      <c r="O10" s="95">
        <f>IF(RES_hh_fech!O10=0,0,RES_hh_fech!O10/RES_summary!O$19)</f>
        <v>79.170978299496056</v>
      </c>
      <c r="P10" s="95">
        <f>IF(RES_hh_fech!P10=0,0,RES_hh_fech!P10/RES_summary!P$19)</f>
        <v>70.182623764466371</v>
      </c>
      <c r="Q10" s="95">
        <f>IF(RES_hh_fech!Q10=0,0,RES_hh_fech!Q10/RES_summary!Q$19)</f>
        <v>67.590640031034866</v>
      </c>
    </row>
    <row r="11" spans="1:17" ht="12" customHeight="1" x14ac:dyDescent="0.25">
      <c r="A11" s="87" t="s">
        <v>61</v>
      </c>
      <c r="B11" s="95">
        <f>IF(RES_hh_fech!B11=0,0,RES_hh_fech!B11/RES_summary!B$19)</f>
        <v>106.94118443460312</v>
      </c>
      <c r="C11" s="95">
        <f>IF(RES_hh_fech!C11=0,0,RES_hh_fech!C11/RES_summary!C$19)</f>
        <v>113.6241115849117</v>
      </c>
      <c r="D11" s="95">
        <f>IF(RES_hh_fech!D11=0,0,RES_hh_fech!D11/RES_summary!D$19)</f>
        <v>106.26901280253091</v>
      </c>
      <c r="E11" s="95">
        <f>IF(RES_hh_fech!E11=0,0,RES_hh_fech!E11/RES_summary!E$19)</f>
        <v>108.23909087991589</v>
      </c>
      <c r="F11" s="95">
        <f>IF(RES_hh_fech!F11=0,0,RES_hh_fech!F11/RES_summary!F$19)</f>
        <v>112.43710205579012</v>
      </c>
      <c r="G11" s="95">
        <f>IF(RES_hh_fech!G11=0,0,RES_hh_fech!G11/RES_summary!G$19)</f>
        <v>110.03525837879845</v>
      </c>
      <c r="H11" s="95">
        <f>IF(RES_hh_fech!H11=0,0,RES_hh_fech!H11/RES_summary!H$19)</f>
        <v>102.2929853163034</v>
      </c>
      <c r="I11" s="95">
        <f>IF(RES_hh_fech!I11=0,0,RES_hh_fech!I11/RES_summary!I$19)</f>
        <v>89.275793987283379</v>
      </c>
      <c r="J11" s="95">
        <f>IF(RES_hh_fech!J11=0,0,RES_hh_fech!J11/RES_summary!J$19)</f>
        <v>95.910276568086317</v>
      </c>
      <c r="K11" s="95">
        <f>IF(RES_hh_fech!K11=0,0,RES_hh_fech!K11/RES_summary!K$19)</f>
        <v>92.001735594669654</v>
      </c>
      <c r="L11" s="95">
        <f>IF(RES_hh_fech!L11=0,0,RES_hh_fech!L11/RES_summary!L$19)</f>
        <v>91.245305442423842</v>
      </c>
      <c r="M11" s="95">
        <f>IF(RES_hh_fech!M11=0,0,RES_hh_fech!M11/RES_summary!M$19)</f>
        <v>71.879308048036791</v>
      </c>
      <c r="N11" s="95">
        <f>IF(RES_hh_fech!N11=0,0,RES_hh_fech!N11/RES_summary!N$19)</f>
        <v>77.683182385206152</v>
      </c>
      <c r="O11" s="95">
        <f>IF(RES_hh_fech!O11=0,0,RES_hh_fech!O11/RES_summary!O$19)</f>
        <v>81.306942457051818</v>
      </c>
      <c r="P11" s="95">
        <f>IF(RES_hh_fech!P11=0,0,RES_hh_fech!P11/RES_summary!P$19)</f>
        <v>63.57552379775904</v>
      </c>
      <c r="Q11" s="95">
        <f>IF(RES_hh_fech!Q11=0,0,RES_hh_fech!Q11/RES_summary!Q$19)</f>
        <v>66.548315673807593</v>
      </c>
    </row>
    <row r="12" spans="1:17" ht="12" customHeight="1" x14ac:dyDescent="0.25">
      <c r="A12" s="87" t="s">
        <v>115</v>
      </c>
      <c r="B12" s="95">
        <f>IF(RES_hh_fech!B12=0,0,RES_hh_fech!B12/RES_summary!B$19)</f>
        <v>79.740864713672053</v>
      </c>
      <c r="C12" s="95">
        <f>IF(RES_hh_fech!C12=0,0,RES_hh_fech!C12/RES_summary!C$19)</f>
        <v>83.928753034856783</v>
      </c>
      <c r="D12" s="95">
        <f>IF(RES_hh_fech!D12=0,0,RES_hh_fech!D12/RES_summary!D$19)</f>
        <v>77.615867456977355</v>
      </c>
      <c r="E12" s="95">
        <f>IF(RES_hh_fech!E12=0,0,RES_hh_fech!E12/RES_summary!E$19)</f>
        <v>77.780310823421189</v>
      </c>
      <c r="F12" s="95">
        <f>IF(RES_hh_fech!F12=0,0,RES_hh_fech!F12/RES_summary!F$19)</f>
        <v>79.699358304444758</v>
      </c>
      <c r="G12" s="95">
        <f>IF(RES_hh_fech!G12=0,0,RES_hh_fech!G12/RES_summary!G$19)</f>
        <v>75.831459457870864</v>
      </c>
      <c r="H12" s="95">
        <f>IF(RES_hh_fech!H12=0,0,RES_hh_fech!H12/RES_summary!H$19)</f>
        <v>68.78535219638519</v>
      </c>
      <c r="I12" s="95">
        <f>IF(RES_hh_fech!I12=0,0,RES_hh_fech!I12/RES_summary!I$19)</f>
        <v>58.430201103276048</v>
      </c>
      <c r="J12" s="95">
        <f>IF(RES_hh_fech!J12=0,0,RES_hh_fech!J12/RES_summary!J$19)</f>
        <v>60.371394980469027</v>
      </c>
      <c r="K12" s="95">
        <f>IF(RES_hh_fech!K12=0,0,RES_hh_fech!K12/RES_summary!K$19)</f>
        <v>55.885934988576764</v>
      </c>
      <c r="L12" s="95">
        <f>IF(RES_hh_fech!L12=0,0,RES_hh_fech!L12/RES_summary!L$19)</f>
        <v>52.45609531373816</v>
      </c>
      <c r="M12" s="95">
        <f>IF(RES_hh_fech!M12=0,0,RES_hh_fech!M12/RES_summary!M$19)</f>
        <v>38.331327502795666</v>
      </c>
      <c r="N12" s="95">
        <f>IF(RES_hh_fech!N12=0,0,RES_hh_fech!N12/RES_summary!N$19)</f>
        <v>38.375100499896867</v>
      </c>
      <c r="O12" s="95">
        <f>IF(RES_hh_fech!O12=0,0,RES_hh_fech!O12/RES_summary!O$19)</f>
        <v>36.934518143526986</v>
      </c>
      <c r="P12" s="95">
        <f>IF(RES_hh_fech!P12=0,0,RES_hh_fech!P12/RES_summary!P$19)</f>
        <v>26.61245470313035</v>
      </c>
      <c r="Q12" s="95">
        <f>IF(RES_hh_fech!Q12=0,0,RES_hh_fech!Q12/RES_summary!Q$19)</f>
        <v>26.465426478179264</v>
      </c>
    </row>
    <row r="13" spans="1:17" ht="12" customHeight="1" x14ac:dyDescent="0.25">
      <c r="A13" s="51" t="s">
        <v>114</v>
      </c>
      <c r="B13" s="22">
        <f>IF(RES_hh_fech!B13=0,0,RES_hh_fech!B13/RES_summary!B$19)</f>
        <v>129.7803745600346</v>
      </c>
      <c r="C13" s="22">
        <f>IF(RES_hh_fech!C13=0,0,RES_hh_fech!C13/RES_summary!C$19)</f>
        <v>139.51670255893865</v>
      </c>
      <c r="D13" s="22">
        <f>IF(RES_hh_fech!D13=0,0,RES_hh_fech!D13/RES_summary!D$19)</f>
        <v>132.23399962525616</v>
      </c>
      <c r="E13" s="22">
        <f>IF(RES_hh_fech!E13=0,0,RES_hh_fech!E13/RES_summary!E$19)</f>
        <v>141.44075151262422</v>
      </c>
      <c r="F13" s="22">
        <f>IF(RES_hh_fech!F13=0,0,RES_hh_fech!F13/RES_summary!F$19)</f>
        <v>146.1202385026063</v>
      </c>
      <c r="G13" s="22">
        <f>IF(RES_hh_fech!G13=0,0,RES_hh_fech!G13/RES_summary!G$19)</f>
        <v>132.59414869105981</v>
      </c>
      <c r="H13" s="22">
        <f>IF(RES_hh_fech!H13=0,0,RES_hh_fech!H13/RES_summary!H$19)</f>
        <v>128.26795680012566</v>
      </c>
      <c r="I13" s="22">
        <f>IF(RES_hh_fech!I13=0,0,RES_hh_fech!I13/RES_summary!I$19)</f>
        <v>110.48127039368273</v>
      </c>
      <c r="J13" s="22">
        <f>IF(RES_hh_fech!J13=0,0,RES_hh_fech!J13/RES_summary!J$19)</f>
        <v>125.16768342703217</v>
      </c>
      <c r="K13" s="22">
        <f>IF(RES_hh_fech!K13=0,0,RES_hh_fech!K13/RES_summary!K$19)</f>
        <v>114.02116535525528</v>
      </c>
      <c r="L13" s="22">
        <f>IF(RES_hh_fech!L13=0,0,RES_hh_fech!L13/RES_summary!L$19)</f>
        <v>127.0625791699117</v>
      </c>
      <c r="M13" s="22">
        <f>IF(RES_hh_fech!M13=0,0,RES_hh_fech!M13/RES_summary!M$19)</f>
        <v>86.854524147270808</v>
      </c>
      <c r="N13" s="22">
        <f>IF(RES_hh_fech!N13=0,0,RES_hh_fech!N13/RES_summary!N$19)</f>
        <v>110.93444573178958</v>
      </c>
      <c r="O13" s="22">
        <f>IF(RES_hh_fech!O13=0,0,RES_hh_fech!O13/RES_summary!O$19)</f>
        <v>125.23495541880176</v>
      </c>
      <c r="P13" s="22">
        <f>IF(RES_hh_fech!P13=0,0,RES_hh_fech!P13/RES_summary!P$19)</f>
        <v>81.012384496163065</v>
      </c>
      <c r="Q13" s="22">
        <f>IF(RES_hh_fech!Q13=0,0,RES_hh_fech!Q13/RES_summary!Q$19)</f>
        <v>91.277754879369141</v>
      </c>
    </row>
    <row r="14" spans="1:17" ht="12" customHeight="1" x14ac:dyDescent="0.25">
      <c r="A14" s="99" t="s">
        <v>117</v>
      </c>
      <c r="B14" s="98">
        <f>IF(RES_hh_fech!B14=0,0,RES_hh_fech!B14/RES_summary!B$19)</f>
        <v>1.3378328679361342</v>
      </c>
      <c r="C14" s="98">
        <f>IF(RES_hh_fech!C14=0,0,RES_hh_fech!C14/RES_summary!C$19)</f>
        <v>1.4971118468323763</v>
      </c>
      <c r="D14" s="98">
        <f>IF(RES_hh_fech!D14=0,0,RES_hh_fech!D14/RES_summary!D$19)</f>
        <v>1.5288160437436125</v>
      </c>
      <c r="E14" s="98">
        <f>IF(RES_hh_fech!E14=0,0,RES_hh_fech!E14/RES_summary!E$19)</f>
        <v>2.0639600660856998</v>
      </c>
      <c r="F14" s="98">
        <f>IF(RES_hh_fech!F14=0,0,RES_hh_fech!F14/RES_summary!F$19)</f>
        <v>2.0007433538848658</v>
      </c>
      <c r="G14" s="98">
        <f>IF(RES_hh_fech!G14=0,0,RES_hh_fech!G14/RES_summary!G$19)</f>
        <v>1.2380850050543619</v>
      </c>
      <c r="H14" s="98">
        <f>IF(RES_hh_fech!H14=0,0,RES_hh_fech!H14/RES_summary!H$19)</f>
        <v>1.4770653406265433</v>
      </c>
      <c r="I14" s="98">
        <f>IF(RES_hh_fech!I14=0,0,RES_hh_fech!I14/RES_summary!I$19)</f>
        <v>1.2714383640839282</v>
      </c>
      <c r="J14" s="98">
        <f>IF(RES_hh_fech!J14=0,0,RES_hh_fech!J14/RES_summary!J$19)</f>
        <v>1.8203835236459807</v>
      </c>
      <c r="K14" s="98">
        <f>IF(RES_hh_fech!K14=0,0,RES_hh_fech!K14/RES_summary!K$19)</f>
        <v>1.2843710055625859</v>
      </c>
      <c r="L14" s="98">
        <f>IF(RES_hh_fech!L14=0,0,RES_hh_fech!L14/RES_summary!L$19)</f>
        <v>2.3399659358232379</v>
      </c>
      <c r="M14" s="98">
        <f>IF(RES_hh_fech!M14=0,0,RES_hh_fech!M14/RES_summary!M$19)</f>
        <v>0.90060962270350131</v>
      </c>
      <c r="N14" s="98">
        <f>IF(RES_hh_fech!N14=0,0,RES_hh_fech!N14/RES_summary!N$19)</f>
        <v>2.3328455359019844</v>
      </c>
      <c r="O14" s="98">
        <f>IF(RES_hh_fech!O14=0,0,RES_hh_fech!O14/RES_summary!O$19)</f>
        <v>3.1491712268774181</v>
      </c>
      <c r="P14" s="98">
        <f>IF(RES_hh_fech!P14=0,0,RES_hh_fech!P14/RES_summary!P$19)</f>
        <v>1.2732168492607754</v>
      </c>
      <c r="Q14" s="98">
        <f>IF(RES_hh_fech!Q14=0,0,RES_hh_fech!Q14/RES_summary!Q$19)</f>
        <v>1.8794541803887526</v>
      </c>
    </row>
    <row r="15" spans="1:17" ht="12.95" customHeight="1" x14ac:dyDescent="0.25">
      <c r="A15" s="89" t="s">
        <v>112</v>
      </c>
      <c r="B15" s="96">
        <f>IF(RES_hh_fech!B15=0,0,RES_hh_fech!B15/RES_summary!B$19)</f>
        <v>0.17522290281872591</v>
      </c>
      <c r="C15" s="96">
        <f>IF(RES_hh_fech!C15=0,0,RES_hh_fech!C15/RES_summary!C$19)</f>
        <v>0.17728987585412614</v>
      </c>
      <c r="D15" s="96">
        <f>IF(RES_hh_fech!D15=0,0,RES_hh_fech!D15/RES_summary!D$19)</f>
        <v>0.18326857943622421</v>
      </c>
      <c r="E15" s="96">
        <f>IF(RES_hh_fech!E15=0,0,RES_hh_fech!E15/RES_summary!E$19)</f>
        <v>0.18409312905995323</v>
      </c>
      <c r="F15" s="96">
        <f>IF(RES_hh_fech!F15=0,0,RES_hh_fech!F15/RES_summary!F$19)</f>
        <v>0.1851043438021733</v>
      </c>
      <c r="G15" s="96">
        <f>IF(RES_hh_fech!G15=0,0,RES_hh_fech!G15/RES_summary!G$19)</f>
        <v>0.19054893194850381</v>
      </c>
      <c r="H15" s="96">
        <f>IF(RES_hh_fech!H15=0,0,RES_hh_fech!H15/RES_summary!H$19)</f>
        <v>0.19180190096390551</v>
      </c>
      <c r="I15" s="96">
        <f>IF(RES_hh_fech!I15=0,0,RES_hh_fech!I15/RES_summary!I$19)</f>
        <v>0.19314009434079199</v>
      </c>
      <c r="J15" s="96">
        <f>IF(RES_hh_fech!J15=0,0,RES_hh_fech!J15/RES_summary!J$19)</f>
        <v>0.19494271196295271</v>
      </c>
      <c r="K15" s="96">
        <f>IF(RES_hh_fech!K15=0,0,RES_hh_fech!K15/RES_summary!K$19)</f>
        <v>0.19704504086563424</v>
      </c>
      <c r="L15" s="96">
        <f>IF(RES_hh_fech!L15=0,0,RES_hh_fech!L15/RES_summary!L$19)</f>
        <v>0.1976865302328194</v>
      </c>
      <c r="M15" s="96">
        <f>IF(RES_hh_fech!M15=0,0,RES_hh_fech!M15/RES_summary!M$19)</f>
        <v>0.19276035097267524</v>
      </c>
      <c r="N15" s="96">
        <f>IF(RES_hh_fech!N15=0,0,RES_hh_fech!N15/RES_summary!N$19)</f>
        <v>0.19670545794784847</v>
      </c>
      <c r="O15" s="96">
        <f>IF(RES_hh_fech!O15=0,0,RES_hh_fech!O15/RES_summary!O$19)</f>
        <v>0.21191366209104753</v>
      </c>
      <c r="P15" s="96">
        <f>IF(RES_hh_fech!P15=0,0,RES_hh_fech!P15/RES_summary!P$19)</f>
        <v>0.20939694753689359</v>
      </c>
      <c r="Q15" s="96">
        <f>IF(RES_hh_fech!Q15=0,0,RES_hh_fech!Q15/RES_summary!Q$19)</f>
        <v>0.22142611234180123</v>
      </c>
    </row>
    <row r="16" spans="1:17" ht="12" customHeight="1" x14ac:dyDescent="0.25">
      <c r="A16" s="87" t="s">
        <v>111</v>
      </c>
      <c r="B16" s="97">
        <f>IF(RES_hh_fech!B16=0,0,RES_hh_fech!B16/RES_summary!B$19)</f>
        <v>0.17522290281872591</v>
      </c>
      <c r="C16" s="97">
        <f>IF(RES_hh_fech!C16=0,0,RES_hh_fech!C16/RES_summary!C$19)</f>
        <v>0.17728987585412614</v>
      </c>
      <c r="D16" s="97">
        <f>IF(RES_hh_fech!D16=0,0,RES_hh_fech!D16/RES_summary!D$19)</f>
        <v>0.18326857943622421</v>
      </c>
      <c r="E16" s="97">
        <f>IF(RES_hh_fech!E16=0,0,RES_hh_fech!E16/RES_summary!E$19)</f>
        <v>0.18409312905995323</v>
      </c>
      <c r="F16" s="97">
        <f>IF(RES_hh_fech!F16=0,0,RES_hh_fech!F16/RES_summary!F$19)</f>
        <v>0.1851043438021733</v>
      </c>
      <c r="G16" s="97">
        <f>IF(RES_hh_fech!G16=0,0,RES_hh_fech!G16/RES_summary!G$19)</f>
        <v>0.19054893194850381</v>
      </c>
      <c r="H16" s="97">
        <f>IF(RES_hh_fech!H16=0,0,RES_hh_fech!H16/RES_summary!H$19)</f>
        <v>0.19180190096390551</v>
      </c>
      <c r="I16" s="97">
        <f>IF(RES_hh_fech!I16=0,0,RES_hh_fech!I16/RES_summary!I$19)</f>
        <v>0.19314009434079199</v>
      </c>
      <c r="J16" s="97">
        <f>IF(RES_hh_fech!J16=0,0,RES_hh_fech!J16/RES_summary!J$19)</f>
        <v>0.19494271196295271</v>
      </c>
      <c r="K16" s="97">
        <f>IF(RES_hh_fech!K16=0,0,RES_hh_fech!K16/RES_summary!K$19)</f>
        <v>0.19704504086563424</v>
      </c>
      <c r="L16" s="97">
        <f>IF(RES_hh_fech!L16=0,0,RES_hh_fech!L16/RES_summary!L$19)</f>
        <v>0.1976865302328194</v>
      </c>
      <c r="M16" s="97">
        <f>IF(RES_hh_fech!M16=0,0,RES_hh_fech!M16/RES_summary!M$19)</f>
        <v>0.19276035097267524</v>
      </c>
      <c r="N16" s="97">
        <f>IF(RES_hh_fech!N16=0,0,RES_hh_fech!N16/RES_summary!N$19)</f>
        <v>0.19670545794784847</v>
      </c>
      <c r="O16" s="97">
        <f>IF(RES_hh_fech!O16=0,0,RES_hh_fech!O16/RES_summary!O$19)</f>
        <v>0.21191366209104753</v>
      </c>
      <c r="P16" s="97">
        <f>IF(RES_hh_fech!P16=0,0,RES_hh_fech!P16/RES_summary!P$19)</f>
        <v>0.20939694753689359</v>
      </c>
      <c r="Q16" s="97">
        <f>IF(RES_hh_fech!Q16=0,0,RES_hh_fech!Q16/RES_summary!Q$19)</f>
        <v>0.22142611234180123</v>
      </c>
    </row>
    <row r="17" spans="1:17" ht="12.95" customHeight="1" x14ac:dyDescent="0.25">
      <c r="A17" s="89" t="s">
        <v>63</v>
      </c>
      <c r="B17" s="96">
        <f>IF(RES_hh_fech!B17=0,0,RES_hh_fech!B17/RES_summary!B$19)</f>
        <v>27.19080422281781</v>
      </c>
      <c r="C17" s="96">
        <f>IF(RES_hh_fech!C17=0,0,RES_hh_fech!C17/RES_summary!C$19)</f>
        <v>27.092106272056835</v>
      </c>
      <c r="D17" s="96">
        <f>IF(RES_hh_fech!D17=0,0,RES_hh_fech!D17/RES_summary!D$19)</f>
        <v>26.571895691386597</v>
      </c>
      <c r="E17" s="96">
        <f>IF(RES_hh_fech!E17=0,0,RES_hh_fech!E17/RES_summary!E$19)</f>
        <v>26.777341177499817</v>
      </c>
      <c r="F17" s="96">
        <f>IF(RES_hh_fech!F17=0,0,RES_hh_fech!F17/RES_summary!F$19)</f>
        <v>26.712876346004087</v>
      </c>
      <c r="G17" s="96">
        <f>IF(RES_hh_fech!G17=0,0,RES_hh_fech!G17/RES_summary!G$19)</f>
        <v>25.978954657083801</v>
      </c>
      <c r="H17" s="96">
        <f>IF(RES_hh_fech!H17=0,0,RES_hh_fech!H17/RES_summary!H$19)</f>
        <v>25.633088206371582</v>
      </c>
      <c r="I17" s="96">
        <f>IF(RES_hh_fech!I17=0,0,RES_hh_fech!I17/RES_summary!I$19)</f>
        <v>25.166980439249361</v>
      </c>
      <c r="J17" s="96">
        <f>IF(RES_hh_fech!J17=0,0,RES_hh_fech!J17/RES_summary!J$19)</f>
        <v>25.168586345219534</v>
      </c>
      <c r="K17" s="96">
        <f>IF(RES_hh_fech!K17=0,0,RES_hh_fech!K17/RES_summary!K$19)</f>
        <v>24.910103894743067</v>
      </c>
      <c r="L17" s="96">
        <f>IF(RES_hh_fech!L17=0,0,RES_hh_fech!L17/RES_summary!L$19)</f>
        <v>25.21867446248929</v>
      </c>
      <c r="M17" s="96">
        <f>IF(RES_hh_fech!M17=0,0,RES_hh_fech!M17/RES_summary!M$19)</f>
        <v>22.267640746595362</v>
      </c>
      <c r="N17" s="96">
        <f>IF(RES_hh_fech!N17=0,0,RES_hh_fech!N17/RES_summary!N$19)</f>
        <v>26.284313800528395</v>
      </c>
      <c r="O17" s="96">
        <f>IF(RES_hh_fech!O17=0,0,RES_hh_fech!O17/RES_summary!O$19)</f>
        <v>26.612446331989673</v>
      </c>
      <c r="P17" s="96">
        <f>IF(RES_hh_fech!P17=0,0,RES_hh_fech!P17/RES_summary!P$19)</f>
        <v>24.771114538791863</v>
      </c>
      <c r="Q17" s="96">
        <f>IF(RES_hh_fech!Q17=0,0,RES_hh_fech!Q17/RES_summary!Q$19)</f>
        <v>24.741419123842146</v>
      </c>
    </row>
    <row r="18" spans="1:17" ht="12" customHeight="1" x14ac:dyDescent="0.25">
      <c r="A18" s="87" t="s">
        <v>58</v>
      </c>
      <c r="B18" s="95">
        <f>IF(RES_hh_fech!B18=0,0,RES_hh_fech!B18/RES_summary!B$19)</f>
        <v>39.618507504687166</v>
      </c>
      <c r="C18" s="95">
        <f>IF(RES_hh_fech!C18=0,0,RES_hh_fech!C18/RES_summary!C$19)</f>
        <v>39.413373271116768</v>
      </c>
      <c r="D18" s="95">
        <f>IF(RES_hh_fech!D18=0,0,RES_hh_fech!D18/RES_summary!D$19)</f>
        <v>38.619698562620648</v>
      </c>
      <c r="E18" s="95">
        <f>IF(RES_hh_fech!E18=0,0,RES_hh_fech!E18/RES_summary!E$19)</f>
        <v>38.444731926914258</v>
      </c>
      <c r="F18" s="95">
        <f>IF(RES_hh_fech!F18=0,0,RES_hh_fech!F18/RES_summary!F$19)</f>
        <v>38.315216786171469</v>
      </c>
      <c r="G18" s="95">
        <f>IF(RES_hh_fech!G18=0,0,RES_hh_fech!G18/RES_summary!G$19)</f>
        <v>37.766784922456083</v>
      </c>
      <c r="H18" s="95">
        <f>IF(RES_hh_fech!H18=0,0,RES_hh_fech!H18/RES_summary!H$19)</f>
        <v>37.069554871796548</v>
      </c>
      <c r="I18" s="95">
        <f>IF(RES_hh_fech!I18=0,0,RES_hh_fech!I18/RES_summary!I$19)</f>
        <v>36.555063198182452</v>
      </c>
      <c r="J18" s="95">
        <f>IF(RES_hh_fech!J18=0,0,RES_hh_fech!J18/RES_summary!J$19)</f>
        <v>36.07913404918704</v>
      </c>
      <c r="K18" s="95">
        <f>IF(RES_hh_fech!K18=0,0,RES_hh_fech!K18/RES_summary!K$19)</f>
        <v>33.656968990190357</v>
      </c>
      <c r="L18" s="95">
        <f>IF(RES_hh_fech!L18=0,0,RES_hh_fech!L18/RES_summary!L$19)</f>
        <v>38.064816869425513</v>
      </c>
      <c r="M18" s="95">
        <f>IF(RES_hh_fech!M18=0,0,RES_hh_fech!M18/RES_summary!M$19)</f>
        <v>32.175038328489833</v>
      </c>
      <c r="N18" s="95">
        <f>IF(RES_hh_fech!N18=0,0,RES_hh_fech!N18/RES_summary!N$19)</f>
        <v>36.311092096599687</v>
      </c>
      <c r="O18" s="95">
        <f>IF(RES_hh_fech!O18=0,0,RES_hh_fech!O18/RES_summary!O$19)</f>
        <v>35.830798288212264</v>
      </c>
      <c r="P18" s="95">
        <f>IF(RES_hh_fech!P18=0,0,RES_hh_fech!P18/RES_summary!P$19)</f>
        <v>34.905464569721971</v>
      </c>
      <c r="Q18" s="95">
        <f>IF(RES_hh_fech!Q18=0,0,RES_hh_fech!Q18/RES_summary!Q$19)</f>
        <v>34.222605182305415</v>
      </c>
    </row>
    <row r="19" spans="1:17" s="28" customFormat="1" ht="12" customHeight="1" x14ac:dyDescent="0.25">
      <c r="A19" s="87" t="s">
        <v>84</v>
      </c>
      <c r="B19" s="95">
        <f>IF(RES_hh_fech!B19=0,0,RES_hh_fech!B19/RES_summary!B$19)</f>
        <v>28.609205677140512</v>
      </c>
      <c r="C19" s="95">
        <f>IF(RES_hh_fech!C19=0,0,RES_hh_fech!C19/RES_summary!C$19)</f>
        <v>28.467843078109844</v>
      </c>
      <c r="D19" s="95">
        <f>IF(RES_hh_fech!D19=0,0,RES_hh_fech!D19/RES_summary!D$19)</f>
        <v>27.89507225696347</v>
      </c>
      <c r="E19" s="95">
        <f>IF(RES_hh_fech!E19=0,0,RES_hh_fech!E19/RES_summary!E$19)</f>
        <v>27.763753810892503</v>
      </c>
      <c r="F19" s="95">
        <f>IF(RES_hh_fech!F19=0,0,RES_hh_fech!F19/RES_summary!F$19)</f>
        <v>27.665458107073928</v>
      </c>
      <c r="G19" s="95">
        <f>IF(RES_hh_fech!G19=0,0,RES_hh_fech!G19/RES_summary!G$19)</f>
        <v>27.264132182638207</v>
      </c>
      <c r="H19" s="95">
        <f>IF(RES_hh_fech!H19=0,0,RES_hh_fech!H19/RES_summary!H$19)</f>
        <v>26.704868094981677</v>
      </c>
      <c r="I19" s="95">
        <f>IF(RES_hh_fech!I19=0,0,RES_hh_fech!I19/RES_summary!I$19)</f>
        <v>26.276366627106118</v>
      </c>
      <c r="J19" s="95">
        <f>IF(RES_hh_fech!J19=0,0,RES_hh_fech!J19/RES_summary!J$19)</f>
        <v>25.867860495077995</v>
      </c>
      <c r="K19" s="95">
        <f>IF(RES_hh_fech!K19=0,0,RES_hh_fech!K19/RES_summary!K$19)</f>
        <v>25.641955703108522</v>
      </c>
      <c r="L19" s="95">
        <f>IF(RES_hh_fech!L19=0,0,RES_hh_fech!L19/RES_summary!L$19)</f>
        <v>25.349332935947366</v>
      </c>
      <c r="M19" s="95">
        <f>IF(RES_hh_fech!M19=0,0,RES_hh_fech!M19/RES_summary!M$19)</f>
        <v>22.93106776250135</v>
      </c>
      <c r="N19" s="95">
        <f>IF(RES_hh_fech!N19=0,0,RES_hh_fech!N19/RES_summary!N$19)</f>
        <v>26.039847650480418</v>
      </c>
      <c r="O19" s="95">
        <f>IF(RES_hh_fech!O19=0,0,RES_hh_fech!O19/RES_summary!O$19)</f>
        <v>25.709279134897621</v>
      </c>
      <c r="P19" s="95">
        <f>IF(RES_hh_fech!P19=0,0,RES_hh_fech!P19/RES_summary!P$19)</f>
        <v>25.03768162903901</v>
      </c>
      <c r="Q19" s="95">
        <f>IF(RES_hh_fech!Q19=0,0,RES_hh_fech!Q19/RES_summary!Q$19)</f>
        <v>24.541040950865884</v>
      </c>
    </row>
    <row r="20" spans="1:17" ht="12" customHeight="1" x14ac:dyDescent="0.25">
      <c r="A20" s="87" t="s">
        <v>110</v>
      </c>
      <c r="B20" s="95">
        <f>IF(RES_hh_fech!B20=0,0,RES_hh_fech!B20/RES_summary!B$19)</f>
        <v>29.426612390372597</v>
      </c>
      <c r="C20" s="95">
        <f>IF(RES_hh_fech!C20=0,0,RES_hh_fech!C20/RES_summary!C$19)</f>
        <v>30.058727074625146</v>
      </c>
      <c r="D20" s="95">
        <f>IF(RES_hh_fech!D20=0,0,RES_hh_fech!D20/RES_summary!D$19)</f>
        <v>27.740105826305665</v>
      </c>
      <c r="E20" s="95">
        <f>IF(RES_hh_fech!E20=0,0,RES_hh_fech!E20/RES_summary!E$19)</f>
        <v>29.125034262882387</v>
      </c>
      <c r="F20" s="95">
        <f>IF(RES_hh_fech!F20=0,0,RES_hh_fech!F20/RES_summary!F$19)</f>
        <v>27.827956321370266</v>
      </c>
      <c r="G20" s="95">
        <f>IF(RES_hh_fech!G20=0,0,RES_hh_fech!G20/RES_summary!G$19)</f>
        <v>28.043108983068453</v>
      </c>
      <c r="H20" s="95">
        <f>IF(RES_hh_fech!H20=0,0,RES_hh_fech!H20/RES_summary!H$19)</f>
        <v>27.467858820195136</v>
      </c>
      <c r="I20" s="95">
        <f>IF(RES_hh_fech!I20=0,0,RES_hh_fech!I20/RES_summary!I$19)</f>
        <v>27.02712363258884</v>
      </c>
      <c r="J20" s="95">
        <f>IF(RES_hh_fech!J20=0,0,RES_hh_fech!J20/RES_summary!J$19)</f>
        <v>27.788027622237024</v>
      </c>
      <c r="K20" s="95">
        <f>IF(RES_hh_fech!K20=0,0,RES_hh_fech!K20/RES_summary!K$19)</f>
        <v>27.831800807251234</v>
      </c>
      <c r="L20" s="95">
        <f>IF(RES_hh_fech!L20=0,0,RES_hh_fech!L20/RES_summary!L$19)</f>
        <v>25.213697187865119</v>
      </c>
      <c r="M20" s="95">
        <f>IF(RES_hh_fech!M20=0,0,RES_hh_fech!M20/RES_summary!M$19)</f>
        <v>24.08788680573743</v>
      </c>
      <c r="N20" s="95">
        <f>IF(RES_hh_fech!N20=0,0,RES_hh_fech!N20/RES_summary!N$19)</f>
        <v>26.259666657935167</v>
      </c>
      <c r="O20" s="95">
        <f>IF(RES_hh_fech!O20=0,0,RES_hh_fech!O20/RES_summary!O$19)</f>
        <v>26.49687738757892</v>
      </c>
      <c r="P20" s="95">
        <f>IF(RES_hh_fech!P20=0,0,RES_hh_fech!P20/RES_summary!P$19)</f>
        <v>25.824013461953822</v>
      </c>
      <c r="Q20" s="95">
        <f>IF(RES_hh_fech!Q20=0,0,RES_hh_fech!Q20/RES_summary!Q$19)</f>
        <v>25.325607627960594</v>
      </c>
    </row>
    <row r="21" spans="1:17" ht="12" customHeight="1" x14ac:dyDescent="0.25">
      <c r="A21" s="87" t="s">
        <v>109</v>
      </c>
      <c r="B21" s="95">
        <f>IF(RES_hh_fech!B21=0,0,RES_hh_fech!B21/RES_summary!B$19)</f>
        <v>27.796789994907495</v>
      </c>
      <c r="C21" s="95">
        <f>IF(RES_hh_fech!C21=0,0,RES_hh_fech!C21/RES_summary!C$19)</f>
        <v>26.933004283613027</v>
      </c>
      <c r="D21" s="95">
        <f>IF(RES_hh_fech!D21=0,0,RES_hh_fech!D21/RES_summary!D$19)</f>
        <v>27.084537862458006</v>
      </c>
      <c r="E21" s="95">
        <f>IF(RES_hh_fech!E21=0,0,RES_hh_fech!E21/RES_summary!E$19)</f>
        <v>26.349827173991976</v>
      </c>
      <c r="F21" s="95">
        <f>IF(RES_hh_fech!F21=0,0,RES_hh_fech!F21/RES_summary!F$19)</f>
        <v>26.558837925161463</v>
      </c>
      <c r="G21" s="95">
        <f>IF(RES_hh_fech!G21=0,0,RES_hh_fech!G21/RES_summary!G$19)</f>
        <v>26.173567570883982</v>
      </c>
      <c r="H21" s="95">
        <f>IF(RES_hh_fech!H21=0,0,RES_hh_fech!H21/RES_summary!H$19)</f>
        <v>25.763115471158972</v>
      </c>
      <c r="I21" s="95">
        <f>IF(RES_hh_fech!I21=0,0,RES_hh_fech!I21/RES_summary!I$19)</f>
        <v>25.026373006319034</v>
      </c>
      <c r="J21" s="95">
        <f>IF(RES_hh_fech!J21=0,0,RES_hh_fech!J21/RES_summary!J$19)</f>
        <v>24.833141146575311</v>
      </c>
      <c r="K21" s="95">
        <f>IF(RES_hh_fech!K21=0,0,RES_hh_fech!K21/RES_summary!K$19)</f>
        <v>25.078319854100883</v>
      </c>
      <c r="L21" s="95">
        <f>IF(RES_hh_fech!L21=0,0,RES_hh_fech!L21/RES_summary!L$19)</f>
        <v>24.061676267385955</v>
      </c>
      <c r="M21" s="95">
        <f>IF(RES_hh_fech!M21=0,0,RES_hh_fech!M21/RES_summary!M$19)</f>
        <v>21.859202037454775</v>
      </c>
      <c r="N21" s="95">
        <f>IF(RES_hh_fech!N21=0,0,RES_hh_fech!N21/RES_summary!N$19)</f>
        <v>25.032387650405088</v>
      </c>
      <c r="O21" s="95">
        <f>IF(RES_hh_fech!O21=0,0,RES_hh_fech!O21/RES_summary!O$19)</f>
        <v>24.737957409603219</v>
      </c>
      <c r="P21" s="95">
        <f>IF(RES_hh_fech!P21=0,0,RES_hh_fech!P21/RES_summary!P$19)</f>
        <v>24.115041654450842</v>
      </c>
      <c r="Q21" s="95">
        <f>IF(RES_hh_fech!Q21=0,0,RES_hh_fech!Q21/RES_summary!Q$19)</f>
        <v>23.661547124120091</v>
      </c>
    </row>
    <row r="22" spans="1:17" ht="12" customHeight="1" x14ac:dyDescent="0.25">
      <c r="A22" s="87" t="s">
        <v>55</v>
      </c>
      <c r="B22" s="95">
        <f>IF(RES_hh_fech!B22=0,0,RES_hh_fech!B22/RES_summary!B$19)</f>
        <v>34.331054382116406</v>
      </c>
      <c r="C22" s="95">
        <f>IF(RES_hh_fech!C22=0,0,RES_hh_fech!C22/RES_summary!C$19)</f>
        <v>34.161389338548105</v>
      </c>
      <c r="D22" s="95">
        <f>IF(RES_hh_fech!D22=0,0,RES_hh_fech!D22/RES_summary!D$19)</f>
        <v>33.474082671148189</v>
      </c>
      <c r="E22" s="95">
        <f>IF(RES_hh_fech!E22=0,0,RES_hh_fech!E22/RES_summary!E$19)</f>
        <v>33.316502362625535</v>
      </c>
      <c r="F22" s="95">
        <f>IF(RES_hh_fech!F22=0,0,RES_hh_fech!F22/RES_summary!F$19)</f>
        <v>33.198547419123578</v>
      </c>
      <c r="G22" s="95">
        <f>IF(RES_hh_fech!G22=0,0,RES_hh_fech!G22/RES_summary!G$19)</f>
        <v>32.716949128422499</v>
      </c>
      <c r="H22" s="95">
        <f>IF(RES_hh_fech!H22=0,0,RES_hh_fech!H22/RES_summary!H$19)</f>
        <v>32.045840249501694</v>
      </c>
      <c r="I22" s="95">
        <f>IF(RES_hh_fech!I22=0,0,RES_hh_fech!I22/RES_summary!I$19)</f>
        <v>31.531651132074376</v>
      </c>
      <c r="J22" s="95">
        <f>IF(RES_hh_fech!J22=0,0,RES_hh_fech!J22/RES_summary!J$19)</f>
        <v>31.041433349052916</v>
      </c>
      <c r="K22" s="95">
        <f>IF(RES_hh_fech!K22=0,0,RES_hh_fech!K22/RES_summary!K$19)</f>
        <v>30.770346644483325</v>
      </c>
      <c r="L22" s="95">
        <f>IF(RES_hh_fech!L22=0,0,RES_hh_fech!L22/RES_summary!L$19)</f>
        <v>30.41920227086851</v>
      </c>
      <c r="M22" s="95">
        <f>IF(RES_hh_fech!M22=0,0,RES_hh_fech!M22/RES_summary!M$19)</f>
        <v>27.492321944989598</v>
      </c>
      <c r="N22" s="95">
        <f>IF(RES_hh_fech!N22=0,0,RES_hh_fech!N22/RES_summary!N$19)</f>
        <v>31.172248566023402</v>
      </c>
      <c r="O22" s="95">
        <f>IF(RES_hh_fech!O22=0,0,RES_hh_fech!O22/RES_summary!O$19)</f>
        <v>30.731323093190646</v>
      </c>
      <c r="P22" s="95">
        <f>IF(RES_hh_fech!P22=0,0,RES_hh_fech!P22/RES_summary!P$19)</f>
        <v>29.88524215220496</v>
      </c>
      <c r="Q22" s="95">
        <f>IF(RES_hh_fech!Q22=0,0,RES_hh_fech!Q22/RES_summary!Q$19)</f>
        <v>29.252209323346857</v>
      </c>
    </row>
    <row r="23" spans="1:17" ht="12" customHeight="1" x14ac:dyDescent="0.25">
      <c r="A23" s="87" t="s">
        <v>79</v>
      </c>
      <c r="B23" s="95">
        <f>IF(RES_hh_fech!B23=0,0,RES_hh_fech!B23/RES_summary!B$19)</f>
        <v>0</v>
      </c>
      <c r="C23" s="95">
        <f>IF(RES_hh_fech!C23=0,0,RES_hh_fech!C23/RES_summary!C$19)</f>
        <v>0</v>
      </c>
      <c r="D23" s="95">
        <f>IF(RES_hh_fech!D23=0,0,RES_hh_fech!D23/RES_summary!D$19)</f>
        <v>0</v>
      </c>
      <c r="E23" s="95">
        <f>IF(RES_hh_fech!E23=0,0,RES_hh_fech!E23/RES_summary!E$19)</f>
        <v>0</v>
      </c>
      <c r="F23" s="95">
        <f>IF(RES_hh_fech!F23=0,0,RES_hh_fech!F23/RES_summary!F$19)</f>
        <v>0</v>
      </c>
      <c r="G23" s="95">
        <f>IF(RES_hh_fech!G23=0,0,RES_hh_fech!G23/RES_summary!G$19)</f>
        <v>0</v>
      </c>
      <c r="H23" s="95">
        <f>IF(RES_hh_fech!H23=0,0,RES_hh_fech!H23/RES_summary!H$19)</f>
        <v>0</v>
      </c>
      <c r="I23" s="95">
        <f>IF(RES_hh_fech!I23=0,0,RES_hh_fech!I23/RES_summary!I$19)</f>
        <v>0</v>
      </c>
      <c r="J23" s="95">
        <f>IF(RES_hh_fech!J23=0,0,RES_hh_fech!J23/RES_summary!J$19)</f>
        <v>0</v>
      </c>
      <c r="K23" s="95">
        <f>IF(RES_hh_fech!K23=0,0,RES_hh_fech!K23/RES_summary!K$19)</f>
        <v>0</v>
      </c>
      <c r="L23" s="95">
        <f>IF(RES_hh_fech!L23=0,0,RES_hh_fech!L23/RES_summary!L$19)</f>
        <v>0</v>
      </c>
      <c r="M23" s="95">
        <f>IF(RES_hh_fech!M23=0,0,RES_hh_fech!M23/RES_summary!M$19)</f>
        <v>0</v>
      </c>
      <c r="N23" s="95">
        <f>IF(RES_hh_fech!N23=0,0,RES_hh_fech!N23/RES_summary!N$19)</f>
        <v>0</v>
      </c>
      <c r="O23" s="95">
        <f>IF(RES_hh_fech!O23=0,0,RES_hh_fech!O23/RES_summary!O$19)</f>
        <v>0</v>
      </c>
      <c r="P23" s="95">
        <f>IF(RES_hh_fech!P23=0,0,RES_hh_fech!P23/RES_summary!P$19)</f>
        <v>0</v>
      </c>
      <c r="Q23" s="95">
        <f>IF(RES_hh_fech!Q23=0,0,RES_hh_fech!Q23/RES_summary!Q$19)</f>
        <v>0</v>
      </c>
    </row>
    <row r="24" spans="1:17" ht="12" customHeight="1" x14ac:dyDescent="0.25">
      <c r="A24" s="87" t="s">
        <v>61</v>
      </c>
      <c r="B24" s="95">
        <f>IF(RES_hh_fech!B24=0,0,RES_hh_fech!B24/RES_summary!B$19)</f>
        <v>18.52576565681353</v>
      </c>
      <c r="C24" s="95">
        <f>IF(RES_hh_fech!C24=0,0,RES_hh_fech!C24/RES_summary!C$19)</f>
        <v>18.49080544121739</v>
      </c>
      <c r="D24" s="95">
        <f>IF(RES_hh_fech!D24=0,0,RES_hh_fech!D24/RES_summary!D$19)</f>
        <v>18.174514948003218</v>
      </c>
      <c r="E24" s="95">
        <f>IF(RES_hh_fech!E24=0,0,RES_hh_fech!E24/RES_summary!E$19)</f>
        <v>18.144462081615035</v>
      </c>
      <c r="F24" s="95">
        <f>IF(RES_hh_fech!F24=0,0,RES_hh_fech!F24/RES_summary!F$19)</f>
        <v>18.135439725695239</v>
      </c>
      <c r="G24" s="95">
        <f>IF(RES_hh_fech!G24=0,0,RES_hh_fech!G24/RES_summary!G$19)</f>
        <v>17.96489200672141</v>
      </c>
      <c r="H24" s="95">
        <f>IF(RES_hh_fech!H24=0,0,RES_hh_fech!H24/RES_summary!H$19)</f>
        <v>17.567875415630152</v>
      </c>
      <c r="I24" s="95">
        <f>IF(RES_hh_fech!I24=0,0,RES_hh_fech!I24/RES_summary!I$19)</f>
        <v>17.383877382308615</v>
      </c>
      <c r="J24" s="95">
        <f>IF(RES_hh_fech!J24=0,0,RES_hh_fech!J24/RES_summary!J$19)</f>
        <v>17.17580958839384</v>
      </c>
      <c r="K24" s="95">
        <f>IF(RES_hh_fech!K24=0,0,RES_hh_fech!K24/RES_summary!K$19)</f>
        <v>17.076246550073765</v>
      </c>
      <c r="L24" s="95">
        <f>IF(RES_hh_fech!L24=0,0,RES_hh_fech!L24/RES_summary!L$19)</f>
        <v>16.93657769264815</v>
      </c>
      <c r="M24" s="95">
        <f>IF(RES_hh_fech!M24=0,0,RES_hh_fech!M24/RES_summary!M$19)</f>
        <v>15.329093145473189</v>
      </c>
      <c r="N24" s="95">
        <f>IF(RES_hh_fech!N24=0,0,RES_hh_fech!N24/RES_summary!N$19)</f>
        <v>17.430443222580095</v>
      </c>
      <c r="O24" s="95">
        <f>IF(RES_hh_fech!O24=0,0,RES_hh_fech!O24/RES_summary!O$19)</f>
        <v>17.236618402280431</v>
      </c>
      <c r="P24" s="95">
        <f>IF(RES_hh_fech!P24=0,0,RES_hh_fech!P24/RES_summary!P$19)</f>
        <v>16.923509016726225</v>
      </c>
      <c r="Q24" s="95">
        <f>IF(RES_hh_fech!Q24=0,0,RES_hh_fech!Q24/RES_summary!Q$19)</f>
        <v>16.518344505577399</v>
      </c>
    </row>
    <row r="25" spans="1:17" ht="12" customHeight="1" x14ac:dyDescent="0.25">
      <c r="A25" s="51" t="s">
        <v>60</v>
      </c>
      <c r="B25" s="22">
        <f>IF(RES_hh_fech!B25=0,0,RES_hh_fech!B25/RES_summary!B$19)</f>
        <v>24.495684372000156</v>
      </c>
      <c r="C25" s="22">
        <f>IF(RES_hh_fech!C25=0,0,RES_hh_fech!C25/RES_summary!C$19)</f>
        <v>24.947198462628453</v>
      </c>
      <c r="D25" s="22">
        <f>IF(RES_hh_fech!D25=0,0,RES_hh_fech!D25/RES_summary!D$19)</f>
        <v>24.88639525124217</v>
      </c>
      <c r="E25" s="22">
        <f>IF(RES_hh_fech!E25=0,0,RES_hh_fech!E25/RES_summary!E$19)</f>
        <v>25.63093607384096</v>
      </c>
      <c r="F25" s="22">
        <f>IF(RES_hh_fech!F25=0,0,RES_hh_fech!F25/RES_summary!F$19)</f>
        <v>25.898869204107818</v>
      </c>
      <c r="G25" s="22">
        <f>IF(RES_hh_fech!G25=0,0,RES_hh_fech!G25/RES_summary!G$19)</f>
        <v>23.756179930213737</v>
      </c>
      <c r="H25" s="22">
        <f>IF(RES_hh_fech!H25=0,0,RES_hh_fech!H25/RES_summary!H$19)</f>
        <v>23.778865395534513</v>
      </c>
      <c r="I25" s="22">
        <f>IF(RES_hh_fech!I25=0,0,RES_hh_fech!I25/RES_summary!I$19)</f>
        <v>23.605338129116809</v>
      </c>
      <c r="J25" s="22">
        <f>IF(RES_hh_fech!J25=0,0,RES_hh_fech!J25/RES_summary!J$19)</f>
        <v>23.512496694888942</v>
      </c>
      <c r="K25" s="22">
        <f>IF(RES_hh_fech!K25=0,0,RES_hh_fech!K25/RES_summary!K$19)</f>
        <v>21.714037310533637</v>
      </c>
      <c r="L25" s="22">
        <f>IF(RES_hh_fech!L25=0,0,RES_hh_fech!L25/RES_summary!L$19)</f>
        <v>26.192657701819527</v>
      </c>
      <c r="M25" s="22">
        <f>IF(RES_hh_fech!M25=0,0,RES_hh_fech!M25/RES_summary!M$19)</f>
        <v>20.426611870075959</v>
      </c>
      <c r="N25" s="22">
        <f>IF(RES_hh_fech!N25=0,0,RES_hh_fech!N25/RES_summary!N$19)</f>
        <v>27.037814537044166</v>
      </c>
      <c r="O25" s="22">
        <f>IF(RES_hh_fech!O25=0,0,RES_hh_fech!O25/RES_summary!O$19)</f>
        <v>28.440146823524916</v>
      </c>
      <c r="P25" s="22">
        <f>IF(RES_hh_fech!P25=0,0,RES_hh_fech!P25/RES_summary!P$19)</f>
        <v>23.512048919644748</v>
      </c>
      <c r="Q25" s="22">
        <f>IF(RES_hh_fech!Q25=0,0,RES_hh_fech!Q25/RES_summary!Q$19)</f>
        <v>24.681505087385467</v>
      </c>
    </row>
    <row r="26" spans="1:17" ht="12" customHeight="1" x14ac:dyDescent="0.25">
      <c r="A26" s="49" t="s">
        <v>59</v>
      </c>
      <c r="B26" s="18">
        <f>IF(RES_hh_fech!B26=0,0,RES_hh_fech!B26/RES_summary!B$19)</f>
        <v>5.7571371585148334</v>
      </c>
      <c r="C26" s="18">
        <f>IF(RES_hh_fech!C26=0,0,RES_hh_fech!C26/RES_summary!C$19)</f>
        <v>5.5800569524411703</v>
      </c>
      <c r="D26" s="18">
        <f>IF(RES_hh_fech!D26=0,0,RES_hh_fech!D26/RES_summary!D$19)</f>
        <v>5.5097793468408716</v>
      </c>
      <c r="E26" s="18">
        <f>IF(RES_hh_fech!E26=0,0,RES_hh_fech!E26/RES_summary!E$19)</f>
        <v>5.5270518836211231</v>
      </c>
      <c r="F26" s="18">
        <f>IF(RES_hh_fech!F26=0,0,RES_hh_fech!F26/RES_summary!F$19)</f>
        <v>5.5505241299502783</v>
      </c>
      <c r="G26" s="18">
        <f>IF(RES_hh_fech!G26=0,0,RES_hh_fech!G26/RES_summary!G$19)</f>
        <v>5.5072131026250579</v>
      </c>
      <c r="H26" s="18">
        <f>IF(RES_hh_fech!H26=0,0,RES_hh_fech!H26/RES_summary!H$19)</f>
        <v>5.4522876055332254</v>
      </c>
      <c r="I26" s="18">
        <f>IF(RES_hh_fech!I26=0,0,RES_hh_fech!I26/RES_summary!I$19)</f>
        <v>5.4186520629006036</v>
      </c>
      <c r="J26" s="18">
        <f>IF(RES_hh_fech!J26=0,0,RES_hh_fech!J26/RES_summary!J$19)</f>
        <v>5.3968127418609395</v>
      </c>
      <c r="K26" s="18">
        <f>IF(RES_hh_fech!K26=0,0,RES_hh_fech!K26/RES_summary!K$19)</f>
        <v>5.3996638596639075</v>
      </c>
      <c r="L26" s="18">
        <f>IF(RES_hh_fech!L26=0,0,RES_hh_fech!L26/RES_summary!L$19)</f>
        <v>5.3899622100457218</v>
      </c>
      <c r="M26" s="18">
        <f>IF(RES_hh_fech!M26=0,0,RES_hh_fech!M26/RES_summary!M$19)</f>
        <v>4.8955397572898205</v>
      </c>
      <c r="N26" s="18">
        <f>IF(RES_hh_fech!N26=0,0,RES_hh_fech!N26/RES_summary!N$19)</f>
        <v>5.2442134732642147</v>
      </c>
      <c r="O26" s="18">
        <f>IF(RES_hh_fech!O26=0,0,RES_hh_fech!O26/RES_summary!O$19)</f>
        <v>5.5117155141043792</v>
      </c>
      <c r="P26" s="18">
        <f>IF(RES_hh_fech!P26=0,0,RES_hh_fech!P26/RES_summary!P$19)</f>
        <v>5.3890329549480747</v>
      </c>
      <c r="Q26" s="18">
        <f>IF(RES_hh_fech!Q26=0,0,RES_hh_fech!Q26/RES_summary!Q$19)</f>
        <v>5.3015110120720372</v>
      </c>
    </row>
    <row r="27" spans="1:17" ht="12.95" customHeight="1" x14ac:dyDescent="0.25">
      <c r="A27" s="89" t="s">
        <v>62</v>
      </c>
      <c r="B27" s="96">
        <f>IF(RES_hh_fech!B27=0,0,RES_hh_fech!B27/RES_summary!B$19)</f>
        <v>14.68674092913944</v>
      </c>
      <c r="C27" s="96">
        <f>IF(RES_hh_fech!C27=0,0,RES_hh_fech!C27/RES_summary!C$19)</f>
        <v>14.465218513884365</v>
      </c>
      <c r="D27" s="96">
        <f>IF(RES_hh_fech!D27=0,0,RES_hh_fech!D27/RES_summary!D$19)</f>
        <v>14.563014559954567</v>
      </c>
      <c r="E27" s="96">
        <f>IF(RES_hh_fech!E27=0,0,RES_hh_fech!E27/RES_summary!E$19)</f>
        <v>14.779419095011685</v>
      </c>
      <c r="F27" s="96">
        <f>IF(RES_hh_fech!F27=0,0,RES_hh_fech!F27/RES_summary!F$19)</f>
        <v>14.77785933500194</v>
      </c>
      <c r="G27" s="96">
        <f>IF(RES_hh_fech!G27=0,0,RES_hh_fech!G27/RES_summary!G$19)</f>
        <v>14.384877493740667</v>
      </c>
      <c r="H27" s="96">
        <f>IF(RES_hh_fech!H27=0,0,RES_hh_fech!H27/RES_summary!H$19)</f>
        <v>14.470040084774324</v>
      </c>
      <c r="I27" s="96">
        <f>IF(RES_hh_fech!I27=0,0,RES_hh_fech!I27/RES_summary!I$19)</f>
        <v>14.292854838336494</v>
      </c>
      <c r="J27" s="96">
        <f>IF(RES_hh_fech!J27=0,0,RES_hh_fech!J27/RES_summary!J$19)</f>
        <v>14.536339956928151</v>
      </c>
      <c r="K27" s="96">
        <f>IF(RES_hh_fech!K27=0,0,RES_hh_fech!K27/RES_summary!K$19)</f>
        <v>14.366647295180815</v>
      </c>
      <c r="L27" s="96">
        <f>IF(RES_hh_fech!L27=0,0,RES_hh_fech!L27/RES_summary!L$19)</f>
        <v>14.757305973847274</v>
      </c>
      <c r="M27" s="96">
        <f>IF(RES_hh_fech!M27=0,0,RES_hh_fech!M27/RES_summary!M$19)</f>
        <v>13.456902272083092</v>
      </c>
      <c r="N27" s="96">
        <f>IF(RES_hh_fech!N27=0,0,RES_hh_fech!N27/RES_summary!N$19)</f>
        <v>14.695333440942285</v>
      </c>
      <c r="O27" s="96">
        <f>IF(RES_hh_fech!O27=0,0,RES_hh_fech!O27/RES_summary!O$19)</f>
        <v>15.10005414376135</v>
      </c>
      <c r="P27" s="96">
        <f>IF(RES_hh_fech!P27=0,0,RES_hh_fech!P27/RES_summary!P$19)</f>
        <v>13.71890886554986</v>
      </c>
      <c r="Q27" s="96">
        <f>IF(RES_hh_fech!Q27=0,0,RES_hh_fech!Q27/RES_summary!Q$19)</f>
        <v>13.880339407013002</v>
      </c>
    </row>
    <row r="28" spans="1:17" ht="12" customHeight="1" x14ac:dyDescent="0.25">
      <c r="A28" s="87" t="s">
        <v>58</v>
      </c>
      <c r="B28" s="95">
        <f>IF(RES_hh_fech!B28=0,0,RES_hh_fech!B28/RES_summary!B$19)</f>
        <v>0</v>
      </c>
      <c r="C28" s="95">
        <f>IF(RES_hh_fech!C28=0,0,RES_hh_fech!C28/RES_summary!C$19)</f>
        <v>0</v>
      </c>
      <c r="D28" s="95">
        <f>IF(RES_hh_fech!D28=0,0,RES_hh_fech!D28/RES_summary!D$19)</f>
        <v>0</v>
      </c>
      <c r="E28" s="95">
        <f>IF(RES_hh_fech!E28=0,0,RES_hh_fech!E28/RES_summary!E$19)</f>
        <v>0</v>
      </c>
      <c r="F28" s="95">
        <f>IF(RES_hh_fech!F28=0,0,RES_hh_fech!F28/RES_summary!F$19)</f>
        <v>0</v>
      </c>
      <c r="G28" s="95">
        <f>IF(RES_hh_fech!G28=0,0,RES_hh_fech!G28/RES_summary!G$19)</f>
        <v>0</v>
      </c>
      <c r="H28" s="95">
        <f>IF(RES_hh_fech!H28=0,0,RES_hh_fech!H28/RES_summary!H$19)</f>
        <v>0</v>
      </c>
      <c r="I28" s="95">
        <f>IF(RES_hh_fech!I28=0,0,RES_hh_fech!I28/RES_summary!I$19)</f>
        <v>0</v>
      </c>
      <c r="J28" s="95">
        <f>IF(RES_hh_fech!J28=0,0,RES_hh_fech!J28/RES_summary!J$19)</f>
        <v>0</v>
      </c>
      <c r="K28" s="95">
        <f>IF(RES_hh_fech!K28=0,0,RES_hh_fech!K28/RES_summary!K$19)</f>
        <v>0</v>
      </c>
      <c r="L28" s="95">
        <f>IF(RES_hh_fech!L28=0,0,RES_hh_fech!L28/RES_summary!L$19)</f>
        <v>0</v>
      </c>
      <c r="M28" s="95">
        <f>IF(RES_hh_fech!M28=0,0,RES_hh_fech!M28/RES_summary!M$19)</f>
        <v>0</v>
      </c>
      <c r="N28" s="95">
        <f>IF(RES_hh_fech!N28=0,0,RES_hh_fech!N28/RES_summary!N$19)</f>
        <v>0</v>
      </c>
      <c r="O28" s="95">
        <f>IF(RES_hh_fech!O28=0,0,RES_hh_fech!O28/RES_summary!O$19)</f>
        <v>0</v>
      </c>
      <c r="P28" s="95">
        <f>IF(RES_hh_fech!P28=0,0,RES_hh_fech!P28/RES_summary!P$19)</f>
        <v>0</v>
      </c>
      <c r="Q28" s="95">
        <f>IF(RES_hh_fech!Q28=0,0,RES_hh_fech!Q28/RES_summary!Q$19)</f>
        <v>0</v>
      </c>
    </row>
    <row r="29" spans="1:17" s="28" customFormat="1" ht="12" customHeight="1" x14ac:dyDescent="0.25">
      <c r="A29" s="87" t="s">
        <v>84</v>
      </c>
      <c r="B29" s="95">
        <f>IF(RES_hh_fech!B29=0,0,RES_hh_fech!B29/RES_summary!B$19)</f>
        <v>19.643183572542085</v>
      </c>
      <c r="C29" s="95">
        <f>IF(RES_hh_fech!C29=0,0,RES_hh_fech!C29/RES_summary!C$19)</f>
        <v>19.331317460047369</v>
      </c>
      <c r="D29" s="95">
        <f>IF(RES_hh_fech!D29=0,0,RES_hh_fech!D29/RES_summary!D$19)</f>
        <v>19.20129718976926</v>
      </c>
      <c r="E29" s="95">
        <f>IF(RES_hh_fech!E29=0,0,RES_hh_fech!E29/RES_summary!E$19)</f>
        <v>18.87109553440963</v>
      </c>
      <c r="F29" s="95">
        <f>IF(RES_hh_fech!F29=0,0,RES_hh_fech!F29/RES_summary!F$19)</f>
        <v>19.308905774433232</v>
      </c>
      <c r="G29" s="95">
        <f>IF(RES_hh_fech!G29=0,0,RES_hh_fech!G29/RES_summary!G$19)</f>
        <v>18.851690715399126</v>
      </c>
      <c r="H29" s="95">
        <f>IF(RES_hh_fech!H29=0,0,RES_hh_fech!H29/RES_summary!H$19)</f>
        <v>18.595758434790643</v>
      </c>
      <c r="I29" s="95">
        <f>IF(RES_hh_fech!I29=0,0,RES_hh_fech!I29/RES_summary!I$19)</f>
        <v>18.620737967316064</v>
      </c>
      <c r="J29" s="95">
        <f>IF(RES_hh_fech!J29=0,0,RES_hh_fech!J29/RES_summary!J$19)</f>
        <v>18.389399935289934</v>
      </c>
      <c r="K29" s="95">
        <f>IF(RES_hh_fech!K29=0,0,RES_hh_fech!K29/RES_summary!K$19)</f>
        <v>18.105465672766361</v>
      </c>
      <c r="L29" s="95">
        <f>IF(RES_hh_fech!L29=0,0,RES_hh_fech!L29/RES_summary!L$19)</f>
        <v>18.508461942780336</v>
      </c>
      <c r="M29" s="95">
        <f>IF(RES_hh_fech!M29=0,0,RES_hh_fech!M29/RES_summary!M$19)</f>
        <v>17.288377742013527</v>
      </c>
      <c r="N29" s="95">
        <f>IF(RES_hh_fech!N29=0,0,RES_hh_fech!N29/RES_summary!N$19)</f>
        <v>17.765944124676466</v>
      </c>
      <c r="O29" s="95">
        <f>IF(RES_hh_fech!O29=0,0,RES_hh_fech!O29/RES_summary!O$19)</f>
        <v>17.683001832445704</v>
      </c>
      <c r="P29" s="95">
        <f>IF(RES_hh_fech!P29=0,0,RES_hh_fech!P29/RES_summary!P$19)</f>
        <v>17.531184667515301</v>
      </c>
      <c r="Q29" s="95">
        <f>IF(RES_hh_fech!Q29=0,0,RES_hh_fech!Q29/RES_summary!Q$19)</f>
        <v>17.182205112417794</v>
      </c>
    </row>
    <row r="30" spans="1:17" ht="12" customHeight="1" x14ac:dyDescent="0.25">
      <c r="A30" s="87" t="s">
        <v>109</v>
      </c>
      <c r="B30" s="95">
        <f>IF(RES_hh_fech!B30=0,0,RES_hh_fech!B30/RES_summary!B$19)</f>
        <v>18.255760674087988</v>
      </c>
      <c r="C30" s="95">
        <f>IF(RES_hh_fech!C30=0,0,RES_hh_fech!C30/RES_summary!C$19)</f>
        <v>17.937674212498059</v>
      </c>
      <c r="D30" s="95">
        <f>IF(RES_hh_fech!D30=0,0,RES_hh_fech!D30/RES_summary!D$19)</f>
        <v>17.843888582479281</v>
      </c>
      <c r="E30" s="95">
        <f>IF(RES_hh_fech!E30=0,0,RES_hh_fech!E30/RES_summary!E$19)</f>
        <v>17.841423470893087</v>
      </c>
      <c r="F30" s="95">
        <f>IF(RES_hh_fech!F30=0,0,RES_hh_fech!F30/RES_summary!F$19)</f>
        <v>17.60210374522725</v>
      </c>
      <c r="G30" s="95">
        <f>IF(RES_hh_fech!G30=0,0,RES_hh_fech!G30/RES_summary!G$19)</f>
        <v>17.505143183399042</v>
      </c>
      <c r="H30" s="95">
        <f>IF(RES_hh_fech!H30=0,0,RES_hh_fech!H30/RES_summary!H$19)</f>
        <v>17.354925012674876</v>
      </c>
      <c r="I30" s="95">
        <f>IF(RES_hh_fech!I30=0,0,RES_hh_fech!I30/RES_summary!I$19)</f>
        <v>17.203691338386452</v>
      </c>
      <c r="J30" s="95">
        <f>IF(RES_hh_fech!J30=0,0,RES_hh_fech!J30/RES_summary!J$19)</f>
        <v>17.075871895851044</v>
      </c>
      <c r="K30" s="95">
        <f>IF(RES_hh_fech!K30=0,0,RES_hh_fech!K30/RES_summary!K$19)</f>
        <v>17.091045172716925</v>
      </c>
      <c r="L30" s="95">
        <f>IF(RES_hh_fech!L30=0,0,RES_hh_fech!L30/RES_summary!L$19)</f>
        <v>16.670107214111496</v>
      </c>
      <c r="M30" s="95">
        <f>IF(RES_hh_fech!M30=0,0,RES_hh_fech!M30/RES_summary!M$19)</f>
        <v>16.046051954629728</v>
      </c>
      <c r="N30" s="95">
        <f>IF(RES_hh_fech!N30=0,0,RES_hh_fech!N30/RES_summary!N$19)</f>
        <v>16.481373807111801</v>
      </c>
      <c r="O30" s="95">
        <f>IF(RES_hh_fech!O30=0,0,RES_hh_fech!O30/RES_summary!O$19)</f>
        <v>16.395915284981957</v>
      </c>
      <c r="P30" s="95">
        <f>IF(RES_hh_fech!P30=0,0,RES_hh_fech!P30/RES_summary!P$19)</f>
        <v>16.244424471927033</v>
      </c>
      <c r="Q30" s="95">
        <f>IF(RES_hh_fech!Q30=0,0,RES_hh_fech!Q30/RES_summary!Q$19)</f>
        <v>15.913901066926448</v>
      </c>
    </row>
    <row r="31" spans="1:17" ht="12" customHeight="1" x14ac:dyDescent="0.25">
      <c r="A31" s="87" t="s">
        <v>55</v>
      </c>
      <c r="B31" s="95">
        <f>IF(RES_hh_fech!B31=0,0,RES_hh_fech!B31/RES_summary!B$19)</f>
        <v>0</v>
      </c>
      <c r="C31" s="95">
        <f>IF(RES_hh_fech!C31=0,0,RES_hh_fech!C31/RES_summary!C$19)</f>
        <v>0</v>
      </c>
      <c r="D31" s="95">
        <f>IF(RES_hh_fech!D31=0,0,RES_hh_fech!D31/RES_summary!D$19)</f>
        <v>0</v>
      </c>
      <c r="E31" s="95">
        <f>IF(RES_hh_fech!E31=0,0,RES_hh_fech!E31/RES_summary!E$19)</f>
        <v>0</v>
      </c>
      <c r="F31" s="95">
        <f>IF(RES_hh_fech!F31=0,0,RES_hh_fech!F31/RES_summary!F$19)</f>
        <v>0</v>
      </c>
      <c r="G31" s="95">
        <f>IF(RES_hh_fech!G31=0,0,RES_hh_fech!G31/RES_summary!G$19)</f>
        <v>0</v>
      </c>
      <c r="H31" s="95">
        <f>IF(RES_hh_fech!H31=0,0,RES_hh_fech!H31/RES_summary!H$19)</f>
        <v>0</v>
      </c>
      <c r="I31" s="95">
        <f>IF(RES_hh_fech!I31=0,0,RES_hh_fech!I31/RES_summary!I$19)</f>
        <v>0</v>
      </c>
      <c r="J31" s="95">
        <f>IF(RES_hh_fech!J31=0,0,RES_hh_fech!J31/RES_summary!J$19)</f>
        <v>0</v>
      </c>
      <c r="K31" s="95">
        <f>IF(RES_hh_fech!K31=0,0,RES_hh_fech!K31/RES_summary!K$19)</f>
        <v>0</v>
      </c>
      <c r="L31" s="95">
        <f>IF(RES_hh_fech!L31=0,0,RES_hh_fech!L31/RES_summary!L$19)</f>
        <v>0</v>
      </c>
      <c r="M31" s="95">
        <f>IF(RES_hh_fech!M31=0,0,RES_hh_fech!M31/RES_summary!M$19)</f>
        <v>0</v>
      </c>
      <c r="N31" s="95">
        <f>IF(RES_hh_fech!N31=0,0,RES_hh_fech!N31/RES_summary!N$19)</f>
        <v>0</v>
      </c>
      <c r="O31" s="95">
        <f>IF(RES_hh_fech!O31=0,0,RES_hh_fech!O31/RES_summary!O$19)</f>
        <v>0</v>
      </c>
      <c r="P31" s="95">
        <f>IF(RES_hh_fech!P31=0,0,RES_hh_fech!P31/RES_summary!P$19)</f>
        <v>0</v>
      </c>
      <c r="Q31" s="95">
        <f>IF(RES_hh_fech!Q31=0,0,RES_hh_fech!Q31/RES_summary!Q$19)</f>
        <v>0</v>
      </c>
    </row>
    <row r="32" spans="1:17" ht="12" customHeight="1" x14ac:dyDescent="0.25">
      <c r="A32" s="49" t="s">
        <v>60</v>
      </c>
      <c r="B32" s="18">
        <f>IF(RES_hh_fech!B32=0,0,RES_hh_fech!B32/RES_summary!B$19)</f>
        <v>11.411980369784787</v>
      </c>
      <c r="C32" s="18">
        <f>IF(RES_hh_fech!C32=0,0,RES_hh_fech!C32/RES_summary!C$19)</f>
        <v>11.391917826660759</v>
      </c>
      <c r="D32" s="18">
        <f>IF(RES_hh_fech!D32=0,0,RES_hh_fech!D32/RES_summary!D$19)</f>
        <v>11.47120268126994</v>
      </c>
      <c r="E32" s="18">
        <f>IF(RES_hh_fech!E32=0,0,RES_hh_fech!E32/RES_summary!E$19)</f>
        <v>12.074157564394302</v>
      </c>
      <c r="F32" s="18">
        <f>IF(RES_hh_fech!F32=0,0,RES_hh_fech!F32/RES_summary!F$19)</f>
        <v>11.818428347085657</v>
      </c>
      <c r="G32" s="18">
        <f>IF(RES_hh_fech!G32=0,0,RES_hh_fech!G32/RES_summary!G$19)</f>
        <v>11.215243289849598</v>
      </c>
      <c r="H32" s="18">
        <f>IF(RES_hh_fech!H32=0,0,RES_hh_fech!H32/RES_summary!H$19)</f>
        <v>11.496001791956777</v>
      </c>
      <c r="I32" s="18">
        <f>IF(RES_hh_fech!I32=0,0,RES_hh_fech!I32/RES_summary!I$19)</f>
        <v>11.300161812236315</v>
      </c>
      <c r="J32" s="18">
        <f>IF(RES_hh_fech!J32=0,0,RES_hh_fech!J32/RES_summary!J$19)</f>
        <v>11.872562874945237</v>
      </c>
      <c r="K32" s="18">
        <f>IF(RES_hh_fech!K32=0,0,RES_hh_fech!K32/RES_summary!K$19)</f>
        <v>11.467602071680343</v>
      </c>
      <c r="L32" s="18">
        <f>IF(RES_hh_fech!L32=0,0,RES_hh_fech!L32/RES_summary!L$19)</f>
        <v>12.479145975418135</v>
      </c>
      <c r="M32" s="18">
        <f>IF(RES_hh_fech!M32=0,0,RES_hh_fech!M32/RES_summary!M$19)</f>
        <v>10.754924785461027</v>
      </c>
      <c r="N32" s="18">
        <f>IF(RES_hh_fech!N32=0,0,RES_hh_fech!N32/RES_summary!N$19)</f>
        <v>12.679878654222113</v>
      </c>
      <c r="O32" s="18">
        <f>IF(RES_hh_fech!O32=0,0,RES_hh_fech!O32/RES_summary!O$19)</f>
        <v>13.638920417845819</v>
      </c>
      <c r="P32" s="18">
        <f>IF(RES_hh_fech!P32=0,0,RES_hh_fech!P32/RES_summary!P$19)</f>
        <v>11.507968115599535</v>
      </c>
      <c r="Q32" s="18">
        <f>IF(RES_hh_fech!Q32=0,0,RES_hh_fech!Q32/RES_summary!Q$19)</f>
        <v>12.080909324017377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233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126</v>
      </c>
      <c r="B3" s="100">
        <f>IF(RES_hh_tesh!B3=0,0,RES_hh_tesh!B3/RES_summary!B$19)</f>
        <v>114.12813567383532</v>
      </c>
      <c r="C3" s="100">
        <f>IF(RES_hh_tesh!C3=0,0,RES_hh_tesh!C3/RES_summary!C$19)</f>
        <v>120.36547516379244</v>
      </c>
      <c r="D3" s="100">
        <f>IF(RES_hh_tesh!D3=0,0,RES_hh_tesh!D3/RES_summary!D$19)</f>
        <v>114.8692989429484</v>
      </c>
      <c r="E3" s="100">
        <f>IF(RES_hh_tesh!E3=0,0,RES_hh_tesh!E3/RES_summary!E$19)</f>
        <v>118.65311255937326</v>
      </c>
      <c r="F3" s="100">
        <f>IF(RES_hh_tesh!F3=0,0,RES_hh_tesh!F3/RES_summary!F$19)</f>
        <v>122.62268005496043</v>
      </c>
      <c r="G3" s="100">
        <f>IF(RES_hh_tesh!G3=0,0,RES_hh_tesh!G3/RES_summary!G$19)</f>
        <v>118.70800823338688</v>
      </c>
      <c r="H3" s="100">
        <f>IF(RES_hh_tesh!H3=0,0,RES_hh_tesh!H3/RES_summary!H$19)</f>
        <v>114.25958277793842</v>
      </c>
      <c r="I3" s="100">
        <f>IF(RES_hh_tesh!I3=0,0,RES_hh_tesh!I3/RES_summary!I$19)</f>
        <v>102.96111978562419</v>
      </c>
      <c r="J3" s="100">
        <f>IF(RES_hh_tesh!J3=0,0,RES_hh_tesh!J3/RES_summary!J$19)</f>
        <v>110.81538407991046</v>
      </c>
      <c r="K3" s="100">
        <f>IF(RES_hh_tesh!K3=0,0,RES_hh_tesh!K3/RES_summary!K$19)</f>
        <v>106.89207059745448</v>
      </c>
      <c r="L3" s="100">
        <f>IF(RES_hh_tesh!L3=0,0,RES_hh_tesh!L3/RES_summary!L$19)</f>
        <v>109.94985755539335</v>
      </c>
      <c r="M3" s="100">
        <f>IF(RES_hh_tesh!M3=0,0,RES_hh_tesh!M3/RES_summary!M$19)</f>
        <v>87.806697313492862</v>
      </c>
      <c r="N3" s="100">
        <f>IF(RES_hh_tesh!N3=0,0,RES_hh_tesh!N3/RES_summary!N$19)</f>
        <v>99.735778792134724</v>
      </c>
      <c r="O3" s="100">
        <f>IF(RES_hh_tesh!O3=0,0,RES_hh_tesh!O3/RES_summary!O$19)</f>
        <v>105.66449622570154</v>
      </c>
      <c r="P3" s="100">
        <f>IF(RES_hh_tesh!P3=0,0,RES_hh_tesh!P3/RES_summary!P$19)</f>
        <v>84.477071701655831</v>
      </c>
      <c r="Q3" s="100">
        <f>IF(RES_hh_tesh!Q3=0,0,RES_hh_tesh!Q3/RES_summary!Q$19)</f>
        <v>88.820867632078588</v>
      </c>
    </row>
    <row r="4" spans="1:17" ht="12.95" customHeight="1" x14ac:dyDescent="0.25">
      <c r="A4" s="89" t="s">
        <v>65</v>
      </c>
      <c r="B4" s="96">
        <f>IF(RES_hh_tesh!B4=0,0,RES_hh_tesh!B4/RES_summary!B$19)</f>
        <v>88.654898303780683</v>
      </c>
      <c r="C4" s="96">
        <f>IF(RES_hh_tesh!C4=0,0,RES_hh_tesh!C4/RES_summary!C$19)</f>
        <v>94.875243651139755</v>
      </c>
      <c r="D4" s="96">
        <f>IF(RES_hh_tesh!D4=0,0,RES_hh_tesh!D4/RES_summary!D$19)</f>
        <v>89.52693616691451</v>
      </c>
      <c r="E4" s="96">
        <f>IF(RES_hh_tesh!E4=0,0,RES_hh_tesh!E4/RES_summary!E$19)</f>
        <v>92.774518008075376</v>
      </c>
      <c r="F4" s="96">
        <f>IF(RES_hh_tesh!F4=0,0,RES_hh_tesh!F4/RES_summary!F$19)</f>
        <v>96.820650575378735</v>
      </c>
      <c r="G4" s="96">
        <f>IF(RES_hh_tesh!G4=0,0,RES_hh_tesh!G4/RES_summary!G$19)</f>
        <v>93.523259586885743</v>
      </c>
      <c r="H4" s="96">
        <f>IF(RES_hh_tesh!H4=0,0,RES_hh_tesh!H4/RES_summary!H$19)</f>
        <v>88.994394100473514</v>
      </c>
      <c r="I4" s="96">
        <f>IF(RES_hh_tesh!I4=0,0,RES_hh_tesh!I4/RES_summary!I$19)</f>
        <v>77.850903151227882</v>
      </c>
      <c r="J4" s="96">
        <f>IF(RES_hh_tesh!J4=0,0,RES_hh_tesh!J4/RES_summary!J$19)</f>
        <v>85.260437818044991</v>
      </c>
      <c r="K4" s="96">
        <f>IF(RES_hh_tesh!K4=0,0,RES_hh_tesh!K4/RES_summary!K$19)</f>
        <v>81.688786244428499</v>
      </c>
      <c r="L4" s="96">
        <f>IF(RES_hh_tesh!L4=0,0,RES_hh_tesh!L4/RES_summary!L$19)</f>
        <v>83.830963546880852</v>
      </c>
      <c r="M4" s="96">
        <f>IF(RES_hh_tesh!M4=0,0,RES_hh_tesh!M4/RES_summary!M$19)</f>
        <v>64.483395891045959</v>
      </c>
      <c r="N4" s="96">
        <f>IF(RES_hh_tesh!N4=0,0,RES_hh_tesh!N4/RES_summary!N$19)</f>
        <v>72.706114889474492</v>
      </c>
      <c r="O4" s="96">
        <f>IF(RES_hh_tesh!O4=0,0,RES_hh_tesh!O4/RES_summary!O$19)</f>
        <v>77.710137356450517</v>
      </c>
      <c r="P4" s="96">
        <f>IF(RES_hh_tesh!P4=0,0,RES_hh_tesh!P4/RES_summary!P$19)</f>
        <v>58.531991645358929</v>
      </c>
      <c r="Q4" s="96">
        <f>IF(RES_hh_tesh!Q4=0,0,RES_hh_tesh!Q4/RES_summary!Q$19)</f>
        <v>62.425650961657738</v>
      </c>
    </row>
    <row r="5" spans="1:17" ht="12" customHeight="1" x14ac:dyDescent="0.25">
      <c r="A5" s="87" t="s">
        <v>58</v>
      </c>
      <c r="B5" s="95">
        <f>IF(RES_hh_tesh!B5=0,0,RES_hh_tesh!B5/RES_summary!B$19)</f>
        <v>86.038482443730601</v>
      </c>
      <c r="C5" s="95">
        <f>IF(RES_hh_tesh!C5=0,0,RES_hh_tesh!C5/RES_summary!C$19)</f>
        <v>91.41513988860801</v>
      </c>
      <c r="D5" s="95">
        <f>IF(RES_hh_tesh!D5=0,0,RES_hh_tesh!D5/RES_summary!D$19)</f>
        <v>85.497711532851881</v>
      </c>
      <c r="E5" s="95">
        <f>IF(RES_hh_tesh!E5=0,0,RES_hh_tesh!E5/RES_summary!E$19)</f>
        <v>87.317398004185392</v>
      </c>
      <c r="F5" s="95">
        <f>IF(RES_hh_tesh!F5=0,0,RES_hh_tesh!F5/RES_summary!F$19)</f>
        <v>90.817491847017081</v>
      </c>
      <c r="G5" s="95">
        <f>IF(RES_hh_tesh!G5=0,0,RES_hh_tesh!G5/RES_summary!G$19)</f>
        <v>83.066660479292111</v>
      </c>
      <c r="H5" s="95">
        <f>IF(RES_hh_tesh!H5=0,0,RES_hh_tesh!H5/RES_summary!H$19)</f>
        <v>80.516833777499855</v>
      </c>
      <c r="I5" s="95">
        <f>IF(RES_hh_tesh!I5=0,0,RES_hh_tesh!I5/RES_summary!I$19)</f>
        <v>77.591222696817383</v>
      </c>
      <c r="J5" s="95">
        <f>IF(RES_hh_tesh!J5=0,0,RES_hh_tesh!J5/RES_summary!J$19)</f>
        <v>79.322301248395448</v>
      </c>
      <c r="K5" s="95">
        <f>IF(RES_hh_tesh!K5=0,0,RES_hh_tesh!K5/RES_summary!K$19)</f>
        <v>72.754162836876603</v>
      </c>
      <c r="L5" s="95">
        <f>IF(RES_hh_tesh!L5=0,0,RES_hh_tesh!L5/RES_summary!L$19)</f>
        <v>82.503420809076673</v>
      </c>
      <c r="M5" s="95">
        <f>IF(RES_hh_tesh!M5=0,0,RES_hh_tesh!M5/RES_summary!M$19)</f>
        <v>62.106861343313291</v>
      </c>
      <c r="N5" s="95">
        <f>IF(RES_hh_tesh!N5=0,0,RES_hh_tesh!N5/RES_summary!N$19)</f>
        <v>67.911393181591123</v>
      </c>
      <c r="O5" s="95">
        <f>IF(RES_hh_tesh!O5=0,0,RES_hh_tesh!O5/RES_summary!O$19)</f>
        <v>70.755930296628819</v>
      </c>
      <c r="P5" s="95">
        <f>IF(RES_hh_tesh!P5=0,0,RES_hh_tesh!P5/RES_summary!P$19)</f>
        <v>54.59325371460308</v>
      </c>
      <c r="Q5" s="95">
        <f>IF(RES_hh_tesh!Q5=0,0,RES_hh_tesh!Q5/RES_summary!Q$19)</f>
        <v>58.034288786891572</v>
      </c>
    </row>
    <row r="6" spans="1:17" ht="12" customHeight="1" x14ac:dyDescent="0.25">
      <c r="A6" s="87" t="s">
        <v>84</v>
      </c>
      <c r="B6" s="95">
        <f>IF(RES_hh_tesh!B6=0,0,RES_hh_tesh!B6/RES_summary!B$19)</f>
        <v>85.677646016594679</v>
      </c>
      <c r="C6" s="95">
        <f>IF(RES_hh_tesh!C6=0,0,RES_hh_tesh!C6/RES_summary!C$19)</f>
        <v>86.441793985547946</v>
      </c>
      <c r="D6" s="95">
        <f>IF(RES_hh_tesh!D6=0,0,RES_hh_tesh!D6/RES_summary!D$19)</f>
        <v>87.432648300051468</v>
      </c>
      <c r="E6" s="95">
        <f>IF(RES_hh_tesh!E6=0,0,RES_hh_tesh!E6/RES_summary!E$19)</f>
        <v>88.40774969069534</v>
      </c>
      <c r="F6" s="95">
        <f>IF(RES_hh_tesh!F6=0,0,RES_hh_tesh!F6/RES_summary!F$19)</f>
        <v>92.098313874984896</v>
      </c>
      <c r="G6" s="95">
        <f>IF(RES_hh_tesh!G6=0,0,RES_hh_tesh!G6/RES_summary!G$19)</f>
        <v>90.525444205311388</v>
      </c>
      <c r="H6" s="95">
        <f>IF(RES_hh_tesh!H6=0,0,RES_hh_tesh!H6/RES_summary!H$19)</f>
        <v>85.944918240680664</v>
      </c>
      <c r="I6" s="95">
        <f>IF(RES_hh_tesh!I6=0,0,RES_hh_tesh!I6/RES_summary!I$19)</f>
        <v>77.869519618739005</v>
      </c>
      <c r="J6" s="95">
        <f>IF(RES_hh_tesh!J6=0,0,RES_hh_tesh!J6/RES_summary!J$19)</f>
        <v>79.784258175891026</v>
      </c>
      <c r="K6" s="95">
        <f>IF(RES_hh_tesh!K6=0,0,RES_hh_tesh!K6/RES_summary!K$19)</f>
        <v>79.081843484075577</v>
      </c>
      <c r="L6" s="95">
        <f>IF(RES_hh_tesh!L6=0,0,RES_hh_tesh!L6/RES_summary!L$19)</f>
        <v>78.960722102660796</v>
      </c>
      <c r="M6" s="95">
        <f>IF(RES_hh_tesh!M6=0,0,RES_hh_tesh!M6/RES_summary!M$19)</f>
        <v>62.610941260954768</v>
      </c>
      <c r="N6" s="95">
        <f>IF(RES_hh_tesh!N6=0,0,RES_hh_tesh!N6/RES_summary!N$19)</f>
        <v>67.825569428713791</v>
      </c>
      <c r="O6" s="95">
        <f>IF(RES_hh_tesh!O6=0,0,RES_hh_tesh!O6/RES_summary!O$19)</f>
        <v>68.998902559327831</v>
      </c>
      <c r="P6" s="95">
        <f>IF(RES_hh_tesh!P6=0,0,RES_hh_tesh!P6/RES_summary!P$19)</f>
        <v>57.470725208907474</v>
      </c>
      <c r="Q6" s="95">
        <f>IF(RES_hh_tesh!Q6=0,0,RES_hh_tesh!Q6/RES_summary!Q$19)</f>
        <v>58.50510669401892</v>
      </c>
    </row>
    <row r="7" spans="1:17" ht="12" customHeight="1" x14ac:dyDescent="0.25">
      <c r="A7" s="87" t="s">
        <v>110</v>
      </c>
      <c r="B7" s="95">
        <f>IF(RES_hh_tesh!B7=0,0,RES_hh_tesh!B7/RES_summary!B$19)</f>
        <v>84.709026916163324</v>
      </c>
      <c r="C7" s="95">
        <f>IF(RES_hh_tesh!C7=0,0,RES_hh_tesh!C7/RES_summary!C$19)</f>
        <v>97.627877200877975</v>
      </c>
      <c r="D7" s="95">
        <f>IF(RES_hh_tesh!D7=0,0,RES_hh_tesh!D7/RES_summary!D$19)</f>
        <v>84.489415217219232</v>
      </c>
      <c r="E7" s="95">
        <f>IF(RES_hh_tesh!E7=0,0,RES_hh_tesh!E7/RES_summary!E$19)</f>
        <v>91.401102723261261</v>
      </c>
      <c r="F7" s="95">
        <f>IF(RES_hh_tesh!F7=0,0,RES_hh_tesh!F7/RES_summary!F$19)</f>
        <v>90.498624074889946</v>
      </c>
      <c r="G7" s="95">
        <f>IF(RES_hh_tesh!G7=0,0,RES_hh_tesh!G7/RES_summary!G$19)</f>
        <v>90.916775459004299</v>
      </c>
      <c r="H7" s="95">
        <f>IF(RES_hh_tesh!H7=0,0,RES_hh_tesh!H7/RES_summary!H$19)</f>
        <v>85.04966477667098</v>
      </c>
      <c r="I7" s="95">
        <f>IF(RES_hh_tesh!I7=0,0,RES_hh_tesh!I7/RES_summary!I$19)</f>
        <v>71.980116168086795</v>
      </c>
      <c r="J7" s="95">
        <f>IF(RES_hh_tesh!J7=0,0,RES_hh_tesh!J7/RES_summary!J$19)</f>
        <v>84.132572440862845</v>
      </c>
      <c r="K7" s="95">
        <f>IF(RES_hh_tesh!K7=0,0,RES_hh_tesh!K7/RES_summary!K$19)</f>
        <v>81.304275482186171</v>
      </c>
      <c r="L7" s="95">
        <f>IF(RES_hh_tesh!L7=0,0,RES_hh_tesh!L7/RES_summary!L$19)</f>
        <v>75.516324106068723</v>
      </c>
      <c r="M7" s="95">
        <f>IF(RES_hh_tesh!M7=0,0,RES_hh_tesh!M7/RES_summary!M$19)</f>
        <v>62.497374674229214</v>
      </c>
      <c r="N7" s="95">
        <f>IF(RES_hh_tesh!N7=0,0,RES_hh_tesh!N7/RES_summary!N$19)</f>
        <v>67.758470983699681</v>
      </c>
      <c r="O7" s="95">
        <f>IF(RES_hh_tesh!O7=0,0,RES_hh_tesh!O7/RES_summary!O$19)</f>
        <v>71.36866011434067</v>
      </c>
      <c r="P7" s="95">
        <f>IF(RES_hh_tesh!P7=0,0,RES_hh_tesh!P7/RES_summary!P$19)</f>
        <v>56.168131221263479</v>
      </c>
      <c r="Q7" s="95">
        <f>IF(RES_hh_tesh!Q7=0,0,RES_hh_tesh!Q7/RES_summary!Q$19)</f>
        <v>59.003086754249843</v>
      </c>
    </row>
    <row r="8" spans="1:17" ht="12" customHeight="1" x14ac:dyDescent="0.25">
      <c r="A8" s="87" t="s">
        <v>109</v>
      </c>
      <c r="B8" s="95">
        <f>IF(RES_hh_tesh!B8=0,0,RES_hh_tesh!B8/RES_summary!B$19)</f>
        <v>86.945665595441895</v>
      </c>
      <c r="C8" s="95">
        <f>IF(RES_hh_tesh!C8=0,0,RES_hh_tesh!C8/RES_summary!C$19)</f>
        <v>88.349328172617788</v>
      </c>
      <c r="D8" s="95">
        <f>IF(RES_hh_tesh!D8=0,0,RES_hh_tesh!D8/RES_summary!D$19)</f>
        <v>88.524893000230705</v>
      </c>
      <c r="E8" s="95">
        <f>IF(RES_hh_tesh!E8=0,0,RES_hh_tesh!E8/RES_summary!E$19)</f>
        <v>85.603519706927727</v>
      </c>
      <c r="F8" s="95">
        <f>IF(RES_hh_tesh!F8=0,0,RES_hh_tesh!F8/RES_summary!F$19)</f>
        <v>94.030566368949764</v>
      </c>
      <c r="G8" s="95">
        <f>IF(RES_hh_tesh!G8=0,0,RES_hh_tesh!G8/RES_summary!G$19)</f>
        <v>90.886126934804665</v>
      </c>
      <c r="H8" s="95">
        <f>IF(RES_hh_tesh!H8=0,0,RES_hh_tesh!H8/RES_summary!H$19)</f>
        <v>86.473796849540832</v>
      </c>
      <c r="I8" s="95">
        <f>IF(RES_hh_tesh!I8=0,0,RES_hh_tesh!I8/RES_summary!I$19)</f>
        <v>76.328520356172959</v>
      </c>
      <c r="J8" s="95">
        <f>IF(RES_hh_tesh!J8=0,0,RES_hh_tesh!J8/RES_summary!J$19)</f>
        <v>79.87476565878849</v>
      </c>
      <c r="K8" s="95">
        <f>IF(RES_hh_tesh!K8=0,0,RES_hh_tesh!K8/RES_summary!K$19)</f>
        <v>77.250693612241463</v>
      </c>
      <c r="L8" s="95">
        <f>IF(RES_hh_tesh!L8=0,0,RES_hh_tesh!L8/RES_summary!L$19)</f>
        <v>79.782819937446362</v>
      </c>
      <c r="M8" s="95">
        <f>IF(RES_hh_tesh!M8=0,0,RES_hh_tesh!M8/RES_summary!M$19)</f>
        <v>61.794723943504202</v>
      </c>
      <c r="N8" s="95">
        <f>IF(RES_hh_tesh!N8=0,0,RES_hh_tesh!N8/RES_summary!N$19)</f>
        <v>67.149775444823277</v>
      </c>
      <c r="O8" s="95">
        <f>IF(RES_hh_tesh!O8=0,0,RES_hh_tesh!O8/RES_summary!O$19)</f>
        <v>70.390898975748385</v>
      </c>
      <c r="P8" s="95">
        <f>IF(RES_hh_tesh!P8=0,0,RES_hh_tesh!P8/RES_summary!P$19)</f>
        <v>54.98583119759251</v>
      </c>
      <c r="Q8" s="95">
        <f>IF(RES_hh_tesh!Q8=0,0,RES_hh_tesh!Q8/RES_summary!Q$19)</f>
        <v>57.772732765425559</v>
      </c>
    </row>
    <row r="9" spans="1:17" ht="12" customHeight="1" x14ac:dyDescent="0.25">
      <c r="A9" s="87" t="s">
        <v>55</v>
      </c>
      <c r="B9" s="95">
        <f>IF(RES_hh_tesh!B9=0,0,RES_hh_tesh!B9/RES_summary!B$19)</f>
        <v>86.038461705138914</v>
      </c>
      <c r="C9" s="95">
        <f>IF(RES_hh_tesh!C9=0,0,RES_hh_tesh!C9/RES_summary!C$19)</f>
        <v>91.712082856623468</v>
      </c>
      <c r="D9" s="95">
        <f>IF(RES_hh_tesh!D9=0,0,RES_hh_tesh!D9/RES_summary!D$19)</f>
        <v>84.812101026334958</v>
      </c>
      <c r="E9" s="95">
        <f>IF(RES_hh_tesh!E9=0,0,RES_hh_tesh!E9/RES_summary!E$19)</f>
        <v>91.997277243473647</v>
      </c>
      <c r="F9" s="95">
        <f>IF(RES_hh_tesh!F9=0,0,RES_hh_tesh!F9/RES_summary!F$19)</f>
        <v>93.408420860463082</v>
      </c>
      <c r="G9" s="95">
        <f>IF(RES_hh_tesh!G9=0,0,RES_hh_tesh!G9/RES_summary!G$19)</f>
        <v>91.870972506683216</v>
      </c>
      <c r="H9" s="95">
        <f>IF(RES_hh_tesh!H9=0,0,RES_hh_tesh!H9/RES_summary!H$19)</f>
        <v>86.856829828618885</v>
      </c>
      <c r="I9" s="95">
        <f>IF(RES_hh_tesh!I9=0,0,RES_hh_tesh!I9/RES_summary!I$19)</f>
        <v>77.240805637698131</v>
      </c>
      <c r="J9" s="95">
        <f>IF(RES_hh_tesh!J9=0,0,RES_hh_tesh!J9/RES_summary!J$19)</f>
        <v>83.294162608234132</v>
      </c>
      <c r="K9" s="95">
        <f>IF(RES_hh_tesh!K9=0,0,RES_hh_tesh!K9/RES_summary!K$19)</f>
        <v>81.457170706249656</v>
      </c>
      <c r="L9" s="95">
        <f>IF(RES_hh_tesh!L9=0,0,RES_hh_tesh!L9/RES_summary!L$19)</f>
        <v>82.413682603935513</v>
      </c>
      <c r="M9" s="95">
        <f>IF(RES_hh_tesh!M9=0,0,RES_hh_tesh!M9/RES_summary!M$19)</f>
        <v>65.181728122826357</v>
      </c>
      <c r="N9" s="95">
        <f>IF(RES_hh_tesh!N9=0,0,RES_hh_tesh!N9/RES_summary!N$19)</f>
        <v>70.637928291820259</v>
      </c>
      <c r="O9" s="95">
        <f>IF(RES_hh_tesh!O9=0,0,RES_hh_tesh!O9/RES_summary!O$19)</f>
        <v>73.919199966344053</v>
      </c>
      <c r="P9" s="95">
        <f>IF(RES_hh_tesh!P9=0,0,RES_hh_tesh!P9/RES_summary!P$19)</f>
        <v>57.612720918777796</v>
      </c>
      <c r="Q9" s="95">
        <f>IF(RES_hh_tesh!Q9=0,0,RES_hh_tesh!Q9/RES_summary!Q$19)</f>
        <v>60.082203013128016</v>
      </c>
    </row>
    <row r="10" spans="1:17" ht="12" customHeight="1" x14ac:dyDescent="0.25">
      <c r="A10" s="87" t="s">
        <v>79</v>
      </c>
      <c r="B10" s="95">
        <f>IF(RES_hh_tesh!B10=0,0,RES_hh_tesh!B10/RES_summary!B$19)</f>
        <v>86.038588346782319</v>
      </c>
      <c r="C10" s="95">
        <f>IF(RES_hh_tesh!C10=0,0,RES_hh_tesh!C10/RES_summary!C$19)</f>
        <v>86.40063808174726</v>
      </c>
      <c r="D10" s="95">
        <f>IF(RES_hh_tesh!D10=0,0,RES_hh_tesh!D10/RES_summary!D$19)</f>
        <v>86.879395775028797</v>
      </c>
      <c r="E10" s="95">
        <f>IF(RES_hh_tesh!E10=0,0,RES_hh_tesh!E10/RES_summary!E$19)</f>
        <v>88.319554548701333</v>
      </c>
      <c r="F10" s="95">
        <f>IF(RES_hh_tesh!F10=0,0,RES_hh_tesh!F10/RES_summary!F$19)</f>
        <v>92.072360268380521</v>
      </c>
      <c r="G10" s="95">
        <f>IF(RES_hh_tesh!G10=0,0,RES_hh_tesh!G10/RES_summary!G$19)</f>
        <v>96.225649881036148</v>
      </c>
      <c r="H10" s="95">
        <f>IF(RES_hh_tesh!H10=0,0,RES_hh_tesh!H10/RES_summary!H$19)</f>
        <v>90.368295203154958</v>
      </c>
      <c r="I10" s="95">
        <f>IF(RES_hh_tesh!I10=0,0,RES_hh_tesh!I10/RES_summary!I$19)</f>
        <v>81.805161074260582</v>
      </c>
      <c r="J10" s="95">
        <f>IF(RES_hh_tesh!J10=0,0,RES_hh_tesh!J10/RES_summary!J$19)</f>
        <v>80.90604808739856</v>
      </c>
      <c r="K10" s="95">
        <f>IF(RES_hh_tesh!K10=0,0,RES_hh_tesh!K10/RES_summary!K$19)</f>
        <v>80.210364948121693</v>
      </c>
      <c r="L10" s="95">
        <f>IF(RES_hh_tesh!L10=0,0,RES_hh_tesh!L10/RES_summary!L$19)</f>
        <v>79.985404758770017</v>
      </c>
      <c r="M10" s="95">
        <f>IF(RES_hh_tesh!M10=0,0,RES_hh_tesh!M10/RES_summary!M$19)</f>
        <v>68.629427594570146</v>
      </c>
      <c r="N10" s="95">
        <f>IF(RES_hh_tesh!N10=0,0,RES_hh_tesh!N10/RES_summary!N$19)</f>
        <v>67.864080232654473</v>
      </c>
      <c r="O10" s="95">
        <f>IF(RES_hh_tesh!O10=0,0,RES_hh_tesh!O10/RES_summary!O$19)</f>
        <v>67.132748125074684</v>
      </c>
      <c r="P10" s="95">
        <f>IF(RES_hh_tesh!P10=0,0,RES_hh_tesh!P10/RES_summary!P$19)</f>
        <v>59.727199400095515</v>
      </c>
      <c r="Q10" s="95">
        <f>IF(RES_hh_tesh!Q10=0,0,RES_hh_tesh!Q10/RES_summary!Q$19)</f>
        <v>57.561746518160334</v>
      </c>
    </row>
    <row r="11" spans="1:17" ht="12" customHeight="1" x14ac:dyDescent="0.25">
      <c r="A11" s="87" t="s">
        <v>61</v>
      </c>
      <c r="B11" s="95">
        <f>IF(RES_hh_tesh!B11=0,0,RES_hh_tesh!B11/RES_summary!B$19)</f>
        <v>86.038467670039736</v>
      </c>
      <c r="C11" s="95">
        <f>IF(RES_hh_tesh!C11=0,0,RES_hh_tesh!C11/RES_summary!C$19)</f>
        <v>91.901214538572646</v>
      </c>
      <c r="D11" s="95">
        <f>IF(RES_hh_tesh!D11=0,0,RES_hh_tesh!D11/RES_summary!D$19)</f>
        <v>86.334708877697921</v>
      </c>
      <c r="E11" s="95">
        <f>IF(RES_hh_tesh!E11=0,0,RES_hh_tesh!E11/RES_summary!E$19)</f>
        <v>87.979928864012479</v>
      </c>
      <c r="F11" s="95">
        <f>IF(RES_hh_tesh!F11=0,0,RES_hh_tesh!F11/RES_summary!F$19)</f>
        <v>91.536846061690895</v>
      </c>
      <c r="G11" s="95">
        <f>IF(RES_hh_tesh!G11=0,0,RES_hh_tesh!G11/RES_summary!G$19)</f>
        <v>89.976567093918078</v>
      </c>
      <c r="H11" s="95">
        <f>IF(RES_hh_tesh!H11=0,0,RES_hh_tesh!H11/RES_summary!H$19)</f>
        <v>83.879201890653817</v>
      </c>
      <c r="I11" s="95">
        <f>IF(RES_hh_tesh!I11=0,0,RES_hh_tesh!I11/RES_summary!I$19)</f>
        <v>73.700310961087155</v>
      </c>
      <c r="J11" s="95">
        <f>IF(RES_hh_tesh!J11=0,0,RES_hh_tesh!J11/RES_summary!J$19)</f>
        <v>79.324988327261892</v>
      </c>
      <c r="K11" s="95">
        <f>IF(RES_hh_tesh!K11=0,0,RES_hh_tesh!K11/RES_summary!K$19)</f>
        <v>76.601403448776253</v>
      </c>
      <c r="L11" s="95">
        <f>IF(RES_hh_tesh!L11=0,0,RES_hh_tesh!L11/RES_summary!L$19)</f>
        <v>76.817647926968704</v>
      </c>
      <c r="M11" s="95">
        <f>IF(RES_hh_tesh!M11=0,0,RES_hh_tesh!M11/RES_summary!M$19)</f>
        <v>60.871268875306136</v>
      </c>
      <c r="N11" s="95">
        <f>IF(RES_hh_tesh!N11=0,0,RES_hh_tesh!N11/RES_summary!N$19)</f>
        <v>66.502885374724684</v>
      </c>
      <c r="O11" s="95">
        <f>IF(RES_hh_tesh!O11=0,0,RES_hh_tesh!O11/RES_summary!O$19)</f>
        <v>69.685039738120651</v>
      </c>
      <c r="P11" s="95">
        <f>IF(RES_hh_tesh!P11=0,0,RES_hh_tesh!P11/RES_summary!P$19)</f>
        <v>54.798985350252273</v>
      </c>
      <c r="Q11" s="95">
        <f>IF(RES_hh_tesh!Q11=0,0,RES_hh_tesh!Q11/RES_summary!Q$19)</f>
        <v>57.430985839557032</v>
      </c>
    </row>
    <row r="12" spans="1:17" ht="12" customHeight="1" x14ac:dyDescent="0.25">
      <c r="A12" s="87" t="s">
        <v>115</v>
      </c>
      <c r="B12" s="95">
        <f>IF(RES_hh_tesh!B12=0,0,RES_hh_tesh!B12/RES_summary!B$19)</f>
        <v>96.232080936654469</v>
      </c>
      <c r="C12" s="95">
        <f>IF(RES_hh_tesh!C12=0,0,RES_hh_tesh!C12/RES_summary!C$19)</f>
        <v>102.84810645727832</v>
      </c>
      <c r="D12" s="95">
        <f>IF(RES_hh_tesh!D12=0,0,RES_hh_tesh!D12/RES_summary!D$19)</f>
        <v>96.947954054605674</v>
      </c>
      <c r="E12" s="95">
        <f>IF(RES_hh_tesh!E12=0,0,RES_hh_tesh!E12/RES_summary!E$19)</f>
        <v>100.02133924843444</v>
      </c>
      <c r="F12" s="95">
        <f>IF(RES_hh_tesh!F12=0,0,RES_hh_tesh!F12/RES_summary!F$19)</f>
        <v>104.43988453813121</v>
      </c>
      <c r="G12" s="95">
        <f>IF(RES_hh_tesh!G12=0,0,RES_hh_tesh!G12/RES_summary!G$19)</f>
        <v>101.56285751318643</v>
      </c>
      <c r="H12" s="95">
        <f>IF(RES_hh_tesh!H12=0,0,RES_hh_tesh!H12/RES_summary!H$19)</f>
        <v>96.362137407818423</v>
      </c>
      <c r="I12" s="95">
        <f>IF(RES_hh_tesh!I12=0,0,RES_hh_tesh!I12/RES_summary!I$19)</f>
        <v>84.371321291986021</v>
      </c>
      <c r="J12" s="95">
        <f>IF(RES_hh_tesh!J12=0,0,RES_hh_tesh!J12/RES_summary!J$19)</f>
        <v>92.028175245745416</v>
      </c>
      <c r="K12" s="95">
        <f>IF(RES_hh_tesh!K12=0,0,RES_hh_tesh!K12/RES_summary!K$19)</f>
        <v>88.666974385003201</v>
      </c>
      <c r="L12" s="95">
        <f>IF(RES_hh_tesh!L12=0,0,RES_hh_tesh!L12/RES_summary!L$19)</f>
        <v>90.170501380707435</v>
      </c>
      <c r="M12" s="95">
        <f>IF(RES_hh_tesh!M12=0,0,RES_hh_tesh!M12/RES_summary!M$19)</f>
        <v>70.262046562071774</v>
      </c>
      <c r="N12" s="95">
        <f>IF(RES_hh_tesh!N12=0,0,RES_hh_tesh!N12/RES_summary!N$19)</f>
        <v>78.107436638443261</v>
      </c>
      <c r="O12" s="95">
        <f>IF(RES_hh_tesh!O12=0,0,RES_hh_tesh!O12/RES_summary!O$19)</f>
        <v>82.918569910615801</v>
      </c>
      <c r="P12" s="95">
        <f>IF(RES_hh_tesh!P12=0,0,RES_hh_tesh!P12/RES_summary!P$19)</f>
        <v>63.437032690440624</v>
      </c>
      <c r="Q12" s="95">
        <f>IF(RES_hh_tesh!Q12=0,0,RES_hh_tesh!Q12/RES_summary!Q$19)</f>
        <v>67.171528635164464</v>
      </c>
    </row>
    <row r="13" spans="1:17" ht="12" customHeight="1" x14ac:dyDescent="0.25">
      <c r="A13" s="51" t="s">
        <v>114</v>
      </c>
      <c r="B13" s="22">
        <f>IF(RES_hh_tesh!B13=0,0,RES_hh_tesh!B13/RES_summary!B$19)</f>
        <v>99.192835658526121</v>
      </c>
      <c r="C13" s="22">
        <f>IF(RES_hh_tesh!C13=0,0,RES_hh_tesh!C13/RES_summary!C$19)</f>
        <v>107.27004465890104</v>
      </c>
      <c r="D13" s="22">
        <f>IF(RES_hh_tesh!D13=0,0,RES_hh_tesh!D13/RES_summary!D$19)</f>
        <v>102.22872020369357</v>
      </c>
      <c r="E13" s="22">
        <f>IF(RES_hh_tesh!E13=0,0,RES_hh_tesh!E13/RES_summary!E$19)</f>
        <v>109.99928357044757</v>
      </c>
      <c r="F13" s="22">
        <f>IF(RES_hh_tesh!F13=0,0,RES_hh_tesh!F13/RES_summary!F$19)</f>
        <v>114.37038670243368</v>
      </c>
      <c r="G13" s="22">
        <f>IF(RES_hh_tesh!G13=0,0,RES_hh_tesh!G13/RES_summary!G$19)</f>
        <v>104.43105507472166</v>
      </c>
      <c r="H13" s="22">
        <f>IF(RES_hh_tesh!H13=0,0,RES_hh_tesh!H13/RES_summary!H$19)</f>
        <v>101.87677540789171</v>
      </c>
      <c r="I13" s="22">
        <f>IF(RES_hh_tesh!I13=0,0,RES_hh_tesh!I13/RES_summary!I$19)</f>
        <v>88.4423413758865</v>
      </c>
      <c r="J13" s="22">
        <f>IF(RES_hh_tesh!J13=0,0,RES_hh_tesh!J13/RES_summary!J$19)</f>
        <v>100.86126425482443</v>
      </c>
      <c r="K13" s="22">
        <f>IF(RES_hh_tesh!K13=0,0,RES_hh_tesh!K13/RES_summary!K$19)</f>
        <v>92.513670511525504</v>
      </c>
      <c r="L13" s="22">
        <f>IF(RES_hh_tesh!L13=0,0,RES_hh_tesh!L13/RES_summary!L$19)</f>
        <v>103.77432549081786</v>
      </c>
      <c r="M13" s="22">
        <f>IF(RES_hh_tesh!M13=0,0,RES_hh_tesh!M13/RES_summary!M$19)</f>
        <v>71.42529897119411</v>
      </c>
      <c r="N13" s="22">
        <f>IF(RES_hh_tesh!N13=0,0,RES_hh_tesh!N13/RES_summary!N$19)</f>
        <v>91.965761641693504</v>
      </c>
      <c r="O13" s="22">
        <f>IF(RES_hh_tesh!O13=0,0,RES_hh_tesh!O13/RES_summary!O$19)</f>
        <v>104.60296563700625</v>
      </c>
      <c r="P13" s="22">
        <f>IF(RES_hh_tesh!P13=0,0,RES_hh_tesh!P13/RES_summary!P$19)</f>
        <v>68.228922426378048</v>
      </c>
      <c r="Q13" s="22">
        <f>IF(RES_hh_tesh!Q13=0,0,RES_hh_tesh!Q13/RES_summary!Q$19)</f>
        <v>77.534071447050621</v>
      </c>
    </row>
    <row r="14" spans="1:17" ht="12" customHeight="1" x14ac:dyDescent="0.25">
      <c r="A14" s="99" t="s">
        <v>117</v>
      </c>
      <c r="B14" s="98">
        <f>IF(RES_hh_tesh!B14=0,0,RES_hh_tesh!B14/RES_summary!B$19)</f>
        <v>1.3378328679361347</v>
      </c>
      <c r="C14" s="98">
        <f>IF(RES_hh_tesh!C14=0,0,RES_hh_tesh!C14/RES_summary!C$19)</f>
        <v>1.4971118468323761</v>
      </c>
      <c r="D14" s="98">
        <f>IF(RES_hh_tesh!D14=0,0,RES_hh_tesh!D14/RES_summary!D$19)</f>
        <v>1.5288160437436122</v>
      </c>
      <c r="E14" s="98">
        <f>IF(RES_hh_tesh!E14=0,0,RES_hh_tesh!E14/RES_summary!E$19)</f>
        <v>2.0639600660856998</v>
      </c>
      <c r="F14" s="98">
        <f>IF(RES_hh_tesh!F14=0,0,RES_hh_tesh!F14/RES_summary!F$19)</f>
        <v>2.0007433538848667</v>
      </c>
      <c r="G14" s="98">
        <f>IF(RES_hh_tesh!G14=0,0,RES_hh_tesh!G14/RES_summary!G$19)</f>
        <v>1.2380850050543621</v>
      </c>
      <c r="H14" s="98">
        <f>IF(RES_hh_tesh!H14=0,0,RES_hh_tesh!H14/RES_summary!H$19)</f>
        <v>1.477065340626543</v>
      </c>
      <c r="I14" s="98">
        <f>IF(RES_hh_tesh!I14=0,0,RES_hh_tesh!I14/RES_summary!I$19)</f>
        <v>1.2714383640839282</v>
      </c>
      <c r="J14" s="98">
        <f>IF(RES_hh_tesh!J14=0,0,RES_hh_tesh!J14/RES_summary!J$19)</f>
        <v>1.8203835236459798</v>
      </c>
      <c r="K14" s="98">
        <f>IF(RES_hh_tesh!K14=0,0,RES_hh_tesh!K14/RES_summary!K$19)</f>
        <v>1.2843710055625861</v>
      </c>
      <c r="L14" s="98">
        <f>IF(RES_hh_tesh!L14=0,0,RES_hh_tesh!L14/RES_summary!L$19)</f>
        <v>2.3399659358232379</v>
      </c>
      <c r="M14" s="98">
        <f>IF(RES_hh_tesh!M14=0,0,RES_hh_tesh!M14/RES_summary!M$19)</f>
        <v>0.90060962270350131</v>
      </c>
      <c r="N14" s="98">
        <f>IF(RES_hh_tesh!N14=0,0,RES_hh_tesh!N14/RES_summary!N$19)</f>
        <v>2.3328455359019844</v>
      </c>
      <c r="O14" s="98">
        <f>IF(RES_hh_tesh!O14=0,0,RES_hh_tesh!O14/RES_summary!O$19)</f>
        <v>3.1491712268774181</v>
      </c>
      <c r="P14" s="98">
        <f>IF(RES_hh_tesh!P14=0,0,RES_hh_tesh!P14/RES_summary!P$19)</f>
        <v>1.2732168492607754</v>
      </c>
      <c r="Q14" s="98">
        <f>IF(RES_hh_tesh!Q14=0,0,RES_hh_tesh!Q14/RES_summary!Q$19)</f>
        <v>1.8794541803887539</v>
      </c>
    </row>
    <row r="15" spans="1:17" ht="12.95" customHeight="1" x14ac:dyDescent="0.25">
      <c r="A15" s="89" t="s">
        <v>112</v>
      </c>
      <c r="B15" s="96">
        <f>IF(RES_hh_tesh!B15=0,0,RES_hh_tesh!B15/RES_summary!B$19)</f>
        <v>0.28548229024783761</v>
      </c>
      <c r="C15" s="96">
        <f>IF(RES_hh_tesh!C15=0,0,RES_hh_tesh!C15/RES_summary!C$19)</f>
        <v>0.29712720395789871</v>
      </c>
      <c r="D15" s="96">
        <f>IF(RES_hh_tesh!D15=0,0,RES_hh_tesh!D15/RES_summary!D$19)</f>
        <v>0.31757245119703803</v>
      </c>
      <c r="E15" s="96">
        <f>IF(RES_hh_tesh!E15=0,0,RES_hh_tesh!E15/RES_summary!E$19)</f>
        <v>0.32864868877084669</v>
      </c>
      <c r="F15" s="96">
        <f>IF(RES_hh_tesh!F15=0,0,RES_hh_tesh!F15/RES_summary!F$19)</f>
        <v>0.34142474930503008</v>
      </c>
      <c r="G15" s="96">
        <f>IF(RES_hh_tesh!G15=0,0,RES_hh_tesh!G15/RES_summary!G$19)</f>
        <v>0.36500428577527422</v>
      </c>
      <c r="H15" s="96">
        <f>IF(RES_hh_tesh!H15=0,0,RES_hh_tesh!H15/RES_summary!H$19)</f>
        <v>0.38199564394525487</v>
      </c>
      <c r="I15" s="96">
        <f>IF(RES_hh_tesh!I15=0,0,RES_hh_tesh!I15/RES_summary!I$19)</f>
        <v>0.40078501950253126</v>
      </c>
      <c r="J15" s="96">
        <f>IF(RES_hh_tesh!J15=0,0,RES_hh_tesh!J15/RES_summary!J$19)</f>
        <v>0.4301259749076215</v>
      </c>
      <c r="K15" s="96">
        <f>IF(RES_hh_tesh!K15=0,0,RES_hh_tesh!K15/RES_summary!K$19)</f>
        <v>0.45729104831412332</v>
      </c>
      <c r="L15" s="96">
        <f>IF(RES_hh_tesh!L15=0,0,RES_hh_tesh!L15/RES_summary!L$19)</f>
        <v>0.48878658773276312</v>
      </c>
      <c r="M15" s="96">
        <f>IF(RES_hh_tesh!M15=0,0,RES_hh_tesh!M15/RES_summary!M$19)</f>
        <v>0.50077646177967072</v>
      </c>
      <c r="N15" s="96">
        <f>IF(RES_hh_tesh!N15=0,0,RES_hh_tesh!N15/RES_summary!N$19)</f>
        <v>0.54615832468349368</v>
      </c>
      <c r="O15" s="96">
        <f>IF(RES_hh_tesh!O15=0,0,RES_hh_tesh!O15/RES_summary!O$19)</f>
        <v>0.63424963624982966</v>
      </c>
      <c r="P15" s="96">
        <f>IF(RES_hh_tesh!P15=0,0,RES_hh_tesh!P15/RES_summary!P$19)</f>
        <v>0.65742143166539324</v>
      </c>
      <c r="Q15" s="96">
        <f>IF(RES_hh_tesh!Q15=0,0,RES_hh_tesh!Q15/RES_summary!Q$19)</f>
        <v>0.73227341179890315</v>
      </c>
    </row>
    <row r="16" spans="1:17" ht="12" customHeight="1" x14ac:dyDescent="0.25">
      <c r="A16" s="87" t="s">
        <v>111</v>
      </c>
      <c r="B16" s="97">
        <f>IF(RES_hh_tesh!B16=0,0,RES_hh_tesh!B16/RES_summary!B$19)</f>
        <v>0.28548229024783761</v>
      </c>
      <c r="C16" s="97">
        <f>IF(RES_hh_tesh!C16=0,0,RES_hh_tesh!C16/RES_summary!C$19)</f>
        <v>0.29712720395789871</v>
      </c>
      <c r="D16" s="97">
        <f>IF(RES_hh_tesh!D16=0,0,RES_hh_tesh!D16/RES_summary!D$19)</f>
        <v>0.31757245119703803</v>
      </c>
      <c r="E16" s="97">
        <f>IF(RES_hh_tesh!E16=0,0,RES_hh_tesh!E16/RES_summary!E$19)</f>
        <v>0.32864868877084669</v>
      </c>
      <c r="F16" s="97">
        <f>IF(RES_hh_tesh!F16=0,0,RES_hh_tesh!F16/RES_summary!F$19)</f>
        <v>0.34142474930503008</v>
      </c>
      <c r="G16" s="97">
        <f>IF(RES_hh_tesh!G16=0,0,RES_hh_tesh!G16/RES_summary!G$19)</f>
        <v>0.36500428577527422</v>
      </c>
      <c r="H16" s="97">
        <f>IF(RES_hh_tesh!H16=0,0,RES_hh_tesh!H16/RES_summary!H$19)</f>
        <v>0.38199564394525487</v>
      </c>
      <c r="I16" s="97">
        <f>IF(RES_hh_tesh!I16=0,0,RES_hh_tesh!I16/RES_summary!I$19)</f>
        <v>0.40078501950253126</v>
      </c>
      <c r="J16" s="97">
        <f>IF(RES_hh_tesh!J16=0,0,RES_hh_tesh!J16/RES_summary!J$19)</f>
        <v>0.4301259749076215</v>
      </c>
      <c r="K16" s="97">
        <f>IF(RES_hh_tesh!K16=0,0,RES_hh_tesh!K16/RES_summary!K$19)</f>
        <v>0.45729104831412332</v>
      </c>
      <c r="L16" s="97">
        <f>IF(RES_hh_tesh!L16=0,0,RES_hh_tesh!L16/RES_summary!L$19)</f>
        <v>0.48878658773276312</v>
      </c>
      <c r="M16" s="97">
        <f>IF(RES_hh_tesh!M16=0,0,RES_hh_tesh!M16/RES_summary!M$19)</f>
        <v>0.50077646177967072</v>
      </c>
      <c r="N16" s="97">
        <f>IF(RES_hh_tesh!N16=0,0,RES_hh_tesh!N16/RES_summary!N$19)</f>
        <v>0.54615832468349368</v>
      </c>
      <c r="O16" s="97">
        <f>IF(RES_hh_tesh!O16=0,0,RES_hh_tesh!O16/RES_summary!O$19)</f>
        <v>0.63424963624982966</v>
      </c>
      <c r="P16" s="97">
        <f>IF(RES_hh_tesh!P16=0,0,RES_hh_tesh!P16/RES_summary!P$19)</f>
        <v>0.65742143166539324</v>
      </c>
      <c r="Q16" s="97">
        <f>IF(RES_hh_tesh!Q16=0,0,RES_hh_tesh!Q16/RES_summary!Q$19)</f>
        <v>0.73227341179890315</v>
      </c>
    </row>
    <row r="17" spans="1:17" ht="12.95" customHeight="1" x14ac:dyDescent="0.25">
      <c r="A17" s="89" t="s">
        <v>63</v>
      </c>
      <c r="B17" s="96">
        <f>IF(RES_hh_tesh!B17=0,0,RES_hh_tesh!B17/RES_summary!B$19)</f>
        <v>16.383147055544526</v>
      </c>
      <c r="C17" s="96">
        <f>IF(RES_hh_tesh!C17=0,0,RES_hh_tesh!C17/RES_summary!C$19)</f>
        <v>16.393556130231744</v>
      </c>
      <c r="D17" s="96">
        <f>IF(RES_hh_tesh!D17=0,0,RES_hh_tesh!D17/RES_summary!D$19)</f>
        <v>16.1556113851234</v>
      </c>
      <c r="E17" s="96">
        <f>IF(RES_hh_tesh!E17=0,0,RES_hh_tesh!E17/RES_summary!E$19)</f>
        <v>16.355228886736338</v>
      </c>
      <c r="F17" s="96">
        <f>IF(RES_hh_tesh!F17=0,0,RES_hh_tesh!F17/RES_summary!F$19)</f>
        <v>16.338880031208884</v>
      </c>
      <c r="G17" s="96">
        <f>IF(RES_hh_tesh!G17=0,0,RES_hh_tesh!G17/RES_summary!G$19)</f>
        <v>15.942772099431053</v>
      </c>
      <c r="H17" s="96">
        <f>IF(RES_hh_tesh!H17=0,0,RES_hh_tesh!H17/RES_summary!H$19)</f>
        <v>15.853032504368302</v>
      </c>
      <c r="I17" s="96">
        <f>IF(RES_hh_tesh!I17=0,0,RES_hh_tesh!I17/RES_summary!I$19)</f>
        <v>15.7060929714238</v>
      </c>
      <c r="J17" s="96">
        <f>IF(RES_hh_tesh!J17=0,0,RES_hh_tesh!J17/RES_summary!J$19)</f>
        <v>15.831494391302153</v>
      </c>
      <c r="K17" s="96">
        <f>IF(RES_hh_tesh!K17=0,0,RES_hh_tesh!K17/RES_summary!K$19)</f>
        <v>15.623093576533536</v>
      </c>
      <c r="L17" s="96">
        <f>IF(RES_hh_tesh!L17=0,0,RES_hh_tesh!L17/RES_summary!L$19)</f>
        <v>16.066849663906133</v>
      </c>
      <c r="M17" s="96">
        <f>IF(RES_hh_tesh!M17=0,0,RES_hh_tesh!M17/RES_summary!M$19)</f>
        <v>14.164499391898358</v>
      </c>
      <c r="N17" s="96">
        <f>IF(RES_hh_tesh!N17=0,0,RES_hh_tesh!N17/RES_summary!N$19)</f>
        <v>16.845198967206414</v>
      </c>
      <c r="O17" s="96">
        <f>IF(RES_hh_tesh!O17=0,0,RES_hh_tesh!O17/RES_summary!O$19)</f>
        <v>17.206316551594231</v>
      </c>
      <c r="P17" s="96">
        <f>IF(RES_hh_tesh!P17=0,0,RES_hh_tesh!P17/RES_summary!P$19)</f>
        <v>16.080808824694405</v>
      </c>
      <c r="Q17" s="96">
        <f>IF(RES_hh_tesh!Q17=0,0,RES_hh_tesh!Q17/RES_summary!Q$19)</f>
        <v>16.215504614516565</v>
      </c>
    </row>
    <row r="18" spans="1:17" ht="12" customHeight="1" x14ac:dyDescent="0.25">
      <c r="A18" s="87" t="s">
        <v>58</v>
      </c>
      <c r="B18" s="95">
        <f>IF(RES_hh_tesh!B18=0,0,RES_hh_tesh!B18/RES_summary!B$19)</f>
        <v>15.903559935223482</v>
      </c>
      <c r="C18" s="95">
        <f>IF(RES_hh_tesh!C18=0,0,RES_hh_tesh!C18/RES_summary!C$19)</f>
        <v>15.882047353008875</v>
      </c>
      <c r="D18" s="95">
        <f>IF(RES_hh_tesh!D18=0,0,RES_hh_tesh!D18/RES_summary!D$19)</f>
        <v>15.629343296835028</v>
      </c>
      <c r="E18" s="95">
        <f>IF(RES_hh_tesh!E18=0,0,RES_hh_tesh!E18/RES_summary!E$19)</f>
        <v>15.631550558902781</v>
      </c>
      <c r="F18" s="95">
        <f>IF(RES_hh_tesh!F18=0,0,RES_hh_tesh!F18/RES_summary!F$19)</f>
        <v>15.671263252295917</v>
      </c>
      <c r="G18" s="95">
        <f>IF(RES_hh_tesh!G18=0,0,RES_hh_tesh!G18/RES_summary!G$19)</f>
        <v>15.51300926937588</v>
      </c>
      <c r="H18" s="95">
        <f>IF(RES_hh_tesh!H18=0,0,RES_hh_tesh!H18/RES_summary!H$19)</f>
        <v>15.35030842356996</v>
      </c>
      <c r="I18" s="95">
        <f>IF(RES_hh_tesh!I18=0,0,RES_hh_tesh!I18/RES_summary!I$19)</f>
        <v>15.282744843837508</v>
      </c>
      <c r="J18" s="95">
        <f>IF(RES_hh_tesh!J18=0,0,RES_hh_tesh!J18/RES_summary!J$19)</f>
        <v>15.126485857249946</v>
      </c>
      <c r="K18" s="95">
        <f>IF(RES_hh_tesh!K18=0,0,RES_hh_tesh!K18/RES_summary!K$19)</f>
        <v>14.226766395044386</v>
      </c>
      <c r="L18" s="95">
        <f>IF(RES_hh_tesh!L18=0,0,RES_hh_tesh!L18/RES_summary!L$19)</f>
        <v>16.129797647310529</v>
      </c>
      <c r="M18" s="95">
        <f>IF(RES_hh_tesh!M18=0,0,RES_hh_tesh!M18/RES_summary!M$19)</f>
        <v>13.960588202485408</v>
      </c>
      <c r="N18" s="95">
        <f>IF(RES_hh_tesh!N18=0,0,RES_hh_tesh!N18/RES_summary!N$19)</f>
        <v>15.773107540164771</v>
      </c>
      <c r="O18" s="95">
        <f>IF(RES_hh_tesh!O18=0,0,RES_hh_tesh!O18/RES_summary!O$19)</f>
        <v>15.572168387163192</v>
      </c>
      <c r="P18" s="95">
        <f>IF(RES_hh_tesh!P18=0,0,RES_hh_tesh!P18/RES_summary!P$19)</f>
        <v>15.170935799306513</v>
      </c>
      <c r="Q18" s="95">
        <f>IF(RES_hh_tesh!Q18=0,0,RES_hh_tesh!Q18/RES_summary!Q$19)</f>
        <v>14.882388402154303</v>
      </c>
    </row>
    <row r="19" spans="1:17" s="28" customFormat="1" ht="12" customHeight="1" x14ac:dyDescent="0.25">
      <c r="A19" s="87" t="s">
        <v>84</v>
      </c>
      <c r="B19" s="95">
        <f>IF(RES_hh_tesh!B19=0,0,RES_hh_tesh!B19/RES_summary!B$19)</f>
        <v>15.800946818350061</v>
      </c>
      <c r="C19" s="95">
        <f>IF(RES_hh_tesh!C19=0,0,RES_hh_tesh!C19/RES_summary!C$19)</f>
        <v>15.839479984532579</v>
      </c>
      <c r="D19" s="95">
        <f>IF(RES_hh_tesh!D19=0,0,RES_hh_tesh!D19/RES_summary!D$19)</f>
        <v>15.6316676511716</v>
      </c>
      <c r="E19" s="95">
        <f>IF(RES_hh_tesh!E19=0,0,RES_hh_tesh!E19/RES_summary!E$19)</f>
        <v>15.689330873748597</v>
      </c>
      <c r="F19" s="95">
        <f>IF(RES_hh_tesh!F19=0,0,RES_hh_tesh!F19/RES_summary!F$19)</f>
        <v>15.780903411602223</v>
      </c>
      <c r="G19" s="95">
        <f>IF(RES_hh_tesh!G19=0,0,RES_hh_tesh!G19/RES_summary!G$19)</f>
        <v>15.666885918288806</v>
      </c>
      <c r="H19" s="95">
        <f>IF(RES_hh_tesh!H19=0,0,RES_hh_tesh!H19/RES_summary!H$19)</f>
        <v>15.464058756557895</v>
      </c>
      <c r="I19" s="95">
        <f>IF(RES_hh_tesh!I19=0,0,RES_hh_tesh!I19/RES_summary!I$19)</f>
        <v>15.398203847862677</v>
      </c>
      <c r="J19" s="95">
        <f>IF(RES_hh_tesh!J19=0,0,RES_hh_tesh!J19/RES_summary!J$19)</f>
        <v>15.356146770724818</v>
      </c>
      <c r="K19" s="95">
        <f>IF(RES_hh_tesh!K19=0,0,RES_hh_tesh!K19/RES_summary!K$19)</f>
        <v>15.336076309376869</v>
      </c>
      <c r="L19" s="95">
        <f>IF(RES_hh_tesh!L19=0,0,RES_hh_tesh!L19/RES_summary!L$19)</f>
        <v>15.265540045591392</v>
      </c>
      <c r="M19" s="95">
        <f>IF(RES_hh_tesh!M19=0,0,RES_hh_tesh!M19/RES_summary!M$19)</f>
        <v>13.870579046921447</v>
      </c>
      <c r="N19" s="95">
        <f>IF(RES_hh_tesh!N19=0,0,RES_hh_tesh!N19/RES_summary!N$19)</f>
        <v>15.853428436755147</v>
      </c>
      <c r="O19" s="95">
        <f>IF(RES_hh_tesh!O19=0,0,RES_hh_tesh!O19/RES_summary!O$19)</f>
        <v>15.722724997186475</v>
      </c>
      <c r="P19" s="95">
        <f>IF(RES_hh_tesh!P19=0,0,RES_hh_tesh!P19/RES_summary!P$19)</f>
        <v>15.365615219985873</v>
      </c>
      <c r="Q19" s="95">
        <f>IF(RES_hh_tesh!Q19=0,0,RES_hh_tesh!Q19/RES_summary!Q$19)</f>
        <v>15.070848495178282</v>
      </c>
    </row>
    <row r="20" spans="1:17" ht="12" customHeight="1" x14ac:dyDescent="0.25">
      <c r="A20" s="87" t="s">
        <v>110</v>
      </c>
      <c r="B20" s="95">
        <f>IF(RES_hh_tesh!B20=0,0,RES_hh_tesh!B20/RES_summary!B$19)</f>
        <v>15.800947267648175</v>
      </c>
      <c r="C20" s="95">
        <f>IF(RES_hh_tesh!C20=0,0,RES_hh_tesh!C20/RES_summary!C$19)</f>
        <v>16.208012630580654</v>
      </c>
      <c r="D20" s="95">
        <f>IF(RES_hh_tesh!D20=0,0,RES_hh_tesh!D20/RES_summary!D$19)</f>
        <v>14.998549388098093</v>
      </c>
      <c r="E20" s="95">
        <f>IF(RES_hh_tesh!E20=0,0,RES_hh_tesh!E20/RES_summary!E$19)</f>
        <v>15.795542175590082</v>
      </c>
      <c r="F20" s="95">
        <f>IF(RES_hh_tesh!F20=0,0,RES_hh_tesh!F20/RES_summary!F$19)</f>
        <v>15.143605828598151</v>
      </c>
      <c r="G20" s="95">
        <f>IF(RES_hh_tesh!G20=0,0,RES_hh_tesh!G20/RES_summary!G$19)</f>
        <v>15.320451932964929</v>
      </c>
      <c r="H20" s="95">
        <f>IF(RES_hh_tesh!H20=0,0,RES_hh_tesh!H20/RES_summary!H$19)</f>
        <v>15.047624618015126</v>
      </c>
      <c r="I20" s="95">
        <f>IF(RES_hh_tesh!I20=0,0,RES_hh_tesh!I20/RES_summary!I$19)</f>
        <v>14.850065205886398</v>
      </c>
      <c r="J20" s="95">
        <f>IF(RES_hh_tesh!J20=0,0,RES_hh_tesh!J20/RES_summary!J$19)</f>
        <v>15.370064039417688</v>
      </c>
      <c r="K20" s="95">
        <f>IF(RES_hh_tesh!K20=0,0,RES_hh_tesh!K20/RES_summary!K$19)</f>
        <v>15.473285387046984</v>
      </c>
      <c r="L20" s="95">
        <f>IF(RES_hh_tesh!L20=0,0,RES_hh_tesh!L20/RES_summary!L$19)</f>
        <v>14.094921031802427</v>
      </c>
      <c r="M20" s="95">
        <f>IF(RES_hh_tesh!M20=0,0,RES_hh_tesh!M20/RES_summary!M$19)</f>
        <v>13.570819811406951</v>
      </c>
      <c r="N20" s="95">
        <f>IF(RES_hh_tesh!N20=0,0,RES_hh_tesh!N20/RES_summary!N$19)</f>
        <v>14.875607003143129</v>
      </c>
      <c r="O20" s="95">
        <f>IF(RES_hh_tesh!O20=0,0,RES_hh_tesh!O20/RES_summary!O$19)</f>
        <v>15.099281713405064</v>
      </c>
      <c r="P20" s="95">
        <f>IF(RES_hh_tesh!P20=0,0,RES_hh_tesh!P20/RES_summary!P$19)</f>
        <v>14.824987941200613</v>
      </c>
      <c r="Q20" s="95">
        <f>IF(RES_hh_tesh!Q20=0,0,RES_hh_tesh!Q20/RES_summary!Q$19)</f>
        <v>14.621245536944603</v>
      </c>
    </row>
    <row r="21" spans="1:17" ht="12" customHeight="1" x14ac:dyDescent="0.25">
      <c r="A21" s="87" t="s">
        <v>109</v>
      </c>
      <c r="B21" s="95">
        <f>IF(RES_hh_tesh!B21=0,0,RES_hh_tesh!B21/RES_summary!B$19)</f>
        <v>15.991924264219536</v>
      </c>
      <c r="C21" s="95">
        <f>IF(RES_hh_tesh!C21=0,0,RES_hh_tesh!C21/RES_summary!C$19)</f>
        <v>15.523564990549492</v>
      </c>
      <c r="D21" s="95">
        <f>IF(RES_hh_tesh!D21=0,0,RES_hh_tesh!D21/RES_summary!D$19)</f>
        <v>15.671575348494457</v>
      </c>
      <c r="E21" s="95">
        <f>IF(RES_hh_tesh!E21=0,0,RES_hh_tesh!E21/RES_summary!E$19)</f>
        <v>15.283166517330987</v>
      </c>
      <c r="F21" s="95">
        <f>IF(RES_hh_tesh!F21=0,0,RES_hh_tesh!F21/RES_summary!F$19)</f>
        <v>15.488598625157506</v>
      </c>
      <c r="G21" s="95">
        <f>IF(RES_hh_tesh!G21=0,0,RES_hh_tesh!G21/RES_summary!G$19)</f>
        <v>15.305217419384727</v>
      </c>
      <c r="H21" s="95">
        <f>IF(RES_hh_tesh!H21=0,0,RES_hh_tesh!H21/RES_summary!H$19)</f>
        <v>15.141134563130446</v>
      </c>
      <c r="I21" s="95">
        <f>IF(RES_hh_tesh!I21=0,0,RES_hh_tesh!I21/RES_summary!I$19)</f>
        <v>14.75342652199101</v>
      </c>
      <c r="J21" s="95">
        <f>IF(RES_hh_tesh!J21=0,0,RES_hh_tesh!J21/RES_summary!J$19)</f>
        <v>14.6957931646284</v>
      </c>
      <c r="K21" s="95">
        <f>IF(RES_hh_tesh!K21=0,0,RES_hh_tesh!K21/RES_summary!K$19)</f>
        <v>14.915511335247944</v>
      </c>
      <c r="L21" s="95">
        <f>IF(RES_hh_tesh!L21=0,0,RES_hh_tesh!L21/RES_summary!L$19)</f>
        <v>14.364658185954363</v>
      </c>
      <c r="M21" s="95">
        <f>IF(RES_hh_tesh!M21=0,0,RES_hh_tesh!M21/RES_summary!M$19)</f>
        <v>13.101147844651281</v>
      </c>
      <c r="N21" s="95">
        <f>IF(RES_hh_tesh!N21=0,0,RES_hh_tesh!N21/RES_summary!N$19)</f>
        <v>15.097013056804242</v>
      </c>
      <c r="O21" s="95">
        <f>IF(RES_hh_tesh!O21=0,0,RES_hh_tesh!O21/RES_summary!O$19)</f>
        <v>14.96134661745943</v>
      </c>
      <c r="P21" s="95">
        <f>IF(RES_hh_tesh!P21=0,0,RES_hh_tesh!P21/RES_summary!P$19)</f>
        <v>14.635650915101321</v>
      </c>
      <c r="Q21" s="95">
        <f>IF(RES_hh_tesh!Q21=0,0,RES_hh_tesh!Q21/RES_summary!Q$19)</f>
        <v>14.421785770103702</v>
      </c>
    </row>
    <row r="22" spans="1:17" ht="12" customHeight="1" x14ac:dyDescent="0.25">
      <c r="A22" s="87" t="s">
        <v>55</v>
      </c>
      <c r="B22" s="95">
        <f>IF(RES_hh_tesh!B22=0,0,RES_hh_tesh!B22/RES_summary!B$19)</f>
        <v>15.800950302252618</v>
      </c>
      <c r="C22" s="95">
        <f>IF(RES_hh_tesh!C22=0,0,RES_hh_tesh!C22/RES_summary!C$19)</f>
        <v>15.834221383341475</v>
      </c>
      <c r="D22" s="95">
        <f>IF(RES_hh_tesh!D22=0,0,RES_hh_tesh!D22/RES_summary!D$19)</f>
        <v>15.624169535466731</v>
      </c>
      <c r="E22" s="95">
        <f>IF(RES_hh_tesh!E22=0,0,RES_hh_tesh!E22/RES_summary!E$19)</f>
        <v>15.738957134536143</v>
      </c>
      <c r="F22" s="95">
        <f>IF(RES_hh_tesh!F22=0,0,RES_hh_tesh!F22/RES_summary!F$19)</f>
        <v>15.797179900422361</v>
      </c>
      <c r="G22" s="95">
        <f>IF(RES_hh_tesh!G22=0,0,RES_hh_tesh!G22/RES_summary!G$19)</f>
        <v>15.691400096010167</v>
      </c>
      <c r="H22" s="95">
        <f>IF(RES_hh_tesh!H22=0,0,RES_hh_tesh!H22/RES_summary!H$19)</f>
        <v>15.491091099122457</v>
      </c>
      <c r="I22" s="95">
        <f>IF(RES_hh_tesh!I22=0,0,RES_hh_tesh!I22/RES_summary!I$19)</f>
        <v>15.425933677850866</v>
      </c>
      <c r="J22" s="95">
        <f>IF(RES_hh_tesh!J22=0,0,RES_hh_tesh!J22/RES_summary!J$19)</f>
        <v>15.280421390958237</v>
      </c>
      <c r="K22" s="95">
        <f>IF(RES_hh_tesh!K22=0,0,RES_hh_tesh!K22/RES_summary!K$19)</f>
        <v>15.306469413781448</v>
      </c>
      <c r="L22" s="95">
        <f>IF(RES_hh_tesh!L22=0,0,RES_hh_tesh!L22/RES_summary!L$19)</f>
        <v>15.298275249084982</v>
      </c>
      <c r="M22" s="95">
        <f>IF(RES_hh_tesh!M22=0,0,RES_hh_tesh!M22/RES_summary!M$19)</f>
        <v>13.92735901053519</v>
      </c>
      <c r="N22" s="95">
        <f>IF(RES_hh_tesh!N22=0,0,RES_hh_tesh!N22/RES_summary!N$19)</f>
        <v>15.908040154139965</v>
      </c>
      <c r="O22" s="95">
        <f>IF(RES_hh_tesh!O22=0,0,RES_hh_tesh!O22/RES_summary!O$19)</f>
        <v>15.784550803677229</v>
      </c>
      <c r="P22" s="95">
        <f>IF(RES_hh_tesh!P22=0,0,RES_hh_tesh!P22/RES_summary!P$19)</f>
        <v>15.429439058633815</v>
      </c>
      <c r="Q22" s="95">
        <f>IF(RES_hh_tesh!Q22=0,0,RES_hh_tesh!Q22/RES_summary!Q$19)</f>
        <v>15.174408161631492</v>
      </c>
    </row>
    <row r="23" spans="1:17" ht="12" customHeight="1" x14ac:dyDescent="0.25">
      <c r="A23" s="87" t="s">
        <v>79</v>
      </c>
      <c r="B23" s="95">
        <f>IF(RES_hh_tesh!B23=0,0,RES_hh_tesh!B23/RES_summary!B$19)</f>
        <v>0</v>
      </c>
      <c r="C23" s="95">
        <f>IF(RES_hh_tesh!C23=0,0,RES_hh_tesh!C23/RES_summary!C$19)</f>
        <v>0</v>
      </c>
      <c r="D23" s="95">
        <f>IF(RES_hh_tesh!D23=0,0,RES_hh_tesh!D23/RES_summary!D$19)</f>
        <v>0</v>
      </c>
      <c r="E23" s="95">
        <f>IF(RES_hh_tesh!E23=0,0,RES_hh_tesh!E23/RES_summary!E$19)</f>
        <v>0</v>
      </c>
      <c r="F23" s="95">
        <f>IF(RES_hh_tesh!F23=0,0,RES_hh_tesh!F23/RES_summary!F$19)</f>
        <v>0</v>
      </c>
      <c r="G23" s="95">
        <f>IF(RES_hh_tesh!G23=0,0,RES_hh_tesh!G23/RES_summary!G$19)</f>
        <v>0</v>
      </c>
      <c r="H23" s="95">
        <f>IF(RES_hh_tesh!H23=0,0,RES_hh_tesh!H23/RES_summary!H$19)</f>
        <v>0</v>
      </c>
      <c r="I23" s="95">
        <f>IF(RES_hh_tesh!I23=0,0,RES_hh_tesh!I23/RES_summary!I$19)</f>
        <v>0</v>
      </c>
      <c r="J23" s="95">
        <f>IF(RES_hh_tesh!J23=0,0,RES_hh_tesh!J23/RES_summary!J$19)</f>
        <v>0</v>
      </c>
      <c r="K23" s="95">
        <f>IF(RES_hh_tesh!K23=0,0,RES_hh_tesh!K23/RES_summary!K$19)</f>
        <v>0</v>
      </c>
      <c r="L23" s="95">
        <f>IF(RES_hh_tesh!L23=0,0,RES_hh_tesh!L23/RES_summary!L$19)</f>
        <v>0</v>
      </c>
      <c r="M23" s="95">
        <f>IF(RES_hh_tesh!M23=0,0,RES_hh_tesh!M23/RES_summary!M$19)</f>
        <v>0</v>
      </c>
      <c r="N23" s="95">
        <f>IF(RES_hh_tesh!N23=0,0,RES_hh_tesh!N23/RES_summary!N$19)</f>
        <v>0</v>
      </c>
      <c r="O23" s="95">
        <f>IF(RES_hh_tesh!O23=0,0,RES_hh_tesh!O23/RES_summary!O$19)</f>
        <v>0</v>
      </c>
      <c r="P23" s="95">
        <f>IF(RES_hh_tesh!P23=0,0,RES_hh_tesh!P23/RES_summary!P$19)</f>
        <v>0</v>
      </c>
      <c r="Q23" s="95">
        <f>IF(RES_hh_tesh!Q23=0,0,RES_hh_tesh!Q23/RES_summary!Q$19)</f>
        <v>0</v>
      </c>
    </row>
    <row r="24" spans="1:17" ht="12" customHeight="1" x14ac:dyDescent="0.25">
      <c r="A24" s="87" t="s">
        <v>61</v>
      </c>
      <c r="B24" s="95">
        <f>IF(RES_hh_tesh!B24=0,0,RES_hh_tesh!B24/RES_summary!B$19)</f>
        <v>15.800944770846831</v>
      </c>
      <c r="C24" s="95">
        <f>IF(RES_hh_tesh!C24=0,0,RES_hh_tesh!C24/RES_summary!C$19)</f>
        <v>15.822627279451446</v>
      </c>
      <c r="D24" s="95">
        <f>IF(RES_hh_tesh!D24=0,0,RES_hh_tesh!D24/RES_summary!D$19)</f>
        <v>15.593772510344699</v>
      </c>
      <c r="E24" s="95">
        <f>IF(RES_hh_tesh!E24=0,0,RES_hh_tesh!E24/RES_summary!E$19)</f>
        <v>15.575896427722805</v>
      </c>
      <c r="F24" s="95">
        <f>IF(RES_hh_tesh!F24=0,0,RES_hh_tesh!F24/RES_summary!F$19)</f>
        <v>15.584923947194632</v>
      </c>
      <c r="G24" s="95">
        <f>IF(RES_hh_tesh!G24=0,0,RES_hh_tesh!G24/RES_summary!G$19)</f>
        <v>15.484871600170345</v>
      </c>
      <c r="H24" s="95">
        <f>IF(RES_hh_tesh!H24=0,0,RES_hh_tesh!H24/RES_summary!H$19)</f>
        <v>15.167056850234973</v>
      </c>
      <c r="I24" s="95">
        <f>IF(RES_hh_tesh!I24=0,0,RES_hh_tesh!I24/RES_summary!I$19)</f>
        <v>15.066159496022051</v>
      </c>
      <c r="J24" s="95">
        <f>IF(RES_hh_tesh!J24=0,0,RES_hh_tesh!J24/RES_summary!J$19)</f>
        <v>14.905648057318832</v>
      </c>
      <c r="K24" s="95">
        <f>IF(RES_hh_tesh!K24=0,0,RES_hh_tesh!K24/RES_summary!K$19)</f>
        <v>14.879417279750323</v>
      </c>
      <c r="L24" s="95">
        <f>IF(RES_hh_tesh!L24=0,0,RES_hh_tesh!L24/RES_summary!L$19)</f>
        <v>14.829946461639253</v>
      </c>
      <c r="M24" s="95">
        <f>IF(RES_hh_tesh!M24=0,0,RES_hh_tesh!M24/RES_summary!M$19)</f>
        <v>13.454807661275149</v>
      </c>
      <c r="N24" s="95">
        <f>IF(RES_hh_tesh!N24=0,0,RES_hh_tesh!N24/RES_summary!N$19)</f>
        <v>15.395995285041876</v>
      </c>
      <c r="O24" s="95">
        <f>IF(RES_hh_tesh!O24=0,0,RES_hh_tesh!O24/RES_summary!O$19)</f>
        <v>15.234364115351601</v>
      </c>
      <c r="P24" s="95">
        <f>IF(RES_hh_tesh!P24=0,0,RES_hh_tesh!P24/RES_summary!P$19)</f>
        <v>15.018405400341829</v>
      </c>
      <c r="Q24" s="95">
        <f>IF(RES_hh_tesh!Q24=0,0,RES_hh_tesh!Q24/RES_summary!Q$19)</f>
        <v>14.671951772691038</v>
      </c>
    </row>
    <row r="25" spans="1:17" ht="12" customHeight="1" x14ac:dyDescent="0.25">
      <c r="A25" s="51" t="s">
        <v>60</v>
      </c>
      <c r="B25" s="22">
        <f>IF(RES_hh_tesh!B25=0,0,RES_hh_tesh!B25/RES_summary!B$19)</f>
        <v>17.287103007270424</v>
      </c>
      <c r="C25" s="22">
        <f>IF(RES_hh_tesh!C25=0,0,RES_hh_tesh!C25/RES_summary!C$19)</f>
        <v>17.656510234471977</v>
      </c>
      <c r="D25" s="22">
        <f>IF(RES_hh_tesh!D25=0,0,RES_hh_tesh!D25/RES_summary!D$19)</f>
        <v>17.688546811677458</v>
      </c>
      <c r="E25" s="22">
        <f>IF(RES_hh_tesh!E25=0,0,RES_hh_tesh!E25/RES_summary!E$19)</f>
        <v>18.326900778415379</v>
      </c>
      <c r="F25" s="22">
        <f>IF(RES_hh_tesh!F25=0,0,RES_hh_tesh!F25/RES_summary!F$19)</f>
        <v>18.624623241951788</v>
      </c>
      <c r="G25" s="22">
        <f>IF(RES_hh_tesh!G25=0,0,RES_hh_tesh!G25/RES_summary!G$19)</f>
        <v>17.202809507383026</v>
      </c>
      <c r="H25" s="22">
        <f>IF(RES_hh_tesh!H25=0,0,RES_hh_tesh!H25/RES_summary!H$19)</f>
        <v>17.358313424169484</v>
      </c>
      <c r="I25" s="22">
        <f>IF(RES_hh_tesh!I25=0,0,RES_hh_tesh!I25/RES_summary!I$19)</f>
        <v>17.378150609724653</v>
      </c>
      <c r="J25" s="22">
        <f>IF(RES_hh_tesh!J25=0,0,RES_hh_tesh!J25/RES_summary!J$19)</f>
        <v>17.453674323867869</v>
      </c>
      <c r="K25" s="22">
        <f>IF(RES_hh_tesh!K25=0,0,RES_hh_tesh!K25/RES_summary!K$19)</f>
        <v>16.166979586893667</v>
      </c>
      <c r="L25" s="22">
        <f>IF(RES_hh_tesh!L25=0,0,RES_hh_tesh!L25/RES_summary!L$19)</f>
        <v>19.631623236272041</v>
      </c>
      <c r="M25" s="22">
        <f>IF(RES_hh_tesh!M25=0,0,RES_hh_tesh!M25/RES_summary!M$19)</f>
        <v>15.371925091548198</v>
      </c>
      <c r="N25" s="22">
        <f>IF(RES_hh_tesh!N25=0,0,RES_hh_tesh!N25/RES_summary!N$19)</f>
        <v>20.446223994352465</v>
      </c>
      <c r="O25" s="22">
        <f>IF(RES_hh_tesh!O25=0,0,RES_hh_tesh!O25/RES_summary!O$19)</f>
        <v>21.630662815646282</v>
      </c>
      <c r="P25" s="22">
        <f>IF(RES_hh_tesh!P25=0,0,RES_hh_tesh!P25/RES_summary!P$19)</f>
        <v>17.983802129677358</v>
      </c>
      <c r="Q25" s="22">
        <f>IF(RES_hh_tesh!Q25=0,0,RES_hh_tesh!Q25/RES_summary!Q$19)</f>
        <v>18.997319508258766</v>
      </c>
    </row>
    <row r="26" spans="1:17" ht="12" customHeight="1" x14ac:dyDescent="0.25">
      <c r="A26" s="49" t="s">
        <v>59</v>
      </c>
      <c r="B26" s="18">
        <f>IF(RES_hh_tesh!B26=0,0,RES_hh_tesh!B26/RES_summary!B$19)</f>
        <v>5.7571371585148352</v>
      </c>
      <c r="C26" s="18">
        <f>IF(RES_hh_tesh!C26=0,0,RES_hh_tesh!C26/RES_summary!C$19)</f>
        <v>5.5800569524411703</v>
      </c>
      <c r="D26" s="18">
        <f>IF(RES_hh_tesh!D26=0,0,RES_hh_tesh!D26/RES_summary!D$19)</f>
        <v>5.5097793468408716</v>
      </c>
      <c r="E26" s="18">
        <f>IF(RES_hh_tesh!E26=0,0,RES_hh_tesh!E26/RES_summary!E$19)</f>
        <v>5.527051883621124</v>
      </c>
      <c r="F26" s="18">
        <f>IF(RES_hh_tesh!F26=0,0,RES_hh_tesh!F26/RES_summary!F$19)</f>
        <v>5.5505241299502792</v>
      </c>
      <c r="G26" s="18">
        <f>IF(RES_hh_tesh!G26=0,0,RES_hh_tesh!G26/RES_summary!G$19)</f>
        <v>5.5072131026250561</v>
      </c>
      <c r="H26" s="18">
        <f>IF(RES_hh_tesh!H26=0,0,RES_hh_tesh!H26/RES_summary!H$19)</f>
        <v>5.4522876055332254</v>
      </c>
      <c r="I26" s="18">
        <f>IF(RES_hh_tesh!I26=0,0,RES_hh_tesh!I26/RES_summary!I$19)</f>
        <v>5.4186520629006036</v>
      </c>
      <c r="J26" s="18">
        <f>IF(RES_hh_tesh!J26=0,0,RES_hh_tesh!J26/RES_summary!J$19)</f>
        <v>5.3968127418609395</v>
      </c>
      <c r="K26" s="18">
        <f>IF(RES_hh_tesh!K26=0,0,RES_hh_tesh!K26/RES_summary!K$19)</f>
        <v>5.3996638596639075</v>
      </c>
      <c r="L26" s="18">
        <f>IF(RES_hh_tesh!L26=0,0,RES_hh_tesh!L26/RES_summary!L$19)</f>
        <v>5.3899622100457218</v>
      </c>
      <c r="M26" s="18">
        <f>IF(RES_hh_tesh!M26=0,0,RES_hh_tesh!M26/RES_summary!M$19)</f>
        <v>4.8955397572898214</v>
      </c>
      <c r="N26" s="18">
        <f>IF(RES_hh_tesh!N26=0,0,RES_hh_tesh!N26/RES_summary!N$19)</f>
        <v>5.2442134732642129</v>
      </c>
      <c r="O26" s="18">
        <f>IF(RES_hh_tesh!O26=0,0,RES_hh_tesh!O26/RES_summary!O$19)</f>
        <v>5.5117155141043783</v>
      </c>
      <c r="P26" s="18">
        <f>IF(RES_hh_tesh!P26=0,0,RES_hh_tesh!P26/RES_summary!P$19)</f>
        <v>5.3890329549480747</v>
      </c>
      <c r="Q26" s="18">
        <f>IF(RES_hh_tesh!Q26=0,0,RES_hh_tesh!Q26/RES_summary!Q$19)</f>
        <v>5.3015110120720381</v>
      </c>
    </row>
    <row r="27" spans="1:17" ht="12.95" customHeight="1" x14ac:dyDescent="0.25">
      <c r="A27" s="89" t="s">
        <v>62</v>
      </c>
      <c r="B27" s="96">
        <f>IF(RES_hh_tesh!B27=0,0,RES_hh_tesh!B27/RES_summary!B$19)</f>
        <v>8.8046080242622615</v>
      </c>
      <c r="C27" s="96">
        <f>IF(RES_hh_tesh!C27=0,0,RES_hh_tesh!C27/RES_summary!C$19)</f>
        <v>8.7995481784630272</v>
      </c>
      <c r="D27" s="96">
        <f>IF(RES_hh_tesh!D27=0,0,RES_hh_tesh!D27/RES_summary!D$19)</f>
        <v>8.8691789397134428</v>
      </c>
      <c r="E27" s="96">
        <f>IF(RES_hh_tesh!E27=0,0,RES_hh_tesh!E27/RES_summary!E$19)</f>
        <v>9.1947169757907012</v>
      </c>
      <c r="F27" s="96">
        <f>IF(RES_hh_tesh!F27=0,0,RES_hh_tesh!F27/RES_summary!F$19)</f>
        <v>9.1217246990677836</v>
      </c>
      <c r="G27" s="96">
        <f>IF(RES_hh_tesh!G27=0,0,RES_hh_tesh!G27/RES_summary!G$19)</f>
        <v>8.8769722612948136</v>
      </c>
      <c r="H27" s="96">
        <f>IF(RES_hh_tesh!H27=0,0,RES_hh_tesh!H27/RES_summary!H$19)</f>
        <v>9.0301605291513614</v>
      </c>
      <c r="I27" s="96">
        <f>IF(RES_hh_tesh!I27=0,0,RES_hh_tesh!I27/RES_summary!I$19)</f>
        <v>9.0033386434699718</v>
      </c>
      <c r="J27" s="96">
        <f>IF(RES_hh_tesh!J27=0,0,RES_hh_tesh!J27/RES_summary!J$19)</f>
        <v>9.2933258956557072</v>
      </c>
      <c r="K27" s="96">
        <f>IF(RES_hh_tesh!K27=0,0,RES_hh_tesh!K27/RES_summary!K$19)</f>
        <v>9.1228997281782966</v>
      </c>
      <c r="L27" s="96">
        <f>IF(RES_hh_tesh!L27=0,0,RES_hh_tesh!L27/RES_summary!L$19)</f>
        <v>9.5632577568736234</v>
      </c>
      <c r="M27" s="96">
        <f>IF(RES_hh_tesh!M27=0,0,RES_hh_tesh!M27/RES_summary!M$19)</f>
        <v>8.6580255687688563</v>
      </c>
      <c r="N27" s="96">
        <f>IF(RES_hh_tesh!N27=0,0,RES_hh_tesh!N27/RES_summary!N$19)</f>
        <v>9.6383066107703179</v>
      </c>
      <c r="O27" s="96">
        <f>IF(RES_hh_tesh!O27=0,0,RES_hh_tesh!O27/RES_summary!O$19)</f>
        <v>10.113792681406974</v>
      </c>
      <c r="P27" s="96">
        <f>IF(RES_hh_tesh!P27=0,0,RES_hh_tesh!P27/RES_summary!P$19)</f>
        <v>9.2068497999371051</v>
      </c>
      <c r="Q27" s="96">
        <f>IF(RES_hh_tesh!Q27=0,0,RES_hh_tesh!Q27/RES_summary!Q$19)</f>
        <v>9.4474386441053824</v>
      </c>
    </row>
    <row r="28" spans="1:17" ht="12" customHeight="1" x14ac:dyDescent="0.25">
      <c r="A28" s="87" t="s">
        <v>58</v>
      </c>
      <c r="B28" s="95">
        <f>IF(RES_hh_tesh!B28=0,0,RES_hh_tesh!B28/RES_summary!B$19)</f>
        <v>0</v>
      </c>
      <c r="C28" s="95">
        <f>IF(RES_hh_tesh!C28=0,0,RES_hh_tesh!C28/RES_summary!C$19)</f>
        <v>0</v>
      </c>
      <c r="D28" s="95">
        <f>IF(RES_hh_tesh!D28=0,0,RES_hh_tesh!D28/RES_summary!D$19)</f>
        <v>0</v>
      </c>
      <c r="E28" s="95">
        <f>IF(RES_hh_tesh!E28=0,0,RES_hh_tesh!E28/RES_summary!E$19)</f>
        <v>0</v>
      </c>
      <c r="F28" s="95">
        <f>IF(RES_hh_tesh!F28=0,0,RES_hh_tesh!F28/RES_summary!F$19)</f>
        <v>0</v>
      </c>
      <c r="G28" s="95">
        <f>IF(RES_hh_tesh!G28=0,0,RES_hh_tesh!G28/RES_summary!G$19)</f>
        <v>0</v>
      </c>
      <c r="H28" s="95">
        <f>IF(RES_hh_tesh!H28=0,0,RES_hh_tesh!H28/RES_summary!H$19)</f>
        <v>0</v>
      </c>
      <c r="I28" s="95">
        <f>IF(RES_hh_tesh!I28=0,0,RES_hh_tesh!I28/RES_summary!I$19)</f>
        <v>0</v>
      </c>
      <c r="J28" s="95">
        <f>IF(RES_hh_tesh!J28=0,0,RES_hh_tesh!J28/RES_summary!J$19)</f>
        <v>0</v>
      </c>
      <c r="K28" s="95">
        <f>IF(RES_hh_tesh!K28=0,0,RES_hh_tesh!K28/RES_summary!K$19)</f>
        <v>0</v>
      </c>
      <c r="L28" s="95">
        <f>IF(RES_hh_tesh!L28=0,0,RES_hh_tesh!L28/RES_summary!L$19)</f>
        <v>0</v>
      </c>
      <c r="M28" s="95">
        <f>IF(RES_hh_tesh!M28=0,0,RES_hh_tesh!M28/RES_summary!M$19)</f>
        <v>0</v>
      </c>
      <c r="N28" s="95">
        <f>IF(RES_hh_tesh!N28=0,0,RES_hh_tesh!N28/RES_summary!N$19)</f>
        <v>0</v>
      </c>
      <c r="O28" s="95">
        <f>IF(RES_hh_tesh!O28=0,0,RES_hh_tesh!O28/RES_summary!O$19)</f>
        <v>0</v>
      </c>
      <c r="P28" s="95">
        <f>IF(RES_hh_tesh!P28=0,0,RES_hh_tesh!P28/RES_summary!P$19)</f>
        <v>0</v>
      </c>
      <c r="Q28" s="95">
        <f>IF(RES_hh_tesh!Q28=0,0,RES_hh_tesh!Q28/RES_summary!Q$19)</f>
        <v>0</v>
      </c>
    </row>
    <row r="29" spans="1:17" s="28" customFormat="1" ht="12" customHeight="1" x14ac:dyDescent="0.25">
      <c r="A29" s="87" t="s">
        <v>84</v>
      </c>
      <c r="B29" s="95">
        <f>IF(RES_hh_tesh!B29=0,0,RES_hh_tesh!B29/RES_summary!B$19)</f>
        <v>8.3005903585007523</v>
      </c>
      <c r="C29" s="95">
        <f>IF(RES_hh_tesh!C29=0,0,RES_hh_tesh!C29/RES_summary!C$19)</f>
        <v>8.2239047266951406</v>
      </c>
      <c r="D29" s="95">
        <f>IF(RES_hh_tesh!D29=0,0,RES_hh_tesh!D29/RES_summary!D$19)</f>
        <v>8.2453008516549335</v>
      </c>
      <c r="E29" s="95">
        <f>IF(RES_hh_tesh!E29=0,0,RES_hh_tesh!E29/RES_summary!E$19)</f>
        <v>8.1735773500216382</v>
      </c>
      <c r="F29" s="95">
        <f>IF(RES_hh_tesh!F29=0,0,RES_hh_tesh!F29/RES_summary!F$19)</f>
        <v>8.4562004337276644</v>
      </c>
      <c r="G29" s="95">
        <f>IF(RES_hh_tesh!G29=0,0,RES_hh_tesh!G29/RES_summary!G$19)</f>
        <v>8.3525928061913426</v>
      </c>
      <c r="H29" s="95">
        <f>IF(RES_hh_tesh!H29=0,0,RES_hh_tesh!H29/RES_summary!H$19)</f>
        <v>8.3274171940080652</v>
      </c>
      <c r="I29" s="95">
        <f>IF(RES_hh_tesh!I29=0,0,RES_hh_tesh!I29/RES_summary!I$19)</f>
        <v>8.4585152382173483</v>
      </c>
      <c r="J29" s="95">
        <f>IF(RES_hh_tesh!J29=0,0,RES_hh_tesh!J29/RES_summary!J$19)</f>
        <v>8.4752131340039316</v>
      </c>
      <c r="K29" s="95">
        <f>IF(RES_hh_tesh!K29=0,0,RES_hh_tesh!K29/RES_summary!K$19)</f>
        <v>8.3863692741021474</v>
      </c>
      <c r="L29" s="95">
        <f>IF(RES_hh_tesh!L29=0,0,RES_hh_tesh!L29/RES_summary!L$19)</f>
        <v>8.626930108746091</v>
      </c>
      <c r="M29" s="95">
        <f>IF(RES_hh_tesh!M29=0,0,RES_hh_tesh!M29/RES_summary!M$19)</f>
        <v>8.0915921636046946</v>
      </c>
      <c r="N29" s="95">
        <f>IF(RES_hh_tesh!N29=0,0,RES_hh_tesh!N29/RES_summary!N$19)</f>
        <v>8.3695606932740247</v>
      </c>
      <c r="O29" s="95">
        <f>IF(RES_hh_tesh!O29=0,0,RES_hh_tesh!O29/RES_summary!O$19)</f>
        <v>8.3760648744800559</v>
      </c>
      <c r="P29" s="95">
        <f>IF(RES_hh_tesh!P29=0,0,RES_hh_tesh!P29/RES_summary!P$19)</f>
        <v>8.3242591122905409</v>
      </c>
      <c r="Q29" s="95">
        <f>IF(RES_hh_tesh!Q29=0,0,RES_hh_tesh!Q29/RES_summary!Q$19)</f>
        <v>8.2051922450008412</v>
      </c>
    </row>
    <row r="30" spans="1:17" ht="12" customHeight="1" x14ac:dyDescent="0.25">
      <c r="A30" s="87" t="s">
        <v>109</v>
      </c>
      <c r="B30" s="95">
        <f>IF(RES_hh_tesh!B30=0,0,RES_hh_tesh!B30/RES_summary!B$19)</f>
        <v>8.3077175609367071</v>
      </c>
      <c r="C30" s="95">
        <f>IF(RES_hh_tesh!C30=0,0,RES_hh_tesh!C30/RES_summary!C$19)</f>
        <v>8.2489656601312404</v>
      </c>
      <c r="D30" s="95">
        <f>IF(RES_hh_tesh!D30=0,0,RES_hh_tesh!D30/RES_summary!D$19)</f>
        <v>8.3396924773302779</v>
      </c>
      <c r="E30" s="95">
        <f>IF(RES_hh_tesh!E30=0,0,RES_hh_tesh!E30/RES_summary!E$19)</f>
        <v>8.4281753425025698</v>
      </c>
      <c r="F30" s="95">
        <f>IF(RES_hh_tesh!F30=0,0,RES_hh_tesh!F30/RES_summary!F$19)</f>
        <v>8.4484126140545488</v>
      </c>
      <c r="G30" s="95">
        <f>IF(RES_hh_tesh!G30=0,0,RES_hh_tesh!G30/RES_summary!G$19)</f>
        <v>8.49961238544482</v>
      </c>
      <c r="H30" s="95">
        <f>IF(RES_hh_tesh!H30=0,0,RES_hh_tesh!H30/RES_summary!H$19)</f>
        <v>8.5357050964982406</v>
      </c>
      <c r="I30" s="95">
        <f>IF(RES_hh_tesh!I30=0,0,RES_hh_tesh!I30/RES_summary!I$19)</f>
        <v>8.5498787371400571</v>
      </c>
      <c r="J30" s="95">
        <f>IF(RES_hh_tesh!J30=0,0,RES_hh_tesh!J30/RES_summary!J$19)</f>
        <v>8.5869735097630002</v>
      </c>
      <c r="K30" s="95">
        <f>IF(RES_hh_tesh!K30=0,0,RES_hh_tesh!K30/RES_summary!K$19)</f>
        <v>8.6369918436383202</v>
      </c>
      <c r="L30" s="95">
        <f>IF(RES_hh_tesh!L30=0,0,RES_hh_tesh!L30/RES_summary!L$19)</f>
        <v>8.4774373073551814</v>
      </c>
      <c r="M30" s="95">
        <f>IF(RES_hh_tesh!M30=0,0,RES_hh_tesh!M30/RES_summary!M$19)</f>
        <v>8.1926040070938466</v>
      </c>
      <c r="N30" s="95">
        <f>IF(RES_hh_tesh!N30=0,0,RES_hh_tesh!N30/RES_summary!N$19)</f>
        <v>8.4841863531875354</v>
      </c>
      <c r="O30" s="95">
        <f>IF(RES_hh_tesh!O30=0,0,RES_hh_tesh!O30/RES_summary!O$19)</f>
        <v>8.4759200485691384</v>
      </c>
      <c r="P30" s="95">
        <f>IF(RES_hh_tesh!P30=0,0,RES_hh_tesh!P30/RES_summary!P$19)</f>
        <v>8.4434432037989193</v>
      </c>
      <c r="Q30" s="95">
        <f>IF(RES_hh_tesh!Q30=0,0,RES_hh_tesh!Q30/RES_summary!Q$19)</f>
        <v>8.3068327638214576</v>
      </c>
    </row>
    <row r="31" spans="1:17" ht="12" customHeight="1" x14ac:dyDescent="0.25">
      <c r="A31" s="87" t="s">
        <v>55</v>
      </c>
      <c r="B31" s="95">
        <f>IF(RES_hh_tesh!B31=0,0,RES_hh_tesh!B31/RES_summary!B$19)</f>
        <v>0</v>
      </c>
      <c r="C31" s="95">
        <f>IF(RES_hh_tesh!C31=0,0,RES_hh_tesh!C31/RES_summary!C$19)</f>
        <v>0</v>
      </c>
      <c r="D31" s="95">
        <f>IF(RES_hh_tesh!D31=0,0,RES_hh_tesh!D31/RES_summary!D$19)</f>
        <v>0</v>
      </c>
      <c r="E31" s="95">
        <f>IF(RES_hh_tesh!E31=0,0,RES_hh_tesh!E31/RES_summary!E$19)</f>
        <v>0</v>
      </c>
      <c r="F31" s="95">
        <f>IF(RES_hh_tesh!F31=0,0,RES_hh_tesh!F31/RES_summary!F$19)</f>
        <v>0</v>
      </c>
      <c r="G31" s="95">
        <f>IF(RES_hh_tesh!G31=0,0,RES_hh_tesh!G31/RES_summary!G$19)</f>
        <v>0</v>
      </c>
      <c r="H31" s="95">
        <f>IF(RES_hh_tesh!H31=0,0,RES_hh_tesh!H31/RES_summary!H$19)</f>
        <v>0</v>
      </c>
      <c r="I31" s="95">
        <f>IF(RES_hh_tesh!I31=0,0,RES_hh_tesh!I31/RES_summary!I$19)</f>
        <v>0</v>
      </c>
      <c r="J31" s="95">
        <f>IF(RES_hh_tesh!J31=0,0,RES_hh_tesh!J31/RES_summary!J$19)</f>
        <v>0</v>
      </c>
      <c r="K31" s="95">
        <f>IF(RES_hh_tesh!K31=0,0,RES_hh_tesh!K31/RES_summary!K$19)</f>
        <v>0</v>
      </c>
      <c r="L31" s="95">
        <f>IF(RES_hh_tesh!L31=0,0,RES_hh_tesh!L31/RES_summary!L$19)</f>
        <v>0</v>
      </c>
      <c r="M31" s="95">
        <f>IF(RES_hh_tesh!M31=0,0,RES_hh_tesh!M31/RES_summary!M$19)</f>
        <v>0</v>
      </c>
      <c r="N31" s="95">
        <f>IF(RES_hh_tesh!N31=0,0,RES_hh_tesh!N31/RES_summary!N$19)</f>
        <v>0</v>
      </c>
      <c r="O31" s="95">
        <f>IF(RES_hh_tesh!O31=0,0,RES_hh_tesh!O31/RES_summary!O$19)</f>
        <v>0</v>
      </c>
      <c r="P31" s="95">
        <f>IF(RES_hh_tesh!P31=0,0,RES_hh_tesh!P31/RES_summary!P$19)</f>
        <v>0</v>
      </c>
      <c r="Q31" s="95">
        <f>IF(RES_hh_tesh!Q31=0,0,RES_hh_tesh!Q31/RES_summary!Q$19)</f>
        <v>0</v>
      </c>
    </row>
    <row r="32" spans="1:17" ht="12" customHeight="1" x14ac:dyDescent="0.25">
      <c r="A32" s="49" t="s">
        <v>60</v>
      </c>
      <c r="B32" s="18">
        <f>IF(RES_hh_tesh!B32=0,0,RES_hh_tesh!B32/RES_summary!B$19)</f>
        <v>9.201378392313325</v>
      </c>
      <c r="C32" s="18">
        <f>IF(RES_hh_tesh!C32=0,0,RES_hh_tesh!C32/RES_summary!C$19)</f>
        <v>9.2280350924082679</v>
      </c>
      <c r="D32" s="18">
        <f>IF(RES_hh_tesh!D32=0,0,RES_hh_tesh!D32/RES_summary!D$19)</f>
        <v>9.3303614909455579</v>
      </c>
      <c r="E32" s="18">
        <f>IF(RES_hh_tesh!E32=0,0,RES_hh_tesh!E32/RES_summary!E$19)</f>
        <v>9.8710449424230244</v>
      </c>
      <c r="F32" s="18">
        <f>IF(RES_hh_tesh!F32=0,0,RES_hh_tesh!F32/RES_summary!F$19)</f>
        <v>9.7050584053562723</v>
      </c>
      <c r="G32" s="18">
        <f>IF(RES_hh_tesh!G32=0,0,RES_hh_tesh!G32/RES_summary!G$19)</f>
        <v>9.2556748003704481</v>
      </c>
      <c r="H32" s="18">
        <f>IF(RES_hh_tesh!H32=0,0,RES_hh_tesh!H32/RES_summary!H$19)</f>
        <v>9.5386955626076126</v>
      </c>
      <c r="I32" s="18">
        <f>IF(RES_hh_tesh!I32=0,0,RES_hh_tesh!I32/RES_summary!I$19)</f>
        <v>9.4348676591410534</v>
      </c>
      <c r="J32" s="18">
        <f>IF(RES_hh_tesh!J32=0,0,RES_hh_tesh!J32/RES_summary!J$19)</f>
        <v>9.9684218784568568</v>
      </c>
      <c r="K32" s="18">
        <f>IF(RES_hh_tesh!K32=0,0,RES_hh_tesh!K32/RES_summary!K$19)</f>
        <v>9.6583831837028313</v>
      </c>
      <c r="L32" s="18">
        <f>IF(RES_hh_tesh!L32=0,0,RES_hh_tesh!L32/RES_summary!L$19)</f>
        <v>10.548809591021351</v>
      </c>
      <c r="M32" s="18">
        <f>IF(RES_hh_tesh!M32=0,0,RES_hh_tesh!M32/RES_summary!M$19)</f>
        <v>9.1139032705597245</v>
      </c>
      <c r="N32" s="18">
        <f>IF(RES_hh_tesh!N32=0,0,RES_hh_tesh!N32/RES_summary!N$19)</f>
        <v>10.771177154939688</v>
      </c>
      <c r="O32" s="18">
        <f>IF(RES_hh_tesh!O32=0,0,RES_hh_tesh!O32/RES_summary!O$19)</f>
        <v>11.613793583761597</v>
      </c>
      <c r="P32" s="18">
        <f>IF(RES_hh_tesh!P32=0,0,RES_hh_tesh!P32/RES_summary!P$19)</f>
        <v>9.8239096061664313</v>
      </c>
      <c r="Q32" s="18">
        <f>IF(RES_hh_tesh!Q32=0,0,RES_hh_tesh!Q32/RES_summary!Q$19)</f>
        <v>10.34021680547076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234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127</v>
      </c>
      <c r="B3" s="100">
        <f>IF(RES_hh_emih!B3=0,0,RES_hh_emih!B3/RES_summary!B$19)</f>
        <v>26.138462499975823</v>
      </c>
      <c r="C3" s="100">
        <f>IF(RES_hh_emih!C3=0,0,RES_hh_emih!C3/RES_summary!C$19)</f>
        <v>27.434408720296865</v>
      </c>
      <c r="D3" s="100">
        <f>IF(RES_hh_emih!D3=0,0,RES_hh_emih!D3/RES_summary!D$19)</f>
        <v>25.526796387660646</v>
      </c>
      <c r="E3" s="100">
        <f>IF(RES_hh_emih!E3=0,0,RES_hh_emih!E3/RES_summary!E$19)</f>
        <v>25.789061306718445</v>
      </c>
      <c r="F3" s="100">
        <f>IF(RES_hh_emih!F3=0,0,RES_hh_emih!F3/RES_summary!F$19)</f>
        <v>26.797669366122417</v>
      </c>
      <c r="G3" s="100">
        <f>IF(RES_hh_emih!G3=0,0,RES_hh_emih!G3/RES_summary!G$19)</f>
        <v>26.215756258650181</v>
      </c>
      <c r="H3" s="100">
        <f>IF(RES_hh_emih!H3=0,0,RES_hh_emih!H3/RES_summary!H$19)</f>
        <v>24.86196709816554</v>
      </c>
      <c r="I3" s="100">
        <f>IF(RES_hh_emih!I3=0,0,RES_hh_emih!I3/RES_summary!I$19)</f>
        <v>21.587121520770907</v>
      </c>
      <c r="J3" s="100">
        <f>IF(RES_hh_emih!J3=0,0,RES_hh_emih!J3/RES_summary!J$19)</f>
        <v>23.139191935110453</v>
      </c>
      <c r="K3" s="100">
        <f>IF(RES_hh_emih!K3=0,0,RES_hh_emih!K3/RES_summary!K$19)</f>
        <v>22.511463449867534</v>
      </c>
      <c r="L3" s="100">
        <f>IF(RES_hh_emih!L3=0,0,RES_hh_emih!L3/RES_summary!L$19)</f>
        <v>21.205299198417709</v>
      </c>
      <c r="M3" s="100">
        <f>IF(RES_hh_emih!M3=0,0,RES_hh_emih!M3/RES_summary!M$19)</f>
        <v>17.210302706330673</v>
      </c>
      <c r="N3" s="100">
        <f>IF(RES_hh_emih!N3=0,0,RES_hh_emih!N3/RES_summary!N$19)</f>
        <v>18.628449016847348</v>
      </c>
      <c r="O3" s="100">
        <f>IF(RES_hh_emih!O3=0,0,RES_hh_emih!O3/RES_summary!O$19)</f>
        <v>18.75909159590346</v>
      </c>
      <c r="P3" s="100">
        <f>IF(RES_hh_emih!P3=0,0,RES_hh_emih!P3/RES_summary!P$19)</f>
        <v>15.040235629462307</v>
      </c>
      <c r="Q3" s="100">
        <f>IF(RES_hh_emih!Q3=0,0,RES_hh_emih!Q3/RES_summary!Q$19)</f>
        <v>15.104440321096765</v>
      </c>
    </row>
    <row r="4" spans="1:17" ht="12.95" customHeight="1" x14ac:dyDescent="0.25">
      <c r="A4" s="89" t="s">
        <v>65</v>
      </c>
      <c r="B4" s="96">
        <f>IF(RES_hh_emih!B4=0,0,RES_hh_emih!B4/RES_summary!B$19)</f>
        <v>20.4707112626479</v>
      </c>
      <c r="C4" s="96">
        <f>IF(RES_hh_emih!C4=0,0,RES_hh_emih!C4/RES_summary!C$19)</f>
        <v>21.83789703704047</v>
      </c>
      <c r="D4" s="96">
        <f>IF(RES_hh_emih!D4=0,0,RES_hh_emih!D4/RES_summary!D$19)</f>
        <v>19.951436544343796</v>
      </c>
      <c r="E4" s="96">
        <f>IF(RES_hh_emih!E4=0,0,RES_hh_emih!E4/RES_summary!E$19)</f>
        <v>20.289587787327356</v>
      </c>
      <c r="F4" s="96">
        <f>IF(RES_hh_emih!F4=0,0,RES_hh_emih!F4/RES_summary!F$19)</f>
        <v>21.137428935402337</v>
      </c>
      <c r="G4" s="96">
        <f>IF(RES_hh_emih!G4=0,0,RES_hh_emih!G4/RES_summary!G$19)</f>
        <v>20.636316018141855</v>
      </c>
      <c r="H4" s="96">
        <f>IF(RES_hh_emih!H4=0,0,RES_hh_emih!H4/RES_summary!H$19)</f>
        <v>19.390364264698697</v>
      </c>
      <c r="I4" s="96">
        <f>IF(RES_hh_emih!I4=0,0,RES_hh_emih!I4/RES_summary!I$19)</f>
        <v>16.312593197478584</v>
      </c>
      <c r="J4" s="96">
        <f>IF(RES_hh_emih!J4=0,0,RES_hh_emih!J4/RES_summary!J$19)</f>
        <v>17.90125256416281</v>
      </c>
      <c r="K4" s="96">
        <f>IF(RES_hh_emih!K4=0,0,RES_hh_emih!K4/RES_summary!K$19)</f>
        <v>17.201742591861006</v>
      </c>
      <c r="L4" s="96">
        <f>IF(RES_hh_emih!L4=0,0,RES_hh_emih!L4/RES_summary!L$19)</f>
        <v>16.156683939161518</v>
      </c>
      <c r="M4" s="96">
        <f>IF(RES_hh_emih!M4=0,0,RES_hh_emih!M4/RES_summary!M$19)</f>
        <v>12.554714507093106</v>
      </c>
      <c r="N4" s="96">
        <f>IF(RES_hh_emih!N4=0,0,RES_hh_emih!N4/RES_summary!N$19)</f>
        <v>13.515199193917423</v>
      </c>
      <c r="O4" s="96">
        <f>IF(RES_hh_emih!O4=0,0,RES_hh_emih!O4/RES_summary!O$19)</f>
        <v>13.800285877084853</v>
      </c>
      <c r="P4" s="96">
        <f>IF(RES_hh_emih!P4=0,0,RES_hh_emih!P4/RES_summary!P$19)</f>
        <v>10.453637400939114</v>
      </c>
      <c r="Q4" s="96">
        <f>IF(RES_hh_emih!Q4=0,0,RES_hh_emih!Q4/RES_summary!Q$19)</f>
        <v>10.65967085060929</v>
      </c>
    </row>
    <row r="5" spans="1:17" ht="12" customHeight="1" x14ac:dyDescent="0.25">
      <c r="A5" s="87" t="s">
        <v>58</v>
      </c>
      <c r="B5" s="95">
        <f>IF(RES_hh_emih!B5=0,0,RES_hh_emih!B5/RES_summary!B$19)</f>
        <v>56.916311307018454</v>
      </c>
      <c r="C5" s="95">
        <f>IF(RES_hh_emih!C5=0,0,RES_hh_emih!C5/RES_summary!C$19)</f>
        <v>60.371563218444301</v>
      </c>
      <c r="D5" s="95">
        <f>IF(RES_hh_emih!D5=0,0,RES_hh_emih!D5/RES_summary!D$19)</f>
        <v>56.561803917751178</v>
      </c>
      <c r="E5" s="95">
        <f>IF(RES_hh_emih!E5=0,0,RES_hh_emih!E5/RES_summary!E$19)</f>
        <v>57.315412581868223</v>
      </c>
      <c r="F5" s="95">
        <f>IF(RES_hh_emih!F5=0,0,RES_hh_emih!F5/RES_summary!F$19)</f>
        <v>59.4365142633415</v>
      </c>
      <c r="G5" s="95">
        <f>IF(RES_hh_emih!G5=0,0,RES_hh_emih!G5/RES_summary!G$19)</f>
        <v>54.09404848369887</v>
      </c>
      <c r="H5" s="95">
        <f>IF(RES_hh_emih!H5=0,0,RES_hh_emih!H5/RES_summary!H$19)</f>
        <v>51.989607507795753</v>
      </c>
      <c r="I5" s="95">
        <f>IF(RES_hh_emih!I5=0,0,RES_hh_emih!I5/RES_summary!I$19)</f>
        <v>49.698244182078128</v>
      </c>
      <c r="J5" s="95">
        <f>IF(RES_hh_emih!J5=0,0,RES_hh_emih!J5/RES_summary!J$19)</f>
        <v>50.469657438682709</v>
      </c>
      <c r="K5" s="95">
        <f>IF(RES_hh_emih!K5=0,0,RES_hh_emih!K5/RES_summary!K$19)</f>
        <v>45.58471209804064</v>
      </c>
      <c r="L5" s="95">
        <f>IF(RES_hh_emih!L5=0,0,RES_hh_emih!L5/RES_summary!L$19)</f>
        <v>50.942917996124343</v>
      </c>
      <c r="M5" s="95">
        <f>IF(RES_hh_emih!M5=0,0,RES_hh_emih!M5/RES_summary!M$19)</f>
        <v>38.296303085562982</v>
      </c>
      <c r="N5" s="95">
        <f>IF(RES_hh_emih!N5=0,0,RES_hh_emih!N5/RES_summary!N$19)</f>
        <v>41.930182215214032</v>
      </c>
      <c r="O5" s="95">
        <f>IF(RES_hh_emih!O5=0,0,RES_hh_emih!O5/RES_summary!O$19)</f>
        <v>43.821432610237466</v>
      </c>
      <c r="P5" s="95">
        <f>IF(RES_hh_emih!P5=0,0,RES_hh_emih!P5/RES_summary!P$19)</f>
        <v>33.575391056741488</v>
      </c>
      <c r="Q5" s="95">
        <f>IF(RES_hh_emih!Q5=0,0,RES_hh_emih!Q5/RES_summary!Q$19)</f>
        <v>35.674639537600292</v>
      </c>
    </row>
    <row r="6" spans="1:17" ht="12" customHeight="1" x14ac:dyDescent="0.25">
      <c r="A6" s="87" t="s">
        <v>84</v>
      </c>
      <c r="B6" s="95">
        <f>IF(RES_hh_emih!B6=0,0,RES_hh_emih!B6/RES_summary!B$19)</f>
        <v>31.422385282860947</v>
      </c>
      <c r="C6" s="95">
        <f>IF(RES_hh_emih!C6=0,0,RES_hh_emih!C6/RES_summary!C$19)</f>
        <v>31.550981016310033</v>
      </c>
      <c r="D6" s="95">
        <f>IF(RES_hh_emih!D6=0,0,RES_hh_emih!D6/RES_summary!D$19)</f>
        <v>31.754662759664242</v>
      </c>
      <c r="E6" s="95">
        <f>IF(RES_hh_emih!E6=0,0,RES_hh_emih!E6/RES_summary!E$19)</f>
        <v>31.937750407570856</v>
      </c>
      <c r="F6" s="95">
        <f>IF(RES_hh_emih!F6=0,0,RES_hh_emih!F6/RES_summary!F$19)</f>
        <v>33.176305015832398</v>
      </c>
      <c r="G6" s="95">
        <f>IF(RES_hh_emih!G6=0,0,RES_hh_emih!G6/RES_summary!G$19)</f>
        <v>32.318137696899832</v>
      </c>
      <c r="H6" s="95">
        <f>IF(RES_hh_emih!H6=0,0,RES_hh_emih!H6/RES_summary!H$19)</f>
        <v>30.323728573331284</v>
      </c>
      <c r="I6" s="95">
        <f>IF(RES_hh_emih!I6=0,0,RES_hh_emih!I6/RES_summary!I$19)</f>
        <v>27.100829170191208</v>
      </c>
      <c r="J6" s="95">
        <f>IF(RES_hh_emih!J6=0,0,RES_hh_emih!J6/RES_summary!J$19)</f>
        <v>27.588962195701409</v>
      </c>
      <c r="K6" s="95">
        <f>IF(RES_hh_emih!K6=0,0,RES_hh_emih!K6/RES_summary!K$19)</f>
        <v>27.146565086115196</v>
      </c>
      <c r="L6" s="95">
        <f>IF(RES_hh_emih!L6=0,0,RES_hh_emih!L6/RES_summary!L$19)</f>
        <v>26.923395738536378</v>
      </c>
      <c r="M6" s="95">
        <f>IF(RES_hh_emih!M6=0,0,RES_hh_emih!M6/RES_summary!M$19)</f>
        <v>21.161681517039352</v>
      </c>
      <c r="N6" s="95">
        <f>IF(RES_hh_emih!N6=0,0,RES_hh_emih!N6/RES_summary!N$19)</f>
        <v>22.774734185984855</v>
      </c>
      <c r="O6" s="95">
        <f>IF(RES_hh_emih!O6=0,0,RES_hh_emih!O6/RES_summary!O$19)</f>
        <v>23.011453298539113</v>
      </c>
      <c r="P6" s="95">
        <f>IF(RES_hh_emih!P6=0,0,RES_hh_emih!P6/RES_summary!P$19)</f>
        <v>19.013330538707329</v>
      </c>
      <c r="Q6" s="95">
        <f>IF(RES_hh_emih!Q6=0,0,RES_hh_emih!Q6/RES_summary!Q$19)</f>
        <v>19.212830238583383</v>
      </c>
    </row>
    <row r="7" spans="1:17" ht="12" customHeight="1" x14ac:dyDescent="0.25">
      <c r="A7" s="87" t="s">
        <v>110</v>
      </c>
      <c r="B7" s="95">
        <f>IF(RES_hh_emih!B7=0,0,RES_hh_emih!B7/RES_summary!B$19)</f>
        <v>37.556161902179575</v>
      </c>
      <c r="C7" s="95">
        <f>IF(RES_hh_emih!C7=0,0,RES_hh_emih!C7/RES_summary!C$19)</f>
        <v>43.024274650654093</v>
      </c>
      <c r="D7" s="95">
        <f>IF(RES_hh_emih!D7=0,0,RES_hh_emih!D7/RES_summary!D$19)</f>
        <v>36.974642523387296</v>
      </c>
      <c r="E7" s="95">
        <f>IF(RES_hh_emih!E7=0,0,RES_hh_emih!E7/RES_summary!E$19)</f>
        <v>39.77663967750572</v>
      </c>
      <c r="F7" s="95">
        <f>IF(RES_hh_emih!F7=0,0,RES_hh_emih!F7/RES_summary!F$19)</f>
        <v>39.092891112508546</v>
      </c>
      <c r="G7" s="95">
        <f>IF(RES_hh_emih!G7=0,0,RES_hh_emih!G7/RES_summary!G$19)</f>
        <v>38.989419713220478</v>
      </c>
      <c r="H7" s="95">
        <f>IF(RES_hh_emih!H7=0,0,RES_hh_emih!H7/RES_summary!H$19)</f>
        <v>36.306674292717055</v>
      </c>
      <c r="I7" s="95">
        <f>IF(RES_hh_emih!I7=0,0,RES_hh_emih!I7/RES_summary!I$19)</f>
        <v>30.500113899902569</v>
      </c>
      <c r="J7" s="95">
        <f>IF(RES_hh_emih!J7=0,0,RES_hh_emih!J7/RES_summary!J$19)</f>
        <v>35.361364663544414</v>
      </c>
      <c r="K7" s="95">
        <f>IF(RES_hh_emih!K7=0,0,RES_hh_emih!K7/RES_summary!K$19)</f>
        <v>33.826485918633161</v>
      </c>
      <c r="L7" s="95">
        <f>IF(RES_hh_emih!L7=0,0,RES_hh_emih!L7/RES_summary!L$19)</f>
        <v>31.12180801143386</v>
      </c>
      <c r="M7" s="95">
        <f>IF(RES_hh_emih!M7=0,0,RES_hh_emih!M7/RES_summary!M$19)</f>
        <v>25.500196264533113</v>
      </c>
      <c r="N7" s="95">
        <f>IF(RES_hh_emih!N7=0,0,RES_hh_emih!N7/RES_summary!N$19)</f>
        <v>27.406614310827347</v>
      </c>
      <c r="O7" s="95">
        <f>IF(RES_hh_emih!O7=0,0,RES_hh_emih!O7/RES_summary!O$19)</f>
        <v>28.53426399783676</v>
      </c>
      <c r="P7" s="95">
        <f>IF(RES_hh_emih!P7=0,0,RES_hh_emih!P7/RES_summary!P$19)</f>
        <v>22.186470263717784</v>
      </c>
      <c r="Q7" s="95">
        <f>IF(RES_hh_emih!Q7=0,0,RES_hh_emih!Q7/RES_summary!Q$19)</f>
        <v>23.069413249793076</v>
      </c>
    </row>
    <row r="8" spans="1:17" ht="12" customHeight="1" x14ac:dyDescent="0.25">
      <c r="A8" s="87" t="s">
        <v>109</v>
      </c>
      <c r="B8" s="95">
        <f>IF(RES_hh_emih!B8=0,0,RES_hh_emih!B8/RES_summary!B$19)</f>
        <v>27.286874927848405</v>
      </c>
      <c r="C8" s="95">
        <f>IF(RES_hh_emih!C8=0,0,RES_hh_emih!C8/RES_summary!C$19)</f>
        <v>27.577229972677799</v>
      </c>
      <c r="D8" s="95">
        <f>IF(RES_hh_emih!D8=0,0,RES_hh_emih!D8/RES_summary!D$19)</f>
        <v>27.484873700867194</v>
      </c>
      <c r="E8" s="95">
        <f>IF(RES_hh_emih!E8=0,0,RES_hh_emih!E8/RES_summary!E$19)</f>
        <v>26.393373095667425</v>
      </c>
      <c r="F8" s="95">
        <f>IF(RES_hh_emih!F8=0,0,RES_hh_emih!F8/RES_summary!F$19)</f>
        <v>28.79412488720806</v>
      </c>
      <c r="G8" s="95">
        <f>IF(RES_hh_emih!G8=0,0,RES_hh_emih!G8/RES_summary!G$19)</f>
        <v>27.676253860149405</v>
      </c>
      <c r="H8" s="95">
        <f>IF(RES_hh_emih!H8=0,0,RES_hh_emih!H8/RES_summary!H$19)</f>
        <v>26.113286603604983</v>
      </c>
      <c r="I8" s="95">
        <f>IF(RES_hh_emih!I8=0,0,RES_hh_emih!I8/RES_summary!I$19)</f>
        <v>22.967900191679956</v>
      </c>
      <c r="J8" s="95">
        <f>IF(RES_hh_emih!J8=0,0,RES_hh_emih!J8/RES_summary!J$19)</f>
        <v>23.821216622216504</v>
      </c>
      <c r="K8" s="95">
        <f>IF(RES_hh_emih!K8=0,0,RES_hh_emih!K8/RES_summary!K$19)</f>
        <v>22.85938263169276</v>
      </c>
      <c r="L8" s="95">
        <f>IF(RES_hh_emih!L8=0,0,RES_hh_emih!L8/RES_summary!L$19)</f>
        <v>23.530920373659853</v>
      </c>
      <c r="M8" s="95">
        <f>IF(RES_hh_emih!M8=0,0,RES_hh_emih!M8/RES_summary!M$19)</f>
        <v>18.108803516894756</v>
      </c>
      <c r="N8" s="95">
        <f>IF(RES_hh_emih!N8=0,0,RES_hh_emih!N8/RES_summary!N$19)</f>
        <v>19.505571084042383</v>
      </c>
      <c r="O8" s="95">
        <f>IF(RES_hh_emih!O8=0,0,RES_hh_emih!O8/RES_summary!O$19)</f>
        <v>20.350927436621806</v>
      </c>
      <c r="P8" s="95">
        <f>IF(RES_hh_emih!P8=0,0,RES_hh_emih!P8/RES_summary!P$19)</f>
        <v>15.816103804654468</v>
      </c>
      <c r="Q8" s="95">
        <f>IF(RES_hh_emih!Q8=0,0,RES_hh_emih!Q8/RES_summary!Q$19)</f>
        <v>16.496270224691685</v>
      </c>
    </row>
    <row r="9" spans="1:17" ht="12" customHeight="1" x14ac:dyDescent="0.25">
      <c r="A9" s="87" t="s">
        <v>55</v>
      </c>
      <c r="B9" s="95">
        <f>IF(RES_hh_emih!B9=0,0,RES_hh_emih!B9/RES_summary!B$19)</f>
        <v>0</v>
      </c>
      <c r="C9" s="95">
        <f>IF(RES_hh_emih!C9=0,0,RES_hh_emih!C9/RES_summary!C$19)</f>
        <v>0</v>
      </c>
      <c r="D9" s="95">
        <f>IF(RES_hh_emih!D9=0,0,RES_hh_emih!D9/RES_summary!D$19)</f>
        <v>0</v>
      </c>
      <c r="E9" s="95">
        <f>IF(RES_hh_emih!E9=0,0,RES_hh_emih!E9/RES_summary!E$19)</f>
        <v>0</v>
      </c>
      <c r="F9" s="95">
        <f>IF(RES_hh_emih!F9=0,0,RES_hh_emih!F9/RES_summary!F$19)</f>
        <v>0</v>
      </c>
      <c r="G9" s="95">
        <f>IF(RES_hh_emih!G9=0,0,RES_hh_emih!G9/RES_summary!G$19)</f>
        <v>0</v>
      </c>
      <c r="H9" s="95">
        <f>IF(RES_hh_emih!H9=0,0,RES_hh_emih!H9/RES_summary!H$19)</f>
        <v>0</v>
      </c>
      <c r="I9" s="95">
        <f>IF(RES_hh_emih!I9=0,0,RES_hh_emih!I9/RES_summary!I$19)</f>
        <v>0</v>
      </c>
      <c r="J9" s="95">
        <f>IF(RES_hh_emih!J9=0,0,RES_hh_emih!J9/RES_summary!J$19)</f>
        <v>0</v>
      </c>
      <c r="K9" s="95">
        <f>IF(RES_hh_emih!K9=0,0,RES_hh_emih!K9/RES_summary!K$19)</f>
        <v>0</v>
      </c>
      <c r="L9" s="95">
        <f>IF(RES_hh_emih!L9=0,0,RES_hh_emih!L9/RES_summary!L$19)</f>
        <v>0</v>
      </c>
      <c r="M9" s="95">
        <f>IF(RES_hh_emih!M9=0,0,RES_hh_emih!M9/RES_summary!M$19)</f>
        <v>0</v>
      </c>
      <c r="N9" s="95">
        <f>IF(RES_hh_emih!N9=0,0,RES_hh_emih!N9/RES_summary!N$19)</f>
        <v>0</v>
      </c>
      <c r="O9" s="95">
        <f>IF(RES_hh_emih!O9=0,0,RES_hh_emih!O9/RES_summary!O$19)</f>
        <v>0</v>
      </c>
      <c r="P9" s="95">
        <f>IF(RES_hh_emih!P9=0,0,RES_hh_emih!P9/RES_summary!P$19)</f>
        <v>0</v>
      </c>
      <c r="Q9" s="95">
        <f>IF(RES_hh_emih!Q9=0,0,RES_hh_emih!Q9/RES_summary!Q$19)</f>
        <v>0</v>
      </c>
    </row>
    <row r="10" spans="1:17" ht="12" customHeight="1" x14ac:dyDescent="0.25">
      <c r="A10" s="87" t="s">
        <v>79</v>
      </c>
      <c r="B10" s="95">
        <f>IF(RES_hh_emih!B10=0,0,RES_hh_emih!B10/RES_summary!B$19)</f>
        <v>0</v>
      </c>
      <c r="C10" s="95">
        <f>IF(RES_hh_emih!C10=0,0,RES_hh_emih!C10/RES_summary!C$19)</f>
        <v>0</v>
      </c>
      <c r="D10" s="95">
        <f>IF(RES_hh_emih!D10=0,0,RES_hh_emih!D10/RES_summary!D$19)</f>
        <v>0</v>
      </c>
      <c r="E10" s="95">
        <f>IF(RES_hh_emih!E10=0,0,RES_hh_emih!E10/RES_summary!E$19)</f>
        <v>0</v>
      </c>
      <c r="F10" s="95">
        <f>IF(RES_hh_emih!F10=0,0,RES_hh_emih!F10/RES_summary!F$19)</f>
        <v>0</v>
      </c>
      <c r="G10" s="95">
        <f>IF(RES_hh_emih!G10=0,0,RES_hh_emih!G10/RES_summary!G$19)</f>
        <v>0</v>
      </c>
      <c r="H10" s="95">
        <f>IF(RES_hh_emih!H10=0,0,RES_hh_emih!H10/RES_summary!H$19)</f>
        <v>0</v>
      </c>
      <c r="I10" s="95">
        <f>IF(RES_hh_emih!I10=0,0,RES_hh_emih!I10/RES_summary!I$19)</f>
        <v>0</v>
      </c>
      <c r="J10" s="95">
        <f>IF(RES_hh_emih!J10=0,0,RES_hh_emih!J10/RES_summary!J$19)</f>
        <v>0</v>
      </c>
      <c r="K10" s="95">
        <f>IF(RES_hh_emih!K10=0,0,RES_hh_emih!K10/RES_summary!K$19)</f>
        <v>0</v>
      </c>
      <c r="L10" s="95">
        <f>IF(RES_hh_emih!L10=0,0,RES_hh_emih!L10/RES_summary!L$19)</f>
        <v>0</v>
      </c>
      <c r="M10" s="95">
        <f>IF(RES_hh_emih!M10=0,0,RES_hh_emih!M10/RES_summary!M$19)</f>
        <v>0</v>
      </c>
      <c r="N10" s="95">
        <f>IF(RES_hh_emih!N10=0,0,RES_hh_emih!N10/RES_summary!N$19)</f>
        <v>0</v>
      </c>
      <c r="O10" s="95">
        <f>IF(RES_hh_emih!O10=0,0,RES_hh_emih!O10/RES_summary!O$19)</f>
        <v>0</v>
      </c>
      <c r="P10" s="95">
        <f>IF(RES_hh_emih!P10=0,0,RES_hh_emih!P10/RES_summary!P$19)</f>
        <v>0</v>
      </c>
      <c r="Q10" s="95">
        <f>IF(RES_hh_emih!Q10=0,0,RES_hh_emih!Q10/RES_summary!Q$19)</f>
        <v>0</v>
      </c>
    </row>
    <row r="11" spans="1:17" ht="12" customHeight="1" x14ac:dyDescent="0.25">
      <c r="A11" s="87" t="s">
        <v>61</v>
      </c>
      <c r="B11" s="95">
        <f>IF(RES_hh_emih!B11=0,0,RES_hh_emih!B11/RES_summary!B$19)</f>
        <v>0</v>
      </c>
      <c r="C11" s="95">
        <f>IF(RES_hh_emih!C11=0,0,RES_hh_emih!C11/RES_summary!C$19)</f>
        <v>0</v>
      </c>
      <c r="D11" s="95">
        <f>IF(RES_hh_emih!D11=0,0,RES_hh_emih!D11/RES_summary!D$19)</f>
        <v>0</v>
      </c>
      <c r="E11" s="95">
        <f>IF(RES_hh_emih!E11=0,0,RES_hh_emih!E11/RES_summary!E$19)</f>
        <v>0</v>
      </c>
      <c r="F11" s="95">
        <f>IF(RES_hh_emih!F11=0,0,RES_hh_emih!F11/RES_summary!F$19)</f>
        <v>0</v>
      </c>
      <c r="G11" s="95">
        <f>IF(RES_hh_emih!G11=0,0,RES_hh_emih!G11/RES_summary!G$19)</f>
        <v>0</v>
      </c>
      <c r="H11" s="95">
        <f>IF(RES_hh_emih!H11=0,0,RES_hh_emih!H11/RES_summary!H$19)</f>
        <v>0</v>
      </c>
      <c r="I11" s="95">
        <f>IF(RES_hh_emih!I11=0,0,RES_hh_emih!I11/RES_summary!I$19)</f>
        <v>0</v>
      </c>
      <c r="J11" s="95">
        <f>IF(RES_hh_emih!J11=0,0,RES_hh_emih!J11/RES_summary!J$19)</f>
        <v>0</v>
      </c>
      <c r="K11" s="95">
        <f>IF(RES_hh_emih!K11=0,0,RES_hh_emih!K11/RES_summary!K$19)</f>
        <v>0</v>
      </c>
      <c r="L11" s="95">
        <f>IF(RES_hh_emih!L11=0,0,RES_hh_emih!L11/RES_summary!L$19)</f>
        <v>0</v>
      </c>
      <c r="M11" s="95">
        <f>IF(RES_hh_emih!M11=0,0,RES_hh_emih!M11/RES_summary!M$19)</f>
        <v>0</v>
      </c>
      <c r="N11" s="95">
        <f>IF(RES_hh_emih!N11=0,0,RES_hh_emih!N11/RES_summary!N$19)</f>
        <v>0</v>
      </c>
      <c r="O11" s="95">
        <f>IF(RES_hh_emih!O11=0,0,RES_hh_emih!O11/RES_summary!O$19)</f>
        <v>0</v>
      </c>
      <c r="P11" s="95">
        <f>IF(RES_hh_emih!P11=0,0,RES_hh_emih!P11/RES_summary!P$19)</f>
        <v>0</v>
      </c>
      <c r="Q11" s="95">
        <f>IF(RES_hh_emih!Q11=0,0,RES_hh_emih!Q11/RES_summary!Q$19)</f>
        <v>0</v>
      </c>
    </row>
    <row r="12" spans="1:17" ht="12" customHeight="1" x14ac:dyDescent="0.25">
      <c r="A12" s="87" t="s">
        <v>115</v>
      </c>
      <c r="B12" s="95">
        <f>IF(RES_hh_emih!B12=0,0,RES_hh_emih!B12/RES_summary!B$19)</f>
        <v>0</v>
      </c>
      <c r="C12" s="95">
        <f>IF(RES_hh_emih!C12=0,0,RES_hh_emih!C12/RES_summary!C$19)</f>
        <v>0</v>
      </c>
      <c r="D12" s="95">
        <f>IF(RES_hh_emih!D12=0,0,RES_hh_emih!D12/RES_summary!D$19)</f>
        <v>0</v>
      </c>
      <c r="E12" s="95">
        <f>IF(RES_hh_emih!E12=0,0,RES_hh_emih!E12/RES_summary!E$19)</f>
        <v>0</v>
      </c>
      <c r="F12" s="95">
        <f>IF(RES_hh_emih!F12=0,0,RES_hh_emih!F12/RES_summary!F$19)</f>
        <v>0</v>
      </c>
      <c r="G12" s="95">
        <f>IF(RES_hh_emih!G12=0,0,RES_hh_emih!G12/RES_summary!G$19)</f>
        <v>0</v>
      </c>
      <c r="H12" s="95">
        <f>IF(RES_hh_emih!H12=0,0,RES_hh_emih!H12/RES_summary!H$19)</f>
        <v>0</v>
      </c>
      <c r="I12" s="95">
        <f>IF(RES_hh_emih!I12=0,0,RES_hh_emih!I12/RES_summary!I$19)</f>
        <v>0</v>
      </c>
      <c r="J12" s="95">
        <f>IF(RES_hh_emih!J12=0,0,RES_hh_emih!J12/RES_summary!J$19)</f>
        <v>0</v>
      </c>
      <c r="K12" s="95">
        <f>IF(RES_hh_emih!K12=0,0,RES_hh_emih!K12/RES_summary!K$19)</f>
        <v>0</v>
      </c>
      <c r="L12" s="95">
        <f>IF(RES_hh_emih!L12=0,0,RES_hh_emih!L12/RES_summary!L$19)</f>
        <v>0</v>
      </c>
      <c r="M12" s="95">
        <f>IF(RES_hh_emih!M12=0,0,RES_hh_emih!M12/RES_summary!M$19)</f>
        <v>0</v>
      </c>
      <c r="N12" s="95">
        <f>IF(RES_hh_emih!N12=0,0,RES_hh_emih!N12/RES_summary!N$19)</f>
        <v>0</v>
      </c>
      <c r="O12" s="95">
        <f>IF(RES_hh_emih!O12=0,0,RES_hh_emih!O12/RES_summary!O$19)</f>
        <v>0</v>
      </c>
      <c r="P12" s="95">
        <f>IF(RES_hh_emih!P12=0,0,RES_hh_emih!P12/RES_summary!P$19)</f>
        <v>0</v>
      </c>
      <c r="Q12" s="95">
        <f>IF(RES_hh_emih!Q12=0,0,RES_hh_emih!Q12/RES_summary!Q$19)</f>
        <v>0</v>
      </c>
    </row>
    <row r="13" spans="1:17" ht="12" customHeight="1" x14ac:dyDescent="0.25">
      <c r="A13" s="51" t="s">
        <v>114</v>
      </c>
      <c r="B13" s="22">
        <f>IF(RES_hh_emih!B13=0,0,RES_hh_emih!B13/RES_summary!B$19)</f>
        <v>0</v>
      </c>
      <c r="C13" s="22">
        <f>IF(RES_hh_emih!C13=0,0,RES_hh_emih!C13/RES_summary!C$19)</f>
        <v>0</v>
      </c>
      <c r="D13" s="22">
        <f>IF(RES_hh_emih!D13=0,0,RES_hh_emih!D13/RES_summary!D$19)</f>
        <v>0</v>
      </c>
      <c r="E13" s="22">
        <f>IF(RES_hh_emih!E13=0,0,RES_hh_emih!E13/RES_summary!E$19)</f>
        <v>0</v>
      </c>
      <c r="F13" s="22">
        <f>IF(RES_hh_emih!F13=0,0,RES_hh_emih!F13/RES_summary!F$19)</f>
        <v>0</v>
      </c>
      <c r="G13" s="22">
        <f>IF(RES_hh_emih!G13=0,0,RES_hh_emih!G13/RES_summary!G$19)</f>
        <v>0</v>
      </c>
      <c r="H13" s="22">
        <f>IF(RES_hh_emih!H13=0,0,RES_hh_emih!H13/RES_summary!H$19)</f>
        <v>0</v>
      </c>
      <c r="I13" s="22">
        <f>IF(RES_hh_emih!I13=0,0,RES_hh_emih!I13/RES_summary!I$19)</f>
        <v>0</v>
      </c>
      <c r="J13" s="22">
        <f>IF(RES_hh_emih!J13=0,0,RES_hh_emih!J13/RES_summary!J$19)</f>
        <v>0</v>
      </c>
      <c r="K13" s="22">
        <f>IF(RES_hh_emih!K13=0,0,RES_hh_emih!K13/RES_summary!K$19)</f>
        <v>0</v>
      </c>
      <c r="L13" s="22">
        <f>IF(RES_hh_emih!L13=0,0,RES_hh_emih!L13/RES_summary!L$19)</f>
        <v>0</v>
      </c>
      <c r="M13" s="22">
        <f>IF(RES_hh_emih!M13=0,0,RES_hh_emih!M13/RES_summary!M$19)</f>
        <v>0</v>
      </c>
      <c r="N13" s="22">
        <f>IF(RES_hh_emih!N13=0,0,RES_hh_emih!N13/RES_summary!N$19)</f>
        <v>0</v>
      </c>
      <c r="O13" s="22">
        <f>IF(RES_hh_emih!O13=0,0,RES_hh_emih!O13/RES_summary!O$19)</f>
        <v>0</v>
      </c>
      <c r="P13" s="22">
        <f>IF(RES_hh_emih!P13=0,0,RES_hh_emih!P13/RES_summary!P$19)</f>
        <v>0</v>
      </c>
      <c r="Q13" s="22">
        <f>IF(RES_hh_emih!Q13=0,0,RES_hh_emih!Q13/RES_summary!Q$19)</f>
        <v>0</v>
      </c>
    </row>
    <row r="14" spans="1:17" ht="12" customHeight="1" x14ac:dyDescent="0.25">
      <c r="A14" s="99" t="s">
        <v>117</v>
      </c>
      <c r="B14" s="98">
        <f>IF(RES_hh_emih!B14=0,0,RES_hh_emih!B14/RES_summary!B$19)</f>
        <v>0</v>
      </c>
      <c r="C14" s="98">
        <f>IF(RES_hh_emih!C14=0,0,RES_hh_emih!C14/RES_summary!C$19)</f>
        <v>0</v>
      </c>
      <c r="D14" s="98">
        <f>IF(RES_hh_emih!D14=0,0,RES_hh_emih!D14/RES_summary!D$19)</f>
        <v>0</v>
      </c>
      <c r="E14" s="98">
        <f>IF(RES_hh_emih!E14=0,0,RES_hh_emih!E14/RES_summary!E$19)</f>
        <v>0</v>
      </c>
      <c r="F14" s="98">
        <f>IF(RES_hh_emih!F14=0,0,RES_hh_emih!F14/RES_summary!F$19)</f>
        <v>0</v>
      </c>
      <c r="G14" s="98">
        <f>IF(RES_hh_emih!G14=0,0,RES_hh_emih!G14/RES_summary!G$19)</f>
        <v>0</v>
      </c>
      <c r="H14" s="98">
        <f>IF(RES_hh_emih!H14=0,0,RES_hh_emih!H14/RES_summary!H$19)</f>
        <v>0</v>
      </c>
      <c r="I14" s="98">
        <f>IF(RES_hh_emih!I14=0,0,RES_hh_emih!I14/RES_summary!I$19)</f>
        <v>0</v>
      </c>
      <c r="J14" s="98">
        <f>IF(RES_hh_emih!J14=0,0,RES_hh_emih!J14/RES_summary!J$19)</f>
        <v>0</v>
      </c>
      <c r="K14" s="98">
        <f>IF(RES_hh_emih!K14=0,0,RES_hh_emih!K14/RES_summary!K$19)</f>
        <v>0</v>
      </c>
      <c r="L14" s="98">
        <f>IF(RES_hh_emih!L14=0,0,RES_hh_emih!L14/RES_summary!L$19)</f>
        <v>0</v>
      </c>
      <c r="M14" s="98">
        <f>IF(RES_hh_emih!M14=0,0,RES_hh_emih!M14/RES_summary!M$19)</f>
        <v>0</v>
      </c>
      <c r="N14" s="98">
        <f>IF(RES_hh_emih!N14=0,0,RES_hh_emih!N14/RES_summary!N$19)</f>
        <v>0</v>
      </c>
      <c r="O14" s="98">
        <f>IF(RES_hh_emih!O14=0,0,RES_hh_emih!O14/RES_summary!O$19)</f>
        <v>0</v>
      </c>
      <c r="P14" s="98">
        <f>IF(RES_hh_emih!P14=0,0,RES_hh_emih!P14/RES_summary!P$19)</f>
        <v>0</v>
      </c>
      <c r="Q14" s="98">
        <f>IF(RES_hh_emih!Q14=0,0,RES_hh_emih!Q14/RES_summary!Q$19)</f>
        <v>0</v>
      </c>
    </row>
    <row r="15" spans="1:17" ht="12.95" customHeight="1" x14ac:dyDescent="0.25">
      <c r="A15" s="89" t="s">
        <v>112</v>
      </c>
      <c r="B15" s="96">
        <f>IF(RES_hh_emih!B15=0,0,RES_hh_emih!B15/RES_summary!B$19)</f>
        <v>0</v>
      </c>
      <c r="C15" s="96">
        <f>IF(RES_hh_emih!C15=0,0,RES_hh_emih!C15/RES_summary!C$19)</f>
        <v>0</v>
      </c>
      <c r="D15" s="96">
        <f>IF(RES_hh_emih!D15=0,0,RES_hh_emih!D15/RES_summary!D$19)</f>
        <v>0</v>
      </c>
      <c r="E15" s="96">
        <f>IF(RES_hh_emih!E15=0,0,RES_hh_emih!E15/RES_summary!E$19)</f>
        <v>0</v>
      </c>
      <c r="F15" s="96">
        <f>IF(RES_hh_emih!F15=0,0,RES_hh_emih!F15/RES_summary!F$19)</f>
        <v>0</v>
      </c>
      <c r="G15" s="96">
        <f>IF(RES_hh_emih!G15=0,0,RES_hh_emih!G15/RES_summary!G$19)</f>
        <v>0</v>
      </c>
      <c r="H15" s="96">
        <f>IF(RES_hh_emih!H15=0,0,RES_hh_emih!H15/RES_summary!H$19)</f>
        <v>0</v>
      </c>
      <c r="I15" s="96">
        <f>IF(RES_hh_emih!I15=0,0,RES_hh_emih!I15/RES_summary!I$19)</f>
        <v>0</v>
      </c>
      <c r="J15" s="96">
        <f>IF(RES_hh_emih!J15=0,0,RES_hh_emih!J15/RES_summary!J$19)</f>
        <v>0</v>
      </c>
      <c r="K15" s="96">
        <f>IF(RES_hh_emih!K15=0,0,RES_hh_emih!K15/RES_summary!K$19)</f>
        <v>0</v>
      </c>
      <c r="L15" s="96">
        <f>IF(RES_hh_emih!L15=0,0,RES_hh_emih!L15/RES_summary!L$19)</f>
        <v>0</v>
      </c>
      <c r="M15" s="96">
        <f>IF(RES_hh_emih!M15=0,0,RES_hh_emih!M15/RES_summary!M$19)</f>
        <v>0</v>
      </c>
      <c r="N15" s="96">
        <f>IF(RES_hh_emih!N15=0,0,RES_hh_emih!N15/RES_summary!N$19)</f>
        <v>0</v>
      </c>
      <c r="O15" s="96">
        <f>IF(RES_hh_emih!O15=0,0,RES_hh_emih!O15/RES_summary!O$19)</f>
        <v>0</v>
      </c>
      <c r="P15" s="96">
        <f>IF(RES_hh_emih!P15=0,0,RES_hh_emih!P15/RES_summary!P$19)</f>
        <v>0</v>
      </c>
      <c r="Q15" s="96">
        <f>IF(RES_hh_emih!Q15=0,0,RES_hh_emih!Q15/RES_summary!Q$19)</f>
        <v>0</v>
      </c>
    </row>
    <row r="16" spans="1:17" ht="12" customHeight="1" x14ac:dyDescent="0.25">
      <c r="A16" s="87" t="s">
        <v>111</v>
      </c>
      <c r="B16" s="97">
        <f>IF(RES_hh_emih!B16=0,0,RES_hh_emih!B16/RES_summary!B$19)</f>
        <v>0</v>
      </c>
      <c r="C16" s="97">
        <f>IF(RES_hh_emih!C16=0,0,RES_hh_emih!C16/RES_summary!C$19)</f>
        <v>0</v>
      </c>
      <c r="D16" s="97">
        <f>IF(RES_hh_emih!D16=0,0,RES_hh_emih!D16/RES_summary!D$19)</f>
        <v>0</v>
      </c>
      <c r="E16" s="97">
        <f>IF(RES_hh_emih!E16=0,0,RES_hh_emih!E16/RES_summary!E$19)</f>
        <v>0</v>
      </c>
      <c r="F16" s="97">
        <f>IF(RES_hh_emih!F16=0,0,RES_hh_emih!F16/RES_summary!F$19)</f>
        <v>0</v>
      </c>
      <c r="G16" s="97">
        <f>IF(RES_hh_emih!G16=0,0,RES_hh_emih!G16/RES_summary!G$19)</f>
        <v>0</v>
      </c>
      <c r="H16" s="97">
        <f>IF(RES_hh_emih!H16=0,0,RES_hh_emih!H16/RES_summary!H$19)</f>
        <v>0</v>
      </c>
      <c r="I16" s="97">
        <f>IF(RES_hh_emih!I16=0,0,RES_hh_emih!I16/RES_summary!I$19)</f>
        <v>0</v>
      </c>
      <c r="J16" s="97">
        <f>IF(RES_hh_emih!J16=0,0,RES_hh_emih!J16/RES_summary!J$19)</f>
        <v>0</v>
      </c>
      <c r="K16" s="97">
        <f>IF(RES_hh_emih!K16=0,0,RES_hh_emih!K16/RES_summary!K$19)</f>
        <v>0</v>
      </c>
      <c r="L16" s="97">
        <f>IF(RES_hh_emih!L16=0,0,RES_hh_emih!L16/RES_summary!L$19)</f>
        <v>0</v>
      </c>
      <c r="M16" s="97">
        <f>IF(RES_hh_emih!M16=0,0,RES_hh_emih!M16/RES_summary!M$19)</f>
        <v>0</v>
      </c>
      <c r="N16" s="97">
        <f>IF(RES_hh_emih!N16=0,0,RES_hh_emih!N16/RES_summary!N$19)</f>
        <v>0</v>
      </c>
      <c r="O16" s="97">
        <f>IF(RES_hh_emih!O16=0,0,RES_hh_emih!O16/RES_summary!O$19)</f>
        <v>0</v>
      </c>
      <c r="P16" s="97">
        <f>IF(RES_hh_emih!P16=0,0,RES_hh_emih!P16/RES_summary!P$19)</f>
        <v>0</v>
      </c>
      <c r="Q16" s="97">
        <f>IF(RES_hh_emih!Q16=0,0,RES_hh_emih!Q16/RES_summary!Q$19)</f>
        <v>0</v>
      </c>
    </row>
    <row r="17" spans="1:17" ht="12.95" customHeight="1" x14ac:dyDescent="0.25">
      <c r="A17" s="89" t="s">
        <v>63</v>
      </c>
      <c r="B17" s="96">
        <f>IF(RES_hh_emih!B17=0,0,RES_hh_emih!B17/RES_summary!B$19)</f>
        <v>3.8983069637928209</v>
      </c>
      <c r="C17" s="96">
        <f>IF(RES_hh_emih!C17=0,0,RES_hh_emih!C17/RES_summary!C$19)</f>
        <v>3.8957713985571103</v>
      </c>
      <c r="D17" s="96">
        <f>IF(RES_hh_emih!D17=0,0,RES_hh_emih!D17/RES_summary!D$19)</f>
        <v>3.8282282706122697</v>
      </c>
      <c r="E17" s="96">
        <f>IF(RES_hh_emih!E17=0,0,RES_hh_emih!E17/RES_summary!E$19)</f>
        <v>3.8025516837614837</v>
      </c>
      <c r="F17" s="96">
        <f>IF(RES_hh_emih!F17=0,0,RES_hh_emih!F17/RES_summary!F$19)</f>
        <v>3.8752383378598991</v>
      </c>
      <c r="G17" s="96">
        <f>IF(RES_hh_emih!G17=0,0,RES_hh_emih!G17/RES_summary!G$19)</f>
        <v>3.7990982414796615</v>
      </c>
      <c r="H17" s="96">
        <f>IF(RES_hh_emih!H17=0,0,RES_hh_emih!H17/RES_summary!H$19)</f>
        <v>3.6954216705112661</v>
      </c>
      <c r="I17" s="96">
        <f>IF(RES_hh_emih!I17=0,0,RES_hh_emih!I17/RES_summary!I$19)</f>
        <v>3.5239933991280852</v>
      </c>
      <c r="J17" s="96">
        <f>IF(RES_hh_emih!J17=0,0,RES_hh_emih!J17/RES_summary!J$19)</f>
        <v>3.4913623244844292</v>
      </c>
      <c r="K17" s="96">
        <f>IF(RES_hh_emih!K17=0,0,RES_hh_emih!K17/RES_summary!K$19)</f>
        <v>3.5247715390729906</v>
      </c>
      <c r="L17" s="96">
        <f>IF(RES_hh_emih!L17=0,0,RES_hh_emih!L17/RES_summary!L$19)</f>
        <v>3.3030208036032529</v>
      </c>
      <c r="M17" s="96">
        <f>IF(RES_hh_emih!M17=0,0,RES_hh_emih!M17/RES_summary!M$19)</f>
        <v>3.0098171427156588</v>
      </c>
      <c r="N17" s="96">
        <f>IF(RES_hh_emih!N17=0,0,RES_hh_emih!N17/RES_summary!N$19)</f>
        <v>3.3987444313197388</v>
      </c>
      <c r="O17" s="96">
        <f>IF(RES_hh_emih!O17=0,0,RES_hh_emih!O17/RES_summary!O$19)</f>
        <v>3.3039325087870113</v>
      </c>
      <c r="P17" s="96">
        <f>IF(RES_hh_emih!P17=0,0,RES_hh_emih!P17/RES_summary!P$19)</f>
        <v>3.0751660336937623</v>
      </c>
      <c r="Q17" s="96">
        <f>IF(RES_hh_emih!Q17=0,0,RES_hh_emih!Q17/RES_summary!Q$19)</f>
        <v>2.9761881375917252</v>
      </c>
    </row>
    <row r="18" spans="1:17" ht="12" customHeight="1" x14ac:dyDescent="0.25">
      <c r="A18" s="87" t="s">
        <v>58</v>
      </c>
      <c r="B18" s="95">
        <f>IF(RES_hh_emih!B18=0,0,RES_hh_emih!B18/RES_summary!B$19)</f>
        <v>13.705760838522476</v>
      </c>
      <c r="C18" s="95">
        <f>IF(RES_hh_emih!C18=0,0,RES_hh_emih!C18/RES_summary!C$19)</f>
        <v>13.611905751993625</v>
      </c>
      <c r="D18" s="95">
        <f>IF(RES_hh_emih!D18=0,0,RES_hh_emih!D18/RES_summary!D$19)</f>
        <v>13.360991111054881</v>
      </c>
      <c r="E18" s="95">
        <f>IF(RES_hh_emih!E18=0,0,RES_hh_emih!E18/RES_summary!E$19)</f>
        <v>13.232372620612558</v>
      </c>
      <c r="F18" s="95">
        <f>IF(RES_hh_emih!F18=0,0,RES_hh_emih!F18/RES_summary!F$19)</f>
        <v>13.165219609475228</v>
      </c>
      <c r="G18" s="95">
        <f>IF(RES_hh_emih!G18=0,0,RES_hh_emih!G18/RES_summary!G$19)</f>
        <v>12.967406341175316</v>
      </c>
      <c r="H18" s="95">
        <f>IF(RES_hh_emih!H18=0,0,RES_hh_emih!H18/RES_summary!H$19)</f>
        <v>12.695587086941039</v>
      </c>
      <c r="I18" s="95">
        <f>IF(RES_hh_emih!I18=0,0,RES_hh_emih!I18/RES_summary!I$19)</f>
        <v>12.501301815335763</v>
      </c>
      <c r="J18" s="95">
        <f>IF(RES_hh_emih!J18=0,0,RES_hh_emih!J18/RES_summary!J$19)</f>
        <v>12.340535553537608</v>
      </c>
      <c r="K18" s="95">
        <f>IF(RES_hh_emih!K18=0,0,RES_hh_emih!K18/RES_summary!K$19)</f>
        <v>11.531373530982636</v>
      </c>
      <c r="L18" s="95">
        <f>IF(RES_hh_emih!L18=0,0,RES_hh_emih!L18/RES_summary!L$19)</f>
        <v>13.030653322137272</v>
      </c>
      <c r="M18" s="95">
        <f>IF(RES_hh_emih!M18=0,0,RES_hh_emih!M18/RES_summary!M$19)</f>
        <v>11.194644934323099</v>
      </c>
      <c r="N18" s="95">
        <f>IF(RES_hh_emih!N18=0,0,RES_hh_emih!N18/RES_summary!N$19)</f>
        <v>12.651047198098933</v>
      </c>
      <c r="O18" s="95">
        <f>IF(RES_hh_emih!O18=0,0,RES_hh_emih!O18/RES_summary!O$19)</f>
        <v>12.523335312594794</v>
      </c>
      <c r="P18" s="95">
        <f>IF(RES_hh_emih!P18=0,0,RES_hh_emih!P18/RES_summary!P$19)</f>
        <v>12.121127623401808</v>
      </c>
      <c r="Q18" s="95">
        <f>IF(RES_hh_emih!Q18=0,0,RES_hh_emih!Q18/RES_summary!Q$19)</f>
        <v>11.878487570566527</v>
      </c>
    </row>
    <row r="19" spans="1:17" s="28" customFormat="1" ht="12" customHeight="1" x14ac:dyDescent="0.25">
      <c r="A19" s="87" t="s">
        <v>84</v>
      </c>
      <c r="B19" s="95">
        <f>IF(RES_hh_emih!B19=0,0,RES_hh_emih!B19/RES_summary!B$19)</f>
        <v>6.5000369577083328</v>
      </c>
      <c r="C19" s="95">
        <f>IF(RES_hh_emih!C19=0,0,RES_hh_emih!C19/RES_summary!C$19)</f>
        <v>6.4679192495654858</v>
      </c>
      <c r="D19" s="95">
        <f>IF(RES_hh_emih!D19=0,0,RES_hh_emih!D19/RES_summary!D$19)</f>
        <v>6.3377852099223251</v>
      </c>
      <c r="E19" s="95">
        <f>IF(RES_hh_emih!E19=0,0,RES_hh_emih!E19/RES_summary!E$19)</f>
        <v>6.3079495422591654</v>
      </c>
      <c r="F19" s="95">
        <f>IF(RES_hh_emih!F19=0,0,RES_hh_emih!F19/RES_summary!F$19)</f>
        <v>6.2856166709863661</v>
      </c>
      <c r="G19" s="95">
        <f>IF(RES_hh_emih!G19=0,0,RES_hh_emih!G19/RES_summary!G$19)</f>
        <v>6.1944350642560861</v>
      </c>
      <c r="H19" s="95">
        <f>IF(RES_hh_emih!H19=0,0,RES_hh_emih!H19/RES_summary!H$19)</f>
        <v>6.0673697664666024</v>
      </c>
      <c r="I19" s="95">
        <f>IF(RES_hh_emih!I19=0,0,RES_hh_emih!I19/RES_summary!I$19)</f>
        <v>5.9700138521131692</v>
      </c>
      <c r="J19" s="95">
        <f>IF(RES_hh_emih!J19=0,0,RES_hh_emih!J19/RES_summary!J$19)</f>
        <v>5.8772008958361281</v>
      </c>
      <c r="K19" s="95">
        <f>IF(RES_hh_emih!K19=0,0,RES_hh_emih!K19/RES_summary!K$19)</f>
        <v>5.8258751263164879</v>
      </c>
      <c r="L19" s="95">
        <f>IF(RES_hh_emih!L19=0,0,RES_hh_emih!L19/RES_summary!L$19)</f>
        <v>5.7593909735343578</v>
      </c>
      <c r="M19" s="95">
        <f>IF(RES_hh_emih!M19=0,0,RES_hh_emih!M19/RES_summary!M$19)</f>
        <v>5.2099589767733372</v>
      </c>
      <c r="N19" s="95">
        <f>IF(RES_hh_emih!N19=0,0,RES_hh_emih!N19/RES_summary!N$19)</f>
        <v>5.9162765304057441</v>
      </c>
      <c r="O19" s="95">
        <f>IF(RES_hh_emih!O19=0,0,RES_hh_emih!O19/RES_summary!O$19)</f>
        <v>5.8411710698560375</v>
      </c>
      <c r="P19" s="95">
        <f>IF(RES_hh_emih!P19=0,0,RES_hh_emih!P19/RES_summary!P$19)</f>
        <v>5.6885835196090966</v>
      </c>
      <c r="Q19" s="95">
        <f>IF(RES_hh_emih!Q19=0,0,RES_hh_emih!Q19/RES_summary!Q$19)</f>
        <v>5.5757463161139285</v>
      </c>
    </row>
    <row r="20" spans="1:17" ht="12" customHeight="1" x14ac:dyDescent="0.25">
      <c r="A20" s="87" t="s">
        <v>110</v>
      </c>
      <c r="B20" s="95">
        <f>IF(RES_hh_emih!B20=0,0,RES_hh_emih!B20/RES_summary!B$19)</f>
        <v>7.8722833800946272</v>
      </c>
      <c r="C20" s="95">
        <f>IF(RES_hh_emih!C20=0,0,RES_hh_emih!C20/RES_summary!C$19)</f>
        <v>8.0376897507482177</v>
      </c>
      <c r="D20" s="95">
        <f>IF(RES_hh_emih!D20=0,0,RES_hh_emih!D20/RES_summary!D$19)</f>
        <v>7.4114493031592534</v>
      </c>
      <c r="E20" s="95">
        <f>IF(RES_hh_emih!E20=0,0,RES_hh_emih!E20/RES_summary!E$19)</f>
        <v>7.7835179885121075</v>
      </c>
      <c r="F20" s="95">
        <f>IF(RES_hh_emih!F20=0,0,RES_hh_emih!F20/RES_summary!F$19)</f>
        <v>7.4316820154556131</v>
      </c>
      <c r="G20" s="95">
        <f>IF(RES_hh_emih!G20=0,0,RES_hh_emih!G20/RES_summary!G$19)</f>
        <v>7.4869874793944842</v>
      </c>
      <c r="H20" s="95">
        <f>IF(RES_hh_emih!H20=0,0,RES_hh_emih!H20/RES_summary!H$19)</f>
        <v>7.3375714035955495</v>
      </c>
      <c r="I20" s="95">
        <f>IF(RES_hh_emih!I20=0,0,RES_hh_emih!I20/RES_summary!I$19)</f>
        <v>7.2208676687142015</v>
      </c>
      <c r="J20" s="95">
        <f>IF(RES_hh_emih!J20=0,0,RES_hh_emih!J20/RES_summary!J$19)</f>
        <v>7.4283362774240427</v>
      </c>
      <c r="K20" s="95">
        <f>IF(RES_hh_emih!K20=0,0,RES_hh_emih!K20/RES_summary!K$19)</f>
        <v>7.4312982960495431</v>
      </c>
      <c r="L20" s="95">
        <f>IF(RES_hh_emih!L20=0,0,RES_hh_emih!L20/RES_summary!L$19)</f>
        <v>6.7274311264369491</v>
      </c>
      <c r="M20" s="95">
        <f>IF(RES_hh_emih!M20=0,0,RES_hh_emih!M20/RES_summary!M$19)</f>
        <v>6.425365826444688</v>
      </c>
      <c r="N20" s="95">
        <f>IF(RES_hh_emih!N20=0,0,RES_hh_emih!N20/RES_summary!N$19)</f>
        <v>6.9991280485066216</v>
      </c>
      <c r="O20" s="95">
        <f>IF(RES_hh_emih!O20=0,0,RES_hh_emih!O20/RES_summary!O$19)</f>
        <v>7.0634033441484734</v>
      </c>
      <c r="P20" s="95">
        <f>IF(RES_hh_emih!P20=0,0,RES_hh_emih!P20/RES_summary!P$19)</f>
        <v>6.8847087456720049</v>
      </c>
      <c r="Q20" s="95">
        <f>IF(RES_hh_emih!Q20=0,0,RES_hh_emih!Q20/RES_summary!Q$19)</f>
        <v>6.7513496649440912</v>
      </c>
    </row>
    <row r="21" spans="1:17" ht="12" customHeight="1" x14ac:dyDescent="0.25">
      <c r="A21" s="87" t="s">
        <v>109</v>
      </c>
      <c r="B21" s="95">
        <f>IF(RES_hh_emih!B21=0,0,RES_hh_emih!B21/RES_summary!B$19)</f>
        <v>5.6148501985188464</v>
      </c>
      <c r="C21" s="95">
        <f>IF(RES_hh_emih!C21=0,0,RES_hh_emih!C21/RES_summary!C$19)</f>
        <v>5.4403686352366094</v>
      </c>
      <c r="D21" s="95">
        <f>IF(RES_hh_emih!D21=0,0,RES_hh_emih!D21/RES_summary!D$19)</f>
        <v>5.4709778654900267</v>
      </c>
      <c r="E21" s="95">
        <f>IF(RES_hh_emih!E21=0,0,RES_hh_emih!E21/RES_summary!E$19)</f>
        <v>5.3225689860567114</v>
      </c>
      <c r="F21" s="95">
        <f>IF(RES_hh_emih!F21=0,0,RES_hh_emih!F21/RES_summary!F$19)</f>
        <v>5.3647883954889366</v>
      </c>
      <c r="G21" s="95">
        <f>IF(RES_hh_emih!G21=0,0,RES_hh_emih!G21/RES_summary!G$19)</f>
        <v>5.2869651890829212</v>
      </c>
      <c r="H21" s="95">
        <f>IF(RES_hh_emih!H21=0,0,RES_hh_emih!H21/RES_summary!H$19)</f>
        <v>5.2040553619393677</v>
      </c>
      <c r="I21" s="95">
        <f>IF(RES_hh_emih!I21=0,0,RES_hh_emih!I21/RES_summary!I$19)</f>
        <v>5.0552360710888173</v>
      </c>
      <c r="J21" s="95">
        <f>IF(RES_hh_emih!J21=0,0,RES_hh_emih!J21/RES_summary!J$19)</f>
        <v>5.0162039401758234</v>
      </c>
      <c r="K21" s="95">
        <f>IF(RES_hh_emih!K21=0,0,RES_hh_emih!K21/RES_summary!K$19)</f>
        <v>5.0657291448802075</v>
      </c>
      <c r="L21" s="95">
        <f>IF(RES_hh_emih!L21=0,0,RES_hh_emih!L21/RES_summary!L$19)</f>
        <v>4.8603708482662817</v>
      </c>
      <c r="M21" s="95">
        <f>IF(RES_hh_emih!M21=0,0,RES_hh_emih!M21/RES_summary!M$19)</f>
        <v>4.4154790866841926</v>
      </c>
      <c r="N21" s="95">
        <f>IF(RES_hh_emih!N21=0,0,RES_hh_emih!N21/RES_summary!N$19)</f>
        <v>5.0564510072575901</v>
      </c>
      <c r="O21" s="95">
        <f>IF(RES_hh_emih!O21=0,0,RES_hh_emih!O21/RES_summary!O$19)</f>
        <v>4.9969771724615866</v>
      </c>
      <c r="P21" s="95">
        <f>IF(RES_hh_emih!P21=0,0,RES_hh_emih!P21/RES_summary!P$19)</f>
        <v>4.8711504618191501</v>
      </c>
      <c r="Q21" s="95">
        <f>IF(RES_hh_emih!Q21=0,0,RES_hh_emih!Q21/RES_summary!Q$19)</f>
        <v>4.7795462206775881</v>
      </c>
    </row>
    <row r="22" spans="1:17" ht="12" customHeight="1" x14ac:dyDescent="0.25">
      <c r="A22" s="87" t="s">
        <v>55</v>
      </c>
      <c r="B22" s="95">
        <f>IF(RES_hh_emih!B22=0,0,RES_hh_emih!B22/RES_summary!B$19)</f>
        <v>0</v>
      </c>
      <c r="C22" s="95">
        <f>IF(RES_hh_emih!C22=0,0,RES_hh_emih!C22/RES_summary!C$19)</f>
        <v>0</v>
      </c>
      <c r="D22" s="95">
        <f>IF(RES_hh_emih!D22=0,0,RES_hh_emih!D22/RES_summary!D$19)</f>
        <v>0</v>
      </c>
      <c r="E22" s="95">
        <f>IF(RES_hh_emih!E22=0,0,RES_hh_emih!E22/RES_summary!E$19)</f>
        <v>0</v>
      </c>
      <c r="F22" s="95">
        <f>IF(RES_hh_emih!F22=0,0,RES_hh_emih!F22/RES_summary!F$19)</f>
        <v>0</v>
      </c>
      <c r="G22" s="95">
        <f>IF(RES_hh_emih!G22=0,0,RES_hh_emih!G22/RES_summary!G$19)</f>
        <v>0</v>
      </c>
      <c r="H22" s="95">
        <f>IF(RES_hh_emih!H22=0,0,RES_hh_emih!H22/RES_summary!H$19)</f>
        <v>0</v>
      </c>
      <c r="I22" s="95">
        <f>IF(RES_hh_emih!I22=0,0,RES_hh_emih!I22/RES_summary!I$19)</f>
        <v>0</v>
      </c>
      <c r="J22" s="95">
        <f>IF(RES_hh_emih!J22=0,0,RES_hh_emih!J22/RES_summary!J$19)</f>
        <v>0</v>
      </c>
      <c r="K22" s="95">
        <f>IF(RES_hh_emih!K22=0,0,RES_hh_emih!K22/RES_summary!K$19)</f>
        <v>0</v>
      </c>
      <c r="L22" s="95">
        <f>IF(RES_hh_emih!L22=0,0,RES_hh_emih!L22/RES_summary!L$19)</f>
        <v>0</v>
      </c>
      <c r="M22" s="95">
        <f>IF(RES_hh_emih!M22=0,0,RES_hh_emih!M22/RES_summary!M$19)</f>
        <v>0</v>
      </c>
      <c r="N22" s="95">
        <f>IF(RES_hh_emih!N22=0,0,RES_hh_emih!N22/RES_summary!N$19)</f>
        <v>0</v>
      </c>
      <c r="O22" s="95">
        <f>IF(RES_hh_emih!O22=0,0,RES_hh_emih!O22/RES_summary!O$19)</f>
        <v>0</v>
      </c>
      <c r="P22" s="95">
        <f>IF(RES_hh_emih!P22=0,0,RES_hh_emih!P22/RES_summary!P$19)</f>
        <v>0</v>
      </c>
      <c r="Q22" s="95">
        <f>IF(RES_hh_emih!Q22=0,0,RES_hh_emih!Q22/RES_summary!Q$19)</f>
        <v>0</v>
      </c>
    </row>
    <row r="23" spans="1:17" ht="12" customHeight="1" x14ac:dyDescent="0.25">
      <c r="A23" s="87" t="s">
        <v>79</v>
      </c>
      <c r="B23" s="95">
        <f>IF(RES_hh_emih!B23=0,0,RES_hh_emih!B23/RES_summary!B$19)</f>
        <v>0</v>
      </c>
      <c r="C23" s="95">
        <f>IF(RES_hh_emih!C23=0,0,RES_hh_emih!C23/RES_summary!C$19)</f>
        <v>0</v>
      </c>
      <c r="D23" s="95">
        <f>IF(RES_hh_emih!D23=0,0,RES_hh_emih!D23/RES_summary!D$19)</f>
        <v>0</v>
      </c>
      <c r="E23" s="95">
        <f>IF(RES_hh_emih!E23=0,0,RES_hh_emih!E23/RES_summary!E$19)</f>
        <v>0</v>
      </c>
      <c r="F23" s="95">
        <f>IF(RES_hh_emih!F23=0,0,RES_hh_emih!F23/RES_summary!F$19)</f>
        <v>0</v>
      </c>
      <c r="G23" s="95">
        <f>IF(RES_hh_emih!G23=0,0,RES_hh_emih!G23/RES_summary!G$19)</f>
        <v>0</v>
      </c>
      <c r="H23" s="95">
        <f>IF(RES_hh_emih!H23=0,0,RES_hh_emih!H23/RES_summary!H$19)</f>
        <v>0</v>
      </c>
      <c r="I23" s="95">
        <f>IF(RES_hh_emih!I23=0,0,RES_hh_emih!I23/RES_summary!I$19)</f>
        <v>0</v>
      </c>
      <c r="J23" s="95">
        <f>IF(RES_hh_emih!J23=0,0,RES_hh_emih!J23/RES_summary!J$19)</f>
        <v>0</v>
      </c>
      <c r="K23" s="95">
        <f>IF(RES_hh_emih!K23=0,0,RES_hh_emih!K23/RES_summary!K$19)</f>
        <v>0</v>
      </c>
      <c r="L23" s="95">
        <f>IF(RES_hh_emih!L23=0,0,RES_hh_emih!L23/RES_summary!L$19)</f>
        <v>0</v>
      </c>
      <c r="M23" s="95">
        <f>IF(RES_hh_emih!M23=0,0,RES_hh_emih!M23/RES_summary!M$19)</f>
        <v>0</v>
      </c>
      <c r="N23" s="95">
        <f>IF(RES_hh_emih!N23=0,0,RES_hh_emih!N23/RES_summary!N$19)</f>
        <v>0</v>
      </c>
      <c r="O23" s="95">
        <f>IF(RES_hh_emih!O23=0,0,RES_hh_emih!O23/RES_summary!O$19)</f>
        <v>0</v>
      </c>
      <c r="P23" s="95">
        <f>IF(RES_hh_emih!P23=0,0,RES_hh_emih!P23/RES_summary!P$19)</f>
        <v>0</v>
      </c>
      <c r="Q23" s="95">
        <f>IF(RES_hh_emih!Q23=0,0,RES_hh_emih!Q23/RES_summary!Q$19)</f>
        <v>0</v>
      </c>
    </row>
    <row r="24" spans="1:17" ht="12" customHeight="1" x14ac:dyDescent="0.25">
      <c r="A24" s="87" t="s">
        <v>61</v>
      </c>
      <c r="B24" s="95">
        <f>IF(RES_hh_emih!B24=0,0,RES_hh_emih!B24/RES_summary!B$19)</f>
        <v>0</v>
      </c>
      <c r="C24" s="95">
        <f>IF(RES_hh_emih!C24=0,0,RES_hh_emih!C24/RES_summary!C$19)</f>
        <v>0</v>
      </c>
      <c r="D24" s="95">
        <f>IF(RES_hh_emih!D24=0,0,RES_hh_emih!D24/RES_summary!D$19)</f>
        <v>0</v>
      </c>
      <c r="E24" s="95">
        <f>IF(RES_hh_emih!E24=0,0,RES_hh_emih!E24/RES_summary!E$19)</f>
        <v>0</v>
      </c>
      <c r="F24" s="95">
        <f>IF(RES_hh_emih!F24=0,0,RES_hh_emih!F24/RES_summary!F$19)</f>
        <v>0</v>
      </c>
      <c r="G24" s="95">
        <f>IF(RES_hh_emih!G24=0,0,RES_hh_emih!G24/RES_summary!G$19)</f>
        <v>0</v>
      </c>
      <c r="H24" s="95">
        <f>IF(RES_hh_emih!H24=0,0,RES_hh_emih!H24/RES_summary!H$19)</f>
        <v>0</v>
      </c>
      <c r="I24" s="95">
        <f>IF(RES_hh_emih!I24=0,0,RES_hh_emih!I24/RES_summary!I$19)</f>
        <v>0</v>
      </c>
      <c r="J24" s="95">
        <f>IF(RES_hh_emih!J24=0,0,RES_hh_emih!J24/RES_summary!J$19)</f>
        <v>0</v>
      </c>
      <c r="K24" s="95">
        <f>IF(RES_hh_emih!K24=0,0,RES_hh_emih!K24/RES_summary!K$19)</f>
        <v>0</v>
      </c>
      <c r="L24" s="95">
        <f>IF(RES_hh_emih!L24=0,0,RES_hh_emih!L24/RES_summary!L$19)</f>
        <v>0</v>
      </c>
      <c r="M24" s="95">
        <f>IF(RES_hh_emih!M24=0,0,RES_hh_emih!M24/RES_summary!M$19)</f>
        <v>0</v>
      </c>
      <c r="N24" s="95">
        <f>IF(RES_hh_emih!N24=0,0,RES_hh_emih!N24/RES_summary!N$19)</f>
        <v>0</v>
      </c>
      <c r="O24" s="95">
        <f>IF(RES_hh_emih!O24=0,0,RES_hh_emih!O24/RES_summary!O$19)</f>
        <v>0</v>
      </c>
      <c r="P24" s="95">
        <f>IF(RES_hh_emih!P24=0,0,RES_hh_emih!P24/RES_summary!P$19)</f>
        <v>0</v>
      </c>
      <c r="Q24" s="95">
        <f>IF(RES_hh_emih!Q24=0,0,RES_hh_emih!Q24/RES_summary!Q$19)</f>
        <v>0</v>
      </c>
    </row>
    <row r="25" spans="1:17" ht="12" customHeight="1" x14ac:dyDescent="0.25">
      <c r="A25" s="51" t="s">
        <v>60</v>
      </c>
      <c r="B25" s="22">
        <f>IF(RES_hh_emih!B25=0,0,RES_hh_emih!B25/RES_summary!B$19)</f>
        <v>0</v>
      </c>
      <c r="C25" s="22">
        <f>IF(RES_hh_emih!C25=0,0,RES_hh_emih!C25/RES_summary!C$19)</f>
        <v>0</v>
      </c>
      <c r="D25" s="22">
        <f>IF(RES_hh_emih!D25=0,0,RES_hh_emih!D25/RES_summary!D$19)</f>
        <v>0</v>
      </c>
      <c r="E25" s="22">
        <f>IF(RES_hh_emih!E25=0,0,RES_hh_emih!E25/RES_summary!E$19)</f>
        <v>0</v>
      </c>
      <c r="F25" s="22">
        <f>IF(RES_hh_emih!F25=0,0,RES_hh_emih!F25/RES_summary!F$19)</f>
        <v>0</v>
      </c>
      <c r="G25" s="22">
        <f>IF(RES_hh_emih!G25=0,0,RES_hh_emih!G25/RES_summary!G$19)</f>
        <v>0</v>
      </c>
      <c r="H25" s="22">
        <f>IF(RES_hh_emih!H25=0,0,RES_hh_emih!H25/RES_summary!H$19)</f>
        <v>0</v>
      </c>
      <c r="I25" s="22">
        <f>IF(RES_hh_emih!I25=0,0,RES_hh_emih!I25/RES_summary!I$19)</f>
        <v>0</v>
      </c>
      <c r="J25" s="22">
        <f>IF(RES_hh_emih!J25=0,0,RES_hh_emih!J25/RES_summary!J$19)</f>
        <v>0</v>
      </c>
      <c r="K25" s="22">
        <f>IF(RES_hh_emih!K25=0,0,RES_hh_emih!K25/RES_summary!K$19)</f>
        <v>0</v>
      </c>
      <c r="L25" s="22">
        <f>IF(RES_hh_emih!L25=0,0,RES_hh_emih!L25/RES_summary!L$19)</f>
        <v>0</v>
      </c>
      <c r="M25" s="22">
        <f>IF(RES_hh_emih!M25=0,0,RES_hh_emih!M25/RES_summary!M$19)</f>
        <v>0</v>
      </c>
      <c r="N25" s="22">
        <f>IF(RES_hh_emih!N25=0,0,RES_hh_emih!N25/RES_summary!N$19)</f>
        <v>0</v>
      </c>
      <c r="O25" s="22">
        <f>IF(RES_hh_emih!O25=0,0,RES_hh_emih!O25/RES_summary!O$19)</f>
        <v>0</v>
      </c>
      <c r="P25" s="22">
        <f>IF(RES_hh_emih!P25=0,0,RES_hh_emih!P25/RES_summary!P$19)</f>
        <v>0</v>
      </c>
      <c r="Q25" s="22">
        <f>IF(RES_hh_emih!Q25=0,0,RES_hh_emih!Q25/RES_summary!Q$19)</f>
        <v>0</v>
      </c>
    </row>
    <row r="26" spans="1:17" ht="12" customHeight="1" x14ac:dyDescent="0.25">
      <c r="A26" s="49" t="s">
        <v>59</v>
      </c>
      <c r="B26" s="18">
        <f>IF(RES_hh_emih!B26=0,0,RES_hh_emih!B26/RES_summary!B$19)</f>
        <v>0</v>
      </c>
      <c r="C26" s="18">
        <f>IF(RES_hh_emih!C26=0,0,RES_hh_emih!C26/RES_summary!C$19)</f>
        <v>0</v>
      </c>
      <c r="D26" s="18">
        <f>IF(RES_hh_emih!D26=0,0,RES_hh_emih!D26/RES_summary!D$19)</f>
        <v>0</v>
      </c>
      <c r="E26" s="18">
        <f>IF(RES_hh_emih!E26=0,0,RES_hh_emih!E26/RES_summary!E$19)</f>
        <v>0</v>
      </c>
      <c r="F26" s="18">
        <f>IF(RES_hh_emih!F26=0,0,RES_hh_emih!F26/RES_summary!F$19)</f>
        <v>0</v>
      </c>
      <c r="G26" s="18">
        <f>IF(RES_hh_emih!G26=0,0,RES_hh_emih!G26/RES_summary!G$19)</f>
        <v>0</v>
      </c>
      <c r="H26" s="18">
        <f>IF(RES_hh_emih!H26=0,0,RES_hh_emih!H26/RES_summary!H$19)</f>
        <v>0</v>
      </c>
      <c r="I26" s="18">
        <f>IF(RES_hh_emih!I26=0,0,RES_hh_emih!I26/RES_summary!I$19)</f>
        <v>0</v>
      </c>
      <c r="J26" s="18">
        <f>IF(RES_hh_emih!J26=0,0,RES_hh_emih!J26/RES_summary!J$19)</f>
        <v>0</v>
      </c>
      <c r="K26" s="18">
        <f>IF(RES_hh_emih!K26=0,0,RES_hh_emih!K26/RES_summary!K$19)</f>
        <v>0</v>
      </c>
      <c r="L26" s="18">
        <f>IF(RES_hh_emih!L26=0,0,RES_hh_emih!L26/RES_summary!L$19)</f>
        <v>0</v>
      </c>
      <c r="M26" s="18">
        <f>IF(RES_hh_emih!M26=0,0,RES_hh_emih!M26/RES_summary!M$19)</f>
        <v>0</v>
      </c>
      <c r="N26" s="18">
        <f>IF(RES_hh_emih!N26=0,0,RES_hh_emih!N26/RES_summary!N$19)</f>
        <v>0</v>
      </c>
      <c r="O26" s="18">
        <f>IF(RES_hh_emih!O26=0,0,RES_hh_emih!O26/RES_summary!O$19)</f>
        <v>0</v>
      </c>
      <c r="P26" s="18">
        <f>IF(RES_hh_emih!P26=0,0,RES_hh_emih!P26/RES_summary!P$19)</f>
        <v>0</v>
      </c>
      <c r="Q26" s="18">
        <f>IF(RES_hh_emih!Q26=0,0,RES_hh_emih!Q26/RES_summary!Q$19)</f>
        <v>0</v>
      </c>
    </row>
    <row r="27" spans="1:17" ht="12.95" customHeight="1" x14ac:dyDescent="0.25">
      <c r="A27" s="89" t="s">
        <v>62</v>
      </c>
      <c r="B27" s="96">
        <f>IF(RES_hh_emih!B27=0,0,RES_hh_emih!B27/RES_summary!B$19)</f>
        <v>1.769444273535107</v>
      </c>
      <c r="C27" s="96">
        <f>IF(RES_hh_emih!C27=0,0,RES_hh_emih!C27/RES_summary!C$19)</f>
        <v>1.7007402846992814</v>
      </c>
      <c r="D27" s="96">
        <f>IF(RES_hh_emih!D27=0,0,RES_hh_emih!D27/RES_summary!D$19)</f>
        <v>1.7471315727045802</v>
      </c>
      <c r="E27" s="96">
        <f>IF(RES_hh_emih!E27=0,0,RES_hh_emih!E27/RES_summary!E$19)</f>
        <v>1.6969218356296016</v>
      </c>
      <c r="F27" s="96">
        <f>IF(RES_hh_emih!F27=0,0,RES_hh_emih!F27/RES_summary!F$19)</f>
        <v>1.7850020928601764</v>
      </c>
      <c r="G27" s="96">
        <f>IF(RES_hh_emih!G27=0,0,RES_hh_emih!G27/RES_summary!G$19)</f>
        <v>1.7803419990286622</v>
      </c>
      <c r="H27" s="96">
        <f>IF(RES_hh_emih!H27=0,0,RES_hh_emih!H27/RES_summary!H$19)</f>
        <v>1.7761811629555784</v>
      </c>
      <c r="I27" s="96">
        <f>IF(RES_hh_emih!I27=0,0,RES_hh_emih!I27/RES_summary!I$19)</f>
        <v>1.7505349241642369</v>
      </c>
      <c r="J27" s="96">
        <f>IF(RES_hh_emih!J27=0,0,RES_hh_emih!J27/RES_summary!J$19)</f>
        <v>1.7465770464632138</v>
      </c>
      <c r="K27" s="96">
        <f>IF(RES_hh_emih!K27=0,0,RES_hh_emih!K27/RES_summary!K$19)</f>
        <v>1.7849493189335377</v>
      </c>
      <c r="L27" s="96">
        <f>IF(RES_hh_emih!L27=0,0,RES_hh_emih!L27/RES_summary!L$19)</f>
        <v>1.7455944556529379</v>
      </c>
      <c r="M27" s="96">
        <f>IF(RES_hh_emih!M27=0,0,RES_hh_emih!M27/RES_summary!M$19)</f>
        <v>1.6457710565219044</v>
      </c>
      <c r="N27" s="96">
        <f>IF(RES_hh_emih!N27=0,0,RES_hh_emih!N27/RES_summary!N$19)</f>
        <v>1.7145053916101849</v>
      </c>
      <c r="O27" s="96">
        <f>IF(RES_hh_emih!O27=0,0,RES_hh_emih!O27/RES_summary!O$19)</f>
        <v>1.6548732100315922</v>
      </c>
      <c r="P27" s="96">
        <f>IF(RES_hh_emih!P27=0,0,RES_hh_emih!P27/RES_summary!P$19)</f>
        <v>1.5114321948294349</v>
      </c>
      <c r="Q27" s="96">
        <f>IF(RES_hh_emih!Q27=0,0,RES_hh_emih!Q27/RES_summary!Q$19)</f>
        <v>1.4685813328957484</v>
      </c>
    </row>
    <row r="28" spans="1:17" ht="12" customHeight="1" x14ac:dyDescent="0.25">
      <c r="A28" s="87" t="s">
        <v>58</v>
      </c>
      <c r="B28" s="95">
        <f>IF(RES_hh_emih!B28=0,0,RES_hh_emih!B28/RES_summary!B$19)</f>
        <v>0</v>
      </c>
      <c r="C28" s="95">
        <f>IF(RES_hh_emih!C28=0,0,RES_hh_emih!C28/RES_summary!C$19)</f>
        <v>0</v>
      </c>
      <c r="D28" s="95">
        <f>IF(RES_hh_emih!D28=0,0,RES_hh_emih!D28/RES_summary!D$19)</f>
        <v>0</v>
      </c>
      <c r="E28" s="95">
        <f>IF(RES_hh_emih!E28=0,0,RES_hh_emih!E28/RES_summary!E$19)</f>
        <v>0</v>
      </c>
      <c r="F28" s="95">
        <f>IF(RES_hh_emih!F28=0,0,RES_hh_emih!F28/RES_summary!F$19)</f>
        <v>0</v>
      </c>
      <c r="G28" s="95">
        <f>IF(RES_hh_emih!G28=0,0,RES_hh_emih!G28/RES_summary!G$19)</f>
        <v>0</v>
      </c>
      <c r="H28" s="95">
        <f>IF(RES_hh_emih!H28=0,0,RES_hh_emih!H28/RES_summary!H$19)</f>
        <v>0</v>
      </c>
      <c r="I28" s="95">
        <f>IF(RES_hh_emih!I28=0,0,RES_hh_emih!I28/RES_summary!I$19)</f>
        <v>0</v>
      </c>
      <c r="J28" s="95">
        <f>IF(RES_hh_emih!J28=0,0,RES_hh_emih!J28/RES_summary!J$19)</f>
        <v>0</v>
      </c>
      <c r="K28" s="95">
        <f>IF(RES_hh_emih!K28=0,0,RES_hh_emih!K28/RES_summary!K$19)</f>
        <v>0</v>
      </c>
      <c r="L28" s="95">
        <f>IF(RES_hh_emih!L28=0,0,RES_hh_emih!L28/RES_summary!L$19)</f>
        <v>0</v>
      </c>
      <c r="M28" s="95">
        <f>IF(RES_hh_emih!M28=0,0,RES_hh_emih!M28/RES_summary!M$19)</f>
        <v>0</v>
      </c>
      <c r="N28" s="95">
        <f>IF(RES_hh_emih!N28=0,0,RES_hh_emih!N28/RES_summary!N$19)</f>
        <v>0</v>
      </c>
      <c r="O28" s="95">
        <f>IF(RES_hh_emih!O28=0,0,RES_hh_emih!O28/RES_summary!O$19)</f>
        <v>0</v>
      </c>
      <c r="P28" s="95">
        <f>IF(RES_hh_emih!P28=0,0,RES_hh_emih!P28/RES_summary!P$19)</f>
        <v>0</v>
      </c>
      <c r="Q28" s="95">
        <f>IF(RES_hh_emih!Q28=0,0,RES_hh_emih!Q28/RES_summary!Q$19)</f>
        <v>0</v>
      </c>
    </row>
    <row r="29" spans="1:17" s="28" customFormat="1" ht="12" customHeight="1" x14ac:dyDescent="0.25">
      <c r="A29" s="87" t="s">
        <v>84</v>
      </c>
      <c r="B29" s="95">
        <f>IF(RES_hh_emih!B29=0,0,RES_hh_emih!B29/RES_summary!B$19)</f>
        <v>4.4629487665431231</v>
      </c>
      <c r="C29" s="95">
        <f>IF(RES_hh_emih!C29=0,0,RES_hh_emih!C29/RES_summary!C$19)</f>
        <v>4.392092508597722</v>
      </c>
      <c r="D29" s="95">
        <f>IF(RES_hh_emih!D29=0,0,RES_hh_emih!D29/RES_summary!D$19)</f>
        <v>4.3625517876285196</v>
      </c>
      <c r="E29" s="95">
        <f>IF(RES_hh_emih!E29=0,0,RES_hh_emih!E29/RES_summary!E$19)</f>
        <v>4.2875296780475809</v>
      </c>
      <c r="F29" s="95">
        <f>IF(RES_hh_emih!F29=0,0,RES_hh_emih!F29/RES_summary!F$19)</f>
        <v>4.3870005537066845</v>
      </c>
      <c r="G29" s="95">
        <f>IF(RES_hh_emih!G29=0,0,RES_hh_emih!G29/RES_summary!G$19)</f>
        <v>4.2831208859213907</v>
      </c>
      <c r="H29" s="95">
        <f>IF(RES_hh_emih!H29=0,0,RES_hh_emih!H29/RES_summary!H$19)</f>
        <v>4.2249728442945331</v>
      </c>
      <c r="I29" s="95">
        <f>IF(RES_hh_emih!I29=0,0,RES_hh_emih!I29/RES_summary!I$19)</f>
        <v>4.2306482162861165</v>
      </c>
      <c r="J29" s="95">
        <f>IF(RES_hh_emih!J29=0,0,RES_hh_emih!J29/RES_summary!J$19)</f>
        <v>4.1780880097965349</v>
      </c>
      <c r="K29" s="95">
        <f>IF(RES_hh_emih!K29=0,0,RES_hh_emih!K29/RES_summary!K$19)</f>
        <v>4.113577892990409</v>
      </c>
      <c r="L29" s="95">
        <f>IF(RES_hh_emih!L29=0,0,RES_hh_emih!L29/RES_summary!L$19)</f>
        <v>4.2051390037206673</v>
      </c>
      <c r="M29" s="95">
        <f>IF(RES_hh_emih!M29=0,0,RES_hh_emih!M29/RES_summary!M$19)</f>
        <v>3.9279347888956115</v>
      </c>
      <c r="N29" s="95">
        <f>IF(RES_hh_emih!N29=0,0,RES_hh_emih!N29/RES_summary!N$19)</f>
        <v>4.0364382954976321</v>
      </c>
      <c r="O29" s="95">
        <f>IF(RES_hh_emih!O29=0,0,RES_hh_emih!O29/RES_summary!O$19)</f>
        <v>4.0175937329836922</v>
      </c>
      <c r="P29" s="95">
        <f>IF(RES_hh_emih!P29=0,0,RES_hh_emih!P29/RES_summary!P$19)</f>
        <v>3.9831007381764105</v>
      </c>
      <c r="Q29" s="95">
        <f>IF(RES_hh_emih!Q29=0,0,RES_hh_emih!Q29/RES_summary!Q$19)</f>
        <v>3.9038122730852276</v>
      </c>
    </row>
    <row r="30" spans="1:17" ht="12" customHeight="1" x14ac:dyDescent="0.25">
      <c r="A30" s="87" t="s">
        <v>109</v>
      </c>
      <c r="B30" s="95">
        <f>IF(RES_hh_emih!B30=0,0,RES_hh_emih!B30/RES_summary!B$19)</f>
        <v>3.6875970737554438</v>
      </c>
      <c r="C30" s="95">
        <f>IF(RES_hh_emih!C30=0,0,RES_hh_emih!C30/RES_summary!C$19)</f>
        <v>3.6233447686392215</v>
      </c>
      <c r="D30" s="95">
        <f>IF(RES_hh_emih!D30=0,0,RES_hh_emih!D30/RES_summary!D$19)</f>
        <v>3.604400413430378</v>
      </c>
      <c r="E30" s="95">
        <f>IF(RES_hh_emih!E30=0,0,RES_hh_emih!E30/RES_summary!E$19)</f>
        <v>3.6039024698807216</v>
      </c>
      <c r="F30" s="95">
        <f>IF(RES_hh_emih!F30=0,0,RES_hh_emih!F30/RES_summary!F$19)</f>
        <v>3.5555607581431254</v>
      </c>
      <c r="G30" s="95">
        <f>IF(RES_hh_emih!G30=0,0,RES_hh_emih!G30/RES_summary!G$19)</f>
        <v>3.5359750782883883</v>
      </c>
      <c r="H30" s="95">
        <f>IF(RES_hh_emih!H30=0,0,RES_hh_emih!H30/RES_summary!H$19)</f>
        <v>3.5056315556778195</v>
      </c>
      <c r="I30" s="95">
        <f>IF(RES_hh_emih!I30=0,0,RES_hh_emih!I30/RES_summary!I$19)</f>
        <v>3.475082905051015</v>
      </c>
      <c r="J30" s="95">
        <f>IF(RES_hh_emih!J30=0,0,RES_hh_emih!J30/RES_summary!J$19)</f>
        <v>3.4492638438419339</v>
      </c>
      <c r="K30" s="95">
        <f>IF(RES_hh_emih!K30=0,0,RES_hh_emih!K30/RES_summary!K$19)</f>
        <v>3.452328790428866</v>
      </c>
      <c r="L30" s="95">
        <f>IF(RES_hh_emih!L30=0,0,RES_hh_emih!L30/RES_summary!L$19)</f>
        <v>3.3673008580354913</v>
      </c>
      <c r="M30" s="95">
        <f>IF(RES_hh_emih!M30=0,0,RES_hh_emih!M30/RES_summary!M$19)</f>
        <v>3.2412439716745172</v>
      </c>
      <c r="N30" s="95">
        <f>IF(RES_hh_emih!N30=0,0,RES_hh_emih!N30/RES_summary!N$19)</f>
        <v>3.3291773981700348</v>
      </c>
      <c r="O30" s="95">
        <f>IF(RES_hh_emih!O30=0,0,RES_hh_emih!O30/RES_summary!O$19)</f>
        <v>3.3119150883841284</v>
      </c>
      <c r="P30" s="95">
        <f>IF(RES_hh_emih!P30=0,0,RES_hh_emih!P30/RES_summary!P$19)</f>
        <v>3.2813144966643271</v>
      </c>
      <c r="Q30" s="95">
        <f>IF(RES_hh_emih!Q30=0,0,RES_hh_emih!Q30/RES_summary!Q$19)</f>
        <v>3.2145499743391723</v>
      </c>
    </row>
    <row r="31" spans="1:17" ht="12" customHeight="1" x14ac:dyDescent="0.25">
      <c r="A31" s="87" t="s">
        <v>55</v>
      </c>
      <c r="B31" s="95">
        <f>IF(RES_hh_emih!B31=0,0,RES_hh_emih!B31/RES_summary!B$19)</f>
        <v>0</v>
      </c>
      <c r="C31" s="95">
        <f>IF(RES_hh_emih!C31=0,0,RES_hh_emih!C31/RES_summary!C$19)</f>
        <v>0</v>
      </c>
      <c r="D31" s="95">
        <f>IF(RES_hh_emih!D31=0,0,RES_hh_emih!D31/RES_summary!D$19)</f>
        <v>0</v>
      </c>
      <c r="E31" s="95">
        <f>IF(RES_hh_emih!E31=0,0,RES_hh_emih!E31/RES_summary!E$19)</f>
        <v>0</v>
      </c>
      <c r="F31" s="95">
        <f>IF(RES_hh_emih!F31=0,0,RES_hh_emih!F31/RES_summary!F$19)</f>
        <v>0</v>
      </c>
      <c r="G31" s="95">
        <f>IF(RES_hh_emih!G31=0,0,RES_hh_emih!G31/RES_summary!G$19)</f>
        <v>0</v>
      </c>
      <c r="H31" s="95">
        <f>IF(RES_hh_emih!H31=0,0,RES_hh_emih!H31/RES_summary!H$19)</f>
        <v>0</v>
      </c>
      <c r="I31" s="95">
        <f>IF(RES_hh_emih!I31=0,0,RES_hh_emih!I31/RES_summary!I$19)</f>
        <v>0</v>
      </c>
      <c r="J31" s="95">
        <f>IF(RES_hh_emih!J31=0,0,RES_hh_emih!J31/RES_summary!J$19)</f>
        <v>0</v>
      </c>
      <c r="K31" s="95">
        <f>IF(RES_hh_emih!K31=0,0,RES_hh_emih!K31/RES_summary!K$19)</f>
        <v>0</v>
      </c>
      <c r="L31" s="95">
        <f>IF(RES_hh_emih!L31=0,0,RES_hh_emih!L31/RES_summary!L$19)</f>
        <v>0</v>
      </c>
      <c r="M31" s="95">
        <f>IF(RES_hh_emih!M31=0,0,RES_hh_emih!M31/RES_summary!M$19)</f>
        <v>0</v>
      </c>
      <c r="N31" s="95">
        <f>IF(RES_hh_emih!N31=0,0,RES_hh_emih!N31/RES_summary!N$19)</f>
        <v>0</v>
      </c>
      <c r="O31" s="95">
        <f>IF(RES_hh_emih!O31=0,0,RES_hh_emih!O31/RES_summary!O$19)</f>
        <v>0</v>
      </c>
      <c r="P31" s="95">
        <f>IF(RES_hh_emih!P31=0,0,RES_hh_emih!P31/RES_summary!P$19)</f>
        <v>0</v>
      </c>
      <c r="Q31" s="95">
        <f>IF(RES_hh_emih!Q31=0,0,RES_hh_emih!Q31/RES_summary!Q$19)</f>
        <v>0</v>
      </c>
    </row>
    <row r="32" spans="1:17" ht="12" customHeight="1" x14ac:dyDescent="0.25">
      <c r="A32" s="49" t="s">
        <v>60</v>
      </c>
      <c r="B32" s="18">
        <f>IF(RES_hh_emih!B32=0,0,RES_hh_emih!B32/RES_summary!B$19)</f>
        <v>0</v>
      </c>
      <c r="C32" s="18">
        <f>IF(RES_hh_emih!C32=0,0,RES_hh_emih!C32/RES_summary!C$19)</f>
        <v>0</v>
      </c>
      <c r="D32" s="18">
        <f>IF(RES_hh_emih!D32=0,0,RES_hh_emih!D32/RES_summary!D$19)</f>
        <v>0</v>
      </c>
      <c r="E32" s="18">
        <f>IF(RES_hh_emih!E32=0,0,RES_hh_emih!E32/RES_summary!E$19)</f>
        <v>0</v>
      </c>
      <c r="F32" s="18">
        <f>IF(RES_hh_emih!F32=0,0,RES_hh_emih!F32/RES_summary!F$19)</f>
        <v>0</v>
      </c>
      <c r="G32" s="18">
        <f>IF(RES_hh_emih!G32=0,0,RES_hh_emih!G32/RES_summary!G$19)</f>
        <v>0</v>
      </c>
      <c r="H32" s="18">
        <f>IF(RES_hh_emih!H32=0,0,RES_hh_emih!H32/RES_summary!H$19)</f>
        <v>0</v>
      </c>
      <c r="I32" s="18">
        <f>IF(RES_hh_emih!I32=0,0,RES_hh_emih!I32/RES_summary!I$19)</f>
        <v>0</v>
      </c>
      <c r="J32" s="18">
        <f>IF(RES_hh_emih!J32=0,0,RES_hh_emih!J32/RES_summary!J$19)</f>
        <v>0</v>
      </c>
      <c r="K32" s="18">
        <f>IF(RES_hh_emih!K32=0,0,RES_hh_emih!K32/RES_summary!K$19)</f>
        <v>0</v>
      </c>
      <c r="L32" s="18">
        <f>IF(RES_hh_emih!L32=0,0,RES_hh_emih!L32/RES_summary!L$19)</f>
        <v>0</v>
      </c>
      <c r="M32" s="18">
        <f>IF(RES_hh_emih!M32=0,0,RES_hh_emih!M32/RES_summary!M$19)</f>
        <v>0</v>
      </c>
      <c r="N32" s="18">
        <f>IF(RES_hh_emih!N32=0,0,RES_hh_emih!N32/RES_summary!N$19)</f>
        <v>0</v>
      </c>
      <c r="O32" s="18">
        <f>IF(RES_hh_emih!O32=0,0,RES_hh_emih!O32/RES_summary!O$19)</f>
        <v>0</v>
      </c>
      <c r="P32" s="18">
        <f>IF(RES_hh_emih!P32=0,0,RES_hh_emih!P32/RES_summary!P$19)</f>
        <v>0</v>
      </c>
      <c r="Q32" s="18">
        <f>IF(RES_hh_emih!Q32=0,0,RES_hh_emih!Q32/RES_summary!Q$19)</f>
        <v>0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3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235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116</v>
      </c>
      <c r="B3" s="93"/>
      <c r="C3" s="93">
        <f t="shared" ref="C3" si="0">C4</f>
        <v>781404.56250000012</v>
      </c>
      <c r="D3" s="93">
        <f t="shared" ref="D3:Q3" si="1">D4</f>
        <v>791577.54166666674</v>
      </c>
      <c r="E3" s="93">
        <f t="shared" si="1"/>
        <v>795288.41666666663</v>
      </c>
      <c r="F3" s="93">
        <f t="shared" si="1"/>
        <v>795801.25</v>
      </c>
      <c r="G3" s="93">
        <f t="shared" si="1"/>
        <v>623081.95833333314</v>
      </c>
      <c r="H3" s="93">
        <f t="shared" si="1"/>
        <v>973435.45833333314</v>
      </c>
      <c r="I3" s="93">
        <f t="shared" si="1"/>
        <v>845929.16666666663</v>
      </c>
      <c r="J3" s="93">
        <f t="shared" si="1"/>
        <v>1081179.1041666665</v>
      </c>
      <c r="K3" s="93">
        <f t="shared" si="1"/>
        <v>797562.68749999988</v>
      </c>
      <c r="L3" s="93">
        <f t="shared" si="1"/>
        <v>942913.52083333314</v>
      </c>
      <c r="M3" s="93">
        <f t="shared" si="1"/>
        <v>696483.02083333291</v>
      </c>
      <c r="N3" s="93">
        <f t="shared" si="1"/>
        <v>819771.83333333302</v>
      </c>
      <c r="O3" s="93">
        <f t="shared" si="1"/>
        <v>823345.52083333302</v>
      </c>
      <c r="P3" s="93">
        <f t="shared" si="1"/>
        <v>893972.33333333279</v>
      </c>
      <c r="Q3" s="93">
        <f t="shared" si="1"/>
        <v>1024287.5833333328</v>
      </c>
    </row>
    <row r="4" spans="1:17" ht="12.95" customHeight="1" x14ac:dyDescent="0.25">
      <c r="A4" s="89" t="s">
        <v>65</v>
      </c>
      <c r="B4" s="88"/>
      <c r="C4" s="88">
        <f t="shared" ref="C4" si="2">SUM(C5:C13)</f>
        <v>781404.56250000012</v>
      </c>
      <c r="D4" s="88">
        <f t="shared" ref="D4:Q4" si="3">SUM(D5:D13)</f>
        <v>791577.54166666674</v>
      </c>
      <c r="E4" s="88">
        <f t="shared" si="3"/>
        <v>795288.41666666663</v>
      </c>
      <c r="F4" s="88">
        <f t="shared" si="3"/>
        <v>795801.25</v>
      </c>
      <c r="G4" s="88">
        <f t="shared" si="3"/>
        <v>623081.95833333314</v>
      </c>
      <c r="H4" s="88">
        <f t="shared" si="3"/>
        <v>973435.45833333314</v>
      </c>
      <c r="I4" s="88">
        <f t="shared" si="3"/>
        <v>845929.16666666663</v>
      </c>
      <c r="J4" s="88">
        <f t="shared" si="3"/>
        <v>1081179.1041666665</v>
      </c>
      <c r="K4" s="88">
        <f t="shared" si="3"/>
        <v>797562.68749999988</v>
      </c>
      <c r="L4" s="88">
        <f t="shared" si="3"/>
        <v>942913.52083333314</v>
      </c>
      <c r="M4" s="88">
        <f t="shared" si="3"/>
        <v>696483.02083333291</v>
      </c>
      <c r="N4" s="88">
        <f t="shared" si="3"/>
        <v>819771.83333333302</v>
      </c>
      <c r="O4" s="88">
        <f t="shared" si="3"/>
        <v>823345.52083333302</v>
      </c>
      <c r="P4" s="88">
        <f t="shared" si="3"/>
        <v>893972.33333333279</v>
      </c>
      <c r="Q4" s="88">
        <f t="shared" si="3"/>
        <v>1024287.5833333328</v>
      </c>
    </row>
    <row r="5" spans="1:17" ht="12" customHeight="1" x14ac:dyDescent="0.25">
      <c r="A5" s="87" t="s">
        <v>58</v>
      </c>
      <c r="B5" s="86"/>
      <c r="C5" s="86">
        <v>0</v>
      </c>
      <c r="D5" s="86">
        <v>0</v>
      </c>
      <c r="E5" s="86">
        <v>8663.6338685113842</v>
      </c>
      <c r="F5" s="86">
        <v>2699.8003392722417</v>
      </c>
      <c r="G5" s="86">
        <v>7855.2747088602937</v>
      </c>
      <c r="H5" s="86">
        <v>13814.540280814674</v>
      </c>
      <c r="I5" s="86">
        <v>13062.19602433301</v>
      </c>
      <c r="J5" s="86">
        <v>12958.259778026255</v>
      </c>
      <c r="K5" s="86">
        <v>0</v>
      </c>
      <c r="L5" s="86">
        <v>13692.421355951572</v>
      </c>
      <c r="M5" s="86">
        <v>0</v>
      </c>
      <c r="N5" s="86">
        <v>0</v>
      </c>
      <c r="O5" s="86">
        <v>0</v>
      </c>
      <c r="P5" s="86">
        <v>0</v>
      </c>
      <c r="Q5" s="86">
        <v>0</v>
      </c>
    </row>
    <row r="6" spans="1:17" ht="12" customHeight="1" x14ac:dyDescent="0.25">
      <c r="A6" s="87" t="s">
        <v>84</v>
      </c>
      <c r="B6" s="86"/>
      <c r="C6" s="86">
        <v>5833.3932643300195</v>
      </c>
      <c r="D6" s="86">
        <v>5417.4413772574153</v>
      </c>
      <c r="E6" s="86">
        <v>5726.6173876731955</v>
      </c>
      <c r="F6" s="86">
        <v>2163.0920857817482</v>
      </c>
      <c r="G6" s="86">
        <v>7500.6551929176694</v>
      </c>
      <c r="H6" s="86">
        <v>15043.641337227058</v>
      </c>
      <c r="I6" s="86">
        <v>19598.483328024478</v>
      </c>
      <c r="J6" s="86">
        <v>7772.9295266884646</v>
      </c>
      <c r="K6" s="86">
        <v>6731.8530347000024</v>
      </c>
      <c r="L6" s="86">
        <v>7017.4289673959011</v>
      </c>
      <c r="M6" s="86">
        <v>9571.4593753772424</v>
      </c>
      <c r="N6" s="86">
        <v>0</v>
      </c>
      <c r="O6" s="86">
        <v>4763.110612761333</v>
      </c>
      <c r="P6" s="86">
        <v>7493.6740778695721</v>
      </c>
      <c r="Q6" s="86">
        <v>5684.6182474597535</v>
      </c>
    </row>
    <row r="7" spans="1:17" ht="12" customHeight="1" x14ac:dyDescent="0.25">
      <c r="A7" s="87" t="s">
        <v>110</v>
      </c>
      <c r="B7" s="86"/>
      <c r="C7" s="86">
        <v>156999.45121109596</v>
      </c>
      <c r="D7" s="86">
        <v>159127.94169933433</v>
      </c>
      <c r="E7" s="86">
        <v>147688.26378588419</v>
      </c>
      <c r="F7" s="86">
        <v>163333.36586741527</v>
      </c>
      <c r="G7" s="86">
        <v>131782.92461019498</v>
      </c>
      <c r="H7" s="86">
        <v>102717.42030376452</v>
      </c>
      <c r="I7" s="86">
        <v>157439.58058924292</v>
      </c>
      <c r="J7" s="86">
        <v>199454.0487489661</v>
      </c>
      <c r="K7" s="86">
        <v>144453.13704892129</v>
      </c>
      <c r="L7" s="86">
        <v>166458.05008337399</v>
      </c>
      <c r="M7" s="86">
        <v>156822.82487611187</v>
      </c>
      <c r="N7" s="86">
        <v>77166.027106889247</v>
      </c>
      <c r="O7" s="86">
        <v>252711.1422291662</v>
      </c>
      <c r="P7" s="86">
        <v>311260.16761387466</v>
      </c>
      <c r="Q7" s="86">
        <v>228149.66262473827</v>
      </c>
    </row>
    <row r="8" spans="1:17" ht="12" customHeight="1" x14ac:dyDescent="0.25">
      <c r="A8" s="87" t="s">
        <v>109</v>
      </c>
      <c r="B8" s="86"/>
      <c r="C8" s="86">
        <v>318474.19709593232</v>
      </c>
      <c r="D8" s="86">
        <v>288371.41589537484</v>
      </c>
      <c r="E8" s="86">
        <v>397882.34016863903</v>
      </c>
      <c r="F8" s="86">
        <v>389036.31939089653</v>
      </c>
      <c r="G8" s="86">
        <v>239138.38153848654</v>
      </c>
      <c r="H8" s="86">
        <v>556989.4568632103</v>
      </c>
      <c r="I8" s="86">
        <v>114246.38770519578</v>
      </c>
      <c r="J8" s="86">
        <v>592531.81587059202</v>
      </c>
      <c r="K8" s="86">
        <v>369064.30103168078</v>
      </c>
      <c r="L8" s="86">
        <v>0</v>
      </c>
      <c r="M8" s="86">
        <v>224968.85034896361</v>
      </c>
      <c r="N8" s="86">
        <v>368328.77188514627</v>
      </c>
      <c r="O8" s="86">
        <v>67439.96517802123</v>
      </c>
      <c r="P8" s="86">
        <v>0</v>
      </c>
      <c r="Q8" s="86">
        <v>233054.39766248947</v>
      </c>
    </row>
    <row r="9" spans="1:17" ht="12" customHeight="1" x14ac:dyDescent="0.25">
      <c r="A9" s="87" t="s">
        <v>55</v>
      </c>
      <c r="B9" s="86"/>
      <c r="C9" s="86">
        <v>43219.569566002065</v>
      </c>
      <c r="D9" s="86">
        <v>118166.56560618841</v>
      </c>
      <c r="E9" s="86">
        <v>124680.79899679004</v>
      </c>
      <c r="F9" s="86">
        <v>115365.10543256188</v>
      </c>
      <c r="G9" s="86">
        <v>91026.003814672818</v>
      </c>
      <c r="H9" s="86">
        <v>80473.808943164535</v>
      </c>
      <c r="I9" s="86">
        <v>277657.67733034719</v>
      </c>
      <c r="J9" s="86">
        <v>152118.8978221498</v>
      </c>
      <c r="K9" s="86">
        <v>203497.3137924684</v>
      </c>
      <c r="L9" s="86">
        <v>443550.75809171377</v>
      </c>
      <c r="M9" s="86">
        <v>138151.25631274722</v>
      </c>
      <c r="N9" s="86">
        <v>248893.03447823756</v>
      </c>
      <c r="O9" s="86">
        <v>317816.81726437958</v>
      </c>
      <c r="P9" s="86">
        <v>214949.09023907088</v>
      </c>
      <c r="Q9" s="86">
        <v>254597.37073965237</v>
      </c>
    </row>
    <row r="10" spans="1:17" ht="12" customHeight="1" x14ac:dyDescent="0.25">
      <c r="A10" s="87" t="s">
        <v>79</v>
      </c>
      <c r="B10" s="86"/>
      <c r="C10" s="86">
        <v>2516.8359027959641</v>
      </c>
      <c r="D10" s="86">
        <v>3341.0485618486796</v>
      </c>
      <c r="E10" s="86">
        <v>3352.2132631138888</v>
      </c>
      <c r="F10" s="86">
        <v>1781.639431768991</v>
      </c>
      <c r="G10" s="86">
        <v>0</v>
      </c>
      <c r="H10" s="86">
        <v>425.87534906441363</v>
      </c>
      <c r="I10" s="86">
        <v>797.43038107700647</v>
      </c>
      <c r="J10" s="86">
        <v>17.792254776196582</v>
      </c>
      <c r="K10" s="86">
        <v>22.401137796293394</v>
      </c>
      <c r="L10" s="86">
        <v>17.153702375479487</v>
      </c>
      <c r="M10" s="86">
        <v>3220.7937222300161</v>
      </c>
      <c r="N10" s="86">
        <v>62.271808959250436</v>
      </c>
      <c r="O10" s="86">
        <v>76.552166768272144</v>
      </c>
      <c r="P10" s="86">
        <v>1617.7010493850162</v>
      </c>
      <c r="Q10" s="86">
        <v>0</v>
      </c>
    </row>
    <row r="11" spans="1:17" ht="12" customHeight="1" x14ac:dyDescent="0.25">
      <c r="A11" s="87" t="s">
        <v>61</v>
      </c>
      <c r="B11" s="86"/>
      <c r="C11" s="86">
        <v>151120.50517509959</v>
      </c>
      <c r="D11" s="86">
        <v>126786.72286511571</v>
      </c>
      <c r="E11" s="86">
        <v>0</v>
      </c>
      <c r="F11" s="86">
        <v>25676.993528225339</v>
      </c>
      <c r="G11" s="86">
        <v>73996.769625881978</v>
      </c>
      <c r="H11" s="86">
        <v>50697.944637063221</v>
      </c>
      <c r="I11" s="86">
        <v>145010.3948802895</v>
      </c>
      <c r="J11" s="86">
        <v>0</v>
      </c>
      <c r="K11" s="86">
        <v>0</v>
      </c>
      <c r="L11" s="86">
        <v>204125.98682825355</v>
      </c>
      <c r="M11" s="86">
        <v>82068.085418351402</v>
      </c>
      <c r="N11" s="86">
        <v>0</v>
      </c>
      <c r="O11" s="86">
        <v>0</v>
      </c>
      <c r="P11" s="86">
        <v>182891.79561086619</v>
      </c>
      <c r="Q11" s="86">
        <v>53153.682462653378</v>
      </c>
    </row>
    <row r="12" spans="1:17" ht="12" customHeight="1" x14ac:dyDescent="0.25">
      <c r="A12" s="87" t="s">
        <v>115</v>
      </c>
      <c r="B12" s="86"/>
      <c r="C12" s="86">
        <v>20759.543981239411</v>
      </c>
      <c r="D12" s="86">
        <v>21015.246298739545</v>
      </c>
      <c r="E12" s="86">
        <v>31610.058159454944</v>
      </c>
      <c r="F12" s="86">
        <v>16908.269547352284</v>
      </c>
      <c r="G12" s="86">
        <v>13010.098105064917</v>
      </c>
      <c r="H12" s="86">
        <v>36568.647659291644</v>
      </c>
      <c r="I12" s="86">
        <v>19622.848022991966</v>
      </c>
      <c r="J12" s="86">
        <v>38442.761147794248</v>
      </c>
      <c r="K12" s="86">
        <v>17877.263575693523</v>
      </c>
      <c r="L12" s="86">
        <v>48775.973187703778</v>
      </c>
      <c r="M12" s="86">
        <v>34302.138984491889</v>
      </c>
      <c r="N12" s="86">
        <v>67874.591134375281</v>
      </c>
      <c r="O12" s="86">
        <v>123730.22325437507</v>
      </c>
      <c r="P12" s="86">
        <v>106115.36338982005</v>
      </c>
      <c r="Q12" s="86">
        <v>171215.76391330769</v>
      </c>
    </row>
    <row r="13" spans="1:17" ht="12" customHeight="1" x14ac:dyDescent="0.25">
      <c r="A13" s="51" t="s">
        <v>114</v>
      </c>
      <c r="B13" s="92"/>
      <c r="C13" s="92">
        <v>82481.066303504602</v>
      </c>
      <c r="D13" s="92">
        <v>69351.159362807724</v>
      </c>
      <c r="E13" s="92">
        <v>75684.491036599968</v>
      </c>
      <c r="F13" s="92">
        <v>78836.664376725719</v>
      </c>
      <c r="G13" s="92">
        <v>58771.850737253902</v>
      </c>
      <c r="H13" s="92">
        <v>116704.12295973291</v>
      </c>
      <c r="I13" s="92">
        <v>98494.168405164601</v>
      </c>
      <c r="J13" s="92">
        <v>77882.599017673303</v>
      </c>
      <c r="K13" s="92">
        <v>55916.417878739645</v>
      </c>
      <c r="L13" s="92">
        <v>59275.748616565048</v>
      </c>
      <c r="M13" s="92">
        <v>47377.611795059653</v>
      </c>
      <c r="N13" s="92">
        <v>57447.136919725453</v>
      </c>
      <c r="O13" s="92">
        <v>56807.710127861355</v>
      </c>
      <c r="P13" s="92">
        <v>69644.541352446438</v>
      </c>
      <c r="Q13" s="92">
        <v>78432.087683031874</v>
      </c>
    </row>
    <row r="14" spans="1:17" ht="12" hidden="1" customHeight="1" x14ac:dyDescent="0.25">
      <c r="A14" s="91" t="s">
        <v>113</v>
      </c>
      <c r="B14" s="90"/>
      <c r="C14" s="90">
        <f t="shared" ref="C14" si="4">SUM(C5:C11)</f>
        <v>678163.95221525605</v>
      </c>
      <c r="D14" s="90">
        <f t="shared" ref="D14:Q14" si="5">SUM(D5:D11)</f>
        <v>701211.13600511942</v>
      </c>
      <c r="E14" s="90">
        <f t="shared" si="5"/>
        <v>687993.8674706117</v>
      </c>
      <c r="F14" s="90">
        <f t="shared" si="5"/>
        <v>700056.31607592199</v>
      </c>
      <c r="G14" s="90">
        <f t="shared" si="5"/>
        <v>551300.00949101429</v>
      </c>
      <c r="H14" s="90">
        <f t="shared" si="5"/>
        <v>820162.68771430862</v>
      </c>
      <c r="I14" s="90">
        <f t="shared" si="5"/>
        <v>727812.15023850999</v>
      </c>
      <c r="J14" s="90">
        <f t="shared" si="5"/>
        <v>964853.74400119891</v>
      </c>
      <c r="K14" s="90">
        <f t="shared" si="5"/>
        <v>723769.00604556676</v>
      </c>
      <c r="L14" s="90">
        <f t="shared" si="5"/>
        <v>834861.79902906436</v>
      </c>
      <c r="M14" s="90">
        <f t="shared" si="5"/>
        <v>614803.27005378134</v>
      </c>
      <c r="N14" s="90">
        <f t="shared" si="5"/>
        <v>694450.10527923226</v>
      </c>
      <c r="O14" s="90">
        <f t="shared" si="5"/>
        <v>642807.58745109662</v>
      </c>
      <c r="P14" s="90">
        <f t="shared" si="5"/>
        <v>718212.42859106627</v>
      </c>
      <c r="Q14" s="90">
        <f t="shared" si="5"/>
        <v>774639.73173699318</v>
      </c>
    </row>
    <row r="15" spans="1:17" ht="12.95" customHeight="1" x14ac:dyDescent="0.25">
      <c r="A15" s="89" t="s">
        <v>112</v>
      </c>
      <c r="B15" s="88"/>
      <c r="C15" s="88">
        <f t="shared" ref="C15" si="6">C16</f>
        <v>29649</v>
      </c>
      <c r="D15" s="88">
        <f t="shared" ref="D15:Q15" si="7">D16</f>
        <v>34122</v>
      </c>
      <c r="E15" s="88">
        <f t="shared" si="7"/>
        <v>28937</v>
      </c>
      <c r="F15" s="88">
        <f t="shared" si="7"/>
        <v>30836</v>
      </c>
      <c r="G15" s="88">
        <f t="shared" si="7"/>
        <v>28822.999999999996</v>
      </c>
      <c r="H15" s="88">
        <f t="shared" si="7"/>
        <v>39348.999999999993</v>
      </c>
      <c r="I15" s="88">
        <f t="shared" si="7"/>
        <v>36361.999999999993</v>
      </c>
      <c r="J15" s="88">
        <f t="shared" si="7"/>
        <v>57347</v>
      </c>
      <c r="K15" s="88">
        <f t="shared" si="7"/>
        <v>39565.401137796289</v>
      </c>
      <c r="L15" s="88">
        <f t="shared" si="7"/>
        <v>50948.153702375472</v>
      </c>
      <c r="M15" s="88">
        <f t="shared" si="7"/>
        <v>38186.999999999978</v>
      </c>
      <c r="N15" s="88">
        <f t="shared" si="7"/>
        <v>52941.271808959238</v>
      </c>
      <c r="O15" s="88">
        <f t="shared" si="7"/>
        <v>98495.552166768248</v>
      </c>
      <c r="P15" s="88">
        <f t="shared" si="7"/>
        <v>65747.999999999971</v>
      </c>
      <c r="Q15" s="88">
        <f t="shared" si="7"/>
        <v>130527.99999999994</v>
      </c>
    </row>
    <row r="16" spans="1:17" ht="12" customHeight="1" x14ac:dyDescent="0.25">
      <c r="A16" s="87" t="s">
        <v>111</v>
      </c>
      <c r="B16" s="86"/>
      <c r="C16" s="86">
        <v>29649</v>
      </c>
      <c r="D16" s="86">
        <v>34122</v>
      </c>
      <c r="E16" s="86">
        <v>28937</v>
      </c>
      <c r="F16" s="86">
        <v>30836</v>
      </c>
      <c r="G16" s="86">
        <v>28822.999999999996</v>
      </c>
      <c r="H16" s="86">
        <v>39348.999999999993</v>
      </c>
      <c r="I16" s="86">
        <v>36361.999999999993</v>
      </c>
      <c r="J16" s="86">
        <v>57347</v>
      </c>
      <c r="K16" s="86">
        <v>39565.401137796289</v>
      </c>
      <c r="L16" s="86">
        <v>50948.153702375472</v>
      </c>
      <c r="M16" s="86">
        <v>38186.999999999978</v>
      </c>
      <c r="N16" s="86">
        <v>52941.271808959238</v>
      </c>
      <c r="O16" s="86">
        <v>98495.552166768248</v>
      </c>
      <c r="P16" s="86">
        <v>65747.999999999971</v>
      </c>
      <c r="Q16" s="86">
        <v>130527.99999999994</v>
      </c>
    </row>
    <row r="17" spans="1:17" ht="12.95" customHeight="1" x14ac:dyDescent="0.25">
      <c r="A17" s="89" t="s">
        <v>63</v>
      </c>
      <c r="B17" s="88"/>
      <c r="C17" s="88">
        <f t="shared" ref="C17" si="8">SUM(C18:C25)</f>
        <v>781404.5625</v>
      </c>
      <c r="D17" s="88">
        <f t="shared" ref="D17:Q17" si="9">SUM(D18:D25)</f>
        <v>791577.54166666674</v>
      </c>
      <c r="E17" s="88">
        <f t="shared" si="9"/>
        <v>795288.41666666663</v>
      </c>
      <c r="F17" s="88">
        <f t="shared" si="9"/>
        <v>795801.25</v>
      </c>
      <c r="G17" s="88">
        <f t="shared" si="9"/>
        <v>623081.95833333302</v>
      </c>
      <c r="H17" s="88">
        <f t="shared" si="9"/>
        <v>973435.45833333314</v>
      </c>
      <c r="I17" s="88">
        <f t="shared" si="9"/>
        <v>845929.16666666651</v>
      </c>
      <c r="J17" s="88">
        <f t="shared" si="9"/>
        <v>1081179.1041666665</v>
      </c>
      <c r="K17" s="88">
        <f t="shared" si="9"/>
        <v>797562.6875</v>
      </c>
      <c r="L17" s="88">
        <f t="shared" si="9"/>
        <v>942913.52083333302</v>
      </c>
      <c r="M17" s="88">
        <f t="shared" si="9"/>
        <v>696483.02083333291</v>
      </c>
      <c r="N17" s="88">
        <f t="shared" si="9"/>
        <v>819771.83333333302</v>
      </c>
      <c r="O17" s="88">
        <f t="shared" si="9"/>
        <v>823345.52083333302</v>
      </c>
      <c r="P17" s="88">
        <f t="shared" si="9"/>
        <v>893972.33333333279</v>
      </c>
      <c r="Q17" s="88">
        <f t="shared" si="9"/>
        <v>1024287.5833333328</v>
      </c>
    </row>
    <row r="18" spans="1:17" ht="12" customHeight="1" x14ac:dyDescent="0.25">
      <c r="A18" s="87" t="s">
        <v>58</v>
      </c>
      <c r="B18" s="86"/>
      <c r="C18" s="86">
        <v>0</v>
      </c>
      <c r="D18" s="86">
        <v>0</v>
      </c>
      <c r="E18" s="86">
        <v>2001.7911190941234</v>
      </c>
      <c r="F18" s="86">
        <v>2604.9104974663305</v>
      </c>
      <c r="G18" s="86">
        <v>1451.6586002458382</v>
      </c>
      <c r="H18" s="86">
        <v>4518.1357168118448</v>
      </c>
      <c r="I18" s="86">
        <v>6126.8995087694302</v>
      </c>
      <c r="J18" s="86">
        <v>1099.5820927806849</v>
      </c>
      <c r="K18" s="86">
        <v>0</v>
      </c>
      <c r="L18" s="86">
        <v>1874.716283536907</v>
      </c>
      <c r="M18" s="86">
        <v>0</v>
      </c>
      <c r="N18" s="86">
        <v>0</v>
      </c>
      <c r="O18" s="86">
        <v>0</v>
      </c>
      <c r="P18" s="86">
        <v>0</v>
      </c>
      <c r="Q18" s="86">
        <v>0</v>
      </c>
    </row>
    <row r="19" spans="1:17" s="28" customFormat="1" ht="12" customHeight="1" x14ac:dyDescent="0.25">
      <c r="A19" s="87" t="s">
        <v>84</v>
      </c>
      <c r="B19" s="86"/>
      <c r="C19" s="86">
        <v>5833.3932643300195</v>
      </c>
      <c r="D19" s="86">
        <v>5417.4413772574153</v>
      </c>
      <c r="E19" s="86">
        <v>5726.6173876731955</v>
      </c>
      <c r="F19" s="86">
        <v>2163.0920857817482</v>
      </c>
      <c r="G19" s="86">
        <v>7500.6551929176694</v>
      </c>
      <c r="H19" s="86">
        <v>15043.641337227058</v>
      </c>
      <c r="I19" s="86">
        <v>19598.483328024478</v>
      </c>
      <c r="J19" s="86">
        <v>7772.9295266884646</v>
      </c>
      <c r="K19" s="86">
        <v>6731.8530347000024</v>
      </c>
      <c r="L19" s="86">
        <v>7017.4289673959011</v>
      </c>
      <c r="M19" s="86">
        <v>0</v>
      </c>
      <c r="N19" s="86">
        <v>0</v>
      </c>
      <c r="O19" s="86">
        <v>4763.110612761333</v>
      </c>
      <c r="P19" s="86">
        <v>0</v>
      </c>
      <c r="Q19" s="86">
        <v>0</v>
      </c>
    </row>
    <row r="20" spans="1:17" ht="12" customHeight="1" x14ac:dyDescent="0.25">
      <c r="A20" s="87" t="s">
        <v>110</v>
      </c>
      <c r="B20" s="86"/>
      <c r="C20" s="86">
        <v>145825.2857721372</v>
      </c>
      <c r="D20" s="86">
        <v>84321.71792956008</v>
      </c>
      <c r="E20" s="86">
        <v>85150.914200818181</v>
      </c>
      <c r="F20" s="86">
        <v>86393.615246071786</v>
      </c>
      <c r="G20" s="86">
        <v>79113.833178760236</v>
      </c>
      <c r="H20" s="86">
        <v>58043.218227062345</v>
      </c>
      <c r="I20" s="86">
        <v>49109.213994183963</v>
      </c>
      <c r="J20" s="86">
        <v>165615.89227890346</v>
      </c>
      <c r="K20" s="86">
        <v>89082.397448342643</v>
      </c>
      <c r="L20" s="86">
        <v>141546.30204660256</v>
      </c>
      <c r="M20" s="86">
        <v>156822.82487611187</v>
      </c>
      <c r="N20" s="86">
        <v>77166.027106889247</v>
      </c>
      <c r="O20" s="86">
        <v>146043.67630674408</v>
      </c>
      <c r="P20" s="86">
        <v>158875.82371015579</v>
      </c>
      <c r="Q20" s="86">
        <v>114254.61178969109</v>
      </c>
    </row>
    <row r="21" spans="1:17" ht="12" customHeight="1" x14ac:dyDescent="0.25">
      <c r="A21" s="87" t="s">
        <v>109</v>
      </c>
      <c r="B21" s="86"/>
      <c r="C21" s="86">
        <v>160490.59119636039</v>
      </c>
      <c r="D21" s="86">
        <v>288371.41589537484</v>
      </c>
      <c r="E21" s="86">
        <v>165250.65694311366</v>
      </c>
      <c r="F21" s="86">
        <v>389036.31939089653</v>
      </c>
      <c r="G21" s="86">
        <v>136202.51045126939</v>
      </c>
      <c r="H21" s="86">
        <v>391610.31022499281</v>
      </c>
      <c r="I21" s="86">
        <v>114246.38770519578</v>
      </c>
      <c r="J21" s="86">
        <v>242371.22343042865</v>
      </c>
      <c r="K21" s="86">
        <v>278349.78981342714</v>
      </c>
      <c r="L21" s="86">
        <v>0</v>
      </c>
      <c r="M21" s="86">
        <v>169281.12311701293</v>
      </c>
      <c r="N21" s="86">
        <v>342915.71762831835</v>
      </c>
      <c r="O21" s="86">
        <v>67439.96517802123</v>
      </c>
      <c r="P21" s="86">
        <v>0</v>
      </c>
      <c r="Q21" s="86">
        <v>195469.11753793014</v>
      </c>
    </row>
    <row r="22" spans="1:17" ht="12" customHeight="1" x14ac:dyDescent="0.25">
      <c r="A22" s="87" t="s">
        <v>55</v>
      </c>
      <c r="B22" s="86"/>
      <c r="C22" s="86">
        <v>36001.484765462599</v>
      </c>
      <c r="D22" s="86">
        <v>37255.160322169417</v>
      </c>
      <c r="E22" s="86">
        <v>67221.872548921558</v>
      </c>
      <c r="F22" s="86">
        <v>40599.389831168082</v>
      </c>
      <c r="G22" s="86">
        <v>36902.323970154262</v>
      </c>
      <c r="H22" s="86">
        <v>51385.774729808669</v>
      </c>
      <c r="I22" s="86">
        <v>98495.575031197732</v>
      </c>
      <c r="J22" s="86">
        <v>42432.627875671009</v>
      </c>
      <c r="K22" s="86">
        <v>87684.200246208449</v>
      </c>
      <c r="L22" s="86">
        <v>267799.02089930291</v>
      </c>
      <c r="M22" s="86">
        <v>80254.773925920716</v>
      </c>
      <c r="N22" s="86">
        <v>96951.213718135463</v>
      </c>
      <c r="O22" s="86">
        <v>131737.45006044427</v>
      </c>
      <c r="P22" s="86">
        <v>65036.920953600675</v>
      </c>
      <c r="Q22" s="86">
        <v>74714.950533267634</v>
      </c>
    </row>
    <row r="23" spans="1:17" ht="12" customHeight="1" x14ac:dyDescent="0.25">
      <c r="A23" s="87" t="s">
        <v>79</v>
      </c>
      <c r="B23" s="86"/>
      <c r="C23" s="86">
        <v>0</v>
      </c>
      <c r="D23" s="86">
        <v>0</v>
      </c>
      <c r="E23" s="86">
        <v>0</v>
      </c>
      <c r="F23" s="86">
        <v>0</v>
      </c>
      <c r="G23" s="86">
        <v>0</v>
      </c>
      <c r="H23" s="86">
        <v>0</v>
      </c>
      <c r="I23" s="86">
        <v>0</v>
      </c>
      <c r="J23" s="86">
        <v>0</v>
      </c>
      <c r="K23" s="86">
        <v>0</v>
      </c>
      <c r="L23" s="86">
        <v>0</v>
      </c>
      <c r="M23" s="86">
        <v>0</v>
      </c>
      <c r="N23" s="86">
        <v>0</v>
      </c>
      <c r="O23" s="86">
        <v>0</v>
      </c>
      <c r="P23" s="86">
        <v>0</v>
      </c>
      <c r="Q23" s="86">
        <v>0</v>
      </c>
    </row>
    <row r="24" spans="1:17" ht="12" customHeight="1" x14ac:dyDescent="0.25">
      <c r="A24" s="87" t="s">
        <v>61</v>
      </c>
      <c r="B24" s="86"/>
      <c r="C24" s="86">
        <v>100935.4740463216</v>
      </c>
      <c r="D24" s="86">
        <v>93424.857925846882</v>
      </c>
      <c r="E24" s="86">
        <v>0</v>
      </c>
      <c r="F24" s="86">
        <v>21594.497746318957</v>
      </c>
      <c r="G24" s="86">
        <v>61796.317474738949</v>
      </c>
      <c r="H24" s="86">
        <v>35561.272130672798</v>
      </c>
      <c r="I24" s="86">
        <v>108439.77416758981</v>
      </c>
      <c r="J24" s="86">
        <v>0</v>
      </c>
      <c r="K24" s="86">
        <v>0</v>
      </c>
      <c r="L24" s="86">
        <v>204125.98682825355</v>
      </c>
      <c r="M24" s="86">
        <v>74696.776836716192</v>
      </c>
      <c r="N24" s="86">
        <v>0</v>
      </c>
      <c r="O24" s="86">
        <v>0</v>
      </c>
      <c r="P24" s="86">
        <v>149491.63350251337</v>
      </c>
      <c r="Q24" s="86">
        <v>53153.682462653378</v>
      </c>
    </row>
    <row r="25" spans="1:17" ht="12" customHeight="1" x14ac:dyDescent="0.25">
      <c r="A25" s="51" t="s">
        <v>60</v>
      </c>
      <c r="B25" s="92"/>
      <c r="C25" s="92">
        <v>332318.3334553882</v>
      </c>
      <c r="D25" s="92">
        <v>282786.94821645803</v>
      </c>
      <c r="E25" s="92">
        <v>469936.56446704594</v>
      </c>
      <c r="F25" s="92">
        <v>253409.42520229658</v>
      </c>
      <c r="G25" s="92">
        <v>300114.65946524672</v>
      </c>
      <c r="H25" s="92">
        <v>417273.10596675763</v>
      </c>
      <c r="I25" s="92">
        <v>449912.83293170534</v>
      </c>
      <c r="J25" s="92">
        <v>621886.84896219417</v>
      </c>
      <c r="K25" s="92">
        <v>335714.44695732166</v>
      </c>
      <c r="L25" s="92">
        <v>320550.06580824126</v>
      </c>
      <c r="M25" s="92">
        <v>215427.52207757116</v>
      </c>
      <c r="N25" s="92">
        <v>302738.87487999001</v>
      </c>
      <c r="O25" s="92">
        <v>473361.3186753621</v>
      </c>
      <c r="P25" s="92">
        <v>520567.95516706299</v>
      </c>
      <c r="Q25" s="92">
        <v>586695.22100979055</v>
      </c>
    </row>
    <row r="26" spans="1:17" ht="12" customHeight="1" x14ac:dyDescent="0.25">
      <c r="A26" s="91" t="s">
        <v>59</v>
      </c>
      <c r="B26" s="90"/>
      <c r="C26" s="90">
        <v>25673.401117571997</v>
      </c>
      <c r="D26" s="90">
        <v>26769.827596870738</v>
      </c>
      <c r="E26" s="90">
        <v>33461.485152062152</v>
      </c>
      <c r="F26" s="90">
        <v>39146.288373376774</v>
      </c>
      <c r="G26" s="90">
        <v>32784.526081966251</v>
      </c>
      <c r="H26" s="90">
        <v>182679.05464217282</v>
      </c>
      <c r="I26" s="90">
        <v>193381.9732694015</v>
      </c>
      <c r="J26" s="90">
        <v>234722.26570771472</v>
      </c>
      <c r="K26" s="90">
        <v>191461.5621362954</v>
      </c>
      <c r="L26" s="90">
        <v>149054.89423035691</v>
      </c>
      <c r="M26" s="90">
        <v>314632.54107735574</v>
      </c>
      <c r="N26" s="90">
        <v>119898.06793641661</v>
      </c>
      <c r="O26" s="90">
        <v>105089.26088848224</v>
      </c>
      <c r="P26" s="90">
        <v>193728.91412688748</v>
      </c>
      <c r="Q26" s="90">
        <v>152765.33736083502</v>
      </c>
    </row>
    <row r="27" spans="1:17" ht="12.95" customHeight="1" x14ac:dyDescent="0.25">
      <c r="A27" s="89" t="s">
        <v>62</v>
      </c>
      <c r="B27" s="88"/>
      <c r="C27" s="88">
        <f t="shared" ref="C27" si="10">SUM(C28:C32)</f>
        <v>781404.5625</v>
      </c>
      <c r="D27" s="88">
        <f t="shared" ref="D27:Q27" si="11">SUM(D28:D32)</f>
        <v>791577.54166666674</v>
      </c>
      <c r="E27" s="88">
        <f t="shared" si="11"/>
        <v>795288.41666666651</v>
      </c>
      <c r="F27" s="88">
        <f t="shared" si="11"/>
        <v>795801.25</v>
      </c>
      <c r="G27" s="88">
        <f t="shared" si="11"/>
        <v>623081.95833333326</v>
      </c>
      <c r="H27" s="88">
        <f t="shared" si="11"/>
        <v>973435.45833333326</v>
      </c>
      <c r="I27" s="88">
        <f t="shared" si="11"/>
        <v>845929.16666666651</v>
      </c>
      <c r="J27" s="88">
        <f t="shared" si="11"/>
        <v>1081179.1041666665</v>
      </c>
      <c r="K27" s="88">
        <f t="shared" si="11"/>
        <v>797562.68749999977</v>
      </c>
      <c r="L27" s="88">
        <f t="shared" si="11"/>
        <v>942913.52083333302</v>
      </c>
      <c r="M27" s="88">
        <f t="shared" si="11"/>
        <v>696483.02083333279</v>
      </c>
      <c r="N27" s="88">
        <f t="shared" si="11"/>
        <v>819771.83333333302</v>
      </c>
      <c r="O27" s="88">
        <f t="shared" si="11"/>
        <v>823345.52083333302</v>
      </c>
      <c r="P27" s="88">
        <f t="shared" si="11"/>
        <v>893972.33333333279</v>
      </c>
      <c r="Q27" s="88">
        <f t="shared" si="11"/>
        <v>1024287.5833333328</v>
      </c>
    </row>
    <row r="28" spans="1:17" ht="12" customHeight="1" x14ac:dyDescent="0.25">
      <c r="A28" s="87" t="s">
        <v>58</v>
      </c>
      <c r="B28" s="86"/>
      <c r="C28" s="86">
        <v>0</v>
      </c>
      <c r="D28" s="86">
        <v>0</v>
      </c>
      <c r="E28" s="86">
        <v>0</v>
      </c>
      <c r="F28" s="86">
        <v>0</v>
      </c>
      <c r="G28" s="86">
        <v>0</v>
      </c>
      <c r="H28" s="86">
        <v>0</v>
      </c>
      <c r="I28" s="86">
        <v>0</v>
      </c>
      <c r="J28" s="86">
        <v>0</v>
      </c>
      <c r="K28" s="86">
        <v>0</v>
      </c>
      <c r="L28" s="86">
        <v>0</v>
      </c>
      <c r="M28" s="86">
        <v>0</v>
      </c>
      <c r="N28" s="86">
        <v>0</v>
      </c>
      <c r="O28" s="86">
        <v>0</v>
      </c>
      <c r="P28" s="86">
        <v>0</v>
      </c>
      <c r="Q28" s="86">
        <v>0</v>
      </c>
    </row>
    <row r="29" spans="1:17" s="28" customFormat="1" ht="12" customHeight="1" x14ac:dyDescent="0.25">
      <c r="A29" s="87" t="s">
        <v>84</v>
      </c>
      <c r="B29" s="86"/>
      <c r="C29" s="86">
        <v>5833.3932643300195</v>
      </c>
      <c r="D29" s="86">
        <v>5417.4413772574153</v>
      </c>
      <c r="E29" s="86">
        <v>5726.6173876731955</v>
      </c>
      <c r="F29" s="86">
        <v>2163.0920857817482</v>
      </c>
      <c r="G29" s="86">
        <v>7500.6551929176694</v>
      </c>
      <c r="H29" s="86">
        <v>15043.64133722706</v>
      </c>
      <c r="I29" s="86">
        <v>19598.483328024478</v>
      </c>
      <c r="J29" s="86">
        <v>7772.9295266884646</v>
      </c>
      <c r="K29" s="86">
        <v>6731.8530347000024</v>
      </c>
      <c r="L29" s="86">
        <v>7017.4289673959011</v>
      </c>
      <c r="M29" s="86">
        <v>9571.4593753772424</v>
      </c>
      <c r="N29" s="86">
        <v>0</v>
      </c>
      <c r="O29" s="86">
        <v>4763.1106127613339</v>
      </c>
      <c r="P29" s="86">
        <v>0</v>
      </c>
      <c r="Q29" s="86">
        <v>5684.6182474597535</v>
      </c>
    </row>
    <row r="30" spans="1:17" ht="12" customHeight="1" x14ac:dyDescent="0.25">
      <c r="A30" s="87" t="s">
        <v>109</v>
      </c>
      <c r="B30" s="86"/>
      <c r="C30" s="86">
        <v>194709.90462256485</v>
      </c>
      <c r="D30" s="86">
        <v>288371.41589537484</v>
      </c>
      <c r="E30" s="86">
        <v>197674.31466978599</v>
      </c>
      <c r="F30" s="86">
        <v>378898.53928110987</v>
      </c>
      <c r="G30" s="86">
        <v>209115.29838329909</v>
      </c>
      <c r="H30" s="86">
        <v>395562.72360841359</v>
      </c>
      <c r="I30" s="86">
        <v>114246.38770519578</v>
      </c>
      <c r="J30" s="86">
        <v>380878.23233418487</v>
      </c>
      <c r="K30" s="86">
        <v>292391.67731099459</v>
      </c>
      <c r="L30" s="86">
        <v>0</v>
      </c>
      <c r="M30" s="86">
        <v>224968.85034896361</v>
      </c>
      <c r="N30" s="86">
        <v>368328.77188514633</v>
      </c>
      <c r="O30" s="86">
        <v>67439.96517802123</v>
      </c>
      <c r="P30" s="86">
        <v>0</v>
      </c>
      <c r="Q30" s="86">
        <v>233054.39766248947</v>
      </c>
    </row>
    <row r="31" spans="1:17" ht="12" customHeight="1" x14ac:dyDescent="0.25">
      <c r="A31" s="87" t="s">
        <v>55</v>
      </c>
      <c r="B31" s="86"/>
      <c r="C31" s="86">
        <v>0</v>
      </c>
      <c r="D31" s="86">
        <v>0</v>
      </c>
      <c r="E31" s="86">
        <v>0</v>
      </c>
      <c r="F31" s="86">
        <v>0</v>
      </c>
      <c r="G31" s="86">
        <v>0</v>
      </c>
      <c r="H31" s="86">
        <v>0</v>
      </c>
      <c r="I31" s="86">
        <v>0</v>
      </c>
      <c r="J31" s="86">
        <v>0</v>
      </c>
      <c r="K31" s="86">
        <v>0</v>
      </c>
      <c r="L31" s="86">
        <v>0</v>
      </c>
      <c r="M31" s="86">
        <v>0</v>
      </c>
      <c r="N31" s="86">
        <v>0</v>
      </c>
      <c r="O31" s="86">
        <v>0</v>
      </c>
      <c r="P31" s="86">
        <v>0</v>
      </c>
      <c r="Q31" s="86">
        <v>0</v>
      </c>
    </row>
    <row r="32" spans="1:17" ht="12" customHeight="1" x14ac:dyDescent="0.25">
      <c r="A32" s="49" t="s">
        <v>60</v>
      </c>
      <c r="B32" s="85"/>
      <c r="C32" s="85">
        <v>580861.2646131051</v>
      </c>
      <c r="D32" s="85">
        <v>497788.68439403444</v>
      </c>
      <c r="E32" s="85">
        <v>591887.48460920737</v>
      </c>
      <c r="F32" s="85">
        <v>414739.61863310839</v>
      </c>
      <c r="G32" s="85">
        <v>406466.00475711643</v>
      </c>
      <c r="H32" s="85">
        <v>562829.09338769258</v>
      </c>
      <c r="I32" s="85">
        <v>712084.29563344619</v>
      </c>
      <c r="J32" s="85">
        <v>692527.94230579317</v>
      </c>
      <c r="K32" s="85">
        <v>498439.15715430526</v>
      </c>
      <c r="L32" s="85">
        <v>935896.09186593711</v>
      </c>
      <c r="M32" s="85">
        <v>461942.71110899199</v>
      </c>
      <c r="N32" s="85">
        <v>451443.06144818675</v>
      </c>
      <c r="O32" s="85">
        <v>751142.44504255045</v>
      </c>
      <c r="P32" s="85">
        <v>893972.33333333279</v>
      </c>
      <c r="Q32" s="85">
        <v>785548.56742338359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2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236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118</v>
      </c>
      <c r="B3" s="100"/>
      <c r="C3" s="100">
        <f t="shared" ref="C3" si="0">SUM(C4,C15,C17,C27)</f>
        <v>1082.879412728144</v>
      </c>
      <c r="D3" s="100">
        <f t="shared" ref="D3:Q3" si="1">SUM(D4,D15,D17,D27)</f>
        <v>1080.7642925675643</v>
      </c>
      <c r="E3" s="100">
        <f t="shared" si="1"/>
        <v>1142.8049388513496</v>
      </c>
      <c r="F3" s="100">
        <f t="shared" si="1"/>
        <v>1204.2773680405639</v>
      </c>
      <c r="G3" s="100">
        <f t="shared" si="1"/>
        <v>895.53868980396089</v>
      </c>
      <c r="H3" s="100">
        <f t="shared" si="1"/>
        <v>1337.1816223066523</v>
      </c>
      <c r="I3" s="100">
        <f t="shared" si="1"/>
        <v>1070.3266754333881</v>
      </c>
      <c r="J3" s="100">
        <f t="shared" si="1"/>
        <v>1464.4868621166795</v>
      </c>
      <c r="K3" s="100">
        <f t="shared" si="1"/>
        <v>1079.8305865594007</v>
      </c>
      <c r="L3" s="100">
        <f t="shared" si="1"/>
        <v>1293.0646782433093</v>
      </c>
      <c r="M3" s="100">
        <f t="shared" si="1"/>
        <v>732.31241578360823</v>
      </c>
      <c r="N3" s="100">
        <f t="shared" si="1"/>
        <v>1008.8456474351708</v>
      </c>
      <c r="O3" s="100">
        <f t="shared" si="1"/>
        <v>1057.0594844237266</v>
      </c>
      <c r="P3" s="100">
        <f t="shared" si="1"/>
        <v>856.00278919975028</v>
      </c>
      <c r="Q3" s="100">
        <f t="shared" si="1"/>
        <v>1045.5572284758814</v>
      </c>
    </row>
    <row r="4" spans="1:17" ht="12.95" customHeight="1" x14ac:dyDescent="0.25">
      <c r="A4" s="89" t="s">
        <v>65</v>
      </c>
      <c r="B4" s="96"/>
      <c r="C4" s="96">
        <f t="shared" ref="C4" si="2">SUM(C5:C14)</f>
        <v>853.95483091855363</v>
      </c>
      <c r="D4" s="96">
        <f t="shared" ref="D4:Q4" si="3">SUM(D5:D14)</f>
        <v>845.90779924908793</v>
      </c>
      <c r="E4" s="96">
        <f t="shared" si="3"/>
        <v>901.05589649358376</v>
      </c>
      <c r="F4" s="96">
        <f t="shared" si="3"/>
        <v>957.46827726823369</v>
      </c>
      <c r="G4" s="96">
        <f t="shared" si="3"/>
        <v>714.70148425697414</v>
      </c>
      <c r="H4" s="96">
        <f t="shared" si="3"/>
        <v>1050.1569133192488</v>
      </c>
      <c r="I4" s="96">
        <f t="shared" si="3"/>
        <v>836.00202823459915</v>
      </c>
      <c r="J4" s="96">
        <f t="shared" si="3"/>
        <v>1144.5948599439691</v>
      </c>
      <c r="K4" s="96">
        <f t="shared" si="3"/>
        <v>846.07970587483408</v>
      </c>
      <c r="L4" s="96">
        <f t="shared" si="3"/>
        <v>1014.2354322695003</v>
      </c>
      <c r="M4" s="96">
        <f t="shared" si="3"/>
        <v>547.60090354279544</v>
      </c>
      <c r="N4" s="96">
        <f t="shared" si="3"/>
        <v>742.84814826418096</v>
      </c>
      <c r="O4" s="96">
        <f t="shared" si="3"/>
        <v>777.62767728440349</v>
      </c>
      <c r="P4" s="96">
        <f t="shared" si="3"/>
        <v>604.35175695762234</v>
      </c>
      <c r="Q4" s="96">
        <f t="shared" si="3"/>
        <v>730.64010944928987</v>
      </c>
    </row>
    <row r="5" spans="1:17" ht="12" customHeight="1" x14ac:dyDescent="0.25">
      <c r="A5" s="87" t="s">
        <v>58</v>
      </c>
      <c r="B5" s="95"/>
      <c r="C5" s="95">
        <v>0</v>
      </c>
      <c r="D5" s="95">
        <v>0</v>
      </c>
      <c r="E5" s="95">
        <v>11.974882145264134</v>
      </c>
      <c r="F5" s="95">
        <v>3.9269891737292815</v>
      </c>
      <c r="G5" s="95">
        <v>10.421165503504001</v>
      </c>
      <c r="H5" s="95">
        <v>17.803644788020986</v>
      </c>
      <c r="I5" s="95">
        <v>16.259993680639507</v>
      </c>
      <c r="J5" s="95">
        <v>16.19486732379654</v>
      </c>
      <c r="K5" s="95">
        <v>0</v>
      </c>
      <c r="L5" s="95">
        <v>16.640000567911208</v>
      </c>
      <c r="M5" s="95">
        <v>0</v>
      </c>
      <c r="N5" s="95">
        <v>0</v>
      </c>
      <c r="O5" s="95">
        <v>0</v>
      </c>
      <c r="P5" s="95">
        <v>0</v>
      </c>
      <c r="Q5" s="95">
        <v>0</v>
      </c>
    </row>
    <row r="6" spans="1:17" ht="12" customHeight="1" x14ac:dyDescent="0.25">
      <c r="A6" s="87" t="s">
        <v>84</v>
      </c>
      <c r="B6" s="95"/>
      <c r="C6" s="95">
        <v>6.3196921815634255</v>
      </c>
      <c r="D6" s="95">
        <v>5.9790302849411923</v>
      </c>
      <c r="E6" s="95">
        <v>6.4258198689039832</v>
      </c>
      <c r="F6" s="95">
        <v>2.5569262898419383</v>
      </c>
      <c r="G6" s="95">
        <v>8.6930452116308405</v>
      </c>
      <c r="H6" s="95">
        <v>16.5547464719013</v>
      </c>
      <c r="I6" s="95">
        <v>19.473116306464782</v>
      </c>
      <c r="J6" s="95">
        <v>7.9427949915321436</v>
      </c>
      <c r="K6" s="95">
        <v>6.8302794093834365</v>
      </c>
      <c r="L6" s="95">
        <v>7.1663696258177083</v>
      </c>
      <c r="M6" s="95">
        <v>8.1367208921061156</v>
      </c>
      <c r="N6" s="95">
        <v>0</v>
      </c>
      <c r="O6" s="95">
        <v>4.2434781688663676</v>
      </c>
      <c r="P6" s="95">
        <v>5.8853975600251029</v>
      </c>
      <c r="Q6" s="95">
        <v>4.5722401841357714</v>
      </c>
    </row>
    <row r="7" spans="1:17" ht="12" customHeight="1" x14ac:dyDescent="0.25">
      <c r="A7" s="87" t="s">
        <v>110</v>
      </c>
      <c r="B7" s="95"/>
      <c r="C7" s="95">
        <v>194.88636422521918</v>
      </c>
      <c r="D7" s="95">
        <v>172.23832116157982</v>
      </c>
      <c r="E7" s="95">
        <v>174.06222261729036</v>
      </c>
      <c r="F7" s="95">
        <v>192.38792409548577</v>
      </c>
      <c r="G7" s="95">
        <v>156.13179282383899</v>
      </c>
      <c r="H7" s="95">
        <v>114.65667139523963</v>
      </c>
      <c r="I7" s="95">
        <v>149.72283059310431</v>
      </c>
      <c r="J7" s="95">
        <v>223.84457397446181</v>
      </c>
      <c r="K7" s="95">
        <v>157.00634255784351</v>
      </c>
      <c r="L7" s="95">
        <v>170.28376420323698</v>
      </c>
      <c r="M7" s="95">
        <v>130.2029028914676</v>
      </c>
      <c r="N7" s="95">
        <v>70.890841575411812</v>
      </c>
      <c r="O7" s="95">
        <v>242.54143923126907</v>
      </c>
      <c r="P7" s="95">
        <v>231.1284575487629</v>
      </c>
      <c r="Q7" s="95">
        <v>178.23162647212544</v>
      </c>
    </row>
    <row r="8" spans="1:17" ht="12" customHeight="1" x14ac:dyDescent="0.25">
      <c r="A8" s="87" t="s">
        <v>109</v>
      </c>
      <c r="B8" s="95"/>
      <c r="C8" s="95">
        <v>342.65182760265691</v>
      </c>
      <c r="D8" s="95">
        <v>313.42688141008659</v>
      </c>
      <c r="E8" s="95">
        <v>418.4236819197863</v>
      </c>
      <c r="F8" s="95">
        <v>455.15308556554436</v>
      </c>
      <c r="G8" s="95">
        <v>269.27325767961304</v>
      </c>
      <c r="H8" s="95">
        <v>599.05060382604222</v>
      </c>
      <c r="I8" s="95">
        <v>108.55725321738069</v>
      </c>
      <c r="J8" s="95">
        <v>588.51738548551953</v>
      </c>
      <c r="K8" s="95">
        <v>359.32633197847713</v>
      </c>
      <c r="L8" s="95">
        <v>0</v>
      </c>
      <c r="M8" s="95">
        <v>171.99926428727036</v>
      </c>
      <c r="N8" s="95">
        <v>317.33926141930124</v>
      </c>
      <c r="O8" s="95">
        <v>61.75107571053163</v>
      </c>
      <c r="P8" s="95">
        <v>0</v>
      </c>
      <c r="Q8" s="95">
        <v>170.95540430208663</v>
      </c>
    </row>
    <row r="9" spans="1:17" ht="12" customHeight="1" x14ac:dyDescent="0.25">
      <c r="A9" s="87" t="s">
        <v>55</v>
      </c>
      <c r="B9" s="95"/>
      <c r="C9" s="95">
        <v>58.341138247819281</v>
      </c>
      <c r="D9" s="95">
        <v>148.58122641887863</v>
      </c>
      <c r="E9" s="95">
        <v>171.08221306227412</v>
      </c>
      <c r="F9" s="95">
        <v>162.33274439845437</v>
      </c>
      <c r="G9" s="95">
        <v>126.01125666686173</v>
      </c>
      <c r="H9" s="95">
        <v>106.25719281703967</v>
      </c>
      <c r="I9" s="95">
        <v>326.72055006525756</v>
      </c>
      <c r="J9" s="95">
        <v>193.8190024751859</v>
      </c>
      <c r="K9" s="95">
        <v>253.91069480356722</v>
      </c>
      <c r="L9" s="95">
        <v>561.56019898956845</v>
      </c>
      <c r="M9" s="95">
        <v>135.27667727165601</v>
      </c>
      <c r="N9" s="95">
        <v>267.75200243948814</v>
      </c>
      <c r="O9" s="95">
        <v>358.73899905198118</v>
      </c>
      <c r="P9" s="95">
        <v>187.7074562677102</v>
      </c>
      <c r="Q9" s="95">
        <v>234.88036685487842</v>
      </c>
    </row>
    <row r="10" spans="1:17" ht="12" customHeight="1" x14ac:dyDescent="0.25">
      <c r="A10" s="87" t="s">
        <v>79</v>
      </c>
      <c r="B10" s="95"/>
      <c r="C10" s="95">
        <v>2.1996422539206861</v>
      </c>
      <c r="D10" s="95">
        <v>2.9598373526421478</v>
      </c>
      <c r="E10" s="95">
        <v>3.039489338735891</v>
      </c>
      <c r="F10" s="95">
        <v>1.703524146531554</v>
      </c>
      <c r="G10" s="95">
        <v>0</v>
      </c>
      <c r="H10" s="95">
        <v>0.38435220290978722</v>
      </c>
      <c r="I10" s="95">
        <v>0.6593291889183267</v>
      </c>
      <c r="J10" s="95">
        <v>1.45494147984894E-2</v>
      </c>
      <c r="K10" s="95">
        <v>1.8511697012841388E-2</v>
      </c>
      <c r="L10" s="95">
        <v>1.4364355447766987E-2</v>
      </c>
      <c r="M10" s="95">
        <v>2.3127234694261389</v>
      </c>
      <c r="N10" s="95">
        <v>4.452246368803113E-2</v>
      </c>
      <c r="O10" s="95">
        <v>5.3285169015214483E-2</v>
      </c>
      <c r="P10" s="95">
        <v>1.0296109893590171</v>
      </c>
      <c r="Q10" s="95">
        <v>0</v>
      </c>
    </row>
    <row r="11" spans="1:17" ht="12" customHeight="1" x14ac:dyDescent="0.25">
      <c r="A11" s="87" t="s">
        <v>61</v>
      </c>
      <c r="B11" s="95"/>
      <c r="C11" s="95">
        <v>139.08777398362867</v>
      </c>
      <c r="D11" s="95">
        <v>110.18355963885315</v>
      </c>
      <c r="E11" s="95">
        <v>0</v>
      </c>
      <c r="F11" s="95">
        <v>24.18729535555293</v>
      </c>
      <c r="G11" s="95">
        <v>68.420048604903982</v>
      </c>
      <c r="H11" s="95">
        <v>43.605481822022952</v>
      </c>
      <c r="I11" s="95">
        <v>110.26333488076776</v>
      </c>
      <c r="J11" s="95">
        <v>0</v>
      </c>
      <c r="K11" s="95">
        <v>0</v>
      </c>
      <c r="L11" s="95">
        <v>166.48445223263101</v>
      </c>
      <c r="M11" s="95">
        <v>51.640101198475932</v>
      </c>
      <c r="N11" s="95">
        <v>0</v>
      </c>
      <c r="O11" s="95">
        <v>0</v>
      </c>
      <c r="P11" s="95">
        <v>102.52980885241585</v>
      </c>
      <c r="Q11" s="95">
        <v>31.997886499334719</v>
      </c>
    </row>
    <row r="12" spans="1:17" ht="12" customHeight="1" x14ac:dyDescent="0.25">
      <c r="A12" s="87" t="s">
        <v>115</v>
      </c>
      <c r="B12" s="95"/>
      <c r="C12" s="95">
        <v>13.511242102337468</v>
      </c>
      <c r="D12" s="95">
        <v>12.504022739111015</v>
      </c>
      <c r="E12" s="95">
        <v>18.639425325362005</v>
      </c>
      <c r="F12" s="95">
        <v>10.013273243098736</v>
      </c>
      <c r="G12" s="95">
        <v>7.0831082780579155</v>
      </c>
      <c r="H12" s="95">
        <v>17.866157567308516</v>
      </c>
      <c r="I12" s="95">
        <v>7.9330804776840074</v>
      </c>
      <c r="J12" s="95">
        <v>15.761325978797149</v>
      </c>
      <c r="K12" s="95">
        <v>6.5508868841041838</v>
      </c>
      <c r="L12" s="95">
        <v>16.381911144982436</v>
      </c>
      <c r="M12" s="95">
        <v>8.4430592771172321</v>
      </c>
      <c r="N12" s="95">
        <v>16.796692259271261</v>
      </c>
      <c r="O12" s="95">
        <v>30.735871895907643</v>
      </c>
      <c r="P12" s="95">
        <v>19.508119216315354</v>
      </c>
      <c r="Q12" s="95">
        <v>32.320463799779851</v>
      </c>
    </row>
    <row r="13" spans="1:17" ht="12" customHeight="1" x14ac:dyDescent="0.25">
      <c r="A13" s="51" t="s">
        <v>114</v>
      </c>
      <c r="B13" s="22"/>
      <c r="C13" s="22">
        <v>89.251114327391591</v>
      </c>
      <c r="D13" s="22">
        <v>72.051062096397473</v>
      </c>
      <c r="E13" s="22">
        <v>85.088273530658626</v>
      </c>
      <c r="F13" s="22">
        <v>92.935443830695476</v>
      </c>
      <c r="G13" s="22">
        <v>63.266502228811063</v>
      </c>
      <c r="H13" s="22">
        <v>123.08558887347677</v>
      </c>
      <c r="I13" s="22">
        <v>90.665899253409478</v>
      </c>
      <c r="J13" s="22">
        <v>82.166435740743097</v>
      </c>
      <c r="K13" s="22">
        <v>54.370333717545059</v>
      </c>
      <c r="L13" s="22">
        <v>65.538860904781615</v>
      </c>
      <c r="M13" s="22">
        <v>35.069867950670783</v>
      </c>
      <c r="N13" s="22">
        <v>55.951162177592927</v>
      </c>
      <c r="O13" s="22">
        <v>63.403435992960695</v>
      </c>
      <c r="P13" s="22">
        <v>50.089166531213735</v>
      </c>
      <c r="Q13" s="22">
        <v>64.994452509849296</v>
      </c>
    </row>
    <row r="14" spans="1:17" ht="12" customHeight="1" x14ac:dyDescent="0.25">
      <c r="A14" s="99" t="s">
        <v>117</v>
      </c>
      <c r="B14" s="98"/>
      <c r="C14" s="98">
        <v>7.70603599401624</v>
      </c>
      <c r="D14" s="98">
        <v>7.9838581465979335</v>
      </c>
      <c r="E14" s="98">
        <v>12.319888685308387</v>
      </c>
      <c r="F14" s="98">
        <v>12.271071169299216</v>
      </c>
      <c r="G14" s="98">
        <v>5.4013072597526168</v>
      </c>
      <c r="H14" s="98">
        <v>10.892473555287024</v>
      </c>
      <c r="I14" s="98">
        <v>5.7466405709726081</v>
      </c>
      <c r="J14" s="98">
        <v>16.333924559134505</v>
      </c>
      <c r="K14" s="98">
        <v>8.066324826900642</v>
      </c>
      <c r="L14" s="98">
        <v>10.165510245123025</v>
      </c>
      <c r="M14" s="98">
        <v>4.5195863046052667</v>
      </c>
      <c r="N14" s="98">
        <v>14.073665929427586</v>
      </c>
      <c r="O14" s="98">
        <v>16.160092063871762</v>
      </c>
      <c r="P14" s="98">
        <v>6.4737399918201524</v>
      </c>
      <c r="Q14" s="98">
        <v>12.687668827099678</v>
      </c>
    </row>
    <row r="15" spans="1:17" ht="12.95" customHeight="1" x14ac:dyDescent="0.25">
      <c r="A15" s="89" t="s">
        <v>112</v>
      </c>
      <c r="B15" s="96"/>
      <c r="C15" s="96">
        <f t="shared" ref="C15:Q15" si="4">C16</f>
        <v>2.1722196100552877</v>
      </c>
      <c r="D15" s="96">
        <f t="shared" si="4"/>
        <v>2.3537404903367967</v>
      </c>
      <c r="E15" s="96">
        <f t="shared" si="4"/>
        <v>1.8526491215755132</v>
      </c>
      <c r="F15" s="96">
        <f t="shared" si="4"/>
        <v>1.8985899765268921</v>
      </c>
      <c r="G15" s="96">
        <f t="shared" si="4"/>
        <v>1.6751305536136343</v>
      </c>
      <c r="H15" s="96">
        <f t="shared" si="4"/>
        <v>2.3272168014903056</v>
      </c>
      <c r="I15" s="96">
        <f t="shared" si="4"/>
        <v>1.9844968478972478</v>
      </c>
      <c r="J15" s="96">
        <f t="shared" si="4"/>
        <v>3.8028386597921076</v>
      </c>
      <c r="K15" s="96">
        <f t="shared" si="4"/>
        <v>2.478940813584082</v>
      </c>
      <c r="L15" s="96">
        <f t="shared" si="4"/>
        <v>2.9491594995628381</v>
      </c>
      <c r="M15" s="96">
        <f t="shared" si="4"/>
        <v>2.0899275161144049</v>
      </c>
      <c r="N15" s="96">
        <f t="shared" si="4"/>
        <v>2.7892810525408316</v>
      </c>
      <c r="O15" s="96">
        <f t="shared" si="4"/>
        <v>5.031079002853569</v>
      </c>
      <c r="P15" s="96">
        <f t="shared" si="4"/>
        <v>3.1372083121850505</v>
      </c>
      <c r="Q15" s="96">
        <f t="shared" si="4"/>
        <v>6.0045966181971995</v>
      </c>
    </row>
    <row r="16" spans="1:17" ht="12" customHeight="1" x14ac:dyDescent="0.25">
      <c r="A16" s="87" t="s">
        <v>111</v>
      </c>
      <c r="B16" s="97"/>
      <c r="C16" s="97">
        <v>2.1722196100552877</v>
      </c>
      <c r="D16" s="97">
        <v>2.3537404903367967</v>
      </c>
      <c r="E16" s="97">
        <v>1.8526491215755132</v>
      </c>
      <c r="F16" s="97">
        <v>1.8985899765268921</v>
      </c>
      <c r="G16" s="97">
        <v>1.6751305536136343</v>
      </c>
      <c r="H16" s="97">
        <v>2.3272168014903056</v>
      </c>
      <c r="I16" s="97">
        <v>1.9844968478972478</v>
      </c>
      <c r="J16" s="97">
        <v>3.8028386597921076</v>
      </c>
      <c r="K16" s="97">
        <v>2.478940813584082</v>
      </c>
      <c r="L16" s="97">
        <v>2.9491594995628381</v>
      </c>
      <c r="M16" s="97">
        <v>2.0899275161144049</v>
      </c>
      <c r="N16" s="97">
        <v>2.7892810525408316</v>
      </c>
      <c r="O16" s="97">
        <v>5.031079002853569</v>
      </c>
      <c r="P16" s="97">
        <v>3.1372083121850505</v>
      </c>
      <c r="Q16" s="97">
        <v>6.0045966181971995</v>
      </c>
    </row>
    <row r="17" spans="1:17" ht="12.95" customHeight="1" x14ac:dyDescent="0.25">
      <c r="A17" s="89" t="s">
        <v>63</v>
      </c>
      <c r="B17" s="96"/>
      <c r="C17" s="96">
        <f t="shared" ref="C17" si="5">SUM(C18:C26)</f>
        <v>151.51465906617915</v>
      </c>
      <c r="D17" s="96">
        <f t="shared" ref="D17:Q17" si="6">SUM(D18:D26)</f>
        <v>151.77780473405701</v>
      </c>
      <c r="E17" s="96">
        <f t="shared" si="6"/>
        <v>159.68318736538626</v>
      </c>
      <c r="F17" s="96">
        <f t="shared" si="6"/>
        <v>158.64530842426367</v>
      </c>
      <c r="G17" s="96">
        <f t="shared" si="6"/>
        <v>116.49528176757266</v>
      </c>
      <c r="H17" s="96">
        <f t="shared" si="6"/>
        <v>182.065191959603</v>
      </c>
      <c r="I17" s="96">
        <f t="shared" si="6"/>
        <v>153.06478835577269</v>
      </c>
      <c r="J17" s="96">
        <f t="shared" si="6"/>
        <v>202.27481983633527</v>
      </c>
      <c r="K17" s="96">
        <f t="shared" si="6"/>
        <v>147.77384332313494</v>
      </c>
      <c r="L17" s="96">
        <f t="shared" si="6"/>
        <v>182.93545171583969</v>
      </c>
      <c r="M17" s="96">
        <f t="shared" si="6"/>
        <v>114.09184388227116</v>
      </c>
      <c r="N17" s="96">
        <f t="shared" si="6"/>
        <v>170.20728604140112</v>
      </c>
      <c r="O17" s="96">
        <f t="shared" si="6"/>
        <v>182.86465382324192</v>
      </c>
      <c r="P17" s="96">
        <f t="shared" si="6"/>
        <v>165.39557354228813</v>
      </c>
      <c r="Q17" s="96">
        <f t="shared" si="6"/>
        <v>201.31079347592581</v>
      </c>
    </row>
    <row r="18" spans="1:17" ht="12" customHeight="1" x14ac:dyDescent="0.25">
      <c r="A18" s="87" t="s">
        <v>58</v>
      </c>
      <c r="B18" s="95"/>
      <c r="C18" s="95">
        <v>0</v>
      </c>
      <c r="D18" s="95">
        <v>0</v>
      </c>
      <c r="E18" s="95">
        <v>0.57039246516500186</v>
      </c>
      <c r="F18" s="95">
        <v>0.74179685864204403</v>
      </c>
      <c r="G18" s="95">
        <v>0.40826642964229437</v>
      </c>
      <c r="H18" s="95">
        <v>1.2541616219902372</v>
      </c>
      <c r="I18" s="95">
        <v>1.690282974018873</v>
      </c>
      <c r="J18" s="95">
        <v>0.30052525610535713</v>
      </c>
      <c r="K18" s="95">
        <v>0</v>
      </c>
      <c r="L18" s="95">
        <v>0.55710863115013742</v>
      </c>
      <c r="M18" s="95">
        <v>0</v>
      </c>
      <c r="N18" s="95">
        <v>0</v>
      </c>
      <c r="O18" s="95">
        <v>0</v>
      </c>
      <c r="P18" s="95">
        <v>0</v>
      </c>
      <c r="Q18" s="95">
        <v>0</v>
      </c>
    </row>
    <row r="19" spans="1:17" s="28" customFormat="1" ht="12" customHeight="1" x14ac:dyDescent="0.25">
      <c r="A19" s="87" t="s">
        <v>84</v>
      </c>
      <c r="B19" s="95"/>
      <c r="C19" s="95">
        <v>1.2092881919124754</v>
      </c>
      <c r="D19" s="95">
        <v>1.1031702852183869</v>
      </c>
      <c r="E19" s="95">
        <v>1.1600815817776808</v>
      </c>
      <c r="F19" s="95">
        <v>0.43863180213811565</v>
      </c>
      <c r="G19" s="95">
        <v>1.4997874680515917</v>
      </c>
      <c r="H19" s="95">
        <v>2.9386028089611207</v>
      </c>
      <c r="I19" s="95">
        <v>3.8108387391706442</v>
      </c>
      <c r="J19" s="95">
        <v>1.4614655767311528</v>
      </c>
      <c r="K19" s="95">
        <v>1.2633147534398823</v>
      </c>
      <c r="L19" s="95">
        <v>1.3262791415520809</v>
      </c>
      <c r="M19" s="95">
        <v>0</v>
      </c>
      <c r="N19" s="95">
        <v>0</v>
      </c>
      <c r="O19" s="95">
        <v>0.95254854978569303</v>
      </c>
      <c r="P19" s="95">
        <v>0</v>
      </c>
      <c r="Q19" s="95">
        <v>0</v>
      </c>
    </row>
    <row r="20" spans="1:17" ht="12" customHeight="1" x14ac:dyDescent="0.25">
      <c r="A20" s="87" t="s">
        <v>110</v>
      </c>
      <c r="B20" s="95"/>
      <c r="C20" s="95">
        <v>32.261626671385443</v>
      </c>
      <c r="D20" s="95">
        <v>17.344440395710023</v>
      </c>
      <c r="E20" s="95">
        <v>18.21840124953108</v>
      </c>
      <c r="F20" s="95">
        <v>17.686255250708772</v>
      </c>
      <c r="G20" s="95">
        <v>16.278631803195438</v>
      </c>
      <c r="H20" s="95">
        <v>10.223467804409738</v>
      </c>
      <c r="I20" s="95">
        <v>8.3389102105539621</v>
      </c>
      <c r="J20" s="95">
        <v>32.003603501391112</v>
      </c>
      <c r="K20" s="95">
        <v>17.022244433118164</v>
      </c>
      <c r="L20" s="95">
        <v>25.778066688923388</v>
      </c>
      <c r="M20" s="95">
        <v>25.386216372180378</v>
      </c>
      <c r="N20" s="95">
        <v>15.50638750336501</v>
      </c>
      <c r="O20" s="95">
        <v>29.364822647080437</v>
      </c>
      <c r="P20" s="95">
        <v>29.840774287326052</v>
      </c>
      <c r="Q20" s="95">
        <v>22.159424153407024</v>
      </c>
    </row>
    <row r="21" spans="1:17" ht="12" customHeight="1" x14ac:dyDescent="0.25">
      <c r="A21" s="87" t="s">
        <v>109</v>
      </c>
      <c r="B21" s="95"/>
      <c r="C21" s="95">
        <v>32.341537091522042</v>
      </c>
      <c r="D21" s="95">
        <v>57.922261446119172</v>
      </c>
      <c r="E21" s="95">
        <v>32.297574343449241</v>
      </c>
      <c r="F21" s="95">
        <v>76.361275060228536</v>
      </c>
      <c r="G21" s="95">
        <v>26.4572367189459</v>
      </c>
      <c r="H21" s="95">
        <v>71.494009276254658</v>
      </c>
      <c r="I21" s="95">
        <v>17.681009197936515</v>
      </c>
      <c r="J21" s="95">
        <v>40.883082763558363</v>
      </c>
      <c r="K21" s="95">
        <v>48.767083241969289</v>
      </c>
      <c r="L21" s="95">
        <v>0</v>
      </c>
      <c r="M21" s="95">
        <v>22.815705203156728</v>
      </c>
      <c r="N21" s="95">
        <v>64.649873350313456</v>
      </c>
      <c r="O21" s="95">
        <v>12.919377111732185</v>
      </c>
      <c r="P21" s="95">
        <v>0</v>
      </c>
      <c r="Q21" s="95">
        <v>35.026200767068133</v>
      </c>
    </row>
    <row r="22" spans="1:17" ht="12" customHeight="1" x14ac:dyDescent="0.25">
      <c r="A22" s="87" t="s">
        <v>55</v>
      </c>
      <c r="B22" s="95"/>
      <c r="C22" s="95">
        <v>8.6958734913168136</v>
      </c>
      <c r="D22" s="95">
        <v>8.8499103265823269</v>
      </c>
      <c r="E22" s="95">
        <v>15.820152365384958</v>
      </c>
      <c r="F22" s="95">
        <v>9.5885418474525075</v>
      </c>
      <c r="G22" s="95">
        <v>8.5816185733823449</v>
      </c>
      <c r="H22" s="95">
        <v>11.111381226636</v>
      </c>
      <c r="I22" s="95">
        <v>21.575469361908308</v>
      </c>
      <c r="J22" s="95">
        <v>8.6630970306351056</v>
      </c>
      <c r="K22" s="95">
        <v>18.74153088139056</v>
      </c>
      <c r="L22" s="95">
        <v>60.071966015028906</v>
      </c>
      <c r="M22" s="95">
        <v>14.676666924664715</v>
      </c>
      <c r="N22" s="95">
        <v>22.500056133532382</v>
      </c>
      <c r="O22" s="95">
        <v>30.389461264987755</v>
      </c>
      <c r="P22" s="95">
        <v>13.789667751916287</v>
      </c>
      <c r="Q22" s="95">
        <v>16.408191431532465</v>
      </c>
    </row>
    <row r="23" spans="1:17" ht="12" customHeight="1" x14ac:dyDescent="0.25">
      <c r="A23" s="87" t="s">
        <v>79</v>
      </c>
      <c r="B23" s="95"/>
      <c r="C23" s="95">
        <v>0</v>
      </c>
      <c r="D23" s="95">
        <v>0</v>
      </c>
      <c r="E23" s="95">
        <v>0</v>
      </c>
      <c r="F23" s="95">
        <v>0</v>
      </c>
      <c r="G23" s="95">
        <v>0</v>
      </c>
      <c r="H23" s="95">
        <v>0</v>
      </c>
      <c r="I23" s="95">
        <v>0</v>
      </c>
      <c r="J23" s="95">
        <v>0</v>
      </c>
      <c r="K23" s="95">
        <v>0</v>
      </c>
      <c r="L23" s="95">
        <v>0</v>
      </c>
      <c r="M23" s="95">
        <v>0</v>
      </c>
      <c r="N23" s="95">
        <v>0</v>
      </c>
      <c r="O23" s="95">
        <v>0</v>
      </c>
      <c r="P23" s="95">
        <v>0</v>
      </c>
      <c r="Q23" s="95">
        <v>0</v>
      </c>
    </row>
    <row r="24" spans="1:17" ht="12" customHeight="1" x14ac:dyDescent="0.25">
      <c r="A24" s="87" t="s">
        <v>61</v>
      </c>
      <c r="B24" s="95"/>
      <c r="C24" s="95">
        <v>13.948047534544802</v>
      </c>
      <c r="D24" s="95">
        <v>12.741466551210085</v>
      </c>
      <c r="E24" s="95">
        <v>0</v>
      </c>
      <c r="F24" s="95">
        <v>2.9608403126513712</v>
      </c>
      <c r="G24" s="95">
        <v>8.2920594911536476</v>
      </c>
      <c r="H24" s="95">
        <v>4.2397648462974269</v>
      </c>
      <c r="I24" s="95">
        <v>13.642505956170794</v>
      </c>
      <c r="J24" s="95">
        <v>0</v>
      </c>
      <c r="K24" s="95">
        <v>0</v>
      </c>
      <c r="L24" s="95">
        <v>26.091182358171206</v>
      </c>
      <c r="M24" s="95">
        <v>7.9317182952654441</v>
      </c>
      <c r="N24" s="95">
        <v>0</v>
      </c>
      <c r="O24" s="95">
        <v>0</v>
      </c>
      <c r="P24" s="95">
        <v>18.970948913296116</v>
      </c>
      <c r="Q24" s="95">
        <v>6.6269986113225263</v>
      </c>
    </row>
    <row r="25" spans="1:17" ht="12" customHeight="1" x14ac:dyDescent="0.25">
      <c r="A25" s="51" t="s">
        <v>60</v>
      </c>
      <c r="B25" s="22"/>
      <c r="C25" s="22">
        <v>61.973536374737122</v>
      </c>
      <c r="D25" s="22">
        <v>52.698496696002472</v>
      </c>
      <c r="E25" s="22">
        <v>90.213457055857162</v>
      </c>
      <c r="F25" s="22">
        <v>49.2173556137815</v>
      </c>
      <c r="G25" s="22">
        <v>53.600918146254266</v>
      </c>
      <c r="H25" s="22">
        <v>73.144640317026159</v>
      </c>
      <c r="I25" s="22">
        <v>78.212828609514531</v>
      </c>
      <c r="J25" s="22">
        <v>109.07211016696007</v>
      </c>
      <c r="K25" s="22">
        <v>53.877099463918036</v>
      </c>
      <c r="L25" s="22">
        <v>62.752865237538948</v>
      </c>
      <c r="M25" s="22">
        <v>31.083474506147546</v>
      </c>
      <c r="N25" s="22">
        <v>62.504483980856968</v>
      </c>
      <c r="O25" s="22">
        <v>104.58530509566664</v>
      </c>
      <c r="P25" s="22">
        <v>94.385549011529235</v>
      </c>
      <c r="Q25" s="22">
        <v>114.53902005285975</v>
      </c>
    </row>
    <row r="26" spans="1:17" ht="12" customHeight="1" x14ac:dyDescent="0.25">
      <c r="A26" s="49" t="s">
        <v>59</v>
      </c>
      <c r="B26" s="18"/>
      <c r="C26" s="18">
        <v>1.0847497107604265</v>
      </c>
      <c r="D26" s="18">
        <v>1.1180590332145286</v>
      </c>
      <c r="E26" s="18">
        <v>1.4031283042211617</v>
      </c>
      <c r="F26" s="18">
        <v>1.6506116786608245</v>
      </c>
      <c r="G26" s="18">
        <v>1.3767631369471707</v>
      </c>
      <c r="H26" s="18">
        <v>7.6591640580276614</v>
      </c>
      <c r="I26" s="18">
        <v>8.1129433064990568</v>
      </c>
      <c r="J26" s="18">
        <v>9.8909355409540982</v>
      </c>
      <c r="K26" s="18">
        <v>8.1025705492990099</v>
      </c>
      <c r="L26" s="18">
        <v>6.3579836434750145</v>
      </c>
      <c r="M26" s="18">
        <v>12.198062580856355</v>
      </c>
      <c r="N26" s="18">
        <v>5.0464850733333275</v>
      </c>
      <c r="O26" s="18">
        <v>4.653139153989212</v>
      </c>
      <c r="P26" s="18">
        <v>8.4086335782204547</v>
      </c>
      <c r="Q26" s="18">
        <v>6.5509584597359165</v>
      </c>
    </row>
    <row r="27" spans="1:17" ht="12.95" customHeight="1" x14ac:dyDescent="0.25">
      <c r="A27" s="89" t="s">
        <v>62</v>
      </c>
      <c r="B27" s="96"/>
      <c r="C27" s="96">
        <f t="shared" ref="C27" si="7">SUM(C28:C32)</f>
        <v>75.237703133355723</v>
      </c>
      <c r="D27" s="96">
        <f t="shared" ref="D27:Q27" si="8">SUM(D28:D32)</f>
        <v>80.724948094082535</v>
      </c>
      <c r="E27" s="96">
        <f t="shared" si="8"/>
        <v>80.213205870804217</v>
      </c>
      <c r="F27" s="96">
        <f t="shared" si="8"/>
        <v>86.265192371539868</v>
      </c>
      <c r="G27" s="96">
        <f t="shared" si="8"/>
        <v>62.666793225800454</v>
      </c>
      <c r="H27" s="96">
        <f t="shared" si="8"/>
        <v>102.63230022631015</v>
      </c>
      <c r="I27" s="96">
        <f t="shared" si="8"/>
        <v>79.275361995119141</v>
      </c>
      <c r="J27" s="96">
        <f t="shared" si="8"/>
        <v>113.81434367658291</v>
      </c>
      <c r="K27" s="96">
        <f t="shared" si="8"/>
        <v>83.498096547847524</v>
      </c>
      <c r="L27" s="96">
        <f t="shared" si="8"/>
        <v>92.944634758406352</v>
      </c>
      <c r="M27" s="96">
        <f t="shared" si="8"/>
        <v>68.529740842427259</v>
      </c>
      <c r="N27" s="96">
        <f t="shared" si="8"/>
        <v>93.000932077047935</v>
      </c>
      <c r="O27" s="96">
        <f t="shared" si="8"/>
        <v>91.536074313227672</v>
      </c>
      <c r="P27" s="96">
        <f t="shared" si="8"/>
        <v>83.11825038765474</v>
      </c>
      <c r="Q27" s="96">
        <f t="shared" si="8"/>
        <v>107.6017289324686</v>
      </c>
    </row>
    <row r="28" spans="1:17" ht="12" customHeight="1" x14ac:dyDescent="0.25">
      <c r="A28" s="87" t="s">
        <v>58</v>
      </c>
      <c r="B28" s="95"/>
      <c r="C28" s="95">
        <v>0</v>
      </c>
      <c r="D28" s="95">
        <v>0</v>
      </c>
      <c r="E28" s="95">
        <v>0</v>
      </c>
      <c r="F28" s="95">
        <v>0</v>
      </c>
      <c r="G28" s="95">
        <v>0</v>
      </c>
      <c r="H28" s="95">
        <v>0</v>
      </c>
      <c r="I28" s="95">
        <v>0</v>
      </c>
      <c r="J28" s="95">
        <v>0</v>
      </c>
      <c r="K28" s="95">
        <v>0</v>
      </c>
      <c r="L28" s="95">
        <v>0</v>
      </c>
      <c r="M28" s="95">
        <v>0</v>
      </c>
      <c r="N28" s="95">
        <v>0</v>
      </c>
      <c r="O28" s="95">
        <v>0</v>
      </c>
      <c r="P28" s="95">
        <v>0</v>
      </c>
      <c r="Q28" s="95">
        <v>0</v>
      </c>
    </row>
    <row r="29" spans="1:17" s="28" customFormat="1" ht="12" customHeight="1" x14ac:dyDescent="0.25">
      <c r="A29" s="87" t="s">
        <v>84</v>
      </c>
      <c r="B29" s="95"/>
      <c r="C29" s="95">
        <v>0.81680254950849307</v>
      </c>
      <c r="D29" s="95">
        <v>0.75869448445478682</v>
      </c>
      <c r="E29" s="95">
        <v>0.79396995217654598</v>
      </c>
      <c r="F29" s="95">
        <v>0.30874948335062635</v>
      </c>
      <c r="G29" s="95">
        <v>1.0556589339590861</v>
      </c>
      <c r="H29" s="95">
        <v>2.1112200736906175</v>
      </c>
      <c r="I29" s="95">
        <v>2.7868143692817826</v>
      </c>
      <c r="J29" s="95">
        <v>1.1071874687647933</v>
      </c>
      <c r="K29" s="95">
        <v>0.94838429028075144</v>
      </c>
      <c r="L29" s="95">
        <v>1.0171456632666831</v>
      </c>
      <c r="M29" s="95">
        <v>1.3001182140947922</v>
      </c>
      <c r="N29" s="95">
        <v>0</v>
      </c>
      <c r="O29" s="95">
        <v>0.67058160377268961</v>
      </c>
      <c r="P29" s="95">
        <v>0</v>
      </c>
      <c r="Q29" s="95">
        <v>0.78751678961068805</v>
      </c>
    </row>
    <row r="30" spans="1:17" ht="12" customHeight="1" x14ac:dyDescent="0.25">
      <c r="A30" s="87" t="s">
        <v>109</v>
      </c>
      <c r="B30" s="95"/>
      <c r="C30" s="95">
        <v>24.949180976583428</v>
      </c>
      <c r="D30" s="95">
        <v>37.141954942577939</v>
      </c>
      <c r="E30" s="95">
        <v>25.574543745929255</v>
      </c>
      <c r="F30" s="95">
        <v>48.906546595880798</v>
      </c>
      <c r="G30" s="95">
        <v>27.004822307975381</v>
      </c>
      <c r="H30" s="95">
        <v>51.071831960231037</v>
      </c>
      <c r="I30" s="95">
        <v>14.69442495665518</v>
      </c>
      <c r="J30" s="95">
        <v>49.001311728764186</v>
      </c>
      <c r="K30" s="95">
        <v>38.010304814994505</v>
      </c>
      <c r="L30" s="95">
        <v>0</v>
      </c>
      <c r="M30" s="95">
        <v>27.905868685636072</v>
      </c>
      <c r="N30" s="95">
        <v>47.384576804796829</v>
      </c>
      <c r="O30" s="95">
        <v>8.6854529840862629</v>
      </c>
      <c r="P30" s="95">
        <v>0</v>
      </c>
      <c r="Q30" s="95">
        <v>29.600710155436797</v>
      </c>
    </row>
    <row r="31" spans="1:17" ht="12" customHeight="1" x14ac:dyDescent="0.25">
      <c r="A31" s="87" t="s">
        <v>55</v>
      </c>
      <c r="B31" s="95"/>
      <c r="C31" s="95">
        <v>0</v>
      </c>
      <c r="D31" s="95">
        <v>0</v>
      </c>
      <c r="E31" s="95">
        <v>0</v>
      </c>
      <c r="F31" s="95">
        <v>0</v>
      </c>
      <c r="G31" s="95">
        <v>0</v>
      </c>
      <c r="H31" s="95">
        <v>0</v>
      </c>
      <c r="I31" s="95">
        <v>0</v>
      </c>
      <c r="J31" s="95">
        <v>0</v>
      </c>
      <c r="K31" s="95">
        <v>0</v>
      </c>
      <c r="L31" s="95">
        <v>0</v>
      </c>
      <c r="M31" s="95">
        <v>0</v>
      </c>
      <c r="N31" s="95">
        <v>0</v>
      </c>
      <c r="O31" s="95">
        <v>0</v>
      </c>
      <c r="P31" s="95">
        <v>0</v>
      </c>
      <c r="Q31" s="95">
        <v>0</v>
      </c>
    </row>
    <row r="32" spans="1:17" ht="12" customHeight="1" x14ac:dyDescent="0.25">
      <c r="A32" s="49" t="s">
        <v>60</v>
      </c>
      <c r="B32" s="18"/>
      <c r="C32" s="18">
        <v>49.4717196072638</v>
      </c>
      <c r="D32" s="18">
        <v>42.82429866704981</v>
      </c>
      <c r="E32" s="18">
        <v>53.844692172698423</v>
      </c>
      <c r="F32" s="18">
        <v>37.049896292308446</v>
      </c>
      <c r="G32" s="18">
        <v>34.606311983865986</v>
      </c>
      <c r="H32" s="18">
        <v>49.449248192388495</v>
      </c>
      <c r="I32" s="18">
        <v>61.794122669182173</v>
      </c>
      <c r="J32" s="18">
        <v>63.70584447905393</v>
      </c>
      <c r="K32" s="18">
        <v>44.539407442572276</v>
      </c>
      <c r="L32" s="18">
        <v>91.927489095139663</v>
      </c>
      <c r="M32" s="18">
        <v>39.323753942696399</v>
      </c>
      <c r="N32" s="18">
        <v>45.616355272251113</v>
      </c>
      <c r="O32" s="18">
        <v>82.180039725368715</v>
      </c>
      <c r="P32" s="18">
        <v>83.11825038765474</v>
      </c>
      <c r="Q32" s="18">
        <v>77.213501987421125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0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237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119</v>
      </c>
      <c r="B3" s="100"/>
      <c r="C3" s="100">
        <f t="shared" ref="C3" si="0">SUM(C4,C15,C17,C27)</f>
        <v>773.70921486004909</v>
      </c>
      <c r="D3" s="100">
        <f t="shared" ref="D3:Q3" si="1">SUM(D4,D15,D17,D27)</f>
        <v>756.70377277940736</v>
      </c>
      <c r="E3" s="100">
        <f t="shared" si="1"/>
        <v>793.5233011602495</v>
      </c>
      <c r="F3" s="100">
        <f t="shared" si="1"/>
        <v>832.576072541955</v>
      </c>
      <c r="G3" s="100">
        <f t="shared" si="1"/>
        <v>630.49639816671606</v>
      </c>
      <c r="H3" s="100">
        <f t="shared" si="1"/>
        <v>958.38820522215246</v>
      </c>
      <c r="I3" s="100">
        <f t="shared" si="1"/>
        <v>755.72895082086279</v>
      </c>
      <c r="J3" s="100">
        <f t="shared" si="1"/>
        <v>1038.8726420802723</v>
      </c>
      <c r="K3" s="100">
        <f t="shared" si="1"/>
        <v>750.19399908569778</v>
      </c>
      <c r="L3" s="100">
        <f t="shared" si="1"/>
        <v>931.30342149801913</v>
      </c>
      <c r="M3" s="100">
        <f t="shared" si="1"/>
        <v>536.89250752838564</v>
      </c>
      <c r="N3" s="100">
        <f t="shared" si="1"/>
        <v>743.11054314508146</v>
      </c>
      <c r="O3" s="100">
        <f t="shared" si="1"/>
        <v>822.89929230078405</v>
      </c>
      <c r="P3" s="100">
        <f t="shared" si="1"/>
        <v>689.64730311816538</v>
      </c>
      <c r="Q3" s="100">
        <f t="shared" si="1"/>
        <v>855.06459961203382</v>
      </c>
    </row>
    <row r="4" spans="1:17" ht="12.95" customHeight="1" x14ac:dyDescent="0.25">
      <c r="A4" s="89" t="s">
        <v>65</v>
      </c>
      <c r="B4" s="96"/>
      <c r="C4" s="96">
        <f t="shared" ref="C4" si="2">SUM(C5:C14)</f>
        <v>615.15094304564502</v>
      </c>
      <c r="D4" s="96">
        <f t="shared" ref="D4:Q4" si="3">SUM(D5:D14)</f>
        <v>597.25125518556831</v>
      </c>
      <c r="E4" s="96">
        <f t="shared" si="3"/>
        <v>624.91396163545687</v>
      </c>
      <c r="F4" s="96">
        <f t="shared" si="3"/>
        <v>670.03220669712539</v>
      </c>
      <c r="G4" s="96">
        <f t="shared" si="3"/>
        <v>503.74065725919826</v>
      </c>
      <c r="H4" s="96">
        <f t="shared" si="3"/>
        <v>759.77729999916505</v>
      </c>
      <c r="I4" s="96">
        <f t="shared" si="3"/>
        <v>579.61130188793936</v>
      </c>
      <c r="J4" s="96">
        <f t="shared" si="3"/>
        <v>806.13540291577476</v>
      </c>
      <c r="K4" s="96">
        <f t="shared" si="3"/>
        <v>584.53774444400017</v>
      </c>
      <c r="L4" s="96">
        <f t="shared" si="3"/>
        <v>717.38898955277375</v>
      </c>
      <c r="M4" s="96">
        <f t="shared" si="3"/>
        <v>400.58842729024565</v>
      </c>
      <c r="N4" s="96">
        <f t="shared" si="3"/>
        <v>554.25061211331536</v>
      </c>
      <c r="O4" s="96">
        <f t="shared" si="3"/>
        <v>601.4342918127594</v>
      </c>
      <c r="P4" s="96">
        <f t="shared" si="3"/>
        <v>482.51488951360358</v>
      </c>
      <c r="Q4" s="96">
        <f t="shared" si="3"/>
        <v>603.10091587561101</v>
      </c>
    </row>
    <row r="5" spans="1:17" ht="12" customHeight="1" x14ac:dyDescent="0.25">
      <c r="A5" s="87" t="s">
        <v>58</v>
      </c>
      <c r="B5" s="95"/>
      <c r="C5" s="95">
        <v>0</v>
      </c>
      <c r="D5" s="95">
        <v>0</v>
      </c>
      <c r="E5" s="95">
        <v>6.4867778663351103</v>
      </c>
      <c r="F5" s="95">
        <v>2.1389514803290965</v>
      </c>
      <c r="G5" s="95">
        <v>5.6939803732606808</v>
      </c>
      <c r="H5" s="95">
        <v>9.7696754128651371</v>
      </c>
      <c r="I5" s="95">
        <v>8.962983338452764</v>
      </c>
      <c r="J5" s="95">
        <v>8.8952975816886362</v>
      </c>
      <c r="K5" s="95">
        <v>0</v>
      </c>
      <c r="L5" s="95">
        <v>9.2944050938307914</v>
      </c>
      <c r="M5" s="95">
        <v>0</v>
      </c>
      <c r="N5" s="95">
        <v>0</v>
      </c>
      <c r="O5" s="95">
        <v>0</v>
      </c>
      <c r="P5" s="95">
        <v>0</v>
      </c>
      <c r="Q5" s="95">
        <v>0</v>
      </c>
    </row>
    <row r="6" spans="1:17" ht="12" customHeight="1" x14ac:dyDescent="0.25">
      <c r="A6" s="87" t="s">
        <v>84</v>
      </c>
      <c r="B6" s="95"/>
      <c r="C6" s="95">
        <v>4.196159474016758</v>
      </c>
      <c r="D6" s="95">
        <v>3.986594529666323</v>
      </c>
      <c r="E6" s="95">
        <v>4.3017446901722387</v>
      </c>
      <c r="F6" s="95">
        <v>1.719880919553741</v>
      </c>
      <c r="G6" s="95">
        <v>5.8668635006269314</v>
      </c>
      <c r="H6" s="95">
        <v>11.192602434363765</v>
      </c>
      <c r="I6" s="95">
        <v>13.207334323301344</v>
      </c>
      <c r="J6" s="95">
        <v>5.4061584225661461</v>
      </c>
      <c r="K6" s="95">
        <v>4.6795893378125228</v>
      </c>
      <c r="L6" s="95">
        <v>4.9449774343795996</v>
      </c>
      <c r="M6" s="95">
        <v>5.8023400486434458</v>
      </c>
      <c r="N6" s="95">
        <v>0</v>
      </c>
      <c r="O6" s="95">
        <v>2.997515292534763</v>
      </c>
      <c r="P6" s="95">
        <v>4.2266676508445959</v>
      </c>
      <c r="Q6" s="95">
        <v>3.2701033466462035</v>
      </c>
    </row>
    <row r="7" spans="1:17" ht="12" customHeight="1" x14ac:dyDescent="0.25">
      <c r="A7" s="87" t="s">
        <v>110</v>
      </c>
      <c r="B7" s="95"/>
      <c r="C7" s="95">
        <v>127.76948086676482</v>
      </c>
      <c r="D7" s="95">
        <v>113.68198506634201</v>
      </c>
      <c r="E7" s="95">
        <v>115.53623526050275</v>
      </c>
      <c r="F7" s="95">
        <v>128.39592262161651</v>
      </c>
      <c r="G7" s="95">
        <v>104.74075946972424</v>
      </c>
      <c r="H7" s="95">
        <v>76.848106715574303</v>
      </c>
      <c r="I7" s="95">
        <v>100.62817691106333</v>
      </c>
      <c r="J7" s="95">
        <v>152.16137722338206</v>
      </c>
      <c r="K7" s="95">
        <v>106.99218434121025</v>
      </c>
      <c r="L7" s="95">
        <v>117.53981836487134</v>
      </c>
      <c r="M7" s="95">
        <v>89.637965536446856</v>
      </c>
      <c r="N7" s="95">
        <v>49.908656148222434</v>
      </c>
      <c r="O7" s="95">
        <v>169.4581263842274</v>
      </c>
      <c r="P7" s="95">
        <v>161.83987656365787</v>
      </c>
      <c r="Q7" s="95">
        <v>125.75466924925321</v>
      </c>
    </row>
    <row r="8" spans="1:17" ht="12" customHeight="1" x14ac:dyDescent="0.25">
      <c r="A8" s="87" t="s">
        <v>109</v>
      </c>
      <c r="B8" s="95"/>
      <c r="C8" s="95">
        <v>233.87817411271087</v>
      </c>
      <c r="D8" s="95">
        <v>215.73963480292821</v>
      </c>
      <c r="E8" s="95">
        <v>287.91345869816513</v>
      </c>
      <c r="F8" s="95">
        <v>317.33695450681967</v>
      </c>
      <c r="G8" s="95">
        <v>187.02928565285887</v>
      </c>
      <c r="H8" s="95">
        <v>418.22031279368599</v>
      </c>
      <c r="I8" s="95">
        <v>75.870345220065403</v>
      </c>
      <c r="J8" s="95">
        <v>409.29809411468256</v>
      </c>
      <c r="K8" s="95">
        <v>254.89222831165574</v>
      </c>
      <c r="L8" s="95">
        <v>0</v>
      </c>
      <c r="M8" s="95">
        <v>122.29570624302606</v>
      </c>
      <c r="N8" s="95">
        <v>231.37376097196403</v>
      </c>
      <c r="O8" s="95">
        <v>45.470156472849666</v>
      </c>
      <c r="P8" s="95">
        <v>0</v>
      </c>
      <c r="Q8" s="95">
        <v>126.89373580759461</v>
      </c>
    </row>
    <row r="9" spans="1:17" ht="12" customHeight="1" x14ac:dyDescent="0.25">
      <c r="A9" s="87" t="s">
        <v>55</v>
      </c>
      <c r="B9" s="95"/>
      <c r="C9" s="95">
        <v>33.071893040242763</v>
      </c>
      <c r="D9" s="95">
        <v>84.667860602517152</v>
      </c>
      <c r="E9" s="95">
        <v>97.913846292187515</v>
      </c>
      <c r="F9" s="95">
        <v>93.136530970787902</v>
      </c>
      <c r="G9" s="95">
        <v>72.670929146000915</v>
      </c>
      <c r="H9" s="95">
        <v>61.331105852168619</v>
      </c>
      <c r="I9" s="95">
        <v>189.58693050811971</v>
      </c>
      <c r="J9" s="95">
        <v>112.50952695853766</v>
      </c>
      <c r="K9" s="95">
        <v>149.08052019212252</v>
      </c>
      <c r="L9" s="95">
        <v>333.93537371391091</v>
      </c>
      <c r="M9" s="95">
        <v>79.786859567599521</v>
      </c>
      <c r="N9" s="95">
        <v>160.99169739485563</v>
      </c>
      <c r="O9" s="95">
        <v>216.81126540394578</v>
      </c>
      <c r="P9" s="95">
        <v>113.2692317139814</v>
      </c>
      <c r="Q9" s="95">
        <v>142.20171686935191</v>
      </c>
    </row>
    <row r="10" spans="1:17" ht="12" customHeight="1" x14ac:dyDescent="0.25">
      <c r="A10" s="87" t="s">
        <v>79</v>
      </c>
      <c r="B10" s="95"/>
      <c r="C10" s="95">
        <v>1.8147852796142929</v>
      </c>
      <c r="D10" s="95">
        <v>2.4557016933910782</v>
      </c>
      <c r="E10" s="95">
        <v>2.5357690294607802</v>
      </c>
      <c r="F10" s="95">
        <v>1.429011605179578</v>
      </c>
      <c r="G10" s="95">
        <v>0</v>
      </c>
      <c r="H10" s="95">
        <v>0.32553036841097849</v>
      </c>
      <c r="I10" s="95">
        <v>0.56130003509631887</v>
      </c>
      <c r="J10" s="95">
        <v>1.234760379496061E-2</v>
      </c>
      <c r="K10" s="95">
        <v>1.5761451372458029E-2</v>
      </c>
      <c r="L10" s="95">
        <v>1.2300504707675932E-2</v>
      </c>
      <c r="M10" s="95">
        <v>2.0078617592426662</v>
      </c>
      <c r="N10" s="95">
        <v>3.8801482861277901E-2</v>
      </c>
      <c r="O10" s="95">
        <v>4.623639262085983E-2</v>
      </c>
      <c r="P10" s="95">
        <v>0.89917208264841464</v>
      </c>
      <c r="Q10" s="95">
        <v>0</v>
      </c>
    </row>
    <row r="11" spans="1:17" ht="12" customHeight="1" x14ac:dyDescent="0.25">
      <c r="A11" s="87" t="s">
        <v>61</v>
      </c>
      <c r="B11" s="95"/>
      <c r="C11" s="95">
        <v>115.00810444416398</v>
      </c>
      <c r="D11" s="95">
        <v>91.603451809142797</v>
      </c>
      <c r="E11" s="95">
        <v>0</v>
      </c>
      <c r="F11" s="95">
        <v>20.333203646554772</v>
      </c>
      <c r="G11" s="95">
        <v>57.741991842993947</v>
      </c>
      <c r="H11" s="95">
        <v>36.821823543659796</v>
      </c>
      <c r="I11" s="95">
        <v>93.757744932954594</v>
      </c>
      <c r="J11" s="95">
        <v>0</v>
      </c>
      <c r="K11" s="95">
        <v>0</v>
      </c>
      <c r="L11" s="95">
        <v>144.62663998679861</v>
      </c>
      <c r="M11" s="95">
        <v>44.908661507771114</v>
      </c>
      <c r="N11" s="95">
        <v>0</v>
      </c>
      <c r="O11" s="95">
        <v>0</v>
      </c>
      <c r="P11" s="95">
        <v>89.944596130201887</v>
      </c>
      <c r="Q11" s="95">
        <v>28.215537918774523</v>
      </c>
    </row>
    <row r="12" spans="1:17" ht="12" customHeight="1" x14ac:dyDescent="0.25">
      <c r="A12" s="87" t="s">
        <v>115</v>
      </c>
      <c r="B12" s="95"/>
      <c r="C12" s="95">
        <v>17.637766488794707</v>
      </c>
      <c r="D12" s="95">
        <v>16.95029520367142</v>
      </c>
      <c r="E12" s="95">
        <v>26.434879522229849</v>
      </c>
      <c r="F12" s="95">
        <v>14.96703891237944</v>
      </c>
      <c r="G12" s="95">
        <v>11.260529071614917</v>
      </c>
      <c r="H12" s="95">
        <v>30.304585902445307</v>
      </c>
      <c r="I12" s="95">
        <v>14.359730892795101</v>
      </c>
      <c r="J12" s="95">
        <v>31.172446191455155</v>
      </c>
      <c r="K12" s="95">
        <v>14.014084989781477</v>
      </c>
      <c r="L12" s="95">
        <v>39.801093135836673</v>
      </c>
      <c r="M12" s="95">
        <v>21.46523911432045</v>
      </c>
      <c r="N12" s="95">
        <v>48.175182711703634</v>
      </c>
      <c r="O12" s="95">
        <v>93.808236109165875</v>
      </c>
      <c r="P12" s="95">
        <v>61.548627718198674</v>
      </c>
      <c r="Q12" s="95">
        <v>106.03111395451694</v>
      </c>
    </row>
    <row r="13" spans="1:17" ht="12" customHeight="1" x14ac:dyDescent="0.25">
      <c r="A13" s="51" t="s">
        <v>114</v>
      </c>
      <c r="B13" s="22"/>
      <c r="C13" s="22">
        <v>73.579940679187928</v>
      </c>
      <c r="D13" s="22">
        <v>59.631660563953673</v>
      </c>
      <c r="E13" s="22">
        <v>70.683159893822179</v>
      </c>
      <c r="F13" s="22">
        <v>77.484673722804686</v>
      </c>
      <c r="G13" s="22">
        <v>53.005508821107405</v>
      </c>
      <c r="H13" s="22">
        <v>103.52796351508786</v>
      </c>
      <c r="I13" s="22">
        <v>76.582988982308265</v>
      </c>
      <c r="J13" s="22">
        <v>69.687153184233168</v>
      </c>
      <c r="K13" s="22">
        <v>46.402472395912916</v>
      </c>
      <c r="L13" s="22">
        <v>56.465666212501596</v>
      </c>
      <c r="M13" s="22">
        <v>29.980255378939429</v>
      </c>
      <c r="N13" s="22">
        <v>48.966422354407918</v>
      </c>
      <c r="O13" s="22">
        <v>55.924628474753099</v>
      </c>
      <c r="P13" s="22">
        <v>44.088720521128863</v>
      </c>
      <c r="Q13" s="22">
        <v>57.559052895683422</v>
      </c>
    </row>
    <row r="14" spans="1:17" ht="12" customHeight="1" x14ac:dyDescent="0.25">
      <c r="A14" s="99" t="s">
        <v>117</v>
      </c>
      <c r="B14" s="98"/>
      <c r="C14" s="98">
        <v>8.1946386601490104</v>
      </c>
      <c r="D14" s="98">
        <v>8.5340709139557251</v>
      </c>
      <c r="E14" s="98">
        <v>13.108090382581334</v>
      </c>
      <c r="F14" s="98">
        <v>13.090038311100004</v>
      </c>
      <c r="G14" s="98">
        <v>5.7308093810102942</v>
      </c>
      <c r="H14" s="98">
        <v>11.435593460903197</v>
      </c>
      <c r="I14" s="98">
        <v>6.0937667437824885</v>
      </c>
      <c r="J14" s="98">
        <v>16.993001635434478</v>
      </c>
      <c r="K14" s="98">
        <v>8.4609034241321517</v>
      </c>
      <c r="L14" s="98">
        <v>10.768715105936558</v>
      </c>
      <c r="M14" s="98">
        <v>4.7035381342560845</v>
      </c>
      <c r="N14" s="98">
        <v>14.796091049300488</v>
      </c>
      <c r="O14" s="98">
        <v>16.918127282661853</v>
      </c>
      <c r="P14" s="98">
        <v>6.6979971329419179</v>
      </c>
      <c r="Q14" s="98">
        <v>13.174985833790181</v>
      </c>
    </row>
    <row r="15" spans="1:17" ht="12.95" customHeight="1" x14ac:dyDescent="0.25">
      <c r="A15" s="89" t="s">
        <v>112</v>
      </c>
      <c r="B15" s="96"/>
      <c r="C15" s="96">
        <f t="shared" ref="C15:Q15" si="4">C16</f>
        <v>4.1759608688529948</v>
      </c>
      <c r="D15" s="96">
        <f t="shared" si="4"/>
        <v>4.6694225986790707</v>
      </c>
      <c r="E15" s="96">
        <f t="shared" si="4"/>
        <v>3.8201124875970618</v>
      </c>
      <c r="F15" s="96">
        <f t="shared" si="4"/>
        <v>4.0766811159325549</v>
      </c>
      <c r="G15" s="96">
        <f t="shared" si="4"/>
        <v>3.7803112669372321</v>
      </c>
      <c r="H15" s="96">
        <f t="shared" si="4"/>
        <v>5.4731349809444829</v>
      </c>
      <c r="I15" s="96">
        <f t="shared" si="4"/>
        <v>4.9955593685183128</v>
      </c>
      <c r="J15" s="96">
        <f t="shared" si="4"/>
        <v>9.746592819706775</v>
      </c>
      <c r="K15" s="96">
        <f t="shared" si="4"/>
        <v>6.8225109895831313</v>
      </c>
      <c r="L15" s="96">
        <f t="shared" si="4"/>
        <v>8.8181116127024932</v>
      </c>
      <c r="M15" s="96">
        <f t="shared" si="4"/>
        <v>6.6888100514505702</v>
      </c>
      <c r="N15" s="96">
        <f t="shared" si="4"/>
        <v>9.4411012923873301</v>
      </c>
      <c r="O15" s="96">
        <f t="shared" si="4"/>
        <v>17.825191192869763</v>
      </c>
      <c r="P15" s="96">
        <f t="shared" si="4"/>
        <v>11.527822014807773</v>
      </c>
      <c r="Q15" s="96">
        <f t="shared" si="4"/>
        <v>22.839211378735893</v>
      </c>
    </row>
    <row r="16" spans="1:17" ht="12" customHeight="1" x14ac:dyDescent="0.25">
      <c r="A16" s="87" t="s">
        <v>111</v>
      </c>
      <c r="B16" s="97"/>
      <c r="C16" s="97">
        <v>4.1759608688529948</v>
      </c>
      <c r="D16" s="97">
        <v>4.6694225986790707</v>
      </c>
      <c r="E16" s="97">
        <v>3.8201124875970618</v>
      </c>
      <c r="F16" s="97">
        <v>4.0766811159325549</v>
      </c>
      <c r="G16" s="97">
        <v>3.7803112669372321</v>
      </c>
      <c r="H16" s="97">
        <v>5.4731349809444829</v>
      </c>
      <c r="I16" s="97">
        <v>4.9955593685183128</v>
      </c>
      <c r="J16" s="97">
        <v>9.746592819706775</v>
      </c>
      <c r="K16" s="97">
        <v>6.8225109895831313</v>
      </c>
      <c r="L16" s="97">
        <v>8.8181116127024932</v>
      </c>
      <c r="M16" s="97">
        <v>6.6888100514505702</v>
      </c>
      <c r="N16" s="97">
        <v>9.4411012923873301</v>
      </c>
      <c r="O16" s="97">
        <v>17.825191192869763</v>
      </c>
      <c r="P16" s="97">
        <v>11.527822014807773</v>
      </c>
      <c r="Q16" s="97">
        <v>22.839211378735893</v>
      </c>
    </row>
    <row r="17" spans="1:17" ht="12.95" customHeight="1" x14ac:dyDescent="0.25">
      <c r="A17" s="89" t="s">
        <v>63</v>
      </c>
      <c r="B17" s="96"/>
      <c r="C17" s="96">
        <f t="shared" ref="C17:Q17" si="5">SUM(C18:C26)</f>
        <v>100.47037451573192</v>
      </c>
      <c r="D17" s="96">
        <f t="shared" si="5"/>
        <v>100.104107558129</v>
      </c>
      <c r="E17" s="96">
        <f t="shared" si="5"/>
        <v>106.3761839960541</v>
      </c>
      <c r="F17" s="96">
        <f t="shared" si="5"/>
        <v>102.26635471441024</v>
      </c>
      <c r="G17" s="96">
        <f t="shared" si="5"/>
        <v>79.392955500472297</v>
      </c>
      <c r="H17" s="96">
        <f t="shared" si="5"/>
        <v>123.80453902800083</v>
      </c>
      <c r="I17" s="96">
        <f t="shared" si="5"/>
        <v>109.40366633479367</v>
      </c>
      <c r="J17" s="96">
        <f t="shared" si="5"/>
        <v>142.10995364635608</v>
      </c>
      <c r="K17" s="96">
        <f t="shared" si="5"/>
        <v>100.14219603062924</v>
      </c>
      <c r="L17" s="96">
        <f t="shared" si="5"/>
        <v>125.80884224459642</v>
      </c>
      <c r="M17" s="96">
        <f t="shared" si="5"/>
        <v>80.465487350993499</v>
      </c>
      <c r="N17" s="96">
        <f t="shared" si="5"/>
        <v>115.05978064624709</v>
      </c>
      <c r="O17" s="96">
        <f t="shared" si="5"/>
        <v>128.04062033534692</v>
      </c>
      <c r="P17" s="96">
        <f t="shared" si="5"/>
        <v>124.09360729833989</v>
      </c>
      <c r="Q17" s="96">
        <f t="shared" si="5"/>
        <v>146.33248946620793</v>
      </c>
    </row>
    <row r="18" spans="1:17" ht="12" customHeight="1" x14ac:dyDescent="0.25">
      <c r="A18" s="87" t="s">
        <v>58</v>
      </c>
      <c r="B18" s="95"/>
      <c r="C18" s="95">
        <v>0</v>
      </c>
      <c r="D18" s="95">
        <v>0</v>
      </c>
      <c r="E18" s="95">
        <v>0.24189798058545423</v>
      </c>
      <c r="F18" s="95">
        <v>0.31665204978300276</v>
      </c>
      <c r="G18" s="95">
        <v>0.17519335995851812</v>
      </c>
      <c r="H18" s="95">
        <v>0.54202015238688794</v>
      </c>
      <c r="I18" s="95">
        <v>0.7350321353499174</v>
      </c>
      <c r="J18" s="95">
        <v>0.13132363513541148</v>
      </c>
      <c r="K18" s="95">
        <v>0</v>
      </c>
      <c r="L18" s="95">
        <v>0.24128146569671854</v>
      </c>
      <c r="M18" s="95">
        <v>0</v>
      </c>
      <c r="N18" s="95">
        <v>0</v>
      </c>
      <c r="O18" s="95">
        <v>0</v>
      </c>
      <c r="P18" s="95">
        <v>0</v>
      </c>
      <c r="Q18" s="95">
        <v>0</v>
      </c>
    </row>
    <row r="19" spans="1:17" s="28" customFormat="1" ht="12" customHeight="1" x14ac:dyDescent="0.25">
      <c r="A19" s="87" t="s">
        <v>84</v>
      </c>
      <c r="B19" s="95"/>
      <c r="C19" s="95">
        <v>0.70771044267444305</v>
      </c>
      <c r="D19" s="95">
        <v>0.64857440801890143</v>
      </c>
      <c r="E19" s="95">
        <v>0.68498142094340475</v>
      </c>
      <c r="F19" s="95">
        <v>0.26034664031455607</v>
      </c>
      <c r="G19" s="95">
        <v>0.89315503710688482</v>
      </c>
      <c r="H19" s="95">
        <v>1.7553778841701648</v>
      </c>
      <c r="I19" s="95">
        <v>2.2844006672443058</v>
      </c>
      <c r="J19" s="95">
        <v>0.88115069508655985</v>
      </c>
      <c r="K19" s="95">
        <v>0.76572946571604295</v>
      </c>
      <c r="L19" s="95">
        <v>0.8078542357705133</v>
      </c>
      <c r="M19" s="95">
        <v>0</v>
      </c>
      <c r="N19" s="95">
        <v>0</v>
      </c>
      <c r="O19" s="95">
        <v>0.58880449622097875</v>
      </c>
      <c r="P19" s="95">
        <v>0</v>
      </c>
      <c r="Q19" s="95">
        <v>0</v>
      </c>
    </row>
    <row r="20" spans="1:17" ht="12" customHeight="1" x14ac:dyDescent="0.25">
      <c r="A20" s="87" t="s">
        <v>110</v>
      </c>
      <c r="B20" s="95"/>
      <c r="C20" s="95">
        <v>18.021249978273186</v>
      </c>
      <c r="D20" s="95">
        <v>9.7472292634846589</v>
      </c>
      <c r="E20" s="95">
        <v>10.296456620477761</v>
      </c>
      <c r="F20" s="95">
        <v>10.056084028731005</v>
      </c>
      <c r="G20" s="95">
        <v>9.3030379573832409</v>
      </c>
      <c r="H20" s="95">
        <v>5.862798255136239</v>
      </c>
      <c r="I20" s="95">
        <v>4.8054861950262788</v>
      </c>
      <c r="J20" s="95">
        <v>18.614955328485149</v>
      </c>
      <c r="K20" s="95">
        <v>9.9524403736162732</v>
      </c>
      <c r="L20" s="95">
        <v>15.192522543722534</v>
      </c>
      <c r="M20" s="95">
        <v>15.034349935020353</v>
      </c>
      <c r="N20" s="95">
        <v>9.24170236193204</v>
      </c>
      <c r="O20" s="95">
        <v>17.538273438653746</v>
      </c>
      <c r="P20" s="95">
        <v>17.838698233385131</v>
      </c>
      <c r="Q20" s="95">
        <v>13.246746444534544</v>
      </c>
    </row>
    <row r="21" spans="1:17" ht="12" customHeight="1" x14ac:dyDescent="0.25">
      <c r="A21" s="87" t="s">
        <v>109</v>
      </c>
      <c r="B21" s="95"/>
      <c r="C21" s="95">
        <v>19.148064120635954</v>
      </c>
      <c r="D21" s="95">
        <v>34.490949650906302</v>
      </c>
      <c r="E21" s="95">
        <v>19.329404588352411</v>
      </c>
      <c r="F21" s="95">
        <v>45.975821872283483</v>
      </c>
      <c r="G21" s="95">
        <v>16.00330836966269</v>
      </c>
      <c r="H21" s="95">
        <v>43.524747552464227</v>
      </c>
      <c r="I21" s="95">
        <v>10.825532161026509</v>
      </c>
      <c r="J21" s="95">
        <v>25.182180670505439</v>
      </c>
      <c r="K21" s="95">
        <v>30.190270407703888</v>
      </c>
      <c r="L21" s="95">
        <v>0</v>
      </c>
      <c r="M21" s="95">
        <v>14.277530350048711</v>
      </c>
      <c r="N21" s="95">
        <v>40.633038014324498</v>
      </c>
      <c r="O21" s="95">
        <v>8.1681287205059441</v>
      </c>
      <c r="P21" s="95">
        <v>0</v>
      </c>
      <c r="Q21" s="95">
        <v>22.380438127613441</v>
      </c>
    </row>
    <row r="22" spans="1:17" ht="12" customHeight="1" x14ac:dyDescent="0.25">
      <c r="A22" s="87" t="s">
        <v>55</v>
      </c>
      <c r="B22" s="95"/>
      <c r="C22" s="95">
        <v>4.365398224488926</v>
      </c>
      <c r="D22" s="95">
        <v>4.4742637886178009</v>
      </c>
      <c r="E22" s="95">
        <v>8.053166241601053</v>
      </c>
      <c r="F22" s="95">
        <v>4.9170943924365957</v>
      </c>
      <c r="G22" s="95">
        <v>4.4286810850834648</v>
      </c>
      <c r="H22" s="95">
        <v>5.7727756087582414</v>
      </c>
      <c r="I22" s="95">
        <v>11.294986729811177</v>
      </c>
      <c r="J22" s="95">
        <v>4.5626778987136181</v>
      </c>
      <c r="K22" s="95">
        <v>9.9267665577425941</v>
      </c>
      <c r="L22" s="95">
        <v>31.813482158888107</v>
      </c>
      <c r="M22" s="95">
        <v>7.8016849455536015</v>
      </c>
      <c r="N22" s="95">
        <v>11.988231883498765</v>
      </c>
      <c r="O22" s="95">
        <v>16.242916594808783</v>
      </c>
      <c r="P22" s="95">
        <v>7.3870134062060835</v>
      </c>
      <c r="Q22" s="95">
        <v>8.7858574484667162</v>
      </c>
    </row>
    <row r="23" spans="1:17" ht="12" customHeight="1" x14ac:dyDescent="0.25">
      <c r="A23" s="87" t="s">
        <v>79</v>
      </c>
      <c r="B23" s="95"/>
      <c r="C23" s="95">
        <v>0</v>
      </c>
      <c r="D23" s="95">
        <v>0</v>
      </c>
      <c r="E23" s="95">
        <v>0</v>
      </c>
      <c r="F23" s="95">
        <v>0</v>
      </c>
      <c r="G23" s="95">
        <v>0</v>
      </c>
      <c r="H23" s="95">
        <v>0</v>
      </c>
      <c r="I23" s="95">
        <v>0</v>
      </c>
      <c r="J23" s="95">
        <v>0</v>
      </c>
      <c r="K23" s="95">
        <v>0</v>
      </c>
      <c r="L23" s="95">
        <v>0</v>
      </c>
      <c r="M23" s="95">
        <v>0</v>
      </c>
      <c r="N23" s="95">
        <v>0</v>
      </c>
      <c r="O23" s="95">
        <v>0</v>
      </c>
      <c r="P23" s="95">
        <v>0</v>
      </c>
      <c r="Q23" s="95">
        <v>0</v>
      </c>
    </row>
    <row r="24" spans="1:17" ht="12" customHeight="1" x14ac:dyDescent="0.25">
      <c r="A24" s="87" t="s">
        <v>61</v>
      </c>
      <c r="B24" s="95"/>
      <c r="C24" s="95">
        <v>12.104723604080952</v>
      </c>
      <c r="D24" s="95">
        <v>11.096170383436604</v>
      </c>
      <c r="E24" s="95">
        <v>0</v>
      </c>
      <c r="F24" s="95">
        <v>2.595770908324829</v>
      </c>
      <c r="G24" s="95">
        <v>7.2915620947939317</v>
      </c>
      <c r="H24" s="95">
        <v>3.7398987521200424</v>
      </c>
      <c r="I24" s="95">
        <v>12.082032724814288</v>
      </c>
      <c r="J24" s="95">
        <v>0</v>
      </c>
      <c r="K24" s="95">
        <v>0</v>
      </c>
      <c r="L24" s="95">
        <v>23.297258763776401</v>
      </c>
      <c r="M24" s="95">
        <v>7.0970369579927306</v>
      </c>
      <c r="N24" s="95">
        <v>0</v>
      </c>
      <c r="O24" s="95">
        <v>0</v>
      </c>
      <c r="P24" s="95">
        <v>17.060118200021751</v>
      </c>
      <c r="Q24" s="95">
        <v>5.9668382371161623</v>
      </c>
    </row>
    <row r="25" spans="1:17" ht="12" customHeight="1" x14ac:dyDescent="0.25">
      <c r="A25" s="51" t="s">
        <v>60</v>
      </c>
      <c r="B25" s="22"/>
      <c r="C25" s="22">
        <v>45.022174529520463</v>
      </c>
      <c r="D25" s="22">
        <v>38.510139297505397</v>
      </c>
      <c r="E25" s="22">
        <v>66.340510075519774</v>
      </c>
      <c r="F25" s="22">
        <v>36.459098603764268</v>
      </c>
      <c r="G25" s="22">
        <v>39.893354312848281</v>
      </c>
      <c r="H25" s="22">
        <v>54.822325324297438</v>
      </c>
      <c r="I25" s="22">
        <v>59.149777106094021</v>
      </c>
      <c r="J25" s="22">
        <v>82.733984220104745</v>
      </c>
      <c r="K25" s="22">
        <v>41.104178266224316</v>
      </c>
      <c r="L25" s="22">
        <v>48.04484673432777</v>
      </c>
      <c r="M25" s="22">
        <v>23.907590579136862</v>
      </c>
      <c r="N25" s="22">
        <v>48.13097719883627</v>
      </c>
      <c r="O25" s="22">
        <v>80.811935578611823</v>
      </c>
      <c r="P25" s="22">
        <v>73.307422269355669</v>
      </c>
      <c r="Q25" s="22">
        <v>89.318185021894493</v>
      </c>
    </row>
    <row r="26" spans="1:17" ht="12" customHeight="1" x14ac:dyDescent="0.25">
      <c r="A26" s="49" t="s">
        <v>59</v>
      </c>
      <c r="B26" s="18"/>
      <c r="C26" s="18">
        <v>1.1010536160579971</v>
      </c>
      <c r="D26" s="18">
        <v>1.1367807661593308</v>
      </c>
      <c r="E26" s="18">
        <v>1.4297670685742374</v>
      </c>
      <c r="F26" s="18">
        <v>1.6854862187725146</v>
      </c>
      <c r="G26" s="18">
        <v>1.4046632836352837</v>
      </c>
      <c r="H26" s="18">
        <v>7.7845954986675956</v>
      </c>
      <c r="I26" s="18">
        <v>8.2264186154271659</v>
      </c>
      <c r="J26" s="18">
        <v>10.003681198325163</v>
      </c>
      <c r="K26" s="18">
        <v>8.2028109596261238</v>
      </c>
      <c r="L26" s="18">
        <v>6.4115963424143665</v>
      </c>
      <c r="M26" s="18">
        <v>12.347294583241244</v>
      </c>
      <c r="N26" s="18">
        <v>5.065831187655518</v>
      </c>
      <c r="O26" s="18">
        <v>4.690561506545623</v>
      </c>
      <c r="P26" s="18">
        <v>8.5003551893712537</v>
      </c>
      <c r="Q26" s="18">
        <v>6.6344241865825806</v>
      </c>
    </row>
    <row r="27" spans="1:17" ht="12.95" customHeight="1" x14ac:dyDescent="0.25">
      <c r="A27" s="89" t="s">
        <v>62</v>
      </c>
      <c r="B27" s="96"/>
      <c r="C27" s="96">
        <f t="shared" ref="C27:Q27" si="6">SUM(C28:C32)</f>
        <v>53.911936429819185</v>
      </c>
      <c r="D27" s="96">
        <f t="shared" si="6"/>
        <v>54.678987437030955</v>
      </c>
      <c r="E27" s="96">
        <f t="shared" si="6"/>
        <v>58.413043041141421</v>
      </c>
      <c r="F27" s="96">
        <f t="shared" si="6"/>
        <v>56.20083001448684</v>
      </c>
      <c r="G27" s="96">
        <f t="shared" si="6"/>
        <v>43.582474140108239</v>
      </c>
      <c r="H27" s="96">
        <f t="shared" si="6"/>
        <v>69.333231214042115</v>
      </c>
      <c r="I27" s="96">
        <f t="shared" si="6"/>
        <v>61.718423229611361</v>
      </c>
      <c r="J27" s="96">
        <f t="shared" si="6"/>
        <v>80.880692698434771</v>
      </c>
      <c r="K27" s="96">
        <f t="shared" si="6"/>
        <v>58.691547621485277</v>
      </c>
      <c r="L27" s="96">
        <f t="shared" si="6"/>
        <v>79.287478087946369</v>
      </c>
      <c r="M27" s="96">
        <f t="shared" si="6"/>
        <v>49.149782835695902</v>
      </c>
      <c r="N27" s="96">
        <f t="shared" si="6"/>
        <v>64.359049093131674</v>
      </c>
      <c r="O27" s="96">
        <f t="shared" si="6"/>
        <v>75.599188959807975</v>
      </c>
      <c r="P27" s="96">
        <f t="shared" si="6"/>
        <v>71.510984291414204</v>
      </c>
      <c r="Q27" s="96">
        <f t="shared" si="6"/>
        <v>82.791982891479023</v>
      </c>
    </row>
    <row r="28" spans="1:17" ht="12" customHeight="1" x14ac:dyDescent="0.25">
      <c r="A28" s="87" t="s">
        <v>58</v>
      </c>
      <c r="B28" s="95"/>
      <c r="C28" s="95">
        <v>0</v>
      </c>
      <c r="D28" s="95">
        <v>0</v>
      </c>
      <c r="E28" s="95">
        <v>0</v>
      </c>
      <c r="F28" s="95">
        <v>0</v>
      </c>
      <c r="G28" s="95">
        <v>0</v>
      </c>
      <c r="H28" s="95">
        <v>0</v>
      </c>
      <c r="I28" s="95">
        <v>0</v>
      </c>
      <c r="J28" s="95">
        <v>0</v>
      </c>
      <c r="K28" s="95">
        <v>0</v>
      </c>
      <c r="L28" s="95">
        <v>0</v>
      </c>
      <c r="M28" s="95">
        <v>0</v>
      </c>
      <c r="N28" s="95">
        <v>0</v>
      </c>
      <c r="O28" s="95">
        <v>0</v>
      </c>
      <c r="P28" s="95">
        <v>0</v>
      </c>
      <c r="Q28" s="95">
        <v>0</v>
      </c>
    </row>
    <row r="29" spans="1:17" s="28" customFormat="1" ht="12" customHeight="1" x14ac:dyDescent="0.25">
      <c r="A29" s="87" t="s">
        <v>84</v>
      </c>
      <c r="B29" s="95"/>
      <c r="C29" s="95">
        <v>0.36872089424705351</v>
      </c>
      <c r="D29" s="95">
        <v>0.34428771369902816</v>
      </c>
      <c r="E29" s="95">
        <v>0.36187998273597299</v>
      </c>
      <c r="F29" s="95">
        <v>0.14190191393664237</v>
      </c>
      <c r="G29" s="95">
        <v>0.48739093237830383</v>
      </c>
      <c r="H29" s="95">
        <v>0.9791961003870463</v>
      </c>
      <c r="I29" s="95">
        <v>1.3015640788881802</v>
      </c>
      <c r="J29" s="95">
        <v>0.52035297882832665</v>
      </c>
      <c r="K29" s="95">
        <v>0.4480254556094343</v>
      </c>
      <c r="L29" s="95">
        <v>0.48324276699862573</v>
      </c>
      <c r="M29" s="95">
        <v>0.62094195905079619</v>
      </c>
      <c r="N29" s="95">
        <v>0</v>
      </c>
      <c r="O29" s="95">
        <v>0.32310512845357026</v>
      </c>
      <c r="P29" s="95">
        <v>0</v>
      </c>
      <c r="Q29" s="95">
        <v>0.38216388111278388</v>
      </c>
    </row>
    <row r="30" spans="1:17" ht="12" customHeight="1" x14ac:dyDescent="0.25">
      <c r="A30" s="87" t="s">
        <v>109</v>
      </c>
      <c r="B30" s="95"/>
      <c r="C30" s="95">
        <v>12.344846938668439</v>
      </c>
      <c r="D30" s="95">
        <v>18.53627232115759</v>
      </c>
      <c r="E30" s="95">
        <v>12.880619144592972</v>
      </c>
      <c r="F30" s="95">
        <v>24.833347663158307</v>
      </c>
      <c r="G30" s="95">
        <v>13.827414729234192</v>
      </c>
      <c r="H30" s="95">
        <v>26.391006597124655</v>
      </c>
      <c r="I30" s="95">
        <v>7.6689965170920065</v>
      </c>
      <c r="J30" s="95">
        <v>25.833007627098503</v>
      </c>
      <c r="K30" s="95">
        <v>20.040472330789154</v>
      </c>
      <c r="L30" s="95">
        <v>0</v>
      </c>
      <c r="M30" s="95">
        <v>14.775895338941289</v>
      </c>
      <c r="N30" s="95">
        <v>25.178777592581799</v>
      </c>
      <c r="O30" s="95">
        <v>4.628996551064418</v>
      </c>
      <c r="P30" s="95">
        <v>0</v>
      </c>
      <c r="Q30" s="95">
        <v>15.860409803954669</v>
      </c>
    </row>
    <row r="31" spans="1:17" ht="12" customHeight="1" x14ac:dyDescent="0.25">
      <c r="A31" s="87" t="s">
        <v>55</v>
      </c>
      <c r="B31" s="95"/>
      <c r="C31" s="95">
        <v>0</v>
      </c>
      <c r="D31" s="95">
        <v>0</v>
      </c>
      <c r="E31" s="95">
        <v>0</v>
      </c>
      <c r="F31" s="95">
        <v>0</v>
      </c>
      <c r="G31" s="95">
        <v>0</v>
      </c>
      <c r="H31" s="95">
        <v>0</v>
      </c>
      <c r="I31" s="95">
        <v>0</v>
      </c>
      <c r="J31" s="95">
        <v>0</v>
      </c>
      <c r="K31" s="95">
        <v>0</v>
      </c>
      <c r="L31" s="95">
        <v>0</v>
      </c>
      <c r="M31" s="95">
        <v>0</v>
      </c>
      <c r="N31" s="95">
        <v>0</v>
      </c>
      <c r="O31" s="95">
        <v>0</v>
      </c>
      <c r="P31" s="95">
        <v>0</v>
      </c>
      <c r="Q31" s="95">
        <v>0</v>
      </c>
    </row>
    <row r="32" spans="1:17" ht="12" customHeight="1" x14ac:dyDescent="0.25">
      <c r="A32" s="49" t="s">
        <v>60</v>
      </c>
      <c r="B32" s="18"/>
      <c r="C32" s="18">
        <v>41.198368596903691</v>
      </c>
      <c r="D32" s="18">
        <v>35.798427402174333</v>
      </c>
      <c r="E32" s="18">
        <v>45.17054391381248</v>
      </c>
      <c r="F32" s="18">
        <v>31.225580437391887</v>
      </c>
      <c r="G32" s="18">
        <v>29.267668478495743</v>
      </c>
      <c r="H32" s="18">
        <v>41.963028516530422</v>
      </c>
      <c r="I32" s="18">
        <v>52.747862633631172</v>
      </c>
      <c r="J32" s="18">
        <v>54.52733209250794</v>
      </c>
      <c r="K32" s="18">
        <v>38.203049835086688</v>
      </c>
      <c r="L32" s="18">
        <v>78.80423532094774</v>
      </c>
      <c r="M32" s="18">
        <v>33.752945537703816</v>
      </c>
      <c r="N32" s="18">
        <v>39.180271500549871</v>
      </c>
      <c r="O32" s="18">
        <v>70.647087280289981</v>
      </c>
      <c r="P32" s="18">
        <v>71.510984291414204</v>
      </c>
      <c r="Q32" s="18">
        <v>66.549409206411568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4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238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120</v>
      </c>
      <c r="B3" s="107"/>
      <c r="C3" s="107">
        <f>IF(RES_hh_tes_in!C3=0,"",RES_hh_tes_in!C3/RES_hh_fec_in!C3)</f>
        <v>0.71449249636283207</v>
      </c>
      <c r="D3" s="107">
        <f>IF(RES_hh_tes_in!D3=0,"",RES_hh_tes_in!D3/RES_hh_fec_in!D3)</f>
        <v>0.7001561561417905</v>
      </c>
      <c r="E3" s="107">
        <f>IF(RES_hh_tes_in!E3=0,"",RES_hh_tes_in!E3/RES_hh_fec_in!E3)</f>
        <v>0.69436460605239569</v>
      </c>
      <c r="F3" s="107">
        <f>IF(RES_hh_tes_in!F3=0,"",RES_hh_tes_in!F3/RES_hh_fec_in!F3)</f>
        <v>0.69134909833654801</v>
      </c>
      <c r="G3" s="107">
        <f>IF(RES_hh_tes_in!G3=0,"",RES_hh_tes_in!G3/RES_hh_fec_in!G3)</f>
        <v>0.70404149518625014</v>
      </c>
      <c r="H3" s="107">
        <f>IF(RES_hh_tes_in!H3=0,"",RES_hh_tes_in!H3/RES_hh_fec_in!H3)</f>
        <v>0.71672253733858737</v>
      </c>
      <c r="I3" s="107">
        <f>IF(RES_hh_tes_in!I3=0,"",RES_hh_tes_in!I3/RES_hh_fec_in!I3)</f>
        <v>0.70607317201999009</v>
      </c>
      <c r="J3" s="107">
        <f>IF(RES_hh_tes_in!J3=0,"",RES_hh_tes_in!J3/RES_hh_fec_in!J3)</f>
        <v>0.70937655294411417</v>
      </c>
      <c r="K3" s="107">
        <f>IF(RES_hh_tes_in!K3=0,"",RES_hh_tes_in!K3/RES_hh_fec_in!K3)</f>
        <v>0.69473305203920543</v>
      </c>
      <c r="L3" s="107">
        <f>IF(RES_hh_tes_in!L3=0,"",RES_hh_tes_in!L3/RES_hh_fec_in!L3)</f>
        <v>0.72022957332903081</v>
      </c>
      <c r="M3" s="107">
        <f>IF(RES_hh_tes_in!M3=0,"",RES_hh_tes_in!M3/RES_hh_fec_in!M3)</f>
        <v>0.73314680450130809</v>
      </c>
      <c r="N3" s="107">
        <f>IF(RES_hh_tes_in!N3=0,"",RES_hh_tes_in!N3/RES_hh_fec_in!N3)</f>
        <v>0.73659488449429456</v>
      </c>
      <c r="O3" s="107">
        <f>IF(RES_hh_tes_in!O3=0,"",RES_hh_tes_in!O3/RES_hh_fec_in!O3)</f>
        <v>0.77847964511609402</v>
      </c>
      <c r="P3" s="107">
        <f>IF(RES_hh_tes_in!P3=0,"",RES_hh_tes_in!P3/RES_hh_fec_in!P3)</f>
        <v>0.80566011211586663</v>
      </c>
      <c r="Q3" s="107">
        <f>IF(RES_hh_tes_in!Q3=0,"",RES_hh_tes_in!Q3/RES_hh_fec_in!Q3)</f>
        <v>0.81780755402405803</v>
      </c>
    </row>
    <row r="4" spans="1:17" ht="12.95" customHeight="1" x14ac:dyDescent="0.25">
      <c r="A4" s="89" t="s">
        <v>65</v>
      </c>
      <c r="B4" s="103"/>
      <c r="C4" s="103">
        <f>IF(RES_hh_tes_in!C4=0,"",RES_hh_tes_in!C4/RES_hh_fec_in!C4)</f>
        <v>0.72035536397628896</v>
      </c>
      <c r="D4" s="103">
        <f>IF(RES_hh_tes_in!D4=0,"",RES_hh_tes_in!D4/RES_hh_fec_in!D4)</f>
        <v>0.70604769895223574</v>
      </c>
      <c r="E4" s="103">
        <f>IF(RES_hh_tes_in!E4=0,"",RES_hh_tes_in!E4/RES_hh_fec_in!E4)</f>
        <v>0.6935351780808271</v>
      </c>
      <c r="F4" s="103">
        <f>IF(RES_hh_tes_in!F4=0,"",RES_hh_tes_in!F4/RES_hh_fec_in!F4)</f>
        <v>0.69979572441690052</v>
      </c>
      <c r="G4" s="103">
        <f>IF(RES_hh_tes_in!G4=0,"",RES_hh_tes_in!G4/RES_hh_fec_in!G4)</f>
        <v>0.70482665610090722</v>
      </c>
      <c r="H4" s="103">
        <f>IF(RES_hh_tes_in!H4=0,"",RES_hh_tes_in!H4/RES_hh_fec_in!H4)</f>
        <v>0.72348930941922196</v>
      </c>
      <c r="I4" s="103">
        <f>IF(RES_hh_tes_in!I4=0,"",RES_hh_tes_in!I4/RES_hh_fec_in!I4)</f>
        <v>0.69331327235164153</v>
      </c>
      <c r="J4" s="103">
        <f>IF(RES_hh_tes_in!J4=0,"",RES_hh_tes_in!J4/RES_hh_fec_in!J4)</f>
        <v>0.70429759133745995</v>
      </c>
      <c r="K4" s="103">
        <f>IF(RES_hh_tes_in!K4=0,"",RES_hh_tes_in!K4/RES_hh_fec_in!K4)</f>
        <v>0.69087786928962758</v>
      </c>
      <c r="L4" s="103">
        <f>IF(RES_hh_tes_in!L4=0,"",RES_hh_tes_in!L4/RES_hh_fec_in!L4)</f>
        <v>0.70731998383009642</v>
      </c>
      <c r="M4" s="103">
        <f>IF(RES_hh_tes_in!M4=0,"",RES_hh_tes_in!M4/RES_hh_fec_in!M4)</f>
        <v>0.7315335396610414</v>
      </c>
      <c r="N4" s="103">
        <f>IF(RES_hh_tes_in!N4=0,"",RES_hh_tes_in!N4/RES_hh_fec_in!N4)</f>
        <v>0.74611562727649938</v>
      </c>
      <c r="O4" s="103">
        <f>IF(RES_hh_tes_in!O4=0,"",RES_hh_tes_in!O4/RES_hh_fec_in!O4)</f>
        <v>0.77342192077455529</v>
      </c>
      <c r="P4" s="103">
        <f>IF(RES_hh_tes_in!P4=0,"",RES_hh_tes_in!P4/RES_hh_fec_in!P4)</f>
        <v>0.79840073923610344</v>
      </c>
      <c r="Q4" s="103">
        <f>IF(RES_hh_tes_in!Q4=0,"",RES_hh_tes_in!Q4/RES_hh_fec_in!Q4)</f>
        <v>0.82544183938955962</v>
      </c>
    </row>
    <row r="5" spans="1:17" ht="12" customHeight="1" x14ac:dyDescent="0.25">
      <c r="A5" s="87" t="s">
        <v>58</v>
      </c>
      <c r="B5" s="102"/>
      <c r="C5" s="102" t="str">
        <f>IF(RES_hh_tes_in!C5=0,"",RES_hh_tes_in!C5/RES_hh_fec_in!C5)</f>
        <v/>
      </c>
      <c r="D5" s="102" t="str">
        <f>IF(RES_hh_tes_in!D5=0,"",RES_hh_tes_in!D5/RES_hh_fec_in!D5)</f>
        <v/>
      </c>
      <c r="E5" s="102">
        <f>IF(RES_hh_tes_in!E5=0,"",RES_hh_tes_in!E5/RES_hh_fec_in!E5)</f>
        <v>0.54169868126013443</v>
      </c>
      <c r="F5" s="102">
        <f>IF(RES_hh_tes_in!F5=0,"",RES_hh_tes_in!F5/RES_hh_fec_in!F5)</f>
        <v>0.54467974972740563</v>
      </c>
      <c r="G5" s="102">
        <f>IF(RES_hh_tes_in!G5=0,"",RES_hh_tes_in!G5/RES_hh_fec_in!G5)</f>
        <v>0.54638613803284697</v>
      </c>
      <c r="H5" s="102">
        <f>IF(RES_hh_tes_in!H5=0,"",RES_hh_tes_in!H5/RES_hh_fec_in!H5)</f>
        <v>0.54874580622045277</v>
      </c>
      <c r="I5" s="102">
        <f>IF(RES_hh_tes_in!I5=0,"",RES_hh_tes_in!I5/RES_hh_fec_in!I5)</f>
        <v>0.5512292018369499</v>
      </c>
      <c r="J5" s="102">
        <f>IF(RES_hh_tes_in!J5=0,"",RES_hh_tes_in!J5/RES_hh_fec_in!J5)</f>
        <v>0.54926646843336557</v>
      </c>
      <c r="K5" s="102" t="str">
        <f>IF(RES_hh_tes_in!K5=0,"",RES_hh_tes_in!K5/RES_hh_fec_in!K5)</f>
        <v/>
      </c>
      <c r="L5" s="102">
        <f>IF(RES_hh_tes_in!L5=0,"",RES_hh_tes_in!L5/RES_hh_fec_in!L5)</f>
        <v>0.55855797936414986</v>
      </c>
      <c r="M5" s="102" t="str">
        <f>IF(RES_hh_tes_in!M5=0,"",RES_hh_tes_in!M5/RES_hh_fec_in!M5)</f>
        <v/>
      </c>
      <c r="N5" s="102" t="str">
        <f>IF(RES_hh_tes_in!N5=0,"",RES_hh_tes_in!N5/RES_hh_fec_in!N5)</f>
        <v/>
      </c>
      <c r="O5" s="102" t="str">
        <f>IF(RES_hh_tes_in!O5=0,"",RES_hh_tes_in!O5/RES_hh_fec_in!O5)</f>
        <v/>
      </c>
      <c r="P5" s="102" t="str">
        <f>IF(RES_hh_tes_in!P5=0,"",RES_hh_tes_in!P5/RES_hh_fec_in!P5)</f>
        <v/>
      </c>
      <c r="Q5" s="102" t="str">
        <f>IF(RES_hh_tes_in!Q5=0,"",RES_hh_tes_in!Q5/RES_hh_fec_in!Q5)</f>
        <v/>
      </c>
    </row>
    <row r="6" spans="1:17" ht="12" customHeight="1" x14ac:dyDescent="0.25">
      <c r="A6" s="87" t="s">
        <v>84</v>
      </c>
      <c r="B6" s="102"/>
      <c r="C6" s="102">
        <f>IF(RES_hh_tes_in!C6=0,"",RES_hh_tes_in!C6/RES_hh_fec_in!C6)</f>
        <v>0.66398162338638977</v>
      </c>
      <c r="D6" s="102">
        <f>IF(RES_hh_tes_in!D6=0,"",RES_hh_tes_in!D6/RES_hh_fec_in!D6)</f>
        <v>0.66676272567258521</v>
      </c>
      <c r="E6" s="102">
        <f>IF(RES_hh_tes_in!E6=0,"",RES_hh_tes_in!E6/RES_hh_fec_in!E6)</f>
        <v>0.66944682202956984</v>
      </c>
      <c r="F6" s="102">
        <f>IF(RES_hh_tes_in!F6=0,"",RES_hh_tes_in!F6/RES_hh_fec_in!F6)</f>
        <v>0.67263609685833337</v>
      </c>
      <c r="G6" s="102">
        <f>IF(RES_hh_tes_in!G6=0,"",RES_hh_tes_in!G6/RES_hh_fec_in!G6)</f>
        <v>0.67489163553151366</v>
      </c>
      <c r="H6" s="102">
        <f>IF(RES_hh_tes_in!H6=0,"",RES_hh_tes_in!H6/RES_hh_fec_in!H6)</f>
        <v>0.67609627567303376</v>
      </c>
      <c r="I6" s="102">
        <f>IF(RES_hh_tes_in!I6=0,"",RES_hh_tes_in!I6/RES_hh_fec_in!I6)</f>
        <v>0.67823424435238999</v>
      </c>
      <c r="J6" s="102">
        <f>IF(RES_hh_tes_in!J6=0,"",RES_hh_tes_in!J6/RES_hh_fec_in!J6)</f>
        <v>0.68063678192999821</v>
      </c>
      <c r="K6" s="102">
        <f>IF(RES_hh_tes_in!K6=0,"",RES_hh_tes_in!K6/RES_hh_fec_in!K6)</f>
        <v>0.68512414461166904</v>
      </c>
      <c r="L6" s="102">
        <f>IF(RES_hh_tes_in!L6=0,"",RES_hh_tes_in!L6/RES_hh_fec_in!L6)</f>
        <v>0.69002545118029135</v>
      </c>
      <c r="M6" s="102">
        <f>IF(RES_hh_tes_in!M6=0,"",RES_hh_tes_in!M6/RES_hh_fec_in!M6)</f>
        <v>0.71310545434495831</v>
      </c>
      <c r="N6" s="102" t="str">
        <f>IF(RES_hh_tes_in!N6=0,"",RES_hh_tes_in!N6/RES_hh_fec_in!N6)</f>
        <v/>
      </c>
      <c r="O6" s="102">
        <f>IF(RES_hh_tes_in!O6=0,"",RES_hh_tes_in!O6/RES_hh_fec_in!O6)</f>
        <v>0.70638169285917174</v>
      </c>
      <c r="P6" s="102">
        <f>IF(RES_hh_tes_in!P6=0,"",RES_hh_tes_in!P6/RES_hh_fec_in!P6)</f>
        <v>0.71816179072643105</v>
      </c>
      <c r="Q6" s="102">
        <f>IF(RES_hh_tes_in!Q6=0,"",RES_hh_tes_in!Q6/RES_hh_fec_in!Q6)</f>
        <v>0.7152081288276213</v>
      </c>
    </row>
    <row r="7" spans="1:17" ht="12" customHeight="1" x14ac:dyDescent="0.25">
      <c r="A7" s="87" t="s">
        <v>110</v>
      </c>
      <c r="B7" s="102"/>
      <c r="C7" s="102">
        <f>IF(RES_hh_tes_in!C7=0,"",RES_hh_tes_in!C7/RES_hh_fec_in!C7)</f>
        <v>0.65561016223335589</v>
      </c>
      <c r="D7" s="102">
        <f>IF(RES_hh_tes_in!D7=0,"",RES_hh_tes_in!D7/RES_hh_fec_in!D7)</f>
        <v>0.66002724770926513</v>
      </c>
      <c r="E7" s="102">
        <f>IF(RES_hh_tes_in!E7=0,"",RES_hh_tes_in!E7/RES_hh_fec_in!E7)</f>
        <v>0.66376398924039726</v>
      </c>
      <c r="F7" s="102">
        <f>IF(RES_hh_tes_in!F7=0,"",RES_hh_tes_in!F7/RES_hh_fec_in!F7)</f>
        <v>0.66738036301016057</v>
      </c>
      <c r="G7" s="102">
        <f>IF(RES_hh_tes_in!G7=0,"",RES_hh_tes_in!G7/RES_hh_fec_in!G7)</f>
        <v>0.67084837479514225</v>
      </c>
      <c r="H7" s="102">
        <f>IF(RES_hh_tes_in!H7=0,"",RES_hh_tes_in!H7/RES_hh_fec_in!H7)</f>
        <v>0.67024540116524711</v>
      </c>
      <c r="I7" s="102">
        <f>IF(RES_hh_tes_in!I7=0,"",RES_hh_tes_in!I7/RES_hh_fec_in!I7)</f>
        <v>0.67209640982901575</v>
      </c>
      <c r="J7" s="102">
        <f>IF(RES_hh_tes_in!J7=0,"",RES_hh_tes_in!J7/RES_hh_fec_in!J7)</f>
        <v>0.67976352753023173</v>
      </c>
      <c r="K7" s="102">
        <f>IF(RES_hh_tes_in!K7=0,"",RES_hh_tes_in!K7/RES_hh_fec_in!K7)</f>
        <v>0.68145135157067116</v>
      </c>
      <c r="L7" s="102">
        <f>IF(RES_hh_tes_in!L7=0,"",RES_hh_tes_in!L7/RES_hh_fec_in!L7)</f>
        <v>0.69025851592395671</v>
      </c>
      <c r="M7" s="102">
        <f>IF(RES_hh_tes_in!M7=0,"",RES_hh_tes_in!M7/RES_hh_fec_in!M7)</f>
        <v>0.6884482876020499</v>
      </c>
      <c r="N7" s="102">
        <f>IF(RES_hh_tes_in!N7=0,"",RES_hh_tes_in!N7/RES_hh_fec_in!N7)</f>
        <v>0.7040212111903188</v>
      </c>
      <c r="O7" s="102">
        <f>IF(RES_hh_tes_in!O7=0,"",RES_hh_tes_in!O7/RES_hh_fec_in!O7)</f>
        <v>0.69867700513908892</v>
      </c>
      <c r="P7" s="102">
        <f>IF(RES_hh_tes_in!P7=0,"",RES_hh_tes_in!P7/RES_hh_fec_in!P7)</f>
        <v>0.70021614075589678</v>
      </c>
      <c r="Q7" s="102">
        <f>IF(RES_hh_tes_in!Q7=0,"",RES_hh_tes_in!Q7/RES_hh_fec_in!Q7)</f>
        <v>0.70556876878930708</v>
      </c>
    </row>
    <row r="8" spans="1:17" ht="12" customHeight="1" x14ac:dyDescent="0.25">
      <c r="A8" s="87" t="s">
        <v>109</v>
      </c>
      <c r="B8" s="102"/>
      <c r="C8" s="102">
        <f>IF(RES_hh_tes_in!C8=0,"",RES_hh_tes_in!C8/RES_hh_fec_in!C8)</f>
        <v>0.68255341215899989</v>
      </c>
      <c r="D8" s="102">
        <f>IF(RES_hh_tes_in!D8=0,"",RES_hh_tes_in!D8/RES_hh_fec_in!D8)</f>
        <v>0.68832524457484312</v>
      </c>
      <c r="E8" s="102">
        <f>IF(RES_hh_tes_in!E8=0,"",RES_hh_tes_in!E8/RES_hh_fec_in!E8)</f>
        <v>0.68809073467634041</v>
      </c>
      <c r="F8" s="102">
        <f>IF(RES_hh_tes_in!F8=0,"",RES_hh_tes_in!F8/RES_hh_fec_in!F8)</f>
        <v>0.69720927874742822</v>
      </c>
      <c r="G8" s="102">
        <f>IF(RES_hh_tes_in!G8=0,"",RES_hh_tes_in!G8/RES_hh_fec_in!G8)</f>
        <v>0.69457059072457261</v>
      </c>
      <c r="H8" s="102">
        <f>IF(RES_hh_tes_in!H8=0,"",RES_hh_tes_in!H8/RES_hh_fec_in!H8)</f>
        <v>0.69813853808439297</v>
      </c>
      <c r="I8" s="102">
        <f>IF(RES_hh_tes_in!I8=0,"",RES_hh_tes_in!I8/RES_hh_fec_in!I8)</f>
        <v>0.69889706096504378</v>
      </c>
      <c r="J8" s="102">
        <f>IF(RES_hh_tes_in!J8=0,"",RES_hh_tes_in!J8/RES_hh_fec_in!J8)</f>
        <v>0.69547324209805073</v>
      </c>
      <c r="K8" s="102">
        <f>IF(RES_hh_tes_in!K8=0,"",RES_hh_tes_in!K8/RES_hh_fec_in!K8)</f>
        <v>0.70936139555428745</v>
      </c>
      <c r="L8" s="102" t="str">
        <f>IF(RES_hh_tes_in!L8=0,"",RES_hh_tes_in!L8/RES_hh_fec_in!L8)</f>
        <v/>
      </c>
      <c r="M8" s="102">
        <f>IF(RES_hh_tes_in!M8=0,"",RES_hh_tes_in!M8/RES_hh_fec_in!M8)</f>
        <v>0.71102458926085732</v>
      </c>
      <c r="N8" s="102">
        <f>IF(RES_hh_tes_in!N8=0,"",RES_hh_tes_in!N8/RES_hh_fec_in!N8)</f>
        <v>0.7291053742834841</v>
      </c>
      <c r="O8" s="102">
        <f>IF(RES_hh_tes_in!O8=0,"",RES_hh_tes_in!O8/RES_hh_fec_in!O8)</f>
        <v>0.73634598182545896</v>
      </c>
      <c r="P8" s="102" t="str">
        <f>IF(RES_hh_tes_in!P8=0,"",RES_hh_tes_in!P8/RES_hh_fec_in!P8)</f>
        <v/>
      </c>
      <c r="Q8" s="102">
        <f>IF(RES_hh_tes_in!Q8=0,"",RES_hh_tes_in!Q8/RES_hh_fec_in!Q8)</f>
        <v>0.74226220765368212</v>
      </c>
    </row>
    <row r="9" spans="1:17" ht="12" customHeight="1" x14ac:dyDescent="0.25">
      <c r="A9" s="87" t="s">
        <v>55</v>
      </c>
      <c r="B9" s="102"/>
      <c r="C9" s="102">
        <f>IF(RES_hh_tes_in!C9=0,"",RES_hh_tes_in!C9/RES_hh_fec_in!C9)</f>
        <v>0.56687089133847934</v>
      </c>
      <c r="D9" s="102">
        <f>IF(RES_hh_tes_in!D9=0,"",RES_hh_tes_in!D9/RES_hh_fec_in!D9)</f>
        <v>0.56984225156294244</v>
      </c>
      <c r="E9" s="102">
        <f>IF(RES_hh_tes_in!E9=0,"",RES_hh_tes_in!E9/RES_hh_fec_in!E9)</f>
        <v>0.57232043319749881</v>
      </c>
      <c r="F9" s="102">
        <f>IF(RES_hh_tes_in!F9=0,"",RES_hh_tes_in!F9/RES_hh_fec_in!F9)</f>
        <v>0.57373841190154051</v>
      </c>
      <c r="G9" s="102">
        <f>IF(RES_hh_tes_in!G9=0,"",RES_hh_tes_in!G9/RES_hh_fec_in!G9)</f>
        <v>0.57670188416676449</v>
      </c>
      <c r="H9" s="102">
        <f>IF(RES_hh_tes_in!H9=0,"",RES_hh_tes_in!H9/RES_hh_fec_in!H9)</f>
        <v>0.57719486301291978</v>
      </c>
      <c r="I9" s="102">
        <f>IF(RES_hh_tes_in!I9=0,"",RES_hh_tes_in!I9/RES_hh_fec_in!I9)</f>
        <v>0.58027243915404936</v>
      </c>
      <c r="J9" s="102">
        <f>IF(RES_hh_tes_in!J9=0,"",RES_hh_tes_in!J9/RES_hh_fec_in!J9)</f>
        <v>0.58048759678732709</v>
      </c>
      <c r="K9" s="102">
        <f>IF(RES_hh_tes_in!K9=0,"",RES_hh_tes_in!K9/RES_hh_fec_in!K9)</f>
        <v>0.5871376166626443</v>
      </c>
      <c r="L9" s="102">
        <f>IF(RES_hh_tes_in!L9=0,"",RES_hh_tes_in!L9/RES_hh_fec_in!L9)</f>
        <v>0.59465641317666473</v>
      </c>
      <c r="M9" s="102">
        <f>IF(RES_hh_tes_in!M9=0,"",RES_hh_tes_in!M9/RES_hh_fec_in!M9)</f>
        <v>0.58980499208577875</v>
      </c>
      <c r="N9" s="102">
        <f>IF(RES_hh_tes_in!N9=0,"",RES_hh_tes_in!N9/RES_hh_fec_in!N9)</f>
        <v>0.60127168397644271</v>
      </c>
      <c r="O9" s="102">
        <f>IF(RES_hh_tes_in!O9=0,"",RES_hh_tes_in!O9/RES_hh_fec_in!O9)</f>
        <v>0.60437049213188521</v>
      </c>
      <c r="P9" s="102">
        <f>IF(RES_hh_tes_in!P9=0,"",RES_hh_tes_in!P9/RES_hh_fec_in!P9)</f>
        <v>0.60343490858687954</v>
      </c>
      <c r="Q9" s="102">
        <f>IF(RES_hh_tes_in!Q9=0,"",RES_hh_tes_in!Q9/RES_hh_fec_in!Q9)</f>
        <v>0.60542189529707136</v>
      </c>
    </row>
    <row r="10" spans="1:17" ht="12" customHeight="1" x14ac:dyDescent="0.25">
      <c r="A10" s="87" t="s">
        <v>79</v>
      </c>
      <c r="B10" s="102"/>
      <c r="C10" s="102">
        <f>IF(RES_hh_tes_in!C10=0,"",RES_hh_tes_in!C10/RES_hh_fec_in!C10)</f>
        <v>0.82503656054960006</v>
      </c>
      <c r="D10" s="102">
        <f>IF(RES_hh_tes_in!D10=0,"",RES_hh_tes_in!D10/RES_hh_fec_in!D10)</f>
        <v>0.82967453978474714</v>
      </c>
      <c r="E10" s="102">
        <f>IF(RES_hh_tes_in!E10=0,"",RES_hh_tes_in!E10/RES_hh_fec_in!E10)</f>
        <v>0.83427469119381559</v>
      </c>
      <c r="F10" s="102">
        <f>IF(RES_hh_tes_in!F10=0,"",RES_hh_tes_in!F10/RES_hh_fec_in!F10)</f>
        <v>0.83885609023453234</v>
      </c>
      <c r="G10" s="102" t="str">
        <f>IF(RES_hh_tes_in!G10=0,"",RES_hh_tes_in!G10/RES_hh_fec_in!G10)</f>
        <v/>
      </c>
      <c r="H10" s="102">
        <f>IF(RES_hh_tes_in!H10=0,"",RES_hh_tes_in!H10/RES_hh_fec_in!H10)</f>
        <v>0.84695850822893548</v>
      </c>
      <c r="I10" s="102">
        <f>IF(RES_hh_tes_in!I10=0,"",RES_hh_tes_in!I10/RES_hh_fec_in!I10)</f>
        <v>0.85131986347695121</v>
      </c>
      <c r="J10" s="102">
        <f>IF(RES_hh_tes_in!J10=0,"",RES_hh_tes_in!J10/RES_hh_fec_in!J10)</f>
        <v>0.8486666966318539</v>
      </c>
      <c r="K10" s="102">
        <f>IF(RES_hh_tes_in!K10=0,"",RES_hh_tes_in!K10/RES_hh_fec_in!K10)</f>
        <v>0.85143200871991698</v>
      </c>
      <c r="L10" s="102">
        <f>IF(RES_hh_tes_in!L10=0,"",RES_hh_tes_in!L10/RES_hh_fec_in!L10)</f>
        <v>0.85632138193768437</v>
      </c>
      <c r="M10" s="102">
        <f>IF(RES_hh_tes_in!M10=0,"",RES_hh_tes_in!M10/RES_hh_fec_in!M10)</f>
        <v>0.868180647529331</v>
      </c>
      <c r="N10" s="102">
        <f>IF(RES_hh_tes_in!N10=0,"",RES_hh_tes_in!N10/RES_hh_fec_in!N10)</f>
        <v>0.87150349839487462</v>
      </c>
      <c r="O10" s="102">
        <f>IF(RES_hh_tes_in!O10=0,"",RES_hh_tes_in!O10/RES_hh_fec_in!O10)</f>
        <v>0.86771597942493117</v>
      </c>
      <c r="P10" s="102">
        <f>IF(RES_hh_tes_in!P10=0,"",RES_hh_tes_in!P10/RES_hh_fec_in!P10)</f>
        <v>0.87331243735868924</v>
      </c>
      <c r="Q10" s="102" t="str">
        <f>IF(RES_hh_tes_in!Q10=0,"",RES_hh_tes_in!Q10/RES_hh_fec_in!Q10)</f>
        <v/>
      </c>
    </row>
    <row r="11" spans="1:17" ht="12" customHeight="1" x14ac:dyDescent="0.25">
      <c r="A11" s="87" t="s">
        <v>61</v>
      </c>
      <c r="B11" s="102"/>
      <c r="C11" s="102">
        <f>IF(RES_hh_tes_in!C11=0,"",RES_hh_tes_in!C11/RES_hh_fec_in!C11)</f>
        <v>0.82687429060228557</v>
      </c>
      <c r="D11" s="102">
        <f>IF(RES_hh_tes_in!D11=0,"",RES_hh_tes_in!D11/RES_hh_fec_in!D11)</f>
        <v>0.83137132353855625</v>
      </c>
      <c r="E11" s="102" t="str">
        <f>IF(RES_hh_tes_in!E11=0,"",RES_hh_tes_in!E11/RES_hh_fec_in!E11)</f>
        <v/>
      </c>
      <c r="F11" s="102">
        <f>IF(RES_hh_tes_in!F11=0,"",RES_hh_tes_in!F11/RES_hh_fec_in!F11)</f>
        <v>0.84065635895444035</v>
      </c>
      <c r="G11" s="102">
        <f>IF(RES_hh_tes_in!G11=0,"",RES_hh_tes_in!G11/RES_hh_fec_in!G11)</f>
        <v>0.84393380332757184</v>
      </c>
      <c r="H11" s="102">
        <f>IF(RES_hh_tes_in!H11=0,"",RES_hh_tes_in!H11/RES_hh_fec_in!H11)</f>
        <v>0.84443106703760651</v>
      </c>
      <c r="I11" s="102">
        <f>IF(RES_hh_tes_in!I11=0,"",RES_hh_tes_in!I11/RES_hh_fec_in!I11)</f>
        <v>0.85030753907759704</v>
      </c>
      <c r="J11" s="102" t="str">
        <f>IF(RES_hh_tes_in!J11=0,"",RES_hh_tes_in!J11/RES_hh_fec_in!J11)</f>
        <v/>
      </c>
      <c r="K11" s="102" t="str">
        <f>IF(RES_hh_tes_in!K11=0,"",RES_hh_tes_in!K11/RES_hh_fec_in!K11)</f>
        <v/>
      </c>
      <c r="L11" s="102">
        <f>IF(RES_hh_tes_in!L11=0,"",RES_hh_tes_in!L11/RES_hh_fec_in!L11)</f>
        <v>0.86870958847682556</v>
      </c>
      <c r="M11" s="102">
        <f>IF(RES_hh_tes_in!M11=0,"",RES_hh_tes_in!M11/RES_hh_fec_in!M11)</f>
        <v>0.86964704687868655</v>
      </c>
      <c r="N11" s="102" t="str">
        <f>IF(RES_hh_tes_in!N11=0,"",RES_hh_tes_in!N11/RES_hh_fec_in!N11)</f>
        <v/>
      </c>
      <c r="O11" s="102" t="str">
        <f>IF(RES_hh_tes_in!O11=0,"",RES_hh_tes_in!O11/RES_hh_fec_in!O11)</f>
        <v/>
      </c>
      <c r="P11" s="102">
        <f>IF(RES_hh_tes_in!P11=0,"",RES_hh_tes_in!P11/RES_hh_fec_in!P11)</f>
        <v>0.87725313386344594</v>
      </c>
      <c r="Q11" s="102">
        <f>IF(RES_hh_tes_in!Q11=0,"",RES_hh_tes_in!Q11/RES_hh_fec_in!Q11)</f>
        <v>0.88179379970490124</v>
      </c>
    </row>
    <row r="12" spans="1:17" ht="12" customHeight="1" x14ac:dyDescent="0.25">
      <c r="A12" s="87" t="s">
        <v>115</v>
      </c>
      <c r="B12" s="102"/>
      <c r="C12" s="102">
        <f>IF(RES_hh_tes_in!C12=0,"",RES_hh_tes_in!C12/RES_hh_fec_in!C12)</f>
        <v>1.3054141399585568</v>
      </c>
      <c r="D12" s="102">
        <f>IF(RES_hh_tes_in!D12=0,"",RES_hh_tes_in!D12/RES_hh_fec_in!D12)</f>
        <v>1.3555873623496399</v>
      </c>
      <c r="E12" s="102">
        <f>IF(RES_hh_tes_in!E12=0,"",RES_hh_tes_in!E12/RES_hh_fec_in!E12)</f>
        <v>1.4182239559854266</v>
      </c>
      <c r="F12" s="102">
        <f>IF(RES_hh_tes_in!F12=0,"",RES_hh_tes_in!F12/RES_hh_fec_in!F12)</f>
        <v>1.4947199131607536</v>
      </c>
      <c r="G12" s="102">
        <f>IF(RES_hh_tes_in!G12=0,"",RES_hh_tes_in!G12/RES_hh_fec_in!G12)</f>
        <v>1.5897722623410733</v>
      </c>
      <c r="H12" s="102">
        <f>IF(RES_hh_tes_in!H12=0,"",RES_hh_tes_in!H12/RES_hh_fec_in!H12)</f>
        <v>1.6962005281928454</v>
      </c>
      <c r="I12" s="102">
        <f>IF(RES_hh_tes_in!I12=0,"",RES_hh_tes_in!I12/RES_hh_fec_in!I12)</f>
        <v>1.8101078053083481</v>
      </c>
      <c r="J12" s="102">
        <f>IF(RES_hh_tes_in!J12=0,"",RES_hh_tes_in!J12/RES_hh_fec_in!J12)</f>
        <v>1.9777806913828027</v>
      </c>
      <c r="K12" s="102">
        <f>IF(RES_hh_tes_in!K12=0,"",RES_hh_tes_in!K12/RES_hh_fec_in!K12)</f>
        <v>2.1392652991439745</v>
      </c>
      <c r="L12" s="102">
        <f>IF(RES_hh_tes_in!L12=0,"",RES_hh_tes_in!L12/RES_hh_fec_in!L12)</f>
        <v>2.429575693799757</v>
      </c>
      <c r="M12" s="102">
        <f>IF(RES_hh_tes_in!M12=0,"",RES_hh_tes_in!M12/RES_hh_fec_in!M12)</f>
        <v>2.5423532406667486</v>
      </c>
      <c r="N12" s="102">
        <f>IF(RES_hh_tes_in!N12=0,"",RES_hh_tes_in!N12/RES_hh_fec_in!N12)</f>
        <v>2.8681351047026777</v>
      </c>
      <c r="O12" s="102">
        <f>IF(RES_hh_tes_in!O12=0,"",RES_hh_tes_in!O12/RES_hh_fec_in!O12)</f>
        <v>3.0520766232649499</v>
      </c>
      <c r="P12" s="102">
        <f>IF(RES_hh_tes_in!P12=0,"",RES_hh_tes_in!P12/RES_hh_fec_in!P12)</f>
        <v>3.1550262245026319</v>
      </c>
      <c r="Q12" s="102">
        <f>IF(RES_hh_tes_in!Q12=0,"",RES_hh_tes_in!Q12/RES_hh_fec_in!Q12)</f>
        <v>3.280618576867055</v>
      </c>
    </row>
    <row r="13" spans="1:17" ht="12" customHeight="1" x14ac:dyDescent="0.25">
      <c r="A13" s="51" t="s">
        <v>114</v>
      </c>
      <c r="B13" s="104"/>
      <c r="C13" s="104">
        <f>IF(RES_hh_tes_in!C13=0,"",RES_hh_tes_in!C13/RES_hh_fec_in!C13)</f>
        <v>0.82441481245020032</v>
      </c>
      <c r="D13" s="104">
        <f>IF(RES_hh_tes_in!D13=0,"",RES_hh_tes_in!D13/RES_hh_fec_in!D13)</f>
        <v>0.82763055573243571</v>
      </c>
      <c r="E13" s="104">
        <f>IF(RES_hh_tes_in!E13=0,"",RES_hh_tes_in!E13/RES_hh_fec_in!E13)</f>
        <v>0.83070389092280661</v>
      </c>
      <c r="F13" s="104">
        <f>IF(RES_hh_tes_in!F13=0,"",RES_hh_tes_in!F13/RES_hh_fec_in!F13)</f>
        <v>0.83374728229589001</v>
      </c>
      <c r="G13" s="104">
        <f>IF(RES_hh_tes_in!G13=0,"",RES_hh_tes_in!G13/RES_hh_fec_in!G13)</f>
        <v>0.83781317053701632</v>
      </c>
      <c r="H13" s="104">
        <f>IF(RES_hh_tes_in!H13=0,"",RES_hh_tes_in!H13/RES_hh_fec_in!H13)</f>
        <v>0.84110548166209165</v>
      </c>
      <c r="I13" s="104">
        <f>IF(RES_hh_tes_in!I13=0,"",RES_hh_tes_in!I13/RES_hh_fec_in!I13)</f>
        <v>0.84467246906425375</v>
      </c>
      <c r="J13" s="104">
        <f>IF(RES_hh_tes_in!J13=0,"",RES_hh_tes_in!J13/RES_hh_fec_in!J13)</f>
        <v>0.84812189498050794</v>
      </c>
      <c r="K13" s="104">
        <f>IF(RES_hh_tes_in!K13=0,"",RES_hh_tes_in!K13/RES_hh_fec_in!K13)</f>
        <v>0.85345204311186806</v>
      </c>
      <c r="L13" s="104">
        <f>IF(RES_hh_tes_in!L13=0,"",RES_hh_tes_in!L13/RES_hh_fec_in!L13)</f>
        <v>0.86156007951584568</v>
      </c>
      <c r="M13" s="104">
        <f>IF(RES_hh_tes_in!M13=0,"",RES_hh_tes_in!M13/RES_hh_fec_in!M13)</f>
        <v>0.85487220599489011</v>
      </c>
      <c r="N13" s="104">
        <f>IF(RES_hh_tes_in!N13=0,"",RES_hh_tes_in!N13/RES_hh_fec_in!N13)</f>
        <v>0.87516363286583831</v>
      </c>
      <c r="O13" s="104">
        <f>IF(RES_hh_tes_in!O13=0,"",RES_hh_tes_in!O13/RES_hh_fec_in!O13)</f>
        <v>0.88204412898004581</v>
      </c>
      <c r="P13" s="104">
        <f>IF(RES_hh_tes_in!P13=0,"",RES_hh_tes_in!P13/RES_hh_fec_in!P13)</f>
        <v>0.88020471439975723</v>
      </c>
      <c r="Q13" s="104">
        <f>IF(RES_hh_tes_in!Q13=0,"",RES_hh_tes_in!Q13/RES_hh_fec_in!Q13)</f>
        <v>0.88559947307750442</v>
      </c>
    </row>
    <row r="14" spans="1:17" ht="12" customHeight="1" x14ac:dyDescent="0.25">
      <c r="A14" s="99" t="s">
        <v>117</v>
      </c>
      <c r="B14" s="106"/>
      <c r="C14" s="106">
        <f>IF(RES_hh_tes_in!C14=0,"",RES_hh_tes_in!C14/RES_hh_fec_in!C14)</f>
        <v>1.0634051886744589</v>
      </c>
      <c r="D14" s="106">
        <f>IF(RES_hh_tes_in!D14=0,"",RES_hh_tes_in!D14/RES_hh_fec_in!D14)</f>
        <v>1.068915649208052</v>
      </c>
      <c r="E14" s="106">
        <f>IF(RES_hh_tes_in!E14=0,"",RES_hh_tes_in!E14/RES_hh_fec_in!E14)</f>
        <v>1.0639779885521927</v>
      </c>
      <c r="F14" s="106">
        <f>IF(RES_hh_tes_in!F14=0,"",RES_hh_tes_in!F14/RES_hh_fec_in!F14)</f>
        <v>1.0667396619660841</v>
      </c>
      <c r="G14" s="106">
        <f>IF(RES_hh_tes_in!G14=0,"",RES_hh_tes_in!G14/RES_hh_fec_in!G14)</f>
        <v>1.0610041431475181</v>
      </c>
      <c r="H14" s="106">
        <f>IF(RES_hh_tes_in!H14=0,"",RES_hh_tes_in!H14/RES_hh_fec_in!H14)</f>
        <v>1.0498619439248078</v>
      </c>
      <c r="I14" s="106">
        <f>IF(RES_hh_tes_in!I14=0,"",RES_hh_tes_in!I14/RES_hh_fec_in!I14)</f>
        <v>1.0604050607520648</v>
      </c>
      <c r="J14" s="106">
        <f>IF(RES_hh_tes_in!J14=0,"",RES_hh_tes_in!J14/RES_hh_fec_in!J14)</f>
        <v>1.0403501971564693</v>
      </c>
      <c r="K14" s="106">
        <f>IF(RES_hh_tes_in!K14=0,"",RES_hh_tes_in!K14/RES_hh_fec_in!K14)</f>
        <v>1.0489167750740234</v>
      </c>
      <c r="L14" s="106">
        <f>IF(RES_hh_tes_in!L14=0,"",RES_hh_tes_in!L14/RES_hh_fec_in!L14)</f>
        <v>1.0593383751792413</v>
      </c>
      <c r="M14" s="106">
        <f>IF(RES_hh_tes_in!M14=0,"",RES_hh_tes_in!M14/RES_hh_fec_in!M14)</f>
        <v>1.0407010326284463</v>
      </c>
      <c r="N14" s="106">
        <f>IF(RES_hh_tes_in!N14=0,"",RES_hh_tes_in!N14/RES_hh_fec_in!N14)</f>
        <v>1.051331694492075</v>
      </c>
      <c r="O14" s="106">
        <f>IF(RES_hh_tes_in!O14=0,"",RES_hh_tes_in!O14/RES_hh_fec_in!O14)</f>
        <v>1.0469078527395763</v>
      </c>
      <c r="P14" s="106">
        <f>IF(RES_hh_tes_in!P14=0,"",RES_hh_tes_in!P14/RES_hh_fec_in!P14)</f>
        <v>1.0346410485137068</v>
      </c>
      <c r="Q14" s="106">
        <f>IF(RES_hh_tes_in!Q14=0,"",RES_hh_tes_in!Q14/RES_hh_fec_in!Q14)</f>
        <v>1.0384087111140259</v>
      </c>
    </row>
    <row r="15" spans="1:17" ht="12.95" customHeight="1" x14ac:dyDescent="0.25">
      <c r="A15" s="89" t="s">
        <v>112</v>
      </c>
      <c r="B15" s="103"/>
      <c r="C15" s="103">
        <f>IF(RES_hh_tes_in!C15=0,"",RES_hh_tes_in!C15/RES_hh_fec_in!C15)</f>
        <v>1.9224395404232206</v>
      </c>
      <c r="D15" s="103">
        <f>IF(RES_hh_tes_in!D15=0,"",RES_hh_tes_in!D15/RES_hh_fec_in!D15)</f>
        <v>1.9838306805058714</v>
      </c>
      <c r="E15" s="103">
        <f>IF(RES_hh_tes_in!E15=0,"",RES_hh_tes_in!E15/RES_hh_fec_in!E15)</f>
        <v>2.0619730110299548</v>
      </c>
      <c r="F15" s="103">
        <f>IF(RES_hh_tes_in!F15=0,"",RES_hh_tes_in!F15/RES_hh_fec_in!F15)</f>
        <v>2.1472151261380117</v>
      </c>
      <c r="G15" s="103">
        <f>IF(RES_hh_tes_in!G15=0,"",RES_hh_tes_in!G15/RES_hh_fec_in!G15)</f>
        <v>2.2567263541234133</v>
      </c>
      <c r="H15" s="103">
        <f>IF(RES_hh_tes_in!H15=0,"",RES_hh_tes_in!H15/RES_hh_fec_in!H15)</f>
        <v>2.3517942021729952</v>
      </c>
      <c r="I15" s="103">
        <f>IF(RES_hh_tes_in!I15=0,"",RES_hh_tes_in!I15/RES_hh_fec_in!I15)</f>
        <v>2.5172926698329379</v>
      </c>
      <c r="J15" s="103">
        <f>IF(RES_hh_tes_in!J15=0,"",RES_hh_tes_in!J15/RES_hh_fec_in!J15)</f>
        <v>2.5629782622015309</v>
      </c>
      <c r="K15" s="103">
        <f>IF(RES_hh_tes_in!K15=0,"",RES_hh_tes_in!K15/RES_hh_fec_in!K15)</f>
        <v>2.7521879313121089</v>
      </c>
      <c r="L15" s="103">
        <f>IF(RES_hh_tes_in!L15=0,"",RES_hh_tes_in!L15/RES_hh_fec_in!L15)</f>
        <v>2.9900422862885598</v>
      </c>
      <c r="M15" s="103">
        <f>IF(RES_hh_tes_in!M15=0,"",RES_hh_tes_in!M15/RES_hh_fec_in!M15)</f>
        <v>3.2004985818294847</v>
      </c>
      <c r="N15" s="103">
        <f>IF(RES_hh_tes_in!N15=0,"",RES_hh_tes_in!N15/RES_hh_fec_in!N15)</f>
        <v>3.3847794878135984</v>
      </c>
      <c r="O15" s="103">
        <f>IF(RES_hh_tes_in!O15=0,"",RES_hh_tes_in!O15/RES_hh_fec_in!O15)</f>
        <v>3.5430155604313756</v>
      </c>
      <c r="P15" s="103">
        <f>IF(RES_hh_tes_in!P15=0,"",RES_hh_tes_in!P15/RES_hh_fec_in!P15)</f>
        <v>3.674547836059602</v>
      </c>
      <c r="Q15" s="103">
        <f>IF(RES_hh_tes_in!Q15=0,"",RES_hh_tes_in!Q15/RES_hh_fec_in!Q15)</f>
        <v>3.8036212640030871</v>
      </c>
    </row>
    <row r="16" spans="1:17" ht="12" customHeight="1" x14ac:dyDescent="0.25">
      <c r="A16" s="87" t="s">
        <v>111</v>
      </c>
      <c r="B16" s="105"/>
      <c r="C16" s="105">
        <f>IF(RES_hh_tes_in!C16=0,"",RES_hh_tes_in!C16/RES_hh_fec_in!C16)</f>
        <v>1.9224395404232206</v>
      </c>
      <c r="D16" s="105">
        <f>IF(RES_hh_tes_in!D16=0,"",RES_hh_tes_in!D16/RES_hh_fec_in!D16)</f>
        <v>1.9838306805058714</v>
      </c>
      <c r="E16" s="105">
        <f>IF(RES_hh_tes_in!E16=0,"",RES_hh_tes_in!E16/RES_hh_fec_in!E16)</f>
        <v>2.0619730110299548</v>
      </c>
      <c r="F16" s="105">
        <f>IF(RES_hh_tes_in!F16=0,"",RES_hh_tes_in!F16/RES_hh_fec_in!F16)</f>
        <v>2.1472151261380117</v>
      </c>
      <c r="G16" s="105">
        <f>IF(RES_hh_tes_in!G16=0,"",RES_hh_tes_in!G16/RES_hh_fec_in!G16)</f>
        <v>2.2567263541234133</v>
      </c>
      <c r="H16" s="105">
        <f>IF(RES_hh_tes_in!H16=0,"",RES_hh_tes_in!H16/RES_hh_fec_in!H16)</f>
        <v>2.3517942021729952</v>
      </c>
      <c r="I16" s="105">
        <f>IF(RES_hh_tes_in!I16=0,"",RES_hh_tes_in!I16/RES_hh_fec_in!I16)</f>
        <v>2.5172926698329379</v>
      </c>
      <c r="J16" s="105">
        <f>IF(RES_hh_tes_in!J16=0,"",RES_hh_tes_in!J16/RES_hh_fec_in!J16)</f>
        <v>2.5629782622015309</v>
      </c>
      <c r="K16" s="105">
        <f>IF(RES_hh_tes_in!K16=0,"",RES_hh_tes_in!K16/RES_hh_fec_in!K16)</f>
        <v>2.7521879313121089</v>
      </c>
      <c r="L16" s="105">
        <f>IF(RES_hh_tes_in!L16=0,"",RES_hh_tes_in!L16/RES_hh_fec_in!L16)</f>
        <v>2.9900422862885598</v>
      </c>
      <c r="M16" s="105">
        <f>IF(RES_hh_tes_in!M16=0,"",RES_hh_tes_in!M16/RES_hh_fec_in!M16)</f>
        <v>3.2004985818294847</v>
      </c>
      <c r="N16" s="105">
        <f>IF(RES_hh_tes_in!N16=0,"",RES_hh_tes_in!N16/RES_hh_fec_in!N16)</f>
        <v>3.3847794878135984</v>
      </c>
      <c r="O16" s="105">
        <f>IF(RES_hh_tes_in!O16=0,"",RES_hh_tes_in!O16/RES_hh_fec_in!O16)</f>
        <v>3.5430155604313756</v>
      </c>
      <c r="P16" s="105">
        <f>IF(RES_hh_tes_in!P16=0,"",RES_hh_tes_in!P16/RES_hh_fec_in!P16)</f>
        <v>3.674547836059602</v>
      </c>
      <c r="Q16" s="105">
        <f>IF(RES_hh_tes_in!Q16=0,"",RES_hh_tes_in!Q16/RES_hh_fec_in!Q16)</f>
        <v>3.8036212640030871</v>
      </c>
    </row>
    <row r="17" spans="1:17" ht="12.95" customHeight="1" x14ac:dyDescent="0.25">
      <c r="A17" s="89" t="s">
        <v>63</v>
      </c>
      <c r="B17" s="103"/>
      <c r="C17" s="103">
        <f>IF(RES_hh_tes_in!C17=0,"",RES_hh_tes_in!C17/RES_hh_fec_in!C17)</f>
        <v>0.66310662700859913</v>
      </c>
      <c r="D17" s="103">
        <f>IF(RES_hh_tes_in!D17=0,"",RES_hh_tes_in!D17/RES_hh_fec_in!D17)</f>
        <v>0.65954378331884589</v>
      </c>
      <c r="E17" s="103">
        <f>IF(RES_hh_tes_in!E17=0,"",RES_hh_tes_in!E17/RES_hh_fec_in!E17)</f>
        <v>0.66617021961519751</v>
      </c>
      <c r="F17" s="103">
        <f>IF(RES_hh_tes_in!F17=0,"",RES_hh_tes_in!F17/RES_hh_fec_in!F17)</f>
        <v>0.64462262218886601</v>
      </c>
      <c r="G17" s="103">
        <f>IF(RES_hh_tes_in!G17=0,"",RES_hh_tes_in!G17/RES_hh_fec_in!G17)</f>
        <v>0.68151219771178684</v>
      </c>
      <c r="H17" s="103">
        <f>IF(RES_hh_tes_in!H17=0,"",RES_hh_tes_in!H17/RES_hh_fec_in!H17)</f>
        <v>0.68000114516931298</v>
      </c>
      <c r="I17" s="103">
        <f>IF(RES_hh_tes_in!I17=0,"",RES_hh_tes_in!I17/RES_hh_fec_in!I17)</f>
        <v>0.71475397777641536</v>
      </c>
      <c r="J17" s="103">
        <f>IF(RES_hh_tes_in!J17=0,"",RES_hh_tes_in!J17/RES_hh_fec_in!J17)</f>
        <v>0.7025587948185551</v>
      </c>
      <c r="K17" s="103">
        <f>IF(RES_hh_tes_in!K17=0,"",RES_hh_tes_in!K17/RES_hh_fec_in!K17)</f>
        <v>0.67767200052887389</v>
      </c>
      <c r="L17" s="103">
        <f>IF(RES_hh_tes_in!L17=0,"",RES_hh_tes_in!L17/RES_hh_fec_in!L17)</f>
        <v>0.68772258774652317</v>
      </c>
      <c r="M17" s="103">
        <f>IF(RES_hh_tes_in!M17=0,"",RES_hh_tes_in!M17/RES_hh_fec_in!M17)</f>
        <v>0.70526940938936922</v>
      </c>
      <c r="N17" s="103">
        <f>IF(RES_hh_tes_in!N17=0,"",RES_hh_tes_in!N17/RES_hh_fec_in!N17)</f>
        <v>0.67599797471807421</v>
      </c>
      <c r="O17" s="103">
        <f>IF(RES_hh_tes_in!O17=0,"",RES_hh_tes_in!O17/RES_hh_fec_in!O17)</f>
        <v>0.70019338159856603</v>
      </c>
      <c r="P17" s="103">
        <f>IF(RES_hh_tes_in!P17=0,"",RES_hh_tes_in!P17/RES_hh_fec_in!P17)</f>
        <v>0.75028372670815036</v>
      </c>
      <c r="Q17" s="103">
        <f>IF(RES_hh_tes_in!Q17=0,"",RES_hh_tes_in!Q17/RES_hh_fec_in!Q17)</f>
        <v>0.7268983790663337</v>
      </c>
    </row>
    <row r="18" spans="1:17" ht="12" customHeight="1" x14ac:dyDescent="0.25">
      <c r="A18" s="87" t="s">
        <v>58</v>
      </c>
      <c r="B18" s="102"/>
      <c r="C18" s="102" t="str">
        <f>IF(RES_hh_tes_in!C18=0,"",RES_hh_tes_in!C18/RES_hh_fec_in!C18)</f>
        <v/>
      </c>
      <c r="D18" s="102" t="str">
        <f>IF(RES_hh_tes_in!D18=0,"",RES_hh_tes_in!D18/RES_hh_fec_in!D18)</f>
        <v/>
      </c>
      <c r="E18" s="102">
        <f>IF(RES_hh_tes_in!E18=0,"",RES_hh_tes_in!E18/RES_hh_fec_in!E18)</f>
        <v>0.42409042082187837</v>
      </c>
      <c r="F18" s="102">
        <f>IF(RES_hh_tes_in!F18=0,"",RES_hh_tes_in!F18/RES_hh_fec_in!F18)</f>
        <v>0.4268716510375572</v>
      </c>
      <c r="G18" s="102">
        <f>IF(RES_hh_tes_in!G18=0,"",RES_hh_tes_in!G18/RES_hh_fec_in!G18)</f>
        <v>0.42911527188756388</v>
      </c>
      <c r="H18" s="102">
        <f>IF(RES_hh_tes_in!H18=0,"",RES_hh_tes_in!H18/RES_hh_fec_in!H18)</f>
        <v>0.43217727514796112</v>
      </c>
      <c r="I18" s="102">
        <f>IF(RES_hh_tes_in!I18=0,"",RES_hh_tes_in!I18/RES_hh_fec_in!I18)</f>
        <v>0.4348574449651354</v>
      </c>
      <c r="J18" s="102">
        <f>IF(RES_hh_tes_in!J18=0,"",RES_hh_tes_in!J18/RES_hh_fec_in!J18)</f>
        <v>0.43698036177489352</v>
      </c>
      <c r="K18" s="102" t="str">
        <f>IF(RES_hh_tes_in!K18=0,"",RES_hh_tes_in!K18/RES_hh_fec_in!K18)</f>
        <v/>
      </c>
      <c r="L18" s="102">
        <f>IF(RES_hh_tes_in!L18=0,"",RES_hh_tes_in!L18/RES_hh_fec_in!L18)</f>
        <v>0.43309590303528189</v>
      </c>
      <c r="M18" s="102" t="str">
        <f>IF(RES_hh_tes_in!M18=0,"",RES_hh_tes_in!M18/RES_hh_fec_in!M18)</f>
        <v/>
      </c>
      <c r="N18" s="102" t="str">
        <f>IF(RES_hh_tes_in!N18=0,"",RES_hh_tes_in!N18/RES_hh_fec_in!N18)</f>
        <v/>
      </c>
      <c r="O18" s="102" t="str">
        <f>IF(RES_hh_tes_in!O18=0,"",RES_hh_tes_in!O18/RES_hh_fec_in!O18)</f>
        <v/>
      </c>
      <c r="P18" s="102" t="str">
        <f>IF(RES_hh_tes_in!P18=0,"",RES_hh_tes_in!P18/RES_hh_fec_in!P18)</f>
        <v/>
      </c>
      <c r="Q18" s="102" t="str">
        <f>IF(RES_hh_tes_in!Q18=0,"",RES_hh_tes_in!Q18/RES_hh_fec_in!Q18)</f>
        <v/>
      </c>
    </row>
    <row r="19" spans="1:17" s="28" customFormat="1" ht="12" customHeight="1" x14ac:dyDescent="0.25">
      <c r="A19" s="87" t="s">
        <v>84</v>
      </c>
      <c r="B19" s="102"/>
      <c r="C19" s="102">
        <f>IF(RES_hh_tes_in!C19=0,"",RES_hh_tes_in!C19/RES_hh_fec_in!C19)</f>
        <v>0.58522893666497078</v>
      </c>
      <c r="D19" s="102">
        <f>IF(RES_hh_tes_in!D19=0,"",RES_hh_tes_in!D19/RES_hh_fec_in!D19)</f>
        <v>0.58791867104225681</v>
      </c>
      <c r="E19" s="102">
        <f>IF(RES_hh_tes_in!E19=0,"",RES_hh_tes_in!E19/RES_hh_fec_in!E19)</f>
        <v>0.59045969844099744</v>
      </c>
      <c r="F19" s="102">
        <f>IF(RES_hh_tes_in!F19=0,"",RES_hh_tes_in!F19/RES_hh_fec_in!F19)</f>
        <v>0.59354255447391968</v>
      </c>
      <c r="G19" s="102">
        <f>IF(RES_hh_tes_in!G19=0,"",RES_hh_tes_in!G19/RES_hh_fec_in!G19)</f>
        <v>0.595521069573413</v>
      </c>
      <c r="H19" s="102">
        <f>IF(RES_hh_tes_in!H19=0,"",RES_hh_tes_in!H19/RES_hh_fec_in!H19)</f>
        <v>0.59735118976175638</v>
      </c>
      <c r="I19" s="102">
        <f>IF(RES_hh_tes_in!I19=0,"",RES_hh_tes_in!I19/RES_hh_fec_in!I19)</f>
        <v>0.5994482641743748</v>
      </c>
      <c r="J19" s="102">
        <f>IF(RES_hh_tes_in!J19=0,"",RES_hh_tes_in!J19/RES_hh_fec_in!J19)</f>
        <v>0.6029226477283316</v>
      </c>
      <c r="K19" s="102">
        <f>IF(RES_hh_tes_in!K19=0,"",RES_hh_tes_in!K19/RES_hh_fec_in!K19)</f>
        <v>0.60612722493031657</v>
      </c>
      <c r="L19" s="102">
        <f>IF(RES_hh_tes_in!L19=0,"",RES_hh_tes_in!L19/RES_hh_fec_in!L19)</f>
        <v>0.6091132782387878</v>
      </c>
      <c r="M19" s="102" t="str">
        <f>IF(RES_hh_tes_in!M19=0,"",RES_hh_tes_in!M19/RES_hh_fec_in!M19)</f>
        <v/>
      </c>
      <c r="N19" s="102" t="str">
        <f>IF(RES_hh_tes_in!N19=0,"",RES_hh_tes_in!N19/RES_hh_fec_in!N19)</f>
        <v/>
      </c>
      <c r="O19" s="102">
        <f>IF(RES_hh_tes_in!O19=0,"",RES_hh_tes_in!O19/RES_hh_fec_in!O19)</f>
        <v>0.61813594315318587</v>
      </c>
      <c r="P19" s="102" t="str">
        <f>IF(RES_hh_tes_in!P19=0,"",RES_hh_tes_in!P19/RES_hh_fec_in!P19)</f>
        <v/>
      </c>
      <c r="Q19" s="102" t="str">
        <f>IF(RES_hh_tes_in!Q19=0,"",RES_hh_tes_in!Q19/RES_hh_fec_in!Q19)</f>
        <v/>
      </c>
    </row>
    <row r="20" spans="1:17" ht="12" customHeight="1" x14ac:dyDescent="0.25">
      <c r="A20" s="87" t="s">
        <v>110</v>
      </c>
      <c r="B20" s="102"/>
      <c r="C20" s="102">
        <f>IF(RES_hh_tes_in!C20=0,"",RES_hh_tes_in!C20/RES_hh_fec_in!C20)</f>
        <v>0.55859706523283259</v>
      </c>
      <c r="D20" s="102">
        <f>IF(RES_hh_tes_in!D20=0,"",RES_hh_tes_in!D20/RES_hh_fec_in!D20)</f>
        <v>0.56198003747042424</v>
      </c>
      <c r="E20" s="102">
        <f>IF(RES_hh_tes_in!E20=0,"",RES_hh_tes_in!E20/RES_hh_fec_in!E20)</f>
        <v>0.56516795735535685</v>
      </c>
      <c r="F20" s="102">
        <f>IF(RES_hh_tes_in!F20=0,"",RES_hh_tes_in!F20/RES_hh_fec_in!F20)</f>
        <v>0.56858186688943158</v>
      </c>
      <c r="G20" s="102">
        <f>IF(RES_hh_tes_in!G20=0,"",RES_hh_tes_in!G20/RES_hh_fec_in!G20)</f>
        <v>0.57148770669762849</v>
      </c>
      <c r="H20" s="102">
        <f>IF(RES_hh_tes_in!H20=0,"",RES_hh_tes_in!H20/RES_hh_fec_in!H20)</f>
        <v>0.5734647349901576</v>
      </c>
      <c r="I20" s="102">
        <f>IF(RES_hh_tes_in!I20=0,"",RES_hh_tes_in!I20/RES_hh_fec_in!I20)</f>
        <v>0.57627268716052593</v>
      </c>
      <c r="J20" s="102">
        <f>IF(RES_hh_tes_in!J20=0,"",RES_hh_tes_in!J20/RES_hh_fec_in!J20)</f>
        <v>0.58165185453806811</v>
      </c>
      <c r="K20" s="102">
        <f>IF(RES_hh_tes_in!K20=0,"",RES_hh_tes_in!K20/RES_hh_fec_in!K20)</f>
        <v>0.58467262720378921</v>
      </c>
      <c r="L20" s="102">
        <f>IF(RES_hh_tes_in!L20=0,"",RES_hh_tes_in!L20/RES_hh_fec_in!L20)</f>
        <v>0.58935849329036882</v>
      </c>
      <c r="M20" s="102">
        <f>IF(RES_hh_tes_in!M20=0,"",RES_hh_tes_in!M20/RES_hh_fec_in!M20)</f>
        <v>0.59222491901139807</v>
      </c>
      <c r="N20" s="102">
        <f>IF(RES_hh_tes_in!N20=0,"",RES_hh_tes_in!N20/RES_hh_fec_in!N20)</f>
        <v>0.59599325503290279</v>
      </c>
      <c r="O20" s="102">
        <f>IF(RES_hh_tes_in!O20=0,"",RES_hh_tes_in!O20/RES_hh_fec_in!O20)</f>
        <v>0.59725453306619813</v>
      </c>
      <c r="P20" s="102">
        <f>IF(RES_hh_tes_in!P20=0,"",RES_hh_tes_in!P20/RES_hh_fec_in!P20)</f>
        <v>0.59779609140241263</v>
      </c>
      <c r="Q20" s="102">
        <f>IF(RES_hh_tes_in!Q20=0,"",RES_hh_tes_in!Q20/RES_hh_fec_in!Q20)</f>
        <v>0.59779290079150593</v>
      </c>
    </row>
    <row r="21" spans="1:17" ht="12" customHeight="1" x14ac:dyDescent="0.25">
      <c r="A21" s="87" t="s">
        <v>109</v>
      </c>
      <c r="B21" s="102"/>
      <c r="C21" s="102">
        <f>IF(RES_hh_tes_in!C21=0,"",RES_hh_tes_in!C21/RES_hh_fec_in!C21)</f>
        <v>0.59205794908416387</v>
      </c>
      <c r="D21" s="102">
        <f>IF(RES_hh_tes_in!D21=0,"",RES_hh_tes_in!D21/RES_hh_fec_in!D21)</f>
        <v>0.59546966554457992</v>
      </c>
      <c r="E21" s="102">
        <f>IF(RES_hh_tes_in!E21=0,"",RES_hh_tes_in!E21/RES_hh_fec_in!E21)</f>
        <v>0.59847852296291404</v>
      </c>
      <c r="F21" s="102">
        <f>IF(RES_hh_tes_in!F21=0,"",RES_hh_tes_in!F21/RES_hh_fec_in!F21)</f>
        <v>0.6020829515486863</v>
      </c>
      <c r="G21" s="102">
        <f>IF(RES_hh_tes_in!G21=0,"",RES_hh_tes_in!G21/RES_hh_fec_in!G21)</f>
        <v>0.60487452033124822</v>
      </c>
      <c r="H21" s="102">
        <f>IF(RES_hh_tes_in!H21=0,"",RES_hh_tes_in!H21/RES_hh_fec_in!H21)</f>
        <v>0.60878873619023799</v>
      </c>
      <c r="I21" s="102">
        <f>IF(RES_hh_tes_in!I21=0,"",RES_hh_tes_in!I21/RES_hh_fec_in!I21)</f>
        <v>0.61226890613743457</v>
      </c>
      <c r="J21" s="102">
        <f>IF(RES_hh_tes_in!J21=0,"",RES_hh_tes_in!J21/RES_hh_fec_in!J21)</f>
        <v>0.61595601330122507</v>
      </c>
      <c r="K21" s="102">
        <f>IF(RES_hh_tes_in!K21=0,"",RES_hh_tes_in!K21/RES_hh_fec_in!K21)</f>
        <v>0.6190706599758653</v>
      </c>
      <c r="L21" s="102" t="str">
        <f>IF(RES_hh_tes_in!L21=0,"",RES_hh_tes_in!L21/RES_hh_fec_in!L21)</f>
        <v/>
      </c>
      <c r="M21" s="102">
        <f>IF(RES_hh_tes_in!M21=0,"",RES_hh_tes_in!M21/RES_hh_fec_in!M21)</f>
        <v>0.62577642123782806</v>
      </c>
      <c r="N21" s="102">
        <f>IF(RES_hh_tes_in!N21=0,"",RES_hh_tes_in!N21/RES_hh_fec_in!N21)</f>
        <v>0.62850916650910171</v>
      </c>
      <c r="O21" s="102">
        <f>IF(RES_hh_tes_in!O21=0,"",RES_hh_tes_in!O21/RES_hh_fec_in!O21)</f>
        <v>0.63223858626190299</v>
      </c>
      <c r="P21" s="102" t="str">
        <f>IF(RES_hh_tes_in!P21=0,"",RES_hh_tes_in!P21/RES_hh_fec_in!P21)</f>
        <v/>
      </c>
      <c r="Q21" s="102">
        <f>IF(RES_hh_tes_in!Q21=0,"",RES_hh_tes_in!Q21/RES_hh_fec_in!Q21)</f>
        <v>0.63896276608611458</v>
      </c>
    </row>
    <row r="22" spans="1:17" ht="12" customHeight="1" x14ac:dyDescent="0.25">
      <c r="A22" s="87" t="s">
        <v>55</v>
      </c>
      <c r="B22" s="102"/>
      <c r="C22" s="102">
        <f>IF(RES_hh_tes_in!C22=0,"",RES_hh_tes_in!C22/RES_hh_fec_in!C22)</f>
        <v>0.50200801895841229</v>
      </c>
      <c r="D22" s="102">
        <f>IF(RES_hh_tes_in!D22=0,"",RES_hh_tes_in!D22/RES_hh_fec_in!D22)</f>
        <v>0.50557165253737435</v>
      </c>
      <c r="E22" s="102">
        <f>IF(RES_hh_tes_in!E22=0,"",RES_hh_tes_in!E22/RES_hh_fec_in!E22)</f>
        <v>0.50904479651040913</v>
      </c>
      <c r="F22" s="102">
        <f>IF(RES_hh_tes_in!F22=0,"",RES_hh_tes_in!F22/RES_hh_fec_in!F22)</f>
        <v>0.51280940008026077</v>
      </c>
      <c r="G22" s="102">
        <f>IF(RES_hh_tes_in!G22=0,"",RES_hh_tes_in!G22/RES_hh_fec_in!G22)</f>
        <v>0.51606594341304446</v>
      </c>
      <c r="H22" s="102">
        <f>IF(RES_hh_tes_in!H22=0,"",RES_hh_tes_in!H22/RES_hh_fec_in!H22)</f>
        <v>0.51953717463314542</v>
      </c>
      <c r="I22" s="102">
        <f>IF(RES_hh_tes_in!I22=0,"",RES_hh_tes_in!I22/RES_hh_fec_in!I22)</f>
        <v>0.52351059160513935</v>
      </c>
      <c r="J22" s="102">
        <f>IF(RES_hh_tes_in!J22=0,"",RES_hh_tes_in!J22/RES_hh_fec_in!J22)</f>
        <v>0.52667976389722149</v>
      </c>
      <c r="K22" s="102">
        <f>IF(RES_hh_tes_in!K22=0,"",RES_hh_tes_in!K22/RES_hh_fec_in!K22)</f>
        <v>0.52966679299391684</v>
      </c>
      <c r="L22" s="102">
        <f>IF(RES_hh_tes_in!L22=0,"",RES_hh_tes_in!L22/RES_hh_fec_in!L22)</f>
        <v>0.52958949522193022</v>
      </c>
      <c r="M22" s="102">
        <f>IF(RES_hh_tes_in!M22=0,"",RES_hh_tes_in!M22/RES_hh_fec_in!M22)</f>
        <v>0.53157062060477533</v>
      </c>
      <c r="N22" s="102">
        <f>IF(RES_hh_tes_in!N22=0,"",RES_hh_tes_in!N22/RES_hh_fec_in!N22)</f>
        <v>0.53280897666883642</v>
      </c>
      <c r="O22" s="102">
        <f>IF(RES_hh_tes_in!O22=0,"",RES_hh_tes_in!O22/RES_hh_fec_in!O22)</f>
        <v>0.534491758612468</v>
      </c>
      <c r="P22" s="102">
        <f>IF(RES_hh_tes_in!P22=0,"",RES_hh_tes_in!P22/RES_hh_fec_in!P22)</f>
        <v>0.53569190636805186</v>
      </c>
      <c r="Q22" s="102">
        <f>IF(RES_hh_tes_in!Q22=0,"",RES_hh_tes_in!Q22/RES_hh_fec_in!Q22)</f>
        <v>0.53545556712499598</v>
      </c>
    </row>
    <row r="23" spans="1:17" ht="12" customHeight="1" x14ac:dyDescent="0.25">
      <c r="A23" s="87" t="s">
        <v>79</v>
      </c>
      <c r="B23" s="102"/>
      <c r="C23" s="102" t="str">
        <f>IF(RES_hh_tes_in!C23=0,"",RES_hh_tes_in!C23/RES_hh_fec_in!C23)</f>
        <v/>
      </c>
      <c r="D23" s="102" t="str">
        <f>IF(RES_hh_tes_in!D23=0,"",RES_hh_tes_in!D23/RES_hh_fec_in!D23)</f>
        <v/>
      </c>
      <c r="E23" s="102" t="str">
        <f>IF(RES_hh_tes_in!E23=0,"",RES_hh_tes_in!E23/RES_hh_fec_in!E23)</f>
        <v/>
      </c>
      <c r="F23" s="102" t="str">
        <f>IF(RES_hh_tes_in!F23=0,"",RES_hh_tes_in!F23/RES_hh_fec_in!F23)</f>
        <v/>
      </c>
      <c r="G23" s="102" t="str">
        <f>IF(RES_hh_tes_in!G23=0,"",RES_hh_tes_in!G23/RES_hh_fec_in!G23)</f>
        <v/>
      </c>
      <c r="H23" s="102" t="str">
        <f>IF(RES_hh_tes_in!H23=0,"",RES_hh_tes_in!H23/RES_hh_fec_in!H23)</f>
        <v/>
      </c>
      <c r="I23" s="102" t="str">
        <f>IF(RES_hh_tes_in!I23=0,"",RES_hh_tes_in!I23/RES_hh_fec_in!I23)</f>
        <v/>
      </c>
      <c r="J23" s="102" t="str">
        <f>IF(RES_hh_tes_in!J23=0,"",RES_hh_tes_in!J23/RES_hh_fec_in!J23)</f>
        <v/>
      </c>
      <c r="K23" s="102" t="str">
        <f>IF(RES_hh_tes_in!K23=0,"",RES_hh_tes_in!K23/RES_hh_fec_in!K23)</f>
        <v/>
      </c>
      <c r="L23" s="102" t="str">
        <f>IF(RES_hh_tes_in!L23=0,"",RES_hh_tes_in!L23/RES_hh_fec_in!L23)</f>
        <v/>
      </c>
      <c r="M23" s="102" t="str">
        <f>IF(RES_hh_tes_in!M23=0,"",RES_hh_tes_in!M23/RES_hh_fec_in!M23)</f>
        <v/>
      </c>
      <c r="N23" s="102" t="str">
        <f>IF(RES_hh_tes_in!N23=0,"",RES_hh_tes_in!N23/RES_hh_fec_in!N23)</f>
        <v/>
      </c>
      <c r="O23" s="102" t="str">
        <f>IF(RES_hh_tes_in!O23=0,"",RES_hh_tes_in!O23/RES_hh_fec_in!O23)</f>
        <v/>
      </c>
      <c r="P23" s="102" t="str">
        <f>IF(RES_hh_tes_in!P23=0,"",RES_hh_tes_in!P23/RES_hh_fec_in!P23)</f>
        <v/>
      </c>
      <c r="Q23" s="102" t="str">
        <f>IF(RES_hh_tes_in!Q23=0,"",RES_hh_tes_in!Q23/RES_hh_fec_in!Q23)</f>
        <v/>
      </c>
    </row>
    <row r="24" spans="1:17" ht="12" customHeight="1" x14ac:dyDescent="0.25">
      <c r="A24" s="87" t="s">
        <v>61</v>
      </c>
      <c r="B24" s="102"/>
      <c r="C24" s="102">
        <f>IF(RES_hh_tes_in!C24=0,"",RES_hh_tes_in!C24/RES_hh_fec_in!C24)</f>
        <v>0.86784358700394926</v>
      </c>
      <c r="D24" s="102">
        <f>IF(RES_hh_tes_in!D24=0,"",RES_hh_tes_in!D24/RES_hh_fec_in!D24)</f>
        <v>0.87087073837530715</v>
      </c>
      <c r="E24" s="102" t="str">
        <f>IF(RES_hh_tes_in!E24=0,"",RES_hh_tes_in!E24/RES_hh_fec_in!E24)</f>
        <v/>
      </c>
      <c r="F24" s="102">
        <f>IF(RES_hh_tes_in!F24=0,"",RES_hh_tes_in!F24/RES_hh_fec_in!F24)</f>
        <v>0.87670074513419805</v>
      </c>
      <c r="G24" s="102">
        <f>IF(RES_hh_tes_in!G24=0,"",RES_hh_tes_in!G24/RES_hh_fec_in!G24)</f>
        <v>0.87934271366153449</v>
      </c>
      <c r="H24" s="102">
        <f>IF(RES_hh_tes_in!H24=0,"",RES_hh_tes_in!H24/RES_hh_fec_in!H24)</f>
        <v>0.88210051446274995</v>
      </c>
      <c r="I24" s="102">
        <f>IF(RES_hh_tes_in!I24=0,"",RES_hh_tes_in!I24/RES_hh_fec_in!I24)</f>
        <v>0.88561681875970366</v>
      </c>
      <c r="J24" s="102" t="str">
        <f>IF(RES_hh_tes_in!J24=0,"",RES_hh_tes_in!J24/RES_hh_fec_in!J24)</f>
        <v/>
      </c>
      <c r="K24" s="102" t="str">
        <f>IF(RES_hh_tes_in!K24=0,"",RES_hh_tes_in!K24/RES_hh_fec_in!K24)</f>
        <v/>
      </c>
      <c r="L24" s="102">
        <f>IF(RES_hh_tes_in!L24=0,"",RES_hh_tes_in!L24/RES_hh_fec_in!L24)</f>
        <v>0.89291694197523375</v>
      </c>
      <c r="M24" s="102">
        <f>IF(RES_hh_tes_in!M24=0,"",RES_hh_tes_in!M24/RES_hh_fec_in!M24)</f>
        <v>0.89476664372069958</v>
      </c>
      <c r="N24" s="102" t="str">
        <f>IF(RES_hh_tes_in!N24=0,"",RES_hh_tes_in!N24/RES_hh_fec_in!N24)</f>
        <v/>
      </c>
      <c r="O24" s="102" t="str">
        <f>IF(RES_hh_tes_in!O24=0,"",RES_hh_tes_in!O24/RES_hh_fec_in!O24)</f>
        <v/>
      </c>
      <c r="P24" s="102">
        <f>IF(RES_hh_tes_in!P24=0,"",RES_hh_tes_in!P24/RES_hh_fec_in!P24)</f>
        <v>0.89927595493469881</v>
      </c>
      <c r="Q24" s="102">
        <f>IF(RES_hh_tes_in!Q24=0,"",RES_hh_tes_in!Q24/RES_hh_fec_in!Q24)</f>
        <v>0.90038320317761189</v>
      </c>
    </row>
    <row r="25" spans="1:17" ht="12" customHeight="1" x14ac:dyDescent="0.25">
      <c r="A25" s="51" t="s">
        <v>60</v>
      </c>
      <c r="B25" s="104"/>
      <c r="C25" s="104">
        <f>IF(RES_hh_tes_in!C25=0,"",RES_hh_tes_in!C25/RES_hh_fec_in!C25)</f>
        <v>0.72647418822904697</v>
      </c>
      <c r="D25" s="104">
        <f>IF(RES_hh_tes_in!D25=0,"",RES_hh_tes_in!D25/RES_hh_fec_in!D25)</f>
        <v>0.73076352670277678</v>
      </c>
      <c r="E25" s="104">
        <f>IF(RES_hh_tes_in!E25=0,"",RES_hh_tes_in!E25/RES_hh_fec_in!E25)</f>
        <v>0.7353726621344745</v>
      </c>
      <c r="F25" s="104">
        <f>IF(RES_hh_tes_in!F25=0,"",RES_hh_tes_in!F25/RES_hh_fec_in!F25)</f>
        <v>0.74077727559900119</v>
      </c>
      <c r="G25" s="104">
        <f>IF(RES_hh_tes_in!G25=0,"",RES_hh_tes_in!G25/RES_hh_fec_in!G25)</f>
        <v>0.74426624939513475</v>
      </c>
      <c r="H25" s="104">
        <f>IF(RES_hh_tes_in!H25=0,"",RES_hh_tes_in!H25/RES_hh_fec_in!H25)</f>
        <v>0.74950570659291671</v>
      </c>
      <c r="I25" s="104">
        <f>IF(RES_hh_tes_in!I25=0,"",RES_hh_tes_in!I25/RES_hh_fec_in!I25)</f>
        <v>0.75626694696601848</v>
      </c>
      <c r="J25" s="104">
        <f>IF(RES_hh_tes_in!J25=0,"",RES_hh_tes_in!J25/RES_hh_fec_in!J25)</f>
        <v>0.75852556710841357</v>
      </c>
      <c r="K25" s="104">
        <f>IF(RES_hh_tes_in!K25=0,"",RES_hh_tes_in!K25/RES_hh_fec_in!K25)</f>
        <v>0.76292485444121105</v>
      </c>
      <c r="L25" s="104">
        <f>IF(RES_hh_tes_in!L25=0,"",RES_hh_tes_in!L25/RES_hh_fec_in!L25)</f>
        <v>0.76561996894425788</v>
      </c>
      <c r="M25" s="104">
        <f>IF(RES_hh_tes_in!M25=0,"",RES_hh_tes_in!M25/RES_hh_fec_in!M25)</f>
        <v>0.76914151197635672</v>
      </c>
      <c r="N25" s="104">
        <f>IF(RES_hh_tes_in!N25=0,"",RES_hh_tes_in!N25/RES_hh_fec_in!N25)</f>
        <v>0.77004038963952059</v>
      </c>
      <c r="O25" s="104">
        <f>IF(RES_hh_tes_in!O25=0,"",RES_hh_tes_in!O25/RES_hh_fec_in!O25)</f>
        <v>0.77268919858952689</v>
      </c>
      <c r="P25" s="104">
        <f>IF(RES_hh_tes_in!P25=0,"",RES_hh_tes_in!P25/RES_hh_fec_in!P25)</f>
        <v>0.77668057278981484</v>
      </c>
      <c r="Q25" s="104">
        <f>IF(RES_hh_tes_in!Q25=0,"",RES_hh_tes_in!Q25/RES_hh_fec_in!Q25)</f>
        <v>0.77980573764883054</v>
      </c>
    </row>
    <row r="26" spans="1:17" ht="12" customHeight="1" x14ac:dyDescent="0.25">
      <c r="A26" s="49" t="s">
        <v>59</v>
      </c>
      <c r="B26" s="101"/>
      <c r="C26" s="101">
        <f>IF(RES_hh_tes_in!C26=0,"",RES_hh_tes_in!C26/RES_hh_fec_in!C26)</f>
        <v>1.0150301079925077</v>
      </c>
      <c r="D26" s="101">
        <f>IF(RES_hh_tes_in!D26=0,"",RES_hh_tes_in!D26/RES_hh_fec_in!D26)</f>
        <v>1.0167448519162494</v>
      </c>
      <c r="E26" s="101">
        <f>IF(RES_hh_tes_in!E26=0,"",RES_hh_tes_in!E26/RES_hh_fec_in!E26)</f>
        <v>1.0189852661890832</v>
      </c>
      <c r="F26" s="101">
        <f>IF(RES_hh_tes_in!F26=0,"",RES_hh_tes_in!F26/RES_hh_fec_in!F26)</f>
        <v>1.0211282523700453</v>
      </c>
      <c r="G26" s="101">
        <f>IF(RES_hh_tes_in!G26=0,"",RES_hh_tes_in!G26/RES_hh_fec_in!G26)</f>
        <v>1.0202650303014205</v>
      </c>
      <c r="H26" s="101">
        <f>IF(RES_hh_tes_in!H26=0,"",RES_hh_tes_in!H26/RES_hh_fec_in!H26)</f>
        <v>1.0163766488992318</v>
      </c>
      <c r="I26" s="101">
        <f>IF(RES_hh_tes_in!I26=0,"",RES_hh_tes_in!I26/RES_hh_fec_in!I26)</f>
        <v>1.0139869471092209</v>
      </c>
      <c r="J26" s="101">
        <f>IF(RES_hh_tes_in!J26=0,"",RES_hh_tes_in!J26/RES_hh_fec_in!J26)</f>
        <v>1.0113988870824437</v>
      </c>
      <c r="K26" s="101">
        <f>IF(RES_hh_tes_in!K26=0,"",RES_hh_tes_in!K26/RES_hh_fec_in!K26)</f>
        <v>1.0123714332034772</v>
      </c>
      <c r="L26" s="101">
        <f>IF(RES_hh_tes_in!L26=0,"",RES_hh_tes_in!L26/RES_hh_fec_in!L26)</f>
        <v>1.008432343010881</v>
      </c>
      <c r="M26" s="101">
        <f>IF(RES_hh_tes_in!M26=0,"",RES_hh_tes_in!M26/RES_hh_fec_in!M26)</f>
        <v>1.0122340741733111</v>
      </c>
      <c r="N26" s="101">
        <f>IF(RES_hh_tes_in!N26=0,"",RES_hh_tes_in!N26/RES_hh_fec_in!N26)</f>
        <v>1.0038335819963917</v>
      </c>
      <c r="O26" s="101">
        <f>IF(RES_hh_tes_in!O26=0,"",RES_hh_tes_in!O26/RES_hh_fec_in!O26)</f>
        <v>1.00804238844315</v>
      </c>
      <c r="P26" s="101">
        <f>IF(RES_hh_tes_in!P26=0,"",RES_hh_tes_in!P26/RES_hh_fec_in!P26)</f>
        <v>1.0109080280758542</v>
      </c>
      <c r="Q26" s="101">
        <f>IF(RES_hh_tes_in!Q26=0,"",RES_hh_tes_in!Q26/RES_hh_fec_in!Q26)</f>
        <v>1.0127409946742403</v>
      </c>
    </row>
    <row r="27" spans="1:17" ht="12.95" customHeight="1" x14ac:dyDescent="0.25">
      <c r="A27" s="89" t="s">
        <v>62</v>
      </c>
      <c r="B27" s="103"/>
      <c r="C27" s="103">
        <f>IF(RES_hh_tes_in!C27=0,"",RES_hh_tes_in!C27/RES_hh_fec_in!C27)</f>
        <v>0.71655478815272311</v>
      </c>
      <c r="D27" s="103">
        <f>IF(RES_hh_tes_in!D27=0,"",RES_hh_tes_in!D27/RES_hh_fec_in!D27)</f>
        <v>0.67734930437247498</v>
      </c>
      <c r="E27" s="103">
        <f>IF(RES_hh_tes_in!E27=0,"",RES_hh_tes_in!E27/RES_hh_fec_in!E27)</f>
        <v>0.72822227221817648</v>
      </c>
      <c r="F27" s="103">
        <f>IF(RES_hh_tes_in!F27=0,"",RES_hh_tes_in!F27/RES_hh_fec_in!F27)</f>
        <v>0.65148907073008866</v>
      </c>
      <c r="G27" s="103">
        <f>IF(RES_hh_tes_in!G27=0,"",RES_hh_tes_in!G27/RES_hh_fec_in!G27)</f>
        <v>0.69546360834313381</v>
      </c>
      <c r="H27" s="103">
        <f>IF(RES_hh_tes_in!H27=0,"",RES_hh_tes_in!H27/RES_hh_fec_in!H27)</f>
        <v>0.67554981288695992</v>
      </c>
      <c r="I27" s="103">
        <f>IF(RES_hh_tes_in!I27=0,"",RES_hh_tes_in!I27/RES_hh_fec_in!I27)</f>
        <v>0.77853221576473242</v>
      </c>
      <c r="J27" s="103">
        <f>IF(RES_hh_tes_in!J27=0,"",RES_hh_tes_in!J27/RES_hh_fec_in!J27)</f>
        <v>0.71063707864684389</v>
      </c>
      <c r="K27" s="103">
        <f>IF(RES_hh_tes_in!K27=0,"",RES_hh_tes_in!K27/RES_hh_fec_in!K27)</f>
        <v>0.70290880927869814</v>
      </c>
      <c r="L27" s="103">
        <f>IF(RES_hh_tes_in!L27=0,"",RES_hh_tes_in!L27/RES_hh_fec_in!L27)</f>
        <v>0.85306137674369886</v>
      </c>
      <c r="M27" s="103">
        <f>IF(RES_hh_tes_in!M27=0,"",RES_hh_tes_in!M27/RES_hh_fec_in!M27)</f>
        <v>0.71720368750127994</v>
      </c>
      <c r="N27" s="103">
        <f>IF(RES_hh_tes_in!N27=0,"",RES_hh_tes_in!N27/RES_hh_fec_in!N27)</f>
        <v>0.69202585023354934</v>
      </c>
      <c r="O27" s="103">
        <f>IF(RES_hh_tes_in!O27=0,"",RES_hh_tes_in!O27/RES_hh_fec_in!O27)</f>
        <v>0.82589503129787711</v>
      </c>
      <c r="P27" s="103">
        <f>IF(RES_hh_tes_in!P27=0,"",RES_hh_tes_in!P27/RES_hh_fec_in!P27)</f>
        <v>0.860352376979719</v>
      </c>
      <c r="Q27" s="103">
        <f>IF(RES_hh_tes_in!Q27=0,"",RES_hh_tes_in!Q27/RES_hh_fec_in!Q27)</f>
        <v>0.76942985687004806</v>
      </c>
    </row>
    <row r="28" spans="1:17" ht="12" customHeight="1" x14ac:dyDescent="0.25">
      <c r="A28" s="87" t="s">
        <v>58</v>
      </c>
      <c r="B28" s="102"/>
      <c r="C28" s="102" t="str">
        <f>IF(RES_hh_tes_in!C28=0,"",RES_hh_tes_in!C28/RES_hh_fec_in!C28)</f>
        <v/>
      </c>
      <c r="D28" s="102" t="str">
        <f>IF(RES_hh_tes_in!D28=0,"",RES_hh_tes_in!D28/RES_hh_fec_in!D28)</f>
        <v/>
      </c>
      <c r="E28" s="102" t="str">
        <f>IF(RES_hh_tes_in!E28=0,"",RES_hh_tes_in!E28/RES_hh_fec_in!E28)</f>
        <v/>
      </c>
      <c r="F28" s="102" t="str">
        <f>IF(RES_hh_tes_in!F28=0,"",RES_hh_tes_in!F28/RES_hh_fec_in!F28)</f>
        <v/>
      </c>
      <c r="G28" s="102" t="str">
        <f>IF(RES_hh_tes_in!G28=0,"",RES_hh_tes_in!G28/RES_hh_fec_in!G28)</f>
        <v/>
      </c>
      <c r="H28" s="102" t="str">
        <f>IF(RES_hh_tes_in!H28=0,"",RES_hh_tes_in!H28/RES_hh_fec_in!H28)</f>
        <v/>
      </c>
      <c r="I28" s="102" t="str">
        <f>IF(RES_hh_tes_in!I28=0,"",RES_hh_tes_in!I28/RES_hh_fec_in!I28)</f>
        <v/>
      </c>
      <c r="J28" s="102" t="str">
        <f>IF(RES_hh_tes_in!J28=0,"",RES_hh_tes_in!J28/RES_hh_fec_in!J28)</f>
        <v/>
      </c>
      <c r="K28" s="102" t="str">
        <f>IF(RES_hh_tes_in!K28=0,"",RES_hh_tes_in!K28/RES_hh_fec_in!K28)</f>
        <v/>
      </c>
      <c r="L28" s="102" t="str">
        <f>IF(RES_hh_tes_in!L28=0,"",RES_hh_tes_in!L28/RES_hh_fec_in!L28)</f>
        <v/>
      </c>
      <c r="M28" s="102" t="str">
        <f>IF(RES_hh_tes_in!M28=0,"",RES_hh_tes_in!M28/RES_hh_fec_in!M28)</f>
        <v/>
      </c>
      <c r="N28" s="102" t="str">
        <f>IF(RES_hh_tes_in!N28=0,"",RES_hh_tes_in!N28/RES_hh_fec_in!N28)</f>
        <v/>
      </c>
      <c r="O28" s="102" t="str">
        <f>IF(RES_hh_tes_in!O28=0,"",RES_hh_tes_in!O28/RES_hh_fec_in!O28)</f>
        <v/>
      </c>
      <c r="P28" s="102" t="str">
        <f>IF(RES_hh_tes_in!P28=0,"",RES_hh_tes_in!P28/RES_hh_fec_in!P28)</f>
        <v/>
      </c>
      <c r="Q28" s="102" t="str">
        <f>IF(RES_hh_tes_in!Q28=0,"",RES_hh_tes_in!Q28/RES_hh_fec_in!Q28)</f>
        <v/>
      </c>
    </row>
    <row r="29" spans="1:17" s="28" customFormat="1" ht="12" customHeight="1" x14ac:dyDescent="0.25">
      <c r="A29" s="87" t="s">
        <v>84</v>
      </c>
      <c r="B29" s="102"/>
      <c r="C29" s="102">
        <f>IF(RES_hh_tes_in!C29=0,"",RES_hh_tes_in!C29/RES_hh_fec_in!C29)</f>
        <v>0.45141986208163709</v>
      </c>
      <c r="D29" s="102">
        <f>IF(RES_hh_tes_in!D29=0,"",RES_hh_tes_in!D29/RES_hh_fec_in!D29)</f>
        <v>0.4537896620488025</v>
      </c>
      <c r="E29" s="102">
        <f>IF(RES_hh_tes_in!E29=0,"",RES_hh_tes_in!E29/RES_hh_fec_in!E29)</f>
        <v>0.45578548878825315</v>
      </c>
      <c r="F29" s="102">
        <f>IF(RES_hh_tes_in!F29=0,"",RES_hh_tes_in!F29/RES_hh_fec_in!F29)</f>
        <v>0.45960210976448423</v>
      </c>
      <c r="G29" s="102">
        <f>IF(RES_hh_tes_in!G29=0,"",RES_hh_tes_in!G29/RES_hh_fec_in!G29)</f>
        <v>0.46169356095952252</v>
      </c>
      <c r="H29" s="102">
        <f>IF(RES_hh_tes_in!H29=0,"",RES_hh_tes_in!H29/RES_hh_fec_in!H29)</f>
        <v>0.46380579295805791</v>
      </c>
      <c r="I29" s="102">
        <f>IF(RES_hh_tes_in!I29=0,"",RES_hh_tes_in!I29/RES_hh_fec_in!I29)</f>
        <v>0.46704369449035782</v>
      </c>
      <c r="J29" s="102">
        <f>IF(RES_hh_tes_in!J29=0,"",RES_hh_tes_in!J29/RES_hh_fec_in!J29)</f>
        <v>0.46997730150328176</v>
      </c>
      <c r="K29" s="102">
        <f>IF(RES_hh_tes_in!K29=0,"",RES_hh_tes_in!K29/RES_hh_fec_in!K29)</f>
        <v>0.47240919129607761</v>
      </c>
      <c r="L29" s="102">
        <f>IF(RES_hh_tes_in!L29=0,"",RES_hh_tes_in!L29/RES_hh_fec_in!L29)</f>
        <v>0.47509691527036024</v>
      </c>
      <c r="M29" s="102">
        <f>IF(RES_hh_tes_in!M29=0,"",RES_hh_tes_in!M29/RES_hh_fec_in!M29)</f>
        <v>0.47760423038387112</v>
      </c>
      <c r="N29" s="102" t="str">
        <f>IF(RES_hh_tes_in!N29=0,"",RES_hh_tes_in!N29/RES_hh_fec_in!N29)</f>
        <v/>
      </c>
      <c r="O29" s="102">
        <f>IF(RES_hh_tes_in!O29=0,"",RES_hh_tes_in!O29/RES_hh_fec_in!O29)</f>
        <v>0.48182820202012999</v>
      </c>
      <c r="P29" s="102" t="str">
        <f>IF(RES_hh_tes_in!P29=0,"",RES_hh_tes_in!P29/RES_hh_fec_in!P29)</f>
        <v/>
      </c>
      <c r="Q29" s="102">
        <f>IF(RES_hh_tes_in!Q29=0,"",RES_hh_tes_in!Q29/RES_hh_fec_in!Q29)</f>
        <v>0.48527712190327782</v>
      </c>
    </row>
    <row r="30" spans="1:17" ht="12" customHeight="1" x14ac:dyDescent="0.25">
      <c r="A30" s="87" t="s">
        <v>109</v>
      </c>
      <c r="B30" s="102"/>
      <c r="C30" s="102">
        <f>IF(RES_hh_tes_in!C30=0,"",RES_hh_tes_in!C30/RES_hh_fec_in!C30)</f>
        <v>0.4947996870219889</v>
      </c>
      <c r="D30" s="102">
        <f>IF(RES_hh_tes_in!D30=0,"",RES_hh_tes_in!D30/RES_hh_fec_in!D30)</f>
        <v>0.49906560787699422</v>
      </c>
      <c r="E30" s="102">
        <f>IF(RES_hh_tes_in!E30=0,"",RES_hh_tes_in!E30/RES_hh_fec_in!E30)</f>
        <v>0.50365000731022636</v>
      </c>
      <c r="F30" s="102">
        <f>IF(RES_hh_tes_in!F30=0,"",RES_hh_tes_in!F30/RES_hh_fec_in!F30)</f>
        <v>0.5077714414873431</v>
      </c>
      <c r="G30" s="102">
        <f>IF(RES_hh_tes_in!G30=0,"",RES_hh_tes_in!G30/RES_hh_fec_in!G30)</f>
        <v>0.51203501995088185</v>
      </c>
      <c r="H30" s="102">
        <f>IF(RES_hh_tes_in!H30=0,"",RES_hh_tes_in!H30/RES_hh_fec_in!H30)</f>
        <v>0.51674290081614815</v>
      </c>
      <c r="I30" s="102">
        <f>IF(RES_hh_tes_in!I30=0,"",RES_hh_tes_in!I30/RES_hh_fec_in!I30)</f>
        <v>0.52189837572505204</v>
      </c>
      <c r="J30" s="102">
        <f>IF(RES_hh_tes_in!J30=0,"",RES_hh_tes_in!J30/RES_hh_fec_in!J30)</f>
        <v>0.52719012442138991</v>
      </c>
      <c r="K30" s="102">
        <f>IF(RES_hh_tes_in!K30=0,"",RES_hh_tes_in!K30/RES_hh_fec_in!K30)</f>
        <v>0.52723787479029849</v>
      </c>
      <c r="L30" s="102" t="str">
        <f>IF(RES_hh_tes_in!L30=0,"",RES_hh_tes_in!L30/RES_hh_fec_in!L30)</f>
        <v/>
      </c>
      <c r="M30" s="102">
        <f>IF(RES_hh_tes_in!M30=0,"",RES_hh_tes_in!M30/RES_hh_fec_in!M30)</f>
        <v>0.52949060663167435</v>
      </c>
      <c r="N30" s="102">
        <f>IF(RES_hh_tes_in!N30=0,"",RES_hh_tes_in!N30/RES_hh_fec_in!N30)</f>
        <v>0.5313707389707637</v>
      </c>
      <c r="O30" s="102">
        <f>IF(RES_hh_tes_in!O30=0,"",RES_hh_tes_in!O30/RES_hh_fec_in!O30)</f>
        <v>0.53295971546283183</v>
      </c>
      <c r="P30" s="102" t="str">
        <f>IF(RES_hh_tes_in!P30=0,"",RES_hh_tes_in!P30/RES_hh_fec_in!P30)</f>
        <v/>
      </c>
      <c r="Q30" s="102">
        <f>IF(RES_hh_tes_in!Q30=0,"",RES_hh_tes_in!Q30/RES_hh_fec_in!Q30)</f>
        <v>0.53581180048281951</v>
      </c>
    </row>
    <row r="31" spans="1:17" ht="12" customHeight="1" x14ac:dyDescent="0.25">
      <c r="A31" s="87" t="s">
        <v>55</v>
      </c>
      <c r="B31" s="102"/>
      <c r="C31" s="102" t="str">
        <f>IF(RES_hh_tes_in!C31=0,"",RES_hh_tes_in!C31/RES_hh_fec_in!C31)</f>
        <v/>
      </c>
      <c r="D31" s="102" t="str">
        <f>IF(RES_hh_tes_in!D31=0,"",RES_hh_tes_in!D31/RES_hh_fec_in!D31)</f>
        <v/>
      </c>
      <c r="E31" s="102" t="str">
        <f>IF(RES_hh_tes_in!E31=0,"",RES_hh_tes_in!E31/RES_hh_fec_in!E31)</f>
        <v/>
      </c>
      <c r="F31" s="102" t="str">
        <f>IF(RES_hh_tes_in!F31=0,"",RES_hh_tes_in!F31/RES_hh_fec_in!F31)</f>
        <v/>
      </c>
      <c r="G31" s="102" t="str">
        <f>IF(RES_hh_tes_in!G31=0,"",RES_hh_tes_in!G31/RES_hh_fec_in!G31)</f>
        <v/>
      </c>
      <c r="H31" s="102" t="str">
        <f>IF(RES_hh_tes_in!H31=0,"",RES_hh_tes_in!H31/RES_hh_fec_in!H31)</f>
        <v/>
      </c>
      <c r="I31" s="102" t="str">
        <f>IF(RES_hh_tes_in!I31=0,"",RES_hh_tes_in!I31/RES_hh_fec_in!I31)</f>
        <v/>
      </c>
      <c r="J31" s="102" t="str">
        <f>IF(RES_hh_tes_in!J31=0,"",RES_hh_tes_in!J31/RES_hh_fec_in!J31)</f>
        <v/>
      </c>
      <c r="K31" s="102" t="str">
        <f>IF(RES_hh_tes_in!K31=0,"",RES_hh_tes_in!K31/RES_hh_fec_in!K31)</f>
        <v/>
      </c>
      <c r="L31" s="102" t="str">
        <f>IF(RES_hh_tes_in!L31=0,"",RES_hh_tes_in!L31/RES_hh_fec_in!L31)</f>
        <v/>
      </c>
      <c r="M31" s="102" t="str">
        <f>IF(RES_hh_tes_in!M31=0,"",RES_hh_tes_in!M31/RES_hh_fec_in!M31)</f>
        <v/>
      </c>
      <c r="N31" s="102" t="str">
        <f>IF(RES_hh_tes_in!N31=0,"",RES_hh_tes_in!N31/RES_hh_fec_in!N31)</f>
        <v/>
      </c>
      <c r="O31" s="102" t="str">
        <f>IF(RES_hh_tes_in!O31=0,"",RES_hh_tes_in!O31/RES_hh_fec_in!O31)</f>
        <v/>
      </c>
      <c r="P31" s="102" t="str">
        <f>IF(RES_hh_tes_in!P31=0,"",RES_hh_tes_in!P31/RES_hh_fec_in!P31)</f>
        <v/>
      </c>
      <c r="Q31" s="102" t="str">
        <f>IF(RES_hh_tes_in!Q31=0,"",RES_hh_tes_in!Q31/RES_hh_fec_in!Q31)</f>
        <v/>
      </c>
    </row>
    <row r="32" spans="1:17" ht="12" customHeight="1" x14ac:dyDescent="0.25">
      <c r="A32" s="49" t="s">
        <v>60</v>
      </c>
      <c r="B32" s="101"/>
      <c r="C32" s="101">
        <f>IF(RES_hh_tes_in!C32=0,"",RES_hh_tes_in!C32/RES_hh_fec_in!C32)</f>
        <v>0.83276605147266081</v>
      </c>
      <c r="D32" s="101">
        <f>IF(RES_hh_tes_in!D32=0,"",RES_hh_tes_in!D32/RES_hh_fec_in!D32)</f>
        <v>0.83593727197962553</v>
      </c>
      <c r="E32" s="101">
        <f>IF(RES_hh_tes_in!E32=0,"",RES_hh_tes_in!E32/RES_hh_fec_in!E32)</f>
        <v>0.83890430219073464</v>
      </c>
      <c r="F32" s="101">
        <f>IF(RES_hh_tes_in!F32=0,"",RES_hh_tes_in!F32/RES_hh_fec_in!F32)</f>
        <v>0.84279805241652761</v>
      </c>
      <c r="G32" s="101">
        <f>IF(RES_hh_tes_in!G32=0,"",RES_hh_tes_in!G32/RES_hh_fec_in!G32)</f>
        <v>0.84573208760704688</v>
      </c>
      <c r="H32" s="101">
        <f>IF(RES_hh_tes_in!H32=0,"",RES_hh_tes_in!H32/RES_hh_fec_in!H32)</f>
        <v>0.84860801833160338</v>
      </c>
      <c r="I32" s="101">
        <f>IF(RES_hh_tes_in!I32=0,"",RES_hh_tes_in!I32/RES_hh_fec_in!I32)</f>
        <v>0.85360646539185303</v>
      </c>
      <c r="J32" s="101">
        <f>IF(RES_hh_tes_in!J32=0,"",RES_hh_tes_in!J32/RES_hh_fec_in!J32)</f>
        <v>0.85592354262623693</v>
      </c>
      <c r="K32" s="101">
        <f>IF(RES_hh_tes_in!K32=0,"",RES_hh_tes_in!K32/RES_hh_fec_in!K32)</f>
        <v>0.85773592485136918</v>
      </c>
      <c r="L32" s="101">
        <f>IF(RES_hh_tes_in!L32=0,"",RES_hh_tes_in!L32/RES_hh_fec_in!L32)</f>
        <v>0.85724342192562109</v>
      </c>
      <c r="M32" s="101">
        <f>IF(RES_hh_tes_in!M32=0,"",RES_hh_tes_in!M32/RES_hh_fec_in!M32)</f>
        <v>0.8583347761480119</v>
      </c>
      <c r="N32" s="101">
        <f>IF(RES_hh_tes_in!N32=0,"",RES_hh_tes_in!N32/RES_hh_fec_in!N32)</f>
        <v>0.8589084170953839</v>
      </c>
      <c r="O32" s="101">
        <f>IF(RES_hh_tes_in!O32=0,"",RES_hh_tes_in!O32/RES_hh_fec_in!O32)</f>
        <v>0.85966236468587942</v>
      </c>
      <c r="P32" s="101">
        <f>IF(RES_hh_tes_in!P32=0,"",RES_hh_tes_in!P32/RES_hh_fec_in!P32)</f>
        <v>0.860352376979719</v>
      </c>
      <c r="Q32" s="101">
        <f>IF(RES_hh_tes_in!Q32=0,"",RES_hh_tes_in!Q32/RES_hh_fec_in!Q32)</f>
        <v>0.86188823837122619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1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239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121</v>
      </c>
      <c r="B3" s="100"/>
      <c r="C3" s="100">
        <f t="shared" ref="C3:Q3" si="0">SUM(C4,C15,C17,C27)</f>
        <v>1667.7020094561103</v>
      </c>
      <c r="D3" s="100">
        <f t="shared" si="0"/>
        <v>1569.1494475237521</v>
      </c>
      <c r="E3" s="100">
        <f t="shared" si="0"/>
        <v>1788.5806564934298</v>
      </c>
      <c r="F3" s="100">
        <f t="shared" si="0"/>
        <v>2043.0217927353601</v>
      </c>
      <c r="G3" s="100">
        <f t="shared" si="0"/>
        <v>1366.2294390008808</v>
      </c>
      <c r="H3" s="100">
        <f t="shared" si="0"/>
        <v>2215.8022514190616</v>
      </c>
      <c r="I3" s="100">
        <f t="shared" si="0"/>
        <v>962.31932730282733</v>
      </c>
      <c r="J3" s="100">
        <f t="shared" si="0"/>
        <v>2482.0779371451049</v>
      </c>
      <c r="K3" s="100">
        <f t="shared" si="0"/>
        <v>1612.0069771355138</v>
      </c>
      <c r="L3" s="100">
        <f t="shared" si="0"/>
        <v>701.86305733809047</v>
      </c>
      <c r="M3" s="100">
        <f t="shared" si="0"/>
        <v>1030.6482455366738</v>
      </c>
      <c r="N3" s="100">
        <f t="shared" si="0"/>
        <v>1276.2771491616757</v>
      </c>
      <c r="O3" s="100">
        <f t="shared" si="0"/>
        <v>1054.1149003615021</v>
      </c>
      <c r="P3" s="100">
        <f t="shared" si="0"/>
        <v>824.55622277787461</v>
      </c>
      <c r="Q3" s="100">
        <f t="shared" si="0"/>
        <v>1188.6644820003187</v>
      </c>
    </row>
    <row r="4" spans="1:17" ht="12.95" customHeight="1" x14ac:dyDescent="0.25">
      <c r="A4" s="89" t="s">
        <v>65</v>
      </c>
      <c r="B4" s="96"/>
      <c r="C4" s="96">
        <f t="shared" ref="C4:Q4" si="1">SUM(C5:C14)</f>
        <v>1427.4742210514439</v>
      </c>
      <c r="D4" s="96">
        <f t="shared" si="1"/>
        <v>1287.0606712118615</v>
      </c>
      <c r="E4" s="96">
        <f t="shared" si="1"/>
        <v>1588.5920620398515</v>
      </c>
      <c r="F4" s="96">
        <f t="shared" si="1"/>
        <v>1688.9335297061139</v>
      </c>
      <c r="G4" s="96">
        <f t="shared" si="1"/>
        <v>1181.7409252652574</v>
      </c>
      <c r="H4" s="96">
        <f t="shared" si="1"/>
        <v>1877.8286676306866</v>
      </c>
      <c r="I4" s="96">
        <f t="shared" si="1"/>
        <v>836.21838811974862</v>
      </c>
      <c r="J4" s="96">
        <f t="shared" si="1"/>
        <v>2163.4969811765982</v>
      </c>
      <c r="K4" s="96">
        <f t="shared" si="1"/>
        <v>1349.4920696636336</v>
      </c>
      <c r="L4" s="96">
        <f t="shared" si="1"/>
        <v>613.47751862887799</v>
      </c>
      <c r="M4" s="96">
        <f t="shared" si="1"/>
        <v>829.33833875935215</v>
      </c>
      <c r="N4" s="96">
        <f t="shared" si="1"/>
        <v>965.07308037154655</v>
      </c>
      <c r="O4" s="96">
        <f t="shared" si="1"/>
        <v>908.05909619262206</v>
      </c>
      <c r="P4" s="96">
        <f t="shared" si="1"/>
        <v>732.04946296912033</v>
      </c>
      <c r="Q4" s="96">
        <f t="shared" si="1"/>
        <v>966.09905015094444</v>
      </c>
    </row>
    <row r="5" spans="1:17" ht="12" customHeight="1" x14ac:dyDescent="0.25">
      <c r="A5" s="87" t="s">
        <v>58</v>
      </c>
      <c r="B5" s="95"/>
      <c r="C5" s="95">
        <v>0</v>
      </c>
      <c r="D5" s="95">
        <v>0</v>
      </c>
      <c r="E5" s="95">
        <v>47.92627569439037</v>
      </c>
      <c r="F5" s="95">
        <v>15.689824059799649</v>
      </c>
      <c r="G5" s="95">
        <v>41.606477296780177</v>
      </c>
      <c r="H5" s="95">
        <v>70.899943223009487</v>
      </c>
      <c r="I5" s="95">
        <v>64.659095116985156</v>
      </c>
      <c r="J5" s="95">
        <v>64.410525950086452</v>
      </c>
      <c r="K5" s="95">
        <v>0</v>
      </c>
      <c r="L5" s="95">
        <v>66.236493224363798</v>
      </c>
      <c r="M5" s="95">
        <v>0</v>
      </c>
      <c r="N5" s="95">
        <v>0</v>
      </c>
      <c r="O5" s="95">
        <v>0</v>
      </c>
      <c r="P5" s="95">
        <v>0</v>
      </c>
      <c r="Q5" s="95">
        <v>0</v>
      </c>
    </row>
    <row r="6" spans="1:17" ht="12" customHeight="1" x14ac:dyDescent="0.25">
      <c r="A6" s="87" t="s">
        <v>84</v>
      </c>
      <c r="B6" s="95"/>
      <c r="C6" s="95">
        <v>16.69581023946072</v>
      </c>
      <c r="D6" s="95">
        <v>15.79582552210182</v>
      </c>
      <c r="E6" s="95">
        <v>16.976185877717263</v>
      </c>
      <c r="F6" s="95">
        <v>6.7550689028857551</v>
      </c>
      <c r="G6" s="95">
        <v>22.965902307687344</v>
      </c>
      <c r="H6" s="95">
        <v>43.73550130551908</v>
      </c>
      <c r="I6" s="95">
        <v>51.445457355053165</v>
      </c>
      <c r="J6" s="95">
        <v>20.983838158515024</v>
      </c>
      <c r="K6" s="95">
        <v>18.044715727491351</v>
      </c>
      <c r="L6" s="95">
        <v>18.932622656454736</v>
      </c>
      <c r="M6" s="95">
        <v>21.496165332605106</v>
      </c>
      <c r="N6" s="95">
        <v>0</v>
      </c>
      <c r="O6" s="95">
        <v>11.210721064765531</v>
      </c>
      <c r="P6" s="95">
        <v>15.548459960221571</v>
      </c>
      <c r="Q6" s="95">
        <v>12.079267833054921</v>
      </c>
    </row>
    <row r="7" spans="1:17" ht="12" customHeight="1" x14ac:dyDescent="0.25">
      <c r="A7" s="87" t="s">
        <v>110</v>
      </c>
      <c r="B7" s="95"/>
      <c r="C7" s="95">
        <v>605.95957992836611</v>
      </c>
      <c r="D7" s="95">
        <v>535.08941645353138</v>
      </c>
      <c r="E7" s="95">
        <v>540.89823217769549</v>
      </c>
      <c r="F7" s="95">
        <v>597.42743616312259</v>
      </c>
      <c r="G7" s="95">
        <v>484.70091824385469</v>
      </c>
      <c r="H7" s="95">
        <v>356.14627989868967</v>
      </c>
      <c r="I7" s="95">
        <v>465.13512378844325</v>
      </c>
      <c r="J7" s="95">
        <v>695.79604233001282</v>
      </c>
      <c r="K7" s="95">
        <v>487.46353388202118</v>
      </c>
      <c r="L7" s="95">
        <v>528.30840274805939</v>
      </c>
      <c r="M7" s="95">
        <v>403.8511958649807</v>
      </c>
      <c r="N7" s="95">
        <v>219.70827331405096</v>
      </c>
      <c r="O7" s="95">
        <v>751.80776960455353</v>
      </c>
      <c r="P7" s="95">
        <v>716.50100300889881</v>
      </c>
      <c r="Q7" s="95">
        <v>552.48061766125068</v>
      </c>
    </row>
    <row r="8" spans="1:17" ht="12" customHeight="1" x14ac:dyDescent="0.25">
      <c r="A8" s="87" t="s">
        <v>109</v>
      </c>
      <c r="B8" s="95"/>
      <c r="C8" s="95">
        <v>804.81883088361712</v>
      </c>
      <c r="D8" s="95">
        <v>736.1754292362283</v>
      </c>
      <c r="E8" s="95">
        <v>982.79136829004824</v>
      </c>
      <c r="F8" s="95">
        <v>1069.0612005803059</v>
      </c>
      <c r="G8" s="95">
        <v>632.46762741693522</v>
      </c>
      <c r="H8" s="95">
        <v>1407.0469432034683</v>
      </c>
      <c r="I8" s="95">
        <v>254.97871185926704</v>
      </c>
      <c r="J8" s="95">
        <v>1382.3065747379837</v>
      </c>
      <c r="K8" s="95">
        <v>843.983820054121</v>
      </c>
      <c r="L8" s="95">
        <v>0</v>
      </c>
      <c r="M8" s="95">
        <v>403.99097756176639</v>
      </c>
      <c r="N8" s="95">
        <v>745.36480705749557</v>
      </c>
      <c r="O8" s="95">
        <v>145.04060552330301</v>
      </c>
      <c r="P8" s="95">
        <v>0</v>
      </c>
      <c r="Q8" s="95">
        <v>401.53916465663883</v>
      </c>
    </row>
    <row r="9" spans="1:17" ht="12" customHeight="1" x14ac:dyDescent="0.25">
      <c r="A9" s="87" t="s">
        <v>55</v>
      </c>
      <c r="B9" s="95"/>
      <c r="C9" s="95">
        <v>0</v>
      </c>
      <c r="D9" s="95">
        <v>0</v>
      </c>
      <c r="E9" s="95">
        <v>0</v>
      </c>
      <c r="F9" s="95">
        <v>0</v>
      </c>
      <c r="G9" s="95">
        <v>0</v>
      </c>
      <c r="H9" s="95">
        <v>0</v>
      </c>
      <c r="I9" s="95">
        <v>0</v>
      </c>
      <c r="J9" s="95">
        <v>0</v>
      </c>
      <c r="K9" s="95">
        <v>0</v>
      </c>
      <c r="L9" s="95">
        <v>0</v>
      </c>
      <c r="M9" s="95">
        <v>0</v>
      </c>
      <c r="N9" s="95">
        <v>0</v>
      </c>
      <c r="O9" s="95">
        <v>0</v>
      </c>
      <c r="P9" s="95">
        <v>0</v>
      </c>
      <c r="Q9" s="95">
        <v>0</v>
      </c>
    </row>
    <row r="10" spans="1:17" ht="12" customHeight="1" x14ac:dyDescent="0.25">
      <c r="A10" s="87" t="s">
        <v>79</v>
      </c>
      <c r="B10" s="95"/>
      <c r="C10" s="95">
        <v>0</v>
      </c>
      <c r="D10" s="95">
        <v>0</v>
      </c>
      <c r="E10" s="95">
        <v>0</v>
      </c>
      <c r="F10" s="95">
        <v>0</v>
      </c>
      <c r="G10" s="95">
        <v>0</v>
      </c>
      <c r="H10" s="95">
        <v>0</v>
      </c>
      <c r="I10" s="95">
        <v>0</v>
      </c>
      <c r="J10" s="95">
        <v>0</v>
      </c>
      <c r="K10" s="95">
        <v>0</v>
      </c>
      <c r="L10" s="95">
        <v>0</v>
      </c>
      <c r="M10" s="95">
        <v>0</v>
      </c>
      <c r="N10" s="95">
        <v>0</v>
      </c>
      <c r="O10" s="95">
        <v>0</v>
      </c>
      <c r="P10" s="95">
        <v>0</v>
      </c>
      <c r="Q10" s="95">
        <v>0</v>
      </c>
    </row>
    <row r="11" spans="1:17" ht="12" customHeight="1" x14ac:dyDescent="0.25">
      <c r="A11" s="87" t="s">
        <v>61</v>
      </c>
      <c r="B11" s="95"/>
      <c r="C11" s="95">
        <v>0</v>
      </c>
      <c r="D11" s="95">
        <v>0</v>
      </c>
      <c r="E11" s="95">
        <v>0</v>
      </c>
      <c r="F11" s="95">
        <v>0</v>
      </c>
      <c r="G11" s="95">
        <v>0</v>
      </c>
      <c r="H11" s="95">
        <v>0</v>
      </c>
      <c r="I11" s="95">
        <v>0</v>
      </c>
      <c r="J11" s="95">
        <v>0</v>
      </c>
      <c r="K11" s="95">
        <v>0</v>
      </c>
      <c r="L11" s="95">
        <v>0</v>
      </c>
      <c r="M11" s="95">
        <v>0</v>
      </c>
      <c r="N11" s="95">
        <v>0</v>
      </c>
      <c r="O11" s="95">
        <v>0</v>
      </c>
      <c r="P11" s="95">
        <v>0</v>
      </c>
      <c r="Q11" s="95">
        <v>0</v>
      </c>
    </row>
    <row r="12" spans="1:17" ht="12" customHeight="1" x14ac:dyDescent="0.25">
      <c r="A12" s="87" t="s">
        <v>115</v>
      </c>
      <c r="B12" s="95"/>
      <c r="C12" s="95">
        <v>0</v>
      </c>
      <c r="D12" s="95">
        <v>0</v>
      </c>
      <c r="E12" s="95">
        <v>0</v>
      </c>
      <c r="F12" s="95">
        <v>0</v>
      </c>
      <c r="G12" s="95">
        <v>0</v>
      </c>
      <c r="H12" s="95">
        <v>0</v>
      </c>
      <c r="I12" s="95">
        <v>0</v>
      </c>
      <c r="J12" s="95">
        <v>0</v>
      </c>
      <c r="K12" s="95">
        <v>0</v>
      </c>
      <c r="L12" s="95">
        <v>0</v>
      </c>
      <c r="M12" s="95">
        <v>0</v>
      </c>
      <c r="N12" s="95">
        <v>0</v>
      </c>
      <c r="O12" s="95">
        <v>0</v>
      </c>
      <c r="P12" s="95">
        <v>0</v>
      </c>
      <c r="Q12" s="95">
        <v>0</v>
      </c>
    </row>
    <row r="13" spans="1:17" ht="12" customHeight="1" x14ac:dyDescent="0.25">
      <c r="A13" s="51" t="s">
        <v>114</v>
      </c>
      <c r="B13" s="22"/>
      <c r="C13" s="22">
        <v>0</v>
      </c>
      <c r="D13" s="22">
        <v>0</v>
      </c>
      <c r="E13" s="22">
        <v>0</v>
      </c>
      <c r="F13" s="22">
        <v>0</v>
      </c>
      <c r="G13" s="22">
        <v>0</v>
      </c>
      <c r="H13" s="22">
        <v>0</v>
      </c>
      <c r="I13" s="22">
        <v>0</v>
      </c>
      <c r="J13" s="22">
        <v>0</v>
      </c>
      <c r="K13" s="22">
        <v>0</v>
      </c>
      <c r="L13" s="22">
        <v>0</v>
      </c>
      <c r="M13" s="22">
        <v>0</v>
      </c>
      <c r="N13" s="22">
        <v>0</v>
      </c>
      <c r="O13" s="22">
        <v>0</v>
      </c>
      <c r="P13" s="22">
        <v>0</v>
      </c>
      <c r="Q13" s="22">
        <v>0</v>
      </c>
    </row>
    <row r="14" spans="1:17" ht="12" customHeight="1" x14ac:dyDescent="0.25">
      <c r="A14" s="99" t="s">
        <v>117</v>
      </c>
      <c r="B14" s="98"/>
      <c r="C14" s="98">
        <v>0</v>
      </c>
      <c r="D14" s="98">
        <v>0</v>
      </c>
      <c r="E14" s="98">
        <v>0</v>
      </c>
      <c r="F14" s="98">
        <v>0</v>
      </c>
      <c r="G14" s="98">
        <v>0</v>
      </c>
      <c r="H14" s="98">
        <v>0</v>
      </c>
      <c r="I14" s="98">
        <v>0</v>
      </c>
      <c r="J14" s="98">
        <v>0</v>
      </c>
      <c r="K14" s="98">
        <v>0</v>
      </c>
      <c r="L14" s="98">
        <v>0</v>
      </c>
      <c r="M14" s="98">
        <v>0</v>
      </c>
      <c r="N14" s="98">
        <v>0</v>
      </c>
      <c r="O14" s="98">
        <v>0</v>
      </c>
      <c r="P14" s="98">
        <v>0</v>
      </c>
      <c r="Q14" s="98">
        <v>0</v>
      </c>
    </row>
    <row r="15" spans="1:17" ht="12.95" customHeight="1" x14ac:dyDescent="0.25">
      <c r="A15" s="89" t="s">
        <v>112</v>
      </c>
      <c r="B15" s="96"/>
      <c r="C15" s="96">
        <f t="shared" ref="C15:Q15" si="2">C16</f>
        <v>0</v>
      </c>
      <c r="D15" s="96">
        <f t="shared" si="2"/>
        <v>0</v>
      </c>
      <c r="E15" s="96">
        <f t="shared" si="2"/>
        <v>0</v>
      </c>
      <c r="F15" s="96">
        <f t="shared" si="2"/>
        <v>0</v>
      </c>
      <c r="G15" s="96">
        <f t="shared" si="2"/>
        <v>0</v>
      </c>
      <c r="H15" s="96">
        <f t="shared" si="2"/>
        <v>0</v>
      </c>
      <c r="I15" s="96">
        <f t="shared" si="2"/>
        <v>0</v>
      </c>
      <c r="J15" s="96">
        <f t="shared" si="2"/>
        <v>0</v>
      </c>
      <c r="K15" s="96">
        <f t="shared" si="2"/>
        <v>0</v>
      </c>
      <c r="L15" s="96">
        <f t="shared" si="2"/>
        <v>0</v>
      </c>
      <c r="M15" s="96">
        <f t="shared" si="2"/>
        <v>0</v>
      </c>
      <c r="N15" s="96">
        <f t="shared" si="2"/>
        <v>0</v>
      </c>
      <c r="O15" s="96">
        <f t="shared" si="2"/>
        <v>0</v>
      </c>
      <c r="P15" s="96">
        <f t="shared" si="2"/>
        <v>0</v>
      </c>
      <c r="Q15" s="96">
        <f t="shared" si="2"/>
        <v>0</v>
      </c>
    </row>
    <row r="16" spans="1:17" ht="12" customHeight="1" x14ac:dyDescent="0.25">
      <c r="A16" s="87" t="s">
        <v>111</v>
      </c>
      <c r="B16" s="97"/>
      <c r="C16" s="97">
        <v>0</v>
      </c>
      <c r="D16" s="97">
        <v>0</v>
      </c>
      <c r="E16" s="97">
        <v>0</v>
      </c>
      <c r="F16" s="97">
        <v>0</v>
      </c>
      <c r="G16" s="97">
        <v>0</v>
      </c>
      <c r="H16" s="97">
        <v>0</v>
      </c>
      <c r="I16" s="97">
        <v>0</v>
      </c>
      <c r="J16" s="97">
        <v>0</v>
      </c>
      <c r="K16" s="97">
        <v>0</v>
      </c>
      <c r="L16" s="97">
        <v>0</v>
      </c>
      <c r="M16" s="97">
        <v>0</v>
      </c>
      <c r="N16" s="97">
        <v>0</v>
      </c>
      <c r="O16" s="97">
        <v>0</v>
      </c>
      <c r="P16" s="97">
        <v>0</v>
      </c>
      <c r="Q16" s="97">
        <v>0</v>
      </c>
    </row>
    <row r="17" spans="1:17" ht="12.95" customHeight="1" x14ac:dyDescent="0.25">
      <c r="A17" s="89" t="s">
        <v>63</v>
      </c>
      <c r="B17" s="96"/>
      <c r="C17" s="96">
        <f t="shared" ref="C17:Q17" si="3">SUM(C18:C26)</f>
        <v>179.46939505769632</v>
      </c>
      <c r="D17" s="96">
        <f t="shared" si="3"/>
        <v>192.84557287632686</v>
      </c>
      <c r="E17" s="96">
        <f t="shared" si="3"/>
        <v>137.82167305803461</v>
      </c>
      <c r="F17" s="96">
        <f t="shared" si="3"/>
        <v>238.40114445430467</v>
      </c>
      <c r="G17" s="96">
        <f t="shared" si="3"/>
        <v>118.27081301134135</v>
      </c>
      <c r="H17" s="96">
        <f t="shared" si="3"/>
        <v>212.43875978865361</v>
      </c>
      <c r="I17" s="96">
        <f t="shared" si="3"/>
        <v>84.224346748670854</v>
      </c>
      <c r="J17" s="96">
        <f t="shared" si="3"/>
        <v>200.56188354295114</v>
      </c>
      <c r="K17" s="96">
        <f t="shared" si="3"/>
        <v>170.73099241233464</v>
      </c>
      <c r="L17" s="96">
        <f t="shared" si="3"/>
        <v>85.698371282081581</v>
      </c>
      <c r="M17" s="96">
        <f t="shared" si="3"/>
        <v>132.3300031726516</v>
      </c>
      <c r="N17" s="96">
        <f t="shared" si="3"/>
        <v>199.90742119082171</v>
      </c>
      <c r="O17" s="96">
        <f t="shared" si="3"/>
        <v>123.88386740618949</v>
      </c>
      <c r="P17" s="96">
        <f t="shared" si="3"/>
        <v>92.506759808754325</v>
      </c>
      <c r="Q17" s="96">
        <f t="shared" si="3"/>
        <v>150.95892014899485</v>
      </c>
    </row>
    <row r="18" spans="1:17" ht="12" customHeight="1" x14ac:dyDescent="0.25">
      <c r="A18" s="87" t="s">
        <v>58</v>
      </c>
      <c r="B18" s="95"/>
      <c r="C18" s="95">
        <v>0</v>
      </c>
      <c r="D18" s="95">
        <v>0</v>
      </c>
      <c r="E18" s="95">
        <v>2.2828438900596675</v>
      </c>
      <c r="F18" s="95">
        <v>2.9637622324160966</v>
      </c>
      <c r="G18" s="95">
        <v>1.6300027026955952</v>
      </c>
      <c r="H18" s="95">
        <v>4.9944822450858073</v>
      </c>
      <c r="I18" s="95">
        <v>6.7215381345344039</v>
      </c>
      <c r="J18" s="95">
        <v>1.1952546087603668</v>
      </c>
      <c r="K18" s="95">
        <v>0</v>
      </c>
      <c r="L18" s="95">
        <v>2.2176034142433192</v>
      </c>
      <c r="M18" s="95">
        <v>0</v>
      </c>
      <c r="N18" s="95">
        <v>0</v>
      </c>
      <c r="O18" s="95">
        <v>0</v>
      </c>
      <c r="P18" s="95">
        <v>0</v>
      </c>
      <c r="Q18" s="95">
        <v>0</v>
      </c>
    </row>
    <row r="19" spans="1:17" s="28" customFormat="1" ht="12" customHeight="1" x14ac:dyDescent="0.25">
      <c r="A19" s="87" t="s">
        <v>84</v>
      </c>
      <c r="B19" s="95"/>
      <c r="C19" s="95">
        <v>3.1947831629983656</v>
      </c>
      <c r="D19" s="95">
        <v>2.9144333639461291</v>
      </c>
      <c r="E19" s="95">
        <v>3.0647856565162681</v>
      </c>
      <c r="F19" s="95">
        <v>1.1588085500200658</v>
      </c>
      <c r="G19" s="95">
        <v>3.962244718051434</v>
      </c>
      <c r="H19" s="95">
        <v>7.7634089537923661</v>
      </c>
      <c r="I19" s="95">
        <v>10.067743588523745</v>
      </c>
      <c r="J19" s="95">
        <v>3.8610032323711936</v>
      </c>
      <c r="K19" s="95">
        <v>3.3375143583220259</v>
      </c>
      <c r="L19" s="95">
        <v>3.5038581367155106</v>
      </c>
      <c r="M19" s="95">
        <v>0</v>
      </c>
      <c r="N19" s="95">
        <v>0</v>
      </c>
      <c r="O19" s="95">
        <v>2.5165101992611696</v>
      </c>
      <c r="P19" s="95">
        <v>0</v>
      </c>
      <c r="Q19" s="95">
        <v>0</v>
      </c>
    </row>
    <row r="20" spans="1:17" ht="12" customHeight="1" x14ac:dyDescent="0.25">
      <c r="A20" s="87" t="s">
        <v>110</v>
      </c>
      <c r="B20" s="95"/>
      <c r="C20" s="95">
        <v>100.31097775012384</v>
      </c>
      <c r="D20" s="95">
        <v>53.883633023495534</v>
      </c>
      <c r="E20" s="95">
        <v>56.61366884095164</v>
      </c>
      <c r="F20" s="95">
        <v>54.921607889034007</v>
      </c>
      <c r="G20" s="95">
        <v>50.535945562765107</v>
      </c>
      <c r="H20" s="95">
        <v>31.756111370556706</v>
      </c>
      <c r="I20" s="95">
        <v>25.906002562747236</v>
      </c>
      <c r="J20" s="95">
        <v>99.479653498804026</v>
      </c>
      <c r="K20" s="95">
        <v>52.849606524107998</v>
      </c>
      <c r="L20" s="95">
        <v>79.976909731122745</v>
      </c>
      <c r="M20" s="95">
        <v>78.740593433144127</v>
      </c>
      <c r="N20" s="95">
        <v>48.058134844946828</v>
      </c>
      <c r="O20" s="95">
        <v>91.022391427652749</v>
      </c>
      <c r="P20" s="95">
        <v>92.506759808754325</v>
      </c>
      <c r="Q20" s="95">
        <v>68.689561923549192</v>
      </c>
    </row>
    <row r="21" spans="1:17" ht="12" customHeight="1" x14ac:dyDescent="0.25">
      <c r="A21" s="87" t="s">
        <v>109</v>
      </c>
      <c r="B21" s="95"/>
      <c r="C21" s="95">
        <v>75.963634144574101</v>
      </c>
      <c r="D21" s="95">
        <v>136.0475064888852</v>
      </c>
      <c r="E21" s="95">
        <v>75.860374670507014</v>
      </c>
      <c r="F21" s="95">
        <v>179.35696578283449</v>
      </c>
      <c r="G21" s="95">
        <v>62.142620027829203</v>
      </c>
      <c r="H21" s="95">
        <v>167.92475721921875</v>
      </c>
      <c r="I21" s="95">
        <v>41.529062462865461</v>
      </c>
      <c r="J21" s="95">
        <v>96.025972203015542</v>
      </c>
      <c r="K21" s="95">
        <v>114.54387152990462</v>
      </c>
      <c r="L21" s="95">
        <v>0</v>
      </c>
      <c r="M21" s="95">
        <v>53.589409739507481</v>
      </c>
      <c r="N21" s="95">
        <v>151.84928634587487</v>
      </c>
      <c r="O21" s="95">
        <v>30.344965779275583</v>
      </c>
      <c r="P21" s="95">
        <v>0</v>
      </c>
      <c r="Q21" s="95">
        <v>82.269358225445657</v>
      </c>
    </row>
    <row r="22" spans="1:17" ht="12" customHeight="1" x14ac:dyDescent="0.25">
      <c r="A22" s="87" t="s">
        <v>55</v>
      </c>
      <c r="B22" s="95"/>
      <c r="C22" s="95">
        <v>0</v>
      </c>
      <c r="D22" s="95">
        <v>0</v>
      </c>
      <c r="E22" s="95">
        <v>0</v>
      </c>
      <c r="F22" s="95">
        <v>0</v>
      </c>
      <c r="G22" s="95">
        <v>0</v>
      </c>
      <c r="H22" s="95">
        <v>0</v>
      </c>
      <c r="I22" s="95">
        <v>0</v>
      </c>
      <c r="J22" s="95">
        <v>0</v>
      </c>
      <c r="K22" s="95">
        <v>0</v>
      </c>
      <c r="L22" s="95">
        <v>0</v>
      </c>
      <c r="M22" s="95">
        <v>0</v>
      </c>
      <c r="N22" s="95">
        <v>0</v>
      </c>
      <c r="O22" s="95">
        <v>0</v>
      </c>
      <c r="P22" s="95">
        <v>0</v>
      </c>
      <c r="Q22" s="95">
        <v>0</v>
      </c>
    </row>
    <row r="23" spans="1:17" ht="12" customHeight="1" x14ac:dyDescent="0.25">
      <c r="A23" s="87" t="s">
        <v>79</v>
      </c>
      <c r="B23" s="95"/>
      <c r="C23" s="95">
        <v>0</v>
      </c>
      <c r="D23" s="95">
        <v>0</v>
      </c>
      <c r="E23" s="95">
        <v>0</v>
      </c>
      <c r="F23" s="95">
        <v>0</v>
      </c>
      <c r="G23" s="95">
        <v>0</v>
      </c>
      <c r="H23" s="95">
        <v>0</v>
      </c>
      <c r="I23" s="95">
        <v>0</v>
      </c>
      <c r="J23" s="95">
        <v>0</v>
      </c>
      <c r="K23" s="95">
        <v>0</v>
      </c>
      <c r="L23" s="95">
        <v>0</v>
      </c>
      <c r="M23" s="95">
        <v>0</v>
      </c>
      <c r="N23" s="95">
        <v>0</v>
      </c>
      <c r="O23" s="95">
        <v>0</v>
      </c>
      <c r="P23" s="95">
        <v>0</v>
      </c>
      <c r="Q23" s="95">
        <v>0</v>
      </c>
    </row>
    <row r="24" spans="1:17" ht="12" customHeight="1" x14ac:dyDescent="0.25">
      <c r="A24" s="87" t="s">
        <v>61</v>
      </c>
      <c r="B24" s="95"/>
      <c r="C24" s="95">
        <v>0</v>
      </c>
      <c r="D24" s="95">
        <v>0</v>
      </c>
      <c r="E24" s="95">
        <v>0</v>
      </c>
      <c r="F24" s="95">
        <v>0</v>
      </c>
      <c r="G24" s="95">
        <v>0</v>
      </c>
      <c r="H24" s="95">
        <v>0</v>
      </c>
      <c r="I24" s="95">
        <v>0</v>
      </c>
      <c r="J24" s="95">
        <v>0</v>
      </c>
      <c r="K24" s="95">
        <v>0</v>
      </c>
      <c r="L24" s="95">
        <v>0</v>
      </c>
      <c r="M24" s="95">
        <v>0</v>
      </c>
      <c r="N24" s="95">
        <v>0</v>
      </c>
      <c r="O24" s="95">
        <v>0</v>
      </c>
      <c r="P24" s="95">
        <v>0</v>
      </c>
      <c r="Q24" s="95">
        <v>0</v>
      </c>
    </row>
    <row r="25" spans="1:17" ht="12" customHeight="1" x14ac:dyDescent="0.25">
      <c r="A25" s="51" t="s">
        <v>60</v>
      </c>
      <c r="B25" s="22"/>
      <c r="C25" s="22">
        <v>0</v>
      </c>
      <c r="D25" s="22">
        <v>0</v>
      </c>
      <c r="E25" s="22">
        <v>0</v>
      </c>
      <c r="F25" s="22">
        <v>0</v>
      </c>
      <c r="G25" s="22">
        <v>0</v>
      </c>
      <c r="H25" s="22">
        <v>0</v>
      </c>
      <c r="I25" s="22">
        <v>0</v>
      </c>
      <c r="J25" s="22">
        <v>0</v>
      </c>
      <c r="K25" s="22">
        <v>0</v>
      </c>
      <c r="L25" s="22">
        <v>0</v>
      </c>
      <c r="M25" s="22">
        <v>0</v>
      </c>
      <c r="N25" s="22">
        <v>0</v>
      </c>
      <c r="O25" s="22">
        <v>0</v>
      </c>
      <c r="P25" s="22">
        <v>0</v>
      </c>
      <c r="Q25" s="22">
        <v>0</v>
      </c>
    </row>
    <row r="26" spans="1:17" ht="12" customHeight="1" x14ac:dyDescent="0.25">
      <c r="A26" s="49" t="s">
        <v>59</v>
      </c>
      <c r="B26" s="18"/>
      <c r="C26" s="18">
        <v>0</v>
      </c>
      <c r="D26" s="18">
        <v>0</v>
      </c>
      <c r="E26" s="18">
        <v>0</v>
      </c>
      <c r="F26" s="18">
        <v>0</v>
      </c>
      <c r="G26" s="18">
        <v>0</v>
      </c>
      <c r="H26" s="18">
        <v>0</v>
      </c>
      <c r="I26" s="18">
        <v>0</v>
      </c>
      <c r="J26" s="18">
        <v>0</v>
      </c>
      <c r="K26" s="18">
        <v>0</v>
      </c>
      <c r="L26" s="18">
        <v>0</v>
      </c>
      <c r="M26" s="18">
        <v>0</v>
      </c>
      <c r="N26" s="18">
        <v>0</v>
      </c>
      <c r="O26" s="18">
        <v>0</v>
      </c>
      <c r="P26" s="18">
        <v>0</v>
      </c>
      <c r="Q26" s="18">
        <v>0</v>
      </c>
    </row>
    <row r="27" spans="1:17" ht="12.95" customHeight="1" x14ac:dyDescent="0.25">
      <c r="A27" s="89" t="s">
        <v>62</v>
      </c>
      <c r="B27" s="96"/>
      <c r="C27" s="96">
        <f t="shared" ref="C27:Q27" si="4">SUM(C28:C32)</f>
        <v>60.758393346970138</v>
      </c>
      <c r="D27" s="96">
        <f t="shared" si="4"/>
        <v>89.24320343556353</v>
      </c>
      <c r="E27" s="96">
        <f t="shared" si="4"/>
        <v>62.166921395543781</v>
      </c>
      <c r="F27" s="96">
        <f t="shared" si="4"/>
        <v>115.68711857494165</v>
      </c>
      <c r="G27" s="96">
        <f t="shared" si="4"/>
        <v>66.217700724282224</v>
      </c>
      <c r="H27" s="96">
        <f t="shared" si="4"/>
        <v>125.5348239997216</v>
      </c>
      <c r="I27" s="96">
        <f t="shared" si="4"/>
        <v>41.876592434407883</v>
      </c>
      <c r="J27" s="96">
        <f t="shared" si="4"/>
        <v>118.01907242555599</v>
      </c>
      <c r="K27" s="96">
        <f t="shared" si="4"/>
        <v>91.783915059545535</v>
      </c>
      <c r="L27" s="96">
        <f t="shared" si="4"/>
        <v>2.6871674271308836</v>
      </c>
      <c r="M27" s="96">
        <f t="shared" si="4"/>
        <v>68.979903604670042</v>
      </c>
      <c r="N27" s="96">
        <f t="shared" si="4"/>
        <v>111.29664759930743</v>
      </c>
      <c r="O27" s="96">
        <f t="shared" si="4"/>
        <v>22.171936762690542</v>
      </c>
      <c r="P27" s="96">
        <f t="shared" si="4"/>
        <v>0</v>
      </c>
      <c r="Q27" s="96">
        <f t="shared" si="4"/>
        <v>71.606511700379386</v>
      </c>
    </row>
    <row r="28" spans="1:17" ht="12" customHeight="1" x14ac:dyDescent="0.25">
      <c r="A28" s="87" t="s">
        <v>58</v>
      </c>
      <c r="B28" s="95"/>
      <c r="C28" s="95">
        <v>0</v>
      </c>
      <c r="D28" s="95">
        <v>0</v>
      </c>
      <c r="E28" s="95">
        <v>0</v>
      </c>
      <c r="F28" s="95">
        <v>0</v>
      </c>
      <c r="G28" s="95">
        <v>0</v>
      </c>
      <c r="H28" s="95">
        <v>0</v>
      </c>
      <c r="I28" s="95">
        <v>0</v>
      </c>
      <c r="J28" s="95">
        <v>0</v>
      </c>
      <c r="K28" s="95">
        <v>0</v>
      </c>
      <c r="L28" s="95">
        <v>0</v>
      </c>
      <c r="M28" s="95">
        <v>0</v>
      </c>
      <c r="N28" s="95">
        <v>0</v>
      </c>
      <c r="O28" s="95">
        <v>0</v>
      </c>
      <c r="P28" s="95">
        <v>0</v>
      </c>
      <c r="Q28" s="95">
        <v>0</v>
      </c>
    </row>
    <row r="29" spans="1:17" s="28" customFormat="1" ht="12" customHeight="1" x14ac:dyDescent="0.25">
      <c r="A29" s="87" t="s">
        <v>84</v>
      </c>
      <c r="B29" s="95"/>
      <c r="C29" s="95">
        <v>2.1578868049120428</v>
      </c>
      <c r="D29" s="95">
        <v>2.0043728046021556</v>
      </c>
      <c r="E29" s="95">
        <v>2.0975660327326136</v>
      </c>
      <c r="F29" s="95">
        <v>0.81567624457910626</v>
      </c>
      <c r="G29" s="95">
        <v>2.7889145123856389</v>
      </c>
      <c r="H29" s="95">
        <v>5.5775706650570918</v>
      </c>
      <c r="I29" s="95">
        <v>7.3624035072259604</v>
      </c>
      <c r="J29" s="95">
        <v>2.9250462438556202</v>
      </c>
      <c r="K29" s="95">
        <v>2.5055087636714415</v>
      </c>
      <c r="L29" s="95">
        <v>2.6871674271308836</v>
      </c>
      <c r="M29" s="95">
        <v>3.4347443463651808</v>
      </c>
      <c r="N29" s="95">
        <v>0</v>
      </c>
      <c r="O29" s="95">
        <v>1.7715899580242389</v>
      </c>
      <c r="P29" s="95">
        <v>0</v>
      </c>
      <c r="Q29" s="95">
        <v>2.0805176109822212</v>
      </c>
    </row>
    <row r="30" spans="1:17" ht="12" customHeight="1" x14ac:dyDescent="0.25">
      <c r="A30" s="87" t="s">
        <v>109</v>
      </c>
      <c r="B30" s="95"/>
      <c r="C30" s="95">
        <v>58.600506542058092</v>
      </c>
      <c r="D30" s="95">
        <v>87.238830630961374</v>
      </c>
      <c r="E30" s="95">
        <v>60.069355362811166</v>
      </c>
      <c r="F30" s="95">
        <v>114.87144233036254</v>
      </c>
      <c r="G30" s="95">
        <v>63.428786211896586</v>
      </c>
      <c r="H30" s="95">
        <v>119.9572533346645</v>
      </c>
      <c r="I30" s="95">
        <v>34.51418892718192</v>
      </c>
      <c r="J30" s="95">
        <v>115.09402618170037</v>
      </c>
      <c r="K30" s="95">
        <v>89.278406295874092</v>
      </c>
      <c r="L30" s="95">
        <v>0</v>
      </c>
      <c r="M30" s="95">
        <v>65.545159258304864</v>
      </c>
      <c r="N30" s="95">
        <v>111.29664759930743</v>
      </c>
      <c r="O30" s="95">
        <v>20.400346804666302</v>
      </c>
      <c r="P30" s="95">
        <v>0</v>
      </c>
      <c r="Q30" s="95">
        <v>69.525994089397159</v>
      </c>
    </row>
    <row r="31" spans="1:17" ht="12" customHeight="1" x14ac:dyDescent="0.25">
      <c r="A31" s="87" t="s">
        <v>55</v>
      </c>
      <c r="B31" s="95"/>
      <c r="C31" s="95">
        <v>0</v>
      </c>
      <c r="D31" s="95">
        <v>0</v>
      </c>
      <c r="E31" s="95">
        <v>0</v>
      </c>
      <c r="F31" s="95">
        <v>0</v>
      </c>
      <c r="G31" s="95">
        <v>0</v>
      </c>
      <c r="H31" s="95">
        <v>0</v>
      </c>
      <c r="I31" s="95">
        <v>0</v>
      </c>
      <c r="J31" s="95">
        <v>0</v>
      </c>
      <c r="K31" s="95">
        <v>0</v>
      </c>
      <c r="L31" s="95">
        <v>0</v>
      </c>
      <c r="M31" s="95">
        <v>0</v>
      </c>
      <c r="N31" s="95">
        <v>0</v>
      </c>
      <c r="O31" s="95">
        <v>0</v>
      </c>
      <c r="P31" s="95">
        <v>0</v>
      </c>
      <c r="Q31" s="95">
        <v>0</v>
      </c>
    </row>
    <row r="32" spans="1:17" ht="12" customHeight="1" x14ac:dyDescent="0.25">
      <c r="A32" s="49" t="s">
        <v>60</v>
      </c>
      <c r="B32" s="18"/>
      <c r="C32" s="18">
        <v>0</v>
      </c>
      <c r="D32" s="18">
        <v>0</v>
      </c>
      <c r="E32" s="18">
        <v>0</v>
      </c>
      <c r="F32" s="18">
        <v>0</v>
      </c>
      <c r="G32" s="18">
        <v>0</v>
      </c>
      <c r="H32" s="18">
        <v>0</v>
      </c>
      <c r="I32" s="18">
        <v>0</v>
      </c>
      <c r="J32" s="18">
        <v>0</v>
      </c>
      <c r="K32" s="18">
        <v>0</v>
      </c>
      <c r="L32" s="18">
        <v>0</v>
      </c>
      <c r="M32" s="18">
        <v>0</v>
      </c>
      <c r="N32" s="18">
        <v>0</v>
      </c>
      <c r="O32" s="18">
        <v>0</v>
      </c>
      <c r="P32" s="18">
        <v>0</v>
      </c>
      <c r="Q32" s="18">
        <v>0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5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240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122</v>
      </c>
      <c r="B3" s="100"/>
      <c r="C3" s="100">
        <f>IF(RES_hh_fec_in!C3=0,0,1000000/0.086*RES_hh_fec_in!C3/RES_hh_num_in!C3)</f>
        <v>16114.086969173833</v>
      </c>
      <c r="D3" s="100">
        <f>IF(RES_hh_fec_in!D3=0,0,1000000/0.086*RES_hh_fec_in!D3/RES_hh_num_in!D3)</f>
        <v>15875.926231184501</v>
      </c>
      <c r="E3" s="100">
        <f>IF(RES_hh_fec_in!E3=0,0,1000000/0.086*RES_hh_fec_in!E3/RES_hh_num_in!E3)</f>
        <v>16708.943878780232</v>
      </c>
      <c r="F3" s="100">
        <f>IF(RES_hh_fec_in!F3=0,0,1000000/0.086*RES_hh_fec_in!F3/RES_hh_num_in!F3)</f>
        <v>17596.385039322318</v>
      </c>
      <c r="G3" s="100">
        <f>IF(RES_hh_fec_in!G3=0,0,1000000/0.086*RES_hh_fec_in!G3/RES_hh_num_in!G3)</f>
        <v>16712.473278748032</v>
      </c>
      <c r="H3" s="100">
        <f>IF(RES_hh_fec_in!H3=0,0,1000000/0.086*RES_hh_fec_in!H3/RES_hh_num_in!H3)</f>
        <v>15972.937272919149</v>
      </c>
      <c r="I3" s="100">
        <f>IF(RES_hh_fec_in!I3=0,0,1000000/0.086*RES_hh_fec_in!I3/RES_hh_num_in!I3)</f>
        <v>14712.412702009886</v>
      </c>
      <c r="J3" s="100">
        <f>IF(RES_hh_fec_in!J3=0,0,1000000/0.086*RES_hh_fec_in!J3/RES_hh_num_in!J3)</f>
        <v>15750.320123400839</v>
      </c>
      <c r="K3" s="100">
        <f>IF(RES_hh_fec_in!K3=0,0,1000000/0.086*RES_hh_fec_in!K3/RES_hh_num_in!K3)</f>
        <v>15743.175812943011</v>
      </c>
      <c r="L3" s="100">
        <f>IF(RES_hh_fec_in!L3=0,0,1000000/0.086*RES_hh_fec_in!L3/RES_hh_num_in!L3)</f>
        <v>15945.932963437177</v>
      </c>
      <c r="M3" s="100">
        <f>IF(RES_hh_fec_in!M3=0,0,1000000/0.086*RES_hh_fec_in!M3/RES_hh_num_in!M3)</f>
        <v>12226.085050082353</v>
      </c>
      <c r="N3" s="100">
        <f>IF(RES_hh_fec_in!N3=0,0,1000000/0.086*RES_hh_fec_in!N3/RES_hh_num_in!N3)</f>
        <v>14309.790682329412</v>
      </c>
      <c r="O3" s="100">
        <f>IF(RES_hh_fec_in!O3=0,0,1000000/0.086*RES_hh_fec_in!O3/RES_hh_num_in!O3)</f>
        <v>14928.591997833151</v>
      </c>
      <c r="P3" s="100">
        <f>IF(RES_hh_fec_in!P3=0,0,1000000/0.086*RES_hh_fec_in!P3/RES_hh_num_in!P3)</f>
        <v>11134.036740862897</v>
      </c>
      <c r="Q3" s="100">
        <f>IF(RES_hh_fec_in!Q3=0,0,1000000/0.086*RES_hh_fec_in!Q3/RES_hh_num_in!Q3)</f>
        <v>11869.364023739776</v>
      </c>
    </row>
    <row r="4" spans="1:17" ht="12.95" customHeight="1" x14ac:dyDescent="0.25">
      <c r="A4" s="89" t="s">
        <v>65</v>
      </c>
      <c r="B4" s="96"/>
      <c r="C4" s="96">
        <f>IF(RES_hh_fec_in!C4=0,0,1000000/0.086*RES_hh_fec_in!C4/RES_hh_num_in!C4)</f>
        <v>12707.511336372891</v>
      </c>
      <c r="D4" s="96">
        <f>IF(RES_hh_fec_in!D4=0,0,1000000/0.086*RES_hh_fec_in!D4/RES_hh_num_in!D4)</f>
        <v>12425.993263857385</v>
      </c>
      <c r="E4" s="96">
        <f>IF(RES_hh_fec_in!E4=0,0,1000000/0.086*RES_hh_fec_in!E4/RES_hh_num_in!E4)</f>
        <v>13174.332639206128</v>
      </c>
      <c r="F4" s="96">
        <f>IF(RES_hh_fec_in!F4=0,0,1000000/0.086*RES_hh_fec_in!F4/RES_hh_num_in!F4)</f>
        <v>13990.116327737021</v>
      </c>
      <c r="G4" s="96">
        <f>IF(RES_hh_fec_in!G4=0,0,1000000/0.086*RES_hh_fec_in!G4/RES_hh_num_in!G4)</f>
        <v>13337.703433607037</v>
      </c>
      <c r="H4" s="96">
        <f>IF(RES_hh_fec_in!H4=0,0,1000000/0.086*RES_hh_fec_in!H4/RES_hh_num_in!H4)</f>
        <v>12544.362129532765</v>
      </c>
      <c r="I4" s="96">
        <f>IF(RES_hh_fec_in!I4=0,0,1000000/0.086*RES_hh_fec_in!I4/RES_hh_num_in!I4)</f>
        <v>11491.451293713188</v>
      </c>
      <c r="J4" s="96">
        <f>IF(RES_hh_fec_in!J4=0,0,1000000/0.086*RES_hh_fec_in!J4/RES_hh_num_in!J4)</f>
        <v>12309.933207362803</v>
      </c>
      <c r="K4" s="96">
        <f>IF(RES_hh_fec_in!K4=0,0,1000000/0.086*RES_hh_fec_in!K4/RES_hh_num_in!K4)</f>
        <v>12335.251221019105</v>
      </c>
      <c r="L4" s="96">
        <f>IF(RES_hh_fec_in!L4=0,0,1000000/0.086*RES_hh_fec_in!L4/RES_hh_num_in!L4)</f>
        <v>12507.441030779592</v>
      </c>
      <c r="M4" s="96">
        <f>IF(RES_hh_fec_in!M4=0,0,1000000/0.086*RES_hh_fec_in!M4/RES_hh_num_in!M4)</f>
        <v>9142.2937477472424</v>
      </c>
      <c r="N4" s="96">
        <f>IF(RES_hh_fec_in!N4=0,0,1000000/0.086*RES_hh_fec_in!N4/RES_hh_num_in!N4)</f>
        <v>10536.796721521789</v>
      </c>
      <c r="O4" s="96">
        <f>IF(RES_hh_fec_in!O4=0,0,1000000/0.086*RES_hh_fec_in!O4/RES_hh_num_in!O4)</f>
        <v>10982.24507841231</v>
      </c>
      <c r="P4" s="96">
        <f>IF(RES_hh_fec_in!P4=0,0,1000000/0.086*RES_hh_fec_in!P4/RES_hh_num_in!P4)</f>
        <v>7860.8092768737597</v>
      </c>
      <c r="Q4" s="96">
        <f>IF(RES_hh_fec_in!Q4=0,0,1000000/0.086*RES_hh_fec_in!Q4/RES_hh_num_in!Q4)</f>
        <v>8294.3651415812874</v>
      </c>
    </row>
    <row r="5" spans="1:17" ht="12" customHeight="1" x14ac:dyDescent="0.25">
      <c r="A5" s="87" t="s">
        <v>58</v>
      </c>
      <c r="B5" s="95"/>
      <c r="C5" s="95">
        <f>IF(RES_hh_fec_in!C5=0,0,1000000/0.086*RES_hh_fec_in!C5/RES_hh_num_in!C5)</f>
        <v>0</v>
      </c>
      <c r="D5" s="95">
        <f>IF(RES_hh_fec_in!D5=0,0,1000000/0.086*RES_hh_fec_in!D5/RES_hh_num_in!D5)</f>
        <v>0</v>
      </c>
      <c r="E5" s="95">
        <f>IF(RES_hh_fec_in!E5=0,0,1000000/0.086*RES_hh_fec_in!E5/RES_hh_num_in!E5)</f>
        <v>16072.102971559598</v>
      </c>
      <c r="F5" s="95">
        <f>IF(RES_hh_fec_in!F5=0,0,1000000/0.086*RES_hh_fec_in!F5/RES_hh_num_in!F5)</f>
        <v>16913.348793457233</v>
      </c>
      <c r="G5" s="95">
        <f>IF(RES_hh_fec_in!G5=0,0,1000000/0.086*RES_hh_fec_in!G5/RES_hh_num_in!G5)</f>
        <v>15426.111441694093</v>
      </c>
      <c r="H5" s="95">
        <f>IF(RES_hh_fec_in!H5=0,0,1000000/0.086*RES_hh_fec_in!H5/RES_hh_num_in!H5)</f>
        <v>14985.596424776295</v>
      </c>
      <c r="I5" s="95">
        <f>IF(RES_hh_fec_in!I5=0,0,1000000/0.086*RES_hh_fec_in!I5/RES_hh_num_in!I5)</f>
        <v>14474.571780174987</v>
      </c>
      <c r="J5" s="95">
        <f>IF(RES_hh_fec_in!J5=0,0,1000000/0.086*RES_hh_fec_in!J5/RES_hh_num_in!J5)</f>
        <v>14532.2299419516</v>
      </c>
      <c r="K5" s="95">
        <f>IF(RES_hh_fec_in!K5=0,0,1000000/0.086*RES_hh_fec_in!K5/RES_hh_num_in!K5)</f>
        <v>0</v>
      </c>
      <c r="L5" s="95">
        <f>IF(RES_hh_fec_in!L5=0,0,1000000/0.086*RES_hh_fec_in!L5/RES_hh_num_in!L5)</f>
        <v>14131.056419216895</v>
      </c>
      <c r="M5" s="95">
        <f>IF(RES_hh_fec_in!M5=0,0,1000000/0.086*RES_hh_fec_in!M5/RES_hh_num_in!M5)</f>
        <v>0</v>
      </c>
      <c r="N5" s="95">
        <f>IF(RES_hh_fec_in!N5=0,0,1000000/0.086*RES_hh_fec_in!N5/RES_hh_num_in!N5)</f>
        <v>0</v>
      </c>
      <c r="O5" s="95">
        <f>IF(RES_hh_fec_in!O5=0,0,1000000/0.086*RES_hh_fec_in!O5/RES_hh_num_in!O5)</f>
        <v>0</v>
      </c>
      <c r="P5" s="95">
        <f>IF(RES_hh_fec_in!P5=0,0,1000000/0.086*RES_hh_fec_in!P5/RES_hh_num_in!P5)</f>
        <v>0</v>
      </c>
      <c r="Q5" s="95">
        <f>IF(RES_hh_fec_in!Q5=0,0,1000000/0.086*RES_hh_fec_in!Q5/RES_hh_num_in!Q5)</f>
        <v>0</v>
      </c>
    </row>
    <row r="6" spans="1:17" ht="12" customHeight="1" x14ac:dyDescent="0.25">
      <c r="A6" s="87" t="s">
        <v>84</v>
      </c>
      <c r="B6" s="95"/>
      <c r="C6" s="95">
        <f>IF(RES_hh_fec_in!C6=0,0,1000000/0.086*RES_hh_fec_in!C6/RES_hh_num_in!C6)</f>
        <v>12597.263630110658</v>
      </c>
      <c r="D6" s="95">
        <f>IF(RES_hh_fec_in!D6=0,0,1000000/0.086*RES_hh_fec_in!D6/RES_hh_num_in!D6)</f>
        <v>12833.292161922545</v>
      </c>
      <c r="E6" s="95">
        <f>IF(RES_hh_fec_in!E6=0,0,1000000/0.086*RES_hh_fec_in!E6/RES_hh_num_in!E6)</f>
        <v>13047.638881159712</v>
      </c>
      <c r="F6" s="95">
        <f>IF(RES_hh_fec_in!F6=0,0,1000000/0.086*RES_hh_fec_in!F6/RES_hh_num_in!F6)</f>
        <v>13745.000150526912</v>
      </c>
      <c r="G6" s="95">
        <f>IF(RES_hh_fec_in!G6=0,0,1000000/0.086*RES_hh_fec_in!G6/RES_hh_num_in!G6)</f>
        <v>13476.412188753764</v>
      </c>
      <c r="H6" s="95">
        <f>IF(RES_hh_fec_in!H6=0,0,1000000/0.086*RES_hh_fec_in!H6/RES_hh_num_in!H6)</f>
        <v>12795.908097230309</v>
      </c>
      <c r="I6" s="95">
        <f>IF(RES_hh_fec_in!I6=0,0,1000000/0.086*RES_hh_fec_in!I6/RES_hh_num_in!I6)</f>
        <v>11553.525911625584</v>
      </c>
      <c r="J6" s="95">
        <f>IF(RES_hh_fec_in!J6=0,0,1000000/0.086*RES_hh_fec_in!J6/RES_hh_num_in!J6)</f>
        <v>11882.017067023777</v>
      </c>
      <c r="K6" s="95">
        <f>IF(RES_hh_fec_in!K6=0,0,1000000/0.086*RES_hh_fec_in!K6/RES_hh_num_in!K6)</f>
        <v>11797.918520813513</v>
      </c>
      <c r="L6" s="95">
        <f>IF(RES_hh_fec_in!L6=0,0,1000000/0.086*RES_hh_fec_in!L6/RES_hh_num_in!L6)</f>
        <v>11874.702224580727</v>
      </c>
      <c r="M6" s="95">
        <f>IF(RES_hh_fec_in!M6=0,0,1000000/0.086*RES_hh_fec_in!M6/RES_hh_num_in!M6)</f>
        <v>9884.9119991601983</v>
      </c>
      <c r="N6" s="95">
        <f>IF(RES_hh_fec_in!N6=0,0,1000000/0.086*RES_hh_fec_in!N6/RES_hh_num_in!N6)</f>
        <v>0</v>
      </c>
      <c r="O6" s="95">
        <f>IF(RES_hh_fec_in!O6=0,0,1000000/0.086*RES_hh_fec_in!O6/RES_hh_num_in!O6)</f>
        <v>10359.358288515001</v>
      </c>
      <c r="P6" s="95">
        <f>IF(RES_hh_fec_in!P6=0,0,1000000/0.086*RES_hh_fec_in!P6/RES_hh_num_in!P6)</f>
        <v>9132.3501179791001</v>
      </c>
      <c r="Q6" s="95">
        <f>IF(RES_hh_fec_in!Q6=0,0,1000000/0.086*RES_hh_fec_in!Q6/RES_hh_num_in!Q6)</f>
        <v>9352.5336657778553</v>
      </c>
    </row>
    <row r="7" spans="1:17" ht="12" customHeight="1" x14ac:dyDescent="0.25">
      <c r="A7" s="87" t="s">
        <v>110</v>
      </c>
      <c r="B7" s="95"/>
      <c r="C7" s="95">
        <f>IF(RES_hh_fec_in!C7=0,0,1000000/0.086*RES_hh_fec_in!C7/RES_hh_num_in!C7)</f>
        <v>14433.939079186897</v>
      </c>
      <c r="D7" s="95">
        <f>IF(RES_hh_fec_in!D7=0,0,1000000/0.086*RES_hh_fec_in!D7/RES_hh_num_in!D7)</f>
        <v>12585.917689311869</v>
      </c>
      <c r="E7" s="95">
        <f>IF(RES_hh_fec_in!E7=0,0,1000000/0.086*RES_hh_fec_in!E7/RES_hh_num_in!E7)</f>
        <v>13704.401967197065</v>
      </c>
      <c r="F7" s="95">
        <f>IF(RES_hh_fec_in!F7=0,0,1000000/0.086*RES_hh_fec_in!F7/RES_hh_num_in!F7)</f>
        <v>13696.337383062044</v>
      </c>
      <c r="G7" s="95">
        <f>IF(RES_hh_fec_in!G7=0,0,1000000/0.086*RES_hh_fec_in!G7/RES_hh_num_in!G7)</f>
        <v>13776.336869423565</v>
      </c>
      <c r="H7" s="95">
        <f>IF(RES_hh_fec_in!H7=0,0,1000000/0.086*RES_hh_fec_in!H7/RES_hh_num_in!H7)</f>
        <v>12979.464489122405</v>
      </c>
      <c r="I7" s="95">
        <f>IF(RES_hh_fec_in!I7=0,0,1000000/0.086*RES_hh_fec_in!I7/RES_hh_num_in!I7)</f>
        <v>11057.976272012484</v>
      </c>
      <c r="J7" s="95">
        <f>IF(RES_hh_fec_in!J7=0,0,1000000/0.086*RES_hh_fec_in!J7/RES_hh_num_in!J7)</f>
        <v>13049.842305783059</v>
      </c>
      <c r="K7" s="95">
        <f>IF(RES_hh_fec_in!K7=0,0,1000000/0.086*RES_hh_fec_in!K7/RES_hh_num_in!K7)</f>
        <v>12638.39043802247</v>
      </c>
      <c r="L7" s="95">
        <f>IF(RES_hh_fec_in!L7=0,0,1000000/0.086*RES_hh_fec_in!L7/RES_hh_num_in!L7)</f>
        <v>11895.151774355971</v>
      </c>
      <c r="M7" s="95">
        <f>IF(RES_hh_fec_in!M7=0,0,1000000/0.086*RES_hh_fec_in!M7/RES_hh_num_in!M7)</f>
        <v>9654.1255657145157</v>
      </c>
      <c r="N7" s="95">
        <f>IF(RES_hh_fec_in!N7=0,0,1000000/0.086*RES_hh_fec_in!N7/RES_hh_num_in!N7)</f>
        <v>10682.318919959076</v>
      </c>
      <c r="O7" s="95">
        <f>IF(RES_hh_fec_in!O7=0,0,1000000/0.086*RES_hh_fec_in!O7/RES_hh_num_in!O7)</f>
        <v>11159.972087140348</v>
      </c>
      <c r="P7" s="95">
        <f>IF(RES_hh_fec_in!P7=0,0,1000000/0.086*RES_hh_fec_in!P7/RES_hh_num_in!P7)</f>
        <v>8634.3852625220516</v>
      </c>
      <c r="Q7" s="95">
        <f>IF(RES_hh_fec_in!Q7=0,0,1000000/0.086*RES_hh_fec_in!Q7/RES_hh_num_in!Q7)</f>
        <v>9083.7775041573714</v>
      </c>
    </row>
    <row r="8" spans="1:17" ht="12" customHeight="1" x14ac:dyDescent="0.25">
      <c r="A8" s="87" t="s">
        <v>109</v>
      </c>
      <c r="B8" s="95"/>
      <c r="C8" s="95">
        <f>IF(RES_hh_fec_in!C8=0,0,1000000/0.086*RES_hh_fec_in!C8/RES_hh_num_in!C8)</f>
        <v>12510.663699310318</v>
      </c>
      <c r="D8" s="95">
        <f>IF(RES_hh_fec_in!D8=0,0,1000000/0.086*RES_hh_fec_in!D8/RES_hh_num_in!D8)</f>
        <v>12638.210377861422</v>
      </c>
      <c r="E8" s="95">
        <f>IF(RES_hh_fec_in!E8=0,0,1000000/0.086*RES_hh_fec_in!E8/RES_hh_num_in!E8)</f>
        <v>12228.217136171257</v>
      </c>
      <c r="F8" s="95">
        <f>IF(RES_hh_fec_in!F8=0,0,1000000/0.086*RES_hh_fec_in!F8/RES_hh_num_in!F8)</f>
        <v>13604.071073416804</v>
      </c>
      <c r="G8" s="95">
        <f>IF(RES_hh_fec_in!G8=0,0,1000000/0.086*RES_hh_fec_in!G8/RES_hh_num_in!G8)</f>
        <v>13093.19052625392</v>
      </c>
      <c r="H8" s="95">
        <f>IF(RES_hh_fec_in!H8=0,0,1000000/0.086*RES_hh_fec_in!H8/RES_hh_num_in!H8)</f>
        <v>12505.99021187998</v>
      </c>
      <c r="I8" s="95">
        <f>IF(RES_hh_fec_in!I8=0,0,1000000/0.086*RES_hh_fec_in!I8/RES_hh_num_in!I8)</f>
        <v>11048.87136843066</v>
      </c>
      <c r="J8" s="95">
        <f>IF(RES_hh_fec_in!J8=0,0,1000000/0.086*RES_hh_fec_in!J8/RES_hh_num_in!J8)</f>
        <v>11549.12737059991</v>
      </c>
      <c r="K8" s="95">
        <f>IF(RES_hh_fec_in!K8=0,0,1000000/0.086*RES_hh_fec_in!K8/RES_hh_num_in!K8)</f>
        <v>11321.098114503822</v>
      </c>
      <c r="L8" s="95">
        <f>IF(RES_hh_fec_in!L8=0,0,1000000/0.086*RES_hh_fec_in!L8/RES_hh_num_in!L8)</f>
        <v>0</v>
      </c>
      <c r="M8" s="95">
        <f>IF(RES_hh_fec_in!M8=0,0,1000000/0.086*RES_hh_fec_in!M8/RES_hh_num_in!M8)</f>
        <v>8890.0816361843135</v>
      </c>
      <c r="N8" s="95">
        <f>IF(RES_hh_fec_in!N8=0,0,1000000/0.086*RES_hh_fec_in!N8/RES_hh_num_in!N8)</f>
        <v>10018.200296888477</v>
      </c>
      <c r="O8" s="95">
        <f>IF(RES_hh_fec_in!O8=0,0,1000000/0.086*RES_hh_fec_in!O8/RES_hh_num_in!O8)</f>
        <v>10647.036400160508</v>
      </c>
      <c r="P8" s="95">
        <f>IF(RES_hh_fec_in!P8=0,0,1000000/0.086*RES_hh_fec_in!P8/RES_hh_num_in!P8)</f>
        <v>0</v>
      </c>
      <c r="Q8" s="95">
        <f>IF(RES_hh_fec_in!Q8=0,0,1000000/0.086*RES_hh_fec_in!Q8/RES_hh_num_in!Q8)</f>
        <v>8529.568883206297</v>
      </c>
    </row>
    <row r="9" spans="1:17" ht="12" customHeight="1" x14ac:dyDescent="0.25">
      <c r="A9" s="87" t="s">
        <v>55</v>
      </c>
      <c r="B9" s="95"/>
      <c r="C9" s="95">
        <f>IF(RES_hh_fec_in!C9=0,0,1000000/0.086*RES_hh_fec_in!C9/RES_hh_num_in!C9)</f>
        <v>15696.25369422131</v>
      </c>
      <c r="D9" s="95">
        <f>IF(RES_hh_fec_in!D9=0,0,1000000/0.086*RES_hh_fec_in!D9/RES_hh_num_in!D9)</f>
        <v>14620.791172412706</v>
      </c>
      <c r="E9" s="95">
        <f>IF(RES_hh_fec_in!E9=0,0,1000000/0.086*RES_hh_fec_in!E9/RES_hh_num_in!E9)</f>
        <v>15955.368227267047</v>
      </c>
      <c r="F9" s="95">
        <f>IF(RES_hh_fec_in!F9=0,0,1000000/0.086*RES_hh_fec_in!F9/RES_hh_num_in!F9)</f>
        <v>16361.880345597507</v>
      </c>
      <c r="G9" s="95">
        <f>IF(RES_hh_fec_in!G9=0,0,1000000/0.086*RES_hh_fec_in!G9/RES_hh_num_in!G9)</f>
        <v>16097.017436117691</v>
      </c>
      <c r="H9" s="95">
        <f>IF(RES_hh_fec_in!H9=0,0,1000000/0.086*RES_hh_fec_in!H9/RES_hh_num_in!H9)</f>
        <v>15353.427033124863</v>
      </c>
      <c r="I9" s="95">
        <f>IF(RES_hh_fec_in!I9=0,0,1000000/0.086*RES_hh_fec_in!I9/RES_hh_num_in!I9)</f>
        <v>13682.590015436532</v>
      </c>
      <c r="J9" s="95">
        <f>IF(RES_hh_fec_in!J9=0,0,1000000/0.086*RES_hh_fec_in!J9/RES_hh_num_in!J9)</f>
        <v>14815.446097576536</v>
      </c>
      <c r="K9" s="95">
        <f>IF(RES_hh_fec_in!K9=0,0,1000000/0.086*RES_hh_fec_in!K9/RES_hh_num_in!K9)</f>
        <v>14508.545024763052</v>
      </c>
      <c r="L9" s="95">
        <f>IF(RES_hh_fec_in!L9=0,0,1000000/0.086*RES_hh_fec_in!L9/RES_hh_num_in!L9)</f>
        <v>14721.584027464303</v>
      </c>
      <c r="M9" s="95">
        <f>IF(RES_hh_fec_in!M9=0,0,1000000/0.086*RES_hh_fec_in!M9/RES_hh_num_in!M9)</f>
        <v>11385.959573736582</v>
      </c>
      <c r="N9" s="95">
        <f>IF(RES_hh_fec_in!N9=0,0,1000000/0.086*RES_hh_fec_in!N9/RES_hh_num_in!N9)</f>
        <v>12508.96950061323</v>
      </c>
      <c r="O9" s="95">
        <f>IF(RES_hh_fec_in!O9=0,0,1000000/0.086*RES_hh_fec_in!O9/RES_hh_num_in!O9)</f>
        <v>13125.119513221807</v>
      </c>
      <c r="P9" s="95">
        <f>IF(RES_hh_fec_in!P9=0,0,1000000/0.086*RES_hh_fec_in!P9/RES_hh_num_in!P9)</f>
        <v>10154.240885107392</v>
      </c>
      <c r="Q9" s="95">
        <f>IF(RES_hh_fec_in!Q9=0,0,1000000/0.086*RES_hh_fec_in!Q9/RES_hh_num_in!Q9)</f>
        <v>10727.396942543161</v>
      </c>
    </row>
    <row r="10" spans="1:17" ht="12" customHeight="1" x14ac:dyDescent="0.25">
      <c r="A10" s="87" t="s">
        <v>79</v>
      </c>
      <c r="B10" s="95"/>
      <c r="C10" s="95">
        <f>IF(RES_hh_fec_in!C10=0,0,1000000/0.086*RES_hh_fec_in!C10/RES_hh_num_in!C10)</f>
        <v>10162.456552011114</v>
      </c>
      <c r="D10" s="95">
        <f>IF(RES_hh_fec_in!D10=0,0,1000000/0.086*RES_hh_fec_in!D10/RES_hh_num_in!D10)</f>
        <v>10301.1712537851</v>
      </c>
      <c r="E10" s="95">
        <f>IF(RES_hh_fec_in!E10=0,0,1000000/0.086*RES_hh_fec_in!E10/RES_hh_num_in!E10)</f>
        <v>10543.153586474516</v>
      </c>
      <c r="F10" s="95">
        <f>IF(RES_hh_fec_in!F10=0,0,1000000/0.086*RES_hh_fec_in!F10/RES_hh_num_in!F10)</f>
        <v>11118.085935513142</v>
      </c>
      <c r="G10" s="95">
        <f>IF(RES_hh_fec_in!G10=0,0,1000000/0.086*RES_hh_fec_in!G10/RES_hh_num_in!G10)</f>
        <v>0</v>
      </c>
      <c r="H10" s="95">
        <f>IF(RES_hh_fec_in!H10=0,0,1000000/0.086*RES_hh_fec_in!H10/RES_hh_num_in!H10)</f>
        <v>10494.17786580022</v>
      </c>
      <c r="I10" s="95">
        <f>IF(RES_hh_fec_in!I10=0,0,1000000/0.086*RES_hh_fec_in!I10/RES_hh_num_in!I10)</f>
        <v>9614.1539847528638</v>
      </c>
      <c r="J10" s="95">
        <f>IF(RES_hh_fec_in!J10=0,0,1000000/0.086*RES_hh_fec_in!J10/RES_hh_num_in!J10)</f>
        <v>9508.5892131691435</v>
      </c>
      <c r="K10" s="95">
        <f>IF(RES_hh_fec_in!K10=0,0,1000000/0.086*RES_hh_fec_in!K10/RES_hh_num_in!K10)</f>
        <v>9608.9891863711327</v>
      </c>
      <c r="L10" s="95">
        <f>IF(RES_hh_fec_in!L10=0,0,1000000/0.086*RES_hh_fec_in!L10/RES_hh_num_in!L10)</f>
        <v>9737.1042863773764</v>
      </c>
      <c r="M10" s="95">
        <f>IF(RES_hh_fec_in!M10=0,0,1000000/0.086*RES_hh_fec_in!M10/RES_hh_num_in!M10)</f>
        <v>8349.5360723693339</v>
      </c>
      <c r="N10" s="95">
        <f>IF(RES_hh_fec_in!N10=0,0,1000000/0.086*RES_hh_fec_in!N10/RES_hh_num_in!N10)</f>
        <v>8313.6024919184947</v>
      </c>
      <c r="O10" s="95">
        <f>IF(RES_hh_fec_in!O10=0,0,1000000/0.086*RES_hh_fec_in!O10/RES_hh_num_in!O10)</f>
        <v>8093.7616099692596</v>
      </c>
      <c r="P10" s="95">
        <f>IF(RES_hh_fec_in!P10=0,0,1000000/0.086*RES_hh_fec_in!P10/RES_hh_num_in!P10)</f>
        <v>7400.7622181190691</v>
      </c>
      <c r="Q10" s="95">
        <f>IF(RES_hh_fec_in!Q10=0,0,1000000/0.086*RES_hh_fec_in!Q10/RES_hh_num_in!Q10)</f>
        <v>0</v>
      </c>
    </row>
    <row r="11" spans="1:17" ht="12" customHeight="1" x14ac:dyDescent="0.25">
      <c r="A11" s="87" t="s">
        <v>61</v>
      </c>
      <c r="B11" s="95"/>
      <c r="C11" s="95">
        <f>IF(RES_hh_fec_in!C11=0,0,1000000/0.086*RES_hh_fec_in!C11/RES_hh_num_in!C11)</f>
        <v>10702.053276027162</v>
      </c>
      <c r="D11" s="95">
        <f>IF(RES_hh_fec_in!D11=0,0,1000000/0.086*RES_hh_fec_in!D11/RES_hh_num_in!D11)</f>
        <v>10105.192033476262</v>
      </c>
      <c r="E11" s="95">
        <f>IF(RES_hh_fec_in!E11=0,0,1000000/0.086*RES_hh_fec_in!E11/RES_hh_num_in!E11)</f>
        <v>0</v>
      </c>
      <c r="F11" s="95">
        <f>IF(RES_hh_fec_in!F11=0,0,1000000/0.086*RES_hh_fec_in!F11/RES_hh_num_in!F11)</f>
        <v>10953.292491359854</v>
      </c>
      <c r="G11" s="95">
        <f>IF(RES_hh_fec_in!G11=0,0,1000000/0.086*RES_hh_fec_in!G11/RES_hh_num_in!G11)</f>
        <v>10751.576920783136</v>
      </c>
      <c r="H11" s="95">
        <f>IF(RES_hh_fec_in!H11=0,0,1000000/0.086*RES_hh_fec_in!H11/RES_hh_num_in!H11)</f>
        <v>10001.203992240657</v>
      </c>
      <c r="I11" s="95">
        <f>IF(RES_hh_fec_in!I11=0,0,1000000/0.086*RES_hh_fec_in!I11/RES_hh_num_in!I11)</f>
        <v>8841.65443448105</v>
      </c>
      <c r="J11" s="95">
        <f>IF(RES_hh_fec_in!J11=0,0,1000000/0.086*RES_hh_fec_in!J11/RES_hh_num_in!J11)</f>
        <v>0</v>
      </c>
      <c r="K11" s="95">
        <f>IF(RES_hh_fec_in!K11=0,0,1000000/0.086*RES_hh_fec_in!K11/RES_hh_num_in!K11)</f>
        <v>0</v>
      </c>
      <c r="L11" s="95">
        <f>IF(RES_hh_fec_in!L11=0,0,1000000/0.086*RES_hh_fec_in!L11/RES_hh_num_in!L11)</f>
        <v>9483.6809056753409</v>
      </c>
      <c r="M11" s="95">
        <f>IF(RES_hh_fec_in!M11=0,0,1000000/0.086*RES_hh_fec_in!M11/RES_hh_num_in!M11)</f>
        <v>7316.6845545937722</v>
      </c>
      <c r="N11" s="95">
        <f>IF(RES_hh_fec_in!N11=0,0,1000000/0.086*RES_hh_fec_in!N11/RES_hh_num_in!N11)</f>
        <v>0</v>
      </c>
      <c r="O11" s="95">
        <f>IF(RES_hh_fec_in!O11=0,0,1000000/0.086*RES_hh_fec_in!O11/RES_hh_num_in!O11)</f>
        <v>0</v>
      </c>
      <c r="P11" s="95">
        <f>IF(RES_hh_fec_in!P11=0,0,1000000/0.086*RES_hh_fec_in!P11/RES_hh_num_in!P11)</f>
        <v>6518.6471361234817</v>
      </c>
      <c r="Q11" s="95">
        <f>IF(RES_hh_fec_in!Q11=0,0,1000000/0.086*RES_hh_fec_in!Q11/RES_hh_num_in!Q11)</f>
        <v>6999.8621060376008</v>
      </c>
    </row>
    <row r="12" spans="1:17" ht="12" customHeight="1" x14ac:dyDescent="0.25">
      <c r="A12" s="87" t="s">
        <v>115</v>
      </c>
      <c r="B12" s="95"/>
      <c r="C12" s="95">
        <f>IF(RES_hh_fec_in!C12=0,0,1000000/0.086*RES_hh_fec_in!C12/RES_hh_num_in!C12)</f>
        <v>7567.9632677976488</v>
      </c>
      <c r="D12" s="95">
        <f>IF(RES_hh_fec_in!D12=0,0,1000000/0.086*RES_hh_fec_in!D12/RES_hh_num_in!D12)</f>
        <v>6918.5776449452078</v>
      </c>
      <c r="E12" s="95">
        <f>IF(RES_hh_fec_in!E12=0,0,1000000/0.086*RES_hh_fec_in!E12/RES_hh_num_in!E12)</f>
        <v>6856.5993358810183</v>
      </c>
      <c r="F12" s="95">
        <f>IF(RES_hh_fec_in!F12=0,0,1000000/0.086*RES_hh_fec_in!F12/RES_hh_num_in!F12)</f>
        <v>6886.1813136700512</v>
      </c>
      <c r="G12" s="95">
        <f>IF(RES_hh_fec_in!G12=0,0,1000000/0.086*RES_hh_fec_in!G12/RES_hh_num_in!G12)</f>
        <v>6330.5997770608792</v>
      </c>
      <c r="H12" s="95">
        <f>IF(RES_hh_fec_in!H12=0,0,1000000/0.086*RES_hh_fec_in!H12/RES_hh_num_in!H12)</f>
        <v>5680.9871713079865</v>
      </c>
      <c r="I12" s="95">
        <f>IF(RES_hh_fec_in!I12=0,0,1000000/0.086*RES_hh_fec_in!I12/RES_hh_num_in!I12)</f>
        <v>4700.9038507280875</v>
      </c>
      <c r="J12" s="95">
        <f>IF(RES_hh_fec_in!J12=0,0,1000000/0.086*RES_hh_fec_in!J12/RES_hh_num_in!J12)</f>
        <v>4767.3795232086341</v>
      </c>
      <c r="K12" s="95">
        <f>IF(RES_hh_fec_in!K12=0,0,1000000/0.086*RES_hh_fec_in!K12/RES_hh_num_in!K12)</f>
        <v>4260.8927804311343</v>
      </c>
      <c r="L12" s="95">
        <f>IF(RES_hh_fec_in!L12=0,0,1000000/0.086*RES_hh_fec_in!L12/RES_hh_num_in!L12)</f>
        <v>3905.3518863087634</v>
      </c>
      <c r="M12" s="95">
        <f>IF(RES_hh_fec_in!M12=0,0,1000000/0.086*RES_hh_fec_in!M12/RES_hh_num_in!M12)</f>
        <v>2862.0695612551008</v>
      </c>
      <c r="N12" s="95">
        <f>IF(RES_hh_fec_in!N12=0,0,1000000/0.086*RES_hh_fec_in!N12/RES_hh_num_in!N12)</f>
        <v>2877.5182560015433</v>
      </c>
      <c r="O12" s="95">
        <f>IF(RES_hh_fec_in!O12=0,0,1000000/0.086*RES_hh_fec_in!O12/RES_hh_num_in!O12)</f>
        <v>2888.4928019565559</v>
      </c>
      <c r="P12" s="95">
        <f>IF(RES_hh_fec_in!P12=0,0,1000000/0.086*RES_hh_fec_in!P12/RES_hh_num_in!P12)</f>
        <v>2137.6602623057302</v>
      </c>
      <c r="Q12" s="95">
        <f>IF(RES_hh_fec_in!Q12=0,0,1000000/0.086*RES_hh_fec_in!Q12/RES_hh_num_in!Q12)</f>
        <v>2195.004349595742</v>
      </c>
    </row>
    <row r="13" spans="1:17" ht="12" customHeight="1" x14ac:dyDescent="0.25">
      <c r="A13" s="51" t="s">
        <v>114</v>
      </c>
      <c r="B13" s="22"/>
      <c r="C13" s="22">
        <f>IF(RES_hh_fec_in!C13=0,0,1000000/0.086*RES_hh_fec_in!C13/RES_hh_num_in!C13)</f>
        <v>12582.325877685382</v>
      </c>
      <c r="D13" s="22">
        <f>IF(RES_hh_fec_in!D13=0,0,1000000/0.086*RES_hh_fec_in!D13/RES_hh_num_in!D13)</f>
        <v>12080.591807407238</v>
      </c>
      <c r="E13" s="22">
        <f>IF(RES_hh_fec_in!E13=0,0,1000000/0.086*RES_hh_fec_in!E13/RES_hh_num_in!E13)</f>
        <v>13072.672034589012</v>
      </c>
      <c r="F13" s="22">
        <f>IF(RES_hh_fec_in!F13=0,0,1000000/0.086*RES_hh_fec_in!F13/RES_hh_num_in!F13)</f>
        <v>13707.38734634733</v>
      </c>
      <c r="G13" s="22">
        <f>IF(RES_hh_fec_in!G13=0,0,1000000/0.086*RES_hh_fec_in!G13/RES_hh_num_in!G13)</f>
        <v>12517.165844401094</v>
      </c>
      <c r="H13" s="22">
        <f>IF(RES_hh_fec_in!H13=0,0,1000000/0.086*RES_hh_fec_in!H13/RES_hh_num_in!H13)</f>
        <v>12263.729346497825</v>
      </c>
      <c r="I13" s="22">
        <f>IF(RES_hh_fec_in!I13=0,0,1000000/0.086*RES_hh_fec_in!I13/RES_hh_num_in!I13)</f>
        <v>10703.726520586828</v>
      </c>
      <c r="J13" s="22">
        <f>IF(RES_hh_fec_in!J13=0,0,1000000/0.086*RES_hh_fec_in!J13/RES_hh_num_in!J13)</f>
        <v>12267.485721517622</v>
      </c>
      <c r="K13" s="22">
        <f>IF(RES_hh_fec_in!K13=0,0,1000000/0.086*RES_hh_fec_in!K13/RES_hh_num_in!K13)</f>
        <v>11306.396345580819</v>
      </c>
      <c r="L13" s="22">
        <f>IF(RES_hh_fec_in!L13=0,0,1000000/0.086*RES_hh_fec_in!L13/RES_hh_num_in!L13)</f>
        <v>12856.518825130586</v>
      </c>
      <c r="M13" s="22">
        <f>IF(RES_hh_fec_in!M13=0,0,1000000/0.086*RES_hh_fec_in!M13/RES_hh_num_in!M13)</f>
        <v>8607.212283748433</v>
      </c>
      <c r="N13" s="22">
        <f>IF(RES_hh_fec_in!N13=0,0,1000000/0.086*RES_hh_fec_in!N13/RES_hh_num_in!N13)</f>
        <v>11325.105896067475</v>
      </c>
      <c r="O13" s="22">
        <f>IF(RES_hh_fec_in!O13=0,0,1000000/0.086*RES_hh_fec_in!O13/RES_hh_num_in!O13)</f>
        <v>12977.978765078176</v>
      </c>
      <c r="P13" s="22">
        <f>IF(RES_hh_fec_in!P13=0,0,1000000/0.086*RES_hh_fec_in!P13/RES_hh_num_in!P13)</f>
        <v>8362.9263350320307</v>
      </c>
      <c r="Q13" s="22">
        <f>IF(RES_hh_fec_in!Q13=0,0,1000000/0.086*RES_hh_fec_in!Q13/RES_hh_num_in!Q13)</f>
        <v>9635.7176012343407</v>
      </c>
    </row>
    <row r="14" spans="1:17" ht="12" customHeight="1" x14ac:dyDescent="0.25">
      <c r="A14" s="99" t="s">
        <v>117</v>
      </c>
      <c r="B14" s="98"/>
      <c r="C14" s="98">
        <f>IF(RES_hh_fec_in!C14=0,0,1000000/0.086*RES_hh_fec_in!C14/RES_hh_num_in!C14)</f>
        <v>132.12891868576008</v>
      </c>
      <c r="D14" s="98">
        <f>IF(RES_hh_fec_in!D14=0,0,1000000/0.086*RES_hh_fec_in!D14/RES_hh_num_in!D14)</f>
        <v>132.39316245468788</v>
      </c>
      <c r="E14" s="98">
        <f>IF(RES_hh_fec_in!E14=0,0,1000000/0.086*RES_hh_fec_in!E14/RES_hh_num_in!E14)</f>
        <v>208.22063447059489</v>
      </c>
      <c r="F14" s="98">
        <f>IF(RES_hh_fec_in!F14=0,0,1000000/0.086*RES_hh_fec_in!F14/RES_hh_num_in!F14)</f>
        <v>203.82199372392236</v>
      </c>
      <c r="G14" s="98">
        <f>IF(RES_hh_fec_in!G14=0,0,1000000/0.086*RES_hh_fec_in!G14/RES_hh_num_in!G14)</f>
        <v>113.92326734621642</v>
      </c>
      <c r="H14" s="98">
        <f>IF(RES_hh_fec_in!H14=0,0,1000000/0.086*RES_hh_fec_in!H14/RES_hh_num_in!H14)</f>
        <v>154.42871413780102</v>
      </c>
      <c r="I14" s="98">
        <f>IF(RES_hh_fec_in!I14=0,0,1000000/0.086*RES_hh_fec_in!I14/RES_hh_num_in!I14)</f>
        <v>91.811330665688473</v>
      </c>
      <c r="J14" s="98">
        <f>IF(RES_hh_fec_in!J14=0,0,1000000/0.086*RES_hh_fec_in!J14/RES_hh_num_in!J14)</f>
        <v>196.84781918464247</v>
      </c>
      <c r="K14" s="98">
        <f>IF(RES_hh_fec_in!K14=0,0,1000000/0.086*RES_hh_fec_in!K14/RES_hh_num_in!K14)</f>
        <v>129.59172601748261</v>
      </c>
      <c r="L14" s="98">
        <f>IF(RES_hh_fec_in!L14=0,0,1000000/0.086*RES_hh_fec_in!L14/RES_hh_num_in!L14)</f>
        <v>141.58464028285891</v>
      </c>
      <c r="M14" s="98">
        <f>IF(RES_hh_fec_in!M14=0,0,1000000/0.086*RES_hh_fec_in!M14/RES_hh_num_in!M14)</f>
        <v>85.47991151497915</v>
      </c>
      <c r="N14" s="98">
        <f>IF(RES_hh_fec_in!N14=0,0,1000000/0.086*RES_hh_fec_in!N14/RES_hh_num_in!N14)</f>
        <v>235.65015975245169</v>
      </c>
      <c r="O14" s="98">
        <f>IF(RES_hh_fec_in!O14=0,0,1000000/0.086*RES_hh_fec_in!O14/RES_hh_num_in!O14)</f>
        <v>292.32394097809004</v>
      </c>
      <c r="P14" s="98">
        <f>IF(RES_hh_fec_in!P14=0,0,1000000/0.086*RES_hh_fec_in!P14/RES_hh_num_in!P14)</f>
        <v>104.81028094178785</v>
      </c>
      <c r="Q14" s="98">
        <f>IF(RES_hh_fec_in!Q14=0,0,1000000/0.086*RES_hh_fec_in!Q14/RES_hh_num_in!Q14)</f>
        <v>190.45115662017452</v>
      </c>
    </row>
    <row r="15" spans="1:17" ht="12.95" customHeight="1" x14ac:dyDescent="0.25">
      <c r="A15" s="89" t="s">
        <v>112</v>
      </c>
      <c r="B15" s="96"/>
      <c r="C15" s="96">
        <f t="shared" ref="C15:Q15" si="0">C16</f>
        <v>32.324315432676286</v>
      </c>
      <c r="D15" s="96">
        <f t="shared" si="0"/>
        <v>34.575356207563601</v>
      </c>
      <c r="E15" s="96">
        <f t="shared" si="0"/>
        <v>27.087571244302541</v>
      </c>
      <c r="F15" s="96">
        <f t="shared" si="0"/>
        <v>27.741383459794299</v>
      </c>
      <c r="G15" s="96">
        <f t="shared" si="0"/>
        <v>31.261155921483049</v>
      </c>
      <c r="H15" s="96">
        <f t="shared" si="0"/>
        <v>27.799131674099183</v>
      </c>
      <c r="I15" s="96">
        <f t="shared" si="0"/>
        <v>27.278341558926336</v>
      </c>
      <c r="J15" s="96">
        <f t="shared" si="0"/>
        <v>40.898916759690422</v>
      </c>
      <c r="K15" s="96">
        <f t="shared" si="0"/>
        <v>36.141225803282403</v>
      </c>
      <c r="L15" s="96">
        <f t="shared" si="0"/>
        <v>36.368714163936119</v>
      </c>
      <c r="M15" s="96">
        <f t="shared" si="0"/>
        <v>34.891708797782215</v>
      </c>
      <c r="N15" s="96">
        <f t="shared" si="0"/>
        <v>39.564058305174648</v>
      </c>
      <c r="O15" s="96">
        <f t="shared" si="0"/>
        <v>71.052695566524292</v>
      </c>
      <c r="P15" s="96">
        <f t="shared" si="0"/>
        <v>40.805699528460153</v>
      </c>
      <c r="Q15" s="96">
        <f t="shared" si="0"/>
        <v>68.165320018868201</v>
      </c>
    </row>
    <row r="16" spans="1:17" ht="12" customHeight="1" x14ac:dyDescent="0.25">
      <c r="A16" s="87" t="s">
        <v>111</v>
      </c>
      <c r="B16" s="97"/>
      <c r="C16" s="97">
        <f>IF(RES_hh_fec_in!C16=0,0,1000000/0.086*RES_hh_fec_in!C16/RES_hh_num_in!C$3)</f>
        <v>32.324315432676286</v>
      </c>
      <c r="D16" s="97">
        <f>IF(RES_hh_fec_in!D16=0,0,1000000/0.086*RES_hh_fec_in!D16/RES_hh_num_in!D$3)</f>
        <v>34.575356207563601</v>
      </c>
      <c r="E16" s="97">
        <f>IF(RES_hh_fec_in!E16=0,0,1000000/0.086*RES_hh_fec_in!E16/RES_hh_num_in!E$3)</f>
        <v>27.087571244302541</v>
      </c>
      <c r="F16" s="97">
        <f>IF(RES_hh_fec_in!F16=0,0,1000000/0.086*RES_hh_fec_in!F16/RES_hh_num_in!F$3)</f>
        <v>27.741383459794299</v>
      </c>
      <c r="G16" s="97">
        <f>IF(RES_hh_fec_in!G16=0,0,1000000/0.086*RES_hh_fec_in!G16/RES_hh_num_in!G$3)</f>
        <v>31.261155921483049</v>
      </c>
      <c r="H16" s="97">
        <f>IF(RES_hh_fec_in!H16=0,0,1000000/0.086*RES_hh_fec_in!H16/RES_hh_num_in!H$3)</f>
        <v>27.799131674099183</v>
      </c>
      <c r="I16" s="97">
        <f>IF(RES_hh_fec_in!I16=0,0,1000000/0.086*RES_hh_fec_in!I16/RES_hh_num_in!I$3)</f>
        <v>27.278341558926336</v>
      </c>
      <c r="J16" s="97">
        <f>IF(RES_hh_fec_in!J16=0,0,1000000/0.086*RES_hh_fec_in!J16/RES_hh_num_in!J$3)</f>
        <v>40.898916759690422</v>
      </c>
      <c r="K16" s="97">
        <f>IF(RES_hh_fec_in!K16=0,0,1000000/0.086*RES_hh_fec_in!K16/RES_hh_num_in!K$3)</f>
        <v>36.141225803282403</v>
      </c>
      <c r="L16" s="97">
        <f>IF(RES_hh_fec_in!L16=0,0,1000000/0.086*RES_hh_fec_in!L16/RES_hh_num_in!L$3)</f>
        <v>36.368714163936119</v>
      </c>
      <c r="M16" s="97">
        <f>IF(RES_hh_fec_in!M16=0,0,1000000/0.086*RES_hh_fec_in!M16/RES_hh_num_in!M$3)</f>
        <v>34.891708797782215</v>
      </c>
      <c r="N16" s="97">
        <f>IF(RES_hh_fec_in!N16=0,0,1000000/0.086*RES_hh_fec_in!N16/RES_hh_num_in!N$3)</f>
        <v>39.564058305174648</v>
      </c>
      <c r="O16" s="97">
        <f>IF(RES_hh_fec_in!O16=0,0,1000000/0.086*RES_hh_fec_in!O16/RES_hh_num_in!O$3)</f>
        <v>71.052695566524292</v>
      </c>
      <c r="P16" s="97">
        <f>IF(RES_hh_fec_in!P16=0,0,1000000/0.086*RES_hh_fec_in!P16/RES_hh_num_in!P$3)</f>
        <v>40.805699528460153</v>
      </c>
      <c r="Q16" s="97">
        <f>IF(RES_hh_fec_in!Q16=0,0,1000000/0.086*RES_hh_fec_in!Q16/RES_hh_num_in!Q$3)</f>
        <v>68.165320018868201</v>
      </c>
    </row>
    <row r="17" spans="1:17" ht="12.95" customHeight="1" x14ac:dyDescent="0.25">
      <c r="A17" s="89" t="s">
        <v>63</v>
      </c>
      <c r="B17" s="96"/>
      <c r="C17" s="96">
        <f>IF(RES_hh_fec_in!C17=0,0,1000000/0.086*RES_hh_fec_in!C17/RES_hh_num_in!C17)</f>
        <v>2254.6558412687041</v>
      </c>
      <c r="D17" s="96">
        <f>IF(RES_hh_fec_in!D17=0,0,1000000/0.086*RES_hh_fec_in!D17/RES_hh_num_in!D17)</f>
        <v>2229.5455614697571</v>
      </c>
      <c r="E17" s="96">
        <f>IF(RES_hh_fec_in!E17=0,0,1000000/0.086*RES_hh_fec_in!E17/RES_hh_num_in!E17)</f>
        <v>2334.7268858977563</v>
      </c>
      <c r="F17" s="96">
        <f>IF(RES_hh_fec_in!F17=0,0,1000000/0.086*RES_hh_fec_in!F17/RES_hh_num_in!F17)</f>
        <v>2318.0572896237959</v>
      </c>
      <c r="G17" s="96">
        <f>IF(RES_hh_fec_in!G17=0,0,1000000/0.086*RES_hh_fec_in!G17/RES_hh_num_in!G17)</f>
        <v>2174.0258749367658</v>
      </c>
      <c r="H17" s="96">
        <f>IF(RES_hh_fec_in!H17=0,0,1000000/0.086*RES_hh_fec_in!H17/RES_hh_num_in!H17)</f>
        <v>2174.8099452161118</v>
      </c>
      <c r="I17" s="96">
        <f>IF(RES_hh_fec_in!I17=0,0,1000000/0.086*RES_hh_fec_in!I17/RES_hh_num_in!I17)</f>
        <v>2103.9859961670886</v>
      </c>
      <c r="J17" s="96">
        <f>IF(RES_hh_fec_in!J17=0,0,1000000/0.086*RES_hh_fec_in!J17/RES_hh_num_in!J17)</f>
        <v>2175.4330801717238</v>
      </c>
      <c r="K17" s="96">
        <f>IF(RES_hh_fec_in!K17=0,0,1000000/0.086*RES_hh_fec_in!K17/RES_hh_num_in!K17)</f>
        <v>2154.4394323955671</v>
      </c>
      <c r="L17" s="96">
        <f>IF(RES_hh_fec_in!L17=0,0,1000000/0.086*RES_hh_fec_in!L17/RES_hh_num_in!L17)</f>
        <v>2255.9400923856856</v>
      </c>
      <c r="M17" s="96">
        <f>IF(RES_hh_fec_in!M17=0,0,1000000/0.086*RES_hh_fec_in!M17/RES_hh_num_in!M17)</f>
        <v>1904.7834732294702</v>
      </c>
      <c r="N17" s="96">
        <f>IF(RES_hh_fec_in!N17=0,0,1000000/0.086*RES_hh_fec_in!N17/RES_hh_num_in!N17)</f>
        <v>2414.2748120607162</v>
      </c>
      <c r="O17" s="96">
        <f>IF(RES_hh_fec_in!O17=0,0,1000000/0.086*RES_hh_fec_in!O17/RES_hh_num_in!O17)</f>
        <v>2582.5526831542834</v>
      </c>
      <c r="P17" s="96">
        <f>IF(RES_hh_fec_in!P17=0,0,1000000/0.086*RES_hh_fec_in!P17/RES_hh_num_in!P17)</f>
        <v>2151.3018600295754</v>
      </c>
      <c r="Q17" s="96">
        <f>IF(RES_hh_fec_in!Q17=0,0,1000000/0.086*RES_hh_fec_in!Q17/RES_hh_num_in!Q17)</f>
        <v>2285.3183207931693</v>
      </c>
    </row>
    <row r="18" spans="1:17" ht="12" customHeight="1" x14ac:dyDescent="0.25">
      <c r="A18" s="87" t="s">
        <v>58</v>
      </c>
      <c r="B18" s="95"/>
      <c r="C18" s="95">
        <f>IF(RES_hh_fec_in!C18=0,0,1000000/0.086*RES_hh_fec_in!C18/RES_hh_num_in!C18)</f>
        <v>0</v>
      </c>
      <c r="D18" s="95">
        <f>IF(RES_hh_fec_in!D18=0,0,1000000/0.086*RES_hh_fec_in!D18/RES_hh_num_in!D18)</f>
        <v>0</v>
      </c>
      <c r="E18" s="95">
        <f>IF(RES_hh_fec_in!E18=0,0,1000000/0.086*RES_hh_fec_in!E18/RES_hh_num_in!E18)</f>
        <v>3313.2680337676052</v>
      </c>
      <c r="F18" s="95">
        <f>IF(RES_hh_fec_in!F18=0,0,1000000/0.086*RES_hh_fec_in!F18/RES_hh_num_in!F18)</f>
        <v>3311.2634297110749</v>
      </c>
      <c r="G18" s="95">
        <f>IF(RES_hh_fec_in!G18=0,0,1000000/0.086*RES_hh_fec_in!G18/RES_hh_num_in!G18)</f>
        <v>3270.2482972264429</v>
      </c>
      <c r="H18" s="95">
        <f>IF(RES_hh_fec_in!H18=0,0,1000000/0.086*RES_hh_fec_in!H18/RES_hh_num_in!H18)</f>
        <v>3227.7194817413661</v>
      </c>
      <c r="I18" s="95">
        <f>IF(RES_hh_fec_in!I18=0,0,1000000/0.086*RES_hh_fec_in!I18/RES_hh_num_in!I18)</f>
        <v>3207.8954711325932</v>
      </c>
      <c r="J18" s="95">
        <f>IF(RES_hh_fec_in!J18=0,0,1000000/0.086*RES_hh_fec_in!J18/RES_hh_num_in!J18)</f>
        <v>3178.0071220678747</v>
      </c>
      <c r="K18" s="95">
        <f>IF(RES_hh_fec_in!K18=0,0,1000000/0.086*RES_hh_fec_in!K18/RES_hh_num_in!K18)</f>
        <v>0</v>
      </c>
      <c r="L18" s="95">
        <f>IF(RES_hh_fec_in!L18=0,0,1000000/0.086*RES_hh_fec_in!L18/RES_hh_num_in!L18)</f>
        <v>3455.4601119340819</v>
      </c>
      <c r="M18" s="95">
        <f>IF(RES_hh_fec_in!M18=0,0,1000000/0.086*RES_hh_fec_in!M18/RES_hh_num_in!M18)</f>
        <v>0</v>
      </c>
      <c r="N18" s="95">
        <f>IF(RES_hh_fec_in!N18=0,0,1000000/0.086*RES_hh_fec_in!N18/RES_hh_num_in!N18)</f>
        <v>0</v>
      </c>
      <c r="O18" s="95">
        <f>IF(RES_hh_fec_in!O18=0,0,1000000/0.086*RES_hh_fec_in!O18/RES_hh_num_in!O18)</f>
        <v>0</v>
      </c>
      <c r="P18" s="95">
        <f>IF(RES_hh_fec_in!P18=0,0,1000000/0.086*RES_hh_fec_in!P18/RES_hh_num_in!P18)</f>
        <v>0</v>
      </c>
      <c r="Q18" s="95">
        <f>IF(RES_hh_fec_in!Q18=0,0,1000000/0.086*RES_hh_fec_in!Q18/RES_hh_num_in!Q18)</f>
        <v>0</v>
      </c>
    </row>
    <row r="19" spans="1:17" s="28" customFormat="1" ht="12" customHeight="1" x14ac:dyDescent="0.25">
      <c r="A19" s="87" t="s">
        <v>84</v>
      </c>
      <c r="B19" s="95"/>
      <c r="C19" s="95">
        <f>IF(RES_hh_fec_in!C19=0,0,1000000/0.086*RES_hh_fec_in!C19/RES_hh_num_in!C19)</f>
        <v>2410.5164809676917</v>
      </c>
      <c r="D19" s="95">
        <f>IF(RES_hh_fec_in!D19=0,0,1000000/0.086*RES_hh_fec_in!D19/RES_hh_num_in!D19)</f>
        <v>2367.8265370582967</v>
      </c>
      <c r="E19" s="95">
        <f>IF(RES_hh_fec_in!E19=0,0,1000000/0.086*RES_hh_fec_in!E19/RES_hh_num_in!E19)</f>
        <v>2355.5477527416974</v>
      </c>
      <c r="F19" s="95">
        <f>IF(RES_hh_fec_in!F19=0,0,1000000/0.086*RES_hh_fec_in!F19/RES_hh_num_in!F19)</f>
        <v>2357.9069175228296</v>
      </c>
      <c r="G19" s="95">
        <f>IF(RES_hh_fec_in!G19=0,0,1000000/0.086*RES_hh_fec_in!G19/RES_hh_num_in!G19)</f>
        <v>2325.0487743867184</v>
      </c>
      <c r="H19" s="95">
        <f>IF(RES_hh_fec_in!H19=0,0,1000000/0.086*RES_hh_fec_in!H19/RES_hh_num_in!H19)</f>
        <v>2271.3782745964804</v>
      </c>
      <c r="I19" s="95">
        <f>IF(RES_hh_fec_in!I19=0,0,1000000/0.086*RES_hh_fec_in!I19/RES_hh_num_in!I19)</f>
        <v>2260.9952831955184</v>
      </c>
      <c r="J19" s="95">
        <f>IF(RES_hh_fec_in!J19=0,0,1000000/0.086*RES_hh_fec_in!J19/RES_hh_num_in!J19)</f>
        <v>2186.2781230159403</v>
      </c>
      <c r="K19" s="95">
        <f>IF(RES_hh_fec_in!K19=0,0,1000000/0.086*RES_hh_fec_in!K19/RES_hh_num_in!K19)</f>
        <v>2182.1193005295754</v>
      </c>
      <c r="L19" s="95">
        <f>IF(RES_hh_fec_in!L19=0,0,1000000/0.086*RES_hh_fec_in!L19/RES_hh_num_in!L19)</f>
        <v>2197.6496740923376</v>
      </c>
      <c r="M19" s="95">
        <f>IF(RES_hh_fec_in!M19=0,0,1000000/0.086*RES_hh_fec_in!M19/RES_hh_num_in!M19)</f>
        <v>0</v>
      </c>
      <c r="N19" s="95">
        <f>IF(RES_hh_fec_in!N19=0,0,1000000/0.086*RES_hh_fec_in!N19/RES_hh_num_in!N19)</f>
        <v>0</v>
      </c>
      <c r="O19" s="95">
        <f>IF(RES_hh_fec_in!O19=0,0,1000000/0.086*RES_hh_fec_in!O19/RES_hh_num_in!O19)</f>
        <v>2325.4017864009688</v>
      </c>
      <c r="P19" s="95">
        <f>IF(RES_hh_fec_in!P19=0,0,1000000/0.086*RES_hh_fec_in!P19/RES_hh_num_in!P19)</f>
        <v>0</v>
      </c>
      <c r="Q19" s="95">
        <f>IF(RES_hh_fec_in!Q19=0,0,1000000/0.086*RES_hh_fec_in!Q19/RES_hh_num_in!Q19)</f>
        <v>0</v>
      </c>
    </row>
    <row r="20" spans="1:17" ht="12" customHeight="1" x14ac:dyDescent="0.25">
      <c r="A20" s="87" t="s">
        <v>110</v>
      </c>
      <c r="B20" s="95"/>
      <c r="C20" s="95">
        <f>IF(RES_hh_fec_in!C20=0,0,1000000/0.086*RES_hh_fec_in!C20/RES_hh_num_in!C20)</f>
        <v>2572.4975738398043</v>
      </c>
      <c r="D20" s="95">
        <f>IF(RES_hh_fec_in!D20=0,0,1000000/0.086*RES_hh_fec_in!D20/RES_hh_num_in!D20)</f>
        <v>2391.7864156121382</v>
      </c>
      <c r="E20" s="95">
        <f>IF(RES_hh_fec_in!E20=0,0,1000000/0.086*RES_hh_fec_in!E20/RES_hh_num_in!E20)</f>
        <v>2487.8402890066909</v>
      </c>
      <c r="F20" s="95">
        <f>IF(RES_hh_fec_in!F20=0,0,1000000/0.086*RES_hh_fec_in!F20/RES_hh_num_in!F20)</f>
        <v>2380.4320520265051</v>
      </c>
      <c r="G20" s="95">
        <f>IF(RES_hh_fec_in!G20=0,0,1000000/0.086*RES_hh_fec_in!G20/RES_hh_num_in!G20)</f>
        <v>2392.5830504069663</v>
      </c>
      <c r="H20" s="95">
        <f>IF(RES_hh_fec_in!H20=0,0,1000000/0.086*RES_hh_fec_in!H20/RES_hh_num_in!H20)</f>
        <v>2048.0865162295486</v>
      </c>
      <c r="I20" s="95">
        <f>IF(RES_hh_fec_in!I20=0,0,1000000/0.086*RES_hh_fec_in!I20/RES_hh_num_in!I20)</f>
        <v>1974.457832439087</v>
      </c>
      <c r="J20" s="95">
        <f>IF(RES_hh_fec_in!J20=0,0,1000000/0.086*RES_hh_fec_in!J20/RES_hh_num_in!J20)</f>
        <v>2246.9759351843541</v>
      </c>
      <c r="K20" s="95">
        <f>IF(RES_hh_fec_in!K20=0,0,1000000/0.086*RES_hh_fec_in!K20/RES_hh_num_in!K20)</f>
        <v>2221.9100571297217</v>
      </c>
      <c r="L20" s="95">
        <f>IF(RES_hh_fec_in!L20=0,0,1000000/0.086*RES_hh_fec_in!L20/RES_hh_num_in!L20)</f>
        <v>2117.6460081622013</v>
      </c>
      <c r="M20" s="95">
        <f>IF(RES_hh_fec_in!M20=0,0,1000000/0.086*RES_hh_fec_in!M20/RES_hh_num_in!M20)</f>
        <v>1882.3061164751309</v>
      </c>
      <c r="N20" s="95">
        <f>IF(RES_hh_fec_in!N20=0,0,1000000/0.086*RES_hh_fec_in!N20/RES_hh_num_in!N20)</f>
        <v>2336.6089741113465</v>
      </c>
      <c r="O20" s="95">
        <f>IF(RES_hh_fec_in!O20=0,0,1000000/0.086*RES_hh_fec_in!O20/RES_hh_num_in!O20)</f>
        <v>2338.0089762440098</v>
      </c>
      <c r="P20" s="95">
        <f>IF(RES_hh_fec_in!P20=0,0,1000000/0.086*RES_hh_fec_in!P20/RES_hh_num_in!P20)</f>
        <v>2184.0059703486954</v>
      </c>
      <c r="Q20" s="95">
        <f>IF(RES_hh_fec_in!Q20=0,0,1000000/0.086*RES_hh_fec_in!Q20/RES_hh_num_in!Q20)</f>
        <v>2255.2063210220795</v>
      </c>
    </row>
    <row r="21" spans="1:17" ht="12" customHeight="1" x14ac:dyDescent="0.25">
      <c r="A21" s="87" t="s">
        <v>109</v>
      </c>
      <c r="B21" s="95"/>
      <c r="C21" s="95">
        <f>IF(RES_hh_fec_in!C21=0,0,1000000/0.086*RES_hh_fec_in!C21/RES_hh_num_in!C21)</f>
        <v>2343.2176427403456</v>
      </c>
      <c r="D21" s="95">
        <f>IF(RES_hh_fec_in!D21=0,0,1000000/0.086*RES_hh_fec_in!D21/RES_hh_num_in!D21)</f>
        <v>2335.5805424990194</v>
      </c>
      <c r="E21" s="95">
        <f>IF(RES_hh_fec_in!E21=0,0,1000000/0.086*RES_hh_fec_in!E21/RES_hh_num_in!E21)</f>
        <v>2272.6275162064194</v>
      </c>
      <c r="F21" s="95">
        <f>IF(RES_hh_fec_in!F21=0,0,1000000/0.086*RES_hh_fec_in!F21/RES_hh_num_in!F21)</f>
        <v>2282.362233983984</v>
      </c>
      <c r="G21" s="95">
        <f>IF(RES_hh_fec_in!G21=0,0,1000000/0.086*RES_hh_fec_in!G21/RES_hh_num_in!G21)</f>
        <v>2258.7123130867103</v>
      </c>
      <c r="H21" s="95">
        <f>IF(RES_hh_fec_in!H21=0,0,1000000/0.086*RES_hh_fec_in!H21/RES_hh_num_in!H21)</f>
        <v>2122.8391274508363</v>
      </c>
      <c r="I21" s="95">
        <f>IF(RES_hh_fec_in!I21=0,0,1000000/0.086*RES_hh_fec_in!I21/RES_hh_num_in!I21)</f>
        <v>1799.5591312618283</v>
      </c>
      <c r="J21" s="95">
        <f>IF(RES_hh_fec_in!J21=0,0,1000000/0.086*RES_hh_fec_in!J21/RES_hh_num_in!J21)</f>
        <v>1961.3907813344304</v>
      </c>
      <c r="K21" s="95">
        <f>IF(RES_hh_fec_in!K21=0,0,1000000/0.086*RES_hh_fec_in!K21/RES_hh_num_in!K21)</f>
        <v>2037.2176599984098</v>
      </c>
      <c r="L21" s="95">
        <f>IF(RES_hh_fec_in!L21=0,0,1000000/0.086*RES_hh_fec_in!L21/RES_hh_num_in!L21)</f>
        <v>0</v>
      </c>
      <c r="M21" s="95">
        <f>IF(RES_hh_fec_in!M21=0,0,1000000/0.086*RES_hh_fec_in!M21/RES_hh_num_in!M21)</f>
        <v>1567.2089883745693</v>
      </c>
      <c r="N21" s="95">
        <f>IF(RES_hh_fec_in!N21=0,0,1000000/0.086*RES_hh_fec_in!N21/RES_hh_num_in!N21)</f>
        <v>2192.2083903734665</v>
      </c>
      <c r="O21" s="95">
        <f>IF(RES_hh_fec_in!O21=0,0,1000000/0.086*RES_hh_fec_in!O21/RES_hh_num_in!O21)</f>
        <v>2227.5414119231846</v>
      </c>
      <c r="P21" s="95">
        <f>IF(RES_hh_fec_in!P21=0,0,1000000/0.086*RES_hh_fec_in!P21/RES_hh_num_in!P21)</f>
        <v>0</v>
      </c>
      <c r="Q21" s="95">
        <f>IF(RES_hh_fec_in!Q21=0,0,1000000/0.086*RES_hh_fec_in!Q21/RES_hh_num_in!Q21)</f>
        <v>2083.6099809434218</v>
      </c>
    </row>
    <row r="22" spans="1:17" ht="12" customHeight="1" x14ac:dyDescent="0.25">
      <c r="A22" s="87" t="s">
        <v>55</v>
      </c>
      <c r="B22" s="95"/>
      <c r="C22" s="95">
        <f>IF(RES_hh_fec_in!C22=0,0,1000000/0.086*RES_hh_fec_in!C22/RES_hh_num_in!C22)</f>
        <v>2808.6288300967617</v>
      </c>
      <c r="D22" s="95">
        <f>IF(RES_hh_fec_in!D22=0,0,1000000/0.086*RES_hh_fec_in!D22/RES_hh_num_in!D22)</f>
        <v>2762.1927577316278</v>
      </c>
      <c r="E22" s="95">
        <f>IF(RES_hh_fec_in!E22=0,0,1000000/0.086*RES_hh_fec_in!E22/RES_hh_num_in!E22)</f>
        <v>2736.5387646519375</v>
      </c>
      <c r="F22" s="95">
        <f>IF(RES_hh_fec_in!F22=0,0,1000000/0.086*RES_hh_fec_in!F22/RES_hh_num_in!F22)</f>
        <v>2746.2154753666355</v>
      </c>
      <c r="G22" s="95">
        <f>IF(RES_hh_fec_in!G22=0,0,1000000/0.086*RES_hh_fec_in!G22/RES_hh_num_in!G22)</f>
        <v>2704.0644530110044</v>
      </c>
      <c r="H22" s="95">
        <f>IF(RES_hh_fec_in!H22=0,0,1000000/0.086*RES_hh_fec_in!H22/RES_hh_num_in!H22)</f>
        <v>2514.3555383921366</v>
      </c>
      <c r="I22" s="95">
        <f>IF(RES_hh_fec_in!I22=0,0,1000000/0.086*RES_hh_fec_in!I22/RES_hh_num_in!I22)</f>
        <v>2547.0946348645657</v>
      </c>
      <c r="J22" s="95">
        <f>IF(RES_hh_fec_in!J22=0,0,1000000/0.086*RES_hh_fec_in!J22/RES_hh_num_in!J22)</f>
        <v>2373.9676622877751</v>
      </c>
      <c r="K22" s="95">
        <f>IF(RES_hh_fec_in!K22=0,0,1000000/0.086*RES_hh_fec_in!K22/RES_hh_num_in!K22)</f>
        <v>2485.3368916940221</v>
      </c>
      <c r="L22" s="95">
        <f>IF(RES_hh_fec_in!L22=0,0,1000000/0.086*RES_hh_fec_in!L22/RES_hh_num_in!L22)</f>
        <v>2608.3412492966008</v>
      </c>
      <c r="M22" s="95">
        <f>IF(RES_hh_fec_in!M22=0,0,1000000/0.086*RES_hh_fec_in!M22/RES_hh_num_in!M22)</f>
        <v>2126.4643756418332</v>
      </c>
      <c r="N22" s="95">
        <f>IF(RES_hh_fec_in!N22=0,0,1000000/0.086*RES_hh_fec_in!N22/RES_hh_num_in!N22)</f>
        <v>2698.5588901740321</v>
      </c>
      <c r="O22" s="95">
        <f>IF(RES_hh_fec_in!O22=0,0,1000000/0.086*RES_hh_fec_in!O22/RES_hh_num_in!O22)</f>
        <v>2682.3490852488467</v>
      </c>
      <c r="P22" s="95">
        <f>IF(RES_hh_fec_in!P22=0,0,1000000/0.086*RES_hh_fec_in!P22/RES_hh_num_in!P22)</f>
        <v>2465.4453425599086</v>
      </c>
      <c r="Q22" s="95">
        <f>IF(RES_hh_fec_in!Q22=0,0,1000000/0.086*RES_hh_fec_in!Q22/RES_hh_num_in!Q22)</f>
        <v>2553.6110545575202</v>
      </c>
    </row>
    <row r="23" spans="1:17" ht="12" customHeight="1" x14ac:dyDescent="0.25">
      <c r="A23" s="87" t="s">
        <v>79</v>
      </c>
      <c r="B23" s="95"/>
      <c r="C23" s="95">
        <f>IF(RES_hh_fec_in!C23=0,0,1000000/0.086*RES_hh_fec_in!C23/RES_hh_num_in!C23)</f>
        <v>0</v>
      </c>
      <c r="D23" s="95">
        <f>IF(RES_hh_fec_in!D23=0,0,1000000/0.086*RES_hh_fec_in!D23/RES_hh_num_in!D23)</f>
        <v>0</v>
      </c>
      <c r="E23" s="95">
        <f>IF(RES_hh_fec_in!E23=0,0,1000000/0.086*RES_hh_fec_in!E23/RES_hh_num_in!E23)</f>
        <v>0</v>
      </c>
      <c r="F23" s="95">
        <f>IF(RES_hh_fec_in!F23=0,0,1000000/0.086*RES_hh_fec_in!F23/RES_hh_num_in!F23)</f>
        <v>0</v>
      </c>
      <c r="G23" s="95">
        <f>IF(RES_hh_fec_in!G23=0,0,1000000/0.086*RES_hh_fec_in!G23/RES_hh_num_in!G23)</f>
        <v>0</v>
      </c>
      <c r="H23" s="95">
        <f>IF(RES_hh_fec_in!H23=0,0,1000000/0.086*RES_hh_fec_in!H23/RES_hh_num_in!H23)</f>
        <v>0</v>
      </c>
      <c r="I23" s="95">
        <f>IF(RES_hh_fec_in!I23=0,0,1000000/0.086*RES_hh_fec_in!I23/RES_hh_num_in!I23)</f>
        <v>0</v>
      </c>
      <c r="J23" s="95">
        <f>IF(RES_hh_fec_in!J23=0,0,1000000/0.086*RES_hh_fec_in!J23/RES_hh_num_in!J23)</f>
        <v>0</v>
      </c>
      <c r="K23" s="95">
        <f>IF(RES_hh_fec_in!K23=0,0,1000000/0.086*RES_hh_fec_in!K23/RES_hh_num_in!K23)</f>
        <v>0</v>
      </c>
      <c r="L23" s="95">
        <f>IF(RES_hh_fec_in!L23=0,0,1000000/0.086*RES_hh_fec_in!L23/RES_hh_num_in!L23)</f>
        <v>0</v>
      </c>
      <c r="M23" s="95">
        <f>IF(RES_hh_fec_in!M23=0,0,1000000/0.086*RES_hh_fec_in!M23/RES_hh_num_in!M23)</f>
        <v>0</v>
      </c>
      <c r="N23" s="95">
        <f>IF(RES_hh_fec_in!N23=0,0,1000000/0.086*RES_hh_fec_in!N23/RES_hh_num_in!N23)</f>
        <v>0</v>
      </c>
      <c r="O23" s="95">
        <f>IF(RES_hh_fec_in!O23=0,0,1000000/0.086*RES_hh_fec_in!O23/RES_hh_num_in!O23)</f>
        <v>0</v>
      </c>
      <c r="P23" s="95">
        <f>IF(RES_hh_fec_in!P23=0,0,1000000/0.086*RES_hh_fec_in!P23/RES_hh_num_in!P23)</f>
        <v>0</v>
      </c>
      <c r="Q23" s="95">
        <f>IF(RES_hh_fec_in!Q23=0,0,1000000/0.086*RES_hh_fec_in!Q23/RES_hh_num_in!Q23)</f>
        <v>0</v>
      </c>
    </row>
    <row r="24" spans="1:17" ht="12" customHeight="1" x14ac:dyDescent="0.25">
      <c r="A24" s="87" t="s">
        <v>61</v>
      </c>
      <c r="B24" s="95"/>
      <c r="C24" s="95">
        <f>IF(RES_hh_fec_in!C24=0,0,1000000/0.086*RES_hh_fec_in!C24/RES_hh_num_in!C24)</f>
        <v>1606.8344729273467</v>
      </c>
      <c r="D24" s="95">
        <f>IF(RES_hh_fec_in!D24=0,0,1000000/0.086*RES_hh_fec_in!D24/RES_hh_num_in!D24)</f>
        <v>1585.836907799883</v>
      </c>
      <c r="E24" s="95">
        <f>IF(RES_hh_fec_in!E24=0,0,1000000/0.086*RES_hh_fec_in!E24/RES_hh_num_in!E24)</f>
        <v>0</v>
      </c>
      <c r="F24" s="95">
        <f>IF(RES_hh_fec_in!F24=0,0,1000000/0.086*RES_hh_fec_in!F24/RES_hh_num_in!F24)</f>
        <v>1594.312409251243</v>
      </c>
      <c r="G24" s="95">
        <f>IF(RES_hh_fec_in!G24=0,0,1000000/0.086*RES_hh_fec_in!G24/RES_hh_num_in!G24)</f>
        <v>1560.2757631662689</v>
      </c>
      <c r="H24" s="95">
        <f>IF(RES_hh_fec_in!H24=0,0,1000000/0.086*RES_hh_fec_in!H24/RES_hh_num_in!H24)</f>
        <v>1386.3281115158429</v>
      </c>
      <c r="I24" s="95">
        <f>IF(RES_hh_fec_in!I24=0,0,1000000/0.086*RES_hh_fec_in!I24/RES_hh_num_in!I24)</f>
        <v>1462.8745901192085</v>
      </c>
      <c r="J24" s="95">
        <f>IF(RES_hh_fec_in!J24=0,0,1000000/0.086*RES_hh_fec_in!J24/RES_hh_num_in!J24)</f>
        <v>0</v>
      </c>
      <c r="K24" s="95">
        <f>IF(RES_hh_fec_in!K24=0,0,1000000/0.086*RES_hh_fec_in!K24/RES_hh_num_in!K24)</f>
        <v>0</v>
      </c>
      <c r="L24" s="95">
        <f>IF(RES_hh_fec_in!L24=0,0,1000000/0.086*RES_hh_fec_in!L24/RES_hh_num_in!L24)</f>
        <v>1486.2676040819094</v>
      </c>
      <c r="M24" s="95">
        <f>IF(RES_hh_fec_in!M24=0,0,1000000/0.086*RES_hh_fec_in!M24/RES_hh_num_in!M24)</f>
        <v>1234.7156920129987</v>
      </c>
      <c r="N24" s="95">
        <f>IF(RES_hh_fec_in!N24=0,0,1000000/0.086*RES_hh_fec_in!N24/RES_hh_num_in!N24)</f>
        <v>0</v>
      </c>
      <c r="O24" s="95">
        <f>IF(RES_hh_fec_in!O24=0,0,1000000/0.086*RES_hh_fec_in!O24/RES_hh_num_in!O24)</f>
        <v>0</v>
      </c>
      <c r="P24" s="95">
        <f>IF(RES_hh_fec_in!P24=0,0,1000000/0.086*RES_hh_fec_in!P24/RES_hh_num_in!P24)</f>
        <v>1475.6172238941028</v>
      </c>
      <c r="Q24" s="95">
        <f>IF(RES_hh_fec_in!Q24=0,0,1000000/0.086*RES_hh_fec_in!Q24/RES_hh_num_in!Q24)</f>
        <v>1449.7231389680951</v>
      </c>
    </row>
    <row r="25" spans="1:17" ht="12" customHeight="1" x14ac:dyDescent="0.25">
      <c r="A25" s="51" t="s">
        <v>60</v>
      </c>
      <c r="B25" s="22"/>
      <c r="C25" s="22">
        <f>IF(RES_hh_fec_in!C25=0,0,1000000/0.086*RES_hh_fec_in!C25/RES_hh_num_in!C25)</f>
        <v>2168.4705399560953</v>
      </c>
      <c r="D25" s="22">
        <f>IF(RES_hh_fec_in!D25=0,0,1000000/0.086*RES_hh_fec_in!D25/RES_hh_num_in!D25)</f>
        <v>2166.9077065265865</v>
      </c>
      <c r="E25" s="22">
        <f>IF(RES_hh_fec_in!E25=0,0,1000000/0.086*RES_hh_fec_in!E25/RES_hh_num_in!E25)</f>
        <v>2232.2027397158913</v>
      </c>
      <c r="F25" s="22">
        <f>IF(RES_hh_fec_in!F25=0,0,1000000/0.086*RES_hh_fec_in!F25/RES_hh_num_in!F25)</f>
        <v>2258.3802171585644</v>
      </c>
      <c r="G25" s="22">
        <f>IF(RES_hh_fec_in!G25=0,0,1000000/0.086*RES_hh_fec_in!G25/RES_hh_num_in!G25)</f>
        <v>2076.7612324678803</v>
      </c>
      <c r="H25" s="22">
        <f>IF(RES_hh_fec_in!H25=0,0,1000000/0.086*RES_hh_fec_in!H25/RES_hh_num_in!H25)</f>
        <v>2038.2791540884732</v>
      </c>
      <c r="I25" s="22">
        <f>IF(RES_hh_fec_in!I25=0,0,1000000/0.086*RES_hh_fec_in!I25/RES_hh_num_in!I25)</f>
        <v>2021.3948767216466</v>
      </c>
      <c r="J25" s="22">
        <f>IF(RES_hh_fec_in!J25=0,0,1000000/0.086*RES_hh_fec_in!J25/RES_hh_num_in!J25)</f>
        <v>2039.4069321374361</v>
      </c>
      <c r="K25" s="22">
        <f>IF(RES_hh_fec_in!K25=0,0,1000000/0.086*RES_hh_fec_in!K25/RES_hh_num_in!K25)</f>
        <v>1866.1034889060797</v>
      </c>
      <c r="L25" s="22">
        <f>IF(RES_hh_fec_in!L25=0,0,1000000/0.086*RES_hh_fec_in!L25/RES_hh_num_in!L25)</f>
        <v>2276.3510519532292</v>
      </c>
      <c r="M25" s="22">
        <f>IF(RES_hh_fec_in!M25=0,0,1000000/0.086*RES_hh_fec_in!M25/RES_hh_num_in!M25)</f>
        <v>1677.7603278625525</v>
      </c>
      <c r="N25" s="22">
        <f>IF(RES_hh_fec_in!N25=0,0,1000000/0.086*RES_hh_fec_in!N25/RES_hh_num_in!N25)</f>
        <v>2400.7366931218012</v>
      </c>
      <c r="O25" s="22">
        <f>IF(RES_hh_fec_in!O25=0,0,1000000/0.086*RES_hh_fec_in!O25/RES_hh_num_in!O25)</f>
        <v>2569.0907786676285</v>
      </c>
      <c r="P25" s="22">
        <f>IF(RES_hh_fec_in!P25=0,0,1000000/0.086*RES_hh_fec_in!P25/RES_hh_num_in!P25)</f>
        <v>2108.2864839476615</v>
      </c>
      <c r="Q25" s="22">
        <f>IF(RES_hh_fec_in!Q25=0,0,1000000/0.086*RES_hh_fec_in!Q25/RES_hh_num_in!Q25)</f>
        <v>2270.0867889971523</v>
      </c>
    </row>
    <row r="26" spans="1:17" ht="12" customHeight="1" x14ac:dyDescent="0.25">
      <c r="A26" s="49" t="s">
        <v>59</v>
      </c>
      <c r="B26" s="18"/>
      <c r="C26" s="18">
        <f>IF(RES_hh_fec_in!C26=0,0,1000000/0.086*RES_hh_fec_in!C26/RES_hh_num_in!C26)</f>
        <v>491.30104235154334</v>
      </c>
      <c r="D26" s="18">
        <f>IF(RES_hh_fec_in!D26=0,0,1000000/0.086*RES_hh_fec_in!D26/RES_hh_num_in!D26)</f>
        <v>485.64699887147543</v>
      </c>
      <c r="E26" s="18">
        <f>IF(RES_hh_fec_in!E26=0,0,1000000/0.086*RES_hh_fec_in!E26/RES_hh_num_in!E26)</f>
        <v>487.58880019152417</v>
      </c>
      <c r="F26" s="18">
        <f>IF(RES_hh_fec_in!F26=0,0,1000000/0.086*RES_hh_fec_in!F26/RES_hh_num_in!F26)</f>
        <v>490.29320151968284</v>
      </c>
      <c r="G26" s="18">
        <f>IF(RES_hh_fec_in!G26=0,0,1000000/0.086*RES_hh_fec_in!G26/RES_hh_num_in!G26)</f>
        <v>488.30578320417453</v>
      </c>
      <c r="H26" s="18">
        <f>IF(RES_hh_fec_in!H26=0,0,1000000/0.086*RES_hh_fec_in!H26/RES_hh_num_in!H26)</f>
        <v>487.52194038236485</v>
      </c>
      <c r="I26" s="18">
        <f>IF(RES_hh_fec_in!I26=0,0,1000000/0.086*RES_hh_fec_in!I26/RES_hh_num_in!I26)</f>
        <v>487.82494293896599</v>
      </c>
      <c r="J26" s="18">
        <f>IF(RES_hh_fec_in!J26=0,0,1000000/0.086*RES_hh_fec_in!J26/RES_hh_num_in!J26)</f>
        <v>489.98708340010319</v>
      </c>
      <c r="K26" s="18">
        <f>IF(RES_hh_fec_in!K26=0,0,1000000/0.086*RES_hh_fec_in!K26/RES_hh_num_in!K26)</f>
        <v>492.08799702932851</v>
      </c>
      <c r="L26" s="18">
        <f>IF(RES_hh_fec_in!L26=0,0,1000000/0.086*RES_hh_fec_in!L26/RES_hh_num_in!L26)</f>
        <v>495.99204875308118</v>
      </c>
      <c r="M26" s="18">
        <f>IF(RES_hh_fec_in!M26=0,0,1000000/0.086*RES_hh_fec_in!M26/RES_hh_num_in!M26)</f>
        <v>450.80504546994541</v>
      </c>
      <c r="N26" s="18">
        <f>IF(RES_hh_fec_in!N26=0,0,1000000/0.086*RES_hh_fec_in!N26/RES_hh_num_in!N26)</f>
        <v>489.41621831109683</v>
      </c>
      <c r="O26" s="18">
        <f>IF(RES_hh_fec_in!O26=0,0,1000000/0.086*RES_hh_fec_in!O26/RES_hh_num_in!O26)</f>
        <v>514.86011772267341</v>
      </c>
      <c r="P26" s="18">
        <f>IF(RES_hh_fec_in!P26=0,0,1000000/0.086*RES_hh_fec_in!P26/RES_hh_num_in!P26)</f>
        <v>504.69910229835415</v>
      </c>
      <c r="Q26" s="18">
        <f>IF(RES_hh_fec_in!Q26=0,0,1000000/0.086*RES_hh_fec_in!Q26/RES_hh_num_in!Q26)</f>
        <v>498.63363570755672</v>
      </c>
    </row>
    <row r="27" spans="1:17" ht="12.95" customHeight="1" x14ac:dyDescent="0.25">
      <c r="A27" s="89" t="s">
        <v>62</v>
      </c>
      <c r="B27" s="96"/>
      <c r="C27" s="96">
        <f>IF(RES_hh_fec_in!C27=0,0,1000000/0.086*RES_hh_fec_in!C27/RES_hh_num_in!C27)</f>
        <v>1119.5954760995587</v>
      </c>
      <c r="D27" s="96">
        <f>IF(RES_hh_fec_in!D27=0,0,1000000/0.086*RES_hh_fec_in!D27/RES_hh_num_in!D27)</f>
        <v>1185.8120496497932</v>
      </c>
      <c r="E27" s="96">
        <f>IF(RES_hh_fec_in!E27=0,0,1000000/0.086*RES_hh_fec_in!E27/RES_hh_num_in!E27)</f>
        <v>1172.7967824320449</v>
      </c>
      <c r="F27" s="96">
        <f>IF(RES_hh_fec_in!F27=0,0,1000000/0.086*RES_hh_fec_in!F27/RES_hh_num_in!F27)</f>
        <v>1260.4700385017086</v>
      </c>
      <c r="G27" s="96">
        <f>IF(RES_hh_fec_in!G27=0,0,1000000/0.086*RES_hh_fec_in!G27/RES_hh_num_in!G27)</f>
        <v>1169.4828142827446</v>
      </c>
      <c r="H27" s="96">
        <f>IF(RES_hh_fec_in!H27=0,0,1000000/0.086*RES_hh_fec_in!H27/RES_hh_num_in!H27)</f>
        <v>1225.966066496173</v>
      </c>
      <c r="I27" s="96">
        <f>IF(RES_hh_fec_in!I27=0,0,1000000/0.086*RES_hh_fec_in!I27/RES_hh_num_in!I27)</f>
        <v>1089.6970705706844</v>
      </c>
      <c r="J27" s="96">
        <f>IF(RES_hh_fec_in!J27=0,0,1000000/0.086*RES_hh_fec_in!J27/RES_hh_num_in!J27)</f>
        <v>1224.0549191066218</v>
      </c>
      <c r="K27" s="96">
        <f>IF(RES_hh_fec_in!K27=0,0,1000000/0.086*RES_hh_fec_in!K27/RES_hh_num_in!K27)</f>
        <v>1217.3439337250543</v>
      </c>
      <c r="L27" s="96">
        <f>IF(RES_hh_fec_in!L27=0,0,1000000/0.086*RES_hh_fec_in!L27/RES_hh_num_in!L27)</f>
        <v>1146.1831261079606</v>
      </c>
      <c r="M27" s="96">
        <f>IF(RES_hh_fec_in!M27=0,0,1000000/0.086*RES_hh_fec_in!M27/RES_hh_num_in!M27)</f>
        <v>1144.1161203078598</v>
      </c>
      <c r="N27" s="96">
        <f>IF(RES_hh_fec_in!N27=0,0,1000000/0.086*RES_hh_fec_in!N27/RES_hh_num_in!N27)</f>
        <v>1319.1550904417327</v>
      </c>
      <c r="O27" s="96">
        <f>IF(RES_hh_fec_in!O27=0,0,1000000/0.086*RES_hh_fec_in!O27/RES_hh_num_in!O27)</f>
        <v>1292.7415407000333</v>
      </c>
      <c r="P27" s="96">
        <f>IF(RES_hh_fec_in!P27=0,0,1000000/0.086*RES_hh_fec_in!P27/RES_hh_num_in!P27)</f>
        <v>1081.1199044311004</v>
      </c>
      <c r="Q27" s="96">
        <f>IF(RES_hh_fec_in!Q27=0,0,1000000/0.086*RES_hh_fec_in!Q27/RES_hh_num_in!Q27)</f>
        <v>1221.5152413464505</v>
      </c>
    </row>
    <row r="28" spans="1:17" ht="12" customHeight="1" x14ac:dyDescent="0.25">
      <c r="A28" s="87" t="s">
        <v>58</v>
      </c>
      <c r="B28" s="95"/>
      <c r="C28" s="95">
        <f>IF(RES_hh_fec_in!C28=0,0,1000000/0.086*RES_hh_fec_in!C28/RES_hh_num_in!C28)</f>
        <v>0</v>
      </c>
      <c r="D28" s="95">
        <f>IF(RES_hh_fec_in!D28=0,0,1000000/0.086*RES_hh_fec_in!D28/RES_hh_num_in!D28)</f>
        <v>0</v>
      </c>
      <c r="E28" s="95">
        <f>IF(RES_hh_fec_in!E28=0,0,1000000/0.086*RES_hh_fec_in!E28/RES_hh_num_in!E28)</f>
        <v>0</v>
      </c>
      <c r="F28" s="95">
        <f>IF(RES_hh_fec_in!F28=0,0,1000000/0.086*RES_hh_fec_in!F28/RES_hh_num_in!F28)</f>
        <v>0</v>
      </c>
      <c r="G28" s="95">
        <f>IF(RES_hh_fec_in!G28=0,0,1000000/0.086*RES_hh_fec_in!G28/RES_hh_num_in!G28)</f>
        <v>0</v>
      </c>
      <c r="H28" s="95">
        <f>IF(RES_hh_fec_in!H28=0,0,1000000/0.086*RES_hh_fec_in!H28/RES_hh_num_in!H28)</f>
        <v>0</v>
      </c>
      <c r="I28" s="95">
        <f>IF(RES_hh_fec_in!I28=0,0,1000000/0.086*RES_hh_fec_in!I28/RES_hh_num_in!I28)</f>
        <v>0</v>
      </c>
      <c r="J28" s="95">
        <f>IF(RES_hh_fec_in!J28=0,0,1000000/0.086*RES_hh_fec_in!J28/RES_hh_num_in!J28)</f>
        <v>0</v>
      </c>
      <c r="K28" s="95">
        <f>IF(RES_hh_fec_in!K28=0,0,1000000/0.086*RES_hh_fec_in!K28/RES_hh_num_in!K28)</f>
        <v>0</v>
      </c>
      <c r="L28" s="95">
        <f>IF(RES_hh_fec_in!L28=0,0,1000000/0.086*RES_hh_fec_in!L28/RES_hh_num_in!L28)</f>
        <v>0</v>
      </c>
      <c r="M28" s="95">
        <f>IF(RES_hh_fec_in!M28=0,0,1000000/0.086*RES_hh_fec_in!M28/RES_hh_num_in!M28)</f>
        <v>0</v>
      </c>
      <c r="N28" s="95">
        <f>IF(RES_hh_fec_in!N28=0,0,1000000/0.086*RES_hh_fec_in!N28/RES_hh_num_in!N28)</f>
        <v>0</v>
      </c>
      <c r="O28" s="95">
        <f>IF(RES_hh_fec_in!O28=0,0,1000000/0.086*RES_hh_fec_in!O28/RES_hh_num_in!O28)</f>
        <v>0</v>
      </c>
      <c r="P28" s="95">
        <f>IF(RES_hh_fec_in!P28=0,0,1000000/0.086*RES_hh_fec_in!P28/RES_hh_num_in!P28)</f>
        <v>0</v>
      </c>
      <c r="Q28" s="95">
        <f>IF(RES_hh_fec_in!Q28=0,0,1000000/0.086*RES_hh_fec_in!Q28/RES_hh_num_in!Q28)</f>
        <v>0</v>
      </c>
    </row>
    <row r="29" spans="1:17" s="28" customFormat="1" ht="12" customHeight="1" x14ac:dyDescent="0.25">
      <c r="A29" s="87" t="s">
        <v>84</v>
      </c>
      <c r="B29" s="95"/>
      <c r="C29" s="95">
        <f>IF(RES_hh_fec_in!C29=0,0,1000000/0.086*RES_hh_fec_in!C29/RES_hh_num_in!C29)</f>
        <v>1628.161112011549</v>
      </c>
      <c r="D29" s="95">
        <f>IF(RES_hh_fec_in!D29=0,0,1000000/0.086*RES_hh_fec_in!D29/RES_hh_num_in!D29)</f>
        <v>1628.4493499171579</v>
      </c>
      <c r="E29" s="95">
        <f>IF(RES_hh_fec_in!E29=0,0,1000000/0.086*RES_hh_fec_in!E29/RES_hh_num_in!E29)</f>
        <v>1612.1574257975844</v>
      </c>
      <c r="F29" s="95">
        <f>IF(RES_hh_fec_in!F29=0,0,1000000/0.086*RES_hh_fec_in!F29/RES_hh_num_in!F29)</f>
        <v>1659.7121755089008</v>
      </c>
      <c r="G29" s="95">
        <f>IF(RES_hh_fec_in!G29=0,0,1000000/0.086*RES_hh_fec_in!G29/RES_hh_num_in!G29)</f>
        <v>1636.5375513909355</v>
      </c>
      <c r="H29" s="95">
        <f>IF(RES_hh_fec_in!H29=0,0,1000000/0.086*RES_hh_fec_in!H29/RES_hh_num_in!H29)</f>
        <v>1631.8569469986146</v>
      </c>
      <c r="I29" s="95">
        <f>IF(RES_hh_fec_in!I29=0,0,1000000/0.086*RES_hh_fec_in!I29/RES_hh_num_in!I29)</f>
        <v>1653.4349982646838</v>
      </c>
      <c r="J29" s="95">
        <f>IF(RES_hh_fec_in!J29=0,0,1000000/0.086*RES_hh_fec_in!J29/RES_hh_num_in!J29)</f>
        <v>1656.2961041149126</v>
      </c>
      <c r="K29" s="95">
        <f>IF(RES_hh_fec_in!K29=0,0,1000000/0.086*RES_hh_fec_in!K29/RES_hh_num_in!K29)</f>
        <v>1638.1409767483985</v>
      </c>
      <c r="L29" s="95">
        <f>IF(RES_hh_fec_in!L29=0,0,1000000/0.086*RES_hh_fec_in!L29/RES_hh_num_in!L29)</f>
        <v>1685.4143033317719</v>
      </c>
      <c r="M29" s="95">
        <f>IF(RES_hh_fec_in!M29=0,0,1000000/0.086*RES_hh_fec_in!M29/RES_hh_num_in!M29)</f>
        <v>1579.451268544844</v>
      </c>
      <c r="N29" s="95">
        <f>IF(RES_hh_fec_in!N29=0,0,1000000/0.086*RES_hh_fec_in!N29/RES_hh_num_in!N29)</f>
        <v>0</v>
      </c>
      <c r="O29" s="95">
        <f>IF(RES_hh_fec_in!O29=0,0,1000000/0.086*RES_hh_fec_in!O29/RES_hh_num_in!O29)</f>
        <v>1637.0521583298514</v>
      </c>
      <c r="P29" s="95">
        <f>IF(RES_hh_fec_in!P29=0,0,1000000/0.086*RES_hh_fec_in!P29/RES_hh_num_in!P29)</f>
        <v>0</v>
      </c>
      <c r="Q29" s="95">
        <f>IF(RES_hh_fec_in!Q29=0,0,1000000/0.086*RES_hh_fec_in!Q29/RES_hh_num_in!Q29)</f>
        <v>1610.8684125463139</v>
      </c>
    </row>
    <row r="30" spans="1:17" ht="12" customHeight="1" x14ac:dyDescent="0.25">
      <c r="A30" s="87" t="s">
        <v>109</v>
      </c>
      <c r="B30" s="95"/>
      <c r="C30" s="95">
        <f>IF(RES_hh_fec_in!C30=0,0,1000000/0.086*RES_hh_fec_in!C30/RES_hh_num_in!C30)</f>
        <v>1489.9434936503349</v>
      </c>
      <c r="D30" s="95">
        <f>IF(RES_hh_fec_in!D30=0,0,1000000/0.086*RES_hh_fec_in!D30/RES_hh_num_in!D30)</f>
        <v>1497.662990160625</v>
      </c>
      <c r="E30" s="95">
        <f>IF(RES_hh_fec_in!E30=0,0,1000000/0.086*RES_hh_fec_in!E30/RES_hh_num_in!E30)</f>
        <v>1504.3857172193032</v>
      </c>
      <c r="F30" s="95">
        <f>IF(RES_hh_fec_in!F30=0,0,1000000/0.086*RES_hh_fec_in!F30/RES_hh_num_in!F30)</f>
        <v>1500.8787720577488</v>
      </c>
      <c r="G30" s="95">
        <f>IF(RES_hh_fec_in!G30=0,0,1000000/0.086*RES_hh_fec_in!G30/RES_hh_num_in!G30)</f>
        <v>1501.609705977027</v>
      </c>
      <c r="H30" s="95">
        <f>IF(RES_hh_fec_in!H30=0,0,1000000/0.086*RES_hh_fec_in!H30/RES_hh_num_in!H30)</f>
        <v>1501.3004909769152</v>
      </c>
      <c r="I30" s="95">
        <f>IF(RES_hh_fec_in!I30=0,0,1000000/0.086*RES_hh_fec_in!I30/RES_hh_num_in!I30)</f>
        <v>1495.5869494415876</v>
      </c>
      <c r="J30" s="95">
        <f>IF(RES_hh_fec_in!J30=0,0,1000000/0.086*RES_hh_fec_in!J30/RES_hh_num_in!J30)</f>
        <v>1495.9707490465955</v>
      </c>
      <c r="K30" s="95">
        <f>IF(RES_hh_fec_in!K30=0,0,1000000/0.086*RES_hh_fec_in!K30/RES_hh_num_in!K30)</f>
        <v>1511.6035196731925</v>
      </c>
      <c r="L30" s="95">
        <f>IF(RES_hh_fec_in!L30=0,0,1000000/0.086*RES_hh_fec_in!L30/RES_hh_num_in!L30)</f>
        <v>0</v>
      </c>
      <c r="M30" s="95">
        <f>IF(RES_hh_fec_in!M30=0,0,1000000/0.086*RES_hh_fec_in!M30/RES_hh_num_in!M30)</f>
        <v>1442.3634413319107</v>
      </c>
      <c r="N30" s="95">
        <f>IF(RES_hh_fec_in!N30=0,0,1000000/0.086*RES_hh_fec_in!N30/RES_hh_num_in!N30)</f>
        <v>1495.9011982652755</v>
      </c>
      <c r="O30" s="95">
        <f>IF(RES_hh_fec_in!O30=0,0,1000000/0.086*RES_hh_fec_in!O30/RES_hh_num_in!O30)</f>
        <v>1497.5339783057038</v>
      </c>
      <c r="P30" s="95">
        <f>IF(RES_hh_fec_in!P30=0,0,1000000/0.086*RES_hh_fec_in!P30/RES_hh_num_in!P30)</f>
        <v>0</v>
      </c>
      <c r="Q30" s="95">
        <f>IF(RES_hh_fec_in!Q30=0,0,1000000/0.086*RES_hh_fec_in!Q30/RES_hh_num_in!Q30)</f>
        <v>1476.8839703743754</v>
      </c>
    </row>
    <row r="31" spans="1:17" ht="12" customHeight="1" x14ac:dyDescent="0.25">
      <c r="A31" s="87" t="s">
        <v>55</v>
      </c>
      <c r="B31" s="95"/>
      <c r="C31" s="95">
        <f>IF(RES_hh_fec_in!C31=0,0,1000000/0.086*RES_hh_fec_in!C31/RES_hh_num_in!C31)</f>
        <v>0</v>
      </c>
      <c r="D31" s="95">
        <f>IF(RES_hh_fec_in!D31=0,0,1000000/0.086*RES_hh_fec_in!D31/RES_hh_num_in!D31)</f>
        <v>0</v>
      </c>
      <c r="E31" s="95">
        <f>IF(RES_hh_fec_in!E31=0,0,1000000/0.086*RES_hh_fec_in!E31/RES_hh_num_in!E31)</f>
        <v>0</v>
      </c>
      <c r="F31" s="95">
        <f>IF(RES_hh_fec_in!F31=0,0,1000000/0.086*RES_hh_fec_in!F31/RES_hh_num_in!F31)</f>
        <v>0</v>
      </c>
      <c r="G31" s="95">
        <f>IF(RES_hh_fec_in!G31=0,0,1000000/0.086*RES_hh_fec_in!G31/RES_hh_num_in!G31)</f>
        <v>0</v>
      </c>
      <c r="H31" s="95">
        <f>IF(RES_hh_fec_in!H31=0,0,1000000/0.086*RES_hh_fec_in!H31/RES_hh_num_in!H31)</f>
        <v>0</v>
      </c>
      <c r="I31" s="95">
        <f>IF(RES_hh_fec_in!I31=0,0,1000000/0.086*RES_hh_fec_in!I31/RES_hh_num_in!I31)</f>
        <v>0</v>
      </c>
      <c r="J31" s="95">
        <f>IF(RES_hh_fec_in!J31=0,0,1000000/0.086*RES_hh_fec_in!J31/RES_hh_num_in!J31)</f>
        <v>0</v>
      </c>
      <c r="K31" s="95">
        <f>IF(RES_hh_fec_in!K31=0,0,1000000/0.086*RES_hh_fec_in!K31/RES_hh_num_in!K31)</f>
        <v>0</v>
      </c>
      <c r="L31" s="95">
        <f>IF(RES_hh_fec_in!L31=0,0,1000000/0.086*RES_hh_fec_in!L31/RES_hh_num_in!L31)</f>
        <v>0</v>
      </c>
      <c r="M31" s="95">
        <f>IF(RES_hh_fec_in!M31=0,0,1000000/0.086*RES_hh_fec_in!M31/RES_hh_num_in!M31)</f>
        <v>0</v>
      </c>
      <c r="N31" s="95">
        <f>IF(RES_hh_fec_in!N31=0,0,1000000/0.086*RES_hh_fec_in!N31/RES_hh_num_in!N31)</f>
        <v>0</v>
      </c>
      <c r="O31" s="95">
        <f>IF(RES_hh_fec_in!O31=0,0,1000000/0.086*RES_hh_fec_in!O31/RES_hh_num_in!O31)</f>
        <v>0</v>
      </c>
      <c r="P31" s="95">
        <f>IF(RES_hh_fec_in!P31=0,0,1000000/0.086*RES_hh_fec_in!P31/RES_hh_num_in!P31)</f>
        <v>0</v>
      </c>
      <c r="Q31" s="95">
        <f>IF(RES_hh_fec_in!Q31=0,0,1000000/0.086*RES_hh_fec_in!Q31/RES_hh_num_in!Q31)</f>
        <v>0</v>
      </c>
    </row>
    <row r="32" spans="1:17" ht="12" customHeight="1" x14ac:dyDescent="0.25">
      <c r="A32" s="49" t="s">
        <v>60</v>
      </c>
      <c r="B32" s="18"/>
      <c r="C32" s="18">
        <f>IF(RES_hh_fec_in!C32=0,0,1000000/0.086*RES_hh_fec_in!C32/RES_hh_num_in!C32)</f>
        <v>990.34414690398398</v>
      </c>
      <c r="D32" s="18">
        <f>IF(RES_hh_fec_in!D32=0,0,1000000/0.086*RES_hh_fec_in!D32/RES_hh_num_in!D32)</f>
        <v>1000.3380487664874</v>
      </c>
      <c r="E32" s="18">
        <f>IF(RES_hh_fec_in!E32=0,0,1000000/0.086*RES_hh_fec_in!E32/RES_hh_num_in!E32)</f>
        <v>1057.8042078199123</v>
      </c>
      <c r="F32" s="18">
        <f>IF(RES_hh_fec_in!F32=0,0,1000000/0.086*RES_hh_fec_in!F32/RES_hh_num_in!F32)</f>
        <v>1038.754746905654</v>
      </c>
      <c r="G32" s="18">
        <f>IF(RES_hh_fec_in!G32=0,0,1000000/0.086*RES_hh_fec_in!G32/RES_hh_num_in!G32)</f>
        <v>989.99417379821114</v>
      </c>
      <c r="H32" s="18">
        <f>IF(RES_hh_fec_in!H32=0,0,1000000/0.086*RES_hh_fec_in!H32/RES_hh_num_in!H32)</f>
        <v>1021.6089836261516</v>
      </c>
      <c r="I32" s="18">
        <f>IF(RES_hh_fec_in!I32=0,0,1000000/0.086*RES_hh_fec_in!I32/RES_hh_num_in!I32)</f>
        <v>1009.0607453540086</v>
      </c>
      <c r="J32" s="18">
        <f>IF(RES_hh_fec_in!J32=0,0,1000000/0.086*RES_hh_fec_in!J32/RES_hh_num_in!J32)</f>
        <v>1069.6545052189076</v>
      </c>
      <c r="K32" s="18">
        <f>IF(RES_hh_fec_in!K32=0,0,1000000/0.086*RES_hh_fec_in!K32/RES_hh_num_in!K32)</f>
        <v>1039.0437410622781</v>
      </c>
      <c r="L32" s="18">
        <f>IF(RES_hh_fec_in!L32=0,0,1000000/0.086*RES_hh_fec_in!L32/RES_hh_num_in!L32)</f>
        <v>1142.139924607216</v>
      </c>
      <c r="M32" s="18">
        <f>IF(RES_hh_fec_in!M32=0,0,1000000/0.086*RES_hh_fec_in!M32/RES_hh_num_in!M32)</f>
        <v>989.84774913823821</v>
      </c>
      <c r="N32" s="18">
        <f>IF(RES_hh_fec_in!N32=0,0,1000000/0.086*RES_hh_fec_in!N32/RES_hh_num_in!N32)</f>
        <v>1174.9493591114326</v>
      </c>
      <c r="O32" s="18">
        <f>IF(RES_hh_fec_in!O32=0,0,1000000/0.086*RES_hh_fec_in!O32/RES_hh_num_in!O32)</f>
        <v>1272.1712953095039</v>
      </c>
      <c r="P32" s="18">
        <f>IF(RES_hh_fec_in!P32=0,0,1000000/0.086*RES_hh_fec_in!P32/RES_hh_num_in!P32)</f>
        <v>1081.1199044311004</v>
      </c>
      <c r="Q32" s="18">
        <f>IF(RES_hh_fec_in!Q32=0,0,1000000/0.086*RES_hh_fec_in!Q32/RES_hh_num_in!Q32)</f>
        <v>1142.9355939166076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6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241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123</v>
      </c>
      <c r="B3" s="100"/>
      <c r="C3" s="100">
        <f>IF(RES_hh_tes_in!C3=0,0,1000000/0.086*RES_hh_tes_in!C3/RES_hh_num_in!C3)</f>
        <v>11513.394225212793</v>
      </c>
      <c r="D3" s="100">
        <f>IF(RES_hh_tes_in!D3=0,0,1000000/0.086*RES_hh_tes_in!D3/RES_hh_num_in!D3)</f>
        <v>11115.627485216763</v>
      </c>
      <c r="E3" s="100">
        <f>IF(RES_hh_tes_in!E3=0,0,1000000/0.086*RES_hh_tes_in!E3/RES_hh_num_in!E3)</f>
        <v>11602.099233940824</v>
      </c>
      <c r="F3" s="100">
        <f>IF(RES_hh_tes_in!F3=0,0,1000000/0.086*RES_hh_tes_in!F3/RES_hh_num_in!F3)</f>
        <v>12165.244930918205</v>
      </c>
      <c r="G3" s="100">
        <f>IF(RES_hh_tes_in!G3=0,0,1000000/0.086*RES_hh_tes_in!G3/RES_hh_num_in!G3)</f>
        <v>11766.274675430017</v>
      </c>
      <c r="H3" s="100">
        <f>IF(RES_hh_tes_in!H3=0,0,1000000/0.086*RES_hh_tes_in!H3/RES_hh_num_in!H3)</f>
        <v>11448.164130996707</v>
      </c>
      <c r="I3" s="100">
        <f>IF(RES_hh_tes_in!I3=0,0,1000000/0.086*RES_hh_tes_in!I3/RES_hh_num_in!I3)</f>
        <v>10388.039904575313</v>
      </c>
      <c r="J3" s="100">
        <f>IF(RES_hh_tes_in!J3=0,0,1000000/0.086*RES_hh_tes_in!J3/RES_hh_num_in!J3)</f>
        <v>11172.907796904401</v>
      </c>
      <c r="K3" s="100">
        <f>IF(RES_hh_tes_in!K3=0,0,1000000/0.086*RES_hh_tes_in!K3/RES_hh_num_in!K3)</f>
        <v>10937.304581315695</v>
      </c>
      <c r="L3" s="100">
        <f>IF(RES_hh_tes_in!L3=0,0,1000000/0.086*RES_hh_tes_in!L3/RES_hh_num_in!L3)</f>
        <v>11484.732494589683</v>
      </c>
      <c r="M3" s="100">
        <f>IF(RES_hh_tes_in!M3=0,0,1000000/0.086*RES_hh_tes_in!M3/RES_hh_num_in!M3)</f>
        <v>8963.5151860290916</v>
      </c>
      <c r="N3" s="100">
        <f>IF(RES_hh_tes_in!N3=0,0,1000000/0.086*RES_hh_tes_in!N3/RES_hh_num_in!N3)</f>
        <v>10540.518614787967</v>
      </c>
      <c r="O3" s="100">
        <f>IF(RES_hh_tes_in!O3=0,0,1000000/0.086*RES_hh_tes_in!O3/RES_hh_num_in!O3)</f>
        <v>11621.605000556114</v>
      </c>
      <c r="P3" s="100">
        <f>IF(RES_hh_tes_in!P3=0,0,1000000/0.086*RES_hh_tes_in!P3/RES_hh_num_in!P3)</f>
        <v>8970.249288945779</v>
      </c>
      <c r="Q3" s="100">
        <f>IF(RES_hh_tes_in!Q3=0,0,1000000/0.086*RES_hh_tes_in!Q3/RES_hh_num_in!Q3)</f>
        <v>9706.8555600757772</v>
      </c>
    </row>
    <row r="4" spans="1:17" ht="12.95" customHeight="1" x14ac:dyDescent="0.25">
      <c r="A4" s="89" t="s">
        <v>65</v>
      </c>
      <c r="B4" s="96"/>
      <c r="C4" s="96">
        <f>IF(RES_hh_tes_in!C4=0,0,1000000/0.086*RES_hh_tes_in!C4/RES_hh_num_in!C4)</f>
        <v>9153.9239539457121</v>
      </c>
      <c r="D4" s="96">
        <f>IF(RES_hh_tes_in!D4=0,0,1000000/0.086*RES_hh_tes_in!D4/RES_hh_num_in!D4)</f>
        <v>8773.3439511424895</v>
      </c>
      <c r="E4" s="96">
        <f>IF(RES_hh_tes_in!E4=0,0,1000000/0.086*RES_hh_tes_in!E4/RES_hh_num_in!E4)</f>
        <v>9136.8631330278749</v>
      </c>
      <c r="F4" s="96">
        <f>IF(RES_hh_tes_in!F4=0,0,1000000/0.086*RES_hh_tes_in!F4/RES_hh_num_in!F4)</f>
        <v>9790.2235902454377</v>
      </c>
      <c r="G4" s="96">
        <f>IF(RES_hh_tes_in!G4=0,0,1000000/0.086*RES_hh_tes_in!G4/RES_hh_num_in!G4)</f>
        <v>9400.7689111748368</v>
      </c>
      <c r="H4" s="96">
        <f>IF(RES_hh_tes_in!H4=0,0,1000000/0.086*RES_hh_tes_in!H4/RES_hh_num_in!H4)</f>
        <v>9075.7118942002999</v>
      </c>
      <c r="I4" s="96">
        <f>IF(RES_hh_tes_in!I4=0,0,1000000/0.086*RES_hh_tes_in!I4/RES_hh_num_in!I4)</f>
        <v>7967.1757005137952</v>
      </c>
      <c r="J4" s="96">
        <f>IF(RES_hh_tes_in!J4=0,0,1000000/0.086*RES_hh_tes_in!J4/RES_hh_num_in!J4)</f>
        <v>8669.8563074706326</v>
      </c>
      <c r="K4" s="96">
        <f>IF(RES_hh_tes_in!K4=0,0,1000000/0.086*RES_hh_tes_in!K4/RES_hh_num_in!K4)</f>
        <v>8522.1520807299567</v>
      </c>
      <c r="L4" s="96">
        <f>IF(RES_hh_tes_in!L4=0,0,1000000/0.086*RES_hh_tes_in!L4/RES_hh_num_in!L4)</f>
        <v>8846.7629876469055</v>
      </c>
      <c r="M4" s="96">
        <f>IF(RES_hh_tes_in!M4=0,0,1000000/0.086*RES_hh_tes_in!M4/RES_hh_num_in!M4)</f>
        <v>6687.8945059105472</v>
      </c>
      <c r="N4" s="96">
        <f>IF(RES_hh_tes_in!N4=0,0,1000000/0.086*RES_hh_tes_in!N4/RES_hh_num_in!N4)</f>
        <v>7861.6686953631906</v>
      </c>
      <c r="O4" s="96">
        <f>IF(RES_hh_tes_in!O4=0,0,1000000/0.086*RES_hh_tes_in!O4/RES_hh_num_in!O4)</f>
        <v>8493.9090829625566</v>
      </c>
      <c r="P4" s="96">
        <f>IF(RES_hh_tes_in!P4=0,0,1000000/0.086*RES_hh_tes_in!P4/RES_hh_num_in!P4)</f>
        <v>6276.0759376500291</v>
      </c>
      <c r="Q4" s="96">
        <f>IF(RES_hh_tes_in!Q4=0,0,1000000/0.086*RES_hh_tes_in!Q4/RES_hh_num_in!Q4)</f>
        <v>6846.5160190355027</v>
      </c>
    </row>
    <row r="5" spans="1:17" ht="12" customHeight="1" x14ac:dyDescent="0.25">
      <c r="A5" s="87" t="s">
        <v>58</v>
      </c>
      <c r="B5" s="95"/>
      <c r="C5" s="95">
        <f>IF(RES_hh_tes_in!C5=0,0,1000000/0.086*RES_hh_tes_in!C5/RES_hh_num_in!C5)</f>
        <v>0</v>
      </c>
      <c r="D5" s="95">
        <f>IF(RES_hh_tes_in!D5=0,0,1000000/0.086*RES_hh_tes_in!D5/RES_hh_num_in!D5)</f>
        <v>0</v>
      </c>
      <c r="E5" s="95">
        <f>IF(RES_hh_tes_in!E5=0,0,1000000/0.086*RES_hh_tes_in!E5/RES_hh_num_in!E5)</f>
        <v>8706.2369847709215</v>
      </c>
      <c r="F5" s="95">
        <f>IF(RES_hh_tes_in!F5=0,0,1000000/0.086*RES_hh_tes_in!F5/RES_hh_num_in!F5)</f>
        <v>9212.3585878726044</v>
      </c>
      <c r="G5" s="95">
        <f>IF(RES_hh_tes_in!G5=0,0,1000000/0.086*RES_hh_tes_in!G5/RES_hh_num_in!G5)</f>
        <v>8428.6134554915498</v>
      </c>
      <c r="H5" s="95">
        <f>IF(RES_hh_tes_in!H5=0,0,1000000/0.086*RES_hh_tes_in!H5/RES_hh_num_in!H5)</f>
        <v>8223.2831918082011</v>
      </c>
      <c r="I5" s="95">
        <f>IF(RES_hh_tes_in!I5=0,0,1000000/0.086*RES_hh_tes_in!I5/RES_hh_num_in!I5)</f>
        <v>7978.8066493174965</v>
      </c>
      <c r="J5" s="95">
        <f>IF(RES_hh_tes_in!J5=0,0,1000000/0.086*RES_hh_tes_in!J5/RES_hh_num_in!J5)</f>
        <v>7982.0666186773688</v>
      </c>
      <c r="K5" s="95">
        <f>IF(RES_hh_tes_in!K5=0,0,1000000/0.086*RES_hh_tes_in!K5/RES_hh_num_in!K5)</f>
        <v>0</v>
      </c>
      <c r="L5" s="95">
        <f>IF(RES_hh_tes_in!L5=0,0,1000000/0.086*RES_hh_tes_in!L5/RES_hh_num_in!L5)</f>
        <v>7893.014319798589</v>
      </c>
      <c r="M5" s="95">
        <f>IF(RES_hh_tes_in!M5=0,0,1000000/0.086*RES_hh_tes_in!M5/RES_hh_num_in!M5)</f>
        <v>0</v>
      </c>
      <c r="N5" s="95">
        <f>IF(RES_hh_tes_in!N5=0,0,1000000/0.086*RES_hh_tes_in!N5/RES_hh_num_in!N5)</f>
        <v>0</v>
      </c>
      <c r="O5" s="95">
        <f>IF(RES_hh_tes_in!O5=0,0,1000000/0.086*RES_hh_tes_in!O5/RES_hh_num_in!O5)</f>
        <v>0</v>
      </c>
      <c r="P5" s="95">
        <f>IF(RES_hh_tes_in!P5=0,0,1000000/0.086*RES_hh_tes_in!P5/RES_hh_num_in!P5)</f>
        <v>0</v>
      </c>
      <c r="Q5" s="95">
        <f>IF(RES_hh_tes_in!Q5=0,0,1000000/0.086*RES_hh_tes_in!Q5/RES_hh_num_in!Q5)</f>
        <v>0</v>
      </c>
    </row>
    <row r="6" spans="1:17" ht="12" customHeight="1" x14ac:dyDescent="0.25">
      <c r="A6" s="87" t="s">
        <v>84</v>
      </c>
      <c r="B6" s="95"/>
      <c r="C6" s="95">
        <f>IF(RES_hh_tes_in!C6=0,0,1000000/0.086*RES_hh_tes_in!C6/RES_hh_num_in!C6)</f>
        <v>8364.3515553471989</v>
      </c>
      <c r="D6" s="95">
        <f>IF(RES_hh_tes_in!D6=0,0,1000000/0.086*RES_hh_tes_in!D6/RES_hh_num_in!D6)</f>
        <v>8556.7608612361</v>
      </c>
      <c r="E6" s="95">
        <f>IF(RES_hh_tes_in!E6=0,0,1000000/0.086*RES_hh_tes_in!E6/RES_hh_num_in!E6)</f>
        <v>8734.7003839818208</v>
      </c>
      <c r="F6" s="95">
        <f>IF(RES_hh_tes_in!F6=0,0,1000000/0.086*RES_hh_tes_in!F6/RES_hh_num_in!F6)</f>
        <v>9245.3832525676262</v>
      </c>
      <c r="G6" s="95">
        <f>IF(RES_hh_tes_in!G6=0,0,1000000/0.086*RES_hh_tes_in!G6/RES_hh_num_in!G6)</f>
        <v>9095.1178631648527</v>
      </c>
      <c r="H6" s="95">
        <f>IF(RES_hh_tes_in!H6=0,0,1000000/0.086*RES_hh_tes_in!H6/RES_hh_num_in!H6)</f>
        <v>8651.2658083918286</v>
      </c>
      <c r="I6" s="95">
        <f>IF(RES_hh_tes_in!I6=0,0,1000000/0.086*RES_hh_tes_in!I6/RES_hh_num_in!I6)</f>
        <v>7835.9969162771349</v>
      </c>
      <c r="J6" s="95">
        <f>IF(RES_hh_tes_in!J6=0,0,1000000/0.086*RES_hh_tes_in!J6/RES_hh_num_in!J6)</f>
        <v>8087.3378593363805</v>
      </c>
      <c r="K6" s="95">
        <f>IF(RES_hh_tes_in!K6=0,0,1000000/0.086*RES_hh_tes_in!K6/RES_hh_num_in!K6)</f>
        <v>8083.0388347705266</v>
      </c>
      <c r="L6" s="95">
        <f>IF(RES_hh_tes_in!L6=0,0,1000000/0.086*RES_hh_tes_in!L6/RES_hh_num_in!L6)</f>
        <v>8193.846760147926</v>
      </c>
      <c r="M6" s="95">
        <f>IF(RES_hh_tes_in!M6=0,0,1000000/0.086*RES_hh_tes_in!M6/RES_hh_num_in!M6)</f>
        <v>7048.9846623210624</v>
      </c>
      <c r="N6" s="95">
        <f>IF(RES_hh_tes_in!N6=0,0,1000000/0.086*RES_hh_tes_in!N6/RES_hh_num_in!N6)</f>
        <v>0</v>
      </c>
      <c r="O6" s="95">
        <f>IF(RES_hh_tes_in!O6=0,0,1000000/0.086*RES_hh_tes_in!O6/RES_hh_num_in!O6)</f>
        <v>7317.6610447759185</v>
      </c>
      <c r="P6" s="95">
        <f>IF(RES_hh_tes_in!P6=0,0,1000000/0.086*RES_hh_tes_in!P6/RES_hh_num_in!P6)</f>
        <v>6558.5049142686039</v>
      </c>
      <c r="Q6" s="95">
        <f>IF(RES_hh_tes_in!Q6=0,0,1000000/0.086*RES_hh_tes_in!Q6/RES_hh_num_in!Q6)</f>
        <v>6689.0081028983141</v>
      </c>
    </row>
    <row r="7" spans="1:17" ht="12" customHeight="1" x14ac:dyDescent="0.25">
      <c r="A7" s="87" t="s">
        <v>110</v>
      </c>
      <c r="B7" s="95"/>
      <c r="C7" s="95">
        <f>IF(RES_hh_tes_in!C7=0,0,1000000/0.086*RES_hh_tes_in!C7/RES_hh_num_in!C7)</f>
        <v>9463.0371413720968</v>
      </c>
      <c r="D7" s="95">
        <f>IF(RES_hh_tes_in!D7=0,0,1000000/0.086*RES_hh_tes_in!D7/RES_hh_num_in!D7)</f>
        <v>8307.0486123718674</v>
      </c>
      <c r="E7" s="95">
        <f>IF(RES_hh_tes_in!E7=0,0,1000000/0.086*RES_hh_tes_in!E7/RES_hh_num_in!E7)</f>
        <v>9096.4885199006712</v>
      </c>
      <c r="F7" s="95">
        <f>IF(RES_hh_tes_in!F7=0,0,1000000/0.086*RES_hh_tes_in!F7/RES_hh_num_in!F7)</f>
        <v>9140.6666146175794</v>
      </c>
      <c r="G7" s="95">
        <f>IF(RES_hh_tes_in!G7=0,0,1000000/0.086*RES_hh_tes_in!G7/RES_hh_num_in!G7)</f>
        <v>9241.8331994831951</v>
      </c>
      <c r="H7" s="95">
        <f>IF(RES_hh_tes_in!H7=0,0,1000000/0.086*RES_hh_tes_in!H7/RES_hh_num_in!H7)</f>
        <v>8699.4263834219273</v>
      </c>
      <c r="I7" s="95">
        <f>IF(RES_hh_tes_in!I7=0,0,1000000/0.086*RES_hh_tes_in!I7/RES_hh_num_in!I7)</f>
        <v>7432.0261523940344</v>
      </c>
      <c r="J7" s="95">
        <f>IF(RES_hh_tes_in!J7=0,0,1000000/0.086*RES_hh_tes_in!J7/RES_hh_num_in!J7)</f>
        <v>8870.8068394923448</v>
      </c>
      <c r="K7" s="95">
        <f>IF(RES_hh_tes_in!K7=0,0,1000000/0.086*RES_hh_tes_in!K7/RES_hh_num_in!K7)</f>
        <v>8612.4482456682599</v>
      </c>
      <c r="L7" s="95">
        <f>IF(RES_hh_tes_in!L7=0,0,1000000/0.086*RES_hh_tes_in!L7/RES_hh_num_in!L7)</f>
        <v>8210.7298104571728</v>
      </c>
      <c r="M7" s="95">
        <f>IF(RES_hh_tes_in!M7=0,0,1000000/0.086*RES_hh_tes_in!M7/RES_hh_num_in!M7)</f>
        <v>6646.3662140113292</v>
      </c>
      <c r="N7" s="95">
        <f>IF(RES_hh_tes_in!N7=0,0,1000000/0.086*RES_hh_tes_in!N7/RES_hh_num_in!N7)</f>
        <v>7520.579104350847</v>
      </c>
      <c r="O7" s="95">
        <f>IF(RES_hh_tes_in!O7=0,0,1000000/0.086*RES_hh_tes_in!O7/RES_hh_num_in!O7)</f>
        <v>7797.2158752790465</v>
      </c>
      <c r="P7" s="95">
        <f>IF(RES_hh_tes_in!P7=0,0,1000000/0.086*RES_hh_tes_in!P7/RES_hh_num_in!P7)</f>
        <v>6045.9359263227807</v>
      </c>
      <c r="Q7" s="95">
        <f>IF(RES_hh_tes_in!Q7=0,0,1000000/0.086*RES_hh_tes_in!Q7/RES_hh_num_in!Q7)</f>
        <v>6409.2297095643207</v>
      </c>
    </row>
    <row r="8" spans="1:17" ht="12" customHeight="1" x14ac:dyDescent="0.25">
      <c r="A8" s="87" t="s">
        <v>109</v>
      </c>
      <c r="B8" s="95"/>
      <c r="C8" s="95">
        <f>IF(RES_hh_tes_in!C8=0,0,1000000/0.086*RES_hh_tes_in!C8/RES_hh_num_in!C8)</f>
        <v>8539.1961963379945</v>
      </c>
      <c r="D8" s="95">
        <f>IF(RES_hh_tes_in!D8=0,0,1000000/0.086*RES_hh_tes_in!D8/RES_hh_num_in!D8)</f>
        <v>8699.1992493297839</v>
      </c>
      <c r="E8" s="95">
        <f>IF(RES_hh_tes_in!E8=0,0,1000000/0.086*RES_hh_tes_in!E8/RES_hh_num_in!E8)</f>
        <v>8414.1229130098964</v>
      </c>
      <c r="F8" s="95">
        <f>IF(RES_hh_tes_in!F8=0,0,1000000/0.086*RES_hh_tes_in!F8/RES_hh_num_in!F8)</f>
        <v>9484.8845811256833</v>
      </c>
      <c r="G8" s="95">
        <f>IF(RES_hh_tes_in!G8=0,0,1000000/0.086*RES_hh_tes_in!G8/RES_hh_num_in!G8)</f>
        <v>9094.1450782895627</v>
      </c>
      <c r="H8" s="95">
        <f>IF(RES_hh_tes_in!H8=0,0,1000000/0.086*RES_hh_tes_in!H8/RES_hh_num_in!H8)</f>
        <v>8730.9137238196163</v>
      </c>
      <c r="I8" s="95">
        <f>IF(RES_hh_tes_in!I8=0,0,1000000/0.086*RES_hh_tes_in!I8/RES_hh_num_in!I8)</f>
        <v>7722.0237263770096</v>
      </c>
      <c r="J8" s="95">
        <f>IF(RES_hh_tes_in!J8=0,0,1000000/0.086*RES_hh_tes_in!J8/RES_hh_num_in!J8)</f>
        <v>8032.1090558344549</v>
      </c>
      <c r="K8" s="95">
        <f>IF(RES_hh_tes_in!K8=0,0,1000000/0.086*RES_hh_tes_in!K8/RES_hh_num_in!K8)</f>
        <v>8030.7499577114431</v>
      </c>
      <c r="L8" s="95">
        <f>IF(RES_hh_tes_in!L8=0,0,1000000/0.086*RES_hh_tes_in!L8/RES_hh_num_in!L8)</f>
        <v>0</v>
      </c>
      <c r="M8" s="95">
        <f>IF(RES_hh_tes_in!M8=0,0,1000000/0.086*RES_hh_tes_in!M8/RES_hh_num_in!M8)</f>
        <v>6321.0666438634416</v>
      </c>
      <c r="N8" s="95">
        <f>IF(RES_hh_tes_in!N8=0,0,1000000/0.086*RES_hh_tes_in!N8/RES_hh_num_in!N8)</f>
        <v>7304.3236771097827</v>
      </c>
      <c r="O8" s="95">
        <f>IF(RES_hh_tes_in!O8=0,0,1000000/0.086*RES_hh_tes_in!O8/RES_hh_num_in!O8)</f>
        <v>7839.9024716075901</v>
      </c>
      <c r="P8" s="95">
        <f>IF(RES_hh_tes_in!P8=0,0,1000000/0.086*RES_hh_tes_in!P8/RES_hh_num_in!P8)</f>
        <v>0</v>
      </c>
      <c r="Q8" s="95">
        <f>IF(RES_hh_tes_in!Q8=0,0,1000000/0.086*RES_hh_tes_in!Q8/RES_hh_num_in!Q8)</f>
        <v>6331.1766295828565</v>
      </c>
    </row>
    <row r="9" spans="1:17" ht="12" customHeight="1" x14ac:dyDescent="0.25">
      <c r="A9" s="87" t="s">
        <v>55</v>
      </c>
      <c r="B9" s="95"/>
      <c r="C9" s="95">
        <f>IF(RES_hh_tes_in!C9=0,0,1000000/0.086*RES_hh_tes_in!C9/RES_hh_num_in!C9)</f>
        <v>8897.7493223181336</v>
      </c>
      <c r="D9" s="95">
        <f>IF(RES_hh_tes_in!D9=0,0,1000000/0.086*RES_hh_tes_in!D9/RES_hh_num_in!D9)</f>
        <v>8331.5445613192496</v>
      </c>
      <c r="E9" s="95">
        <f>IF(RES_hh_tes_in!E9=0,0,1000000/0.086*RES_hh_tes_in!E9/RES_hh_num_in!E9)</f>
        <v>9131.5832556550831</v>
      </c>
      <c r="F9" s="95">
        <f>IF(RES_hh_tes_in!F9=0,0,1000000/0.086*RES_hh_tes_in!F9/RES_hh_num_in!F9)</f>
        <v>9387.439245206142</v>
      </c>
      <c r="G9" s="95">
        <f>IF(RES_hh_tes_in!G9=0,0,1000000/0.086*RES_hh_tes_in!G9/RES_hh_num_in!G9)</f>
        <v>9283.1802848743318</v>
      </c>
      <c r="H9" s="95">
        <f>IF(RES_hh_tes_in!H9=0,0,1000000/0.086*RES_hh_tes_in!H9/RES_hh_num_in!H9)</f>
        <v>8861.9192131633663</v>
      </c>
      <c r="I9" s="95">
        <f>IF(RES_hh_tes_in!I9=0,0,1000000/0.086*RES_hh_tes_in!I9/RES_hh_num_in!I9)</f>
        <v>7939.6298822021981</v>
      </c>
      <c r="J9" s="95">
        <f>IF(RES_hh_tes_in!J9=0,0,1000000/0.086*RES_hh_tes_in!J9/RES_hh_num_in!J9)</f>
        <v>8600.1827005143859</v>
      </c>
      <c r="K9" s="95">
        <f>IF(RES_hh_tes_in!K9=0,0,1000000/0.086*RES_hh_tes_in!K9/RES_hh_num_in!K9)</f>
        <v>8518.512547082044</v>
      </c>
      <c r="L9" s="95">
        <f>IF(RES_hh_tes_in!L9=0,0,1000000/0.086*RES_hh_tes_in!L9/RES_hh_num_in!L9)</f>
        <v>8754.284354050802</v>
      </c>
      <c r="M9" s="95">
        <f>IF(RES_hh_tes_in!M9=0,0,1000000/0.086*RES_hh_tes_in!M9/RES_hh_num_in!M9)</f>
        <v>6715.4957962767012</v>
      </c>
      <c r="N9" s="95">
        <f>IF(RES_hh_tes_in!N9=0,0,1000000/0.086*RES_hh_tes_in!N9/RES_hh_num_in!N9)</f>
        <v>7521.2891564436786</v>
      </c>
      <c r="O9" s="95">
        <f>IF(RES_hh_tes_in!O9=0,0,1000000/0.086*RES_hh_tes_in!O9/RES_hh_num_in!O9)</f>
        <v>7932.4349394956735</v>
      </c>
      <c r="P9" s="95">
        <f>IF(RES_hh_tes_in!P9=0,0,1000000/0.086*RES_hh_tes_in!P9/RES_hh_num_in!P9)</f>
        <v>6127.4234202739335</v>
      </c>
      <c r="Q9" s="95">
        <f>IF(RES_hh_tes_in!Q9=0,0,1000000/0.086*RES_hh_tes_in!Q9/RES_hh_num_in!Q9)</f>
        <v>6494.6009885584899</v>
      </c>
    </row>
    <row r="10" spans="1:17" ht="12" customHeight="1" x14ac:dyDescent="0.25">
      <c r="A10" s="87" t="s">
        <v>79</v>
      </c>
      <c r="B10" s="95"/>
      <c r="C10" s="95">
        <f>IF(RES_hh_tes_in!C10=0,0,1000000/0.086*RES_hh_tes_in!C10/RES_hh_num_in!C10)</f>
        <v>8384.3982004059981</v>
      </c>
      <c r="D10" s="95">
        <f>IF(RES_hh_tes_in!D10=0,0,1000000/0.086*RES_hh_tes_in!D10/RES_hh_num_in!D10)</f>
        <v>8546.6195192280211</v>
      </c>
      <c r="E10" s="95">
        <f>IF(RES_hh_tes_in!E10=0,0,1000000/0.086*RES_hh_tes_in!E10/RES_hh_num_in!E10)</f>
        <v>8795.8862025649978</v>
      </c>
      <c r="F10" s="95">
        <f>IF(RES_hh_tes_in!F10=0,0,1000000/0.086*RES_hh_tes_in!F10/RES_hh_num_in!F10)</f>
        <v>9326.4740987560963</v>
      </c>
      <c r="G10" s="95">
        <f>IF(RES_hh_tes_in!G10=0,0,1000000/0.086*RES_hh_tes_in!G10/RES_hh_num_in!G10)</f>
        <v>0</v>
      </c>
      <c r="H10" s="95">
        <f>IF(RES_hh_tes_in!H10=0,0,1000000/0.086*RES_hh_tes_in!H10/RES_hh_num_in!H10)</f>
        <v>8888.1332303072686</v>
      </c>
      <c r="I10" s="95">
        <f>IF(RES_hh_tes_in!I10=0,0,1000000/0.086*RES_hh_tes_in!I10/RES_hh_num_in!I10)</f>
        <v>8184.7202577461949</v>
      </c>
      <c r="J10" s="95">
        <f>IF(RES_hh_tes_in!J10=0,0,1000000/0.086*RES_hh_tes_in!J10/RES_hh_num_in!J10)</f>
        <v>8069.6229971695366</v>
      </c>
      <c r="K10" s="95">
        <f>IF(RES_hh_tes_in!K10=0,0,1000000/0.086*RES_hh_tes_in!K10/RES_hh_num_in!K10)</f>
        <v>8181.4009647199337</v>
      </c>
      <c r="L10" s="95">
        <f>IF(RES_hh_tes_in!L10=0,0,1000000/0.086*RES_hh_tes_in!L10/RES_hh_num_in!L10)</f>
        <v>8338.0905985820264</v>
      </c>
      <c r="M10" s="95">
        <f>IF(RES_hh_tes_in!M10=0,0,1000000/0.086*RES_hh_tes_in!M10/RES_hh_num_in!M10)</f>
        <v>7248.905633879117</v>
      </c>
      <c r="N10" s="95">
        <f>IF(RES_hh_tes_in!N10=0,0,1000000/0.086*RES_hh_tes_in!N10/RES_hh_num_in!N10)</f>
        <v>7245.3336559713161</v>
      </c>
      <c r="O10" s="95">
        <f>IF(RES_hh_tes_in!O10=0,0,1000000/0.086*RES_hh_tes_in!O10/RES_hh_num_in!O10)</f>
        <v>7023.0862826263847</v>
      </c>
      <c r="P10" s="95">
        <f>IF(RES_hh_tes_in!P10=0,0,1000000/0.086*RES_hh_tes_in!P10/RES_hh_num_in!P10)</f>
        <v>6463.1776910176641</v>
      </c>
      <c r="Q10" s="95">
        <f>IF(RES_hh_tes_in!Q10=0,0,1000000/0.086*RES_hh_tes_in!Q10/RES_hh_num_in!Q10)</f>
        <v>0</v>
      </c>
    </row>
    <row r="11" spans="1:17" ht="12" customHeight="1" x14ac:dyDescent="0.25">
      <c r="A11" s="87" t="s">
        <v>61</v>
      </c>
      <c r="B11" s="95"/>
      <c r="C11" s="95">
        <f>IF(RES_hh_tes_in!C11=0,0,1000000/0.086*RES_hh_tes_in!C11/RES_hh_num_in!C11)</f>
        <v>8849.2527106028247</v>
      </c>
      <c r="D11" s="95">
        <f>IF(RES_hh_tes_in!D11=0,0,1000000/0.086*RES_hh_tes_in!D11/RES_hh_num_in!D11)</f>
        <v>8401.1668754824332</v>
      </c>
      <c r="E11" s="95">
        <f>IF(RES_hh_tes_in!E11=0,0,1000000/0.086*RES_hh_tes_in!E11/RES_hh_num_in!E11)</f>
        <v>0</v>
      </c>
      <c r="F11" s="95">
        <f>IF(RES_hh_tes_in!F11=0,0,1000000/0.086*RES_hh_tes_in!F11/RES_hh_num_in!F11)</f>
        <v>9207.9549843495861</v>
      </c>
      <c r="G11" s="95">
        <f>IF(RES_hh_tes_in!G11=0,0,1000000/0.086*RES_hh_tes_in!G11/RES_hh_num_in!G11)</f>
        <v>9073.6192025254568</v>
      </c>
      <c r="H11" s="95">
        <f>IF(RES_hh_tes_in!H11=0,0,1000000/0.086*RES_hh_tes_in!H11/RES_hh_num_in!H11)</f>
        <v>8445.3273588285483</v>
      </c>
      <c r="I11" s="95">
        <f>IF(RES_hh_tes_in!I11=0,0,1000000/0.086*RES_hh_tes_in!I11/RES_hh_num_in!I11)</f>
        <v>7518.1254235581055</v>
      </c>
      <c r="J11" s="95">
        <f>IF(RES_hh_tes_in!J11=0,0,1000000/0.086*RES_hh_tes_in!J11/RES_hh_num_in!J11)</f>
        <v>0</v>
      </c>
      <c r="K11" s="95">
        <f>IF(RES_hh_tes_in!K11=0,0,1000000/0.086*RES_hh_tes_in!K11/RES_hh_num_in!K11)</f>
        <v>0</v>
      </c>
      <c r="L11" s="95">
        <f>IF(RES_hh_tes_in!L11=0,0,1000000/0.086*RES_hh_tes_in!L11/RES_hh_num_in!L11)</f>
        <v>8238.5645368147543</v>
      </c>
      <c r="M11" s="95">
        <f>IF(RES_hh_tes_in!M11=0,0,1000000/0.086*RES_hh_tes_in!M11/RES_hh_num_in!M11)</f>
        <v>6362.9331158453715</v>
      </c>
      <c r="N11" s="95">
        <f>IF(RES_hh_tes_in!N11=0,0,1000000/0.086*RES_hh_tes_in!N11/RES_hh_num_in!N11)</f>
        <v>0</v>
      </c>
      <c r="O11" s="95">
        <f>IF(RES_hh_tes_in!O11=0,0,1000000/0.086*RES_hh_tes_in!O11/RES_hh_num_in!O11)</f>
        <v>0</v>
      </c>
      <c r="P11" s="95">
        <f>IF(RES_hh_tes_in!P11=0,0,1000000/0.086*RES_hh_tes_in!P11/RES_hh_num_in!P11)</f>
        <v>5718.5036287143012</v>
      </c>
      <c r="Q11" s="95">
        <f>IF(RES_hh_tes_in!Q11=0,0,1000000/0.086*RES_hh_tes_in!Q11/RES_hh_num_in!Q11)</f>
        <v>6172.435003893248</v>
      </c>
    </row>
    <row r="12" spans="1:17" ht="12" customHeight="1" x14ac:dyDescent="0.25">
      <c r="A12" s="87" t="s">
        <v>115</v>
      </c>
      <c r="B12" s="95"/>
      <c r="C12" s="95">
        <f>IF(RES_hh_tes_in!C12=0,0,1000000/0.086*RES_hh_tes_in!C12/RES_hh_num_in!C12)</f>
        <v>9879.3262604700158</v>
      </c>
      <c r="D12" s="95">
        <f>IF(RES_hh_tes_in!D12=0,0,1000000/0.086*RES_hh_tes_in!D12/RES_hh_num_in!D12)</f>
        <v>9378.7364209224561</v>
      </c>
      <c r="E12" s="95">
        <f>IF(RES_hh_tes_in!E12=0,0,1000000/0.086*RES_hh_tes_in!E12/RES_hh_num_in!E12)</f>
        <v>9724.1934347402257</v>
      </c>
      <c r="F12" s="95">
        <f>IF(RES_hh_tes_in!F12=0,0,1000000/0.086*RES_hh_tes_in!F12/RES_hh_num_in!F12)</f>
        <v>10292.912335178104</v>
      </c>
      <c r="G12" s="95">
        <f>IF(RES_hh_tes_in!G12=0,0,1000000/0.086*RES_hh_tes_in!G12/RES_hh_num_in!G12)</f>
        <v>10064.211929553969</v>
      </c>
      <c r="H12" s="95">
        <f>IF(RES_hh_tes_in!H12=0,0,1000000/0.086*RES_hh_tes_in!H12/RES_hh_num_in!H12)</f>
        <v>9636.0934406293854</v>
      </c>
      <c r="I12" s="95">
        <f>IF(RES_hh_tes_in!I12=0,0,1000000/0.086*RES_hh_tes_in!I12/RES_hh_num_in!I12)</f>
        <v>8509.1427522069807</v>
      </c>
      <c r="J12" s="95">
        <f>IF(RES_hh_tes_in!J12=0,0,1000000/0.086*RES_hh_tes_in!J12/RES_hh_num_in!J12)</f>
        <v>9428.8311694957883</v>
      </c>
      <c r="K12" s="95">
        <f>IF(RES_hh_tes_in!K12=0,0,1000000/0.086*RES_hh_tes_in!K12/RES_hh_num_in!K12)</f>
        <v>9115.1800685494127</v>
      </c>
      <c r="L12" s="95">
        <f>IF(RES_hh_tes_in!L12=0,0,1000000/0.086*RES_hh_tes_in!L12/RES_hh_num_in!L12)</f>
        <v>9488.3480187108034</v>
      </c>
      <c r="M12" s="95">
        <f>IF(RES_hh_tes_in!M12=0,0,1000000/0.086*RES_hh_tes_in!M12/RES_hh_num_in!M12)</f>
        <v>7276.3918240705643</v>
      </c>
      <c r="N12" s="95">
        <f>IF(RES_hh_tes_in!N12=0,0,1000000/0.086*RES_hh_tes_in!N12/RES_hh_num_in!N12)</f>
        <v>8253.1111244608528</v>
      </c>
      <c r="O12" s="95">
        <f>IF(RES_hh_tes_in!O12=0,0,1000000/0.086*RES_hh_tes_in!O12/RES_hh_num_in!O12)</f>
        <v>8815.9013573206794</v>
      </c>
      <c r="P12" s="95">
        <f>IF(RES_hh_tes_in!P12=0,0,1000000/0.086*RES_hh_tes_in!P12/RES_hh_num_in!P12)</f>
        <v>6744.3741866517539</v>
      </c>
      <c r="Q12" s="95">
        <f>IF(RES_hh_tes_in!Q12=0,0,1000000/0.086*RES_hh_tes_in!Q12/RES_hh_num_in!Q12)</f>
        <v>7200.9720455877778</v>
      </c>
    </row>
    <row r="13" spans="1:17" ht="12" customHeight="1" x14ac:dyDescent="0.25">
      <c r="A13" s="51" t="s">
        <v>114</v>
      </c>
      <c r="B13" s="22"/>
      <c r="C13" s="22">
        <f>IF(RES_hh_tes_in!C13=0,0,1000000/0.086*RES_hh_tes_in!C13/RES_hh_num_in!C13)</f>
        <v>10373.055828639297</v>
      </c>
      <c r="D13" s="22">
        <f>IF(RES_hh_tes_in!D13=0,0,1000000/0.086*RES_hh_tes_in!D13/RES_hh_num_in!D13)</f>
        <v>9998.2669111411633</v>
      </c>
      <c r="E13" s="22">
        <f>IF(RES_hh_tes_in!E13=0,0,1000000/0.086*RES_hh_tes_in!E13/RES_hh_num_in!E13)</f>
        <v>10859.519523890855</v>
      </c>
      <c r="F13" s="22">
        <f>IF(RES_hh_tes_in!F13=0,0,1000000/0.086*RES_hh_tes_in!F13/RES_hh_num_in!F13)</f>
        <v>11428.496947394156</v>
      </c>
      <c r="G13" s="22">
        <f>IF(RES_hh_tes_in!G13=0,0,1000000/0.086*RES_hh_tes_in!G13/RES_hh_num_in!G13)</f>
        <v>10487.046402235328</v>
      </c>
      <c r="H13" s="22">
        <f>IF(RES_hh_tes_in!H13=0,0,1000000/0.086*RES_hh_tes_in!H13/RES_hh_num_in!H13)</f>
        <v>10315.089978959582</v>
      </c>
      <c r="I13" s="22">
        <f>IF(RES_hh_tes_in!I13=0,0,1000000/0.086*RES_hh_tes_in!I13/RES_hh_num_in!I13)</f>
        <v>9041.1431083326097</v>
      </c>
      <c r="J13" s="22">
        <f>IF(RES_hh_tes_in!J13=0,0,1000000/0.086*RES_hh_tes_in!J13/RES_hh_num_in!J13)</f>
        <v>10404.323236779848</v>
      </c>
      <c r="K13" s="22">
        <f>IF(RES_hh_tes_in!K13=0,0,1000000/0.086*RES_hh_tes_in!K13/RES_hh_num_in!K13)</f>
        <v>9649.4670613685084</v>
      </c>
      <c r="L13" s="22">
        <f>IF(RES_hh_tes_in!L13=0,0,1000000/0.086*RES_hh_tes_in!L13/RES_hh_num_in!L13)</f>
        <v>11076.663381276476</v>
      </c>
      <c r="M13" s="22">
        <f>IF(RES_hh_tes_in!M13=0,0,1000000/0.086*RES_hh_tes_in!M13/RES_hh_num_in!M13)</f>
        <v>7358.0665524743399</v>
      </c>
      <c r="N13" s="22">
        <f>IF(RES_hh_tes_in!N13=0,0,1000000/0.086*RES_hh_tes_in!N13/RES_hh_num_in!N13)</f>
        <v>9911.3208185927379</v>
      </c>
      <c r="O13" s="22">
        <f>IF(RES_hh_tes_in!O13=0,0,1000000/0.086*RES_hh_tes_in!O13/RES_hh_num_in!O13)</f>
        <v>11447.149975764909</v>
      </c>
      <c r="P13" s="22">
        <f>IF(RES_hh_tes_in!P13=0,0,1000000/0.086*RES_hh_tes_in!P13/RES_hh_num_in!P13)</f>
        <v>7361.0871862730764</v>
      </c>
      <c r="Q13" s="22">
        <f>IF(RES_hh_tes_in!Q13=0,0,1000000/0.086*RES_hh_tes_in!Q13/RES_hh_num_in!Q13)</f>
        <v>8533.3864303767659</v>
      </c>
    </row>
    <row r="14" spans="1:17" ht="12" customHeight="1" x14ac:dyDescent="0.25">
      <c r="A14" s="99" t="s">
        <v>117</v>
      </c>
      <c r="B14" s="98"/>
      <c r="C14" s="98">
        <f>IF(RES_hh_tes_in!C14=0,0,1000000/0.086*RES_hh_tes_in!C14/RES_hh_num_in!C14)</f>
        <v>140.50657770438295</v>
      </c>
      <c r="D14" s="98">
        <f>IF(RES_hh_tes_in!D14=0,0,1000000/0.086*RES_hh_tes_in!D14/RES_hh_num_in!D14)</f>
        <v>141.51712319595981</v>
      </c>
      <c r="E14" s="98">
        <f>IF(RES_hh_tes_in!E14=0,0,1000000/0.086*RES_hh_tes_in!E14/RES_hh_num_in!E14)</f>
        <v>221.54217183908489</v>
      </c>
      <c r="F14" s="98">
        <f>IF(RES_hh_tes_in!F14=0,0,1000000/0.086*RES_hh_tes_in!F14/RES_hh_num_in!F14)</f>
        <v>217.42500468631025</v>
      </c>
      <c r="G14" s="98">
        <f>IF(RES_hh_tes_in!G14=0,0,1000000/0.086*RES_hh_tes_in!G14/RES_hh_num_in!G14)</f>
        <v>120.87305865523798</v>
      </c>
      <c r="H14" s="98">
        <f>IF(RES_hh_tes_in!H14=0,0,1000000/0.086*RES_hh_tes_in!H14/RES_hh_num_in!H14)</f>
        <v>162.12883002252022</v>
      </c>
      <c r="I14" s="98">
        <f>IF(RES_hh_tes_in!I14=0,0,1000000/0.086*RES_hh_tes_in!I14/RES_hh_num_in!I14)</f>
        <v>97.357199672277289</v>
      </c>
      <c r="J14" s="98">
        <f>IF(RES_hh_tes_in!J14=0,0,1000000/0.086*RES_hh_tes_in!J14/RES_hh_num_in!J14)</f>
        <v>204.79066749856381</v>
      </c>
      <c r="K14" s="98">
        <f>IF(RES_hh_tes_in!K14=0,0,1000000/0.086*RES_hh_tes_in!K14/RES_hh_num_in!K14)</f>
        <v>135.93093533053428</v>
      </c>
      <c r="L14" s="98">
        <f>IF(RES_hh_tes_in!L14=0,0,1000000/0.086*RES_hh_tes_in!L14/RES_hh_num_in!L14)</f>
        <v>149.98604278758111</v>
      </c>
      <c r="M14" s="98">
        <f>IF(RES_hh_tes_in!M14=0,0,1000000/0.086*RES_hh_tes_in!M14/RES_hh_num_in!M14)</f>
        <v>88.959032182626999</v>
      </c>
      <c r="N14" s="98">
        <f>IF(RES_hh_tes_in!N14=0,0,1000000/0.086*RES_hh_tes_in!N14/RES_hh_num_in!N14)</f>
        <v>247.74648175987321</v>
      </c>
      <c r="O14" s="98">
        <f>IF(RES_hh_tes_in!O14=0,0,1000000/0.086*RES_hh_tes_in!O14/RES_hh_num_in!O14)</f>
        <v>306.03622935374284</v>
      </c>
      <c r="P14" s="98">
        <f>IF(RES_hh_tes_in!P14=0,0,1000000/0.086*RES_hh_tes_in!P14/RES_hh_num_in!P14)</f>
        <v>108.44101896862757</v>
      </c>
      <c r="Q14" s="98">
        <f>IF(RES_hh_tes_in!Q14=0,0,1000000/0.086*RES_hh_tes_in!Q14/RES_hh_num_in!Q14)</f>
        <v>197.76614007613091</v>
      </c>
    </row>
    <row r="15" spans="1:17" ht="12.95" customHeight="1" x14ac:dyDescent="0.25">
      <c r="A15" s="89" t="s">
        <v>112</v>
      </c>
      <c r="B15" s="96"/>
      <c r="C15" s="96">
        <f t="shared" ref="C15:Q15" si="0">C16</f>
        <v>62.141542104889417</v>
      </c>
      <c r="D15" s="96">
        <f t="shared" si="0"/>
        <v>68.591652433983811</v>
      </c>
      <c r="E15" s="96">
        <f t="shared" si="0"/>
        <v>55.853840840102933</v>
      </c>
      <c r="F15" s="96">
        <f t="shared" si="0"/>
        <v>59.566718184865167</v>
      </c>
      <c r="G15" s="96">
        <f t="shared" si="0"/>
        <v>70.547874428371998</v>
      </c>
      <c r="H15" s="96">
        <f t="shared" si="0"/>
        <v>65.377836696590123</v>
      </c>
      <c r="I15" s="96">
        <f t="shared" si="0"/>
        <v>68.667569251484466</v>
      </c>
      <c r="J15" s="96">
        <f t="shared" si="0"/>
        <v>104.82303460267643</v>
      </c>
      <c r="K15" s="96">
        <f t="shared" si="0"/>
        <v>99.467445478619609</v>
      </c>
      <c r="L15" s="96">
        <f t="shared" si="0"/>
        <v>108.74399324811067</v>
      </c>
      <c r="M15" s="96">
        <f t="shared" si="0"/>
        <v>111.67086452490933</v>
      </c>
      <c r="N15" s="96">
        <f t="shared" si="0"/>
        <v>133.9156130060164</v>
      </c>
      <c r="O15" s="96">
        <f t="shared" si="0"/>
        <v>251.74080600278896</v>
      </c>
      <c r="P15" s="96">
        <f t="shared" si="0"/>
        <v>149.94249490120157</v>
      </c>
      <c r="Q15" s="96">
        <f t="shared" si="0"/>
        <v>259.27506069134239</v>
      </c>
    </row>
    <row r="16" spans="1:17" ht="12" customHeight="1" x14ac:dyDescent="0.25">
      <c r="A16" s="87" t="s">
        <v>111</v>
      </c>
      <c r="B16" s="97"/>
      <c r="C16" s="97">
        <f>IF(RES_hh_tes_in!C16=0,0,1000000/0.086*RES_hh_tes_in!C16/RES_hh_num_in!C$3)</f>
        <v>62.141542104889417</v>
      </c>
      <c r="D16" s="97">
        <f>IF(RES_hh_tes_in!D16=0,0,1000000/0.086*RES_hh_tes_in!D16/RES_hh_num_in!D$3)</f>
        <v>68.591652433983811</v>
      </c>
      <c r="E16" s="97">
        <f>IF(RES_hh_tes_in!E16=0,0,1000000/0.086*RES_hh_tes_in!E16/RES_hh_num_in!E$3)</f>
        <v>55.853840840102933</v>
      </c>
      <c r="F16" s="97">
        <f>IF(RES_hh_tes_in!F16=0,0,1000000/0.086*RES_hh_tes_in!F16/RES_hh_num_in!F$3)</f>
        <v>59.566718184865167</v>
      </c>
      <c r="G16" s="97">
        <f>IF(RES_hh_tes_in!G16=0,0,1000000/0.086*RES_hh_tes_in!G16/RES_hh_num_in!G$3)</f>
        <v>70.547874428371998</v>
      </c>
      <c r="H16" s="97">
        <f>IF(RES_hh_tes_in!H16=0,0,1000000/0.086*RES_hh_tes_in!H16/RES_hh_num_in!H$3)</f>
        <v>65.377836696590123</v>
      </c>
      <c r="I16" s="97">
        <f>IF(RES_hh_tes_in!I16=0,0,1000000/0.086*RES_hh_tes_in!I16/RES_hh_num_in!I$3)</f>
        <v>68.667569251484466</v>
      </c>
      <c r="J16" s="97">
        <f>IF(RES_hh_tes_in!J16=0,0,1000000/0.086*RES_hh_tes_in!J16/RES_hh_num_in!J$3)</f>
        <v>104.82303460267643</v>
      </c>
      <c r="K16" s="97">
        <f>IF(RES_hh_tes_in!K16=0,0,1000000/0.086*RES_hh_tes_in!K16/RES_hh_num_in!K$3)</f>
        <v>99.467445478619609</v>
      </c>
      <c r="L16" s="97">
        <f>IF(RES_hh_tes_in!L16=0,0,1000000/0.086*RES_hh_tes_in!L16/RES_hh_num_in!L$3)</f>
        <v>108.74399324811067</v>
      </c>
      <c r="M16" s="97">
        <f>IF(RES_hh_tes_in!M16=0,0,1000000/0.086*RES_hh_tes_in!M16/RES_hh_num_in!M$3)</f>
        <v>111.67086452490933</v>
      </c>
      <c r="N16" s="97">
        <f>IF(RES_hh_tes_in!N16=0,0,1000000/0.086*RES_hh_tes_in!N16/RES_hh_num_in!N$3)</f>
        <v>133.9156130060164</v>
      </c>
      <c r="O16" s="97">
        <f>IF(RES_hh_tes_in!O16=0,0,1000000/0.086*RES_hh_tes_in!O16/RES_hh_num_in!O$3)</f>
        <v>251.74080600278896</v>
      </c>
      <c r="P16" s="97">
        <f>IF(RES_hh_tes_in!P16=0,0,1000000/0.086*RES_hh_tes_in!P16/RES_hh_num_in!P$3)</f>
        <v>149.94249490120157</v>
      </c>
      <c r="Q16" s="97">
        <f>IF(RES_hh_tes_in!Q16=0,0,1000000/0.086*RES_hh_tes_in!Q16/RES_hh_num_in!Q$3)</f>
        <v>259.27506069134239</v>
      </c>
    </row>
    <row r="17" spans="1:17" ht="12.95" customHeight="1" x14ac:dyDescent="0.25">
      <c r="A17" s="89" t="s">
        <v>63</v>
      </c>
      <c r="B17" s="96"/>
      <c r="C17" s="96">
        <f>IF(RES_hh_tes_in!C17=0,0,1000000/0.086*RES_hh_tes_in!C17/RES_hh_num_in!C17)</f>
        <v>1495.0772299689261</v>
      </c>
      <c r="D17" s="96">
        <f>IF(RES_hh_tes_in!D17=0,0,1000000/0.086*RES_hh_tes_in!D17/RES_hh_num_in!D17)</f>
        <v>1470.4829146935037</v>
      </c>
      <c r="E17" s="96">
        <f>IF(RES_hh_tes_in!E17=0,0,1000000/0.086*RES_hh_tes_in!E17/RES_hh_num_in!E17)</f>
        <v>1555.3255223200144</v>
      </c>
      <c r="F17" s="96">
        <f>IF(RES_hh_tes_in!F17=0,0,1000000/0.086*RES_hh_tes_in!F17/RES_hh_num_in!F17)</f>
        <v>1494.2721684213068</v>
      </c>
      <c r="G17" s="96">
        <f>IF(RES_hh_tes_in!G17=0,0,1000000/0.086*RES_hh_tes_in!G17/RES_hh_num_in!G17)</f>
        <v>1481.6251519104458</v>
      </c>
      <c r="H17" s="96">
        <f>IF(RES_hh_tes_in!H17=0,0,1000000/0.086*RES_hh_tes_in!H17/RES_hh_num_in!H17)</f>
        <v>1478.8732532725669</v>
      </c>
      <c r="I17" s="96">
        <f>IF(RES_hh_tes_in!I17=0,0,1000000/0.086*RES_hh_tes_in!I17/RES_hh_num_in!I17)</f>
        <v>1503.8323599463004</v>
      </c>
      <c r="J17" s="96">
        <f>IF(RES_hh_tes_in!J17=0,0,1000000/0.086*RES_hh_tes_in!J17/RES_hh_num_in!J17)</f>
        <v>1528.3696430138634</v>
      </c>
      <c r="K17" s="96">
        <f>IF(RES_hh_tes_in!K17=0,0,1000000/0.086*RES_hh_tes_in!K17/RES_hh_num_in!K17)</f>
        <v>1460.0032801697957</v>
      </c>
      <c r="L17" s="96">
        <f>IF(RES_hh_tes_in!L17=0,0,1000000/0.086*RES_hh_tes_in!L17/RES_hh_num_in!L17)</f>
        <v>1551.4609581366144</v>
      </c>
      <c r="M17" s="96">
        <f>IF(RES_hh_tes_in!M17=0,0,1000000/0.086*RES_hh_tes_in!M17/RES_hh_num_in!M17)</f>
        <v>1343.3855151791799</v>
      </c>
      <c r="N17" s="96">
        <f>IF(RES_hh_tes_in!N17=0,0,1000000/0.086*RES_hh_tes_in!N17/RES_hh_num_in!N17)</f>
        <v>1632.0448833659034</v>
      </c>
      <c r="O17" s="96">
        <f>IF(RES_hh_tes_in!O17=0,0,1000000/0.086*RES_hh_tes_in!O17/RES_hh_num_in!O17)</f>
        <v>1808.2862963742477</v>
      </c>
      <c r="P17" s="96">
        <f>IF(RES_hh_tes_in!P17=0,0,1000000/0.086*RES_hh_tes_in!P17/RES_hh_num_in!P17)</f>
        <v>1614.0867768171654</v>
      </c>
      <c r="Q17" s="96">
        <f>IF(RES_hh_tes_in!Q17=0,0,1000000/0.086*RES_hh_tes_in!Q17/RES_hh_num_in!Q17)</f>
        <v>1661.1941830351504</v>
      </c>
    </row>
    <row r="18" spans="1:17" ht="12" customHeight="1" x14ac:dyDescent="0.25">
      <c r="A18" s="87" t="s">
        <v>58</v>
      </c>
      <c r="B18" s="95"/>
      <c r="C18" s="95">
        <f>IF(RES_hh_tes_in!C18=0,0,1000000/0.086*RES_hh_tes_in!C18/RES_hh_num_in!C18)</f>
        <v>0</v>
      </c>
      <c r="D18" s="95">
        <f>IF(RES_hh_tes_in!D18=0,0,1000000/0.086*RES_hh_tes_in!D18/RES_hh_num_in!D18)</f>
        <v>0</v>
      </c>
      <c r="E18" s="95">
        <f>IF(RES_hh_tes_in!E18=0,0,1000000/0.086*RES_hh_tes_in!E18/RES_hh_num_in!E18)</f>
        <v>1405.1252347361813</v>
      </c>
      <c r="F18" s="95">
        <f>IF(RES_hh_tes_in!F18=0,0,1000000/0.086*RES_hh_tes_in!F18/RES_hh_num_in!F18)</f>
        <v>1413.4844872610508</v>
      </c>
      <c r="G18" s="95">
        <f>IF(RES_hh_tes_in!G18=0,0,1000000/0.086*RES_hh_tes_in!G18/RES_hh_num_in!G18)</f>
        <v>1403.3134872041678</v>
      </c>
      <c r="H18" s="95">
        <f>IF(RES_hh_tes_in!H18=0,0,1000000/0.086*RES_hh_tes_in!H18/RES_hh_num_in!H18)</f>
        <v>1394.947010560973</v>
      </c>
      <c r="I18" s="95">
        <f>IF(RES_hh_tes_in!I18=0,0,1000000/0.086*RES_hh_tes_in!I18/RES_hh_num_in!I18)</f>
        <v>1394.9772282919487</v>
      </c>
      <c r="J18" s="95">
        <f>IF(RES_hh_tes_in!J18=0,0,1000000/0.086*RES_hh_tes_in!J18/RES_hh_num_in!J18)</f>
        <v>1388.7267019244082</v>
      </c>
      <c r="K18" s="95">
        <f>IF(RES_hh_tes_in!K18=0,0,1000000/0.086*RES_hh_tes_in!K18/RES_hh_num_in!K18)</f>
        <v>0</v>
      </c>
      <c r="L18" s="95">
        <f>IF(RES_hh_tes_in!L18=0,0,1000000/0.086*RES_hh_tes_in!L18/RES_hh_num_in!L18)</f>
        <v>1496.5456175804873</v>
      </c>
      <c r="M18" s="95">
        <f>IF(RES_hh_tes_in!M18=0,0,1000000/0.086*RES_hh_tes_in!M18/RES_hh_num_in!M18)</f>
        <v>0</v>
      </c>
      <c r="N18" s="95">
        <f>IF(RES_hh_tes_in!N18=0,0,1000000/0.086*RES_hh_tes_in!N18/RES_hh_num_in!N18)</f>
        <v>0</v>
      </c>
      <c r="O18" s="95">
        <f>IF(RES_hh_tes_in!O18=0,0,1000000/0.086*RES_hh_tes_in!O18/RES_hh_num_in!O18)</f>
        <v>0</v>
      </c>
      <c r="P18" s="95">
        <f>IF(RES_hh_tes_in!P18=0,0,1000000/0.086*RES_hh_tes_in!P18/RES_hh_num_in!P18)</f>
        <v>0</v>
      </c>
      <c r="Q18" s="95">
        <f>IF(RES_hh_tes_in!Q18=0,0,1000000/0.086*RES_hh_tes_in!Q18/RES_hh_num_in!Q18)</f>
        <v>0</v>
      </c>
    </row>
    <row r="19" spans="1:17" s="28" customFormat="1" ht="12" customHeight="1" x14ac:dyDescent="0.25">
      <c r="A19" s="87" t="s">
        <v>84</v>
      </c>
      <c r="B19" s="95"/>
      <c r="C19" s="95">
        <f>IF(RES_hh_tes_in!C19=0,0,1000000/0.086*RES_hh_tes_in!C19/RES_hh_num_in!C19)</f>
        <v>1410.7039969701095</v>
      </c>
      <c r="D19" s="95">
        <f>IF(RES_hh_tes_in!D19=0,0,1000000/0.086*RES_hh_tes_in!D19/RES_hh_num_in!D19)</f>
        <v>1392.0894309259029</v>
      </c>
      <c r="E19" s="95">
        <f>IF(RES_hh_tes_in!E19=0,0,1000000/0.086*RES_hh_tes_in!E19/RES_hh_num_in!E19)</f>
        <v>1390.8560157472318</v>
      </c>
      <c r="F19" s="95">
        <f>IF(RES_hh_tes_in!F19=0,0,1000000/0.086*RES_hh_tes_in!F19/RES_hh_num_in!F19)</f>
        <v>1399.5180950382262</v>
      </c>
      <c r="G19" s="95">
        <f>IF(RES_hh_tes_in!G19=0,0,1000000/0.086*RES_hh_tes_in!G19/RES_hh_num_in!G19)</f>
        <v>1384.6155329331316</v>
      </c>
      <c r="H19" s="95">
        <f>IF(RES_hh_tes_in!H19=0,0,1000000/0.086*RES_hh_tes_in!H19/RES_hh_num_in!H19)</f>
        <v>1356.8105147292126</v>
      </c>
      <c r="I19" s="95">
        <f>IF(RES_hh_tes_in!I19=0,0,1000000/0.086*RES_hh_tes_in!I19/RES_hh_num_in!I19)</f>
        <v>1355.3496978180026</v>
      </c>
      <c r="J19" s="95">
        <f>IF(RES_hh_tes_in!J19=0,0,1000000/0.086*RES_hh_tes_in!J19/RES_hh_num_in!J19)</f>
        <v>1318.1565945992979</v>
      </c>
      <c r="K19" s="95">
        <f>IF(RES_hh_tes_in!K19=0,0,1000000/0.086*RES_hh_tes_in!K19/RES_hh_num_in!K19)</f>
        <v>1322.6419160968751</v>
      </c>
      <c r="L19" s="95">
        <f>IF(RES_hh_tes_in!L19=0,0,1000000/0.086*RES_hh_tes_in!L19/RES_hh_num_in!L19)</f>
        <v>1338.6175974067876</v>
      </c>
      <c r="M19" s="95">
        <f>IF(RES_hh_tes_in!M19=0,0,1000000/0.086*RES_hh_tes_in!M19/RES_hh_num_in!M19)</f>
        <v>0</v>
      </c>
      <c r="N19" s="95">
        <f>IF(RES_hh_tes_in!N19=0,0,1000000/0.086*RES_hh_tes_in!N19/RES_hh_num_in!N19)</f>
        <v>0</v>
      </c>
      <c r="O19" s="95">
        <f>IF(RES_hh_tes_in!O19=0,0,1000000/0.086*RES_hh_tes_in!O19/RES_hh_num_in!O19)</f>
        <v>1437.414426447066</v>
      </c>
      <c r="P19" s="95">
        <f>IF(RES_hh_tes_in!P19=0,0,1000000/0.086*RES_hh_tes_in!P19/RES_hh_num_in!P19)</f>
        <v>0</v>
      </c>
      <c r="Q19" s="95">
        <f>IF(RES_hh_tes_in!Q19=0,0,1000000/0.086*RES_hh_tes_in!Q19/RES_hh_num_in!Q19)</f>
        <v>0</v>
      </c>
    </row>
    <row r="20" spans="1:17" ht="12" customHeight="1" x14ac:dyDescent="0.25">
      <c r="A20" s="87" t="s">
        <v>110</v>
      </c>
      <c r="B20" s="95"/>
      <c r="C20" s="95">
        <f>IF(RES_hh_tes_in!C20=0,0,1000000/0.086*RES_hh_tes_in!C20/RES_hh_num_in!C20)</f>
        <v>1436.9895950654968</v>
      </c>
      <c r="D20" s="95">
        <f>IF(RES_hh_tes_in!D20=0,0,1000000/0.086*RES_hh_tes_in!D20/RES_hh_num_in!D20)</f>
        <v>1344.1362194669612</v>
      </c>
      <c r="E20" s="95">
        <f>IF(RES_hh_tes_in!E20=0,0,1000000/0.086*RES_hh_tes_in!E20/RES_hh_num_in!E20)</f>
        <v>1406.047614364272</v>
      </c>
      <c r="F20" s="95">
        <f>IF(RES_hh_tes_in!F20=0,0,1000000/0.086*RES_hh_tes_in!F20/RES_hh_num_in!F20)</f>
        <v>1353.470500144671</v>
      </c>
      <c r="G20" s="95">
        <f>IF(RES_hh_tes_in!G20=0,0,1000000/0.086*RES_hh_tes_in!G20/RES_hh_num_in!G20)</f>
        <v>1367.3318005606936</v>
      </c>
      <c r="H20" s="95">
        <f>IF(RES_hh_tes_in!H20=0,0,1000000/0.086*RES_hh_tes_in!H20/RES_hh_num_in!H20)</f>
        <v>1174.5053912664935</v>
      </c>
      <c r="I20" s="95">
        <f>IF(RES_hh_tes_in!I20=0,0,1000000/0.086*RES_hh_tes_in!I20/RES_hh_num_in!I20)</f>
        <v>1137.8261207848202</v>
      </c>
      <c r="J20" s="95">
        <f>IF(RES_hh_tes_in!J20=0,0,1000000/0.086*RES_hh_tes_in!J20/RES_hh_num_in!J20)</f>
        <v>1306.9577198023896</v>
      </c>
      <c r="K20" s="95">
        <f>IF(RES_hh_tes_in!K20=0,0,1000000/0.086*RES_hh_tes_in!K20/RES_hh_num_in!K20)</f>
        <v>1299.0899905125559</v>
      </c>
      <c r="L20" s="95">
        <f>IF(RES_hh_tes_in!L20=0,0,1000000/0.086*RES_hh_tes_in!L20/RES_hh_num_in!L20)</f>
        <v>1248.0526606928393</v>
      </c>
      <c r="M20" s="95">
        <f>IF(RES_hh_tes_in!M20=0,0,1000000/0.086*RES_hh_tes_in!M20/RES_hh_num_in!M20)</f>
        <v>1114.7485873841438</v>
      </c>
      <c r="N20" s="95">
        <f>IF(RES_hh_tes_in!N20=0,0,1000000/0.086*RES_hh_tes_in!N20/RES_hh_num_in!N20)</f>
        <v>1392.6031882197135</v>
      </c>
      <c r="O20" s="95">
        <f>IF(RES_hh_tes_in!O20=0,0,1000000/0.086*RES_hh_tes_in!O20/RES_hh_num_in!O20)</f>
        <v>1396.386459411196</v>
      </c>
      <c r="P20" s="95">
        <f>IF(RES_hh_tes_in!P20=0,0,1000000/0.086*RES_hh_tes_in!P20/RES_hh_num_in!P20)</f>
        <v>1305.5902326739838</v>
      </c>
      <c r="Q20" s="95">
        <f>IF(RES_hh_tes_in!Q20=0,0,1000000/0.086*RES_hh_tes_in!Q20/RES_hh_num_in!Q20)</f>
        <v>1348.1463285271291</v>
      </c>
    </row>
    <row r="21" spans="1:17" ht="12" customHeight="1" x14ac:dyDescent="0.25">
      <c r="A21" s="87" t="s">
        <v>109</v>
      </c>
      <c r="B21" s="95"/>
      <c r="C21" s="95">
        <f>IF(RES_hh_tes_in!C21=0,0,1000000/0.086*RES_hh_tes_in!C21/RES_hh_num_in!C21)</f>
        <v>1387.3206318186778</v>
      </c>
      <c r="D21" s="95">
        <f>IF(RES_hh_tes_in!D21=0,0,1000000/0.086*RES_hh_tes_in!D21/RES_hh_num_in!D21)</f>
        <v>1390.7673644943195</v>
      </c>
      <c r="E21" s="95">
        <f>IF(RES_hh_tes_in!E21=0,0,1000000/0.086*RES_hh_tes_in!E21/RES_hh_num_in!E21)</f>
        <v>1360.1187591440939</v>
      </c>
      <c r="F21" s="95">
        <f>IF(RES_hh_tes_in!F21=0,0,1000000/0.086*RES_hh_tes_in!F21/RES_hh_num_in!F21)</f>
        <v>1374.1713903403302</v>
      </c>
      <c r="G21" s="95">
        <f>IF(RES_hh_tes_in!G21=0,0,1000000/0.086*RES_hh_tes_in!G21/RES_hh_num_in!G21)</f>
        <v>1366.2375269446081</v>
      </c>
      <c r="H21" s="95">
        <f>IF(RES_hh_tes_in!H21=0,0,1000000/0.086*RES_hh_tes_in!H21/RES_hh_num_in!H21)</f>
        <v>1292.3605495359823</v>
      </c>
      <c r="I21" s="95">
        <f>IF(RES_hh_tes_in!I21=0,0,1000000/0.086*RES_hh_tes_in!I21/RES_hh_num_in!I21)</f>
        <v>1101.8141008273114</v>
      </c>
      <c r="J21" s="95">
        <f>IF(RES_hh_tes_in!J21=0,0,1000000/0.086*RES_hh_tes_in!J21/RES_hh_num_in!J21)</f>
        <v>1208.1304461965308</v>
      </c>
      <c r="K21" s="95">
        <f>IF(RES_hh_tes_in!K21=0,0,1000000/0.086*RES_hh_tes_in!K21/RES_hh_num_in!K21)</f>
        <v>1261.1816812897034</v>
      </c>
      <c r="L21" s="95">
        <f>IF(RES_hh_tes_in!L21=0,0,1000000/0.086*RES_hh_tes_in!L21/RES_hh_num_in!L21)</f>
        <v>0</v>
      </c>
      <c r="M21" s="95">
        <f>IF(RES_hh_tes_in!M21=0,0,1000000/0.086*RES_hh_tes_in!M21/RES_hh_num_in!M21)</f>
        <v>980.7224320767948</v>
      </c>
      <c r="N21" s="95">
        <f>IF(RES_hh_tes_in!N21=0,0,1000000/0.086*RES_hh_tes_in!N21/RES_hh_num_in!N21)</f>
        <v>1377.8230682478868</v>
      </c>
      <c r="O21" s="95">
        <f>IF(RES_hh_tes_in!O21=0,0,1000000/0.086*RES_hh_tes_in!O21/RES_hh_num_in!O21)</f>
        <v>1408.3376331141576</v>
      </c>
      <c r="P21" s="95">
        <f>IF(RES_hh_tes_in!P21=0,0,1000000/0.086*RES_hh_tes_in!P21/RES_hh_num_in!P21)</f>
        <v>0</v>
      </c>
      <c r="Q21" s="95">
        <f>IF(RES_hh_tes_in!Q21=0,0,1000000/0.086*RES_hh_tes_in!Q21/RES_hh_num_in!Q21)</f>
        <v>1331.3491968682451</v>
      </c>
    </row>
    <row r="22" spans="1:17" ht="12" customHeight="1" x14ac:dyDescent="0.25">
      <c r="A22" s="87" t="s">
        <v>55</v>
      </c>
      <c r="B22" s="95"/>
      <c r="C22" s="95">
        <f>IF(RES_hh_tes_in!C22=0,0,1000000/0.086*RES_hh_tes_in!C22/RES_hh_num_in!C22)</f>
        <v>1409.9541949863585</v>
      </c>
      <c r="D22" s="95">
        <f>IF(RES_hh_tes_in!D22=0,0,1000000/0.086*RES_hh_tes_in!D22/RES_hh_num_in!D22)</f>
        <v>1396.4863571531462</v>
      </c>
      <c r="E22" s="95">
        <f>IF(RES_hh_tes_in!E22=0,0,1000000/0.086*RES_hh_tes_in!E22/RES_hh_num_in!E22)</f>
        <v>1393.0208185950919</v>
      </c>
      <c r="F22" s="95">
        <f>IF(RES_hh_tes_in!F22=0,0,1000000/0.086*RES_hh_tes_in!F22/RES_hh_num_in!F22)</f>
        <v>1408.2851104138927</v>
      </c>
      <c r="G22" s="95">
        <f>IF(RES_hh_tes_in!G22=0,0,1000000/0.086*RES_hh_tes_in!G22/RES_hh_num_in!G22)</f>
        <v>1395.475572992802</v>
      </c>
      <c r="H22" s="95">
        <f>IF(RES_hh_tes_in!H22=0,0,1000000/0.086*RES_hh_tes_in!H22/RES_hh_num_in!H22)</f>
        <v>1306.3011724394519</v>
      </c>
      <c r="I22" s="95">
        <f>IF(RES_hh_tes_in!I22=0,0,1000000/0.086*RES_hh_tes_in!I22/RES_hh_num_in!I22)</f>
        <v>1333.4310191722252</v>
      </c>
      <c r="J22" s="95">
        <f>IF(RES_hh_tes_in!J22=0,0,1000000/0.086*RES_hh_tes_in!J22/RES_hh_num_in!J22)</f>
        <v>1250.3207278733644</v>
      </c>
      <c r="K22" s="95">
        <f>IF(RES_hh_tes_in!K22=0,0,1000000/0.086*RES_hh_tes_in!K22/RES_hh_num_in!K22)</f>
        <v>1316.4004209330424</v>
      </c>
      <c r="L22" s="95">
        <f>IF(RES_hh_tes_in!L22=0,0,1000000/0.086*RES_hh_tes_in!L22/RES_hh_num_in!L22)</f>
        <v>1381.3501255815256</v>
      </c>
      <c r="M22" s="95">
        <f>IF(RES_hh_tes_in!M22=0,0,1000000/0.086*RES_hh_tes_in!M22/RES_hh_num_in!M22)</f>
        <v>1130.3659878538754</v>
      </c>
      <c r="N22" s="95">
        <f>IF(RES_hh_tes_in!N22=0,0,1000000/0.086*RES_hh_tes_in!N22/RES_hh_num_in!N22)</f>
        <v>1437.8164007542171</v>
      </c>
      <c r="O22" s="95">
        <f>IF(RES_hh_tes_in!O22=0,0,1000000/0.086*RES_hh_tes_in!O22/RES_hh_num_in!O22)</f>
        <v>1433.6934797872009</v>
      </c>
      <c r="P22" s="95">
        <f>IF(RES_hh_tes_in!P22=0,0,1000000/0.086*RES_hh_tes_in!P22/RES_hh_num_in!P22)</f>
        <v>1320.719115602152</v>
      </c>
      <c r="Q22" s="95">
        <f>IF(RES_hh_tes_in!Q22=0,0,1000000/0.086*RES_hh_tes_in!Q22/RES_hh_num_in!Q22)</f>
        <v>1367.3452554347562</v>
      </c>
    </row>
    <row r="23" spans="1:17" ht="12" customHeight="1" x14ac:dyDescent="0.25">
      <c r="A23" s="87" t="s">
        <v>79</v>
      </c>
      <c r="B23" s="95"/>
      <c r="C23" s="95">
        <f>IF(RES_hh_tes_in!C23=0,0,1000000/0.086*RES_hh_tes_in!C23/RES_hh_num_in!C23)</f>
        <v>0</v>
      </c>
      <c r="D23" s="95">
        <f>IF(RES_hh_tes_in!D23=0,0,1000000/0.086*RES_hh_tes_in!D23/RES_hh_num_in!D23)</f>
        <v>0</v>
      </c>
      <c r="E23" s="95">
        <f>IF(RES_hh_tes_in!E23=0,0,1000000/0.086*RES_hh_tes_in!E23/RES_hh_num_in!E23)</f>
        <v>0</v>
      </c>
      <c r="F23" s="95">
        <f>IF(RES_hh_tes_in!F23=0,0,1000000/0.086*RES_hh_tes_in!F23/RES_hh_num_in!F23)</f>
        <v>0</v>
      </c>
      <c r="G23" s="95">
        <f>IF(RES_hh_tes_in!G23=0,0,1000000/0.086*RES_hh_tes_in!G23/RES_hh_num_in!G23)</f>
        <v>0</v>
      </c>
      <c r="H23" s="95">
        <f>IF(RES_hh_tes_in!H23=0,0,1000000/0.086*RES_hh_tes_in!H23/RES_hh_num_in!H23)</f>
        <v>0</v>
      </c>
      <c r="I23" s="95">
        <f>IF(RES_hh_tes_in!I23=0,0,1000000/0.086*RES_hh_tes_in!I23/RES_hh_num_in!I23)</f>
        <v>0</v>
      </c>
      <c r="J23" s="95">
        <f>IF(RES_hh_tes_in!J23=0,0,1000000/0.086*RES_hh_tes_in!J23/RES_hh_num_in!J23)</f>
        <v>0</v>
      </c>
      <c r="K23" s="95">
        <f>IF(RES_hh_tes_in!K23=0,0,1000000/0.086*RES_hh_tes_in!K23/RES_hh_num_in!K23)</f>
        <v>0</v>
      </c>
      <c r="L23" s="95">
        <f>IF(RES_hh_tes_in!L23=0,0,1000000/0.086*RES_hh_tes_in!L23/RES_hh_num_in!L23)</f>
        <v>0</v>
      </c>
      <c r="M23" s="95">
        <f>IF(RES_hh_tes_in!M23=0,0,1000000/0.086*RES_hh_tes_in!M23/RES_hh_num_in!M23)</f>
        <v>0</v>
      </c>
      <c r="N23" s="95">
        <f>IF(RES_hh_tes_in!N23=0,0,1000000/0.086*RES_hh_tes_in!N23/RES_hh_num_in!N23)</f>
        <v>0</v>
      </c>
      <c r="O23" s="95">
        <f>IF(RES_hh_tes_in!O23=0,0,1000000/0.086*RES_hh_tes_in!O23/RES_hh_num_in!O23)</f>
        <v>0</v>
      </c>
      <c r="P23" s="95">
        <f>IF(RES_hh_tes_in!P23=0,0,1000000/0.086*RES_hh_tes_in!P23/RES_hh_num_in!P23)</f>
        <v>0</v>
      </c>
      <c r="Q23" s="95">
        <f>IF(RES_hh_tes_in!Q23=0,0,1000000/0.086*RES_hh_tes_in!Q23/RES_hh_num_in!Q23)</f>
        <v>0</v>
      </c>
    </row>
    <row r="24" spans="1:17" ht="12" customHeight="1" x14ac:dyDescent="0.25">
      <c r="A24" s="87" t="s">
        <v>61</v>
      </c>
      <c r="B24" s="95"/>
      <c r="C24" s="95">
        <f>IF(RES_hh_tes_in!C24=0,0,1000000/0.086*RES_hh_tes_in!C24/RES_hh_num_in!C24)</f>
        <v>1394.4809927068686</v>
      </c>
      <c r="D24" s="95">
        <f>IF(RES_hh_tes_in!D24=0,0,1000000/0.086*RES_hh_tes_in!D24/RES_hh_num_in!D24)</f>
        <v>1381.058958838498</v>
      </c>
      <c r="E24" s="95">
        <f>IF(RES_hh_tes_in!E24=0,0,1000000/0.086*RES_hh_tes_in!E24/RES_hh_num_in!E24)</f>
        <v>0</v>
      </c>
      <c r="F24" s="95">
        <f>IF(RES_hh_tes_in!F24=0,0,1000000/0.086*RES_hh_tes_in!F24/RES_hh_num_in!F24)</f>
        <v>1397.7348771672632</v>
      </c>
      <c r="G24" s="95">
        <f>IF(RES_hh_tes_in!G24=0,0,1000000/0.086*RES_hh_tes_in!G24/RES_hh_num_in!G24)</f>
        <v>1372.0171236429485</v>
      </c>
      <c r="H24" s="95">
        <f>IF(RES_hh_tes_in!H24=0,0,1000000/0.086*RES_hh_tes_in!H24/RES_hh_num_in!H24)</f>
        <v>1222.8807403822975</v>
      </c>
      <c r="I24" s="95">
        <f>IF(RES_hh_tes_in!I24=0,0,1000000/0.086*RES_hh_tes_in!I24/RES_hh_num_in!I24)</f>
        <v>1295.5463407457792</v>
      </c>
      <c r="J24" s="95">
        <f>IF(RES_hh_tes_in!J24=0,0,1000000/0.086*RES_hh_tes_in!J24/RES_hh_num_in!J24)</f>
        <v>0</v>
      </c>
      <c r="K24" s="95">
        <f>IF(RES_hh_tes_in!K24=0,0,1000000/0.086*RES_hh_tes_in!K24/RES_hh_num_in!K24)</f>
        <v>0</v>
      </c>
      <c r="L24" s="95">
        <f>IF(RES_hh_tes_in!L24=0,0,1000000/0.086*RES_hh_tes_in!L24/RES_hh_num_in!L24)</f>
        <v>1327.1135239936762</v>
      </c>
      <c r="M24" s="95">
        <f>IF(RES_hh_tes_in!M24=0,0,1000000/0.086*RES_hh_tes_in!M24/RES_hh_num_in!M24)</f>
        <v>1104.782415691752</v>
      </c>
      <c r="N24" s="95">
        <f>IF(RES_hh_tes_in!N24=0,0,1000000/0.086*RES_hh_tes_in!N24/RES_hh_num_in!N24)</f>
        <v>0</v>
      </c>
      <c r="O24" s="95">
        <f>IF(RES_hh_tes_in!O24=0,0,1000000/0.086*RES_hh_tes_in!O24/RES_hh_num_in!O24)</f>
        <v>0</v>
      </c>
      <c r="P24" s="95">
        <f>IF(RES_hh_tes_in!P24=0,0,1000000/0.086*RES_hh_tes_in!P24/RES_hh_num_in!P24)</f>
        <v>1326.9870881354586</v>
      </c>
      <c r="Q24" s="95">
        <f>IF(RES_hh_tes_in!Q24=0,0,1000000/0.086*RES_hh_tes_in!Q24/RES_hh_num_in!Q24)</f>
        <v>1305.3063635847957</v>
      </c>
    </row>
    <row r="25" spans="1:17" ht="12" customHeight="1" x14ac:dyDescent="0.25">
      <c r="A25" s="51" t="s">
        <v>60</v>
      </c>
      <c r="B25" s="22"/>
      <c r="C25" s="22">
        <f>IF(RES_hh_tes_in!C25=0,0,1000000/0.086*RES_hh_tes_in!C25/RES_hh_num_in!C25)</f>
        <v>1575.3378752132073</v>
      </c>
      <c r="D25" s="22">
        <f>IF(RES_hh_tes_in!D25=0,0,1000000/0.086*RES_hh_tes_in!D25/RES_hh_num_in!D25)</f>
        <v>1583.4971176607939</v>
      </c>
      <c r="E25" s="22">
        <f>IF(RES_hh_tes_in!E25=0,0,1000000/0.086*RES_hh_tes_in!E25/RES_hh_num_in!E25)</f>
        <v>1641.5008711287423</v>
      </c>
      <c r="F25" s="22">
        <f>IF(RES_hh_tes_in!F25=0,0,1000000/0.086*RES_hh_tes_in!F25/RES_hh_num_in!F25)</f>
        <v>1672.9567445334021</v>
      </c>
      <c r="G25" s="22">
        <f>IF(RES_hh_tes_in!G25=0,0,1000000/0.086*RES_hh_tes_in!G25/RES_hh_num_in!G25)</f>
        <v>1545.663293378087</v>
      </c>
      <c r="H25" s="22">
        <f>IF(RES_hh_tes_in!H25=0,0,1000000/0.086*RES_hh_tes_in!H25/RES_hh_num_in!H25)</f>
        <v>1527.7018576186936</v>
      </c>
      <c r="I25" s="22">
        <f>IF(RES_hh_tes_in!I25=0,0,1000000/0.086*RES_hh_tes_in!I25/RES_hh_num_in!I25)</f>
        <v>1528.7141320310309</v>
      </c>
      <c r="J25" s="22">
        <f>IF(RES_hh_tes_in!J25=0,0,1000000/0.086*RES_hh_tes_in!J25/RES_hh_num_in!J25)</f>
        <v>1546.9422997643785</v>
      </c>
      <c r="K25" s="22">
        <f>IF(RES_hh_tes_in!K25=0,0,1000000/0.086*RES_hh_tes_in!K25/RES_hh_num_in!K25)</f>
        <v>1423.6967326459069</v>
      </c>
      <c r="L25" s="22">
        <f>IF(RES_hh_tes_in!L25=0,0,1000000/0.086*RES_hh_tes_in!L25/RES_hh_num_in!L25)</f>
        <v>1742.81982170266</v>
      </c>
      <c r="M25" s="22">
        <f>IF(RES_hh_tes_in!M25=0,0,1000000/0.086*RES_hh_tes_in!M25/RES_hh_num_in!M25)</f>
        <v>1290.4351153061516</v>
      </c>
      <c r="N25" s="22">
        <f>IF(RES_hh_tes_in!N25=0,0,1000000/0.086*RES_hh_tes_in!N25/RES_hh_num_in!N25)</f>
        <v>1848.6642185934058</v>
      </c>
      <c r="O25" s="22">
        <f>IF(RES_hh_tes_in!O25=0,0,1000000/0.086*RES_hh_tes_in!O25/RES_hh_num_in!O25)</f>
        <v>1985.1086948724335</v>
      </c>
      <c r="P25" s="22">
        <f>IF(RES_hh_tes_in!P25=0,0,1000000/0.086*RES_hh_tes_in!P25/RES_hh_num_in!P25)</f>
        <v>1637.4651539574945</v>
      </c>
      <c r="Q25" s="22">
        <f>IF(RES_hh_tes_in!Q25=0,0,1000000/0.086*RES_hh_tes_in!Q25/RES_hh_num_in!Q25)</f>
        <v>1770.2267030207897</v>
      </c>
    </row>
    <row r="26" spans="1:17" ht="12" customHeight="1" x14ac:dyDescent="0.25">
      <c r="A26" s="49" t="s">
        <v>59</v>
      </c>
      <c r="B26" s="18"/>
      <c r="C26" s="18">
        <f>IF(RES_hh_tes_in!C26=0,0,1000000/0.086*RES_hh_tes_in!C26/RES_hh_num_in!C26)</f>
        <v>498.68535007491869</v>
      </c>
      <c r="D26" s="18">
        <f>IF(RES_hh_tes_in!D26=0,0,1000000/0.086*RES_hh_tes_in!D26/RES_hh_num_in!D26)</f>
        <v>493.77908595114928</v>
      </c>
      <c r="E26" s="18">
        <f>IF(RES_hh_tes_in!E26=0,0,1000000/0.086*RES_hh_tes_in!E26/RES_hh_num_in!E26)</f>
        <v>496.84580335397595</v>
      </c>
      <c r="F26" s="18">
        <f>IF(RES_hh_tes_in!F26=0,0,1000000/0.086*RES_hh_tes_in!F26/RES_hh_num_in!F26)</f>
        <v>500.65224001670816</v>
      </c>
      <c r="G26" s="18">
        <f>IF(RES_hh_tes_in!G26=0,0,1000000/0.086*RES_hh_tes_in!G26/RES_hh_num_in!G26)</f>
        <v>498.20131469716591</v>
      </c>
      <c r="H26" s="18">
        <f>IF(RES_hh_tes_in!H26=0,0,1000000/0.086*RES_hh_tes_in!H26/RES_hh_num_in!H26)</f>
        <v>495.50591603067909</v>
      </c>
      <c r="I26" s="18">
        <f>IF(RES_hh_tes_in!I26=0,0,1000000/0.086*RES_hh_tes_in!I26/RES_hh_num_in!I26)</f>
        <v>494.64812461441198</v>
      </c>
      <c r="J26" s="18">
        <f>IF(RES_hh_tes_in!J26=0,0,1000000/0.086*RES_hh_tes_in!J26/RES_hh_num_in!J26)</f>
        <v>495.5723908356369</v>
      </c>
      <c r="K26" s="18">
        <f>IF(RES_hh_tes_in!K26=0,0,1000000/0.086*RES_hh_tes_in!K26/RES_hh_num_in!K26)</f>
        <v>498.17583081480973</v>
      </c>
      <c r="L26" s="18">
        <f>IF(RES_hh_tes_in!L26=0,0,1000000/0.086*RES_hh_tes_in!L26/RES_hh_num_in!L26)</f>
        <v>500.17442383883673</v>
      </c>
      <c r="M26" s="18">
        <f>IF(RES_hh_tes_in!M26=0,0,1000000/0.086*RES_hh_tes_in!M26/RES_hh_num_in!M26)</f>
        <v>456.32022783392756</v>
      </c>
      <c r="N26" s="18">
        <f>IF(RES_hh_tes_in!N26=0,0,1000000/0.086*RES_hh_tes_in!N26/RES_hh_num_in!N26)</f>
        <v>491.29243551435644</v>
      </c>
      <c r="O26" s="18">
        <f>IF(RES_hh_tes_in!O26=0,0,1000000/0.086*RES_hh_tes_in!O26/RES_hh_num_in!O26)</f>
        <v>519.000822783285</v>
      </c>
      <c r="P26" s="18">
        <f>IF(RES_hh_tes_in!P26=0,0,1000000/0.086*RES_hh_tes_in!P26/RES_hh_num_in!P26)</f>
        <v>510.204374276083</v>
      </c>
      <c r="Q26" s="18">
        <f>IF(RES_hh_tes_in!Q26=0,0,1000000/0.086*RES_hh_tes_in!Q26/RES_hh_num_in!Q26)</f>
        <v>504.98672420450373</v>
      </c>
    </row>
    <row r="27" spans="1:17" ht="12.95" customHeight="1" x14ac:dyDescent="0.25">
      <c r="A27" s="89" t="s">
        <v>62</v>
      </c>
      <c r="B27" s="96"/>
      <c r="C27" s="96">
        <f>IF(RES_hh_tes_in!C27=0,0,1000000/0.086*RES_hh_tes_in!C27/RES_hh_num_in!C27)</f>
        <v>802.25149919326657</v>
      </c>
      <c r="D27" s="96">
        <f>IF(RES_hh_tes_in!D27=0,0,1000000/0.086*RES_hh_tes_in!D27/RES_hh_num_in!D27)</f>
        <v>803.20896694678606</v>
      </c>
      <c r="E27" s="96">
        <f>IF(RES_hh_tes_in!E27=0,0,1000000/0.086*RES_hh_tes_in!E27/RES_hh_num_in!E27)</f>
        <v>854.05673775283026</v>
      </c>
      <c r="F27" s="96">
        <f>IF(RES_hh_tes_in!F27=0,0,1000000/0.086*RES_hh_tes_in!F27/RES_hh_num_in!F27)</f>
        <v>821.18245406659719</v>
      </c>
      <c r="G27" s="96">
        <f>IF(RES_hh_tes_in!G27=0,0,1000000/0.086*RES_hh_tes_in!G27/RES_hh_num_in!G27)</f>
        <v>813.33273791636066</v>
      </c>
      <c r="H27" s="96">
        <f>IF(RES_hh_tes_in!H27=0,0,1000000/0.086*RES_hh_tes_in!H27/RES_hh_num_in!H27)</f>
        <v>828.20114682725182</v>
      </c>
      <c r="I27" s="96">
        <f>IF(RES_hh_tes_in!I27=0,0,1000000/0.086*RES_hh_tes_in!I27/RES_hh_num_in!I27)</f>
        <v>848.36427486373293</v>
      </c>
      <c r="J27" s="96">
        <f>IF(RES_hh_tes_in!J27=0,0,1000000/0.086*RES_hh_tes_in!J27/RES_hh_num_in!J27)</f>
        <v>869.85881181722868</v>
      </c>
      <c r="K27" s="96">
        <f>IF(RES_hh_tes_in!K27=0,0,1000000/0.086*RES_hh_tes_in!K27/RES_hh_num_in!K27)</f>
        <v>855.68177493732435</v>
      </c>
      <c r="L27" s="96">
        <f>IF(RES_hh_tes_in!L27=0,0,1000000/0.086*RES_hh_tes_in!L27/RES_hh_num_in!L27)</f>
        <v>977.76455555805353</v>
      </c>
      <c r="M27" s="96">
        <f>IF(RES_hh_tes_in!M27=0,0,1000000/0.086*RES_hh_tes_in!M27/RES_hh_num_in!M27)</f>
        <v>820.56430041445503</v>
      </c>
      <c r="N27" s="96">
        <f>IF(RES_hh_tes_in!N27=0,0,1000000/0.086*RES_hh_tes_in!N27/RES_hh_num_in!N27)</f>
        <v>912.8894230528548</v>
      </c>
      <c r="O27" s="96">
        <f>IF(RES_hh_tes_in!O27=0,0,1000000/0.086*RES_hh_tes_in!O27/RES_hh_num_in!O27)</f>
        <v>1067.66881521652</v>
      </c>
      <c r="P27" s="96">
        <f>IF(RES_hh_tes_in!P27=0,0,1000000/0.086*RES_hh_tes_in!P27/RES_hh_num_in!P27)</f>
        <v>930.14407957738399</v>
      </c>
      <c r="Q27" s="96">
        <f>IF(RES_hh_tes_in!Q27=0,0,1000000/0.086*RES_hh_tes_in!Q27/RES_hh_num_in!Q27)</f>
        <v>939.87029731378152</v>
      </c>
    </row>
    <row r="28" spans="1:17" ht="12" customHeight="1" x14ac:dyDescent="0.25">
      <c r="A28" s="87" t="s">
        <v>58</v>
      </c>
      <c r="B28" s="95"/>
      <c r="C28" s="95">
        <f>IF(RES_hh_tes_in!C28=0,0,1000000/0.086*RES_hh_tes_in!C28/RES_hh_num_in!C28)</f>
        <v>0</v>
      </c>
      <c r="D28" s="95">
        <f>IF(RES_hh_tes_in!D28=0,0,1000000/0.086*RES_hh_tes_in!D28/RES_hh_num_in!D28)</f>
        <v>0</v>
      </c>
      <c r="E28" s="95">
        <f>IF(RES_hh_tes_in!E28=0,0,1000000/0.086*RES_hh_tes_in!E28/RES_hh_num_in!E28)</f>
        <v>0</v>
      </c>
      <c r="F28" s="95">
        <f>IF(RES_hh_tes_in!F28=0,0,1000000/0.086*RES_hh_tes_in!F28/RES_hh_num_in!F28)</f>
        <v>0</v>
      </c>
      <c r="G28" s="95">
        <f>IF(RES_hh_tes_in!G28=0,0,1000000/0.086*RES_hh_tes_in!G28/RES_hh_num_in!G28)</f>
        <v>0</v>
      </c>
      <c r="H28" s="95">
        <f>IF(RES_hh_tes_in!H28=0,0,1000000/0.086*RES_hh_tes_in!H28/RES_hh_num_in!H28)</f>
        <v>0</v>
      </c>
      <c r="I28" s="95">
        <f>IF(RES_hh_tes_in!I28=0,0,1000000/0.086*RES_hh_tes_in!I28/RES_hh_num_in!I28)</f>
        <v>0</v>
      </c>
      <c r="J28" s="95">
        <f>IF(RES_hh_tes_in!J28=0,0,1000000/0.086*RES_hh_tes_in!J28/RES_hh_num_in!J28)</f>
        <v>0</v>
      </c>
      <c r="K28" s="95">
        <f>IF(RES_hh_tes_in!K28=0,0,1000000/0.086*RES_hh_tes_in!K28/RES_hh_num_in!K28)</f>
        <v>0</v>
      </c>
      <c r="L28" s="95">
        <f>IF(RES_hh_tes_in!L28=0,0,1000000/0.086*RES_hh_tes_in!L28/RES_hh_num_in!L28)</f>
        <v>0</v>
      </c>
      <c r="M28" s="95">
        <f>IF(RES_hh_tes_in!M28=0,0,1000000/0.086*RES_hh_tes_in!M28/RES_hh_num_in!M28)</f>
        <v>0</v>
      </c>
      <c r="N28" s="95">
        <f>IF(RES_hh_tes_in!N28=0,0,1000000/0.086*RES_hh_tes_in!N28/RES_hh_num_in!N28)</f>
        <v>0</v>
      </c>
      <c r="O28" s="95">
        <f>IF(RES_hh_tes_in!O28=0,0,1000000/0.086*RES_hh_tes_in!O28/RES_hh_num_in!O28)</f>
        <v>0</v>
      </c>
      <c r="P28" s="95">
        <f>IF(RES_hh_tes_in!P28=0,0,1000000/0.086*RES_hh_tes_in!P28/RES_hh_num_in!P28)</f>
        <v>0</v>
      </c>
      <c r="Q28" s="95">
        <f>IF(RES_hh_tes_in!Q28=0,0,1000000/0.086*RES_hh_tes_in!Q28/RES_hh_num_in!Q28)</f>
        <v>0</v>
      </c>
    </row>
    <row r="29" spans="1:17" s="28" customFormat="1" ht="12" customHeight="1" x14ac:dyDescent="0.25">
      <c r="A29" s="87" t="s">
        <v>84</v>
      </c>
      <c r="B29" s="95"/>
      <c r="C29" s="95">
        <f>IF(RES_hh_tes_in!C29=0,0,1000000/0.086*RES_hh_tes_in!C29/RES_hh_num_in!C29)</f>
        <v>734.98426463093847</v>
      </c>
      <c r="D29" s="95">
        <f>IF(RES_hh_tes_in!D29=0,0,1000000/0.086*RES_hh_tes_in!D29/RES_hh_num_in!D29)</f>
        <v>738.97348016249919</v>
      </c>
      <c r="E29" s="95">
        <f>IF(RES_hh_tes_in!E29=0,0,1000000/0.086*RES_hh_tes_in!E29/RES_hh_num_in!E29)</f>
        <v>734.79796032076399</v>
      </c>
      <c r="F29" s="95">
        <f>IF(RES_hh_tes_in!F29=0,0,1000000/0.086*RES_hh_tes_in!F29/RES_hh_num_in!F29)</f>
        <v>762.8072174656927</v>
      </c>
      <c r="G29" s="95">
        <f>IF(RES_hh_tes_in!G29=0,0,1000000/0.086*RES_hh_tes_in!G29/RES_hh_num_in!G29)</f>
        <v>755.57884974565854</v>
      </c>
      <c r="H29" s="95">
        <f>IF(RES_hh_tes_in!H29=0,0,1000000/0.086*RES_hh_tes_in!H29/RES_hh_num_in!H29)</f>
        <v>756.86470529680787</v>
      </c>
      <c r="I29" s="95">
        <f>IF(RES_hh_tes_in!I29=0,0,1000000/0.086*RES_hh_tes_in!I29/RES_hh_num_in!I29)</f>
        <v>772.22639018919631</v>
      </c>
      <c r="J29" s="95">
        <f>IF(RES_hh_tes_in!J29=0,0,1000000/0.086*RES_hh_tes_in!J29/RES_hh_num_in!J29)</f>
        <v>778.42157350232526</v>
      </c>
      <c r="K29" s="95">
        <f>IF(RES_hh_tes_in!K29=0,0,1000000/0.086*RES_hh_tes_in!K29/RES_hh_num_in!K29)</f>
        <v>773.87285405467765</v>
      </c>
      <c r="L29" s="95">
        <f>IF(RES_hh_tes_in!L29=0,0,1000000/0.086*RES_hh_tes_in!L29/RES_hh_num_in!L29)</f>
        <v>800.73513646546814</v>
      </c>
      <c r="M29" s="95">
        <f>IF(RES_hh_tes_in!M29=0,0,1000000/0.086*RES_hh_tes_in!M29/RES_hh_num_in!M29)</f>
        <v>754.35260754218916</v>
      </c>
      <c r="N29" s="95">
        <f>IF(RES_hh_tes_in!N29=0,0,1000000/0.086*RES_hh_tes_in!N29/RES_hh_num_in!N29)</f>
        <v>0</v>
      </c>
      <c r="O29" s="95">
        <f>IF(RES_hh_tes_in!O29=0,0,1000000/0.086*RES_hh_tes_in!O29/RES_hh_num_in!O29)</f>
        <v>788.77789806124554</v>
      </c>
      <c r="P29" s="95">
        <f>IF(RES_hh_tes_in!P29=0,0,1000000/0.086*RES_hh_tes_in!P29/RES_hh_num_in!P29)</f>
        <v>0</v>
      </c>
      <c r="Q29" s="95">
        <f>IF(RES_hh_tes_in!Q29=0,0,1000000/0.086*RES_hh_tes_in!Q29/RES_hh_num_in!Q29)</f>
        <v>781.71758700537737</v>
      </c>
    </row>
    <row r="30" spans="1:17" ht="12" customHeight="1" x14ac:dyDescent="0.25">
      <c r="A30" s="87" t="s">
        <v>109</v>
      </c>
      <c r="B30" s="95"/>
      <c r="C30" s="95">
        <f>IF(RES_hh_tes_in!C30=0,0,1000000/0.086*RES_hh_tes_in!C30/RES_hh_num_in!C30)</f>
        <v>737.22357433863442</v>
      </c>
      <c r="D30" s="95">
        <f>IF(RES_hh_tes_in!D30=0,0,1000000/0.086*RES_hh_tes_in!D30/RES_hh_num_in!D30)</f>
        <v>747.43209057938907</v>
      </c>
      <c r="E30" s="95">
        <f>IF(RES_hh_tes_in!E30=0,0,1000000/0.086*RES_hh_tes_in!E30/RES_hh_num_in!E30)</f>
        <v>757.68387747490192</v>
      </c>
      <c r="F30" s="95">
        <f>IF(RES_hh_tes_in!F30=0,0,1000000/0.086*RES_hh_tes_in!F30/RES_hh_num_in!F30)</f>
        <v>762.10337758551668</v>
      </c>
      <c r="G30" s="95">
        <f>IF(RES_hh_tes_in!G30=0,0,1000000/0.086*RES_hh_tes_in!G30/RES_hh_num_in!G30)</f>
        <v>768.87675575838466</v>
      </c>
      <c r="H30" s="95">
        <f>IF(RES_hh_tes_in!H30=0,0,1000000/0.086*RES_hh_tes_in!H30/RES_hh_num_in!H30)</f>
        <v>775.78637070411867</v>
      </c>
      <c r="I30" s="95">
        <f>IF(RES_hh_tes_in!I30=0,0,1000000/0.086*RES_hh_tes_in!I30/RES_hh_num_in!I30)</f>
        <v>780.54439966915004</v>
      </c>
      <c r="J30" s="95">
        <f>IF(RES_hh_tes_in!J30=0,0,1000000/0.086*RES_hh_tes_in!J30/RES_hh_num_in!J30)</f>
        <v>788.66100532063444</v>
      </c>
      <c r="K30" s="95">
        <f>IF(RES_hh_tes_in!K30=0,0,1000000/0.086*RES_hh_tes_in!K30/RES_hh_num_in!K30)</f>
        <v>796.97462723802914</v>
      </c>
      <c r="L30" s="95">
        <f>IF(RES_hh_tes_in!L30=0,0,1000000/0.086*RES_hh_tes_in!L30/RES_hh_num_in!L30)</f>
        <v>0</v>
      </c>
      <c r="M30" s="95">
        <f>IF(RES_hh_tes_in!M30=0,0,1000000/0.086*RES_hh_tes_in!M30/RES_hh_num_in!M30)</f>
        <v>763.71789353418296</v>
      </c>
      <c r="N30" s="95">
        <f>IF(RES_hh_tes_in!N30=0,0,1000000/0.086*RES_hh_tes_in!N30/RES_hh_num_in!N30)</f>
        <v>794.87812514947052</v>
      </c>
      <c r="O30" s="95">
        <f>IF(RES_hh_tes_in!O30=0,0,1000000/0.086*RES_hh_tes_in!O30/RES_hh_num_in!O30)</f>
        <v>798.12528297373046</v>
      </c>
      <c r="P30" s="95">
        <f>IF(RES_hh_tes_in!P30=0,0,1000000/0.086*RES_hh_tes_in!P30/RES_hh_num_in!P30)</f>
        <v>0</v>
      </c>
      <c r="Q30" s="95">
        <f>IF(RES_hh_tes_in!Q30=0,0,1000000/0.086*RES_hh_tes_in!Q30/RES_hh_num_in!Q30)</f>
        <v>791.33185927050909</v>
      </c>
    </row>
    <row r="31" spans="1:17" ht="12" customHeight="1" x14ac:dyDescent="0.25">
      <c r="A31" s="87" t="s">
        <v>55</v>
      </c>
      <c r="B31" s="95"/>
      <c r="C31" s="95">
        <f>IF(RES_hh_tes_in!C31=0,0,1000000/0.086*RES_hh_tes_in!C31/RES_hh_num_in!C31)</f>
        <v>0</v>
      </c>
      <c r="D31" s="95">
        <f>IF(RES_hh_tes_in!D31=0,0,1000000/0.086*RES_hh_tes_in!D31/RES_hh_num_in!D31)</f>
        <v>0</v>
      </c>
      <c r="E31" s="95">
        <f>IF(RES_hh_tes_in!E31=0,0,1000000/0.086*RES_hh_tes_in!E31/RES_hh_num_in!E31)</f>
        <v>0</v>
      </c>
      <c r="F31" s="95">
        <f>IF(RES_hh_tes_in!F31=0,0,1000000/0.086*RES_hh_tes_in!F31/RES_hh_num_in!F31)</f>
        <v>0</v>
      </c>
      <c r="G31" s="95">
        <f>IF(RES_hh_tes_in!G31=0,0,1000000/0.086*RES_hh_tes_in!G31/RES_hh_num_in!G31)</f>
        <v>0</v>
      </c>
      <c r="H31" s="95">
        <f>IF(RES_hh_tes_in!H31=0,0,1000000/0.086*RES_hh_tes_in!H31/RES_hh_num_in!H31)</f>
        <v>0</v>
      </c>
      <c r="I31" s="95">
        <f>IF(RES_hh_tes_in!I31=0,0,1000000/0.086*RES_hh_tes_in!I31/RES_hh_num_in!I31)</f>
        <v>0</v>
      </c>
      <c r="J31" s="95">
        <f>IF(RES_hh_tes_in!J31=0,0,1000000/0.086*RES_hh_tes_in!J31/RES_hh_num_in!J31)</f>
        <v>0</v>
      </c>
      <c r="K31" s="95">
        <f>IF(RES_hh_tes_in!K31=0,0,1000000/0.086*RES_hh_tes_in!K31/RES_hh_num_in!K31)</f>
        <v>0</v>
      </c>
      <c r="L31" s="95">
        <f>IF(RES_hh_tes_in!L31=0,0,1000000/0.086*RES_hh_tes_in!L31/RES_hh_num_in!L31)</f>
        <v>0</v>
      </c>
      <c r="M31" s="95">
        <f>IF(RES_hh_tes_in!M31=0,0,1000000/0.086*RES_hh_tes_in!M31/RES_hh_num_in!M31)</f>
        <v>0</v>
      </c>
      <c r="N31" s="95">
        <f>IF(RES_hh_tes_in!N31=0,0,1000000/0.086*RES_hh_tes_in!N31/RES_hh_num_in!N31)</f>
        <v>0</v>
      </c>
      <c r="O31" s="95">
        <f>IF(RES_hh_tes_in!O31=0,0,1000000/0.086*RES_hh_tes_in!O31/RES_hh_num_in!O31)</f>
        <v>0</v>
      </c>
      <c r="P31" s="95">
        <f>IF(RES_hh_tes_in!P31=0,0,1000000/0.086*RES_hh_tes_in!P31/RES_hh_num_in!P31)</f>
        <v>0</v>
      </c>
      <c r="Q31" s="95">
        <f>IF(RES_hh_tes_in!Q31=0,0,1000000/0.086*RES_hh_tes_in!Q31/RES_hh_num_in!Q31)</f>
        <v>0</v>
      </c>
    </row>
    <row r="32" spans="1:17" ht="12" customHeight="1" x14ac:dyDescent="0.25">
      <c r="A32" s="49" t="s">
        <v>60</v>
      </c>
      <c r="B32" s="18"/>
      <c r="C32" s="18">
        <f>IF(RES_hh_tes_in!C32=0,0,1000000/0.086*RES_hh_tes_in!C32/RES_hh_num_in!C32)</f>
        <v>824.72498481629157</v>
      </c>
      <c r="D32" s="18">
        <f>IF(RES_hh_tes_in!D32=0,0,1000000/0.086*RES_hh_tes_in!D32/RES_hh_num_in!D32)</f>
        <v>836.2198595432792</v>
      </c>
      <c r="E32" s="18">
        <f>IF(RES_hh_tes_in!E32=0,0,1000000/0.086*RES_hh_tes_in!E32/RES_hh_num_in!E32)</f>
        <v>887.39650081558625</v>
      </c>
      <c r="F32" s="18">
        <f>IF(RES_hh_tes_in!F32=0,0,1000000/0.086*RES_hh_tes_in!F32/RES_hh_num_in!F32)</f>
        <v>875.46047763050819</v>
      </c>
      <c r="G32" s="18">
        <f>IF(RES_hh_tes_in!G32=0,0,1000000/0.086*RES_hh_tes_in!G32/RES_hh_num_in!G32)</f>
        <v>837.26983932517476</v>
      </c>
      <c r="H32" s="18">
        <f>IF(RES_hh_tes_in!H32=0,0,1000000/0.086*RES_hh_tes_in!H32/RES_hh_num_in!H32)</f>
        <v>866.94557510475192</v>
      </c>
      <c r="I32" s="18">
        <f>IF(RES_hh_tes_in!I32=0,0,1000000/0.086*RES_hh_tes_in!I32/RES_hh_num_in!I32)</f>
        <v>861.34077620730397</v>
      </c>
      <c r="J32" s="18">
        <f>IF(RES_hh_tes_in!J32=0,0,1000000/0.086*RES_hh_tes_in!J32/RES_hh_num_in!J32)</f>
        <v>915.54247349308207</v>
      </c>
      <c r="K32" s="18">
        <f>IF(RES_hh_tes_in!K32=0,0,1000000/0.086*RES_hh_tes_in!K32/RES_hh_num_in!K32)</f>
        <v>891.22514420107973</v>
      </c>
      <c r="L32" s="18">
        <f>IF(RES_hh_tes_in!L32=0,0,1000000/0.086*RES_hh_tes_in!L32/RES_hh_num_in!L32)</f>
        <v>979.09193728816081</v>
      </c>
      <c r="M32" s="18">
        <f>IF(RES_hh_tes_in!M32=0,0,1000000/0.086*RES_hh_tes_in!M32/RES_hh_num_in!M32)</f>
        <v>849.62074617718315</v>
      </c>
      <c r="N32" s="18">
        <f>IF(RES_hh_tes_in!N32=0,0,1000000/0.086*RES_hh_tes_in!N32/RES_hh_num_in!N32)</f>
        <v>1009.1738942016364</v>
      </c>
      <c r="O32" s="18">
        <f>IF(RES_hh_tes_in!O32=0,0,1000000/0.086*RES_hh_tes_in!O32/RES_hh_num_in!O32)</f>
        <v>1093.6377840112664</v>
      </c>
      <c r="P32" s="18">
        <f>IF(RES_hh_tes_in!P32=0,0,1000000/0.086*RES_hh_tes_in!P32/RES_hh_num_in!P32)</f>
        <v>930.14407957738399</v>
      </c>
      <c r="Q32" s="18">
        <f>IF(RES_hh_tes_in!Q32=0,0,1000000/0.086*RES_hh_tes_in!Q32/RES_hh_num_in!Q32)</f>
        <v>985.0827456125561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7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242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124</v>
      </c>
      <c r="B3" s="100"/>
      <c r="C3" s="100">
        <f>IF(RES_hh_emi_in!C3=0,0,1000000*RES_hh_emi_in!C3/RES_hh_num_in!C3)</f>
        <v>2134.2363347873466</v>
      </c>
      <c r="D3" s="100">
        <f>IF(RES_hh_emi_in!D3=0,0,1000000*RES_hh_emi_in!D3/RES_hh_num_in!D3)</f>
        <v>1982.3066786608263</v>
      </c>
      <c r="E3" s="100">
        <f>IF(RES_hh_emi_in!E3=0,0,1000000*RES_hh_emi_in!E3/RES_hh_num_in!E3)</f>
        <v>2248.9710889918406</v>
      </c>
      <c r="F3" s="100">
        <f>IF(RES_hh_emi_in!F3=0,0,1000000*RES_hh_emi_in!F3/RES_hh_num_in!F3)</f>
        <v>2567.2512989083143</v>
      </c>
      <c r="G3" s="100">
        <f>IF(RES_hh_emi_in!G3=0,0,1000000*RES_hh_emi_in!G3/RES_hh_num_in!G3)</f>
        <v>2192.6961946633392</v>
      </c>
      <c r="H3" s="100">
        <f>IF(RES_hh_emi_in!H3=0,0,1000000*RES_hh_emi_in!H3/RES_hh_num_in!H3)</f>
        <v>2276.2703294297971</v>
      </c>
      <c r="I3" s="100">
        <f>IF(RES_hh_emi_in!I3=0,0,1000000*RES_hh_emi_in!I3/RES_hh_num_in!I3)</f>
        <v>1137.5885419517915</v>
      </c>
      <c r="J3" s="100">
        <f>IF(RES_hh_emi_in!J3=0,0,1000000*RES_hh_emi_in!J3/RES_hh_num_in!J3)</f>
        <v>2295.7139363678325</v>
      </c>
      <c r="K3" s="100">
        <f>IF(RES_hh_emi_in!K3=0,0,1000000*RES_hh_emi_in!K3/RES_hh_num_in!K3)</f>
        <v>2021.1664893557524</v>
      </c>
      <c r="L3" s="100">
        <f>IF(RES_hh_emi_in!L3=0,0,1000000*RES_hh_emi_in!L3/RES_hh_num_in!L3)</f>
        <v>744.35570371055258</v>
      </c>
      <c r="M3" s="100">
        <f>IF(RES_hh_emi_in!M3=0,0,1000000*RES_hh_emi_in!M3/RES_hh_num_in!M3)</f>
        <v>1479.7894775719249</v>
      </c>
      <c r="N3" s="100">
        <f>IF(RES_hh_emi_in!N3=0,0,1000000*RES_hh_emi_in!N3/RES_hh_num_in!N3)</f>
        <v>1556.8687496520997</v>
      </c>
      <c r="O3" s="100">
        <f>IF(RES_hh_emi_in!O3=0,0,1000000*RES_hh_emi_in!O3/RES_hh_num_in!O3)</f>
        <v>1280.2825468639223</v>
      </c>
      <c r="P3" s="100">
        <f>IF(RES_hh_emi_in!P3=0,0,1000000*RES_hh_emi_in!P3/RES_hh_num_in!P3)</f>
        <v>922.35094088803839</v>
      </c>
      <c r="Q3" s="100">
        <f>IF(RES_hh_emi_in!Q3=0,0,1000000*RES_hh_emi_in!Q3/RES_hh_num_in!Q3)</f>
        <v>1160.4792456158214</v>
      </c>
    </row>
    <row r="4" spans="1:17" ht="12.95" customHeight="1" x14ac:dyDescent="0.25">
      <c r="A4" s="89" t="s">
        <v>65</v>
      </c>
      <c r="B4" s="96"/>
      <c r="C4" s="96">
        <f>IF(RES_hh_emi_in!C4=0,0,1000000*RES_hh_emi_in!C4/RES_hh_num_in!C4)</f>
        <v>1826.8055877283716</v>
      </c>
      <c r="D4" s="96">
        <f>IF(RES_hh_emi_in!D4=0,0,1000000*RES_hh_emi_in!D4/RES_hh_num_in!D4)</f>
        <v>1625.9438948987297</v>
      </c>
      <c r="E4" s="96">
        <f>IF(RES_hh_emi_in!E4=0,0,1000000*RES_hh_emi_in!E4/RES_hh_num_in!E4)</f>
        <v>1997.5043377322145</v>
      </c>
      <c r="F4" s="96">
        <f>IF(RES_hh_emi_in!F4=0,0,1000000*RES_hh_emi_in!F4/RES_hh_num_in!F4)</f>
        <v>2122.3057009600248</v>
      </c>
      <c r="G4" s="96">
        <f>IF(RES_hh_emi_in!G4=0,0,1000000*RES_hh_emi_in!G4/RES_hh_num_in!G4)</f>
        <v>1896.6059110847432</v>
      </c>
      <c r="H4" s="96">
        <f>IF(RES_hh_emi_in!H4=0,0,1000000*RES_hh_emi_in!H4/RES_hh_num_in!H4)</f>
        <v>1929.0736243015122</v>
      </c>
      <c r="I4" s="96">
        <f>IF(RES_hh_emi_in!I4=0,0,1000000*RES_hh_emi_in!I4/RES_hh_num_in!I4)</f>
        <v>988.5205772190327</v>
      </c>
      <c r="J4" s="96">
        <f>IF(RES_hh_emi_in!J4=0,0,1000000*RES_hh_emi_in!J4/RES_hh_num_in!J4)</f>
        <v>2001.0532693786593</v>
      </c>
      <c r="K4" s="96">
        <f>IF(RES_hh_emi_in!K4=0,0,1000000*RES_hh_emi_in!K4/RES_hh_num_in!K4)</f>
        <v>1692.0200641452823</v>
      </c>
      <c r="L4" s="96">
        <f>IF(RES_hh_emi_in!L4=0,0,1000000*RES_hh_emi_in!L4/RES_hh_num_in!L4)</f>
        <v>650.61907065103446</v>
      </c>
      <c r="M4" s="96">
        <f>IF(RES_hh_emi_in!M4=0,0,1000000*RES_hh_emi_in!M4/RES_hh_num_in!M4)</f>
        <v>1190.7516966703074</v>
      </c>
      <c r="N4" s="96">
        <f>IF(RES_hh_emi_in!N4=0,0,1000000*RES_hh_emi_in!N4/RES_hh_num_in!N4)</f>
        <v>1177.2459617786496</v>
      </c>
      <c r="O4" s="96">
        <f>IF(RES_hh_emi_in!O4=0,0,1000000*RES_hh_emi_in!O4/RES_hh_num_in!O4)</f>
        <v>1102.8894591830024</v>
      </c>
      <c r="P4" s="96">
        <f>IF(RES_hh_emi_in!P4=0,0,1000000*RES_hh_emi_in!P4/RES_hh_num_in!P4)</f>
        <v>818.87261571009185</v>
      </c>
      <c r="Q4" s="96">
        <f>IF(RES_hh_emi_in!Q4=0,0,1000000*RES_hh_emi_in!Q4/RES_hh_num_in!Q4)</f>
        <v>943.19121491932401</v>
      </c>
    </row>
    <row r="5" spans="1:17" ht="12" customHeight="1" x14ac:dyDescent="0.25">
      <c r="A5" s="87" t="s">
        <v>58</v>
      </c>
      <c r="B5" s="95"/>
      <c r="C5" s="95">
        <f>IF(RES_hh_emi_in!C5=0,0,1000000*RES_hh_emi_in!C5/RES_hh_num_in!C5)</f>
        <v>0</v>
      </c>
      <c r="D5" s="95">
        <f>IF(RES_hh_emi_in!D5=0,0,1000000*RES_hh_emi_in!D5/RES_hh_num_in!D5)</f>
        <v>0</v>
      </c>
      <c r="E5" s="95">
        <f>IF(RES_hh_emi_in!E5=0,0,1000000*RES_hh_emi_in!E5/RES_hh_num_in!E5)</f>
        <v>5531.8907079605424</v>
      </c>
      <c r="F5" s="95">
        <f>IF(RES_hh_emi_in!F5=0,0,1000000*RES_hh_emi_in!F5/RES_hh_num_in!F5)</f>
        <v>5811.4756975062082</v>
      </c>
      <c r="G5" s="95">
        <f>IF(RES_hh_emi_in!G5=0,0,1000000*RES_hh_emi_in!G5/RES_hh_num_in!G5)</f>
        <v>5296.6291872454167</v>
      </c>
      <c r="H5" s="95">
        <f>IF(RES_hh_emi_in!H5=0,0,1000000*RES_hh_emi_in!H5/RES_hh_num_in!H5)</f>
        <v>5132.2694625946942</v>
      </c>
      <c r="I5" s="95">
        <f>IF(RES_hh_emi_in!I5=0,0,1000000*RES_hh_emi_in!I5/RES_hh_num_in!I5)</f>
        <v>4950.0937665102001</v>
      </c>
      <c r="J5" s="95">
        <f>IF(RES_hh_emi_in!J5=0,0,1000000*RES_hh_emi_in!J5/RES_hh_num_in!J5)</f>
        <v>4970.6154262557302</v>
      </c>
      <c r="K5" s="95">
        <f>IF(RES_hh_emi_in!K5=0,0,1000000*RES_hh_emi_in!K5/RES_hh_num_in!K5)</f>
        <v>0</v>
      </c>
      <c r="L5" s="95">
        <f>IF(RES_hh_emi_in!L5=0,0,1000000*RES_hh_emi_in!L5/RES_hh_num_in!L5)</f>
        <v>4837.4565390929429</v>
      </c>
      <c r="M5" s="95">
        <f>IF(RES_hh_emi_in!M5=0,0,1000000*RES_hh_emi_in!M5/RES_hh_num_in!M5)</f>
        <v>0</v>
      </c>
      <c r="N5" s="95">
        <f>IF(RES_hh_emi_in!N5=0,0,1000000*RES_hh_emi_in!N5/RES_hh_num_in!N5)</f>
        <v>0</v>
      </c>
      <c r="O5" s="95">
        <f>IF(RES_hh_emi_in!O5=0,0,1000000*RES_hh_emi_in!O5/RES_hh_num_in!O5)</f>
        <v>0</v>
      </c>
      <c r="P5" s="95">
        <f>IF(RES_hh_emi_in!P5=0,0,1000000*RES_hh_emi_in!P5/RES_hh_num_in!P5)</f>
        <v>0</v>
      </c>
      <c r="Q5" s="95">
        <f>IF(RES_hh_emi_in!Q5=0,0,1000000*RES_hh_emi_in!Q5/RES_hh_num_in!Q5)</f>
        <v>0</v>
      </c>
    </row>
    <row r="6" spans="1:17" ht="12" customHeight="1" x14ac:dyDescent="0.25">
      <c r="A6" s="87" t="s">
        <v>84</v>
      </c>
      <c r="B6" s="95"/>
      <c r="C6" s="95">
        <f>IF(RES_hh_emi_in!C6=0,0,1000000*RES_hh_emi_in!C6/RES_hh_num_in!C6)</f>
        <v>2862.1094932090573</v>
      </c>
      <c r="D6" s="95">
        <f>IF(RES_hh_emi_in!D6=0,0,1000000*RES_hh_emi_in!D6/RES_hh_num_in!D6)</f>
        <v>2915.7353854188768</v>
      </c>
      <c r="E6" s="95">
        <f>IF(RES_hh_emi_in!E6=0,0,1000000*RES_hh_emi_in!E6/RES_hh_num_in!E6)</f>
        <v>2964.4351505409245</v>
      </c>
      <c r="F6" s="95">
        <f>IF(RES_hh_emi_in!F6=0,0,1000000*RES_hh_emi_in!F6/RES_hh_num_in!F6)</f>
        <v>3122.876250755849</v>
      </c>
      <c r="G6" s="95">
        <f>IF(RES_hh_emi_in!G6=0,0,1000000*RES_hh_emi_in!G6/RES_hh_num_in!G6)</f>
        <v>3061.8528271200089</v>
      </c>
      <c r="H6" s="95">
        <f>IF(RES_hh_emi_in!H6=0,0,1000000*RES_hh_emi_in!H6/RES_hh_num_in!H6)</f>
        <v>2907.2416926938445</v>
      </c>
      <c r="I6" s="95">
        <f>IF(RES_hh_emi_in!I6=0,0,1000000*RES_hh_emi_in!I6/RES_hh_num_in!I6)</f>
        <v>2624.971355895163</v>
      </c>
      <c r="J6" s="95">
        <f>IF(RES_hh_emi_in!J6=0,0,1000000*RES_hh_emi_in!J6/RES_hh_num_in!J6)</f>
        <v>2699.6048383645725</v>
      </c>
      <c r="K6" s="95">
        <f>IF(RES_hh_emi_in!K6=0,0,1000000*RES_hh_emi_in!K6/RES_hh_num_in!K6)</f>
        <v>2680.4975739188121</v>
      </c>
      <c r="L6" s="95">
        <f>IF(RES_hh_emi_in!L6=0,0,1000000*RES_hh_emi_in!L6/RES_hh_num_in!L6)</f>
        <v>2697.9428996600795</v>
      </c>
      <c r="M6" s="95">
        <f>IF(RES_hh_emi_in!M6=0,0,1000000*RES_hh_emi_in!M6/RES_hh_num_in!M6)</f>
        <v>2245.8607919189826</v>
      </c>
      <c r="N6" s="95">
        <f>IF(RES_hh_emi_in!N6=0,0,1000000*RES_hh_emi_in!N6/RES_hh_num_in!N6)</f>
        <v>0</v>
      </c>
      <c r="O6" s="95">
        <f>IF(RES_hh_emi_in!O6=0,0,1000000*RES_hh_emi_in!O6/RES_hh_num_in!O6)</f>
        <v>2353.6554105482564</v>
      </c>
      <c r="P6" s="95">
        <f>IF(RES_hh_emi_in!P6=0,0,1000000*RES_hh_emi_in!P6/RES_hh_num_in!P6)</f>
        <v>2074.8780636376368</v>
      </c>
      <c r="Q6" s="95">
        <f>IF(RES_hh_emi_in!Q6=0,0,1000000*RES_hh_emi_in!Q6/RES_hh_num_in!Q6)</f>
        <v>2124.9039613966515</v>
      </c>
    </row>
    <row r="7" spans="1:17" ht="12" customHeight="1" x14ac:dyDescent="0.25">
      <c r="A7" s="87" t="s">
        <v>110</v>
      </c>
      <c r="B7" s="95"/>
      <c r="C7" s="95">
        <f>IF(RES_hh_emi_in!C7=0,0,1000000*RES_hh_emi_in!C7/RES_hh_num_in!C7)</f>
        <v>3859.6286499983626</v>
      </c>
      <c r="D7" s="95">
        <f>IF(RES_hh_emi_in!D7=0,0,1000000*RES_hh_emi_in!D7/RES_hh_num_in!D7)</f>
        <v>3362.6364467439712</v>
      </c>
      <c r="E7" s="95">
        <f>IF(RES_hh_emi_in!E7=0,0,1000000*RES_hh_emi_in!E7/RES_hh_num_in!E7)</f>
        <v>3662.4320600171732</v>
      </c>
      <c r="F7" s="95">
        <f>IF(RES_hh_emi_in!F7=0,0,1000000*RES_hh_emi_in!F7/RES_hh_num_in!F7)</f>
        <v>3657.7182683425513</v>
      </c>
      <c r="G7" s="95">
        <f>IF(RES_hh_emi_in!G7=0,0,1000000*RES_hh_emi_in!G7/RES_hh_num_in!G7)</f>
        <v>3678.0252045366833</v>
      </c>
      <c r="H7" s="95">
        <f>IF(RES_hh_emi_in!H7=0,0,1000000*RES_hh_emi_in!H7/RES_hh_num_in!H7)</f>
        <v>3467.2432275408028</v>
      </c>
      <c r="I7" s="95">
        <f>IF(RES_hh_emi_in!I7=0,0,1000000*RES_hh_emi_in!I7/RES_hh_num_in!I7)</f>
        <v>2954.3722236022249</v>
      </c>
      <c r="J7" s="95">
        <f>IF(RES_hh_emi_in!J7=0,0,1000000*RES_hh_emi_in!J7/RES_hh_num_in!J7)</f>
        <v>3488.5029744657895</v>
      </c>
      <c r="K7" s="95">
        <f>IF(RES_hh_emi_in!K7=0,0,1000000*RES_hh_emi_in!K7/RES_hh_num_in!K7)</f>
        <v>3374.5444636272186</v>
      </c>
      <c r="L7" s="95">
        <f>IF(RES_hh_emi_in!L7=0,0,1000000*RES_hh_emi_in!L7/RES_hh_num_in!L7)</f>
        <v>3173.8230892614993</v>
      </c>
      <c r="M7" s="95">
        <f>IF(RES_hh_emi_in!M7=0,0,1000000*RES_hh_emi_in!M7/RES_hh_num_in!M7)</f>
        <v>2575.2067416463019</v>
      </c>
      <c r="N7" s="95">
        <f>IF(RES_hh_emi_in!N7=0,0,1000000*RES_hh_emi_in!N7/RES_hh_num_in!N7)</f>
        <v>2847.2150446428227</v>
      </c>
      <c r="O7" s="95">
        <f>IF(RES_hh_emi_in!O7=0,0,1000000*RES_hh_emi_in!O7/RES_hh_num_in!O7)</f>
        <v>2974.9688239816164</v>
      </c>
      <c r="P7" s="95">
        <f>IF(RES_hh_emi_in!P7=0,0,1000000*RES_hh_emi_in!P7/RES_hh_num_in!P7)</f>
        <v>2301.9360572270034</v>
      </c>
      <c r="Q7" s="95">
        <f>IF(RES_hh_emi_in!Q7=0,0,1000000*RES_hh_emi_in!Q7/RES_hh_num_in!Q7)</f>
        <v>2421.5710481675078</v>
      </c>
    </row>
    <row r="8" spans="1:17" ht="12" customHeight="1" x14ac:dyDescent="0.25">
      <c r="A8" s="87" t="s">
        <v>109</v>
      </c>
      <c r="B8" s="95"/>
      <c r="C8" s="95">
        <f>IF(RES_hh_emi_in!C8=0,0,1000000*RES_hh_emi_in!C8/RES_hh_num_in!C8)</f>
        <v>2527.1084383680409</v>
      </c>
      <c r="D8" s="95">
        <f>IF(RES_hh_emi_in!D8=0,0,1000000*RES_hh_emi_in!D8/RES_hh_num_in!D8)</f>
        <v>2552.8724022471183</v>
      </c>
      <c r="E8" s="95">
        <f>IF(RES_hh_emi_in!E8=0,0,1000000*RES_hh_emi_in!E8/RES_hh_num_in!E8)</f>
        <v>2470.0552627530556</v>
      </c>
      <c r="F8" s="95">
        <f>IF(RES_hh_emi_in!F8=0,0,1000000*RES_hh_emi_in!F8/RES_hh_num_in!F8)</f>
        <v>2747.9727400621764</v>
      </c>
      <c r="G8" s="95">
        <f>IF(RES_hh_emi_in!G8=0,0,1000000*RES_hh_emi_in!G8/RES_hh_num_in!G8)</f>
        <v>2644.7767328188047</v>
      </c>
      <c r="H8" s="95">
        <f>IF(RES_hh_emi_in!H8=0,0,1000000*RES_hh_emi_in!H8/RES_hh_num_in!H8)</f>
        <v>2526.1644109522554</v>
      </c>
      <c r="I8" s="95">
        <f>IF(RES_hh_emi_in!I8=0,0,1000000*RES_hh_emi_in!I8/RES_hh_num_in!I8)</f>
        <v>2231.8317189793383</v>
      </c>
      <c r="J8" s="95">
        <f>IF(RES_hh_emi_in!J8=0,0,1000000*RES_hh_emi_in!J8/RES_hh_num_in!J8)</f>
        <v>2332.8816068838355</v>
      </c>
      <c r="K8" s="95">
        <f>IF(RES_hh_emi_in!K8=0,0,1000000*RES_hh_emi_in!K8/RES_hh_num_in!K8)</f>
        <v>2286.8205288207291</v>
      </c>
      <c r="L8" s="95">
        <f>IF(RES_hh_emi_in!L8=0,0,1000000*RES_hh_emi_in!L8/RES_hh_num_in!L8)</f>
        <v>0</v>
      </c>
      <c r="M8" s="95">
        <f>IF(RES_hh_emi_in!M8=0,0,1000000*RES_hh_emi_in!M8/RES_hh_num_in!M8)</f>
        <v>1795.7640666034879</v>
      </c>
      <c r="N8" s="95">
        <f>IF(RES_hh_emi_in!N8=0,0,1000000*RES_hh_emi_in!N8/RES_hh_num_in!N8)</f>
        <v>2023.6399215913498</v>
      </c>
      <c r="O8" s="95">
        <f>IF(RES_hh_emi_in!O8=0,0,1000000*RES_hh_emi_in!O8/RES_hh_num_in!O8)</f>
        <v>2150.6625209612639</v>
      </c>
      <c r="P8" s="95">
        <f>IF(RES_hh_emi_in!P8=0,0,1000000*RES_hh_emi_in!P8/RES_hh_num_in!P8)</f>
        <v>0</v>
      </c>
      <c r="Q8" s="95">
        <f>IF(RES_hh_emi_in!Q8=0,0,1000000*RES_hh_emi_in!Q8/RES_hh_num_in!Q8)</f>
        <v>1722.9418053640416</v>
      </c>
    </row>
    <row r="9" spans="1:17" ht="12" customHeight="1" x14ac:dyDescent="0.25">
      <c r="A9" s="87" t="s">
        <v>55</v>
      </c>
      <c r="B9" s="95"/>
      <c r="C9" s="95">
        <f>IF(RES_hh_emi_in!C9=0,0,1000000*RES_hh_emi_in!C9/RES_hh_num_in!C9)</f>
        <v>0</v>
      </c>
      <c r="D9" s="95">
        <f>IF(RES_hh_emi_in!D9=0,0,1000000*RES_hh_emi_in!D9/RES_hh_num_in!D9)</f>
        <v>0</v>
      </c>
      <c r="E9" s="95">
        <f>IF(RES_hh_emi_in!E9=0,0,1000000*RES_hh_emi_in!E9/RES_hh_num_in!E9)</f>
        <v>0</v>
      </c>
      <c r="F9" s="95">
        <f>IF(RES_hh_emi_in!F9=0,0,1000000*RES_hh_emi_in!F9/RES_hh_num_in!F9)</f>
        <v>0</v>
      </c>
      <c r="G9" s="95">
        <f>IF(RES_hh_emi_in!G9=0,0,1000000*RES_hh_emi_in!G9/RES_hh_num_in!G9)</f>
        <v>0</v>
      </c>
      <c r="H9" s="95">
        <f>IF(RES_hh_emi_in!H9=0,0,1000000*RES_hh_emi_in!H9/RES_hh_num_in!H9)</f>
        <v>0</v>
      </c>
      <c r="I9" s="95">
        <f>IF(RES_hh_emi_in!I9=0,0,1000000*RES_hh_emi_in!I9/RES_hh_num_in!I9)</f>
        <v>0</v>
      </c>
      <c r="J9" s="95">
        <f>IF(RES_hh_emi_in!J9=0,0,1000000*RES_hh_emi_in!J9/RES_hh_num_in!J9)</f>
        <v>0</v>
      </c>
      <c r="K9" s="95">
        <f>IF(RES_hh_emi_in!K9=0,0,1000000*RES_hh_emi_in!K9/RES_hh_num_in!K9)</f>
        <v>0</v>
      </c>
      <c r="L9" s="95">
        <f>IF(RES_hh_emi_in!L9=0,0,1000000*RES_hh_emi_in!L9/RES_hh_num_in!L9)</f>
        <v>0</v>
      </c>
      <c r="M9" s="95">
        <f>IF(RES_hh_emi_in!M9=0,0,1000000*RES_hh_emi_in!M9/RES_hh_num_in!M9)</f>
        <v>0</v>
      </c>
      <c r="N9" s="95">
        <f>IF(RES_hh_emi_in!N9=0,0,1000000*RES_hh_emi_in!N9/RES_hh_num_in!N9)</f>
        <v>0</v>
      </c>
      <c r="O9" s="95">
        <f>IF(RES_hh_emi_in!O9=0,0,1000000*RES_hh_emi_in!O9/RES_hh_num_in!O9)</f>
        <v>0</v>
      </c>
      <c r="P9" s="95">
        <f>IF(RES_hh_emi_in!P9=0,0,1000000*RES_hh_emi_in!P9/RES_hh_num_in!P9)</f>
        <v>0</v>
      </c>
      <c r="Q9" s="95">
        <f>IF(RES_hh_emi_in!Q9=0,0,1000000*RES_hh_emi_in!Q9/RES_hh_num_in!Q9)</f>
        <v>0</v>
      </c>
    </row>
    <row r="10" spans="1:17" ht="12" customHeight="1" x14ac:dyDescent="0.25">
      <c r="A10" s="87" t="s">
        <v>79</v>
      </c>
      <c r="B10" s="95"/>
      <c r="C10" s="95">
        <f>IF(RES_hh_emi_in!C10=0,0,1000000*RES_hh_emi_in!C10/RES_hh_num_in!C10)</f>
        <v>0</v>
      </c>
      <c r="D10" s="95">
        <f>IF(RES_hh_emi_in!D10=0,0,1000000*RES_hh_emi_in!D10/RES_hh_num_in!D10)</f>
        <v>0</v>
      </c>
      <c r="E10" s="95">
        <f>IF(RES_hh_emi_in!E10=0,0,1000000*RES_hh_emi_in!E10/RES_hh_num_in!E10)</f>
        <v>0</v>
      </c>
      <c r="F10" s="95">
        <f>IF(RES_hh_emi_in!F10=0,0,1000000*RES_hh_emi_in!F10/RES_hh_num_in!F10)</f>
        <v>0</v>
      </c>
      <c r="G10" s="95">
        <f>IF(RES_hh_emi_in!G10=0,0,1000000*RES_hh_emi_in!G10/RES_hh_num_in!G10)</f>
        <v>0</v>
      </c>
      <c r="H10" s="95">
        <f>IF(RES_hh_emi_in!H10=0,0,1000000*RES_hh_emi_in!H10/RES_hh_num_in!H10)</f>
        <v>0</v>
      </c>
      <c r="I10" s="95">
        <f>IF(RES_hh_emi_in!I10=0,0,1000000*RES_hh_emi_in!I10/RES_hh_num_in!I10)</f>
        <v>0</v>
      </c>
      <c r="J10" s="95">
        <f>IF(RES_hh_emi_in!J10=0,0,1000000*RES_hh_emi_in!J10/RES_hh_num_in!J10)</f>
        <v>0</v>
      </c>
      <c r="K10" s="95">
        <f>IF(RES_hh_emi_in!K10=0,0,1000000*RES_hh_emi_in!K10/RES_hh_num_in!K10)</f>
        <v>0</v>
      </c>
      <c r="L10" s="95">
        <f>IF(RES_hh_emi_in!L10=0,0,1000000*RES_hh_emi_in!L10/RES_hh_num_in!L10)</f>
        <v>0</v>
      </c>
      <c r="M10" s="95">
        <f>IF(RES_hh_emi_in!M10=0,0,1000000*RES_hh_emi_in!M10/RES_hh_num_in!M10)</f>
        <v>0</v>
      </c>
      <c r="N10" s="95">
        <f>IF(RES_hh_emi_in!N10=0,0,1000000*RES_hh_emi_in!N10/RES_hh_num_in!N10)</f>
        <v>0</v>
      </c>
      <c r="O10" s="95">
        <f>IF(RES_hh_emi_in!O10=0,0,1000000*RES_hh_emi_in!O10/RES_hh_num_in!O10)</f>
        <v>0</v>
      </c>
      <c r="P10" s="95">
        <f>IF(RES_hh_emi_in!P10=0,0,1000000*RES_hh_emi_in!P10/RES_hh_num_in!P10)</f>
        <v>0</v>
      </c>
      <c r="Q10" s="95">
        <f>IF(RES_hh_emi_in!Q10=0,0,1000000*RES_hh_emi_in!Q10/RES_hh_num_in!Q10)</f>
        <v>0</v>
      </c>
    </row>
    <row r="11" spans="1:17" ht="12" customHeight="1" x14ac:dyDescent="0.25">
      <c r="A11" s="87" t="s">
        <v>61</v>
      </c>
      <c r="B11" s="95"/>
      <c r="C11" s="95">
        <f>IF(RES_hh_emi_in!C11=0,0,1000000*RES_hh_emi_in!C11/RES_hh_num_in!C11)</f>
        <v>0</v>
      </c>
      <c r="D11" s="95">
        <f>IF(RES_hh_emi_in!D11=0,0,1000000*RES_hh_emi_in!D11/RES_hh_num_in!D11)</f>
        <v>0</v>
      </c>
      <c r="E11" s="95">
        <f>IF(RES_hh_emi_in!E11=0,0,1000000*RES_hh_emi_in!E11/RES_hh_num_in!E11)</f>
        <v>0</v>
      </c>
      <c r="F11" s="95">
        <f>IF(RES_hh_emi_in!F11=0,0,1000000*RES_hh_emi_in!F11/RES_hh_num_in!F11)</f>
        <v>0</v>
      </c>
      <c r="G11" s="95">
        <f>IF(RES_hh_emi_in!G11=0,0,1000000*RES_hh_emi_in!G11/RES_hh_num_in!G11)</f>
        <v>0</v>
      </c>
      <c r="H11" s="95">
        <f>IF(RES_hh_emi_in!H11=0,0,1000000*RES_hh_emi_in!H11/RES_hh_num_in!H11)</f>
        <v>0</v>
      </c>
      <c r="I11" s="95">
        <f>IF(RES_hh_emi_in!I11=0,0,1000000*RES_hh_emi_in!I11/RES_hh_num_in!I11)</f>
        <v>0</v>
      </c>
      <c r="J11" s="95">
        <f>IF(RES_hh_emi_in!J11=0,0,1000000*RES_hh_emi_in!J11/RES_hh_num_in!J11)</f>
        <v>0</v>
      </c>
      <c r="K11" s="95">
        <f>IF(RES_hh_emi_in!K11=0,0,1000000*RES_hh_emi_in!K11/RES_hh_num_in!K11)</f>
        <v>0</v>
      </c>
      <c r="L11" s="95">
        <f>IF(RES_hh_emi_in!L11=0,0,1000000*RES_hh_emi_in!L11/RES_hh_num_in!L11)</f>
        <v>0</v>
      </c>
      <c r="M11" s="95">
        <f>IF(RES_hh_emi_in!M11=0,0,1000000*RES_hh_emi_in!M11/RES_hh_num_in!M11)</f>
        <v>0</v>
      </c>
      <c r="N11" s="95">
        <f>IF(RES_hh_emi_in!N11=0,0,1000000*RES_hh_emi_in!N11/RES_hh_num_in!N11)</f>
        <v>0</v>
      </c>
      <c r="O11" s="95">
        <f>IF(RES_hh_emi_in!O11=0,0,1000000*RES_hh_emi_in!O11/RES_hh_num_in!O11)</f>
        <v>0</v>
      </c>
      <c r="P11" s="95">
        <f>IF(RES_hh_emi_in!P11=0,0,1000000*RES_hh_emi_in!P11/RES_hh_num_in!P11)</f>
        <v>0</v>
      </c>
      <c r="Q11" s="95">
        <f>IF(RES_hh_emi_in!Q11=0,0,1000000*RES_hh_emi_in!Q11/RES_hh_num_in!Q11)</f>
        <v>0</v>
      </c>
    </row>
    <row r="12" spans="1:17" ht="12" customHeight="1" x14ac:dyDescent="0.25">
      <c r="A12" s="87" t="s">
        <v>115</v>
      </c>
      <c r="B12" s="95"/>
      <c r="C12" s="95">
        <f>IF(RES_hh_emi_in!C12=0,0,1000000*RES_hh_emi_in!C12/RES_hh_num_in!C12)</f>
        <v>0</v>
      </c>
      <c r="D12" s="95">
        <f>IF(RES_hh_emi_in!D12=0,0,1000000*RES_hh_emi_in!D12/RES_hh_num_in!D12)</f>
        <v>0</v>
      </c>
      <c r="E12" s="95">
        <f>IF(RES_hh_emi_in!E12=0,0,1000000*RES_hh_emi_in!E12/RES_hh_num_in!E12)</f>
        <v>0</v>
      </c>
      <c r="F12" s="95">
        <f>IF(RES_hh_emi_in!F12=0,0,1000000*RES_hh_emi_in!F12/RES_hh_num_in!F12)</f>
        <v>0</v>
      </c>
      <c r="G12" s="95">
        <f>IF(RES_hh_emi_in!G12=0,0,1000000*RES_hh_emi_in!G12/RES_hh_num_in!G12)</f>
        <v>0</v>
      </c>
      <c r="H12" s="95">
        <f>IF(RES_hh_emi_in!H12=0,0,1000000*RES_hh_emi_in!H12/RES_hh_num_in!H12)</f>
        <v>0</v>
      </c>
      <c r="I12" s="95">
        <f>IF(RES_hh_emi_in!I12=0,0,1000000*RES_hh_emi_in!I12/RES_hh_num_in!I12)</f>
        <v>0</v>
      </c>
      <c r="J12" s="95">
        <f>IF(RES_hh_emi_in!J12=0,0,1000000*RES_hh_emi_in!J12/RES_hh_num_in!J12)</f>
        <v>0</v>
      </c>
      <c r="K12" s="95">
        <f>IF(RES_hh_emi_in!K12=0,0,1000000*RES_hh_emi_in!K12/RES_hh_num_in!K12)</f>
        <v>0</v>
      </c>
      <c r="L12" s="95">
        <f>IF(RES_hh_emi_in!L12=0,0,1000000*RES_hh_emi_in!L12/RES_hh_num_in!L12)</f>
        <v>0</v>
      </c>
      <c r="M12" s="95">
        <f>IF(RES_hh_emi_in!M12=0,0,1000000*RES_hh_emi_in!M12/RES_hh_num_in!M12)</f>
        <v>0</v>
      </c>
      <c r="N12" s="95">
        <f>IF(RES_hh_emi_in!N12=0,0,1000000*RES_hh_emi_in!N12/RES_hh_num_in!N12)</f>
        <v>0</v>
      </c>
      <c r="O12" s="95">
        <f>IF(RES_hh_emi_in!O12=0,0,1000000*RES_hh_emi_in!O12/RES_hh_num_in!O12)</f>
        <v>0</v>
      </c>
      <c r="P12" s="95">
        <f>IF(RES_hh_emi_in!P12=0,0,1000000*RES_hh_emi_in!P12/RES_hh_num_in!P12)</f>
        <v>0</v>
      </c>
      <c r="Q12" s="95">
        <f>IF(RES_hh_emi_in!Q12=0,0,1000000*RES_hh_emi_in!Q12/RES_hh_num_in!Q12)</f>
        <v>0</v>
      </c>
    </row>
    <row r="13" spans="1:17" ht="12" customHeight="1" x14ac:dyDescent="0.25">
      <c r="A13" s="51" t="s">
        <v>114</v>
      </c>
      <c r="B13" s="22"/>
      <c r="C13" s="22">
        <f>IF(RES_hh_emi_in!C13=0,0,1000000*RES_hh_emi_in!C13/RES_hh_num_in!C13)</f>
        <v>0</v>
      </c>
      <c r="D13" s="22">
        <f>IF(RES_hh_emi_in!D13=0,0,1000000*RES_hh_emi_in!D13/RES_hh_num_in!D13)</f>
        <v>0</v>
      </c>
      <c r="E13" s="22">
        <f>IF(RES_hh_emi_in!E13=0,0,1000000*RES_hh_emi_in!E13/RES_hh_num_in!E13)</f>
        <v>0</v>
      </c>
      <c r="F13" s="22">
        <f>IF(RES_hh_emi_in!F13=0,0,1000000*RES_hh_emi_in!F13/RES_hh_num_in!F13)</f>
        <v>0</v>
      </c>
      <c r="G13" s="22">
        <f>IF(RES_hh_emi_in!G13=0,0,1000000*RES_hh_emi_in!G13/RES_hh_num_in!G13)</f>
        <v>0</v>
      </c>
      <c r="H13" s="22">
        <f>IF(RES_hh_emi_in!H13=0,0,1000000*RES_hh_emi_in!H13/RES_hh_num_in!H13)</f>
        <v>0</v>
      </c>
      <c r="I13" s="22">
        <f>IF(RES_hh_emi_in!I13=0,0,1000000*RES_hh_emi_in!I13/RES_hh_num_in!I13)</f>
        <v>0</v>
      </c>
      <c r="J13" s="22">
        <f>IF(RES_hh_emi_in!J13=0,0,1000000*RES_hh_emi_in!J13/RES_hh_num_in!J13)</f>
        <v>0</v>
      </c>
      <c r="K13" s="22">
        <f>IF(RES_hh_emi_in!K13=0,0,1000000*RES_hh_emi_in!K13/RES_hh_num_in!K13)</f>
        <v>0</v>
      </c>
      <c r="L13" s="22">
        <f>IF(RES_hh_emi_in!L13=0,0,1000000*RES_hh_emi_in!L13/RES_hh_num_in!L13)</f>
        <v>0</v>
      </c>
      <c r="M13" s="22">
        <f>IF(RES_hh_emi_in!M13=0,0,1000000*RES_hh_emi_in!M13/RES_hh_num_in!M13)</f>
        <v>0</v>
      </c>
      <c r="N13" s="22">
        <f>IF(RES_hh_emi_in!N13=0,0,1000000*RES_hh_emi_in!N13/RES_hh_num_in!N13)</f>
        <v>0</v>
      </c>
      <c r="O13" s="22">
        <f>IF(RES_hh_emi_in!O13=0,0,1000000*RES_hh_emi_in!O13/RES_hh_num_in!O13)</f>
        <v>0</v>
      </c>
      <c r="P13" s="22">
        <f>IF(RES_hh_emi_in!P13=0,0,1000000*RES_hh_emi_in!P13/RES_hh_num_in!P13)</f>
        <v>0</v>
      </c>
      <c r="Q13" s="22">
        <f>IF(RES_hh_emi_in!Q13=0,0,1000000*RES_hh_emi_in!Q13/RES_hh_num_in!Q13)</f>
        <v>0</v>
      </c>
    </row>
    <row r="14" spans="1:17" ht="12" customHeight="1" x14ac:dyDescent="0.25">
      <c r="A14" s="99" t="s">
        <v>117</v>
      </c>
      <c r="B14" s="98"/>
      <c r="C14" s="98">
        <f>IF(RES_hh_emi_in!C14=0,0,1000000*RES_hh_emi_in!C14/RES_hh_num_in!C14)</f>
        <v>0</v>
      </c>
      <c r="D14" s="98">
        <f>IF(RES_hh_emi_in!D14=0,0,1000000*RES_hh_emi_in!D14/RES_hh_num_in!D14)</f>
        <v>0</v>
      </c>
      <c r="E14" s="98">
        <f>IF(RES_hh_emi_in!E14=0,0,1000000*RES_hh_emi_in!E14/RES_hh_num_in!E14)</f>
        <v>0</v>
      </c>
      <c r="F14" s="98">
        <f>IF(RES_hh_emi_in!F14=0,0,1000000*RES_hh_emi_in!F14/RES_hh_num_in!F14)</f>
        <v>0</v>
      </c>
      <c r="G14" s="98">
        <f>IF(RES_hh_emi_in!G14=0,0,1000000*RES_hh_emi_in!G14/RES_hh_num_in!G14)</f>
        <v>0</v>
      </c>
      <c r="H14" s="98">
        <f>IF(RES_hh_emi_in!H14=0,0,1000000*RES_hh_emi_in!H14/RES_hh_num_in!H14)</f>
        <v>0</v>
      </c>
      <c r="I14" s="98">
        <f>IF(RES_hh_emi_in!I14=0,0,1000000*RES_hh_emi_in!I14/RES_hh_num_in!I14)</f>
        <v>0</v>
      </c>
      <c r="J14" s="98">
        <f>IF(RES_hh_emi_in!J14=0,0,1000000*RES_hh_emi_in!J14/RES_hh_num_in!J14)</f>
        <v>0</v>
      </c>
      <c r="K14" s="98">
        <f>IF(RES_hh_emi_in!K14=0,0,1000000*RES_hh_emi_in!K14/RES_hh_num_in!K14)</f>
        <v>0</v>
      </c>
      <c r="L14" s="98">
        <f>IF(RES_hh_emi_in!L14=0,0,1000000*RES_hh_emi_in!L14/RES_hh_num_in!L14)</f>
        <v>0</v>
      </c>
      <c r="M14" s="98">
        <f>IF(RES_hh_emi_in!M14=0,0,1000000*RES_hh_emi_in!M14/RES_hh_num_in!M14)</f>
        <v>0</v>
      </c>
      <c r="N14" s="98">
        <f>IF(RES_hh_emi_in!N14=0,0,1000000*RES_hh_emi_in!N14/RES_hh_num_in!N14)</f>
        <v>0</v>
      </c>
      <c r="O14" s="98">
        <f>IF(RES_hh_emi_in!O14=0,0,1000000*RES_hh_emi_in!O14/RES_hh_num_in!O14)</f>
        <v>0</v>
      </c>
      <c r="P14" s="98">
        <f>IF(RES_hh_emi_in!P14=0,0,1000000*RES_hh_emi_in!P14/RES_hh_num_in!P14)</f>
        <v>0</v>
      </c>
      <c r="Q14" s="98">
        <f>IF(RES_hh_emi_in!Q14=0,0,1000000*RES_hh_emi_in!Q14/RES_hh_num_in!Q14)</f>
        <v>0</v>
      </c>
    </row>
    <row r="15" spans="1:17" ht="12.95" customHeight="1" x14ac:dyDescent="0.25">
      <c r="A15" s="89" t="s">
        <v>112</v>
      </c>
      <c r="B15" s="96"/>
      <c r="C15" s="96">
        <f t="shared" ref="C15:Q15" si="0">C16</f>
        <v>0</v>
      </c>
      <c r="D15" s="96">
        <f t="shared" si="0"/>
        <v>0</v>
      </c>
      <c r="E15" s="96">
        <f t="shared" si="0"/>
        <v>0</v>
      </c>
      <c r="F15" s="96">
        <f t="shared" si="0"/>
        <v>0</v>
      </c>
      <c r="G15" s="96">
        <f t="shared" si="0"/>
        <v>0</v>
      </c>
      <c r="H15" s="96">
        <f t="shared" si="0"/>
        <v>0</v>
      </c>
      <c r="I15" s="96">
        <f t="shared" si="0"/>
        <v>0</v>
      </c>
      <c r="J15" s="96">
        <f t="shared" si="0"/>
        <v>0</v>
      </c>
      <c r="K15" s="96">
        <f t="shared" si="0"/>
        <v>0</v>
      </c>
      <c r="L15" s="96">
        <f t="shared" si="0"/>
        <v>0</v>
      </c>
      <c r="M15" s="96">
        <f t="shared" si="0"/>
        <v>0</v>
      </c>
      <c r="N15" s="96">
        <f t="shared" si="0"/>
        <v>0</v>
      </c>
      <c r="O15" s="96">
        <f t="shared" si="0"/>
        <v>0</v>
      </c>
      <c r="P15" s="96">
        <f t="shared" si="0"/>
        <v>0</v>
      </c>
      <c r="Q15" s="96">
        <f t="shared" si="0"/>
        <v>0</v>
      </c>
    </row>
    <row r="16" spans="1:17" ht="12" customHeight="1" x14ac:dyDescent="0.25">
      <c r="A16" s="87" t="s">
        <v>111</v>
      </c>
      <c r="B16" s="97"/>
      <c r="C16" s="97">
        <f>IF(RES_hh_emi_in!C16=0,0,1000000*RES_hh_emi_in!C16/RES_hh_num_in!C$3)</f>
        <v>0</v>
      </c>
      <c r="D16" s="97">
        <f>IF(RES_hh_emi_in!D16=0,0,1000000*RES_hh_emi_in!D16/RES_hh_num_in!D$3)</f>
        <v>0</v>
      </c>
      <c r="E16" s="97">
        <f>IF(RES_hh_emi_in!E16=0,0,1000000*RES_hh_emi_in!E16/RES_hh_num_in!E$3)</f>
        <v>0</v>
      </c>
      <c r="F16" s="97">
        <f>IF(RES_hh_emi_in!F16=0,0,1000000*RES_hh_emi_in!F16/RES_hh_num_in!F$3)</f>
        <v>0</v>
      </c>
      <c r="G16" s="97">
        <f>IF(RES_hh_emi_in!G16=0,0,1000000*RES_hh_emi_in!G16/RES_hh_num_in!G$3)</f>
        <v>0</v>
      </c>
      <c r="H16" s="97">
        <f>IF(RES_hh_emi_in!H16=0,0,1000000*RES_hh_emi_in!H16/RES_hh_num_in!H$3)</f>
        <v>0</v>
      </c>
      <c r="I16" s="97">
        <f>IF(RES_hh_emi_in!I16=0,0,1000000*RES_hh_emi_in!I16/RES_hh_num_in!I$3)</f>
        <v>0</v>
      </c>
      <c r="J16" s="97">
        <f>IF(RES_hh_emi_in!J16=0,0,1000000*RES_hh_emi_in!J16/RES_hh_num_in!J$3)</f>
        <v>0</v>
      </c>
      <c r="K16" s="97">
        <f>IF(RES_hh_emi_in!K16=0,0,1000000*RES_hh_emi_in!K16/RES_hh_num_in!K$3)</f>
        <v>0</v>
      </c>
      <c r="L16" s="97">
        <f>IF(RES_hh_emi_in!L16=0,0,1000000*RES_hh_emi_in!L16/RES_hh_num_in!L$3)</f>
        <v>0</v>
      </c>
      <c r="M16" s="97">
        <f>IF(RES_hh_emi_in!M16=0,0,1000000*RES_hh_emi_in!M16/RES_hh_num_in!M$3)</f>
        <v>0</v>
      </c>
      <c r="N16" s="97">
        <f>IF(RES_hh_emi_in!N16=0,0,1000000*RES_hh_emi_in!N16/RES_hh_num_in!N$3)</f>
        <v>0</v>
      </c>
      <c r="O16" s="97">
        <f>IF(RES_hh_emi_in!O16=0,0,1000000*RES_hh_emi_in!O16/RES_hh_num_in!O$3)</f>
        <v>0</v>
      </c>
      <c r="P16" s="97">
        <f>IF(RES_hh_emi_in!P16=0,0,1000000*RES_hh_emi_in!P16/RES_hh_num_in!P$3)</f>
        <v>0</v>
      </c>
      <c r="Q16" s="97">
        <f>IF(RES_hh_emi_in!Q16=0,0,1000000*RES_hh_emi_in!Q16/RES_hh_num_in!Q$3)</f>
        <v>0</v>
      </c>
    </row>
    <row r="17" spans="1:17" ht="12.95" customHeight="1" x14ac:dyDescent="0.25">
      <c r="A17" s="89" t="s">
        <v>63</v>
      </c>
      <c r="B17" s="96"/>
      <c r="C17" s="96">
        <f>IF(RES_hh_emi_in!C17=0,0,1000000*RES_hh_emi_in!C17/RES_hh_num_in!C17)</f>
        <v>229.67538669534747</v>
      </c>
      <c r="D17" s="96">
        <f>IF(RES_hh_emi_in!D17=0,0,1000000*RES_hh_emi_in!D17/RES_hh_num_in!D17)</f>
        <v>243.62183453346901</v>
      </c>
      <c r="E17" s="96">
        <f>IF(RES_hh_emi_in!E17=0,0,1000000*RES_hh_emi_in!E17/RES_hh_num_in!E17)</f>
        <v>173.29772466156831</v>
      </c>
      <c r="F17" s="96">
        <f>IF(RES_hh_emi_in!F17=0,0,1000000*RES_hh_emi_in!F17/RES_hh_num_in!F17)</f>
        <v>299.57372453775946</v>
      </c>
      <c r="G17" s="96">
        <f>IF(RES_hh_emi_in!G17=0,0,1000000*RES_hh_emi_in!G17/RES_hh_num_in!G17)</f>
        <v>189.81582026175354</v>
      </c>
      <c r="H17" s="96">
        <f>IF(RES_hh_emi_in!H17=0,0,1000000*RES_hh_emi_in!H17/RES_hh_num_in!H17)</f>
        <v>218.23610180831145</v>
      </c>
      <c r="I17" s="96">
        <f>IF(RES_hh_emi_in!I17=0,0,1000000*RES_hh_emi_in!I17/RES_hh_num_in!I17)</f>
        <v>99.564301678534008</v>
      </c>
      <c r="J17" s="96">
        <f>IF(RES_hh_emi_in!J17=0,0,1000000*RES_hh_emi_in!J17/RES_hh_num_in!J17)</f>
        <v>185.50292247604705</v>
      </c>
      <c r="K17" s="96">
        <f>IF(RES_hh_emi_in!K17=0,0,1000000*RES_hh_emi_in!K17/RES_hh_num_in!K17)</f>
        <v>214.0659224511862</v>
      </c>
      <c r="L17" s="96">
        <f>IF(RES_hh_emi_in!L17=0,0,1000000*RES_hh_emi_in!L17/RES_hh_num_in!L17)</f>
        <v>90.886777407054907</v>
      </c>
      <c r="M17" s="96">
        <f>IF(RES_hh_emi_in!M17=0,0,1000000*RES_hh_emi_in!M17/RES_hh_num_in!M17)</f>
        <v>189.9974575321599</v>
      </c>
      <c r="N17" s="96">
        <f>IF(RES_hh_emi_in!N17=0,0,1000000*RES_hh_emi_in!N17/RES_hh_num_in!N17)</f>
        <v>243.8573918525156</v>
      </c>
      <c r="O17" s="96">
        <f>IF(RES_hh_emi_in!O17=0,0,1000000*RES_hh_emi_in!O17/RES_hh_num_in!O17)</f>
        <v>150.46400845273666</v>
      </c>
      <c r="P17" s="96">
        <f>IF(RES_hh_emi_in!P17=0,0,1000000*RES_hh_emi_in!P17/RES_hh_num_in!P17)</f>
        <v>103.47832517794664</v>
      </c>
      <c r="Q17" s="96">
        <f>IF(RES_hh_emi_in!Q17=0,0,1000000*RES_hh_emi_in!Q17/RES_hh_num_in!Q17)</f>
        <v>147.37942996216958</v>
      </c>
    </row>
    <row r="18" spans="1:17" ht="12" customHeight="1" x14ac:dyDescent="0.25">
      <c r="A18" s="87" t="s">
        <v>58</v>
      </c>
      <c r="B18" s="95"/>
      <c r="C18" s="95">
        <f>IF(RES_hh_emi_in!C18=0,0,1000000*RES_hh_emi_in!C18/RES_hh_num_in!C18)</f>
        <v>0</v>
      </c>
      <c r="D18" s="95">
        <f>IF(RES_hh_emi_in!D18=0,0,1000000*RES_hh_emi_in!D18/RES_hh_num_in!D18)</f>
        <v>0</v>
      </c>
      <c r="E18" s="95">
        <f>IF(RES_hh_emi_in!E18=0,0,1000000*RES_hh_emi_in!E18/RES_hh_num_in!E18)</f>
        <v>1140.4006483417361</v>
      </c>
      <c r="F18" s="95">
        <f>IF(RES_hh_emi_in!F18=0,0,1000000*RES_hh_emi_in!F18/RES_hh_num_in!F18)</f>
        <v>1137.7597177710343</v>
      </c>
      <c r="G18" s="95">
        <f>IF(RES_hh_emi_in!G18=0,0,1000000*RES_hh_emi_in!G18/RES_hh_num_in!G18)</f>
        <v>1122.8554030676046</v>
      </c>
      <c r="H18" s="95">
        <f>IF(RES_hh_emi_in!H18=0,0,1000000*RES_hh_emi_in!H18/RES_hh_num_in!H18)</f>
        <v>1105.4298848309252</v>
      </c>
      <c r="I18" s="95">
        <f>IF(RES_hh_emi_in!I18=0,0,1000000*RES_hh_emi_in!I18/RES_hh_num_in!I18)</f>
        <v>1097.0537585795014</v>
      </c>
      <c r="J18" s="95">
        <f>IF(RES_hh_emi_in!J18=0,0,1000000*RES_hh_emi_in!J18/RES_hh_num_in!J18)</f>
        <v>1087.0080702548912</v>
      </c>
      <c r="K18" s="95">
        <f>IF(RES_hh_emi_in!K18=0,0,1000000*RES_hh_emi_in!K18/RES_hh_num_in!K18)</f>
        <v>0</v>
      </c>
      <c r="L18" s="95">
        <f>IF(RES_hh_emi_in!L18=0,0,1000000*RES_hh_emi_in!L18/RES_hh_num_in!L18)</f>
        <v>1182.9008120948888</v>
      </c>
      <c r="M18" s="95">
        <f>IF(RES_hh_emi_in!M18=0,0,1000000*RES_hh_emi_in!M18/RES_hh_num_in!M18)</f>
        <v>0</v>
      </c>
      <c r="N18" s="95">
        <f>IF(RES_hh_emi_in!N18=0,0,1000000*RES_hh_emi_in!N18/RES_hh_num_in!N18)</f>
        <v>0</v>
      </c>
      <c r="O18" s="95">
        <f>IF(RES_hh_emi_in!O18=0,0,1000000*RES_hh_emi_in!O18/RES_hh_num_in!O18)</f>
        <v>0</v>
      </c>
      <c r="P18" s="95">
        <f>IF(RES_hh_emi_in!P18=0,0,1000000*RES_hh_emi_in!P18/RES_hh_num_in!P18)</f>
        <v>0</v>
      </c>
      <c r="Q18" s="95">
        <f>IF(RES_hh_emi_in!Q18=0,0,1000000*RES_hh_emi_in!Q18/RES_hh_num_in!Q18)</f>
        <v>0</v>
      </c>
    </row>
    <row r="19" spans="1:17" s="28" customFormat="1" ht="12" customHeight="1" x14ac:dyDescent="0.25">
      <c r="A19" s="87" t="s">
        <v>84</v>
      </c>
      <c r="B19" s="95"/>
      <c r="C19" s="95">
        <f>IF(RES_hh_emi_in!C19=0,0,1000000*RES_hh_emi_in!C19/RES_hh_num_in!C19)</f>
        <v>547.67148694290802</v>
      </c>
      <c r="D19" s="95">
        <f>IF(RES_hh_emi_in!D19=0,0,1000000*RES_hh_emi_in!D19/RES_hh_num_in!D19)</f>
        <v>537.97229374387132</v>
      </c>
      <c r="E19" s="95">
        <f>IF(RES_hh_emi_in!E19=0,0,1000000*RES_hh_emi_in!E19/RES_hh_num_in!E19)</f>
        <v>535.18254303375647</v>
      </c>
      <c r="F19" s="95">
        <f>IF(RES_hh_emi_in!F19=0,0,1000000*RES_hh_emi_in!F19/RES_hh_num_in!F19)</f>
        <v>535.71854736885552</v>
      </c>
      <c r="G19" s="95">
        <f>IF(RES_hh_emi_in!G19=0,0,1000000*RES_hh_emi_in!G19/RES_hh_num_in!G19)</f>
        <v>528.25314804401319</v>
      </c>
      <c r="H19" s="95">
        <f>IF(RES_hh_emi_in!H19=0,0,1000000*RES_hh_emi_in!H19/RES_hh_num_in!H19)</f>
        <v>516.05916278933091</v>
      </c>
      <c r="I19" s="95">
        <f>IF(RES_hh_emi_in!I19=0,0,1000000*RES_hh_emi_in!I19/RES_hh_num_in!I19)</f>
        <v>513.70013791462975</v>
      </c>
      <c r="J19" s="95">
        <f>IF(RES_hh_emi_in!J19=0,0,1000000*RES_hh_emi_in!J19/RES_hh_num_in!J19)</f>
        <v>496.72433271321751</v>
      </c>
      <c r="K19" s="95">
        <f>IF(RES_hh_emi_in!K19=0,0,1000000*RES_hh_emi_in!K19/RES_hh_num_in!K19)</f>
        <v>495.77944454795403</v>
      </c>
      <c r="L19" s="95">
        <f>IF(RES_hh_emi_in!L19=0,0,1000000*RES_hh_emi_in!L19/RES_hh_num_in!L19)</f>
        <v>499.30795922480962</v>
      </c>
      <c r="M19" s="95">
        <f>IF(RES_hh_emi_in!M19=0,0,1000000*RES_hh_emi_in!M19/RES_hh_num_in!M19)</f>
        <v>0</v>
      </c>
      <c r="N19" s="95">
        <f>IF(RES_hh_emi_in!N19=0,0,1000000*RES_hh_emi_in!N19/RES_hh_num_in!N19)</f>
        <v>0</v>
      </c>
      <c r="O19" s="95">
        <f>IF(RES_hh_emi_in!O19=0,0,1000000*RES_hh_emi_in!O19/RES_hh_num_in!O19)</f>
        <v>528.33335268740802</v>
      </c>
      <c r="P19" s="95">
        <f>IF(RES_hh_emi_in!P19=0,0,1000000*RES_hh_emi_in!P19/RES_hh_num_in!P19)</f>
        <v>0</v>
      </c>
      <c r="Q19" s="95">
        <f>IF(RES_hh_emi_in!Q19=0,0,1000000*RES_hh_emi_in!Q19/RES_hh_num_in!Q19)</f>
        <v>0</v>
      </c>
    </row>
    <row r="20" spans="1:17" ht="12" customHeight="1" x14ac:dyDescent="0.25">
      <c r="A20" s="87" t="s">
        <v>110</v>
      </c>
      <c r="B20" s="95"/>
      <c r="C20" s="95">
        <f>IF(RES_hh_emi_in!C20=0,0,1000000*RES_hh_emi_in!C20/RES_hh_num_in!C20)</f>
        <v>687.88466430209621</v>
      </c>
      <c r="D20" s="95">
        <f>IF(RES_hh_emi_in!D20=0,0,1000000*RES_hh_emi_in!D20/RES_hh_num_in!D20)</f>
        <v>639.02437410618643</v>
      </c>
      <c r="E20" s="95">
        <f>IF(RES_hh_emi_in!E20=0,0,1000000*RES_hh_emi_in!E20/RES_hh_num_in!E20)</f>
        <v>664.86272487263159</v>
      </c>
      <c r="F20" s="95">
        <f>IF(RES_hh_emi_in!F20=0,0,1000000*RES_hh_emi_in!F20/RES_hh_num_in!F20)</f>
        <v>635.71373570376466</v>
      </c>
      <c r="G20" s="95">
        <f>IF(RES_hh_emi_in!G20=0,0,1000000*RES_hh_emi_in!G20/RES_hh_num_in!G20)</f>
        <v>638.77508562349044</v>
      </c>
      <c r="H20" s="95">
        <f>IF(RES_hh_emi_in!H20=0,0,1000000*RES_hh_emi_in!H20/RES_hh_num_in!H20)</f>
        <v>547.11148589880543</v>
      </c>
      <c r="I20" s="95">
        <f>IF(RES_hh_emi_in!I20=0,0,1000000*RES_hh_emi_in!I20/RES_hh_num_in!I20)</f>
        <v>527.51816727947028</v>
      </c>
      <c r="J20" s="95">
        <f>IF(RES_hh_emi_in!J20=0,0,1000000*RES_hh_emi_in!J20/RES_hh_num_in!J20)</f>
        <v>600.66490075286083</v>
      </c>
      <c r="K20" s="95">
        <f>IF(RES_hh_emi_in!K20=0,0,1000000*RES_hh_emi_in!K20/RES_hh_num_in!K20)</f>
        <v>593.26654914911308</v>
      </c>
      <c r="L20" s="95">
        <f>IF(RES_hh_emi_in!L20=0,0,1000000*RES_hh_emi_in!L20/RES_hh_num_in!L20)</f>
        <v>565.02295414818559</v>
      </c>
      <c r="M20" s="95">
        <f>IF(RES_hh_emi_in!M20=0,0,1000000*RES_hh_emi_in!M20/RES_hh_num_in!M20)</f>
        <v>502.09906303720925</v>
      </c>
      <c r="N20" s="95">
        <f>IF(RES_hh_emi_in!N20=0,0,1000000*RES_hh_emi_in!N20/RES_hh_num_in!N20)</f>
        <v>622.78876659514174</v>
      </c>
      <c r="O20" s="95">
        <f>IF(RES_hh_emi_in!O20=0,0,1000000*RES_hh_emi_in!O20/RES_hh_num_in!O20)</f>
        <v>623.25458882911914</v>
      </c>
      <c r="P20" s="95">
        <f>IF(RES_hh_emi_in!P20=0,0,1000000*RES_hh_emi_in!P20/RES_hh_num_in!P20)</f>
        <v>582.25825458200939</v>
      </c>
      <c r="Q20" s="95">
        <f>IF(RES_hh_emi_in!Q20=0,0,1000000*RES_hh_emi_in!Q20/RES_hh_num_in!Q20)</f>
        <v>601.19728077135596</v>
      </c>
    </row>
    <row r="21" spans="1:17" ht="12" customHeight="1" x14ac:dyDescent="0.25">
      <c r="A21" s="87" t="s">
        <v>109</v>
      </c>
      <c r="B21" s="95"/>
      <c r="C21" s="95">
        <f>IF(RES_hh_emi_in!C21=0,0,1000000*RES_hh_emi_in!C21/RES_hh_num_in!C21)</f>
        <v>473.32141765016326</v>
      </c>
      <c r="D21" s="95">
        <f>IF(RES_hh_emi_in!D21=0,0,1000000*RES_hh_emi_in!D21/RES_hh_num_in!D21)</f>
        <v>471.77875125544733</v>
      </c>
      <c r="E21" s="95">
        <f>IF(RES_hh_emi_in!E21=0,0,1000000*RES_hh_emi_in!E21/RES_hh_num_in!E21)</f>
        <v>459.0624695466197</v>
      </c>
      <c r="F21" s="95">
        <f>IF(RES_hh_emi_in!F21=0,0,1000000*RES_hh_emi_in!F21/RES_hh_num_in!F21)</f>
        <v>461.02884703322502</v>
      </c>
      <c r="G21" s="95">
        <f>IF(RES_hh_emi_in!G21=0,0,1000000*RES_hh_emi_in!G21/RES_hh_num_in!G21)</f>
        <v>456.2516492679672</v>
      </c>
      <c r="H21" s="95">
        <f>IF(RES_hh_emi_in!H21=0,0,1000000*RES_hh_emi_in!H21/RES_hh_num_in!H21)</f>
        <v>428.80576132620348</v>
      </c>
      <c r="I21" s="95">
        <f>IF(RES_hh_emi_in!I21=0,0,1000000*RES_hh_emi_in!I21/RES_hh_num_in!I21)</f>
        <v>363.50438116282584</v>
      </c>
      <c r="J21" s="95">
        <f>IF(RES_hh_emi_in!J21=0,0,1000000*RES_hh_emi_in!J21/RES_hh_num_in!J21)</f>
        <v>396.19378424509733</v>
      </c>
      <c r="K21" s="95">
        <f>IF(RES_hh_emi_in!K21=0,0,1000000*RES_hh_emi_in!K21/RES_hh_num_in!K21)</f>
        <v>411.51053717942921</v>
      </c>
      <c r="L21" s="95">
        <f>IF(RES_hh_emi_in!L21=0,0,1000000*RES_hh_emi_in!L21/RES_hh_num_in!L21)</f>
        <v>0</v>
      </c>
      <c r="M21" s="95">
        <f>IF(RES_hh_emi_in!M21=0,0,1000000*RES_hh_emi_in!M21/RES_hh_num_in!M21)</f>
        <v>316.57049972704067</v>
      </c>
      <c r="N21" s="95">
        <f>IF(RES_hh_emi_in!N21=0,0,1000000*RES_hh_emi_in!N21/RES_hh_num_in!N21)</f>
        <v>442.81809943299896</v>
      </c>
      <c r="O21" s="95">
        <f>IF(RES_hh_emi_in!O21=0,0,1000000*RES_hh_emi_in!O21/RES_hh_num_in!O21)</f>
        <v>449.95524091944583</v>
      </c>
      <c r="P21" s="95">
        <f>IF(RES_hh_emi_in!P21=0,0,1000000*RES_hh_emi_in!P21/RES_hh_num_in!P21)</f>
        <v>0</v>
      </c>
      <c r="Q21" s="95">
        <f>IF(RES_hh_emi_in!Q21=0,0,1000000*RES_hh_emi_in!Q21/RES_hh_num_in!Q21)</f>
        <v>420.88161680824879</v>
      </c>
    </row>
    <row r="22" spans="1:17" ht="12" customHeight="1" x14ac:dyDescent="0.25">
      <c r="A22" s="87" t="s">
        <v>55</v>
      </c>
      <c r="B22" s="95"/>
      <c r="C22" s="95">
        <f>IF(RES_hh_emi_in!C22=0,0,1000000*RES_hh_emi_in!C22/RES_hh_num_in!C22)</f>
        <v>0</v>
      </c>
      <c r="D22" s="95">
        <f>IF(RES_hh_emi_in!D22=0,0,1000000*RES_hh_emi_in!D22/RES_hh_num_in!D22)</f>
        <v>0</v>
      </c>
      <c r="E22" s="95">
        <f>IF(RES_hh_emi_in!E22=0,0,1000000*RES_hh_emi_in!E22/RES_hh_num_in!E22)</f>
        <v>0</v>
      </c>
      <c r="F22" s="95">
        <f>IF(RES_hh_emi_in!F22=0,0,1000000*RES_hh_emi_in!F22/RES_hh_num_in!F22)</f>
        <v>0</v>
      </c>
      <c r="G22" s="95">
        <f>IF(RES_hh_emi_in!G22=0,0,1000000*RES_hh_emi_in!G22/RES_hh_num_in!G22)</f>
        <v>0</v>
      </c>
      <c r="H22" s="95">
        <f>IF(RES_hh_emi_in!H22=0,0,1000000*RES_hh_emi_in!H22/RES_hh_num_in!H22)</f>
        <v>0</v>
      </c>
      <c r="I22" s="95">
        <f>IF(RES_hh_emi_in!I22=0,0,1000000*RES_hh_emi_in!I22/RES_hh_num_in!I22)</f>
        <v>0</v>
      </c>
      <c r="J22" s="95">
        <f>IF(RES_hh_emi_in!J22=0,0,1000000*RES_hh_emi_in!J22/RES_hh_num_in!J22)</f>
        <v>0</v>
      </c>
      <c r="K22" s="95">
        <f>IF(RES_hh_emi_in!K22=0,0,1000000*RES_hh_emi_in!K22/RES_hh_num_in!K22)</f>
        <v>0</v>
      </c>
      <c r="L22" s="95">
        <f>IF(RES_hh_emi_in!L22=0,0,1000000*RES_hh_emi_in!L22/RES_hh_num_in!L22)</f>
        <v>0</v>
      </c>
      <c r="M22" s="95">
        <f>IF(RES_hh_emi_in!M22=0,0,1000000*RES_hh_emi_in!M22/RES_hh_num_in!M22)</f>
        <v>0</v>
      </c>
      <c r="N22" s="95">
        <f>IF(RES_hh_emi_in!N22=0,0,1000000*RES_hh_emi_in!N22/RES_hh_num_in!N22)</f>
        <v>0</v>
      </c>
      <c r="O22" s="95">
        <f>IF(RES_hh_emi_in!O22=0,0,1000000*RES_hh_emi_in!O22/RES_hh_num_in!O22)</f>
        <v>0</v>
      </c>
      <c r="P22" s="95">
        <f>IF(RES_hh_emi_in!P22=0,0,1000000*RES_hh_emi_in!P22/RES_hh_num_in!P22)</f>
        <v>0</v>
      </c>
      <c r="Q22" s="95">
        <f>IF(RES_hh_emi_in!Q22=0,0,1000000*RES_hh_emi_in!Q22/RES_hh_num_in!Q22)</f>
        <v>0</v>
      </c>
    </row>
    <row r="23" spans="1:17" ht="12" customHeight="1" x14ac:dyDescent="0.25">
      <c r="A23" s="87" t="s">
        <v>79</v>
      </c>
      <c r="B23" s="95"/>
      <c r="C23" s="95">
        <f>IF(RES_hh_emi_in!C23=0,0,1000000*RES_hh_emi_in!C23/RES_hh_num_in!C23)</f>
        <v>0</v>
      </c>
      <c r="D23" s="95">
        <f>IF(RES_hh_emi_in!D23=0,0,1000000*RES_hh_emi_in!D23/RES_hh_num_in!D23)</f>
        <v>0</v>
      </c>
      <c r="E23" s="95">
        <f>IF(RES_hh_emi_in!E23=0,0,1000000*RES_hh_emi_in!E23/RES_hh_num_in!E23)</f>
        <v>0</v>
      </c>
      <c r="F23" s="95">
        <f>IF(RES_hh_emi_in!F23=0,0,1000000*RES_hh_emi_in!F23/RES_hh_num_in!F23)</f>
        <v>0</v>
      </c>
      <c r="G23" s="95">
        <f>IF(RES_hh_emi_in!G23=0,0,1000000*RES_hh_emi_in!G23/RES_hh_num_in!G23)</f>
        <v>0</v>
      </c>
      <c r="H23" s="95">
        <f>IF(RES_hh_emi_in!H23=0,0,1000000*RES_hh_emi_in!H23/RES_hh_num_in!H23)</f>
        <v>0</v>
      </c>
      <c r="I23" s="95">
        <f>IF(RES_hh_emi_in!I23=0,0,1000000*RES_hh_emi_in!I23/RES_hh_num_in!I23)</f>
        <v>0</v>
      </c>
      <c r="J23" s="95">
        <f>IF(RES_hh_emi_in!J23=0,0,1000000*RES_hh_emi_in!J23/RES_hh_num_in!J23)</f>
        <v>0</v>
      </c>
      <c r="K23" s="95">
        <f>IF(RES_hh_emi_in!K23=0,0,1000000*RES_hh_emi_in!K23/RES_hh_num_in!K23)</f>
        <v>0</v>
      </c>
      <c r="L23" s="95">
        <f>IF(RES_hh_emi_in!L23=0,0,1000000*RES_hh_emi_in!L23/RES_hh_num_in!L23)</f>
        <v>0</v>
      </c>
      <c r="M23" s="95">
        <f>IF(RES_hh_emi_in!M23=0,0,1000000*RES_hh_emi_in!M23/RES_hh_num_in!M23)</f>
        <v>0</v>
      </c>
      <c r="N23" s="95">
        <f>IF(RES_hh_emi_in!N23=0,0,1000000*RES_hh_emi_in!N23/RES_hh_num_in!N23)</f>
        <v>0</v>
      </c>
      <c r="O23" s="95">
        <f>IF(RES_hh_emi_in!O23=0,0,1000000*RES_hh_emi_in!O23/RES_hh_num_in!O23)</f>
        <v>0</v>
      </c>
      <c r="P23" s="95">
        <f>IF(RES_hh_emi_in!P23=0,0,1000000*RES_hh_emi_in!P23/RES_hh_num_in!P23)</f>
        <v>0</v>
      </c>
      <c r="Q23" s="95">
        <f>IF(RES_hh_emi_in!Q23=0,0,1000000*RES_hh_emi_in!Q23/RES_hh_num_in!Q23)</f>
        <v>0</v>
      </c>
    </row>
    <row r="24" spans="1:17" ht="12" customHeight="1" x14ac:dyDescent="0.25">
      <c r="A24" s="87" t="s">
        <v>61</v>
      </c>
      <c r="B24" s="95"/>
      <c r="C24" s="95">
        <f>IF(RES_hh_emi_in!C24=0,0,1000000*RES_hh_emi_in!C24/RES_hh_num_in!C24)</f>
        <v>0</v>
      </c>
      <c r="D24" s="95">
        <f>IF(RES_hh_emi_in!D24=0,0,1000000*RES_hh_emi_in!D24/RES_hh_num_in!D24)</f>
        <v>0</v>
      </c>
      <c r="E24" s="95">
        <f>IF(RES_hh_emi_in!E24=0,0,1000000*RES_hh_emi_in!E24/RES_hh_num_in!E24)</f>
        <v>0</v>
      </c>
      <c r="F24" s="95">
        <f>IF(RES_hh_emi_in!F24=0,0,1000000*RES_hh_emi_in!F24/RES_hh_num_in!F24)</f>
        <v>0</v>
      </c>
      <c r="G24" s="95">
        <f>IF(RES_hh_emi_in!G24=0,0,1000000*RES_hh_emi_in!G24/RES_hh_num_in!G24)</f>
        <v>0</v>
      </c>
      <c r="H24" s="95">
        <f>IF(RES_hh_emi_in!H24=0,0,1000000*RES_hh_emi_in!H24/RES_hh_num_in!H24)</f>
        <v>0</v>
      </c>
      <c r="I24" s="95">
        <f>IF(RES_hh_emi_in!I24=0,0,1000000*RES_hh_emi_in!I24/RES_hh_num_in!I24)</f>
        <v>0</v>
      </c>
      <c r="J24" s="95">
        <f>IF(RES_hh_emi_in!J24=0,0,1000000*RES_hh_emi_in!J24/RES_hh_num_in!J24)</f>
        <v>0</v>
      </c>
      <c r="K24" s="95">
        <f>IF(RES_hh_emi_in!K24=0,0,1000000*RES_hh_emi_in!K24/RES_hh_num_in!K24)</f>
        <v>0</v>
      </c>
      <c r="L24" s="95">
        <f>IF(RES_hh_emi_in!L24=0,0,1000000*RES_hh_emi_in!L24/RES_hh_num_in!L24)</f>
        <v>0</v>
      </c>
      <c r="M24" s="95">
        <f>IF(RES_hh_emi_in!M24=0,0,1000000*RES_hh_emi_in!M24/RES_hh_num_in!M24)</f>
        <v>0</v>
      </c>
      <c r="N24" s="95">
        <f>IF(RES_hh_emi_in!N24=0,0,1000000*RES_hh_emi_in!N24/RES_hh_num_in!N24)</f>
        <v>0</v>
      </c>
      <c r="O24" s="95">
        <f>IF(RES_hh_emi_in!O24=0,0,1000000*RES_hh_emi_in!O24/RES_hh_num_in!O24)</f>
        <v>0</v>
      </c>
      <c r="P24" s="95">
        <f>IF(RES_hh_emi_in!P24=0,0,1000000*RES_hh_emi_in!P24/RES_hh_num_in!P24)</f>
        <v>0</v>
      </c>
      <c r="Q24" s="95">
        <f>IF(RES_hh_emi_in!Q24=0,0,1000000*RES_hh_emi_in!Q24/RES_hh_num_in!Q24)</f>
        <v>0</v>
      </c>
    </row>
    <row r="25" spans="1:17" ht="12" customHeight="1" x14ac:dyDescent="0.25">
      <c r="A25" s="51" t="s">
        <v>60</v>
      </c>
      <c r="B25" s="22"/>
      <c r="C25" s="22">
        <f>IF(RES_hh_emi_in!C25=0,0,1000000*RES_hh_emi_in!C25/RES_hh_num_in!C25)</f>
        <v>0</v>
      </c>
      <c r="D25" s="22">
        <f>IF(RES_hh_emi_in!D25=0,0,1000000*RES_hh_emi_in!D25/RES_hh_num_in!D25)</f>
        <v>0</v>
      </c>
      <c r="E25" s="22">
        <f>IF(RES_hh_emi_in!E25=0,0,1000000*RES_hh_emi_in!E25/RES_hh_num_in!E25)</f>
        <v>0</v>
      </c>
      <c r="F25" s="22">
        <f>IF(RES_hh_emi_in!F25=0,0,1000000*RES_hh_emi_in!F25/RES_hh_num_in!F25)</f>
        <v>0</v>
      </c>
      <c r="G25" s="22">
        <f>IF(RES_hh_emi_in!G25=0,0,1000000*RES_hh_emi_in!G25/RES_hh_num_in!G25)</f>
        <v>0</v>
      </c>
      <c r="H25" s="22">
        <f>IF(RES_hh_emi_in!H25=0,0,1000000*RES_hh_emi_in!H25/RES_hh_num_in!H25)</f>
        <v>0</v>
      </c>
      <c r="I25" s="22">
        <f>IF(RES_hh_emi_in!I25=0,0,1000000*RES_hh_emi_in!I25/RES_hh_num_in!I25)</f>
        <v>0</v>
      </c>
      <c r="J25" s="22">
        <f>IF(RES_hh_emi_in!J25=0,0,1000000*RES_hh_emi_in!J25/RES_hh_num_in!J25)</f>
        <v>0</v>
      </c>
      <c r="K25" s="22">
        <f>IF(RES_hh_emi_in!K25=0,0,1000000*RES_hh_emi_in!K25/RES_hh_num_in!K25)</f>
        <v>0</v>
      </c>
      <c r="L25" s="22">
        <f>IF(RES_hh_emi_in!L25=0,0,1000000*RES_hh_emi_in!L25/RES_hh_num_in!L25)</f>
        <v>0</v>
      </c>
      <c r="M25" s="22">
        <f>IF(RES_hh_emi_in!M25=0,0,1000000*RES_hh_emi_in!M25/RES_hh_num_in!M25)</f>
        <v>0</v>
      </c>
      <c r="N25" s="22">
        <f>IF(RES_hh_emi_in!N25=0,0,1000000*RES_hh_emi_in!N25/RES_hh_num_in!N25)</f>
        <v>0</v>
      </c>
      <c r="O25" s="22">
        <f>IF(RES_hh_emi_in!O25=0,0,1000000*RES_hh_emi_in!O25/RES_hh_num_in!O25)</f>
        <v>0</v>
      </c>
      <c r="P25" s="22">
        <f>IF(RES_hh_emi_in!P25=0,0,1000000*RES_hh_emi_in!P25/RES_hh_num_in!P25)</f>
        <v>0</v>
      </c>
      <c r="Q25" s="22">
        <f>IF(RES_hh_emi_in!Q25=0,0,1000000*RES_hh_emi_in!Q25/RES_hh_num_in!Q25)</f>
        <v>0</v>
      </c>
    </row>
    <row r="26" spans="1:17" ht="12" customHeight="1" x14ac:dyDescent="0.25">
      <c r="A26" s="49" t="s">
        <v>59</v>
      </c>
      <c r="B26" s="18"/>
      <c r="C26" s="18">
        <f>IF(RES_hh_emi_in!C26=0,0,1000000*RES_hh_emi_in!C26/RES_hh_num_in!C26)</f>
        <v>0</v>
      </c>
      <c r="D26" s="18">
        <f>IF(RES_hh_emi_in!D26=0,0,1000000*RES_hh_emi_in!D26/RES_hh_num_in!D26)</f>
        <v>0</v>
      </c>
      <c r="E26" s="18">
        <f>IF(RES_hh_emi_in!E26=0,0,1000000*RES_hh_emi_in!E26/RES_hh_num_in!E26)</f>
        <v>0</v>
      </c>
      <c r="F26" s="18">
        <f>IF(RES_hh_emi_in!F26=0,0,1000000*RES_hh_emi_in!F26/RES_hh_num_in!F26)</f>
        <v>0</v>
      </c>
      <c r="G26" s="18">
        <f>IF(RES_hh_emi_in!G26=0,0,1000000*RES_hh_emi_in!G26/RES_hh_num_in!G26)</f>
        <v>0</v>
      </c>
      <c r="H26" s="18">
        <f>IF(RES_hh_emi_in!H26=0,0,1000000*RES_hh_emi_in!H26/RES_hh_num_in!H26)</f>
        <v>0</v>
      </c>
      <c r="I26" s="18">
        <f>IF(RES_hh_emi_in!I26=0,0,1000000*RES_hh_emi_in!I26/RES_hh_num_in!I26)</f>
        <v>0</v>
      </c>
      <c r="J26" s="18">
        <f>IF(RES_hh_emi_in!J26=0,0,1000000*RES_hh_emi_in!J26/RES_hh_num_in!J26)</f>
        <v>0</v>
      </c>
      <c r="K26" s="18">
        <f>IF(RES_hh_emi_in!K26=0,0,1000000*RES_hh_emi_in!K26/RES_hh_num_in!K26)</f>
        <v>0</v>
      </c>
      <c r="L26" s="18">
        <f>IF(RES_hh_emi_in!L26=0,0,1000000*RES_hh_emi_in!L26/RES_hh_num_in!L26)</f>
        <v>0</v>
      </c>
      <c r="M26" s="18">
        <f>IF(RES_hh_emi_in!M26=0,0,1000000*RES_hh_emi_in!M26/RES_hh_num_in!M26)</f>
        <v>0</v>
      </c>
      <c r="N26" s="18">
        <f>IF(RES_hh_emi_in!N26=0,0,1000000*RES_hh_emi_in!N26/RES_hh_num_in!N26)</f>
        <v>0</v>
      </c>
      <c r="O26" s="18">
        <f>IF(RES_hh_emi_in!O26=0,0,1000000*RES_hh_emi_in!O26/RES_hh_num_in!O26)</f>
        <v>0</v>
      </c>
      <c r="P26" s="18">
        <f>IF(RES_hh_emi_in!P26=0,0,1000000*RES_hh_emi_in!P26/RES_hh_num_in!P26)</f>
        <v>0</v>
      </c>
      <c r="Q26" s="18">
        <f>IF(RES_hh_emi_in!Q26=0,0,1000000*RES_hh_emi_in!Q26/RES_hh_num_in!Q26)</f>
        <v>0</v>
      </c>
    </row>
    <row r="27" spans="1:17" ht="12.95" customHeight="1" x14ac:dyDescent="0.25">
      <c r="A27" s="89" t="s">
        <v>62</v>
      </c>
      <c r="B27" s="96"/>
      <c r="C27" s="96">
        <f>IF(RES_hh_emi_in!C27=0,0,1000000*RES_hh_emi_in!C27/RES_hh_num_in!C27)</f>
        <v>77.755360363627446</v>
      </c>
      <c r="D27" s="96">
        <f>IF(RES_hh_emi_in!D27=0,0,1000000*RES_hh_emi_in!D27/RES_hh_num_in!D27)</f>
        <v>112.74094922862761</v>
      </c>
      <c r="E27" s="96">
        <f>IF(RES_hh_emi_in!E27=0,0,1000000*RES_hh_emi_in!E27/RES_hh_num_in!E27)</f>
        <v>78.169026598057613</v>
      </c>
      <c r="F27" s="96">
        <f>IF(RES_hh_emi_in!F27=0,0,1000000*RES_hh_emi_in!F27/RES_hh_num_in!F27)</f>
        <v>145.37187341053013</v>
      </c>
      <c r="G27" s="96">
        <f>IF(RES_hh_emi_in!G27=0,0,1000000*RES_hh_emi_in!G27/RES_hh_num_in!G27)</f>
        <v>106.27446331684253</v>
      </c>
      <c r="H27" s="96">
        <f>IF(RES_hh_emi_in!H27=0,0,1000000*RES_hh_emi_in!H27/RES_hh_num_in!H27)</f>
        <v>128.96060331997353</v>
      </c>
      <c r="I27" s="96">
        <f>IF(RES_hh_emi_in!I27=0,0,1000000*RES_hh_emi_in!I27/RES_hh_num_in!I27)</f>
        <v>49.503663054224859</v>
      </c>
      <c r="J27" s="96">
        <f>IF(RES_hh_emi_in!J27=0,0,1000000*RES_hh_emi_in!J27/RES_hh_num_in!J27)</f>
        <v>109.15774451312652</v>
      </c>
      <c r="K27" s="96">
        <f>IF(RES_hh_emi_in!K27=0,0,1000000*RES_hh_emi_in!K27/RES_hh_num_in!K27)</f>
        <v>115.0805027592838</v>
      </c>
      <c r="L27" s="96">
        <f>IF(RES_hh_emi_in!L27=0,0,1000000*RES_hh_emi_in!L27/RES_hh_num_in!L27)</f>
        <v>2.8498556524632339</v>
      </c>
      <c r="M27" s="96">
        <f>IF(RES_hh_emi_in!M27=0,0,1000000*RES_hh_emi_in!M27/RES_hh_num_in!M27)</f>
        <v>99.040323369457738</v>
      </c>
      <c r="N27" s="96">
        <f>IF(RES_hh_emi_in!N27=0,0,1000000*RES_hh_emi_in!N27/RES_hh_num_in!N27)</f>
        <v>135.76539602093445</v>
      </c>
      <c r="O27" s="96">
        <f>IF(RES_hh_emi_in!O27=0,0,1000000*RES_hh_emi_in!O27/RES_hh_num_in!O27)</f>
        <v>26.929079228183149</v>
      </c>
      <c r="P27" s="96">
        <f>IF(RES_hh_emi_in!P27=0,0,1000000*RES_hh_emi_in!P27/RES_hh_num_in!P27)</f>
        <v>0</v>
      </c>
      <c r="Q27" s="96">
        <f>IF(RES_hh_emi_in!Q27=0,0,1000000*RES_hh_emi_in!Q27/RES_hh_num_in!Q27)</f>
        <v>69.908600734327706</v>
      </c>
    </row>
    <row r="28" spans="1:17" ht="12" customHeight="1" x14ac:dyDescent="0.25">
      <c r="A28" s="87" t="s">
        <v>58</v>
      </c>
      <c r="B28" s="95"/>
      <c r="C28" s="95">
        <f>IF(RES_hh_emi_in!C28=0,0,1000000*RES_hh_emi_in!C28/RES_hh_num_in!C28)</f>
        <v>0</v>
      </c>
      <c r="D28" s="95">
        <f>IF(RES_hh_emi_in!D28=0,0,1000000*RES_hh_emi_in!D28/RES_hh_num_in!D28)</f>
        <v>0</v>
      </c>
      <c r="E28" s="95">
        <f>IF(RES_hh_emi_in!E28=0,0,1000000*RES_hh_emi_in!E28/RES_hh_num_in!E28)</f>
        <v>0</v>
      </c>
      <c r="F28" s="95">
        <f>IF(RES_hh_emi_in!F28=0,0,1000000*RES_hh_emi_in!F28/RES_hh_num_in!F28)</f>
        <v>0</v>
      </c>
      <c r="G28" s="95">
        <f>IF(RES_hh_emi_in!G28=0,0,1000000*RES_hh_emi_in!G28/RES_hh_num_in!G28)</f>
        <v>0</v>
      </c>
      <c r="H28" s="95">
        <f>IF(RES_hh_emi_in!H28=0,0,1000000*RES_hh_emi_in!H28/RES_hh_num_in!H28)</f>
        <v>0</v>
      </c>
      <c r="I28" s="95">
        <f>IF(RES_hh_emi_in!I28=0,0,1000000*RES_hh_emi_in!I28/RES_hh_num_in!I28)</f>
        <v>0</v>
      </c>
      <c r="J28" s="95">
        <f>IF(RES_hh_emi_in!J28=0,0,1000000*RES_hh_emi_in!J28/RES_hh_num_in!J28)</f>
        <v>0</v>
      </c>
      <c r="K28" s="95">
        <f>IF(RES_hh_emi_in!K28=0,0,1000000*RES_hh_emi_in!K28/RES_hh_num_in!K28)</f>
        <v>0</v>
      </c>
      <c r="L28" s="95">
        <f>IF(RES_hh_emi_in!L28=0,0,1000000*RES_hh_emi_in!L28/RES_hh_num_in!L28)</f>
        <v>0</v>
      </c>
      <c r="M28" s="95">
        <f>IF(RES_hh_emi_in!M28=0,0,1000000*RES_hh_emi_in!M28/RES_hh_num_in!M28)</f>
        <v>0</v>
      </c>
      <c r="N28" s="95">
        <f>IF(RES_hh_emi_in!N28=0,0,1000000*RES_hh_emi_in!N28/RES_hh_num_in!N28)</f>
        <v>0</v>
      </c>
      <c r="O28" s="95">
        <f>IF(RES_hh_emi_in!O28=0,0,1000000*RES_hh_emi_in!O28/RES_hh_num_in!O28)</f>
        <v>0</v>
      </c>
      <c r="P28" s="95">
        <f>IF(RES_hh_emi_in!P28=0,0,1000000*RES_hh_emi_in!P28/RES_hh_num_in!P28)</f>
        <v>0</v>
      </c>
      <c r="Q28" s="95">
        <f>IF(RES_hh_emi_in!Q28=0,0,1000000*RES_hh_emi_in!Q28/RES_hh_num_in!Q28)</f>
        <v>0</v>
      </c>
    </row>
    <row r="29" spans="1:17" s="28" customFormat="1" ht="12" customHeight="1" x14ac:dyDescent="0.25">
      <c r="A29" s="87" t="s">
        <v>84</v>
      </c>
      <c r="B29" s="95"/>
      <c r="C29" s="95">
        <f>IF(RES_hh_emi_in!C29=0,0,1000000*RES_hh_emi_in!C29/RES_hh_num_in!C29)</f>
        <v>369.91965175862043</v>
      </c>
      <c r="D29" s="95">
        <f>IF(RES_hh_emi_in!D29=0,0,1000000*RES_hh_emi_in!D29/RES_hh_num_in!D29)</f>
        <v>369.98513966696049</v>
      </c>
      <c r="E29" s="95">
        <f>IF(RES_hh_emi_in!E29=0,0,1000000*RES_hh_emi_in!E29/RES_hh_num_in!E29)</f>
        <v>366.28360002673128</v>
      </c>
      <c r="F29" s="95">
        <f>IF(RES_hh_emi_in!F29=0,0,1000000*RES_hh_emi_in!F29/RES_hh_num_in!F29)</f>
        <v>377.08808142780396</v>
      </c>
      <c r="G29" s="95">
        <f>IF(RES_hh_emi_in!G29=0,0,1000000*RES_hh_emi_in!G29/RES_hh_num_in!G29)</f>
        <v>371.82278623059631</v>
      </c>
      <c r="H29" s="95">
        <f>IF(RES_hh_emi_in!H29=0,0,1000000*RES_hh_emi_in!H29/RES_hh_num_in!H29)</f>
        <v>370.75934875253984</v>
      </c>
      <c r="I29" s="95">
        <f>IF(RES_hh_emi_in!I29=0,0,1000000*RES_hh_emi_in!I29/RES_hh_num_in!I29)</f>
        <v>375.66190117876272</v>
      </c>
      <c r="J29" s="95">
        <f>IF(RES_hh_emi_in!J29=0,0,1000000*RES_hh_emi_in!J29/RES_hh_num_in!J29)</f>
        <v>376.31194697088557</v>
      </c>
      <c r="K29" s="95">
        <f>IF(RES_hh_emi_in!K29=0,0,1000000*RES_hh_emi_in!K29/RES_hh_num_in!K29)</f>
        <v>372.18708589693637</v>
      </c>
      <c r="L29" s="95">
        <f>IF(RES_hh_emi_in!L29=0,0,1000000*RES_hh_emi_in!L29/RES_hh_num_in!L29)</f>
        <v>382.92762771321145</v>
      </c>
      <c r="M29" s="95">
        <f>IF(RES_hh_emi_in!M29=0,0,1000000*RES_hh_emi_in!M29/RES_hh_num_in!M29)</f>
        <v>358.85273202967613</v>
      </c>
      <c r="N29" s="95">
        <f>IF(RES_hh_emi_in!N29=0,0,1000000*RES_hh_emi_in!N29/RES_hh_num_in!N29)</f>
        <v>0</v>
      </c>
      <c r="O29" s="95">
        <f>IF(RES_hh_emi_in!O29=0,0,1000000*RES_hh_emi_in!O29/RES_hh_num_in!O29)</f>
        <v>371.93970538450066</v>
      </c>
      <c r="P29" s="95">
        <f>IF(RES_hh_emi_in!P29=0,0,1000000*RES_hh_emi_in!P29/RES_hh_num_in!P29)</f>
        <v>0</v>
      </c>
      <c r="Q29" s="95">
        <f>IF(RES_hh_emi_in!Q29=0,0,1000000*RES_hh_emi_in!Q29/RES_hh_num_in!Q29)</f>
        <v>365.9907350703678</v>
      </c>
    </row>
    <row r="30" spans="1:17" ht="12" customHeight="1" x14ac:dyDescent="0.25">
      <c r="A30" s="87" t="s">
        <v>109</v>
      </c>
      <c r="B30" s="95"/>
      <c r="C30" s="95">
        <f>IF(RES_hh_emi_in!C30=0,0,1000000*RES_hh_emi_in!C30/RES_hh_num_in!C30)</f>
        <v>300.9631515954577</v>
      </c>
      <c r="D30" s="95">
        <f>IF(RES_hh_emi_in!D30=0,0,1000000*RES_hh_emi_in!D30/RES_hh_num_in!D30)</f>
        <v>302.52246173598854</v>
      </c>
      <c r="E30" s="95">
        <f>IF(RES_hh_emi_in!E30=0,0,1000000*RES_hh_emi_in!E30/RES_hh_num_in!E30)</f>
        <v>303.88042808271138</v>
      </c>
      <c r="F30" s="95">
        <f>IF(RES_hh_emi_in!F30=0,0,1000000*RES_hh_emi_in!F30/RES_hh_num_in!F30)</f>
        <v>303.17203795060789</v>
      </c>
      <c r="G30" s="95">
        <f>IF(RES_hh_emi_in!G30=0,0,1000000*RES_hh_emi_in!G30/RES_hh_num_in!G30)</f>
        <v>303.31968393643984</v>
      </c>
      <c r="H30" s="95">
        <f>IF(RES_hh_emi_in!H30=0,0,1000000*RES_hh_emi_in!H30/RES_hh_num_in!H30)</f>
        <v>303.25722363418629</v>
      </c>
      <c r="I30" s="95">
        <f>IF(RES_hh_emi_in!I30=0,0,1000000*RES_hh_emi_in!I30/RES_hh_num_in!I30)</f>
        <v>302.10310908247874</v>
      </c>
      <c r="J30" s="95">
        <f>IF(RES_hh_emi_in!J30=0,0,1000000*RES_hh_emi_in!J30/RES_hh_num_in!J30)</f>
        <v>302.1806352028965</v>
      </c>
      <c r="K30" s="95">
        <f>IF(RES_hh_emi_in!K30=0,0,1000000*RES_hh_emi_in!K30/RES_hh_num_in!K30)</f>
        <v>305.33839785362801</v>
      </c>
      <c r="L30" s="95">
        <f>IF(RES_hh_emi_in!L30=0,0,1000000*RES_hh_emi_in!L30/RES_hh_num_in!L30)</f>
        <v>0</v>
      </c>
      <c r="M30" s="95">
        <f>IF(RES_hh_emi_in!M30=0,0,1000000*RES_hh_emi_in!M30/RES_hh_num_in!M30)</f>
        <v>291.35215456110285</v>
      </c>
      <c r="N30" s="95">
        <f>IF(RES_hh_emi_in!N30=0,0,1000000*RES_hh_emi_in!N30/RES_hh_num_in!N30)</f>
        <v>302.16658619873544</v>
      </c>
      <c r="O30" s="95">
        <f>IF(RES_hh_emi_in!O30=0,0,1000000*RES_hh_emi_in!O30/RES_hh_num_in!O30)</f>
        <v>302.49640181182662</v>
      </c>
      <c r="P30" s="95">
        <f>IF(RES_hh_emi_in!P30=0,0,1000000*RES_hh_emi_in!P30/RES_hh_num_in!P30)</f>
        <v>0</v>
      </c>
      <c r="Q30" s="95">
        <f>IF(RES_hh_emi_in!Q30=0,0,1000000*RES_hh_emi_in!Q30/RES_hh_num_in!Q30)</f>
        <v>298.3251755244072</v>
      </c>
    </row>
    <row r="31" spans="1:17" ht="12" customHeight="1" x14ac:dyDescent="0.25">
      <c r="A31" s="87" t="s">
        <v>55</v>
      </c>
      <c r="B31" s="95"/>
      <c r="C31" s="95">
        <f>IF(RES_hh_emi_in!C31=0,0,1000000*RES_hh_emi_in!C31/RES_hh_num_in!C31)</f>
        <v>0</v>
      </c>
      <c r="D31" s="95">
        <f>IF(RES_hh_emi_in!D31=0,0,1000000*RES_hh_emi_in!D31/RES_hh_num_in!D31)</f>
        <v>0</v>
      </c>
      <c r="E31" s="95">
        <f>IF(RES_hh_emi_in!E31=0,0,1000000*RES_hh_emi_in!E31/RES_hh_num_in!E31)</f>
        <v>0</v>
      </c>
      <c r="F31" s="95">
        <f>IF(RES_hh_emi_in!F31=0,0,1000000*RES_hh_emi_in!F31/RES_hh_num_in!F31)</f>
        <v>0</v>
      </c>
      <c r="G31" s="95">
        <f>IF(RES_hh_emi_in!G31=0,0,1000000*RES_hh_emi_in!G31/RES_hh_num_in!G31)</f>
        <v>0</v>
      </c>
      <c r="H31" s="95">
        <f>IF(RES_hh_emi_in!H31=0,0,1000000*RES_hh_emi_in!H31/RES_hh_num_in!H31)</f>
        <v>0</v>
      </c>
      <c r="I31" s="95">
        <f>IF(RES_hh_emi_in!I31=0,0,1000000*RES_hh_emi_in!I31/RES_hh_num_in!I31)</f>
        <v>0</v>
      </c>
      <c r="J31" s="95">
        <f>IF(RES_hh_emi_in!J31=0,0,1000000*RES_hh_emi_in!J31/RES_hh_num_in!J31)</f>
        <v>0</v>
      </c>
      <c r="K31" s="95">
        <f>IF(RES_hh_emi_in!K31=0,0,1000000*RES_hh_emi_in!K31/RES_hh_num_in!K31)</f>
        <v>0</v>
      </c>
      <c r="L31" s="95">
        <f>IF(RES_hh_emi_in!L31=0,0,1000000*RES_hh_emi_in!L31/RES_hh_num_in!L31)</f>
        <v>0</v>
      </c>
      <c r="M31" s="95">
        <f>IF(RES_hh_emi_in!M31=0,0,1000000*RES_hh_emi_in!M31/RES_hh_num_in!M31)</f>
        <v>0</v>
      </c>
      <c r="N31" s="95">
        <f>IF(RES_hh_emi_in!N31=0,0,1000000*RES_hh_emi_in!N31/RES_hh_num_in!N31)</f>
        <v>0</v>
      </c>
      <c r="O31" s="95">
        <f>IF(RES_hh_emi_in!O31=0,0,1000000*RES_hh_emi_in!O31/RES_hh_num_in!O31)</f>
        <v>0</v>
      </c>
      <c r="P31" s="95">
        <f>IF(RES_hh_emi_in!P31=0,0,1000000*RES_hh_emi_in!P31/RES_hh_num_in!P31)</f>
        <v>0</v>
      </c>
      <c r="Q31" s="95">
        <f>IF(RES_hh_emi_in!Q31=0,0,1000000*RES_hh_emi_in!Q31/RES_hh_num_in!Q31)</f>
        <v>0</v>
      </c>
    </row>
    <row r="32" spans="1:17" ht="12" customHeight="1" x14ac:dyDescent="0.25">
      <c r="A32" s="49" t="s">
        <v>60</v>
      </c>
      <c r="B32" s="18"/>
      <c r="C32" s="18">
        <f>IF(RES_hh_emi_in!C32=0,0,1000000*RES_hh_emi_in!C32/RES_hh_num_in!C32)</f>
        <v>0</v>
      </c>
      <c r="D32" s="18">
        <f>IF(RES_hh_emi_in!D32=0,0,1000000*RES_hh_emi_in!D32/RES_hh_num_in!D32)</f>
        <v>0</v>
      </c>
      <c r="E32" s="18">
        <f>IF(RES_hh_emi_in!E32=0,0,1000000*RES_hh_emi_in!E32/RES_hh_num_in!E32)</f>
        <v>0</v>
      </c>
      <c r="F32" s="18">
        <f>IF(RES_hh_emi_in!F32=0,0,1000000*RES_hh_emi_in!F32/RES_hh_num_in!F32)</f>
        <v>0</v>
      </c>
      <c r="G32" s="18">
        <f>IF(RES_hh_emi_in!G32=0,0,1000000*RES_hh_emi_in!G32/RES_hh_num_in!G32)</f>
        <v>0</v>
      </c>
      <c r="H32" s="18">
        <f>IF(RES_hh_emi_in!H32=0,0,1000000*RES_hh_emi_in!H32/RES_hh_num_in!H32)</f>
        <v>0</v>
      </c>
      <c r="I32" s="18">
        <f>IF(RES_hh_emi_in!I32=0,0,1000000*RES_hh_emi_in!I32/RES_hh_num_in!I32)</f>
        <v>0</v>
      </c>
      <c r="J32" s="18">
        <f>IF(RES_hh_emi_in!J32=0,0,1000000*RES_hh_emi_in!J32/RES_hh_num_in!J32)</f>
        <v>0</v>
      </c>
      <c r="K32" s="18">
        <f>IF(RES_hh_emi_in!K32=0,0,1000000*RES_hh_emi_in!K32/RES_hh_num_in!K32)</f>
        <v>0</v>
      </c>
      <c r="L32" s="18">
        <f>IF(RES_hh_emi_in!L32=0,0,1000000*RES_hh_emi_in!L32/RES_hh_num_in!L32)</f>
        <v>0</v>
      </c>
      <c r="M32" s="18">
        <f>IF(RES_hh_emi_in!M32=0,0,1000000*RES_hh_emi_in!M32/RES_hh_num_in!M32)</f>
        <v>0</v>
      </c>
      <c r="N32" s="18">
        <f>IF(RES_hh_emi_in!N32=0,0,1000000*RES_hh_emi_in!N32/RES_hh_num_in!N32)</f>
        <v>0</v>
      </c>
      <c r="O32" s="18">
        <f>IF(RES_hh_emi_in!O32=0,0,1000000*RES_hh_emi_in!O32/RES_hh_num_in!O32)</f>
        <v>0</v>
      </c>
      <c r="P32" s="18">
        <f>IF(RES_hh_emi_in!P32=0,0,1000000*RES_hh_emi_in!P32/RES_hh_num_in!P32)</f>
        <v>0</v>
      </c>
      <c r="Q32" s="18">
        <f>IF(RES_hh_emi_in!Q32=0,0,1000000*RES_hh_emi_in!Q32/RES_hh_num_in!Q32)</f>
        <v>0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8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243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125</v>
      </c>
      <c r="B3" s="100"/>
      <c r="C3" s="100">
        <f>IF(RES_hh_fech_in!C3=0,0,RES_hh_fech_in!C3/RES_summary!C$21)</f>
        <v>166.51749514661819</v>
      </c>
      <c r="D3" s="100">
        <f>IF(RES_hh_fech_in!D3=0,0,RES_hh_fech_in!D3/RES_summary!D$21)</f>
        <v>162.11728558630361</v>
      </c>
      <c r="E3" s="100">
        <f>IF(RES_hh_fech_in!E3=0,0,RES_hh_fech_in!E3/RES_summary!E$21)</f>
        <v>168.75348607689784</v>
      </c>
      <c r="F3" s="100">
        <f>IF(RES_hh_fech_in!F3=0,0,RES_hh_fech_in!F3/RES_summary!F$21)</f>
        <v>175.14609515367459</v>
      </c>
      <c r="G3" s="100">
        <f>IF(RES_hh_fech_in!G3=0,0,RES_hh_fech_in!G3/RES_summary!G$21)</f>
        <v>165.19231262792661</v>
      </c>
      <c r="H3" s="100">
        <f>IF(RES_hh_fech_in!H3=0,0,RES_hh_fech_in!H3/RES_summary!H$21)</f>
        <v>155.45108183291759</v>
      </c>
      <c r="I3" s="100">
        <f>IF(RES_hh_fech_in!I3=0,0,RES_hh_fech_in!I3/RES_summary!I$21)</f>
        <v>140.96308689001231</v>
      </c>
      <c r="J3" s="100">
        <f>IF(RES_hh_fech_in!J3=0,0,RES_hh_fech_in!J3/RES_summary!J$21)</f>
        <v>148.60023724630648</v>
      </c>
      <c r="K3" s="100">
        <f>IF(RES_hh_fech_in!K3=0,0,RES_hh_fech_in!K3/RES_summary!K$21)</f>
        <v>146.69736999613963</v>
      </c>
      <c r="L3" s="100">
        <f>IF(RES_hh_fech_in!L3=0,0,RES_hh_fech_in!L3/RES_summary!L$21)</f>
        <v>146.31493578720784</v>
      </c>
      <c r="M3" s="100">
        <f>IF(RES_hh_fech_in!M3=0,0,RES_hh_fech_in!M3/RES_summary!M$21)</f>
        <v>111.40817421140247</v>
      </c>
      <c r="N3" s="100">
        <f>IF(RES_hh_fech_in!N3=0,0,RES_hh_fech_in!N3/RES_summary!N$21)</f>
        <v>130.09106110795361</v>
      </c>
      <c r="O3" s="100">
        <f>IF(RES_hh_fech_in!O3=0,0,RES_hh_fech_in!O3/RES_summary!O$21)</f>
        <v>134.8189520781975</v>
      </c>
      <c r="P3" s="100">
        <f>IF(RES_hh_fech_in!P3=0,0,RES_hh_fech_in!P3/RES_summary!P$21)</f>
        <v>99.964688654300232</v>
      </c>
      <c r="Q3" s="100">
        <f>IF(RES_hh_fech_in!Q3=0,0,RES_hh_fech_in!Q3/RES_summary!Q$21)</f>
        <v>105.9842014456088</v>
      </c>
    </row>
    <row r="4" spans="1:17" ht="12.95" customHeight="1" x14ac:dyDescent="0.25">
      <c r="A4" s="89" t="s">
        <v>65</v>
      </c>
      <c r="B4" s="96"/>
      <c r="C4" s="96">
        <f>IF(RES_hh_fech_in!C4=0,0,RES_hh_fech_in!C4/RES_summary!C$21)</f>
        <v>131.31510096277933</v>
      </c>
      <c r="D4" s="96">
        <f>IF(RES_hh_fech_in!D4=0,0,RES_hh_fech_in!D4/RES_summary!D$21)</f>
        <v>126.88823753119399</v>
      </c>
      <c r="E4" s="96">
        <f>IF(RES_hh_fech_in!E4=0,0,RES_hh_fech_in!E4/RES_summary!E$21)</f>
        <v>133.05536099298865</v>
      </c>
      <c r="F4" s="96">
        <f>IF(RES_hh_fech_in!F4=0,0,RES_hh_fech_in!F4/RES_summary!F$21)</f>
        <v>139.25100184345436</v>
      </c>
      <c r="G4" s="96">
        <f>IF(RES_hh_fech_in!G4=0,0,RES_hh_fech_in!G4/RES_summary!G$21)</f>
        <v>131.8348301052923</v>
      </c>
      <c r="H4" s="96">
        <f>IF(RES_hh_fech_in!H4=0,0,RES_hh_fech_in!H4/RES_summary!H$21)</f>
        <v>122.0836612966533</v>
      </c>
      <c r="I4" s="96">
        <f>IF(RES_hh_fech_in!I4=0,0,RES_hh_fech_in!I4/RES_summary!I$21)</f>
        <v>110.1022979722927</v>
      </c>
      <c r="J4" s="96">
        <f>IF(RES_hh_fech_in!J4=0,0,RES_hh_fech_in!J4/RES_summary!J$21)</f>
        <v>116.14106765884081</v>
      </c>
      <c r="K4" s="96">
        <f>IF(RES_hh_fech_in!K4=0,0,RES_hh_fech_in!K4/RES_summary!K$21)</f>
        <v>114.9417966149803</v>
      </c>
      <c r="L4" s="96">
        <f>IF(RES_hh_fech_in!L4=0,0,RES_hh_fech_in!L4/RES_summary!L$21)</f>
        <v>114.76440014371784</v>
      </c>
      <c r="M4" s="96">
        <f>IF(RES_hh_fech_in!M4=0,0,RES_hh_fech_in!M4/RES_summary!M$21)</f>
        <v>83.30763693926535</v>
      </c>
      <c r="N4" s="96">
        <f>IF(RES_hh_fech_in!N4=0,0,RES_hh_fech_in!N4/RES_summary!N$21)</f>
        <v>95.790574202755593</v>
      </c>
      <c r="O4" s="96">
        <f>IF(RES_hh_fech_in!O4=0,0,RES_hh_fech_in!O4/RES_summary!O$21)</f>
        <v>99.179800288761143</v>
      </c>
      <c r="P4" s="96">
        <f>IF(RES_hh_fech_in!P4=0,0,RES_hh_fech_in!P4/RES_summary!P$21)</f>
        <v>70.576680338187927</v>
      </c>
      <c r="Q4" s="96">
        <f>IF(RES_hh_fech_in!Q4=0,0,RES_hh_fech_in!Q4/RES_summary!Q$21)</f>
        <v>74.062238235390353</v>
      </c>
    </row>
    <row r="5" spans="1:17" ht="12" customHeight="1" x14ac:dyDescent="0.25">
      <c r="A5" s="87" t="s">
        <v>58</v>
      </c>
      <c r="B5" s="95"/>
      <c r="C5" s="95">
        <f>IF(RES_hh_fech_in!C5=0,0,RES_hh_fech_in!C5/RES_summary!C$21)</f>
        <v>0</v>
      </c>
      <c r="D5" s="95">
        <f>IF(RES_hh_fech_in!D5=0,0,RES_hh_fech_in!D5/RES_summary!D$21)</f>
        <v>0</v>
      </c>
      <c r="E5" s="95">
        <f>IF(RES_hh_fech_in!E5=0,0,RES_hh_fech_in!E5/RES_summary!E$21)</f>
        <v>162.32165388274353</v>
      </c>
      <c r="F5" s="95">
        <f>IF(RES_hh_fech_in!F5=0,0,RES_hh_fech_in!F5/RES_summary!F$21)</f>
        <v>168.34747537783102</v>
      </c>
      <c r="G5" s="95">
        <f>IF(RES_hh_fech_in!G5=0,0,RES_hh_fech_in!G5/RES_summary!G$21)</f>
        <v>152.47743295721597</v>
      </c>
      <c r="H5" s="95">
        <f>IF(RES_hh_fech_in!H5=0,0,RES_hh_fech_in!H5/RES_summary!H$21)</f>
        <v>145.84212886708735</v>
      </c>
      <c r="I5" s="95">
        <f>IF(RES_hh_fech_in!I5=0,0,RES_hh_fech_in!I5/RES_summary!I$21)</f>
        <v>138.68427707073411</v>
      </c>
      <c r="J5" s="95">
        <f>IF(RES_hh_fech_in!J5=0,0,RES_hh_fech_in!J5/RES_summary!J$21)</f>
        <v>137.10786829554323</v>
      </c>
      <c r="K5" s="95">
        <f>IF(RES_hh_fech_in!K5=0,0,RES_hh_fech_in!K5/RES_summary!K$21)</f>
        <v>0</v>
      </c>
      <c r="L5" s="95">
        <f>IF(RES_hh_fech_in!L5=0,0,RES_hh_fech_in!L5/RES_summary!L$21)</f>
        <v>129.66219143928092</v>
      </c>
      <c r="M5" s="95">
        <f>IF(RES_hh_fech_in!M5=0,0,RES_hh_fech_in!M5/RES_summary!M$21)</f>
        <v>0</v>
      </c>
      <c r="N5" s="95">
        <f>IF(RES_hh_fech_in!N5=0,0,RES_hh_fech_in!N5/RES_summary!N$21)</f>
        <v>0</v>
      </c>
      <c r="O5" s="95">
        <f>IF(RES_hh_fech_in!O5=0,0,RES_hh_fech_in!O5/RES_summary!O$21)</f>
        <v>0</v>
      </c>
      <c r="P5" s="95">
        <f>IF(RES_hh_fech_in!P5=0,0,RES_hh_fech_in!P5/RES_summary!P$21)</f>
        <v>0</v>
      </c>
      <c r="Q5" s="95">
        <f>IF(RES_hh_fech_in!Q5=0,0,RES_hh_fech_in!Q5/RES_summary!Q$21)</f>
        <v>0</v>
      </c>
    </row>
    <row r="6" spans="1:17" ht="12" customHeight="1" x14ac:dyDescent="0.25">
      <c r="A6" s="87" t="s">
        <v>84</v>
      </c>
      <c r="B6" s="95"/>
      <c r="C6" s="95">
        <f>IF(RES_hh_fech_in!C6=0,0,RES_hh_fech_in!C6/RES_summary!C$21)</f>
        <v>130.17583865598115</v>
      </c>
      <c r="D6" s="95">
        <f>IF(RES_hh_fech_in!D6=0,0,RES_hh_fech_in!D6/RES_summary!D$21)</f>
        <v>131.04737702422815</v>
      </c>
      <c r="E6" s="95">
        <f>IF(RES_hh_fech_in!E6=0,0,RES_hh_fech_in!E6/RES_summary!E$21)</f>
        <v>131.77580595410512</v>
      </c>
      <c r="F6" s="95">
        <f>IF(RES_hh_fech_in!F6=0,0,RES_hh_fech_in!F6/RES_summary!F$21)</f>
        <v>136.81123133369289</v>
      </c>
      <c r="G6" s="95">
        <f>IF(RES_hh_fech_in!G6=0,0,RES_hh_fech_in!G6/RES_summary!G$21)</f>
        <v>133.20587912133266</v>
      </c>
      <c r="H6" s="95">
        <f>IF(RES_hh_fech_in!H6=0,0,RES_hh_fech_in!H6/RES_summary!H$21)</f>
        <v>124.53174533662431</v>
      </c>
      <c r="I6" s="95">
        <f>IF(RES_hh_fech_in!I6=0,0,RES_hh_fech_in!I6/RES_summary!I$21)</f>
        <v>110.69704948828668</v>
      </c>
      <c r="J6" s="95">
        <f>IF(RES_hh_fech_in!J6=0,0,RES_hh_fech_in!J6/RES_summary!J$21)</f>
        <v>112.10378844942161</v>
      </c>
      <c r="K6" s="95">
        <f>IF(RES_hh_fech_in!K6=0,0,RES_hh_fech_in!K6/RES_summary!K$21)</f>
        <v>109.93484662790848</v>
      </c>
      <c r="L6" s="95">
        <f>IF(RES_hh_fech_in!L6=0,0,RES_hh_fech_in!L6/RES_summary!L$21)</f>
        <v>108.95858508031965</v>
      </c>
      <c r="M6" s="95">
        <f>IF(RES_hh_fech_in!M6=0,0,RES_hh_fech_in!M6/RES_summary!M$21)</f>
        <v>90.074622706751427</v>
      </c>
      <c r="N6" s="95">
        <f>IF(RES_hh_fech_in!N6=0,0,RES_hh_fech_in!N6/RES_summary!N$21)</f>
        <v>0</v>
      </c>
      <c r="O6" s="95">
        <f>IF(RES_hh_fech_in!O6=0,0,RES_hh_fech_in!O6/RES_summary!O$21)</f>
        <v>93.554558183578237</v>
      </c>
      <c r="P6" s="95">
        <f>IF(RES_hh_fech_in!P6=0,0,RES_hh_fech_in!P6/RES_summary!P$21)</f>
        <v>81.992951655653627</v>
      </c>
      <c r="Q6" s="95">
        <f>IF(RES_hh_fech_in!Q6=0,0,RES_hh_fech_in!Q6/RES_summary!Q$21)</f>
        <v>83.510861245649664</v>
      </c>
    </row>
    <row r="7" spans="1:17" ht="12" customHeight="1" x14ac:dyDescent="0.25">
      <c r="A7" s="87" t="s">
        <v>110</v>
      </c>
      <c r="B7" s="95"/>
      <c r="C7" s="95">
        <f>IF(RES_hh_fech_in!C7=0,0,RES_hh_fech_in!C7/RES_summary!C$21)</f>
        <v>149.15541818552776</v>
      </c>
      <c r="D7" s="95">
        <f>IF(RES_hh_fech_in!D7=0,0,RES_hh_fech_in!D7/RES_summary!D$21)</f>
        <v>128.52130846992787</v>
      </c>
      <c r="E7" s="95">
        <f>IF(RES_hh_fech_in!E7=0,0,RES_hh_fech_in!E7/RES_summary!E$21)</f>
        <v>138.40884399046936</v>
      </c>
      <c r="F7" s="95">
        <f>IF(RES_hh_fech_in!F7=0,0,RES_hh_fech_in!F7/RES_summary!F$21)</f>
        <v>136.32686515951582</v>
      </c>
      <c r="G7" s="95">
        <f>IF(RES_hh_fech_in!G7=0,0,RES_hh_fech_in!G7/RES_summary!G$21)</f>
        <v>136.17044641114487</v>
      </c>
      <c r="H7" s="95">
        <f>IF(RES_hh_fech_in!H7=0,0,RES_hh_fech_in!H7/RES_summary!H$21)</f>
        <v>126.31814436952796</v>
      </c>
      <c r="I7" s="95">
        <f>IF(RES_hh_fech_in!I7=0,0,RES_hh_fech_in!I7/RES_summary!I$21)</f>
        <v>105.94907182330772</v>
      </c>
      <c r="J7" s="95">
        <f>IF(RES_hh_fech_in!J7=0,0,RES_hh_fech_in!J7/RES_summary!J$21)</f>
        <v>123.12192053703679</v>
      </c>
      <c r="K7" s="95">
        <f>IF(RES_hh_fech_in!K7=0,0,RES_hh_fech_in!K7/RES_summary!K$21)</f>
        <v>117.76649516408261</v>
      </c>
      <c r="L7" s="95">
        <f>IF(RES_hh_fech_in!L7=0,0,RES_hh_fech_in!L7/RES_summary!L$21)</f>
        <v>109.14622380732939</v>
      </c>
      <c r="M7" s="95">
        <f>IF(RES_hh_fech_in!M7=0,0,RES_hh_fech_in!M7/RES_summary!M$21)</f>
        <v>87.971619572254866</v>
      </c>
      <c r="N7" s="95">
        <f>IF(RES_hh_fech_in!N7=0,0,RES_hh_fech_in!N7/RES_summary!N$21)</f>
        <v>97.113524176639302</v>
      </c>
      <c r="O7" s="95">
        <f>IF(RES_hh_fech_in!O7=0,0,RES_hh_fech_in!O7/RES_summary!O$21)</f>
        <v>100.78483906778226</v>
      </c>
      <c r="P7" s="95">
        <f>IF(RES_hh_fech_in!P7=0,0,RES_hh_fech_in!P7/RES_summary!P$21)</f>
        <v>77.522075288427843</v>
      </c>
      <c r="Q7" s="95">
        <f>IF(RES_hh_fech_in!Q7=0,0,RES_hh_fech_in!Q7/RES_summary!Q$21)</f>
        <v>81.111077473245032</v>
      </c>
    </row>
    <row r="8" spans="1:17" ht="12" customHeight="1" x14ac:dyDescent="0.25">
      <c r="A8" s="87" t="s">
        <v>109</v>
      </c>
      <c r="B8" s="95"/>
      <c r="C8" s="95">
        <f>IF(RES_hh_fech_in!C8=0,0,RES_hh_fech_in!C8/RES_summary!C$21)</f>
        <v>129.28094441938376</v>
      </c>
      <c r="D8" s="95">
        <f>IF(RES_hh_fech_in!D8=0,0,RES_hh_fech_in!D8/RES_summary!D$21)</f>
        <v>129.05529613151143</v>
      </c>
      <c r="E8" s="95">
        <f>IF(RES_hh_fech_in!E8=0,0,RES_hh_fech_in!E8/RES_summary!E$21)</f>
        <v>123.49998211764903</v>
      </c>
      <c r="F8" s="95">
        <f>IF(RES_hh_fech_in!F8=0,0,RES_hh_fech_in!F8/RES_summary!F$21)</f>
        <v>135.40848994707923</v>
      </c>
      <c r="G8" s="95">
        <f>IF(RES_hh_fech_in!G8=0,0,RES_hh_fech_in!G8/RES_summary!G$21)</f>
        <v>129.41797342828553</v>
      </c>
      <c r="H8" s="95">
        <f>IF(RES_hh_fech_in!H8=0,0,RES_hh_fech_in!H8/RES_summary!H$21)</f>
        <v>121.71021989328398</v>
      </c>
      <c r="I8" s="95">
        <f>IF(RES_hh_fech_in!I8=0,0,RES_hh_fech_in!I8/RES_summary!I$21)</f>
        <v>105.86183560034924</v>
      </c>
      <c r="J8" s="95">
        <f>IF(RES_hh_fech_in!J8=0,0,RES_hh_fech_in!J8/RES_summary!J$21)</f>
        <v>108.96305940532163</v>
      </c>
      <c r="K8" s="95">
        <f>IF(RES_hh_fech_in!K8=0,0,RES_hh_fech_in!K8/RES_summary!K$21)</f>
        <v>105.49175964233245</v>
      </c>
      <c r="L8" s="95">
        <f>IF(RES_hh_fech_in!L8=0,0,RES_hh_fech_in!L8/RES_summary!L$21)</f>
        <v>0</v>
      </c>
      <c r="M8" s="95">
        <f>IF(RES_hh_fech_in!M8=0,0,RES_hh_fech_in!M8/RES_summary!M$21)</f>
        <v>81.009395863064171</v>
      </c>
      <c r="N8" s="95">
        <f>IF(RES_hh_fech_in!N8=0,0,RES_hh_fech_in!N8/RES_summary!N$21)</f>
        <v>91.075986780407916</v>
      </c>
      <c r="O8" s="95">
        <f>IF(RES_hh_fech_in!O8=0,0,RES_hh_fech_in!O8/RES_summary!O$21)</f>
        <v>96.152556812887113</v>
      </c>
      <c r="P8" s="95">
        <f>IF(RES_hh_fech_in!P8=0,0,RES_hh_fech_in!P8/RES_summary!P$21)</f>
        <v>0</v>
      </c>
      <c r="Q8" s="95">
        <f>IF(RES_hh_fech_in!Q8=0,0,RES_hh_fech_in!Q8/RES_summary!Q$21)</f>
        <v>76.162424958393203</v>
      </c>
    </row>
    <row r="9" spans="1:17" ht="12" customHeight="1" x14ac:dyDescent="0.25">
      <c r="A9" s="87" t="s">
        <v>55</v>
      </c>
      <c r="B9" s="95"/>
      <c r="C9" s="95">
        <f>IF(RES_hh_fech_in!C9=0,0,RES_hh_fech_in!C9/RES_summary!C$21)</f>
        <v>162.19974816740046</v>
      </c>
      <c r="D9" s="95">
        <f>IF(RES_hh_fech_in!D9=0,0,RES_hh_fech_in!D9/RES_summary!D$21)</f>
        <v>149.30045299277575</v>
      </c>
      <c r="E9" s="95">
        <f>IF(RES_hh_fech_in!E9=0,0,RES_hh_fech_in!E9/RES_summary!E$21)</f>
        <v>161.14268080170513</v>
      </c>
      <c r="F9" s="95">
        <f>IF(RES_hh_fech_in!F9=0,0,RES_hh_fech_in!F9/RES_summary!F$21)</f>
        <v>162.85841924344624</v>
      </c>
      <c r="G9" s="95">
        <f>IF(RES_hh_fech_in!G9=0,0,RES_hh_fech_in!G9/RES_summary!G$21)</f>
        <v>159.10891777255478</v>
      </c>
      <c r="H9" s="95">
        <f>IF(RES_hh_fech_in!H9=0,0,RES_hh_fech_in!H9/RES_summary!H$21)</f>
        <v>149.42191291194106</v>
      </c>
      <c r="I9" s="95">
        <f>IF(RES_hh_fech_in!I9=0,0,RES_hh_fech_in!I9/RES_summary!I$21)</f>
        <v>131.09611348537732</v>
      </c>
      <c r="J9" s="95">
        <f>IF(RES_hh_fech_in!J9=0,0,RES_hh_fech_in!J9/RES_summary!J$21)</f>
        <v>139.77994020189919</v>
      </c>
      <c r="K9" s="95">
        <f>IF(RES_hh_fech_in!K9=0,0,RES_hh_fech_in!K9/RES_summary!K$21)</f>
        <v>135.19288756551353</v>
      </c>
      <c r="L9" s="95">
        <f>IF(RES_hh_fech_in!L9=0,0,RES_hh_fech_in!L9/RES_summary!L$21)</f>
        <v>135.08068964063474</v>
      </c>
      <c r="M9" s="95">
        <f>IF(RES_hh_fech_in!M9=0,0,RES_hh_fech_in!M9/RES_summary!M$21)</f>
        <v>103.75267001322608</v>
      </c>
      <c r="N9" s="95">
        <f>IF(RES_hh_fech_in!N9=0,0,RES_hh_fech_in!N9/RES_summary!N$21)</f>
        <v>113.71970085567342</v>
      </c>
      <c r="O9" s="95">
        <f>IF(RES_hh_fech_in!O9=0,0,RES_hh_fech_in!O9/RES_summary!O$21)</f>
        <v>118.53193247765807</v>
      </c>
      <c r="P9" s="95">
        <f>IF(RES_hh_fech_in!P9=0,0,RES_hh_fech_in!P9/RES_summary!P$21)</f>
        <v>91.167790463197093</v>
      </c>
      <c r="Q9" s="95">
        <f>IF(RES_hh_fech_in!Q9=0,0,RES_hh_fech_in!Q9/RES_summary!Q$21)</f>
        <v>95.787322410158851</v>
      </c>
    </row>
    <row r="10" spans="1:17" ht="12" customHeight="1" x14ac:dyDescent="0.25">
      <c r="A10" s="87" t="s">
        <v>79</v>
      </c>
      <c r="B10" s="95"/>
      <c r="C10" s="95">
        <f>IF(RES_hh_fech_in!C10=0,0,RES_hh_fech_in!C10/RES_summary!C$21)</f>
        <v>105.01537026667724</v>
      </c>
      <c r="D10" s="95">
        <f>IF(RES_hh_fech_in!D10=0,0,RES_hh_fech_in!D10/RES_summary!D$21)</f>
        <v>105.19058212446114</v>
      </c>
      <c r="E10" s="95">
        <f>IF(RES_hh_fech_in!E10=0,0,RES_hh_fech_in!E10/RES_summary!E$21)</f>
        <v>106.48153078192071</v>
      </c>
      <c r="F10" s="95">
        <f>IF(RES_hh_fech_in!F10=0,0,RES_hh_fech_in!F10/RES_summary!F$21)</f>
        <v>110.66416953462569</v>
      </c>
      <c r="G10" s="95">
        <f>IF(RES_hh_fech_in!G10=0,0,RES_hh_fech_in!G10/RES_summary!G$21)</f>
        <v>0</v>
      </c>
      <c r="H10" s="95">
        <f>IF(RES_hh_fech_in!H10=0,0,RES_hh_fech_in!H10/RES_summary!H$21)</f>
        <v>102.13095276793554</v>
      </c>
      <c r="I10" s="95">
        <f>IF(RES_hh_fech_in!I10=0,0,RES_hh_fech_in!I10/RES_summary!I$21)</f>
        <v>92.115470859618725</v>
      </c>
      <c r="J10" s="95">
        <f>IF(RES_hh_fech_in!J10=0,0,RES_hh_fech_in!J10/RES_summary!J$21)</f>
        <v>89.711104401953719</v>
      </c>
      <c r="K10" s="95">
        <f>IF(RES_hh_fech_in!K10=0,0,RES_hh_fech_in!K10/RES_summary!K$21)</f>
        <v>89.538061361361329</v>
      </c>
      <c r="L10" s="95">
        <f>IF(RES_hh_fech_in!L10=0,0,RES_hh_fech_in!L10/RES_summary!L$21)</f>
        <v>89.344649302197908</v>
      </c>
      <c r="M10" s="95">
        <f>IF(RES_hh_fech_in!M10=0,0,RES_hh_fech_in!M10/RES_summary!M$21)</f>
        <v>76.083763978776361</v>
      </c>
      <c r="N10" s="95">
        <f>IF(RES_hh_fech_in!N10=0,0,RES_hh_fech_in!N10/RES_summary!N$21)</f>
        <v>75.579398316352496</v>
      </c>
      <c r="O10" s="95">
        <f>IF(RES_hh_fech_in!O10=0,0,RES_hh_fech_in!O10/RES_summary!O$21)</f>
        <v>73.094130965946704</v>
      </c>
      <c r="P10" s="95">
        <f>IF(RES_hh_fech_in!P10=0,0,RES_hh_fech_in!P10/RES_summary!P$21)</f>
        <v>66.446241211293582</v>
      </c>
      <c r="Q10" s="95">
        <f>IF(RES_hh_fech_in!Q10=0,0,RES_hh_fech_in!Q10/RES_summary!Q$21)</f>
        <v>0</v>
      </c>
    </row>
    <row r="11" spans="1:17" ht="12" customHeight="1" x14ac:dyDescent="0.25">
      <c r="A11" s="87" t="s">
        <v>61</v>
      </c>
      <c r="B11" s="95"/>
      <c r="C11" s="95">
        <f>IF(RES_hh_fech_in!C11=0,0,RES_hh_fech_in!C11/RES_summary!C$21)</f>
        <v>110.5913793228751</v>
      </c>
      <c r="D11" s="95">
        <f>IF(RES_hh_fech_in!D11=0,0,RES_hh_fech_in!D11/RES_summary!D$21)</f>
        <v>103.18933704652791</v>
      </c>
      <c r="E11" s="95">
        <f>IF(RES_hh_fech_in!E11=0,0,RES_hh_fech_in!E11/RES_summary!E$21)</f>
        <v>0</v>
      </c>
      <c r="F11" s="95">
        <f>IF(RES_hh_fech_in!F11=0,0,RES_hh_fech_in!F11/RES_summary!F$21)</f>
        <v>109.02389352419092</v>
      </c>
      <c r="G11" s="95">
        <f>IF(RES_hh_fech_in!G11=0,0,RES_hh_fech_in!G11/RES_summary!G$21)</f>
        <v>106.27259211236617</v>
      </c>
      <c r="H11" s="95">
        <f>IF(RES_hh_fech_in!H11=0,0,RES_hh_fech_in!H11/RES_summary!H$21)</f>
        <v>97.3332552217163</v>
      </c>
      <c r="I11" s="95">
        <f>IF(RES_hh_fech_in!I11=0,0,RES_hh_fech_in!I11/RES_summary!I$21)</f>
        <v>84.713970953856503</v>
      </c>
      <c r="J11" s="95">
        <f>IF(RES_hh_fech_in!J11=0,0,RES_hh_fech_in!J11/RES_summary!J$21)</f>
        <v>0</v>
      </c>
      <c r="K11" s="95">
        <f>IF(RES_hh_fech_in!K11=0,0,RES_hh_fech_in!K11/RES_summary!K$21)</f>
        <v>0</v>
      </c>
      <c r="L11" s="95">
        <f>IF(RES_hh_fech_in!L11=0,0,RES_hh_fech_in!L11/RES_summary!L$21)</f>
        <v>87.019314951463073</v>
      </c>
      <c r="M11" s="95">
        <f>IF(RES_hh_fech_in!M11=0,0,RES_hh_fech_in!M11/RES_summary!M$21)</f>
        <v>66.672075661911904</v>
      </c>
      <c r="N11" s="95">
        <f>IF(RES_hh_fech_in!N11=0,0,RES_hh_fech_in!N11/RES_summary!N$21)</f>
        <v>0</v>
      </c>
      <c r="O11" s="95">
        <f>IF(RES_hh_fech_in!O11=0,0,RES_hh_fech_in!O11/RES_summary!O$21)</f>
        <v>0</v>
      </c>
      <c r="P11" s="95">
        <f>IF(RES_hh_fech_in!P11=0,0,RES_hh_fech_in!P11/RES_summary!P$21)</f>
        <v>58.526350018073273</v>
      </c>
      <c r="Q11" s="95">
        <f>IF(RES_hh_fech_in!Q11=0,0,RES_hh_fech_in!Q11/RES_summary!Q$21)</f>
        <v>62.503331606812083</v>
      </c>
    </row>
    <row r="12" spans="1:17" ht="12" customHeight="1" x14ac:dyDescent="0.25">
      <c r="A12" s="87" t="s">
        <v>115</v>
      </c>
      <c r="B12" s="95"/>
      <c r="C12" s="95">
        <f>IF(RES_hh_fech_in!C12=0,0,RES_hh_fech_in!C12/RES_summary!C$21)</f>
        <v>78.204758924662173</v>
      </c>
      <c r="D12" s="95">
        <f>IF(RES_hh_fech_in!D12=0,0,RES_hh_fech_in!D12/RES_summary!D$21)</f>
        <v>70.64917105204475</v>
      </c>
      <c r="E12" s="95">
        <f>IF(RES_hh_fech_in!E12=0,0,RES_hh_fech_in!E12/RES_summary!E$21)</f>
        <v>69.24884355090262</v>
      </c>
      <c r="F12" s="95">
        <f>IF(RES_hh_fech_in!F12=0,0,RES_hh_fech_in!F12/RES_summary!F$21)</f>
        <v>68.54179224393468</v>
      </c>
      <c r="G12" s="95">
        <f>IF(RES_hh_fech_in!G12=0,0,RES_hh_fech_in!G12/RES_summary!G$21)</f>
        <v>62.574006854170655</v>
      </c>
      <c r="H12" s="95">
        <f>IF(RES_hh_fech_in!H12=0,0,RES_hh_fech_in!H12/RES_summary!H$21)</f>
        <v>55.288240764333658</v>
      </c>
      <c r="I12" s="95">
        <f>IF(RES_hh_fech_in!I12=0,0,RES_hh_fech_in!I12/RES_summary!I$21)</f>
        <v>45.040465584631853</v>
      </c>
      <c r="J12" s="95">
        <f>IF(RES_hh_fech_in!J12=0,0,RES_hh_fech_in!J12/RES_summary!J$21)</f>
        <v>44.979005038725532</v>
      </c>
      <c r="K12" s="95">
        <f>IF(RES_hh_fech_in!K12=0,0,RES_hh_fech_in!K12/RES_summary!K$21)</f>
        <v>39.703664124166188</v>
      </c>
      <c r="L12" s="95">
        <f>IF(RES_hh_fech_in!L12=0,0,RES_hh_fech_in!L12/RES_summary!L$21)</f>
        <v>35.83429779755884</v>
      </c>
      <c r="M12" s="95">
        <f>IF(RES_hh_fech_in!M12=0,0,RES_hh_fech_in!M12/RES_summary!M$21)</f>
        <v>26.080134644843874</v>
      </c>
      <c r="N12" s="95">
        <f>IF(RES_hh_fech_in!N12=0,0,RES_hh_fech_in!N12/RES_summary!N$21)</f>
        <v>26.159670088186935</v>
      </c>
      <c r="O12" s="95">
        <f>IF(RES_hh_fech_in!O12=0,0,RES_hh_fech_in!O12/RES_summary!O$21)</f>
        <v>26.085753613048251</v>
      </c>
      <c r="P12" s="95">
        <f>IF(RES_hh_fech_in!P12=0,0,RES_hh_fech_in!P12/RES_summary!P$21)</f>
        <v>19.192548717375697</v>
      </c>
      <c r="Q12" s="95">
        <f>IF(RES_hh_fech_in!Q12=0,0,RES_hh_fech_in!Q12/RES_summary!Q$21)</f>
        <v>19.599683917036376</v>
      </c>
    </row>
    <row r="13" spans="1:17" ht="12" customHeight="1" x14ac:dyDescent="0.25">
      <c r="A13" s="51" t="s">
        <v>114</v>
      </c>
      <c r="B13" s="22"/>
      <c r="C13" s="22">
        <f>IF(RES_hh_fech_in!C13=0,0,RES_hh_fech_in!C13/RES_summary!C$21)</f>
        <v>130.02147700199879</v>
      </c>
      <c r="D13" s="22">
        <f>IF(RES_hh_fech_in!D13=0,0,RES_hh_fech_in!D13/RES_summary!D$21)</f>
        <v>123.36116479591864</v>
      </c>
      <c r="E13" s="22">
        <f>IF(RES_hh_fech_in!E13=0,0,RES_hh_fech_in!E13/RES_summary!E$21)</f>
        <v>132.028630545494</v>
      </c>
      <c r="F13" s="22">
        <f>IF(RES_hh_fech_in!F13=0,0,RES_hh_fech_in!F13/RES_summary!F$21)</f>
        <v>136.43685126840606</v>
      </c>
      <c r="G13" s="22">
        <f>IF(RES_hh_fech_in!G13=0,0,RES_hh_fech_in!G13/RES_summary!G$21)</f>
        <v>123.72433085731818</v>
      </c>
      <c r="H13" s="22">
        <f>IF(RES_hh_fech_in!H13=0,0,RES_hh_fech_in!H13/RES_summary!H$21)</f>
        <v>119.3524998968946</v>
      </c>
      <c r="I13" s="22">
        <f>IF(RES_hh_fech_in!I13=0,0,RES_hh_fech_in!I13/RES_summary!I$21)</f>
        <v>102.55492162494099</v>
      </c>
      <c r="J13" s="22">
        <f>IF(RES_hh_fech_in!J13=0,0,RES_hh_fech_in!J13/RES_summary!J$21)</f>
        <v>115.74058649924002</v>
      </c>
      <c r="K13" s="22">
        <f>IF(RES_hh_fech_in!K13=0,0,RES_hh_fech_in!K13/RES_summary!K$21)</f>
        <v>105.35476626431767</v>
      </c>
      <c r="L13" s="22">
        <f>IF(RES_hh_fech_in!L13=0,0,RES_hh_fech_in!L13/RES_summary!L$21)</f>
        <v>117.96742973015331</v>
      </c>
      <c r="M13" s="22">
        <f>IF(RES_hh_fech_in!M13=0,0,RES_hh_fech_in!M13/RES_summary!M$21)</f>
        <v>78.431795759175557</v>
      </c>
      <c r="N13" s="22">
        <f>IF(RES_hh_fech_in!N13=0,0,RES_hh_fech_in!N13/RES_summary!N$21)</f>
        <v>102.9571344463251</v>
      </c>
      <c r="O13" s="22">
        <f>IF(RES_hh_fech_in!O13=0,0,RES_hh_fech_in!O13/RES_summary!O$21)</f>
        <v>117.20311583670454</v>
      </c>
      <c r="P13" s="22">
        <f>IF(RES_hh_fech_in!P13=0,0,RES_hh_fech_in!P13/RES_summary!P$21)</f>
        <v>75.084836414464235</v>
      </c>
      <c r="Q13" s="22">
        <f>IF(RES_hh_fech_in!Q13=0,0,RES_hh_fech_in!Q13/RES_summary!Q$21)</f>
        <v>86.039473831930749</v>
      </c>
    </row>
    <row r="14" spans="1:17" ht="12" customHeight="1" x14ac:dyDescent="0.25">
      <c r="A14" s="99" t="s">
        <v>117</v>
      </c>
      <c r="B14" s="98"/>
      <c r="C14" s="98">
        <f>IF(RES_hh_fech_in!C14=0,0,RES_hh_fech_in!C14/RES_summary!C$21)</f>
        <v>1.3653753152799319</v>
      </c>
      <c r="D14" s="98">
        <f>IF(RES_hh_fech_in!D14=0,0,RES_hh_fech_in!D14/RES_summary!D$21)</f>
        <v>1.3519349872753317</v>
      </c>
      <c r="E14" s="98">
        <f>IF(RES_hh_fech_in!E14=0,0,RES_hh_fech_in!E14/RES_summary!E$21)</f>
        <v>2.1029430821585517</v>
      </c>
      <c r="F14" s="98">
        <f>IF(RES_hh_fech_in!F14=0,0,RES_hh_fech_in!F14/RES_summary!F$21)</f>
        <v>2.0287477358222561</v>
      </c>
      <c r="G14" s="98">
        <f>IF(RES_hh_fech_in!G14=0,0,RES_hh_fech_in!G14/RES_summary!G$21)</f>
        <v>1.1260600200319864</v>
      </c>
      <c r="H14" s="98">
        <f>IF(RES_hh_fech_in!H14=0,0,RES_hh_fech_in!H14/RES_summary!H$21)</f>
        <v>1.5029239937909233</v>
      </c>
      <c r="I14" s="98">
        <f>IF(RES_hh_fech_in!I14=0,0,RES_hh_fech_in!I14/RES_summary!I$21)</f>
        <v>0.87966595583245621</v>
      </c>
      <c r="J14" s="98">
        <f>IF(RES_hh_fech_in!J14=0,0,RES_hh_fech_in!J14/RES_summary!J$21)</f>
        <v>1.8572087680170808</v>
      </c>
      <c r="K14" s="98">
        <f>IF(RES_hh_fech_in!K14=0,0,RES_hh_fech_in!K14/RES_summary!K$21)</f>
        <v>1.2075559344510141</v>
      </c>
      <c r="L14" s="98">
        <f>IF(RES_hh_fech_in!L14=0,0,RES_hh_fech_in!L14/RES_summary!L$21)</f>
        <v>1.299136751605662</v>
      </c>
      <c r="M14" s="98">
        <f>IF(RES_hh_fech_in!M14=0,0,RES_hh_fech_in!M14/RES_summary!M$21)</f>
        <v>0.77892153004218789</v>
      </c>
      <c r="N14" s="98">
        <f>IF(RES_hh_fech_in!N14=0,0,RES_hh_fech_in!N14/RES_summary!N$21)</f>
        <v>2.1423080192438499</v>
      </c>
      <c r="O14" s="98">
        <f>IF(RES_hh_fech_in!O14=0,0,RES_hh_fech_in!O14/RES_summary!O$21)</f>
        <v>2.6399547523139044</v>
      </c>
      <c r="P14" s="98">
        <f>IF(RES_hh_fech_in!P14=0,0,RES_hh_fech_in!P14/RES_summary!P$21)</f>
        <v>0.94101783081627943</v>
      </c>
      <c r="Q14" s="98">
        <f>IF(RES_hh_fech_in!Q14=0,0,RES_hh_fech_in!Q14/RES_summary!Q$21)</f>
        <v>1.7005808995671847</v>
      </c>
    </row>
    <row r="15" spans="1:17" ht="12.95" customHeight="1" x14ac:dyDescent="0.25">
      <c r="A15" s="89" t="s">
        <v>112</v>
      </c>
      <c r="B15" s="96"/>
      <c r="C15" s="96">
        <f>IF(RES_hh_fech_in!C15=0,0,RES_hh_fech_in!C15/RES_summary!C$21)</f>
        <v>0.33402848380272782</v>
      </c>
      <c r="D15" s="96">
        <f>IF(RES_hh_fech_in!D15=0,0,RES_hh_fech_in!D15/RES_summary!D$21)</f>
        <v>0.35306682677446249</v>
      </c>
      <c r="E15" s="96">
        <f>IF(RES_hh_fech_in!E15=0,0,RES_hh_fech_in!E15/RES_summary!E$21)</f>
        <v>0.27357336944781713</v>
      </c>
      <c r="F15" s="96">
        <f>IF(RES_hh_fech_in!F15=0,0,RES_hh_fech_in!F15/RES_summary!F$21)</f>
        <v>0.27612461174757469</v>
      </c>
      <c r="G15" s="96">
        <f>IF(RES_hh_fech_in!G15=0,0,RES_hh_fech_in!G15/RES_summary!G$21)</f>
        <v>0.30899691242341609</v>
      </c>
      <c r="H15" s="96">
        <f>IF(RES_hh_fech_in!H15=0,0,RES_hh_fech_in!H15/RES_summary!H$21)</f>
        <v>0.270545424358552</v>
      </c>
      <c r="I15" s="96">
        <f>IF(RES_hh_fech_in!I15=0,0,RES_hh_fech_in!I15/RES_summary!I$21)</f>
        <v>0.2613602071440711</v>
      </c>
      <c r="J15" s="96">
        <f>IF(RES_hh_fech_in!J15=0,0,RES_hh_fech_in!J15/RES_summary!J$21)</f>
        <v>0.38587080681472852</v>
      </c>
      <c r="K15" s="96">
        <f>IF(RES_hh_fech_in!K15=0,0,RES_hh_fech_in!K15/RES_summary!K$21)</f>
        <v>0.33676958428040515</v>
      </c>
      <c r="L15" s="96">
        <f>IF(RES_hh_fech_in!L15=0,0,RES_hh_fech_in!L15/RES_summary!L$21)</f>
        <v>0.33370804265645276</v>
      </c>
      <c r="M15" s="96">
        <f>IF(RES_hh_fech_in!M15=0,0,RES_hh_fech_in!M15/RES_summary!M$21)</f>
        <v>0.31794491502009153</v>
      </c>
      <c r="N15" s="96">
        <f>IF(RES_hh_fech_in!N15=0,0,RES_hh_fech_in!N15/RES_summary!N$21)</f>
        <v>0.35967893877112073</v>
      </c>
      <c r="O15" s="96">
        <f>IF(RES_hh_fech_in!O15=0,0,RES_hh_fech_in!O15/RES_summary!O$21)</f>
        <v>0.64167136190743235</v>
      </c>
      <c r="P15" s="96">
        <f>IF(RES_hh_fech_in!P15=0,0,RES_hh_fech_in!P15/RES_summary!P$21)</f>
        <v>0.36636568960767674</v>
      </c>
      <c r="Q15" s="96">
        <f>IF(RES_hh_fech_in!Q15=0,0,RES_hh_fech_in!Q15/RES_summary!Q$21)</f>
        <v>0.60866336174664337</v>
      </c>
    </row>
    <row r="16" spans="1:17" ht="12" customHeight="1" x14ac:dyDescent="0.25">
      <c r="A16" s="87" t="s">
        <v>111</v>
      </c>
      <c r="B16" s="97"/>
      <c r="C16" s="97">
        <f>IF(RES_hh_fech_in!C16=0,0,RES_hh_fech_in!C16/RES_summary!C$21)</f>
        <v>0.33402848380272782</v>
      </c>
      <c r="D16" s="97">
        <f>IF(RES_hh_fech_in!D16=0,0,RES_hh_fech_in!D16/RES_summary!D$21)</f>
        <v>0.35306682677446249</v>
      </c>
      <c r="E16" s="97">
        <f>IF(RES_hh_fech_in!E16=0,0,RES_hh_fech_in!E16/RES_summary!E$21)</f>
        <v>0.27357336944781713</v>
      </c>
      <c r="F16" s="97">
        <f>IF(RES_hh_fech_in!F16=0,0,RES_hh_fech_in!F16/RES_summary!F$21)</f>
        <v>0.27612461174757469</v>
      </c>
      <c r="G16" s="97">
        <f>IF(RES_hh_fech_in!G16=0,0,RES_hh_fech_in!G16/RES_summary!G$21)</f>
        <v>0.30899691242341609</v>
      </c>
      <c r="H16" s="97">
        <f>IF(RES_hh_fech_in!H16=0,0,RES_hh_fech_in!H16/RES_summary!H$21)</f>
        <v>0.270545424358552</v>
      </c>
      <c r="I16" s="97">
        <f>IF(RES_hh_fech_in!I16=0,0,RES_hh_fech_in!I16/RES_summary!I$21)</f>
        <v>0.2613602071440711</v>
      </c>
      <c r="J16" s="97">
        <f>IF(RES_hh_fech_in!J16=0,0,RES_hh_fech_in!J16/RES_summary!J$21)</f>
        <v>0.38587080681472852</v>
      </c>
      <c r="K16" s="97">
        <f>IF(RES_hh_fech_in!K16=0,0,RES_hh_fech_in!K16/RES_summary!K$21)</f>
        <v>0.33676958428040515</v>
      </c>
      <c r="L16" s="97">
        <f>IF(RES_hh_fech_in!L16=0,0,RES_hh_fech_in!L16/RES_summary!L$21)</f>
        <v>0.33370804265645276</v>
      </c>
      <c r="M16" s="97">
        <f>IF(RES_hh_fech_in!M16=0,0,RES_hh_fech_in!M16/RES_summary!M$21)</f>
        <v>0.31794491502009153</v>
      </c>
      <c r="N16" s="97">
        <f>IF(RES_hh_fech_in!N16=0,0,RES_hh_fech_in!N16/RES_summary!N$21)</f>
        <v>0.35967893877112073</v>
      </c>
      <c r="O16" s="97">
        <f>IF(RES_hh_fech_in!O16=0,0,RES_hh_fech_in!O16/RES_summary!O$21)</f>
        <v>0.64167136190743235</v>
      </c>
      <c r="P16" s="97">
        <f>IF(RES_hh_fech_in!P16=0,0,RES_hh_fech_in!P16/RES_summary!P$21)</f>
        <v>0.36636568960767674</v>
      </c>
      <c r="Q16" s="97">
        <f>IF(RES_hh_fech_in!Q16=0,0,RES_hh_fech_in!Q16/RES_summary!Q$21)</f>
        <v>0.60866336174664337</v>
      </c>
    </row>
    <row r="17" spans="1:17" ht="12.95" customHeight="1" x14ac:dyDescent="0.25">
      <c r="A17" s="89" t="s">
        <v>63</v>
      </c>
      <c r="B17" s="96"/>
      <c r="C17" s="96">
        <f>IF(RES_hh_fech_in!C17=0,0,RES_hh_fech_in!C17/RES_summary!C$21)</f>
        <v>23.298846768294716</v>
      </c>
      <c r="D17" s="96">
        <f>IF(RES_hh_fech_in!D17=0,0,RES_hh_fech_in!D17/RES_summary!D$21)</f>
        <v>22.767041699053085</v>
      </c>
      <c r="E17" s="96">
        <f>IF(RES_hh_fech_in!E17=0,0,RES_hh_fech_in!E17/RES_summary!E$21)</f>
        <v>23.579784808126838</v>
      </c>
      <c r="F17" s="96">
        <f>IF(RES_hh_fech_in!F17=0,0,RES_hh_fech_in!F17/RES_summary!F$21)</f>
        <v>23.072846025637688</v>
      </c>
      <c r="G17" s="96">
        <f>IF(RES_hh_fech_in!G17=0,0,RES_hh_fech_in!G17/RES_summary!G$21)</f>
        <v>21.488881747409401</v>
      </c>
      <c r="H17" s="96">
        <f>IF(RES_hh_fech_in!H17=0,0,RES_hh_fech_in!H17/RES_summary!H$21)</f>
        <v>21.165584825654761</v>
      </c>
      <c r="I17" s="96">
        <f>IF(RES_hh_fech_in!I17=0,0,RES_hh_fech_in!I17/RES_summary!I$21)</f>
        <v>20.158784748646532</v>
      </c>
      <c r="J17" s="96">
        <f>IF(RES_hh_fech_in!J17=0,0,RES_hh_fech_in!J17/RES_summary!J$21)</f>
        <v>20.524654057455457</v>
      </c>
      <c r="K17" s="96">
        <f>IF(RES_hh_fech_in!K17=0,0,RES_hh_fech_in!K17/RES_summary!K$21)</f>
        <v>20.075402974828584</v>
      </c>
      <c r="L17" s="96">
        <f>IF(RES_hh_fech_in!L17=0,0,RES_hh_fech_in!L17/RES_summary!L$21)</f>
        <v>20.699806685130479</v>
      </c>
      <c r="M17" s="96">
        <f>IF(RES_hh_fech_in!M17=0,0,RES_hh_fech_in!M17/RES_summary!M$21)</f>
        <v>17.357023785722781</v>
      </c>
      <c r="N17" s="96">
        <f>IF(RES_hh_fech_in!N17=0,0,RES_hh_fech_in!N17/RES_summary!N$21)</f>
        <v>21.948299529987057</v>
      </c>
      <c r="O17" s="96">
        <f>IF(RES_hh_fech_in!O17=0,0,RES_hh_fech_in!O17/RES_summary!O$21)</f>
        <v>23.322832218881373</v>
      </c>
      <c r="P17" s="96">
        <f>IF(RES_hh_fech_in!P17=0,0,RES_hh_fech_in!P17/RES_summary!P$21)</f>
        <v>19.315027033277655</v>
      </c>
      <c r="Q17" s="96">
        <f>IF(RES_hh_fech_in!Q17=0,0,RES_hh_fech_in!Q17/RES_summary!Q$21)</f>
        <v>20.406117530294548</v>
      </c>
    </row>
    <row r="18" spans="1:17" ht="12" customHeight="1" x14ac:dyDescent="0.25">
      <c r="A18" s="87" t="s">
        <v>58</v>
      </c>
      <c r="B18" s="95"/>
      <c r="C18" s="95">
        <f>IF(RES_hh_fech_in!C18=0,0,RES_hh_fech_in!C18/RES_summary!C$21)</f>
        <v>0</v>
      </c>
      <c r="D18" s="95">
        <f>IF(RES_hh_fech_in!D18=0,0,RES_hh_fech_in!D18/RES_summary!D$21)</f>
        <v>0</v>
      </c>
      <c r="E18" s="95">
        <f>IF(RES_hh_fech_in!E18=0,0,RES_hh_fech_in!E18/RES_summary!E$21)</f>
        <v>33.4626494087099</v>
      </c>
      <c r="F18" s="95">
        <f>IF(RES_hh_fech_in!F18=0,0,RES_hh_fech_in!F18/RES_summary!F$21)</f>
        <v>32.958750245749023</v>
      </c>
      <c r="G18" s="95">
        <f>IF(RES_hh_fech_in!G18=0,0,RES_hh_fech_in!G18/RES_summary!G$21)</f>
        <v>32.324352600361749</v>
      </c>
      <c r="H18" s="95">
        <f>IF(RES_hh_fech_in!H18=0,0,RES_hh_fech_in!H18/RES_summary!H$21)</f>
        <v>31.412662349871063</v>
      </c>
      <c r="I18" s="95">
        <f>IF(RES_hh_fech_in!I18=0,0,RES_hh_fech_in!I18/RES_summary!I$21)</f>
        <v>30.735601100257721</v>
      </c>
      <c r="J18" s="95">
        <f>IF(RES_hh_fech_in!J18=0,0,RES_hh_fech_in!J18/RES_summary!J$21)</f>
        <v>29.983683417843327</v>
      </c>
      <c r="K18" s="95">
        <f>IF(RES_hh_fech_in!K18=0,0,RES_hh_fech_in!K18/RES_summary!K$21)</f>
        <v>0</v>
      </c>
      <c r="L18" s="95">
        <f>IF(RES_hh_fech_in!L18=0,0,RES_hh_fech_in!L18/RES_summary!L$21)</f>
        <v>31.706230394431138</v>
      </c>
      <c r="M18" s="95">
        <f>IF(RES_hh_fech_in!M18=0,0,RES_hh_fech_in!M18/RES_summary!M$21)</f>
        <v>0</v>
      </c>
      <c r="N18" s="95">
        <f>IF(RES_hh_fech_in!N18=0,0,RES_hh_fech_in!N18/RES_summary!N$21)</f>
        <v>0</v>
      </c>
      <c r="O18" s="95">
        <f>IF(RES_hh_fech_in!O18=0,0,RES_hh_fech_in!O18/RES_summary!O$21)</f>
        <v>0</v>
      </c>
      <c r="P18" s="95">
        <f>IF(RES_hh_fech_in!P18=0,0,RES_hh_fech_in!P18/RES_summary!P$21)</f>
        <v>0</v>
      </c>
      <c r="Q18" s="95">
        <f>IF(RES_hh_fech_in!Q18=0,0,RES_hh_fech_in!Q18/RES_summary!Q$21)</f>
        <v>0</v>
      </c>
    </row>
    <row r="19" spans="1:17" s="28" customFormat="1" ht="12" customHeight="1" x14ac:dyDescent="0.25">
      <c r="A19" s="87" t="s">
        <v>84</v>
      </c>
      <c r="B19" s="95"/>
      <c r="C19" s="95">
        <f>IF(RES_hh_fech_in!C19=0,0,RES_hh_fech_in!C19/RES_summary!C$21)</f>
        <v>24.909457618557219</v>
      </c>
      <c r="D19" s="95">
        <f>IF(RES_hh_fech_in!D19=0,0,RES_hh_fech_in!D19/RES_summary!D$21)</f>
        <v>24.179100188377983</v>
      </c>
      <c r="E19" s="95">
        <f>IF(RES_hh_fech_in!E19=0,0,RES_hh_fech_in!E19/RES_summary!E$21)</f>
        <v>23.79006703114155</v>
      </c>
      <c r="F19" s="95">
        <f>IF(RES_hh_fech_in!F19=0,0,RES_hh_fech_in!F19/RES_summary!F$21)</f>
        <v>23.469490376408924</v>
      </c>
      <c r="G19" s="95">
        <f>IF(RES_hh_fech_in!G19=0,0,RES_hh_fech_in!G19/RES_summary!G$21)</f>
        <v>22.981648353752263</v>
      </c>
      <c r="H19" s="95">
        <f>IF(RES_hh_fech_in!H19=0,0,RES_hh_fech_in!H19/RES_summary!H$21)</f>
        <v>22.105402657308485</v>
      </c>
      <c r="I19" s="95">
        <f>IF(RES_hh_fech_in!I19=0,0,RES_hh_fech_in!I19/RES_summary!I$21)</f>
        <v>21.66312766086676</v>
      </c>
      <c r="J19" s="95">
        <f>IF(RES_hh_fech_in!J19=0,0,RES_hh_fech_in!J19/RES_summary!J$21)</f>
        <v>20.626974259646307</v>
      </c>
      <c r="K19" s="95">
        <f>IF(RES_hh_fech_in!K19=0,0,RES_hh_fech_in!K19/RES_summary!K$21)</f>
        <v>20.333328307388275</v>
      </c>
      <c r="L19" s="95">
        <f>IF(RES_hh_fech_in!L19=0,0,RES_hh_fech_in!L19/RES_summary!L$21)</f>
        <v>20.164951883648715</v>
      </c>
      <c r="M19" s="95">
        <f>IF(RES_hh_fech_in!M19=0,0,RES_hh_fech_in!M19/RES_summary!M$21)</f>
        <v>0</v>
      </c>
      <c r="N19" s="95">
        <f>IF(RES_hh_fech_in!N19=0,0,RES_hh_fech_in!N19/RES_summary!N$21)</f>
        <v>0</v>
      </c>
      <c r="O19" s="95">
        <f>IF(RES_hh_fech_in!O19=0,0,RES_hh_fech_in!O19/RES_summary!O$21)</f>
        <v>21.000522490590676</v>
      </c>
      <c r="P19" s="95">
        <f>IF(RES_hh_fech_in!P19=0,0,RES_hh_fech_in!P19/RES_summary!P$21)</f>
        <v>0</v>
      </c>
      <c r="Q19" s="95">
        <f>IF(RES_hh_fech_in!Q19=0,0,RES_hh_fech_in!Q19/RES_summary!Q$21)</f>
        <v>0</v>
      </c>
    </row>
    <row r="20" spans="1:17" ht="12" customHeight="1" x14ac:dyDescent="0.25">
      <c r="A20" s="87" t="s">
        <v>110</v>
      </c>
      <c r="B20" s="95"/>
      <c r="C20" s="95">
        <f>IF(RES_hh_fech_in!C20=0,0,RES_hh_fech_in!C20/RES_summary!C$21)</f>
        <v>26.583315150651625</v>
      </c>
      <c r="D20" s="95">
        <f>IF(RES_hh_fech_in!D20=0,0,RES_hh_fech_in!D20/RES_summary!D$21)</f>
        <v>24.423766887981088</v>
      </c>
      <c r="E20" s="95">
        <f>IF(RES_hh_fech_in!E20=0,0,RES_hh_fech_in!E20/RES_summary!E$21)</f>
        <v>25.12616743572929</v>
      </c>
      <c r="F20" s="95">
        <f>IF(RES_hh_fech_in!F20=0,0,RES_hh_fech_in!F20/RES_summary!F$21)</f>
        <v>23.693694912869894</v>
      </c>
      <c r="G20" s="95">
        <f>IF(RES_hh_fech_in!G20=0,0,RES_hh_fech_in!G20/RES_summary!G$21)</f>
        <v>23.649182299887208</v>
      </c>
      <c r="H20" s="95">
        <f>IF(RES_hh_fech_in!H20=0,0,RES_hh_fech_in!H20/RES_summary!H$21)</f>
        <v>19.932292927430332</v>
      </c>
      <c r="I20" s="95">
        <f>IF(RES_hh_fech_in!I20=0,0,RES_hh_fech_in!I20/RES_summary!I$21)</f>
        <v>18.917744943135933</v>
      </c>
      <c r="J20" s="95">
        <f>IF(RES_hh_fech_in!J20=0,0,RES_hh_fech_in!J20/RES_summary!J$21)</f>
        <v>21.199642574822779</v>
      </c>
      <c r="K20" s="95">
        <f>IF(RES_hh_fech_in!K20=0,0,RES_hh_fech_in!K20/RES_summary!K$21)</f>
        <v>20.704104789386211</v>
      </c>
      <c r="L20" s="95">
        <f>IF(RES_hh_fech_in!L20=0,0,RES_hh_fech_in!L20/RES_summary!L$21)</f>
        <v>19.430863055472308</v>
      </c>
      <c r="M20" s="95">
        <f>IF(RES_hh_fech_in!M20=0,0,RES_hh_fech_in!M20/RES_summary!M$21)</f>
        <v>17.152202596696092</v>
      </c>
      <c r="N20" s="95">
        <f>IF(RES_hh_fech_in!N20=0,0,RES_hh_fech_in!N20/RES_summary!N$21)</f>
        <v>21.24223530480252</v>
      </c>
      <c r="O20" s="95">
        <f>IF(RES_hh_fech_in!O20=0,0,RES_hh_fech_in!O20/RES_summary!O$21)</f>
        <v>21.114377040539953</v>
      </c>
      <c r="P20" s="95">
        <f>IF(RES_hh_fech_in!P20=0,0,RES_hh_fech_in!P20/RES_summary!P$21)</f>
        <v>19.608654248802125</v>
      </c>
      <c r="Q20" s="95">
        <f>IF(RES_hh_fech_in!Q20=0,0,RES_hh_fech_in!Q20/RES_summary!Q$21)</f>
        <v>20.137240761220298</v>
      </c>
    </row>
    <row r="21" spans="1:17" ht="12" customHeight="1" x14ac:dyDescent="0.25">
      <c r="A21" s="87" t="s">
        <v>109</v>
      </c>
      <c r="B21" s="95"/>
      <c r="C21" s="95">
        <f>IF(RES_hh_fech_in!C21=0,0,RES_hh_fech_in!C21/RES_summary!C$21)</f>
        <v>24.214014309275534</v>
      </c>
      <c r="D21" s="95">
        <f>IF(RES_hh_fech_in!D21=0,0,RES_hh_fech_in!D21/RES_summary!D$21)</f>
        <v>23.849819676938452</v>
      </c>
      <c r="E21" s="95">
        <f>IF(RES_hh_fech_in!E21=0,0,RES_hh_fech_in!E21/RES_summary!E$21)</f>
        <v>22.952606621724541</v>
      </c>
      <c r="F21" s="95">
        <f>IF(RES_hh_fech_in!F21=0,0,RES_hh_fech_in!F21/RES_summary!F$21)</f>
        <v>22.717554322390949</v>
      </c>
      <c r="G21" s="95">
        <f>IF(RES_hh_fech_in!G21=0,0,RES_hh_fech_in!G21/RES_summary!G$21)</f>
        <v>22.325954054594515</v>
      </c>
      <c r="H21" s="95">
        <f>IF(RES_hh_fech_in!H21=0,0,RES_hh_fech_in!H21/RES_summary!H$21)</f>
        <v>20.659796835173466</v>
      </c>
      <c r="I21" s="95">
        <f>IF(RES_hh_fech_in!I21=0,0,RES_hh_fech_in!I21/RES_summary!I$21)</f>
        <v>17.241999345839567</v>
      </c>
      <c r="J21" s="95">
        <f>IF(RES_hh_fech_in!J21=0,0,RES_hh_fech_in!J21/RES_summary!J$21)</f>
        <v>18.505219776833432</v>
      </c>
      <c r="K21" s="95">
        <f>IF(RES_hh_fech_in!K21=0,0,RES_hh_fech_in!K21/RES_summary!K$21)</f>
        <v>18.983112199366907</v>
      </c>
      <c r="L21" s="95">
        <f>IF(RES_hh_fech_in!L21=0,0,RES_hh_fech_in!L21/RES_summary!L$21)</f>
        <v>0</v>
      </c>
      <c r="M21" s="95">
        <f>IF(RES_hh_fech_in!M21=0,0,RES_hh_fech_in!M21/RES_summary!M$21)</f>
        <v>14.280932227061006</v>
      </c>
      <c r="N21" s="95">
        <f>IF(RES_hh_fech_in!N21=0,0,RES_hh_fech_in!N21/RES_summary!N$21)</f>
        <v>19.929481989251521</v>
      </c>
      <c r="O21" s="95">
        <f>IF(RES_hh_fech_in!O21=0,0,RES_hh_fech_in!O21/RES_summary!O$21)</f>
        <v>20.11675306752721</v>
      </c>
      <c r="P21" s="95">
        <f>IF(RES_hh_fech_in!P21=0,0,RES_hh_fech_in!P21/RES_summary!P$21)</f>
        <v>0</v>
      </c>
      <c r="Q21" s="95">
        <f>IF(RES_hh_fech_in!Q21=0,0,RES_hh_fech_in!Q21/RES_summary!Q$21)</f>
        <v>18.605018728274722</v>
      </c>
    </row>
    <row r="22" spans="1:17" ht="12" customHeight="1" x14ac:dyDescent="0.25">
      <c r="A22" s="87" t="s">
        <v>55</v>
      </c>
      <c r="B22" s="95"/>
      <c r="C22" s="95">
        <f>IF(RES_hh_fech_in!C22=0,0,RES_hh_fech_in!C22/RES_summary!C$21)</f>
        <v>29.02341525641323</v>
      </c>
      <c r="D22" s="95">
        <f>IF(RES_hh_fech_in!D22=0,0,RES_hh_fech_in!D22/RES_summary!D$21)</f>
        <v>28.206177430454559</v>
      </c>
      <c r="E22" s="95">
        <f>IF(RES_hh_fech_in!E22=0,0,RES_hh_fech_in!E22/RES_summary!E$21)</f>
        <v>27.637920126481017</v>
      </c>
      <c r="F22" s="95">
        <f>IF(RES_hh_fech_in!F22=0,0,RES_hh_fech_in!F22/RES_summary!F$21)</f>
        <v>27.334530125716242</v>
      </c>
      <c r="G22" s="95">
        <f>IF(RES_hh_fech_in!G22=0,0,RES_hh_fech_in!G22/RES_summary!G$21)</f>
        <v>26.727980535106042</v>
      </c>
      <c r="H22" s="95">
        <f>IF(RES_hh_fech_in!H22=0,0,RES_hh_fech_in!H22/RES_summary!H$21)</f>
        <v>24.470094753224672</v>
      </c>
      <c r="I22" s="95">
        <f>IF(RES_hh_fech_in!I22=0,0,RES_hh_fech_in!I22/RES_summary!I$21)</f>
        <v>24.404312848187576</v>
      </c>
      <c r="J22" s="95">
        <f>IF(RES_hh_fech_in!J22=0,0,RES_hh_fech_in!J22/RES_summary!J$21)</f>
        <v>22.397777001808119</v>
      </c>
      <c r="K22" s="95">
        <f>IF(RES_hh_fech_in!K22=0,0,RES_hh_fech_in!K22/RES_summary!K$21)</f>
        <v>23.158757159159052</v>
      </c>
      <c r="L22" s="95">
        <f>IF(RES_hh_fech_in!L22=0,0,RES_hh_fech_in!L22/RES_summary!L$21)</f>
        <v>23.933330415788639</v>
      </c>
      <c r="M22" s="95">
        <f>IF(RES_hh_fech_in!M22=0,0,RES_hh_fech_in!M22/RES_summary!M$21)</f>
        <v>19.377054277423891</v>
      </c>
      <c r="N22" s="95">
        <f>IF(RES_hh_fech_in!N22=0,0,RES_hh_fech_in!N22/RES_summary!N$21)</f>
        <v>24.532741063679527</v>
      </c>
      <c r="O22" s="95">
        <f>IF(RES_hh_fech_in!O22=0,0,RES_hh_fech_in!O22/RES_summary!O$21)</f>
        <v>24.224085756624007</v>
      </c>
      <c r="P22" s="95">
        <f>IF(RES_hh_fech_in!P22=0,0,RES_hh_fech_in!P22/RES_summary!P$21)</f>
        <v>22.135500519652066</v>
      </c>
      <c r="Q22" s="95">
        <f>IF(RES_hh_fech_in!Q22=0,0,RES_hh_fech_in!Q22/RES_summary!Q$21)</f>
        <v>22.801763251902038</v>
      </c>
    </row>
    <row r="23" spans="1:17" ht="12" customHeight="1" x14ac:dyDescent="0.25">
      <c r="A23" s="87" t="s">
        <v>79</v>
      </c>
      <c r="B23" s="95"/>
      <c r="C23" s="95">
        <f>IF(RES_hh_fech_in!C23=0,0,RES_hh_fech_in!C23/RES_summary!C$21)</f>
        <v>0</v>
      </c>
      <c r="D23" s="95">
        <f>IF(RES_hh_fech_in!D23=0,0,RES_hh_fech_in!D23/RES_summary!D$21)</f>
        <v>0</v>
      </c>
      <c r="E23" s="95">
        <f>IF(RES_hh_fech_in!E23=0,0,RES_hh_fech_in!E23/RES_summary!E$21)</f>
        <v>0</v>
      </c>
      <c r="F23" s="95">
        <f>IF(RES_hh_fech_in!F23=0,0,RES_hh_fech_in!F23/RES_summary!F$21)</f>
        <v>0</v>
      </c>
      <c r="G23" s="95">
        <f>IF(RES_hh_fech_in!G23=0,0,RES_hh_fech_in!G23/RES_summary!G$21)</f>
        <v>0</v>
      </c>
      <c r="H23" s="95">
        <f>IF(RES_hh_fech_in!H23=0,0,RES_hh_fech_in!H23/RES_summary!H$21)</f>
        <v>0</v>
      </c>
      <c r="I23" s="95">
        <f>IF(RES_hh_fech_in!I23=0,0,RES_hh_fech_in!I23/RES_summary!I$21)</f>
        <v>0</v>
      </c>
      <c r="J23" s="95">
        <f>IF(RES_hh_fech_in!J23=0,0,RES_hh_fech_in!J23/RES_summary!J$21)</f>
        <v>0</v>
      </c>
      <c r="K23" s="95">
        <f>IF(RES_hh_fech_in!K23=0,0,RES_hh_fech_in!K23/RES_summary!K$21)</f>
        <v>0</v>
      </c>
      <c r="L23" s="95">
        <f>IF(RES_hh_fech_in!L23=0,0,RES_hh_fech_in!L23/RES_summary!L$21)</f>
        <v>0</v>
      </c>
      <c r="M23" s="95">
        <f>IF(RES_hh_fech_in!M23=0,0,RES_hh_fech_in!M23/RES_summary!M$21)</f>
        <v>0</v>
      </c>
      <c r="N23" s="95">
        <f>IF(RES_hh_fech_in!N23=0,0,RES_hh_fech_in!N23/RES_summary!N$21)</f>
        <v>0</v>
      </c>
      <c r="O23" s="95">
        <f>IF(RES_hh_fech_in!O23=0,0,RES_hh_fech_in!O23/RES_summary!O$21)</f>
        <v>0</v>
      </c>
      <c r="P23" s="95">
        <f>IF(RES_hh_fech_in!P23=0,0,RES_hh_fech_in!P23/RES_summary!P$21)</f>
        <v>0</v>
      </c>
      <c r="Q23" s="95">
        <f>IF(RES_hh_fech_in!Q23=0,0,RES_hh_fech_in!Q23/RES_summary!Q$21)</f>
        <v>0</v>
      </c>
    </row>
    <row r="24" spans="1:17" ht="12" customHeight="1" x14ac:dyDescent="0.25">
      <c r="A24" s="87" t="s">
        <v>61</v>
      </c>
      <c r="B24" s="95"/>
      <c r="C24" s="95">
        <f>IF(RES_hh_fech_in!C24=0,0,RES_hh_fech_in!C24/RES_summary!C$21)</f>
        <v>16.604481039412953</v>
      </c>
      <c r="D24" s="95">
        <f>IF(RES_hh_fech_in!D24=0,0,RES_hh_fech_in!D24/RES_summary!D$21)</f>
        <v>16.193800042362167</v>
      </c>
      <c r="E24" s="95">
        <f>IF(RES_hh_fech_in!E24=0,0,RES_hh_fech_in!E24/RES_summary!E$21)</f>
        <v>0</v>
      </c>
      <c r="F24" s="95">
        <f>IF(RES_hh_fech_in!F24=0,0,RES_hh_fech_in!F24/RES_summary!F$21)</f>
        <v>15.869031753476371</v>
      </c>
      <c r="G24" s="95">
        <f>IF(RES_hh_fech_in!G24=0,0,RES_hh_fech_in!G24/RES_summary!G$21)</f>
        <v>15.422346971378216</v>
      </c>
      <c r="H24" s="95">
        <f>IF(RES_hh_fech_in!H24=0,0,RES_hh_fech_in!H24/RES_summary!H$21)</f>
        <v>13.491958368602445</v>
      </c>
      <c r="I24" s="95">
        <f>IF(RES_hh_fech_in!I24=0,0,RES_hh_fech_in!I24/RES_summary!I$21)</f>
        <v>14.016145559048535</v>
      </c>
      <c r="J24" s="95">
        <f>IF(RES_hh_fech_in!J24=0,0,RES_hh_fech_in!J24/RES_summary!J$21)</f>
        <v>0</v>
      </c>
      <c r="K24" s="95">
        <f>IF(RES_hh_fech_in!K24=0,0,RES_hh_fech_in!K24/RES_summary!K$21)</f>
        <v>0</v>
      </c>
      <c r="L24" s="95">
        <f>IF(RES_hh_fech_in!L24=0,0,RES_hh_fech_in!L24/RES_summary!L$21)</f>
        <v>13.637530620031983</v>
      </c>
      <c r="M24" s="95">
        <f>IF(RES_hh_fech_in!M24=0,0,RES_hh_fech_in!M24/RES_summary!M$21)</f>
        <v>11.251142156614554</v>
      </c>
      <c r="N24" s="95">
        <f>IF(RES_hh_fech_in!N24=0,0,RES_hh_fech_in!N24/RES_summary!N$21)</f>
        <v>0</v>
      </c>
      <c r="O24" s="95">
        <f>IF(RES_hh_fech_in!O24=0,0,RES_hh_fech_in!O24/RES_summary!O$21)</f>
        <v>0</v>
      </c>
      <c r="P24" s="95">
        <f>IF(RES_hh_fech_in!P24=0,0,RES_hh_fech_in!P24/RES_summary!P$21)</f>
        <v>13.248529692570846</v>
      </c>
      <c r="Q24" s="95">
        <f>IF(RES_hh_fech_in!Q24=0,0,RES_hh_fech_in!Q24/RES_summary!Q$21)</f>
        <v>12.944901588109174</v>
      </c>
    </row>
    <row r="25" spans="1:17" ht="12" customHeight="1" x14ac:dyDescent="0.25">
      <c r="A25" s="51" t="s">
        <v>60</v>
      </c>
      <c r="B25" s="22"/>
      <c r="C25" s="22">
        <f>IF(RES_hh_fech_in!C25=0,0,RES_hh_fech_in!C25/RES_summary!C$21)</f>
        <v>22.408237171828826</v>
      </c>
      <c r="D25" s="22">
        <f>IF(RES_hh_fech_in!D25=0,0,RES_hh_fech_in!D25/RES_summary!D$21)</f>
        <v>22.127414198240629</v>
      </c>
      <c r="E25" s="22">
        <f>IF(RES_hh_fech_in!E25=0,0,RES_hh_fech_in!E25/RES_summary!E$21)</f>
        <v>22.544332944695828</v>
      </c>
      <c r="F25" s="22">
        <f>IF(RES_hh_fech_in!F25=0,0,RES_hh_fech_in!F25/RES_summary!F$21)</f>
        <v>22.478848668275319</v>
      </c>
      <c r="G25" s="22">
        <f>IF(RES_hh_fech_in!G25=0,0,RES_hh_fech_in!G25/RES_summary!G$21)</f>
        <v>20.527481782342871</v>
      </c>
      <c r="H25" s="22">
        <f>IF(RES_hh_fech_in!H25=0,0,RES_hh_fech_in!H25/RES_summary!H$21)</f>
        <v>19.836846170912846</v>
      </c>
      <c r="I25" s="22">
        <f>IF(RES_hh_fech_in!I25=0,0,RES_hh_fech_in!I25/RES_summary!I$21)</f>
        <v>19.367459805380037</v>
      </c>
      <c r="J25" s="22">
        <f>IF(RES_hh_fech_in!J25=0,0,RES_hh_fech_in!J25/RES_summary!J$21)</f>
        <v>19.241282182393416</v>
      </c>
      <c r="K25" s="22">
        <f>IF(RES_hh_fech_in!K25=0,0,RES_hh_fech_in!K25/RES_summary!K$21)</f>
        <v>17.38864363936537</v>
      </c>
      <c r="L25" s="22">
        <f>IF(RES_hh_fech_in!L25=0,0,RES_hh_fech_in!L25/RES_summary!L$21)</f>
        <v>20.887091320361801</v>
      </c>
      <c r="M25" s="22">
        <f>IF(RES_hh_fech_in!M25=0,0,RES_hh_fech_in!M25/RES_summary!M$21)</f>
        <v>15.288312990283995</v>
      </c>
      <c r="N25" s="22">
        <f>IF(RES_hh_fech_in!N25=0,0,RES_hh_fech_in!N25/RES_summary!N$21)</f>
        <v>21.825223777359597</v>
      </c>
      <c r="O25" s="22">
        <f>IF(RES_hh_fech_in!O25=0,0,RES_hh_fech_in!O25/RES_summary!O$21)</f>
        <v>23.201258807528781</v>
      </c>
      <c r="P25" s="22">
        <f>IF(RES_hh_fech_in!P25=0,0,RES_hh_fech_in!P25/RES_summary!P$21)</f>
        <v>18.928822211301927</v>
      </c>
      <c r="Q25" s="22">
        <f>IF(RES_hh_fech_in!Q25=0,0,RES_hh_fech_in!Q25/RES_summary!Q$21)</f>
        <v>20.270111782137739</v>
      </c>
    </row>
    <row r="26" spans="1:17" ht="12" customHeight="1" x14ac:dyDescent="0.25">
      <c r="A26" s="49" t="s">
        <v>59</v>
      </c>
      <c r="B26" s="18"/>
      <c r="C26" s="18">
        <f>IF(RES_hh_fech_in!C26=0,0,RES_hh_fech_in!C26/RES_summary!C$21)</f>
        <v>5.0769379048160852</v>
      </c>
      <c r="D26" s="18">
        <f>IF(RES_hh_fech_in!D26=0,0,RES_hh_fech_in!D26/RES_summary!D$21)</f>
        <v>4.9591924315904352</v>
      </c>
      <c r="E26" s="18">
        <f>IF(RES_hh_fech_in!E26=0,0,RES_hh_fech_in!E26/RES_summary!E$21)</f>
        <v>4.9244470746512778</v>
      </c>
      <c r="F26" s="18">
        <f>IF(RES_hh_fech_in!F26=0,0,RES_hh_fech_in!F26/RES_summary!F$21)</f>
        <v>4.8801466627757604</v>
      </c>
      <c r="G26" s="18">
        <f>IF(RES_hh_fech_in!G26=0,0,RES_hh_fech_in!G26/RES_summary!G$21)</f>
        <v>4.8265962943775191</v>
      </c>
      <c r="H26" s="18">
        <f>IF(RES_hh_fech_in!H26=0,0,RES_hh_fech_in!H26/RES_summary!H$21)</f>
        <v>4.7446384941491395</v>
      </c>
      <c r="I26" s="18">
        <f>IF(RES_hh_fech_in!I26=0,0,RES_hh_fech_in!I26/RES_summary!I$21)</f>
        <v>4.6739655290682967</v>
      </c>
      <c r="J26" s="18">
        <f>IF(RES_hh_fech_in!J26=0,0,RES_hh_fech_in!J26/RES_summary!J$21)</f>
        <v>4.6229026629561192</v>
      </c>
      <c r="K26" s="18">
        <f>IF(RES_hh_fech_in!K26=0,0,RES_hh_fech_in!K26/RES_summary!K$21)</f>
        <v>4.5853527794260156</v>
      </c>
      <c r="L26" s="18">
        <f>IF(RES_hh_fech_in!L26=0,0,RES_hh_fech_in!L26/RES_summary!L$21)</f>
        <v>4.5510692244017754</v>
      </c>
      <c r="M26" s="18">
        <f>IF(RES_hh_fech_in!M26=0,0,RES_hh_fech_in!M26/RES_summary!M$21)</f>
        <v>4.1078862804701819</v>
      </c>
      <c r="N26" s="18">
        <f>IF(RES_hh_fech_in!N26=0,0,RES_hh_fech_in!N26/RES_summary!N$21)</f>
        <v>4.4493086291020569</v>
      </c>
      <c r="O26" s="18">
        <f>IF(RES_hh_fech_in!O26=0,0,RES_hh_fech_in!O26/RES_summary!O$21)</f>
        <v>4.6496616391085874</v>
      </c>
      <c r="P26" s="18">
        <f>IF(RES_hh_fech_in!P26=0,0,RES_hh_fech_in!P26/RES_summary!P$21)</f>
        <v>4.5313384354298183</v>
      </c>
      <c r="Q26" s="18">
        <f>IF(RES_hh_fech_in!Q26=0,0,RES_hh_fech_in!Q26/RES_summary!Q$21)</f>
        <v>4.4524110633633587</v>
      </c>
    </row>
    <row r="27" spans="1:17" ht="12.95" customHeight="1" x14ac:dyDescent="0.25">
      <c r="A27" s="89" t="s">
        <v>62</v>
      </c>
      <c r="B27" s="96"/>
      <c r="C27" s="96">
        <f>IF(RES_hh_fech_in!C27=0,0,RES_hh_fech_in!C27/RES_summary!C$21)</f>
        <v>11.569518931741394</v>
      </c>
      <c r="D27" s="96">
        <f>IF(RES_hh_fech_in!D27=0,0,RES_hh_fech_in!D27/RES_summary!D$21)</f>
        <v>12.108939529282033</v>
      </c>
      <c r="E27" s="96">
        <f>IF(RES_hh_fech_in!E27=0,0,RES_hh_fech_in!E27/RES_summary!E$21)</f>
        <v>11.84476690633451</v>
      </c>
      <c r="F27" s="96">
        <f>IF(RES_hh_fech_in!F27=0,0,RES_hh_fech_in!F27/RES_summary!F$21)</f>
        <v>12.54612267283499</v>
      </c>
      <c r="G27" s="96">
        <f>IF(RES_hh_fech_in!G27=0,0,RES_hh_fech_in!G27/RES_summary!G$21)</f>
        <v>11.559603862801499</v>
      </c>
      <c r="H27" s="96">
        <f>IF(RES_hh_fech_in!H27=0,0,RES_hh_fech_in!H27/RES_summary!H$21)</f>
        <v>11.931290286250995</v>
      </c>
      <c r="I27" s="96">
        <f>IF(RES_hh_fech_in!I27=0,0,RES_hh_fech_in!I27/RES_summary!I$21)</f>
        <v>10.440643961929016</v>
      </c>
      <c r="J27" s="96">
        <f>IF(RES_hh_fech_in!J27=0,0,RES_hh_fech_in!J27/RES_summary!J$21)</f>
        <v>11.548644723195467</v>
      </c>
      <c r="K27" s="96">
        <f>IF(RES_hh_fech_in!K27=0,0,RES_hh_fech_in!K27/RES_summary!K$21)</f>
        <v>11.343400822050315</v>
      </c>
      <c r="L27" s="96">
        <f>IF(RES_hh_fech_in!L27=0,0,RES_hh_fech_in!L27/RES_summary!L$21)</f>
        <v>10.517020915703043</v>
      </c>
      <c r="M27" s="96">
        <f>IF(RES_hh_fech_in!M27=0,0,RES_hh_fech_in!M27/RES_summary!M$21)</f>
        <v>10.425568571394273</v>
      </c>
      <c r="N27" s="96">
        <f>IF(RES_hh_fech_in!N27=0,0,RES_hh_fech_in!N27/RES_summary!N$21)</f>
        <v>11.992508436439827</v>
      </c>
      <c r="O27" s="96">
        <f>IF(RES_hh_fech_in!O27=0,0,RES_hh_fech_in!O27/RES_summary!O$21)</f>
        <v>11.674648208647552</v>
      </c>
      <c r="P27" s="96">
        <f>IF(RES_hh_fech_in!P27=0,0,RES_hh_fech_in!P27/RES_summary!P$21)</f>
        <v>9.7066155932269691</v>
      </c>
      <c r="Q27" s="96">
        <f>IF(RES_hh_fech_in!Q27=0,0,RES_hh_fech_in!Q27/RES_summary!Q$21)</f>
        <v>10.90718231817725</v>
      </c>
    </row>
    <row r="28" spans="1:17" ht="12" customHeight="1" x14ac:dyDescent="0.25">
      <c r="A28" s="87" t="s">
        <v>58</v>
      </c>
      <c r="B28" s="95"/>
      <c r="C28" s="95">
        <f>IF(RES_hh_fech_in!C28=0,0,RES_hh_fech_in!C28/RES_summary!C$21)</f>
        <v>0</v>
      </c>
      <c r="D28" s="95">
        <f>IF(RES_hh_fech_in!D28=0,0,RES_hh_fech_in!D28/RES_summary!D$21)</f>
        <v>0</v>
      </c>
      <c r="E28" s="95">
        <f>IF(RES_hh_fech_in!E28=0,0,RES_hh_fech_in!E28/RES_summary!E$21)</f>
        <v>0</v>
      </c>
      <c r="F28" s="95">
        <f>IF(RES_hh_fech_in!F28=0,0,RES_hh_fech_in!F28/RES_summary!F$21)</f>
        <v>0</v>
      </c>
      <c r="G28" s="95">
        <f>IF(RES_hh_fech_in!G28=0,0,RES_hh_fech_in!G28/RES_summary!G$21)</f>
        <v>0</v>
      </c>
      <c r="H28" s="95">
        <f>IF(RES_hh_fech_in!H28=0,0,RES_hh_fech_in!H28/RES_summary!H$21)</f>
        <v>0</v>
      </c>
      <c r="I28" s="95">
        <f>IF(RES_hh_fech_in!I28=0,0,RES_hh_fech_in!I28/RES_summary!I$21)</f>
        <v>0</v>
      </c>
      <c r="J28" s="95">
        <f>IF(RES_hh_fech_in!J28=0,0,RES_hh_fech_in!J28/RES_summary!J$21)</f>
        <v>0</v>
      </c>
      <c r="K28" s="95">
        <f>IF(RES_hh_fech_in!K28=0,0,RES_hh_fech_in!K28/RES_summary!K$21)</f>
        <v>0</v>
      </c>
      <c r="L28" s="95">
        <f>IF(RES_hh_fech_in!L28=0,0,RES_hh_fech_in!L28/RES_summary!L$21)</f>
        <v>0</v>
      </c>
      <c r="M28" s="95">
        <f>IF(RES_hh_fech_in!M28=0,0,RES_hh_fech_in!M28/RES_summary!M$21)</f>
        <v>0</v>
      </c>
      <c r="N28" s="95">
        <f>IF(RES_hh_fech_in!N28=0,0,RES_hh_fech_in!N28/RES_summary!N$21)</f>
        <v>0</v>
      </c>
      <c r="O28" s="95">
        <f>IF(RES_hh_fech_in!O28=0,0,RES_hh_fech_in!O28/RES_summary!O$21)</f>
        <v>0</v>
      </c>
      <c r="P28" s="95">
        <f>IF(RES_hh_fech_in!P28=0,0,RES_hh_fech_in!P28/RES_summary!P$21)</f>
        <v>0</v>
      </c>
      <c r="Q28" s="95">
        <f>IF(RES_hh_fech_in!Q28=0,0,RES_hh_fech_in!Q28/RES_summary!Q$21)</f>
        <v>0</v>
      </c>
    </row>
    <row r="29" spans="1:17" s="28" customFormat="1" ht="12" customHeight="1" x14ac:dyDescent="0.25">
      <c r="A29" s="87" t="s">
        <v>84</v>
      </c>
      <c r="B29" s="95"/>
      <c r="C29" s="95">
        <f>IF(RES_hh_fech_in!C29=0,0,RES_hh_fech_in!C29/RES_summary!C$21)</f>
        <v>16.824863275588722</v>
      </c>
      <c r="D29" s="95">
        <f>IF(RES_hh_fech_in!D29=0,0,RES_hh_fech_in!D29/RES_summary!D$21)</f>
        <v>16.62893770599571</v>
      </c>
      <c r="E29" s="95">
        <f>IF(RES_hh_fech_in!E29=0,0,RES_hh_fech_in!E29/RES_summary!E$21)</f>
        <v>16.282129360288483</v>
      </c>
      <c r="F29" s="95">
        <f>IF(RES_hh_fech_in!F29=0,0,RES_hh_fech_in!F29/RES_summary!F$21)</f>
        <v>16.519990098522506</v>
      </c>
      <c r="G29" s="95">
        <f>IF(RES_hh_fech_in!G29=0,0,RES_hh_fech_in!G29/RES_summary!G$21)</f>
        <v>16.176146899842042</v>
      </c>
      <c r="H29" s="95">
        <f>IF(RES_hh_fech_in!H29=0,0,RES_hh_fech_in!H29/RES_summary!H$21)</f>
        <v>15.881482752554271</v>
      </c>
      <c r="I29" s="95">
        <f>IF(RES_hh_fech_in!I29=0,0,RES_hh_fech_in!I29/RES_summary!I$21)</f>
        <v>15.841949654901365</v>
      </c>
      <c r="J29" s="95">
        <f>IF(RES_hh_fech_in!J29=0,0,RES_hh_fech_in!J29/RES_summary!J$21)</f>
        <v>15.626729621573251</v>
      </c>
      <c r="K29" s="95">
        <f>IF(RES_hh_fech_in!K29=0,0,RES_hh_fech_in!K29/RES_summary!K$21)</f>
        <v>15.264453362346968</v>
      </c>
      <c r="L29" s="95">
        <f>IF(RES_hh_fech_in!L29=0,0,RES_hh_fech_in!L29/RES_summary!L$21)</f>
        <v>15.464838973816585</v>
      </c>
      <c r="M29" s="95">
        <f>IF(RES_hh_fech_in!M29=0,0,RES_hh_fech_in!M29/RES_summary!M$21)</f>
        <v>14.392487976621704</v>
      </c>
      <c r="N29" s="95">
        <f>IF(RES_hh_fech_in!N29=0,0,RES_hh_fech_in!N29/RES_summary!N$21)</f>
        <v>0</v>
      </c>
      <c r="O29" s="95">
        <f>IF(RES_hh_fech_in!O29=0,0,RES_hh_fech_in!O29/RES_summary!O$21)</f>
        <v>14.78409059041984</v>
      </c>
      <c r="P29" s="95">
        <f>IF(RES_hh_fech_in!P29=0,0,RES_hh_fech_in!P29/RES_summary!P$21)</f>
        <v>0</v>
      </c>
      <c r="Q29" s="95">
        <f>IF(RES_hh_fech_in!Q29=0,0,RES_hh_fech_in!Q29/RES_summary!Q$21)</f>
        <v>14.383803714858548</v>
      </c>
    </row>
    <row r="30" spans="1:17" ht="12" customHeight="1" x14ac:dyDescent="0.25">
      <c r="A30" s="87" t="s">
        <v>109</v>
      </c>
      <c r="B30" s="95"/>
      <c r="C30" s="95">
        <f>IF(RES_hh_fech_in!C30=0,0,RES_hh_fech_in!C30/RES_summary!C$21)</f>
        <v>15.396569408324046</v>
      </c>
      <c r="D30" s="95">
        <f>IF(RES_hh_fech_in!D30=0,0,RES_hh_fech_in!D30/RES_summary!D$21)</f>
        <v>15.293410611280748</v>
      </c>
      <c r="E30" s="95">
        <f>IF(RES_hh_fech_in!E30=0,0,RES_hh_fech_in!E30/RES_summary!E$21)</f>
        <v>15.193679267033627</v>
      </c>
      <c r="F30" s="95">
        <f>IF(RES_hh_fech_in!F30=0,0,RES_hh_fech_in!F30/RES_summary!F$21)</f>
        <v>14.939037514666744</v>
      </c>
      <c r="G30" s="95">
        <f>IF(RES_hh_fech_in!G30=0,0,RES_hh_fech_in!G30/RES_summary!G$21)</f>
        <v>14.842469804293881</v>
      </c>
      <c r="H30" s="95">
        <f>IF(RES_hh_fech_in!H30=0,0,RES_hh_fech_in!H30/RES_summary!H$21)</f>
        <v>14.610887245787103</v>
      </c>
      <c r="I30" s="95">
        <f>IF(RES_hh_fech_in!I30=0,0,RES_hh_fech_in!I30/RES_summary!I$21)</f>
        <v>14.329570368625003</v>
      </c>
      <c r="J30" s="95">
        <f>IF(RES_hh_fech_in!J30=0,0,RES_hh_fech_in!J30/RES_summary!J$21)</f>
        <v>14.1141009503405</v>
      </c>
      <c r="K30" s="95">
        <f>IF(RES_hh_fech_in!K30=0,0,RES_hh_fech_in!K30/RES_summary!K$21)</f>
        <v>14.08535758272218</v>
      </c>
      <c r="L30" s="95">
        <f>IF(RES_hh_fech_in!L30=0,0,RES_hh_fech_in!L30/RES_summary!L$21)</f>
        <v>0</v>
      </c>
      <c r="M30" s="95">
        <f>IF(RES_hh_fech_in!M30=0,0,RES_hh_fech_in!M30/RES_summary!M$21)</f>
        <v>13.143297865982138</v>
      </c>
      <c r="N30" s="95">
        <f>IF(RES_hh_fech_in!N30=0,0,RES_hh_fech_in!N30/RES_summary!N$21)</f>
        <v>13.599316615811642</v>
      </c>
      <c r="O30" s="95">
        <f>IF(RES_hh_fech_in!O30=0,0,RES_hh_fech_in!O30/RES_summary!O$21)</f>
        <v>13.524112768704098</v>
      </c>
      <c r="P30" s="95">
        <f>IF(RES_hh_fech_in!P30=0,0,RES_hh_fech_in!P30/RES_summary!P$21)</f>
        <v>0</v>
      </c>
      <c r="Q30" s="95">
        <f>IF(RES_hh_fech_in!Q30=0,0,RES_hh_fech_in!Q30/RES_summary!Q$21)</f>
        <v>13.187426715945504</v>
      </c>
    </row>
    <row r="31" spans="1:17" ht="12" customHeight="1" x14ac:dyDescent="0.25">
      <c r="A31" s="87" t="s">
        <v>55</v>
      </c>
      <c r="B31" s="95"/>
      <c r="C31" s="95">
        <f>IF(RES_hh_fech_in!C31=0,0,RES_hh_fech_in!C31/RES_summary!C$21)</f>
        <v>0</v>
      </c>
      <c r="D31" s="95">
        <f>IF(RES_hh_fech_in!D31=0,0,RES_hh_fech_in!D31/RES_summary!D$21)</f>
        <v>0</v>
      </c>
      <c r="E31" s="95">
        <f>IF(RES_hh_fech_in!E31=0,0,RES_hh_fech_in!E31/RES_summary!E$21)</f>
        <v>0</v>
      </c>
      <c r="F31" s="95">
        <f>IF(RES_hh_fech_in!F31=0,0,RES_hh_fech_in!F31/RES_summary!F$21)</f>
        <v>0</v>
      </c>
      <c r="G31" s="95">
        <f>IF(RES_hh_fech_in!G31=0,0,RES_hh_fech_in!G31/RES_summary!G$21)</f>
        <v>0</v>
      </c>
      <c r="H31" s="95">
        <f>IF(RES_hh_fech_in!H31=0,0,RES_hh_fech_in!H31/RES_summary!H$21)</f>
        <v>0</v>
      </c>
      <c r="I31" s="95">
        <f>IF(RES_hh_fech_in!I31=0,0,RES_hh_fech_in!I31/RES_summary!I$21)</f>
        <v>0</v>
      </c>
      <c r="J31" s="95">
        <f>IF(RES_hh_fech_in!J31=0,0,RES_hh_fech_in!J31/RES_summary!J$21)</f>
        <v>0</v>
      </c>
      <c r="K31" s="95">
        <f>IF(RES_hh_fech_in!K31=0,0,RES_hh_fech_in!K31/RES_summary!K$21)</f>
        <v>0</v>
      </c>
      <c r="L31" s="95">
        <f>IF(RES_hh_fech_in!L31=0,0,RES_hh_fech_in!L31/RES_summary!L$21)</f>
        <v>0</v>
      </c>
      <c r="M31" s="95">
        <f>IF(RES_hh_fech_in!M31=0,0,RES_hh_fech_in!M31/RES_summary!M$21)</f>
        <v>0</v>
      </c>
      <c r="N31" s="95">
        <f>IF(RES_hh_fech_in!N31=0,0,RES_hh_fech_in!N31/RES_summary!N$21)</f>
        <v>0</v>
      </c>
      <c r="O31" s="95">
        <f>IF(RES_hh_fech_in!O31=0,0,RES_hh_fech_in!O31/RES_summary!O$21)</f>
        <v>0</v>
      </c>
      <c r="P31" s="95">
        <f>IF(RES_hh_fech_in!P31=0,0,RES_hh_fech_in!P31/RES_summary!P$21)</f>
        <v>0</v>
      </c>
      <c r="Q31" s="95">
        <f>IF(RES_hh_fech_in!Q31=0,0,RES_hh_fech_in!Q31/RES_summary!Q$21)</f>
        <v>0</v>
      </c>
    </row>
    <row r="32" spans="1:17" ht="12" customHeight="1" x14ac:dyDescent="0.25">
      <c r="A32" s="49" t="s">
        <v>60</v>
      </c>
      <c r="B32" s="18"/>
      <c r="C32" s="18">
        <f>IF(RES_hh_fech_in!C32=0,0,RES_hh_fech_in!C32/RES_summary!C$21)</f>
        <v>10.233879647729168</v>
      </c>
      <c r="D32" s="18">
        <f>IF(RES_hh_fech_in!D32=0,0,RES_hh_fech_in!D32/RES_summary!D$21)</f>
        <v>10.214968674783435</v>
      </c>
      <c r="E32" s="18">
        <f>IF(RES_hh_fech_in!E32=0,0,RES_hh_fech_in!E32/RES_summary!E$21)</f>
        <v>10.683389025150809</v>
      </c>
      <c r="F32" s="18">
        <f>IF(RES_hh_fech_in!F32=0,0,RES_hh_fech_in!F32/RES_summary!F$21)</f>
        <v>10.339273511934676</v>
      </c>
      <c r="G32" s="18">
        <f>IF(RES_hh_fech_in!G32=0,0,RES_hh_fech_in!G32/RES_summary!G$21)</f>
        <v>9.7854712662942909</v>
      </c>
      <c r="H32" s="18">
        <f>IF(RES_hh_fech_in!H32=0,0,RES_hh_fech_in!H32/RES_summary!H$21)</f>
        <v>9.9424557300530338</v>
      </c>
      <c r="I32" s="18">
        <f>IF(RES_hh_fech_in!I32=0,0,RES_hh_fech_in!I32/RES_summary!I$21)</f>
        <v>9.6680483619934083</v>
      </c>
      <c r="J32" s="18">
        <f>IF(RES_hh_fech_in!J32=0,0,RES_hh_fech_in!J32/RES_summary!J$21)</f>
        <v>10.091916354827031</v>
      </c>
      <c r="K32" s="18">
        <f>IF(RES_hh_fech_in!K32=0,0,RES_hh_fech_in!K32/RES_summary!K$21)</f>
        <v>9.6819717911980785</v>
      </c>
      <c r="L32" s="18">
        <f>IF(RES_hh_fech_in!L32=0,0,RES_hh_fech_in!L32/RES_summary!L$21)</f>
        <v>10.479921752592761</v>
      </c>
      <c r="M32" s="18">
        <f>IF(RES_hh_fech_in!M32=0,0,RES_hh_fech_in!M32/RES_summary!M$21)</f>
        <v>9.0198236006884844</v>
      </c>
      <c r="N32" s="18">
        <f>IF(RES_hh_fech_in!N32=0,0,RES_hh_fech_in!N32/RES_summary!N$21)</f>
        <v>10.681526534393347</v>
      </c>
      <c r="O32" s="18">
        <f>IF(RES_hh_fech_in!O32=0,0,RES_hh_fech_in!O32/RES_summary!O$21)</f>
        <v>11.488879924006572</v>
      </c>
      <c r="P32" s="18">
        <f>IF(RES_hh_fech_in!P32=0,0,RES_hh_fech_in!P32/RES_summary!P$21)</f>
        <v>9.7066155932269691</v>
      </c>
      <c r="Q32" s="18">
        <f>IF(RES_hh_fech_in!Q32=0,0,RES_hh_fech_in!Q32/RES_summary!Q$21)</f>
        <v>10.205527101766981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9">
    <tabColor theme="6" tint="0.79998168889431442"/>
    <pageSetUpPr fitToPage="1"/>
  </sheetPr>
  <dimension ref="A1:S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9" ht="25.5" customHeight="1" x14ac:dyDescent="0.25">
      <c r="A1" s="108" t="s">
        <v>244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9" s="28" customFormat="1" ht="12" customHeight="1" x14ac:dyDescent="0.25"/>
    <row r="3" spans="1:19" ht="12.95" customHeight="1" x14ac:dyDescent="0.25">
      <c r="A3" s="94" t="s">
        <v>126</v>
      </c>
      <c r="B3" s="100"/>
      <c r="C3" s="100">
        <f>IF(RES_hh_tesh_in!C3=0,0,RES_hh_tesh_in!C3/RES_summary!C$21)</f>
        <v>118.97550079539299</v>
      </c>
      <c r="D3" s="100">
        <f>IF(RES_hh_tesh_in!D3=0,0,RES_hh_tesh_in!D3/RES_summary!D$21)</f>
        <v>113.50741552024722</v>
      </c>
      <c r="E3" s="100">
        <f>IF(RES_hh_tesh_in!E3=0,0,RES_hh_tesh_in!E3/RES_summary!E$21)</f>
        <v>117.17644787975361</v>
      </c>
      <c r="F3" s="100">
        <f>IF(RES_hh_tesh_in!F3=0,0,RES_hh_tesh_in!F3/RES_summary!F$21)</f>
        <v>121.08709496166014</v>
      </c>
      <c r="G3" s="100">
        <f>IF(RES_hh_tesh_in!G3=0,0,RES_hh_tesh_in!G3/RES_summary!G$21)</f>
        <v>116.30224277583993</v>
      </c>
      <c r="H3" s="100">
        <f>IF(RES_hh_tesh_in!H3=0,0,RES_hh_tesh_in!H3/RES_summary!H$21)</f>
        <v>111.41529380331707</v>
      </c>
      <c r="I3" s="100">
        <f>IF(RES_hh_tesh_in!I3=0,0,RES_hh_tesh_in!I3/RES_summary!I$21)</f>
        <v>99.530253898160467</v>
      </c>
      <c r="J3" s="100">
        <f>IF(RES_hh_tesh_in!J3=0,0,RES_hh_tesh_in!J3/RES_summary!J$21)</f>
        <v>105.41352406446244</v>
      </c>
      <c r="K3" s="100">
        <f>IF(RES_hh_tesh_in!K3=0,0,RES_hh_tesh_in!K3/RES_summary!K$21)</f>
        <v>101.91551158354262</v>
      </c>
      <c r="L3" s="100">
        <f>IF(RES_hh_tesh_in!L3=0,0,RES_hh_tesh_in!L3/RES_summary!L$21)</f>
        <v>105.38034377368523</v>
      </c>
      <c r="M3" s="100">
        <f>IF(RES_hh_tesh_in!M3=0,0,RES_hh_tesh_in!M3/RES_summary!M$21)</f>
        <v>81.678546918414753</v>
      </c>
      <c r="N3" s="100">
        <f>IF(RES_hh_tesh_in!N3=0,0,RES_hh_tesh_in!N3/RES_summary!N$21)</f>
        <v>95.824410130553304</v>
      </c>
      <c r="O3" s="100">
        <f>IF(RES_hh_tesh_in!O3=0,0,RES_hh_tesh_in!O3/RES_summary!O$21)</f>
        <v>104.95380996875889</v>
      </c>
      <c r="P3" s="100">
        <f>IF(RES_hh_tesh_in!P3=0,0,RES_hh_tesh_in!P3/RES_summary!P$21)</f>
        <v>80.537562268851218</v>
      </c>
      <c r="Q3" s="100">
        <f>IF(RES_hh_tesh_in!Q3=0,0,RES_hh_tesh_in!Q3/RES_summary!Q$21)</f>
        <v>86.67468054942637</v>
      </c>
      <c r="S3" s="28"/>
    </row>
    <row r="4" spans="1:19" ht="12.95" customHeight="1" x14ac:dyDescent="0.25">
      <c r="A4" s="89" t="s">
        <v>65</v>
      </c>
      <c r="B4" s="96"/>
      <c r="C4" s="96">
        <f>IF(RES_hh_tesh_in!C4=0,0,RES_hh_tesh_in!C4/RES_summary!C$21)</f>
        <v>94.593537349626033</v>
      </c>
      <c r="D4" s="96">
        <f>IF(RES_hh_tesh_in!D4=0,0,RES_hh_tesh_in!D4/RES_summary!D$21)</f>
        <v>89.589148133004244</v>
      </c>
      <c r="E4" s="96">
        <f>IF(RES_hh_tesh_in!E4=0,0,RES_hh_tesh_in!E4/RES_summary!E$21)</f>
        <v>92.278573480881136</v>
      </c>
      <c r="F4" s="96">
        <f>IF(RES_hh_tesh_in!F4=0,0,RES_hh_tesh_in!F4/RES_summary!F$21)</f>
        <v>97.447255710819306</v>
      </c>
      <c r="G4" s="96">
        <f>IF(RES_hh_tesh_in!G4=0,0,RES_hh_tesh_in!G4/RES_summary!G$21)</f>
        <v>92.92070246074438</v>
      </c>
      <c r="H4" s="96">
        <f>IF(RES_hh_tesh_in!H4=0,0,RES_hh_tesh_in!H4/RES_summary!H$21)</f>
        <v>88.326223802885877</v>
      </c>
      <c r="I4" s="96">
        <f>IF(RES_hh_tesh_in!I4=0,0,RES_hh_tesh_in!I4/RES_summary!I$21)</f>
        <v>76.335384500605755</v>
      </c>
      <c r="J4" s="96">
        <f>IF(RES_hh_tesh_in!J4=0,0,RES_hh_tesh_in!J4/RES_summary!J$21)</f>
        <v>81.797874207482536</v>
      </c>
      <c r="K4" s="96">
        <f>IF(RES_hh_tesh_in!K4=0,0,RES_hh_tesh_in!K4/RES_summary!K$21)</f>
        <v>79.410743537679323</v>
      </c>
      <c r="L4" s="96">
        <f>IF(RES_hh_tesh_in!L4=0,0,RES_hh_tesh_in!L4/RES_summary!L$21)</f>
        <v>81.175153653925221</v>
      </c>
      <c r="M4" s="96">
        <f>IF(RES_hh_tesh_in!M4=0,0,RES_hh_tesh_in!M4/RES_summary!M$21)</f>
        <v>60.942330530977692</v>
      </c>
      <c r="N4" s="96">
        <f>IF(RES_hh_tesh_in!N4=0,0,RES_hh_tesh_in!N4/RES_summary!N$21)</f>
        <v>71.470844358465044</v>
      </c>
      <c r="O4" s="96">
        <f>IF(RES_hh_tesh_in!O4=0,0,RES_hh_tesh_in!O4/RES_summary!O$21)</f>
        <v>76.707831641370447</v>
      </c>
      <c r="P4" s="96">
        <f>IF(RES_hh_tesh_in!P4=0,0,RES_hh_tesh_in!P4/RES_summary!P$21)</f>
        <v>56.348473754839404</v>
      </c>
      <c r="Q4" s="96">
        <f>IF(RES_hh_tesh_in!Q4=0,0,RES_hh_tesh_in!Q4/RES_summary!Q$21)</f>
        <v>61.134070158328385</v>
      </c>
      <c r="S4" s="28"/>
    </row>
    <row r="5" spans="1:19" ht="12" customHeight="1" x14ac:dyDescent="0.25">
      <c r="A5" s="87" t="s">
        <v>58</v>
      </c>
      <c r="B5" s="95"/>
      <c r="C5" s="95">
        <f>IF(RES_hh_tesh_in!C5=0,0,RES_hh_tesh_in!C5/RES_summary!C$21)</f>
        <v>0</v>
      </c>
      <c r="D5" s="95">
        <f>IF(RES_hh_tesh_in!D5=0,0,RES_hh_tesh_in!D5/RES_summary!D$21)</f>
        <v>0</v>
      </c>
      <c r="E5" s="95">
        <f>IF(RES_hh_tesh_in!E5=0,0,RES_hh_tesh_in!E5/RES_summary!E$21)</f>
        <v>87.92942584824614</v>
      </c>
      <c r="F5" s="95">
        <f>IF(RES_hh_tesh_in!F5=0,0,RES_hh_tesh_in!F5/RES_summary!F$21)</f>
        <v>91.69546075603759</v>
      </c>
      <c r="G5" s="95">
        <f>IF(RES_hh_tesh_in!G5=0,0,RES_hh_tesh_in!G5/RES_summary!G$21)</f>
        <v>83.311555730655584</v>
      </c>
      <c r="H5" s="95">
        <f>IF(RES_hh_tesh_in!H5=0,0,RES_hh_tesh_in!H5/RES_summary!H$21)</f>
        <v>80.030256586077002</v>
      </c>
      <c r="I5" s="95">
        <f>IF(RES_hh_tesh_in!I5=0,0,RES_hh_tesh_in!I5/RES_summary!I$21)</f>
        <v>76.446823357035171</v>
      </c>
      <c r="J5" s="95">
        <f>IF(RES_hh_tesh_in!J5=0,0,RES_hh_tesh_in!J5/RES_summary!J$21)</f>
        <v>75.30875461312003</v>
      </c>
      <c r="K5" s="95">
        <f>IF(RES_hh_tesh_in!K5=0,0,RES_hh_tesh_in!K5/RES_summary!K$21)</f>
        <v>0</v>
      </c>
      <c r="L5" s="95">
        <f>IF(RES_hh_tesh_in!L5=0,0,RES_hh_tesh_in!L5/RES_summary!L$21)</f>
        <v>72.423851650252331</v>
      </c>
      <c r="M5" s="95">
        <f>IF(RES_hh_tesh_in!M5=0,0,RES_hh_tesh_in!M5/RES_summary!M$21)</f>
        <v>0</v>
      </c>
      <c r="N5" s="95">
        <f>IF(RES_hh_tesh_in!N5=0,0,RES_hh_tesh_in!N5/RES_summary!N$21)</f>
        <v>0</v>
      </c>
      <c r="O5" s="95">
        <f>IF(RES_hh_tesh_in!O5=0,0,RES_hh_tesh_in!O5/RES_summary!O$21)</f>
        <v>0</v>
      </c>
      <c r="P5" s="95">
        <f>IF(RES_hh_tesh_in!P5=0,0,RES_hh_tesh_in!P5/RES_summary!P$21)</f>
        <v>0</v>
      </c>
      <c r="Q5" s="95">
        <f>IF(RES_hh_tesh_in!Q5=0,0,RES_hh_tesh_in!Q5/RES_summary!Q$21)</f>
        <v>0</v>
      </c>
      <c r="S5" s="28"/>
    </row>
    <row r="6" spans="1:19" ht="12" customHeight="1" x14ac:dyDescent="0.25">
      <c r="A6" s="87" t="s">
        <v>84</v>
      </c>
      <c r="B6" s="95"/>
      <c r="C6" s="95">
        <f>IF(RES_hh_tesh_in!C6=0,0,RES_hh_tesh_in!C6/RES_summary!C$21)</f>
        <v>86.434364676483113</v>
      </c>
      <c r="D6" s="95">
        <f>IF(RES_hh_tesh_in!D6=0,0,RES_hh_tesh_in!D6/RES_summary!D$21)</f>
        <v>87.377506296917275</v>
      </c>
      <c r="E6" s="95">
        <f>IF(RES_hh_tesh_in!E6=0,0,RES_hh_tesh_in!E6/RES_summary!E$21)</f>
        <v>88.216894516360924</v>
      </c>
      <c r="F6" s="95">
        <f>IF(RES_hh_tesh_in!F6=0,0,RES_hh_tesh_in!F6/RES_summary!F$21)</f>
        <v>92.024172650677698</v>
      </c>
      <c r="G6" s="95">
        <f>IF(RES_hh_tesh_in!G6=0,0,RES_hh_tesh_in!G6/RES_summary!G$21)</f>
        <v>89.899533622609312</v>
      </c>
      <c r="H6" s="95">
        <f>IF(RES_hh_tesh_in!H6=0,0,RES_hh_tesh_in!H6/RES_summary!H$21)</f>
        <v>84.195449225154391</v>
      </c>
      <c r="I6" s="95">
        <f>IF(RES_hh_tesh_in!I6=0,0,RES_hh_tesh_in!I6/RES_summary!I$21)</f>
        <v>75.078529711727228</v>
      </c>
      <c r="J6" s="95">
        <f>IF(RES_hh_tesh_in!J6=0,0,RES_hh_tesh_in!J6/RES_summary!J$21)</f>
        <v>76.301961812375637</v>
      </c>
      <c r="K6" s="95">
        <f>IF(RES_hh_tesh_in!K6=0,0,RES_hh_tesh_in!K6/RES_summary!K$21)</f>
        <v>75.31901775896084</v>
      </c>
      <c r="L6" s="95">
        <f>IF(RES_hh_tesh_in!L6=0,0,RES_hh_tesh_in!L6/RES_summary!L$21)</f>
        <v>75.184196830013732</v>
      </c>
      <c r="M6" s="95">
        <f>IF(RES_hh_tesh_in!M6=0,0,RES_hh_tesh_in!M6/RES_summary!M$21)</f>
        <v>64.232704750248672</v>
      </c>
      <c r="N6" s="95">
        <f>IF(RES_hh_tesh_in!N6=0,0,RES_hh_tesh_in!N6/RES_summary!N$21)</f>
        <v>0</v>
      </c>
      <c r="O6" s="95">
        <f>IF(RES_hh_tesh_in!O6=0,0,RES_hh_tesh_in!O6/RES_summary!O$21)</f>
        <v>66.08522718440787</v>
      </c>
      <c r="P6" s="95">
        <f>IF(RES_hh_tesh_in!P6=0,0,RES_hh_tesh_in!P6/RES_summary!P$21)</f>
        <v>58.884204987969895</v>
      </c>
      <c r="Q6" s="95">
        <f>IF(RES_hh_tesh_in!Q6=0,0,RES_hh_tesh_in!Q6/RES_summary!Q$21)</f>
        <v>59.727646808284213</v>
      </c>
      <c r="S6" s="28"/>
    </row>
    <row r="7" spans="1:19" ht="12" customHeight="1" x14ac:dyDescent="0.25">
      <c r="A7" s="87" t="s">
        <v>110</v>
      </c>
      <c r="B7" s="95"/>
      <c r="C7" s="95">
        <f>IF(RES_hh_tesh_in!C7=0,0,RES_hh_tesh_in!C7/RES_summary!C$21)</f>
        <v>97.787807914597892</v>
      </c>
      <c r="D7" s="95">
        <f>IF(RES_hh_tesh_in!D7=0,0,RES_hh_tesh_in!D7/RES_summary!D$21)</f>
        <v>84.82756550139996</v>
      </c>
      <c r="E7" s="95">
        <f>IF(RES_hh_tesh_in!E7=0,0,RES_hh_tesh_in!E7/RES_summary!E$21)</f>
        <v>91.870806433265727</v>
      </c>
      <c r="F7" s="95">
        <f>IF(RES_hh_tesh_in!F7=0,0,RES_hh_tesh_in!F7/RES_summary!F$21)</f>
        <v>90.981872758194882</v>
      </c>
      <c r="G7" s="95">
        <f>IF(RES_hh_tesh_in!G7=0,0,RES_hh_tesh_in!G7/RES_summary!G$21)</f>
        <v>91.349722670045537</v>
      </c>
      <c r="H7" s="95">
        <f>IF(RES_hh_tesh_in!H7=0,0,RES_hh_tesh_in!H7/RES_summary!H$21)</f>
        <v>84.664155347403877</v>
      </c>
      <c r="I7" s="95">
        <f>IF(RES_hh_tesh_in!I7=0,0,RES_hh_tesh_in!I7/RES_summary!I$21)</f>
        <v>71.207990797161656</v>
      </c>
      <c r="J7" s="95">
        <f>IF(RES_hh_tesh_in!J7=0,0,RES_hh_tesh_in!J7/RES_summary!J$21)</f>
        <v>83.693791020553007</v>
      </c>
      <c r="K7" s="95">
        <f>IF(RES_hh_tesh_in!K7=0,0,RES_hh_tesh_in!K7/RES_summary!K$21)</f>
        <v>80.252137299305019</v>
      </c>
      <c r="L7" s="95">
        <f>IF(RES_hh_tesh_in!L7=0,0,RES_hh_tesh_in!L7/RES_summary!L$21)</f>
        <v>75.339110463951215</v>
      </c>
      <c r="M7" s="95">
        <f>IF(RES_hh_tesh_in!M7=0,0,RES_hh_tesh_in!M7/RES_summary!M$21)</f>
        <v>60.563910852097834</v>
      </c>
      <c r="N7" s="95">
        <f>IF(RES_hh_tesh_in!N7=0,0,RES_hh_tesh_in!N7/RES_summary!N$21)</f>
        <v>68.369980913797903</v>
      </c>
      <c r="O7" s="95">
        <f>IF(RES_hh_tesh_in!O7=0,0,RES_hh_tesh_in!O7/RES_summary!O$21)</f>
        <v>70.416049523303158</v>
      </c>
      <c r="P7" s="95">
        <f>IF(RES_hh_tesh_in!P7=0,0,RES_hh_tesh_in!P7/RES_summary!P$21)</f>
        <v>54.282208381851014</v>
      </c>
      <c r="Q7" s="95">
        <f>IF(RES_hh_tesh_in!Q7=0,0,RES_hh_tesh_in!Q7/RES_summary!Q$21)</f>
        <v>57.229443067971594</v>
      </c>
      <c r="S7" s="28"/>
    </row>
    <row r="8" spans="1:19" ht="12" customHeight="1" x14ac:dyDescent="0.25">
      <c r="A8" s="87" t="s">
        <v>109</v>
      </c>
      <c r="B8" s="95"/>
      <c r="C8" s="95">
        <f>IF(RES_hh_tesh_in!C8=0,0,RES_hh_tesh_in!C8/RES_summary!C$21)</f>
        <v>88.241149740588398</v>
      </c>
      <c r="D8" s="95">
        <f>IF(RES_hh_tesh_in!D8=0,0,RES_hh_tesh_in!D8/RES_summary!D$21)</f>
        <v>88.832018273401417</v>
      </c>
      <c r="E8" s="95">
        <f>IF(RES_hh_tesh_in!E8=0,0,RES_hh_tesh_in!E8/RES_summary!E$21)</f>
        <v>84.979193427848031</v>
      </c>
      <c r="F8" s="95">
        <f>IF(RES_hh_tesh_in!F8=0,0,RES_hh_tesh_in!F8/RES_summary!F$21)</f>
        <v>94.408055612281515</v>
      </c>
      <c r="G8" s="95">
        <f>IF(RES_hh_tesh_in!G8=0,0,RES_hh_tesh_in!G8/RES_summary!G$21)</f>
        <v>89.889918254461307</v>
      </c>
      <c r="H8" s="95">
        <f>IF(RES_hh_tesh_in!H8=0,0,RES_hh_tesh_in!H8/RES_summary!H$21)</f>
        <v>84.970594986227269</v>
      </c>
      <c r="I8" s="95">
        <f>IF(RES_hh_tesh_in!I8=0,0,RES_hh_tesh_in!I8/RES_summary!I$21)</f>
        <v>73.986525769448718</v>
      </c>
      <c r="J8" s="95">
        <f>IF(RES_hh_tesh_in!J8=0,0,RES_hh_tesh_in!J8/RES_summary!J$21)</f>
        <v>75.780892193541533</v>
      </c>
      <c r="K8" s="95">
        <f>IF(RES_hh_tesh_in!K8=0,0,RES_hh_tesh_in!K8/RES_summary!K$21)</f>
        <v>74.831781839362407</v>
      </c>
      <c r="L8" s="95">
        <f>IF(RES_hh_tesh_in!L8=0,0,RES_hh_tesh_in!L8/RES_summary!L$21)</f>
        <v>0</v>
      </c>
      <c r="M8" s="95">
        <f>IF(RES_hh_tesh_in!M8=0,0,RES_hh_tesh_in!M8/RES_summary!M$21)</f>
        <v>57.599672419805387</v>
      </c>
      <c r="N8" s="95">
        <f>IF(RES_hh_tesh_in!N8=0,0,RES_hh_tesh_in!N8/RES_summary!N$21)</f>
        <v>66.403991429766947</v>
      </c>
      <c r="O8" s="95">
        <f>IF(RES_hh_tesh_in!O8=0,0,RES_hh_tesh_in!O8/RES_summary!O$21)</f>
        <v>70.801548851413585</v>
      </c>
      <c r="P8" s="95">
        <f>IF(RES_hh_tesh_in!P8=0,0,RES_hh_tesh_in!P8/RES_summary!P$21)</f>
        <v>0</v>
      </c>
      <c r="Q8" s="95">
        <f>IF(RES_hh_tesh_in!Q8=0,0,RES_hh_tesh_in!Q8/RES_summary!Q$21)</f>
        <v>56.532489689874822</v>
      </c>
      <c r="S8" s="28"/>
    </row>
    <row r="9" spans="1:19" ht="12" customHeight="1" x14ac:dyDescent="0.25">
      <c r="A9" s="87" t="s">
        <v>55</v>
      </c>
      <c r="B9" s="95"/>
      <c r="C9" s="95">
        <f>IF(RES_hh_tesh_in!C9=0,0,RES_hh_tesh_in!C9/RES_summary!C$21)</f>
        <v>91.946315818531176</v>
      </c>
      <c r="D9" s="95">
        <f>IF(RES_hh_tesh_in!D9=0,0,RES_hh_tesh_in!D9/RES_summary!D$21)</f>
        <v>85.077706292770586</v>
      </c>
      <c r="E9" s="95">
        <f>IF(RES_hh_tesh_in!E9=0,0,RES_hh_tesh_in!E9/RES_summary!E$21)</f>
        <v>92.225248883038134</v>
      </c>
      <c r="F9" s="95">
        <f>IF(RES_hh_tesh_in!F9=0,0,RES_hh_tesh_in!F9/RES_summary!F$21)</f>
        <v>93.438130821530123</v>
      </c>
      <c r="G9" s="95">
        <f>IF(RES_hh_tesh_in!G9=0,0,RES_hh_tesh_in!G9/RES_summary!G$21)</f>
        <v>91.758412667167121</v>
      </c>
      <c r="H9" s="95">
        <f>IF(RES_hh_tesh_in!H9=0,0,RES_hh_tesh_in!H9/RES_summary!H$21)</f>
        <v>86.245560554336265</v>
      </c>
      <c r="I9" s="95">
        <f>IF(RES_hh_tesh_in!I9=0,0,RES_hh_tesh_in!I9/RES_summary!I$21)</f>
        <v>76.071461535775953</v>
      </c>
      <c r="J9" s="95">
        <f>IF(RES_hh_tesh_in!J9=0,0,RES_hh_tesh_in!J9/RES_summary!J$21)</f>
        <v>81.140521566876728</v>
      </c>
      <c r="K9" s="95">
        <f>IF(RES_hh_tesh_in!K9=0,0,RES_hh_tesh_in!K9/RES_summary!K$21)</f>
        <v>79.37682979495645</v>
      </c>
      <c r="L9" s="95">
        <f>IF(RES_hh_tesh_in!L9=0,0,RES_hh_tesh_in!L9/RES_summary!L$21)</f>
        <v>80.326598391130119</v>
      </c>
      <c r="M9" s="95">
        <f>IF(RES_hh_tesh_in!M9=0,0,RES_hh_tesh_in!M9/RES_summary!M$21)</f>
        <v>61.193842716029216</v>
      </c>
      <c r="N9" s="95">
        <f>IF(RES_hh_tesh_in!N9=0,0,RES_hh_tesh_in!N9/RES_summary!N$21)</f>
        <v>68.376436034788071</v>
      </c>
      <c r="O9" s="95">
        <f>IF(RES_hh_tesh_in!O9=0,0,RES_hh_tesh_in!O9/RES_summary!O$21)</f>
        <v>71.637202364865601</v>
      </c>
      <c r="P9" s="95">
        <f>IF(RES_hh_tesh_in!P9=0,0,RES_hh_tesh_in!P9/RES_summary!P$21)</f>
        <v>55.013827304227128</v>
      </c>
      <c r="Q9" s="95">
        <f>IF(RES_hh_tesh_in!Q9=0,0,RES_hh_tesh_in!Q9/RES_summary!Q$21)</f>
        <v>57.991742278990017</v>
      </c>
      <c r="S9" s="28"/>
    </row>
    <row r="10" spans="1:19" ht="12" customHeight="1" x14ac:dyDescent="0.25">
      <c r="A10" s="87" t="s">
        <v>79</v>
      </c>
      <c r="B10" s="95"/>
      <c r="C10" s="95">
        <f>IF(RES_hh_tesh_in!C10=0,0,RES_hh_tesh_in!C10/RES_summary!C$21)</f>
        <v>86.641519889662135</v>
      </c>
      <c r="D10" s="95">
        <f>IF(RES_hh_tesh_in!D10=0,0,RES_hh_tesh_in!D10/RES_summary!D$21)</f>
        <v>87.273947813801968</v>
      </c>
      <c r="E10" s="95">
        <f>IF(RES_hh_tesh_in!E10=0,0,RES_hh_tesh_in!E10/RES_summary!E$21)</f>
        <v>88.834846210931673</v>
      </c>
      <c r="F10" s="95">
        <f>IF(RES_hh_tesh_in!F10=0,0,RES_hh_tesh_in!F10/RES_summary!F$21)</f>
        <v>92.831312584867533</v>
      </c>
      <c r="G10" s="95">
        <f>IF(RES_hh_tesh_in!G10=0,0,RES_hh_tesh_in!G10/RES_summary!G$21)</f>
        <v>0</v>
      </c>
      <c r="H10" s="95">
        <f>IF(RES_hh_tesh_in!H10=0,0,RES_hh_tesh_in!H10/RES_summary!H$21)</f>
        <v>86.500679400330554</v>
      </c>
      <c r="I10" s="95">
        <f>IF(RES_hh_tesh_in!I10=0,0,RES_hh_tesh_in!I10/RES_summary!I$21)</f>
        <v>78.419730076325692</v>
      </c>
      <c r="J10" s="95">
        <f>IF(RES_hh_tesh_in!J10=0,0,RES_hh_tesh_in!J10/RES_summary!J$21)</f>
        <v>76.134826624001434</v>
      </c>
      <c r="K10" s="95">
        <f>IF(RES_hh_tesh_in!K10=0,0,RES_hh_tesh_in!K10/RES_summary!K$21)</f>
        <v>76.235571441791052</v>
      </c>
      <c r="L10" s="95">
        <f>IF(RES_hh_tesh_in!L10=0,0,RES_hh_tesh_in!L10/RES_summary!L$21)</f>
        <v>76.507733559195898</v>
      </c>
      <c r="M10" s="95">
        <f>IF(RES_hh_tesh_in!M10=0,0,RES_hh_tesh_in!M10/RES_summary!M$21)</f>
        <v>66.054451477562864</v>
      </c>
      <c r="N10" s="95">
        <f>IF(RES_hh_tesh_in!N10=0,0,RES_hh_tesh_in!N10/RES_summary!N$21)</f>
        <v>65.867710039280908</v>
      </c>
      <c r="O10" s="95">
        <f>IF(RES_hh_tesh_in!O10=0,0,RES_hh_tesh_in!O10/RES_summary!O$21)</f>
        <v>63.424945441330635</v>
      </c>
      <c r="P10" s="95">
        <f>IF(RES_hh_tesh_in!P10=0,0,RES_hh_tesh_in!P10/RES_summary!P$21)</f>
        <v>58.028328865558187</v>
      </c>
      <c r="Q10" s="95">
        <f>IF(RES_hh_tesh_in!Q10=0,0,RES_hh_tesh_in!Q10/RES_summary!Q$21)</f>
        <v>0</v>
      </c>
      <c r="S10" s="28"/>
    </row>
    <row r="11" spans="1:19" ht="12" customHeight="1" x14ac:dyDescent="0.25">
      <c r="A11" s="87" t="s">
        <v>61</v>
      </c>
      <c r="B11" s="95"/>
      <c r="C11" s="95">
        <f>IF(RES_hh_tesh_in!C11=0,0,RES_hh_tesh_in!C11/RES_summary!C$21)</f>
        <v>91.445168324330609</v>
      </c>
      <c r="D11" s="95">
        <f>IF(RES_hh_tesh_in!D11=0,0,RES_hh_tesh_in!D11/RES_summary!D$21)</f>
        <v>85.788655715438068</v>
      </c>
      <c r="E11" s="95">
        <f>IF(RES_hh_tesh_in!E11=0,0,RES_hh_tesh_in!E11/RES_summary!E$21)</f>
        <v>0</v>
      </c>
      <c r="F11" s="95">
        <f>IF(RES_hh_tesh_in!F11=0,0,RES_hh_tesh_in!F11/RES_summary!F$21)</f>
        <v>91.65162936908294</v>
      </c>
      <c r="G11" s="95">
        <f>IF(RES_hh_tesh_in!G11=0,0,RES_hh_tesh_in!G11/RES_summary!G$21)</f>
        <v>89.687032850868903</v>
      </c>
      <c r="H11" s="95">
        <f>IF(RES_hh_tesh_in!H11=0,0,RES_hh_tesh_in!H11/RES_summary!H$21)</f>
        <v>82.191224565117579</v>
      </c>
      <c r="I11" s="95">
        <f>IF(RES_hh_tesh_in!I11=0,0,RES_hh_tesh_in!I11/RES_summary!I$21)</f>
        <v>72.032928167264771</v>
      </c>
      <c r="J11" s="95">
        <f>IF(RES_hh_tesh_in!J11=0,0,RES_hh_tesh_in!J11/RES_summary!J$21)</f>
        <v>0</v>
      </c>
      <c r="K11" s="95">
        <f>IF(RES_hh_tesh_in!K11=0,0,RES_hh_tesh_in!K11/RES_summary!K$21)</f>
        <v>0</v>
      </c>
      <c r="L11" s="95">
        <f>IF(RES_hh_tesh_in!L11=0,0,RES_hh_tesh_in!L11/RES_summary!L$21)</f>
        <v>75.594513281020767</v>
      </c>
      <c r="M11" s="95">
        <f>IF(RES_hh_tesh_in!M11=0,0,RES_hh_tesh_in!M11/RES_summary!M$21)</f>
        <v>57.98117370865404</v>
      </c>
      <c r="N11" s="95">
        <f>IF(RES_hh_tesh_in!N11=0,0,RES_hh_tesh_in!N11/RES_summary!N$21)</f>
        <v>0</v>
      </c>
      <c r="O11" s="95">
        <f>IF(RES_hh_tesh_in!O11=0,0,RES_hh_tesh_in!O11/RES_summary!O$21)</f>
        <v>0</v>
      </c>
      <c r="P11" s="95">
        <f>IF(RES_hh_tesh_in!P11=0,0,RES_hh_tesh_in!P11/RES_summary!P$21)</f>
        <v>51.342423966943727</v>
      </c>
      <c r="Q11" s="95">
        <f>IF(RES_hh_tesh_in!Q11=0,0,RES_hh_tesh_in!Q11/RES_summary!Q$21)</f>
        <v>55.115050271786274</v>
      </c>
      <c r="S11" s="28"/>
    </row>
    <row r="12" spans="1:19" ht="12" customHeight="1" x14ac:dyDescent="0.25">
      <c r="A12" s="87" t="s">
        <v>115</v>
      </c>
      <c r="B12" s="95"/>
      <c r="C12" s="95">
        <f>IF(RES_hh_tesh_in!C12=0,0,RES_hh_tesh_in!C12/RES_summary!C$21)</f>
        <v>102.08959811230413</v>
      </c>
      <c r="D12" s="95">
        <f>IF(RES_hh_tesh_in!D12=0,0,RES_hh_tesh_in!D12/RES_summary!D$21)</f>
        <v>95.771123438629857</v>
      </c>
      <c r="E12" s="95">
        <f>IF(RES_hh_tesh_in!E12=0,0,RES_hh_tesh_in!E12/RES_summary!E$21)</f>
        <v>98.210368848177012</v>
      </c>
      <c r="F12" s="95">
        <f>IF(RES_hh_tesh_in!F12=0,0,RES_hh_tesh_in!F12/RES_summary!F$21)</f>
        <v>102.45078175073647</v>
      </c>
      <c r="G12" s="95">
        <f>IF(RES_hh_tesh_in!G12=0,0,RES_hh_tesh_in!G12/RES_summary!G$21)</f>
        <v>99.478420440300724</v>
      </c>
      <c r="H12" s="95">
        <f>IF(RES_hh_tesh_in!H12=0,0,RES_hh_tesh_in!H12/RES_summary!H$21)</f>
        <v>93.779943187315951</v>
      </c>
      <c r="I12" s="95">
        <f>IF(RES_hh_tesh_in!I12=0,0,RES_hh_tesh_in!I12/RES_summary!I$21)</f>
        <v>81.528098309464156</v>
      </c>
      <c r="J12" s="95">
        <f>IF(RES_hh_tesh_in!J12=0,0,RES_hh_tesh_in!J12/RES_summary!J$21)</f>
        <v>88.958607683201137</v>
      </c>
      <c r="K12" s="95">
        <f>IF(RES_hh_tesh_in!K12=0,0,RES_hh_tesh_in!K12/RES_summary!K$21)</f>
        <v>84.936670909696275</v>
      </c>
      <c r="L12" s="95">
        <f>IF(RES_hh_tesh_in!L12=0,0,RES_hh_tesh_in!L12/RES_summary!L$21)</f>
        <v>87.062138933331127</v>
      </c>
      <c r="M12" s="95">
        <f>IF(RES_hh_tesh_in!M12=0,0,RES_hh_tesh_in!M12/RES_summary!M$21)</f>
        <v>66.304914831343964</v>
      </c>
      <c r="N12" s="95">
        <f>IF(RES_hh_tesh_in!N12=0,0,RES_hh_tesh_in!N12/RES_summary!N$21)</f>
        <v>75.029468107369539</v>
      </c>
      <c r="O12" s="95">
        <f>IF(RES_hh_tesh_in!O12=0,0,RES_hh_tesh_in!O12/RES_summary!O$21)</f>
        <v>79.615718802633779</v>
      </c>
      <c r="P12" s="95">
        <f>IF(RES_hh_tesh_in!P12=0,0,RES_hh_tesh_in!P12/RES_summary!P$21)</f>
        <v>60.552994518364684</v>
      </c>
      <c r="Q12" s="95">
        <f>IF(RES_hh_tesh_in!Q12=0,0,RES_hh_tesh_in!Q12/RES_summary!Q$21)</f>
        <v>64.299087158951977</v>
      </c>
      <c r="S12" s="28"/>
    </row>
    <row r="13" spans="1:19" ht="12" customHeight="1" x14ac:dyDescent="0.25">
      <c r="A13" s="51" t="s">
        <v>114</v>
      </c>
      <c r="B13" s="22"/>
      <c r="C13" s="22">
        <f>IF(RES_hh_tesh_in!C13=0,0,RES_hh_tesh_in!C13/RES_summary!C$21)</f>
        <v>107.19163157710088</v>
      </c>
      <c r="D13" s="22">
        <f>IF(RES_hh_tesh_in!D13=0,0,RES_hh_tesh_in!D13/RES_summary!D$21)</f>
        <v>102.09746937584673</v>
      </c>
      <c r="E13" s="22">
        <f>IF(RES_hh_tesh_in!E13=0,0,RES_hh_tesh_in!E13/RES_summary!E$21)</f>
        <v>109.67669710735157</v>
      </c>
      <c r="F13" s="22">
        <f>IF(RES_hh_tesh_in!F13=0,0,RES_hh_tesh_in!F13/RES_summary!F$21)</f>
        <v>113.75385395004209</v>
      </c>
      <c r="G13" s="22">
        <f>IF(RES_hh_tesh_in!G13=0,0,RES_hh_tesh_in!G13/RES_summary!G$21)</f>
        <v>103.65787390814053</v>
      </c>
      <c r="H13" s="22">
        <f>IF(RES_hh_tesh_in!H13=0,0,RES_hh_tesh_in!H13/RES_summary!H$21)</f>
        <v>100.38804191335228</v>
      </c>
      <c r="I13" s="22">
        <f>IF(RES_hh_tesh_in!I13=0,0,RES_hh_tesh_in!I13/RES_summary!I$21)</f>
        <v>86.625318863629929</v>
      </c>
      <c r="J13" s="22">
        <f>IF(RES_hh_tesh_in!J13=0,0,RES_hh_tesh_in!J13/RES_summary!J$21)</f>
        <v>98.162125547890838</v>
      </c>
      <c r="K13" s="22">
        <f>IF(RES_hh_tesh_in!K13=0,0,RES_hh_tesh_in!K13/RES_summary!K$21)</f>
        <v>89.915240519855232</v>
      </c>
      <c r="L13" s="22">
        <f>IF(RES_hh_tesh_in!L13=0,0,RES_hh_tesh_in!L13/RES_summary!L$21)</f>
        <v>101.63602813859083</v>
      </c>
      <c r="M13" s="22">
        <f>IF(RES_hh_tesh_in!M13=0,0,RES_hh_tesh_in!M13/RES_summary!M$21)</f>
        <v>67.049162260787085</v>
      </c>
      <c r="N13" s="22">
        <f>IF(RES_hh_tesh_in!N13=0,0,RES_hh_tesh_in!N13/RES_summary!N$21)</f>
        <v>90.104339811502427</v>
      </c>
      <c r="O13" s="22">
        <f>IF(RES_hh_tesh_in!O13=0,0,RES_hh_tesh_in!O13/RES_summary!O$21)</f>
        <v>103.37832022193346</v>
      </c>
      <c r="P13" s="22">
        <f>IF(RES_hh_tesh_in!P13=0,0,RES_hh_tesh_in!P13/RES_summary!P$21)</f>
        <v>66.090026991945976</v>
      </c>
      <c r="Q13" s="22">
        <f>IF(RES_hh_tesh_in!Q13=0,0,RES_hh_tesh_in!Q13/RES_summary!Q$21)</f>
        <v>76.196512689423599</v>
      </c>
      <c r="S13" s="28"/>
    </row>
    <row r="14" spans="1:19" ht="12" customHeight="1" x14ac:dyDescent="0.25">
      <c r="A14" s="99" t="s">
        <v>117</v>
      </c>
      <c r="B14" s="98"/>
      <c r="C14" s="98">
        <f>IF(RES_hh_tesh_in!C14=0,0,RES_hh_tesh_in!C14/RES_summary!C$21)</f>
        <v>1.4519471947567049</v>
      </c>
      <c r="D14" s="98">
        <f>IF(RES_hh_tesh_in!D14=0,0,RES_hh_tesh_in!D14/RES_summary!D$21)</f>
        <v>1.4451044646104909</v>
      </c>
      <c r="E14" s="98">
        <f>IF(RES_hh_tesh_in!E14=0,0,RES_hh_tesh_in!E14/RES_summary!E$21)</f>
        <v>2.2374851505948041</v>
      </c>
      <c r="F14" s="98">
        <f>IF(RES_hh_tesh_in!F14=0,0,RES_hh_tesh_in!F14/RES_summary!F$21)</f>
        <v>2.1641456739254918</v>
      </c>
      <c r="G14" s="98">
        <f>IF(RES_hh_tesh_in!G14=0,0,RES_hh_tesh_in!G14/RES_summary!G$21)</f>
        <v>1.1947543466867148</v>
      </c>
      <c r="H14" s="98">
        <f>IF(RES_hh_tesh_in!H14=0,0,RES_hh_tesh_in!H14/RES_summary!H$21)</f>
        <v>1.5778627056925745</v>
      </c>
      <c r="I14" s="98">
        <f>IF(RES_hh_tesh_in!I14=0,0,RES_hh_tesh_in!I14/RES_summary!I$21)</f>
        <v>0.93280223133603879</v>
      </c>
      <c r="J14" s="98">
        <f>IF(RES_hh_tesh_in!J14=0,0,RES_hh_tesh_in!J14/RES_summary!J$21)</f>
        <v>1.9321475079672934</v>
      </c>
      <c r="K14" s="98">
        <f>IF(RES_hh_tesh_in!K14=0,0,RES_hh_tesh_in!K14/RES_summary!K$21)</f>
        <v>1.2666256764858566</v>
      </c>
      <c r="L14" s="98">
        <f>IF(RES_hh_tesh_in!L14=0,0,RES_hh_tesh_in!L14/RES_summary!L$21)</f>
        <v>1.3762254155815796</v>
      </c>
      <c r="M14" s="98">
        <f>IF(RES_hh_tesh_in!M14=0,0,RES_hh_tesh_in!M14/RES_summary!M$21)</f>
        <v>0.81062444065143413</v>
      </c>
      <c r="N14" s="98">
        <f>IF(RES_hh_tesh_in!N14=0,0,RES_hh_tesh_in!N14/RES_summary!N$21)</f>
        <v>2.2522763199955973</v>
      </c>
      <c r="O14" s="98">
        <f>IF(RES_hh_tesh_in!O14=0,0,RES_hh_tesh_in!O14/RES_summary!O$21)</f>
        <v>2.7637893610745894</v>
      </c>
      <c r="P14" s="98">
        <f>IF(RES_hh_tesh_in!P14=0,0,RES_hh_tesh_in!P14/RES_summary!P$21)</f>
        <v>0.97361567514584935</v>
      </c>
      <c r="Q14" s="98">
        <f>IF(RES_hh_tesh_in!Q14=0,0,RES_hh_tesh_in!Q14/RES_summary!Q$21)</f>
        <v>1.7658980200646912</v>
      </c>
      <c r="S14" s="28"/>
    </row>
    <row r="15" spans="1:19" ht="12.95" customHeight="1" x14ac:dyDescent="0.25">
      <c r="A15" s="89" t="s">
        <v>112</v>
      </c>
      <c r="B15" s="96"/>
      <c r="C15" s="96">
        <f>IF(RES_hh_tesh_in!C15=0,0,RES_hh_tesh_in!C15/RES_summary!C$21)</f>
        <v>0.64214956488998121</v>
      </c>
      <c r="D15" s="96">
        <f>IF(RES_hh_tesh_in!D15=0,0,RES_hh_tesh_in!D15/RES_summary!D$21)</f>
        <v>0.70042480322403056</v>
      </c>
      <c r="E15" s="96">
        <f>IF(RES_hh_tesh_in!E15=0,0,RES_hh_tesh_in!E15/RES_summary!E$21)</f>
        <v>0.56410090433792581</v>
      </c>
      <c r="F15" s="96">
        <f>IF(RES_hh_tesh_in!F15=0,0,RES_hh_tesh_in!F15/RES_summary!F$21)</f>
        <v>0.59289894304337809</v>
      </c>
      <c r="G15" s="96">
        <f>IF(RES_hh_tesh_in!G15=0,0,RES_hh_tesh_in!G15/RES_summary!G$21)</f>
        <v>0.69732147560868751</v>
      </c>
      <c r="H15" s="96">
        <f>IF(RES_hh_tesh_in!H15=0,0,RES_hh_tesh_in!H15/RES_summary!H$21)</f>
        <v>0.63626716043087528</v>
      </c>
      <c r="I15" s="96">
        <f>IF(RES_hh_tesh_in!I15=0,0,RES_hh_tesh_in!I15/RES_summary!I$21)</f>
        <v>0.65792013362978852</v>
      </c>
      <c r="J15" s="96">
        <f>IF(RES_hh_tesh_in!J15=0,0,RES_hh_tesh_in!J15/RES_summary!J$21)</f>
        <v>0.98897848988431569</v>
      </c>
      <c r="K15" s="96">
        <f>IF(RES_hh_tesh_in!K15=0,0,RES_hh_tesh_in!K15/RES_summary!K$21)</f>
        <v>0.92685318548952722</v>
      </c>
      <c r="L15" s="96">
        <f>IF(RES_hh_tesh_in!L15=0,0,RES_hh_tesh_in!L15/RES_summary!L$21)</f>
        <v>0.99780115881738018</v>
      </c>
      <c r="M15" s="96">
        <f>IF(RES_hh_tesh_in!M15=0,0,RES_hh_tesh_in!M15/RES_summary!M$21)</f>
        <v>1.0175822496216991</v>
      </c>
      <c r="N15" s="96">
        <f>IF(RES_hh_tesh_in!N15=0,0,RES_hh_tesh_in!N15/RES_summary!N$21)</f>
        <v>1.2174338941510527</v>
      </c>
      <c r="O15" s="96">
        <f>IF(RES_hh_tesh_in!O15=0,0,RES_hh_tesh_in!O15/RES_summary!O$21)</f>
        <v>2.2734516199212251</v>
      </c>
      <c r="P15" s="96">
        <f>IF(RES_hh_tesh_in!P15=0,0,RES_hh_tesh_in!P15/RES_summary!P$21)</f>
        <v>1.3462282519543725</v>
      </c>
      <c r="Q15" s="96">
        <f>IF(RES_hh_tesh_in!Q15=0,0,RES_hh_tesh_in!Q15/RES_summary!Q$21)</f>
        <v>2.3151249053591356</v>
      </c>
      <c r="S15" s="28"/>
    </row>
    <row r="16" spans="1:19" ht="12" customHeight="1" x14ac:dyDescent="0.25">
      <c r="A16" s="87" t="s">
        <v>111</v>
      </c>
      <c r="B16" s="97"/>
      <c r="C16" s="97">
        <f>IF(RES_hh_tesh_in!C16=0,0,RES_hh_tesh_in!C16/RES_summary!C$21)</f>
        <v>0.64214956488998121</v>
      </c>
      <c r="D16" s="97">
        <f>IF(RES_hh_tesh_in!D16=0,0,RES_hh_tesh_in!D16/RES_summary!D$21)</f>
        <v>0.70042480322403056</v>
      </c>
      <c r="E16" s="97">
        <f>IF(RES_hh_tesh_in!E16=0,0,RES_hh_tesh_in!E16/RES_summary!E$21)</f>
        <v>0.56410090433792581</v>
      </c>
      <c r="F16" s="97">
        <f>IF(RES_hh_tesh_in!F16=0,0,RES_hh_tesh_in!F16/RES_summary!F$21)</f>
        <v>0.59289894304337809</v>
      </c>
      <c r="G16" s="97">
        <f>IF(RES_hh_tesh_in!G16=0,0,RES_hh_tesh_in!G16/RES_summary!G$21)</f>
        <v>0.69732147560868751</v>
      </c>
      <c r="H16" s="97">
        <f>IF(RES_hh_tesh_in!H16=0,0,RES_hh_tesh_in!H16/RES_summary!H$21)</f>
        <v>0.63626716043087528</v>
      </c>
      <c r="I16" s="97">
        <f>IF(RES_hh_tesh_in!I16=0,0,RES_hh_tesh_in!I16/RES_summary!I$21)</f>
        <v>0.65792013362978852</v>
      </c>
      <c r="J16" s="97">
        <f>IF(RES_hh_tesh_in!J16=0,0,RES_hh_tesh_in!J16/RES_summary!J$21)</f>
        <v>0.98897848988431569</v>
      </c>
      <c r="K16" s="97">
        <f>IF(RES_hh_tesh_in!K16=0,0,RES_hh_tesh_in!K16/RES_summary!K$21)</f>
        <v>0.92685318548952722</v>
      </c>
      <c r="L16" s="97">
        <f>IF(RES_hh_tesh_in!L16=0,0,RES_hh_tesh_in!L16/RES_summary!L$21)</f>
        <v>0.99780115881738018</v>
      </c>
      <c r="M16" s="97">
        <f>IF(RES_hh_tesh_in!M16=0,0,RES_hh_tesh_in!M16/RES_summary!M$21)</f>
        <v>1.0175822496216991</v>
      </c>
      <c r="N16" s="97">
        <f>IF(RES_hh_tesh_in!N16=0,0,RES_hh_tesh_in!N16/RES_summary!N$21)</f>
        <v>1.2174338941510527</v>
      </c>
      <c r="O16" s="97">
        <f>IF(RES_hh_tesh_in!O16=0,0,RES_hh_tesh_in!O16/RES_summary!O$21)</f>
        <v>2.2734516199212251</v>
      </c>
      <c r="P16" s="97">
        <f>IF(RES_hh_tesh_in!P16=0,0,RES_hh_tesh_in!P16/RES_summary!P$21)</f>
        <v>1.3462282519543725</v>
      </c>
      <c r="Q16" s="97">
        <f>IF(RES_hh_tesh_in!Q16=0,0,RES_hh_tesh_in!Q16/RES_summary!Q$21)</f>
        <v>2.3151249053591356</v>
      </c>
      <c r="S16" s="28"/>
    </row>
    <row r="17" spans="1:19" ht="12.95" customHeight="1" x14ac:dyDescent="0.25">
      <c r="A17" s="89" t="s">
        <v>63</v>
      </c>
      <c r="B17" s="96"/>
      <c r="C17" s="96">
        <f>IF(RES_hh_tesh_in!C17=0,0,RES_hh_tesh_in!C17/RES_summary!C$21)</f>
        <v>15.449619693714112</v>
      </c>
      <c r="D17" s="96">
        <f>IF(RES_hh_tesh_in!D17=0,0,RES_hh_tesh_in!D17/RES_summary!D$21)</f>
        <v>15.015860817171392</v>
      </c>
      <c r="E17" s="96">
        <f>IF(RES_hh_tesh_in!E17=0,0,RES_hh_tesh_in!E17/RES_summary!E$21)</f>
        <v>15.708150424108954</v>
      </c>
      <c r="F17" s="96">
        <f>IF(RES_hh_tesh_in!F17=0,0,RES_hh_tesh_in!F17/RES_summary!F$21)</f>
        <v>14.873278506406519</v>
      </c>
      <c r="G17" s="96">
        <f>IF(RES_hh_tesh_in!G17=0,0,RES_hh_tesh_in!G17/RES_summary!G$21)</f>
        <v>14.644935026045685</v>
      </c>
      <c r="H17" s="96">
        <f>IF(RES_hh_tesh_in!H17=0,0,RES_hh_tesh_in!H17/RES_summary!H$21)</f>
        <v>14.392621919623471</v>
      </c>
      <c r="I17" s="96">
        <f>IF(RES_hh_tesh_in!I17=0,0,RES_hh_tesh_in!I17/RES_summary!I$21)</f>
        <v>14.408571586233645</v>
      </c>
      <c r="J17" s="96">
        <f>IF(RES_hh_tesh_in!J17=0,0,RES_hh_tesh_in!J17/RES_summary!J$21)</f>
        <v>14.419776218673674</v>
      </c>
      <c r="K17" s="96">
        <f>IF(RES_hh_tesh_in!K17=0,0,RES_hh_tesh_in!K17/RES_summary!K$21)</f>
        <v>13.604538495375396</v>
      </c>
      <c r="L17" s="96">
        <f>IF(RES_hh_tesh_in!L17=0,0,RES_hh_tesh_in!L17/RES_summary!L$21)</f>
        <v>14.235724619350712</v>
      </c>
      <c r="M17" s="96">
        <f>IF(RES_hh_tesh_in!M17=0,0,RES_hh_tesh_in!M17/RES_summary!M$21)</f>
        <v>12.24137791411394</v>
      </c>
      <c r="N17" s="96">
        <f>IF(RES_hh_tesh_in!N17=0,0,RES_hh_tesh_in!N17/RES_summary!N$21)</f>
        <v>14.837006030776912</v>
      </c>
      <c r="O17" s="96">
        <f>IF(RES_hh_tesh_in!O17=0,0,RES_hh_tesh_in!O17/RES_summary!O$21)</f>
        <v>16.330492759794538</v>
      </c>
      <c r="P17" s="96">
        <f>IF(RES_hh_tesh_in!P17=0,0,RES_hh_tesh_in!P17/RES_summary!P$21)</f>
        <v>14.491750463996228</v>
      </c>
      <c r="Q17" s="96">
        <f>IF(RES_hh_tesh_in!Q17=0,0,RES_hh_tesh_in!Q17/RES_summary!Q$21)</f>
        <v>14.833173755808206</v>
      </c>
      <c r="S17" s="28"/>
    </row>
    <row r="18" spans="1:19" ht="12" customHeight="1" x14ac:dyDescent="0.25">
      <c r="A18" s="87" t="s">
        <v>58</v>
      </c>
      <c r="B18" s="95"/>
      <c r="C18" s="95">
        <f>IF(RES_hh_tesh_in!C18=0,0,RES_hh_tesh_in!C18/RES_summary!C$21)</f>
        <v>0</v>
      </c>
      <c r="D18" s="95">
        <f>IF(RES_hh_tesh_in!D18=0,0,RES_hh_tesh_in!D18/RES_summary!D$21)</f>
        <v>0</v>
      </c>
      <c r="E18" s="95">
        <f>IF(RES_hh_tesh_in!E18=0,0,RES_hh_tesh_in!E18/RES_summary!E$21)</f>
        <v>14.191189069554762</v>
      </c>
      <c r="F18" s="95">
        <f>IF(RES_hh_tesh_in!F18=0,0,RES_hh_tesh_in!F18/RES_summary!F$21)</f>
        <v>14.06915613353738</v>
      </c>
      <c r="G18" s="95">
        <f>IF(RES_hh_tesh_in!G18=0,0,RES_hh_tesh_in!G18/RES_summary!G$21)</f>
        <v>13.870873354693716</v>
      </c>
      <c r="H18" s="95">
        <f>IF(RES_hh_tesh_in!H18=0,0,RES_hh_tesh_in!H18/RES_summary!H$21)</f>
        <v>13.575838819510226</v>
      </c>
      <c r="I18" s="95">
        <f>IF(RES_hh_tesh_in!I18=0,0,RES_hh_tesh_in!I18/RES_summary!I$21)</f>
        <v>13.365604963925676</v>
      </c>
      <c r="J18" s="95">
        <f>IF(RES_hh_tesh_in!J18=0,0,RES_hh_tesh_in!J18/RES_summary!J$21)</f>
        <v>13.102280827273054</v>
      </c>
      <c r="K18" s="95">
        <f>IF(RES_hh_tesh_in!K18=0,0,RES_hh_tesh_in!K18/RES_summary!K$21)</f>
        <v>0</v>
      </c>
      <c r="L18" s="95">
        <f>IF(RES_hh_tesh_in!L18=0,0,RES_hh_tesh_in!L18/RES_summary!L$21)</f>
        <v>13.731838484520855</v>
      </c>
      <c r="M18" s="95">
        <f>IF(RES_hh_tesh_in!M18=0,0,RES_hh_tesh_in!M18/RES_summary!M$21)</f>
        <v>0</v>
      </c>
      <c r="N18" s="95">
        <f>IF(RES_hh_tesh_in!N18=0,0,RES_hh_tesh_in!N18/RES_summary!N$21)</f>
        <v>0</v>
      </c>
      <c r="O18" s="95">
        <f>IF(RES_hh_tesh_in!O18=0,0,RES_hh_tesh_in!O18/RES_summary!O$21)</f>
        <v>0</v>
      </c>
      <c r="P18" s="95">
        <f>IF(RES_hh_tesh_in!P18=0,0,RES_hh_tesh_in!P18/RES_summary!P$21)</f>
        <v>0</v>
      </c>
      <c r="Q18" s="95">
        <f>IF(RES_hh_tesh_in!Q18=0,0,RES_hh_tesh_in!Q18/RES_summary!Q$21)</f>
        <v>0</v>
      </c>
      <c r="S18" s="28"/>
    </row>
    <row r="19" spans="1:19" s="28" customFormat="1" ht="12" customHeight="1" x14ac:dyDescent="0.25">
      <c r="A19" s="87" t="s">
        <v>84</v>
      </c>
      <c r="B19" s="95"/>
      <c r="C19" s="95">
        <f>IF(RES_hh_tesh_in!C19=0,0,RES_hh_tesh_in!C19/RES_summary!C$21)</f>
        <v>14.577735395009398</v>
      </c>
      <c r="D19" s="95">
        <f>IF(RES_hh_tesh_in!D19=0,0,RES_hh_tesh_in!D19/RES_summary!D$21)</f>
        <v>14.215344449748766</v>
      </c>
      <c r="E19" s="95">
        <f>IF(RES_hh_tesh_in!E19=0,0,RES_hh_tesh_in!E19/RES_summary!E$21)</f>
        <v>14.047075805098954</v>
      </c>
      <c r="F19" s="95">
        <f>IF(RES_hh_tesh_in!F19=0,0,RES_hh_tesh_in!F19/RES_summary!F$21)</f>
        <v>13.930141270214827</v>
      </c>
      <c r="G19" s="95">
        <f>IF(RES_hh_tesh_in!G19=0,0,RES_hh_tesh_in!G19/RES_summary!G$21)</f>
        <v>13.686055808186614</v>
      </c>
      <c r="H19" s="95">
        <f>IF(RES_hh_tesh_in!H19=0,0,RES_hh_tesh_in!H19/RES_summary!H$21)</f>
        <v>13.204688577505911</v>
      </c>
      <c r="I19" s="95">
        <f>IF(RES_hh_tesh_in!I19=0,0,RES_hh_tesh_in!I19/RES_summary!I$21)</f>
        <v>12.985924272894465</v>
      </c>
      <c r="J19" s="95">
        <f>IF(RES_hh_tesh_in!J19=0,0,RES_hh_tesh_in!J19/RES_summary!J$21)</f>
        <v>12.436469935250095</v>
      </c>
      <c r="K19" s="95">
        <f>IF(RES_hh_tesh_in!K19=0,0,RES_hh_tesh_in!K19/RES_summary!K$21)</f>
        <v>12.324583860554307</v>
      </c>
      <c r="L19" s="95">
        <f>IF(RES_hh_tesh_in!L19=0,0,RES_hh_tesh_in!L19/RES_summary!L$21)</f>
        <v>12.28273994737669</v>
      </c>
      <c r="M19" s="95">
        <f>IF(RES_hh_tesh_in!M19=0,0,RES_hh_tesh_in!M19/RES_summary!M$21)</f>
        <v>0</v>
      </c>
      <c r="N19" s="95">
        <f>IF(RES_hh_tesh_in!N19=0,0,RES_hh_tesh_in!N19/RES_summary!N$21)</f>
        <v>0</v>
      </c>
      <c r="O19" s="95">
        <f>IF(RES_hh_tesh_in!O19=0,0,RES_hh_tesh_in!O19/RES_summary!O$21)</f>
        <v>12.981177776430957</v>
      </c>
      <c r="P19" s="95">
        <f>IF(RES_hh_tesh_in!P19=0,0,RES_hh_tesh_in!P19/RES_summary!P$21)</f>
        <v>0</v>
      </c>
      <c r="Q19" s="95">
        <f>IF(RES_hh_tesh_in!Q19=0,0,RES_hh_tesh_in!Q19/RES_summary!Q$21)</f>
        <v>0</v>
      </c>
    </row>
    <row r="20" spans="1:19" ht="12" customHeight="1" x14ac:dyDescent="0.25">
      <c r="A20" s="87" t="s">
        <v>110</v>
      </c>
      <c r="B20" s="95"/>
      <c r="C20" s="95">
        <f>IF(RES_hh_tesh_in!C20=0,0,RES_hh_tesh_in!C20/RES_summary!C$21)</f>
        <v>14.849361827313494</v>
      </c>
      <c r="D20" s="95">
        <f>IF(RES_hh_tesh_in!D20=0,0,RES_hh_tesh_in!D20/RES_summary!D$21)</f>
        <v>13.72566943087652</v>
      </c>
      <c r="E20" s="95">
        <f>IF(RES_hh_tesh_in!E20=0,0,RES_hh_tesh_in!E20/RES_summary!E$21)</f>
        <v>14.200504725819805</v>
      </c>
      <c r="F20" s="95">
        <f>IF(RES_hh_tesh_in!F20=0,0,RES_hh_tesh_in!F20/RES_summary!F$21)</f>
        <v>13.471805287068195</v>
      </c>
      <c r="G20" s="95">
        <f>IF(RES_hh_tesh_in!G20=0,0,RES_hh_tesh_in!G20/RES_summary!G$21)</f>
        <v>13.515216957836689</v>
      </c>
      <c r="H20" s="95">
        <f>IF(RES_hh_tesh_in!H20=0,0,RES_hh_tesh_in!H20/RES_summary!H$21)</f>
        <v>11.430467081375031</v>
      </c>
      <c r="I20" s="95">
        <f>IF(RES_hh_tesh_in!I20=0,0,RES_hh_tesh_in!I20/RES_summary!I$21)</f>
        <v>10.901779713398396</v>
      </c>
      <c r="J20" s="95">
        <f>IF(RES_hh_tesh_in!J20=0,0,RES_hh_tesh_in!J20/RES_summary!J$21)</f>
        <v>12.330811419189855</v>
      </c>
      <c r="K20" s="95">
        <f>IF(RES_hh_tesh_in!K20=0,0,RES_hh_tesh_in!K20/RES_summary!K$21)</f>
        <v>12.105123341112991</v>
      </c>
      <c r="L20" s="95">
        <f>IF(RES_hh_tesh_in!L20=0,0,RES_hh_tesh_in!L20/RES_summary!L$21)</f>
        <v>11.451744173704654</v>
      </c>
      <c r="M20" s="95">
        <f>IF(RES_hh_tesh_in!M20=0,0,RES_hh_tesh_in!M20/RES_summary!M$21)</f>
        <v>10.157961793695437</v>
      </c>
      <c r="N20" s="95">
        <f>IF(RES_hh_tesh_in!N20=0,0,RES_hh_tesh_in!N20/RES_summary!N$21)</f>
        <v>12.660228963484103</v>
      </c>
      <c r="O20" s="95">
        <f>IF(RES_hh_tesh_in!O20=0,0,RES_hh_tesh_in!O20/RES_summary!O$21)</f>
        <v>12.610657400331345</v>
      </c>
      <c r="P20" s="95">
        <f>IF(RES_hh_tesh_in!P20=0,0,RES_hh_tesh_in!P20/RES_summary!P$21)</f>
        <v>11.721976867595224</v>
      </c>
      <c r="Q20" s="95">
        <f>IF(RES_hh_tesh_in!Q20=0,0,RES_hh_tesh_in!Q20/RES_summary!Q$21)</f>
        <v>12.037899568586836</v>
      </c>
      <c r="S20" s="28"/>
    </row>
    <row r="21" spans="1:19" ht="12" customHeight="1" x14ac:dyDescent="0.25">
      <c r="A21" s="87" t="s">
        <v>109</v>
      </c>
      <c r="B21" s="95"/>
      <c r="C21" s="95">
        <f>IF(RES_hh_tesh_in!C21=0,0,RES_hh_tesh_in!C21/RES_summary!C$21)</f>
        <v>14.336099651044268</v>
      </c>
      <c r="D21" s="95">
        <f>IF(RES_hh_tesh_in!D21=0,0,RES_hh_tesh_in!D21/RES_summary!D$21)</f>
        <v>14.20184414632508</v>
      </c>
      <c r="E21" s="95">
        <f>IF(RES_hh_tesh_in!E21=0,0,RES_hh_tesh_in!E21/RES_summary!E$21)</f>
        <v>13.736642109118504</v>
      </c>
      <c r="F21" s="95">
        <f>IF(RES_hh_tesh_in!F21=0,0,RES_hh_tesh_in!F21/RES_summary!F$21)</f>
        <v>13.677852158392756</v>
      </c>
      <c r="G21" s="95">
        <f>IF(RES_hh_tesh_in!G21=0,0,RES_hh_tesh_in!G21/RES_summary!G$21)</f>
        <v>13.504400749710344</v>
      </c>
      <c r="H21" s="95">
        <f>IF(RES_hh_tesh_in!H21=0,0,RES_hh_tesh_in!H21/RES_summary!H$21)</f>
        <v>12.577451605232335</v>
      </c>
      <c r="I21" s="95">
        <f>IF(RES_hh_tesh_in!I21=0,0,RES_hh_tesh_in!I21/RES_summary!I$21)</f>
        <v>10.556740079099551</v>
      </c>
      <c r="J21" s="95">
        <f>IF(RES_hh_tesh_in!J21=0,0,RES_hh_tesh_in!J21/RES_summary!J$21)</f>
        <v>11.398401399001308</v>
      </c>
      <c r="K21" s="95">
        <f>IF(RES_hh_tesh_in!K21=0,0,RES_hh_tesh_in!K21/RES_summary!K$21)</f>
        <v>11.751887797657972</v>
      </c>
      <c r="L21" s="95">
        <f>IF(RES_hh_tesh_in!L21=0,0,RES_hh_tesh_in!L21/RES_summary!L$21)</f>
        <v>0</v>
      </c>
      <c r="M21" s="95">
        <f>IF(RES_hh_tesh_in!M21=0,0,RES_hh_tesh_in!M21/RES_summary!M$21)</f>
        <v>8.9366706609902025</v>
      </c>
      <c r="N21" s="95">
        <f>IF(RES_hh_tesh_in!N21=0,0,RES_hh_tesh_in!N21/RES_summary!N$21)</f>
        <v>12.525862114022626</v>
      </c>
      <c r="O21" s="95">
        <f>IF(RES_hh_tesh_in!O21=0,0,RES_hh_tesh_in!O21/RES_summary!O$21)</f>
        <v>12.718587519593205</v>
      </c>
      <c r="P21" s="95">
        <f>IF(RES_hh_tesh_in!P21=0,0,RES_hh_tesh_in!P21/RES_summary!P$21)</f>
        <v>0</v>
      </c>
      <c r="Q21" s="95">
        <f>IF(RES_hh_tesh_in!Q21=0,0,RES_hh_tesh_in!Q21/RES_summary!Q$21)</f>
        <v>11.88791422970238</v>
      </c>
      <c r="S21" s="28"/>
    </row>
    <row r="22" spans="1:19" ht="12" customHeight="1" x14ac:dyDescent="0.25">
      <c r="A22" s="87" t="s">
        <v>55</v>
      </c>
      <c r="B22" s="95"/>
      <c r="C22" s="95">
        <f>IF(RES_hh_tesh_in!C22=0,0,RES_hh_tesh_in!C22/RES_summary!C$21)</f>
        <v>14.569987196279365</v>
      </c>
      <c r="D22" s="95">
        <f>IF(RES_hh_tesh_in!D22=0,0,RES_hh_tesh_in!D22/RES_summary!D$21)</f>
        <v>14.260243735277301</v>
      </c>
      <c r="E22" s="95">
        <f>IF(RES_hh_tesh_in!E22=0,0,RES_hh_tesh_in!E22/RES_summary!E$21)</f>
        <v>14.068939426755469</v>
      </c>
      <c r="F22" s="95">
        <f>IF(RES_hh_tesh_in!F22=0,0,RES_hh_tesh_in!F22/RES_summary!F$21)</f>
        <v>14.017403995244361</v>
      </c>
      <c r="G22" s="95">
        <f>IF(RES_hh_tesh_in!G22=0,0,RES_hh_tesh_in!G22/RES_summary!G$21)</f>
        <v>13.793400490374987</v>
      </c>
      <c r="H22" s="95">
        <f>IF(RES_hh_tesh_in!H22=0,0,RES_hh_tesh_in!H22/RES_summary!H$21)</f>
        <v>12.713123891095702</v>
      </c>
      <c r="I22" s="95">
        <f>IF(RES_hh_tesh_in!I22=0,0,RES_hh_tesh_in!I22/RES_summary!I$21)</f>
        <v>12.775916256871581</v>
      </c>
      <c r="J22" s="95">
        <f>IF(RES_hh_tesh_in!J22=0,0,RES_hh_tesh_in!J22/RES_summary!J$21)</f>
        <v>11.79645590313492</v>
      </c>
      <c r="K22" s="95">
        <f>IF(RES_hh_tesh_in!K22=0,0,RES_hh_tesh_in!K22/RES_summary!K$21)</f>
        <v>12.266424634216687</v>
      </c>
      <c r="L22" s="95">
        <f>IF(RES_hh_tesh_in!L22=0,0,RES_hh_tesh_in!L22/RES_summary!L$21)</f>
        <v>12.674840373877174</v>
      </c>
      <c r="M22" s="95">
        <f>IF(RES_hh_tesh_in!M22=0,0,RES_hh_tesh_in!M22/RES_summary!M$21)</f>
        <v>10.300272767742635</v>
      </c>
      <c r="N22" s="95">
        <f>IF(RES_hh_tesh_in!N22=0,0,RES_hh_tesh_in!N22/RES_summary!N$21)</f>
        <v>13.071264661020631</v>
      </c>
      <c r="O22" s="95">
        <f>IF(RES_hh_tesh_in!O22=0,0,RES_hh_tesh_in!O22/RES_summary!O$21)</f>
        <v>12.947574196837202</v>
      </c>
      <c r="P22" s="95">
        <f>IF(RES_hh_tesh_in!P22=0,0,RES_hh_tesh_in!P22/RES_summary!P$21)</f>
        <v>11.857808471783416</v>
      </c>
      <c r="Q22" s="95">
        <f>IF(RES_hh_tesh_in!Q22=0,0,RES_hh_tesh_in!Q22/RES_summary!Q$21)</f>
        <v>12.209331073497101</v>
      </c>
      <c r="S22" s="28"/>
    </row>
    <row r="23" spans="1:19" ht="12" customHeight="1" x14ac:dyDescent="0.25">
      <c r="A23" s="87" t="s">
        <v>79</v>
      </c>
      <c r="B23" s="95"/>
      <c r="C23" s="95">
        <f>IF(RES_hh_tesh_in!C23=0,0,RES_hh_tesh_in!C23/RES_summary!C$21)</f>
        <v>0</v>
      </c>
      <c r="D23" s="95">
        <f>IF(RES_hh_tesh_in!D23=0,0,RES_hh_tesh_in!D23/RES_summary!D$21)</f>
        <v>0</v>
      </c>
      <c r="E23" s="95">
        <f>IF(RES_hh_tesh_in!E23=0,0,RES_hh_tesh_in!E23/RES_summary!E$21)</f>
        <v>0</v>
      </c>
      <c r="F23" s="95">
        <f>IF(RES_hh_tesh_in!F23=0,0,RES_hh_tesh_in!F23/RES_summary!F$21)</f>
        <v>0</v>
      </c>
      <c r="G23" s="95">
        <f>IF(RES_hh_tesh_in!G23=0,0,RES_hh_tesh_in!G23/RES_summary!G$21)</f>
        <v>0</v>
      </c>
      <c r="H23" s="95">
        <f>IF(RES_hh_tesh_in!H23=0,0,RES_hh_tesh_in!H23/RES_summary!H$21)</f>
        <v>0</v>
      </c>
      <c r="I23" s="95">
        <f>IF(RES_hh_tesh_in!I23=0,0,RES_hh_tesh_in!I23/RES_summary!I$21)</f>
        <v>0</v>
      </c>
      <c r="J23" s="95">
        <f>IF(RES_hh_tesh_in!J23=0,0,RES_hh_tesh_in!J23/RES_summary!J$21)</f>
        <v>0</v>
      </c>
      <c r="K23" s="95">
        <f>IF(RES_hh_tesh_in!K23=0,0,RES_hh_tesh_in!K23/RES_summary!K$21)</f>
        <v>0</v>
      </c>
      <c r="L23" s="95">
        <f>IF(RES_hh_tesh_in!L23=0,0,RES_hh_tesh_in!L23/RES_summary!L$21)</f>
        <v>0</v>
      </c>
      <c r="M23" s="95">
        <f>IF(RES_hh_tesh_in!M23=0,0,RES_hh_tesh_in!M23/RES_summary!M$21)</f>
        <v>0</v>
      </c>
      <c r="N23" s="95">
        <f>IF(RES_hh_tesh_in!N23=0,0,RES_hh_tesh_in!N23/RES_summary!N$21)</f>
        <v>0</v>
      </c>
      <c r="O23" s="95">
        <f>IF(RES_hh_tesh_in!O23=0,0,RES_hh_tesh_in!O23/RES_summary!O$21)</f>
        <v>0</v>
      </c>
      <c r="P23" s="95">
        <f>IF(RES_hh_tesh_in!P23=0,0,RES_hh_tesh_in!P23/RES_summary!P$21)</f>
        <v>0</v>
      </c>
      <c r="Q23" s="95">
        <f>IF(RES_hh_tesh_in!Q23=0,0,RES_hh_tesh_in!Q23/RES_summary!Q$21)</f>
        <v>0</v>
      </c>
      <c r="S23" s="28"/>
    </row>
    <row r="24" spans="1:19" ht="12" customHeight="1" x14ac:dyDescent="0.25">
      <c r="A24" s="87" t="s">
        <v>61</v>
      </c>
      <c r="B24" s="95"/>
      <c r="C24" s="95">
        <f>IF(RES_hh_tesh_in!C24=0,0,RES_hh_tesh_in!C24/RES_summary!C$21)</f>
        <v>14.4100923855832</v>
      </c>
      <c r="D24" s="95">
        <f>IF(RES_hh_tesh_in!D24=0,0,RES_hh_tesh_in!D24/RES_summary!D$21)</f>
        <v>14.102706599994022</v>
      </c>
      <c r="E24" s="95">
        <f>IF(RES_hh_tesh_in!E24=0,0,RES_hh_tesh_in!E24/RES_summary!E$21)</f>
        <v>0</v>
      </c>
      <c r="F24" s="95">
        <f>IF(RES_hh_tesh_in!F24=0,0,RES_hh_tesh_in!F24/RES_summary!F$21)</f>
        <v>13.912391962830982</v>
      </c>
      <c r="G24" s="95">
        <f>IF(RES_hh_tesh_in!G24=0,0,RES_hh_tesh_in!G24/RES_summary!G$21)</f>
        <v>13.561528436841467</v>
      </c>
      <c r="H24" s="95">
        <f>IF(RES_hh_tesh_in!H24=0,0,RES_hh_tesh_in!H24/RES_summary!H$21)</f>
        <v>11.901263418054221</v>
      </c>
      <c r="I24" s="95">
        <f>IF(RES_hh_tesh_in!I24=0,0,RES_hh_tesh_in!I24/RES_summary!I$21)</f>
        <v>12.412934241277515</v>
      </c>
      <c r="J24" s="95">
        <f>IF(RES_hh_tesh_in!J24=0,0,RES_hh_tesh_in!J24/RES_summary!J$21)</f>
        <v>0</v>
      </c>
      <c r="K24" s="95">
        <f>IF(RES_hh_tesh_in!K24=0,0,RES_hh_tesh_in!K24/RES_summary!K$21)</f>
        <v>0</v>
      </c>
      <c r="L24" s="95">
        <f>IF(RES_hh_tesh_in!L24=0,0,RES_hh_tesh_in!L24/RES_summary!L$21)</f>
        <v>12.177182137332572</v>
      </c>
      <c r="M24" s="95">
        <f>IF(RES_hh_tesh_in!M24=0,0,RES_hh_tesh_in!M24/RES_summary!M$21)</f>
        <v>10.06714670549848</v>
      </c>
      <c r="N24" s="95">
        <f>IF(RES_hh_tesh_in!N24=0,0,RES_hh_tesh_in!N24/RES_summary!N$21)</f>
        <v>0</v>
      </c>
      <c r="O24" s="95">
        <f>IF(RES_hh_tesh_in!O24=0,0,RES_hh_tesh_in!O24/RES_summary!O$21)</f>
        <v>0</v>
      </c>
      <c r="P24" s="95">
        <f>IF(RES_hh_tesh_in!P24=0,0,RES_hh_tesh_in!P24/RES_summary!P$21)</f>
        <v>11.91408419076736</v>
      </c>
      <c r="Q24" s="95">
        <f>IF(RES_hh_tesh_in!Q24=0,0,RES_hh_tesh_in!Q24/RES_summary!Q$21)</f>
        <v>11.655371956720693</v>
      </c>
      <c r="S24" s="28"/>
    </row>
    <row r="25" spans="1:19" ht="12" customHeight="1" x14ac:dyDescent="0.25">
      <c r="A25" s="51" t="s">
        <v>60</v>
      </c>
      <c r="B25" s="22"/>
      <c r="C25" s="22">
        <f>IF(RES_hh_tesh_in!C25=0,0,RES_hh_tesh_in!C25/RES_summary!C$21)</f>
        <v>16.279005909048301</v>
      </c>
      <c r="D25" s="22">
        <f>IF(RES_hh_tesh_in!D25=0,0,RES_hh_tesh_in!D25/RES_summary!D$21)</f>
        <v>16.169907236319418</v>
      </c>
      <c r="E25" s="22">
        <f>IF(RES_hh_tesh_in!E25=0,0,RES_hh_tesh_in!E25/RES_summary!E$21)</f>
        <v>16.578486133586907</v>
      </c>
      <c r="F25" s="22">
        <f>IF(RES_hh_tesh_in!F25=0,0,RES_hh_tesh_in!F25/RES_summary!F$21)</f>
        <v>16.651820275087228</v>
      </c>
      <c r="G25" s="22">
        <f>IF(RES_hh_tesh_in!G25=0,0,RES_hh_tesh_in!G25/RES_summary!G$21)</f>
        <v>15.277911875671288</v>
      </c>
      <c r="H25" s="22">
        <f>IF(RES_hh_tesh_in!H25=0,0,RES_hh_tesh_in!H25/RES_summary!H$21)</f>
        <v>14.867829405905027</v>
      </c>
      <c r="I25" s="22">
        <f>IF(RES_hh_tesh_in!I25=0,0,RES_hh_tesh_in!I25/RES_summary!I$21)</f>
        <v>14.64696969750184</v>
      </c>
      <c r="J25" s="22">
        <f>IF(RES_hh_tesh_in!J25=0,0,RES_hh_tesh_in!J25/RES_summary!J$21)</f>
        <v>14.595004479292978</v>
      </c>
      <c r="K25" s="22">
        <f>IF(RES_hh_tesh_in!K25=0,0,RES_hh_tesh_in!K25/RES_summary!K$21)</f>
        <v>13.266228417492915</v>
      </c>
      <c r="L25" s="22">
        <f>IF(RES_hh_tesh_in!L25=0,0,RES_hh_tesh_in!L25/RES_summary!L$21)</f>
        <v>15.991574208031277</v>
      </c>
      <c r="M25" s="22">
        <f>IF(RES_hh_tesh_in!M25=0,0,RES_hh_tesh_in!M25/RES_summary!M$21)</f>
        <v>11.758876168914808</v>
      </c>
      <c r="N25" s="22">
        <f>IF(RES_hh_tesh_in!N25=0,0,RES_hh_tesh_in!N25/RES_summary!N$21)</f>
        <v>16.806303821487713</v>
      </c>
      <c r="O25" s="22">
        <f>IF(RES_hh_tesh_in!O25=0,0,RES_hh_tesh_in!O25/RES_summary!O$21)</f>
        <v>17.927362074257616</v>
      </c>
      <c r="P25" s="22">
        <f>IF(RES_hh_tesh_in!P25=0,0,RES_hh_tesh_in!P25/RES_summary!P$21)</f>
        <v>14.701648477310551</v>
      </c>
      <c r="Q25" s="22">
        <f>IF(RES_hh_tesh_in!Q25=0,0,RES_hh_tesh_in!Q25/RES_summary!Q$21)</f>
        <v>15.806749470494172</v>
      </c>
      <c r="S25" s="28"/>
    </row>
    <row r="26" spans="1:19" ht="12" customHeight="1" x14ac:dyDescent="0.25">
      <c r="A26" s="49" t="s">
        <v>59</v>
      </c>
      <c r="B26" s="18"/>
      <c r="C26" s="18">
        <f>IF(RES_hh_tesh_in!C26=0,0,RES_hh_tesh_in!C26/RES_summary!C$21)</f>
        <v>5.1532448297967273</v>
      </c>
      <c r="D26" s="18">
        <f>IF(RES_hh_tesh_in!D26=0,0,RES_hh_tesh_in!D26/RES_summary!D$21)</f>
        <v>5.0422333744816026</v>
      </c>
      <c r="E26" s="18">
        <f>IF(RES_hh_tesh_in!E26=0,0,RES_hh_tesh_in!E26/RES_summary!E$21)</f>
        <v>5.0179390131975845</v>
      </c>
      <c r="F26" s="18">
        <f>IF(RES_hh_tesh_in!F26=0,0,RES_hh_tesh_in!F26/RES_summary!F$21)</f>
        <v>4.9832556330697209</v>
      </c>
      <c r="G26" s="18">
        <f>IF(RES_hh_tesh_in!G26=0,0,RES_hh_tesh_in!G26/RES_summary!G$21)</f>
        <v>4.9244074145358026</v>
      </c>
      <c r="H26" s="18">
        <f>IF(RES_hh_tesh_in!H26=0,0,RES_hh_tesh_in!H26/RES_summary!H$21)</f>
        <v>4.8223397729216</v>
      </c>
      <c r="I26" s="18">
        <f>IF(RES_hh_tesh_in!I26=0,0,RES_hh_tesh_in!I26/RES_summary!I$21)</f>
        <v>4.7393400377136956</v>
      </c>
      <c r="J26" s="18">
        <f>IF(RES_hh_tesh_in!J26=0,0,RES_hh_tesh_in!J26/RES_summary!J$21)</f>
        <v>4.6755986084042842</v>
      </c>
      <c r="K26" s="18">
        <f>IF(RES_hh_tesh_in!K26=0,0,RES_hh_tesh_in!K26/RES_summary!K$21)</f>
        <v>4.6420801650510635</v>
      </c>
      <c r="L26" s="18">
        <f>IF(RES_hh_tesh_in!L26=0,0,RES_hh_tesh_in!L26/RES_summary!L$21)</f>
        <v>4.5894454011681951</v>
      </c>
      <c r="M26" s="18">
        <f>IF(RES_hh_tesh_in!M26=0,0,RES_hh_tesh_in!M26/RES_summary!M$21)</f>
        <v>4.1581424659209807</v>
      </c>
      <c r="N26" s="18">
        <f>IF(RES_hh_tesh_in!N26=0,0,RES_hh_tesh_in!N26/RES_summary!N$21)</f>
        <v>4.466365418558973</v>
      </c>
      <c r="O26" s="18">
        <f>IF(RES_hh_tesh_in!O26=0,0,RES_hh_tesh_in!O26/RES_summary!O$21)</f>
        <v>4.6870560241395109</v>
      </c>
      <c r="P26" s="18">
        <f>IF(RES_hh_tesh_in!P26=0,0,RES_hh_tesh_in!P26/RES_summary!P$21)</f>
        <v>4.5807664023046843</v>
      </c>
      <c r="Q26" s="18">
        <f>IF(RES_hh_tesh_in!Q26=0,0,RES_hh_tesh_in!Q26/RES_summary!Q$21)</f>
        <v>4.5091392090091986</v>
      </c>
      <c r="S26" s="28"/>
    </row>
    <row r="27" spans="1:19" ht="12.95" customHeight="1" x14ac:dyDescent="0.25">
      <c r="A27" s="89" t="s">
        <v>62</v>
      </c>
      <c r="B27" s="96"/>
      <c r="C27" s="96">
        <f>IF(RES_hh_tesh_in!C27=0,0,RES_hh_tesh_in!C27/RES_summary!C$21)</f>
        <v>8.290194187162875</v>
      </c>
      <c r="D27" s="96">
        <f>IF(RES_hh_tesh_in!D27=0,0,RES_hh_tesh_in!D27/RES_summary!D$21)</f>
        <v>8.201981766847549</v>
      </c>
      <c r="E27" s="96">
        <f>IF(RES_hh_tesh_in!E27=0,0,RES_hh_tesh_in!E27/RES_summary!E$21)</f>
        <v>8.6256230704255792</v>
      </c>
      <c r="F27" s="96">
        <f>IF(RES_hh_tesh_in!F27=0,0,RES_hh_tesh_in!F27/RES_summary!F$21)</f>
        <v>8.1736618013909634</v>
      </c>
      <c r="G27" s="96">
        <f>IF(RES_hh_tesh_in!G27=0,0,RES_hh_tesh_in!G27/RES_summary!G$21)</f>
        <v>8.0392838134411591</v>
      </c>
      <c r="H27" s="96">
        <f>IF(RES_hh_tesh_in!H27=0,0,RES_hh_tesh_in!H27/RES_summary!H$21)</f>
        <v>8.0601809203768617</v>
      </c>
      <c r="I27" s="96">
        <f>IF(RES_hh_tesh_in!I27=0,0,RES_hh_tesh_in!I27/RES_summary!I$21)</f>
        <v>8.1283776776912706</v>
      </c>
      <c r="J27" s="96">
        <f>IF(RES_hh_tesh_in!J27=0,0,RES_hh_tesh_in!J27/RES_summary!J$21)</f>
        <v>8.2068951484219177</v>
      </c>
      <c r="K27" s="96">
        <f>IF(RES_hh_tesh_in!K27=0,0,RES_hh_tesh_in!K27/RES_summary!K$21)</f>
        <v>7.9733763649983924</v>
      </c>
      <c r="L27" s="96">
        <f>IF(RES_hh_tesh_in!L27=0,0,RES_hh_tesh_in!L27/RES_summary!L$21)</f>
        <v>8.9716643415919162</v>
      </c>
      <c r="M27" s="96">
        <f>IF(RES_hh_tesh_in!M27=0,0,RES_hh_tesh_in!M27/RES_summary!M$21)</f>
        <v>7.4772562237014233</v>
      </c>
      <c r="N27" s="96">
        <f>IF(RES_hh_tesh_in!N27=0,0,RES_hh_tesh_in!N27/RES_summary!N$21)</f>
        <v>8.2991258471602851</v>
      </c>
      <c r="O27" s="96">
        <f>IF(RES_hh_tesh_in!O27=0,0,RES_hh_tesh_in!O27/RES_summary!O$21)</f>
        <v>9.642033947672676</v>
      </c>
      <c r="P27" s="96">
        <f>IF(RES_hh_tesh_in!P27=0,0,RES_hh_tesh_in!P27/RES_summary!P$21)</f>
        <v>8.3511097980612288</v>
      </c>
      <c r="Q27" s="96">
        <f>IF(RES_hh_tesh_in!Q27=0,0,RES_hh_tesh_in!Q27/RES_summary!Q$21)</f>
        <v>8.3923117299306398</v>
      </c>
      <c r="S27" s="28"/>
    </row>
    <row r="28" spans="1:19" ht="12" customHeight="1" x14ac:dyDescent="0.25">
      <c r="A28" s="87" t="s">
        <v>58</v>
      </c>
      <c r="B28" s="95"/>
      <c r="C28" s="95">
        <f>IF(RES_hh_tesh_in!C28=0,0,RES_hh_tesh_in!C28/RES_summary!C$21)</f>
        <v>0</v>
      </c>
      <c r="D28" s="95">
        <f>IF(RES_hh_tesh_in!D28=0,0,RES_hh_tesh_in!D28/RES_summary!D$21)</f>
        <v>0</v>
      </c>
      <c r="E28" s="95">
        <f>IF(RES_hh_tesh_in!E28=0,0,RES_hh_tesh_in!E28/RES_summary!E$21)</f>
        <v>0</v>
      </c>
      <c r="F28" s="95">
        <f>IF(RES_hh_tesh_in!F28=0,0,RES_hh_tesh_in!F28/RES_summary!F$21)</f>
        <v>0</v>
      </c>
      <c r="G28" s="95">
        <f>IF(RES_hh_tesh_in!G28=0,0,RES_hh_tesh_in!G28/RES_summary!G$21)</f>
        <v>0</v>
      </c>
      <c r="H28" s="95">
        <f>IF(RES_hh_tesh_in!H28=0,0,RES_hh_tesh_in!H28/RES_summary!H$21)</f>
        <v>0</v>
      </c>
      <c r="I28" s="95">
        <f>IF(RES_hh_tesh_in!I28=0,0,RES_hh_tesh_in!I28/RES_summary!I$21)</f>
        <v>0</v>
      </c>
      <c r="J28" s="95">
        <f>IF(RES_hh_tesh_in!J28=0,0,RES_hh_tesh_in!J28/RES_summary!J$21)</f>
        <v>0</v>
      </c>
      <c r="K28" s="95">
        <f>IF(RES_hh_tesh_in!K28=0,0,RES_hh_tesh_in!K28/RES_summary!K$21)</f>
        <v>0</v>
      </c>
      <c r="L28" s="95">
        <f>IF(RES_hh_tesh_in!L28=0,0,RES_hh_tesh_in!L28/RES_summary!L$21)</f>
        <v>0</v>
      </c>
      <c r="M28" s="95">
        <f>IF(RES_hh_tesh_in!M28=0,0,RES_hh_tesh_in!M28/RES_summary!M$21)</f>
        <v>0</v>
      </c>
      <c r="N28" s="95">
        <f>IF(RES_hh_tesh_in!N28=0,0,RES_hh_tesh_in!N28/RES_summary!N$21)</f>
        <v>0</v>
      </c>
      <c r="O28" s="95">
        <f>IF(RES_hh_tesh_in!O28=0,0,RES_hh_tesh_in!O28/RES_summary!O$21)</f>
        <v>0</v>
      </c>
      <c r="P28" s="95">
        <f>IF(RES_hh_tesh_in!P28=0,0,RES_hh_tesh_in!P28/RES_summary!P$21)</f>
        <v>0</v>
      </c>
      <c r="Q28" s="95">
        <f>IF(RES_hh_tesh_in!Q28=0,0,RES_hh_tesh_in!Q28/RES_summary!Q$21)</f>
        <v>0</v>
      </c>
      <c r="S28" s="28"/>
    </row>
    <row r="29" spans="1:19" s="28" customFormat="1" ht="12" customHeight="1" x14ac:dyDescent="0.25">
      <c r="A29" s="87" t="s">
        <v>84</v>
      </c>
      <c r="B29" s="95"/>
      <c r="C29" s="95">
        <f>IF(RES_hh_tesh_in!C29=0,0,RES_hh_tesh_in!C29/RES_summary!C$21)</f>
        <v>7.595077459408663</v>
      </c>
      <c r="D29" s="95">
        <f>IF(RES_hh_tesh_in!D29=0,0,RES_hh_tesh_in!D29/RES_summary!D$21)</f>
        <v>7.5460400218343819</v>
      </c>
      <c r="E29" s="95">
        <f>IF(RES_hh_tesh_in!E29=0,0,RES_hh_tesh_in!E29/RES_summary!E$21)</f>
        <v>7.4211582889926531</v>
      </c>
      <c r="F29" s="95">
        <f>IF(RES_hh_tesh_in!F29=0,0,RES_hh_tesh_in!F29/RES_summary!F$21)</f>
        <v>7.5926223025693318</v>
      </c>
      <c r="G29" s="95">
        <f>IF(RES_hh_tesh_in!G29=0,0,RES_hh_tesh_in!G29/RES_summary!G$21)</f>
        <v>7.4684228647924122</v>
      </c>
      <c r="H29" s="95">
        <f>IF(RES_hh_tesh_in!H29=0,0,RES_hh_tesh_in!H29/RES_summary!H$21)</f>
        <v>7.3659237013981533</v>
      </c>
      <c r="I29" s="95">
        <f>IF(RES_hh_tesh_in!I29=0,0,RES_hh_tesh_in!I29/RES_summary!I$21)</f>
        <v>7.3988826947553825</v>
      </c>
      <c r="J29" s="95">
        <f>IF(RES_hh_tesh_in!J29=0,0,RES_hh_tesh_in!J29/RES_summary!J$21)</f>
        <v>7.3442082188683955</v>
      </c>
      <c r="K29" s="95">
        <f>IF(RES_hh_tesh_in!K29=0,0,RES_hh_tesh_in!K29/RES_summary!K$21)</f>
        <v>7.2110680684830237</v>
      </c>
      <c r="L29" s="95">
        <f>IF(RES_hh_tesh_in!L29=0,0,RES_hh_tesh_in!L29/RES_summary!L$21)</f>
        <v>7.3472972916131036</v>
      </c>
      <c r="M29" s="95">
        <f>IF(RES_hh_tesh_in!M29=0,0,RES_hh_tesh_in!M29/RES_summary!M$21)</f>
        <v>6.8739131433835272</v>
      </c>
      <c r="N29" s="95">
        <f>IF(RES_hh_tesh_in!N29=0,0,RES_hh_tesh_in!N29/RES_summary!N$21)</f>
        <v>0</v>
      </c>
      <c r="O29" s="95">
        <f>IF(RES_hh_tesh_in!O29=0,0,RES_hh_tesh_in!O29/RES_summary!O$21)</f>
        <v>7.1233917876847146</v>
      </c>
      <c r="P29" s="95">
        <f>IF(RES_hh_tesh_in!P29=0,0,RES_hh_tesh_in!P29/RES_summary!P$21)</f>
        <v>0</v>
      </c>
      <c r="Q29" s="95">
        <f>IF(RES_hh_tesh_in!Q29=0,0,RES_hh_tesh_in!Q29/RES_summary!Q$21)</f>
        <v>6.9801308687682333</v>
      </c>
    </row>
    <row r="30" spans="1:19" ht="12" customHeight="1" x14ac:dyDescent="0.25">
      <c r="A30" s="87" t="s">
        <v>109</v>
      </c>
      <c r="B30" s="95"/>
      <c r="C30" s="95">
        <f>IF(RES_hh_tesh_in!C30=0,0,RES_hh_tesh_in!C30/RES_summary!C$21)</f>
        <v>7.6182177244510667</v>
      </c>
      <c r="D30" s="95">
        <f>IF(RES_hh_tesh_in!D30=0,0,RES_hh_tesh_in!D30/RES_summary!D$21)</f>
        <v>7.6324152632312998</v>
      </c>
      <c r="E30" s="95">
        <f>IF(RES_hh_tesh_in!E30=0,0,RES_hh_tesh_in!E30/RES_summary!E$21)</f>
        <v>7.6522966739107181</v>
      </c>
      <c r="F30" s="95">
        <f>IF(RES_hh_tesh_in!F30=0,0,RES_hh_tesh_in!F30/RES_summary!F$21)</f>
        <v>7.5856166132558291</v>
      </c>
      <c r="G30" s="95">
        <f>IF(RES_hh_tesh_in!G30=0,0,RES_hh_tesh_in!G30/RES_summary!G$21)</f>
        <v>7.5998643223619773</v>
      </c>
      <c r="H30" s="95">
        <f>IF(RES_hh_tesh_in!H30=0,0,RES_hh_tesh_in!H30/RES_summary!H$21)</f>
        <v>7.5500722588856899</v>
      </c>
      <c r="I30" s="95">
        <f>IF(RES_hh_tesh_in!I30=0,0,RES_hh_tesh_in!I30/RES_summary!I$21)</f>
        <v>7.4785795002232227</v>
      </c>
      <c r="J30" s="95">
        <f>IF(RES_hh_tesh_in!J30=0,0,RES_hh_tesh_in!J30/RES_summary!J$21)</f>
        <v>7.4408146361060652</v>
      </c>
      <c r="K30" s="95">
        <f>IF(RES_hh_tesh_in!K30=0,0,RES_hh_tesh_in!K30/RES_summary!K$21)</f>
        <v>7.426333997575858</v>
      </c>
      <c r="L30" s="95">
        <f>IF(RES_hh_tesh_in!L30=0,0,RES_hh_tesh_in!L30/RES_summary!L$21)</f>
        <v>0</v>
      </c>
      <c r="M30" s="95">
        <f>IF(RES_hh_tesh_in!M30=0,0,RES_hh_tesh_in!M30/RES_summary!M$21)</f>
        <v>6.9592527601996741</v>
      </c>
      <c r="N30" s="95">
        <f>IF(RES_hh_tesh_in!N30=0,0,RES_hh_tesh_in!N30/RES_summary!N$21)</f>
        <v>7.2262789196412189</v>
      </c>
      <c r="O30" s="95">
        <f>IF(RES_hh_tesh_in!O30=0,0,RES_hh_tesh_in!O30/RES_summary!O$21)</f>
        <v>7.2078072930957866</v>
      </c>
      <c r="P30" s="95">
        <f>IF(RES_hh_tesh_in!P30=0,0,RES_hh_tesh_in!P30/RES_summary!P$21)</f>
        <v>0</v>
      </c>
      <c r="Q30" s="95">
        <f>IF(RES_hh_tesh_in!Q30=0,0,RES_hh_tesh_in!Q30/RES_summary!Q$21)</f>
        <v>7.065978852405995</v>
      </c>
      <c r="S30" s="28"/>
    </row>
    <row r="31" spans="1:19" ht="12" customHeight="1" x14ac:dyDescent="0.25">
      <c r="A31" s="87" t="s">
        <v>55</v>
      </c>
      <c r="B31" s="95"/>
      <c r="C31" s="95">
        <f>IF(RES_hh_tesh_in!C31=0,0,RES_hh_tesh_in!C31/RES_summary!C$21)</f>
        <v>0</v>
      </c>
      <c r="D31" s="95">
        <f>IF(RES_hh_tesh_in!D31=0,0,RES_hh_tesh_in!D31/RES_summary!D$21)</f>
        <v>0</v>
      </c>
      <c r="E31" s="95">
        <f>IF(RES_hh_tesh_in!E31=0,0,RES_hh_tesh_in!E31/RES_summary!E$21)</f>
        <v>0</v>
      </c>
      <c r="F31" s="95">
        <f>IF(RES_hh_tesh_in!F31=0,0,RES_hh_tesh_in!F31/RES_summary!F$21)</f>
        <v>0</v>
      </c>
      <c r="G31" s="95">
        <f>IF(RES_hh_tesh_in!G31=0,0,RES_hh_tesh_in!G31/RES_summary!G$21)</f>
        <v>0</v>
      </c>
      <c r="H31" s="95">
        <f>IF(RES_hh_tesh_in!H31=0,0,RES_hh_tesh_in!H31/RES_summary!H$21)</f>
        <v>0</v>
      </c>
      <c r="I31" s="95">
        <f>IF(RES_hh_tesh_in!I31=0,0,RES_hh_tesh_in!I31/RES_summary!I$21)</f>
        <v>0</v>
      </c>
      <c r="J31" s="95">
        <f>IF(RES_hh_tesh_in!J31=0,0,RES_hh_tesh_in!J31/RES_summary!J$21)</f>
        <v>0</v>
      </c>
      <c r="K31" s="95">
        <f>IF(RES_hh_tesh_in!K31=0,0,RES_hh_tesh_in!K31/RES_summary!K$21)</f>
        <v>0</v>
      </c>
      <c r="L31" s="95">
        <f>IF(RES_hh_tesh_in!L31=0,0,RES_hh_tesh_in!L31/RES_summary!L$21)</f>
        <v>0</v>
      </c>
      <c r="M31" s="95">
        <f>IF(RES_hh_tesh_in!M31=0,0,RES_hh_tesh_in!M31/RES_summary!M$21)</f>
        <v>0</v>
      </c>
      <c r="N31" s="95">
        <f>IF(RES_hh_tesh_in!N31=0,0,RES_hh_tesh_in!N31/RES_summary!N$21)</f>
        <v>0</v>
      </c>
      <c r="O31" s="95">
        <f>IF(RES_hh_tesh_in!O31=0,0,RES_hh_tesh_in!O31/RES_summary!O$21)</f>
        <v>0</v>
      </c>
      <c r="P31" s="95">
        <f>IF(RES_hh_tesh_in!P31=0,0,RES_hh_tesh_in!P31/RES_summary!P$21)</f>
        <v>0</v>
      </c>
      <c r="Q31" s="95">
        <f>IF(RES_hh_tesh_in!Q31=0,0,RES_hh_tesh_in!Q31/RES_summary!Q$21)</f>
        <v>0</v>
      </c>
      <c r="S31" s="28"/>
    </row>
    <row r="32" spans="1:19" ht="12" customHeight="1" x14ac:dyDescent="0.25">
      <c r="A32" s="49" t="s">
        <v>60</v>
      </c>
      <c r="B32" s="18"/>
      <c r="C32" s="18">
        <f>IF(RES_hh_tesh_in!C32=0,0,RES_hh_tesh_in!C32/RES_summary!C$21)</f>
        <v>8.5224275454858454</v>
      </c>
      <c r="D32" s="18">
        <f>IF(RES_hh_tesh_in!D32=0,0,RES_hh_tesh_in!D32/RES_summary!D$21)</f>
        <v>8.5390730473557976</v>
      </c>
      <c r="E32" s="18">
        <f>IF(RES_hh_tesh_in!E32=0,0,RES_hh_tesh_in!E32/RES_summary!E$21)</f>
        <v>8.9623410151762908</v>
      </c>
      <c r="F32" s="18">
        <f>IF(RES_hh_tesh_in!F32=0,0,RES_hh_tesh_in!F32/RES_summary!F$21)</f>
        <v>8.7139195792603363</v>
      </c>
      <c r="G32" s="18">
        <f>IF(RES_hh_tesh_in!G32=0,0,RES_hh_tesh_in!G32/RES_summary!G$21)</f>
        <v>8.2758870422618447</v>
      </c>
      <c r="H32" s="18">
        <f>IF(RES_hh_tesh_in!H32=0,0,RES_hh_tesh_in!H32/RES_summary!H$21)</f>
        <v>8.4372476544299992</v>
      </c>
      <c r="I32" s="18">
        <f>IF(RES_hh_tesh_in!I32=0,0,RES_hh_tesh_in!I32/RES_summary!I$21)</f>
        <v>8.2527085895186882</v>
      </c>
      <c r="J32" s="18">
        <f>IF(RES_hh_tesh_in!J32=0,0,RES_hh_tesh_in!J32/RES_summary!J$21)</f>
        <v>8.6379087983112122</v>
      </c>
      <c r="K32" s="18">
        <f>IF(RES_hh_tesh_in!K32=0,0,RES_hh_tesh_in!K32/RES_summary!K$21)</f>
        <v>8.3045750287081521</v>
      </c>
      <c r="L32" s="18">
        <f>IF(RES_hh_tesh_in!L32=0,0,RES_hh_tesh_in!L32/RES_summary!L$21)</f>
        <v>8.9838439847053717</v>
      </c>
      <c r="M32" s="18">
        <f>IF(RES_hh_tesh_in!M32=0,0,RES_hh_tesh_in!M32/RES_summary!M$21)</f>
        <v>7.7420282711915052</v>
      </c>
      <c r="N32" s="18">
        <f>IF(RES_hh_tesh_in!N32=0,0,RES_hh_tesh_in!N32/RES_summary!N$21)</f>
        <v>9.1744530478181314</v>
      </c>
      <c r="O32" s="18">
        <f>IF(RES_hh_tesh_in!O32=0,0,RES_hh_tesh_in!O32/RES_summary!O$21)</f>
        <v>9.8765576830636164</v>
      </c>
      <c r="P32" s="18">
        <f>IF(RES_hh_tesh_in!P32=0,0,RES_hh_tesh_in!P32/RES_summary!P$21)</f>
        <v>8.3511097980612288</v>
      </c>
      <c r="Q32" s="18">
        <f>IF(RES_hh_tesh_in!Q32=0,0,RES_hh_tesh_in!Q32/RES_summary!Q$21)</f>
        <v>8.796023775391749</v>
      </c>
      <c r="S32" s="28"/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0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245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127</v>
      </c>
      <c r="B3" s="100"/>
      <c r="C3" s="100">
        <f>IF(RES_hh_emih_in!C3=0,0,RES_hh_emih_in!C3/RES_summary!C$21)</f>
        <v>22.054472536951241</v>
      </c>
      <c r="D3" s="100">
        <f>IF(RES_hh_emih_in!D3=0,0,RES_hh_emih_in!D3/RES_summary!D$21)</f>
        <v>20.242357722275521</v>
      </c>
      <c r="E3" s="100">
        <f>IF(RES_hh_emih_in!E3=0,0,RES_hh_emih_in!E3/RES_summary!E$21)</f>
        <v>22.713686400940606</v>
      </c>
      <c r="F3" s="100">
        <f>IF(RES_hh_emih_in!F3=0,0,RES_hh_emih_in!F3/RES_summary!F$21)</f>
        <v>25.553205347415339</v>
      </c>
      <c r="G3" s="100">
        <f>IF(RES_hh_emih_in!G3=0,0,RES_hh_emih_in!G3/RES_summary!G$21)</f>
        <v>21.67342614378294</v>
      </c>
      <c r="H3" s="100">
        <f>IF(RES_hh_emih_in!H3=0,0,RES_hh_emih_in!H3/RES_summary!H$21)</f>
        <v>22.153012887238727</v>
      </c>
      <c r="I3" s="100">
        <f>IF(RES_hh_emih_in!I3=0,0,RES_hh_emih_in!I3/RES_summary!I$21)</f>
        <v>10.899503414713621</v>
      </c>
      <c r="J3" s="100">
        <f>IF(RES_hh_emih_in!J3=0,0,RES_hh_emih_in!J3/RES_summary!J$21)</f>
        <v>21.659473135854693</v>
      </c>
      <c r="K3" s="100">
        <f>IF(RES_hh_emih_in!K3=0,0,RES_hh_emih_in!K3/RES_summary!K$21)</f>
        <v>18.833544885464384</v>
      </c>
      <c r="L3" s="100">
        <f>IF(RES_hh_emih_in!L3=0,0,RES_hh_emih_in!L3/RES_summary!L$21)</f>
        <v>6.8299771008052428</v>
      </c>
      <c r="M3" s="100">
        <f>IF(RES_hh_emih_in!M3=0,0,RES_hh_emih_in!M3/RES_summary!M$21)</f>
        <v>13.484336419892873</v>
      </c>
      <c r="N3" s="100">
        <f>IF(RES_hh_emih_in!N3=0,0,RES_hh_emih_in!N3/RES_summary!N$21)</f>
        <v>14.15357583798599</v>
      </c>
      <c r="O3" s="100">
        <f>IF(RES_hh_emih_in!O3=0,0,RES_hh_emih_in!O3/RES_summary!O$21)</f>
        <v>11.562132005299173</v>
      </c>
      <c r="P3" s="100">
        <f>IF(RES_hh_emih_in!P3=0,0,RES_hh_emih_in!P3/RES_summary!P$21)</f>
        <v>8.2811406843559485</v>
      </c>
      <c r="Q3" s="100">
        <f>IF(RES_hh_emih_in!Q3=0,0,RES_hh_emih_in!Q3/RES_summary!Q$21)</f>
        <v>10.362178284767369</v>
      </c>
    </row>
    <row r="4" spans="1:17" ht="12.95" customHeight="1" x14ac:dyDescent="0.25">
      <c r="A4" s="89" t="s">
        <v>65</v>
      </c>
      <c r="B4" s="96"/>
      <c r="C4" s="96">
        <f>IF(RES_hh_emih_in!C4=0,0,RES_hh_emih_in!C4/RES_summary!C$21)</f>
        <v>18.877587738622598</v>
      </c>
      <c r="D4" s="96">
        <f>IF(RES_hh_emih_in!D4=0,0,RES_hh_emih_in!D4/RES_summary!D$21)</f>
        <v>16.603353210273607</v>
      </c>
      <c r="E4" s="96">
        <f>IF(RES_hh_emih_in!E4=0,0,RES_hh_emih_in!E4/RES_summary!E$21)</f>
        <v>20.173975260885481</v>
      </c>
      <c r="F4" s="96">
        <f>IF(RES_hh_emih_in!F4=0,0,RES_hh_emih_in!F4/RES_summary!F$21)</f>
        <v>21.124427285199154</v>
      </c>
      <c r="G4" s="96">
        <f>IF(RES_hh_emih_in!G4=0,0,RES_hh_emih_in!G4/RES_summary!G$21)</f>
        <v>18.746759463441599</v>
      </c>
      <c r="H4" s="96">
        <f>IF(RES_hh_emih_in!H4=0,0,RES_hh_emih_in!H4/RES_summary!H$21)</f>
        <v>18.774041161573603</v>
      </c>
      <c r="I4" s="96">
        <f>IF(RES_hh_emih_in!I4=0,0,RES_hh_emih_in!I4/RES_summary!I$21)</f>
        <v>9.4712481794407175</v>
      </c>
      <c r="J4" s="96">
        <f>IF(RES_hh_emih_in!J4=0,0,RES_hh_emih_in!J4/RES_summary!J$21)</f>
        <v>18.87942519532486</v>
      </c>
      <c r="K4" s="96">
        <f>IF(RES_hh_emih_in!K4=0,0,RES_hh_emih_in!K4/RES_summary!K$21)</f>
        <v>15.766507110131256</v>
      </c>
      <c r="L4" s="96">
        <f>IF(RES_hh_emih_in!L4=0,0,RES_hh_emih_in!L4/RES_summary!L$21)</f>
        <v>5.9698788250593164</v>
      </c>
      <c r="M4" s="96">
        <f>IF(RES_hh_emih_in!M4=0,0,RES_hh_emih_in!M4/RES_summary!M$21)</f>
        <v>10.85052753369118</v>
      </c>
      <c r="N4" s="96">
        <f>IF(RES_hh_emih_in!N4=0,0,RES_hh_emih_in!N4/RES_summary!N$21)</f>
        <v>10.702405070254152</v>
      </c>
      <c r="O4" s="96">
        <f>IF(RES_hh_emih_in!O4=0,0,RES_hh_emih_in!O4/RES_summary!O$21)</f>
        <v>9.9601088412573944</v>
      </c>
      <c r="P4" s="96">
        <f>IF(RES_hh_emih_in!P4=0,0,RES_hh_emih_in!P4/RES_summary!P$21)</f>
        <v>7.3520815479766135</v>
      </c>
      <c r="Q4" s="96">
        <f>IF(RES_hh_emih_in!Q4=0,0,RES_hh_emih_in!Q4/RES_summary!Q$21)</f>
        <v>8.4219649446931264</v>
      </c>
    </row>
    <row r="5" spans="1:17" ht="12" customHeight="1" x14ac:dyDescent="0.25">
      <c r="A5" s="87" t="s">
        <v>58</v>
      </c>
      <c r="B5" s="95"/>
      <c r="C5" s="95">
        <f>IF(RES_hh_emih_in!C5=0,0,RES_hh_emih_in!C5/RES_summary!C$21)</f>
        <v>0</v>
      </c>
      <c r="D5" s="95">
        <f>IF(RES_hh_emih_in!D5=0,0,RES_hh_emih_in!D5/RES_summary!D$21)</f>
        <v>0</v>
      </c>
      <c r="E5" s="95">
        <f>IF(RES_hh_emih_in!E5=0,0,RES_hh_emih_in!E5/RES_summary!E$21)</f>
        <v>55.869829256550723</v>
      </c>
      <c r="F5" s="95">
        <f>IF(RES_hh_emih_in!F5=0,0,RES_hh_emih_in!F5/RES_summary!F$21)</f>
        <v>57.844680780973071</v>
      </c>
      <c r="G5" s="95">
        <f>IF(RES_hh_emih_in!G5=0,0,RES_hh_emih_in!G5/RES_summary!G$21)</f>
        <v>52.353856307209071</v>
      </c>
      <c r="H5" s="95">
        <f>IF(RES_hh_emih_in!H5=0,0,RES_hh_emih_in!H5/RES_summary!H$21)</f>
        <v>49.948035642200082</v>
      </c>
      <c r="I5" s="95">
        <f>IF(RES_hh_emih_in!I5=0,0,RES_hh_emih_in!I5/RES_summary!I$21)</f>
        <v>47.428012784535383</v>
      </c>
      <c r="J5" s="95">
        <f>IF(RES_hh_emih_in!J5=0,0,RES_hh_emih_in!J5/RES_summary!J$21)</f>
        <v>46.896483742215196</v>
      </c>
      <c r="K5" s="95">
        <f>IF(RES_hh_emih_in!K5=0,0,RES_hh_emih_in!K5/RES_summary!K$21)</f>
        <v>0</v>
      </c>
      <c r="L5" s="95">
        <f>IF(RES_hh_emih_in!L5=0,0,RES_hh_emih_in!L5/RES_summary!L$21)</f>
        <v>44.38700103115363</v>
      </c>
      <c r="M5" s="95">
        <f>IF(RES_hh_emih_in!M5=0,0,RES_hh_emih_in!M5/RES_summary!M$21)</f>
        <v>0</v>
      </c>
      <c r="N5" s="95">
        <f>IF(RES_hh_emih_in!N5=0,0,RES_hh_emih_in!N5/RES_summary!N$21)</f>
        <v>0</v>
      </c>
      <c r="O5" s="95">
        <f>IF(RES_hh_emih_in!O5=0,0,RES_hh_emih_in!O5/RES_summary!O$21)</f>
        <v>0</v>
      </c>
      <c r="P5" s="95">
        <f>IF(RES_hh_emih_in!P5=0,0,RES_hh_emih_in!P5/RES_summary!P$21)</f>
        <v>0</v>
      </c>
      <c r="Q5" s="95">
        <f>IF(RES_hh_emih_in!Q5=0,0,RES_hh_emih_in!Q5/RES_summary!Q$21)</f>
        <v>0</v>
      </c>
    </row>
    <row r="6" spans="1:17" ht="12" customHeight="1" x14ac:dyDescent="0.25">
      <c r="A6" s="87" t="s">
        <v>84</v>
      </c>
      <c r="B6" s="95"/>
      <c r="C6" s="95">
        <f>IF(RES_hh_emih_in!C6=0,0,RES_hh_emih_in!C6/RES_summary!C$21)</f>
        <v>29.57606624292433</v>
      </c>
      <c r="D6" s="95">
        <f>IF(RES_hh_emih_in!D6=0,0,RES_hh_emih_in!D6/RES_summary!D$21)</f>
        <v>29.774080534813343</v>
      </c>
      <c r="E6" s="95">
        <f>IF(RES_hh_emih_in!E6=0,0,RES_hh_emih_in!E6/RES_summary!E$21)</f>
        <v>29.939580235109016</v>
      </c>
      <c r="F6" s="95">
        <f>IF(RES_hh_emih_in!F6=0,0,RES_hh_emih_in!F6/RES_summary!F$21)</f>
        <v>31.083633356837442</v>
      </c>
      <c r="G6" s="95">
        <f>IF(RES_hh_emih_in!G6=0,0,RES_hh_emih_in!G6/RES_summary!G$21)</f>
        <v>30.264494129752148</v>
      </c>
      <c r="H6" s="95">
        <f>IF(RES_hh_emih_in!H6=0,0,RES_hh_emih_in!H6/RES_summary!H$21)</f>
        <v>28.293723224296311</v>
      </c>
      <c r="I6" s="95">
        <f>IF(RES_hh_emih_in!I6=0,0,RES_hh_emih_in!I6/RES_summary!I$21)</f>
        <v>25.150468031276318</v>
      </c>
      <c r="J6" s="95">
        <f>IF(RES_hh_emih_in!J6=0,0,RES_hh_emih_in!J6/RES_summary!J$21)</f>
        <v>25.470080373555778</v>
      </c>
      <c r="K6" s="95">
        <f>IF(RES_hh_emih_in!K6=0,0,RES_hh_emih_in!K6/RES_summary!K$21)</f>
        <v>24.977294863952494</v>
      </c>
      <c r="L6" s="95">
        <f>IF(RES_hh_emih_in!L6=0,0,RES_hh_emih_in!L6/RES_summary!L$21)</f>
        <v>24.755487372639053</v>
      </c>
      <c r="M6" s="95">
        <f>IF(RES_hh_emih_in!M6=0,0,RES_hh_emih_in!M6/RES_summary!M$21)</f>
        <v>20.465034337298594</v>
      </c>
      <c r="N6" s="95">
        <f>IF(RES_hh_emih_in!N6=0,0,RES_hh_emih_in!N6/RES_summary!N$21)</f>
        <v>0</v>
      </c>
      <c r="O6" s="95">
        <f>IF(RES_hh_emih_in!O6=0,0,RES_hh_emih_in!O6/RES_summary!O$21)</f>
        <v>21.255678770600301</v>
      </c>
      <c r="P6" s="95">
        <f>IF(RES_hh_emih_in!P6=0,0,RES_hh_emih_in!P6/RES_summary!P$21)</f>
        <v>18.62887149149994</v>
      </c>
      <c r="Q6" s="95">
        <f>IF(RES_hh_emih_in!Q6=0,0,RES_hh_emih_in!Q6/RES_summary!Q$21)</f>
        <v>18.973741899465082</v>
      </c>
    </row>
    <row r="7" spans="1:17" ht="12" customHeight="1" x14ac:dyDescent="0.25">
      <c r="A7" s="87" t="s">
        <v>110</v>
      </c>
      <c r="B7" s="95"/>
      <c r="C7" s="95">
        <f>IF(RES_hh_emih_in!C7=0,0,RES_hh_emih_in!C7/RES_summary!C$21)</f>
        <v>39.884090002947389</v>
      </c>
      <c r="D7" s="95">
        <f>IF(RES_hh_emih_in!D7=0,0,RES_hh_emih_in!D7/RES_summary!D$21)</f>
        <v>34.33761817870532</v>
      </c>
      <c r="E7" s="95">
        <f>IF(RES_hh_emih_in!E7=0,0,RES_hh_emih_in!E7/RES_summary!E$21)</f>
        <v>36.989062991144017</v>
      </c>
      <c r="F7" s="95">
        <f>IF(RES_hh_emih_in!F7=0,0,RES_hh_emih_in!F7/RES_summary!F$21)</f>
        <v>36.407197867109801</v>
      </c>
      <c r="G7" s="95">
        <f>IF(RES_hh_emih_in!G7=0,0,RES_hh_emih_in!G7/RES_summary!G$21)</f>
        <v>36.354971481918973</v>
      </c>
      <c r="H7" s="95">
        <f>IF(RES_hh_emih_in!H7=0,0,RES_hh_emih_in!H7/RES_summary!H$21)</f>
        <v>33.743744277571537</v>
      </c>
      <c r="I7" s="95">
        <f>IF(RES_hh_emih_in!I7=0,0,RES_hh_emih_in!I7/RES_summary!I$21)</f>
        <v>28.306535229547116</v>
      </c>
      <c r="J7" s="95">
        <f>IF(RES_hh_emih_in!J7=0,0,RES_hh_emih_in!J7/RES_summary!J$21)</f>
        <v>32.91313227785556</v>
      </c>
      <c r="K7" s="95">
        <f>IF(RES_hh_emih_in!K7=0,0,RES_hh_emih_in!K7/RES_summary!K$21)</f>
        <v>31.444532134498537</v>
      </c>
      <c r="L7" s="95">
        <f>IF(RES_hh_emih_in!L7=0,0,RES_hh_emih_in!L7/RES_summary!L$21)</f>
        <v>29.122016414469886</v>
      </c>
      <c r="M7" s="95">
        <f>IF(RES_hh_emih_in!M7=0,0,RES_hh_emih_in!M7/RES_summary!M$21)</f>
        <v>23.466144733041656</v>
      </c>
      <c r="N7" s="95">
        <f>IF(RES_hh_emih_in!N7=0,0,RES_hh_emih_in!N7/RES_summary!N$21)</f>
        <v>25.884181996980782</v>
      </c>
      <c r="O7" s="95">
        <f>IF(RES_hh_emih_in!O7=0,0,RES_hh_emih_in!O7/RES_summary!O$21)</f>
        <v>26.866711835431314</v>
      </c>
      <c r="P7" s="95">
        <f>IF(RES_hh_emih_in!P7=0,0,RES_hh_emih_in!P7/RES_summary!P$21)</f>
        <v>20.667465593882255</v>
      </c>
      <c r="Q7" s="95">
        <f>IF(RES_hh_emih_in!Q7=0,0,RES_hh_emih_in!Q7/RES_summary!Q$21)</f>
        <v>21.622748554220763</v>
      </c>
    </row>
    <row r="8" spans="1:17" ht="12" customHeight="1" x14ac:dyDescent="0.25">
      <c r="A8" s="87" t="s">
        <v>109</v>
      </c>
      <c r="B8" s="95"/>
      <c r="C8" s="95">
        <f>IF(RES_hh_emih_in!C8=0,0,RES_hh_emih_in!C8/RES_summary!C$21)</f>
        <v>26.114279259255039</v>
      </c>
      <c r="D8" s="95">
        <f>IF(RES_hh_emih_in!D8=0,0,RES_hh_emih_in!D8/RES_summary!D$21)</f>
        <v>26.068699128089271</v>
      </c>
      <c r="E8" s="95">
        <f>IF(RES_hh_emih_in!E8=0,0,RES_hh_emih_in!E8/RES_summary!E$21)</f>
        <v>24.946545958630331</v>
      </c>
      <c r="F8" s="95">
        <f>IF(RES_hh_emih_in!F8=0,0,RES_hh_emih_in!F8/RES_summary!F$21)</f>
        <v>27.352021107465482</v>
      </c>
      <c r="G8" s="95">
        <f>IF(RES_hh_emih_in!G8=0,0,RES_hh_emih_in!G8/RES_summary!G$21)</f>
        <v>26.141958619280988</v>
      </c>
      <c r="H8" s="95">
        <f>IF(RES_hh_emih_in!H8=0,0,RES_hh_emih_in!H8/RES_summary!H$21)</f>
        <v>24.585020516929372</v>
      </c>
      <c r="I8" s="95">
        <f>IF(RES_hh_emih_in!I8=0,0,RES_hh_emih_in!I8/RES_summary!I$21)</f>
        <v>21.383704691983741</v>
      </c>
      <c r="J8" s="95">
        <f>IF(RES_hh_emih_in!J8=0,0,RES_hh_emih_in!J8/RES_summary!J$21)</f>
        <v>22.010140589804703</v>
      </c>
      <c r="K8" s="95">
        <f>IF(RES_hh_emih_in!K8=0,0,RES_hh_emih_in!K8/RES_summary!K$21)</f>
        <v>21.30895069820539</v>
      </c>
      <c r="L8" s="95">
        <f>IF(RES_hh_emih_in!L8=0,0,RES_hh_emih_in!L8/RES_summary!L$21)</f>
        <v>0</v>
      </c>
      <c r="M8" s="95">
        <f>IF(RES_hh_emih_in!M8=0,0,RES_hh_emih_in!M8/RES_summary!M$21)</f>
        <v>16.363602506870368</v>
      </c>
      <c r="N8" s="95">
        <f>IF(RES_hh_emih_in!N8=0,0,RES_hh_emih_in!N8/RES_summary!N$21)</f>
        <v>18.397017157303413</v>
      </c>
      <c r="O8" s="95">
        <f>IF(RES_hh_emih_in!O8=0,0,RES_hh_emih_in!O8/RES_summary!O$21)</f>
        <v>19.422465788597986</v>
      </c>
      <c r="P8" s="95">
        <f>IF(RES_hh_emih_in!P8=0,0,RES_hh_emih_in!P8/RES_summary!P$21)</f>
        <v>0</v>
      </c>
      <c r="Q8" s="95">
        <f>IF(RES_hh_emih_in!Q8=0,0,RES_hh_emih_in!Q8/RES_summary!Q$21)</f>
        <v>15.384532061999122</v>
      </c>
    </row>
    <row r="9" spans="1:17" ht="12" customHeight="1" x14ac:dyDescent="0.25">
      <c r="A9" s="87" t="s">
        <v>55</v>
      </c>
      <c r="B9" s="95"/>
      <c r="C9" s="95">
        <f>IF(RES_hh_emih_in!C9=0,0,RES_hh_emih_in!C9/RES_summary!C$21)</f>
        <v>0</v>
      </c>
      <c r="D9" s="95">
        <f>IF(RES_hh_emih_in!D9=0,0,RES_hh_emih_in!D9/RES_summary!D$21)</f>
        <v>0</v>
      </c>
      <c r="E9" s="95">
        <f>IF(RES_hh_emih_in!E9=0,0,RES_hh_emih_in!E9/RES_summary!E$21)</f>
        <v>0</v>
      </c>
      <c r="F9" s="95">
        <f>IF(RES_hh_emih_in!F9=0,0,RES_hh_emih_in!F9/RES_summary!F$21)</f>
        <v>0</v>
      </c>
      <c r="G9" s="95">
        <f>IF(RES_hh_emih_in!G9=0,0,RES_hh_emih_in!G9/RES_summary!G$21)</f>
        <v>0</v>
      </c>
      <c r="H9" s="95">
        <f>IF(RES_hh_emih_in!H9=0,0,RES_hh_emih_in!H9/RES_summary!H$21)</f>
        <v>0</v>
      </c>
      <c r="I9" s="95">
        <f>IF(RES_hh_emih_in!I9=0,0,RES_hh_emih_in!I9/RES_summary!I$21)</f>
        <v>0</v>
      </c>
      <c r="J9" s="95">
        <f>IF(RES_hh_emih_in!J9=0,0,RES_hh_emih_in!J9/RES_summary!J$21)</f>
        <v>0</v>
      </c>
      <c r="K9" s="95">
        <f>IF(RES_hh_emih_in!K9=0,0,RES_hh_emih_in!K9/RES_summary!K$21)</f>
        <v>0</v>
      </c>
      <c r="L9" s="95">
        <f>IF(RES_hh_emih_in!L9=0,0,RES_hh_emih_in!L9/RES_summary!L$21)</f>
        <v>0</v>
      </c>
      <c r="M9" s="95">
        <f>IF(RES_hh_emih_in!M9=0,0,RES_hh_emih_in!M9/RES_summary!M$21)</f>
        <v>0</v>
      </c>
      <c r="N9" s="95">
        <f>IF(RES_hh_emih_in!N9=0,0,RES_hh_emih_in!N9/RES_summary!N$21)</f>
        <v>0</v>
      </c>
      <c r="O9" s="95">
        <f>IF(RES_hh_emih_in!O9=0,0,RES_hh_emih_in!O9/RES_summary!O$21)</f>
        <v>0</v>
      </c>
      <c r="P9" s="95">
        <f>IF(RES_hh_emih_in!P9=0,0,RES_hh_emih_in!P9/RES_summary!P$21)</f>
        <v>0</v>
      </c>
      <c r="Q9" s="95">
        <f>IF(RES_hh_emih_in!Q9=0,0,RES_hh_emih_in!Q9/RES_summary!Q$21)</f>
        <v>0</v>
      </c>
    </row>
    <row r="10" spans="1:17" ht="12" customHeight="1" x14ac:dyDescent="0.25">
      <c r="A10" s="87" t="s">
        <v>79</v>
      </c>
      <c r="B10" s="95"/>
      <c r="C10" s="95">
        <f>IF(RES_hh_emih_in!C10=0,0,RES_hh_emih_in!C10/RES_summary!C$21)</f>
        <v>0</v>
      </c>
      <c r="D10" s="95">
        <f>IF(RES_hh_emih_in!D10=0,0,RES_hh_emih_in!D10/RES_summary!D$21)</f>
        <v>0</v>
      </c>
      <c r="E10" s="95">
        <f>IF(RES_hh_emih_in!E10=0,0,RES_hh_emih_in!E10/RES_summary!E$21)</f>
        <v>0</v>
      </c>
      <c r="F10" s="95">
        <f>IF(RES_hh_emih_in!F10=0,0,RES_hh_emih_in!F10/RES_summary!F$21)</f>
        <v>0</v>
      </c>
      <c r="G10" s="95">
        <f>IF(RES_hh_emih_in!G10=0,0,RES_hh_emih_in!G10/RES_summary!G$21)</f>
        <v>0</v>
      </c>
      <c r="H10" s="95">
        <f>IF(RES_hh_emih_in!H10=0,0,RES_hh_emih_in!H10/RES_summary!H$21)</f>
        <v>0</v>
      </c>
      <c r="I10" s="95">
        <f>IF(RES_hh_emih_in!I10=0,0,RES_hh_emih_in!I10/RES_summary!I$21)</f>
        <v>0</v>
      </c>
      <c r="J10" s="95">
        <f>IF(RES_hh_emih_in!J10=0,0,RES_hh_emih_in!J10/RES_summary!J$21)</f>
        <v>0</v>
      </c>
      <c r="K10" s="95">
        <f>IF(RES_hh_emih_in!K10=0,0,RES_hh_emih_in!K10/RES_summary!K$21)</f>
        <v>0</v>
      </c>
      <c r="L10" s="95">
        <f>IF(RES_hh_emih_in!L10=0,0,RES_hh_emih_in!L10/RES_summary!L$21)</f>
        <v>0</v>
      </c>
      <c r="M10" s="95">
        <f>IF(RES_hh_emih_in!M10=0,0,RES_hh_emih_in!M10/RES_summary!M$21)</f>
        <v>0</v>
      </c>
      <c r="N10" s="95">
        <f>IF(RES_hh_emih_in!N10=0,0,RES_hh_emih_in!N10/RES_summary!N$21)</f>
        <v>0</v>
      </c>
      <c r="O10" s="95">
        <f>IF(RES_hh_emih_in!O10=0,0,RES_hh_emih_in!O10/RES_summary!O$21)</f>
        <v>0</v>
      </c>
      <c r="P10" s="95">
        <f>IF(RES_hh_emih_in!P10=0,0,RES_hh_emih_in!P10/RES_summary!P$21)</f>
        <v>0</v>
      </c>
      <c r="Q10" s="95">
        <f>IF(RES_hh_emih_in!Q10=0,0,RES_hh_emih_in!Q10/RES_summary!Q$21)</f>
        <v>0</v>
      </c>
    </row>
    <row r="11" spans="1:17" ht="12" customHeight="1" x14ac:dyDescent="0.25">
      <c r="A11" s="87" t="s">
        <v>61</v>
      </c>
      <c r="B11" s="95"/>
      <c r="C11" s="95">
        <f>IF(RES_hh_emih_in!C11=0,0,RES_hh_emih_in!C11/RES_summary!C$21)</f>
        <v>0</v>
      </c>
      <c r="D11" s="95">
        <f>IF(RES_hh_emih_in!D11=0,0,RES_hh_emih_in!D11/RES_summary!D$21)</f>
        <v>0</v>
      </c>
      <c r="E11" s="95">
        <f>IF(RES_hh_emih_in!E11=0,0,RES_hh_emih_in!E11/RES_summary!E$21)</f>
        <v>0</v>
      </c>
      <c r="F11" s="95">
        <f>IF(RES_hh_emih_in!F11=0,0,RES_hh_emih_in!F11/RES_summary!F$21)</f>
        <v>0</v>
      </c>
      <c r="G11" s="95">
        <f>IF(RES_hh_emih_in!G11=0,0,RES_hh_emih_in!G11/RES_summary!G$21)</f>
        <v>0</v>
      </c>
      <c r="H11" s="95">
        <f>IF(RES_hh_emih_in!H11=0,0,RES_hh_emih_in!H11/RES_summary!H$21)</f>
        <v>0</v>
      </c>
      <c r="I11" s="95">
        <f>IF(RES_hh_emih_in!I11=0,0,RES_hh_emih_in!I11/RES_summary!I$21)</f>
        <v>0</v>
      </c>
      <c r="J11" s="95">
        <f>IF(RES_hh_emih_in!J11=0,0,RES_hh_emih_in!J11/RES_summary!J$21)</f>
        <v>0</v>
      </c>
      <c r="K11" s="95">
        <f>IF(RES_hh_emih_in!K11=0,0,RES_hh_emih_in!K11/RES_summary!K$21)</f>
        <v>0</v>
      </c>
      <c r="L11" s="95">
        <f>IF(RES_hh_emih_in!L11=0,0,RES_hh_emih_in!L11/RES_summary!L$21)</f>
        <v>0</v>
      </c>
      <c r="M11" s="95">
        <f>IF(RES_hh_emih_in!M11=0,0,RES_hh_emih_in!M11/RES_summary!M$21)</f>
        <v>0</v>
      </c>
      <c r="N11" s="95">
        <f>IF(RES_hh_emih_in!N11=0,0,RES_hh_emih_in!N11/RES_summary!N$21)</f>
        <v>0</v>
      </c>
      <c r="O11" s="95">
        <f>IF(RES_hh_emih_in!O11=0,0,RES_hh_emih_in!O11/RES_summary!O$21)</f>
        <v>0</v>
      </c>
      <c r="P11" s="95">
        <f>IF(RES_hh_emih_in!P11=0,0,RES_hh_emih_in!P11/RES_summary!P$21)</f>
        <v>0</v>
      </c>
      <c r="Q11" s="95">
        <f>IF(RES_hh_emih_in!Q11=0,0,RES_hh_emih_in!Q11/RES_summary!Q$21)</f>
        <v>0</v>
      </c>
    </row>
    <row r="12" spans="1:17" ht="12" customHeight="1" x14ac:dyDescent="0.25">
      <c r="A12" s="87" t="s">
        <v>115</v>
      </c>
      <c r="B12" s="95"/>
      <c r="C12" s="95">
        <f>IF(RES_hh_emih_in!C12=0,0,RES_hh_emih_in!C12/RES_summary!C$21)</f>
        <v>0</v>
      </c>
      <c r="D12" s="95">
        <f>IF(RES_hh_emih_in!D12=0,0,RES_hh_emih_in!D12/RES_summary!D$21)</f>
        <v>0</v>
      </c>
      <c r="E12" s="95">
        <f>IF(RES_hh_emih_in!E12=0,0,RES_hh_emih_in!E12/RES_summary!E$21)</f>
        <v>0</v>
      </c>
      <c r="F12" s="95">
        <f>IF(RES_hh_emih_in!F12=0,0,RES_hh_emih_in!F12/RES_summary!F$21)</f>
        <v>0</v>
      </c>
      <c r="G12" s="95">
        <f>IF(RES_hh_emih_in!G12=0,0,RES_hh_emih_in!G12/RES_summary!G$21)</f>
        <v>0</v>
      </c>
      <c r="H12" s="95">
        <f>IF(RES_hh_emih_in!H12=0,0,RES_hh_emih_in!H12/RES_summary!H$21)</f>
        <v>0</v>
      </c>
      <c r="I12" s="95">
        <f>IF(RES_hh_emih_in!I12=0,0,RES_hh_emih_in!I12/RES_summary!I$21)</f>
        <v>0</v>
      </c>
      <c r="J12" s="95">
        <f>IF(RES_hh_emih_in!J12=0,0,RES_hh_emih_in!J12/RES_summary!J$21)</f>
        <v>0</v>
      </c>
      <c r="K12" s="95">
        <f>IF(RES_hh_emih_in!K12=0,0,RES_hh_emih_in!K12/RES_summary!K$21)</f>
        <v>0</v>
      </c>
      <c r="L12" s="95">
        <f>IF(RES_hh_emih_in!L12=0,0,RES_hh_emih_in!L12/RES_summary!L$21)</f>
        <v>0</v>
      </c>
      <c r="M12" s="95">
        <f>IF(RES_hh_emih_in!M12=0,0,RES_hh_emih_in!M12/RES_summary!M$21)</f>
        <v>0</v>
      </c>
      <c r="N12" s="95">
        <f>IF(RES_hh_emih_in!N12=0,0,RES_hh_emih_in!N12/RES_summary!N$21)</f>
        <v>0</v>
      </c>
      <c r="O12" s="95">
        <f>IF(RES_hh_emih_in!O12=0,0,RES_hh_emih_in!O12/RES_summary!O$21)</f>
        <v>0</v>
      </c>
      <c r="P12" s="95">
        <f>IF(RES_hh_emih_in!P12=0,0,RES_hh_emih_in!P12/RES_summary!P$21)</f>
        <v>0</v>
      </c>
      <c r="Q12" s="95">
        <f>IF(RES_hh_emih_in!Q12=0,0,RES_hh_emih_in!Q12/RES_summary!Q$21)</f>
        <v>0</v>
      </c>
    </row>
    <row r="13" spans="1:17" ht="12" customHeight="1" x14ac:dyDescent="0.25">
      <c r="A13" s="51" t="s">
        <v>114</v>
      </c>
      <c r="B13" s="22"/>
      <c r="C13" s="22">
        <f>IF(RES_hh_emih_in!C13=0,0,RES_hh_emih_in!C13/RES_summary!C$21)</f>
        <v>0</v>
      </c>
      <c r="D13" s="22">
        <f>IF(RES_hh_emih_in!D13=0,0,RES_hh_emih_in!D13/RES_summary!D$21)</f>
        <v>0</v>
      </c>
      <c r="E13" s="22">
        <f>IF(RES_hh_emih_in!E13=0,0,RES_hh_emih_in!E13/RES_summary!E$21)</f>
        <v>0</v>
      </c>
      <c r="F13" s="22">
        <f>IF(RES_hh_emih_in!F13=0,0,RES_hh_emih_in!F13/RES_summary!F$21)</f>
        <v>0</v>
      </c>
      <c r="G13" s="22">
        <f>IF(RES_hh_emih_in!G13=0,0,RES_hh_emih_in!G13/RES_summary!G$21)</f>
        <v>0</v>
      </c>
      <c r="H13" s="22">
        <f>IF(RES_hh_emih_in!H13=0,0,RES_hh_emih_in!H13/RES_summary!H$21)</f>
        <v>0</v>
      </c>
      <c r="I13" s="22">
        <f>IF(RES_hh_emih_in!I13=0,0,RES_hh_emih_in!I13/RES_summary!I$21)</f>
        <v>0</v>
      </c>
      <c r="J13" s="22">
        <f>IF(RES_hh_emih_in!J13=0,0,RES_hh_emih_in!J13/RES_summary!J$21)</f>
        <v>0</v>
      </c>
      <c r="K13" s="22">
        <f>IF(RES_hh_emih_in!K13=0,0,RES_hh_emih_in!K13/RES_summary!K$21)</f>
        <v>0</v>
      </c>
      <c r="L13" s="22">
        <f>IF(RES_hh_emih_in!L13=0,0,RES_hh_emih_in!L13/RES_summary!L$21)</f>
        <v>0</v>
      </c>
      <c r="M13" s="22">
        <f>IF(RES_hh_emih_in!M13=0,0,RES_hh_emih_in!M13/RES_summary!M$21)</f>
        <v>0</v>
      </c>
      <c r="N13" s="22">
        <f>IF(RES_hh_emih_in!N13=0,0,RES_hh_emih_in!N13/RES_summary!N$21)</f>
        <v>0</v>
      </c>
      <c r="O13" s="22">
        <f>IF(RES_hh_emih_in!O13=0,0,RES_hh_emih_in!O13/RES_summary!O$21)</f>
        <v>0</v>
      </c>
      <c r="P13" s="22">
        <f>IF(RES_hh_emih_in!P13=0,0,RES_hh_emih_in!P13/RES_summary!P$21)</f>
        <v>0</v>
      </c>
      <c r="Q13" s="22">
        <f>IF(RES_hh_emih_in!Q13=0,0,RES_hh_emih_in!Q13/RES_summary!Q$21)</f>
        <v>0</v>
      </c>
    </row>
    <row r="14" spans="1:17" ht="12" customHeight="1" x14ac:dyDescent="0.25">
      <c r="A14" s="99" t="s">
        <v>117</v>
      </c>
      <c r="B14" s="98"/>
      <c r="C14" s="98">
        <f>IF(RES_hh_emih_in!C14=0,0,RES_hh_emih_in!C14/RES_summary!C$21)</f>
        <v>0</v>
      </c>
      <c r="D14" s="98">
        <f>IF(RES_hh_emih_in!D14=0,0,RES_hh_emih_in!D14/RES_summary!D$21)</f>
        <v>0</v>
      </c>
      <c r="E14" s="98">
        <f>IF(RES_hh_emih_in!E14=0,0,RES_hh_emih_in!E14/RES_summary!E$21)</f>
        <v>0</v>
      </c>
      <c r="F14" s="98">
        <f>IF(RES_hh_emih_in!F14=0,0,RES_hh_emih_in!F14/RES_summary!F$21)</f>
        <v>0</v>
      </c>
      <c r="G14" s="98">
        <f>IF(RES_hh_emih_in!G14=0,0,RES_hh_emih_in!G14/RES_summary!G$21)</f>
        <v>0</v>
      </c>
      <c r="H14" s="98">
        <f>IF(RES_hh_emih_in!H14=0,0,RES_hh_emih_in!H14/RES_summary!H$21)</f>
        <v>0</v>
      </c>
      <c r="I14" s="98">
        <f>IF(RES_hh_emih_in!I14=0,0,RES_hh_emih_in!I14/RES_summary!I$21)</f>
        <v>0</v>
      </c>
      <c r="J14" s="98">
        <f>IF(RES_hh_emih_in!J14=0,0,RES_hh_emih_in!J14/RES_summary!J$21)</f>
        <v>0</v>
      </c>
      <c r="K14" s="98">
        <f>IF(RES_hh_emih_in!K14=0,0,RES_hh_emih_in!K14/RES_summary!K$21)</f>
        <v>0</v>
      </c>
      <c r="L14" s="98">
        <f>IF(RES_hh_emih_in!L14=0,0,RES_hh_emih_in!L14/RES_summary!L$21)</f>
        <v>0</v>
      </c>
      <c r="M14" s="98">
        <f>IF(RES_hh_emih_in!M14=0,0,RES_hh_emih_in!M14/RES_summary!M$21)</f>
        <v>0</v>
      </c>
      <c r="N14" s="98">
        <f>IF(RES_hh_emih_in!N14=0,0,RES_hh_emih_in!N14/RES_summary!N$21)</f>
        <v>0</v>
      </c>
      <c r="O14" s="98">
        <f>IF(RES_hh_emih_in!O14=0,0,RES_hh_emih_in!O14/RES_summary!O$21)</f>
        <v>0</v>
      </c>
      <c r="P14" s="98">
        <f>IF(RES_hh_emih_in!P14=0,0,RES_hh_emih_in!P14/RES_summary!P$21)</f>
        <v>0</v>
      </c>
      <c r="Q14" s="98">
        <f>IF(RES_hh_emih_in!Q14=0,0,RES_hh_emih_in!Q14/RES_summary!Q$21)</f>
        <v>0</v>
      </c>
    </row>
    <row r="15" spans="1:17" ht="12.95" customHeight="1" x14ac:dyDescent="0.25">
      <c r="A15" s="89" t="s">
        <v>112</v>
      </c>
      <c r="B15" s="96"/>
      <c r="C15" s="96">
        <f>IF(RES_hh_emih_in!C15=0,0,RES_hh_emih_in!C15/RES_summary!C$21)</f>
        <v>0</v>
      </c>
      <c r="D15" s="96">
        <f>IF(RES_hh_emih_in!D15=0,0,RES_hh_emih_in!D15/RES_summary!D$21)</f>
        <v>0</v>
      </c>
      <c r="E15" s="96">
        <f>IF(RES_hh_emih_in!E15=0,0,RES_hh_emih_in!E15/RES_summary!E$21)</f>
        <v>0</v>
      </c>
      <c r="F15" s="96">
        <f>IF(RES_hh_emih_in!F15=0,0,RES_hh_emih_in!F15/RES_summary!F$21)</f>
        <v>0</v>
      </c>
      <c r="G15" s="96">
        <f>IF(RES_hh_emih_in!G15=0,0,RES_hh_emih_in!G15/RES_summary!G$21)</f>
        <v>0</v>
      </c>
      <c r="H15" s="96">
        <f>IF(RES_hh_emih_in!H15=0,0,RES_hh_emih_in!H15/RES_summary!H$21)</f>
        <v>0</v>
      </c>
      <c r="I15" s="96">
        <f>IF(RES_hh_emih_in!I15=0,0,RES_hh_emih_in!I15/RES_summary!I$21)</f>
        <v>0</v>
      </c>
      <c r="J15" s="96">
        <f>IF(RES_hh_emih_in!J15=0,0,RES_hh_emih_in!J15/RES_summary!J$21)</f>
        <v>0</v>
      </c>
      <c r="K15" s="96">
        <f>IF(RES_hh_emih_in!K15=0,0,RES_hh_emih_in!K15/RES_summary!K$21)</f>
        <v>0</v>
      </c>
      <c r="L15" s="96">
        <f>IF(RES_hh_emih_in!L15=0,0,RES_hh_emih_in!L15/RES_summary!L$21)</f>
        <v>0</v>
      </c>
      <c r="M15" s="96">
        <f>IF(RES_hh_emih_in!M15=0,0,RES_hh_emih_in!M15/RES_summary!M$21)</f>
        <v>0</v>
      </c>
      <c r="N15" s="96">
        <f>IF(RES_hh_emih_in!N15=0,0,RES_hh_emih_in!N15/RES_summary!N$21)</f>
        <v>0</v>
      </c>
      <c r="O15" s="96">
        <f>IF(RES_hh_emih_in!O15=0,0,RES_hh_emih_in!O15/RES_summary!O$21)</f>
        <v>0</v>
      </c>
      <c r="P15" s="96">
        <f>IF(RES_hh_emih_in!P15=0,0,RES_hh_emih_in!P15/RES_summary!P$21)</f>
        <v>0</v>
      </c>
      <c r="Q15" s="96">
        <f>IF(RES_hh_emih_in!Q15=0,0,RES_hh_emih_in!Q15/RES_summary!Q$21)</f>
        <v>0</v>
      </c>
    </row>
    <row r="16" spans="1:17" ht="12" customHeight="1" x14ac:dyDescent="0.25">
      <c r="A16" s="87" t="s">
        <v>111</v>
      </c>
      <c r="B16" s="97"/>
      <c r="C16" s="97">
        <f>IF(RES_hh_emih_in!C16=0,0,RES_hh_emih_in!C16/RES_summary!C$21)</f>
        <v>0</v>
      </c>
      <c r="D16" s="97">
        <f>IF(RES_hh_emih_in!D16=0,0,RES_hh_emih_in!D16/RES_summary!D$21)</f>
        <v>0</v>
      </c>
      <c r="E16" s="97">
        <f>IF(RES_hh_emih_in!E16=0,0,RES_hh_emih_in!E16/RES_summary!E$21)</f>
        <v>0</v>
      </c>
      <c r="F16" s="97">
        <f>IF(RES_hh_emih_in!F16=0,0,RES_hh_emih_in!F16/RES_summary!F$21)</f>
        <v>0</v>
      </c>
      <c r="G16" s="97">
        <f>IF(RES_hh_emih_in!G16=0,0,RES_hh_emih_in!G16/RES_summary!G$21)</f>
        <v>0</v>
      </c>
      <c r="H16" s="97">
        <f>IF(RES_hh_emih_in!H16=0,0,RES_hh_emih_in!H16/RES_summary!H$21)</f>
        <v>0</v>
      </c>
      <c r="I16" s="97">
        <f>IF(RES_hh_emih_in!I16=0,0,RES_hh_emih_in!I16/RES_summary!I$21)</f>
        <v>0</v>
      </c>
      <c r="J16" s="97">
        <f>IF(RES_hh_emih_in!J16=0,0,RES_hh_emih_in!J16/RES_summary!J$21)</f>
        <v>0</v>
      </c>
      <c r="K16" s="97">
        <f>IF(RES_hh_emih_in!K16=0,0,RES_hh_emih_in!K16/RES_summary!K$21)</f>
        <v>0</v>
      </c>
      <c r="L16" s="97">
        <f>IF(RES_hh_emih_in!L16=0,0,RES_hh_emih_in!L16/RES_summary!L$21)</f>
        <v>0</v>
      </c>
      <c r="M16" s="97">
        <f>IF(RES_hh_emih_in!M16=0,0,RES_hh_emih_in!M16/RES_summary!M$21)</f>
        <v>0</v>
      </c>
      <c r="N16" s="97">
        <f>IF(RES_hh_emih_in!N16=0,0,RES_hh_emih_in!N16/RES_summary!N$21)</f>
        <v>0</v>
      </c>
      <c r="O16" s="97">
        <f>IF(RES_hh_emih_in!O16=0,0,RES_hh_emih_in!O16/RES_summary!O$21)</f>
        <v>0</v>
      </c>
      <c r="P16" s="97">
        <f>IF(RES_hh_emih_in!P16=0,0,RES_hh_emih_in!P16/RES_summary!P$21)</f>
        <v>0</v>
      </c>
      <c r="Q16" s="97">
        <f>IF(RES_hh_emih_in!Q16=0,0,RES_hh_emih_in!Q16/RES_summary!Q$21)</f>
        <v>0</v>
      </c>
    </row>
    <row r="17" spans="1:17" ht="12.95" customHeight="1" x14ac:dyDescent="0.25">
      <c r="A17" s="89" t="s">
        <v>63</v>
      </c>
      <c r="B17" s="96"/>
      <c r="C17" s="96">
        <f>IF(RES_hh_emih_in!C17=0,0,RES_hh_emih_in!C17/RES_summary!C$21)</f>
        <v>2.3733873450293901</v>
      </c>
      <c r="D17" s="96">
        <f>IF(RES_hh_emih_in!D17=0,0,RES_hh_emih_in!D17/RES_summary!D$21)</f>
        <v>2.4877484279652546</v>
      </c>
      <c r="E17" s="96">
        <f>IF(RES_hh_emih_in!E17=0,0,RES_hh_emih_in!E17/RES_summary!E$21)</f>
        <v>1.7502360040225908</v>
      </c>
      <c r="F17" s="96">
        <f>IF(RES_hh_emih_in!F17=0,0,RES_hh_emih_in!F17/RES_summary!F$21)</f>
        <v>2.9818151822763164</v>
      </c>
      <c r="G17" s="96">
        <f>IF(RES_hh_emih_in!G17=0,0,RES_hh_emih_in!G17/RES_summary!G$21)</f>
        <v>1.876210289130519</v>
      </c>
      <c r="H17" s="96">
        <f>IF(RES_hh_emih_in!H17=0,0,RES_hh_emih_in!H17/RES_summary!H$21)</f>
        <v>2.1239073027988393</v>
      </c>
      <c r="I17" s="96">
        <f>IF(RES_hh_emih_in!I17=0,0,RES_hh_emih_in!I17/RES_summary!I$21)</f>
        <v>0.95394899483327156</v>
      </c>
      <c r="J17" s="96">
        <f>IF(RES_hh_emih_in!J17=0,0,RES_hh_emih_in!J17/RES_summary!J$21)</f>
        <v>1.7501725726112882</v>
      </c>
      <c r="K17" s="96">
        <f>IF(RES_hh_emih_in!K17=0,0,RES_hh_emih_in!K17/RES_summary!K$21)</f>
        <v>1.994699684644897</v>
      </c>
      <c r="L17" s="96">
        <f>IF(RES_hh_emih_in!L17=0,0,RES_hh_emih_in!L17/RES_summary!L$21)</f>
        <v>0.83394888406410694</v>
      </c>
      <c r="M17" s="96">
        <f>IF(RES_hh_emih_in!M17=0,0,RES_hh_emih_in!M17/RES_summary!M$21)</f>
        <v>1.7313203500350125</v>
      </c>
      <c r="N17" s="96">
        <f>IF(RES_hh_emih_in!N17=0,0,RES_hh_emih_in!N17/RES_summary!N$21)</f>
        <v>2.2169203987229582</v>
      </c>
      <c r="O17" s="96">
        <f>IF(RES_hh_emih_in!O17=0,0,RES_hh_emih_in!O17/RES_summary!O$21)</f>
        <v>1.3588287460751411</v>
      </c>
      <c r="P17" s="96">
        <f>IF(RES_hh_emih_in!P17=0,0,RES_hh_emih_in!P17/RES_summary!P$21)</f>
        <v>0.92905913637933546</v>
      </c>
      <c r="Q17" s="96">
        <f>IF(RES_hh_emih_in!Q17=0,0,RES_hh_emih_in!Q17/RES_summary!Q$21)</f>
        <v>1.3159838355962807</v>
      </c>
    </row>
    <row r="18" spans="1:17" ht="12" customHeight="1" x14ac:dyDescent="0.25">
      <c r="A18" s="87" t="s">
        <v>58</v>
      </c>
      <c r="B18" s="95"/>
      <c r="C18" s="95">
        <f>IF(RES_hh_emih_in!C18=0,0,RES_hh_emih_in!C18/RES_summary!C$21)</f>
        <v>0</v>
      </c>
      <c r="D18" s="95">
        <f>IF(RES_hh_emih_in!D18=0,0,RES_hh_emih_in!D18/RES_summary!D$21)</f>
        <v>0</v>
      </c>
      <c r="E18" s="95">
        <f>IF(RES_hh_emih_in!E18=0,0,RES_hh_emih_in!E18/RES_summary!E$21)</f>
        <v>11.517579227519148</v>
      </c>
      <c r="F18" s="95">
        <f>IF(RES_hh_emih_in!F18=0,0,RES_hh_emih_in!F18/RES_summary!F$21)</f>
        <v>11.324722171368109</v>
      </c>
      <c r="G18" s="95">
        <f>IF(RES_hh_emih_in!G18=0,0,RES_hh_emih_in!G18/RES_summary!G$21)</f>
        <v>11.098721157889297</v>
      </c>
      <c r="H18" s="95">
        <f>IF(RES_hh_emih_in!H18=0,0,RES_hh_emih_in!H18/RES_summary!H$21)</f>
        <v>10.758213630422654</v>
      </c>
      <c r="I18" s="95">
        <f>IF(RES_hh_emih_in!I18=0,0,RES_hh_emih_in!I18/RES_summary!I$21)</f>
        <v>10.511130120250819</v>
      </c>
      <c r="J18" s="95">
        <f>IF(RES_hh_emih_in!J18=0,0,RES_hh_emih_in!J18/RES_summary!J$21)</f>
        <v>10.2556427972874</v>
      </c>
      <c r="K18" s="95">
        <f>IF(RES_hh_emih_in!K18=0,0,RES_hh_emih_in!K18/RES_summary!K$21)</f>
        <v>0</v>
      </c>
      <c r="L18" s="95">
        <f>IF(RES_hh_emih_in!L18=0,0,RES_hh_emih_in!L18/RES_summary!L$21)</f>
        <v>10.853931015585607</v>
      </c>
      <c r="M18" s="95">
        <f>IF(RES_hh_emih_in!M18=0,0,RES_hh_emih_in!M18/RES_summary!M$21)</f>
        <v>0</v>
      </c>
      <c r="N18" s="95">
        <f>IF(RES_hh_emih_in!N18=0,0,RES_hh_emih_in!N18/RES_summary!N$21)</f>
        <v>0</v>
      </c>
      <c r="O18" s="95">
        <f>IF(RES_hh_emih_in!O18=0,0,RES_hh_emih_in!O18/RES_summary!O$21)</f>
        <v>0</v>
      </c>
      <c r="P18" s="95">
        <f>IF(RES_hh_emih_in!P18=0,0,RES_hh_emih_in!P18/RES_summary!P$21)</f>
        <v>0</v>
      </c>
      <c r="Q18" s="95">
        <f>IF(RES_hh_emih_in!Q18=0,0,RES_hh_emih_in!Q18/RES_summary!Q$21)</f>
        <v>0</v>
      </c>
    </row>
    <row r="19" spans="1:17" s="28" customFormat="1" ht="12" customHeight="1" x14ac:dyDescent="0.25">
      <c r="A19" s="87" t="s">
        <v>84</v>
      </c>
      <c r="B19" s="95"/>
      <c r="C19" s="95">
        <f>IF(RES_hh_emih_in!C19=0,0,RES_hh_emih_in!C19/RES_summary!C$21)</f>
        <v>5.6594509104621338</v>
      </c>
      <c r="D19" s="95">
        <f>IF(RES_hh_emih_in!D19=0,0,RES_hh_emih_in!D19/RES_summary!D$21)</f>
        <v>5.4935130531837268</v>
      </c>
      <c r="E19" s="95">
        <f>IF(RES_hh_emih_in!E19=0,0,RES_hh_emih_in!E19/RES_summary!E$21)</f>
        <v>5.405124374086939</v>
      </c>
      <c r="F19" s="95">
        <f>IF(RES_hh_emih_in!F19=0,0,RES_hh_emih_in!F19/RES_summary!F$21)</f>
        <v>5.3322890732031567</v>
      </c>
      <c r="G19" s="95">
        <f>IF(RES_hh_emih_in!G19=0,0,RES_hh_emih_in!G19/RES_summary!G$21)</f>
        <v>5.2214509320615718</v>
      </c>
      <c r="H19" s="95">
        <f>IF(RES_hh_emih_in!H19=0,0,RES_hh_emih_in!H19/RES_summary!H$21)</f>
        <v>5.0223671310223699</v>
      </c>
      <c r="I19" s="95">
        <f>IF(RES_hh_emih_in!I19=0,0,RES_hh_emih_in!I19/RES_summary!I$21)</f>
        <v>4.9218818587367954</v>
      </c>
      <c r="J19" s="95">
        <f>IF(RES_hh_emih_in!J19=0,0,RES_hh_emih_in!J19/RES_summary!J$21)</f>
        <v>4.6864668850463636</v>
      </c>
      <c r="K19" s="95">
        <f>IF(RES_hh_emih_in!K19=0,0,RES_hh_emih_in!K19/RES_summary!K$21)</f>
        <v>4.6197502637008174</v>
      </c>
      <c r="L19" s="95">
        <f>IF(RES_hh_emih_in!L19=0,0,RES_hh_emih_in!L19/RES_summary!L$21)</f>
        <v>4.5814949905742237</v>
      </c>
      <c r="M19" s="95">
        <f>IF(RES_hh_emih_in!M19=0,0,RES_hh_emih_in!M19/RES_summary!M$21)</f>
        <v>0</v>
      </c>
      <c r="N19" s="95">
        <f>IF(RES_hh_emih_in!N19=0,0,RES_hh_emih_in!N19/RES_summary!N$21)</f>
        <v>0</v>
      </c>
      <c r="O19" s="95">
        <f>IF(RES_hh_emih_in!O19=0,0,RES_hh_emih_in!O19/RES_summary!O$21)</f>
        <v>4.771337375126592</v>
      </c>
      <c r="P19" s="95">
        <f>IF(RES_hh_emih_in!P19=0,0,RES_hh_emih_in!P19/RES_summary!P$21)</f>
        <v>0</v>
      </c>
      <c r="Q19" s="95">
        <f>IF(RES_hh_emih_in!Q19=0,0,RES_hh_emih_in!Q19/RES_summary!Q$21)</f>
        <v>0</v>
      </c>
    </row>
    <row r="20" spans="1:17" ht="12" customHeight="1" x14ac:dyDescent="0.25">
      <c r="A20" s="87" t="s">
        <v>110</v>
      </c>
      <c r="B20" s="95"/>
      <c r="C20" s="95">
        <f>IF(RES_hh_emih_in!C20=0,0,RES_hh_emih_in!C20/RES_summary!C$21)</f>
        <v>7.1083662058223389</v>
      </c>
      <c r="D20" s="95">
        <f>IF(RES_hh_emih_in!D20=0,0,RES_hh_emih_in!D20/RES_summary!D$21)</f>
        <v>6.5254080577730287</v>
      </c>
      <c r="E20" s="95">
        <f>IF(RES_hh_emih_in!E20=0,0,RES_hh_emih_in!E20/RES_summary!E$21)</f>
        <v>6.7148410694783269</v>
      </c>
      <c r="F20" s="95">
        <f>IF(RES_hh_emih_in!F20=0,0,RES_hh_emih_in!F20/RES_summary!F$21)</f>
        <v>6.3275938890433379</v>
      </c>
      <c r="G20" s="95">
        <f>IF(RES_hh_emih_in!G20=0,0,RES_hh_emih_in!G20/RES_summary!G$21)</f>
        <v>6.3138909414101407</v>
      </c>
      <c r="H20" s="95">
        <f>IF(RES_hh_emih_in!H20=0,0,RES_hh_emih_in!H20/RES_summary!H$21)</f>
        <v>5.3245731147005957</v>
      </c>
      <c r="I20" s="95">
        <f>IF(RES_hh_emih_in!I20=0,0,RES_hh_emih_in!I20/RES_summary!I$21)</f>
        <v>5.0542756484881295</v>
      </c>
      <c r="J20" s="95">
        <f>IF(RES_hh_emih_in!J20=0,0,RES_hh_emih_in!J20/RES_summary!J$21)</f>
        <v>5.667119528877949</v>
      </c>
      <c r="K20" s="95">
        <f>IF(RES_hh_emih_in!K20=0,0,RES_hh_emih_in!K20/RES_summary!K$21)</f>
        <v>5.5281503237300758</v>
      </c>
      <c r="L20" s="95">
        <f>IF(RES_hh_emih_in!L20=0,0,RES_hh_emih_in!L20/RES_summary!L$21)</f>
        <v>5.1844754047348198</v>
      </c>
      <c r="M20" s="95">
        <f>IF(RES_hh_emih_in!M20=0,0,RES_hh_emih_in!M20/RES_summary!M$21)</f>
        <v>4.5752945163631571</v>
      </c>
      <c r="N20" s="95">
        <f>IF(RES_hh_emih_in!N20=0,0,RES_hh_emih_in!N20/RES_summary!N$21)</f>
        <v>5.6618054932503705</v>
      </c>
      <c r="O20" s="95">
        <f>IF(RES_hh_emih_in!O20=0,0,RES_hh_emih_in!O20/RES_summary!O$21)</f>
        <v>5.6285636687013714</v>
      </c>
      <c r="P20" s="95">
        <f>IF(RES_hh_emih_in!P20=0,0,RES_hh_emih_in!P20/RES_summary!P$21)</f>
        <v>5.2276875396026306</v>
      </c>
      <c r="Q20" s="95">
        <f>IF(RES_hh_emih_in!Q20=0,0,RES_hh_emih_in!Q20/RES_summary!Q$21)</f>
        <v>5.3682247495639341</v>
      </c>
    </row>
    <row r="21" spans="1:17" ht="12" customHeight="1" x14ac:dyDescent="0.25">
      <c r="A21" s="87" t="s">
        <v>109</v>
      </c>
      <c r="B21" s="95"/>
      <c r="C21" s="95">
        <f>IF(RES_hh_emih_in!C21=0,0,RES_hh_emih_in!C21/RES_summary!C$21)</f>
        <v>4.8911425771206698</v>
      </c>
      <c r="D21" s="95">
        <f>IF(RES_hh_emih_in!D21=0,0,RES_hh_emih_in!D21/RES_summary!D$21)</f>
        <v>4.8175765896792413</v>
      </c>
      <c r="E21" s="95">
        <f>IF(RES_hh_emih_in!E21=0,0,RES_hh_emih_in!E21/RES_summary!E$21)</f>
        <v>4.6363428248414875</v>
      </c>
      <c r="F21" s="95">
        <f>IF(RES_hh_emih_in!F21=0,0,RES_hh_emih_in!F21/RES_summary!F$21)</f>
        <v>4.5888631176588479</v>
      </c>
      <c r="G21" s="95">
        <f>IF(RES_hh_emih_in!G21=0,0,RES_hh_emih_in!G21/RES_summary!G$21)</f>
        <v>4.5097612918084646</v>
      </c>
      <c r="H21" s="95">
        <f>IF(RES_hh_emih_in!H21=0,0,RES_hh_emih_in!H21/RES_summary!H$21)</f>
        <v>4.1732036102940251</v>
      </c>
      <c r="I21" s="95">
        <f>IF(RES_hh_emih_in!I21=0,0,RES_hh_emih_in!I21/RES_summary!I$21)</f>
        <v>3.4828209828395784</v>
      </c>
      <c r="J21" s="95">
        <f>IF(RES_hh_emih_in!J21=0,0,RES_hh_emih_in!J21/RES_summary!J$21)</f>
        <v>3.7379869026827839</v>
      </c>
      <c r="K21" s="95">
        <f>IF(RES_hh_emih_in!K21=0,0,RES_hh_emih_in!K21/RES_summary!K$21)</f>
        <v>3.8345194290653017</v>
      </c>
      <c r="L21" s="95">
        <f>IF(RES_hh_emih_in!L21=0,0,RES_hh_emih_in!L21/RES_summary!L$21)</f>
        <v>0</v>
      </c>
      <c r="M21" s="95">
        <f>IF(RES_hh_emih_in!M21=0,0,RES_hh_emih_in!M21/RES_summary!M$21)</f>
        <v>2.8846962244503054</v>
      </c>
      <c r="N21" s="95">
        <f>IF(RES_hh_emih_in!N21=0,0,RES_hh_emih_in!N21/RES_summary!N$21)</f>
        <v>4.0256826750220966</v>
      </c>
      <c r="O21" s="95">
        <f>IF(RES_hh_emih_in!O21=0,0,RES_hh_emih_in!O21/RES_summary!O$21)</f>
        <v>4.0635107498187093</v>
      </c>
      <c r="P21" s="95">
        <f>IF(RES_hh_emih_in!P21=0,0,RES_hh_emih_in!P21/RES_summary!P$21)</f>
        <v>0</v>
      </c>
      <c r="Q21" s="95">
        <f>IF(RES_hh_emih_in!Q21=0,0,RES_hh_emih_in!Q21/RES_summary!Q$21)</f>
        <v>3.7581459268871886</v>
      </c>
    </row>
    <row r="22" spans="1:17" ht="12" customHeight="1" x14ac:dyDescent="0.25">
      <c r="A22" s="87" t="s">
        <v>55</v>
      </c>
      <c r="B22" s="95"/>
      <c r="C22" s="95">
        <f>IF(RES_hh_emih_in!C22=0,0,RES_hh_emih_in!C22/RES_summary!C$21)</f>
        <v>0</v>
      </c>
      <c r="D22" s="95">
        <f>IF(RES_hh_emih_in!D22=0,0,RES_hh_emih_in!D22/RES_summary!D$21)</f>
        <v>0</v>
      </c>
      <c r="E22" s="95">
        <f>IF(RES_hh_emih_in!E22=0,0,RES_hh_emih_in!E22/RES_summary!E$21)</f>
        <v>0</v>
      </c>
      <c r="F22" s="95">
        <f>IF(RES_hh_emih_in!F22=0,0,RES_hh_emih_in!F22/RES_summary!F$21)</f>
        <v>0</v>
      </c>
      <c r="G22" s="95">
        <f>IF(RES_hh_emih_in!G22=0,0,RES_hh_emih_in!G22/RES_summary!G$21)</f>
        <v>0</v>
      </c>
      <c r="H22" s="95">
        <f>IF(RES_hh_emih_in!H22=0,0,RES_hh_emih_in!H22/RES_summary!H$21)</f>
        <v>0</v>
      </c>
      <c r="I22" s="95">
        <f>IF(RES_hh_emih_in!I22=0,0,RES_hh_emih_in!I22/RES_summary!I$21)</f>
        <v>0</v>
      </c>
      <c r="J22" s="95">
        <f>IF(RES_hh_emih_in!J22=0,0,RES_hh_emih_in!J22/RES_summary!J$21)</f>
        <v>0</v>
      </c>
      <c r="K22" s="95">
        <f>IF(RES_hh_emih_in!K22=0,0,RES_hh_emih_in!K22/RES_summary!K$21)</f>
        <v>0</v>
      </c>
      <c r="L22" s="95">
        <f>IF(RES_hh_emih_in!L22=0,0,RES_hh_emih_in!L22/RES_summary!L$21)</f>
        <v>0</v>
      </c>
      <c r="M22" s="95">
        <f>IF(RES_hh_emih_in!M22=0,0,RES_hh_emih_in!M22/RES_summary!M$21)</f>
        <v>0</v>
      </c>
      <c r="N22" s="95">
        <f>IF(RES_hh_emih_in!N22=0,0,RES_hh_emih_in!N22/RES_summary!N$21)</f>
        <v>0</v>
      </c>
      <c r="O22" s="95">
        <f>IF(RES_hh_emih_in!O22=0,0,RES_hh_emih_in!O22/RES_summary!O$21)</f>
        <v>0</v>
      </c>
      <c r="P22" s="95">
        <f>IF(RES_hh_emih_in!P22=0,0,RES_hh_emih_in!P22/RES_summary!P$21)</f>
        <v>0</v>
      </c>
      <c r="Q22" s="95">
        <f>IF(RES_hh_emih_in!Q22=0,0,RES_hh_emih_in!Q22/RES_summary!Q$21)</f>
        <v>0</v>
      </c>
    </row>
    <row r="23" spans="1:17" ht="12" customHeight="1" x14ac:dyDescent="0.25">
      <c r="A23" s="87" t="s">
        <v>79</v>
      </c>
      <c r="B23" s="95"/>
      <c r="C23" s="95">
        <f>IF(RES_hh_emih_in!C23=0,0,RES_hh_emih_in!C23/RES_summary!C$21)</f>
        <v>0</v>
      </c>
      <c r="D23" s="95">
        <f>IF(RES_hh_emih_in!D23=0,0,RES_hh_emih_in!D23/RES_summary!D$21)</f>
        <v>0</v>
      </c>
      <c r="E23" s="95">
        <f>IF(RES_hh_emih_in!E23=0,0,RES_hh_emih_in!E23/RES_summary!E$21)</f>
        <v>0</v>
      </c>
      <c r="F23" s="95">
        <f>IF(RES_hh_emih_in!F23=0,0,RES_hh_emih_in!F23/RES_summary!F$21)</f>
        <v>0</v>
      </c>
      <c r="G23" s="95">
        <f>IF(RES_hh_emih_in!G23=0,0,RES_hh_emih_in!G23/RES_summary!G$21)</f>
        <v>0</v>
      </c>
      <c r="H23" s="95">
        <f>IF(RES_hh_emih_in!H23=0,0,RES_hh_emih_in!H23/RES_summary!H$21)</f>
        <v>0</v>
      </c>
      <c r="I23" s="95">
        <f>IF(RES_hh_emih_in!I23=0,0,RES_hh_emih_in!I23/RES_summary!I$21)</f>
        <v>0</v>
      </c>
      <c r="J23" s="95">
        <f>IF(RES_hh_emih_in!J23=0,0,RES_hh_emih_in!J23/RES_summary!J$21)</f>
        <v>0</v>
      </c>
      <c r="K23" s="95">
        <f>IF(RES_hh_emih_in!K23=0,0,RES_hh_emih_in!K23/RES_summary!K$21)</f>
        <v>0</v>
      </c>
      <c r="L23" s="95">
        <f>IF(RES_hh_emih_in!L23=0,0,RES_hh_emih_in!L23/RES_summary!L$21)</f>
        <v>0</v>
      </c>
      <c r="M23" s="95">
        <f>IF(RES_hh_emih_in!M23=0,0,RES_hh_emih_in!M23/RES_summary!M$21)</f>
        <v>0</v>
      </c>
      <c r="N23" s="95">
        <f>IF(RES_hh_emih_in!N23=0,0,RES_hh_emih_in!N23/RES_summary!N$21)</f>
        <v>0</v>
      </c>
      <c r="O23" s="95">
        <f>IF(RES_hh_emih_in!O23=0,0,RES_hh_emih_in!O23/RES_summary!O$21)</f>
        <v>0</v>
      </c>
      <c r="P23" s="95">
        <f>IF(RES_hh_emih_in!P23=0,0,RES_hh_emih_in!P23/RES_summary!P$21)</f>
        <v>0</v>
      </c>
      <c r="Q23" s="95">
        <f>IF(RES_hh_emih_in!Q23=0,0,RES_hh_emih_in!Q23/RES_summary!Q$21)</f>
        <v>0</v>
      </c>
    </row>
    <row r="24" spans="1:17" ht="12" customHeight="1" x14ac:dyDescent="0.25">
      <c r="A24" s="87" t="s">
        <v>61</v>
      </c>
      <c r="B24" s="95"/>
      <c r="C24" s="95">
        <f>IF(RES_hh_emih_in!C24=0,0,RES_hh_emih_in!C24/RES_summary!C$21)</f>
        <v>0</v>
      </c>
      <c r="D24" s="95">
        <f>IF(RES_hh_emih_in!D24=0,0,RES_hh_emih_in!D24/RES_summary!D$21)</f>
        <v>0</v>
      </c>
      <c r="E24" s="95">
        <f>IF(RES_hh_emih_in!E24=0,0,RES_hh_emih_in!E24/RES_summary!E$21)</f>
        <v>0</v>
      </c>
      <c r="F24" s="95">
        <f>IF(RES_hh_emih_in!F24=0,0,RES_hh_emih_in!F24/RES_summary!F$21)</f>
        <v>0</v>
      </c>
      <c r="G24" s="95">
        <f>IF(RES_hh_emih_in!G24=0,0,RES_hh_emih_in!G24/RES_summary!G$21)</f>
        <v>0</v>
      </c>
      <c r="H24" s="95">
        <f>IF(RES_hh_emih_in!H24=0,0,RES_hh_emih_in!H24/RES_summary!H$21)</f>
        <v>0</v>
      </c>
      <c r="I24" s="95">
        <f>IF(RES_hh_emih_in!I24=0,0,RES_hh_emih_in!I24/RES_summary!I$21)</f>
        <v>0</v>
      </c>
      <c r="J24" s="95">
        <f>IF(RES_hh_emih_in!J24=0,0,RES_hh_emih_in!J24/RES_summary!J$21)</f>
        <v>0</v>
      </c>
      <c r="K24" s="95">
        <f>IF(RES_hh_emih_in!K24=0,0,RES_hh_emih_in!K24/RES_summary!K$21)</f>
        <v>0</v>
      </c>
      <c r="L24" s="95">
        <f>IF(RES_hh_emih_in!L24=0,0,RES_hh_emih_in!L24/RES_summary!L$21)</f>
        <v>0</v>
      </c>
      <c r="M24" s="95">
        <f>IF(RES_hh_emih_in!M24=0,0,RES_hh_emih_in!M24/RES_summary!M$21)</f>
        <v>0</v>
      </c>
      <c r="N24" s="95">
        <f>IF(RES_hh_emih_in!N24=0,0,RES_hh_emih_in!N24/RES_summary!N$21)</f>
        <v>0</v>
      </c>
      <c r="O24" s="95">
        <f>IF(RES_hh_emih_in!O24=0,0,RES_hh_emih_in!O24/RES_summary!O$21)</f>
        <v>0</v>
      </c>
      <c r="P24" s="95">
        <f>IF(RES_hh_emih_in!P24=0,0,RES_hh_emih_in!P24/RES_summary!P$21)</f>
        <v>0</v>
      </c>
      <c r="Q24" s="95">
        <f>IF(RES_hh_emih_in!Q24=0,0,RES_hh_emih_in!Q24/RES_summary!Q$21)</f>
        <v>0</v>
      </c>
    </row>
    <row r="25" spans="1:17" ht="12" customHeight="1" x14ac:dyDescent="0.25">
      <c r="A25" s="51" t="s">
        <v>60</v>
      </c>
      <c r="B25" s="22"/>
      <c r="C25" s="22">
        <f>IF(RES_hh_emih_in!C25=0,0,RES_hh_emih_in!C25/RES_summary!C$21)</f>
        <v>0</v>
      </c>
      <c r="D25" s="22">
        <f>IF(RES_hh_emih_in!D25=0,0,RES_hh_emih_in!D25/RES_summary!D$21)</f>
        <v>0</v>
      </c>
      <c r="E25" s="22">
        <f>IF(RES_hh_emih_in!E25=0,0,RES_hh_emih_in!E25/RES_summary!E$21)</f>
        <v>0</v>
      </c>
      <c r="F25" s="22">
        <f>IF(RES_hh_emih_in!F25=0,0,RES_hh_emih_in!F25/RES_summary!F$21)</f>
        <v>0</v>
      </c>
      <c r="G25" s="22">
        <f>IF(RES_hh_emih_in!G25=0,0,RES_hh_emih_in!G25/RES_summary!G$21)</f>
        <v>0</v>
      </c>
      <c r="H25" s="22">
        <f>IF(RES_hh_emih_in!H25=0,0,RES_hh_emih_in!H25/RES_summary!H$21)</f>
        <v>0</v>
      </c>
      <c r="I25" s="22">
        <f>IF(RES_hh_emih_in!I25=0,0,RES_hh_emih_in!I25/RES_summary!I$21)</f>
        <v>0</v>
      </c>
      <c r="J25" s="22">
        <f>IF(RES_hh_emih_in!J25=0,0,RES_hh_emih_in!J25/RES_summary!J$21)</f>
        <v>0</v>
      </c>
      <c r="K25" s="22">
        <f>IF(RES_hh_emih_in!K25=0,0,RES_hh_emih_in!K25/RES_summary!K$21)</f>
        <v>0</v>
      </c>
      <c r="L25" s="22">
        <f>IF(RES_hh_emih_in!L25=0,0,RES_hh_emih_in!L25/RES_summary!L$21)</f>
        <v>0</v>
      </c>
      <c r="M25" s="22">
        <f>IF(RES_hh_emih_in!M25=0,0,RES_hh_emih_in!M25/RES_summary!M$21)</f>
        <v>0</v>
      </c>
      <c r="N25" s="22">
        <f>IF(RES_hh_emih_in!N25=0,0,RES_hh_emih_in!N25/RES_summary!N$21)</f>
        <v>0</v>
      </c>
      <c r="O25" s="22">
        <f>IF(RES_hh_emih_in!O25=0,0,RES_hh_emih_in!O25/RES_summary!O$21)</f>
        <v>0</v>
      </c>
      <c r="P25" s="22">
        <f>IF(RES_hh_emih_in!P25=0,0,RES_hh_emih_in!P25/RES_summary!P$21)</f>
        <v>0</v>
      </c>
      <c r="Q25" s="22">
        <f>IF(RES_hh_emih_in!Q25=0,0,RES_hh_emih_in!Q25/RES_summary!Q$21)</f>
        <v>0</v>
      </c>
    </row>
    <row r="26" spans="1:17" ht="12" customHeight="1" x14ac:dyDescent="0.25">
      <c r="A26" s="49" t="s">
        <v>59</v>
      </c>
      <c r="B26" s="18"/>
      <c r="C26" s="18">
        <f>IF(RES_hh_emih_in!C26=0,0,RES_hh_emih_in!C26/RES_summary!C$21)</f>
        <v>0</v>
      </c>
      <c r="D26" s="18">
        <f>IF(RES_hh_emih_in!D26=0,0,RES_hh_emih_in!D26/RES_summary!D$21)</f>
        <v>0</v>
      </c>
      <c r="E26" s="18">
        <f>IF(RES_hh_emih_in!E26=0,0,RES_hh_emih_in!E26/RES_summary!E$21)</f>
        <v>0</v>
      </c>
      <c r="F26" s="18">
        <f>IF(RES_hh_emih_in!F26=0,0,RES_hh_emih_in!F26/RES_summary!F$21)</f>
        <v>0</v>
      </c>
      <c r="G26" s="18">
        <f>IF(RES_hh_emih_in!G26=0,0,RES_hh_emih_in!G26/RES_summary!G$21)</f>
        <v>0</v>
      </c>
      <c r="H26" s="18">
        <f>IF(RES_hh_emih_in!H26=0,0,RES_hh_emih_in!H26/RES_summary!H$21)</f>
        <v>0</v>
      </c>
      <c r="I26" s="18">
        <f>IF(RES_hh_emih_in!I26=0,0,RES_hh_emih_in!I26/RES_summary!I$21)</f>
        <v>0</v>
      </c>
      <c r="J26" s="18">
        <f>IF(RES_hh_emih_in!J26=0,0,RES_hh_emih_in!J26/RES_summary!J$21)</f>
        <v>0</v>
      </c>
      <c r="K26" s="18">
        <f>IF(RES_hh_emih_in!K26=0,0,RES_hh_emih_in!K26/RES_summary!K$21)</f>
        <v>0</v>
      </c>
      <c r="L26" s="18">
        <f>IF(RES_hh_emih_in!L26=0,0,RES_hh_emih_in!L26/RES_summary!L$21)</f>
        <v>0</v>
      </c>
      <c r="M26" s="18">
        <f>IF(RES_hh_emih_in!M26=0,0,RES_hh_emih_in!M26/RES_summary!M$21)</f>
        <v>0</v>
      </c>
      <c r="N26" s="18">
        <f>IF(RES_hh_emih_in!N26=0,0,RES_hh_emih_in!N26/RES_summary!N$21)</f>
        <v>0</v>
      </c>
      <c r="O26" s="18">
        <f>IF(RES_hh_emih_in!O26=0,0,RES_hh_emih_in!O26/RES_summary!O$21)</f>
        <v>0</v>
      </c>
      <c r="P26" s="18">
        <f>IF(RES_hh_emih_in!P26=0,0,RES_hh_emih_in!P26/RES_summary!P$21)</f>
        <v>0</v>
      </c>
      <c r="Q26" s="18">
        <f>IF(RES_hh_emih_in!Q26=0,0,RES_hh_emih_in!Q26/RES_summary!Q$21)</f>
        <v>0</v>
      </c>
    </row>
    <row r="27" spans="1:17" ht="12.95" customHeight="1" x14ac:dyDescent="0.25">
      <c r="A27" s="89" t="s">
        <v>62</v>
      </c>
      <c r="B27" s="96"/>
      <c r="C27" s="96">
        <f>IF(RES_hh_emih_in!C27=0,0,RES_hh_emih_in!C27/RES_summary!C$21)</f>
        <v>0.8034974532992547</v>
      </c>
      <c r="D27" s="96">
        <f>IF(RES_hh_emih_in!D27=0,0,RES_hh_emih_in!D27/RES_summary!D$21)</f>
        <v>1.151256084036661</v>
      </c>
      <c r="E27" s="96">
        <f>IF(RES_hh_emih_in!E27=0,0,RES_hh_emih_in!E27/RES_summary!E$21)</f>
        <v>0.78947513603253228</v>
      </c>
      <c r="F27" s="96">
        <f>IF(RES_hh_emih_in!F27=0,0,RES_hh_emih_in!F27/RES_summary!F$21)</f>
        <v>1.4469628799398691</v>
      </c>
      <c r="G27" s="96">
        <f>IF(RES_hh_emih_in!G27=0,0,RES_hh_emih_in!G27/RES_summary!G$21)</f>
        <v>1.0504563912108231</v>
      </c>
      <c r="H27" s="96">
        <f>IF(RES_hh_emih_in!H27=0,0,RES_hh_emih_in!H27/RES_summary!H$21)</f>
        <v>1.2550644228662842</v>
      </c>
      <c r="I27" s="96">
        <f>IF(RES_hh_emih_in!I27=0,0,RES_hh_emih_in!I27/RES_summary!I$21)</f>
        <v>0.4743062404396316</v>
      </c>
      <c r="J27" s="96">
        <f>IF(RES_hh_emih_in!J27=0,0,RES_hh_emih_in!J27/RES_summary!J$21)</f>
        <v>1.0298753679185455</v>
      </c>
      <c r="K27" s="96">
        <f>IF(RES_hh_emih_in!K27=0,0,RES_hh_emih_in!K27/RES_summary!K$21)</f>
        <v>1.0723380906882296</v>
      </c>
      <c r="L27" s="96">
        <f>IF(RES_hh_emih_in!L27=0,0,RES_hh_emih_in!L27/RES_summary!L$21)</f>
        <v>2.6149391681820372E-2</v>
      </c>
      <c r="M27" s="96">
        <f>IF(RES_hh_emih_in!M27=0,0,RES_hh_emih_in!M27/RES_summary!M$21)</f>
        <v>0.90248853616668245</v>
      </c>
      <c r="N27" s="96">
        <f>IF(RES_hh_emih_in!N27=0,0,RES_hh_emih_in!N27/RES_summary!N$21)</f>
        <v>1.2342503690088797</v>
      </c>
      <c r="O27" s="96">
        <f>IF(RES_hh_emih_in!O27=0,0,RES_hh_emih_in!O27/RES_summary!O$21)</f>
        <v>0.24319441796663563</v>
      </c>
      <c r="P27" s="96">
        <f>IF(RES_hh_emih_in!P27=0,0,RES_hh_emih_in!P27/RES_summary!P$21)</f>
        <v>0</v>
      </c>
      <c r="Q27" s="96">
        <f>IF(RES_hh_emih_in!Q27=0,0,RES_hh_emih_in!Q27/RES_summary!Q$21)</f>
        <v>0.62422950447796144</v>
      </c>
    </row>
    <row r="28" spans="1:17" ht="12" customHeight="1" x14ac:dyDescent="0.25">
      <c r="A28" s="87" t="s">
        <v>58</v>
      </c>
      <c r="B28" s="95"/>
      <c r="C28" s="95">
        <f>IF(RES_hh_emih_in!C28=0,0,RES_hh_emih_in!C28/RES_summary!C$21)</f>
        <v>0</v>
      </c>
      <c r="D28" s="95">
        <f>IF(RES_hh_emih_in!D28=0,0,RES_hh_emih_in!D28/RES_summary!D$21)</f>
        <v>0</v>
      </c>
      <c r="E28" s="95">
        <f>IF(RES_hh_emih_in!E28=0,0,RES_hh_emih_in!E28/RES_summary!E$21)</f>
        <v>0</v>
      </c>
      <c r="F28" s="95">
        <f>IF(RES_hh_emih_in!F28=0,0,RES_hh_emih_in!F28/RES_summary!F$21)</f>
        <v>0</v>
      </c>
      <c r="G28" s="95">
        <f>IF(RES_hh_emih_in!G28=0,0,RES_hh_emih_in!G28/RES_summary!G$21)</f>
        <v>0</v>
      </c>
      <c r="H28" s="95">
        <f>IF(RES_hh_emih_in!H28=0,0,RES_hh_emih_in!H28/RES_summary!H$21)</f>
        <v>0</v>
      </c>
      <c r="I28" s="95">
        <f>IF(RES_hh_emih_in!I28=0,0,RES_hh_emih_in!I28/RES_summary!I$21)</f>
        <v>0</v>
      </c>
      <c r="J28" s="95">
        <f>IF(RES_hh_emih_in!J28=0,0,RES_hh_emih_in!J28/RES_summary!J$21)</f>
        <v>0</v>
      </c>
      <c r="K28" s="95">
        <f>IF(RES_hh_emih_in!K28=0,0,RES_hh_emih_in!K28/RES_summary!K$21)</f>
        <v>0</v>
      </c>
      <c r="L28" s="95">
        <f>IF(RES_hh_emih_in!L28=0,0,RES_hh_emih_in!L28/RES_summary!L$21)</f>
        <v>0</v>
      </c>
      <c r="M28" s="95">
        <f>IF(RES_hh_emih_in!M28=0,0,RES_hh_emih_in!M28/RES_summary!M$21)</f>
        <v>0</v>
      </c>
      <c r="N28" s="95">
        <f>IF(RES_hh_emih_in!N28=0,0,RES_hh_emih_in!N28/RES_summary!N$21)</f>
        <v>0</v>
      </c>
      <c r="O28" s="95">
        <f>IF(RES_hh_emih_in!O28=0,0,RES_hh_emih_in!O28/RES_summary!O$21)</f>
        <v>0</v>
      </c>
      <c r="P28" s="95">
        <f>IF(RES_hh_emih_in!P28=0,0,RES_hh_emih_in!P28/RES_summary!P$21)</f>
        <v>0</v>
      </c>
      <c r="Q28" s="95">
        <f>IF(RES_hh_emih_in!Q28=0,0,RES_hh_emih_in!Q28/RES_summary!Q$21)</f>
        <v>0</v>
      </c>
    </row>
    <row r="29" spans="1:17" s="28" customFormat="1" ht="12" customHeight="1" x14ac:dyDescent="0.25">
      <c r="A29" s="87" t="s">
        <v>84</v>
      </c>
      <c r="B29" s="95"/>
      <c r="C29" s="95">
        <f>IF(RES_hh_emih_in!C29=0,0,RES_hh_emih_in!C29/RES_summary!C$21)</f>
        <v>3.8226238901522382</v>
      </c>
      <c r="D29" s="95">
        <f>IF(RES_hh_emih_in!D29=0,0,RES_hh_emih_in!D29/RES_summary!D$21)</f>
        <v>3.7781094266020587</v>
      </c>
      <c r="E29" s="95">
        <f>IF(RES_hh_emih_in!E29=0,0,RES_hh_emih_in!E29/RES_summary!E$21)</f>
        <v>3.6993142622141191</v>
      </c>
      <c r="F29" s="95">
        <f>IF(RES_hh_emih_in!F29=0,0,RES_hh_emih_in!F29/RES_summary!F$21)</f>
        <v>3.7533564333515135</v>
      </c>
      <c r="G29" s="95">
        <f>IF(RES_hh_emih_in!G29=0,0,RES_hh_emih_in!G29/RES_summary!G$21)</f>
        <v>3.6752349530034771</v>
      </c>
      <c r="H29" s="95">
        <f>IF(RES_hh_emih_in!H29=0,0,RES_hh_emih_in!H29/RES_summary!H$21)</f>
        <v>3.6082869968422022</v>
      </c>
      <c r="I29" s="95">
        <f>IF(RES_hh_emih_in!I29=0,0,RES_hh_emih_in!I29/RES_summary!I$21)</f>
        <v>3.5993050419184445</v>
      </c>
      <c r="J29" s="95">
        <f>IF(RES_hh_emih_in!J29=0,0,RES_hh_emih_in!J29/RES_summary!J$21)</f>
        <v>3.550406859058731</v>
      </c>
      <c r="K29" s="95">
        <f>IF(RES_hh_emih_in!K29=0,0,RES_hh_emih_in!K29/RES_summary!K$21)</f>
        <v>3.46809737097138</v>
      </c>
      <c r="L29" s="95">
        <f>IF(RES_hh_emih_in!L29=0,0,RES_hh_emih_in!L29/RES_summary!L$21)</f>
        <v>3.5136251600000086</v>
      </c>
      <c r="M29" s="95">
        <f>IF(RES_hh_emih_in!M29=0,0,RES_hh_emih_in!M29/RES_summary!M$21)</f>
        <v>3.2699860603317656</v>
      </c>
      <c r="N29" s="95">
        <f>IF(RES_hh_emih_in!N29=0,0,RES_hh_emih_in!N29/RES_summary!N$21)</f>
        <v>0</v>
      </c>
      <c r="O29" s="95">
        <f>IF(RES_hh_emih_in!O29=0,0,RES_hh_emih_in!O29/RES_summary!O$21)</f>
        <v>3.3589585222431055</v>
      </c>
      <c r="P29" s="95">
        <f>IF(RES_hh_emih_in!P29=0,0,RES_hh_emih_in!P29/RES_summary!P$21)</f>
        <v>0</v>
      </c>
      <c r="Q29" s="95">
        <f>IF(RES_hh_emih_in!Q29=0,0,RES_hh_emih_in!Q29/RES_summary!Q$21)</f>
        <v>3.2680129883406059</v>
      </c>
    </row>
    <row r="30" spans="1:17" ht="12" customHeight="1" x14ac:dyDescent="0.25">
      <c r="A30" s="87" t="s">
        <v>109</v>
      </c>
      <c r="B30" s="95"/>
      <c r="C30" s="95">
        <f>IF(RES_hh_emih_in!C30=0,0,RES_hh_emih_in!C30/RES_summary!C$21)</f>
        <v>3.1100508661135122</v>
      </c>
      <c r="D30" s="95">
        <f>IF(RES_hh_emih_in!D30=0,0,RES_hh_emih_in!D30/RES_summary!D$21)</f>
        <v>3.0892131653515298</v>
      </c>
      <c r="E30" s="95">
        <f>IF(RES_hh_emih_in!E30=0,0,RES_hh_emih_in!E30/RES_summary!E$21)</f>
        <v>3.0690677975537697</v>
      </c>
      <c r="F30" s="95">
        <f>IF(RES_hh_emih_in!F30=0,0,RES_hh_emih_in!F30/RES_summary!F$21)</f>
        <v>3.0176310923050598</v>
      </c>
      <c r="G30" s="95">
        <f>IF(RES_hh_emih_in!G30=0,0,RES_hh_emih_in!G30/RES_summary!G$21)</f>
        <v>2.9981247670114941</v>
      </c>
      <c r="H30" s="95">
        <f>IF(RES_hh_emih_in!H30=0,0,RES_hh_emih_in!H30/RES_summary!H$21)</f>
        <v>2.9513459348210329</v>
      </c>
      <c r="I30" s="95">
        <f>IF(RES_hh_emih_in!I30=0,0,RES_hh_emih_in!I30/RES_summary!I$21)</f>
        <v>2.8945209516532024</v>
      </c>
      <c r="J30" s="95">
        <f>IF(RES_hh_emih_in!J30=0,0,RES_hh_emih_in!J30/RES_summary!J$21)</f>
        <v>2.8509969150197962</v>
      </c>
      <c r="K30" s="95">
        <f>IF(RES_hh_emih_in!K30=0,0,RES_hh_emih_in!K30/RES_summary!K$21)</f>
        <v>2.8451908595937052</v>
      </c>
      <c r="L30" s="95">
        <f>IF(RES_hh_emih_in!L30=0,0,RES_hh_emih_in!L30/RES_summary!L$21)</f>
        <v>0</v>
      </c>
      <c r="M30" s="95">
        <f>IF(RES_hh_emih_in!M30=0,0,RES_hh_emih_in!M30/RES_summary!M$21)</f>
        <v>2.6548982326924162</v>
      </c>
      <c r="N30" s="95">
        <f>IF(RES_hh_emih_in!N30=0,0,RES_hh_emih_in!N30/RES_summary!N$21)</f>
        <v>2.7470123569663913</v>
      </c>
      <c r="O30" s="95">
        <f>IF(RES_hh_emih_in!O30=0,0,RES_hh_emih_in!O30/RES_summary!O$21)</f>
        <v>2.7318214541341388</v>
      </c>
      <c r="P30" s="95">
        <f>IF(RES_hh_emih_in!P30=0,0,RES_hh_emih_in!P30/RES_summary!P$21)</f>
        <v>0</v>
      </c>
      <c r="Q30" s="95">
        <f>IF(RES_hh_emih_in!Q30=0,0,RES_hh_emih_in!Q30/RES_summary!Q$21)</f>
        <v>2.6638120994382746</v>
      </c>
    </row>
    <row r="31" spans="1:17" ht="12" customHeight="1" x14ac:dyDescent="0.25">
      <c r="A31" s="87" t="s">
        <v>55</v>
      </c>
      <c r="B31" s="95"/>
      <c r="C31" s="95">
        <f>IF(RES_hh_emih_in!C31=0,0,RES_hh_emih_in!C31/RES_summary!C$21)</f>
        <v>0</v>
      </c>
      <c r="D31" s="95">
        <f>IF(RES_hh_emih_in!D31=0,0,RES_hh_emih_in!D31/RES_summary!D$21)</f>
        <v>0</v>
      </c>
      <c r="E31" s="95">
        <f>IF(RES_hh_emih_in!E31=0,0,RES_hh_emih_in!E31/RES_summary!E$21)</f>
        <v>0</v>
      </c>
      <c r="F31" s="95">
        <f>IF(RES_hh_emih_in!F31=0,0,RES_hh_emih_in!F31/RES_summary!F$21)</f>
        <v>0</v>
      </c>
      <c r="G31" s="95">
        <f>IF(RES_hh_emih_in!G31=0,0,RES_hh_emih_in!G31/RES_summary!G$21)</f>
        <v>0</v>
      </c>
      <c r="H31" s="95">
        <f>IF(RES_hh_emih_in!H31=0,0,RES_hh_emih_in!H31/RES_summary!H$21)</f>
        <v>0</v>
      </c>
      <c r="I31" s="95">
        <f>IF(RES_hh_emih_in!I31=0,0,RES_hh_emih_in!I31/RES_summary!I$21)</f>
        <v>0</v>
      </c>
      <c r="J31" s="95">
        <f>IF(RES_hh_emih_in!J31=0,0,RES_hh_emih_in!J31/RES_summary!J$21)</f>
        <v>0</v>
      </c>
      <c r="K31" s="95">
        <f>IF(RES_hh_emih_in!K31=0,0,RES_hh_emih_in!K31/RES_summary!K$21)</f>
        <v>0</v>
      </c>
      <c r="L31" s="95">
        <f>IF(RES_hh_emih_in!L31=0,0,RES_hh_emih_in!L31/RES_summary!L$21)</f>
        <v>0</v>
      </c>
      <c r="M31" s="95">
        <f>IF(RES_hh_emih_in!M31=0,0,RES_hh_emih_in!M31/RES_summary!M$21)</f>
        <v>0</v>
      </c>
      <c r="N31" s="95">
        <f>IF(RES_hh_emih_in!N31=0,0,RES_hh_emih_in!N31/RES_summary!N$21)</f>
        <v>0</v>
      </c>
      <c r="O31" s="95">
        <f>IF(RES_hh_emih_in!O31=0,0,RES_hh_emih_in!O31/RES_summary!O$21)</f>
        <v>0</v>
      </c>
      <c r="P31" s="95">
        <f>IF(RES_hh_emih_in!P31=0,0,RES_hh_emih_in!P31/RES_summary!P$21)</f>
        <v>0</v>
      </c>
      <c r="Q31" s="95">
        <f>IF(RES_hh_emih_in!Q31=0,0,RES_hh_emih_in!Q31/RES_summary!Q$21)</f>
        <v>0</v>
      </c>
    </row>
    <row r="32" spans="1:17" ht="12" customHeight="1" x14ac:dyDescent="0.25">
      <c r="A32" s="49" t="s">
        <v>60</v>
      </c>
      <c r="B32" s="18"/>
      <c r="C32" s="18">
        <f>IF(RES_hh_emih_in!C32=0,0,RES_hh_emih_in!C32/RES_summary!C$21)</f>
        <v>0</v>
      </c>
      <c r="D32" s="18">
        <f>IF(RES_hh_emih_in!D32=0,0,RES_hh_emih_in!D32/RES_summary!D$21)</f>
        <v>0</v>
      </c>
      <c r="E32" s="18">
        <f>IF(RES_hh_emih_in!E32=0,0,RES_hh_emih_in!E32/RES_summary!E$21)</f>
        <v>0</v>
      </c>
      <c r="F32" s="18">
        <f>IF(RES_hh_emih_in!F32=0,0,RES_hh_emih_in!F32/RES_summary!F$21)</f>
        <v>0</v>
      </c>
      <c r="G32" s="18">
        <f>IF(RES_hh_emih_in!G32=0,0,RES_hh_emih_in!G32/RES_summary!G$21)</f>
        <v>0</v>
      </c>
      <c r="H32" s="18">
        <f>IF(RES_hh_emih_in!H32=0,0,RES_hh_emih_in!H32/RES_summary!H$21)</f>
        <v>0</v>
      </c>
      <c r="I32" s="18">
        <f>IF(RES_hh_emih_in!I32=0,0,RES_hh_emih_in!I32/RES_summary!I$21)</f>
        <v>0</v>
      </c>
      <c r="J32" s="18">
        <f>IF(RES_hh_emih_in!J32=0,0,RES_hh_emih_in!J32/RES_summary!J$21)</f>
        <v>0</v>
      </c>
      <c r="K32" s="18">
        <f>IF(RES_hh_emih_in!K32=0,0,RES_hh_emih_in!K32/RES_summary!K$21)</f>
        <v>0</v>
      </c>
      <c r="L32" s="18">
        <f>IF(RES_hh_emih_in!L32=0,0,RES_hh_emih_in!L32/RES_summary!L$21)</f>
        <v>0</v>
      </c>
      <c r="M32" s="18">
        <f>IF(RES_hh_emih_in!M32=0,0,RES_hh_emih_in!M32/RES_summary!M$21)</f>
        <v>0</v>
      </c>
      <c r="N32" s="18">
        <f>IF(RES_hh_emih_in!N32=0,0,RES_hh_emih_in!N32/RES_summary!N$21)</f>
        <v>0</v>
      </c>
      <c r="O32" s="18">
        <f>IF(RES_hh_emih_in!O32=0,0,RES_hh_emih_in!O32/RES_summary!O$21)</f>
        <v>0</v>
      </c>
      <c r="P32" s="18">
        <f>IF(RES_hh_emih_in!P32=0,0,RES_hh_emih_in!P32/RES_summary!P$21)</f>
        <v>0</v>
      </c>
      <c r="Q32" s="18">
        <f>IF(RES_hh_emih_in!Q32=0,0,RES_hh_emih_in!Q32/RES_summary!Q$21)</f>
        <v>0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tabColor theme="8" tint="0.59999389629810485"/>
    <pageSetUpPr fitToPage="1"/>
  </sheetPr>
  <dimension ref="A1:Q144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246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11" t="s">
        <v>118</v>
      </c>
      <c r="B3" s="110">
        <f>SUM(B4,B9,B12)</f>
        <v>5309.8626067604673</v>
      </c>
      <c r="C3" s="110">
        <f t="shared" ref="C3:Q3" si="0">SUM(C4,C9,C12)</f>
        <v>5432.3719935754862</v>
      </c>
      <c r="D3" s="110">
        <f t="shared" si="0"/>
        <v>5558.1989554296888</v>
      </c>
      <c r="E3" s="110">
        <f t="shared" si="0"/>
        <v>5749.4176694414864</v>
      </c>
      <c r="F3" s="110">
        <f t="shared" si="0"/>
        <v>5925.2878097752537</v>
      </c>
      <c r="G3" s="110">
        <f t="shared" si="0"/>
        <v>6089.7853917499888</v>
      </c>
      <c r="H3" s="110">
        <f t="shared" si="0"/>
        <v>6367.6558326230388</v>
      </c>
      <c r="I3" s="110">
        <f t="shared" si="0"/>
        <v>6587.0968549365361</v>
      </c>
      <c r="J3" s="110">
        <f t="shared" si="0"/>
        <v>6851.2298843409799</v>
      </c>
      <c r="K3" s="110">
        <f t="shared" si="0"/>
        <v>7041.4106594008472</v>
      </c>
      <c r="L3" s="110">
        <f t="shared" si="0"/>
        <v>7222.3933508912542</v>
      </c>
      <c r="M3" s="110">
        <f t="shared" si="0"/>
        <v>7209.1517637817142</v>
      </c>
      <c r="N3" s="110">
        <f t="shared" si="0"/>
        <v>7167.868043266265</v>
      </c>
      <c r="O3" s="110">
        <f t="shared" si="0"/>
        <v>7093.9784680447137</v>
      </c>
      <c r="P3" s="110">
        <f t="shared" si="0"/>
        <v>6974.509634716529</v>
      </c>
      <c r="Q3" s="110">
        <f t="shared" si="0"/>
        <v>6854.2558925273179</v>
      </c>
    </row>
    <row r="4" spans="1:17" ht="12.95" customHeight="1" x14ac:dyDescent="0.25">
      <c r="A4" s="40" t="s">
        <v>130</v>
      </c>
      <c r="B4" s="55">
        <f>SUM(B5:B8)</f>
        <v>2128.8028041382963</v>
      </c>
      <c r="C4" s="55">
        <f t="shared" ref="C4:Q4" si="1">SUM(C5:C8)</f>
        <v>2127.3207110326321</v>
      </c>
      <c r="D4" s="55">
        <f t="shared" si="1"/>
        <v>2137.021746620173</v>
      </c>
      <c r="E4" s="55">
        <f t="shared" si="1"/>
        <v>2165.5669140554642</v>
      </c>
      <c r="F4" s="55">
        <f t="shared" si="1"/>
        <v>2182.9682649269189</v>
      </c>
      <c r="G4" s="55">
        <f t="shared" si="1"/>
        <v>2206.6295220932975</v>
      </c>
      <c r="H4" s="55">
        <f t="shared" si="1"/>
        <v>2252.7722668494839</v>
      </c>
      <c r="I4" s="55">
        <f t="shared" si="1"/>
        <v>2285.3585011501427</v>
      </c>
      <c r="J4" s="55">
        <f t="shared" si="1"/>
        <v>2355.8822978725616</v>
      </c>
      <c r="K4" s="55">
        <f t="shared" si="1"/>
        <v>2416.878185367189</v>
      </c>
      <c r="L4" s="55">
        <f t="shared" si="1"/>
        <v>2491.4041316335151</v>
      </c>
      <c r="M4" s="55">
        <f t="shared" si="1"/>
        <v>2519.0010996929027</v>
      </c>
      <c r="N4" s="55">
        <f t="shared" si="1"/>
        <v>2570.1962831738101</v>
      </c>
      <c r="O4" s="55">
        <f t="shared" si="1"/>
        <v>2621.7263027861054</v>
      </c>
      <c r="P4" s="55">
        <f t="shared" si="1"/>
        <v>2674.8077162342661</v>
      </c>
      <c r="Q4" s="55">
        <f t="shared" si="1"/>
        <v>2733.0719548978268</v>
      </c>
    </row>
    <row r="5" spans="1:17" ht="12" customHeight="1" x14ac:dyDescent="0.25">
      <c r="A5" s="87" t="s">
        <v>33</v>
      </c>
      <c r="B5" s="109">
        <v>1251.2821309542396</v>
      </c>
      <c r="C5" s="109">
        <v>1252.2965373101447</v>
      </c>
      <c r="D5" s="109">
        <v>1250.2801122913868</v>
      </c>
      <c r="E5" s="109">
        <v>1252.4984915517798</v>
      </c>
      <c r="F5" s="109">
        <v>1247.8761224320879</v>
      </c>
      <c r="G5" s="109">
        <v>1242.9284525217531</v>
      </c>
      <c r="H5" s="109">
        <v>1255.0610254668932</v>
      </c>
      <c r="I5" s="109">
        <v>1259.7904805950052</v>
      </c>
      <c r="J5" s="109">
        <v>1286.9615685863591</v>
      </c>
      <c r="K5" s="109">
        <v>1314.7243868159305</v>
      </c>
      <c r="L5" s="109">
        <v>1345.1117948098338</v>
      </c>
      <c r="M5" s="109">
        <v>1367.3687230494515</v>
      </c>
      <c r="N5" s="109">
        <v>1389.350974638432</v>
      </c>
      <c r="O5" s="109">
        <v>1405.3948076705706</v>
      </c>
      <c r="P5" s="109">
        <v>1424.4386835691375</v>
      </c>
      <c r="Q5" s="109">
        <v>1446.2556307396567</v>
      </c>
    </row>
    <row r="6" spans="1:17" ht="12" customHeight="1" x14ac:dyDescent="0.25">
      <c r="A6" s="87" t="s">
        <v>53</v>
      </c>
      <c r="B6" s="109">
        <v>471.94375013540059</v>
      </c>
      <c r="C6" s="109">
        <v>458.94094613790054</v>
      </c>
      <c r="D6" s="109">
        <v>455.62623885189066</v>
      </c>
      <c r="E6" s="109">
        <v>456.76831060353891</v>
      </c>
      <c r="F6" s="109">
        <v>459.6024739576344</v>
      </c>
      <c r="G6" s="109">
        <v>462.18555901778046</v>
      </c>
      <c r="H6" s="109">
        <v>465.95872194736393</v>
      </c>
      <c r="I6" s="109">
        <v>464.47411969613802</v>
      </c>
      <c r="J6" s="109">
        <v>472.34806334786202</v>
      </c>
      <c r="K6" s="109">
        <v>472.25279996266033</v>
      </c>
      <c r="L6" s="109">
        <v>475.29498318222221</v>
      </c>
      <c r="M6" s="109">
        <v>471.01180577574456</v>
      </c>
      <c r="N6" s="109">
        <v>482.93622437218386</v>
      </c>
      <c r="O6" s="109">
        <v>492.1851423762019</v>
      </c>
      <c r="P6" s="109">
        <v>507.15988592171368</v>
      </c>
      <c r="Q6" s="109">
        <v>517.05554169719449</v>
      </c>
    </row>
    <row r="7" spans="1:17" ht="12" customHeight="1" x14ac:dyDescent="0.25">
      <c r="A7" s="87" t="s">
        <v>52</v>
      </c>
      <c r="B7" s="109">
        <v>175.11960092796386</v>
      </c>
      <c r="C7" s="109">
        <v>184.74985688117579</v>
      </c>
      <c r="D7" s="109">
        <v>198.1248821851687</v>
      </c>
      <c r="E7" s="109">
        <v>216.82415946121901</v>
      </c>
      <c r="F7" s="109">
        <v>229.58571956964659</v>
      </c>
      <c r="G7" s="109">
        <v>246.51310270284517</v>
      </c>
      <c r="H7" s="109">
        <v>266.51775868676987</v>
      </c>
      <c r="I7" s="109">
        <v>285.29682071433285</v>
      </c>
      <c r="J7" s="109">
        <v>307.21849893346393</v>
      </c>
      <c r="K7" s="109">
        <v>328.23929850713046</v>
      </c>
      <c r="L7" s="109">
        <v>353.60624793980918</v>
      </c>
      <c r="M7" s="109">
        <v>356.96677348216389</v>
      </c>
      <c r="N7" s="109">
        <v>365.78244965559213</v>
      </c>
      <c r="O7" s="109">
        <v>383.74073557576179</v>
      </c>
      <c r="P7" s="109">
        <v>393.81352251763946</v>
      </c>
      <c r="Q7" s="109">
        <v>413.10439423755241</v>
      </c>
    </row>
    <row r="8" spans="1:17" ht="12" customHeight="1" x14ac:dyDescent="0.25">
      <c r="A8" s="87" t="s">
        <v>51</v>
      </c>
      <c r="B8" s="109">
        <v>230.45732212069234</v>
      </c>
      <c r="C8" s="109">
        <v>231.33337070341142</v>
      </c>
      <c r="D8" s="109">
        <v>232.99051329172678</v>
      </c>
      <c r="E8" s="109">
        <v>239.47595243892664</v>
      </c>
      <c r="F8" s="109">
        <v>245.90394896754995</v>
      </c>
      <c r="G8" s="109">
        <v>255.00240785091873</v>
      </c>
      <c r="H8" s="109">
        <v>265.23476074845678</v>
      </c>
      <c r="I8" s="109">
        <v>275.79708014466655</v>
      </c>
      <c r="J8" s="109">
        <v>289.35416700487667</v>
      </c>
      <c r="K8" s="109">
        <v>301.6617000814677</v>
      </c>
      <c r="L8" s="109">
        <v>317.39110570164979</v>
      </c>
      <c r="M8" s="109">
        <v>323.65379738554304</v>
      </c>
      <c r="N8" s="109">
        <v>332.12663450760203</v>
      </c>
      <c r="O8" s="109">
        <v>340.40561716357138</v>
      </c>
      <c r="P8" s="109">
        <v>349.39562422577569</v>
      </c>
      <c r="Q8" s="109">
        <v>356.65638822342339</v>
      </c>
    </row>
    <row r="9" spans="1:17" ht="12.95" customHeight="1" x14ac:dyDescent="0.25">
      <c r="A9" s="40" t="s">
        <v>129</v>
      </c>
      <c r="B9" s="55">
        <f>SUM(B10:B11)</f>
        <v>1347.3508419880686</v>
      </c>
      <c r="C9" s="55">
        <f t="shared" ref="C9:Q9" si="2">SUM(C10:C11)</f>
        <v>1447.899201382304</v>
      </c>
      <c r="D9" s="55">
        <f t="shared" si="2"/>
        <v>1559.0411545645086</v>
      </c>
      <c r="E9" s="55">
        <f t="shared" si="2"/>
        <v>1718.5832641589896</v>
      </c>
      <c r="F9" s="55">
        <f t="shared" si="2"/>
        <v>1872.6338152874259</v>
      </c>
      <c r="G9" s="55">
        <f t="shared" si="2"/>
        <v>2022.8185983231083</v>
      </c>
      <c r="H9" s="55">
        <f t="shared" si="2"/>
        <v>2239.8642820470327</v>
      </c>
      <c r="I9" s="55">
        <f t="shared" si="2"/>
        <v>2422.5145995503462</v>
      </c>
      <c r="J9" s="55">
        <f t="shared" si="2"/>
        <v>2614.2543337373213</v>
      </c>
      <c r="K9" s="55">
        <f t="shared" si="2"/>
        <v>2773.9843455141399</v>
      </c>
      <c r="L9" s="55">
        <f t="shared" si="2"/>
        <v>2923.2029798195958</v>
      </c>
      <c r="M9" s="55">
        <f t="shared" si="2"/>
        <v>2969.6719606268744</v>
      </c>
      <c r="N9" s="55">
        <f t="shared" si="2"/>
        <v>3009.1426341070523</v>
      </c>
      <c r="O9" s="55">
        <f t="shared" si="2"/>
        <v>3037.6341078232686</v>
      </c>
      <c r="P9" s="55">
        <f t="shared" si="2"/>
        <v>3015.3447563323989</v>
      </c>
      <c r="Q9" s="55">
        <f t="shared" si="2"/>
        <v>2983.4281867536388</v>
      </c>
    </row>
    <row r="10" spans="1:17" ht="12" customHeight="1" x14ac:dyDescent="0.25">
      <c r="A10" s="87" t="s">
        <v>29</v>
      </c>
      <c r="B10" s="109">
        <v>1150.7465215855204</v>
      </c>
      <c r="C10" s="109">
        <v>1236.3284616582487</v>
      </c>
      <c r="D10" s="109">
        <v>1326.0463843386021</v>
      </c>
      <c r="E10" s="109">
        <v>1451.6323520461185</v>
      </c>
      <c r="F10" s="109">
        <v>1570.7676882005751</v>
      </c>
      <c r="G10" s="109">
        <v>1690.6151463538847</v>
      </c>
      <c r="H10" s="109">
        <v>1874.9562081781842</v>
      </c>
      <c r="I10" s="109">
        <v>2024.1822753072013</v>
      </c>
      <c r="J10" s="109">
        <v>2184.6822139056449</v>
      </c>
      <c r="K10" s="109">
        <v>2316.3320494630748</v>
      </c>
      <c r="L10" s="109">
        <v>2439.216341647877</v>
      </c>
      <c r="M10" s="109">
        <v>2470.0100857742882</v>
      </c>
      <c r="N10" s="109">
        <v>2491.7587029159231</v>
      </c>
      <c r="O10" s="109">
        <v>2503.060363931761</v>
      </c>
      <c r="P10" s="109">
        <v>2475.3422756587429</v>
      </c>
      <c r="Q10" s="109">
        <v>2437.0954757499603</v>
      </c>
    </row>
    <row r="11" spans="1:17" ht="12" customHeight="1" x14ac:dyDescent="0.25">
      <c r="A11" s="87" t="s">
        <v>28</v>
      </c>
      <c r="B11" s="109">
        <v>196.60432040254821</v>
      </c>
      <c r="C11" s="109">
        <v>211.57073972405536</v>
      </c>
      <c r="D11" s="109">
        <v>232.99477022590645</v>
      </c>
      <c r="E11" s="109">
        <v>266.95091211287092</v>
      </c>
      <c r="F11" s="109">
        <v>301.86612708685078</v>
      </c>
      <c r="G11" s="109">
        <v>332.20345196922364</v>
      </c>
      <c r="H11" s="109">
        <v>364.90807386884859</v>
      </c>
      <c r="I11" s="109">
        <v>398.33232424314508</v>
      </c>
      <c r="J11" s="109">
        <v>429.57211983167628</v>
      </c>
      <c r="K11" s="109">
        <v>457.65229605106532</v>
      </c>
      <c r="L11" s="109">
        <v>483.98663817171888</v>
      </c>
      <c r="M11" s="109">
        <v>499.66187485258632</v>
      </c>
      <c r="N11" s="109">
        <v>517.38393119112925</v>
      </c>
      <c r="O11" s="109">
        <v>534.57374389150766</v>
      </c>
      <c r="P11" s="109">
        <v>540.0024806736559</v>
      </c>
      <c r="Q11" s="109">
        <v>546.33271100367847</v>
      </c>
    </row>
    <row r="12" spans="1:17" ht="12.95" customHeight="1" x14ac:dyDescent="0.25">
      <c r="A12" s="40" t="s">
        <v>128</v>
      </c>
      <c r="B12" s="55">
        <f>SUM(B13:B14)</f>
        <v>1833.7089606341019</v>
      </c>
      <c r="C12" s="55">
        <f t="shared" ref="C12:Q12" si="3">SUM(C13:C14)</f>
        <v>1857.1520811605501</v>
      </c>
      <c r="D12" s="55">
        <f t="shared" si="3"/>
        <v>1862.136054245007</v>
      </c>
      <c r="E12" s="55">
        <f t="shared" si="3"/>
        <v>1865.2674912270325</v>
      </c>
      <c r="F12" s="55">
        <f t="shared" si="3"/>
        <v>1869.6857295609091</v>
      </c>
      <c r="G12" s="55">
        <f t="shared" si="3"/>
        <v>1860.3372713335825</v>
      </c>
      <c r="H12" s="55">
        <f t="shared" si="3"/>
        <v>1875.0192837265222</v>
      </c>
      <c r="I12" s="55">
        <f t="shared" si="3"/>
        <v>1879.2237542360472</v>
      </c>
      <c r="J12" s="55">
        <f t="shared" si="3"/>
        <v>1881.093252731097</v>
      </c>
      <c r="K12" s="55">
        <f t="shared" si="3"/>
        <v>1850.5481285195183</v>
      </c>
      <c r="L12" s="55">
        <f t="shared" si="3"/>
        <v>1807.7862394381427</v>
      </c>
      <c r="M12" s="55">
        <f t="shared" si="3"/>
        <v>1720.4787034619369</v>
      </c>
      <c r="N12" s="55">
        <f t="shared" si="3"/>
        <v>1588.529125985403</v>
      </c>
      <c r="O12" s="55">
        <f t="shared" si="3"/>
        <v>1434.6180574353407</v>
      </c>
      <c r="P12" s="55">
        <f t="shared" si="3"/>
        <v>1284.3571621498638</v>
      </c>
      <c r="Q12" s="55">
        <f t="shared" si="3"/>
        <v>1137.7557508758521</v>
      </c>
    </row>
    <row r="13" spans="1:17" ht="12" customHeight="1" x14ac:dyDescent="0.25">
      <c r="A13" s="54" t="s">
        <v>50</v>
      </c>
      <c r="B13" s="53">
        <v>1181.3311781910909</v>
      </c>
      <c r="C13" s="53">
        <v>1189.4325502844288</v>
      </c>
      <c r="D13" s="53">
        <v>1181.0946141012414</v>
      </c>
      <c r="E13" s="53">
        <v>1172.6510873131585</v>
      </c>
      <c r="F13" s="53">
        <v>1165.0394315480421</v>
      </c>
      <c r="G13" s="53">
        <v>1149.2640623352042</v>
      </c>
      <c r="H13" s="53">
        <v>1150.2712766040813</v>
      </c>
      <c r="I13" s="53">
        <v>1144.1724949076095</v>
      </c>
      <c r="J13" s="53">
        <v>1134.6113127644808</v>
      </c>
      <c r="K13" s="53">
        <v>1101.7156239804663</v>
      </c>
      <c r="L13" s="53">
        <v>1056.2277273054474</v>
      </c>
      <c r="M13" s="53">
        <v>968.52249868560602</v>
      </c>
      <c r="N13" s="53">
        <v>837.07699691788582</v>
      </c>
      <c r="O13" s="53">
        <v>689.03686352627938</v>
      </c>
      <c r="P13" s="53">
        <v>548.13418592525034</v>
      </c>
      <c r="Q13" s="53">
        <v>414.09229372171734</v>
      </c>
    </row>
    <row r="14" spans="1:17" ht="12" customHeight="1" x14ac:dyDescent="0.25">
      <c r="A14" s="49" t="s">
        <v>26</v>
      </c>
      <c r="B14" s="48">
        <v>652.37778244301091</v>
      </c>
      <c r="C14" s="48">
        <v>667.71953087612133</v>
      </c>
      <c r="D14" s="48">
        <v>681.0414401437655</v>
      </c>
      <c r="E14" s="48">
        <v>692.61640391387391</v>
      </c>
      <c r="F14" s="48">
        <v>704.64629801286696</v>
      </c>
      <c r="G14" s="48">
        <v>711.07320899837816</v>
      </c>
      <c r="H14" s="48">
        <v>724.74800712244098</v>
      </c>
      <c r="I14" s="48">
        <v>735.05125932843771</v>
      </c>
      <c r="J14" s="48">
        <v>746.4819399666161</v>
      </c>
      <c r="K14" s="48">
        <v>748.83250453905202</v>
      </c>
      <c r="L14" s="48">
        <v>751.55851213269545</v>
      </c>
      <c r="M14" s="48">
        <v>751.95620477633088</v>
      </c>
      <c r="N14" s="48">
        <v>751.45212906751703</v>
      </c>
      <c r="O14" s="48">
        <v>745.5811939090612</v>
      </c>
      <c r="P14" s="48">
        <v>736.22297622461349</v>
      </c>
      <c r="Q14" s="48">
        <v>723.66345715413468</v>
      </c>
    </row>
    <row r="15" spans="1:17" s="28" customFormat="1" ht="12" customHeight="1" x14ac:dyDescent="0.25"/>
    <row r="16" spans="1:17" ht="12.95" customHeight="1" x14ac:dyDescent="0.25">
      <c r="A16" s="111" t="s">
        <v>138</v>
      </c>
      <c r="B16" s="110">
        <f>SUM(B17,B22,B25)</f>
        <v>301415.70660805918</v>
      </c>
      <c r="C16" s="110">
        <f t="shared" ref="C16:Q16" si="4">SUM(C17,C22,C25)</f>
        <v>302901.08845918783</v>
      </c>
      <c r="D16" s="110">
        <f t="shared" si="4"/>
        <v>304061.14534162969</v>
      </c>
      <c r="E16" s="110">
        <f t="shared" si="4"/>
        <v>305617.21116433264</v>
      </c>
      <c r="F16" s="110">
        <f t="shared" si="4"/>
        <v>307120.00632494147</v>
      </c>
      <c r="G16" s="110">
        <f t="shared" si="4"/>
        <v>306666.44235110516</v>
      </c>
      <c r="H16" s="110">
        <f t="shared" si="4"/>
        <v>310202.36768389907</v>
      </c>
      <c r="I16" s="110">
        <f t="shared" si="4"/>
        <v>312179.67733524647</v>
      </c>
      <c r="J16" s="110">
        <f t="shared" si="4"/>
        <v>315846.52343324141</v>
      </c>
      <c r="K16" s="110">
        <f t="shared" si="4"/>
        <v>316059.99432628427</v>
      </c>
      <c r="L16" s="110">
        <f t="shared" si="4"/>
        <v>315940.22831658024</v>
      </c>
      <c r="M16" s="110">
        <f t="shared" si="4"/>
        <v>312752.24040151876</v>
      </c>
      <c r="N16" s="110">
        <f t="shared" si="4"/>
        <v>308828.39598937903</v>
      </c>
      <c r="O16" s="110">
        <f t="shared" si="4"/>
        <v>302305.32021370169</v>
      </c>
      <c r="P16" s="110">
        <f t="shared" si="4"/>
        <v>294473.01771338366</v>
      </c>
      <c r="Q16" s="110">
        <f t="shared" si="4"/>
        <v>285614.62806268397</v>
      </c>
    </row>
    <row r="17" spans="1:17" ht="12.95" customHeight="1" x14ac:dyDescent="0.25">
      <c r="A17" s="40" t="s">
        <v>130</v>
      </c>
      <c r="B17" s="55">
        <f>SUM(B18:B21)</f>
        <v>23304.821166788937</v>
      </c>
      <c r="C17" s="55">
        <f t="shared" ref="C17:Q17" si="5">SUM(C18:C21)</f>
        <v>23536.534298268318</v>
      </c>
      <c r="D17" s="55">
        <f t="shared" si="5"/>
        <v>23965.640022374828</v>
      </c>
      <c r="E17" s="55">
        <f t="shared" si="5"/>
        <v>24700.918249666458</v>
      </c>
      <c r="F17" s="55">
        <f t="shared" si="5"/>
        <v>25187.442932440368</v>
      </c>
      <c r="G17" s="55">
        <f t="shared" si="5"/>
        <v>25905.681962795221</v>
      </c>
      <c r="H17" s="55">
        <f t="shared" si="5"/>
        <v>26875.988073746557</v>
      </c>
      <c r="I17" s="55">
        <f t="shared" si="5"/>
        <v>27777.406486251464</v>
      </c>
      <c r="J17" s="55">
        <f t="shared" si="5"/>
        <v>29070.891272463334</v>
      </c>
      <c r="K17" s="55">
        <f t="shared" si="5"/>
        <v>30275.181724495404</v>
      </c>
      <c r="L17" s="55">
        <f t="shared" si="5"/>
        <v>31768.341677110337</v>
      </c>
      <c r="M17" s="55">
        <f t="shared" si="5"/>
        <v>32480.733129278909</v>
      </c>
      <c r="N17" s="55">
        <f t="shared" si="5"/>
        <v>33190.844775692844</v>
      </c>
      <c r="O17" s="55">
        <f t="shared" si="5"/>
        <v>33488.93314071538</v>
      </c>
      <c r="P17" s="55">
        <f t="shared" si="5"/>
        <v>33829.581432711115</v>
      </c>
      <c r="Q17" s="55">
        <f t="shared" si="5"/>
        <v>34127.196470284929</v>
      </c>
    </row>
    <row r="18" spans="1:17" ht="12" customHeight="1" x14ac:dyDescent="0.25">
      <c r="A18" s="87" t="s">
        <v>33</v>
      </c>
      <c r="B18" s="109">
        <v>1660.9351849769566</v>
      </c>
      <c r="C18" s="109">
        <v>1662.2816944225142</v>
      </c>
      <c r="D18" s="109">
        <v>1659.6051187896724</v>
      </c>
      <c r="E18" s="109">
        <v>1662.5497657849901</v>
      </c>
      <c r="F18" s="109">
        <v>1656.4140947649055</v>
      </c>
      <c r="G18" s="109">
        <v>1649.8466238209537</v>
      </c>
      <c r="H18" s="109">
        <v>1665.9512390714845</v>
      </c>
      <c r="I18" s="109">
        <v>1672.2290546286051</v>
      </c>
      <c r="J18" s="109">
        <v>1708.2955938546784</v>
      </c>
      <c r="K18" s="109">
        <v>1745.1475878941433</v>
      </c>
      <c r="L18" s="109">
        <v>1785.4834273253621</v>
      </c>
      <c r="M18" s="109">
        <v>1815.0269765443513</v>
      </c>
      <c r="N18" s="109">
        <v>1844.2059236466403</v>
      </c>
      <c r="O18" s="109">
        <v>1865.5022932868371</v>
      </c>
      <c r="P18" s="109">
        <v>1890.7808797509001</v>
      </c>
      <c r="Q18" s="109">
        <v>1919.7404039763958</v>
      </c>
    </row>
    <row r="19" spans="1:17" ht="12" customHeight="1" x14ac:dyDescent="0.25">
      <c r="A19" s="87" t="s">
        <v>53</v>
      </c>
      <c r="B19" s="109">
        <v>7198.3479479146426</v>
      </c>
      <c r="C19" s="109">
        <v>7115.9835992875569</v>
      </c>
      <c r="D19" s="109">
        <v>7014.1864535196601</v>
      </c>
      <c r="E19" s="109">
        <v>6942.8052589283461</v>
      </c>
      <c r="F19" s="109">
        <v>6899.9884747930237</v>
      </c>
      <c r="G19" s="109">
        <v>6792.7546475526296</v>
      </c>
      <c r="H19" s="109">
        <v>6768.3092392041863</v>
      </c>
      <c r="I19" s="109">
        <v>6744.8139512164144</v>
      </c>
      <c r="J19" s="109">
        <v>6812.821765857705</v>
      </c>
      <c r="K19" s="109">
        <v>6773.3831977978616</v>
      </c>
      <c r="L19" s="109">
        <v>6769.4469703208351</v>
      </c>
      <c r="M19" s="109">
        <v>6680.9111477595325</v>
      </c>
      <c r="N19" s="109">
        <v>6751.0592381420083</v>
      </c>
      <c r="O19" s="109">
        <v>6859.6737955087156</v>
      </c>
      <c r="P19" s="109">
        <v>7001.4385675658268</v>
      </c>
      <c r="Q19" s="109">
        <v>7023.4322169819407</v>
      </c>
    </row>
    <row r="20" spans="1:17" ht="12" customHeight="1" x14ac:dyDescent="0.25">
      <c r="A20" s="87" t="s">
        <v>52</v>
      </c>
      <c r="B20" s="109">
        <v>9280.2698973089537</v>
      </c>
      <c r="C20" s="109">
        <v>9580.9543583210179</v>
      </c>
      <c r="D20" s="109">
        <v>10072.903421429086</v>
      </c>
      <c r="E20" s="109">
        <v>10819.574152625268</v>
      </c>
      <c r="F20" s="109">
        <v>11296.627866875564</v>
      </c>
      <c r="G20" s="109">
        <v>12111.285023809507</v>
      </c>
      <c r="H20" s="109">
        <v>13039.378071024923</v>
      </c>
      <c r="I20" s="109">
        <v>13900.812353157045</v>
      </c>
      <c r="J20" s="109">
        <v>14957.269013736242</v>
      </c>
      <c r="K20" s="109">
        <v>16052.136363775402</v>
      </c>
      <c r="L20" s="109">
        <v>17344.342361329647</v>
      </c>
      <c r="M20" s="109">
        <v>18071.338236397787</v>
      </c>
      <c r="N20" s="109">
        <v>18587.616807652321</v>
      </c>
      <c r="O20" s="109">
        <v>18668.748745565987</v>
      </c>
      <c r="P20" s="109">
        <v>18746.66525385631</v>
      </c>
      <c r="Q20" s="109">
        <v>18934.565836796661</v>
      </c>
    </row>
    <row r="21" spans="1:17" ht="12" customHeight="1" x14ac:dyDescent="0.25">
      <c r="A21" s="87" t="s">
        <v>51</v>
      </c>
      <c r="B21" s="109">
        <v>5165.2681365883836</v>
      </c>
      <c r="C21" s="109">
        <v>5177.314646237227</v>
      </c>
      <c r="D21" s="109">
        <v>5218.9450286364099</v>
      </c>
      <c r="E21" s="109">
        <v>5275.989072327854</v>
      </c>
      <c r="F21" s="109">
        <v>5334.4124960068748</v>
      </c>
      <c r="G21" s="109">
        <v>5351.7956676121321</v>
      </c>
      <c r="H21" s="109">
        <v>5402.3495244459627</v>
      </c>
      <c r="I21" s="109">
        <v>5459.551127249395</v>
      </c>
      <c r="J21" s="109">
        <v>5592.5048990147079</v>
      </c>
      <c r="K21" s="109">
        <v>5704.5145750279944</v>
      </c>
      <c r="L21" s="109">
        <v>5869.0689181344924</v>
      </c>
      <c r="M21" s="109">
        <v>5913.4567685772381</v>
      </c>
      <c r="N21" s="109">
        <v>6007.9628062518768</v>
      </c>
      <c r="O21" s="109">
        <v>6095.0083063538432</v>
      </c>
      <c r="P21" s="109">
        <v>6190.6967315380753</v>
      </c>
      <c r="Q21" s="109">
        <v>6249.4580125299317</v>
      </c>
    </row>
    <row r="22" spans="1:17" ht="12.95" customHeight="1" x14ac:dyDescent="0.25">
      <c r="A22" s="40" t="s">
        <v>129</v>
      </c>
      <c r="B22" s="55">
        <f>SUM(B23:B24)</f>
        <v>11632.753229437145</v>
      </c>
      <c r="C22" s="55">
        <f t="shared" ref="C22:Q22" si="6">SUM(C23:C24)</f>
        <v>12192.400006960519</v>
      </c>
      <c r="D22" s="55">
        <f t="shared" si="6"/>
        <v>12879.267415475728</v>
      </c>
      <c r="E22" s="55">
        <f t="shared" si="6"/>
        <v>13989.39812722255</v>
      </c>
      <c r="F22" s="55">
        <f t="shared" si="6"/>
        <v>15033.746464170512</v>
      </c>
      <c r="G22" s="55">
        <f t="shared" si="6"/>
        <v>15978.020370312595</v>
      </c>
      <c r="H22" s="55">
        <f t="shared" si="6"/>
        <v>17370.680914347511</v>
      </c>
      <c r="I22" s="55">
        <f t="shared" si="6"/>
        <v>18509.892028013022</v>
      </c>
      <c r="J22" s="55">
        <f t="shared" si="6"/>
        <v>19724.741584364358</v>
      </c>
      <c r="K22" s="55">
        <f t="shared" si="6"/>
        <v>20714.483334092904</v>
      </c>
      <c r="L22" s="55">
        <f t="shared" si="6"/>
        <v>21578.258984074309</v>
      </c>
      <c r="M22" s="55">
        <f t="shared" si="6"/>
        <v>21820.310935754136</v>
      </c>
      <c r="N22" s="55">
        <f t="shared" si="6"/>
        <v>22070.394631708929</v>
      </c>
      <c r="O22" s="55">
        <f t="shared" si="6"/>
        <v>22237.414372997504</v>
      </c>
      <c r="P22" s="55">
        <f t="shared" si="6"/>
        <v>22002.393749727551</v>
      </c>
      <c r="Q22" s="55">
        <f t="shared" si="6"/>
        <v>21701.787223925239</v>
      </c>
    </row>
    <row r="23" spans="1:17" ht="12" customHeight="1" x14ac:dyDescent="0.25">
      <c r="A23" s="87" t="s">
        <v>29</v>
      </c>
      <c r="B23" s="109">
        <v>8450.2318379497519</v>
      </c>
      <c r="C23" s="109">
        <v>8852.8153125333265</v>
      </c>
      <c r="D23" s="109">
        <v>9283.5183383135591</v>
      </c>
      <c r="E23" s="109">
        <v>9954.1630412511731</v>
      </c>
      <c r="F23" s="109">
        <v>10560.113639198566</v>
      </c>
      <c r="G23" s="109">
        <v>11148.801498140832</v>
      </c>
      <c r="H23" s="109">
        <v>12155.625091894144</v>
      </c>
      <c r="I23" s="109">
        <v>12909.713629501162</v>
      </c>
      <c r="J23" s="109">
        <v>13760.345531334549</v>
      </c>
      <c r="K23" s="109">
        <v>14429.789294810289</v>
      </c>
      <c r="L23" s="109">
        <v>15012.074477702581</v>
      </c>
      <c r="M23" s="109">
        <v>15081.38244396208</v>
      </c>
      <c r="N23" s="109">
        <v>15121.49872922022</v>
      </c>
      <c r="O23" s="109">
        <v>15091.172830861875</v>
      </c>
      <c r="P23" s="109">
        <v>14820.801697316276</v>
      </c>
      <c r="Q23" s="109">
        <v>14479.603100236718</v>
      </c>
    </row>
    <row r="24" spans="1:17" ht="12" customHeight="1" x14ac:dyDescent="0.25">
      <c r="A24" s="87" t="s">
        <v>28</v>
      </c>
      <c r="B24" s="109">
        <v>3182.521391487393</v>
      </c>
      <c r="C24" s="109">
        <v>3339.5846944271921</v>
      </c>
      <c r="D24" s="109">
        <v>3595.7490771621692</v>
      </c>
      <c r="E24" s="109">
        <v>4035.2350859713774</v>
      </c>
      <c r="F24" s="109">
        <v>4473.6328249719454</v>
      </c>
      <c r="G24" s="109">
        <v>4829.2188721717639</v>
      </c>
      <c r="H24" s="109">
        <v>5215.055822453367</v>
      </c>
      <c r="I24" s="109">
        <v>5600.1783985118591</v>
      </c>
      <c r="J24" s="109">
        <v>5964.3960530298073</v>
      </c>
      <c r="K24" s="109">
        <v>6284.6940392826154</v>
      </c>
      <c r="L24" s="109">
        <v>6566.1845063717292</v>
      </c>
      <c r="M24" s="109">
        <v>6738.9284917920568</v>
      </c>
      <c r="N24" s="109">
        <v>6948.8959024887099</v>
      </c>
      <c r="O24" s="109">
        <v>7146.2415421356291</v>
      </c>
      <c r="P24" s="109">
        <v>7181.5920524112762</v>
      </c>
      <c r="Q24" s="109">
        <v>7222.184123688522</v>
      </c>
    </row>
    <row r="25" spans="1:17" ht="12.95" customHeight="1" x14ac:dyDescent="0.25">
      <c r="A25" s="40" t="s">
        <v>128</v>
      </c>
      <c r="B25" s="55">
        <f>SUM(B26:B27)</f>
        <v>266478.13221183309</v>
      </c>
      <c r="C25" s="55">
        <f t="shared" ref="C25:Q25" si="7">SUM(C26:C27)</f>
        <v>267172.15415395901</v>
      </c>
      <c r="D25" s="55">
        <f t="shared" si="7"/>
        <v>267216.23790377914</v>
      </c>
      <c r="E25" s="55">
        <f t="shared" si="7"/>
        <v>266926.89478744363</v>
      </c>
      <c r="F25" s="55">
        <f t="shared" si="7"/>
        <v>266898.81692833058</v>
      </c>
      <c r="G25" s="55">
        <f t="shared" si="7"/>
        <v>264782.74001799733</v>
      </c>
      <c r="H25" s="55">
        <f t="shared" si="7"/>
        <v>265955.69869580498</v>
      </c>
      <c r="I25" s="55">
        <f t="shared" si="7"/>
        <v>265892.378820982</v>
      </c>
      <c r="J25" s="55">
        <f t="shared" si="7"/>
        <v>267050.89057641372</v>
      </c>
      <c r="K25" s="55">
        <f t="shared" si="7"/>
        <v>265070.32926769595</v>
      </c>
      <c r="L25" s="55">
        <f t="shared" si="7"/>
        <v>262593.6276553956</v>
      </c>
      <c r="M25" s="55">
        <f t="shared" si="7"/>
        <v>258451.19633648574</v>
      </c>
      <c r="N25" s="55">
        <f t="shared" si="7"/>
        <v>253567.15658197727</v>
      </c>
      <c r="O25" s="55">
        <f t="shared" si="7"/>
        <v>246578.97269998881</v>
      </c>
      <c r="P25" s="55">
        <f t="shared" si="7"/>
        <v>238641.04253094498</v>
      </c>
      <c r="Q25" s="55">
        <f t="shared" si="7"/>
        <v>229785.64436847379</v>
      </c>
    </row>
    <row r="26" spans="1:17" ht="12" customHeight="1" x14ac:dyDescent="0.25">
      <c r="A26" s="54" t="s">
        <v>50</v>
      </c>
      <c r="B26" s="53">
        <v>27176.535854366612</v>
      </c>
      <c r="C26" s="53">
        <v>27195.645448308547</v>
      </c>
      <c r="D26" s="53">
        <v>26866.327205381232</v>
      </c>
      <c r="E26" s="53">
        <v>26548.443850384479</v>
      </c>
      <c r="F26" s="53">
        <v>26245.590113704427</v>
      </c>
      <c r="G26" s="53">
        <v>25748.680788294958</v>
      </c>
      <c r="H26" s="53">
        <v>25665.156534942664</v>
      </c>
      <c r="I26" s="53">
        <v>25420.363480460979</v>
      </c>
      <c r="J26" s="53">
        <v>25181.184461962435</v>
      </c>
      <c r="K26" s="53">
        <v>24446.285497414869</v>
      </c>
      <c r="L26" s="53">
        <v>23393.081297513862</v>
      </c>
      <c r="M26" s="53">
        <v>21402.460387467341</v>
      </c>
      <c r="N26" s="53">
        <v>18485.145967210181</v>
      </c>
      <c r="O26" s="53">
        <v>15195.500819813453</v>
      </c>
      <c r="P26" s="53">
        <v>12064.257963988801</v>
      </c>
      <c r="Q26" s="53">
        <v>9087.1334774051356</v>
      </c>
    </row>
    <row r="27" spans="1:17" ht="12" customHeight="1" x14ac:dyDescent="0.25">
      <c r="A27" s="49" t="s">
        <v>26</v>
      </c>
      <c r="B27" s="48">
        <v>239301.59635746648</v>
      </c>
      <c r="C27" s="48">
        <v>239976.50870565046</v>
      </c>
      <c r="D27" s="48">
        <v>240349.9106983979</v>
      </c>
      <c r="E27" s="48">
        <v>240378.45093705915</v>
      </c>
      <c r="F27" s="48">
        <v>240653.22681462613</v>
      </c>
      <c r="G27" s="48">
        <v>239034.0592297024</v>
      </c>
      <c r="H27" s="48">
        <v>240290.5421608623</v>
      </c>
      <c r="I27" s="48">
        <v>240472.015340521</v>
      </c>
      <c r="J27" s="48">
        <v>241869.70611445128</v>
      </c>
      <c r="K27" s="48">
        <v>240624.04377028107</v>
      </c>
      <c r="L27" s="48">
        <v>239200.54635788171</v>
      </c>
      <c r="M27" s="48">
        <v>237048.73594901839</v>
      </c>
      <c r="N27" s="48">
        <v>235082.01061476709</v>
      </c>
      <c r="O27" s="48">
        <v>231383.47188017535</v>
      </c>
      <c r="P27" s="48">
        <v>226576.78456695616</v>
      </c>
      <c r="Q27" s="48">
        <v>220698.51089106867</v>
      </c>
    </row>
    <row r="28" spans="1:17" s="28" customFormat="1" ht="12" customHeight="1" x14ac:dyDescent="0.25"/>
    <row r="29" spans="1:17" ht="12.95" customHeight="1" x14ac:dyDescent="0.25">
      <c r="A29" s="111" t="s">
        <v>137</v>
      </c>
      <c r="B29" s="110"/>
      <c r="C29" s="110"/>
      <c r="D29" s="110"/>
      <c r="E29" s="110"/>
      <c r="F29" s="110"/>
      <c r="G29" s="110"/>
      <c r="H29" s="110"/>
      <c r="I29" s="110"/>
      <c r="J29" s="110"/>
      <c r="K29" s="110"/>
      <c r="L29" s="110"/>
      <c r="M29" s="110"/>
      <c r="N29" s="110"/>
      <c r="O29" s="110"/>
      <c r="P29" s="110"/>
      <c r="Q29" s="110"/>
    </row>
    <row r="30" spans="1:17" ht="12.95" customHeight="1" x14ac:dyDescent="0.25">
      <c r="A30" s="40" t="s">
        <v>130</v>
      </c>
      <c r="B30" s="55"/>
      <c r="C30" s="55"/>
      <c r="D30" s="55"/>
      <c r="E30" s="55"/>
      <c r="F30" s="55"/>
      <c r="G30" s="55"/>
      <c r="H30" s="55"/>
      <c r="I30" s="55"/>
      <c r="J30" s="55"/>
      <c r="K30" s="55"/>
      <c r="L30" s="55"/>
      <c r="M30" s="55"/>
      <c r="N30" s="55"/>
      <c r="O30" s="55"/>
      <c r="P30" s="55"/>
      <c r="Q30" s="55"/>
    </row>
    <row r="31" spans="1:17" ht="12" customHeight="1" x14ac:dyDescent="0.25">
      <c r="A31" s="87" t="s">
        <v>33</v>
      </c>
      <c r="B31" s="129">
        <v>33455659.375335917</v>
      </c>
      <c r="C31" s="129">
        <v>34068390.71916873</v>
      </c>
      <c r="D31" s="129">
        <v>34672184.061207853</v>
      </c>
      <c r="E31" s="129">
        <v>35482207.949041225</v>
      </c>
      <c r="F31" s="129">
        <v>36132690.517901376</v>
      </c>
      <c r="G31" s="129">
        <v>36825809.141478449</v>
      </c>
      <c r="H31" s="129">
        <v>38196127.56440708</v>
      </c>
      <c r="I31" s="129">
        <v>39343208.537390888</v>
      </c>
      <c r="J31" s="129">
        <v>41384578.548789389</v>
      </c>
      <c r="K31" s="129">
        <v>43562802.863240965</v>
      </c>
      <c r="L31" s="129">
        <v>45970725.604558103</v>
      </c>
      <c r="M31" s="129">
        <v>48208216.619370423</v>
      </c>
      <c r="N31" s="129">
        <v>50611212.932879031</v>
      </c>
      <c r="O31" s="129">
        <v>52997977.180390865</v>
      </c>
      <c r="P31" s="129">
        <v>54820543.340820111</v>
      </c>
      <c r="Q31" s="129">
        <v>57038738.404604308</v>
      </c>
    </row>
    <row r="32" spans="1:17" ht="12" customHeight="1" x14ac:dyDescent="0.25">
      <c r="A32" s="87" t="s">
        <v>53</v>
      </c>
      <c r="B32" s="129">
        <v>20156745.703824554</v>
      </c>
      <c r="C32" s="129">
        <v>20330736.086448837</v>
      </c>
      <c r="D32" s="129">
        <v>20520717.764877699</v>
      </c>
      <c r="E32" s="129">
        <v>20842487.199866921</v>
      </c>
      <c r="F32" s="129">
        <v>21308017.312034592</v>
      </c>
      <c r="G32" s="129">
        <v>21527283.504820749</v>
      </c>
      <c r="H32" s="129">
        <v>22106483.248370722</v>
      </c>
      <c r="I32" s="129">
        <v>22722309.860146455</v>
      </c>
      <c r="J32" s="129">
        <v>23790498.750312813</v>
      </c>
      <c r="K32" s="129">
        <v>24496727.675723419</v>
      </c>
      <c r="L32" s="129">
        <v>25432889.719201513</v>
      </c>
      <c r="M32" s="129">
        <v>26094023.524465989</v>
      </c>
      <c r="N32" s="129">
        <v>27703441.203563284</v>
      </c>
      <c r="O32" s="129">
        <v>29924605.368578728</v>
      </c>
      <c r="P32" s="129">
        <v>32241136.258065052</v>
      </c>
      <c r="Q32" s="129">
        <v>34934900.093381524</v>
      </c>
    </row>
    <row r="33" spans="1:17" ht="12" customHeight="1" x14ac:dyDescent="0.25">
      <c r="A33" s="87" t="s">
        <v>52</v>
      </c>
      <c r="B33" s="129">
        <v>4739636.6595690474</v>
      </c>
      <c r="C33" s="129">
        <v>4928751.4782991037</v>
      </c>
      <c r="D33" s="129">
        <v>5235144.6527026361</v>
      </c>
      <c r="E33" s="129">
        <v>5700657.5953156594</v>
      </c>
      <c r="F33" s="129">
        <v>6022766.6828478929</v>
      </c>
      <c r="G33" s="129">
        <v>6554332.6444363408</v>
      </c>
      <c r="H33" s="129">
        <v>7163944.3121962165</v>
      </c>
      <c r="I33" s="129">
        <v>7746712.775929057</v>
      </c>
      <c r="J33" s="129">
        <v>8469987.2256526928</v>
      </c>
      <c r="K33" s="129">
        <v>9253767.8821758367</v>
      </c>
      <c r="L33" s="129">
        <v>10212543.815948056</v>
      </c>
      <c r="M33" s="129">
        <v>10873234.484423915</v>
      </c>
      <c r="N33" s="129">
        <v>11449816.713118047</v>
      </c>
      <c r="O33" s="129">
        <v>11779670.401950616</v>
      </c>
      <c r="P33" s="129">
        <v>12206300.577667857</v>
      </c>
      <c r="Q33" s="129">
        <v>12990449.92863361</v>
      </c>
    </row>
    <row r="34" spans="1:17" ht="12" customHeight="1" x14ac:dyDescent="0.25">
      <c r="A34" s="87" t="s">
        <v>51</v>
      </c>
      <c r="B34" s="129">
        <v>9234028.7730937432</v>
      </c>
      <c r="C34" s="129">
        <v>9360159.3341344427</v>
      </c>
      <c r="D34" s="129">
        <v>9566603.9793057926</v>
      </c>
      <c r="E34" s="129">
        <v>9820349.0337804034</v>
      </c>
      <c r="F34" s="129">
        <v>10083936.133332666</v>
      </c>
      <c r="G34" s="129">
        <v>10272983.329421811</v>
      </c>
      <c r="H34" s="129">
        <v>10535883.852335135</v>
      </c>
      <c r="I34" s="129">
        <v>10828556.007239001</v>
      </c>
      <c r="J34" s="129">
        <v>11295806.46860186</v>
      </c>
      <c r="K34" s="129">
        <v>11743128.241243768</v>
      </c>
      <c r="L34" s="129">
        <v>12357296.242845258</v>
      </c>
      <c r="M34" s="129">
        <v>12741390.41348277</v>
      </c>
      <c r="N34" s="129">
        <v>13330408.842452461</v>
      </c>
      <c r="O34" s="129">
        <v>14017711.577057967</v>
      </c>
      <c r="P34" s="129">
        <v>14749186.480892114</v>
      </c>
      <c r="Q34" s="129">
        <v>15681254.444771623</v>
      </c>
    </row>
    <row r="35" spans="1:17" ht="12.95" customHeight="1" x14ac:dyDescent="0.25">
      <c r="A35" s="40" t="s">
        <v>129</v>
      </c>
      <c r="B35" s="128"/>
      <c r="C35" s="128"/>
      <c r="D35" s="128"/>
      <c r="E35" s="128"/>
      <c r="F35" s="128"/>
      <c r="G35" s="128"/>
      <c r="H35" s="128"/>
      <c r="I35" s="128"/>
      <c r="J35" s="128"/>
      <c r="K35" s="128"/>
      <c r="L35" s="128"/>
      <c r="M35" s="128"/>
      <c r="N35" s="128"/>
      <c r="O35" s="128"/>
      <c r="P35" s="128"/>
      <c r="Q35" s="128"/>
    </row>
    <row r="36" spans="1:17" ht="12" customHeight="1" x14ac:dyDescent="0.25">
      <c r="A36" s="87" t="s">
        <v>29</v>
      </c>
      <c r="B36" s="129">
        <v>24232385.301329162</v>
      </c>
      <c r="C36" s="129">
        <v>25714633.976517253</v>
      </c>
      <c r="D36" s="129">
        <v>27403187.83075453</v>
      </c>
      <c r="E36" s="129">
        <v>30017686.24877394</v>
      </c>
      <c r="F36" s="129">
        <v>32531890.129060145</v>
      </c>
      <c r="G36" s="129">
        <v>35158960.405084863</v>
      </c>
      <c r="H36" s="129">
        <v>39443115.135822952</v>
      </c>
      <c r="I36" s="129">
        <v>43088550.888339192</v>
      </c>
      <c r="J36" s="129">
        <v>47643309.494644627</v>
      </c>
      <c r="K36" s="129">
        <v>52226313.661462903</v>
      </c>
      <c r="L36" s="129">
        <v>57153778.359234929</v>
      </c>
      <c r="M36" s="129">
        <v>60614444.881262846</v>
      </c>
      <c r="N36" s="129">
        <v>66308753.01222463</v>
      </c>
      <c r="O36" s="129">
        <v>72711711.416691974</v>
      </c>
      <c r="P36" s="129">
        <v>81056102.716144249</v>
      </c>
      <c r="Q36" s="129">
        <v>94982955.429974049</v>
      </c>
    </row>
    <row r="37" spans="1:17" ht="12" customHeight="1" x14ac:dyDescent="0.25">
      <c r="A37" s="87" t="s">
        <v>28</v>
      </c>
      <c r="B37" s="129">
        <v>8530816.7157596573</v>
      </c>
      <c r="C37" s="129">
        <v>9119590.5815786365</v>
      </c>
      <c r="D37" s="129">
        <v>10071242.198973216</v>
      </c>
      <c r="E37" s="129">
        <v>11658958.513316093</v>
      </c>
      <c r="F37" s="129">
        <v>13379855.089768974</v>
      </c>
      <c r="G37" s="129">
        <v>14994272.888833953</v>
      </c>
      <c r="H37" s="129">
        <v>16727931.889170218</v>
      </c>
      <c r="I37" s="129">
        <v>18685235.718635224</v>
      </c>
      <c r="J37" s="129">
        <v>20916487.800057299</v>
      </c>
      <c r="K37" s="129">
        <v>23269674.280136108</v>
      </c>
      <c r="L37" s="129">
        <v>25794755.427070972</v>
      </c>
      <c r="M37" s="129">
        <v>28397064.950038087</v>
      </c>
      <c r="N37" s="129">
        <v>32161723.912892569</v>
      </c>
      <c r="O37" s="129">
        <v>37268026.688131683</v>
      </c>
      <c r="P37" s="129">
        <v>42726755.065769657</v>
      </c>
      <c r="Q37" s="129">
        <v>49702378.603240877</v>
      </c>
    </row>
    <row r="38" spans="1:17" ht="12.95" customHeight="1" x14ac:dyDescent="0.25">
      <c r="A38" s="40" t="s">
        <v>128</v>
      </c>
      <c r="B38" s="128"/>
      <c r="C38" s="128"/>
      <c r="D38" s="128"/>
      <c r="E38" s="128"/>
      <c r="F38" s="128"/>
      <c r="G38" s="128"/>
      <c r="H38" s="128"/>
      <c r="I38" s="128"/>
      <c r="J38" s="128"/>
      <c r="K38" s="128"/>
      <c r="L38" s="128"/>
      <c r="M38" s="128"/>
      <c r="N38" s="128"/>
      <c r="O38" s="128"/>
      <c r="P38" s="128"/>
      <c r="Q38" s="128"/>
    </row>
    <row r="39" spans="1:17" ht="12" customHeight="1" x14ac:dyDescent="0.25">
      <c r="A39" s="54" t="s">
        <v>50</v>
      </c>
      <c r="B39" s="127">
        <v>403835334.78030401</v>
      </c>
      <c r="C39" s="127">
        <v>409438358.78476059</v>
      </c>
      <c r="D39" s="127">
        <v>415779780.17058313</v>
      </c>
      <c r="E39" s="127">
        <v>422340423.9267239</v>
      </c>
      <c r="F39" s="127">
        <v>429192802.31194711</v>
      </c>
      <c r="G39" s="127">
        <v>432765194.14434153</v>
      </c>
      <c r="H39" s="127">
        <v>443496153.99810469</v>
      </c>
      <c r="I39" s="127">
        <v>451562365.20267129</v>
      </c>
      <c r="J39" s="127">
        <v>463957266.3834551</v>
      </c>
      <c r="K39" s="127">
        <v>471512861.36257249</v>
      </c>
      <c r="L39" s="127">
        <v>482078751.1775192</v>
      </c>
      <c r="M39" s="127">
        <v>487193642.99997652</v>
      </c>
      <c r="N39" s="127">
        <v>495922069.62560737</v>
      </c>
      <c r="O39" s="127">
        <v>504275290.56540954</v>
      </c>
      <c r="P39" s="127">
        <v>514044622.26422673</v>
      </c>
      <c r="Q39" s="127">
        <v>526625682.65145296</v>
      </c>
    </row>
    <row r="40" spans="1:17" ht="12" customHeight="1" x14ac:dyDescent="0.25">
      <c r="A40" s="49" t="s">
        <v>26</v>
      </c>
      <c r="B40" s="126">
        <v>22449818.356768325</v>
      </c>
      <c r="C40" s="126">
        <v>22686566.576726954</v>
      </c>
      <c r="D40" s="126">
        <v>22916736.618930873</v>
      </c>
      <c r="E40" s="126">
        <v>23136450.457672045</v>
      </c>
      <c r="F40" s="126">
        <v>23408776.079121917</v>
      </c>
      <c r="G40" s="126">
        <v>23507221.279812571</v>
      </c>
      <c r="H40" s="126">
        <v>23943288.551569883</v>
      </c>
      <c r="I40" s="126">
        <v>24297313.350504883</v>
      </c>
      <c r="J40" s="126">
        <v>24835668.769265827</v>
      </c>
      <c r="K40" s="126">
        <v>25171908.503403328</v>
      </c>
      <c r="L40" s="126">
        <v>25599089.54591912</v>
      </c>
      <c r="M40" s="126">
        <v>25865182.470131673</v>
      </c>
      <c r="N40" s="126">
        <v>26315141.012430195</v>
      </c>
      <c r="O40" s="126">
        <v>26702521.723842159</v>
      </c>
      <c r="P40" s="126">
        <v>27171795.945318654</v>
      </c>
      <c r="Q40" s="126">
        <v>27655233.109087013</v>
      </c>
    </row>
    <row r="41" spans="1:17" s="28" customFormat="1" ht="12" customHeight="1" x14ac:dyDescent="0.25"/>
    <row r="42" spans="1:17" ht="12.95" customHeight="1" x14ac:dyDescent="0.25">
      <c r="A42" s="111" t="s">
        <v>136</v>
      </c>
      <c r="B42" s="110"/>
      <c r="C42" s="110"/>
      <c r="D42" s="110"/>
      <c r="E42" s="110"/>
      <c r="F42" s="110"/>
      <c r="G42" s="110"/>
      <c r="H42" s="110"/>
      <c r="I42" s="110"/>
      <c r="J42" s="110"/>
      <c r="K42" s="110"/>
      <c r="L42" s="110"/>
      <c r="M42" s="110"/>
      <c r="N42" s="110"/>
      <c r="O42" s="110"/>
      <c r="P42" s="110"/>
      <c r="Q42" s="110"/>
    </row>
    <row r="43" spans="1:17" ht="12.95" customHeight="1" x14ac:dyDescent="0.25">
      <c r="A43" s="40" t="s">
        <v>130</v>
      </c>
      <c r="B43" s="55"/>
      <c r="C43" s="55"/>
      <c r="D43" s="55"/>
      <c r="E43" s="55"/>
      <c r="F43" s="55"/>
      <c r="G43" s="55"/>
      <c r="H43" s="55"/>
      <c r="I43" s="55"/>
      <c r="J43" s="55"/>
      <c r="K43" s="55"/>
      <c r="L43" s="55"/>
      <c r="M43" s="55"/>
      <c r="N43" s="55"/>
      <c r="O43" s="55"/>
      <c r="P43" s="55"/>
      <c r="Q43" s="55"/>
    </row>
    <row r="44" spans="1:17" ht="12" customHeight="1" x14ac:dyDescent="0.25">
      <c r="A44" s="87" t="s">
        <v>33</v>
      </c>
      <c r="B44" s="125"/>
      <c r="C44" s="125">
        <v>2919863.4944240511</v>
      </c>
      <c r="D44" s="125">
        <v>2952453.8713409905</v>
      </c>
      <c r="E44" s="125">
        <v>3200960.306662682</v>
      </c>
      <c r="F44" s="125">
        <v>3084455.8432283774</v>
      </c>
      <c r="G44" s="125">
        <v>3170903.4168839487</v>
      </c>
      <c r="H44" s="125">
        <v>3892703.3425150197</v>
      </c>
      <c r="I44" s="125">
        <v>3714868.8211227502</v>
      </c>
      <c r="J44" s="125">
        <v>4655378.0408039372</v>
      </c>
      <c r="K44" s="125">
        <v>4839284.4883863209</v>
      </c>
      <c r="L44" s="125">
        <v>5116881.9983827071</v>
      </c>
      <c r="M44" s="125">
        <v>4995211.538505069</v>
      </c>
      <c r="N44" s="125">
        <v>5210355.8066278286</v>
      </c>
      <c r="O44" s="125">
        <v>5244656.211507191</v>
      </c>
      <c r="P44" s="125">
        <v>4742429.6548532974</v>
      </c>
      <c r="Q44" s="125">
        <v>5170648.9351251889</v>
      </c>
    </row>
    <row r="45" spans="1:17" ht="12" customHeight="1" x14ac:dyDescent="0.25">
      <c r="A45" s="87" t="s">
        <v>53</v>
      </c>
      <c r="B45" s="125"/>
      <c r="C45" s="125">
        <v>1651467.8641788396</v>
      </c>
      <c r="D45" s="125">
        <v>1679278.9798358518</v>
      </c>
      <c r="E45" s="125">
        <v>1822981.1148074674</v>
      </c>
      <c r="F45" s="125">
        <v>1978751.4854244613</v>
      </c>
      <c r="G45" s="125">
        <v>1744593.3370290094</v>
      </c>
      <c r="H45" s="125">
        <v>2116729.5049467585</v>
      </c>
      <c r="I45" s="125">
        <v>2165656.6112637119</v>
      </c>
      <c r="J45" s="125">
        <v>2630417.5296502202</v>
      </c>
      <c r="K45" s="125">
        <v>2280955.3940103468</v>
      </c>
      <c r="L45" s="125">
        <v>2523486.3238266367</v>
      </c>
      <c r="M45" s="125">
        <v>2261156.6798558063</v>
      </c>
      <c r="N45" s="125">
        <v>3222240.7366853552</v>
      </c>
      <c r="O45" s="125">
        <v>3846889.8070642091</v>
      </c>
      <c r="P45" s="125">
        <v>3967998.7536651618</v>
      </c>
      <c r="Q45" s="125">
        <v>4373042.8151523182</v>
      </c>
    </row>
    <row r="46" spans="1:17" ht="12" customHeight="1" x14ac:dyDescent="0.25">
      <c r="A46" s="87" t="s">
        <v>52</v>
      </c>
      <c r="B46" s="125"/>
      <c r="C46" s="125">
        <v>492591.59255621629</v>
      </c>
      <c r="D46" s="125">
        <v>618974.25144447805</v>
      </c>
      <c r="E46" s="125">
        <v>787471.45196519932</v>
      </c>
      <c r="F46" s="125">
        <v>653726.35216497246</v>
      </c>
      <c r="G46" s="125">
        <v>873131.74416017008</v>
      </c>
      <c r="H46" s="125">
        <v>961424.42380875058</v>
      </c>
      <c r="I46" s="125">
        <v>945135.60246317624</v>
      </c>
      <c r="J46" s="125">
        <v>1096512.6026158901</v>
      </c>
      <c r="K46" s="125">
        <v>1168215.9540021585</v>
      </c>
      <c r="L46" s="125">
        <v>1354744.290175607</v>
      </c>
      <c r="M46" s="125">
        <v>1068538.075571347</v>
      </c>
      <c r="N46" s="125">
        <v>996665.05800248764</v>
      </c>
      <c r="O46" s="125">
        <v>762539.00302017457</v>
      </c>
      <c r="P46" s="125">
        <v>919221.76827345439</v>
      </c>
      <c r="Q46" s="125">
        <v>1403123.6024102322</v>
      </c>
    </row>
    <row r="47" spans="1:17" ht="12" customHeight="1" x14ac:dyDescent="0.25">
      <c r="A47" s="87" t="s">
        <v>51</v>
      </c>
      <c r="B47" s="125"/>
      <c r="C47" s="125">
        <v>794811.08945747046</v>
      </c>
      <c r="D47" s="125">
        <v>881811.97887228872</v>
      </c>
      <c r="E47" s="125">
        <v>935866.06151255826</v>
      </c>
      <c r="F47" s="125">
        <v>952529.31666059245</v>
      </c>
      <c r="G47" s="125">
        <v>884878.83536855632</v>
      </c>
      <c r="H47" s="125">
        <v>965690.47858552949</v>
      </c>
      <c r="I47" s="125">
        <v>1002490.0101327969</v>
      </c>
      <c r="J47" s="125">
        <v>1184166.4951440755</v>
      </c>
      <c r="K47" s="125">
        <v>1171406.966760939</v>
      </c>
      <c r="L47" s="125">
        <v>1345494.0476617084</v>
      </c>
      <c r="M47" s="125">
        <v>1122733.4771583364</v>
      </c>
      <c r="N47" s="125">
        <v>1335044.1285557186</v>
      </c>
      <c r="O47" s="125">
        <v>1440788.6911873927</v>
      </c>
      <c r="P47" s="125">
        <v>1526285.9932916225</v>
      </c>
      <c r="Q47" s="125">
        <v>1813879.9427517981</v>
      </c>
    </row>
    <row r="48" spans="1:17" ht="12.95" customHeight="1" x14ac:dyDescent="0.25">
      <c r="A48" s="40" t="s">
        <v>129</v>
      </c>
      <c r="B48" s="124"/>
      <c r="C48" s="124"/>
      <c r="D48" s="124"/>
      <c r="E48" s="124"/>
      <c r="F48" s="124"/>
      <c r="G48" s="124"/>
      <c r="H48" s="124"/>
      <c r="I48" s="124"/>
      <c r="J48" s="124"/>
      <c r="K48" s="124"/>
      <c r="L48" s="124"/>
      <c r="M48" s="124"/>
      <c r="N48" s="124"/>
      <c r="O48" s="124"/>
      <c r="P48" s="124"/>
      <c r="Q48" s="124"/>
    </row>
    <row r="49" spans="1:17" ht="12" customHeight="1" x14ac:dyDescent="0.25">
      <c r="A49" s="87" t="s">
        <v>29</v>
      </c>
      <c r="B49" s="125"/>
      <c r="C49" s="125">
        <v>5044832.6084600585</v>
      </c>
      <c r="D49" s="125">
        <v>5429266.984172822</v>
      </c>
      <c r="E49" s="125">
        <v>6542247.2044517556</v>
      </c>
      <c r="F49" s="125">
        <v>6638340.106040162</v>
      </c>
      <c r="G49" s="125">
        <v>6957413.3130663615</v>
      </c>
      <c r="H49" s="125">
        <v>8831014.9196318164</v>
      </c>
      <c r="I49" s="125">
        <v>8690268.3609762993</v>
      </c>
      <c r="J49" s="125">
        <v>9984025.5904782582</v>
      </c>
      <c r="K49" s="125">
        <v>11125251.371270027</v>
      </c>
      <c r="L49" s="125">
        <v>11565804.80381221</v>
      </c>
      <c r="M49" s="125">
        <v>10418079.835094264</v>
      </c>
      <c r="N49" s="125">
        <v>14525323.050593592</v>
      </c>
      <c r="O49" s="125">
        <v>15093226.765443647</v>
      </c>
      <c r="P49" s="125">
        <v>18328416.889930543</v>
      </c>
      <c r="Q49" s="125">
        <v>25052104.08509982</v>
      </c>
    </row>
    <row r="50" spans="1:17" ht="12" customHeight="1" x14ac:dyDescent="0.25">
      <c r="A50" s="87" t="s">
        <v>28</v>
      </c>
      <c r="B50" s="125"/>
      <c r="C50" s="125">
        <v>2102110.0439329655</v>
      </c>
      <c r="D50" s="125">
        <v>2555787.9661954022</v>
      </c>
      <c r="E50" s="125">
        <v>3288100.8440717538</v>
      </c>
      <c r="F50" s="125">
        <v>3523304.1779654901</v>
      </c>
      <c r="G50" s="125">
        <v>3524969.8566683419</v>
      </c>
      <c r="H50" s="125">
        <v>3835769.0442692265</v>
      </c>
      <c r="I50" s="125">
        <v>4513091.7956604129</v>
      </c>
      <c r="J50" s="125">
        <v>5519352.9254938262</v>
      </c>
      <c r="K50" s="125">
        <v>5876490.6580443038</v>
      </c>
      <c r="L50" s="125">
        <v>6050051.0036032014</v>
      </c>
      <c r="M50" s="125">
        <v>6438078.5672363453</v>
      </c>
      <c r="N50" s="125">
        <v>8277750.7585148849</v>
      </c>
      <c r="O50" s="125">
        <v>10625655.700732948</v>
      </c>
      <c r="P50" s="125">
        <v>11335219.03568228</v>
      </c>
      <c r="Q50" s="125">
        <v>13025674.541074419</v>
      </c>
    </row>
    <row r="51" spans="1:17" ht="12.95" customHeight="1" x14ac:dyDescent="0.25">
      <c r="A51" s="40" t="s">
        <v>128</v>
      </c>
      <c r="B51" s="124"/>
      <c r="C51" s="124"/>
      <c r="D51" s="124"/>
      <c r="E51" s="124"/>
      <c r="F51" s="124"/>
      <c r="G51" s="124"/>
      <c r="H51" s="124"/>
      <c r="I51" s="124"/>
      <c r="J51" s="124"/>
      <c r="K51" s="124"/>
      <c r="L51" s="124"/>
      <c r="M51" s="124"/>
      <c r="N51" s="124"/>
      <c r="O51" s="124"/>
      <c r="P51" s="124"/>
      <c r="Q51" s="124"/>
    </row>
    <row r="52" spans="1:17" ht="12" customHeight="1" x14ac:dyDescent="0.25">
      <c r="A52" s="54" t="s">
        <v>50</v>
      </c>
      <c r="B52" s="123"/>
      <c r="C52" s="123">
        <v>236366072.45034456</v>
      </c>
      <c r="D52" s="123">
        <v>237104469.83171052</v>
      </c>
      <c r="E52" s="123">
        <v>237323692.20202875</v>
      </c>
      <c r="F52" s="123">
        <v>237615426.83111119</v>
      </c>
      <c r="G52" s="123">
        <v>234335440.2782824</v>
      </c>
      <c r="H52" s="123">
        <v>241494008.29965115</v>
      </c>
      <c r="I52" s="123">
        <v>238829259.65045458</v>
      </c>
      <c r="J52" s="123">
        <v>243157949.62667179</v>
      </c>
      <c r="K52" s="123">
        <v>238318643.42500538</v>
      </c>
      <c r="L52" s="123">
        <v>241328938.26083469</v>
      </c>
      <c r="M52" s="123">
        <v>235877940.2683453</v>
      </c>
      <c r="N52" s="123">
        <v>239491475.07151884</v>
      </c>
      <c r="O52" s="123">
        <v>239116269.38569015</v>
      </c>
      <c r="P52" s="123">
        <v>240532380.14470518</v>
      </c>
      <c r="Q52" s="123">
        <v>243344108.83311421</v>
      </c>
    </row>
    <row r="53" spans="1:17" ht="12" customHeight="1" x14ac:dyDescent="0.25">
      <c r="A53" s="49" t="s">
        <v>26</v>
      </c>
      <c r="B53" s="122"/>
      <c r="C53" s="122">
        <v>2382548.4766951497</v>
      </c>
      <c r="D53" s="122">
        <v>2397428.3015077976</v>
      </c>
      <c r="E53" s="122">
        <v>2408644.6806380982</v>
      </c>
      <c r="F53" s="122">
        <v>2483145.7717657639</v>
      </c>
      <c r="G53" s="122">
        <v>2331373.5525097051</v>
      </c>
      <c r="H53" s="122">
        <v>2691324.9070945536</v>
      </c>
      <c r="I53" s="122">
        <v>2631835.0106256157</v>
      </c>
      <c r="J53" s="122">
        <v>2838943.7325684661</v>
      </c>
      <c r="K53" s="122">
        <v>2659833.9310830906</v>
      </c>
      <c r="L53" s="122">
        <v>2774011.1814308506</v>
      </c>
      <c r="M53" s="122">
        <v>2648641.4009076981</v>
      </c>
      <c r="N53" s="122">
        <v>2847386.8438063231</v>
      </c>
      <c r="O53" s="122">
        <v>2796025.3920500674</v>
      </c>
      <c r="P53" s="122">
        <v>2952419.9932422535</v>
      </c>
      <c r="Q53" s="122">
        <v>2814810.7162780673</v>
      </c>
    </row>
    <row r="54" spans="1:17" s="28" customFormat="1" ht="12" customHeight="1" x14ac:dyDescent="0.25"/>
    <row r="55" spans="1:17" ht="12.95" customHeight="1" x14ac:dyDescent="0.25">
      <c r="A55" s="111" t="s">
        <v>135</v>
      </c>
      <c r="B55" s="110"/>
      <c r="C55" s="110"/>
      <c r="D55" s="110"/>
      <c r="E55" s="110"/>
      <c r="F55" s="110"/>
      <c r="G55" s="110"/>
      <c r="H55" s="110"/>
      <c r="I55" s="110"/>
      <c r="J55" s="110"/>
      <c r="K55" s="110"/>
      <c r="L55" s="110"/>
      <c r="M55" s="110"/>
      <c r="N55" s="110"/>
      <c r="O55" s="110"/>
      <c r="P55" s="110"/>
      <c r="Q55" s="110"/>
    </row>
    <row r="56" spans="1:17" ht="12.95" customHeight="1" x14ac:dyDescent="0.25">
      <c r="A56" s="40" t="s">
        <v>130</v>
      </c>
      <c r="B56" s="55"/>
      <c r="C56" s="55"/>
      <c r="D56" s="55"/>
      <c r="E56" s="55"/>
      <c r="F56" s="55"/>
      <c r="G56" s="55"/>
      <c r="H56" s="55"/>
      <c r="I56" s="55"/>
      <c r="J56" s="55"/>
      <c r="K56" s="55"/>
      <c r="L56" s="55"/>
      <c r="M56" s="55"/>
      <c r="N56" s="55"/>
      <c r="O56" s="55"/>
      <c r="P56" s="55"/>
      <c r="Q56" s="55"/>
    </row>
    <row r="57" spans="1:17" ht="12" customHeight="1" x14ac:dyDescent="0.25">
      <c r="A57" s="87" t="s">
        <v>33</v>
      </c>
      <c r="B57" s="125"/>
      <c r="C57" s="125">
        <f t="shared" ref="C57:P57" si="8">B31+C44-C31</f>
        <v>2307132.1505912393</v>
      </c>
      <c r="D57" s="125">
        <f t="shared" si="8"/>
        <v>2348660.5293018669</v>
      </c>
      <c r="E57" s="125">
        <f t="shared" si="8"/>
        <v>2390936.418829307</v>
      </c>
      <c r="F57" s="125">
        <f t="shared" si="8"/>
        <v>2433973.2743682265</v>
      </c>
      <c r="G57" s="125">
        <f t="shared" si="8"/>
        <v>2477784.7933068722</v>
      </c>
      <c r="H57" s="125">
        <f t="shared" si="8"/>
        <v>2522384.9195863903</v>
      </c>
      <c r="I57" s="125">
        <f t="shared" si="8"/>
        <v>2567787.8481389433</v>
      </c>
      <c r="J57" s="125">
        <f t="shared" si="8"/>
        <v>2614008.0294054374</v>
      </c>
      <c r="K57" s="125">
        <f t="shared" si="8"/>
        <v>2661060.1739347428</v>
      </c>
      <c r="L57" s="125">
        <f t="shared" si="8"/>
        <v>2708959.2570655718</v>
      </c>
      <c r="M57" s="125">
        <f t="shared" si="8"/>
        <v>2757720.5236927494</v>
      </c>
      <c r="N57" s="125">
        <f t="shared" si="8"/>
        <v>2807359.4931192249</v>
      </c>
      <c r="O57" s="125">
        <f t="shared" si="8"/>
        <v>2857891.9639953598</v>
      </c>
      <c r="P57" s="125">
        <f t="shared" si="8"/>
        <v>2919863.4944240525</v>
      </c>
      <c r="Q57" s="125">
        <f t="shared" ref="Q57" si="9">P31+Q44-Q31</f>
        <v>2952453.8713409901</v>
      </c>
    </row>
    <row r="58" spans="1:17" ht="12" customHeight="1" x14ac:dyDescent="0.25">
      <c r="A58" s="87" t="s">
        <v>53</v>
      </c>
      <c r="B58" s="125"/>
      <c r="C58" s="125">
        <f t="shared" ref="C58:P58" si="10">B32+C45-C32</f>
        <v>1477477.4815545566</v>
      </c>
      <c r="D58" s="125">
        <f t="shared" si="10"/>
        <v>1489297.3014069907</v>
      </c>
      <c r="E58" s="125">
        <f t="shared" si="10"/>
        <v>1501211.6798182465</v>
      </c>
      <c r="F58" s="125">
        <f t="shared" si="10"/>
        <v>1513221.3732567914</v>
      </c>
      <c r="G58" s="125">
        <f t="shared" si="10"/>
        <v>1525327.1442428529</v>
      </c>
      <c r="H58" s="125">
        <f t="shared" si="10"/>
        <v>1537529.7613967843</v>
      </c>
      <c r="I58" s="125">
        <f t="shared" si="10"/>
        <v>1549829.9994879775</v>
      </c>
      <c r="J58" s="125">
        <f t="shared" si="10"/>
        <v>1562228.6394838616</v>
      </c>
      <c r="K58" s="125">
        <f t="shared" si="10"/>
        <v>1574726.4685997404</v>
      </c>
      <c r="L58" s="125">
        <f t="shared" si="10"/>
        <v>1587324.2803485431</v>
      </c>
      <c r="M58" s="125">
        <f t="shared" si="10"/>
        <v>1600022.8745913282</v>
      </c>
      <c r="N58" s="125">
        <f t="shared" si="10"/>
        <v>1612823.0575880595</v>
      </c>
      <c r="O58" s="125">
        <f t="shared" si="10"/>
        <v>1625725.642048765</v>
      </c>
      <c r="P58" s="125">
        <f t="shared" si="10"/>
        <v>1651467.8641788363</v>
      </c>
      <c r="Q58" s="125">
        <f t="shared" ref="Q58" si="11">P32+Q45-Q32</f>
        <v>1679278.9798358455</v>
      </c>
    </row>
    <row r="59" spans="1:17" ht="12" customHeight="1" x14ac:dyDescent="0.25">
      <c r="A59" s="87" t="s">
        <v>52</v>
      </c>
      <c r="B59" s="125"/>
      <c r="C59" s="125">
        <f t="shared" ref="C59:P59" si="12">B33+C46-C33</f>
        <v>303476.77382615954</v>
      </c>
      <c r="D59" s="125">
        <f t="shared" si="12"/>
        <v>312581.07704094518</v>
      </c>
      <c r="E59" s="125">
        <f t="shared" si="12"/>
        <v>321958.50935217552</v>
      </c>
      <c r="F59" s="125">
        <f t="shared" si="12"/>
        <v>331617.26463273913</v>
      </c>
      <c r="G59" s="125">
        <f t="shared" si="12"/>
        <v>341565.78257172182</v>
      </c>
      <c r="H59" s="125">
        <f t="shared" si="12"/>
        <v>351812.75604887493</v>
      </c>
      <c r="I59" s="125">
        <f t="shared" si="12"/>
        <v>362367.13873033598</v>
      </c>
      <c r="J59" s="125">
        <f t="shared" si="12"/>
        <v>373238.15289225429</v>
      </c>
      <c r="K59" s="125">
        <f t="shared" si="12"/>
        <v>384435.29747901484</v>
      </c>
      <c r="L59" s="125">
        <f t="shared" si="12"/>
        <v>395968.35640338808</v>
      </c>
      <c r="M59" s="125">
        <f t="shared" si="12"/>
        <v>407847.40709548816</v>
      </c>
      <c r="N59" s="125">
        <f t="shared" si="12"/>
        <v>420082.82930835523</v>
      </c>
      <c r="O59" s="125">
        <f t="shared" si="12"/>
        <v>432685.31418760493</v>
      </c>
      <c r="P59" s="125">
        <f t="shared" si="12"/>
        <v>492591.59255621396</v>
      </c>
      <c r="Q59" s="125">
        <f t="shared" ref="Q59" si="13">P33+Q46-Q33</f>
        <v>618974.25144447945</v>
      </c>
    </row>
    <row r="60" spans="1:17" ht="12" customHeight="1" x14ac:dyDescent="0.25">
      <c r="A60" s="87" t="s">
        <v>51</v>
      </c>
      <c r="B60" s="125"/>
      <c r="C60" s="125">
        <f t="shared" ref="C60:P60" si="14">B34+C47-C34</f>
        <v>668680.52841677144</v>
      </c>
      <c r="D60" s="125">
        <f t="shared" si="14"/>
        <v>675367.33370093815</v>
      </c>
      <c r="E60" s="125">
        <f t="shared" si="14"/>
        <v>682121.00703794695</v>
      </c>
      <c r="F60" s="125">
        <f t="shared" si="14"/>
        <v>688942.21710832976</v>
      </c>
      <c r="G60" s="125">
        <f t="shared" si="14"/>
        <v>695831.63927941211</v>
      </c>
      <c r="H60" s="125">
        <f t="shared" si="14"/>
        <v>702789.95567220636</v>
      </c>
      <c r="I60" s="125">
        <f t="shared" si="14"/>
        <v>709817.85522893071</v>
      </c>
      <c r="J60" s="125">
        <f t="shared" si="14"/>
        <v>716916.03378121555</v>
      </c>
      <c r="K60" s="125">
        <f t="shared" si="14"/>
        <v>724085.19411903061</v>
      </c>
      <c r="L60" s="125">
        <f t="shared" si="14"/>
        <v>731326.04606021941</v>
      </c>
      <c r="M60" s="125">
        <f t="shared" si="14"/>
        <v>738639.30652082339</v>
      </c>
      <c r="N60" s="125">
        <f t="shared" si="14"/>
        <v>746025.69958602823</v>
      </c>
      <c r="O60" s="125">
        <f t="shared" si="14"/>
        <v>753485.95658188686</v>
      </c>
      <c r="P60" s="125">
        <f t="shared" si="14"/>
        <v>794811.08945747465</v>
      </c>
      <c r="Q60" s="125">
        <f t="shared" ref="Q60" si="15">P34+Q47-Q34</f>
        <v>881811.97887228988</v>
      </c>
    </row>
    <row r="61" spans="1:17" ht="12.95" customHeight="1" x14ac:dyDescent="0.25">
      <c r="A61" s="40" t="s">
        <v>129</v>
      </c>
      <c r="B61" s="124"/>
      <c r="C61" s="124"/>
      <c r="D61" s="124"/>
      <c r="E61" s="124"/>
      <c r="F61" s="124"/>
      <c r="G61" s="124"/>
      <c r="H61" s="124"/>
      <c r="I61" s="124"/>
      <c r="J61" s="124"/>
      <c r="K61" s="124"/>
      <c r="L61" s="124"/>
      <c r="M61" s="124"/>
      <c r="N61" s="124"/>
      <c r="O61" s="124"/>
      <c r="P61" s="124"/>
      <c r="Q61" s="124"/>
    </row>
    <row r="62" spans="1:17" ht="12" customHeight="1" x14ac:dyDescent="0.25">
      <c r="A62" s="87" t="s">
        <v>29</v>
      </c>
      <c r="B62" s="125"/>
      <c r="C62" s="125">
        <f t="shared" ref="C62:P62" si="16">B36+C49-C36</f>
        <v>3562583.9332719669</v>
      </c>
      <c r="D62" s="125">
        <f t="shared" si="16"/>
        <v>3740713.129935544</v>
      </c>
      <c r="E62" s="125">
        <f t="shared" si="16"/>
        <v>3927748.7864323482</v>
      </c>
      <c r="F62" s="125">
        <f t="shared" si="16"/>
        <v>4124136.2257539593</v>
      </c>
      <c r="G62" s="125">
        <f t="shared" si="16"/>
        <v>4330343.0370416418</v>
      </c>
      <c r="H62" s="125">
        <f t="shared" si="16"/>
        <v>4546860.188893728</v>
      </c>
      <c r="I62" s="125">
        <f t="shared" si="16"/>
        <v>5044832.6084600613</v>
      </c>
      <c r="J62" s="125">
        <f t="shared" si="16"/>
        <v>5429266.984172821</v>
      </c>
      <c r="K62" s="125">
        <f t="shared" si="16"/>
        <v>6542247.2044517547</v>
      </c>
      <c r="L62" s="125">
        <f t="shared" si="16"/>
        <v>6638340.1060401797</v>
      </c>
      <c r="M62" s="125">
        <f t="shared" si="16"/>
        <v>6957413.313066341</v>
      </c>
      <c r="N62" s="125">
        <f t="shared" si="16"/>
        <v>8831014.919631809</v>
      </c>
      <c r="O62" s="125">
        <f t="shared" si="16"/>
        <v>8690268.3609763086</v>
      </c>
      <c r="P62" s="125">
        <f t="shared" si="16"/>
        <v>9984025.5904782712</v>
      </c>
      <c r="Q62" s="125">
        <f t="shared" ref="Q62" si="17">P36+Q49-Q36</f>
        <v>11125251.371270016</v>
      </c>
    </row>
    <row r="63" spans="1:17" ht="12" customHeight="1" x14ac:dyDescent="0.25">
      <c r="A63" s="87" t="s">
        <v>28</v>
      </c>
      <c r="B63" s="125"/>
      <c r="C63" s="125">
        <f t="shared" ref="C63:P63" si="18">B37+C50-C37</f>
        <v>1513336.1781139858</v>
      </c>
      <c r="D63" s="125">
        <f t="shared" si="18"/>
        <v>1604136.3488008231</v>
      </c>
      <c r="E63" s="125">
        <f t="shared" si="18"/>
        <v>1700384.5297288764</v>
      </c>
      <c r="F63" s="125">
        <f t="shared" si="18"/>
        <v>1802407.601512609</v>
      </c>
      <c r="G63" s="125">
        <f t="shared" si="18"/>
        <v>1910552.0576033611</v>
      </c>
      <c r="H63" s="125">
        <f t="shared" si="18"/>
        <v>2102110.0439329632</v>
      </c>
      <c r="I63" s="125">
        <f t="shared" si="18"/>
        <v>2555787.9661954083</v>
      </c>
      <c r="J63" s="125">
        <f t="shared" si="18"/>
        <v>3288100.8440717496</v>
      </c>
      <c r="K63" s="125">
        <f t="shared" si="18"/>
        <v>3523304.1779654957</v>
      </c>
      <c r="L63" s="125">
        <f t="shared" si="18"/>
        <v>3524969.8566683382</v>
      </c>
      <c r="M63" s="125">
        <f t="shared" si="18"/>
        <v>3835769.0442692302</v>
      </c>
      <c r="N63" s="125">
        <f t="shared" si="18"/>
        <v>4513091.7956604026</v>
      </c>
      <c r="O63" s="125">
        <f t="shared" si="18"/>
        <v>5519352.9254938364</v>
      </c>
      <c r="P63" s="125">
        <f t="shared" si="18"/>
        <v>5876490.6580443084</v>
      </c>
      <c r="Q63" s="125">
        <f t="shared" ref="Q63" si="19">P37+Q50-Q37</f>
        <v>6050051.0036031976</v>
      </c>
    </row>
    <row r="64" spans="1:17" ht="12.95" customHeight="1" x14ac:dyDescent="0.25">
      <c r="A64" s="40" t="s">
        <v>128</v>
      </c>
      <c r="B64" s="124"/>
      <c r="C64" s="124"/>
      <c r="D64" s="124"/>
      <c r="E64" s="124"/>
      <c r="F64" s="124"/>
      <c r="G64" s="124"/>
      <c r="H64" s="124"/>
      <c r="I64" s="124"/>
      <c r="J64" s="124"/>
      <c r="K64" s="124"/>
      <c r="L64" s="124"/>
      <c r="M64" s="124"/>
      <c r="N64" s="124"/>
      <c r="O64" s="124"/>
      <c r="P64" s="124"/>
      <c r="Q64" s="124"/>
    </row>
    <row r="65" spans="1:17" ht="12" customHeight="1" x14ac:dyDescent="0.25">
      <c r="A65" s="54" t="s">
        <v>50</v>
      </c>
      <c r="B65" s="123"/>
      <c r="C65" s="123">
        <f t="shared" ref="C65:P65" si="20">B39+C52-C39</f>
        <v>230763048.44588792</v>
      </c>
      <c r="D65" s="123">
        <f t="shared" si="20"/>
        <v>230763048.44588792</v>
      </c>
      <c r="E65" s="123">
        <f t="shared" si="20"/>
        <v>230763048.44588798</v>
      </c>
      <c r="F65" s="123">
        <f t="shared" si="20"/>
        <v>230763048.44588804</v>
      </c>
      <c r="G65" s="123">
        <f t="shared" si="20"/>
        <v>230763048.44588798</v>
      </c>
      <c r="H65" s="123">
        <f t="shared" si="20"/>
        <v>230763048.44588792</v>
      </c>
      <c r="I65" s="123">
        <f t="shared" si="20"/>
        <v>230763048.44588804</v>
      </c>
      <c r="J65" s="123">
        <f t="shared" si="20"/>
        <v>230763048.44588798</v>
      </c>
      <c r="K65" s="123">
        <f t="shared" si="20"/>
        <v>230763048.44588798</v>
      </c>
      <c r="L65" s="123">
        <f t="shared" si="20"/>
        <v>230763048.44588792</v>
      </c>
      <c r="M65" s="123">
        <f t="shared" si="20"/>
        <v>230763048.44588792</v>
      </c>
      <c r="N65" s="123">
        <f t="shared" si="20"/>
        <v>230763048.44588792</v>
      </c>
      <c r="O65" s="123">
        <f t="shared" si="20"/>
        <v>230763048.44588792</v>
      </c>
      <c r="P65" s="123">
        <f t="shared" si="20"/>
        <v>230763048.44588798</v>
      </c>
      <c r="Q65" s="123">
        <f t="shared" ref="Q65" si="21">P39+Q52-Q39</f>
        <v>230763048.44588798</v>
      </c>
    </row>
    <row r="66" spans="1:17" ht="12" customHeight="1" x14ac:dyDescent="0.25">
      <c r="A66" s="49" t="s">
        <v>26</v>
      </c>
      <c r="B66" s="122"/>
      <c r="C66" s="122">
        <f t="shared" ref="C66:P66" si="22">B40+C53-C40</f>
        <v>2145800.2567365207</v>
      </c>
      <c r="D66" s="122">
        <f t="shared" si="22"/>
        <v>2167258.259303879</v>
      </c>
      <c r="E66" s="122">
        <f t="shared" si="22"/>
        <v>2188930.8418969251</v>
      </c>
      <c r="F66" s="122">
        <f t="shared" si="22"/>
        <v>2210820.150315892</v>
      </c>
      <c r="G66" s="122">
        <f t="shared" si="22"/>
        <v>2232928.3518190533</v>
      </c>
      <c r="H66" s="122">
        <f t="shared" si="22"/>
        <v>2255257.635337241</v>
      </c>
      <c r="I66" s="122">
        <f t="shared" si="22"/>
        <v>2277810.2116906159</v>
      </c>
      <c r="J66" s="122">
        <f t="shared" si="22"/>
        <v>2300588.313807521</v>
      </c>
      <c r="K66" s="122">
        <f t="shared" si="22"/>
        <v>2323594.196945589</v>
      </c>
      <c r="L66" s="122">
        <f t="shared" si="22"/>
        <v>2346830.1389150582</v>
      </c>
      <c r="M66" s="122">
        <f t="shared" si="22"/>
        <v>2382548.4766951464</v>
      </c>
      <c r="N66" s="122">
        <f t="shared" si="22"/>
        <v>2397428.3015078008</v>
      </c>
      <c r="O66" s="122">
        <f t="shared" si="22"/>
        <v>2408644.6806381047</v>
      </c>
      <c r="P66" s="122">
        <f t="shared" si="22"/>
        <v>2483145.7717657574</v>
      </c>
      <c r="Q66" s="122">
        <f t="shared" ref="Q66" si="23">P40+Q53-Q40</f>
        <v>2331373.5525097102</v>
      </c>
    </row>
    <row r="67" spans="1:17" s="28" customFormat="1" ht="12" customHeight="1" x14ac:dyDescent="0.25"/>
    <row r="68" spans="1:17" ht="12.95" customHeight="1" x14ac:dyDescent="0.25">
      <c r="A68" s="111" t="s">
        <v>134</v>
      </c>
      <c r="B68" s="121"/>
      <c r="C68" s="121"/>
      <c r="D68" s="121"/>
      <c r="E68" s="121"/>
      <c r="F68" s="121"/>
      <c r="G68" s="121"/>
      <c r="H68" s="121"/>
      <c r="I68" s="121"/>
      <c r="J68" s="121"/>
      <c r="K68" s="121"/>
      <c r="L68" s="121"/>
      <c r="M68" s="121"/>
      <c r="N68" s="121"/>
      <c r="O68" s="121"/>
      <c r="P68" s="121"/>
      <c r="Q68" s="121"/>
    </row>
    <row r="69" spans="1:17" ht="12.95" customHeight="1" x14ac:dyDescent="0.25">
      <c r="A69" s="40" t="s">
        <v>130</v>
      </c>
      <c r="B69" s="119"/>
      <c r="C69" s="119"/>
      <c r="D69" s="119"/>
      <c r="E69" s="119"/>
      <c r="F69" s="119"/>
      <c r="G69" s="119"/>
      <c r="H69" s="119"/>
      <c r="I69" s="119"/>
      <c r="J69" s="119"/>
      <c r="K69" s="119"/>
      <c r="L69" s="119"/>
      <c r="M69" s="119"/>
      <c r="N69" s="119"/>
      <c r="O69" s="119"/>
      <c r="P69" s="119"/>
      <c r="Q69" s="119"/>
    </row>
    <row r="70" spans="1:17" ht="12" customHeight="1" x14ac:dyDescent="0.25">
      <c r="A70" s="87" t="s">
        <v>33</v>
      </c>
      <c r="B70" s="120">
        <v>8759.9999999999982</v>
      </c>
      <c r="C70" s="120">
        <v>8759.9999999999982</v>
      </c>
      <c r="D70" s="120">
        <v>8759.9999999999964</v>
      </c>
      <c r="E70" s="120">
        <v>8759.9999999999982</v>
      </c>
      <c r="F70" s="120">
        <v>8759.9999999999909</v>
      </c>
      <c r="G70" s="120">
        <v>8759.9999999999964</v>
      </c>
      <c r="H70" s="120">
        <v>8759.9999999999982</v>
      </c>
      <c r="I70" s="120">
        <v>8759.9999999999964</v>
      </c>
      <c r="J70" s="120">
        <v>8759.9999999999927</v>
      </c>
      <c r="K70" s="120">
        <v>8759.9999999999927</v>
      </c>
      <c r="L70" s="120">
        <v>8759.9999999999945</v>
      </c>
      <c r="M70" s="120">
        <v>8759.9999999999945</v>
      </c>
      <c r="N70" s="120">
        <v>8759.9999999999964</v>
      </c>
      <c r="O70" s="120">
        <v>8759.9999999999945</v>
      </c>
      <c r="P70" s="120">
        <v>8759.9999999999964</v>
      </c>
      <c r="Q70" s="120">
        <v>8759.9999999999964</v>
      </c>
    </row>
    <row r="71" spans="1:17" ht="12" customHeight="1" x14ac:dyDescent="0.25">
      <c r="A71" s="87" t="s">
        <v>53</v>
      </c>
      <c r="B71" s="120">
        <v>762.3579833231081</v>
      </c>
      <c r="C71" s="120">
        <v>749.93464431884843</v>
      </c>
      <c r="D71" s="120">
        <v>755.32345149951516</v>
      </c>
      <c r="E71" s="120">
        <v>765.00193042176204</v>
      </c>
      <c r="F71" s="120">
        <v>774.52517971360442</v>
      </c>
      <c r="G71" s="120">
        <v>791.17397360871223</v>
      </c>
      <c r="H71" s="120">
        <v>800.51375939253296</v>
      </c>
      <c r="I71" s="120">
        <v>800.74289609690459</v>
      </c>
      <c r="J71" s="120">
        <v>806.18861464706742</v>
      </c>
      <c r="K71" s="120">
        <v>810.71917343434973</v>
      </c>
      <c r="L71" s="120">
        <v>816.41615263205733</v>
      </c>
      <c r="M71" s="120">
        <v>819.78061695152917</v>
      </c>
      <c r="N71" s="120">
        <v>831.80095072685106</v>
      </c>
      <c r="O71" s="120">
        <v>834.30833906900727</v>
      </c>
      <c r="P71" s="120">
        <v>842.28518452660626</v>
      </c>
      <c r="Q71" s="120">
        <v>856.03072044007047</v>
      </c>
    </row>
    <row r="72" spans="1:17" ht="12" customHeight="1" x14ac:dyDescent="0.25">
      <c r="A72" s="87" t="s">
        <v>52</v>
      </c>
      <c r="B72" s="120">
        <v>219.41974230570577</v>
      </c>
      <c r="C72" s="120">
        <v>224.22131130552401</v>
      </c>
      <c r="D72" s="120">
        <v>228.71039296639026</v>
      </c>
      <c r="E72" s="120">
        <v>233.02314129563541</v>
      </c>
      <c r="F72" s="120">
        <v>236.31843252734231</v>
      </c>
      <c r="G72" s="120">
        <v>236.67442564039806</v>
      </c>
      <c r="H72" s="120">
        <v>237.66806122038639</v>
      </c>
      <c r="I72" s="120">
        <v>238.64827520484465</v>
      </c>
      <c r="J72" s="120">
        <v>238.8342500126605</v>
      </c>
      <c r="K72" s="120">
        <v>237.7712188993016</v>
      </c>
      <c r="L72" s="120">
        <v>237.06292644493391</v>
      </c>
      <c r="M72" s="120">
        <v>229.68838176460926</v>
      </c>
      <c r="N72" s="120">
        <v>228.82354108837708</v>
      </c>
      <c r="O72" s="120">
        <v>239.01449621909663</v>
      </c>
      <c r="P72" s="120">
        <v>244.26888430608147</v>
      </c>
      <c r="Q72" s="120">
        <v>253.69155592379707</v>
      </c>
    </row>
    <row r="73" spans="1:17" ht="12" customHeight="1" x14ac:dyDescent="0.25">
      <c r="A73" s="87" t="s">
        <v>51</v>
      </c>
      <c r="B73" s="120">
        <v>518.79906964499321</v>
      </c>
      <c r="C73" s="120">
        <v>519.55948188525326</v>
      </c>
      <c r="D73" s="120">
        <v>519.10721422714983</v>
      </c>
      <c r="E73" s="120">
        <v>527.78807157355243</v>
      </c>
      <c r="F73" s="120">
        <v>536.01933595294952</v>
      </c>
      <c r="G73" s="120">
        <v>554.04661565848892</v>
      </c>
      <c r="H73" s="120">
        <v>570.88589159701735</v>
      </c>
      <c r="I73" s="120">
        <v>587.40045062927186</v>
      </c>
      <c r="J73" s="120">
        <v>601.62367275865665</v>
      </c>
      <c r="K73" s="120">
        <v>614.89792704694719</v>
      </c>
      <c r="L73" s="120">
        <v>628.82107942904099</v>
      </c>
      <c r="M73" s="120">
        <v>636.41561880811264</v>
      </c>
      <c r="N73" s="120">
        <v>642.80318222589301</v>
      </c>
      <c r="O73" s="120">
        <v>649.41746619326273</v>
      </c>
      <c r="P73" s="120">
        <v>656.26535958084355</v>
      </c>
      <c r="Q73" s="120">
        <v>663.60431522359397</v>
      </c>
    </row>
    <row r="74" spans="1:17" ht="12.95" customHeight="1" x14ac:dyDescent="0.25">
      <c r="A74" s="40" t="s">
        <v>129</v>
      </c>
      <c r="B74" s="119"/>
      <c r="C74" s="119"/>
      <c r="D74" s="119"/>
      <c r="E74" s="119"/>
      <c r="F74" s="119"/>
      <c r="G74" s="119"/>
      <c r="H74" s="119"/>
      <c r="I74" s="119"/>
      <c r="J74" s="119"/>
      <c r="K74" s="119"/>
      <c r="L74" s="119"/>
      <c r="M74" s="119"/>
      <c r="N74" s="119"/>
      <c r="O74" s="119"/>
      <c r="P74" s="119"/>
      <c r="Q74" s="119"/>
    </row>
    <row r="75" spans="1:17" ht="12" customHeight="1" x14ac:dyDescent="0.25">
      <c r="A75" s="87" t="s">
        <v>29</v>
      </c>
      <c r="B75" s="120">
        <v>1583.4800468687381</v>
      </c>
      <c r="C75" s="120">
        <v>1623.8802954028349</v>
      </c>
      <c r="D75" s="120">
        <v>1660.9159848698348</v>
      </c>
      <c r="E75" s="120">
        <v>1695.7172475550492</v>
      </c>
      <c r="F75" s="120">
        <v>1729.5969706873309</v>
      </c>
      <c r="G75" s="120">
        <v>1763.267168991747</v>
      </c>
      <c r="H75" s="120">
        <v>1793.557814538329</v>
      </c>
      <c r="I75" s="120">
        <v>1823.2010311568786</v>
      </c>
      <c r="J75" s="120">
        <v>1846.1223592964998</v>
      </c>
      <c r="K75" s="120">
        <v>1866.561808223684</v>
      </c>
      <c r="L75" s="120">
        <v>1889.3445245667608</v>
      </c>
      <c r="M75" s="120">
        <v>1904.4041629288431</v>
      </c>
      <c r="N75" s="120">
        <v>1916.0758417425218</v>
      </c>
      <c r="O75" s="120">
        <v>1928.6342682029788</v>
      </c>
      <c r="P75" s="120">
        <v>1942.071036695276</v>
      </c>
      <c r="Q75" s="120">
        <v>1957.1199078655254</v>
      </c>
    </row>
    <row r="76" spans="1:17" ht="12" customHeight="1" x14ac:dyDescent="0.25">
      <c r="A76" s="87" t="s">
        <v>28</v>
      </c>
      <c r="B76" s="120">
        <v>718.32879269301714</v>
      </c>
      <c r="C76" s="120">
        <v>736.65593348104449</v>
      </c>
      <c r="D76" s="120">
        <v>753.45677802214971</v>
      </c>
      <c r="E76" s="120">
        <v>769.24399874418964</v>
      </c>
      <c r="F76" s="120">
        <v>784.61317290114266</v>
      </c>
      <c r="G76" s="120">
        <v>799.88729836017376</v>
      </c>
      <c r="H76" s="120">
        <v>813.62832584479213</v>
      </c>
      <c r="I76" s="120">
        <v>827.07565411851886</v>
      </c>
      <c r="J76" s="120">
        <v>837.4736695542133</v>
      </c>
      <c r="K76" s="120">
        <v>846.74580702143794</v>
      </c>
      <c r="L76" s="120">
        <v>857.08094269766673</v>
      </c>
      <c r="M76" s="120">
        <v>862.15810238794108</v>
      </c>
      <c r="N76" s="120">
        <v>865.76231786664619</v>
      </c>
      <c r="O76" s="120">
        <v>869.82419073435085</v>
      </c>
      <c r="P76" s="120">
        <v>874.33239964892118</v>
      </c>
      <c r="Q76" s="120">
        <v>879.61007821256953</v>
      </c>
    </row>
    <row r="77" spans="1:17" ht="12.95" customHeight="1" x14ac:dyDescent="0.25">
      <c r="A77" s="40" t="s">
        <v>128</v>
      </c>
      <c r="B77" s="119"/>
      <c r="C77" s="119"/>
      <c r="D77" s="119"/>
      <c r="E77" s="119"/>
      <c r="F77" s="119"/>
      <c r="G77" s="119"/>
      <c r="H77" s="119"/>
      <c r="I77" s="119"/>
      <c r="J77" s="119"/>
      <c r="K77" s="119"/>
      <c r="L77" s="119"/>
      <c r="M77" s="119"/>
      <c r="N77" s="119"/>
      <c r="O77" s="119"/>
      <c r="P77" s="119"/>
      <c r="Q77" s="119"/>
    </row>
    <row r="78" spans="1:17" ht="12" customHeight="1" x14ac:dyDescent="0.25">
      <c r="A78" s="54" t="s">
        <v>50</v>
      </c>
      <c r="B78" s="118">
        <v>505.45106713910002</v>
      </c>
      <c r="C78" s="118">
        <v>508.55976469126773</v>
      </c>
      <c r="D78" s="118">
        <v>511.1848076037727</v>
      </c>
      <c r="E78" s="118">
        <v>513.60742031807865</v>
      </c>
      <c r="F78" s="118">
        <v>516.16176567528805</v>
      </c>
      <c r="G78" s="118">
        <v>518.99884574373198</v>
      </c>
      <c r="H78" s="118">
        <v>521.14419735421734</v>
      </c>
      <c r="I78" s="118">
        <v>523.37297798126258</v>
      </c>
      <c r="J78" s="118">
        <v>523.92907964738401</v>
      </c>
      <c r="K78" s="118">
        <v>524.03244623095122</v>
      </c>
      <c r="L78" s="118">
        <v>525.0149650303199</v>
      </c>
      <c r="M78" s="118">
        <v>526.19602212625546</v>
      </c>
      <c r="N78" s="118">
        <v>526.55540128269558</v>
      </c>
      <c r="O78" s="118">
        <v>527.26505349426952</v>
      </c>
      <c r="P78" s="118">
        <v>528.30877321566277</v>
      </c>
      <c r="Q78" s="118">
        <v>529.87299935179431</v>
      </c>
    </row>
    <row r="79" spans="1:17" ht="12" customHeight="1" x14ac:dyDescent="0.25">
      <c r="A79" s="49" t="s">
        <v>26</v>
      </c>
      <c r="B79" s="117">
        <v>31.699697300014705</v>
      </c>
      <c r="C79" s="117">
        <v>32.353919279266492</v>
      </c>
      <c r="D79" s="117">
        <v>32.948156669951224</v>
      </c>
      <c r="E79" s="117">
        <v>33.504164303756099</v>
      </c>
      <c r="F79" s="117">
        <v>34.047171165139765</v>
      </c>
      <c r="G79" s="117">
        <v>34.590439347986859</v>
      </c>
      <c r="H79" s="117">
        <v>35.071302984363101</v>
      </c>
      <c r="I79" s="117">
        <v>35.54304501713677</v>
      </c>
      <c r="J79" s="117">
        <v>35.887183629536544</v>
      </c>
      <c r="K79" s="117">
        <v>36.186552962492819</v>
      </c>
      <c r="L79" s="117">
        <v>36.534416830236879</v>
      </c>
      <c r="M79" s="117">
        <v>36.885566019661312</v>
      </c>
      <c r="N79" s="117">
        <v>37.169222057540857</v>
      </c>
      <c r="O79" s="117">
        <v>37.46831481063635</v>
      </c>
      <c r="P79" s="117">
        <v>37.782918925446019</v>
      </c>
      <c r="Q79" s="117">
        <v>38.127540273303723</v>
      </c>
    </row>
    <row r="80" spans="1:17" s="28" customFormat="1" ht="12" customHeight="1" x14ac:dyDescent="0.25"/>
    <row r="81" spans="1:17" ht="12.95" customHeight="1" x14ac:dyDescent="0.25">
      <c r="A81" s="111" t="s">
        <v>133</v>
      </c>
      <c r="B81" s="110"/>
      <c r="C81" s="110"/>
      <c r="D81" s="110"/>
      <c r="E81" s="110"/>
      <c r="F81" s="110"/>
      <c r="G81" s="110"/>
      <c r="H81" s="110"/>
      <c r="I81" s="110"/>
      <c r="J81" s="110"/>
      <c r="K81" s="110"/>
      <c r="L81" s="110"/>
      <c r="M81" s="110"/>
      <c r="N81" s="110"/>
      <c r="O81" s="110"/>
      <c r="P81" s="110"/>
      <c r="Q81" s="110"/>
    </row>
    <row r="82" spans="1:17" ht="12.95" customHeight="1" x14ac:dyDescent="0.25">
      <c r="A82" s="40" t="s">
        <v>130</v>
      </c>
      <c r="B82" s="55"/>
      <c r="C82" s="55"/>
      <c r="D82" s="55"/>
      <c r="E82" s="55"/>
      <c r="F82" s="55"/>
      <c r="G82" s="55"/>
      <c r="H82" s="55"/>
      <c r="I82" s="55"/>
      <c r="J82" s="55"/>
      <c r="K82" s="55"/>
      <c r="L82" s="55"/>
      <c r="M82" s="55"/>
      <c r="N82" s="55"/>
      <c r="O82" s="55"/>
      <c r="P82" s="55"/>
      <c r="Q82" s="55"/>
    </row>
    <row r="83" spans="1:17" ht="12" customHeight="1" x14ac:dyDescent="0.25">
      <c r="A83" s="87" t="s">
        <v>33</v>
      </c>
      <c r="B83" s="109">
        <f t="shared" ref="B83:P83" si="24">IF(B18=0,0,1000000*B18/B31)</f>
        <v>49.645866080326797</v>
      </c>
      <c r="C83" s="109">
        <f t="shared" si="24"/>
        <v>48.792492375849854</v>
      </c>
      <c r="D83" s="109">
        <f t="shared" si="24"/>
        <v>47.865606500586217</v>
      </c>
      <c r="E83" s="109">
        <f t="shared" si="24"/>
        <v>46.855871206569439</v>
      </c>
      <c r="F83" s="109">
        <f t="shared" si="24"/>
        <v>45.842534032838245</v>
      </c>
      <c r="G83" s="109">
        <f t="shared" si="24"/>
        <v>44.801367907016669</v>
      </c>
      <c r="H83" s="109">
        <f t="shared" si="24"/>
        <v>43.615710421490348</v>
      </c>
      <c r="I83" s="109">
        <f t="shared" si="24"/>
        <v>42.503626846787462</v>
      </c>
      <c r="J83" s="109">
        <f t="shared" si="24"/>
        <v>41.278554808543547</v>
      </c>
      <c r="K83" s="109">
        <f t="shared" si="24"/>
        <v>40.060498250601057</v>
      </c>
      <c r="L83" s="109">
        <f t="shared" si="24"/>
        <v>38.839574617206544</v>
      </c>
      <c r="M83" s="109">
        <f t="shared" si="24"/>
        <v>37.649743214418343</v>
      </c>
      <c r="N83" s="109">
        <f t="shared" si="24"/>
        <v>36.438682591789295</v>
      </c>
      <c r="O83" s="109">
        <f t="shared" si="24"/>
        <v>35.199499915575437</v>
      </c>
      <c r="P83" s="109">
        <f t="shared" si="24"/>
        <v>34.490371027442905</v>
      </c>
      <c r="Q83" s="109">
        <f t="shared" ref="Q83" si="25">IF(Q18=0,0,1000000*Q18/Q31)</f>
        <v>33.656782349544912</v>
      </c>
    </row>
    <row r="84" spans="1:17" ht="12" customHeight="1" x14ac:dyDescent="0.25">
      <c r="A84" s="87" t="s">
        <v>53</v>
      </c>
      <c r="B84" s="109">
        <f t="shared" ref="B84:P84" si="26">IF(B19=0,0,1000000*B19/B32)</f>
        <v>357.11855741419726</v>
      </c>
      <c r="C84" s="109">
        <f t="shared" si="26"/>
        <v>350.01111465071915</v>
      </c>
      <c r="D84" s="109">
        <f t="shared" si="26"/>
        <v>341.80999582406486</v>
      </c>
      <c r="E84" s="109">
        <f t="shared" si="26"/>
        <v>333.10828944506562</v>
      </c>
      <c r="F84" s="109">
        <f t="shared" si="26"/>
        <v>323.82123469066113</v>
      </c>
      <c r="G84" s="109">
        <f t="shared" si="26"/>
        <v>315.54165420042347</v>
      </c>
      <c r="H84" s="109">
        <f t="shared" si="26"/>
        <v>306.168519124498</v>
      </c>
      <c r="I84" s="109">
        <f t="shared" si="26"/>
        <v>296.83663292728909</v>
      </c>
      <c r="J84" s="109">
        <f t="shared" si="26"/>
        <v>286.36733669856864</v>
      </c>
      <c r="K84" s="109">
        <f t="shared" si="26"/>
        <v>276.50155104227957</v>
      </c>
      <c r="L84" s="109">
        <f t="shared" si="26"/>
        <v>266.16900576618264</v>
      </c>
      <c r="M84" s="109">
        <f t="shared" si="26"/>
        <v>256.0322344116633</v>
      </c>
      <c r="N84" s="109">
        <f t="shared" si="26"/>
        <v>243.69027618394466</v>
      </c>
      <c r="O84" s="109">
        <f t="shared" si="26"/>
        <v>229.23188830792313</v>
      </c>
      <c r="P84" s="109">
        <f t="shared" si="26"/>
        <v>217.15855519249672</v>
      </c>
      <c r="Q84" s="109">
        <f t="shared" ref="Q84" si="27">IF(Q19=0,0,1000000*Q19/Q32)</f>
        <v>201.0434321611969</v>
      </c>
    </row>
    <row r="85" spans="1:17" ht="12" customHeight="1" x14ac:dyDescent="0.25">
      <c r="A85" s="87" t="s">
        <v>52</v>
      </c>
      <c r="B85" s="109">
        <f t="shared" ref="B85:P85" si="28">IF(B20=0,0,1000000*B20/B33)</f>
        <v>1958.0129372517692</v>
      </c>
      <c r="C85" s="109">
        <f t="shared" si="28"/>
        <v>1943.8907399785096</v>
      </c>
      <c r="D85" s="109">
        <f t="shared" si="28"/>
        <v>1924.0926640353605</v>
      </c>
      <c r="E85" s="109">
        <f t="shared" si="28"/>
        <v>1897.9519418103484</v>
      </c>
      <c r="F85" s="109">
        <f t="shared" si="28"/>
        <v>1875.6542402758166</v>
      </c>
      <c r="G85" s="109">
        <f t="shared" si="28"/>
        <v>1847.8288608208186</v>
      </c>
      <c r="H85" s="109">
        <f t="shared" si="28"/>
        <v>1820.1395073418016</v>
      </c>
      <c r="I85" s="109">
        <f t="shared" si="28"/>
        <v>1794.4143219496004</v>
      </c>
      <c r="J85" s="109">
        <f t="shared" si="28"/>
        <v>1765.9139990714264</v>
      </c>
      <c r="K85" s="109">
        <f t="shared" si="28"/>
        <v>1734.6594995854884</v>
      </c>
      <c r="L85" s="109">
        <f t="shared" si="28"/>
        <v>1698.3371306808467</v>
      </c>
      <c r="M85" s="109">
        <f t="shared" si="28"/>
        <v>1662.00207144298</v>
      </c>
      <c r="N85" s="109">
        <f t="shared" si="28"/>
        <v>1623.3986336529301</v>
      </c>
      <c r="O85" s="109">
        <f t="shared" si="28"/>
        <v>1584.8277675472648</v>
      </c>
      <c r="P85" s="109">
        <f t="shared" si="28"/>
        <v>1535.818746603245</v>
      </c>
      <c r="Q85" s="109">
        <f t="shared" ref="Q85" si="29">IF(Q20=0,0,1000000*Q20/Q33)</f>
        <v>1457.5758299996219</v>
      </c>
    </row>
    <row r="86" spans="1:17" ht="12" customHeight="1" x14ac:dyDescent="0.25">
      <c r="A86" s="87" t="s">
        <v>51</v>
      </c>
      <c r="B86" s="109">
        <f t="shared" ref="B86:P86" si="30">IF(B21=0,0,1000000*B21/B34)</f>
        <v>559.3731905665079</v>
      </c>
      <c r="C86" s="109">
        <f t="shared" si="30"/>
        <v>553.12249091280944</v>
      </c>
      <c r="D86" s="109">
        <f t="shared" si="30"/>
        <v>545.53789828928677</v>
      </c>
      <c r="E86" s="109">
        <f t="shared" si="30"/>
        <v>537.25066738252474</v>
      </c>
      <c r="F86" s="109">
        <f t="shared" si="30"/>
        <v>529.00101958935068</v>
      </c>
      <c r="G86" s="109">
        <f t="shared" si="30"/>
        <v>520.95827433931447</v>
      </c>
      <c r="H86" s="109">
        <f t="shared" si="30"/>
        <v>512.7571260429761</v>
      </c>
      <c r="I86" s="109">
        <f t="shared" si="30"/>
        <v>504.18090127618393</v>
      </c>
      <c r="J86" s="109">
        <f t="shared" si="30"/>
        <v>495.09567241257105</v>
      </c>
      <c r="K86" s="109">
        <f t="shared" si="30"/>
        <v>485.77469800532492</v>
      </c>
      <c r="L86" s="109">
        <f t="shared" si="30"/>
        <v>474.94765867837958</v>
      </c>
      <c r="M86" s="109">
        <f t="shared" si="30"/>
        <v>464.11392922390138</v>
      </c>
      <c r="N86" s="109">
        <f t="shared" si="30"/>
        <v>450.6960647087372</v>
      </c>
      <c r="O86" s="109">
        <f t="shared" si="30"/>
        <v>434.80765550414196</v>
      </c>
      <c r="P86" s="109">
        <f t="shared" si="30"/>
        <v>419.73140278335046</v>
      </c>
      <c r="Q86" s="109">
        <f t="shared" ref="Q86" si="31">IF(Q21=0,0,1000000*Q21/Q34)</f>
        <v>398.53048967097141</v>
      </c>
    </row>
    <row r="87" spans="1:17" ht="12.95" customHeight="1" x14ac:dyDescent="0.25">
      <c r="A87" s="40" t="s">
        <v>129</v>
      </c>
      <c r="B87" s="55"/>
      <c r="C87" s="55"/>
      <c r="D87" s="55"/>
      <c r="E87" s="55"/>
      <c r="F87" s="55"/>
      <c r="G87" s="55"/>
      <c r="H87" s="55"/>
      <c r="I87" s="55"/>
      <c r="J87" s="55"/>
      <c r="K87" s="55"/>
      <c r="L87" s="55"/>
      <c r="M87" s="55"/>
      <c r="N87" s="55"/>
      <c r="O87" s="55"/>
      <c r="P87" s="55"/>
      <c r="Q87" s="55"/>
    </row>
    <row r="88" spans="1:17" ht="12" customHeight="1" x14ac:dyDescent="0.25">
      <c r="A88" s="87" t="s">
        <v>29</v>
      </c>
      <c r="B88" s="109">
        <f t="shared" ref="B88:P88" si="32">IF(B23=0,0,1000000*B23/B36)</f>
        <v>348.71646900919205</v>
      </c>
      <c r="C88" s="109">
        <f t="shared" si="32"/>
        <v>344.27148839130928</v>
      </c>
      <c r="D88" s="109">
        <f t="shared" si="32"/>
        <v>338.77512337797026</v>
      </c>
      <c r="E88" s="109">
        <f t="shared" si="32"/>
        <v>331.60993684707285</v>
      </c>
      <c r="F88" s="109">
        <f t="shared" si="32"/>
        <v>324.60805681147338</v>
      </c>
      <c r="G88" s="109">
        <f t="shared" si="32"/>
        <v>317.09701793482031</v>
      </c>
      <c r="H88" s="109">
        <f t="shared" si="32"/>
        <v>308.18116292377186</v>
      </c>
      <c r="I88" s="109">
        <f t="shared" si="32"/>
        <v>299.60890685221079</v>
      </c>
      <c r="J88" s="109">
        <f t="shared" si="32"/>
        <v>288.82010249269706</v>
      </c>
      <c r="K88" s="109">
        <f t="shared" si="32"/>
        <v>276.29346747208461</v>
      </c>
      <c r="L88" s="109">
        <f t="shared" si="32"/>
        <v>262.66110323180277</v>
      </c>
      <c r="M88" s="109">
        <f t="shared" si="32"/>
        <v>248.80839003813168</v>
      </c>
      <c r="N88" s="109">
        <f t="shared" si="32"/>
        <v>228.04679687510384</v>
      </c>
      <c r="O88" s="109">
        <f t="shared" si="32"/>
        <v>207.54803506656961</v>
      </c>
      <c r="P88" s="109">
        <f t="shared" si="32"/>
        <v>182.84621639431921</v>
      </c>
      <c r="Q88" s="109">
        <f t="shared" ref="Q88" si="33">IF(Q23=0,0,1000000*Q23/Q36)</f>
        <v>152.44422575281698</v>
      </c>
    </row>
    <row r="89" spans="1:17" ht="12" customHeight="1" x14ac:dyDescent="0.25">
      <c r="A89" s="87" t="s">
        <v>28</v>
      </c>
      <c r="B89" s="109">
        <f t="shared" ref="B89:P89" si="34">IF(B24=0,0,1000000*B24/B37)</f>
        <v>373.06174748873315</v>
      </c>
      <c r="C89" s="109">
        <f t="shared" si="34"/>
        <v>366.19897182369971</v>
      </c>
      <c r="D89" s="109">
        <f t="shared" si="34"/>
        <v>357.03133795439481</v>
      </c>
      <c r="E89" s="109">
        <f t="shared" si="34"/>
        <v>346.10596489923159</v>
      </c>
      <c r="F89" s="109">
        <f t="shared" si="34"/>
        <v>334.35585026572892</v>
      </c>
      <c r="G89" s="109">
        <f t="shared" si="34"/>
        <v>322.0708938656187</v>
      </c>
      <c r="H89" s="109">
        <f t="shared" si="34"/>
        <v>311.75735631908157</v>
      </c>
      <c r="I89" s="109">
        <f t="shared" si="34"/>
        <v>299.71141294870955</v>
      </c>
      <c r="J89" s="109">
        <f t="shared" si="34"/>
        <v>285.15284736347888</v>
      </c>
      <c r="K89" s="109">
        <f t="shared" si="34"/>
        <v>270.08087709450547</v>
      </c>
      <c r="L89" s="109">
        <f t="shared" si="34"/>
        <v>254.55502088151908</v>
      </c>
      <c r="M89" s="109">
        <f t="shared" si="34"/>
        <v>237.31073981232061</v>
      </c>
      <c r="N89" s="109">
        <f t="shared" si="34"/>
        <v>216.06105199177858</v>
      </c>
      <c r="O89" s="109">
        <f t="shared" si="34"/>
        <v>191.75261416272971</v>
      </c>
      <c r="P89" s="109">
        <f t="shared" si="34"/>
        <v>168.08185038523496</v>
      </c>
      <c r="Q89" s="109">
        <f t="shared" ref="Q89" si="35">IF(Q24=0,0,1000000*Q24/Q37)</f>
        <v>145.3086215720387</v>
      </c>
    </row>
    <row r="90" spans="1:17" ht="12.95" customHeight="1" x14ac:dyDescent="0.25">
      <c r="A90" s="40" t="s">
        <v>128</v>
      </c>
      <c r="B90" s="55"/>
      <c r="C90" s="55"/>
      <c r="D90" s="55"/>
      <c r="E90" s="55"/>
      <c r="F90" s="55"/>
      <c r="G90" s="55"/>
      <c r="H90" s="55"/>
      <c r="I90" s="55"/>
      <c r="J90" s="55"/>
      <c r="K90" s="55"/>
      <c r="L90" s="55"/>
      <c r="M90" s="55"/>
      <c r="N90" s="55"/>
      <c r="O90" s="55"/>
      <c r="P90" s="55"/>
      <c r="Q90" s="55"/>
    </row>
    <row r="91" spans="1:17" ht="12" customHeight="1" x14ac:dyDescent="0.25">
      <c r="A91" s="54" t="s">
        <v>50</v>
      </c>
      <c r="B91" s="53">
        <f t="shared" ref="B91:P91" si="36">IF(B26=0,0,1000000*B26/B39)</f>
        <v>67.296082125035667</v>
      </c>
      <c r="C91" s="53">
        <f t="shared" si="36"/>
        <v>66.421830941846721</v>
      </c>
      <c r="D91" s="53">
        <f t="shared" si="36"/>
        <v>64.616723772278462</v>
      </c>
      <c r="E91" s="53">
        <f t="shared" si="36"/>
        <v>62.860295501788471</v>
      </c>
      <c r="F91" s="53">
        <f t="shared" si="36"/>
        <v>61.151049067753313</v>
      </c>
      <c r="G91" s="53">
        <f t="shared" si="36"/>
        <v>59.498039899453921</v>
      </c>
      <c r="H91" s="53">
        <f t="shared" si="36"/>
        <v>57.870076895982159</v>
      </c>
      <c r="I91" s="53">
        <f t="shared" si="36"/>
        <v>56.294247349536654</v>
      </c>
      <c r="J91" s="53">
        <f t="shared" si="36"/>
        <v>54.274792715824155</v>
      </c>
      <c r="K91" s="53">
        <f t="shared" si="36"/>
        <v>51.846487128198945</v>
      </c>
      <c r="L91" s="53">
        <f t="shared" si="36"/>
        <v>48.5254353990385</v>
      </c>
      <c r="M91" s="53">
        <f t="shared" si="36"/>
        <v>43.930089595746992</v>
      </c>
      <c r="N91" s="53">
        <f t="shared" si="36"/>
        <v>37.274295901300384</v>
      </c>
      <c r="O91" s="53">
        <f t="shared" si="36"/>
        <v>30.133344036698237</v>
      </c>
      <c r="P91" s="53">
        <f t="shared" si="36"/>
        <v>23.469281539896333</v>
      </c>
      <c r="Q91" s="53">
        <f t="shared" ref="Q91" si="37">IF(Q26=0,0,1000000*Q26/Q39)</f>
        <v>17.255393682384177</v>
      </c>
    </row>
    <row r="92" spans="1:17" ht="12" customHeight="1" x14ac:dyDescent="0.25">
      <c r="A92" s="49" t="s">
        <v>26</v>
      </c>
      <c r="B92" s="48">
        <f t="shared" ref="B92:P92" si="38">IF(B27=0,0,1000000*B27/B40)</f>
        <v>10659.400114269531</v>
      </c>
      <c r="C92" s="48">
        <f t="shared" si="38"/>
        <v>10577.912170801143</v>
      </c>
      <c r="D92" s="48">
        <f t="shared" si="38"/>
        <v>10487.964089086383</v>
      </c>
      <c r="E92" s="48">
        <f t="shared" si="38"/>
        <v>10389.599362997778</v>
      </c>
      <c r="F92" s="48">
        <f t="shared" si="38"/>
        <v>10280.470281795837</v>
      </c>
      <c r="G92" s="48">
        <f t="shared" si="38"/>
        <v>10168.537420242817</v>
      </c>
      <c r="H92" s="48">
        <f t="shared" si="38"/>
        <v>10035.820336179644</v>
      </c>
      <c r="I92" s="48">
        <f t="shared" si="38"/>
        <v>9897.0619455555625</v>
      </c>
      <c r="J92" s="48">
        <f t="shared" si="38"/>
        <v>9738.8038293442441</v>
      </c>
      <c r="K92" s="48">
        <f t="shared" si="38"/>
        <v>9559.2292391237588</v>
      </c>
      <c r="L92" s="48">
        <f t="shared" si="38"/>
        <v>9344.1036615309586</v>
      </c>
      <c r="M92" s="48">
        <f t="shared" si="38"/>
        <v>9164.7811192809131</v>
      </c>
      <c r="N92" s="48">
        <f t="shared" si="38"/>
        <v>8933.3365344203921</v>
      </c>
      <c r="O92" s="48">
        <f t="shared" si="38"/>
        <v>8665.2292346448157</v>
      </c>
      <c r="P92" s="48">
        <f t="shared" si="38"/>
        <v>8338.6753316904833</v>
      </c>
      <c r="Q92" s="48">
        <f t="shared" ref="Q92" si="39">IF(Q27=0,0,1000000*Q27/Q40)</f>
        <v>7980.3525799444842</v>
      </c>
    </row>
    <row r="93" spans="1:17" s="28" customFormat="1" ht="12" customHeight="1" x14ac:dyDescent="0.25"/>
    <row r="94" spans="1:17" ht="12.95" customHeight="1" x14ac:dyDescent="0.25">
      <c r="A94" s="111" t="s">
        <v>132</v>
      </c>
      <c r="B94" s="110"/>
      <c r="C94" s="110"/>
      <c r="D94" s="110"/>
      <c r="E94" s="110"/>
      <c r="F94" s="110"/>
      <c r="G94" s="110"/>
      <c r="H94" s="110"/>
      <c r="I94" s="110"/>
      <c r="J94" s="110"/>
      <c r="K94" s="110"/>
      <c r="L94" s="110"/>
      <c r="M94" s="110"/>
      <c r="N94" s="110"/>
      <c r="O94" s="110"/>
      <c r="P94" s="110"/>
      <c r="Q94" s="110"/>
    </row>
    <row r="95" spans="1:17" ht="12.95" customHeight="1" x14ac:dyDescent="0.25">
      <c r="A95" s="40" t="s">
        <v>130</v>
      </c>
      <c r="B95" s="55"/>
      <c r="C95" s="55"/>
      <c r="D95" s="55"/>
      <c r="E95" s="55"/>
      <c r="F95" s="55"/>
      <c r="G95" s="55"/>
      <c r="H95" s="55"/>
      <c r="I95" s="55"/>
      <c r="J95" s="55"/>
      <c r="K95" s="55"/>
      <c r="L95" s="55"/>
      <c r="M95" s="55"/>
      <c r="N95" s="55"/>
      <c r="O95" s="55"/>
      <c r="P95" s="55"/>
      <c r="Q95" s="55"/>
    </row>
    <row r="96" spans="1:17" ht="12" customHeight="1" x14ac:dyDescent="0.25">
      <c r="A96" s="87" t="s">
        <v>33</v>
      </c>
      <c r="B96" s="109"/>
      <c r="C96" s="109">
        <v>39.688870197092847</v>
      </c>
      <c r="D96" s="109">
        <v>38.586448912505567</v>
      </c>
      <c r="E96" s="109">
        <v>38.002581912026521</v>
      </c>
      <c r="F96" s="109">
        <v>37.18679923854603</v>
      </c>
      <c r="G96" s="109">
        <v>36.722752405641593</v>
      </c>
      <c r="H96" s="109">
        <v>36.306542455413762</v>
      </c>
      <c r="I96" s="109">
        <v>36.006080868312004</v>
      </c>
      <c r="J96" s="109">
        <v>35.623579939857066</v>
      </c>
      <c r="K96" s="109">
        <v>34.91479607611619</v>
      </c>
      <c r="L96" s="109">
        <v>34.166210590710257</v>
      </c>
      <c r="M96" s="109">
        <v>33.322507313678869</v>
      </c>
      <c r="N96" s="109">
        <v>32.349564366144214</v>
      </c>
      <c r="O96" s="109">
        <v>31.113362778426691</v>
      </c>
      <c r="P96" s="109">
        <v>29.766318103005386</v>
      </c>
      <c r="Q96" s="109">
        <v>27.633714160689692</v>
      </c>
    </row>
    <row r="97" spans="1:17" ht="12" customHeight="1" x14ac:dyDescent="0.25">
      <c r="A97" s="87" t="s">
        <v>53</v>
      </c>
      <c r="B97" s="109"/>
      <c r="C97" s="109">
        <v>269.62091594742628</v>
      </c>
      <c r="D97" s="109">
        <v>256.09714838058966</v>
      </c>
      <c r="E97" s="109">
        <v>254.92823326795803</v>
      </c>
      <c r="F97" s="109">
        <v>251.46293175049172</v>
      </c>
      <c r="G97" s="109">
        <v>250.76835547323822</v>
      </c>
      <c r="H97" s="109">
        <v>247.85169800718609</v>
      </c>
      <c r="I97" s="109">
        <v>244.71920567193177</v>
      </c>
      <c r="J97" s="109">
        <v>237.95030472144921</v>
      </c>
      <c r="K97" s="109">
        <v>229.25721305275144</v>
      </c>
      <c r="L97" s="109">
        <v>223.07500712583408</v>
      </c>
      <c r="M97" s="109">
        <v>213.54647492771707</v>
      </c>
      <c r="N97" s="109">
        <v>200.51795842458392</v>
      </c>
      <c r="O97" s="109">
        <v>179.15547051564653</v>
      </c>
      <c r="P97" s="109">
        <v>147.94234743962977</v>
      </c>
      <c r="Q97" s="109">
        <v>103.37246320141406</v>
      </c>
    </row>
    <row r="98" spans="1:17" ht="12" customHeight="1" x14ac:dyDescent="0.25">
      <c r="A98" s="87" t="s">
        <v>52</v>
      </c>
      <c r="B98" s="109"/>
      <c r="C98" s="109">
        <v>1816.7096715459795</v>
      </c>
      <c r="D98" s="109">
        <v>1783.574766346087</v>
      </c>
      <c r="E98" s="109">
        <v>1748.7232766717436</v>
      </c>
      <c r="F98" s="109">
        <v>1722.9909806863543</v>
      </c>
      <c r="G98" s="109">
        <v>1698.9960427550029</v>
      </c>
      <c r="H98" s="109">
        <v>1681.8243171352578</v>
      </c>
      <c r="I98" s="109">
        <v>1662.1464938013844</v>
      </c>
      <c r="J98" s="109">
        <v>1629.9509812786544</v>
      </c>
      <c r="K98" s="109">
        <v>1581.5540180817381</v>
      </c>
      <c r="L98" s="109">
        <v>1526.130929008305</v>
      </c>
      <c r="M98" s="109">
        <v>1427.7136299237468</v>
      </c>
      <c r="N98" s="109">
        <v>1343.2859665420929</v>
      </c>
      <c r="O98" s="109">
        <v>1217.426750861282</v>
      </c>
      <c r="P98" s="109">
        <v>1058.3000231126289</v>
      </c>
      <c r="Q98" s="109">
        <v>920.72247706156395</v>
      </c>
    </row>
    <row r="99" spans="1:17" ht="12" customHeight="1" x14ac:dyDescent="0.25">
      <c r="A99" s="87" t="s">
        <v>51</v>
      </c>
      <c r="B99" s="109"/>
      <c r="C99" s="109">
        <v>485.76130280538644</v>
      </c>
      <c r="D99" s="109">
        <v>475.62606621905877</v>
      </c>
      <c r="E99" s="109">
        <v>468.6613456650262</v>
      </c>
      <c r="F99" s="109">
        <v>465.91660961654617</v>
      </c>
      <c r="G99" s="109">
        <v>459.51233040481799</v>
      </c>
      <c r="H99" s="109">
        <v>459.4388434751375</v>
      </c>
      <c r="I99" s="109">
        <v>453.12639189665521</v>
      </c>
      <c r="J99" s="109">
        <v>450.93099926360486</v>
      </c>
      <c r="K99" s="109">
        <v>441.38675623493862</v>
      </c>
      <c r="L99" s="109">
        <v>426.34044188638262</v>
      </c>
      <c r="M99" s="109">
        <v>407.54362929235458</v>
      </c>
      <c r="N99" s="109">
        <v>383.36771238444146</v>
      </c>
      <c r="O99" s="109">
        <v>352.94928867268402</v>
      </c>
      <c r="P99" s="109">
        <v>315.65309358847634</v>
      </c>
      <c r="Q99" s="109">
        <v>263.61945593946058</v>
      </c>
    </row>
    <row r="100" spans="1:17" ht="12.95" customHeight="1" x14ac:dyDescent="0.25">
      <c r="A100" s="40" t="s">
        <v>129</v>
      </c>
      <c r="B100" s="55"/>
      <c r="C100" s="55"/>
      <c r="D100" s="55"/>
      <c r="E100" s="55"/>
      <c r="F100" s="55"/>
      <c r="G100" s="55"/>
      <c r="H100" s="55"/>
      <c r="I100" s="55"/>
      <c r="J100" s="55"/>
      <c r="K100" s="55"/>
      <c r="L100" s="55"/>
      <c r="M100" s="55"/>
      <c r="N100" s="55"/>
      <c r="O100" s="55"/>
      <c r="P100" s="55"/>
      <c r="Q100" s="55"/>
    </row>
    <row r="101" spans="1:17" ht="12" customHeight="1" x14ac:dyDescent="0.25">
      <c r="A101" s="87" t="s">
        <v>29</v>
      </c>
      <c r="B101" s="109"/>
      <c r="C101" s="109">
        <v>326.05941405956014</v>
      </c>
      <c r="D101" s="109">
        <v>319.5921852960858</v>
      </c>
      <c r="E101" s="109">
        <v>311.86766979839638</v>
      </c>
      <c r="F101" s="109">
        <v>307.92408759612829</v>
      </c>
      <c r="G101" s="109">
        <v>301.65662121530426</v>
      </c>
      <c r="H101" s="109">
        <v>293.55500443553586</v>
      </c>
      <c r="I101" s="109">
        <v>276.05634283088534</v>
      </c>
      <c r="J101" s="109">
        <v>258.99204468457276</v>
      </c>
      <c r="K101" s="109">
        <v>243.56835310444347</v>
      </c>
      <c r="L101" s="109">
        <v>227.08233864813326</v>
      </c>
      <c r="M101" s="109">
        <v>208.10531239875667</v>
      </c>
      <c r="N101" s="109">
        <v>181.23554980440537</v>
      </c>
      <c r="O101" s="109">
        <v>156.9364749103801</v>
      </c>
      <c r="P101" s="109">
        <v>126.3290813505846</v>
      </c>
      <c r="Q101" s="109">
        <v>94.545374282648595</v>
      </c>
    </row>
    <row r="102" spans="1:17" ht="12" customHeight="1" x14ac:dyDescent="0.25">
      <c r="A102" s="87" t="s">
        <v>28</v>
      </c>
      <c r="B102" s="109"/>
      <c r="C102" s="109">
        <v>343.28894634591995</v>
      </c>
      <c r="D102" s="109">
        <v>334.38074814202764</v>
      </c>
      <c r="E102" s="109">
        <v>326.58196442141588</v>
      </c>
      <c r="F102" s="109">
        <v>315.274246105332</v>
      </c>
      <c r="G102" s="109">
        <v>303.07775099310385</v>
      </c>
      <c r="H102" s="109">
        <v>288.72126543205763</v>
      </c>
      <c r="I102" s="109">
        <v>274.69613391851897</v>
      </c>
      <c r="J102" s="109">
        <v>260.54722479301398</v>
      </c>
      <c r="K102" s="109">
        <v>243.53055897427663</v>
      </c>
      <c r="L102" s="109">
        <v>223.11058249967223</v>
      </c>
      <c r="M102" s="109">
        <v>198.85002402765124</v>
      </c>
      <c r="N102" s="109">
        <v>175.13166574781542</v>
      </c>
      <c r="O102" s="109">
        <v>153.91028780696624</v>
      </c>
      <c r="P102" s="109">
        <v>129.37161253082223</v>
      </c>
      <c r="Q102" s="109">
        <v>106.74475785951849</v>
      </c>
    </row>
    <row r="103" spans="1:17" ht="12.95" customHeight="1" x14ac:dyDescent="0.25">
      <c r="A103" s="40" t="s">
        <v>128</v>
      </c>
      <c r="B103" s="55"/>
      <c r="C103" s="55"/>
      <c r="D103" s="55"/>
      <c r="E103" s="55"/>
      <c r="F103" s="55"/>
      <c r="G103" s="55"/>
      <c r="H103" s="55"/>
      <c r="I103" s="55"/>
      <c r="J103" s="55"/>
      <c r="K103" s="55"/>
      <c r="L103" s="55"/>
      <c r="M103" s="55"/>
      <c r="N103" s="55"/>
      <c r="O103" s="55"/>
      <c r="P103" s="55"/>
      <c r="Q103" s="55"/>
    </row>
    <row r="104" spans="1:17" ht="12" customHeight="1" x14ac:dyDescent="0.25">
      <c r="A104" s="54" t="s">
        <v>50</v>
      </c>
      <c r="B104" s="53"/>
      <c r="C104" s="53">
        <v>65.781685554073817</v>
      </c>
      <c r="D104" s="53">
        <v>63.738841090256763</v>
      </c>
      <c r="E104" s="53">
        <v>62.175384391813083</v>
      </c>
      <c r="F104" s="53">
        <v>60.325178981737537</v>
      </c>
      <c r="G104" s="53">
        <v>58.797637927325333</v>
      </c>
      <c r="H104" s="53">
        <v>57.094201254524876</v>
      </c>
      <c r="I104" s="53">
        <v>55.581701999122615</v>
      </c>
      <c r="J104" s="53">
        <v>53.088055135340291</v>
      </c>
      <c r="K104" s="53">
        <v>50.631615826983648</v>
      </c>
      <c r="L104" s="53">
        <v>46.399562853464644</v>
      </c>
      <c r="M104" s="53">
        <v>41.119814405703359</v>
      </c>
      <c r="N104" s="53">
        <v>32.70368878182601</v>
      </c>
      <c r="O104" s="53">
        <v>26.3796413232789</v>
      </c>
      <c r="P104" s="53">
        <v>19.255542029775796</v>
      </c>
      <c r="Q104" s="53">
        <v>13.675464518104166</v>
      </c>
    </row>
    <row r="105" spans="1:17" ht="12" customHeight="1" x14ac:dyDescent="0.25">
      <c r="A105" s="49" t="s">
        <v>26</v>
      </c>
      <c r="B105" s="48"/>
      <c r="C105" s="48">
        <v>9883.4739693121519</v>
      </c>
      <c r="D105" s="48">
        <v>9791.7735078286842</v>
      </c>
      <c r="E105" s="48">
        <v>9698.9107993781345</v>
      </c>
      <c r="F105" s="48">
        <v>9601.0442526377392</v>
      </c>
      <c r="G105" s="48">
        <v>9514.7811553977281</v>
      </c>
      <c r="H105" s="48">
        <v>9399.1536883184144</v>
      </c>
      <c r="I105" s="48">
        <v>9294.4897805820619</v>
      </c>
      <c r="J105" s="48">
        <v>9130.3613423737606</v>
      </c>
      <c r="K105" s="48">
        <v>8843.5814091179436</v>
      </c>
      <c r="L105" s="48">
        <v>8504.7616954283276</v>
      </c>
      <c r="M105" s="48">
        <v>8078.1208939213811</v>
      </c>
      <c r="N105" s="48">
        <v>7553.7153099363886</v>
      </c>
      <c r="O105" s="48">
        <v>7032.3721759540813</v>
      </c>
      <c r="P105" s="48">
        <v>6446.9503562572199</v>
      </c>
      <c r="Q105" s="48">
        <v>5792.3026132581472</v>
      </c>
    </row>
    <row r="106" spans="1:17" s="28" customFormat="1" ht="12" customHeight="1" x14ac:dyDescent="0.25"/>
    <row r="107" spans="1:17" ht="12.95" customHeight="1" x14ac:dyDescent="0.25">
      <c r="A107" s="111" t="s">
        <v>131</v>
      </c>
      <c r="B107" s="116"/>
      <c r="C107" s="116"/>
      <c r="D107" s="116"/>
      <c r="E107" s="116"/>
      <c r="F107" s="116"/>
      <c r="G107" s="116"/>
      <c r="H107" s="116"/>
      <c r="I107" s="116"/>
      <c r="J107" s="116"/>
      <c r="K107" s="116"/>
      <c r="L107" s="116"/>
      <c r="M107" s="116"/>
      <c r="N107" s="116"/>
      <c r="O107" s="116"/>
      <c r="P107" s="116"/>
      <c r="Q107" s="116"/>
    </row>
    <row r="108" spans="1:17" ht="12.95" customHeight="1" x14ac:dyDescent="0.25">
      <c r="A108" s="40" t="s">
        <v>130</v>
      </c>
      <c r="B108" s="114"/>
      <c r="C108" s="114"/>
      <c r="D108" s="114"/>
      <c r="E108" s="114"/>
      <c r="F108" s="114"/>
      <c r="G108" s="114"/>
      <c r="H108" s="114"/>
      <c r="I108" s="114"/>
      <c r="J108" s="114"/>
      <c r="K108" s="114"/>
      <c r="L108" s="114"/>
      <c r="M108" s="114"/>
      <c r="N108" s="114"/>
      <c r="O108" s="114"/>
      <c r="P108" s="114"/>
      <c r="Q108" s="114"/>
    </row>
    <row r="109" spans="1:17" ht="12" customHeight="1" x14ac:dyDescent="0.25">
      <c r="A109" s="87" t="s">
        <v>33</v>
      </c>
      <c r="B109" s="115">
        <f>B31/RES_summary!B$6</f>
        <v>1.2704809270920063</v>
      </c>
      <c r="C109" s="115">
        <f>C31/RES_summary!C$6</f>
        <v>1.2824122021532718</v>
      </c>
      <c r="D109" s="115">
        <f>D31/RES_summary!D$6</f>
        <v>1.2935457239127197</v>
      </c>
      <c r="E109" s="115">
        <f>E31/RES_summary!E$6</f>
        <v>1.3121700992143455</v>
      </c>
      <c r="F109" s="115">
        <f>F31/RES_summary!F$6</f>
        <v>1.3248370116389017</v>
      </c>
      <c r="G109" s="115">
        <f>G31/RES_summary!G$6</f>
        <v>1.3475388732721583</v>
      </c>
      <c r="H109" s="115">
        <f>H31/RES_summary!H$6</f>
        <v>1.3773157319684992</v>
      </c>
      <c r="I109" s="115">
        <f>I31/RES_summary!I$6</f>
        <v>1.4050910553459262</v>
      </c>
      <c r="J109" s="115">
        <f>J31/RES_summary!J$6</f>
        <v>1.4521768417030203</v>
      </c>
      <c r="K109" s="115">
        <f>K31/RES_summary!K$6</f>
        <v>1.517753837603784</v>
      </c>
      <c r="L109" s="115">
        <f>L31/RES_summary!L$6</f>
        <v>1.5826267576255224</v>
      </c>
      <c r="M109" s="115">
        <f>M31/RES_summary!M$6</f>
        <v>1.6544542748125988</v>
      </c>
      <c r="N109" s="115">
        <f>N31/RES_summary!N$6</f>
        <v>1.7243342753248851</v>
      </c>
      <c r="O109" s="115">
        <f>O31/RES_summary!O$6</f>
        <v>1.7927116380378023</v>
      </c>
      <c r="P109" s="115">
        <f>P31/RES_summary!P$6</f>
        <v>1.8370818549188908</v>
      </c>
      <c r="Q109" s="115">
        <f>Q31/RES_summary!Q$6</f>
        <v>1.8859710345145064</v>
      </c>
    </row>
    <row r="110" spans="1:17" ht="12" customHeight="1" x14ac:dyDescent="0.25">
      <c r="A110" s="87" t="s">
        <v>53</v>
      </c>
      <c r="B110" s="115">
        <f>B32/RES_summary!B$6</f>
        <v>0.76545378112714912</v>
      </c>
      <c r="C110" s="115">
        <f>C32/RES_summary!C$6</f>
        <v>0.76529543913414444</v>
      </c>
      <c r="D110" s="115">
        <f>D32/RES_summary!D$6</f>
        <v>0.76558450051826987</v>
      </c>
      <c r="E110" s="115">
        <f>E32/RES_summary!E$6</f>
        <v>0.77077752704118585</v>
      </c>
      <c r="F110" s="115">
        <f>F32/RES_summary!F$6</f>
        <v>0.78127727481682974</v>
      </c>
      <c r="G110" s="115">
        <f>G32/RES_summary!G$6</f>
        <v>0.78773154032405468</v>
      </c>
      <c r="H110" s="115">
        <f>H32/RES_summary!H$6</f>
        <v>0.79713858702397822</v>
      </c>
      <c r="I110" s="115">
        <f>I32/RES_summary!I$6</f>
        <v>0.81149747385111493</v>
      </c>
      <c r="J110" s="115">
        <f>J32/RES_summary!J$6</f>
        <v>0.83480399098517655</v>
      </c>
      <c r="K110" s="115">
        <f>K32/RES_summary!K$6</f>
        <v>0.85348049241196011</v>
      </c>
      <c r="L110" s="115">
        <f>L32/RES_summary!L$6</f>
        <v>0.87557399331883545</v>
      </c>
      <c r="M110" s="115">
        <f>M32/RES_summary!M$6</f>
        <v>0.89551889272267116</v>
      </c>
      <c r="N110" s="115">
        <f>N32/RES_summary!N$6</f>
        <v>0.94386185280927337</v>
      </c>
      <c r="O110" s="115">
        <f>O32/RES_summary!O$6</f>
        <v>1.012230865441192</v>
      </c>
      <c r="P110" s="115">
        <f>P32/RES_summary!P$6</f>
        <v>1.080427204696377</v>
      </c>
      <c r="Q110" s="115">
        <f>Q32/RES_summary!Q$6</f>
        <v>1.1551133757975471</v>
      </c>
    </row>
    <row r="111" spans="1:17" ht="12" customHeight="1" x14ac:dyDescent="0.25">
      <c r="A111" s="87" t="s">
        <v>52</v>
      </c>
      <c r="B111" s="115">
        <f>B33/RES_summary!B$6</f>
        <v>0.17998802264730679</v>
      </c>
      <c r="C111" s="115">
        <f>C33/RES_summary!C$6</f>
        <v>0.18552948653355036</v>
      </c>
      <c r="D111" s="115">
        <f>D33/RES_summary!D$6</f>
        <v>0.19531215476975428</v>
      </c>
      <c r="E111" s="115">
        <f>E33/RES_summary!E$6</f>
        <v>0.21081643096098496</v>
      </c>
      <c r="F111" s="115">
        <f>F33/RES_summary!F$6</f>
        <v>0.22083005996880808</v>
      </c>
      <c r="G111" s="115">
        <f>G33/RES_summary!G$6</f>
        <v>0.23983771796575612</v>
      </c>
      <c r="H111" s="115">
        <f>H33/RES_summary!H$6</f>
        <v>0.25832496206575239</v>
      </c>
      <c r="I111" s="115">
        <f>I33/RES_summary!I$6</f>
        <v>0.27666367930940933</v>
      </c>
      <c r="J111" s="115">
        <f>J33/RES_summary!J$6</f>
        <v>0.29721021041962647</v>
      </c>
      <c r="K111" s="115">
        <f>K33/RES_summary!K$6</f>
        <v>0.32240675053804629</v>
      </c>
      <c r="L111" s="115">
        <f>L33/RES_summary!L$6</f>
        <v>0.35158559918270876</v>
      </c>
      <c r="M111" s="115">
        <f>M33/RES_summary!M$6</f>
        <v>0.37315774229587839</v>
      </c>
      <c r="N111" s="115">
        <f>N33/RES_summary!N$6</f>
        <v>0.39009757444068555</v>
      </c>
      <c r="O111" s="115">
        <f>O33/RES_summary!O$6</f>
        <v>0.39845958931503817</v>
      </c>
      <c r="P111" s="115">
        <f>P33/RES_summary!P$6</f>
        <v>0.40904325167865313</v>
      </c>
      <c r="Q111" s="115">
        <f>Q33/RES_summary!Q$6</f>
        <v>0.429525844644845</v>
      </c>
    </row>
    <row r="112" spans="1:17" ht="12" customHeight="1" x14ac:dyDescent="0.25">
      <c r="A112" s="87" t="s">
        <v>51</v>
      </c>
      <c r="B112" s="115">
        <f>B34/RES_summary!B$6</f>
        <v>0.35066286707483574</v>
      </c>
      <c r="C112" s="115">
        <f>C34/RES_summary!C$6</f>
        <v>0.35233782080111536</v>
      </c>
      <c r="D112" s="115">
        <f>D34/RES_summary!D$6</f>
        <v>0.35690972475087634</v>
      </c>
      <c r="E112" s="115">
        <f>E34/RES_summary!E$6</f>
        <v>0.36316703809643641</v>
      </c>
      <c r="F112" s="115">
        <f>F34/RES_summary!F$6</f>
        <v>0.36973642485392005</v>
      </c>
      <c r="G112" s="115">
        <f>G34/RES_summary!G$6</f>
        <v>0.37591147903062655</v>
      </c>
      <c r="H112" s="115">
        <f>H34/RES_summary!H$6</f>
        <v>0.37991386837696867</v>
      </c>
      <c r="I112" s="115">
        <f>I34/RES_summary!I$6</f>
        <v>0.38672766542728271</v>
      </c>
      <c r="J112" s="115">
        <f>J34/RES_summary!J$6</f>
        <v>0.39636766006265495</v>
      </c>
      <c r="K112" s="115">
        <f>K34/RES_summary!K$6</f>
        <v>0.40913753895896826</v>
      </c>
      <c r="L112" s="115">
        <f>L34/RES_summary!L$6</f>
        <v>0.42542264514295858</v>
      </c>
      <c r="M112" s="115">
        <f>M34/RES_summary!M$6</f>
        <v>0.43727084955415496</v>
      </c>
      <c r="N112" s="115">
        <f>N34/RES_summary!N$6</f>
        <v>0.45416972917876947</v>
      </c>
      <c r="O112" s="115">
        <f>O34/RES_summary!O$6</f>
        <v>0.47416365717722136</v>
      </c>
      <c r="P112" s="115">
        <f>P34/RES_summary!P$6</f>
        <v>0.49425746641015628</v>
      </c>
      <c r="Q112" s="115">
        <f>Q34/RES_summary!Q$6</f>
        <v>0.51849659538233794</v>
      </c>
    </row>
    <row r="113" spans="1:17" ht="12.95" customHeight="1" x14ac:dyDescent="0.25">
      <c r="A113" s="40" t="s">
        <v>129</v>
      </c>
      <c r="B113" s="114"/>
      <c r="C113" s="114"/>
      <c r="D113" s="114"/>
      <c r="E113" s="114"/>
      <c r="F113" s="114"/>
      <c r="G113" s="114"/>
      <c r="H113" s="114"/>
      <c r="I113" s="114"/>
      <c r="J113" s="114"/>
      <c r="K113" s="114"/>
      <c r="L113" s="114"/>
      <c r="M113" s="114"/>
      <c r="N113" s="114"/>
      <c r="O113" s="114"/>
      <c r="P113" s="114"/>
      <c r="Q113" s="114"/>
    </row>
    <row r="114" spans="1:17" ht="12" customHeight="1" x14ac:dyDescent="0.25">
      <c r="A114" s="87" t="s">
        <v>29</v>
      </c>
      <c r="B114" s="115">
        <f>B36/RES_summary!B$6</f>
        <v>0.92022647044224515</v>
      </c>
      <c r="C114" s="115">
        <f>C36/RES_summary!C$6</f>
        <v>0.96795767834247348</v>
      </c>
      <c r="D114" s="115">
        <f>D36/RES_summary!D$6</f>
        <v>1.0223548761010686</v>
      </c>
      <c r="E114" s="115">
        <f>E36/RES_summary!E$6</f>
        <v>1.1100862268719982</v>
      </c>
      <c r="F114" s="115">
        <f>F36/RES_summary!F$6</f>
        <v>1.1928104850148422</v>
      </c>
      <c r="G114" s="115">
        <f>G36/RES_summary!G$6</f>
        <v>1.2865451430454677</v>
      </c>
      <c r="H114" s="115">
        <f>H36/RES_summary!H$6</f>
        <v>1.4222809080006558</v>
      </c>
      <c r="I114" s="115">
        <f>I36/RES_summary!I$6</f>
        <v>1.5388510416857373</v>
      </c>
      <c r="J114" s="115">
        <f>J36/RES_summary!J$6</f>
        <v>1.6717944977655557</v>
      </c>
      <c r="K114" s="115">
        <f>K36/RES_summary!K$6</f>
        <v>1.819595681949814</v>
      </c>
      <c r="L114" s="115">
        <f>L36/RES_summary!L$6</f>
        <v>1.9676239115476371</v>
      </c>
      <c r="M114" s="115">
        <f>M36/RES_summary!M$6</f>
        <v>2.08022271889857</v>
      </c>
      <c r="N114" s="115">
        <f>N36/RES_summary!N$6</f>
        <v>2.2591526451789976</v>
      </c>
      <c r="O114" s="115">
        <f>O36/RES_summary!O$6</f>
        <v>2.4595491792954594</v>
      </c>
      <c r="P114" s="115">
        <f>P36/RES_summary!P$6</f>
        <v>2.7162571995048523</v>
      </c>
      <c r="Q114" s="115">
        <f>Q36/RES_summary!Q$6</f>
        <v>3.1405866911504687</v>
      </c>
    </row>
    <row r="115" spans="1:17" ht="12" customHeight="1" x14ac:dyDescent="0.25">
      <c r="A115" s="87" t="s">
        <v>28</v>
      </c>
      <c r="B115" s="115">
        <f>B37/RES_summary!B$6</f>
        <v>0.32395834164549298</v>
      </c>
      <c r="C115" s="115">
        <f>C37/RES_summary!C$6</f>
        <v>0.34328226234291165</v>
      </c>
      <c r="D115" s="115">
        <f>D37/RES_summary!D$6</f>
        <v>0.37573670749939209</v>
      </c>
      <c r="E115" s="115">
        <f>E37/RES_summary!E$6</f>
        <v>0.431160788278039</v>
      </c>
      <c r="F115" s="115">
        <f>F37/RES_summary!F$6</f>
        <v>0.4905842044756934</v>
      </c>
      <c r="G115" s="115">
        <f>G37/RES_summary!G$6</f>
        <v>0.54867404315622836</v>
      </c>
      <c r="H115" s="115">
        <f>H37/RES_summary!H$6</f>
        <v>0.60319318274874245</v>
      </c>
      <c r="I115" s="115">
        <f>I37/RES_summary!I$6</f>
        <v>0.66731866950640095</v>
      </c>
      <c r="J115" s="115">
        <f>J37/RES_summary!J$6</f>
        <v>0.73395550367143936</v>
      </c>
      <c r="K115" s="115">
        <f>K37/RES_summary!K$6</f>
        <v>0.81072922578790896</v>
      </c>
      <c r="L115" s="115">
        <f>L37/RES_summary!L$6</f>
        <v>0.888031885692945</v>
      </c>
      <c r="M115" s="115">
        <f>M37/RES_summary!M$6</f>
        <v>0.97455680365997932</v>
      </c>
      <c r="N115" s="115">
        <f>N37/RES_summary!N$6</f>
        <v>1.0957564476884771</v>
      </c>
      <c r="O115" s="115">
        <f>O37/RES_summary!O$6</f>
        <v>1.260629720698792</v>
      </c>
      <c r="P115" s="115">
        <f>P37/RES_summary!P$6</f>
        <v>1.4318089837763908</v>
      </c>
      <c r="Q115" s="115">
        <f>Q37/RES_summary!Q$6</f>
        <v>1.6433962078063626</v>
      </c>
    </row>
    <row r="116" spans="1:17" ht="12.95" customHeight="1" x14ac:dyDescent="0.25">
      <c r="A116" s="40" t="s">
        <v>128</v>
      </c>
      <c r="B116" s="114"/>
      <c r="C116" s="114"/>
      <c r="D116" s="114"/>
      <c r="E116" s="114"/>
      <c r="F116" s="114"/>
      <c r="G116" s="114"/>
      <c r="H116" s="114"/>
      <c r="I116" s="114"/>
      <c r="J116" s="114"/>
      <c r="K116" s="114"/>
      <c r="L116" s="114"/>
      <c r="M116" s="114"/>
      <c r="N116" s="114"/>
      <c r="O116" s="114"/>
      <c r="P116" s="114"/>
      <c r="Q116" s="114"/>
    </row>
    <row r="117" spans="1:17" ht="12" customHeight="1" x14ac:dyDescent="0.25">
      <c r="A117" s="54" t="s">
        <v>50</v>
      </c>
      <c r="B117" s="113">
        <f>B39/RES_summary!B$6</f>
        <v>15.335674146133606</v>
      </c>
      <c r="C117" s="113">
        <f>C39/RES_summary!C$6</f>
        <v>15.412196944182456</v>
      </c>
      <c r="D117" s="113">
        <f>D39/RES_summary!D$6</f>
        <v>15.51186264411785</v>
      </c>
      <c r="E117" s="113">
        <f>E39/RES_summary!E$6</f>
        <v>15.618601772529567</v>
      </c>
      <c r="F117" s="113">
        <f>F39/RES_summary!F$6</f>
        <v>15.736733176572521</v>
      </c>
      <c r="G117" s="113">
        <f>G39/RES_summary!G$6</f>
        <v>15.835848164754278</v>
      </c>
      <c r="H117" s="113">
        <f>H39/RES_summary!H$6</f>
        <v>15.992046024537769</v>
      </c>
      <c r="I117" s="113">
        <f>I39/RES_summary!I$6</f>
        <v>16.126957202133696</v>
      </c>
      <c r="J117" s="113">
        <f>J39/RES_summary!J$6</f>
        <v>16.280170570967471</v>
      </c>
      <c r="K117" s="113">
        <f>K39/RES_summary!K$6</f>
        <v>16.427787189433925</v>
      </c>
      <c r="L117" s="113">
        <f>L39/RES_summary!L$6</f>
        <v>16.596447431767096</v>
      </c>
      <c r="M117" s="113">
        <f>M39/RES_summary!M$6</f>
        <v>16.719963148335207</v>
      </c>
      <c r="N117" s="113">
        <f>N39/RES_summary!N$6</f>
        <v>16.896165355285515</v>
      </c>
      <c r="O117" s="113">
        <f>O39/RES_summary!O$6</f>
        <v>17.057635597948625</v>
      </c>
      <c r="P117" s="113">
        <f>P39/RES_summary!P$6</f>
        <v>17.226061447608391</v>
      </c>
      <c r="Q117" s="113">
        <f>Q39/RES_summary!Q$6</f>
        <v>17.412741082504294</v>
      </c>
    </row>
    <row r="118" spans="1:17" ht="12" customHeight="1" x14ac:dyDescent="0.25">
      <c r="A118" s="49" t="s">
        <v>26</v>
      </c>
      <c r="B118" s="112">
        <f>B40/RES_summary!B$6</f>
        <v>0.85253337018313613</v>
      </c>
      <c r="C118" s="112">
        <f>C40/RES_summary!C$6</f>
        <v>0.85397429079582632</v>
      </c>
      <c r="D118" s="112">
        <f>D40/RES_summary!D$6</f>
        <v>0.85497488727911952</v>
      </c>
      <c r="E118" s="112">
        <f>E40/RES_summary!E$6</f>
        <v>0.85561074824070105</v>
      </c>
      <c r="F118" s="112">
        <f>F40/RES_summary!F$6</f>
        <v>0.8583034504840783</v>
      </c>
      <c r="G118" s="112">
        <f>G40/RES_summary!G$6</f>
        <v>0.86018190002182249</v>
      </c>
      <c r="H118" s="112">
        <f>H40/RES_summary!H$6</f>
        <v>0.86337202486119013</v>
      </c>
      <c r="I118" s="112">
        <f>I40/RES_summary!I$6</f>
        <v>0.86774665633296655</v>
      </c>
      <c r="J118" s="112">
        <f>J40/RES_summary!J$6</f>
        <v>0.87147880441541437</v>
      </c>
      <c r="K118" s="112">
        <f>K40/RES_summary!K$6</f>
        <v>0.87700419210375358</v>
      </c>
      <c r="L118" s="112">
        <f>L40/RES_summary!L$6</f>
        <v>0.88129572795358158</v>
      </c>
      <c r="M118" s="112">
        <f>M40/RES_summary!M$6</f>
        <v>0.88766531324709463</v>
      </c>
      <c r="N118" s="112">
        <f>N40/RES_summary!N$6</f>
        <v>0.89656218411360955</v>
      </c>
      <c r="O118" s="112">
        <f>O40/RES_summary!O$6</f>
        <v>0.90324053871627474</v>
      </c>
      <c r="P118" s="112">
        <f>P40/RES_summary!P$6</f>
        <v>0.91054940820943775</v>
      </c>
      <c r="Q118" s="112">
        <f>Q40/RES_summary!Q$6</f>
        <v>0.91441308232501906</v>
      </c>
    </row>
    <row r="119" spans="1:17" s="28" customFormat="1" ht="12" customHeight="1" x14ac:dyDescent="0.25"/>
    <row r="120" spans="1:17" ht="12.95" customHeight="1" x14ac:dyDescent="0.25">
      <c r="A120" s="111" t="s">
        <v>49</v>
      </c>
      <c r="B120" s="110"/>
      <c r="C120" s="110"/>
      <c r="D120" s="110"/>
      <c r="E120" s="110"/>
      <c r="F120" s="110"/>
      <c r="G120" s="110"/>
      <c r="H120" s="110"/>
      <c r="I120" s="110"/>
      <c r="J120" s="110"/>
      <c r="K120" s="110"/>
      <c r="L120" s="110"/>
      <c r="M120" s="110"/>
      <c r="N120" s="110"/>
      <c r="O120" s="110"/>
      <c r="P120" s="110"/>
      <c r="Q120" s="110"/>
    </row>
    <row r="121" spans="1:17" ht="12.95" customHeight="1" x14ac:dyDescent="0.25">
      <c r="A121" s="40" t="s">
        <v>130</v>
      </c>
      <c r="B121" s="55"/>
      <c r="C121" s="55"/>
      <c r="D121" s="55"/>
      <c r="E121" s="55"/>
      <c r="F121" s="55"/>
      <c r="G121" s="55"/>
      <c r="H121" s="55"/>
      <c r="I121" s="55"/>
      <c r="J121" s="55"/>
      <c r="K121" s="55"/>
      <c r="L121" s="55"/>
      <c r="M121" s="55"/>
      <c r="N121" s="55"/>
      <c r="O121" s="55"/>
      <c r="P121" s="55"/>
      <c r="Q121" s="55"/>
    </row>
    <row r="122" spans="1:17" ht="12" customHeight="1" x14ac:dyDescent="0.25">
      <c r="A122" s="87" t="s">
        <v>33</v>
      </c>
      <c r="B122" s="109">
        <f t="shared" ref="B122:Q122" si="40">B83*B109</f>
        <v>63.074125964019181</v>
      </c>
      <c r="C122" s="109">
        <f t="shared" si="40"/>
        <v>62.572087596260332</v>
      </c>
      <c r="D122" s="109">
        <f t="shared" si="40"/>
        <v>61.91635061132218</v>
      </c>
      <c r="E122" s="109">
        <f t="shared" si="40"/>
        <v>61.482873169898816</v>
      </c>
      <c r="F122" s="109">
        <f t="shared" si="40"/>
        <v>60.733885794020068</v>
      </c>
      <c r="G122" s="109">
        <f t="shared" si="40"/>
        <v>60.371584830472671</v>
      </c>
      <c r="H122" s="109">
        <f t="shared" si="40"/>
        <v>60.072604124501076</v>
      </c>
      <c r="I122" s="109">
        <f t="shared" si="40"/>
        <v>59.721465902182032</v>
      </c>
      <c r="J122" s="109">
        <f t="shared" si="40"/>
        <v>59.943761351935791</v>
      </c>
      <c r="K122" s="109">
        <f t="shared" si="40"/>
        <v>60.801974956169431</v>
      </c>
      <c r="L122" s="109">
        <f t="shared" si="40"/>
        <v>61.468550043984131</v>
      </c>
      <c r="M122" s="109">
        <f t="shared" si="40"/>
        <v>62.289778606691058</v>
      </c>
      <c r="N122" s="109">
        <f t="shared" si="40"/>
        <v>62.832469340706503</v>
      </c>
      <c r="O122" s="109">
        <f t="shared" si="40"/>
        <v>63.102553151762727</v>
      </c>
      <c r="P122" s="109">
        <f t="shared" si="40"/>
        <v>63.361634783935578</v>
      </c>
      <c r="Q122" s="109">
        <f t="shared" si="40"/>
        <v>63.4757166262008</v>
      </c>
    </row>
    <row r="123" spans="1:17" ht="12" customHeight="1" x14ac:dyDescent="0.25">
      <c r="A123" s="87" t="s">
        <v>53</v>
      </c>
      <c r="B123" s="109">
        <f t="shared" ref="B123:Q123" si="41">B84*B110</f>
        <v>273.35775008337021</v>
      </c>
      <c r="C123" s="109">
        <f t="shared" si="41"/>
        <v>267.86190968845347</v>
      </c>
      <c r="D123" s="109">
        <f t="shared" si="41"/>
        <v>261.68443492511858</v>
      </c>
      <c r="E123" s="109">
        <f t="shared" si="41"/>
        <v>256.75238357538723</v>
      </c>
      <c r="F123" s="109">
        <f t="shared" si="41"/>
        <v>252.99417176694078</v>
      </c>
      <c r="G123" s="109">
        <f t="shared" si="41"/>
        <v>248.5621132996998</v>
      </c>
      <c r="H123" s="109">
        <f t="shared" si="41"/>
        <v>244.05874072612619</v>
      </c>
      <c r="I123" s="109">
        <f t="shared" si="41"/>
        <v>240.88217776696578</v>
      </c>
      <c r="J123" s="109">
        <f t="shared" si="41"/>
        <v>239.0605955637609</v>
      </c>
      <c r="K123" s="109">
        <f t="shared" si="41"/>
        <v>235.98867993623549</v>
      </c>
      <c r="L123" s="109">
        <f t="shared" si="41"/>
        <v>233.05065927640067</v>
      </c>
      <c r="M123" s="109">
        <f t="shared" si="41"/>
        <v>229.28170306164409</v>
      </c>
      <c r="N123" s="109">
        <f t="shared" si="41"/>
        <v>230.00995559058154</v>
      </c>
      <c r="O123" s="109">
        <f t="shared" si="41"/>
        <v>232.03559268864768</v>
      </c>
      <c r="P123" s="109">
        <f t="shared" si="41"/>
        <v>234.62401076253315</v>
      </c>
      <c r="Q123" s="109">
        <f t="shared" si="41"/>
        <v>232.22795760564532</v>
      </c>
    </row>
    <row r="124" spans="1:17" ht="12" customHeight="1" x14ac:dyDescent="0.25">
      <c r="A124" s="87" t="s">
        <v>52</v>
      </c>
      <c r="B124" s="109">
        <f t="shared" ref="B124:Q124" si="42">B85*B111</f>
        <v>352.41887689379115</v>
      </c>
      <c r="C124" s="109">
        <f t="shared" si="42"/>
        <v>360.64905086553614</v>
      </c>
      <c r="D124" s="109">
        <f t="shared" si="42"/>
        <v>375.79868418942317</v>
      </c>
      <c r="E124" s="109">
        <f t="shared" si="42"/>
        <v>400.11945450792865</v>
      </c>
      <c r="F124" s="109">
        <f t="shared" si="42"/>
        <v>414.20083836085774</v>
      </c>
      <c r="G124" s="109">
        <f t="shared" si="42"/>
        <v>443.17905717052793</v>
      </c>
      <c r="H124" s="109">
        <f t="shared" si="42"/>
        <v>470.18746918844818</v>
      </c>
      <c r="I124" s="109">
        <f t="shared" si="42"/>
        <v>496.44926851607545</v>
      </c>
      <c r="J124" s="109">
        <f t="shared" si="42"/>
        <v>524.84767124698271</v>
      </c>
      <c r="K124" s="109">
        <f t="shared" si="42"/>
        <v>559.26593255131081</v>
      </c>
      <c r="L124" s="109">
        <f t="shared" si="42"/>
        <v>597.11087770466781</v>
      </c>
      <c r="M124" s="109">
        <f t="shared" si="42"/>
        <v>620.18894067073563</v>
      </c>
      <c r="N124" s="109">
        <f t="shared" si="42"/>
        <v>633.2838693383311</v>
      </c>
      <c r="O124" s="109">
        <f t="shared" si="42"/>
        <v>631.48982139195186</v>
      </c>
      <c r="P124" s="109">
        <f t="shared" si="42"/>
        <v>628.21629409962475</v>
      </c>
      <c r="Q124" s="109">
        <f t="shared" si="42"/>
        <v>626.06648951449858</v>
      </c>
    </row>
    <row r="125" spans="1:17" ht="12" customHeight="1" x14ac:dyDescent="0.25">
      <c r="A125" s="87" t="s">
        <v>51</v>
      </c>
      <c r="B125" s="109">
        <f t="shared" ref="B125:Q125" si="43">B86*B112</f>
        <v>196.15140676885011</v>
      </c>
      <c r="C125" s="109">
        <f t="shared" si="43"/>
        <v>194.88597308430403</v>
      </c>
      <c r="D125" s="109">
        <f t="shared" si="43"/>
        <v>194.70778111960092</v>
      </c>
      <c r="E125" s="109">
        <f t="shared" si="43"/>
        <v>195.11173358864525</v>
      </c>
      <c r="F125" s="109">
        <f t="shared" si="43"/>
        <v>195.59094572704504</v>
      </c>
      <c r="G125" s="109">
        <f t="shared" si="43"/>
        <v>195.83419542013459</v>
      </c>
      <c r="H125" s="109">
        <f t="shared" si="43"/>
        <v>194.80354329284395</v>
      </c>
      <c r="I125" s="109">
        <f t="shared" si="43"/>
        <v>194.98070290356191</v>
      </c>
      <c r="J125" s="109">
        <f t="shared" si="43"/>
        <v>196.23991318131755</v>
      </c>
      <c r="K125" s="109">
        <f t="shared" si="43"/>
        <v>198.74866443043467</v>
      </c>
      <c r="L125" s="109">
        <f t="shared" si="43"/>
        <v>202.05348925941129</v>
      </c>
      <c r="M125" s="109">
        <f t="shared" si="43"/>
        <v>202.9434921216523</v>
      </c>
      <c r="N125" s="109">
        <f t="shared" si="43"/>
        <v>204.69250965070432</v>
      </c>
      <c r="O125" s="109">
        <f t="shared" si="43"/>
        <v>206.16998810249734</v>
      </c>
      <c r="P125" s="109">
        <f t="shared" si="43"/>
        <v>207.45537971247961</v>
      </c>
      <c r="Q125" s="109">
        <f t="shared" si="43"/>
        <v>206.63670205045466</v>
      </c>
    </row>
    <row r="126" spans="1:17" ht="12.95" customHeight="1" x14ac:dyDescent="0.25">
      <c r="A126" s="40" t="s">
        <v>129</v>
      </c>
      <c r="B126" s="55"/>
      <c r="C126" s="55"/>
      <c r="D126" s="55"/>
      <c r="E126" s="55"/>
      <c r="F126" s="55"/>
      <c r="G126" s="55"/>
      <c r="H126" s="55"/>
      <c r="I126" s="55"/>
      <c r="J126" s="55"/>
      <c r="K126" s="55"/>
      <c r="L126" s="55"/>
      <c r="M126" s="55"/>
      <c r="N126" s="55"/>
      <c r="O126" s="55"/>
      <c r="P126" s="55"/>
      <c r="Q126" s="55"/>
    </row>
    <row r="127" spans="1:17" ht="12" customHeight="1" x14ac:dyDescent="0.25">
      <c r="A127" s="87" t="s">
        <v>29</v>
      </c>
      <c r="B127" s="109">
        <f t="shared" ref="B127:Q127" si="44">B88*B114</f>
        <v>320.89812546141138</v>
      </c>
      <c r="C127" s="109">
        <f t="shared" si="44"/>
        <v>333.24023062275955</v>
      </c>
      <c r="D127" s="109">
        <f t="shared" si="44"/>
        <v>346.34839928720902</v>
      </c>
      <c r="E127" s="109">
        <f t="shared" si="44"/>
        <v>368.11562358782868</v>
      </c>
      <c r="F127" s="109">
        <f t="shared" si="44"/>
        <v>387.19589368501903</v>
      </c>
      <c r="G127" s="109">
        <f t="shared" si="44"/>
        <v>407.95962829824464</v>
      </c>
      <c r="H127" s="109">
        <f t="shared" si="44"/>
        <v>438.32018423192028</v>
      </c>
      <c r="I127" s="109">
        <f t="shared" si="44"/>
        <v>461.05347840784958</v>
      </c>
      <c r="J127" s="109">
        <f t="shared" si="44"/>
        <v>482.84785819137477</v>
      </c>
      <c r="K127" s="109">
        <f t="shared" si="44"/>
        <v>502.74240036314654</v>
      </c>
      <c r="L127" s="109">
        <f t="shared" si="44"/>
        <v>516.81826735237746</v>
      </c>
      <c r="M127" s="109">
        <f t="shared" si="44"/>
        <v>517.57686560989816</v>
      </c>
      <c r="N127" s="109">
        <f t="shared" si="44"/>
        <v>515.19252438498836</v>
      </c>
      <c r="O127" s="109">
        <f t="shared" si="44"/>
        <v>510.47459931236648</v>
      </c>
      <c r="P127" s="109">
        <f t="shared" si="44"/>
        <v>496.65735168329172</v>
      </c>
      <c r="Q127" s="109">
        <f t="shared" si="44"/>
        <v>478.76430654203455</v>
      </c>
    </row>
    <row r="128" spans="1:17" ht="12" customHeight="1" x14ac:dyDescent="0.25">
      <c r="A128" s="87" t="s">
        <v>28</v>
      </c>
      <c r="B128" s="109">
        <f t="shared" ref="B128:Q128" si="45">B89*B115</f>
        <v>120.85646504781964</v>
      </c>
      <c r="C128" s="109">
        <f t="shared" si="45"/>
        <v>125.70961151528779</v>
      </c>
      <c r="D128" s="109">
        <f t="shared" si="45"/>
        <v>134.14977939708706</v>
      </c>
      <c r="E128" s="109">
        <f t="shared" si="45"/>
        <v>149.22732065368399</v>
      </c>
      <c r="F128" s="109">
        <f t="shared" si="45"/>
        <v>164.02969881440669</v>
      </c>
      <c r="G128" s="109">
        <f t="shared" si="45"/>
        <v>176.71193952018953</v>
      </c>
      <c r="H128" s="109">
        <f t="shared" si="45"/>
        <v>188.0499120034406</v>
      </c>
      <c r="I128" s="109">
        <f t="shared" si="45"/>
        <v>200.00302132481636</v>
      </c>
      <c r="J128" s="109">
        <f t="shared" si="45"/>
        <v>209.28950171000722</v>
      </c>
      <c r="K128" s="109">
        <f t="shared" si="45"/>
        <v>218.96246038694781</v>
      </c>
      <c r="L128" s="109">
        <f t="shared" si="45"/>
        <v>226.05297520602238</v>
      </c>
      <c r="M128" s="109">
        <f t="shared" si="45"/>
        <v>231.27279606568018</v>
      </c>
      <c r="N128" s="109">
        <f t="shared" si="45"/>
        <v>236.75029081434667</v>
      </c>
      <c r="O128" s="109">
        <f t="shared" si="45"/>
        <v>241.72904443522518</v>
      </c>
      <c r="P128" s="109">
        <f t="shared" si="45"/>
        <v>240.66110339133863</v>
      </c>
      <c r="Q128" s="109">
        <f t="shared" si="45"/>
        <v>238.79963765305823</v>
      </c>
    </row>
    <row r="129" spans="1:17" ht="12.95" customHeight="1" x14ac:dyDescent="0.25">
      <c r="A129" s="40" t="s">
        <v>128</v>
      </c>
      <c r="B129" s="55"/>
      <c r="C129" s="55"/>
      <c r="D129" s="55"/>
      <c r="E129" s="55"/>
      <c r="F129" s="55"/>
      <c r="G129" s="55"/>
      <c r="H129" s="55"/>
      <c r="I129" s="55"/>
      <c r="J129" s="55"/>
      <c r="K129" s="55"/>
      <c r="L129" s="55"/>
      <c r="M129" s="55"/>
      <c r="N129" s="55"/>
      <c r="O129" s="55"/>
      <c r="P129" s="55"/>
      <c r="Q129" s="55"/>
    </row>
    <row r="130" spans="1:17" ht="12" customHeight="1" x14ac:dyDescent="0.25">
      <c r="A130" s="54" t="s">
        <v>50</v>
      </c>
      <c r="B130" s="53">
        <f t="shared" ref="B130:Q130" si="46">B91*B117</f>
        <v>1032.0307867809934</v>
      </c>
      <c r="C130" s="53">
        <f t="shared" si="46"/>
        <v>1023.7063398689338</v>
      </c>
      <c r="D130" s="53">
        <f t="shared" si="46"/>
        <v>1002.3257436684881</v>
      </c>
      <c r="E130" s="53">
        <f t="shared" si="46"/>
        <v>981.78992274596578</v>
      </c>
      <c r="F130" s="53">
        <f t="shared" si="46"/>
        <v>962.31774264672765</v>
      </c>
      <c r="G130" s="53">
        <f t="shared" si="46"/>
        <v>942.20192594824425</v>
      </c>
      <c r="H130" s="53">
        <f t="shared" si="46"/>
        <v>925.46093316408644</v>
      </c>
      <c r="I130" s="53">
        <f t="shared" si="46"/>
        <v>907.85491773230581</v>
      </c>
      <c r="J130" s="53">
        <f t="shared" si="46"/>
        <v>883.60288311752004</v>
      </c>
      <c r="K130" s="53">
        <f t="shared" si="46"/>
        <v>851.72305706177747</v>
      </c>
      <c r="L130" s="53">
        <f t="shared" si="46"/>
        <v>805.34983770375266</v>
      </c>
      <c r="M130" s="53">
        <f t="shared" si="46"/>
        <v>734.50947914395363</v>
      </c>
      <c r="N130" s="53">
        <f t="shared" si="46"/>
        <v>629.79266705021246</v>
      </c>
      <c r="O130" s="53">
        <f t="shared" si="46"/>
        <v>514.00360192561675</v>
      </c>
      <c r="P130" s="53">
        <f t="shared" si="46"/>
        <v>404.28328593747551</v>
      </c>
      <c r="Q130" s="53">
        <f t="shared" si="46"/>
        <v>300.46370246803599</v>
      </c>
    </row>
    <row r="131" spans="1:17" ht="12" customHeight="1" x14ac:dyDescent="0.25">
      <c r="A131" s="49" t="s">
        <v>26</v>
      </c>
      <c r="B131" s="48">
        <f t="shared" ref="B131:Q131" si="47">B92*B118</f>
        <v>9087.4943035487086</v>
      </c>
      <c r="C131" s="48">
        <f t="shared" si="47"/>
        <v>9033.2650441604455</v>
      </c>
      <c r="D131" s="48">
        <f t="shared" si="47"/>
        <v>8966.9459148540845</v>
      </c>
      <c r="E131" s="48">
        <f t="shared" si="47"/>
        <v>8889.4528848956397</v>
      </c>
      <c r="F131" s="48">
        <f t="shared" si="47"/>
        <v>8823.7631154643914</v>
      </c>
      <c r="G131" s="48">
        <f t="shared" si="47"/>
        <v>8746.7918385874673</v>
      </c>
      <c r="H131" s="48">
        <f t="shared" si="47"/>
        <v>8664.6465247905289</v>
      </c>
      <c r="I131" s="48">
        <f t="shared" si="47"/>
        <v>8588.1424107760831</v>
      </c>
      <c r="J131" s="48">
        <f t="shared" si="47"/>
        <v>8487.1611176331808</v>
      </c>
      <c r="K131" s="48">
        <f t="shared" si="47"/>
        <v>8383.4841159923108</v>
      </c>
      <c r="L131" s="48">
        <f t="shared" si="47"/>
        <v>8234.9186384626537</v>
      </c>
      <c r="M131" s="48">
        <f t="shared" si="47"/>
        <v>8135.2583030875503</v>
      </c>
      <c r="N131" s="48">
        <f t="shared" si="47"/>
        <v>8009.2917147218504</v>
      </c>
      <c r="O131" s="48">
        <f t="shared" si="47"/>
        <v>7826.7863220005966</v>
      </c>
      <c r="P131" s="48">
        <f t="shared" si="47"/>
        <v>7592.7758885214062</v>
      </c>
      <c r="Q131" s="48">
        <f t="shared" si="47"/>
        <v>7297.3388006674541</v>
      </c>
    </row>
    <row r="132" spans="1:17" s="28" customFormat="1" ht="12" customHeight="1" x14ac:dyDescent="0.25"/>
    <row r="133" spans="1:17" ht="12.95" customHeight="1" x14ac:dyDescent="0.25">
      <c r="A133" s="111" t="s">
        <v>48</v>
      </c>
      <c r="B133" s="110">
        <f t="shared" ref="B133" si="48">SUM(B134,B139,B142)</f>
        <v>2344.6789715266782</v>
      </c>
      <c r="C133" s="110">
        <f t="shared" ref="C133:Q133" si="49">SUM(C134,C139,C142)</f>
        <v>2377.7548303663852</v>
      </c>
      <c r="D133" s="110">
        <f t="shared" si="49"/>
        <v>2411.2165850832766</v>
      </c>
      <c r="E133" s="110">
        <f t="shared" si="49"/>
        <v>2472.3212882546991</v>
      </c>
      <c r="F133" s="110">
        <f t="shared" si="49"/>
        <v>2526.2315231448974</v>
      </c>
      <c r="G133" s="110">
        <f t="shared" si="49"/>
        <v>2591.1499193472073</v>
      </c>
      <c r="H133" s="110">
        <f t="shared" si="49"/>
        <v>2669.9018963905205</v>
      </c>
      <c r="I133" s="110">
        <f t="shared" si="49"/>
        <v>2735.459519481843</v>
      </c>
      <c r="J133" s="110">
        <f t="shared" si="49"/>
        <v>2795.4456860296341</v>
      </c>
      <c r="K133" s="110">
        <f t="shared" si="49"/>
        <v>2852.6385505842718</v>
      </c>
      <c r="L133" s="110">
        <f t="shared" si="49"/>
        <v>2891.2112939867584</v>
      </c>
      <c r="M133" s="110">
        <f t="shared" si="49"/>
        <v>2876.8645847370367</v>
      </c>
      <c r="N133" s="110">
        <f t="shared" si="49"/>
        <v>2839.6594883819935</v>
      </c>
      <c r="O133" s="110">
        <f t="shared" si="49"/>
        <v>2790.2464146242337</v>
      </c>
      <c r="P133" s="110">
        <f t="shared" si="49"/>
        <v>2717.6930220698928</v>
      </c>
      <c r="Q133" s="110">
        <f t="shared" si="49"/>
        <v>2635.281238197404</v>
      </c>
    </row>
    <row r="134" spans="1:17" ht="12.95" customHeight="1" x14ac:dyDescent="0.25">
      <c r="A134" s="40" t="s">
        <v>130</v>
      </c>
      <c r="B134" s="55">
        <f t="shared" ref="B134" si="50">SUM(B135:B138)</f>
        <v>940.01663301704616</v>
      </c>
      <c r="C134" s="55">
        <f t="shared" ref="C134:Q134" si="51">SUM(C135:C138)</f>
        <v>931.13047162056569</v>
      </c>
      <c r="D134" s="55">
        <f t="shared" si="51"/>
        <v>927.06690052908391</v>
      </c>
      <c r="E134" s="55">
        <f t="shared" si="51"/>
        <v>931.22077583893088</v>
      </c>
      <c r="F134" s="55">
        <f t="shared" si="51"/>
        <v>930.70301762986855</v>
      </c>
      <c r="G134" s="55">
        <f t="shared" si="51"/>
        <v>938.90137999725937</v>
      </c>
      <c r="H134" s="55">
        <f t="shared" si="51"/>
        <v>944.56753089303993</v>
      </c>
      <c r="I134" s="55">
        <f t="shared" si="51"/>
        <v>949.05324835399665</v>
      </c>
      <c r="J134" s="55">
        <f t="shared" si="51"/>
        <v>961.24945704035679</v>
      </c>
      <c r="K134" s="55">
        <f t="shared" si="51"/>
        <v>979.13333238701523</v>
      </c>
      <c r="L134" s="55">
        <f t="shared" si="51"/>
        <v>997.33916629938312</v>
      </c>
      <c r="M134" s="55">
        <f t="shared" si="51"/>
        <v>1005.2257588788345</v>
      </c>
      <c r="N134" s="55">
        <f t="shared" si="51"/>
        <v>1018.2221852388982</v>
      </c>
      <c r="O134" s="55">
        <f t="shared" si="51"/>
        <v>1031.193208356503</v>
      </c>
      <c r="P134" s="55">
        <f t="shared" si="51"/>
        <v>1042.2677215333756</v>
      </c>
      <c r="Q134" s="55">
        <f t="shared" si="51"/>
        <v>1050.7943325019419</v>
      </c>
    </row>
    <row r="135" spans="1:17" ht="12" customHeight="1" x14ac:dyDescent="0.25">
      <c r="A135" s="87" t="s">
        <v>33</v>
      </c>
      <c r="B135" s="109">
        <f>B5*1000000/0.086/RES_summary!B$6</f>
        <v>552.52934344480786</v>
      </c>
      <c r="C135" s="109">
        <f>C5*1000000/0.086/RES_summary!C$6</f>
        <v>548.13148734324034</v>
      </c>
      <c r="D135" s="109">
        <f>D5*1000000/0.086/RES_summary!D$6</f>
        <v>542.38723135518205</v>
      </c>
      <c r="E135" s="109">
        <f>E5*1000000/0.086/RES_summary!E$6</f>
        <v>538.58996896831354</v>
      </c>
      <c r="F135" s="109">
        <f>F5*1000000/0.086/RES_summary!F$6</f>
        <v>532.02883955561526</v>
      </c>
      <c r="G135" s="109">
        <f>G5*1000000/0.086/RES_summary!G$6</f>
        <v>528.85508311494038</v>
      </c>
      <c r="H135" s="109">
        <f>H5*1000000/0.086/RES_summary!H$6</f>
        <v>526.23601213062921</v>
      </c>
      <c r="I135" s="109">
        <f>I5*1000000/0.086/RES_summary!I$6</f>
        <v>523.16004130311433</v>
      </c>
      <c r="J135" s="109">
        <f>J5*1000000/0.086/RES_summary!J$6</f>
        <v>525.107349442957</v>
      </c>
      <c r="K135" s="109">
        <f>K5*1000000/0.086/RES_summary!K$6</f>
        <v>532.62530061604377</v>
      </c>
      <c r="L135" s="109">
        <f>L5*1000000/0.086/RES_summary!L$6</f>
        <v>538.46449838530077</v>
      </c>
      <c r="M135" s="109">
        <f>M5*1000000/0.086/RES_summary!M$6</f>
        <v>545.65846059461342</v>
      </c>
      <c r="N135" s="109">
        <f>N5*1000000/0.086/RES_summary!N$6</f>
        <v>550.41243142458859</v>
      </c>
      <c r="O135" s="109">
        <f>O5*1000000/0.086/RES_summary!O$6</f>
        <v>552.77836560944115</v>
      </c>
      <c r="P135" s="109">
        <f>P5*1000000/0.086/RES_summary!P$6</f>
        <v>555.04792070727558</v>
      </c>
      <c r="Q135" s="109">
        <f>Q5*1000000/0.086/RES_summary!Q$6</f>
        <v>556.04727764551876</v>
      </c>
    </row>
    <row r="136" spans="1:17" ht="12" customHeight="1" x14ac:dyDescent="0.25">
      <c r="A136" s="87" t="s">
        <v>53</v>
      </c>
      <c r="B136" s="109">
        <f>B6*1000000/0.086/RES_summary!B$6</f>
        <v>208.39646307930028</v>
      </c>
      <c r="C136" s="109">
        <f>C6*1000000/0.086/RES_summary!C$6</f>
        <v>200.87892596877779</v>
      </c>
      <c r="D136" s="109">
        <f>D6*1000000/0.086/RES_summary!D$6</f>
        <v>197.65639059134085</v>
      </c>
      <c r="E136" s="109">
        <f>E6*1000000/0.086/RES_summary!E$6</f>
        <v>196.41606907555996</v>
      </c>
      <c r="F136" s="109">
        <f>F6*1000000/0.086/RES_summary!F$6</f>
        <v>195.95035635428428</v>
      </c>
      <c r="G136" s="109">
        <f>G6*1000000/0.086/RES_summary!G$6</f>
        <v>196.65587486790244</v>
      </c>
      <c r="H136" s="109">
        <f>H6*1000000/0.086/RES_summary!H$6</f>
        <v>195.37238005127875</v>
      </c>
      <c r="I136" s="109">
        <f>I6*1000000/0.086/RES_summary!I$6</f>
        <v>192.88469264324959</v>
      </c>
      <c r="J136" s="109">
        <f>J6*1000000/0.086/RES_summary!J$6</f>
        <v>192.72793035425121</v>
      </c>
      <c r="K136" s="109">
        <f>K6*1000000/0.086/RES_summary!K$6</f>
        <v>191.32054753776814</v>
      </c>
      <c r="L136" s="109">
        <f>L6*1000000/0.086/RES_summary!L$6</f>
        <v>190.26632261480353</v>
      </c>
      <c r="M136" s="109">
        <f>M6*1000000/0.086/RES_summary!M$6</f>
        <v>187.9606959915719</v>
      </c>
      <c r="N136" s="109">
        <f>N6*1000000/0.086/RES_summary!N$6</f>
        <v>191.3224997368865</v>
      </c>
      <c r="O136" s="109">
        <f>O6*1000000/0.086/RES_summary!O$6</f>
        <v>193.58922994095829</v>
      </c>
      <c r="P136" s="109">
        <f>P6*1000000/0.086/RES_summary!P$6</f>
        <v>197.62032819949266</v>
      </c>
      <c r="Q136" s="109">
        <f>Q6*1000000/0.086/RES_summary!Q$6</f>
        <v>198.79426585548674</v>
      </c>
    </row>
    <row r="137" spans="1:17" ht="12" customHeight="1" x14ac:dyDescent="0.25">
      <c r="A137" s="87" t="s">
        <v>52</v>
      </c>
      <c r="B137" s="109">
        <f>B7*1000000/0.086/RES_summary!B$6</f>
        <v>77.32765915170188</v>
      </c>
      <c r="C137" s="109">
        <f>C7*1000000/0.086/RES_summary!C$6</f>
        <v>80.86520310616315</v>
      </c>
      <c r="D137" s="109">
        <f>D7*1000000/0.086/RES_summary!D$6</f>
        <v>85.949064737215352</v>
      </c>
      <c r="E137" s="109">
        <f>E7*1000000/0.086/RES_summary!E$6</f>
        <v>93.237092182933623</v>
      </c>
      <c r="F137" s="109">
        <f>F7*1000000/0.086/RES_summary!F$6</f>
        <v>97.883292872948971</v>
      </c>
      <c r="G137" s="109">
        <f>G7*1000000/0.086/RES_summary!G$6</f>
        <v>104.88914881168783</v>
      </c>
      <c r="H137" s="109">
        <f>H7*1000000/0.086/RES_summary!H$6</f>
        <v>111.74854421213863</v>
      </c>
      <c r="I137" s="109">
        <f>I7*1000000/0.086/RES_summary!I$6</f>
        <v>118.47676165806818</v>
      </c>
      <c r="J137" s="109">
        <f>J7*1000000/0.086/RES_summary!J$6</f>
        <v>125.35159993316451</v>
      </c>
      <c r="K137" s="109">
        <f>K7*1000000/0.086/RES_summary!K$6</f>
        <v>132.97734247157973</v>
      </c>
      <c r="L137" s="109">
        <f>L7*1000000/0.086/RES_summary!L$6</f>
        <v>141.55285208077166</v>
      </c>
      <c r="M137" s="109">
        <f>M7*1000000/0.086/RES_summary!M$6</f>
        <v>142.4501941709685</v>
      </c>
      <c r="N137" s="109">
        <f>N7*1000000/0.086/RES_summary!N$6</f>
        <v>144.91025749614604</v>
      </c>
      <c r="O137" s="109">
        <f>O7*1000000/0.086/RES_summary!O$6</f>
        <v>150.93522152748471</v>
      </c>
      <c r="P137" s="109">
        <f>P7*1000000/0.086/RES_summary!P$6</f>
        <v>153.45369326261647</v>
      </c>
      <c r="Q137" s="109">
        <f>Q7*1000000/0.086/RES_summary!Q$6</f>
        <v>158.8277818366827</v>
      </c>
    </row>
    <row r="138" spans="1:17" ht="12" customHeight="1" x14ac:dyDescent="0.25">
      <c r="A138" s="87" t="s">
        <v>51</v>
      </c>
      <c r="B138" s="109">
        <f>B8*1000000/0.086/RES_summary!B$6</f>
        <v>101.76316734123606</v>
      </c>
      <c r="C138" s="109">
        <f>C8*1000000/0.086/RES_summary!C$6</f>
        <v>101.25485520238442</v>
      </c>
      <c r="D138" s="109">
        <f>D8*1000000/0.086/RES_summary!D$6</f>
        <v>101.07421384534567</v>
      </c>
      <c r="E138" s="109">
        <f>E8*1000000/0.086/RES_summary!E$6</f>
        <v>102.97764561212381</v>
      </c>
      <c r="F138" s="109">
        <f>F8*1000000/0.086/RES_summary!F$6</f>
        <v>104.84052884702005</v>
      </c>
      <c r="G138" s="109">
        <f>G8*1000000/0.086/RES_summary!G$6</f>
        <v>108.50127320272873</v>
      </c>
      <c r="H138" s="109">
        <f>H8*1000000/0.086/RES_summary!H$6</f>
        <v>111.21059449899336</v>
      </c>
      <c r="I138" s="109">
        <f>I8*1000000/0.086/RES_summary!I$6</f>
        <v>114.53175274956443</v>
      </c>
      <c r="J138" s="109">
        <f>J8*1000000/0.086/RES_summary!J$6</f>
        <v>118.06257730998415</v>
      </c>
      <c r="K138" s="109">
        <f>K8*1000000/0.086/RES_summary!K$6</f>
        <v>122.21014176162362</v>
      </c>
      <c r="L138" s="109">
        <f>L8*1000000/0.086/RES_summary!L$6</f>
        <v>127.05549321850715</v>
      </c>
      <c r="M138" s="109">
        <f>M8*1000000/0.086/RES_summary!M$6</f>
        <v>129.1564081216807</v>
      </c>
      <c r="N138" s="109">
        <f>N8*1000000/0.086/RES_summary!N$6</f>
        <v>131.57699658127706</v>
      </c>
      <c r="O138" s="109">
        <f>O8*1000000/0.086/RES_summary!O$6</f>
        <v>133.89039127861892</v>
      </c>
      <c r="P138" s="109">
        <f>P8*1000000/0.086/RES_summary!P$6</f>
        <v>136.14577936399087</v>
      </c>
      <c r="Q138" s="109">
        <f>Q8*1000000/0.086/RES_summary!Q$6</f>
        <v>137.12500716425379</v>
      </c>
    </row>
    <row r="139" spans="1:17" ht="12.95" customHeight="1" x14ac:dyDescent="0.25">
      <c r="A139" s="40" t="s">
        <v>129</v>
      </c>
      <c r="B139" s="55">
        <f t="shared" ref="B139" si="52">SUM(B140:B141)</f>
        <v>594.95045737267208</v>
      </c>
      <c r="C139" s="55">
        <f t="shared" ref="C139:Q139" si="53">SUM(C140:C141)</f>
        <v>633.74697536212932</v>
      </c>
      <c r="D139" s="55">
        <f t="shared" si="53"/>
        <v>676.33165326711696</v>
      </c>
      <c r="E139" s="55">
        <f t="shared" si="53"/>
        <v>739.01223287388461</v>
      </c>
      <c r="F139" s="55">
        <f t="shared" si="53"/>
        <v>798.39270721697312</v>
      </c>
      <c r="G139" s="55">
        <f t="shared" si="53"/>
        <v>860.69145474316178</v>
      </c>
      <c r="H139" s="55">
        <f t="shared" si="53"/>
        <v>939.15532677766043</v>
      </c>
      <c r="I139" s="55">
        <f t="shared" si="53"/>
        <v>1006.0108069395596</v>
      </c>
      <c r="J139" s="55">
        <f t="shared" si="53"/>
        <v>1066.6706741417752</v>
      </c>
      <c r="K139" s="55">
        <f t="shared" si="53"/>
        <v>1123.805309120296</v>
      </c>
      <c r="L139" s="55">
        <f t="shared" si="53"/>
        <v>1170.1934607074845</v>
      </c>
      <c r="M139" s="55">
        <f t="shared" si="53"/>
        <v>1185.0692524930923</v>
      </c>
      <c r="N139" s="55">
        <f t="shared" si="53"/>
        <v>1192.1174303514526</v>
      </c>
      <c r="O139" s="55">
        <f t="shared" si="53"/>
        <v>1194.7805757338724</v>
      </c>
      <c r="P139" s="55">
        <f t="shared" si="53"/>
        <v>1174.9616578962068</v>
      </c>
      <c r="Q139" s="55">
        <f t="shared" si="53"/>
        <v>1147.0497234619886</v>
      </c>
    </row>
    <row r="140" spans="1:17" ht="12" customHeight="1" x14ac:dyDescent="0.25">
      <c r="A140" s="87" t="s">
        <v>29</v>
      </c>
      <c r="B140" s="109">
        <f>B10*1000000/0.086/RES_summary!B$6</f>
        <v>508.13577874572599</v>
      </c>
      <c r="C140" s="109">
        <f>C10*1000000/0.086/RES_summary!C$6</f>
        <v>541.14224414379555</v>
      </c>
      <c r="D140" s="109">
        <f>D10*1000000/0.086/RES_summary!D$6</f>
        <v>575.25559271020552</v>
      </c>
      <c r="E140" s="109">
        <f>E10*1000000/0.086/RES_summary!E$6</f>
        <v>624.22001201236333</v>
      </c>
      <c r="F140" s="109">
        <f>F10*1000000/0.086/RES_summary!F$6</f>
        <v>669.69284478018278</v>
      </c>
      <c r="G140" s="109">
        <f>G10*1000000/0.086/RES_summary!G$6</f>
        <v>719.34181885237103</v>
      </c>
      <c r="H140" s="109">
        <f>H10*1000000/0.086/RES_summary!H$6</f>
        <v>786.15259169904061</v>
      </c>
      <c r="I140" s="109">
        <f>I10*1000000/0.086/RES_summary!I$6</f>
        <v>840.59317725165704</v>
      </c>
      <c r="J140" s="109">
        <f>J10*1000000/0.086/RES_summary!J$6</f>
        <v>891.39622714552274</v>
      </c>
      <c r="K140" s="109">
        <f>K10*1000000/0.086/RES_summary!K$6</f>
        <v>938.39976389255014</v>
      </c>
      <c r="L140" s="109">
        <f>L10*1000000/0.086/RES_summary!L$6</f>
        <v>976.44776361829463</v>
      </c>
      <c r="M140" s="109">
        <f>M10*1000000/0.086/RES_summary!M$6</f>
        <v>985.67553750315233</v>
      </c>
      <c r="N140" s="109">
        <f>N10*1000000/0.086/RES_summary!N$6</f>
        <v>987.14794982042133</v>
      </c>
      <c r="O140" s="109">
        <f>O10*1000000/0.086/RES_summary!O$6</f>
        <v>984.51880528101469</v>
      </c>
      <c r="P140" s="109">
        <f>P10*1000000/0.086/RES_summary!P$6</f>
        <v>964.54385786590069</v>
      </c>
      <c r="Q140" s="109">
        <f>Q10*1000000/0.086/RES_summary!Q$6</f>
        <v>936.99915550884873</v>
      </c>
    </row>
    <row r="141" spans="1:17" ht="12" customHeight="1" x14ac:dyDescent="0.25">
      <c r="A141" s="87" t="s">
        <v>28</v>
      </c>
      <c r="B141" s="109">
        <f>B11*1000000/0.086/RES_summary!B$6</f>
        <v>86.814678626946105</v>
      </c>
      <c r="C141" s="109">
        <f>C11*1000000/0.086/RES_summary!C$6</f>
        <v>92.604731218333782</v>
      </c>
      <c r="D141" s="109">
        <f>D11*1000000/0.086/RES_summary!D$6</f>
        <v>101.0760605569114</v>
      </c>
      <c r="E141" s="109">
        <f>E11*1000000/0.086/RES_summary!E$6</f>
        <v>114.79222086152127</v>
      </c>
      <c r="F141" s="109">
        <f>F11*1000000/0.086/RES_summary!F$6</f>
        <v>128.6998624367904</v>
      </c>
      <c r="G141" s="109">
        <f>G11*1000000/0.086/RES_summary!G$6</f>
        <v>141.34963589079081</v>
      </c>
      <c r="H141" s="109">
        <f>H11*1000000/0.086/RES_summary!H$6</f>
        <v>153.00273507861979</v>
      </c>
      <c r="I141" s="109">
        <f>I11*1000000/0.086/RES_summary!I$6</f>
        <v>165.41762968790255</v>
      </c>
      <c r="J141" s="109">
        <f>J11*1000000/0.086/RES_summary!J$6</f>
        <v>175.27444699625255</v>
      </c>
      <c r="K141" s="109">
        <f>K11*1000000/0.086/RES_summary!K$6</f>
        <v>185.40554522774576</v>
      </c>
      <c r="L141" s="109">
        <f>L11*1000000/0.086/RES_summary!L$6</f>
        <v>193.74569708918995</v>
      </c>
      <c r="M141" s="109">
        <f>M11*1000000/0.086/RES_summary!M$6</f>
        <v>199.39371498994007</v>
      </c>
      <c r="N141" s="109">
        <f>N11*1000000/0.086/RES_summary!N$6</f>
        <v>204.96948053103134</v>
      </c>
      <c r="O141" s="109">
        <f>O11*1000000/0.086/RES_summary!O$6</f>
        <v>210.26177045285769</v>
      </c>
      <c r="P141" s="109">
        <f>P11*1000000/0.086/RES_summary!P$6</f>
        <v>210.41780003030624</v>
      </c>
      <c r="Q141" s="109">
        <f>Q11*1000000/0.086/RES_summary!Q$6</f>
        <v>210.05056795313979</v>
      </c>
    </row>
    <row r="142" spans="1:17" ht="12.95" customHeight="1" x14ac:dyDescent="0.25">
      <c r="A142" s="40" t="s">
        <v>128</v>
      </c>
      <c r="B142" s="55">
        <f t="shared" ref="B142" si="54">SUM(B143:B144)</f>
        <v>809.71188113695996</v>
      </c>
      <c r="C142" s="55">
        <f t="shared" ref="C142:Q142" si="55">SUM(C143:C144)</f>
        <v>812.87738338369047</v>
      </c>
      <c r="D142" s="55">
        <f t="shared" si="55"/>
        <v>807.81803128707588</v>
      </c>
      <c r="E142" s="55">
        <f t="shared" si="55"/>
        <v>802.08827954188359</v>
      </c>
      <c r="F142" s="55">
        <f t="shared" si="55"/>
        <v>797.13579829805553</v>
      </c>
      <c r="G142" s="55">
        <f t="shared" si="55"/>
        <v>791.55708460678625</v>
      </c>
      <c r="H142" s="55">
        <f t="shared" si="55"/>
        <v>786.17903871982026</v>
      </c>
      <c r="I142" s="55">
        <f t="shared" si="55"/>
        <v>780.39546418828684</v>
      </c>
      <c r="J142" s="55">
        <f t="shared" si="55"/>
        <v>767.52555484750189</v>
      </c>
      <c r="K142" s="55">
        <f t="shared" si="55"/>
        <v>749.69990907696047</v>
      </c>
      <c r="L142" s="55">
        <f t="shared" si="55"/>
        <v>723.67866697989075</v>
      </c>
      <c r="M142" s="55">
        <f t="shared" si="55"/>
        <v>686.5695733651097</v>
      </c>
      <c r="N142" s="55">
        <f t="shared" si="55"/>
        <v>629.31987279164218</v>
      </c>
      <c r="O142" s="55">
        <f t="shared" si="55"/>
        <v>564.27263053385843</v>
      </c>
      <c r="P142" s="55">
        <f t="shared" si="55"/>
        <v>500.46364264031047</v>
      </c>
      <c r="Q142" s="55">
        <f t="shared" si="55"/>
        <v>437.43718223347361</v>
      </c>
    </row>
    <row r="143" spans="1:17" ht="12" customHeight="1" x14ac:dyDescent="0.25">
      <c r="A143" s="54" t="s">
        <v>50</v>
      </c>
      <c r="B143" s="53">
        <f>B13*1000000/0.086/RES_summary!B$6</f>
        <v>521.64106249885799</v>
      </c>
      <c r="C143" s="53">
        <f>C13*1000000/0.086/RES_summary!C$6</f>
        <v>520.6158553167038</v>
      </c>
      <c r="D143" s="53">
        <f>D13*1000000/0.086/RES_summary!D$6</f>
        <v>512.37369243348439</v>
      </c>
      <c r="E143" s="53">
        <f>E13*1000000/0.086/RES_summary!E$6</f>
        <v>504.2545895158413</v>
      </c>
      <c r="F143" s="53">
        <f>F13*1000000/0.086/RES_summary!F$6</f>
        <v>496.71162518519242</v>
      </c>
      <c r="G143" s="53">
        <f>G13*1000000/0.086/RES_summary!G$6</f>
        <v>489.00171202465998</v>
      </c>
      <c r="H143" s="53">
        <f>H13*1000000/0.086/RES_summary!H$6</f>
        <v>482.29859519648289</v>
      </c>
      <c r="I143" s="53">
        <f>I13*1000000/0.086/RES_summary!I$6</f>
        <v>475.14673186849103</v>
      </c>
      <c r="J143" s="53">
        <f>J13*1000000/0.086/RES_summary!J$6</f>
        <v>462.94524532553731</v>
      </c>
      <c r="K143" s="53">
        <f>K13*1000000/0.086/RES_summary!K$6</f>
        <v>446.33051710338736</v>
      </c>
      <c r="L143" s="53">
        <f>L13*1000000/0.086/RES_summary!L$6</f>
        <v>422.82071687920939</v>
      </c>
      <c r="M143" s="53">
        <f>M13*1000000/0.086/RES_summary!M$6</f>
        <v>386.49596613957613</v>
      </c>
      <c r="N143" s="53">
        <f>N13*1000000/0.086/RES_summary!N$6</f>
        <v>331.6207305235236</v>
      </c>
      <c r="O143" s="53">
        <f>O13*1000000/0.086/RES_summary!O$6</f>
        <v>271.0161366655575</v>
      </c>
      <c r="P143" s="53">
        <f>P13*1000000/0.086/RES_summary!P$6</f>
        <v>213.58640682522471</v>
      </c>
      <c r="Q143" s="53">
        <f>Q13*1000000/0.086/RES_summary!Q$6</f>
        <v>159.20760322308337</v>
      </c>
    </row>
    <row r="144" spans="1:17" ht="12" customHeight="1" x14ac:dyDescent="0.25">
      <c r="A144" s="49" t="s">
        <v>26</v>
      </c>
      <c r="B144" s="48">
        <f>B14*1000000/0.086/RES_summary!B$6</f>
        <v>288.07081863810197</v>
      </c>
      <c r="C144" s="48">
        <f>C14*1000000/0.086/RES_summary!C$6</f>
        <v>292.26152806698667</v>
      </c>
      <c r="D144" s="48">
        <f>D14*1000000/0.086/RES_summary!D$6</f>
        <v>295.44433885359143</v>
      </c>
      <c r="E144" s="48">
        <f>E14*1000000/0.086/RES_summary!E$6</f>
        <v>297.83369002604223</v>
      </c>
      <c r="F144" s="48">
        <f>F14*1000000/0.086/RES_summary!F$6</f>
        <v>300.42417311286306</v>
      </c>
      <c r="G144" s="48">
        <f>G14*1000000/0.086/RES_summary!G$6</f>
        <v>302.55537258212632</v>
      </c>
      <c r="H144" s="48">
        <f>H14*1000000/0.086/RES_summary!H$6</f>
        <v>303.88044352333742</v>
      </c>
      <c r="I144" s="48">
        <f>I14*1000000/0.086/RES_summary!I$6</f>
        <v>305.24873231979581</v>
      </c>
      <c r="J144" s="48">
        <f>J14*1000000/0.086/RES_summary!J$6</f>
        <v>304.58030952196458</v>
      </c>
      <c r="K144" s="48">
        <f>K14*1000000/0.086/RES_summary!K$6</f>
        <v>303.3693919735731</v>
      </c>
      <c r="L144" s="48">
        <f>L14*1000000/0.086/RES_summary!L$6</f>
        <v>300.85795010068131</v>
      </c>
      <c r="M144" s="48">
        <f>M14*1000000/0.086/RES_summary!M$6</f>
        <v>300.07360722553358</v>
      </c>
      <c r="N144" s="48">
        <f>N14*1000000/0.086/RES_summary!N$6</f>
        <v>297.69914226811864</v>
      </c>
      <c r="O144" s="48">
        <f>O14*1000000/0.086/RES_summary!O$6</f>
        <v>293.25649386830094</v>
      </c>
      <c r="P144" s="48">
        <f>P14*1000000/0.086/RES_summary!P$6</f>
        <v>286.87723581508573</v>
      </c>
      <c r="Q144" s="48">
        <f>Q14*1000000/0.086/RES_summary!Q$6</f>
        <v>278.22957901039024</v>
      </c>
    </row>
  </sheetData>
  <pageMargins left="0.39370078740157483" right="0.39370078740157483" top="0.39370078740157483" bottom="0.39370078740157483" header="0.31496062992125984" footer="0.31496062992125984"/>
  <pageSetup paperSize="9" scale="41" orientation="portrait" horizontalDpi="1200" verticalDpi="1200" r:id="rId1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tabColor theme="8" tint="0.59999389629810485"/>
    <pageSetUpPr fitToPage="1"/>
  </sheetPr>
  <dimension ref="A1:Q18"/>
  <sheetViews>
    <sheetView showGridLines="0" zoomScaleNormal="100" workbookViewId="0">
      <pane xSplit="1" ySplit="1" topLeftCell="B2" activePane="bottomRight" state="frozen"/>
      <selection activeCell="B18" sqref="B18"/>
      <selection pane="topRight" activeCell="B18" sqref="B18"/>
      <selection pane="bottomLeft" activeCell="B18" sqref="B18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247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41" t="s">
        <v>118</v>
      </c>
      <c r="B3" s="144">
        <v>1251.2821309542396</v>
      </c>
      <c r="C3" s="144">
        <v>1252.2965373101447</v>
      </c>
      <c r="D3" s="144">
        <v>1250.2801122913868</v>
      </c>
      <c r="E3" s="144">
        <v>1252.4984915517798</v>
      </c>
      <c r="F3" s="144">
        <v>1247.8761224320879</v>
      </c>
      <c r="G3" s="144">
        <v>1242.9284525217531</v>
      </c>
      <c r="H3" s="144">
        <v>1255.0610254668932</v>
      </c>
      <c r="I3" s="144">
        <v>1259.7904805950052</v>
      </c>
      <c r="J3" s="144">
        <v>1286.9615685863591</v>
      </c>
      <c r="K3" s="144">
        <v>1314.7243868159305</v>
      </c>
      <c r="L3" s="144">
        <v>1345.1117948098338</v>
      </c>
      <c r="M3" s="144">
        <v>1367.3687230494515</v>
      </c>
      <c r="N3" s="144">
        <v>1389.350974638432</v>
      </c>
      <c r="O3" s="144">
        <v>1405.3948076705706</v>
      </c>
      <c r="P3" s="144">
        <v>1424.4386835691375</v>
      </c>
      <c r="Q3" s="144">
        <v>1446.2556307396567</v>
      </c>
    </row>
    <row r="4" spans="1:17" ht="12" customHeight="1" x14ac:dyDescent="0.25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5" customHeight="1" x14ac:dyDescent="0.25">
      <c r="A5" s="141" t="s">
        <v>138</v>
      </c>
      <c r="B5" s="144">
        <v>1660.9351849769566</v>
      </c>
      <c r="C5" s="144">
        <v>1662.2816944225142</v>
      </c>
      <c r="D5" s="144">
        <v>1659.6051187896724</v>
      </c>
      <c r="E5" s="144">
        <v>1662.5497657849901</v>
      </c>
      <c r="F5" s="144">
        <v>1656.4140947649055</v>
      </c>
      <c r="G5" s="144">
        <v>1649.8466238209537</v>
      </c>
      <c r="H5" s="144">
        <v>1665.9512390714845</v>
      </c>
      <c r="I5" s="144">
        <v>1672.2290546286051</v>
      </c>
      <c r="J5" s="144">
        <v>1708.2955938546784</v>
      </c>
      <c r="K5" s="144">
        <v>1745.1475878941433</v>
      </c>
      <c r="L5" s="144">
        <v>1785.4834273253621</v>
      </c>
      <c r="M5" s="144">
        <v>1815.0269765443513</v>
      </c>
      <c r="N5" s="144">
        <v>1844.2059236466403</v>
      </c>
      <c r="O5" s="144">
        <v>1865.5022932868371</v>
      </c>
      <c r="P5" s="144">
        <v>1890.7808797509001</v>
      </c>
      <c r="Q5" s="144">
        <v>1919.7404039763958</v>
      </c>
    </row>
    <row r="6" spans="1:17" ht="12" customHeight="1" x14ac:dyDescent="0.25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5" customHeight="1" x14ac:dyDescent="0.25">
      <c r="A7" s="135" t="s">
        <v>137</v>
      </c>
      <c r="B7" s="62">
        <v>33455659.375335917</v>
      </c>
      <c r="C7" s="62">
        <v>34068390.71916873</v>
      </c>
      <c r="D7" s="62">
        <v>34672184.061207853</v>
      </c>
      <c r="E7" s="62">
        <v>35482207.949041225</v>
      </c>
      <c r="F7" s="62">
        <v>36132690.517901376</v>
      </c>
      <c r="G7" s="62">
        <v>36825809.141478449</v>
      </c>
      <c r="H7" s="62">
        <v>38196127.56440708</v>
      </c>
      <c r="I7" s="62">
        <v>39343208.537390888</v>
      </c>
      <c r="J7" s="62">
        <v>41384578.548789389</v>
      </c>
      <c r="K7" s="62">
        <v>43562802.863240965</v>
      </c>
      <c r="L7" s="62">
        <v>45970725.604558103</v>
      </c>
      <c r="M7" s="62">
        <v>48208216.619370423</v>
      </c>
      <c r="N7" s="62">
        <v>50611212.932879031</v>
      </c>
      <c r="O7" s="62">
        <v>52997977.180390865</v>
      </c>
      <c r="P7" s="62">
        <v>54820543.340820111</v>
      </c>
      <c r="Q7" s="62">
        <v>57038738.404604308</v>
      </c>
    </row>
    <row r="8" spans="1:17" ht="12.95" customHeight="1" x14ac:dyDescent="0.25">
      <c r="A8" s="133" t="s">
        <v>136</v>
      </c>
      <c r="B8" s="143"/>
      <c r="C8" s="143">
        <v>2919863.4944240511</v>
      </c>
      <c r="D8" s="143">
        <v>2952453.8713409905</v>
      </c>
      <c r="E8" s="143">
        <v>3200960.306662682</v>
      </c>
      <c r="F8" s="143">
        <v>3084455.8432283774</v>
      </c>
      <c r="G8" s="143">
        <v>3170903.4168839487</v>
      </c>
      <c r="H8" s="143">
        <v>3892703.3425150197</v>
      </c>
      <c r="I8" s="143">
        <v>3714868.8211227502</v>
      </c>
      <c r="J8" s="143">
        <v>4655378.0408039372</v>
      </c>
      <c r="K8" s="143">
        <v>4839284.4883863209</v>
      </c>
      <c r="L8" s="143">
        <v>5116881.9983827071</v>
      </c>
      <c r="M8" s="143">
        <v>4995211.538505069</v>
      </c>
      <c r="N8" s="143">
        <v>5210355.8066278286</v>
      </c>
      <c r="O8" s="143">
        <v>5244656.211507191</v>
      </c>
      <c r="P8" s="143">
        <v>4742429.6548532974</v>
      </c>
      <c r="Q8" s="143">
        <v>5170648.9351251889</v>
      </c>
    </row>
    <row r="9" spans="1:17" ht="12.95" customHeight="1" x14ac:dyDescent="0.25">
      <c r="A9" s="131" t="s">
        <v>135</v>
      </c>
      <c r="B9" s="142"/>
      <c r="C9" s="142">
        <f>B7+C8-C7</f>
        <v>2307132.1505912393</v>
      </c>
      <c r="D9" s="142">
        <f t="shared" ref="D9:Q9" si="0">C7+D8-D7</f>
        <v>2348660.5293018669</v>
      </c>
      <c r="E9" s="142">
        <f t="shared" si="0"/>
        <v>2390936.418829307</v>
      </c>
      <c r="F9" s="142">
        <f t="shared" si="0"/>
        <v>2433973.2743682265</v>
      </c>
      <c r="G9" s="142">
        <f t="shared" si="0"/>
        <v>2477784.7933068722</v>
      </c>
      <c r="H9" s="142">
        <f t="shared" si="0"/>
        <v>2522384.9195863903</v>
      </c>
      <c r="I9" s="142">
        <f t="shared" si="0"/>
        <v>2567787.8481389433</v>
      </c>
      <c r="J9" s="142">
        <f t="shared" si="0"/>
        <v>2614008.0294054374</v>
      </c>
      <c r="K9" s="142">
        <f t="shared" si="0"/>
        <v>2661060.1739347428</v>
      </c>
      <c r="L9" s="142">
        <f t="shared" si="0"/>
        <v>2708959.2570655718</v>
      </c>
      <c r="M9" s="142">
        <f t="shared" si="0"/>
        <v>2757720.5236927494</v>
      </c>
      <c r="N9" s="142">
        <f t="shared" si="0"/>
        <v>2807359.4931192249</v>
      </c>
      <c r="O9" s="142">
        <f t="shared" si="0"/>
        <v>2857891.9639953598</v>
      </c>
      <c r="P9" s="142">
        <f t="shared" si="0"/>
        <v>2919863.4944240525</v>
      </c>
      <c r="Q9" s="142">
        <f t="shared" si="0"/>
        <v>2952453.8713409901</v>
      </c>
    </row>
    <row r="10" spans="1:17" ht="12" customHeight="1" x14ac:dyDescent="0.25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5" customHeight="1" x14ac:dyDescent="0.25">
      <c r="A11" s="141" t="s">
        <v>134</v>
      </c>
      <c r="B11" s="140">
        <v>8759.9999999999982</v>
      </c>
      <c r="C11" s="140">
        <v>8759.9999999999982</v>
      </c>
      <c r="D11" s="140">
        <v>8759.9999999999964</v>
      </c>
      <c r="E11" s="140">
        <v>8759.9999999999982</v>
      </c>
      <c r="F11" s="140">
        <v>8759.9999999999909</v>
      </c>
      <c r="G11" s="140">
        <v>8759.9999999999964</v>
      </c>
      <c r="H11" s="140">
        <v>8759.9999999999982</v>
      </c>
      <c r="I11" s="140">
        <v>8759.9999999999964</v>
      </c>
      <c r="J11" s="140">
        <v>8759.9999999999927</v>
      </c>
      <c r="K11" s="140">
        <v>8759.9999999999927</v>
      </c>
      <c r="L11" s="140">
        <v>8759.9999999999945</v>
      </c>
      <c r="M11" s="140">
        <v>8759.9999999999945</v>
      </c>
      <c r="N11" s="140">
        <v>8759.9999999999964</v>
      </c>
      <c r="O11" s="140">
        <v>8759.9999999999945</v>
      </c>
      <c r="P11" s="140">
        <v>8759.9999999999964</v>
      </c>
      <c r="Q11" s="140">
        <v>8759.9999999999964</v>
      </c>
    </row>
    <row r="12" spans="1:17" ht="12" customHeight="1" x14ac:dyDescent="0.25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5" customHeight="1" x14ac:dyDescent="0.25">
      <c r="A13" s="135" t="s">
        <v>133</v>
      </c>
      <c r="B13" s="137">
        <f>IF(B5=0,0,1000000*B5/B7)</f>
        <v>49.645866080326797</v>
      </c>
      <c r="C13" s="137">
        <f t="shared" ref="C13:Q13" si="1">IF(C5=0,0,1000000*C5/C7)</f>
        <v>48.792492375849854</v>
      </c>
      <c r="D13" s="137">
        <f t="shared" si="1"/>
        <v>47.865606500586217</v>
      </c>
      <c r="E13" s="137">
        <f t="shared" si="1"/>
        <v>46.855871206569439</v>
      </c>
      <c r="F13" s="137">
        <f t="shared" si="1"/>
        <v>45.842534032838245</v>
      </c>
      <c r="G13" s="137">
        <f t="shared" si="1"/>
        <v>44.801367907016669</v>
      </c>
      <c r="H13" s="137">
        <f t="shared" si="1"/>
        <v>43.615710421490348</v>
      </c>
      <c r="I13" s="137">
        <f t="shared" si="1"/>
        <v>42.503626846787462</v>
      </c>
      <c r="J13" s="137">
        <f t="shared" si="1"/>
        <v>41.278554808543547</v>
      </c>
      <c r="K13" s="137">
        <f t="shared" si="1"/>
        <v>40.060498250601057</v>
      </c>
      <c r="L13" s="137">
        <f t="shared" si="1"/>
        <v>38.839574617206544</v>
      </c>
      <c r="M13" s="137">
        <f t="shared" si="1"/>
        <v>37.649743214418343</v>
      </c>
      <c r="N13" s="137">
        <f t="shared" si="1"/>
        <v>36.438682591789295</v>
      </c>
      <c r="O13" s="137">
        <f t="shared" si="1"/>
        <v>35.199499915575437</v>
      </c>
      <c r="P13" s="137">
        <f t="shared" si="1"/>
        <v>34.490371027442905</v>
      </c>
      <c r="Q13" s="137">
        <f t="shared" si="1"/>
        <v>33.656782349544912</v>
      </c>
    </row>
    <row r="14" spans="1:17" ht="12.95" customHeight="1" x14ac:dyDescent="0.25">
      <c r="A14" s="131" t="s">
        <v>132</v>
      </c>
      <c r="B14" s="130"/>
      <c r="C14" s="130">
        <v>39.688870197092847</v>
      </c>
      <c r="D14" s="130">
        <v>38.586448912505567</v>
      </c>
      <c r="E14" s="130">
        <v>38.002581912026521</v>
      </c>
      <c r="F14" s="130">
        <v>37.18679923854603</v>
      </c>
      <c r="G14" s="130">
        <v>36.722752405641593</v>
      </c>
      <c r="H14" s="130">
        <v>36.306542455413762</v>
      </c>
      <c r="I14" s="130">
        <v>36.006080868312004</v>
      </c>
      <c r="J14" s="130">
        <v>35.623579939857066</v>
      </c>
      <c r="K14" s="130">
        <v>34.91479607611619</v>
      </c>
      <c r="L14" s="130">
        <v>34.166210590710257</v>
      </c>
      <c r="M14" s="130">
        <v>33.322507313678869</v>
      </c>
      <c r="N14" s="130">
        <v>32.349564366144214</v>
      </c>
      <c r="O14" s="130">
        <v>31.113362778426691</v>
      </c>
      <c r="P14" s="130">
        <v>29.766318103005386</v>
      </c>
      <c r="Q14" s="130">
        <v>27.633714160689692</v>
      </c>
    </row>
    <row r="15" spans="1:17" ht="12" customHeight="1" x14ac:dyDescent="0.25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5" customHeight="1" x14ac:dyDescent="0.25">
      <c r="A16" s="135" t="s">
        <v>131</v>
      </c>
      <c r="B16" s="134">
        <f>B7/RES_summary!B$6</f>
        <v>1.2704809270920063</v>
      </c>
      <c r="C16" s="134">
        <f>C7/RES_summary!C$6</f>
        <v>1.2824122021532718</v>
      </c>
      <c r="D16" s="134">
        <f>D7/RES_summary!D$6</f>
        <v>1.2935457239127197</v>
      </c>
      <c r="E16" s="134">
        <f>E7/RES_summary!E$6</f>
        <v>1.3121700992143455</v>
      </c>
      <c r="F16" s="134">
        <f>F7/RES_summary!F$6</f>
        <v>1.3248370116389017</v>
      </c>
      <c r="G16" s="134">
        <f>G7/RES_summary!G$6</f>
        <v>1.3475388732721583</v>
      </c>
      <c r="H16" s="134">
        <f>H7/RES_summary!H$6</f>
        <v>1.3773157319684992</v>
      </c>
      <c r="I16" s="134">
        <f>I7/RES_summary!I$6</f>
        <v>1.4050910553459262</v>
      </c>
      <c r="J16" s="134">
        <f>J7/RES_summary!J$6</f>
        <v>1.4521768417030203</v>
      </c>
      <c r="K16" s="134">
        <f>K7/RES_summary!K$6</f>
        <v>1.517753837603784</v>
      </c>
      <c r="L16" s="134">
        <f>L7/RES_summary!L$6</f>
        <v>1.5826267576255224</v>
      </c>
      <c r="M16" s="134">
        <f>M7/RES_summary!M$6</f>
        <v>1.6544542748125988</v>
      </c>
      <c r="N16" s="134">
        <f>N7/RES_summary!N$6</f>
        <v>1.7243342753248851</v>
      </c>
      <c r="O16" s="134">
        <f>O7/RES_summary!O$6</f>
        <v>1.7927116380378023</v>
      </c>
      <c r="P16" s="134">
        <f>P7/RES_summary!P$6</f>
        <v>1.8370818549188908</v>
      </c>
      <c r="Q16" s="134">
        <f>Q7/RES_summary!Q$6</f>
        <v>1.8859710345145064</v>
      </c>
    </row>
    <row r="17" spans="1:17" ht="12.95" customHeight="1" x14ac:dyDescent="0.25">
      <c r="A17" s="133" t="s">
        <v>49</v>
      </c>
      <c r="B17" s="132">
        <f>1000000*B5/RES_summary!B$6</f>
        <v>63.074125964019181</v>
      </c>
      <c r="C17" s="132">
        <f>1000000*C5/RES_summary!C$6</f>
        <v>62.572087596260339</v>
      </c>
      <c r="D17" s="132">
        <f>1000000*D5/RES_summary!D$6</f>
        <v>61.91635061132218</v>
      </c>
      <c r="E17" s="132">
        <f>1000000*E5/RES_summary!E$6</f>
        <v>61.482873169898816</v>
      </c>
      <c r="F17" s="132">
        <f>1000000*F5/RES_summary!F$6</f>
        <v>60.733885794020068</v>
      </c>
      <c r="G17" s="132">
        <f>1000000*G5/RES_summary!G$6</f>
        <v>60.371584830472671</v>
      </c>
      <c r="H17" s="132">
        <f>1000000*H5/RES_summary!H$6</f>
        <v>60.072604124501069</v>
      </c>
      <c r="I17" s="132">
        <f>1000000*I5/RES_summary!I$6</f>
        <v>59.721465902182032</v>
      </c>
      <c r="J17" s="132">
        <f>1000000*J5/RES_summary!J$6</f>
        <v>59.943761351935784</v>
      </c>
      <c r="K17" s="132">
        <f>1000000*K5/RES_summary!K$6</f>
        <v>60.801974956169431</v>
      </c>
      <c r="L17" s="132">
        <f>1000000*L5/RES_summary!L$6</f>
        <v>61.468550043984138</v>
      </c>
      <c r="M17" s="132">
        <f>1000000*M5/RES_summary!M$6</f>
        <v>62.289778606691073</v>
      </c>
      <c r="N17" s="132">
        <f>1000000*N5/RES_summary!N$6</f>
        <v>62.832469340706496</v>
      </c>
      <c r="O17" s="132">
        <f>1000000*O5/RES_summary!O$6</f>
        <v>63.102553151762727</v>
      </c>
      <c r="P17" s="132">
        <f>1000000*P5/RES_summary!P$6</f>
        <v>63.361634783935578</v>
      </c>
      <c r="Q17" s="132">
        <f>1000000*Q5/RES_summary!Q$6</f>
        <v>63.4757166262008</v>
      </c>
    </row>
    <row r="18" spans="1:17" ht="12.95" customHeight="1" x14ac:dyDescent="0.25">
      <c r="A18" s="131" t="s">
        <v>48</v>
      </c>
      <c r="B18" s="130">
        <f>B3*1000000/0.086/RES_summary!B$6</f>
        <v>552.52934344480786</v>
      </c>
      <c r="C18" s="130">
        <f>C3*1000000/0.086/RES_summary!C$6</f>
        <v>548.13148734324034</v>
      </c>
      <c r="D18" s="130">
        <f>D3*1000000/0.086/RES_summary!D$6</f>
        <v>542.38723135518205</v>
      </c>
      <c r="E18" s="130">
        <f>E3*1000000/0.086/RES_summary!E$6</f>
        <v>538.58996896831354</v>
      </c>
      <c r="F18" s="130">
        <f>F3*1000000/0.086/RES_summary!F$6</f>
        <v>532.02883955561526</v>
      </c>
      <c r="G18" s="130">
        <f>G3*1000000/0.086/RES_summary!G$6</f>
        <v>528.85508311494038</v>
      </c>
      <c r="H18" s="130">
        <f>H3*1000000/0.086/RES_summary!H$6</f>
        <v>526.23601213062921</v>
      </c>
      <c r="I18" s="130">
        <f>I3*1000000/0.086/RES_summary!I$6</f>
        <v>523.16004130311433</v>
      </c>
      <c r="J18" s="130">
        <f>J3*1000000/0.086/RES_summary!J$6</f>
        <v>525.107349442957</v>
      </c>
      <c r="K18" s="130">
        <f>K3*1000000/0.086/RES_summary!K$6</f>
        <v>532.62530061604377</v>
      </c>
      <c r="L18" s="130">
        <f>L3*1000000/0.086/RES_summary!L$6</f>
        <v>538.46449838530077</v>
      </c>
      <c r="M18" s="130">
        <f>M3*1000000/0.086/RES_summary!M$6</f>
        <v>545.65846059461342</v>
      </c>
      <c r="N18" s="130">
        <f>N3*1000000/0.086/RES_summary!N$6</f>
        <v>550.41243142458859</v>
      </c>
      <c r="O18" s="130">
        <f>O3*1000000/0.086/RES_summary!O$6</f>
        <v>552.77836560944115</v>
      </c>
      <c r="P18" s="130">
        <f>P3*1000000/0.086/RES_summary!P$6</f>
        <v>555.04792070727558</v>
      </c>
      <c r="Q18" s="130">
        <f>Q3*1000000/0.086/RES_summary!Q$6</f>
        <v>556.04727764551876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tabColor theme="8" tint="0.59999389629810485"/>
    <pageSetUpPr fitToPage="1"/>
  </sheetPr>
  <dimension ref="A1:Q18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248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41" t="s">
        <v>118</v>
      </c>
      <c r="B3" s="144">
        <v>471.94375013540059</v>
      </c>
      <c r="C3" s="144">
        <v>458.94094613790054</v>
      </c>
      <c r="D3" s="144">
        <v>455.62623885189066</v>
      </c>
      <c r="E3" s="144">
        <v>456.76831060353891</v>
      </c>
      <c r="F3" s="144">
        <v>459.6024739576344</v>
      </c>
      <c r="G3" s="144">
        <v>462.18555901778046</v>
      </c>
      <c r="H3" s="144">
        <v>465.95872194736393</v>
      </c>
      <c r="I3" s="144">
        <v>464.47411969613802</v>
      </c>
      <c r="J3" s="144">
        <v>472.34806334786202</v>
      </c>
      <c r="K3" s="144">
        <v>472.25279996266033</v>
      </c>
      <c r="L3" s="144">
        <v>475.29498318222221</v>
      </c>
      <c r="M3" s="144">
        <v>471.01180577574456</v>
      </c>
      <c r="N3" s="144">
        <v>482.93622437218386</v>
      </c>
      <c r="O3" s="144">
        <v>492.1851423762019</v>
      </c>
      <c r="P3" s="144">
        <v>507.15988592171368</v>
      </c>
      <c r="Q3" s="144">
        <v>517.05554169719449</v>
      </c>
    </row>
    <row r="4" spans="1:17" ht="12" customHeight="1" x14ac:dyDescent="0.25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5" customHeight="1" x14ac:dyDescent="0.25">
      <c r="A5" s="141" t="s">
        <v>138</v>
      </c>
      <c r="B5" s="144">
        <v>7198.3479479146426</v>
      </c>
      <c r="C5" s="144">
        <v>7115.9835992875569</v>
      </c>
      <c r="D5" s="144">
        <v>7014.1864535196601</v>
      </c>
      <c r="E5" s="144">
        <v>6942.8052589283461</v>
      </c>
      <c r="F5" s="144">
        <v>6899.9884747930237</v>
      </c>
      <c r="G5" s="144">
        <v>6792.7546475526296</v>
      </c>
      <c r="H5" s="144">
        <v>6768.3092392041863</v>
      </c>
      <c r="I5" s="144">
        <v>6744.8139512164144</v>
      </c>
      <c r="J5" s="144">
        <v>6812.821765857705</v>
      </c>
      <c r="K5" s="144">
        <v>6773.3831977978616</v>
      </c>
      <c r="L5" s="144">
        <v>6769.4469703208351</v>
      </c>
      <c r="M5" s="144">
        <v>6680.9111477595325</v>
      </c>
      <c r="N5" s="144">
        <v>6751.0592381420083</v>
      </c>
      <c r="O5" s="144">
        <v>6859.6737955087156</v>
      </c>
      <c r="P5" s="144">
        <v>7001.4385675658268</v>
      </c>
      <c r="Q5" s="144">
        <v>7023.4322169819407</v>
      </c>
    </row>
    <row r="6" spans="1:17" ht="12" customHeight="1" x14ac:dyDescent="0.25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5" customHeight="1" x14ac:dyDescent="0.25">
      <c r="A7" s="135" t="s">
        <v>137</v>
      </c>
      <c r="B7" s="62">
        <v>20156745.703824554</v>
      </c>
      <c r="C7" s="62">
        <v>20330736.086448837</v>
      </c>
      <c r="D7" s="62">
        <v>20520717.764877699</v>
      </c>
      <c r="E7" s="62">
        <v>20842487.199866921</v>
      </c>
      <c r="F7" s="62">
        <v>21308017.312034592</v>
      </c>
      <c r="G7" s="62">
        <v>21527283.504820749</v>
      </c>
      <c r="H7" s="62">
        <v>22106483.248370722</v>
      </c>
      <c r="I7" s="62">
        <v>22722309.860146455</v>
      </c>
      <c r="J7" s="62">
        <v>23790498.750312813</v>
      </c>
      <c r="K7" s="62">
        <v>24496727.675723419</v>
      </c>
      <c r="L7" s="62">
        <v>25432889.719201513</v>
      </c>
      <c r="M7" s="62">
        <v>26094023.524465989</v>
      </c>
      <c r="N7" s="62">
        <v>27703441.203563284</v>
      </c>
      <c r="O7" s="62">
        <v>29924605.368578728</v>
      </c>
      <c r="P7" s="62">
        <v>32241136.258065052</v>
      </c>
      <c r="Q7" s="62">
        <v>34934900.093381524</v>
      </c>
    </row>
    <row r="8" spans="1:17" ht="12.95" customHeight="1" x14ac:dyDescent="0.25">
      <c r="A8" s="133" t="s">
        <v>136</v>
      </c>
      <c r="B8" s="143"/>
      <c r="C8" s="143">
        <v>1651467.8641788396</v>
      </c>
      <c r="D8" s="143">
        <v>1679278.9798358518</v>
      </c>
      <c r="E8" s="143">
        <v>1822981.1148074674</v>
      </c>
      <c r="F8" s="143">
        <v>1978751.4854244613</v>
      </c>
      <c r="G8" s="143">
        <v>1744593.3370290094</v>
      </c>
      <c r="H8" s="143">
        <v>2116729.5049467585</v>
      </c>
      <c r="I8" s="143">
        <v>2165656.6112637119</v>
      </c>
      <c r="J8" s="143">
        <v>2630417.5296502202</v>
      </c>
      <c r="K8" s="143">
        <v>2280955.3940103468</v>
      </c>
      <c r="L8" s="143">
        <v>2523486.3238266367</v>
      </c>
      <c r="M8" s="143">
        <v>2261156.6798558063</v>
      </c>
      <c r="N8" s="143">
        <v>3222240.7366853552</v>
      </c>
      <c r="O8" s="143">
        <v>3846889.8070642091</v>
      </c>
      <c r="P8" s="143">
        <v>3967998.7536651618</v>
      </c>
      <c r="Q8" s="143">
        <v>4373042.8151523182</v>
      </c>
    </row>
    <row r="9" spans="1:17" ht="12.95" customHeight="1" x14ac:dyDescent="0.25">
      <c r="A9" s="131" t="s">
        <v>135</v>
      </c>
      <c r="B9" s="142"/>
      <c r="C9" s="142">
        <f>B7+C8-C7</f>
        <v>1477477.4815545566</v>
      </c>
      <c r="D9" s="142">
        <f t="shared" ref="D9:Q9" si="0">C7+D8-D7</f>
        <v>1489297.3014069907</v>
      </c>
      <c r="E9" s="142">
        <f t="shared" si="0"/>
        <v>1501211.6798182465</v>
      </c>
      <c r="F9" s="142">
        <f t="shared" si="0"/>
        <v>1513221.3732567914</v>
      </c>
      <c r="G9" s="142">
        <f t="shared" si="0"/>
        <v>1525327.1442428529</v>
      </c>
      <c r="H9" s="142">
        <f t="shared" si="0"/>
        <v>1537529.7613967843</v>
      </c>
      <c r="I9" s="142">
        <f t="shared" si="0"/>
        <v>1549829.9994879775</v>
      </c>
      <c r="J9" s="142">
        <f t="shared" si="0"/>
        <v>1562228.6394838616</v>
      </c>
      <c r="K9" s="142">
        <f t="shared" si="0"/>
        <v>1574726.4685997404</v>
      </c>
      <c r="L9" s="142">
        <f t="shared" si="0"/>
        <v>1587324.2803485431</v>
      </c>
      <c r="M9" s="142">
        <f t="shared" si="0"/>
        <v>1600022.8745913282</v>
      </c>
      <c r="N9" s="142">
        <f t="shared" si="0"/>
        <v>1612823.0575880595</v>
      </c>
      <c r="O9" s="142">
        <f t="shared" si="0"/>
        <v>1625725.642048765</v>
      </c>
      <c r="P9" s="142">
        <f t="shared" si="0"/>
        <v>1651467.8641788363</v>
      </c>
      <c r="Q9" s="142">
        <f t="shared" si="0"/>
        <v>1679278.9798358455</v>
      </c>
    </row>
    <row r="10" spans="1:17" ht="12" customHeight="1" x14ac:dyDescent="0.25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5" customHeight="1" x14ac:dyDescent="0.25">
      <c r="A11" s="141" t="s">
        <v>134</v>
      </c>
      <c r="B11" s="140">
        <v>762.3579833231081</v>
      </c>
      <c r="C11" s="140">
        <v>749.93464431884843</v>
      </c>
      <c r="D11" s="140">
        <v>755.32345149951516</v>
      </c>
      <c r="E11" s="140">
        <v>765.00193042176204</v>
      </c>
      <c r="F11" s="140">
        <v>774.52517971360442</v>
      </c>
      <c r="G11" s="140">
        <v>791.17397360871223</v>
      </c>
      <c r="H11" s="140">
        <v>800.51375939253296</v>
      </c>
      <c r="I11" s="140">
        <v>800.74289609690459</v>
      </c>
      <c r="J11" s="140">
        <v>806.18861464706742</v>
      </c>
      <c r="K11" s="140">
        <v>810.71917343434973</v>
      </c>
      <c r="L11" s="140">
        <v>816.41615263205733</v>
      </c>
      <c r="M11" s="140">
        <v>819.78061695152917</v>
      </c>
      <c r="N11" s="140">
        <v>831.80095072685106</v>
      </c>
      <c r="O11" s="140">
        <v>834.30833906900727</v>
      </c>
      <c r="P11" s="140">
        <v>842.28518452660626</v>
      </c>
      <c r="Q11" s="140">
        <v>856.03072044007047</v>
      </c>
    </row>
    <row r="12" spans="1:17" ht="12" customHeight="1" x14ac:dyDescent="0.25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5" customHeight="1" x14ac:dyDescent="0.25">
      <c r="A13" s="135" t="s">
        <v>133</v>
      </c>
      <c r="B13" s="137">
        <f>IF(B5=0,0,1000000*B5/B7)</f>
        <v>357.11855741419726</v>
      </c>
      <c r="C13" s="137">
        <f t="shared" ref="C13:Q13" si="1">IF(C5=0,0,1000000*C5/C7)</f>
        <v>350.01111465071915</v>
      </c>
      <c r="D13" s="137">
        <f t="shared" si="1"/>
        <v>341.80999582406486</v>
      </c>
      <c r="E13" s="137">
        <f t="shared" si="1"/>
        <v>333.10828944506562</v>
      </c>
      <c r="F13" s="137">
        <f t="shared" si="1"/>
        <v>323.82123469066113</v>
      </c>
      <c r="G13" s="137">
        <f t="shared" si="1"/>
        <v>315.54165420042347</v>
      </c>
      <c r="H13" s="137">
        <f t="shared" si="1"/>
        <v>306.168519124498</v>
      </c>
      <c r="I13" s="137">
        <f t="shared" si="1"/>
        <v>296.83663292728909</v>
      </c>
      <c r="J13" s="137">
        <f t="shared" si="1"/>
        <v>286.36733669856864</v>
      </c>
      <c r="K13" s="137">
        <f t="shared" si="1"/>
        <v>276.50155104227957</v>
      </c>
      <c r="L13" s="137">
        <f t="shared" si="1"/>
        <v>266.16900576618264</v>
      </c>
      <c r="M13" s="137">
        <f t="shared" si="1"/>
        <v>256.0322344116633</v>
      </c>
      <c r="N13" s="137">
        <f t="shared" si="1"/>
        <v>243.69027618394466</v>
      </c>
      <c r="O13" s="137">
        <f t="shared" si="1"/>
        <v>229.23188830792313</v>
      </c>
      <c r="P13" s="137">
        <f t="shared" si="1"/>
        <v>217.15855519249672</v>
      </c>
      <c r="Q13" s="137">
        <f t="shared" si="1"/>
        <v>201.0434321611969</v>
      </c>
    </row>
    <row r="14" spans="1:17" ht="12.95" customHeight="1" x14ac:dyDescent="0.25">
      <c r="A14" s="131" t="s">
        <v>132</v>
      </c>
      <c r="B14" s="130"/>
      <c r="C14" s="130">
        <v>269.62091594742628</v>
      </c>
      <c r="D14" s="130">
        <v>256.09714838058966</v>
      </c>
      <c r="E14" s="130">
        <v>254.92823326795803</v>
      </c>
      <c r="F14" s="130">
        <v>251.46293175049172</v>
      </c>
      <c r="G14" s="130">
        <v>250.76835547323822</v>
      </c>
      <c r="H14" s="130">
        <v>247.85169800718609</v>
      </c>
      <c r="I14" s="130">
        <v>244.71920567193177</v>
      </c>
      <c r="J14" s="130">
        <v>237.95030472144921</v>
      </c>
      <c r="K14" s="130">
        <v>229.25721305275144</v>
      </c>
      <c r="L14" s="130">
        <v>223.07500712583408</v>
      </c>
      <c r="M14" s="130">
        <v>213.54647492771707</v>
      </c>
      <c r="N14" s="130">
        <v>200.51795842458392</v>
      </c>
      <c r="O14" s="130">
        <v>179.15547051564653</v>
      </c>
      <c r="P14" s="130">
        <v>147.94234743962977</v>
      </c>
      <c r="Q14" s="130">
        <v>103.37246320141406</v>
      </c>
    </row>
    <row r="15" spans="1:17" ht="12" customHeight="1" x14ac:dyDescent="0.25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5" customHeight="1" x14ac:dyDescent="0.25">
      <c r="A16" s="135" t="s">
        <v>131</v>
      </c>
      <c r="B16" s="134">
        <f>B7/RES_summary!B$6</f>
        <v>0.76545378112714912</v>
      </c>
      <c r="C16" s="134">
        <f>C7/RES_summary!C$6</f>
        <v>0.76529543913414444</v>
      </c>
      <c r="D16" s="134">
        <f>D7/RES_summary!D$6</f>
        <v>0.76558450051826987</v>
      </c>
      <c r="E16" s="134">
        <f>E7/RES_summary!E$6</f>
        <v>0.77077752704118585</v>
      </c>
      <c r="F16" s="134">
        <f>F7/RES_summary!F$6</f>
        <v>0.78127727481682974</v>
      </c>
      <c r="G16" s="134">
        <f>G7/RES_summary!G$6</f>
        <v>0.78773154032405468</v>
      </c>
      <c r="H16" s="134">
        <f>H7/RES_summary!H$6</f>
        <v>0.79713858702397822</v>
      </c>
      <c r="I16" s="134">
        <f>I7/RES_summary!I$6</f>
        <v>0.81149747385111493</v>
      </c>
      <c r="J16" s="134">
        <f>J7/RES_summary!J$6</f>
        <v>0.83480399098517655</v>
      </c>
      <c r="K16" s="134">
        <f>K7/RES_summary!K$6</f>
        <v>0.85348049241196011</v>
      </c>
      <c r="L16" s="134">
        <f>L7/RES_summary!L$6</f>
        <v>0.87557399331883545</v>
      </c>
      <c r="M16" s="134">
        <f>M7/RES_summary!M$6</f>
        <v>0.89551889272267116</v>
      </c>
      <c r="N16" s="134">
        <f>N7/RES_summary!N$6</f>
        <v>0.94386185280927337</v>
      </c>
      <c r="O16" s="134">
        <f>O7/RES_summary!O$6</f>
        <v>1.012230865441192</v>
      </c>
      <c r="P16" s="134">
        <f>P7/RES_summary!P$6</f>
        <v>1.080427204696377</v>
      </c>
      <c r="Q16" s="134">
        <f>Q7/RES_summary!Q$6</f>
        <v>1.1551133757975471</v>
      </c>
    </row>
    <row r="17" spans="1:17" ht="12.95" customHeight="1" x14ac:dyDescent="0.25">
      <c r="A17" s="133" t="s">
        <v>49</v>
      </c>
      <c r="B17" s="132">
        <f>1000000*B5/RES_summary!B$6</f>
        <v>273.35775008337015</v>
      </c>
      <c r="C17" s="132">
        <f>1000000*C5/RES_summary!C$6</f>
        <v>267.86190968845347</v>
      </c>
      <c r="D17" s="132">
        <f>1000000*D5/RES_summary!D$6</f>
        <v>261.68443492511858</v>
      </c>
      <c r="E17" s="132">
        <f>1000000*E5/RES_summary!E$6</f>
        <v>256.75238357538723</v>
      </c>
      <c r="F17" s="132">
        <f>1000000*F5/RES_summary!F$6</f>
        <v>252.99417176694081</v>
      </c>
      <c r="G17" s="132">
        <f>1000000*G5/RES_summary!G$6</f>
        <v>248.5621132996998</v>
      </c>
      <c r="H17" s="132">
        <f>1000000*H5/RES_summary!H$6</f>
        <v>244.05874072612619</v>
      </c>
      <c r="I17" s="132">
        <f>1000000*I5/RES_summary!I$6</f>
        <v>240.88217776696578</v>
      </c>
      <c r="J17" s="132">
        <f>1000000*J5/RES_summary!J$6</f>
        <v>239.0605955637609</v>
      </c>
      <c r="K17" s="132">
        <f>1000000*K5/RES_summary!K$6</f>
        <v>235.98867993623551</v>
      </c>
      <c r="L17" s="132">
        <f>1000000*L5/RES_summary!L$6</f>
        <v>233.05065927640069</v>
      </c>
      <c r="M17" s="132">
        <f>1000000*M5/RES_summary!M$6</f>
        <v>229.28170306164409</v>
      </c>
      <c r="N17" s="132">
        <f>1000000*N5/RES_summary!N$6</f>
        <v>230.00995559058154</v>
      </c>
      <c r="O17" s="132">
        <f>1000000*O5/RES_summary!O$6</f>
        <v>232.03559268864768</v>
      </c>
      <c r="P17" s="132">
        <f>1000000*P5/RES_summary!P$6</f>
        <v>234.62401076253309</v>
      </c>
      <c r="Q17" s="132">
        <f>1000000*Q5/RES_summary!Q$6</f>
        <v>232.22795760564532</v>
      </c>
    </row>
    <row r="18" spans="1:17" ht="12.95" customHeight="1" x14ac:dyDescent="0.25">
      <c r="A18" s="131" t="s">
        <v>48</v>
      </c>
      <c r="B18" s="130">
        <f>B3*1000000/0.086/RES_summary!B$6</f>
        <v>208.39646307930028</v>
      </c>
      <c r="C18" s="130">
        <f>C3*1000000/0.086/RES_summary!C$6</f>
        <v>200.87892596877779</v>
      </c>
      <c r="D18" s="130">
        <f>D3*1000000/0.086/RES_summary!D$6</f>
        <v>197.65639059134085</v>
      </c>
      <c r="E18" s="130">
        <f>E3*1000000/0.086/RES_summary!E$6</f>
        <v>196.41606907555996</v>
      </c>
      <c r="F18" s="130">
        <f>F3*1000000/0.086/RES_summary!F$6</f>
        <v>195.95035635428428</v>
      </c>
      <c r="G18" s="130">
        <f>G3*1000000/0.086/RES_summary!G$6</f>
        <v>196.65587486790244</v>
      </c>
      <c r="H18" s="130">
        <f>H3*1000000/0.086/RES_summary!H$6</f>
        <v>195.37238005127875</v>
      </c>
      <c r="I18" s="130">
        <f>I3*1000000/0.086/RES_summary!I$6</f>
        <v>192.88469264324959</v>
      </c>
      <c r="J18" s="130">
        <f>J3*1000000/0.086/RES_summary!J$6</f>
        <v>192.72793035425121</v>
      </c>
      <c r="K18" s="130">
        <f>K3*1000000/0.086/RES_summary!K$6</f>
        <v>191.32054753776814</v>
      </c>
      <c r="L18" s="130">
        <f>L3*1000000/0.086/RES_summary!L$6</f>
        <v>190.26632261480353</v>
      </c>
      <c r="M18" s="130">
        <f>M3*1000000/0.086/RES_summary!M$6</f>
        <v>187.9606959915719</v>
      </c>
      <c r="N18" s="130">
        <f>N3*1000000/0.086/RES_summary!N$6</f>
        <v>191.3224997368865</v>
      </c>
      <c r="O18" s="130">
        <f>O3*1000000/0.086/RES_summary!O$6</f>
        <v>193.58922994095829</v>
      </c>
      <c r="P18" s="130">
        <f>P3*1000000/0.086/RES_summary!P$6</f>
        <v>197.62032819949266</v>
      </c>
      <c r="Q18" s="130">
        <f>Q3*1000000/0.086/RES_summary!Q$6</f>
        <v>198.79426585548674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tabColor theme="8" tint="0.59999389629810485"/>
    <pageSetUpPr fitToPage="1"/>
  </sheetPr>
  <dimension ref="A1:Q18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249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41" t="s">
        <v>118</v>
      </c>
      <c r="B3" s="144">
        <v>175.11960092796386</v>
      </c>
      <c r="C3" s="144">
        <v>184.74985688117579</v>
      </c>
      <c r="D3" s="144">
        <v>198.1248821851687</v>
      </c>
      <c r="E3" s="144">
        <v>216.82415946121901</v>
      </c>
      <c r="F3" s="144">
        <v>229.58571956964659</v>
      </c>
      <c r="G3" s="144">
        <v>246.51310270284517</v>
      </c>
      <c r="H3" s="144">
        <v>266.51775868676987</v>
      </c>
      <c r="I3" s="144">
        <v>285.29682071433285</v>
      </c>
      <c r="J3" s="144">
        <v>307.21849893346393</v>
      </c>
      <c r="K3" s="144">
        <v>328.23929850713046</v>
      </c>
      <c r="L3" s="144">
        <v>353.60624793980918</v>
      </c>
      <c r="M3" s="144">
        <v>356.96677348216389</v>
      </c>
      <c r="N3" s="144">
        <v>365.78244965559213</v>
      </c>
      <c r="O3" s="144">
        <v>383.74073557576179</v>
      </c>
      <c r="P3" s="144">
        <v>393.81352251763946</v>
      </c>
      <c r="Q3" s="144">
        <v>413.10439423755241</v>
      </c>
    </row>
    <row r="4" spans="1:17" ht="12" customHeight="1" x14ac:dyDescent="0.25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5" customHeight="1" x14ac:dyDescent="0.25">
      <c r="A5" s="141" t="s">
        <v>138</v>
      </c>
      <c r="B5" s="144">
        <v>9280.2698973089537</v>
      </c>
      <c r="C5" s="144">
        <v>9580.9543583210179</v>
      </c>
      <c r="D5" s="144">
        <v>10072.903421429086</v>
      </c>
      <c r="E5" s="144">
        <v>10819.574152625268</v>
      </c>
      <c r="F5" s="144">
        <v>11296.627866875564</v>
      </c>
      <c r="G5" s="144">
        <v>12111.285023809507</v>
      </c>
      <c r="H5" s="144">
        <v>13039.378071024923</v>
      </c>
      <c r="I5" s="144">
        <v>13900.812353157045</v>
      </c>
      <c r="J5" s="144">
        <v>14957.269013736242</v>
      </c>
      <c r="K5" s="144">
        <v>16052.136363775402</v>
      </c>
      <c r="L5" s="144">
        <v>17344.342361329647</v>
      </c>
      <c r="M5" s="144">
        <v>18071.338236397787</v>
      </c>
      <c r="N5" s="144">
        <v>18587.616807652321</v>
      </c>
      <c r="O5" s="144">
        <v>18668.748745565987</v>
      </c>
      <c r="P5" s="144">
        <v>18746.66525385631</v>
      </c>
      <c r="Q5" s="144">
        <v>18934.565836796661</v>
      </c>
    </row>
    <row r="6" spans="1:17" ht="12" customHeight="1" x14ac:dyDescent="0.25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5" customHeight="1" x14ac:dyDescent="0.25">
      <c r="A7" s="135" t="s">
        <v>137</v>
      </c>
      <c r="B7" s="62">
        <v>4739636.6595690474</v>
      </c>
      <c r="C7" s="62">
        <v>4928751.4782991037</v>
      </c>
      <c r="D7" s="62">
        <v>5235144.6527026361</v>
      </c>
      <c r="E7" s="62">
        <v>5700657.5953156594</v>
      </c>
      <c r="F7" s="62">
        <v>6022766.6828478929</v>
      </c>
      <c r="G7" s="62">
        <v>6554332.6444363408</v>
      </c>
      <c r="H7" s="62">
        <v>7163944.3121962165</v>
      </c>
      <c r="I7" s="62">
        <v>7746712.775929057</v>
      </c>
      <c r="J7" s="62">
        <v>8469987.2256526928</v>
      </c>
      <c r="K7" s="62">
        <v>9253767.8821758367</v>
      </c>
      <c r="L7" s="62">
        <v>10212543.815948056</v>
      </c>
      <c r="M7" s="62">
        <v>10873234.484423915</v>
      </c>
      <c r="N7" s="62">
        <v>11449816.713118047</v>
      </c>
      <c r="O7" s="62">
        <v>11779670.401950616</v>
      </c>
      <c r="P7" s="62">
        <v>12206300.577667857</v>
      </c>
      <c r="Q7" s="62">
        <v>12990449.92863361</v>
      </c>
    </row>
    <row r="8" spans="1:17" ht="12.95" customHeight="1" x14ac:dyDescent="0.25">
      <c r="A8" s="133" t="s">
        <v>136</v>
      </c>
      <c r="B8" s="143"/>
      <c r="C8" s="143">
        <v>492591.59255621629</v>
      </c>
      <c r="D8" s="143">
        <v>618974.25144447805</v>
      </c>
      <c r="E8" s="143">
        <v>787471.45196519932</v>
      </c>
      <c r="F8" s="143">
        <v>653726.35216497246</v>
      </c>
      <c r="G8" s="143">
        <v>873131.74416017008</v>
      </c>
      <c r="H8" s="143">
        <v>961424.42380875058</v>
      </c>
      <c r="I8" s="143">
        <v>945135.60246317624</v>
      </c>
      <c r="J8" s="143">
        <v>1096512.6026158901</v>
      </c>
      <c r="K8" s="143">
        <v>1168215.9540021585</v>
      </c>
      <c r="L8" s="143">
        <v>1354744.290175607</v>
      </c>
      <c r="M8" s="143">
        <v>1068538.075571347</v>
      </c>
      <c r="N8" s="143">
        <v>996665.05800248764</v>
      </c>
      <c r="O8" s="143">
        <v>762539.00302017457</v>
      </c>
      <c r="P8" s="143">
        <v>919221.76827345439</v>
      </c>
      <c r="Q8" s="143">
        <v>1403123.6024102322</v>
      </c>
    </row>
    <row r="9" spans="1:17" ht="12.95" customHeight="1" x14ac:dyDescent="0.25">
      <c r="A9" s="131" t="s">
        <v>135</v>
      </c>
      <c r="B9" s="142"/>
      <c r="C9" s="142">
        <f>B7+C8-C7</f>
        <v>303476.77382615954</v>
      </c>
      <c r="D9" s="142">
        <f t="shared" ref="D9:Q9" si="0">C7+D8-D7</f>
        <v>312581.07704094518</v>
      </c>
      <c r="E9" s="142">
        <f t="shared" si="0"/>
        <v>321958.50935217552</v>
      </c>
      <c r="F9" s="142">
        <f t="shared" si="0"/>
        <v>331617.26463273913</v>
      </c>
      <c r="G9" s="142">
        <f t="shared" si="0"/>
        <v>341565.78257172182</v>
      </c>
      <c r="H9" s="142">
        <f t="shared" si="0"/>
        <v>351812.75604887493</v>
      </c>
      <c r="I9" s="142">
        <f t="shared" si="0"/>
        <v>362367.13873033598</v>
      </c>
      <c r="J9" s="142">
        <f t="shared" si="0"/>
        <v>373238.15289225429</v>
      </c>
      <c r="K9" s="142">
        <f t="shared" si="0"/>
        <v>384435.29747901484</v>
      </c>
      <c r="L9" s="142">
        <f t="shared" si="0"/>
        <v>395968.35640338808</v>
      </c>
      <c r="M9" s="142">
        <f t="shared" si="0"/>
        <v>407847.40709548816</v>
      </c>
      <c r="N9" s="142">
        <f t="shared" si="0"/>
        <v>420082.82930835523</v>
      </c>
      <c r="O9" s="142">
        <f t="shared" si="0"/>
        <v>432685.31418760493</v>
      </c>
      <c r="P9" s="142">
        <f t="shared" si="0"/>
        <v>492591.59255621396</v>
      </c>
      <c r="Q9" s="142">
        <f t="shared" si="0"/>
        <v>618974.25144447945</v>
      </c>
    </row>
    <row r="10" spans="1:17" ht="12" customHeight="1" x14ac:dyDescent="0.25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5" customHeight="1" x14ac:dyDescent="0.25">
      <c r="A11" s="141" t="s">
        <v>134</v>
      </c>
      <c r="B11" s="140">
        <v>219.41974230570577</v>
      </c>
      <c r="C11" s="140">
        <v>224.22131130552401</v>
      </c>
      <c r="D11" s="140">
        <v>228.71039296639026</v>
      </c>
      <c r="E11" s="140">
        <v>233.02314129563541</v>
      </c>
      <c r="F11" s="140">
        <v>236.31843252734231</v>
      </c>
      <c r="G11" s="140">
        <v>236.67442564039806</v>
      </c>
      <c r="H11" s="140">
        <v>237.66806122038639</v>
      </c>
      <c r="I11" s="140">
        <v>238.64827520484465</v>
      </c>
      <c r="J11" s="140">
        <v>238.8342500126605</v>
      </c>
      <c r="K11" s="140">
        <v>237.7712188993016</v>
      </c>
      <c r="L11" s="140">
        <v>237.06292644493391</v>
      </c>
      <c r="M11" s="140">
        <v>229.68838176460926</v>
      </c>
      <c r="N11" s="140">
        <v>228.82354108837708</v>
      </c>
      <c r="O11" s="140">
        <v>239.01449621909663</v>
      </c>
      <c r="P11" s="140">
        <v>244.26888430608147</v>
      </c>
      <c r="Q11" s="140">
        <v>253.69155592379707</v>
      </c>
    </row>
    <row r="12" spans="1:17" ht="12" customHeight="1" x14ac:dyDescent="0.25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5" customHeight="1" x14ac:dyDescent="0.25">
      <c r="A13" s="135" t="s">
        <v>133</v>
      </c>
      <c r="B13" s="137">
        <f>IF(B5=0,0,1000000*B5/B7)</f>
        <v>1958.0129372517692</v>
      </c>
      <c r="C13" s="137">
        <f t="shared" ref="C13:Q13" si="1">IF(C5=0,0,1000000*C5/C7)</f>
        <v>1943.8907399785096</v>
      </c>
      <c r="D13" s="137">
        <f t="shared" si="1"/>
        <v>1924.0926640353605</v>
      </c>
      <c r="E13" s="137">
        <f t="shared" si="1"/>
        <v>1897.9519418103484</v>
      </c>
      <c r="F13" s="137">
        <f t="shared" si="1"/>
        <v>1875.6542402758166</v>
      </c>
      <c r="G13" s="137">
        <f t="shared" si="1"/>
        <v>1847.8288608208186</v>
      </c>
      <c r="H13" s="137">
        <f t="shared" si="1"/>
        <v>1820.1395073418016</v>
      </c>
      <c r="I13" s="137">
        <f t="shared" si="1"/>
        <v>1794.4143219496004</v>
      </c>
      <c r="J13" s="137">
        <f t="shared" si="1"/>
        <v>1765.9139990714264</v>
      </c>
      <c r="K13" s="137">
        <f t="shared" si="1"/>
        <v>1734.6594995854884</v>
      </c>
      <c r="L13" s="137">
        <f t="shared" si="1"/>
        <v>1698.3371306808467</v>
      </c>
      <c r="M13" s="137">
        <f t="shared" si="1"/>
        <v>1662.00207144298</v>
      </c>
      <c r="N13" s="137">
        <f t="shared" si="1"/>
        <v>1623.3986336529301</v>
      </c>
      <c r="O13" s="137">
        <f t="shared" si="1"/>
        <v>1584.8277675472648</v>
      </c>
      <c r="P13" s="137">
        <f t="shared" si="1"/>
        <v>1535.818746603245</v>
      </c>
      <c r="Q13" s="137">
        <f t="shared" si="1"/>
        <v>1457.5758299996219</v>
      </c>
    </row>
    <row r="14" spans="1:17" ht="12.95" customHeight="1" x14ac:dyDescent="0.25">
      <c r="A14" s="131" t="s">
        <v>132</v>
      </c>
      <c r="B14" s="130"/>
      <c r="C14" s="130">
        <v>1816.7096715459795</v>
      </c>
      <c r="D14" s="130">
        <v>1783.574766346087</v>
      </c>
      <c r="E14" s="130">
        <v>1748.7232766717436</v>
      </c>
      <c r="F14" s="130">
        <v>1722.9909806863543</v>
      </c>
      <c r="G14" s="130">
        <v>1698.9960427550029</v>
      </c>
      <c r="H14" s="130">
        <v>1681.8243171352578</v>
      </c>
      <c r="I14" s="130">
        <v>1662.1464938013844</v>
      </c>
      <c r="J14" s="130">
        <v>1629.9509812786544</v>
      </c>
      <c r="K14" s="130">
        <v>1581.5540180817381</v>
      </c>
      <c r="L14" s="130">
        <v>1526.130929008305</v>
      </c>
      <c r="M14" s="130">
        <v>1427.7136299237468</v>
      </c>
      <c r="N14" s="130">
        <v>1343.2859665420929</v>
      </c>
      <c r="O14" s="130">
        <v>1217.426750861282</v>
      </c>
      <c r="P14" s="130">
        <v>1058.3000231126289</v>
      </c>
      <c r="Q14" s="130">
        <v>920.72247706156395</v>
      </c>
    </row>
    <row r="15" spans="1:17" ht="12" customHeight="1" x14ac:dyDescent="0.25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5" customHeight="1" x14ac:dyDescent="0.25">
      <c r="A16" s="135" t="s">
        <v>131</v>
      </c>
      <c r="B16" s="134">
        <f>B7/RES_summary!B$6</f>
        <v>0.17998802264730679</v>
      </c>
      <c r="C16" s="134">
        <f>C7/RES_summary!C$6</f>
        <v>0.18552948653355036</v>
      </c>
      <c r="D16" s="134">
        <f>D7/RES_summary!D$6</f>
        <v>0.19531215476975428</v>
      </c>
      <c r="E16" s="134">
        <f>E7/RES_summary!E$6</f>
        <v>0.21081643096098496</v>
      </c>
      <c r="F16" s="134">
        <f>F7/RES_summary!F$6</f>
        <v>0.22083005996880808</v>
      </c>
      <c r="G16" s="134">
        <f>G7/RES_summary!G$6</f>
        <v>0.23983771796575612</v>
      </c>
      <c r="H16" s="134">
        <f>H7/RES_summary!H$6</f>
        <v>0.25832496206575239</v>
      </c>
      <c r="I16" s="134">
        <f>I7/RES_summary!I$6</f>
        <v>0.27666367930940933</v>
      </c>
      <c r="J16" s="134">
        <f>J7/RES_summary!J$6</f>
        <v>0.29721021041962647</v>
      </c>
      <c r="K16" s="134">
        <f>K7/RES_summary!K$6</f>
        <v>0.32240675053804629</v>
      </c>
      <c r="L16" s="134">
        <f>L7/RES_summary!L$6</f>
        <v>0.35158559918270876</v>
      </c>
      <c r="M16" s="134">
        <f>M7/RES_summary!M$6</f>
        <v>0.37315774229587839</v>
      </c>
      <c r="N16" s="134">
        <f>N7/RES_summary!N$6</f>
        <v>0.39009757444068555</v>
      </c>
      <c r="O16" s="134">
        <f>O7/RES_summary!O$6</f>
        <v>0.39845958931503817</v>
      </c>
      <c r="P16" s="134">
        <f>P7/RES_summary!P$6</f>
        <v>0.40904325167865313</v>
      </c>
      <c r="Q16" s="134">
        <f>Q7/RES_summary!Q$6</f>
        <v>0.429525844644845</v>
      </c>
    </row>
    <row r="17" spans="1:17" ht="12.95" customHeight="1" x14ac:dyDescent="0.25">
      <c r="A17" s="133" t="s">
        <v>49</v>
      </c>
      <c r="B17" s="132">
        <f>1000000*B5/RES_summary!B$6</f>
        <v>352.41887689379115</v>
      </c>
      <c r="C17" s="132">
        <f>1000000*C5/RES_summary!C$6</f>
        <v>360.6490508655362</v>
      </c>
      <c r="D17" s="132">
        <f>1000000*D5/RES_summary!D$6</f>
        <v>375.79868418942311</v>
      </c>
      <c r="E17" s="132">
        <f>1000000*E5/RES_summary!E$6</f>
        <v>400.11945450792865</v>
      </c>
      <c r="F17" s="132">
        <f>1000000*F5/RES_summary!F$6</f>
        <v>414.20083836085774</v>
      </c>
      <c r="G17" s="132">
        <f>1000000*G5/RES_summary!G$6</f>
        <v>443.17905717052793</v>
      </c>
      <c r="H17" s="132">
        <f>1000000*H5/RES_summary!H$6</f>
        <v>470.18746918844812</v>
      </c>
      <c r="I17" s="132">
        <f>1000000*I5/RES_summary!I$6</f>
        <v>496.44926851607539</v>
      </c>
      <c r="J17" s="132">
        <f>1000000*J5/RES_summary!J$6</f>
        <v>524.84767124698271</v>
      </c>
      <c r="K17" s="132">
        <f>1000000*K5/RES_summary!K$6</f>
        <v>559.26593255131081</v>
      </c>
      <c r="L17" s="132">
        <f>1000000*L5/RES_summary!L$6</f>
        <v>597.11087770466793</v>
      </c>
      <c r="M17" s="132">
        <f>1000000*M5/RES_summary!M$6</f>
        <v>620.18894067073563</v>
      </c>
      <c r="N17" s="132">
        <f>1000000*N5/RES_summary!N$6</f>
        <v>633.2838693383311</v>
      </c>
      <c r="O17" s="132">
        <f>1000000*O5/RES_summary!O$6</f>
        <v>631.48982139195186</v>
      </c>
      <c r="P17" s="132">
        <f>1000000*P5/RES_summary!P$6</f>
        <v>628.21629409962475</v>
      </c>
      <c r="Q17" s="132">
        <f>1000000*Q5/RES_summary!Q$6</f>
        <v>626.06648951449858</v>
      </c>
    </row>
    <row r="18" spans="1:17" ht="12.95" customHeight="1" x14ac:dyDescent="0.25">
      <c r="A18" s="131" t="s">
        <v>48</v>
      </c>
      <c r="B18" s="130">
        <f>B3*1000000/0.086/RES_summary!B$6</f>
        <v>77.32765915170188</v>
      </c>
      <c r="C18" s="130">
        <f>C3*1000000/0.086/RES_summary!C$6</f>
        <v>80.86520310616315</v>
      </c>
      <c r="D18" s="130">
        <f>D3*1000000/0.086/RES_summary!D$6</f>
        <v>85.949064737215352</v>
      </c>
      <c r="E18" s="130">
        <f>E3*1000000/0.086/RES_summary!E$6</f>
        <v>93.237092182933623</v>
      </c>
      <c r="F18" s="130">
        <f>F3*1000000/0.086/RES_summary!F$6</f>
        <v>97.883292872948971</v>
      </c>
      <c r="G18" s="130">
        <f>G3*1000000/0.086/RES_summary!G$6</f>
        <v>104.88914881168783</v>
      </c>
      <c r="H18" s="130">
        <f>H3*1000000/0.086/RES_summary!H$6</f>
        <v>111.74854421213863</v>
      </c>
      <c r="I18" s="130">
        <f>I3*1000000/0.086/RES_summary!I$6</f>
        <v>118.47676165806818</v>
      </c>
      <c r="J18" s="130">
        <f>J3*1000000/0.086/RES_summary!J$6</f>
        <v>125.35159993316451</v>
      </c>
      <c r="K18" s="130">
        <f>K3*1000000/0.086/RES_summary!K$6</f>
        <v>132.97734247157973</v>
      </c>
      <c r="L18" s="130">
        <f>L3*1000000/0.086/RES_summary!L$6</f>
        <v>141.55285208077166</v>
      </c>
      <c r="M18" s="130">
        <f>M3*1000000/0.086/RES_summary!M$6</f>
        <v>142.4501941709685</v>
      </c>
      <c r="N18" s="130">
        <f>N3*1000000/0.086/RES_summary!N$6</f>
        <v>144.91025749614604</v>
      </c>
      <c r="O18" s="130">
        <f>O3*1000000/0.086/RES_summary!O$6</f>
        <v>150.93522152748471</v>
      </c>
      <c r="P18" s="130">
        <f>P3*1000000/0.086/RES_summary!P$6</f>
        <v>153.45369326261647</v>
      </c>
      <c r="Q18" s="130">
        <f>Q3*1000000/0.086/RES_summary!Q$6</f>
        <v>158.8277818366827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tabColor theme="8" tint="0.59999389629810485"/>
    <pageSetUpPr fitToPage="1"/>
  </sheetPr>
  <dimension ref="A1:Q18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250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41" t="s">
        <v>118</v>
      </c>
      <c r="B3" s="144">
        <v>230.45732212069234</v>
      </c>
      <c r="C3" s="144">
        <v>231.33337070341142</v>
      </c>
      <c r="D3" s="144">
        <v>232.99051329172678</v>
      </c>
      <c r="E3" s="144">
        <v>239.47595243892664</v>
      </c>
      <c r="F3" s="144">
        <v>245.90394896754995</v>
      </c>
      <c r="G3" s="144">
        <v>255.00240785091873</v>
      </c>
      <c r="H3" s="144">
        <v>265.23476074845678</v>
      </c>
      <c r="I3" s="144">
        <v>275.79708014466655</v>
      </c>
      <c r="J3" s="144">
        <v>289.35416700487667</v>
      </c>
      <c r="K3" s="144">
        <v>301.6617000814677</v>
      </c>
      <c r="L3" s="144">
        <v>317.39110570164979</v>
      </c>
      <c r="M3" s="144">
        <v>323.65379738554304</v>
      </c>
      <c r="N3" s="144">
        <v>332.12663450760203</v>
      </c>
      <c r="O3" s="144">
        <v>340.40561716357138</v>
      </c>
      <c r="P3" s="144">
        <v>349.39562422577569</v>
      </c>
      <c r="Q3" s="144">
        <v>356.65638822342339</v>
      </c>
    </row>
    <row r="4" spans="1:17" ht="12" customHeight="1" x14ac:dyDescent="0.25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5" customHeight="1" x14ac:dyDescent="0.25">
      <c r="A5" s="141" t="s">
        <v>138</v>
      </c>
      <c r="B5" s="144">
        <v>5165.2681365883836</v>
      </c>
      <c r="C5" s="144">
        <v>5177.314646237227</v>
      </c>
      <c r="D5" s="144">
        <v>5218.9450286364099</v>
      </c>
      <c r="E5" s="144">
        <v>5275.989072327854</v>
      </c>
      <c r="F5" s="144">
        <v>5334.4124960068748</v>
      </c>
      <c r="G5" s="144">
        <v>5351.7956676121321</v>
      </c>
      <c r="H5" s="144">
        <v>5402.3495244459627</v>
      </c>
      <c r="I5" s="144">
        <v>5459.551127249395</v>
      </c>
      <c r="J5" s="144">
        <v>5592.5048990147079</v>
      </c>
      <c r="K5" s="144">
        <v>5704.5145750279944</v>
      </c>
      <c r="L5" s="144">
        <v>5869.0689181344924</v>
      </c>
      <c r="M5" s="144">
        <v>5913.4567685772381</v>
      </c>
      <c r="N5" s="144">
        <v>6007.9628062518768</v>
      </c>
      <c r="O5" s="144">
        <v>6095.0083063538432</v>
      </c>
      <c r="P5" s="144">
        <v>6190.6967315380753</v>
      </c>
      <c r="Q5" s="144">
        <v>6249.4580125299317</v>
      </c>
    </row>
    <row r="6" spans="1:17" ht="12" customHeight="1" x14ac:dyDescent="0.25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5" customHeight="1" x14ac:dyDescent="0.25">
      <c r="A7" s="135" t="s">
        <v>137</v>
      </c>
      <c r="B7" s="62">
        <v>9234028.7730937432</v>
      </c>
      <c r="C7" s="62">
        <v>9360159.3341344427</v>
      </c>
      <c r="D7" s="62">
        <v>9566603.9793057926</v>
      </c>
      <c r="E7" s="62">
        <v>9820349.0337804034</v>
      </c>
      <c r="F7" s="62">
        <v>10083936.133332666</v>
      </c>
      <c r="G7" s="62">
        <v>10272983.329421811</v>
      </c>
      <c r="H7" s="62">
        <v>10535883.852335135</v>
      </c>
      <c r="I7" s="62">
        <v>10828556.007239001</v>
      </c>
      <c r="J7" s="62">
        <v>11295806.46860186</v>
      </c>
      <c r="K7" s="62">
        <v>11743128.241243768</v>
      </c>
      <c r="L7" s="62">
        <v>12357296.242845258</v>
      </c>
      <c r="M7" s="62">
        <v>12741390.41348277</v>
      </c>
      <c r="N7" s="62">
        <v>13330408.842452461</v>
      </c>
      <c r="O7" s="62">
        <v>14017711.577057967</v>
      </c>
      <c r="P7" s="62">
        <v>14749186.480892114</v>
      </c>
      <c r="Q7" s="62">
        <v>15681254.444771623</v>
      </c>
    </row>
    <row r="8" spans="1:17" ht="12.95" customHeight="1" x14ac:dyDescent="0.25">
      <c r="A8" s="133" t="s">
        <v>136</v>
      </c>
      <c r="B8" s="143"/>
      <c r="C8" s="143">
        <v>794811.08945747046</v>
      </c>
      <c r="D8" s="143">
        <v>881811.97887228872</v>
      </c>
      <c r="E8" s="143">
        <v>935866.06151255826</v>
      </c>
      <c r="F8" s="143">
        <v>952529.31666059245</v>
      </c>
      <c r="G8" s="143">
        <v>884878.83536855632</v>
      </c>
      <c r="H8" s="143">
        <v>965690.47858552949</v>
      </c>
      <c r="I8" s="143">
        <v>1002490.0101327969</v>
      </c>
      <c r="J8" s="143">
        <v>1184166.4951440755</v>
      </c>
      <c r="K8" s="143">
        <v>1171406.966760939</v>
      </c>
      <c r="L8" s="143">
        <v>1345494.0476617084</v>
      </c>
      <c r="M8" s="143">
        <v>1122733.4771583364</v>
      </c>
      <c r="N8" s="143">
        <v>1335044.1285557186</v>
      </c>
      <c r="O8" s="143">
        <v>1440788.6911873927</v>
      </c>
      <c r="P8" s="143">
        <v>1526285.9932916225</v>
      </c>
      <c r="Q8" s="143">
        <v>1813879.9427517981</v>
      </c>
    </row>
    <row r="9" spans="1:17" ht="12.95" customHeight="1" x14ac:dyDescent="0.25">
      <c r="A9" s="131" t="s">
        <v>135</v>
      </c>
      <c r="B9" s="142"/>
      <c r="C9" s="142">
        <f>B7+C8-C7</f>
        <v>668680.52841677144</v>
      </c>
      <c r="D9" s="142">
        <f t="shared" ref="D9:Q9" si="0">C7+D8-D7</f>
        <v>675367.33370093815</v>
      </c>
      <c r="E9" s="142">
        <f t="shared" si="0"/>
        <v>682121.00703794695</v>
      </c>
      <c r="F9" s="142">
        <f t="shared" si="0"/>
        <v>688942.21710832976</v>
      </c>
      <c r="G9" s="142">
        <f t="shared" si="0"/>
        <v>695831.63927941211</v>
      </c>
      <c r="H9" s="142">
        <f t="shared" si="0"/>
        <v>702789.95567220636</v>
      </c>
      <c r="I9" s="142">
        <f t="shared" si="0"/>
        <v>709817.85522893071</v>
      </c>
      <c r="J9" s="142">
        <f t="shared" si="0"/>
        <v>716916.03378121555</v>
      </c>
      <c r="K9" s="142">
        <f t="shared" si="0"/>
        <v>724085.19411903061</v>
      </c>
      <c r="L9" s="142">
        <f t="shared" si="0"/>
        <v>731326.04606021941</v>
      </c>
      <c r="M9" s="142">
        <f t="shared" si="0"/>
        <v>738639.30652082339</v>
      </c>
      <c r="N9" s="142">
        <f t="shared" si="0"/>
        <v>746025.69958602823</v>
      </c>
      <c r="O9" s="142">
        <f t="shared" si="0"/>
        <v>753485.95658188686</v>
      </c>
      <c r="P9" s="142">
        <f t="shared" si="0"/>
        <v>794811.08945747465</v>
      </c>
      <c r="Q9" s="142">
        <f t="shared" si="0"/>
        <v>881811.97887228988</v>
      </c>
    </row>
    <row r="10" spans="1:17" ht="12" customHeight="1" x14ac:dyDescent="0.25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5" customHeight="1" x14ac:dyDescent="0.25">
      <c r="A11" s="141" t="s">
        <v>134</v>
      </c>
      <c r="B11" s="140">
        <v>518.79906964499321</v>
      </c>
      <c r="C11" s="140">
        <v>519.55948188525326</v>
      </c>
      <c r="D11" s="140">
        <v>519.10721422714983</v>
      </c>
      <c r="E11" s="140">
        <v>527.78807157355243</v>
      </c>
      <c r="F11" s="140">
        <v>536.01933595294952</v>
      </c>
      <c r="G11" s="140">
        <v>554.04661565848892</v>
      </c>
      <c r="H11" s="140">
        <v>570.88589159701735</v>
      </c>
      <c r="I11" s="140">
        <v>587.40045062927186</v>
      </c>
      <c r="J11" s="140">
        <v>601.62367275865665</v>
      </c>
      <c r="K11" s="140">
        <v>614.89792704694719</v>
      </c>
      <c r="L11" s="140">
        <v>628.82107942904099</v>
      </c>
      <c r="M11" s="140">
        <v>636.41561880811264</v>
      </c>
      <c r="N11" s="140">
        <v>642.80318222589301</v>
      </c>
      <c r="O11" s="140">
        <v>649.41746619326273</v>
      </c>
      <c r="P11" s="140">
        <v>656.26535958084355</v>
      </c>
      <c r="Q11" s="140">
        <v>663.60431522359397</v>
      </c>
    </row>
    <row r="12" spans="1:17" ht="12" customHeight="1" x14ac:dyDescent="0.25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5" customHeight="1" x14ac:dyDescent="0.25">
      <c r="A13" s="135" t="s">
        <v>133</v>
      </c>
      <c r="B13" s="137">
        <f>IF(B5=0,0,1000000*B5/B7)</f>
        <v>559.3731905665079</v>
      </c>
      <c r="C13" s="137">
        <f t="shared" ref="C13:Q13" si="1">IF(C5=0,0,1000000*C5/C7)</f>
        <v>553.12249091280944</v>
      </c>
      <c r="D13" s="137">
        <f t="shared" si="1"/>
        <v>545.53789828928677</v>
      </c>
      <c r="E13" s="137">
        <f t="shared" si="1"/>
        <v>537.25066738252474</v>
      </c>
      <c r="F13" s="137">
        <f t="shared" si="1"/>
        <v>529.00101958935068</v>
      </c>
      <c r="G13" s="137">
        <f t="shared" si="1"/>
        <v>520.95827433931447</v>
      </c>
      <c r="H13" s="137">
        <f t="shared" si="1"/>
        <v>512.7571260429761</v>
      </c>
      <c r="I13" s="137">
        <f t="shared" si="1"/>
        <v>504.18090127618393</v>
      </c>
      <c r="J13" s="137">
        <f t="shared" si="1"/>
        <v>495.09567241257105</v>
      </c>
      <c r="K13" s="137">
        <f t="shared" si="1"/>
        <v>485.77469800532492</v>
      </c>
      <c r="L13" s="137">
        <f t="shared" si="1"/>
        <v>474.94765867837958</v>
      </c>
      <c r="M13" s="137">
        <f t="shared" si="1"/>
        <v>464.11392922390138</v>
      </c>
      <c r="N13" s="137">
        <f t="shared" si="1"/>
        <v>450.6960647087372</v>
      </c>
      <c r="O13" s="137">
        <f t="shared" si="1"/>
        <v>434.80765550414196</v>
      </c>
      <c r="P13" s="137">
        <f t="shared" si="1"/>
        <v>419.73140278335046</v>
      </c>
      <c r="Q13" s="137">
        <f t="shared" si="1"/>
        <v>398.53048967097141</v>
      </c>
    </row>
    <row r="14" spans="1:17" ht="12.95" customHeight="1" x14ac:dyDescent="0.25">
      <c r="A14" s="131" t="s">
        <v>132</v>
      </c>
      <c r="B14" s="130"/>
      <c r="C14" s="130">
        <v>485.76130280538644</v>
      </c>
      <c r="D14" s="130">
        <v>475.62606621905877</v>
      </c>
      <c r="E14" s="130">
        <v>468.6613456650262</v>
      </c>
      <c r="F14" s="130">
        <v>465.91660961654617</v>
      </c>
      <c r="G14" s="130">
        <v>459.51233040481799</v>
      </c>
      <c r="H14" s="130">
        <v>459.4388434751375</v>
      </c>
      <c r="I14" s="130">
        <v>453.12639189665521</v>
      </c>
      <c r="J14" s="130">
        <v>450.93099926360486</v>
      </c>
      <c r="K14" s="130">
        <v>441.38675623493862</v>
      </c>
      <c r="L14" s="130">
        <v>426.34044188638262</v>
      </c>
      <c r="M14" s="130">
        <v>407.54362929235458</v>
      </c>
      <c r="N14" s="130">
        <v>383.36771238444146</v>
      </c>
      <c r="O14" s="130">
        <v>352.94928867268402</v>
      </c>
      <c r="P14" s="130">
        <v>315.65309358847634</v>
      </c>
      <c r="Q14" s="130">
        <v>263.61945593946058</v>
      </c>
    </row>
    <row r="15" spans="1:17" ht="12" customHeight="1" x14ac:dyDescent="0.25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5" customHeight="1" x14ac:dyDescent="0.25">
      <c r="A16" s="135" t="s">
        <v>131</v>
      </c>
      <c r="B16" s="134">
        <f>B7/RES_summary!B$6</f>
        <v>0.35066286707483574</v>
      </c>
      <c r="C16" s="134">
        <f>C7/RES_summary!C$6</f>
        <v>0.35233782080111536</v>
      </c>
      <c r="D16" s="134">
        <f>D7/RES_summary!D$6</f>
        <v>0.35690972475087634</v>
      </c>
      <c r="E16" s="134">
        <f>E7/RES_summary!E$6</f>
        <v>0.36316703809643641</v>
      </c>
      <c r="F16" s="134">
        <f>F7/RES_summary!F$6</f>
        <v>0.36973642485392005</v>
      </c>
      <c r="G16" s="134">
        <f>G7/RES_summary!G$6</f>
        <v>0.37591147903062655</v>
      </c>
      <c r="H16" s="134">
        <f>H7/RES_summary!H$6</f>
        <v>0.37991386837696867</v>
      </c>
      <c r="I16" s="134">
        <f>I7/RES_summary!I$6</f>
        <v>0.38672766542728271</v>
      </c>
      <c r="J16" s="134">
        <f>J7/RES_summary!J$6</f>
        <v>0.39636766006265495</v>
      </c>
      <c r="K16" s="134">
        <f>K7/RES_summary!K$6</f>
        <v>0.40913753895896826</v>
      </c>
      <c r="L16" s="134">
        <f>L7/RES_summary!L$6</f>
        <v>0.42542264514295858</v>
      </c>
      <c r="M16" s="134">
        <f>M7/RES_summary!M$6</f>
        <v>0.43727084955415496</v>
      </c>
      <c r="N16" s="134">
        <f>N7/RES_summary!N$6</f>
        <v>0.45416972917876947</v>
      </c>
      <c r="O16" s="134">
        <f>O7/RES_summary!O$6</f>
        <v>0.47416365717722136</v>
      </c>
      <c r="P16" s="134">
        <f>P7/RES_summary!P$6</f>
        <v>0.49425746641015628</v>
      </c>
      <c r="Q16" s="134">
        <f>Q7/RES_summary!Q$6</f>
        <v>0.51849659538233794</v>
      </c>
    </row>
    <row r="17" spans="1:17" ht="12.95" customHeight="1" x14ac:dyDescent="0.25">
      <c r="A17" s="133" t="s">
        <v>49</v>
      </c>
      <c r="B17" s="132">
        <f>1000000*B5/RES_summary!B$6</f>
        <v>196.15140676885011</v>
      </c>
      <c r="C17" s="132">
        <f>1000000*C5/RES_summary!C$6</f>
        <v>194.885973084304</v>
      </c>
      <c r="D17" s="132">
        <f>1000000*D5/RES_summary!D$6</f>
        <v>194.70778111960092</v>
      </c>
      <c r="E17" s="132">
        <f>1000000*E5/RES_summary!E$6</f>
        <v>195.11173358864525</v>
      </c>
      <c r="F17" s="132">
        <f>1000000*F5/RES_summary!F$6</f>
        <v>195.59094572704504</v>
      </c>
      <c r="G17" s="132">
        <f>1000000*G5/RES_summary!G$6</f>
        <v>195.83419542013462</v>
      </c>
      <c r="H17" s="132">
        <f>1000000*H5/RES_summary!H$6</f>
        <v>194.80354329284395</v>
      </c>
      <c r="I17" s="132">
        <f>1000000*I5/RES_summary!I$6</f>
        <v>194.98070290356191</v>
      </c>
      <c r="J17" s="132">
        <f>1000000*J5/RES_summary!J$6</f>
        <v>196.23991318131755</v>
      </c>
      <c r="K17" s="132">
        <f>1000000*K5/RES_summary!K$6</f>
        <v>198.74866443043467</v>
      </c>
      <c r="L17" s="132">
        <f>1000000*L5/RES_summary!L$6</f>
        <v>202.05348925941129</v>
      </c>
      <c r="M17" s="132">
        <f>1000000*M5/RES_summary!M$6</f>
        <v>202.9434921216523</v>
      </c>
      <c r="N17" s="132">
        <f>1000000*N5/RES_summary!N$6</f>
        <v>204.69250965070435</v>
      </c>
      <c r="O17" s="132">
        <f>1000000*O5/RES_summary!O$6</f>
        <v>206.16998810249731</v>
      </c>
      <c r="P17" s="132">
        <f>1000000*P5/RES_summary!P$6</f>
        <v>207.45537971247961</v>
      </c>
      <c r="Q17" s="132">
        <f>1000000*Q5/RES_summary!Q$6</f>
        <v>206.63670205045469</v>
      </c>
    </row>
    <row r="18" spans="1:17" ht="12.95" customHeight="1" x14ac:dyDescent="0.25">
      <c r="A18" s="131" t="s">
        <v>48</v>
      </c>
      <c r="B18" s="130">
        <f>B3*1000000/0.086/RES_summary!B$6</f>
        <v>101.76316734123606</v>
      </c>
      <c r="C18" s="130">
        <f>C3*1000000/0.086/RES_summary!C$6</f>
        <v>101.25485520238442</v>
      </c>
      <c r="D18" s="130">
        <f>D3*1000000/0.086/RES_summary!D$6</f>
        <v>101.07421384534567</v>
      </c>
      <c r="E18" s="130">
        <f>E3*1000000/0.086/RES_summary!E$6</f>
        <v>102.97764561212381</v>
      </c>
      <c r="F18" s="130">
        <f>F3*1000000/0.086/RES_summary!F$6</f>
        <v>104.84052884702005</v>
      </c>
      <c r="G18" s="130">
        <f>G3*1000000/0.086/RES_summary!G$6</f>
        <v>108.50127320272873</v>
      </c>
      <c r="H18" s="130">
        <f>H3*1000000/0.086/RES_summary!H$6</f>
        <v>111.21059449899336</v>
      </c>
      <c r="I18" s="130">
        <f>I3*1000000/0.086/RES_summary!I$6</f>
        <v>114.53175274956443</v>
      </c>
      <c r="J18" s="130">
        <f>J3*1000000/0.086/RES_summary!J$6</f>
        <v>118.06257730998415</v>
      </c>
      <c r="K18" s="130">
        <f>K3*1000000/0.086/RES_summary!K$6</f>
        <v>122.21014176162362</v>
      </c>
      <c r="L18" s="130">
        <f>L3*1000000/0.086/RES_summary!L$6</f>
        <v>127.05549321850715</v>
      </c>
      <c r="M18" s="130">
        <f>M3*1000000/0.086/RES_summary!M$6</f>
        <v>129.1564081216807</v>
      </c>
      <c r="N18" s="130">
        <f>N3*1000000/0.086/RES_summary!N$6</f>
        <v>131.57699658127706</v>
      </c>
      <c r="O18" s="130">
        <f>O3*1000000/0.086/RES_summary!O$6</f>
        <v>133.89039127861892</v>
      </c>
      <c r="P18" s="130">
        <f>P3*1000000/0.086/RES_summary!P$6</f>
        <v>136.14577936399087</v>
      </c>
      <c r="Q18" s="130">
        <f>Q3*1000000/0.086/RES_summary!Q$6</f>
        <v>137.12500716425379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tabColor theme="8" tint="0.59999389629810485"/>
    <pageSetUpPr fitToPage="1"/>
  </sheetPr>
  <dimension ref="A1:Q18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251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41" t="s">
        <v>118</v>
      </c>
      <c r="B3" s="144">
        <v>1150.7465215855204</v>
      </c>
      <c r="C3" s="144">
        <v>1236.3284616582487</v>
      </c>
      <c r="D3" s="144">
        <v>1326.0463843386021</v>
      </c>
      <c r="E3" s="144">
        <v>1451.6323520461185</v>
      </c>
      <c r="F3" s="144">
        <v>1570.7676882005751</v>
      </c>
      <c r="G3" s="144">
        <v>1690.6151463538847</v>
      </c>
      <c r="H3" s="144">
        <v>1874.9562081781842</v>
      </c>
      <c r="I3" s="144">
        <v>2024.1822753072013</v>
      </c>
      <c r="J3" s="144">
        <v>2184.6822139056449</v>
      </c>
      <c r="K3" s="144">
        <v>2316.3320494630748</v>
      </c>
      <c r="L3" s="144">
        <v>2439.216341647877</v>
      </c>
      <c r="M3" s="144">
        <v>2470.0100857742882</v>
      </c>
      <c r="N3" s="144">
        <v>2491.7587029159231</v>
      </c>
      <c r="O3" s="144">
        <v>2503.060363931761</v>
      </c>
      <c r="P3" s="144">
        <v>2475.3422756587429</v>
      </c>
      <c r="Q3" s="144">
        <v>2437.0954757499603</v>
      </c>
    </row>
    <row r="4" spans="1:17" ht="12" customHeight="1" x14ac:dyDescent="0.25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5" customHeight="1" x14ac:dyDescent="0.25">
      <c r="A5" s="141" t="s">
        <v>138</v>
      </c>
      <c r="B5" s="144">
        <v>8450.2318379497519</v>
      </c>
      <c r="C5" s="144">
        <v>8852.8153125333265</v>
      </c>
      <c r="D5" s="144">
        <v>9283.5183383135591</v>
      </c>
      <c r="E5" s="144">
        <v>9954.1630412511731</v>
      </c>
      <c r="F5" s="144">
        <v>10560.113639198566</v>
      </c>
      <c r="G5" s="144">
        <v>11148.801498140832</v>
      </c>
      <c r="H5" s="144">
        <v>12155.625091894144</v>
      </c>
      <c r="I5" s="144">
        <v>12909.713629501162</v>
      </c>
      <c r="J5" s="144">
        <v>13760.345531334549</v>
      </c>
      <c r="K5" s="144">
        <v>14429.789294810289</v>
      </c>
      <c r="L5" s="144">
        <v>15012.074477702581</v>
      </c>
      <c r="M5" s="144">
        <v>15081.38244396208</v>
      </c>
      <c r="N5" s="144">
        <v>15121.49872922022</v>
      </c>
      <c r="O5" s="144">
        <v>15091.172830861875</v>
      </c>
      <c r="P5" s="144">
        <v>14820.801697316276</v>
      </c>
      <c r="Q5" s="144">
        <v>14479.603100236718</v>
      </c>
    </row>
    <row r="6" spans="1:17" ht="12" customHeight="1" x14ac:dyDescent="0.25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5" customHeight="1" x14ac:dyDescent="0.25">
      <c r="A7" s="135" t="s">
        <v>137</v>
      </c>
      <c r="B7" s="62">
        <v>24232385.301329162</v>
      </c>
      <c r="C7" s="62">
        <v>25714633.976517253</v>
      </c>
      <c r="D7" s="62">
        <v>27403187.83075453</v>
      </c>
      <c r="E7" s="62">
        <v>30017686.24877394</v>
      </c>
      <c r="F7" s="62">
        <v>32531890.129060145</v>
      </c>
      <c r="G7" s="62">
        <v>35158960.405084863</v>
      </c>
      <c r="H7" s="62">
        <v>39443115.135822952</v>
      </c>
      <c r="I7" s="62">
        <v>43088550.888339192</v>
      </c>
      <c r="J7" s="62">
        <v>47643309.494644627</v>
      </c>
      <c r="K7" s="62">
        <v>52226313.661462903</v>
      </c>
      <c r="L7" s="62">
        <v>57153778.359234929</v>
      </c>
      <c r="M7" s="62">
        <v>60614444.881262846</v>
      </c>
      <c r="N7" s="62">
        <v>66308753.01222463</v>
      </c>
      <c r="O7" s="62">
        <v>72711711.416691974</v>
      </c>
      <c r="P7" s="62">
        <v>81056102.716144249</v>
      </c>
      <c r="Q7" s="62">
        <v>94982955.429974049</v>
      </c>
    </row>
    <row r="8" spans="1:17" ht="12.95" customHeight="1" x14ac:dyDescent="0.25">
      <c r="A8" s="133" t="s">
        <v>136</v>
      </c>
      <c r="B8" s="143"/>
      <c r="C8" s="143">
        <v>5044832.6084600585</v>
      </c>
      <c r="D8" s="143">
        <v>5429266.984172822</v>
      </c>
      <c r="E8" s="143">
        <v>6542247.2044517556</v>
      </c>
      <c r="F8" s="143">
        <v>6638340.106040162</v>
      </c>
      <c r="G8" s="143">
        <v>6957413.3130663615</v>
      </c>
      <c r="H8" s="143">
        <v>8831014.9196318164</v>
      </c>
      <c r="I8" s="143">
        <v>8690268.3609762993</v>
      </c>
      <c r="J8" s="143">
        <v>9984025.5904782582</v>
      </c>
      <c r="K8" s="143">
        <v>11125251.371270027</v>
      </c>
      <c r="L8" s="143">
        <v>11565804.80381221</v>
      </c>
      <c r="M8" s="143">
        <v>10418079.835094264</v>
      </c>
      <c r="N8" s="143">
        <v>14525323.050593592</v>
      </c>
      <c r="O8" s="143">
        <v>15093226.765443647</v>
      </c>
      <c r="P8" s="143">
        <v>18328416.889930543</v>
      </c>
      <c r="Q8" s="143">
        <v>25052104.08509982</v>
      </c>
    </row>
    <row r="9" spans="1:17" ht="12.95" customHeight="1" x14ac:dyDescent="0.25">
      <c r="A9" s="131" t="s">
        <v>135</v>
      </c>
      <c r="B9" s="142"/>
      <c r="C9" s="142">
        <f>B7+C8-C7</f>
        <v>3562583.9332719669</v>
      </c>
      <c r="D9" s="142">
        <f t="shared" ref="D9:Q9" si="0">C7+D8-D7</f>
        <v>3740713.129935544</v>
      </c>
      <c r="E9" s="142">
        <f t="shared" si="0"/>
        <v>3927748.7864323482</v>
      </c>
      <c r="F9" s="142">
        <f t="shared" si="0"/>
        <v>4124136.2257539593</v>
      </c>
      <c r="G9" s="142">
        <f t="shared" si="0"/>
        <v>4330343.0370416418</v>
      </c>
      <c r="H9" s="142">
        <f t="shared" si="0"/>
        <v>4546860.188893728</v>
      </c>
      <c r="I9" s="142">
        <f t="shared" si="0"/>
        <v>5044832.6084600613</v>
      </c>
      <c r="J9" s="142">
        <f t="shared" si="0"/>
        <v>5429266.984172821</v>
      </c>
      <c r="K9" s="142">
        <f t="shared" si="0"/>
        <v>6542247.2044517547</v>
      </c>
      <c r="L9" s="142">
        <f t="shared" si="0"/>
        <v>6638340.1060401797</v>
      </c>
      <c r="M9" s="142">
        <f t="shared" si="0"/>
        <v>6957413.313066341</v>
      </c>
      <c r="N9" s="142">
        <f t="shared" si="0"/>
        <v>8831014.919631809</v>
      </c>
      <c r="O9" s="142">
        <f t="shared" si="0"/>
        <v>8690268.3609763086</v>
      </c>
      <c r="P9" s="142">
        <f t="shared" si="0"/>
        <v>9984025.5904782712</v>
      </c>
      <c r="Q9" s="142">
        <f t="shared" si="0"/>
        <v>11125251.371270016</v>
      </c>
    </row>
    <row r="10" spans="1:17" ht="12" customHeight="1" x14ac:dyDescent="0.25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5" customHeight="1" x14ac:dyDescent="0.25">
      <c r="A11" s="141" t="s">
        <v>134</v>
      </c>
      <c r="B11" s="140">
        <v>1583.4800468687381</v>
      </c>
      <c r="C11" s="140">
        <v>1623.8802954028349</v>
      </c>
      <c r="D11" s="140">
        <v>1660.9159848698348</v>
      </c>
      <c r="E11" s="140">
        <v>1695.7172475550492</v>
      </c>
      <c r="F11" s="140">
        <v>1729.5969706873309</v>
      </c>
      <c r="G11" s="140">
        <v>1763.267168991747</v>
      </c>
      <c r="H11" s="140">
        <v>1793.557814538329</v>
      </c>
      <c r="I11" s="140">
        <v>1823.2010311568786</v>
      </c>
      <c r="J11" s="140">
        <v>1846.1223592964998</v>
      </c>
      <c r="K11" s="140">
        <v>1866.561808223684</v>
      </c>
      <c r="L11" s="140">
        <v>1889.3445245667608</v>
      </c>
      <c r="M11" s="140">
        <v>1904.4041629288431</v>
      </c>
      <c r="N11" s="140">
        <v>1916.0758417425218</v>
      </c>
      <c r="O11" s="140">
        <v>1928.6342682029788</v>
      </c>
      <c r="P11" s="140">
        <v>1942.071036695276</v>
      </c>
      <c r="Q11" s="140">
        <v>1957.1199078655254</v>
      </c>
    </row>
    <row r="12" spans="1:17" ht="12" customHeight="1" x14ac:dyDescent="0.25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5" customHeight="1" x14ac:dyDescent="0.25">
      <c r="A13" s="135" t="s">
        <v>133</v>
      </c>
      <c r="B13" s="137">
        <f>IF(B5=0,0,1000000*B5/B7)</f>
        <v>348.71646900919205</v>
      </c>
      <c r="C13" s="137">
        <f t="shared" ref="C13:Q13" si="1">IF(C5=0,0,1000000*C5/C7)</f>
        <v>344.27148839130928</v>
      </c>
      <c r="D13" s="137">
        <f t="shared" si="1"/>
        <v>338.77512337797026</v>
      </c>
      <c r="E13" s="137">
        <f t="shared" si="1"/>
        <v>331.60993684707285</v>
      </c>
      <c r="F13" s="137">
        <f t="shared" si="1"/>
        <v>324.60805681147338</v>
      </c>
      <c r="G13" s="137">
        <f t="shared" si="1"/>
        <v>317.09701793482031</v>
      </c>
      <c r="H13" s="137">
        <f t="shared" si="1"/>
        <v>308.18116292377186</v>
      </c>
      <c r="I13" s="137">
        <f t="shared" si="1"/>
        <v>299.60890685221079</v>
      </c>
      <c r="J13" s="137">
        <f t="shared" si="1"/>
        <v>288.82010249269706</v>
      </c>
      <c r="K13" s="137">
        <f t="shared" si="1"/>
        <v>276.29346747208461</v>
      </c>
      <c r="L13" s="137">
        <f t="shared" si="1"/>
        <v>262.66110323180277</v>
      </c>
      <c r="M13" s="137">
        <f t="shared" si="1"/>
        <v>248.80839003813168</v>
      </c>
      <c r="N13" s="137">
        <f t="shared" si="1"/>
        <v>228.04679687510384</v>
      </c>
      <c r="O13" s="137">
        <f t="shared" si="1"/>
        <v>207.54803506656961</v>
      </c>
      <c r="P13" s="137">
        <f t="shared" si="1"/>
        <v>182.84621639431921</v>
      </c>
      <c r="Q13" s="137">
        <f t="shared" si="1"/>
        <v>152.44422575281698</v>
      </c>
    </row>
    <row r="14" spans="1:17" ht="12.95" customHeight="1" x14ac:dyDescent="0.25">
      <c r="A14" s="131" t="s">
        <v>132</v>
      </c>
      <c r="B14" s="130"/>
      <c r="C14" s="130">
        <v>326.05941405956014</v>
      </c>
      <c r="D14" s="130">
        <v>319.5921852960858</v>
      </c>
      <c r="E14" s="130">
        <v>311.86766979839638</v>
      </c>
      <c r="F14" s="130">
        <v>307.92408759612829</v>
      </c>
      <c r="G14" s="130">
        <v>301.65662121530426</v>
      </c>
      <c r="H14" s="130">
        <v>293.55500443553586</v>
      </c>
      <c r="I14" s="130">
        <v>276.05634283088534</v>
      </c>
      <c r="J14" s="130">
        <v>258.99204468457276</v>
      </c>
      <c r="K14" s="130">
        <v>243.56835310444347</v>
      </c>
      <c r="L14" s="130">
        <v>227.08233864813326</v>
      </c>
      <c r="M14" s="130">
        <v>208.10531239875667</v>
      </c>
      <c r="N14" s="130">
        <v>181.23554980440537</v>
      </c>
      <c r="O14" s="130">
        <v>156.9364749103801</v>
      </c>
      <c r="P14" s="130">
        <v>126.3290813505846</v>
      </c>
      <c r="Q14" s="130">
        <v>94.545374282648595</v>
      </c>
    </row>
    <row r="15" spans="1:17" ht="12" customHeight="1" x14ac:dyDescent="0.25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5" customHeight="1" x14ac:dyDescent="0.25">
      <c r="A16" s="135" t="s">
        <v>131</v>
      </c>
      <c r="B16" s="134">
        <f>B7/RES_summary!B$6</f>
        <v>0.92022647044224515</v>
      </c>
      <c r="C16" s="134">
        <f>C7/RES_summary!C$6</f>
        <v>0.96795767834247348</v>
      </c>
      <c r="D16" s="134">
        <f>D7/RES_summary!D$6</f>
        <v>1.0223548761010686</v>
      </c>
      <c r="E16" s="134">
        <f>E7/RES_summary!E$6</f>
        <v>1.1100862268719982</v>
      </c>
      <c r="F16" s="134">
        <f>F7/RES_summary!F$6</f>
        <v>1.1928104850148422</v>
      </c>
      <c r="G16" s="134">
        <f>G7/RES_summary!G$6</f>
        <v>1.2865451430454677</v>
      </c>
      <c r="H16" s="134">
        <f>H7/RES_summary!H$6</f>
        <v>1.4222809080006558</v>
      </c>
      <c r="I16" s="134">
        <f>I7/RES_summary!I$6</f>
        <v>1.5388510416857373</v>
      </c>
      <c r="J16" s="134">
        <f>J7/RES_summary!J$6</f>
        <v>1.6717944977655557</v>
      </c>
      <c r="K16" s="134">
        <f>K7/RES_summary!K$6</f>
        <v>1.819595681949814</v>
      </c>
      <c r="L16" s="134">
        <f>L7/RES_summary!L$6</f>
        <v>1.9676239115476371</v>
      </c>
      <c r="M16" s="134">
        <f>M7/RES_summary!M$6</f>
        <v>2.08022271889857</v>
      </c>
      <c r="N16" s="134">
        <f>N7/RES_summary!N$6</f>
        <v>2.2591526451789976</v>
      </c>
      <c r="O16" s="134">
        <f>O7/RES_summary!O$6</f>
        <v>2.4595491792954594</v>
      </c>
      <c r="P16" s="134">
        <f>P7/RES_summary!P$6</f>
        <v>2.7162571995048523</v>
      </c>
      <c r="Q16" s="134">
        <f>Q7/RES_summary!Q$6</f>
        <v>3.1405866911504687</v>
      </c>
    </row>
    <row r="17" spans="1:17" ht="12.95" customHeight="1" x14ac:dyDescent="0.25">
      <c r="A17" s="133" t="s">
        <v>49</v>
      </c>
      <c r="B17" s="132">
        <f>1000000*B5/RES_summary!B$6</f>
        <v>320.89812546141138</v>
      </c>
      <c r="C17" s="132">
        <f>1000000*C5/RES_summary!C$6</f>
        <v>333.24023062275955</v>
      </c>
      <c r="D17" s="132">
        <f>1000000*D5/RES_summary!D$6</f>
        <v>346.34839928720902</v>
      </c>
      <c r="E17" s="132">
        <f>1000000*E5/RES_summary!E$6</f>
        <v>368.11562358782868</v>
      </c>
      <c r="F17" s="132">
        <f>1000000*F5/RES_summary!F$6</f>
        <v>387.19589368501903</v>
      </c>
      <c r="G17" s="132">
        <f>1000000*G5/RES_summary!G$6</f>
        <v>407.95962829824464</v>
      </c>
      <c r="H17" s="132">
        <f>1000000*H5/RES_summary!H$6</f>
        <v>438.32018423192022</v>
      </c>
      <c r="I17" s="132">
        <f>1000000*I5/RES_summary!I$6</f>
        <v>461.05347840784958</v>
      </c>
      <c r="J17" s="132">
        <f>1000000*J5/RES_summary!J$6</f>
        <v>482.84785819137483</v>
      </c>
      <c r="K17" s="132">
        <f>1000000*K5/RES_summary!K$6</f>
        <v>502.7424003631466</v>
      </c>
      <c r="L17" s="132">
        <f>1000000*L5/RES_summary!L$6</f>
        <v>516.81826735237746</v>
      </c>
      <c r="M17" s="132">
        <f>1000000*M5/RES_summary!M$6</f>
        <v>517.57686560989816</v>
      </c>
      <c r="N17" s="132">
        <f>1000000*N5/RES_summary!N$6</f>
        <v>515.19252438498836</v>
      </c>
      <c r="O17" s="132">
        <f>1000000*O5/RES_summary!O$6</f>
        <v>510.47459931236654</v>
      </c>
      <c r="P17" s="132">
        <f>1000000*P5/RES_summary!P$6</f>
        <v>496.65735168329172</v>
      </c>
      <c r="Q17" s="132">
        <f>1000000*Q5/RES_summary!Q$6</f>
        <v>478.76430654203455</v>
      </c>
    </row>
    <row r="18" spans="1:17" ht="12.95" customHeight="1" x14ac:dyDescent="0.25">
      <c r="A18" s="131" t="s">
        <v>48</v>
      </c>
      <c r="B18" s="130">
        <f>B3*1000000/0.086/RES_summary!B$6</f>
        <v>508.13577874572599</v>
      </c>
      <c r="C18" s="130">
        <f>C3*1000000/0.086/RES_summary!C$6</f>
        <v>541.14224414379555</v>
      </c>
      <c r="D18" s="130">
        <f>D3*1000000/0.086/RES_summary!D$6</f>
        <v>575.25559271020552</v>
      </c>
      <c r="E18" s="130">
        <f>E3*1000000/0.086/RES_summary!E$6</f>
        <v>624.22001201236333</v>
      </c>
      <c r="F18" s="130">
        <f>F3*1000000/0.086/RES_summary!F$6</f>
        <v>669.69284478018278</v>
      </c>
      <c r="G18" s="130">
        <f>G3*1000000/0.086/RES_summary!G$6</f>
        <v>719.34181885237103</v>
      </c>
      <c r="H18" s="130">
        <f>H3*1000000/0.086/RES_summary!H$6</f>
        <v>786.15259169904061</v>
      </c>
      <c r="I18" s="130">
        <f>I3*1000000/0.086/RES_summary!I$6</f>
        <v>840.59317725165704</v>
      </c>
      <c r="J18" s="130">
        <f>J3*1000000/0.086/RES_summary!J$6</f>
        <v>891.39622714552274</v>
      </c>
      <c r="K18" s="130">
        <f>K3*1000000/0.086/RES_summary!K$6</f>
        <v>938.39976389255014</v>
      </c>
      <c r="L18" s="130">
        <f>L3*1000000/0.086/RES_summary!L$6</f>
        <v>976.44776361829463</v>
      </c>
      <c r="M18" s="130">
        <f>M3*1000000/0.086/RES_summary!M$6</f>
        <v>985.67553750315233</v>
      </c>
      <c r="N18" s="130">
        <f>N3*1000000/0.086/RES_summary!N$6</f>
        <v>987.14794982042133</v>
      </c>
      <c r="O18" s="130">
        <f>O3*1000000/0.086/RES_summary!O$6</f>
        <v>984.51880528101469</v>
      </c>
      <c r="P18" s="130">
        <f>P3*1000000/0.086/RES_summary!P$6</f>
        <v>964.54385786590069</v>
      </c>
      <c r="Q18" s="130">
        <f>Q3*1000000/0.086/RES_summary!Q$6</f>
        <v>936.99915550884873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tabColor theme="8" tint="0.59999389629810485"/>
    <pageSetUpPr fitToPage="1"/>
  </sheetPr>
  <dimension ref="A1:Q18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252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41" t="s">
        <v>118</v>
      </c>
      <c r="B3" s="144">
        <v>196.60432040254821</v>
      </c>
      <c r="C3" s="144">
        <v>211.57073972405536</v>
      </c>
      <c r="D3" s="144">
        <v>232.99477022590645</v>
      </c>
      <c r="E3" s="144">
        <v>266.95091211287092</v>
      </c>
      <c r="F3" s="144">
        <v>301.86612708685078</v>
      </c>
      <c r="G3" s="144">
        <v>332.20345196922364</v>
      </c>
      <c r="H3" s="144">
        <v>364.90807386884859</v>
      </c>
      <c r="I3" s="144">
        <v>398.33232424314508</v>
      </c>
      <c r="J3" s="144">
        <v>429.57211983167628</v>
      </c>
      <c r="K3" s="144">
        <v>457.65229605106532</v>
      </c>
      <c r="L3" s="144">
        <v>483.98663817171888</v>
      </c>
      <c r="M3" s="144">
        <v>499.66187485258632</v>
      </c>
      <c r="N3" s="144">
        <v>517.38393119112925</v>
      </c>
      <c r="O3" s="144">
        <v>534.57374389150766</v>
      </c>
      <c r="P3" s="144">
        <v>540.0024806736559</v>
      </c>
      <c r="Q3" s="144">
        <v>546.33271100367847</v>
      </c>
    </row>
    <row r="4" spans="1:17" ht="12" customHeight="1" x14ac:dyDescent="0.25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5" customHeight="1" x14ac:dyDescent="0.25">
      <c r="A5" s="141" t="s">
        <v>138</v>
      </c>
      <c r="B5" s="144">
        <v>3182.521391487393</v>
      </c>
      <c r="C5" s="144">
        <v>3339.5846944271921</v>
      </c>
      <c r="D5" s="144">
        <v>3595.7490771621692</v>
      </c>
      <c r="E5" s="144">
        <v>4035.2350859713774</v>
      </c>
      <c r="F5" s="144">
        <v>4473.6328249719454</v>
      </c>
      <c r="G5" s="144">
        <v>4829.2188721717639</v>
      </c>
      <c r="H5" s="144">
        <v>5215.055822453367</v>
      </c>
      <c r="I5" s="144">
        <v>5600.1783985118591</v>
      </c>
      <c r="J5" s="144">
        <v>5964.3960530298073</v>
      </c>
      <c r="K5" s="144">
        <v>6284.6940392826154</v>
      </c>
      <c r="L5" s="144">
        <v>6566.1845063717292</v>
      </c>
      <c r="M5" s="144">
        <v>6738.9284917920568</v>
      </c>
      <c r="N5" s="144">
        <v>6948.8959024887099</v>
      </c>
      <c r="O5" s="144">
        <v>7146.2415421356291</v>
      </c>
      <c r="P5" s="144">
        <v>7181.5920524112762</v>
      </c>
      <c r="Q5" s="144">
        <v>7222.184123688522</v>
      </c>
    </row>
    <row r="6" spans="1:17" ht="12" customHeight="1" x14ac:dyDescent="0.25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5" customHeight="1" x14ac:dyDescent="0.25">
      <c r="A7" s="135" t="s">
        <v>137</v>
      </c>
      <c r="B7" s="62">
        <v>8530816.7157596573</v>
      </c>
      <c r="C7" s="62">
        <v>9119590.5815786365</v>
      </c>
      <c r="D7" s="62">
        <v>10071242.198973216</v>
      </c>
      <c r="E7" s="62">
        <v>11658958.513316093</v>
      </c>
      <c r="F7" s="62">
        <v>13379855.089768974</v>
      </c>
      <c r="G7" s="62">
        <v>14994272.888833953</v>
      </c>
      <c r="H7" s="62">
        <v>16727931.889170218</v>
      </c>
      <c r="I7" s="62">
        <v>18685235.718635224</v>
      </c>
      <c r="J7" s="62">
        <v>20916487.800057299</v>
      </c>
      <c r="K7" s="62">
        <v>23269674.280136108</v>
      </c>
      <c r="L7" s="62">
        <v>25794755.427070972</v>
      </c>
      <c r="M7" s="62">
        <v>28397064.950038087</v>
      </c>
      <c r="N7" s="62">
        <v>32161723.912892569</v>
      </c>
      <c r="O7" s="62">
        <v>37268026.688131683</v>
      </c>
      <c r="P7" s="62">
        <v>42726755.065769657</v>
      </c>
      <c r="Q7" s="62">
        <v>49702378.603240877</v>
      </c>
    </row>
    <row r="8" spans="1:17" ht="12.95" customHeight="1" x14ac:dyDescent="0.25">
      <c r="A8" s="133" t="s">
        <v>136</v>
      </c>
      <c r="B8" s="143"/>
      <c r="C8" s="143">
        <v>2102110.0439329655</v>
      </c>
      <c r="D8" s="143">
        <v>2555787.9661954022</v>
      </c>
      <c r="E8" s="143">
        <v>3288100.8440717538</v>
      </c>
      <c r="F8" s="143">
        <v>3523304.1779654901</v>
      </c>
      <c r="G8" s="143">
        <v>3524969.8566683419</v>
      </c>
      <c r="H8" s="143">
        <v>3835769.0442692265</v>
      </c>
      <c r="I8" s="143">
        <v>4513091.7956604129</v>
      </c>
      <c r="J8" s="143">
        <v>5519352.9254938262</v>
      </c>
      <c r="K8" s="143">
        <v>5876490.6580443038</v>
      </c>
      <c r="L8" s="143">
        <v>6050051.0036032014</v>
      </c>
      <c r="M8" s="143">
        <v>6438078.5672363453</v>
      </c>
      <c r="N8" s="143">
        <v>8277750.7585148849</v>
      </c>
      <c r="O8" s="143">
        <v>10625655.700732948</v>
      </c>
      <c r="P8" s="143">
        <v>11335219.03568228</v>
      </c>
      <c r="Q8" s="143">
        <v>13025674.541074419</v>
      </c>
    </row>
    <row r="9" spans="1:17" ht="12.95" customHeight="1" x14ac:dyDescent="0.25">
      <c r="A9" s="131" t="s">
        <v>135</v>
      </c>
      <c r="B9" s="142"/>
      <c r="C9" s="142">
        <f>B7+C8-C7</f>
        <v>1513336.1781139858</v>
      </c>
      <c r="D9" s="142">
        <f t="shared" ref="D9:Q9" si="0">C7+D8-D7</f>
        <v>1604136.3488008231</v>
      </c>
      <c r="E9" s="142">
        <f t="shared" si="0"/>
        <v>1700384.5297288764</v>
      </c>
      <c r="F9" s="142">
        <f t="shared" si="0"/>
        <v>1802407.601512609</v>
      </c>
      <c r="G9" s="142">
        <f t="shared" si="0"/>
        <v>1910552.0576033611</v>
      </c>
      <c r="H9" s="142">
        <f t="shared" si="0"/>
        <v>2102110.0439329632</v>
      </c>
      <c r="I9" s="142">
        <f t="shared" si="0"/>
        <v>2555787.9661954083</v>
      </c>
      <c r="J9" s="142">
        <f t="shared" si="0"/>
        <v>3288100.8440717496</v>
      </c>
      <c r="K9" s="142">
        <f t="shared" si="0"/>
        <v>3523304.1779654957</v>
      </c>
      <c r="L9" s="142">
        <f t="shared" si="0"/>
        <v>3524969.8566683382</v>
      </c>
      <c r="M9" s="142">
        <f t="shared" si="0"/>
        <v>3835769.0442692302</v>
      </c>
      <c r="N9" s="142">
        <f t="shared" si="0"/>
        <v>4513091.7956604026</v>
      </c>
      <c r="O9" s="142">
        <f t="shared" si="0"/>
        <v>5519352.9254938364</v>
      </c>
      <c r="P9" s="142">
        <f t="shared" si="0"/>
        <v>5876490.6580443084</v>
      </c>
      <c r="Q9" s="142">
        <f t="shared" si="0"/>
        <v>6050051.0036031976</v>
      </c>
    </row>
    <row r="10" spans="1:17" ht="12" customHeight="1" x14ac:dyDescent="0.25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5" customHeight="1" x14ac:dyDescent="0.25">
      <c r="A11" s="141" t="s">
        <v>134</v>
      </c>
      <c r="B11" s="140">
        <v>718.32879269301714</v>
      </c>
      <c r="C11" s="140">
        <v>736.65593348104449</v>
      </c>
      <c r="D11" s="140">
        <v>753.45677802214971</v>
      </c>
      <c r="E11" s="140">
        <v>769.24399874418964</v>
      </c>
      <c r="F11" s="140">
        <v>784.61317290114266</v>
      </c>
      <c r="G11" s="140">
        <v>799.88729836017376</v>
      </c>
      <c r="H11" s="140">
        <v>813.62832584479213</v>
      </c>
      <c r="I11" s="140">
        <v>827.07565411851886</v>
      </c>
      <c r="J11" s="140">
        <v>837.4736695542133</v>
      </c>
      <c r="K11" s="140">
        <v>846.74580702143794</v>
      </c>
      <c r="L11" s="140">
        <v>857.08094269766673</v>
      </c>
      <c r="M11" s="140">
        <v>862.15810238794108</v>
      </c>
      <c r="N11" s="140">
        <v>865.76231786664619</v>
      </c>
      <c r="O11" s="140">
        <v>869.82419073435085</v>
      </c>
      <c r="P11" s="140">
        <v>874.33239964892118</v>
      </c>
      <c r="Q11" s="140">
        <v>879.61007821256953</v>
      </c>
    </row>
    <row r="12" spans="1:17" ht="12" customHeight="1" x14ac:dyDescent="0.25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5" customHeight="1" x14ac:dyDescent="0.25">
      <c r="A13" s="135" t="s">
        <v>133</v>
      </c>
      <c r="B13" s="137">
        <f>IF(B5=0,0,1000000*B5/B7)</f>
        <v>373.06174748873315</v>
      </c>
      <c r="C13" s="137">
        <f t="shared" ref="C13:Q13" si="1">IF(C5=0,0,1000000*C5/C7)</f>
        <v>366.19897182369971</v>
      </c>
      <c r="D13" s="137">
        <f t="shared" si="1"/>
        <v>357.03133795439481</v>
      </c>
      <c r="E13" s="137">
        <f t="shared" si="1"/>
        <v>346.10596489923159</v>
      </c>
      <c r="F13" s="137">
        <f t="shared" si="1"/>
        <v>334.35585026572892</v>
      </c>
      <c r="G13" s="137">
        <f t="shared" si="1"/>
        <v>322.0708938656187</v>
      </c>
      <c r="H13" s="137">
        <f t="shared" si="1"/>
        <v>311.75735631908157</v>
      </c>
      <c r="I13" s="137">
        <f t="shared" si="1"/>
        <v>299.71141294870955</v>
      </c>
      <c r="J13" s="137">
        <f t="shared" si="1"/>
        <v>285.15284736347888</v>
      </c>
      <c r="K13" s="137">
        <f t="shared" si="1"/>
        <v>270.08087709450547</v>
      </c>
      <c r="L13" s="137">
        <f t="shared" si="1"/>
        <v>254.55502088151908</v>
      </c>
      <c r="M13" s="137">
        <f t="shared" si="1"/>
        <v>237.31073981232061</v>
      </c>
      <c r="N13" s="137">
        <f t="shared" si="1"/>
        <v>216.06105199177858</v>
      </c>
      <c r="O13" s="137">
        <f t="shared" si="1"/>
        <v>191.75261416272971</v>
      </c>
      <c r="P13" s="137">
        <f t="shared" si="1"/>
        <v>168.08185038523496</v>
      </c>
      <c r="Q13" s="137">
        <f t="shared" si="1"/>
        <v>145.3086215720387</v>
      </c>
    </row>
    <row r="14" spans="1:17" ht="12.95" customHeight="1" x14ac:dyDescent="0.25">
      <c r="A14" s="131" t="s">
        <v>132</v>
      </c>
      <c r="B14" s="130"/>
      <c r="C14" s="130">
        <v>343.28894634591995</v>
      </c>
      <c r="D14" s="130">
        <v>334.38074814202764</v>
      </c>
      <c r="E14" s="130">
        <v>326.58196442141588</v>
      </c>
      <c r="F14" s="130">
        <v>315.274246105332</v>
      </c>
      <c r="G14" s="130">
        <v>303.07775099310385</v>
      </c>
      <c r="H14" s="130">
        <v>288.72126543205763</v>
      </c>
      <c r="I14" s="130">
        <v>274.69613391851897</v>
      </c>
      <c r="J14" s="130">
        <v>260.54722479301398</v>
      </c>
      <c r="K14" s="130">
        <v>243.53055897427663</v>
      </c>
      <c r="L14" s="130">
        <v>223.11058249967223</v>
      </c>
      <c r="M14" s="130">
        <v>198.85002402765124</v>
      </c>
      <c r="N14" s="130">
        <v>175.13166574781542</v>
      </c>
      <c r="O14" s="130">
        <v>153.91028780696624</v>
      </c>
      <c r="P14" s="130">
        <v>129.37161253082223</v>
      </c>
      <c r="Q14" s="130">
        <v>106.74475785951849</v>
      </c>
    </row>
    <row r="15" spans="1:17" ht="12" customHeight="1" x14ac:dyDescent="0.25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5" customHeight="1" x14ac:dyDescent="0.25">
      <c r="A16" s="135" t="s">
        <v>131</v>
      </c>
      <c r="B16" s="134">
        <f>B7/RES_summary!B$6</f>
        <v>0.32395834164549298</v>
      </c>
      <c r="C16" s="134">
        <f>C7/RES_summary!C$6</f>
        <v>0.34328226234291165</v>
      </c>
      <c r="D16" s="134">
        <f>D7/RES_summary!D$6</f>
        <v>0.37573670749939209</v>
      </c>
      <c r="E16" s="134">
        <f>E7/RES_summary!E$6</f>
        <v>0.431160788278039</v>
      </c>
      <c r="F16" s="134">
        <f>F7/RES_summary!F$6</f>
        <v>0.4905842044756934</v>
      </c>
      <c r="G16" s="134">
        <f>G7/RES_summary!G$6</f>
        <v>0.54867404315622836</v>
      </c>
      <c r="H16" s="134">
        <f>H7/RES_summary!H$6</f>
        <v>0.60319318274874245</v>
      </c>
      <c r="I16" s="134">
        <f>I7/RES_summary!I$6</f>
        <v>0.66731866950640095</v>
      </c>
      <c r="J16" s="134">
        <f>J7/RES_summary!J$6</f>
        <v>0.73395550367143936</v>
      </c>
      <c r="K16" s="134">
        <f>K7/RES_summary!K$6</f>
        <v>0.81072922578790896</v>
      </c>
      <c r="L16" s="134">
        <f>L7/RES_summary!L$6</f>
        <v>0.888031885692945</v>
      </c>
      <c r="M16" s="134">
        <f>M7/RES_summary!M$6</f>
        <v>0.97455680365997932</v>
      </c>
      <c r="N16" s="134">
        <f>N7/RES_summary!N$6</f>
        <v>1.0957564476884771</v>
      </c>
      <c r="O16" s="134">
        <f>O7/RES_summary!O$6</f>
        <v>1.260629720698792</v>
      </c>
      <c r="P16" s="134">
        <f>P7/RES_summary!P$6</f>
        <v>1.4318089837763908</v>
      </c>
      <c r="Q16" s="134">
        <f>Q7/RES_summary!Q$6</f>
        <v>1.6433962078063626</v>
      </c>
    </row>
    <row r="17" spans="1:17" ht="12.95" customHeight="1" x14ac:dyDescent="0.25">
      <c r="A17" s="133" t="s">
        <v>49</v>
      </c>
      <c r="B17" s="132">
        <f>1000000*B5/RES_summary!B$6</f>
        <v>120.85646504781964</v>
      </c>
      <c r="C17" s="132">
        <f>1000000*C5/RES_summary!C$6</f>
        <v>125.70961151528779</v>
      </c>
      <c r="D17" s="132">
        <f>1000000*D5/RES_summary!D$6</f>
        <v>134.14977939708706</v>
      </c>
      <c r="E17" s="132">
        <f>1000000*E5/RES_summary!E$6</f>
        <v>149.22732065368399</v>
      </c>
      <c r="F17" s="132">
        <f>1000000*F5/RES_summary!F$6</f>
        <v>164.02969881440669</v>
      </c>
      <c r="G17" s="132">
        <f>1000000*G5/RES_summary!G$6</f>
        <v>176.71193952018953</v>
      </c>
      <c r="H17" s="132">
        <f>1000000*H5/RES_summary!H$6</f>
        <v>188.04991200344057</v>
      </c>
      <c r="I17" s="132">
        <f>1000000*I5/RES_summary!I$6</f>
        <v>200.00302132481633</v>
      </c>
      <c r="J17" s="132">
        <f>1000000*J5/RES_summary!J$6</f>
        <v>209.28950171000722</v>
      </c>
      <c r="K17" s="132">
        <f>1000000*K5/RES_summary!K$6</f>
        <v>218.96246038694781</v>
      </c>
      <c r="L17" s="132">
        <f>1000000*L5/RES_summary!L$6</f>
        <v>226.05297520602238</v>
      </c>
      <c r="M17" s="132">
        <f>1000000*M5/RES_summary!M$6</f>
        <v>231.27279606568015</v>
      </c>
      <c r="N17" s="132">
        <f>1000000*N5/RES_summary!N$6</f>
        <v>236.75029081434664</v>
      </c>
      <c r="O17" s="132">
        <f>1000000*O5/RES_summary!O$6</f>
        <v>241.72904443522518</v>
      </c>
      <c r="P17" s="132">
        <f>1000000*P5/RES_summary!P$6</f>
        <v>240.66110339133866</v>
      </c>
      <c r="Q17" s="132">
        <f>1000000*Q5/RES_summary!Q$6</f>
        <v>238.79963765305826</v>
      </c>
    </row>
    <row r="18" spans="1:17" ht="12.95" customHeight="1" x14ac:dyDescent="0.25">
      <c r="A18" s="131" t="s">
        <v>48</v>
      </c>
      <c r="B18" s="130">
        <f>B3*1000000/0.086/RES_summary!B$6</f>
        <v>86.814678626946105</v>
      </c>
      <c r="C18" s="130">
        <f>C3*1000000/0.086/RES_summary!C$6</f>
        <v>92.604731218333782</v>
      </c>
      <c r="D18" s="130">
        <f>D3*1000000/0.086/RES_summary!D$6</f>
        <v>101.0760605569114</v>
      </c>
      <c r="E18" s="130">
        <f>E3*1000000/0.086/RES_summary!E$6</f>
        <v>114.79222086152127</v>
      </c>
      <c r="F18" s="130">
        <f>F3*1000000/0.086/RES_summary!F$6</f>
        <v>128.6998624367904</v>
      </c>
      <c r="G18" s="130">
        <f>G3*1000000/0.086/RES_summary!G$6</f>
        <v>141.34963589079081</v>
      </c>
      <c r="H18" s="130">
        <f>H3*1000000/0.086/RES_summary!H$6</f>
        <v>153.00273507861979</v>
      </c>
      <c r="I18" s="130">
        <f>I3*1000000/0.086/RES_summary!I$6</f>
        <v>165.41762968790255</v>
      </c>
      <c r="J18" s="130">
        <f>J3*1000000/0.086/RES_summary!J$6</f>
        <v>175.27444699625255</v>
      </c>
      <c r="K18" s="130">
        <f>K3*1000000/0.086/RES_summary!K$6</f>
        <v>185.40554522774576</v>
      </c>
      <c r="L18" s="130">
        <f>L3*1000000/0.086/RES_summary!L$6</f>
        <v>193.74569708918995</v>
      </c>
      <c r="M18" s="130">
        <f>M3*1000000/0.086/RES_summary!M$6</f>
        <v>199.39371498994007</v>
      </c>
      <c r="N18" s="130">
        <f>N3*1000000/0.086/RES_summary!N$6</f>
        <v>204.96948053103134</v>
      </c>
      <c r="O18" s="130">
        <f>O3*1000000/0.086/RES_summary!O$6</f>
        <v>210.26177045285769</v>
      </c>
      <c r="P18" s="130">
        <f>P3*1000000/0.086/RES_summary!P$6</f>
        <v>210.41780003030624</v>
      </c>
      <c r="Q18" s="130">
        <f>Q3*1000000/0.086/RES_summary!Q$6</f>
        <v>210.05056795313979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tabColor theme="8" tint="0.59999389629810485"/>
    <pageSetUpPr fitToPage="1"/>
  </sheetPr>
  <dimension ref="A1:Q19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253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41" t="s">
        <v>118</v>
      </c>
      <c r="B3" s="144">
        <v>1181.3311781910909</v>
      </c>
      <c r="C3" s="144">
        <v>1189.4325502844288</v>
      </c>
      <c r="D3" s="144">
        <v>1181.0946141012414</v>
      </c>
      <c r="E3" s="144">
        <v>1172.6510873131585</v>
      </c>
      <c r="F3" s="144">
        <v>1165.0394315480421</v>
      </c>
      <c r="G3" s="144">
        <v>1149.2640623352042</v>
      </c>
      <c r="H3" s="144">
        <v>1150.2712766040813</v>
      </c>
      <c r="I3" s="144">
        <v>1144.1724949076095</v>
      </c>
      <c r="J3" s="144">
        <v>1134.6113127644808</v>
      </c>
      <c r="K3" s="144">
        <v>1101.7156239804663</v>
      </c>
      <c r="L3" s="144">
        <v>1056.2277273054474</v>
      </c>
      <c r="M3" s="144">
        <v>968.52249868560602</v>
      </c>
      <c r="N3" s="144">
        <v>837.07699691788582</v>
      </c>
      <c r="O3" s="144">
        <v>689.03686352627938</v>
      </c>
      <c r="P3" s="144">
        <v>548.13418592525034</v>
      </c>
      <c r="Q3" s="144">
        <v>414.09229372171734</v>
      </c>
    </row>
    <row r="4" spans="1:17" ht="12" customHeight="1" x14ac:dyDescent="0.25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5" customHeight="1" x14ac:dyDescent="0.25">
      <c r="A5" s="141" t="s">
        <v>138</v>
      </c>
      <c r="B5" s="144">
        <v>27176.535854366612</v>
      </c>
      <c r="C5" s="144">
        <v>27195.645448308547</v>
      </c>
      <c r="D5" s="144">
        <v>26866.327205381232</v>
      </c>
      <c r="E5" s="144">
        <v>26548.443850384479</v>
      </c>
      <c r="F5" s="144">
        <v>26245.590113704427</v>
      </c>
      <c r="G5" s="144">
        <v>25748.680788294958</v>
      </c>
      <c r="H5" s="144">
        <v>25665.156534942664</v>
      </c>
      <c r="I5" s="144">
        <v>25420.363480460979</v>
      </c>
      <c r="J5" s="144">
        <v>25181.184461962435</v>
      </c>
      <c r="K5" s="144">
        <v>24446.285497414869</v>
      </c>
      <c r="L5" s="144">
        <v>23393.081297513862</v>
      </c>
      <c r="M5" s="144">
        <v>21402.460387467341</v>
      </c>
      <c r="N5" s="144">
        <v>18485.145967210181</v>
      </c>
      <c r="O5" s="144">
        <v>15195.500819813453</v>
      </c>
      <c r="P5" s="144">
        <v>12064.257963988801</v>
      </c>
      <c r="Q5" s="144">
        <v>9087.1334774051356</v>
      </c>
    </row>
    <row r="6" spans="1:17" ht="12" customHeight="1" x14ac:dyDescent="0.25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5" customHeight="1" x14ac:dyDescent="0.25">
      <c r="A7" s="135" t="s">
        <v>137</v>
      </c>
      <c r="B7" s="62">
        <v>403835334.78030401</v>
      </c>
      <c r="C7" s="62">
        <v>409438358.78476059</v>
      </c>
      <c r="D7" s="62">
        <v>415779780.17058313</v>
      </c>
      <c r="E7" s="62">
        <v>422340423.9267239</v>
      </c>
      <c r="F7" s="62">
        <v>429192802.31194711</v>
      </c>
      <c r="G7" s="62">
        <v>432765194.14434153</v>
      </c>
      <c r="H7" s="62">
        <v>443496153.99810469</v>
      </c>
      <c r="I7" s="62">
        <v>451562365.20267129</v>
      </c>
      <c r="J7" s="62">
        <v>463957266.3834551</v>
      </c>
      <c r="K7" s="62">
        <v>471512861.36257249</v>
      </c>
      <c r="L7" s="62">
        <v>482078751.1775192</v>
      </c>
      <c r="M7" s="62">
        <v>487193642.99997652</v>
      </c>
      <c r="N7" s="62">
        <v>495922069.62560737</v>
      </c>
      <c r="O7" s="62">
        <v>504275290.56540954</v>
      </c>
      <c r="P7" s="62">
        <v>514044622.26422673</v>
      </c>
      <c r="Q7" s="62">
        <v>526625682.65145296</v>
      </c>
    </row>
    <row r="8" spans="1:17" ht="12.95" customHeight="1" x14ac:dyDescent="0.25">
      <c r="A8" s="133" t="s">
        <v>136</v>
      </c>
      <c r="B8" s="143"/>
      <c r="C8" s="143">
        <v>236366072.45034456</v>
      </c>
      <c r="D8" s="143">
        <v>237104469.83171052</v>
      </c>
      <c r="E8" s="143">
        <v>237323692.20202875</v>
      </c>
      <c r="F8" s="143">
        <v>237615426.83111119</v>
      </c>
      <c r="G8" s="143">
        <v>234335440.2782824</v>
      </c>
      <c r="H8" s="143">
        <v>241494008.29965115</v>
      </c>
      <c r="I8" s="143">
        <v>238829259.65045458</v>
      </c>
      <c r="J8" s="143">
        <v>243157949.62667179</v>
      </c>
      <c r="K8" s="143">
        <v>238318643.42500538</v>
      </c>
      <c r="L8" s="143">
        <v>241328938.26083469</v>
      </c>
      <c r="M8" s="143">
        <v>235877940.2683453</v>
      </c>
      <c r="N8" s="143">
        <v>239491475.07151884</v>
      </c>
      <c r="O8" s="143">
        <v>239116269.38569015</v>
      </c>
      <c r="P8" s="143">
        <v>240532380.14470518</v>
      </c>
      <c r="Q8" s="143">
        <v>243344108.83311421</v>
      </c>
    </row>
    <row r="9" spans="1:17" ht="12.95" customHeight="1" x14ac:dyDescent="0.25">
      <c r="A9" s="131" t="s">
        <v>135</v>
      </c>
      <c r="B9" s="142"/>
      <c r="C9" s="142">
        <f>B7+C8-C7</f>
        <v>230763048.44588792</v>
      </c>
      <c r="D9" s="142">
        <f t="shared" ref="D9:Q9" si="0">C7+D8-D7</f>
        <v>230763048.44588792</v>
      </c>
      <c r="E9" s="142">
        <f t="shared" si="0"/>
        <v>230763048.44588798</v>
      </c>
      <c r="F9" s="142">
        <f t="shared" si="0"/>
        <v>230763048.44588804</v>
      </c>
      <c r="G9" s="142">
        <f t="shared" si="0"/>
        <v>230763048.44588798</v>
      </c>
      <c r="H9" s="142">
        <f t="shared" si="0"/>
        <v>230763048.44588792</v>
      </c>
      <c r="I9" s="142">
        <f t="shared" si="0"/>
        <v>230763048.44588804</v>
      </c>
      <c r="J9" s="142">
        <f t="shared" si="0"/>
        <v>230763048.44588798</v>
      </c>
      <c r="K9" s="142">
        <f t="shared" si="0"/>
        <v>230763048.44588798</v>
      </c>
      <c r="L9" s="142">
        <f t="shared" si="0"/>
        <v>230763048.44588792</v>
      </c>
      <c r="M9" s="142">
        <f t="shared" si="0"/>
        <v>230763048.44588792</v>
      </c>
      <c r="N9" s="142">
        <f t="shared" si="0"/>
        <v>230763048.44588792</v>
      </c>
      <c r="O9" s="142">
        <f t="shared" si="0"/>
        <v>230763048.44588792</v>
      </c>
      <c r="P9" s="142">
        <f t="shared" si="0"/>
        <v>230763048.44588798</v>
      </c>
      <c r="Q9" s="142">
        <f t="shared" si="0"/>
        <v>230763048.44588798</v>
      </c>
    </row>
    <row r="10" spans="1:17" ht="12" customHeight="1" x14ac:dyDescent="0.25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5" customHeight="1" x14ac:dyDescent="0.25">
      <c r="A11" s="141" t="s">
        <v>134</v>
      </c>
      <c r="B11" s="140">
        <v>505.45106713910002</v>
      </c>
      <c r="C11" s="140">
        <v>508.55976469126773</v>
      </c>
      <c r="D11" s="140">
        <v>511.1848076037727</v>
      </c>
      <c r="E11" s="140">
        <v>513.60742031807865</v>
      </c>
      <c r="F11" s="140">
        <v>516.16176567528805</v>
      </c>
      <c r="G11" s="140">
        <v>518.99884574373198</v>
      </c>
      <c r="H11" s="140">
        <v>521.14419735421734</v>
      </c>
      <c r="I11" s="140">
        <v>523.37297798126258</v>
      </c>
      <c r="J11" s="140">
        <v>523.92907964738401</v>
      </c>
      <c r="K11" s="140">
        <v>524.03244623095122</v>
      </c>
      <c r="L11" s="140">
        <v>525.0149650303199</v>
      </c>
      <c r="M11" s="140">
        <v>526.19602212625546</v>
      </c>
      <c r="N11" s="140">
        <v>526.55540128269558</v>
      </c>
      <c r="O11" s="140">
        <v>527.26505349426952</v>
      </c>
      <c r="P11" s="140">
        <v>528.30877321566277</v>
      </c>
      <c r="Q11" s="140">
        <v>529.87299935179431</v>
      </c>
    </row>
    <row r="12" spans="1:17" ht="12" customHeight="1" x14ac:dyDescent="0.25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5" customHeight="1" x14ac:dyDescent="0.25">
      <c r="A13" s="135" t="s">
        <v>133</v>
      </c>
      <c r="B13" s="137">
        <f>IF(B5=0,0,1000000*B5/B7)</f>
        <v>67.296082125035667</v>
      </c>
      <c r="C13" s="137">
        <f t="shared" ref="C13:Q13" si="1">IF(C5=0,0,1000000*C5/C7)</f>
        <v>66.421830941846721</v>
      </c>
      <c r="D13" s="137">
        <f t="shared" si="1"/>
        <v>64.616723772278462</v>
      </c>
      <c r="E13" s="137">
        <f t="shared" si="1"/>
        <v>62.860295501788471</v>
      </c>
      <c r="F13" s="137">
        <f t="shared" si="1"/>
        <v>61.151049067753313</v>
      </c>
      <c r="G13" s="137">
        <f t="shared" si="1"/>
        <v>59.498039899453921</v>
      </c>
      <c r="H13" s="137">
        <f t="shared" si="1"/>
        <v>57.870076895982159</v>
      </c>
      <c r="I13" s="137">
        <f t="shared" si="1"/>
        <v>56.294247349536654</v>
      </c>
      <c r="J13" s="137">
        <f t="shared" si="1"/>
        <v>54.274792715824155</v>
      </c>
      <c r="K13" s="137">
        <f t="shared" si="1"/>
        <v>51.846487128198945</v>
      </c>
      <c r="L13" s="137">
        <f t="shared" si="1"/>
        <v>48.5254353990385</v>
      </c>
      <c r="M13" s="137">
        <f t="shared" si="1"/>
        <v>43.930089595746992</v>
      </c>
      <c r="N13" s="137">
        <f t="shared" si="1"/>
        <v>37.274295901300384</v>
      </c>
      <c r="O13" s="137">
        <f t="shared" si="1"/>
        <v>30.133344036698237</v>
      </c>
      <c r="P13" s="137">
        <f t="shared" si="1"/>
        <v>23.469281539896333</v>
      </c>
      <c r="Q13" s="137">
        <f t="shared" si="1"/>
        <v>17.255393682384177</v>
      </c>
    </row>
    <row r="14" spans="1:17" ht="12.95" customHeight="1" x14ac:dyDescent="0.25">
      <c r="A14" s="131" t="s">
        <v>132</v>
      </c>
      <c r="B14" s="130"/>
      <c r="C14" s="130">
        <v>65.781685554073817</v>
      </c>
      <c r="D14" s="130">
        <v>63.738841090256763</v>
      </c>
      <c r="E14" s="130">
        <v>62.175384391813083</v>
      </c>
      <c r="F14" s="130">
        <v>60.325178981737537</v>
      </c>
      <c r="G14" s="130">
        <v>58.797637927325333</v>
      </c>
      <c r="H14" s="130">
        <v>57.094201254524876</v>
      </c>
      <c r="I14" s="130">
        <v>55.581701999122615</v>
      </c>
      <c r="J14" s="130">
        <v>53.088055135340291</v>
      </c>
      <c r="K14" s="130">
        <v>50.631615826983648</v>
      </c>
      <c r="L14" s="130">
        <v>46.399562853464644</v>
      </c>
      <c r="M14" s="130">
        <v>41.119814405703359</v>
      </c>
      <c r="N14" s="130">
        <v>32.70368878182601</v>
      </c>
      <c r="O14" s="130">
        <v>26.3796413232789</v>
      </c>
      <c r="P14" s="130">
        <v>19.255542029775796</v>
      </c>
      <c r="Q14" s="130">
        <v>13.675464518104166</v>
      </c>
    </row>
    <row r="15" spans="1:17" ht="12" customHeight="1" x14ac:dyDescent="0.25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5" customHeight="1" x14ac:dyDescent="0.25">
      <c r="A16" s="135" t="s">
        <v>131</v>
      </c>
      <c r="B16" s="134">
        <f>B7/RES_summary!B$6</f>
        <v>15.335674146133606</v>
      </c>
      <c r="C16" s="134">
        <f>C7/RES_summary!C$6</f>
        <v>15.412196944182456</v>
      </c>
      <c r="D16" s="134">
        <f>D7/RES_summary!D$6</f>
        <v>15.51186264411785</v>
      </c>
      <c r="E16" s="134">
        <f>E7/RES_summary!E$6</f>
        <v>15.618601772529567</v>
      </c>
      <c r="F16" s="134">
        <f>F7/RES_summary!F$6</f>
        <v>15.736733176572521</v>
      </c>
      <c r="G16" s="134">
        <f>G7/RES_summary!G$6</f>
        <v>15.835848164754278</v>
      </c>
      <c r="H16" s="134">
        <f>H7/RES_summary!H$6</f>
        <v>15.992046024537769</v>
      </c>
      <c r="I16" s="134">
        <f>I7/RES_summary!I$6</f>
        <v>16.126957202133696</v>
      </c>
      <c r="J16" s="134">
        <f>J7/RES_summary!J$6</f>
        <v>16.280170570967471</v>
      </c>
      <c r="K16" s="134">
        <f>K7/RES_summary!K$6</f>
        <v>16.427787189433925</v>
      </c>
      <c r="L16" s="134">
        <f>L7/RES_summary!L$6</f>
        <v>16.596447431767096</v>
      </c>
      <c r="M16" s="134">
        <f>M7/RES_summary!M$6</f>
        <v>16.719963148335207</v>
      </c>
      <c r="N16" s="134">
        <f>N7/RES_summary!N$6</f>
        <v>16.896165355285515</v>
      </c>
      <c r="O16" s="134">
        <f>O7/RES_summary!O$6</f>
        <v>17.057635597948625</v>
      </c>
      <c r="P16" s="134">
        <f>P7/RES_summary!P$6</f>
        <v>17.226061447608391</v>
      </c>
      <c r="Q16" s="134">
        <f>Q7/RES_summary!Q$6</f>
        <v>17.412741082504294</v>
      </c>
    </row>
    <row r="17" spans="1:17" ht="12.95" customHeight="1" x14ac:dyDescent="0.25">
      <c r="A17" s="133" t="s">
        <v>49</v>
      </c>
      <c r="B17" s="132">
        <f>1000000*B5/RES_summary!B$6</f>
        <v>1032.0307867809934</v>
      </c>
      <c r="C17" s="132">
        <f>1000000*C5/RES_summary!C$6</f>
        <v>1023.7063398689336</v>
      </c>
      <c r="D17" s="132">
        <f>1000000*D5/RES_summary!D$6</f>
        <v>1002.3257436684881</v>
      </c>
      <c r="E17" s="132">
        <f>1000000*E5/RES_summary!E$6</f>
        <v>981.7899227459659</v>
      </c>
      <c r="F17" s="132">
        <f>1000000*F5/RES_summary!F$6</f>
        <v>962.31774264672777</v>
      </c>
      <c r="G17" s="132">
        <f>1000000*G5/RES_summary!G$6</f>
        <v>942.20192594824425</v>
      </c>
      <c r="H17" s="132">
        <f>1000000*H5/RES_summary!H$6</f>
        <v>925.46093316408655</v>
      </c>
      <c r="I17" s="132">
        <f>1000000*I5/RES_summary!I$6</f>
        <v>907.85491773230581</v>
      </c>
      <c r="J17" s="132">
        <f>1000000*J5/RES_summary!J$6</f>
        <v>883.60288311752004</v>
      </c>
      <c r="K17" s="132">
        <f>1000000*K5/RES_summary!K$6</f>
        <v>851.72305706177747</v>
      </c>
      <c r="L17" s="132">
        <f>1000000*L5/RES_summary!L$6</f>
        <v>805.34983770375266</v>
      </c>
      <c r="M17" s="132">
        <f>1000000*M5/RES_summary!M$6</f>
        <v>734.50947914395351</v>
      </c>
      <c r="N17" s="132">
        <f>1000000*N5/RES_summary!N$6</f>
        <v>629.79266705021246</v>
      </c>
      <c r="O17" s="132">
        <f>1000000*O5/RES_summary!O$6</f>
        <v>514.00360192561675</v>
      </c>
      <c r="P17" s="132">
        <f>1000000*P5/RES_summary!P$6</f>
        <v>404.28328593747551</v>
      </c>
      <c r="Q17" s="132">
        <f>1000000*Q5/RES_summary!Q$6</f>
        <v>300.46370246803605</v>
      </c>
    </row>
    <row r="18" spans="1:17" ht="12.95" customHeight="1" x14ac:dyDescent="0.25">
      <c r="A18" s="133" t="s">
        <v>48</v>
      </c>
      <c r="B18" s="132">
        <f>B3*1000000/0.086/RES_summary!B$6</f>
        <v>521.64106249885799</v>
      </c>
      <c r="C18" s="132">
        <f>C3*1000000/0.086/RES_summary!C$6</f>
        <v>520.6158553167038</v>
      </c>
      <c r="D18" s="132">
        <f>D3*1000000/0.086/RES_summary!D$6</f>
        <v>512.37369243348439</v>
      </c>
      <c r="E18" s="132">
        <f>E3*1000000/0.086/RES_summary!E$6</f>
        <v>504.2545895158413</v>
      </c>
      <c r="F18" s="132">
        <f>F3*1000000/0.086/RES_summary!F$6</f>
        <v>496.71162518519242</v>
      </c>
      <c r="G18" s="132">
        <f>G3*1000000/0.086/RES_summary!G$6</f>
        <v>489.00171202465998</v>
      </c>
      <c r="H18" s="132">
        <f>H3*1000000/0.086/RES_summary!H$6</f>
        <v>482.29859519648289</v>
      </c>
      <c r="I18" s="132">
        <f>I3*1000000/0.086/RES_summary!I$6</f>
        <v>475.14673186849103</v>
      </c>
      <c r="J18" s="132">
        <f>J3*1000000/0.086/RES_summary!J$6</f>
        <v>462.94524532553731</v>
      </c>
      <c r="K18" s="132">
        <f>K3*1000000/0.086/RES_summary!K$6</f>
        <v>446.33051710338736</v>
      </c>
      <c r="L18" s="132">
        <f>L3*1000000/0.086/RES_summary!L$6</f>
        <v>422.82071687920939</v>
      </c>
      <c r="M18" s="132">
        <f>M3*1000000/0.086/RES_summary!M$6</f>
        <v>386.49596613957613</v>
      </c>
      <c r="N18" s="132">
        <f>N3*1000000/0.086/RES_summary!N$6</f>
        <v>331.6207305235236</v>
      </c>
      <c r="O18" s="132">
        <f>O3*1000000/0.086/RES_summary!O$6</f>
        <v>271.0161366655575</v>
      </c>
      <c r="P18" s="132">
        <f>P3*1000000/0.086/RES_summary!P$6</f>
        <v>213.58640682522471</v>
      </c>
      <c r="Q18" s="132">
        <f>Q3*1000000/0.086/RES_summary!Q$6</f>
        <v>159.20760322308337</v>
      </c>
    </row>
    <row r="19" spans="1:17" ht="12.95" customHeight="1" x14ac:dyDescent="0.25">
      <c r="A19" s="131" t="s">
        <v>139</v>
      </c>
      <c r="B19" s="142">
        <v>172.02411636106692</v>
      </c>
      <c r="C19" s="142">
        <v>172.44877175445959</v>
      </c>
      <c r="D19" s="142">
        <v>173.07461936065428</v>
      </c>
      <c r="E19" s="142">
        <v>173.73032459020081</v>
      </c>
      <c r="F19" s="142">
        <v>174.44612874886766</v>
      </c>
      <c r="G19" s="142">
        <v>175.05991294322007</v>
      </c>
      <c r="H19" s="142">
        <v>175.9473743378131</v>
      </c>
      <c r="I19" s="142">
        <v>176.64025839110812</v>
      </c>
      <c r="J19" s="142">
        <v>177.23629841080191</v>
      </c>
      <c r="K19" s="142">
        <v>178.01072919080099</v>
      </c>
      <c r="L19" s="142">
        <v>178.7881865234763</v>
      </c>
      <c r="M19" s="142">
        <v>179.33772180198122</v>
      </c>
      <c r="N19" s="142">
        <v>180.32193548863944</v>
      </c>
      <c r="O19" s="142">
        <v>181.12832568217249</v>
      </c>
      <c r="P19" s="142">
        <v>181.92108342895693</v>
      </c>
      <c r="Q19" s="142">
        <v>182.76155892948361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tabColor theme="8" tint="0.59999389629810485"/>
    <pageSetUpPr fitToPage="1"/>
  </sheetPr>
  <dimension ref="A1:Q18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254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41" t="s">
        <v>118</v>
      </c>
      <c r="B3" s="144">
        <v>652.37778244301091</v>
      </c>
      <c r="C3" s="144">
        <v>667.71953087612133</v>
      </c>
      <c r="D3" s="144">
        <v>681.0414401437655</v>
      </c>
      <c r="E3" s="144">
        <v>692.61640391387391</v>
      </c>
      <c r="F3" s="144">
        <v>704.64629801286696</v>
      </c>
      <c r="G3" s="144">
        <v>711.07320899837816</v>
      </c>
      <c r="H3" s="144">
        <v>724.74800712244098</v>
      </c>
      <c r="I3" s="144">
        <v>735.05125932843771</v>
      </c>
      <c r="J3" s="144">
        <v>746.4819399666161</v>
      </c>
      <c r="K3" s="144">
        <v>748.83250453905202</v>
      </c>
      <c r="L3" s="144">
        <v>751.55851213269545</v>
      </c>
      <c r="M3" s="144">
        <v>751.95620477633088</v>
      </c>
      <c r="N3" s="144">
        <v>751.45212906751703</v>
      </c>
      <c r="O3" s="144">
        <v>745.5811939090612</v>
      </c>
      <c r="P3" s="144">
        <v>736.22297622461349</v>
      </c>
      <c r="Q3" s="144">
        <v>723.66345715413468</v>
      </c>
    </row>
    <row r="4" spans="1:17" ht="12" customHeight="1" x14ac:dyDescent="0.25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5" customHeight="1" x14ac:dyDescent="0.25">
      <c r="A5" s="141" t="s">
        <v>138</v>
      </c>
      <c r="B5" s="144">
        <v>239301.59635746648</v>
      </c>
      <c r="C5" s="144">
        <v>239976.50870565046</v>
      </c>
      <c r="D5" s="144">
        <v>240349.9106983979</v>
      </c>
      <c r="E5" s="144">
        <v>240378.45093705915</v>
      </c>
      <c r="F5" s="144">
        <v>240653.22681462613</v>
      </c>
      <c r="G5" s="144">
        <v>239034.0592297024</v>
      </c>
      <c r="H5" s="144">
        <v>240290.5421608623</v>
      </c>
      <c r="I5" s="144">
        <v>240472.015340521</v>
      </c>
      <c r="J5" s="144">
        <v>241869.70611445128</v>
      </c>
      <c r="K5" s="144">
        <v>240624.04377028107</v>
      </c>
      <c r="L5" s="144">
        <v>239200.54635788171</v>
      </c>
      <c r="M5" s="144">
        <v>237048.73594901839</v>
      </c>
      <c r="N5" s="144">
        <v>235082.01061476709</v>
      </c>
      <c r="O5" s="144">
        <v>231383.47188017535</v>
      </c>
      <c r="P5" s="144">
        <v>226576.78456695616</v>
      </c>
      <c r="Q5" s="144">
        <v>220698.51089106867</v>
      </c>
    </row>
    <row r="6" spans="1:17" ht="12" customHeight="1" x14ac:dyDescent="0.25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5" customHeight="1" x14ac:dyDescent="0.25">
      <c r="A7" s="135" t="s">
        <v>137</v>
      </c>
      <c r="B7" s="62">
        <v>22449818.356768325</v>
      </c>
      <c r="C7" s="62">
        <v>22686566.576726954</v>
      </c>
      <c r="D7" s="62">
        <v>22916736.618930873</v>
      </c>
      <c r="E7" s="62">
        <v>23136450.457672045</v>
      </c>
      <c r="F7" s="62">
        <v>23408776.079121917</v>
      </c>
      <c r="G7" s="62">
        <v>23507221.279812571</v>
      </c>
      <c r="H7" s="62">
        <v>23943288.551569883</v>
      </c>
      <c r="I7" s="62">
        <v>24297313.350504883</v>
      </c>
      <c r="J7" s="62">
        <v>24835668.769265827</v>
      </c>
      <c r="K7" s="62">
        <v>25171908.503403328</v>
      </c>
      <c r="L7" s="62">
        <v>25599089.54591912</v>
      </c>
      <c r="M7" s="62">
        <v>25865182.470131673</v>
      </c>
      <c r="N7" s="62">
        <v>26315141.012430195</v>
      </c>
      <c r="O7" s="62">
        <v>26702521.723842159</v>
      </c>
      <c r="P7" s="62">
        <v>27171795.945318654</v>
      </c>
      <c r="Q7" s="62">
        <v>27655233.109087013</v>
      </c>
    </row>
    <row r="8" spans="1:17" ht="12.95" customHeight="1" x14ac:dyDescent="0.25">
      <c r="A8" s="133" t="s">
        <v>136</v>
      </c>
      <c r="B8" s="143"/>
      <c r="C8" s="143">
        <v>2382548.4766951497</v>
      </c>
      <c r="D8" s="143">
        <v>2397428.3015077976</v>
      </c>
      <c r="E8" s="143">
        <v>2408644.6806380982</v>
      </c>
      <c r="F8" s="143">
        <v>2483145.7717657639</v>
      </c>
      <c r="G8" s="143">
        <v>2331373.5525097051</v>
      </c>
      <c r="H8" s="143">
        <v>2691324.9070945536</v>
      </c>
      <c r="I8" s="143">
        <v>2631835.0106256157</v>
      </c>
      <c r="J8" s="143">
        <v>2838943.7325684661</v>
      </c>
      <c r="K8" s="143">
        <v>2659833.9310830906</v>
      </c>
      <c r="L8" s="143">
        <v>2774011.1814308506</v>
      </c>
      <c r="M8" s="143">
        <v>2648641.4009076981</v>
      </c>
      <c r="N8" s="143">
        <v>2847386.8438063231</v>
      </c>
      <c r="O8" s="143">
        <v>2796025.3920500674</v>
      </c>
      <c r="P8" s="143">
        <v>2952419.9932422535</v>
      </c>
      <c r="Q8" s="143">
        <v>2814810.7162780673</v>
      </c>
    </row>
    <row r="9" spans="1:17" ht="12.95" customHeight="1" x14ac:dyDescent="0.25">
      <c r="A9" s="131" t="s">
        <v>135</v>
      </c>
      <c r="B9" s="142"/>
      <c r="C9" s="142">
        <f>B7+C8-C7</f>
        <v>2145800.2567365207</v>
      </c>
      <c r="D9" s="142">
        <f t="shared" ref="D9:Q9" si="0">C7+D8-D7</f>
        <v>2167258.259303879</v>
      </c>
      <c r="E9" s="142">
        <f t="shared" si="0"/>
        <v>2188930.8418969251</v>
      </c>
      <c r="F9" s="142">
        <f t="shared" si="0"/>
        <v>2210820.150315892</v>
      </c>
      <c r="G9" s="142">
        <f t="shared" si="0"/>
        <v>2232928.3518190533</v>
      </c>
      <c r="H9" s="142">
        <f t="shared" si="0"/>
        <v>2255257.635337241</v>
      </c>
      <c r="I9" s="142">
        <f t="shared" si="0"/>
        <v>2277810.2116906159</v>
      </c>
      <c r="J9" s="142">
        <f t="shared" si="0"/>
        <v>2300588.313807521</v>
      </c>
      <c r="K9" s="142">
        <f t="shared" si="0"/>
        <v>2323594.196945589</v>
      </c>
      <c r="L9" s="142">
        <f t="shared" si="0"/>
        <v>2346830.1389150582</v>
      </c>
      <c r="M9" s="142">
        <f t="shared" si="0"/>
        <v>2382548.4766951464</v>
      </c>
      <c r="N9" s="142">
        <f t="shared" si="0"/>
        <v>2397428.3015078008</v>
      </c>
      <c r="O9" s="142">
        <f t="shared" si="0"/>
        <v>2408644.6806381047</v>
      </c>
      <c r="P9" s="142">
        <f t="shared" si="0"/>
        <v>2483145.7717657574</v>
      </c>
      <c r="Q9" s="142">
        <f t="shared" si="0"/>
        <v>2331373.5525097102</v>
      </c>
    </row>
    <row r="10" spans="1:17" ht="12" customHeight="1" x14ac:dyDescent="0.25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5" customHeight="1" x14ac:dyDescent="0.25">
      <c r="A11" s="141" t="s">
        <v>134</v>
      </c>
      <c r="B11" s="140">
        <v>31.699697300014705</v>
      </c>
      <c r="C11" s="140">
        <v>32.353919279266492</v>
      </c>
      <c r="D11" s="140">
        <v>32.948156669951224</v>
      </c>
      <c r="E11" s="140">
        <v>33.504164303756099</v>
      </c>
      <c r="F11" s="140">
        <v>34.047171165139765</v>
      </c>
      <c r="G11" s="140">
        <v>34.590439347986859</v>
      </c>
      <c r="H11" s="140">
        <v>35.071302984363101</v>
      </c>
      <c r="I11" s="140">
        <v>35.54304501713677</v>
      </c>
      <c r="J11" s="140">
        <v>35.887183629536544</v>
      </c>
      <c r="K11" s="140">
        <v>36.186552962492819</v>
      </c>
      <c r="L11" s="140">
        <v>36.534416830236879</v>
      </c>
      <c r="M11" s="140">
        <v>36.885566019661312</v>
      </c>
      <c r="N11" s="140">
        <v>37.169222057540857</v>
      </c>
      <c r="O11" s="140">
        <v>37.46831481063635</v>
      </c>
      <c r="P11" s="140">
        <v>37.782918925446019</v>
      </c>
      <c r="Q11" s="140">
        <v>38.127540273303723</v>
      </c>
    </row>
    <row r="12" spans="1:17" ht="12" customHeight="1" x14ac:dyDescent="0.25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5" customHeight="1" x14ac:dyDescent="0.25">
      <c r="A13" s="135" t="s">
        <v>133</v>
      </c>
      <c r="B13" s="137">
        <f>IF(B5=0,0,1000000*B5/B7)</f>
        <v>10659.400114269531</v>
      </c>
      <c r="C13" s="137">
        <f t="shared" ref="C13:Q13" si="1">IF(C5=0,0,1000000*C5/C7)</f>
        <v>10577.912170801143</v>
      </c>
      <c r="D13" s="137">
        <f t="shared" si="1"/>
        <v>10487.964089086383</v>
      </c>
      <c r="E13" s="137">
        <f t="shared" si="1"/>
        <v>10389.599362997778</v>
      </c>
      <c r="F13" s="137">
        <f t="shared" si="1"/>
        <v>10280.470281795837</v>
      </c>
      <c r="G13" s="137">
        <f t="shared" si="1"/>
        <v>10168.537420242817</v>
      </c>
      <c r="H13" s="137">
        <f t="shared" si="1"/>
        <v>10035.820336179644</v>
      </c>
      <c r="I13" s="137">
        <f t="shared" si="1"/>
        <v>9897.0619455555625</v>
      </c>
      <c r="J13" s="137">
        <f t="shared" si="1"/>
        <v>9738.8038293442441</v>
      </c>
      <c r="K13" s="137">
        <f t="shared" si="1"/>
        <v>9559.2292391237588</v>
      </c>
      <c r="L13" s="137">
        <f t="shared" si="1"/>
        <v>9344.1036615309586</v>
      </c>
      <c r="M13" s="137">
        <f t="shared" si="1"/>
        <v>9164.7811192809131</v>
      </c>
      <c r="N13" s="137">
        <f t="shared" si="1"/>
        <v>8933.3365344203921</v>
      </c>
      <c r="O13" s="137">
        <f t="shared" si="1"/>
        <v>8665.2292346448157</v>
      </c>
      <c r="P13" s="137">
        <f t="shared" si="1"/>
        <v>8338.6753316904833</v>
      </c>
      <c r="Q13" s="137">
        <f t="shared" si="1"/>
        <v>7980.3525799444842</v>
      </c>
    </row>
    <row r="14" spans="1:17" ht="12.95" customHeight="1" x14ac:dyDescent="0.25">
      <c r="A14" s="131" t="s">
        <v>132</v>
      </c>
      <c r="B14" s="130"/>
      <c r="C14" s="130">
        <v>9883.4739693121519</v>
      </c>
      <c r="D14" s="130">
        <v>9791.7735078286842</v>
      </c>
      <c r="E14" s="130">
        <v>9698.9107993781345</v>
      </c>
      <c r="F14" s="130">
        <v>9601.0442526377392</v>
      </c>
      <c r="G14" s="130">
        <v>9514.7811553977281</v>
      </c>
      <c r="H14" s="130">
        <v>9399.1536883184144</v>
      </c>
      <c r="I14" s="130">
        <v>9294.4897805820619</v>
      </c>
      <c r="J14" s="130">
        <v>9130.3613423737606</v>
      </c>
      <c r="K14" s="130">
        <v>8843.5814091179436</v>
      </c>
      <c r="L14" s="130">
        <v>8504.7616954283276</v>
      </c>
      <c r="M14" s="130">
        <v>8078.1208939213811</v>
      </c>
      <c r="N14" s="130">
        <v>7553.7153099363886</v>
      </c>
      <c r="O14" s="130">
        <v>7032.3721759540813</v>
      </c>
      <c r="P14" s="130">
        <v>6446.9503562572199</v>
      </c>
      <c r="Q14" s="130">
        <v>5792.3026132581472</v>
      </c>
    </row>
    <row r="15" spans="1:17" ht="12" customHeight="1" x14ac:dyDescent="0.25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5" customHeight="1" x14ac:dyDescent="0.25">
      <c r="A16" s="135" t="s">
        <v>131</v>
      </c>
      <c r="B16" s="134">
        <f>B7/RES_summary!B$6</f>
        <v>0.85253337018313613</v>
      </c>
      <c r="C16" s="134">
        <f>C7/RES_summary!C$6</f>
        <v>0.85397429079582632</v>
      </c>
      <c r="D16" s="134">
        <f>D7/RES_summary!D$6</f>
        <v>0.85497488727911952</v>
      </c>
      <c r="E16" s="134">
        <f>E7/RES_summary!E$6</f>
        <v>0.85561074824070105</v>
      </c>
      <c r="F16" s="134">
        <f>F7/RES_summary!F$6</f>
        <v>0.8583034504840783</v>
      </c>
      <c r="G16" s="134">
        <f>G7/RES_summary!G$6</f>
        <v>0.86018190002182249</v>
      </c>
      <c r="H16" s="134">
        <f>H7/RES_summary!H$6</f>
        <v>0.86337202486119013</v>
      </c>
      <c r="I16" s="134">
        <f>I7/RES_summary!I$6</f>
        <v>0.86774665633296655</v>
      </c>
      <c r="J16" s="134">
        <f>J7/RES_summary!J$6</f>
        <v>0.87147880441541437</v>
      </c>
      <c r="K16" s="134">
        <f>K7/RES_summary!K$6</f>
        <v>0.87700419210375358</v>
      </c>
      <c r="L16" s="134">
        <f>L7/RES_summary!L$6</f>
        <v>0.88129572795358158</v>
      </c>
      <c r="M16" s="134">
        <f>M7/RES_summary!M$6</f>
        <v>0.88766531324709463</v>
      </c>
      <c r="N16" s="134">
        <f>N7/RES_summary!N$6</f>
        <v>0.89656218411360955</v>
      </c>
      <c r="O16" s="134">
        <f>O7/RES_summary!O$6</f>
        <v>0.90324053871627474</v>
      </c>
      <c r="P16" s="134">
        <f>P7/RES_summary!P$6</f>
        <v>0.91054940820943775</v>
      </c>
      <c r="Q16" s="134">
        <f>Q7/RES_summary!Q$6</f>
        <v>0.91441308232501906</v>
      </c>
    </row>
    <row r="17" spans="1:17" ht="12.95" customHeight="1" x14ac:dyDescent="0.25">
      <c r="A17" s="133" t="s">
        <v>49</v>
      </c>
      <c r="B17" s="132">
        <f>1000000*B5/RES_summary!B$6</f>
        <v>9087.4943035487086</v>
      </c>
      <c r="C17" s="132">
        <f>1000000*C5/RES_summary!C$6</f>
        <v>9033.2650441604437</v>
      </c>
      <c r="D17" s="132">
        <f>1000000*D5/RES_summary!D$6</f>
        <v>8966.9459148540845</v>
      </c>
      <c r="E17" s="132">
        <f>1000000*E5/RES_summary!E$6</f>
        <v>8889.4528848956415</v>
      </c>
      <c r="F17" s="132">
        <f>1000000*F5/RES_summary!F$6</f>
        <v>8823.7631154643914</v>
      </c>
      <c r="G17" s="132">
        <f>1000000*G5/RES_summary!G$6</f>
        <v>8746.7918385874691</v>
      </c>
      <c r="H17" s="132">
        <f>1000000*H5/RES_summary!H$6</f>
        <v>8664.6465247905289</v>
      </c>
      <c r="I17" s="132">
        <f>1000000*I5/RES_summary!I$6</f>
        <v>8588.1424107760831</v>
      </c>
      <c r="J17" s="132">
        <f>1000000*J5/RES_summary!J$6</f>
        <v>8487.1611176331826</v>
      </c>
      <c r="K17" s="132">
        <f>1000000*K5/RES_summary!K$6</f>
        <v>8383.4841159923108</v>
      </c>
      <c r="L17" s="132">
        <f>1000000*L5/RES_summary!L$6</f>
        <v>8234.9186384626519</v>
      </c>
      <c r="M17" s="132">
        <f>1000000*M5/RES_summary!M$6</f>
        <v>8135.2583030875503</v>
      </c>
      <c r="N17" s="132">
        <f>1000000*N5/RES_summary!N$6</f>
        <v>8009.2917147218504</v>
      </c>
      <c r="O17" s="132">
        <f>1000000*O5/RES_summary!O$6</f>
        <v>7826.7863220005966</v>
      </c>
      <c r="P17" s="132">
        <f>1000000*P5/RES_summary!P$6</f>
        <v>7592.775888521408</v>
      </c>
      <c r="Q17" s="132">
        <f>1000000*Q5/RES_summary!Q$6</f>
        <v>7297.3388006674531</v>
      </c>
    </row>
    <row r="18" spans="1:17" ht="12.95" customHeight="1" x14ac:dyDescent="0.25">
      <c r="A18" s="131" t="s">
        <v>48</v>
      </c>
      <c r="B18" s="130">
        <f>B3*1000000/0.086/RES_summary!B$6</f>
        <v>288.07081863810197</v>
      </c>
      <c r="C18" s="130">
        <f>C3*1000000/0.086/RES_summary!C$6</f>
        <v>292.26152806698667</v>
      </c>
      <c r="D18" s="130">
        <f>D3*1000000/0.086/RES_summary!D$6</f>
        <v>295.44433885359143</v>
      </c>
      <c r="E18" s="130">
        <f>E3*1000000/0.086/RES_summary!E$6</f>
        <v>297.83369002604223</v>
      </c>
      <c r="F18" s="130">
        <f>F3*1000000/0.086/RES_summary!F$6</f>
        <v>300.42417311286306</v>
      </c>
      <c r="G18" s="130">
        <f>G3*1000000/0.086/RES_summary!G$6</f>
        <v>302.55537258212632</v>
      </c>
      <c r="H18" s="130">
        <f>H3*1000000/0.086/RES_summary!H$6</f>
        <v>303.88044352333742</v>
      </c>
      <c r="I18" s="130">
        <f>I3*1000000/0.086/RES_summary!I$6</f>
        <v>305.24873231979581</v>
      </c>
      <c r="J18" s="130">
        <f>J3*1000000/0.086/RES_summary!J$6</f>
        <v>304.58030952196458</v>
      </c>
      <c r="K18" s="130">
        <f>K3*1000000/0.086/RES_summary!K$6</f>
        <v>303.3693919735731</v>
      </c>
      <c r="L18" s="130">
        <f>L3*1000000/0.086/RES_summary!L$6</f>
        <v>300.85795010068131</v>
      </c>
      <c r="M18" s="130">
        <f>M3*1000000/0.086/RES_summary!M$6</f>
        <v>300.07360722553358</v>
      </c>
      <c r="N18" s="130">
        <f>N3*1000000/0.086/RES_summary!N$6</f>
        <v>297.69914226811864</v>
      </c>
      <c r="O18" s="130">
        <f>O3*1000000/0.086/RES_summary!O$6</f>
        <v>293.25649386830094</v>
      </c>
      <c r="P18" s="130">
        <f>P3*1000000/0.086/RES_summary!P$6</f>
        <v>286.87723581508573</v>
      </c>
      <c r="Q18" s="130">
        <f>Q3*1000000/0.086/RES_summary!Q$6</f>
        <v>278.22957901039024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tabColor theme="6" tint="-0.249977111117893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255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ht="12" customHeight="1" x14ac:dyDescent="0.25">
      <c r="A3" s="152" t="s">
        <v>172</v>
      </c>
      <c r="B3" s="151">
        <v>476754</v>
      </c>
      <c r="C3" s="151">
        <v>437579</v>
      </c>
      <c r="D3" s="151">
        <v>316463</v>
      </c>
      <c r="E3" s="151">
        <v>307184</v>
      </c>
      <c r="F3" s="151">
        <v>283759</v>
      </c>
      <c r="G3" s="151">
        <v>276750</v>
      </c>
      <c r="H3" s="151">
        <v>275919.99999999994</v>
      </c>
      <c r="I3" s="151">
        <v>275542</v>
      </c>
      <c r="J3" s="151">
        <v>271964</v>
      </c>
      <c r="K3" s="151">
        <v>166676.99999999997</v>
      </c>
      <c r="L3" s="151">
        <v>166414</v>
      </c>
      <c r="M3" s="151">
        <v>37083.999999999978</v>
      </c>
      <c r="N3" s="151">
        <v>36798.999999999993</v>
      </c>
      <c r="O3" s="151">
        <v>36444.999999999993</v>
      </c>
      <c r="P3" s="151">
        <v>34393.999999999985</v>
      </c>
      <c r="Q3" s="151">
        <v>34345.999999999985</v>
      </c>
    </row>
    <row r="4" spans="1:17" ht="12.95" customHeight="1" x14ac:dyDescent="0.25">
      <c r="A4" s="150" t="s">
        <v>65</v>
      </c>
      <c r="B4" s="149"/>
      <c r="C4" s="149"/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</row>
    <row r="5" spans="1:17" ht="12" customHeight="1" x14ac:dyDescent="0.25">
      <c r="A5" s="23" t="s">
        <v>58</v>
      </c>
      <c r="B5" s="67">
        <f>B3</f>
        <v>476754</v>
      </c>
      <c r="C5" s="67">
        <f t="shared" ref="C5:Q5" si="0">C3</f>
        <v>437579</v>
      </c>
      <c r="D5" s="67">
        <f t="shared" si="0"/>
        <v>316463</v>
      </c>
      <c r="E5" s="67">
        <f t="shared" si="0"/>
        <v>307184</v>
      </c>
      <c r="F5" s="67">
        <f t="shared" si="0"/>
        <v>283759</v>
      </c>
      <c r="G5" s="67">
        <f t="shared" si="0"/>
        <v>276750</v>
      </c>
      <c r="H5" s="67">
        <f t="shared" si="0"/>
        <v>275919.99999999994</v>
      </c>
      <c r="I5" s="67">
        <f t="shared" si="0"/>
        <v>275542</v>
      </c>
      <c r="J5" s="67">
        <f t="shared" si="0"/>
        <v>271964</v>
      </c>
      <c r="K5" s="67">
        <f t="shared" si="0"/>
        <v>166676.99999999997</v>
      </c>
      <c r="L5" s="67">
        <f t="shared" si="0"/>
        <v>166414</v>
      </c>
      <c r="M5" s="67">
        <f t="shared" si="0"/>
        <v>37083.999999999978</v>
      </c>
      <c r="N5" s="67">
        <f t="shared" si="0"/>
        <v>36798.999999999993</v>
      </c>
      <c r="O5" s="67">
        <f t="shared" si="0"/>
        <v>36444.999999999993</v>
      </c>
      <c r="P5" s="67">
        <f t="shared" si="0"/>
        <v>34393.999999999985</v>
      </c>
      <c r="Q5" s="67">
        <f t="shared" si="0"/>
        <v>34345.999999999985</v>
      </c>
    </row>
    <row r="6" spans="1:17" ht="12" hidden="1" customHeight="1" x14ac:dyDescent="0.25">
      <c r="A6" s="23" t="s">
        <v>60</v>
      </c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</row>
    <row r="7" spans="1:17" ht="12.95" customHeight="1" x14ac:dyDescent="0.25">
      <c r="A7" s="146" t="s">
        <v>112</v>
      </c>
      <c r="B7" s="145"/>
      <c r="C7" s="145"/>
      <c r="D7" s="145"/>
      <c r="E7" s="145"/>
      <c r="F7" s="145"/>
      <c r="G7" s="145"/>
      <c r="H7" s="145"/>
      <c r="I7" s="145"/>
      <c r="J7" s="145"/>
      <c r="K7" s="145"/>
      <c r="L7" s="145"/>
      <c r="M7" s="145"/>
      <c r="N7" s="145"/>
      <c r="O7" s="145"/>
      <c r="P7" s="145"/>
      <c r="Q7" s="145"/>
    </row>
    <row r="8" spans="1:17" ht="12" customHeight="1" x14ac:dyDescent="0.25">
      <c r="A8" s="23" t="s">
        <v>60</v>
      </c>
      <c r="B8" s="67">
        <v>6788</v>
      </c>
      <c r="C8" s="67">
        <v>6398</v>
      </c>
      <c r="D8" s="67">
        <v>4901</v>
      </c>
      <c r="E8" s="67">
        <v>4812</v>
      </c>
      <c r="F8" s="67">
        <v>4572</v>
      </c>
      <c r="G8" s="67">
        <v>4728.9999999999991</v>
      </c>
      <c r="H8" s="67">
        <v>4834.9999999999991</v>
      </c>
      <c r="I8" s="67">
        <v>5022.9999999999991</v>
      </c>
      <c r="J8" s="67">
        <v>5153</v>
      </c>
      <c r="K8" s="67">
        <v>3337.9999999999995</v>
      </c>
      <c r="L8" s="67">
        <v>3481.9999999999995</v>
      </c>
      <c r="M8" s="67">
        <v>792.99999999999955</v>
      </c>
      <c r="N8" s="67">
        <v>816.99999999999977</v>
      </c>
      <c r="O8" s="67">
        <v>900.99999999999977</v>
      </c>
      <c r="P8" s="67">
        <v>895.99999999999955</v>
      </c>
      <c r="Q8" s="67">
        <v>986.99999999999955</v>
      </c>
    </row>
    <row r="9" spans="1:17" ht="12" customHeight="1" x14ac:dyDescent="0.25">
      <c r="A9" s="146" t="s">
        <v>63</v>
      </c>
      <c r="B9" s="145"/>
      <c r="C9" s="145"/>
      <c r="D9" s="145"/>
      <c r="E9" s="145"/>
      <c r="F9" s="145"/>
      <c r="G9" s="145"/>
      <c r="H9" s="145"/>
      <c r="I9" s="145"/>
      <c r="J9" s="145"/>
      <c r="K9" s="145"/>
      <c r="L9" s="145"/>
      <c r="M9" s="145"/>
      <c r="N9" s="145"/>
      <c r="O9" s="145"/>
      <c r="P9" s="145"/>
      <c r="Q9" s="145"/>
    </row>
    <row r="10" spans="1:17" ht="12" customHeight="1" x14ac:dyDescent="0.25">
      <c r="A10" s="23" t="s">
        <v>171</v>
      </c>
      <c r="B10" s="67">
        <v>63540</v>
      </c>
      <c r="C10" s="67">
        <v>65361</v>
      </c>
      <c r="D10" s="67">
        <v>67524</v>
      </c>
      <c r="E10" s="67">
        <v>69978</v>
      </c>
      <c r="F10" s="67">
        <v>74348</v>
      </c>
      <c r="G10" s="67">
        <v>75899.999999999985</v>
      </c>
      <c r="H10" s="67">
        <v>84552.999999999971</v>
      </c>
      <c r="I10" s="67">
        <v>99297</v>
      </c>
      <c r="J10" s="67">
        <v>98241.999999999985</v>
      </c>
      <c r="K10" s="67">
        <v>82359.999999999971</v>
      </c>
      <c r="L10" s="67">
        <v>82270</v>
      </c>
      <c r="M10" s="67">
        <v>17771.999999999989</v>
      </c>
      <c r="N10" s="67">
        <v>18933.999999999996</v>
      </c>
      <c r="O10" s="67">
        <v>19465.999999999996</v>
      </c>
      <c r="P10" s="67">
        <v>19531.999999999993</v>
      </c>
      <c r="Q10" s="67">
        <v>20149.999999999989</v>
      </c>
    </row>
    <row r="11" spans="1:17" ht="12" customHeight="1" x14ac:dyDescent="0.25">
      <c r="A11" s="23" t="s">
        <v>144</v>
      </c>
      <c r="B11" s="67">
        <v>193945</v>
      </c>
      <c r="C11" s="67">
        <v>176459</v>
      </c>
      <c r="D11" s="67">
        <v>126495</v>
      </c>
      <c r="E11" s="67">
        <v>121623</v>
      </c>
      <c r="F11" s="67">
        <v>111278.99999999999</v>
      </c>
      <c r="G11" s="67">
        <v>107478</v>
      </c>
      <c r="H11" s="67">
        <v>105522.99999999999</v>
      </c>
      <c r="I11" s="67">
        <v>103732</v>
      </c>
      <c r="J11" s="67">
        <v>100665.00000000001</v>
      </c>
      <c r="K11" s="67">
        <v>60766.000000000007</v>
      </c>
      <c r="L11" s="67">
        <v>59821.999999999993</v>
      </c>
      <c r="M11" s="67">
        <v>8355.9999999999945</v>
      </c>
      <c r="N11" s="67">
        <v>8174.9999999999982</v>
      </c>
      <c r="O11" s="67">
        <v>7970.9999999999982</v>
      </c>
      <c r="P11" s="67">
        <v>7380.9999999999964</v>
      </c>
      <c r="Q11" s="67">
        <v>7247.9999999999964</v>
      </c>
    </row>
    <row r="12" spans="1:17" ht="12" customHeight="1" x14ac:dyDescent="0.25">
      <c r="A12" s="23" t="s">
        <v>143</v>
      </c>
      <c r="B12" s="67">
        <v>3523</v>
      </c>
      <c r="C12" s="67">
        <v>3193</v>
      </c>
      <c r="D12" s="67">
        <v>2280</v>
      </c>
      <c r="E12" s="67">
        <v>2256.9999999999995</v>
      </c>
      <c r="F12" s="67">
        <v>2119.9999999999995</v>
      </c>
      <c r="G12" s="67">
        <v>2110</v>
      </c>
      <c r="H12" s="67">
        <v>2729.0000000000005</v>
      </c>
      <c r="I12" s="67">
        <v>3365.0000000000009</v>
      </c>
      <c r="J12" s="67">
        <v>4047.0000000000009</v>
      </c>
      <c r="K12" s="67">
        <v>2798.9999999999995</v>
      </c>
      <c r="L12" s="67">
        <v>3033.9999999999995</v>
      </c>
      <c r="M12" s="67">
        <v>514.99999999999966</v>
      </c>
      <c r="N12" s="67">
        <v>502.99999999999989</v>
      </c>
      <c r="O12" s="67">
        <v>499.99999999999989</v>
      </c>
      <c r="P12" s="67">
        <v>496.99999999999977</v>
      </c>
      <c r="Q12" s="67">
        <v>503.99999999999977</v>
      </c>
    </row>
    <row r="13" spans="1:17" ht="12" hidden="1" customHeight="1" x14ac:dyDescent="0.25">
      <c r="A13" s="148" t="s">
        <v>57</v>
      </c>
      <c r="B13" s="67"/>
      <c r="C13" s="67"/>
      <c r="D13" s="67"/>
      <c r="E13" s="67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</row>
    <row r="14" spans="1:17" ht="12" hidden="1" customHeight="1" x14ac:dyDescent="0.25">
      <c r="A14" s="148" t="s">
        <v>59</v>
      </c>
      <c r="B14" s="67"/>
      <c r="C14" s="67"/>
      <c r="D14" s="67"/>
      <c r="E14" s="67"/>
      <c r="F14" s="67"/>
      <c r="G14" s="67"/>
      <c r="H14" s="67"/>
      <c r="I14" s="67"/>
      <c r="J14" s="67"/>
      <c r="K14" s="67"/>
      <c r="L14" s="67"/>
      <c r="M14" s="67"/>
      <c r="N14" s="67"/>
      <c r="O14" s="67"/>
      <c r="P14" s="67"/>
      <c r="Q14" s="67"/>
    </row>
    <row r="15" spans="1:17" ht="12" customHeight="1" x14ac:dyDescent="0.25">
      <c r="A15" s="23" t="s">
        <v>142</v>
      </c>
      <c r="B15" s="67">
        <v>211897</v>
      </c>
      <c r="C15" s="67">
        <v>189144</v>
      </c>
      <c r="D15" s="67">
        <v>118037</v>
      </c>
      <c r="E15" s="67">
        <v>111261</v>
      </c>
      <c r="F15" s="67">
        <v>94217</v>
      </c>
      <c r="G15" s="67">
        <v>89505</v>
      </c>
      <c r="H15" s="67">
        <v>81019.999999999985</v>
      </c>
      <c r="I15" s="67">
        <v>66974.999999999985</v>
      </c>
      <c r="J15" s="67">
        <v>66343</v>
      </c>
      <c r="K15" s="67">
        <v>19837.999999999996</v>
      </c>
      <c r="L15" s="67">
        <v>20259.999999999996</v>
      </c>
      <c r="M15" s="67">
        <v>9834.9999999999945</v>
      </c>
      <c r="N15" s="67">
        <v>8653.9999999999982</v>
      </c>
      <c r="O15" s="67">
        <v>8005.9999999999982</v>
      </c>
      <c r="P15" s="67">
        <v>6542.9999999999973</v>
      </c>
      <c r="Q15" s="67">
        <v>6024.9999999999973</v>
      </c>
    </row>
    <row r="16" spans="1:17" ht="12" customHeight="1" x14ac:dyDescent="0.25">
      <c r="A16" s="23" t="s">
        <v>141</v>
      </c>
      <c r="B16" s="67">
        <v>3849</v>
      </c>
      <c r="C16" s="67">
        <v>3422</v>
      </c>
      <c r="D16" s="67">
        <v>2127</v>
      </c>
      <c r="E16" s="67">
        <v>2065</v>
      </c>
      <c r="F16" s="67">
        <v>1794.9999999999995</v>
      </c>
      <c r="G16" s="67">
        <v>1756.9999999999998</v>
      </c>
      <c r="H16" s="67">
        <v>2094.9999999999991</v>
      </c>
      <c r="I16" s="67">
        <v>2172.9999999999995</v>
      </c>
      <c r="J16" s="67">
        <v>2667</v>
      </c>
      <c r="K16" s="67">
        <v>913.99999999999989</v>
      </c>
      <c r="L16" s="67">
        <v>1027.9999999999998</v>
      </c>
      <c r="M16" s="67">
        <v>605.99999999999966</v>
      </c>
      <c r="N16" s="67">
        <v>532.99999999999989</v>
      </c>
      <c r="O16" s="67">
        <v>501.99999999999989</v>
      </c>
      <c r="P16" s="67">
        <v>440.99999999999983</v>
      </c>
      <c r="Q16" s="67">
        <v>418.99999999999983</v>
      </c>
    </row>
    <row r="17" spans="1:17" ht="12" hidden="1" customHeight="1" x14ac:dyDescent="0.25">
      <c r="A17" s="148" t="s">
        <v>60</v>
      </c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</row>
    <row r="18" spans="1:17" ht="12" hidden="1" customHeight="1" x14ac:dyDescent="0.25">
      <c r="A18" s="148" t="s">
        <v>59</v>
      </c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</row>
    <row r="19" spans="1:17" ht="12" customHeight="1" x14ac:dyDescent="0.25">
      <c r="A19" s="146" t="s">
        <v>62</v>
      </c>
      <c r="B19" s="145"/>
      <c r="C19" s="145"/>
      <c r="D19" s="145"/>
      <c r="E19" s="145"/>
      <c r="F19" s="145"/>
      <c r="G19" s="145"/>
      <c r="H19" s="145"/>
      <c r="I19" s="145"/>
      <c r="J19" s="145"/>
      <c r="K19" s="145"/>
      <c r="L19" s="145"/>
      <c r="M19" s="145"/>
      <c r="N19" s="145"/>
      <c r="O19" s="145"/>
      <c r="P19" s="145"/>
      <c r="Q19" s="145"/>
    </row>
    <row r="20" spans="1:17" ht="12" customHeight="1" x14ac:dyDescent="0.25">
      <c r="A20" s="23" t="s">
        <v>58</v>
      </c>
      <c r="B20" s="67">
        <v>0</v>
      </c>
      <c r="C20" s="67">
        <v>0</v>
      </c>
      <c r="D20" s="67">
        <v>0</v>
      </c>
      <c r="E20" s="67">
        <v>0</v>
      </c>
      <c r="F20" s="67">
        <v>0</v>
      </c>
      <c r="G20" s="67">
        <v>0</v>
      </c>
      <c r="H20" s="67">
        <v>0</v>
      </c>
      <c r="I20" s="67">
        <v>0</v>
      </c>
      <c r="J20" s="67">
        <v>0</v>
      </c>
      <c r="K20" s="67">
        <v>0</v>
      </c>
      <c r="L20" s="67">
        <v>0</v>
      </c>
      <c r="M20" s="67">
        <v>0</v>
      </c>
      <c r="N20" s="67">
        <v>0</v>
      </c>
      <c r="O20" s="67">
        <v>0</v>
      </c>
      <c r="P20" s="67">
        <v>0</v>
      </c>
      <c r="Q20" s="67">
        <v>0</v>
      </c>
    </row>
    <row r="21" spans="1:17" ht="12" customHeight="1" x14ac:dyDescent="0.25">
      <c r="A21" s="23" t="s">
        <v>57</v>
      </c>
      <c r="B21" s="67">
        <v>132812</v>
      </c>
      <c r="C21" s="67">
        <v>117591</v>
      </c>
      <c r="D21" s="67">
        <v>83569</v>
      </c>
      <c r="E21" s="67">
        <v>79003</v>
      </c>
      <c r="F21" s="67">
        <v>72865</v>
      </c>
      <c r="G21" s="67">
        <v>70067.999999999985</v>
      </c>
      <c r="H21" s="67">
        <v>66245.999999999971</v>
      </c>
      <c r="I21" s="67">
        <v>63568.999999999971</v>
      </c>
      <c r="J21" s="67">
        <v>61648.000000000007</v>
      </c>
      <c r="K21" s="67">
        <v>38286.999999999993</v>
      </c>
      <c r="L21" s="67">
        <v>36036.999999999971</v>
      </c>
      <c r="M21" s="67">
        <v>7640.9999999999964</v>
      </c>
      <c r="N21" s="67">
        <v>7394.9999999999982</v>
      </c>
      <c r="O21" s="67">
        <v>7015.9999999999982</v>
      </c>
      <c r="P21" s="67">
        <v>5680.9999999999973</v>
      </c>
      <c r="Q21" s="67">
        <v>5657.9999999999973</v>
      </c>
    </row>
    <row r="22" spans="1:17" ht="12" customHeight="1" x14ac:dyDescent="0.25">
      <c r="A22" s="29" t="s">
        <v>140</v>
      </c>
      <c r="B22" s="83">
        <v>343942</v>
      </c>
      <c r="C22" s="83">
        <v>319988</v>
      </c>
      <c r="D22" s="83">
        <v>232894</v>
      </c>
      <c r="E22" s="83">
        <v>228181</v>
      </c>
      <c r="F22" s="83">
        <v>210894</v>
      </c>
      <c r="G22" s="83">
        <v>206681.99999999997</v>
      </c>
      <c r="H22" s="83">
        <v>209673.99999999997</v>
      </c>
      <c r="I22" s="83">
        <v>211973.00000000003</v>
      </c>
      <c r="J22" s="83">
        <v>210316</v>
      </c>
      <c r="K22" s="83">
        <v>128390</v>
      </c>
      <c r="L22" s="83">
        <v>130377.00000000001</v>
      </c>
      <c r="M22" s="83">
        <v>29442.999999999985</v>
      </c>
      <c r="N22" s="83">
        <v>29403.999999999993</v>
      </c>
      <c r="O22" s="83">
        <v>29428.999999999993</v>
      </c>
      <c r="P22" s="83">
        <v>28712.999999999985</v>
      </c>
      <c r="Q22" s="83">
        <v>28687.999999999985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51">
        <v>238390</v>
      </c>
      <c r="C24" s="151">
        <v>237585</v>
      </c>
      <c r="D24" s="151">
        <v>236204</v>
      </c>
      <c r="E24" s="151">
        <v>234867</v>
      </c>
      <c r="F24" s="151">
        <v>225073</v>
      </c>
      <c r="G24" s="151">
        <v>231932.99999999994</v>
      </c>
      <c r="H24" s="151">
        <v>248577.99999999994</v>
      </c>
      <c r="I24" s="151">
        <v>277818.99999999988</v>
      </c>
      <c r="J24" s="151">
        <v>278647</v>
      </c>
      <c r="K24" s="151">
        <v>282679.99999999988</v>
      </c>
      <c r="L24" s="151">
        <v>282916.99999999994</v>
      </c>
      <c r="M24" s="151">
        <v>293137.99999999983</v>
      </c>
      <c r="N24" s="151">
        <v>270508.99999999994</v>
      </c>
      <c r="O24" s="151">
        <v>265875.99999999994</v>
      </c>
      <c r="P24" s="151">
        <v>266605.99999999988</v>
      </c>
      <c r="Q24" s="151">
        <v>262257.99999999988</v>
      </c>
    </row>
    <row r="25" spans="1:17" ht="12.95" customHeight="1" x14ac:dyDescent="0.25">
      <c r="A25" s="150" t="s">
        <v>65</v>
      </c>
      <c r="B25" s="149"/>
      <c r="C25" s="149"/>
      <c r="D25" s="149"/>
      <c r="E25" s="149"/>
      <c r="F25" s="149"/>
      <c r="G25" s="149"/>
      <c r="H25" s="149"/>
      <c r="I25" s="149"/>
      <c r="J25" s="149"/>
      <c r="K25" s="149"/>
      <c r="L25" s="149"/>
      <c r="M25" s="149"/>
      <c r="N25" s="149"/>
      <c r="O25" s="149"/>
      <c r="P25" s="149"/>
      <c r="Q25" s="149"/>
    </row>
    <row r="26" spans="1:17" ht="12" customHeight="1" x14ac:dyDescent="0.25">
      <c r="A26" s="23" t="s">
        <v>84</v>
      </c>
      <c r="B26" s="67">
        <f>B24</f>
        <v>238390</v>
      </c>
      <c r="C26" s="67">
        <f t="shared" ref="C26:Q26" si="1">C24</f>
        <v>237585</v>
      </c>
      <c r="D26" s="67">
        <f t="shared" si="1"/>
        <v>236204</v>
      </c>
      <c r="E26" s="67">
        <f t="shared" si="1"/>
        <v>234867</v>
      </c>
      <c r="F26" s="67">
        <f t="shared" si="1"/>
        <v>225073</v>
      </c>
      <c r="G26" s="67">
        <f t="shared" si="1"/>
        <v>231932.99999999994</v>
      </c>
      <c r="H26" s="67">
        <f t="shared" si="1"/>
        <v>248577.99999999994</v>
      </c>
      <c r="I26" s="67">
        <f t="shared" si="1"/>
        <v>277818.99999999988</v>
      </c>
      <c r="J26" s="67">
        <f t="shared" si="1"/>
        <v>278647</v>
      </c>
      <c r="K26" s="67">
        <f t="shared" si="1"/>
        <v>282679.99999999988</v>
      </c>
      <c r="L26" s="67">
        <f t="shared" si="1"/>
        <v>282916.99999999994</v>
      </c>
      <c r="M26" s="67">
        <f t="shared" si="1"/>
        <v>293137.99999999983</v>
      </c>
      <c r="N26" s="67">
        <f t="shared" si="1"/>
        <v>270508.99999999994</v>
      </c>
      <c r="O26" s="67">
        <f t="shared" si="1"/>
        <v>265875.99999999994</v>
      </c>
      <c r="P26" s="67">
        <f t="shared" si="1"/>
        <v>266605.99999999988</v>
      </c>
      <c r="Q26" s="67">
        <f t="shared" si="1"/>
        <v>262257.99999999988</v>
      </c>
    </row>
    <row r="27" spans="1:17" ht="12" hidden="1" customHeight="1" x14ac:dyDescent="0.25">
      <c r="A27" s="23" t="s">
        <v>60</v>
      </c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67"/>
      <c r="Q27" s="67"/>
    </row>
    <row r="28" spans="1:17" ht="12.95" customHeight="1" x14ac:dyDescent="0.25">
      <c r="A28" s="146" t="s">
        <v>112</v>
      </c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</row>
    <row r="29" spans="1:17" ht="12" customHeight="1" x14ac:dyDescent="0.25">
      <c r="A29" s="23" t="s">
        <v>60</v>
      </c>
      <c r="B29" s="67">
        <v>3394</v>
      </c>
      <c r="C29" s="67">
        <v>3474</v>
      </c>
      <c r="D29" s="67">
        <v>3658</v>
      </c>
      <c r="E29" s="67">
        <v>3679</v>
      </c>
      <c r="F29" s="67">
        <v>3627</v>
      </c>
      <c r="G29" s="67">
        <v>3963.9999999999995</v>
      </c>
      <c r="H29" s="67">
        <v>4355.9999999999991</v>
      </c>
      <c r="I29" s="67">
        <v>5064</v>
      </c>
      <c r="J29" s="67">
        <v>5279</v>
      </c>
      <c r="K29" s="67">
        <v>5661</v>
      </c>
      <c r="L29" s="67">
        <v>5919</v>
      </c>
      <c r="M29" s="67">
        <v>6267.9999999999973</v>
      </c>
      <c r="N29" s="67">
        <v>6007.9999999999982</v>
      </c>
      <c r="O29" s="67">
        <v>6571.9999999999982</v>
      </c>
      <c r="P29" s="67">
        <v>6944.9999999999973</v>
      </c>
      <c r="Q29" s="67">
        <v>7534.9999999999964</v>
      </c>
    </row>
    <row r="30" spans="1:17" ht="12" customHeight="1" x14ac:dyDescent="0.25">
      <c r="A30" s="146" t="s">
        <v>63</v>
      </c>
      <c r="B30" s="145"/>
      <c r="C30" s="145"/>
      <c r="D30" s="145"/>
      <c r="E30" s="145"/>
      <c r="F30" s="145"/>
      <c r="G30" s="145"/>
      <c r="H30" s="145"/>
      <c r="I30" s="145"/>
      <c r="J30" s="145"/>
      <c r="K30" s="145"/>
      <c r="L30" s="145"/>
      <c r="M30" s="145"/>
      <c r="N30" s="145"/>
      <c r="O30" s="145"/>
      <c r="P30" s="145"/>
      <c r="Q30" s="145"/>
    </row>
    <row r="31" spans="1:17" ht="12" customHeight="1" x14ac:dyDescent="0.25">
      <c r="A31" s="23" t="s">
        <v>169</v>
      </c>
      <c r="B31" s="67">
        <v>111891</v>
      </c>
      <c r="C31" s="67">
        <v>112347</v>
      </c>
      <c r="D31" s="67">
        <v>112521</v>
      </c>
      <c r="E31" s="67">
        <v>112638</v>
      </c>
      <c r="F31" s="67">
        <v>108663</v>
      </c>
      <c r="G31" s="67">
        <v>112708.99999999999</v>
      </c>
      <c r="H31" s="67">
        <v>120909.99999999997</v>
      </c>
      <c r="I31" s="67">
        <v>135207.99999999997</v>
      </c>
      <c r="J31" s="67">
        <v>135528</v>
      </c>
      <c r="K31" s="67">
        <v>137654.99999999997</v>
      </c>
      <c r="L31" s="67">
        <v>138086.99999999997</v>
      </c>
      <c r="M31" s="67">
        <v>142557.99999999988</v>
      </c>
      <c r="N31" s="67">
        <v>132432.99999999997</v>
      </c>
      <c r="O31" s="67">
        <v>130869.99999999997</v>
      </c>
      <c r="P31" s="67">
        <v>131515.99999999991</v>
      </c>
      <c r="Q31" s="67">
        <v>129927.99999999988</v>
      </c>
    </row>
    <row r="32" spans="1:17" ht="12" customHeight="1" x14ac:dyDescent="0.25">
      <c r="A32" s="23" t="s">
        <v>168</v>
      </c>
      <c r="B32" s="67">
        <v>2032</v>
      </c>
      <c r="C32" s="67">
        <v>2033</v>
      </c>
      <c r="D32" s="67">
        <v>2028</v>
      </c>
      <c r="E32" s="67">
        <v>2090</v>
      </c>
      <c r="F32" s="67">
        <v>2071</v>
      </c>
      <c r="G32" s="67">
        <v>2211.9999999999995</v>
      </c>
      <c r="H32" s="67">
        <v>3125.9999999999995</v>
      </c>
      <c r="I32" s="67">
        <v>4385.9999999999991</v>
      </c>
      <c r="J32" s="67">
        <v>5449</v>
      </c>
      <c r="K32" s="67">
        <v>6339.9999999999991</v>
      </c>
      <c r="L32" s="67">
        <v>7003.9999999999991</v>
      </c>
      <c r="M32" s="67">
        <v>8781.9999999999891</v>
      </c>
      <c r="N32" s="67">
        <v>8150.9999999999991</v>
      </c>
      <c r="O32" s="67">
        <v>8213.9999999999982</v>
      </c>
      <c r="P32" s="67">
        <v>8855.9999999999964</v>
      </c>
      <c r="Q32" s="67">
        <v>9042.9999999999964</v>
      </c>
    </row>
    <row r="33" spans="1:17" ht="12" hidden="1" customHeight="1" x14ac:dyDescent="0.25">
      <c r="A33" s="148" t="s">
        <v>57</v>
      </c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7"/>
      <c r="M33" s="67"/>
      <c r="N33" s="67"/>
      <c r="O33" s="67"/>
      <c r="P33" s="67"/>
      <c r="Q33" s="67"/>
    </row>
    <row r="34" spans="1:17" ht="12" hidden="1" customHeight="1" x14ac:dyDescent="0.25">
      <c r="A34" s="148" t="s">
        <v>59</v>
      </c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7"/>
      <c r="M34" s="67"/>
      <c r="N34" s="67"/>
      <c r="O34" s="67"/>
      <c r="P34" s="67"/>
      <c r="Q34" s="67"/>
    </row>
    <row r="35" spans="1:17" ht="12" customHeight="1" x14ac:dyDescent="0.25">
      <c r="A35" s="23" t="s">
        <v>142</v>
      </c>
      <c r="B35" s="67">
        <v>122247</v>
      </c>
      <c r="C35" s="67">
        <v>121015</v>
      </c>
      <c r="D35" s="67">
        <v>119500.99999999999</v>
      </c>
      <c r="E35" s="67">
        <v>117950.00000000001</v>
      </c>
      <c r="F35" s="67">
        <v>112200.99999999999</v>
      </c>
      <c r="G35" s="67">
        <v>114759.99999999997</v>
      </c>
      <c r="H35" s="67">
        <v>121402.99999999999</v>
      </c>
      <c r="I35" s="67">
        <v>133881.99999999994</v>
      </c>
      <c r="J35" s="67">
        <v>132348.99999999997</v>
      </c>
      <c r="K35" s="67">
        <v>132578.99999999994</v>
      </c>
      <c r="L35" s="67">
        <v>131172.99999999997</v>
      </c>
      <c r="M35" s="67">
        <v>133569.99999999994</v>
      </c>
      <c r="N35" s="67">
        <v>122391.99999999999</v>
      </c>
      <c r="O35" s="67">
        <v>119303.99999999999</v>
      </c>
      <c r="P35" s="67">
        <v>118269.99999999997</v>
      </c>
      <c r="Q35" s="67">
        <v>115263.99999999999</v>
      </c>
    </row>
    <row r="36" spans="1:17" ht="12" customHeight="1" x14ac:dyDescent="0.25">
      <c r="A36" s="23" t="s">
        <v>141</v>
      </c>
      <c r="B36" s="67">
        <v>2220</v>
      </c>
      <c r="C36" s="67">
        <v>2190</v>
      </c>
      <c r="D36" s="67">
        <v>2153.9999999999991</v>
      </c>
      <c r="E36" s="67">
        <v>2189</v>
      </c>
      <c r="F36" s="67">
        <v>2138</v>
      </c>
      <c r="G36" s="67">
        <v>2251.9999999999991</v>
      </c>
      <c r="H36" s="67">
        <v>3138.9999999999991</v>
      </c>
      <c r="I36" s="67">
        <v>4342.9999999999964</v>
      </c>
      <c r="J36" s="67">
        <v>5320.9999999999973</v>
      </c>
      <c r="K36" s="67">
        <v>6105.9999999999982</v>
      </c>
      <c r="L36" s="67">
        <v>6652.9999999999982</v>
      </c>
      <c r="M36" s="67">
        <v>8227.9999999999945</v>
      </c>
      <c r="N36" s="67">
        <v>7532.9999999999982</v>
      </c>
      <c r="O36" s="67">
        <v>7487.9999999999991</v>
      </c>
      <c r="P36" s="67">
        <v>7963.9999999999973</v>
      </c>
      <c r="Q36" s="67">
        <v>8022.9999999999973</v>
      </c>
    </row>
    <row r="37" spans="1:17" ht="12" hidden="1" customHeight="1" x14ac:dyDescent="0.25">
      <c r="A37" s="148" t="s">
        <v>60</v>
      </c>
      <c r="B37" s="67"/>
      <c r="C37" s="67"/>
      <c r="D37" s="67"/>
      <c r="E37" s="67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</row>
    <row r="38" spans="1:17" ht="12" hidden="1" customHeight="1" x14ac:dyDescent="0.25">
      <c r="A38" s="147" t="s">
        <v>59</v>
      </c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</row>
    <row r="39" spans="1:17" ht="12" customHeight="1" x14ac:dyDescent="0.25">
      <c r="A39" s="146" t="s">
        <v>62</v>
      </c>
      <c r="B39" s="145"/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5"/>
      <c r="O39" s="145"/>
      <c r="P39" s="145"/>
      <c r="Q39" s="145"/>
    </row>
    <row r="40" spans="1:17" ht="12" customHeight="1" x14ac:dyDescent="0.25">
      <c r="A40" s="23" t="s">
        <v>57</v>
      </c>
      <c r="B40" s="67">
        <v>66409</v>
      </c>
      <c r="C40" s="67">
        <v>63846.000000000007</v>
      </c>
      <c r="D40" s="67">
        <v>62375.000000000015</v>
      </c>
      <c r="E40" s="67">
        <v>60404</v>
      </c>
      <c r="F40" s="67">
        <v>57794.999999999993</v>
      </c>
      <c r="G40" s="67">
        <v>58720.999999999993</v>
      </c>
      <c r="H40" s="67">
        <v>59681.999999999993</v>
      </c>
      <c r="I40" s="67">
        <v>64094.999999999993</v>
      </c>
      <c r="J40" s="67">
        <v>63162.000000000007</v>
      </c>
      <c r="K40" s="67">
        <v>64932.999999999993</v>
      </c>
      <c r="L40" s="67">
        <v>61266</v>
      </c>
      <c r="M40" s="67">
        <v>60396.999999999964</v>
      </c>
      <c r="N40" s="67">
        <v>54360.999999999985</v>
      </c>
      <c r="O40" s="67">
        <v>51181.999999999985</v>
      </c>
      <c r="P40" s="67">
        <v>44034.999999999978</v>
      </c>
      <c r="Q40" s="67">
        <v>43198.999999999978</v>
      </c>
    </row>
    <row r="41" spans="1:17" ht="12" customHeight="1" x14ac:dyDescent="0.25">
      <c r="A41" s="29" t="s">
        <v>140</v>
      </c>
      <c r="B41" s="83">
        <v>171981</v>
      </c>
      <c r="C41" s="83">
        <v>173738.99999999997</v>
      </c>
      <c r="D41" s="83">
        <v>173828.99999999997</v>
      </c>
      <c r="E41" s="83">
        <v>174462.99999999997</v>
      </c>
      <c r="F41" s="83">
        <v>167277.99999999997</v>
      </c>
      <c r="G41" s="83">
        <v>173211.99999999994</v>
      </c>
      <c r="H41" s="83">
        <v>188895.99999999991</v>
      </c>
      <c r="I41" s="83">
        <v>213723.99999999991</v>
      </c>
      <c r="J41" s="83">
        <v>215484.99999999997</v>
      </c>
      <c r="K41" s="83">
        <v>217746.99999999997</v>
      </c>
      <c r="L41" s="83">
        <v>221650.99999999994</v>
      </c>
      <c r="M41" s="83">
        <v>232740.99999999988</v>
      </c>
      <c r="N41" s="83">
        <v>216147.99999999994</v>
      </c>
      <c r="O41" s="83">
        <v>214693.99999999991</v>
      </c>
      <c r="P41" s="83">
        <v>222570.99999999988</v>
      </c>
      <c r="Q41" s="83">
        <v>219058.99999999988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51">
        <v>6471901</v>
      </c>
      <c r="C43" s="151">
        <v>6446742</v>
      </c>
      <c r="D43" s="151">
        <v>6439326.9999999991</v>
      </c>
      <c r="E43" s="151">
        <v>6384604</v>
      </c>
      <c r="F43" s="151">
        <v>6365613.0000000009</v>
      </c>
      <c r="G43" s="151">
        <v>6343420.9999999991</v>
      </c>
      <c r="H43" s="151">
        <v>6154310.9999999981</v>
      </c>
      <c r="I43" s="151">
        <v>6104407.9999999991</v>
      </c>
      <c r="J43" s="151">
        <v>6103480</v>
      </c>
      <c r="K43" s="151">
        <v>6105239.9999999972</v>
      </c>
      <c r="L43" s="151">
        <v>6059790.9999999991</v>
      </c>
      <c r="M43" s="151">
        <v>6066879.9999999963</v>
      </c>
      <c r="N43" s="151">
        <v>5880481.9999999991</v>
      </c>
      <c r="O43" s="151">
        <v>6020679.9999999981</v>
      </c>
      <c r="P43" s="151">
        <v>6265373.9999999981</v>
      </c>
      <c r="Q43" s="151">
        <v>6284354.9999999981</v>
      </c>
    </row>
    <row r="44" spans="1:17" ht="12.95" customHeight="1" x14ac:dyDescent="0.25">
      <c r="A44" s="150" t="s">
        <v>65</v>
      </c>
      <c r="B44" s="149"/>
      <c r="C44" s="149"/>
      <c r="D44" s="149"/>
      <c r="E44" s="149"/>
      <c r="F44" s="149"/>
      <c r="G44" s="149"/>
      <c r="H44" s="149"/>
      <c r="I44" s="149"/>
      <c r="J44" s="149"/>
      <c r="K44" s="149"/>
      <c r="L44" s="149"/>
      <c r="M44" s="149"/>
      <c r="N44" s="149"/>
      <c r="O44" s="149"/>
      <c r="P44" s="149"/>
      <c r="Q44" s="149"/>
    </row>
    <row r="45" spans="1:17" ht="12" customHeight="1" x14ac:dyDescent="0.25">
      <c r="A45" s="23" t="s">
        <v>166</v>
      </c>
      <c r="B45" s="67">
        <f>B43</f>
        <v>6471901</v>
      </c>
      <c r="C45" s="67">
        <f t="shared" ref="C45:Q45" si="2">C43</f>
        <v>6446742</v>
      </c>
      <c r="D45" s="67">
        <f t="shared" si="2"/>
        <v>6439326.9999999991</v>
      </c>
      <c r="E45" s="67">
        <f t="shared" si="2"/>
        <v>6384604</v>
      </c>
      <c r="F45" s="67">
        <f t="shared" si="2"/>
        <v>6365613.0000000009</v>
      </c>
      <c r="G45" s="67">
        <f t="shared" si="2"/>
        <v>6343420.9999999991</v>
      </c>
      <c r="H45" s="67">
        <f t="shared" si="2"/>
        <v>6154310.9999999981</v>
      </c>
      <c r="I45" s="67">
        <f t="shared" si="2"/>
        <v>6104407.9999999991</v>
      </c>
      <c r="J45" s="67">
        <f t="shared" si="2"/>
        <v>6103480</v>
      </c>
      <c r="K45" s="67">
        <f t="shared" si="2"/>
        <v>6105239.9999999972</v>
      </c>
      <c r="L45" s="67">
        <f t="shared" si="2"/>
        <v>6059790.9999999991</v>
      </c>
      <c r="M45" s="67">
        <f t="shared" si="2"/>
        <v>6066879.9999999963</v>
      </c>
      <c r="N45" s="67">
        <f t="shared" si="2"/>
        <v>5880481.9999999991</v>
      </c>
      <c r="O45" s="67">
        <f t="shared" si="2"/>
        <v>6020679.9999999981</v>
      </c>
      <c r="P45" s="67">
        <f t="shared" si="2"/>
        <v>6265373.9999999981</v>
      </c>
      <c r="Q45" s="67">
        <f t="shared" si="2"/>
        <v>6284354.9999999981</v>
      </c>
    </row>
    <row r="46" spans="1:17" ht="12" hidden="1" customHeight="1" x14ac:dyDescent="0.25">
      <c r="A46" s="23" t="s">
        <v>60</v>
      </c>
      <c r="B46" s="67"/>
      <c r="C46" s="67"/>
      <c r="D46" s="67"/>
      <c r="E46" s="67"/>
      <c r="F46" s="67"/>
      <c r="G46" s="67"/>
      <c r="H46" s="67"/>
      <c r="I46" s="67"/>
      <c r="J46" s="67"/>
      <c r="K46" s="67"/>
      <c r="L46" s="67"/>
      <c r="M46" s="67"/>
      <c r="N46" s="67"/>
      <c r="O46" s="67"/>
      <c r="P46" s="67"/>
      <c r="Q46" s="67"/>
    </row>
    <row r="47" spans="1:17" ht="12.95" customHeight="1" x14ac:dyDescent="0.25">
      <c r="A47" s="146" t="s">
        <v>112</v>
      </c>
      <c r="B47" s="145"/>
      <c r="C47" s="145"/>
      <c r="D47" s="145"/>
      <c r="E47" s="145"/>
      <c r="F47" s="145"/>
      <c r="G47" s="145"/>
      <c r="H47" s="145"/>
      <c r="I47" s="145"/>
      <c r="J47" s="145"/>
      <c r="K47" s="145"/>
      <c r="L47" s="145"/>
      <c r="M47" s="145"/>
      <c r="N47" s="145"/>
      <c r="O47" s="145"/>
      <c r="P47" s="145"/>
      <c r="Q47" s="145"/>
    </row>
    <row r="48" spans="1:17" ht="12" customHeight="1" x14ac:dyDescent="0.25">
      <c r="A48" s="23" t="s">
        <v>60</v>
      </c>
      <c r="B48" s="67">
        <v>92149</v>
      </c>
      <c r="C48" s="67">
        <v>94263</v>
      </c>
      <c r="D48" s="67">
        <v>99731</v>
      </c>
      <c r="E48" s="67">
        <v>100012</v>
      </c>
      <c r="F48" s="67">
        <v>102568</v>
      </c>
      <c r="G48" s="67">
        <v>108403.99999999999</v>
      </c>
      <c r="H48" s="67">
        <v>107843</v>
      </c>
      <c r="I48" s="67">
        <v>111270.99999999999</v>
      </c>
      <c r="J48" s="67">
        <v>115638</v>
      </c>
      <c r="K48" s="67">
        <v>122267.99999999999</v>
      </c>
      <c r="L48" s="67">
        <v>126786.99999999999</v>
      </c>
      <c r="M48" s="67">
        <v>129727.99999999996</v>
      </c>
      <c r="N48" s="67">
        <v>130613</v>
      </c>
      <c r="O48" s="67">
        <v>148819.99999999997</v>
      </c>
      <c r="P48" s="67">
        <v>163201.99999999994</v>
      </c>
      <c r="Q48" s="67">
        <v>180558.99999999994</v>
      </c>
    </row>
    <row r="49" spans="1:17" ht="12" customHeight="1" x14ac:dyDescent="0.25">
      <c r="A49" s="146" t="s">
        <v>63</v>
      </c>
      <c r="B49" s="145"/>
      <c r="C49" s="145"/>
      <c r="D49" s="145"/>
      <c r="E49" s="145"/>
      <c r="F49" s="145"/>
      <c r="G49" s="145"/>
      <c r="H49" s="145"/>
      <c r="I49" s="145"/>
      <c r="J49" s="145"/>
      <c r="K49" s="145"/>
      <c r="L49" s="145"/>
      <c r="M49" s="145"/>
      <c r="N49" s="145"/>
      <c r="O49" s="145"/>
      <c r="P49" s="145"/>
      <c r="Q49" s="145"/>
    </row>
    <row r="50" spans="1:17" ht="12" customHeight="1" x14ac:dyDescent="0.25">
      <c r="A50" s="23" t="s">
        <v>165</v>
      </c>
      <c r="B50" s="67">
        <v>4237345</v>
      </c>
      <c r="C50" s="67">
        <v>4438882</v>
      </c>
      <c r="D50" s="67">
        <v>4440926</v>
      </c>
      <c r="E50" s="67">
        <v>4442184</v>
      </c>
      <c r="F50" s="67">
        <v>4446891.0000000009</v>
      </c>
      <c r="G50" s="67">
        <v>4475157</v>
      </c>
      <c r="H50" s="67">
        <v>4343222.9999999991</v>
      </c>
      <c r="I50" s="67">
        <v>4199648.9999999991</v>
      </c>
      <c r="J50" s="67">
        <v>4331335</v>
      </c>
      <c r="K50" s="67">
        <v>4325607.9999999981</v>
      </c>
      <c r="L50" s="67">
        <v>4328664</v>
      </c>
      <c r="M50" s="67">
        <v>4526943.9999999972</v>
      </c>
      <c r="N50" s="67">
        <v>4532618</v>
      </c>
      <c r="O50" s="67">
        <v>4573437.9999999981</v>
      </c>
      <c r="P50" s="67">
        <v>4778879.9999999981</v>
      </c>
      <c r="Q50" s="67">
        <v>4786757.9999999981</v>
      </c>
    </row>
    <row r="51" spans="1:17" ht="12" customHeight="1" x14ac:dyDescent="0.25">
      <c r="A51" s="23" t="s">
        <v>164</v>
      </c>
      <c r="B51" s="67">
        <v>76962</v>
      </c>
      <c r="C51" s="67">
        <v>80319</v>
      </c>
      <c r="D51" s="67">
        <v>80031</v>
      </c>
      <c r="E51" s="67">
        <v>82442</v>
      </c>
      <c r="F51" s="67">
        <v>84734</v>
      </c>
      <c r="G51" s="67">
        <v>87834.999999999985</v>
      </c>
      <c r="H51" s="67">
        <v>112304.99999999997</v>
      </c>
      <c r="I51" s="67">
        <v>136243.99999999997</v>
      </c>
      <c r="J51" s="67">
        <v>174151</v>
      </c>
      <c r="K51" s="67">
        <v>199216.99999999997</v>
      </c>
      <c r="L51" s="67">
        <v>219561.99999999997</v>
      </c>
      <c r="M51" s="67">
        <v>278865.99999999983</v>
      </c>
      <c r="N51" s="67">
        <v>278974.99999999994</v>
      </c>
      <c r="O51" s="67">
        <v>287056.99999999994</v>
      </c>
      <c r="P51" s="67">
        <v>321812.99999999988</v>
      </c>
      <c r="Q51" s="67">
        <v>333176.99999999983</v>
      </c>
    </row>
    <row r="52" spans="1:17" ht="12" hidden="1" customHeight="1" x14ac:dyDescent="0.25">
      <c r="A52" s="148" t="s">
        <v>163</v>
      </c>
      <c r="B52" s="67"/>
      <c r="C52" s="67"/>
      <c r="D52" s="67"/>
      <c r="E52" s="67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</row>
    <row r="53" spans="1:17" ht="12" hidden="1" customHeight="1" x14ac:dyDescent="0.25">
      <c r="A53" s="148" t="s">
        <v>59</v>
      </c>
      <c r="B53" s="67"/>
      <c r="C53" s="67"/>
      <c r="D53" s="67"/>
      <c r="E53" s="67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</row>
    <row r="54" spans="1:17" ht="12" customHeight="1" x14ac:dyDescent="0.25">
      <c r="A54" s="23" t="s">
        <v>142</v>
      </c>
      <c r="B54" s="67">
        <v>2119105</v>
      </c>
      <c r="C54" s="67">
        <v>1893283</v>
      </c>
      <c r="D54" s="67">
        <v>1884410.9999999991</v>
      </c>
      <c r="E54" s="67">
        <v>1826088</v>
      </c>
      <c r="F54" s="67">
        <v>1799694.9999999998</v>
      </c>
      <c r="G54" s="67">
        <v>1746156.9999999993</v>
      </c>
      <c r="H54" s="67">
        <v>1655963.9999999995</v>
      </c>
      <c r="I54" s="67">
        <v>1712943.9999999998</v>
      </c>
      <c r="J54" s="67">
        <v>1536225.9999999995</v>
      </c>
      <c r="K54" s="67">
        <v>1510832.9999999991</v>
      </c>
      <c r="L54" s="67">
        <v>1438595.9999999991</v>
      </c>
      <c r="M54" s="67">
        <v>1187893.9999999988</v>
      </c>
      <c r="N54" s="67">
        <v>1006914.9999999991</v>
      </c>
      <c r="O54" s="67">
        <v>1091665.0000000002</v>
      </c>
      <c r="P54" s="67">
        <v>1091198.9999999995</v>
      </c>
      <c r="Q54" s="67">
        <v>1088645.9999999995</v>
      </c>
    </row>
    <row r="55" spans="1:17" ht="12" customHeight="1" x14ac:dyDescent="0.25">
      <c r="A55" s="23" t="s">
        <v>141</v>
      </c>
      <c r="B55" s="67">
        <v>38489</v>
      </c>
      <c r="C55" s="67">
        <v>34258</v>
      </c>
      <c r="D55" s="67">
        <v>33958.999999999985</v>
      </c>
      <c r="E55" s="67">
        <v>33890</v>
      </c>
      <c r="F55" s="67">
        <v>34293</v>
      </c>
      <c r="G55" s="67">
        <v>34271.999999999985</v>
      </c>
      <c r="H55" s="67">
        <v>42818.999999999993</v>
      </c>
      <c r="I55" s="67">
        <v>55570.999999999993</v>
      </c>
      <c r="J55" s="67">
        <v>61767.999999999993</v>
      </c>
      <c r="K55" s="67">
        <v>69581.999999999971</v>
      </c>
      <c r="L55" s="67">
        <v>72968.999999999971</v>
      </c>
      <c r="M55" s="67">
        <v>73175.999999999913</v>
      </c>
      <c r="N55" s="67">
        <v>61973.999999999978</v>
      </c>
      <c r="O55" s="67">
        <v>68519.999999999985</v>
      </c>
      <c r="P55" s="67">
        <v>73481.999999999942</v>
      </c>
      <c r="Q55" s="67">
        <v>75773.999999999942</v>
      </c>
    </row>
    <row r="56" spans="1:17" ht="12" hidden="1" customHeight="1" x14ac:dyDescent="0.25">
      <c r="A56" s="148" t="s">
        <v>60</v>
      </c>
      <c r="B56" s="67"/>
      <c r="C56" s="67"/>
      <c r="D56" s="67"/>
      <c r="E56" s="67"/>
      <c r="F56" s="67"/>
      <c r="G56" s="67"/>
      <c r="H56" s="67"/>
      <c r="I56" s="67"/>
      <c r="J56" s="67"/>
      <c r="K56" s="67"/>
      <c r="L56" s="67"/>
      <c r="M56" s="67"/>
      <c r="N56" s="67"/>
      <c r="O56" s="67"/>
      <c r="P56" s="67"/>
      <c r="Q56" s="67"/>
    </row>
    <row r="57" spans="1:17" ht="12" hidden="1" customHeight="1" x14ac:dyDescent="0.25">
      <c r="A57" s="147" t="s">
        <v>59</v>
      </c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</row>
    <row r="58" spans="1:17" ht="12" customHeight="1" x14ac:dyDescent="0.25">
      <c r="A58" s="146" t="s">
        <v>62</v>
      </c>
      <c r="B58" s="145"/>
      <c r="C58" s="145"/>
      <c r="D58" s="145"/>
      <c r="E58" s="145"/>
      <c r="F58" s="145"/>
      <c r="G58" s="145"/>
      <c r="H58" s="145"/>
      <c r="I58" s="145"/>
      <c r="J58" s="145"/>
      <c r="K58" s="145"/>
      <c r="L58" s="145"/>
      <c r="M58" s="145"/>
      <c r="N58" s="145"/>
      <c r="O58" s="145"/>
      <c r="P58" s="145"/>
      <c r="Q58" s="145"/>
    </row>
    <row r="59" spans="1:17" ht="12" customHeight="1" x14ac:dyDescent="0.25">
      <c r="A59" s="23" t="s">
        <v>57</v>
      </c>
      <c r="B59" s="67">
        <v>1802907</v>
      </c>
      <c r="C59" s="67">
        <v>1732438</v>
      </c>
      <c r="D59" s="67">
        <v>1700455</v>
      </c>
      <c r="E59" s="67">
        <v>1642023</v>
      </c>
      <c r="F59" s="67">
        <v>1634584.0000000002</v>
      </c>
      <c r="G59" s="67">
        <v>1606040.9999999998</v>
      </c>
      <c r="H59" s="67">
        <v>1477606.9999999998</v>
      </c>
      <c r="I59" s="67">
        <v>1408329.9999999995</v>
      </c>
      <c r="J59" s="67">
        <v>1383509.9999999998</v>
      </c>
      <c r="K59" s="67">
        <v>1402404.9999999995</v>
      </c>
      <c r="L59" s="67">
        <v>1312250.9999999995</v>
      </c>
      <c r="M59" s="67">
        <v>1249989.9999999991</v>
      </c>
      <c r="N59" s="67">
        <v>1181725.9999999995</v>
      </c>
      <c r="O59" s="67">
        <v>1159003.9999999993</v>
      </c>
      <c r="P59" s="67">
        <v>1034844.9999999994</v>
      </c>
      <c r="Q59" s="67">
        <v>1035166.9999999997</v>
      </c>
    </row>
    <row r="60" spans="1:17" ht="12" customHeight="1" x14ac:dyDescent="0.25">
      <c r="A60" s="29" t="s">
        <v>140</v>
      </c>
      <c r="B60" s="83">
        <v>4668994</v>
      </c>
      <c r="C60" s="83">
        <v>4714304</v>
      </c>
      <c r="D60" s="83">
        <v>4738872</v>
      </c>
      <c r="E60" s="83">
        <v>4742581</v>
      </c>
      <c r="F60" s="83">
        <v>4731029</v>
      </c>
      <c r="G60" s="83">
        <v>4737379.9999999981</v>
      </c>
      <c r="H60" s="83">
        <v>4676703.9999999991</v>
      </c>
      <c r="I60" s="83">
        <v>4696077.9999999991</v>
      </c>
      <c r="J60" s="83">
        <v>4719970.0000000009</v>
      </c>
      <c r="K60" s="83">
        <v>4702835</v>
      </c>
      <c r="L60" s="83">
        <v>4747540</v>
      </c>
      <c r="M60" s="83">
        <v>4816889.9999999972</v>
      </c>
      <c r="N60" s="83">
        <v>4698756</v>
      </c>
      <c r="O60" s="83">
        <v>4861675.9999999981</v>
      </c>
      <c r="P60" s="83">
        <v>5230528.9999999981</v>
      </c>
      <c r="Q60" s="83">
        <v>5249187.9999999972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51">
        <v>9578634</v>
      </c>
      <c r="C62" s="151">
        <v>9749452</v>
      </c>
      <c r="D62" s="151">
        <v>9870373</v>
      </c>
      <c r="E62" s="151">
        <v>10214015</v>
      </c>
      <c r="F62" s="151">
        <v>10533562.000000002</v>
      </c>
      <c r="G62" s="151">
        <v>10628637.000000002</v>
      </c>
      <c r="H62" s="151">
        <v>11197900.000000002</v>
      </c>
      <c r="I62" s="151">
        <v>10856545.000000002</v>
      </c>
      <c r="J62" s="151">
        <v>11456781.000000004</v>
      </c>
      <c r="K62" s="151">
        <v>11896057</v>
      </c>
      <c r="L62" s="151">
        <v>11245567</v>
      </c>
      <c r="M62" s="151">
        <v>11237334.999999996</v>
      </c>
      <c r="N62" s="151">
        <v>11679684.999999998</v>
      </c>
      <c r="O62" s="151">
        <v>11226380</v>
      </c>
      <c r="P62" s="151">
        <v>10541005.999999996</v>
      </c>
      <c r="Q62" s="151">
        <v>10374919.999999998</v>
      </c>
    </row>
    <row r="63" spans="1:17" ht="12.95" customHeight="1" x14ac:dyDescent="0.25">
      <c r="A63" s="150" t="s">
        <v>65</v>
      </c>
      <c r="B63" s="149"/>
      <c r="C63" s="149"/>
      <c r="D63" s="149"/>
      <c r="E63" s="149"/>
      <c r="F63" s="149"/>
      <c r="G63" s="149"/>
      <c r="H63" s="149"/>
      <c r="I63" s="149"/>
      <c r="J63" s="149"/>
      <c r="K63" s="149"/>
      <c r="L63" s="149"/>
      <c r="M63" s="149"/>
      <c r="N63" s="149"/>
      <c r="O63" s="149"/>
      <c r="P63" s="149"/>
      <c r="Q63" s="149"/>
    </row>
    <row r="64" spans="1:17" ht="12" customHeight="1" x14ac:dyDescent="0.25">
      <c r="A64" s="23" t="s">
        <v>161</v>
      </c>
      <c r="B64" s="67">
        <f>B62</f>
        <v>9578634</v>
      </c>
      <c r="C64" s="67">
        <f t="shared" ref="C64:Q64" si="3">C62</f>
        <v>9749452</v>
      </c>
      <c r="D64" s="67">
        <f t="shared" si="3"/>
        <v>9870373</v>
      </c>
      <c r="E64" s="67">
        <f t="shared" si="3"/>
        <v>10214015</v>
      </c>
      <c r="F64" s="67">
        <f t="shared" si="3"/>
        <v>10533562.000000002</v>
      </c>
      <c r="G64" s="67">
        <f t="shared" si="3"/>
        <v>10628637.000000002</v>
      </c>
      <c r="H64" s="67">
        <f t="shared" si="3"/>
        <v>11197900.000000002</v>
      </c>
      <c r="I64" s="67">
        <f t="shared" si="3"/>
        <v>10856545.000000002</v>
      </c>
      <c r="J64" s="67">
        <f t="shared" si="3"/>
        <v>11456781.000000004</v>
      </c>
      <c r="K64" s="67">
        <f t="shared" si="3"/>
        <v>11896057</v>
      </c>
      <c r="L64" s="67">
        <f t="shared" si="3"/>
        <v>11245567</v>
      </c>
      <c r="M64" s="67">
        <f t="shared" si="3"/>
        <v>11237334.999999996</v>
      </c>
      <c r="N64" s="67">
        <f t="shared" si="3"/>
        <v>11679684.999999998</v>
      </c>
      <c r="O64" s="67">
        <f t="shared" si="3"/>
        <v>11226380</v>
      </c>
      <c r="P64" s="67">
        <f t="shared" si="3"/>
        <v>10541005.999999996</v>
      </c>
      <c r="Q64" s="67">
        <f t="shared" si="3"/>
        <v>10374919.999999998</v>
      </c>
    </row>
    <row r="65" spans="1:17" ht="12" hidden="1" customHeight="1" x14ac:dyDescent="0.25">
      <c r="A65" s="23" t="s">
        <v>60</v>
      </c>
      <c r="B65" s="67"/>
      <c r="C65" s="67"/>
      <c r="D65" s="67"/>
      <c r="E65" s="67"/>
      <c r="F65" s="67"/>
      <c r="G65" s="67"/>
      <c r="H65" s="67"/>
      <c r="I65" s="67"/>
      <c r="J65" s="67"/>
      <c r="K65" s="67"/>
      <c r="L65" s="67"/>
      <c r="M65" s="67"/>
      <c r="N65" s="67"/>
      <c r="O65" s="67"/>
      <c r="P65" s="67"/>
      <c r="Q65" s="67"/>
    </row>
    <row r="66" spans="1:17" ht="12.95" customHeight="1" x14ac:dyDescent="0.25">
      <c r="A66" s="146" t="s">
        <v>112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23" t="s">
        <v>60</v>
      </c>
      <c r="B67" s="67">
        <v>136384</v>
      </c>
      <c r="C67" s="67">
        <v>142554</v>
      </c>
      <c r="D67" s="67">
        <v>152870</v>
      </c>
      <c r="E67" s="67">
        <v>159998</v>
      </c>
      <c r="F67" s="67">
        <v>169726</v>
      </c>
      <c r="G67" s="67">
        <v>181635</v>
      </c>
      <c r="H67" s="67">
        <v>196221.99999999997</v>
      </c>
      <c r="I67" s="67">
        <v>197891.99999999997</v>
      </c>
      <c r="J67" s="67">
        <v>217063</v>
      </c>
      <c r="K67" s="67">
        <v>238239</v>
      </c>
      <c r="L67" s="67">
        <v>235287</v>
      </c>
      <c r="M67" s="67">
        <v>240287</v>
      </c>
      <c r="N67" s="67">
        <v>259420.00000000003</v>
      </c>
      <c r="O67" s="67">
        <v>277495</v>
      </c>
      <c r="P67" s="67">
        <v>274574</v>
      </c>
      <c r="Q67" s="67">
        <v>298087</v>
      </c>
    </row>
    <row r="68" spans="1:17" ht="12" customHeight="1" x14ac:dyDescent="0.25">
      <c r="A68" s="146" t="s">
        <v>63</v>
      </c>
      <c r="B68" s="145"/>
      <c r="C68" s="145"/>
      <c r="D68" s="145"/>
      <c r="E68" s="145"/>
      <c r="F68" s="145"/>
      <c r="G68" s="145"/>
      <c r="H68" s="145"/>
      <c r="I68" s="145"/>
      <c r="J68" s="145"/>
      <c r="K68" s="145"/>
      <c r="L68" s="145"/>
      <c r="M68" s="145"/>
      <c r="N68" s="145"/>
      <c r="O68" s="145"/>
      <c r="P68" s="145"/>
      <c r="Q68" s="145"/>
    </row>
    <row r="69" spans="1:17" ht="12" customHeight="1" x14ac:dyDescent="0.25">
      <c r="A69" s="23" t="s">
        <v>160</v>
      </c>
      <c r="B69" s="67">
        <v>8126125</v>
      </c>
      <c r="C69" s="67">
        <v>8131733.0000000009</v>
      </c>
      <c r="D69" s="67">
        <v>8617040</v>
      </c>
      <c r="E69" s="67">
        <v>8625554.0000000019</v>
      </c>
      <c r="F69" s="67">
        <v>9380462.0000000019</v>
      </c>
      <c r="G69" s="67">
        <v>9376288.0000000019</v>
      </c>
      <c r="H69" s="67">
        <v>9881900.0000000019</v>
      </c>
      <c r="I69" s="67">
        <v>9825115.0000000019</v>
      </c>
      <c r="J69" s="67">
        <v>9872605.0000000037</v>
      </c>
      <c r="K69" s="67">
        <v>10186283</v>
      </c>
      <c r="L69" s="67">
        <v>10154961</v>
      </c>
      <c r="M69" s="67">
        <v>10064454.999999996</v>
      </c>
      <c r="N69" s="67">
        <v>10549854.999999998</v>
      </c>
      <c r="O69" s="67">
        <v>10190547</v>
      </c>
      <c r="P69" s="67">
        <v>9479995.9999999963</v>
      </c>
      <c r="Q69" s="67">
        <v>9438549.9999999981</v>
      </c>
    </row>
    <row r="70" spans="1:17" ht="12" customHeight="1" x14ac:dyDescent="0.25">
      <c r="A70" s="23" t="s">
        <v>159</v>
      </c>
      <c r="B70" s="67">
        <v>147593</v>
      </c>
      <c r="C70" s="67">
        <v>147139</v>
      </c>
      <c r="D70" s="67">
        <v>155290</v>
      </c>
      <c r="E70" s="67">
        <v>160082</v>
      </c>
      <c r="F70" s="67">
        <v>178743</v>
      </c>
      <c r="G70" s="67">
        <v>184030.99999999994</v>
      </c>
      <c r="H70" s="67">
        <v>255520.99999999994</v>
      </c>
      <c r="I70" s="67">
        <v>318744.99999999994</v>
      </c>
      <c r="J70" s="67">
        <v>396951</v>
      </c>
      <c r="K70" s="67">
        <v>469131.99999999988</v>
      </c>
      <c r="L70" s="67">
        <v>515086.99999999988</v>
      </c>
      <c r="M70" s="67">
        <v>619984.99999999953</v>
      </c>
      <c r="N70" s="67">
        <v>649325.99999999977</v>
      </c>
      <c r="O70" s="67">
        <v>639621.99999999977</v>
      </c>
      <c r="P70" s="67">
        <v>638389.99999999965</v>
      </c>
      <c r="Q70" s="67">
        <v>656960.99999999953</v>
      </c>
    </row>
    <row r="71" spans="1:17" ht="12" hidden="1" customHeight="1" x14ac:dyDescent="0.25">
      <c r="A71" s="148" t="s">
        <v>109</v>
      </c>
      <c r="B71" s="67"/>
      <c r="C71" s="67"/>
      <c r="D71" s="67"/>
      <c r="E71" s="67"/>
      <c r="F71" s="67"/>
      <c r="G71" s="67"/>
      <c r="H71" s="67"/>
      <c r="I71" s="67"/>
      <c r="J71" s="67"/>
      <c r="K71" s="67"/>
      <c r="L71" s="67"/>
      <c r="M71" s="67"/>
      <c r="N71" s="67"/>
      <c r="O71" s="67"/>
      <c r="P71" s="67"/>
      <c r="Q71" s="67"/>
    </row>
    <row r="72" spans="1:17" ht="12" hidden="1" customHeight="1" x14ac:dyDescent="0.25">
      <c r="A72" s="148" t="s">
        <v>59</v>
      </c>
      <c r="B72" s="67"/>
      <c r="C72" s="67"/>
      <c r="D72" s="67"/>
      <c r="E72" s="67"/>
      <c r="F72" s="67"/>
      <c r="G72" s="67"/>
      <c r="H72" s="67"/>
      <c r="I72" s="67"/>
      <c r="J72" s="67"/>
      <c r="K72" s="67"/>
      <c r="L72" s="67"/>
      <c r="M72" s="67"/>
      <c r="N72" s="67"/>
      <c r="O72" s="67"/>
      <c r="P72" s="67"/>
      <c r="Q72" s="67"/>
    </row>
    <row r="73" spans="1:17" ht="12" customHeight="1" x14ac:dyDescent="0.25">
      <c r="A73" s="23" t="s">
        <v>142</v>
      </c>
      <c r="B73" s="67">
        <v>1281638</v>
      </c>
      <c r="C73" s="67">
        <v>1444443.9999999998</v>
      </c>
      <c r="D73" s="67">
        <v>1078605</v>
      </c>
      <c r="E73" s="67">
        <v>1402352.9999999991</v>
      </c>
      <c r="F73" s="67">
        <v>956138</v>
      </c>
      <c r="G73" s="67">
        <v>1047752.9999999992</v>
      </c>
      <c r="H73" s="67">
        <v>1033749</v>
      </c>
      <c r="I73" s="67">
        <v>690290.99999999988</v>
      </c>
      <c r="J73" s="67">
        <v>1141334.9999999998</v>
      </c>
      <c r="K73" s="67">
        <v>1186020</v>
      </c>
      <c r="L73" s="67">
        <v>547735.99999999988</v>
      </c>
      <c r="M73" s="67">
        <v>520811.99999999971</v>
      </c>
      <c r="N73" s="67">
        <v>452644.99999999988</v>
      </c>
      <c r="O73" s="67">
        <v>372810.99999999994</v>
      </c>
      <c r="P73" s="67">
        <v>395955.99999999983</v>
      </c>
      <c r="Q73" s="67">
        <v>261226.99999999991</v>
      </c>
    </row>
    <row r="74" spans="1:17" ht="12" customHeight="1" x14ac:dyDescent="0.25">
      <c r="A74" s="23" t="s">
        <v>141</v>
      </c>
      <c r="B74" s="67">
        <v>23278</v>
      </c>
      <c r="C74" s="67">
        <v>26136.000000000004</v>
      </c>
      <c r="D74" s="67">
        <v>19438</v>
      </c>
      <c r="E74" s="67">
        <v>26026</v>
      </c>
      <c r="F74" s="67">
        <v>18219</v>
      </c>
      <c r="G74" s="67">
        <v>20564.999999999996</v>
      </c>
      <c r="H74" s="67">
        <v>26729.999999999996</v>
      </c>
      <c r="I74" s="67">
        <v>22393.999999999996</v>
      </c>
      <c r="J74" s="67">
        <v>45890</v>
      </c>
      <c r="K74" s="67">
        <v>54621.999999999993</v>
      </c>
      <c r="L74" s="67">
        <v>27782.999999999996</v>
      </c>
      <c r="M74" s="67">
        <v>32082.999999999982</v>
      </c>
      <c r="N74" s="67">
        <v>27858.999999999993</v>
      </c>
      <c r="O74" s="67">
        <v>23399.999999999996</v>
      </c>
      <c r="P74" s="67">
        <v>26663.999999999989</v>
      </c>
      <c r="Q74" s="67">
        <v>18181.999999999993</v>
      </c>
    </row>
    <row r="75" spans="1:17" ht="12" hidden="1" customHeight="1" x14ac:dyDescent="0.25">
      <c r="A75" s="148" t="s">
        <v>60</v>
      </c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7"/>
      <c r="M75" s="67"/>
      <c r="N75" s="67"/>
      <c r="O75" s="67"/>
      <c r="P75" s="67"/>
      <c r="Q75" s="67"/>
    </row>
    <row r="76" spans="1:17" ht="12" hidden="1" customHeight="1" x14ac:dyDescent="0.25">
      <c r="A76" s="147" t="s">
        <v>59</v>
      </c>
      <c r="B76" s="81"/>
      <c r="C76" s="81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</row>
    <row r="77" spans="1:17" ht="12" customHeight="1" x14ac:dyDescent="0.25">
      <c r="A77" s="146" t="s">
        <v>62</v>
      </c>
      <c r="B77" s="145"/>
      <c r="C77" s="145"/>
      <c r="D77" s="145"/>
      <c r="E77" s="145"/>
      <c r="F77" s="145"/>
      <c r="G77" s="145"/>
      <c r="H77" s="145"/>
      <c r="I77" s="145"/>
      <c r="J77" s="145"/>
      <c r="K77" s="145"/>
      <c r="L77" s="145"/>
      <c r="M77" s="145"/>
      <c r="N77" s="145"/>
      <c r="O77" s="145"/>
      <c r="P77" s="145"/>
      <c r="Q77" s="145"/>
    </row>
    <row r="78" spans="1:17" ht="12" customHeight="1" x14ac:dyDescent="0.25">
      <c r="A78" s="23" t="s">
        <v>109</v>
      </c>
      <c r="B78" s="67">
        <v>6986855</v>
      </c>
      <c r="C78" s="67">
        <v>6991714</v>
      </c>
      <c r="D78" s="67">
        <v>7580177.9999999991</v>
      </c>
      <c r="E78" s="67">
        <v>7583855</v>
      </c>
      <c r="F78" s="67">
        <v>8388392</v>
      </c>
      <c r="G78" s="67">
        <v>8638175.9999999963</v>
      </c>
      <c r="H78" s="67">
        <v>9266606.9999999963</v>
      </c>
      <c r="I78" s="67">
        <v>9289745.9999999963</v>
      </c>
      <c r="J78" s="67">
        <v>9751345</v>
      </c>
      <c r="K78" s="67">
        <v>10239940.999999996</v>
      </c>
      <c r="L78" s="67">
        <v>10243793.999999998</v>
      </c>
      <c r="M78" s="67">
        <v>10325658.999999996</v>
      </c>
      <c r="N78" s="67">
        <v>10810018.000000002</v>
      </c>
      <c r="O78" s="67">
        <v>10489838.000000004</v>
      </c>
      <c r="P78" s="67">
        <v>9875787.9999999981</v>
      </c>
      <c r="Q78" s="67">
        <v>9842400</v>
      </c>
    </row>
    <row r="79" spans="1:17" ht="12" customHeight="1" x14ac:dyDescent="0.25">
      <c r="A79" s="29" t="s">
        <v>140</v>
      </c>
      <c r="B79" s="83">
        <v>2591779</v>
      </c>
      <c r="C79" s="83">
        <v>2757737.9999999995</v>
      </c>
      <c r="D79" s="83">
        <v>2290195</v>
      </c>
      <c r="E79" s="83">
        <v>2630159.9999999991</v>
      </c>
      <c r="F79" s="83">
        <v>2145170</v>
      </c>
      <c r="G79" s="83">
        <v>1990461.0000000002</v>
      </c>
      <c r="H79" s="83">
        <v>1931292.9999999995</v>
      </c>
      <c r="I79" s="83">
        <v>1566799</v>
      </c>
      <c r="J79" s="83">
        <v>1705436</v>
      </c>
      <c r="K79" s="83">
        <v>1656115.9999999993</v>
      </c>
      <c r="L79" s="83">
        <v>1001772.9999999999</v>
      </c>
      <c r="M79" s="83">
        <v>911675.99999999953</v>
      </c>
      <c r="N79" s="83">
        <v>869666.99999999977</v>
      </c>
      <c r="O79" s="83">
        <v>736541.99999999988</v>
      </c>
      <c r="P79" s="83">
        <v>665217.99999999965</v>
      </c>
      <c r="Q79" s="83">
        <v>532519.99999999977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51">
        <v>4763538</v>
      </c>
      <c r="C81" s="151">
        <v>4570242</v>
      </c>
      <c r="D81" s="151">
        <v>4567387</v>
      </c>
      <c r="E81" s="151">
        <v>4564948</v>
      </c>
      <c r="F81" s="151">
        <v>4539514</v>
      </c>
      <c r="G81" s="151">
        <v>4505859</v>
      </c>
      <c r="H81" s="151">
        <v>4376880</v>
      </c>
      <c r="I81" s="151">
        <v>4704508.9999999991</v>
      </c>
      <c r="J81" s="151">
        <v>4714578</v>
      </c>
      <c r="K81" s="151">
        <v>4989163.9999999991</v>
      </c>
      <c r="L81" s="151">
        <v>5648168</v>
      </c>
      <c r="M81" s="151">
        <v>5713025.9999999963</v>
      </c>
      <c r="N81" s="151">
        <v>6118755.9999999991</v>
      </c>
      <c r="O81" s="151">
        <v>6506055</v>
      </c>
      <c r="P81" s="151">
        <v>6656647.9999999981</v>
      </c>
      <c r="Q81" s="151">
        <v>6831491.9999999981</v>
      </c>
    </row>
    <row r="82" spans="1:17" ht="12.95" customHeight="1" x14ac:dyDescent="0.25">
      <c r="A82" s="150" t="s">
        <v>65</v>
      </c>
      <c r="B82" s="149"/>
      <c r="C82" s="149"/>
      <c r="D82" s="149"/>
      <c r="E82" s="149"/>
      <c r="F82" s="149"/>
      <c r="G82" s="149"/>
      <c r="H82" s="149"/>
      <c r="I82" s="149"/>
      <c r="J82" s="149"/>
      <c r="K82" s="149"/>
      <c r="L82" s="149"/>
      <c r="M82" s="149"/>
      <c r="N82" s="149"/>
      <c r="O82" s="149"/>
      <c r="P82" s="149"/>
      <c r="Q82" s="149"/>
    </row>
    <row r="83" spans="1:17" ht="12" customHeight="1" x14ac:dyDescent="0.25">
      <c r="A83" s="23" t="s">
        <v>157</v>
      </c>
      <c r="B83" s="67">
        <f>B81</f>
        <v>4763538</v>
      </c>
      <c r="C83" s="67">
        <f t="shared" ref="C83:Q83" si="4">C81</f>
        <v>4570242</v>
      </c>
      <c r="D83" s="67">
        <f t="shared" si="4"/>
        <v>4567387</v>
      </c>
      <c r="E83" s="67">
        <f t="shared" si="4"/>
        <v>4564948</v>
      </c>
      <c r="F83" s="67">
        <f t="shared" si="4"/>
        <v>4539514</v>
      </c>
      <c r="G83" s="67">
        <f t="shared" si="4"/>
        <v>4505859</v>
      </c>
      <c r="H83" s="67">
        <f t="shared" si="4"/>
        <v>4376880</v>
      </c>
      <c r="I83" s="67">
        <f t="shared" si="4"/>
        <v>4704508.9999999991</v>
      </c>
      <c r="J83" s="67">
        <f t="shared" si="4"/>
        <v>4714578</v>
      </c>
      <c r="K83" s="67">
        <f t="shared" si="4"/>
        <v>4989163.9999999991</v>
      </c>
      <c r="L83" s="67">
        <f t="shared" si="4"/>
        <v>5648168</v>
      </c>
      <c r="M83" s="67">
        <f t="shared" si="4"/>
        <v>5713025.9999999963</v>
      </c>
      <c r="N83" s="67">
        <f t="shared" si="4"/>
        <v>6118755.9999999991</v>
      </c>
      <c r="O83" s="67">
        <f t="shared" si="4"/>
        <v>6506055</v>
      </c>
      <c r="P83" s="67">
        <f t="shared" si="4"/>
        <v>6656647.9999999981</v>
      </c>
      <c r="Q83" s="67">
        <f t="shared" si="4"/>
        <v>6831491.9999999981</v>
      </c>
    </row>
    <row r="84" spans="1:17" ht="12" hidden="1" customHeight="1" x14ac:dyDescent="0.25">
      <c r="A84" s="23" t="s">
        <v>60</v>
      </c>
      <c r="B84" s="67"/>
      <c r="C84" s="67"/>
      <c r="D84" s="67"/>
      <c r="E84" s="67"/>
      <c r="F84" s="67"/>
      <c r="G84" s="67"/>
      <c r="H84" s="67"/>
      <c r="I84" s="67"/>
      <c r="J84" s="67"/>
      <c r="K84" s="67"/>
      <c r="L84" s="67"/>
      <c r="M84" s="67"/>
      <c r="N84" s="67"/>
      <c r="O84" s="67"/>
      <c r="P84" s="67"/>
      <c r="Q84" s="67"/>
    </row>
    <row r="85" spans="1:17" ht="12.95" customHeight="1" x14ac:dyDescent="0.25">
      <c r="A85" s="146" t="s">
        <v>112</v>
      </c>
      <c r="B85" s="145"/>
      <c r="C85" s="145"/>
      <c r="D85" s="145"/>
      <c r="E85" s="145"/>
      <c r="F85" s="145"/>
      <c r="G85" s="145"/>
      <c r="H85" s="145"/>
      <c r="I85" s="145"/>
      <c r="J85" s="145"/>
      <c r="K85" s="145"/>
      <c r="L85" s="145"/>
      <c r="M85" s="145"/>
      <c r="N85" s="145"/>
      <c r="O85" s="145"/>
      <c r="P85" s="145"/>
      <c r="Q85" s="145"/>
    </row>
    <row r="86" spans="1:17" ht="12" customHeight="1" x14ac:dyDescent="0.25">
      <c r="A86" s="23" t="s">
        <v>60</v>
      </c>
      <c r="B86" s="67">
        <v>67825</v>
      </c>
      <c r="C86" s="67">
        <v>66825</v>
      </c>
      <c r="D86" s="67">
        <v>70739</v>
      </c>
      <c r="E86" s="67">
        <v>71508</v>
      </c>
      <c r="F86" s="67">
        <v>73145</v>
      </c>
      <c r="G86" s="67">
        <v>77000.999999999985</v>
      </c>
      <c r="H86" s="67">
        <v>76696.999999999985</v>
      </c>
      <c r="I86" s="67">
        <v>85752.999999999985</v>
      </c>
      <c r="J86" s="67">
        <v>89323</v>
      </c>
      <c r="K86" s="67">
        <v>99917</v>
      </c>
      <c r="L86" s="67">
        <v>118174.99999999999</v>
      </c>
      <c r="M86" s="67">
        <v>122160.99999999997</v>
      </c>
      <c r="N86" s="67">
        <v>135905</v>
      </c>
      <c r="O86" s="67">
        <v>160816.99999999997</v>
      </c>
      <c r="P86" s="67">
        <v>173393.99999999994</v>
      </c>
      <c r="Q86" s="67">
        <v>196278.99999999997</v>
      </c>
    </row>
    <row r="87" spans="1:17" ht="12" customHeight="1" x14ac:dyDescent="0.25">
      <c r="A87" s="146" t="s">
        <v>63</v>
      </c>
      <c r="B87" s="145"/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5"/>
      <c r="O87" s="145"/>
      <c r="P87" s="145"/>
      <c r="Q87" s="145"/>
    </row>
    <row r="88" spans="1:17" ht="12" customHeight="1" x14ac:dyDescent="0.25">
      <c r="A88" s="23" t="s">
        <v>156</v>
      </c>
      <c r="B88" s="67">
        <v>1422208</v>
      </c>
      <c r="C88" s="67">
        <v>1448482</v>
      </c>
      <c r="D88" s="67">
        <v>1470274</v>
      </c>
      <c r="E88" s="67">
        <v>1592478</v>
      </c>
      <c r="F88" s="67">
        <v>1624833</v>
      </c>
      <c r="G88" s="67">
        <v>1672863</v>
      </c>
      <c r="H88" s="67">
        <v>1714441.9999999998</v>
      </c>
      <c r="I88" s="67">
        <v>1882641</v>
      </c>
      <c r="J88" s="67">
        <v>1889768.9999999998</v>
      </c>
      <c r="K88" s="67">
        <v>2064610.9999999995</v>
      </c>
      <c r="L88" s="67">
        <v>2327454.9999999995</v>
      </c>
      <c r="M88" s="67">
        <v>2455711.9999999977</v>
      </c>
      <c r="N88" s="67">
        <v>2645394.9999999995</v>
      </c>
      <c r="O88" s="67">
        <v>2827375</v>
      </c>
      <c r="P88" s="67">
        <v>2926004.9999999986</v>
      </c>
      <c r="Q88" s="67">
        <v>3011818.9999999995</v>
      </c>
    </row>
    <row r="89" spans="1:17" ht="12" customHeight="1" x14ac:dyDescent="0.25">
      <c r="A89" s="23" t="s">
        <v>155</v>
      </c>
      <c r="B89" s="67">
        <v>25831</v>
      </c>
      <c r="C89" s="67">
        <v>26209</v>
      </c>
      <c r="D89" s="67">
        <v>26496</v>
      </c>
      <c r="E89" s="67">
        <v>29555</v>
      </c>
      <c r="F89" s="67">
        <v>30961</v>
      </c>
      <c r="G89" s="67">
        <v>32833.999999999985</v>
      </c>
      <c r="H89" s="67">
        <v>44330.999999999993</v>
      </c>
      <c r="I89" s="67">
        <v>61075.999999999993</v>
      </c>
      <c r="J89" s="67">
        <v>75983</v>
      </c>
      <c r="K89" s="67">
        <v>95086</v>
      </c>
      <c r="L89" s="67">
        <v>118054.99999999999</v>
      </c>
      <c r="M89" s="67">
        <v>151274.99999999991</v>
      </c>
      <c r="N89" s="67">
        <v>162819.99999999997</v>
      </c>
      <c r="O89" s="67">
        <v>177463.99999999997</v>
      </c>
      <c r="P89" s="67">
        <v>197038.99999999991</v>
      </c>
      <c r="Q89" s="67">
        <v>209634.99999999991</v>
      </c>
    </row>
    <row r="90" spans="1:17" ht="12" hidden="1" customHeight="1" x14ac:dyDescent="0.25">
      <c r="A90" s="148" t="s">
        <v>55</v>
      </c>
      <c r="B90" s="67"/>
      <c r="C90" s="67"/>
      <c r="D90" s="67"/>
      <c r="E90" s="67"/>
      <c r="F90" s="67"/>
      <c r="G90" s="67"/>
      <c r="H90" s="67"/>
      <c r="I90" s="67"/>
      <c r="J90" s="67"/>
      <c r="K90" s="67"/>
      <c r="L90" s="67"/>
      <c r="M90" s="67"/>
      <c r="N90" s="67"/>
      <c r="O90" s="67"/>
      <c r="P90" s="67"/>
      <c r="Q90" s="67"/>
    </row>
    <row r="91" spans="1:17" ht="12" hidden="1" customHeight="1" x14ac:dyDescent="0.25">
      <c r="A91" s="148" t="s">
        <v>59</v>
      </c>
      <c r="B91" s="67"/>
      <c r="C91" s="67"/>
      <c r="D91" s="67"/>
      <c r="E91" s="67"/>
      <c r="F91" s="67"/>
      <c r="G91" s="67"/>
      <c r="H91" s="67"/>
      <c r="I91" s="67"/>
      <c r="J91" s="67"/>
      <c r="K91" s="67"/>
      <c r="L91" s="67"/>
      <c r="M91" s="67"/>
      <c r="N91" s="67"/>
      <c r="O91" s="67"/>
      <c r="P91" s="67"/>
      <c r="Q91" s="67"/>
    </row>
    <row r="92" spans="1:17" ht="12" customHeight="1" x14ac:dyDescent="0.25">
      <c r="A92" s="23" t="s">
        <v>144</v>
      </c>
      <c r="B92" s="67">
        <v>1556159</v>
      </c>
      <c r="C92" s="67">
        <v>1563885.9999999998</v>
      </c>
      <c r="D92" s="67">
        <v>1540681.0000000005</v>
      </c>
      <c r="E92" s="67">
        <v>1526108</v>
      </c>
      <c r="F92" s="67">
        <v>1524861.0000000002</v>
      </c>
      <c r="G92" s="67">
        <v>1411304.9999999998</v>
      </c>
      <c r="H92" s="67">
        <v>1244904</v>
      </c>
      <c r="I92" s="67">
        <v>1155158.9999999998</v>
      </c>
      <c r="J92" s="67">
        <v>1032965.0000000002</v>
      </c>
      <c r="K92" s="67">
        <v>996716.99999999988</v>
      </c>
      <c r="L92" s="67">
        <v>986886.00000000012</v>
      </c>
      <c r="M92" s="67">
        <v>829119.99999999942</v>
      </c>
      <c r="N92" s="67">
        <v>706234.99999999977</v>
      </c>
      <c r="O92" s="67">
        <v>696430.99999999965</v>
      </c>
      <c r="P92" s="67">
        <v>550889</v>
      </c>
      <c r="Q92" s="67">
        <v>547792</v>
      </c>
    </row>
    <row r="93" spans="1:17" ht="12" customHeight="1" x14ac:dyDescent="0.25">
      <c r="A93" s="23" t="s">
        <v>143</v>
      </c>
      <c r="B93" s="67">
        <v>28264</v>
      </c>
      <c r="C93" s="67">
        <v>28297.999999999996</v>
      </c>
      <c r="D93" s="67">
        <v>27765.000000000007</v>
      </c>
      <c r="E93" s="67">
        <v>28323</v>
      </c>
      <c r="F93" s="67">
        <v>29056.000000000004</v>
      </c>
      <c r="G93" s="67">
        <v>27699.999999999996</v>
      </c>
      <c r="H93" s="67">
        <v>32190.000000000007</v>
      </c>
      <c r="I93" s="67">
        <v>37474.999999999978</v>
      </c>
      <c r="J93" s="67">
        <v>41533.000000000007</v>
      </c>
      <c r="K93" s="67">
        <v>45904</v>
      </c>
      <c r="L93" s="67">
        <v>50057.999999999993</v>
      </c>
      <c r="M93" s="67">
        <v>51074.999999999964</v>
      </c>
      <c r="N93" s="67">
        <v>43467.999999999993</v>
      </c>
      <c r="O93" s="67">
        <v>43711.999999999978</v>
      </c>
      <c r="P93" s="67">
        <v>37096.999999999985</v>
      </c>
      <c r="Q93" s="67">
        <v>38127.999999999993</v>
      </c>
    </row>
    <row r="94" spans="1:17" ht="12" hidden="1" customHeight="1" x14ac:dyDescent="0.25">
      <c r="A94" s="148" t="s">
        <v>57</v>
      </c>
      <c r="B94" s="67"/>
      <c r="C94" s="67"/>
      <c r="D94" s="67"/>
      <c r="E94" s="67"/>
      <c r="F94" s="67"/>
      <c r="G94" s="67"/>
      <c r="H94" s="67"/>
      <c r="I94" s="67"/>
      <c r="J94" s="67"/>
      <c r="K94" s="67"/>
      <c r="L94" s="67"/>
      <c r="M94" s="67"/>
      <c r="N94" s="67"/>
      <c r="O94" s="67"/>
      <c r="P94" s="67"/>
      <c r="Q94" s="67"/>
    </row>
    <row r="95" spans="1:17" ht="12" hidden="1" customHeight="1" x14ac:dyDescent="0.25">
      <c r="A95" s="148" t="s">
        <v>59</v>
      </c>
      <c r="B95" s="67"/>
      <c r="C95" s="67"/>
      <c r="D95" s="67"/>
      <c r="E95" s="67"/>
      <c r="F95" s="67"/>
      <c r="G95" s="67"/>
      <c r="H95" s="67"/>
      <c r="I95" s="67"/>
      <c r="J95" s="67"/>
      <c r="K95" s="67"/>
      <c r="L95" s="67"/>
      <c r="M95" s="67"/>
      <c r="N95" s="67"/>
      <c r="O95" s="67"/>
      <c r="P95" s="67"/>
      <c r="Q95" s="67"/>
    </row>
    <row r="96" spans="1:17" ht="12" customHeight="1" x14ac:dyDescent="0.25">
      <c r="A96" s="23" t="s">
        <v>142</v>
      </c>
      <c r="B96" s="67">
        <v>1700196</v>
      </c>
      <c r="C96" s="67">
        <v>1476648</v>
      </c>
      <c r="D96" s="67">
        <v>1475579</v>
      </c>
      <c r="E96" s="67">
        <v>1363184.9999999998</v>
      </c>
      <c r="F96" s="67">
        <v>1304938</v>
      </c>
      <c r="G96" s="67">
        <v>1334955</v>
      </c>
      <c r="H96" s="67">
        <v>1307212</v>
      </c>
      <c r="I96" s="67">
        <v>1518882.9999999991</v>
      </c>
      <c r="J96" s="67">
        <v>1609610</v>
      </c>
      <c r="K96" s="67">
        <v>1708174.9999999998</v>
      </c>
      <c r="L96" s="67">
        <v>2061166</v>
      </c>
      <c r="M96" s="67">
        <v>2096684.9999999995</v>
      </c>
      <c r="N96" s="67">
        <v>2412361</v>
      </c>
      <c r="O96" s="67">
        <v>2598006</v>
      </c>
      <c r="P96" s="67">
        <v>2759772.9999999995</v>
      </c>
      <c r="Q96" s="67">
        <v>2827324.9999999991</v>
      </c>
    </row>
    <row r="97" spans="1:17" ht="12" customHeight="1" x14ac:dyDescent="0.25">
      <c r="A97" s="23" t="s">
        <v>141</v>
      </c>
      <c r="B97" s="67">
        <v>30880</v>
      </c>
      <c r="C97" s="67">
        <v>26719</v>
      </c>
      <c r="D97" s="67">
        <v>26592.000000000007</v>
      </c>
      <c r="E97" s="67">
        <v>25299</v>
      </c>
      <c r="F97" s="67">
        <v>24865</v>
      </c>
      <c r="G97" s="67">
        <v>26201.999999999989</v>
      </c>
      <c r="H97" s="67">
        <v>33800.999999999993</v>
      </c>
      <c r="I97" s="67">
        <v>49274.999999999993</v>
      </c>
      <c r="J97" s="67">
        <v>64718.000000000015</v>
      </c>
      <c r="K97" s="67">
        <v>78670.999999999985</v>
      </c>
      <c r="L97" s="67">
        <v>104547.99999999999</v>
      </c>
      <c r="M97" s="67">
        <v>129158.99999999993</v>
      </c>
      <c r="N97" s="67">
        <v>148476.99999999997</v>
      </c>
      <c r="O97" s="67">
        <v>163066.99999999997</v>
      </c>
      <c r="P97" s="67">
        <v>185844.99999999988</v>
      </c>
      <c r="Q97" s="67">
        <v>196792.99999999991</v>
      </c>
    </row>
    <row r="98" spans="1:17" ht="12" hidden="1" customHeight="1" x14ac:dyDescent="0.25">
      <c r="A98" s="148" t="s">
        <v>60</v>
      </c>
      <c r="B98" s="67"/>
      <c r="C98" s="67"/>
      <c r="D98" s="67"/>
      <c r="E98" s="67"/>
      <c r="F98" s="67"/>
      <c r="G98" s="67"/>
      <c r="H98" s="67"/>
      <c r="I98" s="67"/>
      <c r="J98" s="67"/>
      <c r="K98" s="67"/>
      <c r="L98" s="67"/>
      <c r="M98" s="67"/>
      <c r="N98" s="67"/>
      <c r="O98" s="67"/>
      <c r="P98" s="67"/>
      <c r="Q98" s="67"/>
    </row>
    <row r="99" spans="1:17" ht="12" hidden="1" customHeight="1" x14ac:dyDescent="0.25">
      <c r="A99" s="147" t="s">
        <v>59</v>
      </c>
      <c r="B99" s="81"/>
      <c r="C99" s="81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</row>
    <row r="100" spans="1:17" ht="12" customHeight="1" x14ac:dyDescent="0.25">
      <c r="A100" s="146" t="s">
        <v>62</v>
      </c>
      <c r="B100" s="145"/>
      <c r="C100" s="145"/>
      <c r="D100" s="145"/>
      <c r="E100" s="145"/>
      <c r="F100" s="145"/>
      <c r="G100" s="145"/>
      <c r="H100" s="145"/>
      <c r="I100" s="145"/>
      <c r="J100" s="145"/>
      <c r="K100" s="145"/>
      <c r="L100" s="145"/>
      <c r="M100" s="145"/>
      <c r="N100" s="145"/>
      <c r="O100" s="145"/>
      <c r="P100" s="145"/>
      <c r="Q100" s="145"/>
    </row>
    <row r="101" spans="1:17" ht="12" customHeight="1" x14ac:dyDescent="0.25">
      <c r="A101" s="23" t="s">
        <v>55</v>
      </c>
      <c r="B101" s="67">
        <v>0</v>
      </c>
      <c r="C101" s="67">
        <v>0</v>
      </c>
      <c r="D101" s="67">
        <v>0</v>
      </c>
      <c r="E101" s="67">
        <v>0</v>
      </c>
      <c r="F101" s="67">
        <v>0</v>
      </c>
      <c r="G101" s="67">
        <v>0</v>
      </c>
      <c r="H101" s="67">
        <v>0</v>
      </c>
      <c r="I101" s="67">
        <v>0</v>
      </c>
      <c r="J101" s="67">
        <v>0</v>
      </c>
      <c r="K101" s="67">
        <v>0</v>
      </c>
      <c r="L101" s="67">
        <v>0</v>
      </c>
      <c r="M101" s="67">
        <v>0</v>
      </c>
      <c r="N101" s="67">
        <v>0</v>
      </c>
      <c r="O101" s="67">
        <v>0</v>
      </c>
      <c r="P101" s="67">
        <v>0</v>
      </c>
      <c r="Q101" s="67">
        <v>0</v>
      </c>
    </row>
    <row r="102" spans="1:17" ht="12" customHeight="1" x14ac:dyDescent="0.25">
      <c r="A102" s="23" t="s">
        <v>57</v>
      </c>
      <c r="B102" s="67">
        <v>1327001</v>
      </c>
      <c r="C102" s="67">
        <v>1228164</v>
      </c>
      <c r="D102" s="67">
        <v>1206125</v>
      </c>
      <c r="E102" s="67">
        <v>1174035</v>
      </c>
      <c r="F102" s="67">
        <v>1165672.0000000002</v>
      </c>
      <c r="G102" s="67">
        <v>1140803</v>
      </c>
      <c r="H102" s="67">
        <v>1050858.9999999995</v>
      </c>
      <c r="I102" s="67">
        <v>1085362.9999999998</v>
      </c>
      <c r="J102" s="67">
        <v>1068679.9999999998</v>
      </c>
      <c r="K102" s="67">
        <v>1146035.9999999998</v>
      </c>
      <c r="L102" s="67">
        <v>1223114</v>
      </c>
      <c r="M102" s="67">
        <v>1177082.9999999991</v>
      </c>
      <c r="N102" s="67">
        <v>1229608.9999999995</v>
      </c>
      <c r="O102" s="67">
        <v>1252441</v>
      </c>
      <c r="P102" s="67">
        <v>1099471</v>
      </c>
      <c r="Q102" s="67">
        <v>1125292.9999999993</v>
      </c>
    </row>
    <row r="103" spans="1:17" ht="12" customHeight="1" x14ac:dyDescent="0.25">
      <c r="A103" s="29" t="s">
        <v>140</v>
      </c>
      <c r="B103" s="83">
        <v>3436537</v>
      </c>
      <c r="C103" s="83">
        <v>3342078</v>
      </c>
      <c r="D103" s="83">
        <v>3361262.0000000005</v>
      </c>
      <c r="E103" s="83">
        <v>3390913</v>
      </c>
      <c r="F103" s="83">
        <v>3373842</v>
      </c>
      <c r="G103" s="83">
        <v>3365056.0000000005</v>
      </c>
      <c r="H103" s="83">
        <v>3326020.9999999995</v>
      </c>
      <c r="I103" s="83">
        <v>3619146</v>
      </c>
      <c r="J103" s="83">
        <v>3645898.0000000009</v>
      </c>
      <c r="K103" s="83">
        <v>3843128.0000000005</v>
      </c>
      <c r="L103" s="83">
        <v>4425054</v>
      </c>
      <c r="M103" s="83">
        <v>4535942.9999999981</v>
      </c>
      <c r="N103" s="83">
        <v>4889147.0000000009</v>
      </c>
      <c r="O103" s="83">
        <v>5253614.0000000009</v>
      </c>
      <c r="P103" s="83">
        <v>5557176.9999999981</v>
      </c>
      <c r="Q103" s="83">
        <v>5706199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51">
        <v>140145</v>
      </c>
      <c r="C105" s="151">
        <v>137467</v>
      </c>
      <c r="D105" s="151">
        <v>137045</v>
      </c>
      <c r="E105" s="151">
        <v>136225</v>
      </c>
      <c r="F105" s="151">
        <v>131670.99999999997</v>
      </c>
      <c r="G105" s="151">
        <v>16057.999999999996</v>
      </c>
      <c r="H105" s="151">
        <v>16950.999999999996</v>
      </c>
      <c r="I105" s="151">
        <v>18746.999999999996</v>
      </c>
      <c r="J105" s="151">
        <v>18783</v>
      </c>
      <c r="K105" s="151">
        <v>18845.999999999996</v>
      </c>
      <c r="L105" s="151">
        <v>18882.999999999996</v>
      </c>
      <c r="M105" s="151">
        <v>27335.999999999978</v>
      </c>
      <c r="N105" s="151">
        <v>27511.999999999989</v>
      </c>
      <c r="O105" s="151">
        <v>27676.999999999989</v>
      </c>
      <c r="P105" s="151">
        <v>31050.999999999982</v>
      </c>
      <c r="Q105" s="151">
        <v>30188.999999999985</v>
      </c>
    </row>
    <row r="106" spans="1:17" ht="12.95" customHeight="1" x14ac:dyDescent="0.25">
      <c r="A106" s="150" t="s">
        <v>65</v>
      </c>
      <c r="B106" s="149"/>
      <c r="C106" s="149"/>
      <c r="D106" s="149"/>
      <c r="E106" s="149"/>
      <c r="F106" s="149"/>
      <c r="G106" s="149"/>
      <c r="H106" s="149"/>
      <c r="I106" s="149"/>
      <c r="J106" s="149"/>
      <c r="K106" s="149"/>
      <c r="L106" s="149"/>
      <c r="M106" s="149"/>
      <c r="N106" s="149"/>
      <c r="O106" s="149"/>
      <c r="P106" s="149"/>
      <c r="Q106" s="149"/>
    </row>
    <row r="107" spans="1:17" ht="12" customHeight="1" x14ac:dyDescent="0.25">
      <c r="A107" s="23" t="s">
        <v>153</v>
      </c>
      <c r="B107" s="67">
        <f>B105</f>
        <v>140145</v>
      </c>
      <c r="C107" s="67">
        <f t="shared" ref="C107:Q107" si="5">C105</f>
        <v>137467</v>
      </c>
      <c r="D107" s="67">
        <f t="shared" si="5"/>
        <v>137045</v>
      </c>
      <c r="E107" s="67">
        <f t="shared" si="5"/>
        <v>136225</v>
      </c>
      <c r="F107" s="67">
        <f t="shared" si="5"/>
        <v>131670.99999999997</v>
      </c>
      <c r="G107" s="67">
        <f t="shared" si="5"/>
        <v>16057.999999999996</v>
      </c>
      <c r="H107" s="67">
        <f t="shared" si="5"/>
        <v>16950.999999999996</v>
      </c>
      <c r="I107" s="67">
        <f t="shared" si="5"/>
        <v>18746.999999999996</v>
      </c>
      <c r="J107" s="67">
        <f t="shared" si="5"/>
        <v>18783</v>
      </c>
      <c r="K107" s="67">
        <f t="shared" si="5"/>
        <v>18845.999999999996</v>
      </c>
      <c r="L107" s="67">
        <f t="shared" si="5"/>
        <v>18882.999999999996</v>
      </c>
      <c r="M107" s="67">
        <f t="shared" si="5"/>
        <v>27335.999999999978</v>
      </c>
      <c r="N107" s="67">
        <f t="shared" si="5"/>
        <v>27511.999999999989</v>
      </c>
      <c r="O107" s="67">
        <f t="shared" si="5"/>
        <v>27676.999999999989</v>
      </c>
      <c r="P107" s="67">
        <f t="shared" si="5"/>
        <v>31050.999999999982</v>
      </c>
      <c r="Q107" s="67">
        <f t="shared" si="5"/>
        <v>30188.999999999985</v>
      </c>
    </row>
    <row r="108" spans="1:17" ht="12" hidden="1" customHeight="1" x14ac:dyDescent="0.25">
      <c r="A108" s="23" t="s">
        <v>60</v>
      </c>
      <c r="B108" s="67"/>
      <c r="C108" s="67"/>
      <c r="D108" s="67"/>
      <c r="E108" s="67"/>
      <c r="F108" s="67"/>
      <c r="G108" s="67"/>
      <c r="H108" s="67"/>
      <c r="I108" s="67"/>
      <c r="J108" s="67"/>
      <c r="K108" s="67"/>
      <c r="L108" s="67"/>
      <c r="M108" s="67"/>
      <c r="N108" s="67"/>
      <c r="O108" s="67"/>
      <c r="P108" s="67"/>
      <c r="Q108" s="67"/>
    </row>
    <row r="109" spans="1:17" ht="12.95" customHeight="1" x14ac:dyDescent="0.25">
      <c r="A109" s="146" t="s">
        <v>112</v>
      </c>
      <c r="B109" s="145"/>
      <c r="C109" s="145"/>
      <c r="D109" s="145"/>
      <c r="E109" s="145"/>
      <c r="F109" s="145"/>
      <c r="G109" s="145"/>
      <c r="H109" s="145"/>
      <c r="I109" s="145"/>
      <c r="J109" s="145"/>
      <c r="K109" s="145"/>
      <c r="L109" s="145"/>
      <c r="M109" s="145"/>
      <c r="N109" s="145"/>
      <c r="O109" s="145"/>
      <c r="P109" s="145"/>
      <c r="Q109" s="145"/>
    </row>
    <row r="110" spans="1:17" ht="12" customHeight="1" x14ac:dyDescent="0.25">
      <c r="A110" s="23" t="s">
        <v>60</v>
      </c>
      <c r="B110" s="67">
        <v>1995</v>
      </c>
      <c r="C110" s="67">
        <v>2010</v>
      </c>
      <c r="D110" s="67">
        <v>2123</v>
      </c>
      <c r="E110" s="67">
        <v>2134</v>
      </c>
      <c r="F110" s="67">
        <v>2122</v>
      </c>
      <c r="G110" s="67">
        <v>273.99999999999994</v>
      </c>
      <c r="H110" s="67">
        <v>296.99999999999994</v>
      </c>
      <c r="I110" s="67">
        <v>341.99999999999994</v>
      </c>
      <c r="J110" s="67">
        <v>356</v>
      </c>
      <c r="K110" s="67">
        <v>376.99999999999994</v>
      </c>
      <c r="L110" s="67">
        <v>394.99999999999994</v>
      </c>
      <c r="M110" s="67">
        <v>584.99999999999966</v>
      </c>
      <c r="N110" s="67">
        <v>610.99999999999977</v>
      </c>
      <c r="O110" s="67">
        <v>683.99999999999989</v>
      </c>
      <c r="P110" s="67">
        <v>808.99999999999966</v>
      </c>
      <c r="Q110" s="67">
        <v>866.99999999999966</v>
      </c>
    </row>
    <row r="111" spans="1:17" ht="12" customHeight="1" x14ac:dyDescent="0.25">
      <c r="A111" s="146" t="s">
        <v>63</v>
      </c>
      <c r="B111" s="145"/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5"/>
      <c r="O111" s="145"/>
      <c r="P111" s="145"/>
      <c r="Q111" s="145"/>
    </row>
    <row r="112" spans="1:17" ht="12" customHeight="1" x14ac:dyDescent="0.25">
      <c r="A112" s="23" t="s">
        <v>152</v>
      </c>
      <c r="B112" s="67">
        <v>0</v>
      </c>
      <c r="C112" s="67">
        <v>0</v>
      </c>
      <c r="D112" s="67">
        <v>0</v>
      </c>
      <c r="E112" s="67">
        <v>0</v>
      </c>
      <c r="F112" s="67">
        <v>0</v>
      </c>
      <c r="G112" s="67">
        <v>0</v>
      </c>
      <c r="H112" s="67">
        <v>0</v>
      </c>
      <c r="I112" s="67">
        <v>0</v>
      </c>
      <c r="J112" s="67">
        <v>0</v>
      </c>
      <c r="K112" s="67">
        <v>0</v>
      </c>
      <c r="L112" s="67">
        <v>0</v>
      </c>
      <c r="M112" s="67">
        <v>0</v>
      </c>
      <c r="N112" s="67">
        <v>0</v>
      </c>
      <c r="O112" s="67">
        <v>0</v>
      </c>
      <c r="P112" s="67">
        <v>0</v>
      </c>
      <c r="Q112" s="67">
        <v>0</v>
      </c>
    </row>
    <row r="113" spans="1:17" ht="12" customHeight="1" x14ac:dyDescent="0.25">
      <c r="A113" s="23" t="s">
        <v>151</v>
      </c>
      <c r="B113" s="67">
        <v>0</v>
      </c>
      <c r="C113" s="67">
        <v>0</v>
      </c>
      <c r="D113" s="67">
        <v>0</v>
      </c>
      <c r="E113" s="67">
        <v>0</v>
      </c>
      <c r="F113" s="67">
        <v>0</v>
      </c>
      <c r="G113" s="67">
        <v>0</v>
      </c>
      <c r="H113" s="67">
        <v>0</v>
      </c>
      <c r="I113" s="67">
        <v>0</v>
      </c>
      <c r="J113" s="67">
        <v>0</v>
      </c>
      <c r="K113" s="67">
        <v>0</v>
      </c>
      <c r="L113" s="67">
        <v>0</v>
      </c>
      <c r="M113" s="67">
        <v>0</v>
      </c>
      <c r="N113" s="67">
        <v>0</v>
      </c>
      <c r="O113" s="67">
        <v>0</v>
      </c>
      <c r="P113" s="67">
        <v>0</v>
      </c>
      <c r="Q113" s="67">
        <v>0</v>
      </c>
    </row>
    <row r="114" spans="1:17" ht="12" hidden="1" customHeight="1" x14ac:dyDescent="0.25">
      <c r="A114" s="148" t="s">
        <v>79</v>
      </c>
      <c r="B114" s="67"/>
      <c r="C114" s="67"/>
      <c r="D114" s="67"/>
      <c r="E114" s="67"/>
      <c r="F114" s="67"/>
      <c r="G114" s="67"/>
      <c r="H114" s="67"/>
      <c r="I114" s="67"/>
      <c r="J114" s="67"/>
      <c r="K114" s="67"/>
      <c r="L114" s="67"/>
      <c r="M114" s="67"/>
      <c r="N114" s="67"/>
      <c r="O114" s="67"/>
      <c r="P114" s="67"/>
      <c r="Q114" s="67"/>
    </row>
    <row r="115" spans="1:17" ht="12" hidden="1" customHeight="1" x14ac:dyDescent="0.25">
      <c r="A115" s="148" t="s">
        <v>59</v>
      </c>
      <c r="B115" s="67"/>
      <c r="C115" s="67"/>
      <c r="D115" s="67"/>
      <c r="E115" s="67"/>
      <c r="F115" s="67"/>
      <c r="G115" s="67"/>
      <c r="H115" s="67"/>
      <c r="I115" s="67"/>
      <c r="J115" s="67"/>
      <c r="K115" s="67"/>
      <c r="L115" s="67"/>
      <c r="M115" s="67"/>
      <c r="N115" s="67"/>
      <c r="O115" s="67"/>
      <c r="P115" s="67"/>
      <c r="Q115" s="67"/>
    </row>
    <row r="116" spans="1:17" ht="12" customHeight="1" x14ac:dyDescent="0.25">
      <c r="A116" s="23" t="s">
        <v>142</v>
      </c>
      <c r="B116" s="67">
        <v>137645</v>
      </c>
      <c r="C116" s="67">
        <v>135024</v>
      </c>
      <c r="D116" s="67">
        <v>134619</v>
      </c>
      <c r="E116" s="67">
        <v>133743</v>
      </c>
      <c r="F116" s="67">
        <v>129208.99999999997</v>
      </c>
      <c r="G116" s="67">
        <v>15748.999999999996</v>
      </c>
      <c r="H116" s="67">
        <v>16523.999999999996</v>
      </c>
      <c r="I116" s="67">
        <v>18157.999999999996</v>
      </c>
      <c r="J116" s="67">
        <v>18057</v>
      </c>
      <c r="K116" s="67">
        <v>18015.999999999996</v>
      </c>
      <c r="L116" s="67">
        <v>17970.999999999996</v>
      </c>
      <c r="M116" s="67">
        <v>25749.999999999978</v>
      </c>
      <c r="N116" s="67">
        <v>25916.999999999989</v>
      </c>
      <c r="O116" s="67">
        <v>26041.999999999989</v>
      </c>
      <c r="P116" s="67">
        <v>29091.999999999982</v>
      </c>
      <c r="Q116" s="67">
        <v>28223.999999999985</v>
      </c>
    </row>
    <row r="117" spans="1:17" ht="12" customHeight="1" x14ac:dyDescent="0.25">
      <c r="A117" s="23" t="s">
        <v>141</v>
      </c>
      <c r="B117" s="67">
        <v>2500</v>
      </c>
      <c r="C117" s="67">
        <v>2442.9999999999995</v>
      </c>
      <c r="D117" s="67">
        <v>2425.9999999999995</v>
      </c>
      <c r="E117" s="67">
        <v>2482</v>
      </c>
      <c r="F117" s="67">
        <v>2462.0000000000005</v>
      </c>
      <c r="G117" s="67">
        <v>308.99999999999989</v>
      </c>
      <c r="H117" s="67">
        <v>426.99999999999989</v>
      </c>
      <c r="I117" s="67">
        <v>588.99999999999989</v>
      </c>
      <c r="J117" s="67">
        <v>726.00000000000045</v>
      </c>
      <c r="K117" s="67">
        <v>830.00000000000023</v>
      </c>
      <c r="L117" s="67">
        <v>911.99999999999977</v>
      </c>
      <c r="M117" s="67">
        <v>1585.9999999999991</v>
      </c>
      <c r="N117" s="67">
        <v>1594.9999999999995</v>
      </c>
      <c r="O117" s="67">
        <v>1634.9999999999998</v>
      </c>
      <c r="P117" s="67">
        <v>1958.9999999999993</v>
      </c>
      <c r="Q117" s="67">
        <v>1964.9999999999995</v>
      </c>
    </row>
    <row r="118" spans="1:17" ht="12" hidden="1" customHeight="1" x14ac:dyDescent="0.25">
      <c r="A118" s="148" t="s">
        <v>60</v>
      </c>
      <c r="B118" s="67"/>
      <c r="C118" s="67"/>
      <c r="D118" s="67"/>
      <c r="E118" s="67"/>
      <c r="F118" s="67"/>
      <c r="G118" s="67"/>
      <c r="H118" s="67"/>
      <c r="I118" s="67"/>
      <c r="J118" s="67"/>
      <c r="K118" s="67"/>
      <c r="L118" s="67"/>
      <c r="M118" s="67"/>
      <c r="N118" s="67"/>
      <c r="O118" s="67"/>
      <c r="P118" s="67"/>
      <c r="Q118" s="67"/>
    </row>
    <row r="119" spans="1:17" ht="12" hidden="1" customHeight="1" x14ac:dyDescent="0.25">
      <c r="A119" s="147" t="s">
        <v>59</v>
      </c>
      <c r="B119" s="81"/>
      <c r="C119" s="81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</row>
    <row r="120" spans="1:17" ht="12" customHeight="1" x14ac:dyDescent="0.25">
      <c r="A120" s="146" t="s">
        <v>62</v>
      </c>
      <c r="B120" s="145"/>
      <c r="C120" s="145"/>
      <c r="D120" s="145"/>
      <c r="E120" s="145"/>
      <c r="F120" s="145"/>
      <c r="G120" s="145"/>
      <c r="H120" s="145"/>
      <c r="I120" s="145"/>
      <c r="J120" s="145"/>
      <c r="K120" s="145"/>
      <c r="L120" s="145"/>
      <c r="M120" s="145"/>
      <c r="N120" s="145"/>
      <c r="O120" s="145"/>
      <c r="P120" s="145"/>
      <c r="Q120" s="145"/>
    </row>
    <row r="121" spans="1:17" ht="12" customHeight="1" x14ac:dyDescent="0.25">
      <c r="A121" s="23" t="s">
        <v>57</v>
      </c>
      <c r="B121" s="67">
        <v>39041</v>
      </c>
      <c r="C121" s="67">
        <v>36942</v>
      </c>
      <c r="D121" s="67">
        <v>36190</v>
      </c>
      <c r="E121" s="67">
        <v>35034.999999999993</v>
      </c>
      <c r="F121" s="67">
        <v>33811</v>
      </c>
      <c r="G121" s="67">
        <v>4066</v>
      </c>
      <c r="H121" s="67">
        <v>4069.9999999999995</v>
      </c>
      <c r="I121" s="67">
        <v>4324.9999999999991</v>
      </c>
      <c r="J121" s="67">
        <v>4258</v>
      </c>
      <c r="K121" s="67">
        <v>4329</v>
      </c>
      <c r="L121" s="67">
        <v>4088.9999999999995</v>
      </c>
      <c r="M121" s="67">
        <v>5631.9999999999964</v>
      </c>
      <c r="N121" s="67">
        <v>5528.9999999999991</v>
      </c>
      <c r="O121" s="67">
        <v>5327.9999999999982</v>
      </c>
      <c r="P121" s="67">
        <v>5128.9999999999964</v>
      </c>
      <c r="Q121" s="67">
        <v>4972.9999999999982</v>
      </c>
    </row>
    <row r="122" spans="1:17" ht="12" customHeight="1" x14ac:dyDescent="0.25">
      <c r="A122" s="29" t="s">
        <v>140</v>
      </c>
      <c r="B122" s="83">
        <v>101104</v>
      </c>
      <c r="C122" s="83">
        <v>100525</v>
      </c>
      <c r="D122" s="83">
        <v>100855.00000000001</v>
      </c>
      <c r="E122" s="83">
        <v>101190.00000000003</v>
      </c>
      <c r="F122" s="83">
        <v>97860.000000000029</v>
      </c>
      <c r="G122" s="83">
        <v>11991.999999999998</v>
      </c>
      <c r="H122" s="83">
        <v>12881</v>
      </c>
      <c r="I122" s="83">
        <v>14422</v>
      </c>
      <c r="J122" s="83">
        <v>14525.000000000004</v>
      </c>
      <c r="K122" s="83">
        <v>14517</v>
      </c>
      <c r="L122" s="83">
        <v>14794</v>
      </c>
      <c r="M122" s="83">
        <v>21703.999999999982</v>
      </c>
      <c r="N122" s="83">
        <v>21982.999999999989</v>
      </c>
      <c r="O122" s="83">
        <v>22348.999999999993</v>
      </c>
      <c r="P122" s="83">
        <v>25921.999999999989</v>
      </c>
      <c r="Q122" s="83">
        <v>25215.999999999985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51">
        <v>1752966</v>
      </c>
      <c r="C124" s="151">
        <v>2008536</v>
      </c>
      <c r="D124" s="151">
        <v>2215352</v>
      </c>
      <c r="E124" s="151">
        <v>2104995</v>
      </c>
      <c r="F124" s="151">
        <v>2056038.0000000002</v>
      </c>
      <c r="G124" s="151">
        <v>2161142</v>
      </c>
      <c r="H124" s="151">
        <v>2157887.9999999995</v>
      </c>
      <c r="I124" s="151">
        <v>2374924.9999999995</v>
      </c>
      <c r="J124" s="151">
        <v>2212652</v>
      </c>
      <c r="K124" s="151">
        <v>1776455.9999999998</v>
      </c>
      <c r="L124" s="151">
        <v>2107189</v>
      </c>
      <c r="M124" s="151">
        <v>2213016.9999999986</v>
      </c>
      <c r="N124" s="151">
        <v>1614516.0000000002</v>
      </c>
      <c r="O124" s="151">
        <v>1549800</v>
      </c>
      <c r="P124" s="151">
        <v>1931252.9999999988</v>
      </c>
      <c r="Q124" s="151">
        <v>2029912.9999999986</v>
      </c>
    </row>
    <row r="125" spans="1:17" ht="12.95" customHeight="1" x14ac:dyDescent="0.25">
      <c r="A125" s="150" t="s">
        <v>65</v>
      </c>
      <c r="B125" s="149"/>
      <c r="C125" s="149"/>
      <c r="D125" s="149"/>
      <c r="E125" s="149"/>
      <c r="F125" s="149"/>
      <c r="G125" s="149"/>
      <c r="H125" s="149"/>
      <c r="I125" s="149"/>
      <c r="J125" s="149"/>
      <c r="K125" s="149"/>
      <c r="L125" s="149"/>
      <c r="M125" s="149"/>
      <c r="N125" s="149"/>
      <c r="O125" s="149"/>
      <c r="P125" s="149"/>
      <c r="Q125" s="149"/>
    </row>
    <row r="126" spans="1:17" ht="12" customHeight="1" x14ac:dyDescent="0.25">
      <c r="A126" s="23" t="s">
        <v>149</v>
      </c>
      <c r="B126" s="67">
        <f>B124</f>
        <v>1752966</v>
      </c>
      <c r="C126" s="67">
        <f t="shared" ref="C126:Q126" si="6">C124</f>
        <v>2008536</v>
      </c>
      <c r="D126" s="67">
        <f t="shared" si="6"/>
        <v>2215352</v>
      </c>
      <c r="E126" s="67">
        <f t="shared" si="6"/>
        <v>2104995</v>
      </c>
      <c r="F126" s="67">
        <f t="shared" si="6"/>
        <v>2056038.0000000002</v>
      </c>
      <c r="G126" s="67">
        <f t="shared" si="6"/>
        <v>2161142</v>
      </c>
      <c r="H126" s="67">
        <f t="shared" si="6"/>
        <v>2157887.9999999995</v>
      </c>
      <c r="I126" s="67">
        <f t="shared" si="6"/>
        <v>2374924.9999999995</v>
      </c>
      <c r="J126" s="67">
        <f t="shared" si="6"/>
        <v>2212652</v>
      </c>
      <c r="K126" s="67">
        <f t="shared" si="6"/>
        <v>1776455.9999999998</v>
      </c>
      <c r="L126" s="67">
        <f t="shared" si="6"/>
        <v>2107189</v>
      </c>
      <c r="M126" s="67">
        <f t="shared" si="6"/>
        <v>2213016.9999999986</v>
      </c>
      <c r="N126" s="67">
        <f t="shared" si="6"/>
        <v>1614516.0000000002</v>
      </c>
      <c r="O126" s="67">
        <f t="shared" si="6"/>
        <v>1549800</v>
      </c>
      <c r="P126" s="67">
        <f t="shared" si="6"/>
        <v>1931252.9999999988</v>
      </c>
      <c r="Q126" s="67">
        <f t="shared" si="6"/>
        <v>2029912.9999999986</v>
      </c>
    </row>
    <row r="127" spans="1:17" ht="12" hidden="1" customHeight="1" x14ac:dyDescent="0.25">
      <c r="A127" s="23" t="s">
        <v>60</v>
      </c>
      <c r="B127" s="67"/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67"/>
      <c r="N127" s="67"/>
      <c r="O127" s="67"/>
      <c r="P127" s="67"/>
      <c r="Q127" s="67"/>
    </row>
    <row r="128" spans="1:17" ht="12.95" customHeight="1" x14ac:dyDescent="0.25">
      <c r="A128" s="146" t="s">
        <v>112</v>
      </c>
      <c r="B128" s="145"/>
      <c r="C128" s="145"/>
      <c r="D128" s="145"/>
      <c r="E128" s="145"/>
      <c r="F128" s="145"/>
      <c r="G128" s="145"/>
      <c r="H128" s="145"/>
      <c r="I128" s="145"/>
      <c r="J128" s="145"/>
      <c r="K128" s="145"/>
      <c r="L128" s="145"/>
      <c r="M128" s="145"/>
      <c r="N128" s="145"/>
      <c r="O128" s="145"/>
      <c r="P128" s="145"/>
      <c r="Q128" s="145"/>
    </row>
    <row r="129" spans="1:17" ht="12" customHeight="1" x14ac:dyDescent="0.25">
      <c r="A129" s="23" t="s">
        <v>60</v>
      </c>
      <c r="B129" s="67">
        <v>24959</v>
      </c>
      <c r="C129" s="67">
        <v>29368</v>
      </c>
      <c r="D129" s="67">
        <v>34311</v>
      </c>
      <c r="E129" s="67">
        <v>32974</v>
      </c>
      <c r="F129" s="67">
        <v>33129</v>
      </c>
      <c r="G129" s="67">
        <v>36931.999999999993</v>
      </c>
      <c r="H129" s="67">
        <v>37812.999999999993</v>
      </c>
      <c r="I129" s="67">
        <v>43289.999999999993</v>
      </c>
      <c r="J129" s="67">
        <v>41921</v>
      </c>
      <c r="K129" s="67">
        <v>35576.999999999993</v>
      </c>
      <c r="L129" s="67">
        <v>44087.999999999993</v>
      </c>
      <c r="M129" s="67">
        <v>47320.999999999971</v>
      </c>
      <c r="N129" s="67">
        <v>35859.999999999993</v>
      </c>
      <c r="O129" s="67">
        <v>38307.999999999993</v>
      </c>
      <c r="P129" s="67">
        <v>50305.999999999971</v>
      </c>
      <c r="Q129" s="67">
        <v>58321.999999999971</v>
      </c>
    </row>
    <row r="130" spans="1:17" ht="12" customHeight="1" x14ac:dyDescent="0.25">
      <c r="A130" s="146" t="s">
        <v>63</v>
      </c>
      <c r="B130" s="145"/>
      <c r="C130" s="145"/>
      <c r="D130" s="145"/>
      <c r="E130" s="145"/>
      <c r="F130" s="145"/>
      <c r="G130" s="145"/>
      <c r="H130" s="145"/>
      <c r="I130" s="145"/>
      <c r="J130" s="145"/>
      <c r="K130" s="145"/>
      <c r="L130" s="145"/>
      <c r="M130" s="145"/>
      <c r="N130" s="145"/>
      <c r="O130" s="145"/>
      <c r="P130" s="145"/>
      <c r="Q130" s="145"/>
    </row>
    <row r="131" spans="1:17" ht="12" customHeight="1" x14ac:dyDescent="0.25">
      <c r="A131" s="23" t="s">
        <v>148</v>
      </c>
      <c r="B131" s="67">
        <v>1486642</v>
      </c>
      <c r="C131" s="67">
        <v>1716443</v>
      </c>
      <c r="D131" s="67">
        <v>1900961</v>
      </c>
      <c r="E131" s="67">
        <v>1828033</v>
      </c>
      <c r="F131" s="67">
        <v>1799168.0000000002</v>
      </c>
      <c r="G131" s="67">
        <v>1935972</v>
      </c>
      <c r="H131" s="67">
        <v>1928854.9999999998</v>
      </c>
      <c r="I131" s="67">
        <v>2118649.9999999995</v>
      </c>
      <c r="J131" s="67">
        <v>1960166</v>
      </c>
      <c r="K131" s="67">
        <v>1576463.9999999998</v>
      </c>
      <c r="L131" s="67">
        <v>1864457.9999999998</v>
      </c>
      <c r="M131" s="67">
        <v>1977157.9999999988</v>
      </c>
      <c r="N131" s="67">
        <v>1477008.0000000002</v>
      </c>
      <c r="O131" s="67">
        <v>1422602</v>
      </c>
      <c r="P131" s="67">
        <v>1777330.9999999988</v>
      </c>
      <c r="Q131" s="67">
        <v>1873371.9999999986</v>
      </c>
    </row>
    <row r="132" spans="1:17" ht="12" customHeight="1" x14ac:dyDescent="0.25">
      <c r="A132" s="23" t="s">
        <v>147</v>
      </c>
      <c r="B132" s="67">
        <v>27002</v>
      </c>
      <c r="C132" s="67">
        <v>31058</v>
      </c>
      <c r="D132" s="67">
        <v>34258</v>
      </c>
      <c r="E132" s="67">
        <v>33926</v>
      </c>
      <c r="F132" s="67">
        <v>34283.000000000073</v>
      </c>
      <c r="G132" s="67">
        <v>37997.999999999993</v>
      </c>
      <c r="H132" s="67">
        <v>49874.999999999993</v>
      </c>
      <c r="I132" s="67">
        <v>68732.999999999985</v>
      </c>
      <c r="J132" s="67">
        <v>78812.99999999984</v>
      </c>
      <c r="K132" s="67">
        <v>72604.999999999985</v>
      </c>
      <c r="L132" s="67">
        <v>94569.999999999985</v>
      </c>
      <c r="M132" s="67">
        <v>121795.99999999993</v>
      </c>
      <c r="N132" s="67">
        <v>90906.999999999985</v>
      </c>
      <c r="O132" s="67">
        <v>89290.999999999985</v>
      </c>
      <c r="P132" s="67">
        <v>119686.99999999994</v>
      </c>
      <c r="Q132" s="67">
        <v>130393.99999999994</v>
      </c>
    </row>
    <row r="133" spans="1:17" ht="12" hidden="1" customHeight="1" x14ac:dyDescent="0.25">
      <c r="A133" s="148" t="s">
        <v>61</v>
      </c>
      <c r="B133" s="67"/>
      <c r="C133" s="67"/>
      <c r="D133" s="67"/>
      <c r="E133" s="67"/>
      <c r="F133" s="67"/>
      <c r="G133" s="67"/>
      <c r="H133" s="67"/>
      <c r="I133" s="67"/>
      <c r="J133" s="67"/>
      <c r="K133" s="67"/>
      <c r="L133" s="67"/>
      <c r="M133" s="67"/>
      <c r="N133" s="67"/>
      <c r="O133" s="67"/>
      <c r="P133" s="67"/>
      <c r="Q133" s="67"/>
    </row>
    <row r="134" spans="1:17" ht="12" hidden="1" customHeight="1" x14ac:dyDescent="0.25">
      <c r="A134" s="148" t="s">
        <v>59</v>
      </c>
      <c r="B134" s="67"/>
      <c r="C134" s="67"/>
      <c r="D134" s="67"/>
      <c r="E134" s="67"/>
      <c r="F134" s="67"/>
      <c r="G134" s="67"/>
      <c r="H134" s="67"/>
      <c r="I134" s="67"/>
      <c r="J134" s="67"/>
      <c r="K134" s="67"/>
      <c r="L134" s="67"/>
      <c r="M134" s="67"/>
      <c r="N134" s="67"/>
      <c r="O134" s="67"/>
      <c r="P134" s="67"/>
      <c r="Q134" s="67"/>
    </row>
    <row r="135" spans="1:17" ht="12" customHeight="1" x14ac:dyDescent="0.25">
      <c r="A135" s="23" t="s">
        <v>142</v>
      </c>
      <c r="B135" s="67">
        <v>235053</v>
      </c>
      <c r="C135" s="67">
        <v>256396</v>
      </c>
      <c r="D135" s="67">
        <v>275174</v>
      </c>
      <c r="E135" s="67">
        <v>238608</v>
      </c>
      <c r="F135" s="67">
        <v>218425</v>
      </c>
      <c r="G135" s="67">
        <v>183568.99999999997</v>
      </c>
      <c r="H135" s="67">
        <v>174641.99999999997</v>
      </c>
      <c r="I135" s="67">
        <v>181648.99999999994</v>
      </c>
      <c r="J135" s="67">
        <v>166960.00000000003</v>
      </c>
      <c r="K135" s="67">
        <v>121777.99999999999</v>
      </c>
      <c r="L135" s="67">
        <v>141009.00000000003</v>
      </c>
      <c r="M135" s="67">
        <v>107443.99999999996</v>
      </c>
      <c r="N135" s="67">
        <v>43898.999999999993</v>
      </c>
      <c r="O135" s="67">
        <v>35667.999999999993</v>
      </c>
      <c r="P135" s="67">
        <v>32074.999999999985</v>
      </c>
      <c r="Q135" s="67">
        <v>24444.999999999989</v>
      </c>
    </row>
    <row r="136" spans="1:17" ht="12" customHeight="1" x14ac:dyDescent="0.25">
      <c r="A136" s="23" t="s">
        <v>141</v>
      </c>
      <c r="B136" s="67">
        <v>4269</v>
      </c>
      <c r="C136" s="67">
        <v>4639</v>
      </c>
      <c r="D136" s="67">
        <v>4959</v>
      </c>
      <c r="E136" s="67">
        <v>4428</v>
      </c>
      <c r="F136" s="67">
        <v>4162.0000000000045</v>
      </c>
      <c r="G136" s="67">
        <v>3602.9999999999991</v>
      </c>
      <c r="H136" s="67">
        <v>4515.9999999999982</v>
      </c>
      <c r="I136" s="67">
        <v>5892.9999999999991</v>
      </c>
      <c r="J136" s="67">
        <v>6712.9999999999882</v>
      </c>
      <c r="K136" s="67">
        <v>5608.9999999999991</v>
      </c>
      <c r="L136" s="67">
        <v>7152.0000000000009</v>
      </c>
      <c r="M136" s="67">
        <v>6618.9999999999955</v>
      </c>
      <c r="N136" s="67">
        <v>2701.9999999999991</v>
      </c>
      <c r="O136" s="67">
        <v>2238.9999999999995</v>
      </c>
      <c r="P136" s="67">
        <v>2159.9999999999991</v>
      </c>
      <c r="Q136" s="67">
        <v>1701.9999999999993</v>
      </c>
    </row>
    <row r="137" spans="1:17" ht="12" hidden="1" customHeight="1" x14ac:dyDescent="0.25">
      <c r="A137" s="148" t="s">
        <v>60</v>
      </c>
      <c r="B137" s="67"/>
      <c r="C137" s="67"/>
      <c r="D137" s="67"/>
      <c r="E137" s="67"/>
      <c r="F137" s="67"/>
      <c r="G137" s="67"/>
      <c r="H137" s="67"/>
      <c r="I137" s="67"/>
      <c r="J137" s="67"/>
      <c r="K137" s="67"/>
      <c r="L137" s="67"/>
      <c r="M137" s="67"/>
      <c r="N137" s="67"/>
      <c r="O137" s="67"/>
      <c r="P137" s="67"/>
      <c r="Q137" s="67"/>
    </row>
    <row r="138" spans="1:17" ht="12" hidden="1" customHeight="1" x14ac:dyDescent="0.25">
      <c r="A138" s="147" t="s">
        <v>59</v>
      </c>
      <c r="B138" s="81"/>
      <c r="C138" s="81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</row>
    <row r="139" spans="1:17" ht="12" customHeight="1" x14ac:dyDescent="0.25">
      <c r="A139" s="146" t="s">
        <v>62</v>
      </c>
      <c r="B139" s="145"/>
      <c r="C139" s="145"/>
      <c r="D139" s="145"/>
      <c r="E139" s="145"/>
      <c r="F139" s="145"/>
      <c r="G139" s="145"/>
      <c r="H139" s="145"/>
      <c r="I139" s="145"/>
      <c r="J139" s="145"/>
      <c r="K139" s="145"/>
      <c r="L139" s="145"/>
      <c r="M139" s="145"/>
      <c r="N139" s="145"/>
      <c r="O139" s="145"/>
      <c r="P139" s="145"/>
      <c r="Q139" s="145"/>
    </row>
    <row r="140" spans="1:17" ht="12" customHeight="1" x14ac:dyDescent="0.25">
      <c r="A140" s="23" t="s">
        <v>57</v>
      </c>
      <c r="B140" s="67">
        <v>488332</v>
      </c>
      <c r="C140" s="67">
        <v>539755</v>
      </c>
      <c r="D140" s="67">
        <v>585015.00000000012</v>
      </c>
      <c r="E140" s="67">
        <v>541373</v>
      </c>
      <c r="F140" s="67">
        <v>527957</v>
      </c>
      <c r="G140" s="67">
        <v>547161.99999999965</v>
      </c>
      <c r="H140" s="67">
        <v>518093.99999999994</v>
      </c>
      <c r="I140" s="67">
        <v>547911.99999999977</v>
      </c>
      <c r="J140" s="67">
        <v>501554</v>
      </c>
      <c r="K140" s="67">
        <v>408061</v>
      </c>
      <c r="L140" s="67">
        <v>456313.00000000006</v>
      </c>
      <c r="M140" s="67">
        <v>455958.99999999983</v>
      </c>
      <c r="N140" s="67">
        <v>324448.99999999988</v>
      </c>
      <c r="O140" s="67">
        <v>298342.99999999988</v>
      </c>
      <c r="P140" s="67">
        <v>318982.99999999983</v>
      </c>
      <c r="Q140" s="67">
        <v>334369.99999999971</v>
      </c>
    </row>
    <row r="141" spans="1:17" ht="12" customHeight="1" x14ac:dyDescent="0.25">
      <c r="A141" s="29" t="s">
        <v>140</v>
      </c>
      <c r="B141" s="83">
        <v>1264634</v>
      </c>
      <c r="C141" s="83">
        <v>1468781</v>
      </c>
      <c r="D141" s="83">
        <v>1630336.9999999998</v>
      </c>
      <c r="E141" s="83">
        <v>1563621.9999999998</v>
      </c>
      <c r="F141" s="83">
        <v>1528081</v>
      </c>
      <c r="G141" s="83">
        <v>1613979.9999999998</v>
      </c>
      <c r="H141" s="83">
        <v>1639793.9999999995</v>
      </c>
      <c r="I141" s="83">
        <v>1827012.9999999993</v>
      </c>
      <c r="J141" s="83">
        <v>1711097.9999999995</v>
      </c>
      <c r="K141" s="83">
        <v>1368394.9999999993</v>
      </c>
      <c r="L141" s="83">
        <v>1650875.9999999995</v>
      </c>
      <c r="M141" s="83">
        <v>1757057.9999999988</v>
      </c>
      <c r="N141" s="83">
        <v>1290066.9999999998</v>
      </c>
      <c r="O141" s="83">
        <v>1251456.9999999995</v>
      </c>
      <c r="P141" s="83">
        <v>1612269.9999999991</v>
      </c>
      <c r="Q141" s="83">
        <v>1695542.9999999991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51">
        <v>244916</v>
      </c>
      <c r="C143" s="151">
        <v>279767</v>
      </c>
      <c r="D143" s="151">
        <v>316900</v>
      </c>
      <c r="E143" s="151">
        <v>376455</v>
      </c>
      <c r="F143" s="151">
        <v>401055</v>
      </c>
      <c r="G143" s="151">
        <v>423489.99999999994</v>
      </c>
      <c r="H143" s="151">
        <v>484861.99999999988</v>
      </c>
      <c r="I143" s="151">
        <v>513749.99999999994</v>
      </c>
      <c r="J143" s="151">
        <v>576226</v>
      </c>
      <c r="K143" s="151">
        <v>611195.99999999988</v>
      </c>
      <c r="L143" s="151">
        <v>701097.00000000012</v>
      </c>
      <c r="M143" s="151">
        <v>775815.99999999965</v>
      </c>
      <c r="N143" s="151">
        <v>952343.99999999977</v>
      </c>
      <c r="O143" s="151">
        <v>1203723.9999999998</v>
      </c>
      <c r="P143" s="151">
        <v>1409738.9999999995</v>
      </c>
      <c r="Q143" s="151">
        <v>1712229.9999999993</v>
      </c>
    </row>
    <row r="144" spans="1:17" ht="12.95" customHeight="1" x14ac:dyDescent="0.25">
      <c r="A144" s="150" t="s">
        <v>65</v>
      </c>
      <c r="B144" s="149"/>
      <c r="C144" s="149"/>
      <c r="D144" s="149"/>
      <c r="E144" s="149"/>
      <c r="F144" s="149"/>
      <c r="G144" s="149"/>
      <c r="H144" s="149"/>
      <c r="I144" s="149"/>
      <c r="J144" s="149"/>
      <c r="K144" s="149"/>
      <c r="L144" s="149"/>
      <c r="M144" s="149"/>
      <c r="N144" s="149"/>
      <c r="O144" s="149"/>
      <c r="P144" s="149"/>
      <c r="Q144" s="149"/>
    </row>
    <row r="145" spans="1:17" ht="12" customHeight="1" x14ac:dyDescent="0.25">
      <c r="A145" s="23" t="s">
        <v>60</v>
      </c>
      <c r="B145" s="67">
        <f>B143</f>
        <v>244916</v>
      </c>
      <c r="C145" s="67">
        <f t="shared" ref="C145:Q145" si="7">C143</f>
        <v>279767</v>
      </c>
      <c r="D145" s="67">
        <f t="shared" si="7"/>
        <v>316900</v>
      </c>
      <c r="E145" s="67">
        <f t="shared" si="7"/>
        <v>376455</v>
      </c>
      <c r="F145" s="67">
        <f t="shared" si="7"/>
        <v>401055</v>
      </c>
      <c r="G145" s="67">
        <f t="shared" si="7"/>
        <v>423489.99999999994</v>
      </c>
      <c r="H145" s="67">
        <f t="shared" si="7"/>
        <v>484861.99999999988</v>
      </c>
      <c r="I145" s="67">
        <f t="shared" si="7"/>
        <v>513749.99999999994</v>
      </c>
      <c r="J145" s="67">
        <f t="shared" si="7"/>
        <v>576226</v>
      </c>
      <c r="K145" s="67">
        <f t="shared" si="7"/>
        <v>611195.99999999988</v>
      </c>
      <c r="L145" s="67">
        <f t="shared" si="7"/>
        <v>701097.00000000012</v>
      </c>
      <c r="M145" s="67">
        <f t="shared" si="7"/>
        <v>775815.99999999965</v>
      </c>
      <c r="N145" s="67">
        <f t="shared" si="7"/>
        <v>952343.99999999977</v>
      </c>
      <c r="O145" s="67">
        <f t="shared" si="7"/>
        <v>1203723.9999999998</v>
      </c>
      <c r="P145" s="67">
        <f t="shared" si="7"/>
        <v>1409738.9999999995</v>
      </c>
      <c r="Q145" s="67">
        <f t="shared" si="7"/>
        <v>1712229.9999999993</v>
      </c>
    </row>
    <row r="146" spans="1:17" ht="12.95" customHeight="1" x14ac:dyDescent="0.25">
      <c r="A146" s="146" t="s">
        <v>112</v>
      </c>
      <c r="B146" s="145"/>
      <c r="C146" s="145"/>
      <c r="D146" s="145"/>
      <c r="E146" s="145"/>
      <c r="F146" s="145"/>
      <c r="G146" s="145"/>
      <c r="H146" s="145"/>
      <c r="I146" s="145"/>
      <c r="J146" s="145"/>
      <c r="K146" s="145"/>
      <c r="L146" s="145"/>
      <c r="M146" s="145"/>
      <c r="N146" s="145"/>
      <c r="O146" s="145"/>
      <c r="P146" s="145"/>
      <c r="Q146" s="145"/>
    </row>
    <row r="147" spans="1:17" ht="12" customHeight="1" x14ac:dyDescent="0.25">
      <c r="A147" s="23" t="s">
        <v>60</v>
      </c>
      <c r="B147" s="67">
        <v>48983.200000000004</v>
      </c>
      <c r="C147" s="67">
        <v>55953.4</v>
      </c>
      <c r="D147" s="67">
        <v>63380</v>
      </c>
      <c r="E147" s="67">
        <v>75291</v>
      </c>
      <c r="F147" s="67">
        <v>80211</v>
      </c>
      <c r="G147" s="67">
        <v>84697.999999999985</v>
      </c>
      <c r="H147" s="67">
        <v>96972.4</v>
      </c>
      <c r="I147" s="67">
        <v>102749.99999999999</v>
      </c>
      <c r="J147" s="67">
        <v>115245.20000000001</v>
      </c>
      <c r="K147" s="67">
        <v>122239.20000000001</v>
      </c>
      <c r="L147" s="67">
        <v>140219.39999999997</v>
      </c>
      <c r="M147" s="67">
        <v>155163.19999999992</v>
      </c>
      <c r="N147" s="67">
        <v>190468.8</v>
      </c>
      <c r="O147" s="67">
        <v>240744.80000000002</v>
      </c>
      <c r="P147" s="67">
        <v>281947.79999999993</v>
      </c>
      <c r="Q147" s="67">
        <v>342445.99999999994</v>
      </c>
    </row>
    <row r="148" spans="1:17" ht="12" customHeight="1" x14ac:dyDescent="0.25">
      <c r="A148" s="146" t="s">
        <v>63</v>
      </c>
      <c r="B148" s="145"/>
      <c r="C148" s="145"/>
      <c r="D148" s="145"/>
      <c r="E148" s="145"/>
      <c r="F148" s="145"/>
      <c r="G148" s="145"/>
      <c r="H148" s="145"/>
      <c r="I148" s="145"/>
      <c r="J148" s="145"/>
      <c r="K148" s="145"/>
      <c r="L148" s="145"/>
      <c r="M148" s="145"/>
      <c r="N148" s="145"/>
      <c r="O148" s="145"/>
      <c r="P148" s="145"/>
      <c r="Q148" s="145"/>
    </row>
    <row r="149" spans="1:17" ht="12" customHeight="1" x14ac:dyDescent="0.25">
      <c r="A149" s="23" t="s">
        <v>144</v>
      </c>
      <c r="B149" s="67">
        <v>114953</v>
      </c>
      <c r="C149" s="67">
        <v>115524</v>
      </c>
      <c r="D149" s="67">
        <v>113809.00000000001</v>
      </c>
      <c r="E149" s="67">
        <v>112733.00000000001</v>
      </c>
      <c r="F149" s="67">
        <v>112641</v>
      </c>
      <c r="G149" s="67">
        <v>104252.99999999999</v>
      </c>
      <c r="H149" s="67">
        <v>91960.999999999985</v>
      </c>
      <c r="I149" s="67">
        <v>85331.999999999985</v>
      </c>
      <c r="J149" s="67">
        <v>76305</v>
      </c>
      <c r="K149" s="67">
        <v>73626.999999999971</v>
      </c>
      <c r="L149" s="67">
        <v>72900.999999999956</v>
      </c>
      <c r="M149" s="67">
        <v>61246.999999999964</v>
      </c>
      <c r="N149" s="67">
        <v>52170</v>
      </c>
      <c r="O149" s="67">
        <v>51446</v>
      </c>
      <c r="P149" s="67">
        <v>40695</v>
      </c>
      <c r="Q149" s="67">
        <v>40465</v>
      </c>
    </row>
    <row r="150" spans="1:17" ht="12" customHeight="1" x14ac:dyDescent="0.25">
      <c r="A150" s="23" t="s">
        <v>143</v>
      </c>
      <c r="B150" s="67">
        <v>2088</v>
      </c>
      <c r="C150" s="67">
        <v>2090</v>
      </c>
      <c r="D150" s="67">
        <v>2051</v>
      </c>
      <c r="E150" s="67">
        <v>2092</v>
      </c>
      <c r="F150" s="67">
        <v>2146</v>
      </c>
      <c r="G150" s="67">
        <v>2045.9999999999995</v>
      </c>
      <c r="H150" s="67">
        <v>2377.9999999999995</v>
      </c>
      <c r="I150" s="67">
        <v>2768</v>
      </c>
      <c r="J150" s="67">
        <v>3068</v>
      </c>
      <c r="K150" s="67">
        <v>3390.9999999999995</v>
      </c>
      <c r="L150" s="67">
        <v>3697.9999999999991</v>
      </c>
      <c r="M150" s="67">
        <v>3772.9999999999968</v>
      </c>
      <c r="N150" s="67">
        <v>3210.9999999999995</v>
      </c>
      <c r="O150" s="67">
        <v>3228.9999999999986</v>
      </c>
      <c r="P150" s="67">
        <v>2739.9999999999977</v>
      </c>
      <c r="Q150" s="67">
        <v>2816.9999999999973</v>
      </c>
    </row>
    <row r="151" spans="1:17" ht="12" hidden="1" customHeight="1" x14ac:dyDescent="0.25">
      <c r="A151" s="148" t="s">
        <v>57</v>
      </c>
      <c r="B151" s="67"/>
      <c r="C151" s="67"/>
      <c r="D151" s="67"/>
      <c r="E151" s="67"/>
      <c r="F151" s="67"/>
      <c r="G151" s="67"/>
      <c r="H151" s="67"/>
      <c r="I151" s="67"/>
      <c r="J151" s="67"/>
      <c r="K151" s="67"/>
      <c r="L151" s="67"/>
      <c r="M151" s="67"/>
      <c r="N151" s="67"/>
      <c r="O151" s="67"/>
      <c r="P151" s="67"/>
      <c r="Q151" s="67"/>
    </row>
    <row r="152" spans="1:17" ht="12" hidden="1" customHeight="1" x14ac:dyDescent="0.25">
      <c r="A152" s="148" t="s">
        <v>59</v>
      </c>
      <c r="B152" s="67"/>
      <c r="C152" s="67"/>
      <c r="D152" s="67"/>
      <c r="E152" s="67"/>
      <c r="F152" s="67"/>
      <c r="G152" s="67"/>
      <c r="H152" s="67"/>
      <c r="I152" s="67"/>
      <c r="J152" s="67"/>
      <c r="K152" s="67"/>
      <c r="L152" s="67"/>
      <c r="M152" s="67"/>
      <c r="N152" s="67"/>
      <c r="O152" s="67"/>
      <c r="P152" s="67"/>
      <c r="Q152" s="67"/>
    </row>
    <row r="153" spans="1:17" ht="12" customHeight="1" x14ac:dyDescent="0.25">
      <c r="A153" s="23" t="s">
        <v>142</v>
      </c>
      <c r="B153" s="67">
        <v>125594</v>
      </c>
      <c r="C153" s="67">
        <v>159271.00000000003</v>
      </c>
      <c r="D153" s="67">
        <v>197481</v>
      </c>
      <c r="E153" s="67">
        <v>256862.99999999997</v>
      </c>
      <c r="F153" s="67">
        <v>280915</v>
      </c>
      <c r="G153" s="67">
        <v>311084.99999999994</v>
      </c>
      <c r="H153" s="67">
        <v>380679.99999999988</v>
      </c>
      <c r="I153" s="67">
        <v>412274.99999999994</v>
      </c>
      <c r="J153" s="67">
        <v>477648</v>
      </c>
      <c r="K153" s="67">
        <v>510658.99999999994</v>
      </c>
      <c r="L153" s="67">
        <v>594351.00000000012</v>
      </c>
      <c r="M153" s="67">
        <v>669550.99999999965</v>
      </c>
      <c r="N153" s="67">
        <v>844956.99999999977</v>
      </c>
      <c r="O153" s="67">
        <v>1081186.9999999998</v>
      </c>
      <c r="P153" s="67">
        <v>1280100.9999999995</v>
      </c>
      <c r="Q153" s="67">
        <v>1560341.9999999993</v>
      </c>
    </row>
    <row r="154" spans="1:17" ht="12" customHeight="1" x14ac:dyDescent="0.25">
      <c r="A154" s="23" t="s">
        <v>141</v>
      </c>
      <c r="B154" s="67">
        <v>2281</v>
      </c>
      <c r="C154" s="67">
        <v>2882</v>
      </c>
      <c r="D154" s="67">
        <v>3559.0000000000005</v>
      </c>
      <c r="E154" s="67">
        <v>4767</v>
      </c>
      <c r="F154" s="67">
        <v>5353</v>
      </c>
      <c r="G154" s="67">
        <v>6106</v>
      </c>
      <c r="H154" s="67">
        <v>9842.9999999999982</v>
      </c>
      <c r="I154" s="67">
        <v>13374.999999999998</v>
      </c>
      <c r="J154" s="67">
        <v>19205</v>
      </c>
      <c r="K154" s="67">
        <v>23518.999999999996</v>
      </c>
      <c r="L154" s="67">
        <v>30146.999999999996</v>
      </c>
      <c r="M154" s="67">
        <v>41244.999999999978</v>
      </c>
      <c r="N154" s="67">
        <v>52005.999999999993</v>
      </c>
      <c r="O154" s="67">
        <v>67861.999999999985</v>
      </c>
      <c r="P154" s="67">
        <v>86202.999999999956</v>
      </c>
      <c r="Q154" s="67">
        <v>108605.99999999996</v>
      </c>
    </row>
    <row r="155" spans="1:17" ht="12" hidden="1" customHeight="1" x14ac:dyDescent="0.25">
      <c r="A155" s="148" t="s">
        <v>60</v>
      </c>
      <c r="B155" s="67"/>
      <c r="C155" s="67"/>
      <c r="D155" s="67"/>
      <c r="E155" s="67"/>
      <c r="F155" s="67"/>
      <c r="G155" s="67"/>
      <c r="H155" s="67"/>
      <c r="I155" s="67"/>
      <c r="J155" s="67"/>
      <c r="K155" s="67"/>
      <c r="L155" s="67"/>
      <c r="M155" s="67"/>
      <c r="N155" s="67"/>
      <c r="O155" s="67"/>
      <c r="P155" s="67"/>
      <c r="Q155" s="67"/>
    </row>
    <row r="156" spans="1:17" ht="12" hidden="1" customHeight="1" x14ac:dyDescent="0.25">
      <c r="A156" s="147" t="s">
        <v>59</v>
      </c>
      <c r="B156" s="81"/>
      <c r="C156" s="81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</row>
    <row r="157" spans="1:17" ht="12" customHeight="1" x14ac:dyDescent="0.25">
      <c r="A157" s="146" t="s">
        <v>62</v>
      </c>
      <c r="B157" s="145"/>
      <c r="C157" s="145"/>
      <c r="D157" s="145"/>
      <c r="E157" s="145"/>
      <c r="F157" s="145"/>
      <c r="G157" s="145"/>
      <c r="H157" s="145"/>
      <c r="I157" s="145"/>
      <c r="J157" s="145"/>
      <c r="K157" s="145"/>
      <c r="L157" s="145"/>
      <c r="M157" s="145"/>
      <c r="N157" s="145"/>
      <c r="O157" s="145"/>
      <c r="P157" s="145"/>
      <c r="Q157" s="145"/>
    </row>
    <row r="158" spans="1:17" ht="12" customHeight="1" x14ac:dyDescent="0.25">
      <c r="A158" s="23" t="s">
        <v>57</v>
      </c>
      <c r="B158" s="67">
        <v>68227</v>
      </c>
      <c r="C158" s="67">
        <v>75182</v>
      </c>
      <c r="D158" s="67">
        <v>83685</v>
      </c>
      <c r="E158" s="67">
        <v>96819</v>
      </c>
      <c r="F158" s="67">
        <v>102984</v>
      </c>
      <c r="G158" s="67">
        <v>107219.99999999999</v>
      </c>
      <c r="H158" s="67">
        <v>116411.99999999999</v>
      </c>
      <c r="I158" s="67">
        <v>118525.99999999999</v>
      </c>
      <c r="J158" s="67">
        <v>130616</v>
      </c>
      <c r="K158" s="67">
        <v>140395</v>
      </c>
      <c r="L158" s="67">
        <v>151823</v>
      </c>
      <c r="M158" s="67">
        <v>159844.99999999991</v>
      </c>
      <c r="N158" s="67">
        <v>191381.00000000003</v>
      </c>
      <c r="O158" s="67">
        <v>231721.99999999997</v>
      </c>
      <c r="P158" s="67">
        <v>232844.99999999988</v>
      </c>
      <c r="Q158" s="67">
        <v>282041</v>
      </c>
    </row>
    <row r="159" spans="1:17" ht="12" customHeight="1" x14ac:dyDescent="0.25">
      <c r="A159" s="29" t="s">
        <v>140</v>
      </c>
      <c r="B159" s="83">
        <v>176689</v>
      </c>
      <c r="C159" s="83">
        <v>204585</v>
      </c>
      <c r="D159" s="83">
        <v>233215</v>
      </c>
      <c r="E159" s="83">
        <v>279636</v>
      </c>
      <c r="F159" s="83">
        <v>298071</v>
      </c>
      <c r="G159" s="83">
        <v>316269.99999999994</v>
      </c>
      <c r="H159" s="83">
        <v>368449.99999999994</v>
      </c>
      <c r="I159" s="83">
        <v>395223.99999999994</v>
      </c>
      <c r="J159" s="83">
        <v>445610.00000000006</v>
      </c>
      <c r="K159" s="83">
        <v>470801</v>
      </c>
      <c r="L159" s="83">
        <v>549273.99999999988</v>
      </c>
      <c r="M159" s="83">
        <v>615970.99999999953</v>
      </c>
      <c r="N159" s="83">
        <v>760962.99999999965</v>
      </c>
      <c r="O159" s="83">
        <v>972001.99999999953</v>
      </c>
      <c r="P159" s="83">
        <v>1176893.9999999993</v>
      </c>
      <c r="Q159" s="83">
        <v>1430188.9999999991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51">
        <v>2665823</v>
      </c>
      <c r="C161" s="151">
        <v>2698496</v>
      </c>
      <c r="D161" s="151">
        <v>2704937.0000000005</v>
      </c>
      <c r="E161" s="151">
        <v>2717567.0000000009</v>
      </c>
      <c r="F161" s="151">
        <v>2737025</v>
      </c>
      <c r="G161" s="151">
        <v>2740907.9999999991</v>
      </c>
      <c r="H161" s="151">
        <v>2819005.9999999995</v>
      </c>
      <c r="I161" s="151">
        <v>2874223.9999999995</v>
      </c>
      <c r="J161" s="151">
        <v>2865193.9999999995</v>
      </c>
      <c r="K161" s="151">
        <v>2855837</v>
      </c>
      <c r="L161" s="151">
        <v>2817078.9999999995</v>
      </c>
      <c r="M161" s="151">
        <v>2774807.9999999981</v>
      </c>
      <c r="N161" s="151">
        <v>2770557.9999999995</v>
      </c>
      <c r="O161" s="151">
        <v>2726386.9999999995</v>
      </c>
      <c r="P161" s="151">
        <v>2705028.9999999991</v>
      </c>
      <c r="Q161" s="151">
        <v>2683994.9999999986</v>
      </c>
    </row>
    <row r="162" spans="1:17" ht="12.95" customHeight="1" x14ac:dyDescent="0.25">
      <c r="A162" s="150" t="s">
        <v>65</v>
      </c>
      <c r="B162" s="149"/>
      <c r="C162" s="149"/>
      <c r="D162" s="149"/>
      <c r="E162" s="149"/>
      <c r="F162" s="149"/>
      <c r="G162" s="149"/>
      <c r="H162" s="149"/>
      <c r="I162" s="149"/>
      <c r="J162" s="149"/>
      <c r="K162" s="149"/>
      <c r="L162" s="149"/>
      <c r="M162" s="149"/>
      <c r="N162" s="149"/>
      <c r="O162" s="149"/>
      <c r="P162" s="149"/>
      <c r="Q162" s="149"/>
    </row>
    <row r="163" spans="1:17" ht="12" customHeight="1" x14ac:dyDescent="0.25">
      <c r="A163" s="23" t="s">
        <v>60</v>
      </c>
      <c r="B163" s="67">
        <f>B161</f>
        <v>2665823</v>
      </c>
      <c r="C163" s="67">
        <f t="shared" ref="C163:Q163" si="8">C161</f>
        <v>2698496</v>
      </c>
      <c r="D163" s="67">
        <f t="shared" si="8"/>
        <v>2704937.0000000005</v>
      </c>
      <c r="E163" s="67">
        <f t="shared" si="8"/>
        <v>2717567.0000000009</v>
      </c>
      <c r="F163" s="67">
        <f t="shared" si="8"/>
        <v>2737025</v>
      </c>
      <c r="G163" s="67">
        <f t="shared" si="8"/>
        <v>2740907.9999999991</v>
      </c>
      <c r="H163" s="67">
        <f t="shared" si="8"/>
        <v>2819005.9999999995</v>
      </c>
      <c r="I163" s="67">
        <f t="shared" si="8"/>
        <v>2874223.9999999995</v>
      </c>
      <c r="J163" s="67">
        <f t="shared" si="8"/>
        <v>2865193.9999999995</v>
      </c>
      <c r="K163" s="67">
        <f t="shared" si="8"/>
        <v>2855837</v>
      </c>
      <c r="L163" s="67">
        <f t="shared" si="8"/>
        <v>2817078.9999999995</v>
      </c>
      <c r="M163" s="67">
        <f t="shared" si="8"/>
        <v>2774807.9999999981</v>
      </c>
      <c r="N163" s="67">
        <f t="shared" si="8"/>
        <v>2770557.9999999995</v>
      </c>
      <c r="O163" s="67">
        <f t="shared" si="8"/>
        <v>2726386.9999999995</v>
      </c>
      <c r="P163" s="67">
        <f t="shared" si="8"/>
        <v>2705028.9999999991</v>
      </c>
      <c r="Q163" s="67">
        <f t="shared" si="8"/>
        <v>2683994.9999999986</v>
      </c>
    </row>
    <row r="164" spans="1:17" ht="12.95" customHeight="1" x14ac:dyDescent="0.25">
      <c r="A164" s="146" t="s">
        <v>112</v>
      </c>
      <c r="B164" s="145"/>
      <c r="C164" s="145"/>
      <c r="D164" s="145"/>
      <c r="E164" s="145"/>
      <c r="F164" s="145"/>
      <c r="G164" s="145"/>
      <c r="H164" s="145"/>
      <c r="I164" s="145"/>
      <c r="J164" s="145"/>
      <c r="K164" s="145"/>
      <c r="L164" s="145"/>
      <c r="M164" s="145"/>
      <c r="N164" s="145"/>
      <c r="O164" s="145"/>
      <c r="P164" s="145"/>
      <c r="Q164" s="145"/>
    </row>
    <row r="165" spans="1:17" ht="12" customHeight="1" x14ac:dyDescent="0.25">
      <c r="A165" s="23" t="s">
        <v>60</v>
      </c>
      <c r="B165" s="67">
        <v>37957</v>
      </c>
      <c r="C165" s="67">
        <v>39457</v>
      </c>
      <c r="D165" s="67">
        <v>41893</v>
      </c>
      <c r="E165" s="67">
        <v>42569</v>
      </c>
      <c r="F165" s="67">
        <v>44101</v>
      </c>
      <c r="G165" s="67">
        <v>46839.999999999993</v>
      </c>
      <c r="H165" s="67">
        <v>49397.999999999993</v>
      </c>
      <c r="I165" s="67">
        <v>52390.999999999993</v>
      </c>
      <c r="J165" s="67">
        <v>54285</v>
      </c>
      <c r="K165" s="67">
        <v>57192.999999999993</v>
      </c>
      <c r="L165" s="67">
        <v>58940.999999999993</v>
      </c>
      <c r="M165" s="67">
        <v>59333.999999999978</v>
      </c>
      <c r="N165" s="67">
        <v>61536.999999999993</v>
      </c>
      <c r="O165" s="67">
        <v>67390.999999999985</v>
      </c>
      <c r="P165" s="67">
        <v>70460.999999999971</v>
      </c>
      <c r="Q165" s="67">
        <v>77114.999999999971</v>
      </c>
    </row>
    <row r="166" spans="1:17" ht="12" customHeight="1" x14ac:dyDescent="0.25">
      <c r="A166" s="146" t="s">
        <v>63</v>
      </c>
      <c r="B166" s="145"/>
      <c r="C166" s="145"/>
      <c r="D166" s="145"/>
      <c r="E166" s="145"/>
      <c r="F166" s="145"/>
      <c r="G166" s="145"/>
      <c r="H166" s="145"/>
      <c r="I166" s="145"/>
      <c r="J166" s="145"/>
      <c r="K166" s="145"/>
      <c r="L166" s="145"/>
      <c r="M166" s="145"/>
      <c r="N166" s="145"/>
      <c r="O166" s="145"/>
      <c r="P166" s="145"/>
      <c r="Q166" s="145"/>
    </row>
    <row r="167" spans="1:17" ht="12" customHeight="1" x14ac:dyDescent="0.25">
      <c r="A167" s="23" t="s">
        <v>144</v>
      </c>
      <c r="B167" s="67">
        <v>1251228</v>
      </c>
      <c r="C167" s="67">
        <v>1257441</v>
      </c>
      <c r="D167" s="67">
        <v>1238783</v>
      </c>
      <c r="E167" s="67">
        <v>1227066</v>
      </c>
      <c r="F167" s="67">
        <v>1226064</v>
      </c>
      <c r="G167" s="67">
        <v>1134758.9999999998</v>
      </c>
      <c r="H167" s="67">
        <v>1000963.9999999999</v>
      </c>
      <c r="I167" s="67">
        <v>928803.99999999988</v>
      </c>
      <c r="J167" s="67">
        <v>830555</v>
      </c>
      <c r="K167" s="67">
        <v>801410</v>
      </c>
      <c r="L167" s="67">
        <v>793504.99999999977</v>
      </c>
      <c r="M167" s="67">
        <v>666652.99999999977</v>
      </c>
      <c r="N167" s="67">
        <v>567848</v>
      </c>
      <c r="O167" s="67">
        <v>559964.99999999988</v>
      </c>
      <c r="P167" s="67">
        <v>442942.99999999977</v>
      </c>
      <c r="Q167" s="67">
        <v>440452.99999999977</v>
      </c>
    </row>
    <row r="168" spans="1:17" ht="12" customHeight="1" x14ac:dyDescent="0.25">
      <c r="A168" s="23" t="s">
        <v>143</v>
      </c>
      <c r="B168" s="67">
        <v>22726</v>
      </c>
      <c r="C168" s="67">
        <v>22753</v>
      </c>
      <c r="D168" s="67">
        <v>22324</v>
      </c>
      <c r="E168" s="67">
        <v>22773.000000000011</v>
      </c>
      <c r="F168" s="67">
        <v>23362.000000000007</v>
      </c>
      <c r="G168" s="67">
        <v>22272</v>
      </c>
      <c r="H168" s="67">
        <v>25882</v>
      </c>
      <c r="I168" s="67">
        <v>30131.999999999985</v>
      </c>
      <c r="J168" s="67">
        <v>33393.999999999993</v>
      </c>
      <c r="K168" s="67">
        <v>36908.999999999993</v>
      </c>
      <c r="L168" s="67">
        <v>40248.999999999993</v>
      </c>
      <c r="M168" s="67">
        <v>41066.999999999978</v>
      </c>
      <c r="N168" s="67">
        <v>34950</v>
      </c>
      <c r="O168" s="67">
        <v>35147</v>
      </c>
      <c r="P168" s="67">
        <v>29827.999999999993</v>
      </c>
      <c r="Q168" s="67">
        <v>30656.999999999989</v>
      </c>
    </row>
    <row r="169" spans="1:17" ht="12" hidden="1" customHeight="1" x14ac:dyDescent="0.25">
      <c r="A169" s="148" t="s">
        <v>57</v>
      </c>
      <c r="B169" s="67"/>
      <c r="C169" s="67"/>
      <c r="D169" s="67"/>
      <c r="E169" s="67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</row>
    <row r="170" spans="1:17" ht="12" hidden="1" customHeight="1" x14ac:dyDescent="0.25">
      <c r="A170" s="148" t="s">
        <v>59</v>
      </c>
      <c r="B170" s="67"/>
      <c r="C170" s="67"/>
      <c r="D170" s="67"/>
      <c r="E170" s="67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</row>
    <row r="171" spans="1:17" ht="12" customHeight="1" x14ac:dyDescent="0.25">
      <c r="A171" s="23" t="s">
        <v>142</v>
      </c>
      <c r="B171" s="67">
        <v>1367040</v>
      </c>
      <c r="C171" s="67">
        <v>1393095.0000000002</v>
      </c>
      <c r="D171" s="67">
        <v>1418271.0000000005</v>
      </c>
      <c r="E171" s="67">
        <v>1440985.0000000007</v>
      </c>
      <c r="F171" s="67">
        <v>1459783.0000000002</v>
      </c>
      <c r="G171" s="67">
        <v>1553387.9999999995</v>
      </c>
      <c r="H171" s="67">
        <v>1746986.9999999995</v>
      </c>
      <c r="I171" s="67">
        <v>1855104.9999999995</v>
      </c>
      <c r="J171" s="67">
        <v>1923889.9999999995</v>
      </c>
      <c r="K171" s="67">
        <v>1928691.9999999998</v>
      </c>
      <c r="L171" s="67">
        <v>1887581.9999999998</v>
      </c>
      <c r="M171" s="67">
        <v>1947140.9999999986</v>
      </c>
      <c r="N171" s="67">
        <v>2042073.9999999995</v>
      </c>
      <c r="O171" s="67">
        <v>2005402.9999999995</v>
      </c>
      <c r="P171" s="67">
        <v>2091419.9999999991</v>
      </c>
      <c r="Q171" s="67">
        <v>2068882.9999999988</v>
      </c>
    </row>
    <row r="172" spans="1:17" ht="12" customHeight="1" x14ac:dyDescent="0.25">
      <c r="A172" s="23" t="s">
        <v>141</v>
      </c>
      <c r="B172" s="67">
        <v>24829</v>
      </c>
      <c r="C172" s="67">
        <v>25207</v>
      </c>
      <c r="D172" s="67">
        <v>25559.000000000004</v>
      </c>
      <c r="E172" s="67">
        <v>26743</v>
      </c>
      <c r="F172" s="67">
        <v>27815.999999999996</v>
      </c>
      <c r="G172" s="67">
        <v>30488.999999999989</v>
      </c>
      <c r="H172" s="67">
        <v>45172.999999999993</v>
      </c>
      <c r="I172" s="67">
        <v>60182.999999999985</v>
      </c>
      <c r="J172" s="67">
        <v>77355</v>
      </c>
      <c r="K172" s="67">
        <v>88825.999999999985</v>
      </c>
      <c r="L172" s="67">
        <v>95742.999999999985</v>
      </c>
      <c r="M172" s="67">
        <v>119946.99999999993</v>
      </c>
      <c r="N172" s="67">
        <v>125685.99999999997</v>
      </c>
      <c r="O172" s="67">
        <v>125871.99999999999</v>
      </c>
      <c r="P172" s="67">
        <v>140837.99999999997</v>
      </c>
      <c r="Q172" s="67">
        <v>144001.99999999997</v>
      </c>
    </row>
    <row r="173" spans="1:17" ht="12" hidden="1" customHeight="1" x14ac:dyDescent="0.25">
      <c r="A173" s="148" t="s">
        <v>60</v>
      </c>
      <c r="B173" s="67"/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</row>
    <row r="174" spans="1:17" ht="12" hidden="1" customHeight="1" x14ac:dyDescent="0.25">
      <c r="A174" s="147" t="s">
        <v>59</v>
      </c>
      <c r="B174" s="81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</row>
    <row r="175" spans="1:17" ht="12" customHeight="1" x14ac:dyDescent="0.25">
      <c r="A175" s="146" t="s">
        <v>62</v>
      </c>
      <c r="B175" s="145"/>
      <c r="C175" s="145"/>
      <c r="D175" s="145"/>
      <c r="E175" s="145"/>
      <c r="F175" s="145"/>
      <c r="G175" s="145"/>
      <c r="H175" s="145"/>
      <c r="I175" s="145"/>
      <c r="J175" s="145"/>
      <c r="K175" s="145"/>
      <c r="L175" s="145"/>
      <c r="M175" s="145"/>
      <c r="N175" s="145"/>
      <c r="O175" s="145"/>
      <c r="P175" s="145"/>
      <c r="Q175" s="145"/>
    </row>
    <row r="176" spans="1:17" ht="12" customHeight="1" x14ac:dyDescent="0.25">
      <c r="A176" s="23" t="s">
        <v>57</v>
      </c>
      <c r="B176" s="67">
        <v>742631</v>
      </c>
      <c r="C176" s="67">
        <v>725169</v>
      </c>
      <c r="D176" s="67">
        <v>714303</v>
      </c>
      <c r="E176" s="67">
        <v>698917</v>
      </c>
      <c r="F176" s="67">
        <v>702822</v>
      </c>
      <c r="G176" s="67">
        <v>693949</v>
      </c>
      <c r="H176" s="67">
        <v>676823.99999999988</v>
      </c>
      <c r="I176" s="67">
        <v>663104</v>
      </c>
      <c r="J176" s="67">
        <v>649469.00000000012</v>
      </c>
      <c r="K176" s="67">
        <v>655999.99999999988</v>
      </c>
      <c r="L176" s="67">
        <v>610040</v>
      </c>
      <c r="M176" s="67">
        <v>571707</v>
      </c>
      <c r="N176" s="67">
        <v>556764</v>
      </c>
      <c r="O176" s="67">
        <v>524839.00000000012</v>
      </c>
      <c r="P176" s="67">
        <v>446786.99999999994</v>
      </c>
      <c r="Q176" s="67">
        <v>442110.99999999983</v>
      </c>
    </row>
    <row r="177" spans="1:17" ht="12" customHeight="1" x14ac:dyDescent="0.25">
      <c r="A177" s="29" t="s">
        <v>140</v>
      </c>
      <c r="B177" s="83">
        <v>1923192</v>
      </c>
      <c r="C177" s="83">
        <v>1973327</v>
      </c>
      <c r="D177" s="83">
        <v>1990633.9999999998</v>
      </c>
      <c r="E177" s="83">
        <v>2018649.9999999998</v>
      </c>
      <c r="F177" s="83">
        <v>2034202.9999999998</v>
      </c>
      <c r="G177" s="83">
        <v>2046958.9999999995</v>
      </c>
      <c r="H177" s="83">
        <v>2142181.9999999995</v>
      </c>
      <c r="I177" s="83">
        <v>2211119.9999999991</v>
      </c>
      <c r="J177" s="83">
        <v>2215725</v>
      </c>
      <c r="K177" s="83">
        <v>2199836.9999999995</v>
      </c>
      <c r="L177" s="83">
        <v>2207039</v>
      </c>
      <c r="M177" s="83">
        <v>2203100.9999999991</v>
      </c>
      <c r="N177" s="83">
        <v>2213794.0000000005</v>
      </c>
      <c r="O177" s="83">
        <v>2201548</v>
      </c>
      <c r="P177" s="83">
        <v>2258242</v>
      </c>
      <c r="Q177" s="83">
        <v>2241883.9999999995</v>
      </c>
    </row>
  </sheetData>
  <pageMargins left="0.39370078740157483" right="0.39370078740157483" top="0.39370078740157483" bottom="0.39370078740157483" header="0.31496062992125984" footer="0.31496062992125984"/>
  <pageSetup paperSize="9" scale="44" orientation="portrait" horizontalDpi="1200" verticalDpi="1200" r:id="rId1"/>
  <headerFooter alignWithMargins="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tabColor theme="6" tint="-0.249977111117893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256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ht="12" customHeight="1" x14ac:dyDescent="0.25">
      <c r="A3" s="152" t="s">
        <v>172</v>
      </c>
      <c r="B3" s="151"/>
      <c r="C3" s="151"/>
      <c r="D3" s="151"/>
      <c r="E3" s="151"/>
      <c r="F3" s="151"/>
      <c r="G3" s="151"/>
      <c r="H3" s="151"/>
      <c r="I3" s="151"/>
      <c r="J3" s="151"/>
      <c r="K3" s="151"/>
      <c r="L3" s="151"/>
      <c r="M3" s="151"/>
      <c r="N3" s="151"/>
      <c r="O3" s="151"/>
      <c r="P3" s="151"/>
      <c r="Q3" s="151"/>
    </row>
    <row r="4" spans="1:17" ht="12.95" customHeight="1" x14ac:dyDescent="0.25">
      <c r="A4" s="150" t="s">
        <v>65</v>
      </c>
      <c r="B4" s="149"/>
      <c r="C4" s="149"/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</row>
    <row r="5" spans="1:17" ht="12" customHeight="1" x14ac:dyDescent="0.25">
      <c r="A5" s="23" t="s">
        <v>58</v>
      </c>
      <c r="B5" s="67"/>
      <c r="C5" s="67">
        <f>RES_hhdet_num!B5+RES_hhdet_in!C5-RES_hhdet_num!C5</f>
        <v>39175</v>
      </c>
      <c r="D5" s="67">
        <f>RES_hhdet_num!C5+RES_hhdet_in!D5-RES_hhdet_num!D5</f>
        <v>121116</v>
      </c>
      <c r="E5" s="67">
        <f>RES_hhdet_num!D5+RES_hhdet_in!E5-RES_hhdet_num!E5</f>
        <v>29797.125</v>
      </c>
      <c r="F5" s="67">
        <f>RES_hhdet_num!E5+RES_hhdet_in!F5-RES_hhdet_num!F5</f>
        <v>29797.125</v>
      </c>
      <c r="G5" s="67">
        <f>RES_hhdet_num!F5+RES_hhdet_in!G5-RES_hhdet_num!G5</f>
        <v>29797.125</v>
      </c>
      <c r="H5" s="67">
        <f>RES_hhdet_num!G5+RES_hhdet_in!H5-RES_hhdet_num!H5</f>
        <v>29797.125000000058</v>
      </c>
      <c r="I5" s="67">
        <f>RES_hhdet_num!H5+RES_hhdet_in!I5-RES_hhdet_num!I5</f>
        <v>29797.124999999942</v>
      </c>
      <c r="J5" s="67">
        <f>RES_hhdet_num!I5+RES_hhdet_in!J5-RES_hhdet_num!J5</f>
        <v>29797.125</v>
      </c>
      <c r="K5" s="67">
        <f>RES_hhdet_num!J5+RES_hhdet_in!K5-RES_hhdet_num!K5</f>
        <v>105287.00000000003</v>
      </c>
      <c r="L5" s="67">
        <f>RES_hhdet_num!K5+RES_hhdet_in!L5-RES_hhdet_num!L5</f>
        <v>29797.124999999971</v>
      </c>
      <c r="M5" s="67">
        <f>RES_hhdet_num!L5+RES_hhdet_in!M5-RES_hhdet_num!M5</f>
        <v>129330.00000000003</v>
      </c>
      <c r="N5" s="67">
        <f>RES_hhdet_num!M5+RES_hhdet_in!N5-RES_hhdet_num!N5</f>
        <v>284.99999999998545</v>
      </c>
      <c r="O5" s="67">
        <f>RES_hhdet_num!N5+RES_hhdet_in!O5-RES_hhdet_num!O5</f>
        <v>354</v>
      </c>
      <c r="P5" s="67">
        <f>RES_hhdet_num!O5+RES_hhdet_in!P5-RES_hhdet_num!P5</f>
        <v>2051.0000000000073</v>
      </c>
      <c r="Q5" s="67">
        <f>RES_hhdet_num!P5+RES_hhdet_in!Q5-RES_hhdet_num!Q5</f>
        <v>48</v>
      </c>
    </row>
    <row r="6" spans="1:17" ht="12" hidden="1" customHeight="1" x14ac:dyDescent="0.25">
      <c r="A6" s="23" t="s">
        <v>60</v>
      </c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</row>
    <row r="7" spans="1:17" ht="12.95" customHeight="1" x14ac:dyDescent="0.25">
      <c r="A7" s="146" t="s">
        <v>112</v>
      </c>
      <c r="B7" s="145"/>
      <c r="C7" s="145"/>
      <c r="D7" s="145"/>
      <c r="E7" s="145"/>
      <c r="F7" s="145"/>
      <c r="G7" s="145"/>
      <c r="H7" s="145"/>
      <c r="I7" s="145"/>
      <c r="J7" s="145"/>
      <c r="K7" s="145"/>
      <c r="L7" s="145"/>
      <c r="M7" s="145"/>
      <c r="N7" s="145"/>
      <c r="O7" s="145"/>
      <c r="P7" s="145"/>
      <c r="Q7" s="145"/>
    </row>
    <row r="8" spans="1:17" ht="12" customHeight="1" x14ac:dyDescent="0.25">
      <c r="A8" s="23" t="s">
        <v>60</v>
      </c>
      <c r="B8" s="67"/>
      <c r="C8" s="67">
        <f>RES_hhdet_num!B8+RES_hhdet_in!C8-RES_hhdet_num!C8</f>
        <v>1177</v>
      </c>
      <c r="D8" s="67">
        <f>RES_hhdet_num!C8+RES_hhdet_in!D8-RES_hhdet_num!D8</f>
        <v>2209</v>
      </c>
      <c r="E8" s="67">
        <f>RES_hhdet_num!D8+RES_hhdet_in!E8-RES_hhdet_num!E8</f>
        <v>636.75</v>
      </c>
      <c r="F8" s="67">
        <f>RES_hhdet_num!E8+RES_hhdet_in!F8-RES_hhdet_num!F8</f>
        <v>761</v>
      </c>
      <c r="G8" s="67">
        <f>RES_hhdet_num!F8+RES_hhdet_in!G8-RES_hhdet_num!G8</f>
        <v>636.75000000000091</v>
      </c>
      <c r="H8" s="67">
        <f>RES_hhdet_num!G8+RES_hhdet_in!H8-RES_hhdet_num!H8</f>
        <v>810.5</v>
      </c>
      <c r="I8" s="67">
        <f>RES_hhdet_num!H8+RES_hhdet_in!I8-RES_hhdet_num!I8</f>
        <v>1026.25</v>
      </c>
      <c r="J8" s="67">
        <f>RES_hhdet_num!I8+RES_hhdet_in!J8-RES_hhdet_num!J8</f>
        <v>1206.9999999999991</v>
      </c>
      <c r="K8" s="67">
        <f>RES_hhdet_num!J8+RES_hhdet_in!K8-RES_hhdet_num!K8</f>
        <v>1873.0000000000005</v>
      </c>
      <c r="L8" s="67">
        <f>RES_hhdet_num!K8+RES_hhdet_in!L8-RES_hhdet_num!L8</f>
        <v>725.00000000000045</v>
      </c>
      <c r="M8" s="67">
        <f>RES_hhdet_num!L8+RES_hhdet_in!M8-RES_hhdet_num!M8</f>
        <v>2737</v>
      </c>
      <c r="N8" s="67">
        <f>RES_hhdet_num!M8+RES_hhdet_in!N8-RES_hhdet_num!N8</f>
        <v>520.99999999999977</v>
      </c>
      <c r="O8" s="67">
        <f>RES_hhdet_num!N8+RES_hhdet_in!O8-RES_hhdet_num!O8</f>
        <v>620</v>
      </c>
      <c r="P8" s="67">
        <f>RES_hhdet_num!O8+RES_hhdet_in!P8-RES_hhdet_num!P8</f>
        <v>527.00000000000023</v>
      </c>
      <c r="Q8" s="67">
        <f>RES_hhdet_num!P8+RES_hhdet_in!Q8-RES_hhdet_num!Q8</f>
        <v>644</v>
      </c>
    </row>
    <row r="9" spans="1:17" ht="12" customHeight="1" x14ac:dyDescent="0.25">
      <c r="A9" s="146" t="s">
        <v>63</v>
      </c>
      <c r="B9" s="145"/>
      <c r="C9" s="145"/>
      <c r="D9" s="145"/>
      <c r="E9" s="145"/>
      <c r="F9" s="145"/>
      <c r="G9" s="145"/>
      <c r="H9" s="145"/>
      <c r="I9" s="145"/>
      <c r="J9" s="145"/>
      <c r="K9" s="145"/>
      <c r="L9" s="145"/>
      <c r="M9" s="145"/>
      <c r="N9" s="145"/>
      <c r="O9" s="145"/>
      <c r="P9" s="145"/>
      <c r="Q9" s="145"/>
    </row>
    <row r="10" spans="1:17" ht="12" customHeight="1" x14ac:dyDescent="0.25">
      <c r="A10" s="23" t="s">
        <v>171</v>
      </c>
      <c r="B10" s="67"/>
      <c r="C10" s="67">
        <f>RES_hhdet_num!B10+RES_hhdet_in!C10-RES_hhdet_num!C10</f>
        <v>3971.25</v>
      </c>
      <c r="D10" s="67">
        <f>RES_hhdet_num!C10+RES_hhdet_in!D10-RES_hhdet_num!D10</f>
        <v>3971.25</v>
      </c>
      <c r="E10" s="67">
        <f>RES_hhdet_num!D10+RES_hhdet_in!E10-RES_hhdet_num!E10</f>
        <v>2978.25</v>
      </c>
      <c r="F10" s="67">
        <f>RES_hhdet_num!E10+RES_hhdet_in!F10-RES_hhdet_num!F10</f>
        <v>2978.25</v>
      </c>
      <c r="G10" s="67">
        <f>RES_hhdet_num!F10+RES_hhdet_in!G10-RES_hhdet_num!G10</f>
        <v>3984.3527553113236</v>
      </c>
      <c r="H10" s="67">
        <f>RES_hhdet_num!G10+RES_hhdet_in!H10-RES_hhdet_num!H10</f>
        <v>2978.2500000000146</v>
      </c>
      <c r="I10" s="67">
        <f>RES_hhdet_num!H10+RES_hhdet_in!I10-RES_hhdet_num!I10</f>
        <v>2978.2499999999854</v>
      </c>
      <c r="J10" s="67">
        <f>RES_hhdet_num!I10+RES_hhdet_in!J10-RES_hhdet_num!J10</f>
        <v>7579.0539375871595</v>
      </c>
      <c r="K10" s="67">
        <f>RES_hhdet_num!J10+RES_hhdet_in!K10-RES_hhdet_num!K10</f>
        <v>37554.683167851384</v>
      </c>
      <c r="L10" s="67">
        <f>RES_hhdet_num!K10+RES_hhdet_in!L10-RES_hhdet_num!L10</f>
        <v>16331.032516884909</v>
      </c>
      <c r="M10" s="67">
        <f>RES_hhdet_num!L10+RES_hhdet_in!M10-RES_hhdet_num!M10</f>
        <v>71316.714342604886</v>
      </c>
      <c r="N10" s="67">
        <f>RES_hhdet_num!M10+RES_hhdet_in!N10-RES_hhdet_num!N10</f>
        <v>70.852852857820835</v>
      </c>
      <c r="O10" s="67">
        <f>RES_hhdet_num!N10+RES_hhdet_in!O10-RES_hhdet_num!O10</f>
        <v>116.53088178962571</v>
      </c>
      <c r="P10" s="67">
        <f>RES_hhdet_num!O10+RES_hhdet_in!P10-RES_hhdet_num!P10</f>
        <v>1264.2798920823952</v>
      </c>
      <c r="Q10" s="67">
        <f>RES_hhdet_num!P10+RES_hhdet_in!Q10-RES_hhdet_num!Q10</f>
        <v>0</v>
      </c>
    </row>
    <row r="11" spans="1:17" ht="12" customHeight="1" x14ac:dyDescent="0.25">
      <c r="A11" s="23" t="s">
        <v>144</v>
      </c>
      <c r="B11" s="67"/>
      <c r="C11" s="67">
        <f>RES_hhdet_num!B11+RES_hhdet_in!C11-RES_hhdet_num!C11</f>
        <v>24231.442202146369</v>
      </c>
      <c r="D11" s="67">
        <f>RES_hhdet_num!C11+RES_hhdet_in!D11-RES_hhdet_num!D11</f>
        <v>49964</v>
      </c>
      <c r="E11" s="67">
        <f>RES_hhdet_num!D11+RES_hhdet_in!E11-RES_hhdet_num!E11</f>
        <v>18182.25</v>
      </c>
      <c r="F11" s="67">
        <f>RES_hhdet_num!E11+RES_hhdet_in!F11-RES_hhdet_num!F11</f>
        <v>18496.613568498069</v>
      </c>
      <c r="G11" s="67">
        <f>RES_hhdet_num!F11+RES_hhdet_in!G11-RES_hhdet_num!G11</f>
        <v>18182.250000000015</v>
      </c>
      <c r="H11" s="67">
        <f>RES_hhdet_num!G11+RES_hhdet_in!H11-RES_hhdet_num!H11</f>
        <v>18182.25</v>
      </c>
      <c r="I11" s="67">
        <f>RES_hhdet_num!H11+RES_hhdet_in!I11-RES_hhdet_num!I11</f>
        <v>18182.25</v>
      </c>
      <c r="J11" s="67">
        <f>RES_hhdet_num!I11+RES_hhdet_in!J11-RES_hhdet_num!J11</f>
        <v>18182.249999999971</v>
      </c>
      <c r="K11" s="67">
        <f>RES_hhdet_num!J11+RES_hhdet_in!K11-RES_hhdet_num!K11</f>
        <v>54662.966032428369</v>
      </c>
      <c r="L11" s="67">
        <f>RES_hhdet_num!K11+RES_hhdet_in!L11-RES_hhdet_num!L11</f>
        <v>12782.919198283627</v>
      </c>
      <c r="M11" s="67">
        <f>RES_hhdet_num!L11+RES_hhdet_in!M11-RES_hhdet_num!M11</f>
        <v>52789.724068214251</v>
      </c>
      <c r="N11" s="67">
        <f>RES_hhdet_num!M11+RES_hhdet_in!N11-RES_hhdet_num!N11</f>
        <v>201.92852121737633</v>
      </c>
      <c r="O11" s="67">
        <f>RES_hhdet_num!N11+RES_hhdet_in!O11-RES_hhdet_num!O11</f>
        <v>234.17203003295072</v>
      </c>
      <c r="P11" s="67">
        <f>RES_hhdet_num!O11+RES_hhdet_in!P11-RES_hhdet_num!P11</f>
        <v>781.18922698425922</v>
      </c>
      <c r="Q11" s="67">
        <f>RES_hhdet_num!P11+RES_hhdet_in!Q11-RES_hhdet_num!Q11</f>
        <v>133</v>
      </c>
    </row>
    <row r="12" spans="1:17" ht="12" customHeight="1" x14ac:dyDescent="0.25">
      <c r="A12" s="23" t="s">
        <v>143</v>
      </c>
      <c r="B12" s="67"/>
      <c r="C12" s="67">
        <f>RES_hhdet_num!B12+RES_hhdet_in!C12-RES_hhdet_num!C12</f>
        <v>452.05779785362802</v>
      </c>
      <c r="D12" s="67">
        <f>RES_hhdet_num!C12+RES_hhdet_in!D12-RES_hhdet_num!D12</f>
        <v>913</v>
      </c>
      <c r="E12" s="67">
        <f>RES_hhdet_num!D12+RES_hhdet_in!E12-RES_hhdet_num!E12</f>
        <v>330.00000000000045</v>
      </c>
      <c r="F12" s="67">
        <f>RES_hhdet_num!E12+RES_hhdet_in!F12-RES_hhdet_num!F12</f>
        <v>330</v>
      </c>
      <c r="G12" s="67">
        <f>RES_hhdet_num!F12+RES_hhdet_in!G12-RES_hhdet_num!G12</f>
        <v>330</v>
      </c>
      <c r="H12" s="67">
        <f>RES_hhdet_num!G12+RES_hhdet_in!H12-RES_hhdet_num!H12</f>
        <v>330</v>
      </c>
      <c r="I12" s="67">
        <f>RES_hhdet_num!H12+RES_hhdet_in!I12-RES_hhdet_num!I12</f>
        <v>330</v>
      </c>
      <c r="J12" s="67">
        <f>RES_hhdet_num!I12+RES_hhdet_in!J12-RES_hhdet_num!J12</f>
        <v>370.98939711937601</v>
      </c>
      <c r="K12" s="67">
        <f>RES_hhdet_num!J12+RES_hhdet_in!K12-RES_hhdet_num!K12</f>
        <v>2224.7800220668582</v>
      </c>
      <c r="L12" s="67">
        <f>RES_hhdet_num!K12+RES_hhdet_in!L12-RES_hhdet_num!L12</f>
        <v>683.17328483146457</v>
      </c>
      <c r="M12" s="67">
        <f>RES_hhdet_num!L12+RES_hhdet_in!M12-RES_hhdet_num!M12</f>
        <v>2519</v>
      </c>
      <c r="N12" s="67">
        <f>RES_hhdet_num!M12+RES_hhdet_in!N12-RES_hhdet_num!N12</f>
        <v>12.2186259247934</v>
      </c>
      <c r="O12" s="67">
        <f>RES_hhdet_num!N12+RES_hhdet_in!O12-RES_hhdet_num!O12</f>
        <v>3.2970881774238023</v>
      </c>
      <c r="P12" s="67">
        <f>RES_hhdet_num!O12+RES_hhdet_in!P12-RES_hhdet_num!P12</f>
        <v>5.5308809333504314</v>
      </c>
      <c r="Q12" s="67">
        <f>RES_hhdet_num!P12+RES_hhdet_in!Q12-RES_hhdet_num!Q12</f>
        <v>0</v>
      </c>
    </row>
    <row r="13" spans="1:17" ht="12" hidden="1" customHeight="1" x14ac:dyDescent="0.25">
      <c r="A13" s="148" t="s">
        <v>57</v>
      </c>
      <c r="B13" s="67"/>
      <c r="C13" s="67">
        <f>RES_hhdet_num!B13+RES_hhdet_in!C13-RES_hhdet_num!C13</f>
        <v>0</v>
      </c>
      <c r="D13" s="67">
        <f>RES_hhdet_num!C13+RES_hhdet_in!D13-RES_hhdet_num!D13</f>
        <v>0</v>
      </c>
      <c r="E13" s="67">
        <f>RES_hhdet_num!D13+RES_hhdet_in!E13-RES_hhdet_num!E13</f>
        <v>0</v>
      </c>
      <c r="F13" s="67">
        <f>RES_hhdet_num!E13+RES_hhdet_in!F13-RES_hhdet_num!F13</f>
        <v>0</v>
      </c>
      <c r="G13" s="67">
        <f>RES_hhdet_num!F13+RES_hhdet_in!G13-RES_hhdet_num!G13</f>
        <v>0</v>
      </c>
      <c r="H13" s="67">
        <f>RES_hhdet_num!G13+RES_hhdet_in!H13-RES_hhdet_num!H13</f>
        <v>0</v>
      </c>
      <c r="I13" s="67">
        <f>RES_hhdet_num!H13+RES_hhdet_in!I13-RES_hhdet_num!I13</f>
        <v>0</v>
      </c>
      <c r="J13" s="67">
        <f>RES_hhdet_num!I13+RES_hhdet_in!J13-RES_hhdet_num!J13</f>
        <v>0</v>
      </c>
      <c r="K13" s="67">
        <f>RES_hhdet_num!J13+RES_hhdet_in!K13-RES_hhdet_num!K13</f>
        <v>0</v>
      </c>
      <c r="L13" s="67">
        <f>RES_hhdet_num!K13+RES_hhdet_in!L13-RES_hhdet_num!L13</f>
        <v>0</v>
      </c>
      <c r="M13" s="67">
        <f>RES_hhdet_num!L13+RES_hhdet_in!M13-RES_hhdet_num!M13</f>
        <v>0</v>
      </c>
      <c r="N13" s="67">
        <f>RES_hhdet_num!M13+RES_hhdet_in!N13-RES_hhdet_num!N13</f>
        <v>0</v>
      </c>
      <c r="O13" s="67">
        <f>RES_hhdet_num!N13+RES_hhdet_in!O13-RES_hhdet_num!O13</f>
        <v>0</v>
      </c>
      <c r="P13" s="67">
        <f>RES_hhdet_num!O13+RES_hhdet_in!P13-RES_hhdet_num!P13</f>
        <v>0</v>
      </c>
      <c r="Q13" s="67">
        <f>RES_hhdet_num!P13+RES_hhdet_in!Q13-RES_hhdet_num!Q13</f>
        <v>0</v>
      </c>
    </row>
    <row r="14" spans="1:17" ht="12" hidden="1" customHeight="1" x14ac:dyDescent="0.25">
      <c r="A14" s="148" t="s">
        <v>59</v>
      </c>
      <c r="B14" s="67"/>
      <c r="C14" s="67">
        <f>RES_hhdet_num!B14+RES_hhdet_in!C14-RES_hhdet_num!C14</f>
        <v>0</v>
      </c>
      <c r="D14" s="67">
        <f>RES_hhdet_num!C14+RES_hhdet_in!D14-RES_hhdet_num!D14</f>
        <v>0</v>
      </c>
      <c r="E14" s="67">
        <f>RES_hhdet_num!D14+RES_hhdet_in!E14-RES_hhdet_num!E14</f>
        <v>0</v>
      </c>
      <c r="F14" s="67">
        <f>RES_hhdet_num!E14+RES_hhdet_in!F14-RES_hhdet_num!F14</f>
        <v>0</v>
      </c>
      <c r="G14" s="67">
        <f>RES_hhdet_num!F14+RES_hhdet_in!G14-RES_hhdet_num!G14</f>
        <v>0</v>
      </c>
      <c r="H14" s="67">
        <f>RES_hhdet_num!G14+RES_hhdet_in!H14-RES_hhdet_num!H14</f>
        <v>0</v>
      </c>
      <c r="I14" s="67">
        <f>RES_hhdet_num!H14+RES_hhdet_in!I14-RES_hhdet_num!I14</f>
        <v>0</v>
      </c>
      <c r="J14" s="67">
        <f>RES_hhdet_num!I14+RES_hhdet_in!J14-RES_hhdet_num!J14</f>
        <v>0</v>
      </c>
      <c r="K14" s="67">
        <f>RES_hhdet_num!J14+RES_hhdet_in!K14-RES_hhdet_num!K14</f>
        <v>0</v>
      </c>
      <c r="L14" s="67">
        <f>RES_hhdet_num!K14+RES_hhdet_in!L14-RES_hhdet_num!L14</f>
        <v>0</v>
      </c>
      <c r="M14" s="67">
        <f>RES_hhdet_num!L14+RES_hhdet_in!M14-RES_hhdet_num!M14</f>
        <v>0</v>
      </c>
      <c r="N14" s="67">
        <f>RES_hhdet_num!M14+RES_hhdet_in!N14-RES_hhdet_num!N14</f>
        <v>0</v>
      </c>
      <c r="O14" s="67">
        <f>RES_hhdet_num!N14+RES_hhdet_in!O14-RES_hhdet_num!O14</f>
        <v>0</v>
      </c>
      <c r="P14" s="67">
        <f>RES_hhdet_num!O14+RES_hhdet_in!P14-RES_hhdet_num!P14</f>
        <v>0</v>
      </c>
      <c r="Q14" s="67">
        <f>RES_hhdet_num!P14+RES_hhdet_in!Q14-RES_hhdet_num!Q14</f>
        <v>0</v>
      </c>
    </row>
    <row r="15" spans="1:17" ht="12" customHeight="1" x14ac:dyDescent="0.25">
      <c r="A15" s="23" t="s">
        <v>142</v>
      </c>
      <c r="B15" s="67"/>
      <c r="C15" s="67">
        <f>RES_hhdet_num!B15+RES_hhdet_in!C15-RES_hhdet_num!C15</f>
        <v>26473.930787366407</v>
      </c>
      <c r="D15" s="67">
        <f>RES_hhdet_num!C15+RES_hhdet_in!D15-RES_hhdet_num!D15</f>
        <v>71107</v>
      </c>
      <c r="E15" s="67">
        <f>RES_hhdet_num!D15+RES_hhdet_in!E15-RES_hhdet_num!E15</f>
        <v>19865.25</v>
      </c>
      <c r="F15" s="67">
        <f>RES_hhdet_num!E15+RES_hhdet_in!F15-RES_hhdet_num!F15</f>
        <v>19865.25</v>
      </c>
      <c r="G15" s="67">
        <f>RES_hhdet_num!F15+RES_hhdet_in!G15-RES_hhdet_num!G15</f>
        <v>19865.250000000015</v>
      </c>
      <c r="H15" s="67">
        <f>RES_hhdet_num!G15+RES_hhdet_in!H15-RES_hhdet_num!H15</f>
        <v>20758.614712173701</v>
      </c>
      <c r="I15" s="67">
        <f>RES_hhdet_num!H15+RES_hhdet_in!I15-RES_hhdet_num!I15</f>
        <v>22948.086090835015</v>
      </c>
      <c r="J15" s="67">
        <f>RES_hhdet_num!I15+RES_hhdet_in!J15-RES_hhdet_num!J15</f>
        <v>19865.249999999985</v>
      </c>
      <c r="K15" s="67">
        <f>RES_hhdet_num!J15+RES_hhdet_in!K15-RES_hhdet_num!K15</f>
        <v>46505</v>
      </c>
      <c r="L15" s="67">
        <f>RES_hhdet_num!K15+RES_hhdet_in!L15-RES_hhdet_num!L15</f>
        <v>10716.53179101471</v>
      </c>
      <c r="M15" s="67">
        <f>RES_hhdet_num!L15+RES_hhdet_in!M15-RES_hhdet_num!M15</f>
        <v>10425.000000000002</v>
      </c>
      <c r="N15" s="67">
        <f>RES_hhdet_num!M15+RES_hhdet_in!N15-RES_hhdet_num!N15</f>
        <v>1180.9999999999964</v>
      </c>
      <c r="O15" s="67">
        <f>RES_hhdet_num!N15+RES_hhdet_in!O15-RES_hhdet_num!O15</f>
        <v>648</v>
      </c>
      <c r="P15" s="67">
        <f>RES_hhdet_num!O15+RES_hhdet_in!P15-RES_hhdet_num!P15</f>
        <v>1463.0000000000009</v>
      </c>
      <c r="Q15" s="67">
        <f>RES_hhdet_num!P15+RES_hhdet_in!Q15-RES_hhdet_num!Q15</f>
        <v>518</v>
      </c>
    </row>
    <row r="16" spans="1:17" ht="12" customHeight="1" x14ac:dyDescent="0.25">
      <c r="A16" s="23" t="s">
        <v>141</v>
      </c>
      <c r="B16" s="67"/>
      <c r="C16" s="67">
        <f>RES_hhdet_num!B16+RES_hhdet_in!C16-RES_hhdet_num!C16</f>
        <v>494.31921263359072</v>
      </c>
      <c r="D16" s="67">
        <f>RES_hhdet_num!C16+RES_hhdet_in!D16-RES_hhdet_num!D16</f>
        <v>1295</v>
      </c>
      <c r="E16" s="67">
        <f>RES_hhdet_num!D16+RES_hhdet_in!E16-RES_hhdet_num!E16</f>
        <v>360.75</v>
      </c>
      <c r="F16" s="67">
        <f>RES_hhdet_num!E16+RES_hhdet_in!F16-RES_hhdet_num!F16</f>
        <v>360.75000000000045</v>
      </c>
      <c r="G16" s="67">
        <f>RES_hhdet_num!F16+RES_hhdet_in!G16-RES_hhdet_num!G16</f>
        <v>360.75000000000023</v>
      </c>
      <c r="H16" s="67">
        <f>RES_hhdet_num!G16+RES_hhdet_in!H16-RES_hhdet_num!H16</f>
        <v>360.75</v>
      </c>
      <c r="I16" s="67">
        <f>RES_hhdet_num!H16+RES_hhdet_in!I16-RES_hhdet_num!I16</f>
        <v>360.75</v>
      </c>
      <c r="J16" s="67">
        <f>RES_hhdet_num!I16+RES_hhdet_in!J16-RES_hhdet_num!J16</f>
        <v>464.98674280565319</v>
      </c>
      <c r="K16" s="67">
        <f>RES_hhdet_num!J16+RES_hhdet_in!K16-RES_hhdet_num!K16</f>
        <v>1753</v>
      </c>
      <c r="L16" s="67">
        <f>RES_hhdet_num!K16+RES_hhdet_in!L16-RES_hhdet_num!L16</f>
        <v>565.17328139995675</v>
      </c>
      <c r="M16" s="67">
        <f>RES_hhdet_num!L16+RES_hhdet_in!M16-RES_hhdet_num!M16</f>
        <v>422.00000000000011</v>
      </c>
      <c r="N16" s="67">
        <f>RES_hhdet_num!M16+RES_hhdet_in!N16-RES_hhdet_num!N16</f>
        <v>72.999999999999773</v>
      </c>
      <c r="O16" s="67">
        <f>RES_hhdet_num!N16+RES_hhdet_in!O16-RES_hhdet_num!O16</f>
        <v>31</v>
      </c>
      <c r="P16" s="67">
        <f>RES_hhdet_num!O16+RES_hhdet_in!P16-RES_hhdet_num!P16</f>
        <v>61.000000000000057</v>
      </c>
      <c r="Q16" s="67">
        <f>RES_hhdet_num!P16+RES_hhdet_in!Q16-RES_hhdet_num!Q16</f>
        <v>22</v>
      </c>
    </row>
    <row r="17" spans="1:17" ht="12" hidden="1" customHeight="1" x14ac:dyDescent="0.25">
      <c r="A17" s="148" t="s">
        <v>60</v>
      </c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</row>
    <row r="18" spans="1:17" ht="12" hidden="1" customHeight="1" x14ac:dyDescent="0.25">
      <c r="A18" s="148" t="s">
        <v>59</v>
      </c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</row>
    <row r="19" spans="1:17" ht="12" customHeight="1" x14ac:dyDescent="0.25">
      <c r="A19" s="146" t="s">
        <v>62</v>
      </c>
      <c r="B19" s="145"/>
      <c r="C19" s="145"/>
      <c r="D19" s="145"/>
      <c r="E19" s="145"/>
      <c r="F19" s="145"/>
      <c r="G19" s="145"/>
      <c r="H19" s="145"/>
      <c r="I19" s="145"/>
      <c r="J19" s="145"/>
      <c r="K19" s="145"/>
      <c r="L19" s="145"/>
      <c r="M19" s="145"/>
      <c r="N19" s="145"/>
      <c r="O19" s="145"/>
      <c r="P19" s="145"/>
      <c r="Q19" s="145"/>
    </row>
    <row r="20" spans="1:17" ht="12" customHeight="1" x14ac:dyDescent="0.25">
      <c r="A20" s="23" t="s">
        <v>58</v>
      </c>
      <c r="B20" s="67"/>
      <c r="C20" s="67">
        <f>RES_hhdet_num!B20+RES_hhdet_in!C20-RES_hhdet_num!C20</f>
        <v>0</v>
      </c>
      <c r="D20" s="67">
        <f>RES_hhdet_num!C20+RES_hhdet_in!D20-RES_hhdet_num!D20</f>
        <v>0</v>
      </c>
      <c r="E20" s="67">
        <f>RES_hhdet_num!D20+RES_hhdet_in!E20-RES_hhdet_num!E20</f>
        <v>0</v>
      </c>
      <c r="F20" s="67">
        <f>RES_hhdet_num!E20+RES_hhdet_in!F20-RES_hhdet_num!F20</f>
        <v>0</v>
      </c>
      <c r="G20" s="67">
        <f>RES_hhdet_num!F20+RES_hhdet_in!G20-RES_hhdet_num!G20</f>
        <v>0</v>
      </c>
      <c r="H20" s="67">
        <f>RES_hhdet_num!G20+RES_hhdet_in!H20-RES_hhdet_num!H20</f>
        <v>0</v>
      </c>
      <c r="I20" s="67">
        <f>RES_hhdet_num!H20+RES_hhdet_in!I20-RES_hhdet_num!I20</f>
        <v>0</v>
      </c>
      <c r="J20" s="67">
        <f>RES_hhdet_num!I20+RES_hhdet_in!J20-RES_hhdet_num!J20</f>
        <v>0</v>
      </c>
      <c r="K20" s="67">
        <f>RES_hhdet_num!J20+RES_hhdet_in!K20-RES_hhdet_num!K20</f>
        <v>0</v>
      </c>
      <c r="L20" s="67">
        <f>RES_hhdet_num!K20+RES_hhdet_in!L20-RES_hhdet_num!L20</f>
        <v>0</v>
      </c>
      <c r="M20" s="67">
        <f>RES_hhdet_num!L20+RES_hhdet_in!M20-RES_hhdet_num!M20</f>
        <v>0</v>
      </c>
      <c r="N20" s="67">
        <f>RES_hhdet_num!M20+RES_hhdet_in!N20-RES_hhdet_num!N20</f>
        <v>0</v>
      </c>
      <c r="O20" s="67">
        <f>RES_hhdet_num!N20+RES_hhdet_in!O20-RES_hhdet_num!O20</f>
        <v>0</v>
      </c>
      <c r="P20" s="67">
        <f>RES_hhdet_num!O20+RES_hhdet_in!P20-RES_hhdet_num!P20</f>
        <v>0</v>
      </c>
      <c r="Q20" s="67">
        <f>RES_hhdet_num!P20+RES_hhdet_in!Q20-RES_hhdet_num!Q20</f>
        <v>0</v>
      </c>
    </row>
    <row r="21" spans="1:17" ht="12" customHeight="1" x14ac:dyDescent="0.25">
      <c r="A21" s="23" t="s">
        <v>57</v>
      </c>
      <c r="B21" s="67"/>
      <c r="C21" s="67">
        <f>RES_hhdet_num!B21+RES_hhdet_in!C21-RES_hhdet_num!C21</f>
        <v>16601.5</v>
      </c>
      <c r="D21" s="67">
        <f>RES_hhdet_num!C21+RES_hhdet_in!D21-RES_hhdet_num!D21</f>
        <v>34022</v>
      </c>
      <c r="E21" s="67">
        <f>RES_hhdet_num!D21+RES_hhdet_in!E21-RES_hhdet_num!E21</f>
        <v>12451.5</v>
      </c>
      <c r="F21" s="67">
        <f>RES_hhdet_num!E21+RES_hhdet_in!F21-RES_hhdet_num!F21</f>
        <v>15588.774602056728</v>
      </c>
      <c r="G21" s="67">
        <f>RES_hhdet_num!F21+RES_hhdet_in!G21-RES_hhdet_num!G21</f>
        <v>14907.240177343905</v>
      </c>
      <c r="H21" s="67">
        <f>RES_hhdet_num!G21+RES_hhdet_in!H21-RES_hhdet_num!H21</f>
        <v>17777.967347554324</v>
      </c>
      <c r="I21" s="67">
        <f>RES_hhdet_num!H21+RES_hhdet_in!I21-RES_hhdet_num!I21</f>
        <v>19349.396006392082</v>
      </c>
      <c r="J21" s="67">
        <f>RES_hhdet_num!I21+RES_hhdet_in!J21-RES_hhdet_num!J21</f>
        <v>21226.419707022775</v>
      </c>
      <c r="K21" s="67">
        <f>RES_hhdet_num!J21+RES_hhdet_in!K21-RES_hhdet_num!K21</f>
        <v>32491.85675836671</v>
      </c>
      <c r="L21" s="67">
        <f>RES_hhdet_num!K21+RES_hhdet_in!L21-RES_hhdet_num!L21</f>
        <v>35690.875</v>
      </c>
      <c r="M21" s="67">
        <f>RES_hhdet_num!L21+RES_hhdet_in!M21-RES_hhdet_num!M21</f>
        <v>36036.999999999971</v>
      </c>
      <c r="N21" s="67">
        <f>RES_hhdet_num!M21+RES_hhdet_in!N21-RES_hhdet_num!N21</f>
        <v>7640.9999999999982</v>
      </c>
      <c r="O21" s="67">
        <f>RES_hhdet_num!N21+RES_hhdet_in!O21-RES_hhdet_num!O21</f>
        <v>7395</v>
      </c>
      <c r="P21" s="67">
        <f>RES_hhdet_num!O21+RES_hhdet_in!P21-RES_hhdet_num!P21</f>
        <v>7016.0000000000009</v>
      </c>
      <c r="Q21" s="67">
        <f>RES_hhdet_num!P21+RES_hhdet_in!Q21-RES_hhdet_num!Q21</f>
        <v>5680.9999999999991</v>
      </c>
    </row>
    <row r="22" spans="1:17" ht="12" customHeight="1" x14ac:dyDescent="0.25">
      <c r="A22" s="29" t="s">
        <v>140</v>
      </c>
      <c r="B22" s="83"/>
      <c r="C22" s="83">
        <f>RES_hhdet_num!B22+RES_hhdet_in!C22-RES_hhdet_num!C22</f>
        <v>42992.75</v>
      </c>
      <c r="D22" s="83">
        <f>RES_hhdet_num!C22+RES_hhdet_in!D22-RES_hhdet_num!D22</f>
        <v>87094</v>
      </c>
      <c r="E22" s="83">
        <f>RES_hhdet_num!D22+RES_hhdet_in!E22-RES_hhdet_num!E22</f>
        <v>32244.75</v>
      </c>
      <c r="F22" s="83">
        <f>RES_hhdet_num!E22+RES_hhdet_in!F22-RES_hhdet_num!F22</f>
        <v>32244.75</v>
      </c>
      <c r="G22" s="83">
        <f>RES_hhdet_num!F22+RES_hhdet_in!G22-RES_hhdet_num!G22</f>
        <v>32244.750000000029</v>
      </c>
      <c r="H22" s="83">
        <f>RES_hhdet_num!G22+RES_hhdet_in!H22-RES_hhdet_num!H22</f>
        <v>32244.75</v>
      </c>
      <c r="I22" s="83">
        <f>RES_hhdet_num!H22+RES_hhdet_in!I22-RES_hhdet_num!I22</f>
        <v>32244.749999999971</v>
      </c>
      <c r="J22" s="83">
        <f>RES_hhdet_num!I22+RES_hhdet_in!J22-RES_hhdet_num!J22</f>
        <v>32244.750000000029</v>
      </c>
      <c r="K22" s="83">
        <f>RES_hhdet_num!J22+RES_hhdet_in!K22-RES_hhdet_num!K22</f>
        <v>82939.767763356998</v>
      </c>
      <c r="L22" s="83">
        <f>RES_hhdet_num!K22+RES_hhdet_in!L22-RES_hhdet_num!L22</f>
        <v>11705.421355951563</v>
      </c>
      <c r="M22" s="83">
        <f>RES_hhdet_num!L22+RES_hhdet_in!M22-RES_hhdet_num!M22</f>
        <v>109310.35677095038</v>
      </c>
      <c r="N22" s="83">
        <f>RES_hhdet_num!M22+RES_hhdet_in!N22-RES_hhdet_num!N22</f>
        <v>201.20555364715983</v>
      </c>
      <c r="O22" s="83">
        <f>RES_hhdet_num!N22+RES_hhdet_in!O22-RES_hhdet_num!O22</f>
        <v>354</v>
      </c>
      <c r="P22" s="83">
        <f>RES_hhdet_num!O22+RES_hhdet_in!P22-RES_hhdet_num!P22</f>
        <v>2051.0000000000073</v>
      </c>
      <c r="Q22" s="83">
        <f>RES_hhdet_num!P22+RES_hhdet_in!Q22-RES_hhdet_num!Q22</f>
        <v>48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51"/>
      <c r="C24" s="151"/>
      <c r="D24" s="151"/>
      <c r="E24" s="151"/>
      <c r="F24" s="151"/>
      <c r="G24" s="151"/>
      <c r="H24" s="151"/>
      <c r="I24" s="151"/>
      <c r="J24" s="151"/>
      <c r="K24" s="151"/>
      <c r="L24" s="151"/>
      <c r="M24" s="151"/>
      <c r="N24" s="151"/>
      <c r="O24" s="151"/>
      <c r="P24" s="151"/>
      <c r="Q24" s="151"/>
    </row>
    <row r="25" spans="1:17" ht="12.95" customHeight="1" x14ac:dyDescent="0.25">
      <c r="A25" s="150" t="s">
        <v>65</v>
      </c>
      <c r="B25" s="149"/>
      <c r="C25" s="149"/>
      <c r="D25" s="149"/>
      <c r="E25" s="149"/>
      <c r="F25" s="149"/>
      <c r="G25" s="149"/>
      <c r="H25" s="149"/>
      <c r="I25" s="149"/>
      <c r="J25" s="149"/>
      <c r="K25" s="149"/>
      <c r="L25" s="149"/>
      <c r="M25" s="149"/>
      <c r="N25" s="149"/>
      <c r="O25" s="149"/>
      <c r="P25" s="149"/>
      <c r="Q25" s="149"/>
    </row>
    <row r="26" spans="1:17" ht="12" customHeight="1" x14ac:dyDescent="0.25">
      <c r="A26" s="23" t="s">
        <v>84</v>
      </c>
      <c r="B26" s="67"/>
      <c r="C26" s="67">
        <f>RES_hhdet_num!B26+RES_hhdet_in!C26-RES_hhdet_num!C26</f>
        <v>14899.375</v>
      </c>
      <c r="D26" s="67">
        <f>RES_hhdet_num!C26+RES_hhdet_in!D26-RES_hhdet_num!D26</f>
        <v>14899.375</v>
      </c>
      <c r="E26" s="67">
        <f>RES_hhdet_num!D26+RES_hhdet_in!E26-RES_hhdet_num!E26</f>
        <v>14899.375</v>
      </c>
      <c r="F26" s="67">
        <f>RES_hhdet_num!E26+RES_hhdet_in!F26-RES_hhdet_num!F26</f>
        <v>14899.375</v>
      </c>
      <c r="G26" s="67">
        <f>RES_hhdet_num!F26+RES_hhdet_in!G26-RES_hhdet_num!G26</f>
        <v>14899.375000000058</v>
      </c>
      <c r="H26" s="67">
        <f>RES_hhdet_num!G26+RES_hhdet_in!H26-RES_hhdet_num!H26</f>
        <v>14899.375</v>
      </c>
      <c r="I26" s="67">
        <f>RES_hhdet_num!H26+RES_hhdet_in!I26-RES_hhdet_num!I26</f>
        <v>14899.375000000058</v>
      </c>
      <c r="J26" s="67">
        <f>RES_hhdet_num!I26+RES_hhdet_in!J26-RES_hhdet_num!J26</f>
        <v>14899.374999999884</v>
      </c>
      <c r="K26" s="67">
        <f>RES_hhdet_num!J26+RES_hhdet_in!K26-RES_hhdet_num!K26</f>
        <v>14899.375000000116</v>
      </c>
      <c r="L26" s="67">
        <f>RES_hhdet_num!K26+RES_hhdet_in!L26-RES_hhdet_num!L26</f>
        <v>14899.374999999942</v>
      </c>
      <c r="M26" s="67">
        <f>RES_hhdet_num!L26+RES_hhdet_in!M26-RES_hhdet_num!M26</f>
        <v>14899.375000000116</v>
      </c>
      <c r="N26" s="67">
        <f>RES_hhdet_num!M26+RES_hhdet_in!N26-RES_hhdet_num!N26</f>
        <v>22628.999999999884</v>
      </c>
      <c r="O26" s="67">
        <f>RES_hhdet_num!N26+RES_hhdet_in!O26-RES_hhdet_num!O26</f>
        <v>14899.375</v>
      </c>
      <c r="P26" s="67">
        <f>RES_hhdet_num!O26+RES_hhdet_in!P26-RES_hhdet_num!P26</f>
        <v>14899.375000000058</v>
      </c>
      <c r="Q26" s="67">
        <f>RES_hhdet_num!P26+RES_hhdet_in!Q26-RES_hhdet_num!Q26</f>
        <v>14899.375</v>
      </c>
    </row>
    <row r="27" spans="1:17" ht="12" hidden="1" customHeight="1" x14ac:dyDescent="0.25">
      <c r="A27" s="23" t="s">
        <v>60</v>
      </c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67"/>
      <c r="Q27" s="67"/>
    </row>
    <row r="28" spans="1:17" ht="12.95" customHeight="1" x14ac:dyDescent="0.25">
      <c r="A28" s="146" t="s">
        <v>112</v>
      </c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</row>
    <row r="29" spans="1:17" ht="12" customHeight="1" x14ac:dyDescent="0.25">
      <c r="A29" s="23" t="s">
        <v>60</v>
      </c>
      <c r="B29" s="67"/>
      <c r="C29" s="67">
        <f>RES_hhdet_num!B29+RES_hhdet_in!C29-RES_hhdet_num!C29</f>
        <v>394</v>
      </c>
      <c r="D29" s="67">
        <f>RES_hhdet_num!C29+RES_hhdet_in!D29-RES_hhdet_num!D29</f>
        <v>386</v>
      </c>
      <c r="E29" s="67">
        <f>RES_hhdet_num!D29+RES_hhdet_in!E29-RES_hhdet_num!E29</f>
        <v>362</v>
      </c>
      <c r="F29" s="67">
        <f>RES_hhdet_num!E29+RES_hhdet_in!F29-RES_hhdet_num!F29</f>
        <v>450</v>
      </c>
      <c r="G29" s="67">
        <f>RES_hhdet_num!F29+RES_hhdet_in!G29-RES_hhdet_num!G29</f>
        <v>367.00000000000045</v>
      </c>
      <c r="H29" s="67">
        <f>RES_hhdet_num!G29+RES_hhdet_in!H29-RES_hhdet_num!H29</f>
        <v>353.00000000000091</v>
      </c>
      <c r="I29" s="67">
        <f>RES_hhdet_num!H29+RES_hhdet_in!I29-RES_hhdet_num!I29</f>
        <v>410.99999999999909</v>
      </c>
      <c r="J29" s="67">
        <f>RES_hhdet_num!I29+RES_hhdet_in!J29-RES_hhdet_num!J29</f>
        <v>671</v>
      </c>
      <c r="K29" s="67">
        <f>RES_hhdet_num!J29+RES_hhdet_in!K29-RES_hhdet_num!K29</f>
        <v>533</v>
      </c>
      <c r="L29" s="67">
        <f>RES_hhdet_num!K29+RES_hhdet_in!L29-RES_hhdet_num!L29</f>
        <v>592</v>
      </c>
      <c r="M29" s="67">
        <f>RES_hhdet_num!L29+RES_hhdet_in!M29-RES_hhdet_num!M29</f>
        <v>465.00000000000273</v>
      </c>
      <c r="N29" s="67">
        <f>RES_hhdet_num!M29+RES_hhdet_in!N29-RES_hhdet_num!N29</f>
        <v>397.99999999999909</v>
      </c>
      <c r="O29" s="67">
        <f>RES_hhdet_num!N29+RES_hhdet_in!O29-RES_hhdet_num!O29</f>
        <v>704</v>
      </c>
      <c r="P29" s="67">
        <f>RES_hhdet_num!O29+RES_hhdet_in!P29-RES_hhdet_num!P29</f>
        <v>745.00000000000091</v>
      </c>
      <c r="Q29" s="67">
        <f>RES_hhdet_num!P29+RES_hhdet_in!Q29-RES_hhdet_num!Q29</f>
        <v>1119</v>
      </c>
    </row>
    <row r="30" spans="1:17" ht="12" customHeight="1" x14ac:dyDescent="0.25">
      <c r="A30" s="146" t="s">
        <v>63</v>
      </c>
      <c r="B30" s="145"/>
      <c r="C30" s="145"/>
      <c r="D30" s="145"/>
      <c r="E30" s="145"/>
      <c r="F30" s="145"/>
      <c r="G30" s="145"/>
      <c r="H30" s="145"/>
      <c r="I30" s="145"/>
      <c r="J30" s="145"/>
      <c r="K30" s="145"/>
      <c r="L30" s="145"/>
      <c r="M30" s="145"/>
      <c r="N30" s="145"/>
      <c r="O30" s="145"/>
      <c r="P30" s="145"/>
      <c r="Q30" s="145"/>
    </row>
    <row r="31" spans="1:17" ht="12" customHeight="1" x14ac:dyDescent="0.25">
      <c r="A31" s="23" t="s">
        <v>169</v>
      </c>
      <c r="B31" s="67"/>
      <c r="C31" s="67">
        <f>RES_hhdet_num!B31+RES_hhdet_in!C31-RES_hhdet_num!C31</f>
        <v>9073.2261539590108</v>
      </c>
      <c r="D31" s="67">
        <f>RES_hhdet_num!C31+RES_hhdet_in!D31-RES_hhdet_num!D31</f>
        <v>8798.885184691404</v>
      </c>
      <c r="E31" s="67">
        <f>RES_hhdet_num!D31+RES_hhdet_in!E31-RES_hhdet_num!E31</f>
        <v>8888.359853388567</v>
      </c>
      <c r="F31" s="67">
        <f>RES_hhdet_num!E31+RES_hhdet_in!F31-RES_hhdet_num!F31</f>
        <v>7377.1780265674315</v>
      </c>
      <c r="G31" s="67">
        <f>RES_hhdet_num!F31+RES_hhdet_in!G31-RES_hhdet_num!G31</f>
        <v>9141.2562437045563</v>
      </c>
      <c r="H31" s="67">
        <f>RES_hhdet_num!G31+RES_hhdet_in!H31-RES_hhdet_num!H31</f>
        <v>11857.940145980276</v>
      </c>
      <c r="I31" s="67">
        <f>RES_hhdet_num!H31+RES_hhdet_in!I31-RES_hhdet_num!I31</f>
        <v>11708.524617301067</v>
      </c>
      <c r="J31" s="67">
        <f>RES_hhdet_num!I31+RES_hhdet_in!J31-RES_hhdet_num!J31</f>
        <v>8563.0864012496604</v>
      </c>
      <c r="K31" s="67">
        <f>RES_hhdet_num!J31+RES_hhdet_in!K31-RES_hhdet_num!K31</f>
        <v>6904.7254108082852</v>
      </c>
      <c r="L31" s="67">
        <f>RES_hhdet_num!K31+RES_hhdet_in!L31-RES_hhdet_num!L31</f>
        <v>7513.3674176902568</v>
      </c>
      <c r="M31" s="67">
        <f>RES_hhdet_num!L31+RES_hhdet_in!M31-RES_hhdet_num!M31</f>
        <v>5244.7500000000582</v>
      </c>
      <c r="N31" s="67">
        <f>RES_hhdet_num!M31+RES_hhdet_in!N31-RES_hhdet_num!N31</f>
        <v>10124.999999999913</v>
      </c>
      <c r="O31" s="67">
        <f>RES_hhdet_num!N31+RES_hhdet_in!O31-RES_hhdet_num!O31</f>
        <v>6333.3130587859778</v>
      </c>
      <c r="P31" s="67">
        <f>RES_hhdet_num!O31+RES_hhdet_in!P31-RES_hhdet_num!P31</f>
        <v>5108.8122832081281</v>
      </c>
      <c r="Q31" s="67">
        <f>RES_hhdet_num!P31+RES_hhdet_in!Q31-RES_hhdet_num!Q31</f>
        <v>5704.3574079845857</v>
      </c>
    </row>
    <row r="32" spans="1:17" ht="12" customHeight="1" x14ac:dyDescent="0.25">
      <c r="A32" s="23" t="s">
        <v>168</v>
      </c>
      <c r="B32" s="67"/>
      <c r="C32" s="67">
        <f>RES_hhdet_num!B32+RES_hhdet_in!C32-RES_hhdet_num!C32</f>
        <v>172.40257476663328</v>
      </c>
      <c r="D32" s="67">
        <f>RES_hhdet_num!C32+RES_hhdet_in!D32-RES_hhdet_num!D32</f>
        <v>166.65917148131575</v>
      </c>
      <c r="E32" s="67">
        <f>RES_hhdet_num!D32+RES_hhdet_in!E32-RES_hhdet_num!E32</f>
        <v>165.0045229522475</v>
      </c>
      <c r="F32" s="67">
        <f>RES_hhdet_num!E32+RES_hhdet_in!F32-RES_hhdet_num!F32</f>
        <v>95.25</v>
      </c>
      <c r="G32" s="67">
        <f>RES_hhdet_num!F32+RES_hhdet_in!G32-RES_hhdet_num!G32</f>
        <v>245.95037025273678</v>
      </c>
      <c r="H32" s="67">
        <f>RES_hhdet_num!G32+RES_hhdet_in!H32-RES_hhdet_num!H32</f>
        <v>440.11759651827788</v>
      </c>
      <c r="I32" s="67">
        <f>RES_hhdet_num!H32+RES_hhdet_in!I32-RES_hhdet_num!I32</f>
        <v>604.41489974541219</v>
      </c>
      <c r="J32" s="67">
        <f>RES_hhdet_num!I32+RES_hhdet_in!J32-RES_hhdet_num!J32</f>
        <v>259.35014925076666</v>
      </c>
      <c r="K32" s="67">
        <f>RES_hhdet_num!J32+RES_hhdet_in!K32-RES_hhdet_num!K32</f>
        <v>257.16870891349117</v>
      </c>
      <c r="L32" s="67">
        <f>RES_hhdet_num!K32+RES_hhdet_in!L32-RES_hhdet_num!L32</f>
        <v>306.7000467819571</v>
      </c>
      <c r="M32" s="67">
        <f>RES_hhdet_num!L32+RES_hhdet_in!M32-RES_hhdet_num!M32</f>
        <v>354.6949617239643</v>
      </c>
      <c r="N32" s="67">
        <f>RES_hhdet_num!M32+RES_hhdet_in!N32-RES_hhdet_num!N32</f>
        <v>630.99999999999</v>
      </c>
      <c r="O32" s="67">
        <f>RES_hhdet_num!N32+RES_hhdet_in!O32-RES_hhdet_num!O32</f>
        <v>277.57835964756305</v>
      </c>
      <c r="P32" s="67">
        <f>RES_hhdet_num!O32+RES_hhdet_in!P32-RES_hhdet_num!P32</f>
        <v>296.45104943061415</v>
      </c>
      <c r="Q32" s="67">
        <f>RES_hhdet_num!P32+RES_hhdet_in!Q32-RES_hhdet_num!Q32</f>
        <v>147.36910672055456</v>
      </c>
    </row>
    <row r="33" spans="1:17" ht="12" hidden="1" customHeight="1" x14ac:dyDescent="0.25">
      <c r="A33" s="148" t="s">
        <v>57</v>
      </c>
      <c r="B33" s="67"/>
      <c r="C33" s="67">
        <f>RES_hhdet_num!B33+RES_hhdet_in!C33-RES_hhdet_num!C33</f>
        <v>0</v>
      </c>
      <c r="D33" s="67">
        <f>RES_hhdet_num!C33+RES_hhdet_in!D33-RES_hhdet_num!D33</f>
        <v>0</v>
      </c>
      <c r="E33" s="67">
        <f>RES_hhdet_num!D33+RES_hhdet_in!E33-RES_hhdet_num!E33</f>
        <v>0</v>
      </c>
      <c r="F33" s="67">
        <f>RES_hhdet_num!E33+RES_hhdet_in!F33-RES_hhdet_num!F33</f>
        <v>0</v>
      </c>
      <c r="G33" s="67">
        <f>RES_hhdet_num!F33+RES_hhdet_in!G33-RES_hhdet_num!G33</f>
        <v>0</v>
      </c>
      <c r="H33" s="67">
        <f>RES_hhdet_num!G33+RES_hhdet_in!H33-RES_hhdet_num!H33</f>
        <v>0</v>
      </c>
      <c r="I33" s="67">
        <f>RES_hhdet_num!H33+RES_hhdet_in!I33-RES_hhdet_num!I33</f>
        <v>0</v>
      </c>
      <c r="J33" s="67">
        <f>RES_hhdet_num!I33+RES_hhdet_in!J33-RES_hhdet_num!J33</f>
        <v>0</v>
      </c>
      <c r="K33" s="67">
        <f>RES_hhdet_num!J33+RES_hhdet_in!K33-RES_hhdet_num!K33</f>
        <v>0</v>
      </c>
      <c r="L33" s="67">
        <f>RES_hhdet_num!K33+RES_hhdet_in!L33-RES_hhdet_num!L33</f>
        <v>0</v>
      </c>
      <c r="M33" s="67">
        <f>RES_hhdet_num!L33+RES_hhdet_in!M33-RES_hhdet_num!M33</f>
        <v>0</v>
      </c>
      <c r="N33" s="67">
        <f>RES_hhdet_num!M33+RES_hhdet_in!N33-RES_hhdet_num!N33</f>
        <v>0</v>
      </c>
      <c r="O33" s="67">
        <f>RES_hhdet_num!N33+RES_hhdet_in!O33-RES_hhdet_num!O33</f>
        <v>0</v>
      </c>
      <c r="P33" s="67">
        <f>RES_hhdet_num!O33+RES_hhdet_in!P33-RES_hhdet_num!P33</f>
        <v>0</v>
      </c>
      <c r="Q33" s="67">
        <f>RES_hhdet_num!P33+RES_hhdet_in!Q33-RES_hhdet_num!Q33</f>
        <v>0</v>
      </c>
    </row>
    <row r="34" spans="1:17" ht="12" hidden="1" customHeight="1" x14ac:dyDescent="0.25">
      <c r="A34" s="148" t="s">
        <v>59</v>
      </c>
      <c r="B34" s="67"/>
      <c r="C34" s="67">
        <f>RES_hhdet_num!B34+RES_hhdet_in!C34-RES_hhdet_num!C34</f>
        <v>0</v>
      </c>
      <c r="D34" s="67">
        <f>RES_hhdet_num!C34+RES_hhdet_in!D34-RES_hhdet_num!D34</f>
        <v>0</v>
      </c>
      <c r="E34" s="67">
        <f>RES_hhdet_num!D34+RES_hhdet_in!E34-RES_hhdet_num!E34</f>
        <v>0</v>
      </c>
      <c r="F34" s="67">
        <f>RES_hhdet_num!E34+RES_hhdet_in!F34-RES_hhdet_num!F34</f>
        <v>0</v>
      </c>
      <c r="G34" s="67">
        <f>RES_hhdet_num!F34+RES_hhdet_in!G34-RES_hhdet_num!G34</f>
        <v>0</v>
      </c>
      <c r="H34" s="67">
        <f>RES_hhdet_num!G34+RES_hhdet_in!H34-RES_hhdet_num!H34</f>
        <v>0</v>
      </c>
      <c r="I34" s="67">
        <f>RES_hhdet_num!H34+RES_hhdet_in!I34-RES_hhdet_num!I34</f>
        <v>0</v>
      </c>
      <c r="J34" s="67">
        <f>RES_hhdet_num!I34+RES_hhdet_in!J34-RES_hhdet_num!J34</f>
        <v>0</v>
      </c>
      <c r="K34" s="67">
        <f>RES_hhdet_num!J34+RES_hhdet_in!K34-RES_hhdet_num!K34</f>
        <v>0</v>
      </c>
      <c r="L34" s="67">
        <f>RES_hhdet_num!K34+RES_hhdet_in!L34-RES_hhdet_num!L34</f>
        <v>0</v>
      </c>
      <c r="M34" s="67">
        <f>RES_hhdet_num!L34+RES_hhdet_in!M34-RES_hhdet_num!M34</f>
        <v>0</v>
      </c>
      <c r="N34" s="67">
        <f>RES_hhdet_num!M34+RES_hhdet_in!N34-RES_hhdet_num!N34</f>
        <v>0</v>
      </c>
      <c r="O34" s="67">
        <f>RES_hhdet_num!N34+RES_hhdet_in!O34-RES_hhdet_num!O34</f>
        <v>0</v>
      </c>
      <c r="P34" s="67">
        <f>RES_hhdet_num!O34+RES_hhdet_in!P34-RES_hhdet_num!P34</f>
        <v>0</v>
      </c>
      <c r="Q34" s="67">
        <f>RES_hhdet_num!P34+RES_hhdet_in!Q34-RES_hhdet_num!Q34</f>
        <v>0</v>
      </c>
    </row>
    <row r="35" spans="1:17" ht="12" customHeight="1" x14ac:dyDescent="0.25">
      <c r="A35" s="23" t="s">
        <v>142</v>
      </c>
      <c r="B35" s="67"/>
      <c r="C35" s="67">
        <f>RES_hhdet_num!B35+RES_hhdet_in!C35-RES_hhdet_num!C35</f>
        <v>11460.75</v>
      </c>
      <c r="D35" s="67">
        <f>RES_hhdet_num!C35+RES_hhdet_in!D35-RES_hhdet_num!D35</f>
        <v>11460.749999999971</v>
      </c>
      <c r="E35" s="67">
        <f>RES_hhdet_num!D35+RES_hhdet_in!E35-RES_hhdet_num!E35</f>
        <v>11460.75</v>
      </c>
      <c r="F35" s="67">
        <f>RES_hhdet_num!E35+RES_hhdet_in!F35-RES_hhdet_num!F35</f>
        <v>13716.75200270093</v>
      </c>
      <c r="G35" s="67">
        <f>RES_hhdet_num!F35+RES_hhdet_in!G35-RES_hhdet_num!G35</f>
        <v>11460.75</v>
      </c>
      <c r="H35" s="67">
        <f>RES_hhdet_num!G35+RES_hhdet_in!H35-RES_hhdet_num!H35</f>
        <v>11460.749999999985</v>
      </c>
      <c r="I35" s="67">
        <f>RES_hhdet_num!H35+RES_hhdet_in!I35-RES_hhdet_num!I35</f>
        <v>11460.750000000029</v>
      </c>
      <c r="J35" s="67">
        <f>RES_hhdet_num!I35+RES_hhdet_in!J35-RES_hhdet_num!J35</f>
        <v>11460.75</v>
      </c>
      <c r="K35" s="67">
        <f>RES_hhdet_num!J35+RES_hhdet_in!K35-RES_hhdet_num!K35</f>
        <v>15774.431871825567</v>
      </c>
      <c r="L35" s="67">
        <f>RES_hhdet_num!K35+RES_hhdet_in!L35-RES_hhdet_num!L35</f>
        <v>15766.972784494254</v>
      </c>
      <c r="M35" s="67">
        <f>RES_hhdet_num!L35+RES_hhdet_in!M35-RES_hhdet_num!M35</f>
        <v>15711.701175979164</v>
      </c>
      <c r="N35" s="67">
        <f>RES_hhdet_num!M35+RES_hhdet_in!N35-RES_hhdet_num!N35</f>
        <v>13068.903273495278</v>
      </c>
      <c r="O35" s="67">
        <f>RES_hhdet_num!N35+RES_hhdet_in!O35-RES_hhdet_num!O35</f>
        <v>19486.928750410632</v>
      </c>
      <c r="P35" s="67">
        <f>RES_hhdet_num!O35+RES_hhdet_in!P35-RES_hhdet_num!P35</f>
        <v>21757.174701811455</v>
      </c>
      <c r="Q35" s="67">
        <f>RES_hhdet_num!P35+RES_hhdet_in!Q35-RES_hhdet_num!Q35</f>
        <v>30003.398618127874</v>
      </c>
    </row>
    <row r="36" spans="1:17" ht="12" customHeight="1" x14ac:dyDescent="0.25">
      <c r="A36" s="23" t="s">
        <v>141</v>
      </c>
      <c r="B36" s="67"/>
      <c r="C36" s="67">
        <f>RES_hhdet_num!B36+RES_hhdet_in!C36-RES_hhdet_num!C36</f>
        <v>208.5</v>
      </c>
      <c r="D36" s="67">
        <f>RES_hhdet_num!C36+RES_hhdet_in!D36-RES_hhdet_num!D36</f>
        <v>208.50000000000045</v>
      </c>
      <c r="E36" s="67">
        <f>RES_hhdet_num!D36+RES_hhdet_in!E36-RES_hhdet_num!E36</f>
        <v>208.5</v>
      </c>
      <c r="F36" s="67">
        <f>RES_hhdet_num!E36+RES_hhdet_in!F36-RES_hhdet_num!F36</f>
        <v>208.5</v>
      </c>
      <c r="G36" s="67">
        <f>RES_hhdet_num!F36+RES_hhdet_in!G36-RES_hhdet_num!G36</f>
        <v>208.50000000000045</v>
      </c>
      <c r="H36" s="67">
        <f>RES_hhdet_num!G36+RES_hhdet_in!H36-RES_hhdet_num!H36</f>
        <v>288.92374577929013</v>
      </c>
      <c r="I36" s="67">
        <f>RES_hhdet_num!H36+RES_hhdet_in!I36-RES_hhdet_num!I36</f>
        <v>316.59119487035059</v>
      </c>
      <c r="J36" s="67">
        <f>RES_hhdet_num!I36+RES_hhdet_in!J36-RES_hhdet_num!J36</f>
        <v>288.21076538501075</v>
      </c>
      <c r="K36" s="67">
        <f>RES_hhdet_num!J36+RES_hhdet_in!K36-RES_hhdet_num!K36</f>
        <v>286.56439944881276</v>
      </c>
      <c r="L36" s="67">
        <f>RES_hhdet_num!K36+RES_hhdet_in!L36-RES_hhdet_num!L36</f>
        <v>286.10785933299394</v>
      </c>
      <c r="M36" s="67">
        <f>RES_hhdet_num!L36+RES_hhdet_in!M36-RES_hhdet_num!M36</f>
        <v>1059.7139326498454</v>
      </c>
      <c r="N36" s="67">
        <f>RES_hhdet_num!M36+RES_hhdet_in!N36-RES_hhdet_num!N36</f>
        <v>694.99999999999636</v>
      </c>
      <c r="O36" s="67">
        <f>RES_hhdet_num!N36+RES_hhdet_in!O36-RES_hhdet_num!O36</f>
        <v>543.82138248010051</v>
      </c>
      <c r="P36" s="67">
        <f>RES_hhdet_num!O36+RES_hhdet_in!P36-RES_hhdet_num!P36</f>
        <v>813.0634999874992</v>
      </c>
      <c r="Q36" s="67">
        <f>RES_hhdet_num!P36+RES_hhdet_in!Q36-RES_hhdet_num!Q36</f>
        <v>1165.4118648256581</v>
      </c>
    </row>
    <row r="37" spans="1:17" ht="12" hidden="1" customHeight="1" x14ac:dyDescent="0.25">
      <c r="A37" s="148" t="s">
        <v>60</v>
      </c>
      <c r="B37" s="67"/>
      <c r="C37" s="67"/>
      <c r="D37" s="67"/>
      <c r="E37" s="67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</row>
    <row r="38" spans="1:17" ht="12" hidden="1" customHeight="1" x14ac:dyDescent="0.25">
      <c r="A38" s="147" t="s">
        <v>59</v>
      </c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</row>
    <row r="39" spans="1:17" ht="12" customHeight="1" x14ac:dyDescent="0.25">
      <c r="A39" s="146" t="s">
        <v>62</v>
      </c>
      <c r="B39" s="145"/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5"/>
      <c r="O39" s="145"/>
      <c r="P39" s="145"/>
      <c r="Q39" s="145"/>
    </row>
    <row r="40" spans="1:17" ht="12" customHeight="1" x14ac:dyDescent="0.25">
      <c r="A40" s="23" t="s">
        <v>57</v>
      </c>
      <c r="B40" s="67"/>
      <c r="C40" s="67">
        <f>RES_hhdet_num!B40+RES_hhdet_in!C40-RES_hhdet_num!C40</f>
        <v>10464.301622905426</v>
      </c>
      <c r="D40" s="67">
        <f>RES_hhdet_num!C40+RES_hhdet_in!D40-RES_hhdet_num!D40</f>
        <v>8722.3860774859786</v>
      </c>
      <c r="E40" s="67">
        <f>RES_hhdet_num!D40+RES_hhdet_in!E40-RES_hhdet_num!E40</f>
        <v>9234.4087696613278</v>
      </c>
      <c r="F40" s="67">
        <f>RES_hhdet_num!E40+RES_hhdet_in!F40-RES_hhdet_num!F40</f>
        <v>6225.7500000000073</v>
      </c>
      <c r="G40" s="67">
        <f>RES_hhdet_num!F40+RES_hhdet_in!G40-RES_hhdet_num!G40</f>
        <v>8663.8896047415546</v>
      </c>
      <c r="H40" s="67">
        <f>RES_hhdet_num!G40+RES_hhdet_in!H40-RES_hhdet_num!H40</f>
        <v>15072.869621382684</v>
      </c>
      <c r="I40" s="67">
        <f>RES_hhdet_num!H40+RES_hhdet_in!I40-RES_hhdet_num!I40</f>
        <v>15185.483328024486</v>
      </c>
      <c r="J40" s="67">
        <f>RES_hhdet_num!I40+RES_hhdet_in!J40-RES_hhdet_num!J40</f>
        <v>8705.929526688451</v>
      </c>
      <c r="K40" s="67">
        <f>RES_hhdet_num!J40+RES_hhdet_in!K40-RES_hhdet_num!K40</f>
        <v>4960.8530347000124</v>
      </c>
      <c r="L40" s="67">
        <f>RES_hhdet_num!K40+RES_hhdet_in!L40-RES_hhdet_num!L40</f>
        <v>10684.428967395899</v>
      </c>
      <c r="M40" s="67">
        <f>RES_hhdet_num!L40+RES_hhdet_in!M40-RES_hhdet_num!M40</f>
        <v>10440.459375377286</v>
      </c>
      <c r="N40" s="67">
        <f>RES_hhdet_num!M40+RES_hhdet_in!N40-RES_hhdet_num!N40</f>
        <v>6035.9999999999782</v>
      </c>
      <c r="O40" s="67">
        <f>RES_hhdet_num!N40+RES_hhdet_in!O40-RES_hhdet_num!O40</f>
        <v>7942.1106127613311</v>
      </c>
      <c r="P40" s="67">
        <f>RES_hhdet_num!O40+RES_hhdet_in!P40-RES_hhdet_num!P40</f>
        <v>7147.0000000000073</v>
      </c>
      <c r="Q40" s="67">
        <f>RES_hhdet_num!P40+RES_hhdet_in!Q40-RES_hhdet_num!Q40</f>
        <v>8178.218483077042</v>
      </c>
    </row>
    <row r="41" spans="1:17" ht="12" customHeight="1" x14ac:dyDescent="0.25">
      <c r="A41" s="29" t="s">
        <v>140</v>
      </c>
      <c r="B41" s="83"/>
      <c r="C41" s="83">
        <f>RES_hhdet_num!B41+RES_hhdet_in!C41-RES_hhdet_num!C41</f>
        <v>16123.5</v>
      </c>
      <c r="D41" s="83">
        <f>RES_hhdet_num!C41+RES_hhdet_in!D41-RES_hhdet_num!D41</f>
        <v>16123.5</v>
      </c>
      <c r="E41" s="83">
        <f>RES_hhdet_num!D41+RES_hhdet_in!E41-RES_hhdet_num!E41</f>
        <v>16123.5</v>
      </c>
      <c r="F41" s="83">
        <f>RES_hhdet_num!E41+RES_hhdet_in!F41-RES_hhdet_num!F41</f>
        <v>19093.105484328262</v>
      </c>
      <c r="G41" s="83">
        <f>RES_hhdet_num!F41+RES_hhdet_in!G41-RES_hhdet_num!G41</f>
        <v>16123.500000000058</v>
      </c>
      <c r="H41" s="83">
        <f>RES_hhdet_num!G41+RES_hhdet_in!H41-RES_hhdet_num!H41</f>
        <v>16123.500000000029</v>
      </c>
      <c r="I41" s="83">
        <f>RES_hhdet_num!H41+RES_hhdet_in!I41-RES_hhdet_num!I41</f>
        <v>16123.5</v>
      </c>
      <c r="J41" s="83">
        <f>RES_hhdet_num!I41+RES_hhdet_in!J41-RES_hhdet_num!J41</f>
        <v>16123.499999999942</v>
      </c>
      <c r="K41" s="83">
        <f>RES_hhdet_num!J41+RES_hhdet_in!K41-RES_hhdet_num!K41</f>
        <v>22316.573377094552</v>
      </c>
      <c r="L41" s="83">
        <f>RES_hhdet_num!K41+RES_hhdet_in!L41-RES_hhdet_num!L41</f>
        <v>22390.488922514051</v>
      </c>
      <c r="M41" s="83">
        <f>RES_hhdet_num!L41+RES_hhdet_in!M41-RES_hhdet_num!M41</f>
        <v>22422.46623033873</v>
      </c>
      <c r="N41" s="83">
        <f>RES_hhdet_num!M41+RES_hhdet_in!N41-RES_hhdet_num!N41</f>
        <v>25033.51951567168</v>
      </c>
      <c r="O41" s="83">
        <f>RES_hhdet_num!N41+RES_hhdet_in!O41-RES_hhdet_num!O41</f>
        <v>28292.985395258496</v>
      </c>
      <c r="P41" s="83">
        <f>RES_hhdet_num!O41+RES_hhdet_in!P41-RES_hhdet_num!P41</f>
        <v>31634.005378617323</v>
      </c>
      <c r="Q41" s="83">
        <f>RES_hhdet_num!P41+RES_hhdet_in!Q41-RES_hhdet_num!Q41</f>
        <v>46909.586180505226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51"/>
      <c r="C43" s="151"/>
      <c r="D43" s="151"/>
      <c r="E43" s="151"/>
      <c r="F43" s="151"/>
      <c r="G43" s="151"/>
      <c r="H43" s="151"/>
      <c r="I43" s="151"/>
      <c r="J43" s="151"/>
      <c r="K43" s="151"/>
      <c r="L43" s="151"/>
      <c r="M43" s="151"/>
      <c r="N43" s="151"/>
      <c r="O43" s="151"/>
      <c r="P43" s="151"/>
      <c r="Q43" s="151"/>
    </row>
    <row r="44" spans="1:17" ht="12.95" customHeight="1" x14ac:dyDescent="0.25">
      <c r="A44" s="150" t="s">
        <v>65</v>
      </c>
      <c r="B44" s="149"/>
      <c r="C44" s="149"/>
      <c r="D44" s="149"/>
      <c r="E44" s="149"/>
      <c r="F44" s="149"/>
      <c r="G44" s="149"/>
      <c r="H44" s="149"/>
      <c r="I44" s="149"/>
      <c r="J44" s="149"/>
      <c r="K44" s="149"/>
      <c r="L44" s="149"/>
      <c r="M44" s="149"/>
      <c r="N44" s="149"/>
      <c r="O44" s="149"/>
      <c r="P44" s="149"/>
      <c r="Q44" s="149"/>
    </row>
    <row r="45" spans="1:17" ht="12" customHeight="1" x14ac:dyDescent="0.25">
      <c r="A45" s="23" t="s">
        <v>166</v>
      </c>
      <c r="B45" s="67"/>
      <c r="C45" s="67">
        <f>RES_hhdet_num!B45+RES_hhdet_in!C45-RES_hhdet_num!C45</f>
        <v>404493.8125</v>
      </c>
      <c r="D45" s="67">
        <f>RES_hhdet_num!C45+RES_hhdet_in!D45-RES_hhdet_num!D45</f>
        <v>404493.81250000093</v>
      </c>
      <c r="E45" s="67">
        <f>RES_hhdet_num!D45+RES_hhdet_in!E45-RES_hhdet_num!E45</f>
        <v>404493.81249999907</v>
      </c>
      <c r="F45" s="67">
        <f>RES_hhdet_num!E45+RES_hhdet_in!F45-RES_hhdet_num!F45</f>
        <v>404493.81249999907</v>
      </c>
      <c r="G45" s="67">
        <f>RES_hhdet_num!F45+RES_hhdet_in!G45-RES_hhdet_num!G45</f>
        <v>404493.81250000186</v>
      </c>
      <c r="H45" s="67">
        <f>RES_hhdet_num!G45+RES_hhdet_in!H45-RES_hhdet_num!H45</f>
        <v>404493.81250000093</v>
      </c>
      <c r="I45" s="67">
        <f>RES_hhdet_num!H45+RES_hhdet_in!I45-RES_hhdet_num!I45</f>
        <v>404493.81249999907</v>
      </c>
      <c r="J45" s="67">
        <f>RES_hhdet_num!I45+RES_hhdet_in!J45-RES_hhdet_num!J45</f>
        <v>404493.81249999907</v>
      </c>
      <c r="K45" s="67">
        <f>RES_hhdet_num!J45+RES_hhdet_in!K45-RES_hhdet_num!K45</f>
        <v>404493.81250000279</v>
      </c>
      <c r="L45" s="67">
        <f>RES_hhdet_num!K45+RES_hhdet_in!L45-RES_hhdet_num!L45</f>
        <v>404493.81249999814</v>
      </c>
      <c r="M45" s="67">
        <f>RES_hhdet_num!L45+RES_hhdet_in!M45-RES_hhdet_num!M45</f>
        <v>404493.81250000279</v>
      </c>
      <c r="N45" s="67">
        <f>RES_hhdet_num!M45+RES_hhdet_in!N45-RES_hhdet_num!N45</f>
        <v>404493.81249999721</v>
      </c>
      <c r="O45" s="67">
        <f>RES_hhdet_num!N45+RES_hhdet_in!O45-RES_hhdet_num!O45</f>
        <v>404493.81250000093</v>
      </c>
      <c r="P45" s="67">
        <f>RES_hhdet_num!O45+RES_hhdet_in!P45-RES_hhdet_num!P45</f>
        <v>404493.8125</v>
      </c>
      <c r="Q45" s="67">
        <f>RES_hhdet_num!P45+RES_hhdet_in!Q45-RES_hhdet_num!Q45</f>
        <v>404493.8125</v>
      </c>
    </row>
    <row r="46" spans="1:17" ht="12" hidden="1" customHeight="1" x14ac:dyDescent="0.25">
      <c r="A46" s="23" t="s">
        <v>60</v>
      </c>
      <c r="B46" s="67"/>
      <c r="C46" s="67"/>
      <c r="D46" s="67"/>
      <c r="E46" s="67"/>
      <c r="F46" s="67"/>
      <c r="G46" s="67"/>
      <c r="H46" s="67"/>
      <c r="I46" s="67"/>
      <c r="J46" s="67"/>
      <c r="K46" s="67"/>
      <c r="L46" s="67"/>
      <c r="M46" s="67"/>
      <c r="N46" s="67"/>
      <c r="O46" s="67"/>
      <c r="P46" s="67"/>
      <c r="Q46" s="67"/>
    </row>
    <row r="47" spans="1:17" ht="12.95" customHeight="1" x14ac:dyDescent="0.25">
      <c r="A47" s="146" t="s">
        <v>112</v>
      </c>
      <c r="B47" s="145"/>
      <c r="C47" s="145"/>
      <c r="D47" s="145"/>
      <c r="E47" s="145"/>
      <c r="F47" s="145"/>
      <c r="G47" s="145"/>
      <c r="H47" s="145"/>
      <c r="I47" s="145"/>
      <c r="J47" s="145"/>
      <c r="K47" s="145"/>
      <c r="L47" s="145"/>
      <c r="M47" s="145"/>
      <c r="N47" s="145"/>
      <c r="O47" s="145"/>
      <c r="P47" s="145"/>
      <c r="Q47" s="145"/>
    </row>
    <row r="48" spans="1:17" ht="12" customHeight="1" x14ac:dyDescent="0.25">
      <c r="A48" s="23" t="s">
        <v>60</v>
      </c>
      <c r="B48" s="67"/>
      <c r="C48" s="67">
        <f>RES_hhdet_num!B48+RES_hhdet_in!C48-RES_hhdet_num!C48</f>
        <v>10689</v>
      </c>
      <c r="D48" s="67">
        <f>RES_hhdet_num!C48+RES_hhdet_in!D48-RES_hhdet_num!D48</f>
        <v>10485</v>
      </c>
      <c r="E48" s="67">
        <f>RES_hhdet_num!D48+RES_hhdet_in!E48-RES_hhdet_num!E48</f>
        <v>9866</v>
      </c>
      <c r="F48" s="67">
        <f>RES_hhdet_num!E48+RES_hhdet_in!F48-RES_hhdet_num!F48</f>
        <v>10823</v>
      </c>
      <c r="G48" s="67">
        <f>RES_hhdet_num!F48+RES_hhdet_in!G48-RES_hhdet_num!G48</f>
        <v>10393.000000000015</v>
      </c>
      <c r="H48" s="67">
        <f>RES_hhdet_num!G48+RES_hhdet_in!H48-RES_hhdet_num!H48</f>
        <v>10218.999999999985</v>
      </c>
      <c r="I48" s="67">
        <f>RES_hhdet_num!H48+RES_hhdet_in!I48-RES_hhdet_num!I48</f>
        <v>10181.000000000015</v>
      </c>
      <c r="J48" s="67">
        <f>RES_hhdet_num!I48+RES_hhdet_in!J48-RES_hhdet_num!J48</f>
        <v>19493</v>
      </c>
      <c r="K48" s="67">
        <f>RES_hhdet_num!J48+RES_hhdet_in!K48-RES_hhdet_num!K48</f>
        <v>14099.000000000015</v>
      </c>
      <c r="L48" s="67">
        <f>RES_hhdet_num!K48+RES_hhdet_in!L48-RES_hhdet_num!L48</f>
        <v>16420.000000000015</v>
      </c>
      <c r="M48" s="67">
        <f>RES_hhdet_num!L48+RES_hhdet_in!M48-RES_hhdet_num!M48</f>
        <v>11898.000000000015</v>
      </c>
      <c r="N48" s="67">
        <f>RES_hhdet_num!M48+RES_hhdet_in!N48-RES_hhdet_num!N48</f>
        <v>13378.999999999942</v>
      </c>
      <c r="O48" s="67">
        <f>RES_hhdet_num!N48+RES_hhdet_in!O48-RES_hhdet_num!O48</f>
        <v>16229.000000000029</v>
      </c>
      <c r="P48" s="67">
        <f>RES_hhdet_num!O48+RES_hhdet_in!P48-RES_hhdet_num!P48</f>
        <v>9658.0000000000291</v>
      </c>
      <c r="Q48" s="67">
        <f>RES_hhdet_num!P48+RES_hhdet_in!Q48-RES_hhdet_num!Q48</f>
        <v>13609</v>
      </c>
    </row>
    <row r="49" spans="1:17" ht="12" customHeight="1" x14ac:dyDescent="0.25">
      <c r="A49" s="146" t="s">
        <v>63</v>
      </c>
      <c r="B49" s="145"/>
      <c r="C49" s="145"/>
      <c r="D49" s="145"/>
      <c r="E49" s="145"/>
      <c r="F49" s="145"/>
      <c r="G49" s="145"/>
      <c r="H49" s="145"/>
      <c r="I49" s="145"/>
      <c r="J49" s="145"/>
      <c r="K49" s="145"/>
      <c r="L49" s="145"/>
      <c r="M49" s="145"/>
      <c r="N49" s="145"/>
      <c r="O49" s="145"/>
      <c r="P49" s="145"/>
      <c r="Q49" s="145"/>
    </row>
    <row r="50" spans="1:17" ht="12" customHeight="1" x14ac:dyDescent="0.25">
      <c r="A50" s="23" t="s">
        <v>165</v>
      </c>
      <c r="B50" s="67"/>
      <c r="C50" s="67">
        <f>RES_hhdet_num!B50+RES_hhdet_in!C50-RES_hhdet_num!C50</f>
        <v>198625.49999999907</v>
      </c>
      <c r="D50" s="67">
        <f>RES_hhdet_num!C50+RES_hhdet_in!D50-RES_hhdet_num!D50</f>
        <v>244753.44318471849</v>
      </c>
      <c r="E50" s="67">
        <f>RES_hhdet_num!D50+RES_hhdet_in!E50-RES_hhdet_num!E50</f>
        <v>221428.54898030125</v>
      </c>
      <c r="F50" s="67">
        <f>RES_hhdet_num!E50+RES_hhdet_in!F50-RES_hhdet_num!F50</f>
        <v>235516.45656967815</v>
      </c>
      <c r="G50" s="67">
        <f>RES_hhdet_num!F50+RES_hhdet_in!G50-RES_hhdet_num!G50</f>
        <v>227458.69407585077</v>
      </c>
      <c r="H50" s="67">
        <f>RES_hhdet_num!G50+RES_hhdet_in!H50-RES_hhdet_num!H50</f>
        <v>247398.29950610455</v>
      </c>
      <c r="I50" s="67">
        <f>RES_hhdet_num!H50+RES_hhdet_in!I50-RES_hhdet_num!I50</f>
        <v>311926.58767097536</v>
      </c>
      <c r="J50" s="67">
        <f>RES_hhdet_num!I50+RES_hhdet_in!J50-RES_hhdet_num!J50</f>
        <v>198625.49999999907</v>
      </c>
      <c r="K50" s="67">
        <f>RES_hhdet_num!J50+RES_hhdet_in!K50-RES_hhdet_num!K50</f>
        <v>273624.58628658205</v>
      </c>
      <c r="L50" s="67">
        <f>RES_hhdet_num!K50+RES_hhdet_in!L50-RES_hhdet_num!L50</f>
        <v>263827.03547898587</v>
      </c>
      <c r="M50" s="67">
        <f>RES_hhdet_num!L50+RES_hhdet_in!M50-RES_hhdet_num!M50</f>
        <v>198625.50000000186</v>
      </c>
      <c r="N50" s="67">
        <f>RES_hhdet_num!M50+RES_hhdet_in!N50-RES_hhdet_num!N50</f>
        <v>201328.01758750994</v>
      </c>
      <c r="O50" s="67">
        <f>RES_hhdet_num!N50+RES_hhdet_in!O50-RES_hhdet_num!O50</f>
        <v>365762.19134469982</v>
      </c>
      <c r="P50" s="67">
        <f>RES_hhdet_num!O50+RES_hhdet_in!P50-RES_hhdet_num!P50</f>
        <v>399987.24312814418</v>
      </c>
      <c r="Q50" s="67">
        <f>RES_hhdet_num!P50+RES_hhdet_in!Q50-RES_hhdet_num!Q50</f>
        <v>404493.8125</v>
      </c>
    </row>
    <row r="51" spans="1:17" ht="12" customHeight="1" x14ac:dyDescent="0.25">
      <c r="A51" s="23" t="s">
        <v>164</v>
      </c>
      <c r="B51" s="67"/>
      <c r="C51" s="67">
        <f>RES_hhdet_num!B51+RES_hhdet_in!C51-RES_hhdet_num!C51</f>
        <v>5163.0798271360982</v>
      </c>
      <c r="D51" s="67">
        <f>RES_hhdet_num!C51+RES_hhdet_in!D51-RES_hhdet_num!D51</f>
        <v>4604.1499515637988</v>
      </c>
      <c r="E51" s="67">
        <f>RES_hhdet_num!D51+RES_hhdet_in!E51-RES_hhdet_num!E51</f>
        <v>3938.5367584987835</v>
      </c>
      <c r="F51" s="67">
        <f>RES_hhdet_num!E51+RES_hhdet_in!F51-RES_hhdet_num!F51</f>
        <v>4272.3207658273896</v>
      </c>
      <c r="G51" s="67">
        <f>RES_hhdet_num!F51+RES_hhdet_in!G51-RES_hhdet_num!G51</f>
        <v>4529.1984301840566</v>
      </c>
      <c r="H51" s="67">
        <f>RES_hhdet_num!G51+RES_hhdet_in!H51-RES_hhdet_num!H51</f>
        <v>3607.5000000000146</v>
      </c>
      <c r="I51" s="67">
        <f>RES_hhdet_num!H51+RES_hhdet_in!I51-RES_hhdet_num!I51</f>
        <v>3607.5</v>
      </c>
      <c r="J51" s="67">
        <f>RES_hhdet_num!I51+RES_hhdet_in!J51-RES_hhdet_num!J51</f>
        <v>7534.5510286346544</v>
      </c>
      <c r="K51" s="67">
        <f>RES_hhdet_num!J51+RES_hhdet_in!K51-RES_hhdet_num!K51</f>
        <v>6066.2200890125532</v>
      </c>
      <c r="L51" s="67">
        <f>RES_hhdet_num!K51+RES_hhdet_in!L51-RES_hhdet_num!L51</f>
        <v>7940.1793207393494</v>
      </c>
      <c r="M51" s="67">
        <f>RES_hhdet_num!L51+RES_hhdet_in!M51-RES_hhdet_num!M51</f>
        <v>7921.8632749356329</v>
      </c>
      <c r="N51" s="67">
        <f>RES_hhdet_num!M51+RES_hhdet_in!N51-RES_hhdet_num!N51</f>
        <v>10276.813307335891</v>
      </c>
      <c r="O51" s="67">
        <f>RES_hhdet_num!N51+RES_hhdet_in!O51-RES_hhdet_num!O51</f>
        <v>9179.5885062876041</v>
      </c>
      <c r="P51" s="67">
        <f>RES_hhdet_num!O51+RES_hhdet_in!P51-RES_hhdet_num!P51</f>
        <v>7830.9697971700225</v>
      </c>
      <c r="Q51" s="67">
        <f>RES_hhdet_num!P51+RES_hhdet_in!Q51-RES_hhdet_num!Q51</f>
        <v>6695.5508935668622</v>
      </c>
    </row>
    <row r="52" spans="1:17" ht="12" hidden="1" customHeight="1" x14ac:dyDescent="0.25">
      <c r="A52" s="148" t="s">
        <v>163</v>
      </c>
      <c r="B52" s="67"/>
      <c r="C52" s="67">
        <f>RES_hhdet_num!B52+RES_hhdet_in!C52-RES_hhdet_num!C52</f>
        <v>0</v>
      </c>
      <c r="D52" s="67">
        <f>RES_hhdet_num!C52+RES_hhdet_in!D52-RES_hhdet_num!D52</f>
        <v>0</v>
      </c>
      <c r="E52" s="67">
        <f>RES_hhdet_num!D52+RES_hhdet_in!E52-RES_hhdet_num!E52</f>
        <v>0</v>
      </c>
      <c r="F52" s="67">
        <f>RES_hhdet_num!E52+RES_hhdet_in!F52-RES_hhdet_num!F52</f>
        <v>0</v>
      </c>
      <c r="G52" s="67">
        <f>RES_hhdet_num!F52+RES_hhdet_in!G52-RES_hhdet_num!G52</f>
        <v>0</v>
      </c>
      <c r="H52" s="67">
        <f>RES_hhdet_num!G52+RES_hhdet_in!H52-RES_hhdet_num!H52</f>
        <v>0</v>
      </c>
      <c r="I52" s="67">
        <f>RES_hhdet_num!H52+RES_hhdet_in!I52-RES_hhdet_num!I52</f>
        <v>0</v>
      </c>
      <c r="J52" s="67">
        <f>RES_hhdet_num!I52+RES_hhdet_in!J52-RES_hhdet_num!J52</f>
        <v>0</v>
      </c>
      <c r="K52" s="67">
        <f>RES_hhdet_num!J52+RES_hhdet_in!K52-RES_hhdet_num!K52</f>
        <v>0</v>
      </c>
      <c r="L52" s="67">
        <f>RES_hhdet_num!K52+RES_hhdet_in!L52-RES_hhdet_num!L52</f>
        <v>0</v>
      </c>
      <c r="M52" s="67">
        <f>RES_hhdet_num!L52+RES_hhdet_in!M52-RES_hhdet_num!M52</f>
        <v>0</v>
      </c>
      <c r="N52" s="67">
        <f>RES_hhdet_num!M52+RES_hhdet_in!N52-RES_hhdet_num!N52</f>
        <v>0</v>
      </c>
      <c r="O52" s="67">
        <f>RES_hhdet_num!N52+RES_hhdet_in!O52-RES_hhdet_num!O52</f>
        <v>0</v>
      </c>
      <c r="P52" s="67">
        <f>RES_hhdet_num!O52+RES_hhdet_in!P52-RES_hhdet_num!P52</f>
        <v>0</v>
      </c>
      <c r="Q52" s="67">
        <f>RES_hhdet_num!P52+RES_hhdet_in!Q52-RES_hhdet_num!Q52</f>
        <v>0</v>
      </c>
    </row>
    <row r="53" spans="1:17" ht="12" hidden="1" customHeight="1" x14ac:dyDescent="0.25">
      <c r="A53" s="148" t="s">
        <v>59</v>
      </c>
      <c r="B53" s="67"/>
      <c r="C53" s="67">
        <f>RES_hhdet_num!B53+RES_hhdet_in!C53-RES_hhdet_num!C53</f>
        <v>0</v>
      </c>
      <c r="D53" s="67">
        <f>RES_hhdet_num!C53+RES_hhdet_in!D53-RES_hhdet_num!D53</f>
        <v>0</v>
      </c>
      <c r="E53" s="67">
        <f>RES_hhdet_num!D53+RES_hhdet_in!E53-RES_hhdet_num!E53</f>
        <v>0</v>
      </c>
      <c r="F53" s="67">
        <f>RES_hhdet_num!E53+RES_hhdet_in!F53-RES_hhdet_num!F53</f>
        <v>0</v>
      </c>
      <c r="G53" s="67">
        <f>RES_hhdet_num!F53+RES_hhdet_in!G53-RES_hhdet_num!G53</f>
        <v>0</v>
      </c>
      <c r="H53" s="67">
        <f>RES_hhdet_num!G53+RES_hhdet_in!H53-RES_hhdet_num!H53</f>
        <v>0</v>
      </c>
      <c r="I53" s="67">
        <f>RES_hhdet_num!H53+RES_hhdet_in!I53-RES_hhdet_num!I53</f>
        <v>0</v>
      </c>
      <c r="J53" s="67">
        <f>RES_hhdet_num!I53+RES_hhdet_in!J53-RES_hhdet_num!J53</f>
        <v>0</v>
      </c>
      <c r="K53" s="67">
        <f>RES_hhdet_num!J53+RES_hhdet_in!K53-RES_hhdet_num!K53</f>
        <v>0</v>
      </c>
      <c r="L53" s="67">
        <f>RES_hhdet_num!K53+RES_hhdet_in!L53-RES_hhdet_num!L53</f>
        <v>0</v>
      </c>
      <c r="M53" s="67">
        <f>RES_hhdet_num!L53+RES_hhdet_in!M53-RES_hhdet_num!M53</f>
        <v>0</v>
      </c>
      <c r="N53" s="67">
        <f>RES_hhdet_num!M53+RES_hhdet_in!N53-RES_hhdet_num!N53</f>
        <v>0</v>
      </c>
      <c r="O53" s="67">
        <f>RES_hhdet_num!N53+RES_hhdet_in!O53-RES_hhdet_num!O53</f>
        <v>0</v>
      </c>
      <c r="P53" s="67">
        <f>RES_hhdet_num!O53+RES_hhdet_in!P53-RES_hhdet_num!P53</f>
        <v>0</v>
      </c>
      <c r="Q53" s="67">
        <f>RES_hhdet_num!P53+RES_hhdet_in!Q53-RES_hhdet_num!Q53</f>
        <v>0</v>
      </c>
    </row>
    <row r="54" spans="1:17" ht="12" customHeight="1" x14ac:dyDescent="0.25">
      <c r="A54" s="23" t="s">
        <v>142</v>
      </c>
      <c r="B54" s="67"/>
      <c r="C54" s="67">
        <f>RES_hhdet_num!B54+RES_hhdet_in!C54-RES_hhdet_num!C54</f>
        <v>303335.02961552748</v>
      </c>
      <c r="D54" s="67">
        <f>RES_hhdet_num!C54+RES_hhdet_in!D54-RES_hhdet_num!D54</f>
        <v>198666.00000000023</v>
      </c>
      <c r="E54" s="67">
        <f>RES_hhdet_num!D54+RES_hhdet_in!E54-RES_hhdet_num!E54</f>
        <v>198666</v>
      </c>
      <c r="F54" s="67">
        <f>RES_hhdet_num!E54+RES_hhdet_in!F54-RES_hhdet_num!F54</f>
        <v>198666</v>
      </c>
      <c r="G54" s="67">
        <f>RES_hhdet_num!F54+RES_hhdet_in!G54-RES_hhdet_num!G54</f>
        <v>198666.00000000047</v>
      </c>
      <c r="H54" s="67">
        <f>RES_hhdet_num!G54+RES_hhdet_in!H54-RES_hhdet_num!H54</f>
        <v>202074.92467735475</v>
      </c>
      <c r="I54" s="67">
        <f>RES_hhdet_num!H54+RES_hhdet_in!I54-RES_hhdet_num!I54</f>
        <v>198666</v>
      </c>
      <c r="J54" s="67">
        <f>RES_hhdet_num!I54+RES_hhdet_in!J54-RES_hhdet_num!J54</f>
        <v>245570.36615639343</v>
      </c>
      <c r="K54" s="67">
        <f>RES_hhdet_num!J54+RES_hhdet_in!K54-RES_hhdet_num!K54</f>
        <v>276179.02961552772</v>
      </c>
      <c r="L54" s="67">
        <f>RES_hhdet_num!K54+RES_hhdet_in!L54-RES_hhdet_num!L54</f>
        <v>342047.5675743199</v>
      </c>
      <c r="M54" s="67">
        <f>RES_hhdet_num!L54+RES_hhdet_in!M54-RES_hhdet_num!M54</f>
        <v>317196.74447916239</v>
      </c>
      <c r="N54" s="67">
        <f>RES_hhdet_num!M54+RES_hhdet_in!N54-RES_hhdet_num!N54</f>
        <v>334397.18358714203</v>
      </c>
      <c r="O54" s="67">
        <f>RES_hhdet_num!N54+RES_hhdet_in!O54-RES_hhdet_num!O54</f>
        <v>146201.36768700695</v>
      </c>
      <c r="P54" s="67">
        <f>RES_hhdet_num!O54+RES_hhdet_in!P54-RES_hhdet_num!P54</f>
        <v>138587.18017327925</v>
      </c>
      <c r="Q54" s="67">
        <f>RES_hhdet_num!P54+RES_hhdet_in!Q54-RES_hhdet_num!Q54</f>
        <v>213168.5377528118</v>
      </c>
    </row>
    <row r="55" spans="1:17" ht="12" customHeight="1" x14ac:dyDescent="0.25">
      <c r="A55" s="23" t="s">
        <v>141</v>
      </c>
      <c r="B55" s="67"/>
      <c r="C55" s="67">
        <f>RES_hhdet_num!B55+RES_hhdet_in!C55-RES_hhdet_num!C55</f>
        <v>5633.5591359393948</v>
      </c>
      <c r="D55" s="67">
        <f>RES_hhdet_num!C55+RES_hhdet_in!D55-RES_hhdet_num!D55</f>
        <v>3608.2500000000073</v>
      </c>
      <c r="E55" s="67">
        <f>RES_hhdet_num!D55+RES_hhdet_in!E55-RES_hhdet_num!E55</f>
        <v>3608.25</v>
      </c>
      <c r="F55" s="67">
        <f>RES_hhdet_num!E55+RES_hhdet_in!F55-RES_hhdet_num!F55</f>
        <v>3608.2500000000073</v>
      </c>
      <c r="G55" s="67">
        <f>RES_hhdet_num!F55+RES_hhdet_in!G55-RES_hhdet_num!G55</f>
        <v>3608.2500000000073</v>
      </c>
      <c r="H55" s="67">
        <f>RES_hhdet_num!G55+RES_hhdet_in!H55-RES_hhdet_num!H55</f>
        <v>3608.2499999999927</v>
      </c>
      <c r="I55" s="67">
        <f>RES_hhdet_num!H55+RES_hhdet_in!I55-RES_hhdet_num!I55</f>
        <v>3943.0941546010945</v>
      </c>
      <c r="J55" s="67">
        <f>RES_hhdet_num!I55+RES_hhdet_in!J55-RES_hhdet_num!J55</f>
        <v>3608.2499999999927</v>
      </c>
      <c r="K55" s="67">
        <f>RES_hhdet_num!J55+RES_hhdet_in!K55-RES_hhdet_num!K55</f>
        <v>5010.809135939402</v>
      </c>
      <c r="L55" s="67">
        <f>RES_hhdet_num!K55+RES_hhdet_in!L55-RES_hhdet_num!L55</f>
        <v>6191.9017893975397</v>
      </c>
      <c r="M55" s="67">
        <f>RES_hhdet_num!L55+RES_hhdet_in!M55-RES_hhdet_num!M55</f>
        <v>5812.2322820376285</v>
      </c>
      <c r="N55" s="67">
        <f>RES_hhdet_num!M55+RES_hhdet_in!N55-RES_hhdet_num!N55</f>
        <v>11905.345999702935</v>
      </c>
      <c r="O55" s="67">
        <f>RES_hhdet_num!N55+RES_hhdet_in!O55-RES_hhdet_num!O55</f>
        <v>5913.1283760817169</v>
      </c>
      <c r="P55" s="67">
        <f>RES_hhdet_num!O55+RES_hhdet_in!P55-RES_hhdet_num!P55</f>
        <v>9938.6809992416238</v>
      </c>
      <c r="Q55" s="67">
        <f>RES_hhdet_num!P55+RES_hhdet_in!Q55-RES_hhdet_num!Q55</f>
        <v>16508.858346414927</v>
      </c>
    </row>
    <row r="56" spans="1:17" ht="12" hidden="1" customHeight="1" x14ac:dyDescent="0.25">
      <c r="A56" s="148" t="s">
        <v>60</v>
      </c>
      <c r="B56" s="67"/>
      <c r="C56" s="67"/>
      <c r="D56" s="67"/>
      <c r="E56" s="67"/>
      <c r="F56" s="67"/>
      <c r="G56" s="67"/>
      <c r="H56" s="67"/>
      <c r="I56" s="67"/>
      <c r="J56" s="67"/>
      <c r="K56" s="67"/>
      <c r="L56" s="67"/>
      <c r="M56" s="67"/>
      <c r="N56" s="67"/>
      <c r="O56" s="67"/>
      <c r="P56" s="67"/>
      <c r="Q56" s="67"/>
    </row>
    <row r="57" spans="1:17" ht="12" hidden="1" customHeight="1" x14ac:dyDescent="0.25">
      <c r="A57" s="147" t="s">
        <v>59</v>
      </c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</row>
    <row r="58" spans="1:17" ht="12" customHeight="1" x14ac:dyDescent="0.25">
      <c r="A58" s="146" t="s">
        <v>62</v>
      </c>
      <c r="B58" s="145"/>
      <c r="C58" s="145"/>
      <c r="D58" s="145"/>
      <c r="E58" s="145"/>
      <c r="F58" s="145"/>
      <c r="G58" s="145"/>
      <c r="H58" s="145"/>
      <c r="I58" s="145"/>
      <c r="J58" s="145"/>
      <c r="K58" s="145"/>
      <c r="L58" s="145"/>
      <c r="M58" s="145"/>
      <c r="N58" s="145"/>
      <c r="O58" s="145"/>
      <c r="P58" s="145"/>
      <c r="Q58" s="145"/>
    </row>
    <row r="59" spans="1:17" ht="12" customHeight="1" x14ac:dyDescent="0.25">
      <c r="A59" s="23" t="s">
        <v>57</v>
      </c>
      <c r="B59" s="67"/>
      <c r="C59" s="67">
        <f>RES_hhdet_num!B59+RES_hhdet_in!C59-RES_hhdet_num!C59</f>
        <v>169022.25</v>
      </c>
      <c r="D59" s="67">
        <f>RES_hhdet_num!C59+RES_hhdet_in!D59-RES_hhdet_num!D59</f>
        <v>169022.25</v>
      </c>
      <c r="E59" s="67">
        <f>RES_hhdet_num!D59+RES_hhdet_in!E59-RES_hhdet_num!E59</f>
        <v>169307.93253505696</v>
      </c>
      <c r="F59" s="67">
        <f>RES_hhdet_num!E59+RES_hhdet_in!F59-RES_hhdet_num!F59</f>
        <v>169022.25</v>
      </c>
      <c r="G59" s="67">
        <f>RES_hhdet_num!F59+RES_hhdet_in!G59-RES_hhdet_num!G59</f>
        <v>169022.25000000023</v>
      </c>
      <c r="H59" s="67">
        <f>RES_hhdet_num!G59+RES_hhdet_in!H59-RES_hhdet_num!H59</f>
        <v>193976.08891134802</v>
      </c>
      <c r="I59" s="67">
        <f>RES_hhdet_num!H59+RES_hhdet_in!I59-RES_hhdet_num!I59</f>
        <v>171031.31920174835</v>
      </c>
      <c r="J59" s="67">
        <f>RES_hhdet_num!I59+RES_hhdet_in!J59-RES_hhdet_num!J59</f>
        <v>169022.24999999977</v>
      </c>
      <c r="K59" s="67">
        <f>RES_hhdet_num!J59+RES_hhdet_in!K59-RES_hhdet_num!K59</f>
        <v>230261.99481511884</v>
      </c>
      <c r="L59" s="67">
        <f>RES_hhdet_num!K59+RES_hhdet_in!L59-RES_hhdet_num!L59</f>
        <v>235123.19405722967</v>
      </c>
      <c r="M59" s="67">
        <f>RES_hhdet_num!L59+RES_hhdet_in!M59-RES_hhdet_num!M59</f>
        <v>225077.69246494351</v>
      </c>
      <c r="N59" s="67">
        <f>RES_hhdet_num!M59+RES_hhdet_in!N59-RES_hhdet_num!N59</f>
        <v>232537.52960992442</v>
      </c>
      <c r="O59" s="67">
        <f>RES_hhdet_num!N59+RES_hhdet_in!O59-RES_hhdet_num!O59</f>
        <v>241467.18523384747</v>
      </c>
      <c r="P59" s="67">
        <f>RES_hhdet_num!O59+RES_hhdet_in!P59-RES_hhdet_num!P59</f>
        <v>200409.53608865163</v>
      </c>
      <c r="Q59" s="67">
        <f>RES_hhdet_num!P59+RES_hhdet_in!Q59-RES_hhdet_num!Q59</f>
        <v>189606.59876487579</v>
      </c>
    </row>
    <row r="60" spans="1:17" ht="12" customHeight="1" x14ac:dyDescent="0.25">
      <c r="A60" s="29" t="s">
        <v>140</v>
      </c>
      <c r="B60" s="83"/>
      <c r="C60" s="83">
        <f>RES_hhdet_num!B60+RES_hhdet_in!C60-RES_hhdet_num!C60</f>
        <v>437718</v>
      </c>
      <c r="D60" s="83">
        <f>RES_hhdet_num!C60+RES_hhdet_in!D60-RES_hhdet_num!D60</f>
        <v>437718</v>
      </c>
      <c r="E60" s="83">
        <f>RES_hhdet_num!D60+RES_hhdet_in!E60-RES_hhdet_num!E60</f>
        <v>437718</v>
      </c>
      <c r="F60" s="83">
        <f>RES_hhdet_num!E60+RES_hhdet_in!F60-RES_hhdet_num!F60</f>
        <v>437718</v>
      </c>
      <c r="G60" s="83">
        <f>RES_hhdet_num!F60+RES_hhdet_in!G60-RES_hhdet_num!G60</f>
        <v>437718.00000000186</v>
      </c>
      <c r="H60" s="83">
        <f>RES_hhdet_num!G60+RES_hhdet_in!H60-RES_hhdet_num!H60</f>
        <v>437717.99999999907</v>
      </c>
      <c r="I60" s="83">
        <f>RES_hhdet_num!H60+RES_hhdet_in!I60-RES_hhdet_num!I60</f>
        <v>437718</v>
      </c>
      <c r="J60" s="83">
        <f>RES_hhdet_num!I60+RES_hhdet_in!J60-RES_hhdet_num!J60</f>
        <v>437717.99999999814</v>
      </c>
      <c r="K60" s="83">
        <f>RES_hhdet_num!J60+RES_hhdet_in!K60-RES_hhdet_num!K60</f>
        <v>755813.06768488232</v>
      </c>
      <c r="L60" s="83">
        <f>RES_hhdet_num!K60+RES_hhdet_in!L60-RES_hhdet_num!L60</f>
        <v>768695.86844277009</v>
      </c>
      <c r="M60" s="83">
        <f>RES_hhdet_num!L60+RES_hhdet_in!M60-RES_hhdet_num!M60</f>
        <v>731433.37003505975</v>
      </c>
      <c r="N60" s="83">
        <f>RES_hhdet_num!M60+RES_hhdet_in!N60-RES_hhdet_num!N60</f>
        <v>759705.53289007209</v>
      </c>
      <c r="O60" s="83">
        <f>RES_hhdet_num!N60+RES_hhdet_in!O60-RES_hhdet_num!O60</f>
        <v>747574.87726615462</v>
      </c>
      <c r="P60" s="83">
        <f>RES_hhdet_num!O60+RES_hhdet_in!P60-RES_hhdet_num!P60</f>
        <v>621714.52641134802</v>
      </c>
      <c r="Q60" s="83">
        <f>RES_hhdet_num!P60+RES_hhdet_in!Q60-RES_hhdet_num!Q60</f>
        <v>737976.75670174882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51"/>
      <c r="C62" s="151"/>
      <c r="D62" s="151"/>
      <c r="E62" s="151"/>
      <c r="F62" s="151"/>
      <c r="G62" s="151"/>
      <c r="H62" s="151"/>
      <c r="I62" s="151"/>
      <c r="J62" s="151"/>
      <c r="K62" s="151"/>
      <c r="L62" s="151"/>
      <c r="M62" s="151"/>
      <c r="N62" s="151"/>
      <c r="O62" s="151"/>
      <c r="P62" s="151"/>
      <c r="Q62" s="151"/>
    </row>
    <row r="63" spans="1:17" ht="12.95" customHeight="1" x14ac:dyDescent="0.25">
      <c r="A63" s="150" t="s">
        <v>65</v>
      </c>
      <c r="B63" s="149"/>
      <c r="C63" s="149"/>
      <c r="D63" s="149"/>
      <c r="E63" s="149"/>
      <c r="F63" s="149"/>
      <c r="G63" s="149"/>
      <c r="H63" s="149"/>
      <c r="I63" s="149"/>
      <c r="J63" s="149"/>
      <c r="K63" s="149"/>
      <c r="L63" s="149"/>
      <c r="M63" s="149"/>
      <c r="N63" s="149"/>
      <c r="O63" s="149"/>
      <c r="P63" s="149"/>
      <c r="Q63" s="149"/>
    </row>
    <row r="64" spans="1:17" ht="12" customHeight="1" x14ac:dyDescent="0.25">
      <c r="A64" s="23" t="s">
        <v>161</v>
      </c>
      <c r="B64" s="67"/>
      <c r="C64" s="67">
        <f>RES_hhdet_num!B64+RES_hhdet_in!C64-RES_hhdet_num!C64</f>
        <v>598664.625</v>
      </c>
      <c r="D64" s="67">
        <f>RES_hhdet_num!C64+RES_hhdet_in!D64-RES_hhdet_num!D64</f>
        <v>598664.625</v>
      </c>
      <c r="E64" s="67">
        <f>RES_hhdet_num!D64+RES_hhdet_in!E64-RES_hhdet_num!E64</f>
        <v>598664.625</v>
      </c>
      <c r="F64" s="67">
        <f>RES_hhdet_num!E64+RES_hhdet_in!F64-RES_hhdet_num!F64</f>
        <v>598664.62499999814</v>
      </c>
      <c r="G64" s="67">
        <f>RES_hhdet_num!F64+RES_hhdet_in!G64-RES_hhdet_num!G64</f>
        <v>598664.625</v>
      </c>
      <c r="H64" s="67">
        <f>RES_hhdet_num!G64+RES_hhdet_in!H64-RES_hhdet_num!H64</f>
        <v>598664.625</v>
      </c>
      <c r="I64" s="67">
        <f>RES_hhdet_num!H64+RES_hhdet_in!I64-RES_hhdet_num!I64</f>
        <v>598664.625</v>
      </c>
      <c r="J64" s="67">
        <f>RES_hhdet_num!I64+RES_hhdet_in!J64-RES_hhdet_num!J64</f>
        <v>598664.62499999814</v>
      </c>
      <c r="K64" s="67">
        <f>RES_hhdet_num!J64+RES_hhdet_in!K64-RES_hhdet_num!K64</f>
        <v>598664.62500000373</v>
      </c>
      <c r="L64" s="67">
        <f>RES_hhdet_num!K64+RES_hhdet_in!L64-RES_hhdet_num!L64</f>
        <v>650490</v>
      </c>
      <c r="M64" s="67">
        <f>RES_hhdet_num!L64+RES_hhdet_in!M64-RES_hhdet_num!M64</f>
        <v>598664.62500000373</v>
      </c>
      <c r="N64" s="67">
        <f>RES_hhdet_num!M64+RES_hhdet_in!N64-RES_hhdet_num!N64</f>
        <v>598664.62499999814</v>
      </c>
      <c r="O64" s="67">
        <f>RES_hhdet_num!N64+RES_hhdet_in!O64-RES_hhdet_num!O64</f>
        <v>598664.62499999814</v>
      </c>
      <c r="P64" s="67">
        <f>RES_hhdet_num!O64+RES_hhdet_in!P64-RES_hhdet_num!P64</f>
        <v>685374.00000000373</v>
      </c>
      <c r="Q64" s="67">
        <f>RES_hhdet_num!P64+RES_hhdet_in!Q64-RES_hhdet_num!Q64</f>
        <v>598664.62499999814</v>
      </c>
    </row>
    <row r="65" spans="1:17" ht="12" hidden="1" customHeight="1" x14ac:dyDescent="0.25">
      <c r="A65" s="23" t="s">
        <v>60</v>
      </c>
      <c r="B65" s="67"/>
      <c r="C65" s="67"/>
      <c r="D65" s="67"/>
      <c r="E65" s="67"/>
      <c r="F65" s="67"/>
      <c r="G65" s="67"/>
      <c r="H65" s="67"/>
      <c r="I65" s="67"/>
      <c r="J65" s="67"/>
      <c r="K65" s="67"/>
      <c r="L65" s="67"/>
      <c r="M65" s="67"/>
      <c r="N65" s="67"/>
      <c r="O65" s="67"/>
      <c r="P65" s="67"/>
      <c r="Q65" s="67"/>
    </row>
    <row r="66" spans="1:17" ht="12.95" customHeight="1" x14ac:dyDescent="0.25">
      <c r="A66" s="146" t="s">
        <v>112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23" t="s">
        <v>60</v>
      </c>
      <c r="B67" s="67"/>
      <c r="C67" s="67">
        <f>RES_hhdet_num!B67+RES_hhdet_in!C67-RES_hhdet_num!C67</f>
        <v>15821</v>
      </c>
      <c r="D67" s="67">
        <f>RES_hhdet_num!C67+RES_hhdet_in!D67-RES_hhdet_num!D67</f>
        <v>15857</v>
      </c>
      <c r="E67" s="67">
        <f>RES_hhdet_num!D67+RES_hhdet_in!E67-RES_hhdet_num!E67</f>
        <v>15123</v>
      </c>
      <c r="F67" s="67">
        <f>RES_hhdet_num!E67+RES_hhdet_in!F67-RES_hhdet_num!F67</f>
        <v>17314</v>
      </c>
      <c r="G67" s="67">
        <f>RES_hhdet_num!F67+RES_hhdet_in!G67-RES_hhdet_num!G67</f>
        <v>17197</v>
      </c>
      <c r="H67" s="67">
        <f>RES_hhdet_num!G67+RES_hhdet_in!H67-RES_hhdet_num!H67</f>
        <v>16182.000000000029</v>
      </c>
      <c r="I67" s="67">
        <f>RES_hhdet_num!H67+RES_hhdet_in!I67-RES_hhdet_num!I67</f>
        <v>18524</v>
      </c>
      <c r="J67" s="67">
        <f>RES_hhdet_num!I67+RES_hhdet_in!J67-RES_hhdet_num!J67</f>
        <v>20365.999999999971</v>
      </c>
      <c r="K67" s="67">
        <f>RES_hhdet_num!J67+RES_hhdet_in!K67-RES_hhdet_num!K67</f>
        <v>24423</v>
      </c>
      <c r="L67" s="67">
        <f>RES_hhdet_num!K67+RES_hhdet_in!L67-RES_hhdet_num!L67</f>
        <v>27084</v>
      </c>
      <c r="M67" s="67">
        <f>RES_hhdet_num!L67+RES_hhdet_in!M67-RES_hhdet_num!M67</f>
        <v>25500</v>
      </c>
      <c r="N67" s="67">
        <f>RES_hhdet_num!M67+RES_hhdet_in!N67-RES_hhdet_num!N67</f>
        <v>27041.999999999971</v>
      </c>
      <c r="O67" s="67">
        <f>RES_hhdet_num!N67+RES_hhdet_in!O67-RES_hhdet_num!O67</f>
        <v>29106</v>
      </c>
      <c r="P67" s="67">
        <f>RES_hhdet_num!O67+RES_hhdet_in!P67-RES_hhdet_num!P67</f>
        <v>30769</v>
      </c>
      <c r="Q67" s="67">
        <f>RES_hhdet_num!P67+RES_hhdet_in!Q67-RES_hhdet_num!Q67</f>
        <v>20194</v>
      </c>
    </row>
    <row r="68" spans="1:17" ht="12" customHeight="1" x14ac:dyDescent="0.25">
      <c r="A68" s="146" t="s">
        <v>63</v>
      </c>
      <c r="B68" s="145"/>
      <c r="C68" s="145"/>
      <c r="D68" s="145"/>
      <c r="E68" s="145"/>
      <c r="F68" s="145"/>
      <c r="G68" s="145"/>
      <c r="H68" s="145"/>
      <c r="I68" s="145"/>
      <c r="J68" s="145"/>
      <c r="K68" s="145"/>
      <c r="L68" s="145"/>
      <c r="M68" s="145"/>
      <c r="N68" s="145"/>
      <c r="O68" s="145"/>
      <c r="P68" s="145"/>
      <c r="Q68" s="145"/>
    </row>
    <row r="69" spans="1:17" ht="12" customHeight="1" x14ac:dyDescent="0.25">
      <c r="A69" s="23" t="s">
        <v>160</v>
      </c>
      <c r="B69" s="67"/>
      <c r="C69" s="67">
        <f>RES_hhdet_num!B69+RES_hhdet_in!C69-RES_hhdet_num!C69</f>
        <v>533367.55489900429</v>
      </c>
      <c r="D69" s="67">
        <f>RES_hhdet_num!C69+RES_hhdet_in!D69-RES_hhdet_num!D69</f>
        <v>380912.25</v>
      </c>
      <c r="E69" s="67">
        <f>RES_hhdet_num!D69+RES_hhdet_in!E69-RES_hhdet_num!E69</f>
        <v>624463.50935261324</v>
      </c>
      <c r="F69" s="67">
        <f>RES_hhdet_num!E69+RES_hhdet_in!F69-RES_hhdet_num!F69</f>
        <v>380912.25</v>
      </c>
      <c r="G69" s="67">
        <f>RES_hhdet_num!F69+RES_hhdet_in!G69-RES_hhdet_num!G69</f>
        <v>556196.51283722557</v>
      </c>
      <c r="H69" s="67">
        <f>RES_hhdet_num!G69+RES_hhdet_in!H69-RES_hhdet_num!H69</f>
        <v>396104.02141031809</v>
      </c>
      <c r="I69" s="67">
        <f>RES_hhdet_num!H69+RES_hhdet_in!I69-RES_hhdet_num!I69</f>
        <v>422801.83566740155</v>
      </c>
      <c r="J69" s="67">
        <f>RES_hhdet_num!I69+RES_hhdet_in!J69-RES_hhdet_num!J69</f>
        <v>694656.59248706698</v>
      </c>
      <c r="K69" s="67">
        <f>RES_hhdet_num!J69+RES_hhdet_in!K69-RES_hhdet_num!K69</f>
        <v>533863.87024134398</v>
      </c>
      <c r="L69" s="67">
        <f>RES_hhdet_num!K69+RES_hhdet_in!L69-RES_hhdet_num!L69</f>
        <v>581723.47039681673</v>
      </c>
      <c r="M69" s="67">
        <f>RES_hhdet_num!L69+RES_hhdet_in!M69-RES_hhdet_num!M69</f>
        <v>586927.51993770897</v>
      </c>
      <c r="N69" s="67">
        <f>RES_hhdet_num!M69+RES_hhdet_in!N69-RES_hhdet_num!N69</f>
        <v>580145.30746699497</v>
      </c>
      <c r="O69" s="67">
        <f>RES_hhdet_num!N69+RES_hhdet_in!O69-RES_hhdet_num!O69</f>
        <v>598032.74506350793</v>
      </c>
      <c r="P69" s="67">
        <f>RES_hhdet_num!O69+RES_hhdet_in!P69-RES_hhdet_num!P69</f>
        <v>710551.00000000373</v>
      </c>
      <c r="Q69" s="67">
        <f>RES_hhdet_num!P69+RES_hhdet_in!Q69-RES_hhdet_num!Q69</f>
        <v>573487.62499999814</v>
      </c>
    </row>
    <row r="70" spans="1:17" ht="12" customHeight="1" x14ac:dyDescent="0.25">
      <c r="A70" s="23" t="s">
        <v>159</v>
      </c>
      <c r="B70" s="67"/>
      <c r="C70" s="67">
        <f>RES_hhdet_num!B70+RES_hhdet_in!C70-RES_hhdet_num!C70</f>
        <v>10206.450575084629</v>
      </c>
      <c r="D70" s="67">
        <f>RES_hhdet_num!C70+RES_hhdet_in!D70-RES_hhdet_num!D70</f>
        <v>11440.402866533463</v>
      </c>
      <c r="E70" s="67">
        <f>RES_hhdet_num!D70+RES_hhdet_in!E70-RES_hhdet_num!E70</f>
        <v>10966.917316835898</v>
      </c>
      <c r="F70" s="67">
        <f>RES_hhdet_num!E70+RES_hhdet_in!F70-RES_hhdet_num!F70</f>
        <v>14338.471217045648</v>
      </c>
      <c r="G70" s="67">
        <f>RES_hhdet_num!F70+RES_hhdet_in!G70-RES_hhdet_num!G70</f>
        <v>8854.2050081214402</v>
      </c>
      <c r="H70" s="67">
        <f>RES_hhdet_num!G70+RES_hhdet_in!H70-RES_hhdet_num!H70</f>
        <v>15865.053439146199</v>
      </c>
      <c r="I70" s="67">
        <f>RES_hhdet_num!H70+RES_hhdet_in!I70-RES_hhdet_num!I70</f>
        <v>7457.8801706688828</v>
      </c>
      <c r="J70" s="67">
        <f>RES_hhdet_num!I70+RES_hhdet_in!J70-RES_hhdet_num!J70</f>
        <v>13519.755911701533</v>
      </c>
      <c r="K70" s="67">
        <f>RES_hhdet_num!J70+RES_hhdet_in!K70-RES_hhdet_num!K70</f>
        <v>15369.289361937612</v>
      </c>
      <c r="L70" s="67">
        <f>RES_hhdet_num!K70+RES_hhdet_in!L70-RES_hhdet_num!L70</f>
        <v>23450.853403154761</v>
      </c>
      <c r="M70" s="67">
        <f>RES_hhdet_num!L70+RES_hhdet_in!M70-RES_hhdet_num!M70</f>
        <v>11737.105062295101</v>
      </c>
      <c r="N70" s="67">
        <f>RES_hhdet_num!M70+RES_hhdet_in!N70-RES_hhdet_num!N70</f>
        <v>18519.31753300305</v>
      </c>
      <c r="O70" s="67">
        <f>RES_hhdet_num!N70+RES_hhdet_in!O70-RES_hhdet_num!O70</f>
        <v>14467.450555679621</v>
      </c>
      <c r="P70" s="67">
        <f>RES_hhdet_num!O70+RES_hhdet_in!P70-RES_hhdet_num!P70</f>
        <v>1232.0000000001164</v>
      </c>
      <c r="Q70" s="67">
        <f>RES_hhdet_num!P70+RES_hhdet_in!Q70-RES_hhdet_num!Q70</f>
        <v>11511.568279786617</v>
      </c>
    </row>
    <row r="71" spans="1:17" ht="12" hidden="1" customHeight="1" x14ac:dyDescent="0.25">
      <c r="A71" s="148" t="s">
        <v>109</v>
      </c>
      <c r="B71" s="67"/>
      <c r="C71" s="67">
        <f>RES_hhdet_num!B71+RES_hhdet_in!C71-RES_hhdet_num!C71</f>
        <v>0</v>
      </c>
      <c r="D71" s="67">
        <f>RES_hhdet_num!C71+RES_hhdet_in!D71-RES_hhdet_num!D71</f>
        <v>0</v>
      </c>
      <c r="E71" s="67">
        <f>RES_hhdet_num!D71+RES_hhdet_in!E71-RES_hhdet_num!E71</f>
        <v>0</v>
      </c>
      <c r="F71" s="67">
        <f>RES_hhdet_num!E71+RES_hhdet_in!F71-RES_hhdet_num!F71</f>
        <v>0</v>
      </c>
      <c r="G71" s="67">
        <f>RES_hhdet_num!F71+RES_hhdet_in!G71-RES_hhdet_num!G71</f>
        <v>0</v>
      </c>
      <c r="H71" s="67">
        <f>RES_hhdet_num!G71+RES_hhdet_in!H71-RES_hhdet_num!H71</f>
        <v>0</v>
      </c>
      <c r="I71" s="67">
        <f>RES_hhdet_num!H71+RES_hhdet_in!I71-RES_hhdet_num!I71</f>
        <v>0</v>
      </c>
      <c r="J71" s="67">
        <f>RES_hhdet_num!I71+RES_hhdet_in!J71-RES_hhdet_num!J71</f>
        <v>0</v>
      </c>
      <c r="K71" s="67">
        <f>RES_hhdet_num!J71+RES_hhdet_in!K71-RES_hhdet_num!K71</f>
        <v>0</v>
      </c>
      <c r="L71" s="67">
        <f>RES_hhdet_num!K71+RES_hhdet_in!L71-RES_hhdet_num!L71</f>
        <v>0</v>
      </c>
      <c r="M71" s="67">
        <f>RES_hhdet_num!L71+RES_hhdet_in!M71-RES_hhdet_num!M71</f>
        <v>0</v>
      </c>
      <c r="N71" s="67">
        <f>RES_hhdet_num!M71+RES_hhdet_in!N71-RES_hhdet_num!N71</f>
        <v>0</v>
      </c>
      <c r="O71" s="67">
        <f>RES_hhdet_num!N71+RES_hhdet_in!O71-RES_hhdet_num!O71</f>
        <v>0</v>
      </c>
      <c r="P71" s="67">
        <f>RES_hhdet_num!O71+RES_hhdet_in!P71-RES_hhdet_num!P71</f>
        <v>0</v>
      </c>
      <c r="Q71" s="67">
        <f>RES_hhdet_num!P71+RES_hhdet_in!Q71-RES_hhdet_num!Q71</f>
        <v>0</v>
      </c>
    </row>
    <row r="72" spans="1:17" ht="12" hidden="1" customHeight="1" x14ac:dyDescent="0.25">
      <c r="A72" s="148" t="s">
        <v>59</v>
      </c>
      <c r="B72" s="67"/>
      <c r="C72" s="67">
        <f>RES_hhdet_num!B72+RES_hhdet_in!C72-RES_hhdet_num!C72</f>
        <v>0</v>
      </c>
      <c r="D72" s="67">
        <f>RES_hhdet_num!C72+RES_hhdet_in!D72-RES_hhdet_num!D72</f>
        <v>0</v>
      </c>
      <c r="E72" s="67">
        <f>RES_hhdet_num!D72+RES_hhdet_in!E72-RES_hhdet_num!E72</f>
        <v>0</v>
      </c>
      <c r="F72" s="67">
        <f>RES_hhdet_num!E72+RES_hhdet_in!F72-RES_hhdet_num!F72</f>
        <v>0</v>
      </c>
      <c r="G72" s="67">
        <f>RES_hhdet_num!F72+RES_hhdet_in!G72-RES_hhdet_num!G72</f>
        <v>0</v>
      </c>
      <c r="H72" s="67">
        <f>RES_hhdet_num!G72+RES_hhdet_in!H72-RES_hhdet_num!H72</f>
        <v>0</v>
      </c>
      <c r="I72" s="67">
        <f>RES_hhdet_num!H72+RES_hhdet_in!I72-RES_hhdet_num!I72</f>
        <v>0</v>
      </c>
      <c r="J72" s="67">
        <f>RES_hhdet_num!I72+RES_hhdet_in!J72-RES_hhdet_num!J72</f>
        <v>0</v>
      </c>
      <c r="K72" s="67">
        <f>RES_hhdet_num!J72+RES_hhdet_in!K72-RES_hhdet_num!K72</f>
        <v>0</v>
      </c>
      <c r="L72" s="67">
        <f>RES_hhdet_num!K72+RES_hhdet_in!L72-RES_hhdet_num!L72</f>
        <v>0</v>
      </c>
      <c r="M72" s="67">
        <f>RES_hhdet_num!L72+RES_hhdet_in!M72-RES_hhdet_num!M72</f>
        <v>0</v>
      </c>
      <c r="N72" s="67">
        <f>RES_hhdet_num!M72+RES_hhdet_in!N72-RES_hhdet_num!N72</f>
        <v>0</v>
      </c>
      <c r="O72" s="67">
        <f>RES_hhdet_num!N72+RES_hhdet_in!O72-RES_hhdet_num!O72</f>
        <v>0</v>
      </c>
      <c r="P72" s="67">
        <f>RES_hhdet_num!O72+RES_hhdet_in!P72-RES_hhdet_num!P72</f>
        <v>0</v>
      </c>
      <c r="Q72" s="67">
        <f>RES_hhdet_num!P72+RES_hhdet_in!Q72-RES_hhdet_num!Q72</f>
        <v>0</v>
      </c>
    </row>
    <row r="73" spans="1:17" ht="12" customHeight="1" x14ac:dyDescent="0.25">
      <c r="A73" s="23" t="s">
        <v>142</v>
      </c>
      <c r="B73" s="67"/>
      <c r="C73" s="67">
        <f>RES_hhdet_num!B73+RES_hhdet_in!C73-RES_hhdet_num!C73</f>
        <v>120153.75</v>
      </c>
      <c r="D73" s="67">
        <f>RES_hhdet_num!C73+RES_hhdet_in!D73-RES_hhdet_num!D73</f>
        <v>408138.10994416499</v>
      </c>
      <c r="E73" s="67">
        <f>RES_hhdet_num!D73+RES_hhdet_in!E73-RES_hhdet_num!E73</f>
        <v>120153.75</v>
      </c>
      <c r="F73" s="67">
        <f>RES_hhdet_num!E73+RES_hhdet_in!F73-RES_hhdet_num!F73</f>
        <v>474846.93593012774</v>
      </c>
      <c r="G73" s="67">
        <f>RES_hhdet_num!F73+RES_hhdet_in!G73-RES_hhdet_num!G73</f>
        <v>120153.74999999988</v>
      </c>
      <c r="H73" s="67">
        <f>RES_hhdet_num!G73+RES_hhdet_in!H73-RES_hhdet_num!H73</f>
        <v>186695.5501505346</v>
      </c>
      <c r="I73" s="67">
        <f>RES_hhdet_num!H73+RES_hhdet_in!I73-RES_hhdet_num!I73</f>
        <v>343458.00000000012</v>
      </c>
      <c r="J73" s="67">
        <f>RES_hhdet_num!I73+RES_hhdet_in!J73-RES_hhdet_num!J73</f>
        <v>0</v>
      </c>
      <c r="K73" s="67">
        <f>RES_hhdet_num!J73+RES_hhdet_in!K73-RES_hhdet_num!K73</f>
        <v>149356.67150645587</v>
      </c>
      <c r="L73" s="67">
        <f>RES_hhdet_num!K73+RES_hhdet_in!L73-RES_hhdet_num!L73</f>
        <v>638284.00000000012</v>
      </c>
      <c r="M73" s="67">
        <f>RES_hhdet_num!L73+RES_hhdet_in!M73-RES_hhdet_num!M73</f>
        <v>75329.836542429926</v>
      </c>
      <c r="N73" s="67">
        <f>RES_hhdet_num!M73+RES_hhdet_in!N73-RES_hhdet_num!N73</f>
        <v>92106.638263327186</v>
      </c>
      <c r="O73" s="67">
        <f>RES_hhdet_num!N73+RES_hhdet_in!O73-RES_hhdet_num!O73</f>
        <v>79833.999999999942</v>
      </c>
      <c r="P73" s="67">
        <f>RES_hhdet_num!O73+RES_hhdet_in!P73-RES_hhdet_num!P73</f>
        <v>0</v>
      </c>
      <c r="Q73" s="67">
        <f>RES_hhdet_num!P73+RES_hhdet_in!Q73-RES_hhdet_num!Q73</f>
        <v>169868.49075047058</v>
      </c>
    </row>
    <row r="74" spans="1:17" ht="12" customHeight="1" x14ac:dyDescent="0.25">
      <c r="A74" s="23" t="s">
        <v>141</v>
      </c>
      <c r="B74" s="67"/>
      <c r="C74" s="67">
        <f>RES_hhdet_num!B74+RES_hhdet_in!C74-RES_hhdet_num!C74</f>
        <v>3738.3387335415282</v>
      </c>
      <c r="D74" s="67">
        <f>RES_hhdet_num!C74+RES_hhdet_in!D74-RES_hhdet_num!D74</f>
        <v>7326.3682148433109</v>
      </c>
      <c r="E74" s="67">
        <f>RES_hhdet_num!D74+RES_hhdet_in!E74-RES_hhdet_num!E74</f>
        <v>4647.891464329412</v>
      </c>
      <c r="F74" s="67">
        <f>RES_hhdet_num!E74+RES_hhdet_in!F74-RES_hhdet_num!F74</f>
        <v>7807</v>
      </c>
      <c r="G74" s="67">
        <f>RES_hhdet_num!F74+RES_hhdet_in!G74-RES_hhdet_num!G74</f>
        <v>1936.3435783246423</v>
      </c>
      <c r="H74" s="67">
        <f>RES_hhdet_num!G74+RES_hhdet_in!H74-RES_hhdet_num!H74</f>
        <v>4013.0866708718931</v>
      </c>
      <c r="I74" s="67">
        <f>RES_hhdet_num!H74+RES_hhdet_in!I74-RES_hhdet_num!I74</f>
        <v>4336</v>
      </c>
      <c r="J74" s="67">
        <f>RES_hhdet_num!I74+RES_hhdet_in!J74-RES_hhdet_num!J74</f>
        <v>12626.619340966616</v>
      </c>
      <c r="K74" s="67">
        <f>RES_hhdet_num!J74+RES_hhdet_in!K74-RES_hhdet_num!K74</f>
        <v>3609.4608499175883</v>
      </c>
      <c r="L74" s="67">
        <f>RES_hhdet_num!K74+RES_hhdet_in!L74-RES_hhdet_num!L74</f>
        <v>26838.999999999996</v>
      </c>
      <c r="M74" s="67">
        <f>RES_hhdet_num!L74+RES_hhdet_in!M74-RES_hhdet_num!M74</f>
        <v>2981.8906895209402</v>
      </c>
      <c r="N74" s="67">
        <f>RES_hhdet_num!M74+RES_hhdet_in!N74-RES_hhdet_num!N74</f>
        <v>5697.4159935005009</v>
      </c>
      <c r="O74" s="67">
        <f>RES_hhdet_num!N74+RES_hhdet_in!O74-RES_hhdet_num!O74</f>
        <v>4458.9999999999964</v>
      </c>
      <c r="P74" s="67">
        <f>RES_hhdet_num!O74+RES_hhdet_in!P74-RES_hhdet_num!P74</f>
        <v>1289.8519827572272</v>
      </c>
      <c r="Q74" s="67">
        <f>RES_hhdet_num!P74+RES_hhdet_in!Q74-RES_hhdet_num!Q74</f>
        <v>10927.789374088654</v>
      </c>
    </row>
    <row r="75" spans="1:17" ht="12" hidden="1" customHeight="1" x14ac:dyDescent="0.25">
      <c r="A75" s="148" t="s">
        <v>60</v>
      </c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7"/>
      <c r="M75" s="67"/>
      <c r="N75" s="67"/>
      <c r="O75" s="67"/>
      <c r="P75" s="67"/>
      <c r="Q75" s="67"/>
    </row>
    <row r="76" spans="1:17" ht="12" hidden="1" customHeight="1" x14ac:dyDescent="0.25">
      <c r="A76" s="147" t="s">
        <v>59</v>
      </c>
      <c r="B76" s="81"/>
      <c r="C76" s="81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</row>
    <row r="77" spans="1:17" ht="12" customHeight="1" x14ac:dyDescent="0.25">
      <c r="A77" s="146" t="s">
        <v>62</v>
      </c>
      <c r="B77" s="145"/>
      <c r="C77" s="145"/>
      <c r="D77" s="145"/>
      <c r="E77" s="145"/>
      <c r="F77" s="145"/>
      <c r="G77" s="145"/>
      <c r="H77" s="145"/>
      <c r="I77" s="145"/>
      <c r="J77" s="145"/>
      <c r="K77" s="145"/>
      <c r="L77" s="145"/>
      <c r="M77" s="145"/>
      <c r="N77" s="145"/>
      <c r="O77" s="145"/>
      <c r="P77" s="145"/>
      <c r="Q77" s="145"/>
    </row>
    <row r="78" spans="1:17" ht="12" customHeight="1" x14ac:dyDescent="0.25">
      <c r="A78" s="23" t="s">
        <v>109</v>
      </c>
      <c r="B78" s="67"/>
      <c r="C78" s="67">
        <f>RES_hhdet_num!B78+RES_hhdet_in!C78-RES_hhdet_num!C78</f>
        <v>655017.75</v>
      </c>
      <c r="D78" s="67">
        <f>RES_hhdet_num!C78+RES_hhdet_in!D78-RES_hhdet_num!D78</f>
        <v>655017.75</v>
      </c>
      <c r="E78" s="67">
        <f>RES_hhdet_num!D78+RES_hhdet_in!E78-RES_hhdet_num!E78</f>
        <v>655017.75</v>
      </c>
      <c r="F78" s="67">
        <f>RES_hhdet_num!E78+RES_hhdet_in!F78-RES_hhdet_num!F78</f>
        <v>655017.75</v>
      </c>
      <c r="G78" s="67">
        <f>RES_hhdet_num!F78+RES_hhdet_in!G78-RES_hhdet_num!G78</f>
        <v>655017.75000000373</v>
      </c>
      <c r="H78" s="67">
        <f>RES_hhdet_num!G78+RES_hhdet_in!H78-RES_hhdet_num!H78</f>
        <v>655017.75</v>
      </c>
      <c r="I78" s="67">
        <f>RES_hhdet_num!H78+RES_hhdet_in!I78-RES_hhdet_num!I78</f>
        <v>655017.75</v>
      </c>
      <c r="J78" s="67">
        <f>RES_hhdet_num!I78+RES_hhdet_in!J78-RES_hhdet_num!J78</f>
        <v>655017.74999999627</v>
      </c>
      <c r="K78" s="67">
        <f>RES_hhdet_num!J78+RES_hhdet_in!K78-RES_hhdet_num!K78</f>
        <v>1174774.1339568458</v>
      </c>
      <c r="L78" s="67">
        <f>RES_hhdet_num!K78+RES_hhdet_in!L78-RES_hhdet_num!L78</f>
        <v>1461820.8749999981</v>
      </c>
      <c r="M78" s="67">
        <f>RES_hhdet_num!L78+RES_hhdet_in!M78-RES_hhdet_num!M78</f>
        <v>1261100.8031570688</v>
      </c>
      <c r="N78" s="67">
        <f>RES_hhdet_num!M78+RES_hhdet_in!N78-RES_hhdet_num!N78</f>
        <v>1463663.8671806324</v>
      </c>
      <c r="O78" s="67">
        <f>RES_hhdet_num!N78+RES_hhdet_in!O78-RES_hhdet_num!O78</f>
        <v>1243499.535000246</v>
      </c>
      <c r="P78" s="67">
        <f>RES_hhdet_num!O78+RES_hhdet_in!P78-RES_hhdet_num!P78</f>
        <v>1611382.201445967</v>
      </c>
      <c r="Q78" s="67">
        <f>RES_hhdet_num!P78+RES_hhdet_in!Q78-RES_hhdet_num!Q78</f>
        <v>901353.62157005258</v>
      </c>
    </row>
    <row r="79" spans="1:17" ht="12" customHeight="1" x14ac:dyDescent="0.25">
      <c r="A79" s="29" t="s">
        <v>140</v>
      </c>
      <c r="B79" s="83"/>
      <c r="C79" s="83">
        <f>RES_hhdet_num!B79+RES_hhdet_in!C79-RES_hhdet_num!C79</f>
        <v>242979.00000000047</v>
      </c>
      <c r="D79" s="83">
        <f>RES_hhdet_num!C79+RES_hhdet_in!D79-RES_hhdet_num!D79</f>
        <v>567387.22458316805</v>
      </c>
      <c r="E79" s="83">
        <f>RES_hhdet_num!D79+RES_hhdet_in!E79-RES_hhdet_num!E79</f>
        <v>242979</v>
      </c>
      <c r="F79" s="83">
        <f>RES_hhdet_num!E79+RES_hhdet_in!F79-RES_hhdet_num!F79</f>
        <v>594555.50781936059</v>
      </c>
      <c r="G79" s="83">
        <f>RES_hhdet_num!F79+RES_hhdet_in!G79-RES_hhdet_num!G79</f>
        <v>259966.83999975282</v>
      </c>
      <c r="H79" s="83">
        <f>RES_hhdet_num!G79+RES_hhdet_in!H79-RES_hhdet_num!H79</f>
        <v>301087.42355403909</v>
      </c>
      <c r="I79" s="83">
        <f>RES_hhdet_num!H79+RES_hhdet_in!I79-RES_hhdet_num!I79</f>
        <v>375467.75342994556</v>
      </c>
      <c r="J79" s="83">
        <f>RES_hhdet_num!I79+RES_hhdet_in!J79-RES_hhdet_num!J79</f>
        <v>242978.99999999977</v>
      </c>
      <c r="K79" s="83">
        <f>RES_hhdet_num!J79+RES_hhdet_in!K79-RES_hhdet_num!K79</f>
        <v>492705.24104315811</v>
      </c>
      <c r="L79" s="83">
        <f>RES_hhdet_num!K79+RES_hhdet_in!L79-RES_hhdet_num!L79</f>
        <v>654342.99999999942</v>
      </c>
      <c r="M79" s="83">
        <f>RES_hhdet_num!L79+RES_hhdet_in!M79-RES_hhdet_num!M79</f>
        <v>183259.96291953186</v>
      </c>
      <c r="N79" s="83">
        <f>RES_hhdet_num!M79+RES_hhdet_in!N79-RES_hhdet_num!N79</f>
        <v>115773.4397700635</v>
      </c>
      <c r="O79" s="83">
        <f>RES_hhdet_num!N79+RES_hhdet_in!O79-RES_hhdet_num!O79</f>
        <v>133124.99999999988</v>
      </c>
      <c r="P79" s="83">
        <f>RES_hhdet_num!O79+RES_hhdet_in!P79-RES_hhdet_num!P79</f>
        <v>241919.42355403875</v>
      </c>
      <c r="Q79" s="83">
        <f>RES_hhdet_num!P79+RES_hhdet_in!Q79-RES_hhdet_num!Q79</f>
        <v>136835.40958316403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51"/>
      <c r="C81" s="151"/>
      <c r="D81" s="151"/>
      <c r="E81" s="151"/>
      <c r="F81" s="151"/>
      <c r="G81" s="151"/>
      <c r="H81" s="151"/>
      <c r="I81" s="151"/>
      <c r="J81" s="151"/>
      <c r="K81" s="151"/>
      <c r="L81" s="151"/>
      <c r="M81" s="151"/>
      <c r="N81" s="151"/>
      <c r="O81" s="151"/>
      <c r="P81" s="151"/>
      <c r="Q81" s="151"/>
    </row>
    <row r="82" spans="1:17" ht="12.95" customHeight="1" x14ac:dyDescent="0.25">
      <c r="A82" s="150" t="s">
        <v>65</v>
      </c>
      <c r="B82" s="149"/>
      <c r="C82" s="149"/>
      <c r="D82" s="149"/>
      <c r="E82" s="149"/>
      <c r="F82" s="149"/>
      <c r="G82" s="149"/>
      <c r="H82" s="149"/>
      <c r="I82" s="149"/>
      <c r="J82" s="149"/>
      <c r="K82" s="149"/>
      <c r="L82" s="149"/>
      <c r="M82" s="149"/>
      <c r="N82" s="149"/>
      <c r="O82" s="149"/>
      <c r="P82" s="149"/>
      <c r="Q82" s="149"/>
    </row>
    <row r="83" spans="1:17" ht="12" customHeight="1" x14ac:dyDescent="0.25">
      <c r="A83" s="23" t="s">
        <v>157</v>
      </c>
      <c r="B83" s="67"/>
      <c r="C83" s="67">
        <f>RES_hhdet_num!B83+RES_hhdet_in!C83-RES_hhdet_num!C83</f>
        <v>297721.125</v>
      </c>
      <c r="D83" s="67">
        <f>RES_hhdet_num!C83+RES_hhdet_in!D83-RES_hhdet_num!D83</f>
        <v>297721.125</v>
      </c>
      <c r="E83" s="67">
        <f>RES_hhdet_num!D83+RES_hhdet_in!E83-RES_hhdet_num!E83</f>
        <v>297721.125</v>
      </c>
      <c r="F83" s="67">
        <f>RES_hhdet_num!E83+RES_hhdet_in!F83-RES_hhdet_num!F83</f>
        <v>297721.125</v>
      </c>
      <c r="G83" s="67">
        <f>RES_hhdet_num!F83+RES_hhdet_in!G83-RES_hhdet_num!G83</f>
        <v>297721.125</v>
      </c>
      <c r="H83" s="67">
        <f>RES_hhdet_num!G83+RES_hhdet_in!H83-RES_hhdet_num!H83</f>
        <v>297721.125</v>
      </c>
      <c r="I83" s="67">
        <f>RES_hhdet_num!H83+RES_hhdet_in!I83-RES_hhdet_num!I83</f>
        <v>297721.12500000093</v>
      </c>
      <c r="J83" s="67">
        <f>RES_hhdet_num!I83+RES_hhdet_in!J83-RES_hhdet_num!J83</f>
        <v>297721.12499999907</v>
      </c>
      <c r="K83" s="67">
        <f>RES_hhdet_num!J83+RES_hhdet_in!K83-RES_hhdet_num!K83</f>
        <v>297721.12500000093</v>
      </c>
      <c r="L83" s="67">
        <f>RES_hhdet_num!K83+RES_hhdet_in!L83-RES_hhdet_num!L83</f>
        <v>297721.12499999907</v>
      </c>
      <c r="M83" s="67">
        <f>RES_hhdet_num!L83+RES_hhdet_in!M83-RES_hhdet_num!M83</f>
        <v>297721.12500000373</v>
      </c>
      <c r="N83" s="67">
        <f>RES_hhdet_num!M83+RES_hhdet_in!N83-RES_hhdet_num!N83</f>
        <v>297721.12499999721</v>
      </c>
      <c r="O83" s="67">
        <f>RES_hhdet_num!N83+RES_hhdet_in!O83-RES_hhdet_num!O83</f>
        <v>297721.12499999907</v>
      </c>
      <c r="P83" s="67">
        <f>RES_hhdet_num!O83+RES_hhdet_in!P83-RES_hhdet_num!P83</f>
        <v>297721.12500000186</v>
      </c>
      <c r="Q83" s="67">
        <f>RES_hhdet_num!P83+RES_hhdet_in!Q83-RES_hhdet_num!Q83</f>
        <v>297721.125</v>
      </c>
    </row>
    <row r="84" spans="1:17" ht="12" hidden="1" customHeight="1" x14ac:dyDescent="0.25">
      <c r="A84" s="23" t="s">
        <v>60</v>
      </c>
      <c r="B84" s="67"/>
      <c r="C84" s="67"/>
      <c r="D84" s="67"/>
      <c r="E84" s="67"/>
      <c r="F84" s="67"/>
      <c r="G84" s="67"/>
      <c r="H84" s="67"/>
      <c r="I84" s="67"/>
      <c r="J84" s="67"/>
      <c r="K84" s="67"/>
      <c r="L84" s="67"/>
      <c r="M84" s="67"/>
      <c r="N84" s="67"/>
      <c r="O84" s="67"/>
      <c r="P84" s="67"/>
      <c r="Q84" s="67"/>
    </row>
    <row r="85" spans="1:17" ht="12.95" customHeight="1" x14ac:dyDescent="0.25">
      <c r="A85" s="146" t="s">
        <v>112</v>
      </c>
      <c r="B85" s="145"/>
      <c r="C85" s="145"/>
      <c r="D85" s="145"/>
      <c r="E85" s="145"/>
      <c r="F85" s="145"/>
      <c r="G85" s="145"/>
      <c r="H85" s="145"/>
      <c r="I85" s="145"/>
      <c r="J85" s="145"/>
      <c r="K85" s="145"/>
      <c r="L85" s="145"/>
      <c r="M85" s="145"/>
      <c r="N85" s="145"/>
      <c r="O85" s="145"/>
      <c r="P85" s="145"/>
      <c r="Q85" s="145"/>
    </row>
    <row r="86" spans="1:17" ht="12" customHeight="1" x14ac:dyDescent="0.25">
      <c r="A86" s="23" t="s">
        <v>60</v>
      </c>
      <c r="B86" s="67"/>
      <c r="C86" s="67">
        <f>RES_hhdet_num!B86+RES_hhdet_in!C86-RES_hhdet_num!C86</f>
        <v>8868</v>
      </c>
      <c r="D86" s="67">
        <f>RES_hhdet_num!C86+RES_hhdet_in!D86-RES_hhdet_num!D86</f>
        <v>7433</v>
      </c>
      <c r="E86" s="67">
        <f>RES_hhdet_num!D86+RES_hhdet_in!E86-RES_hhdet_num!E86</f>
        <v>6998</v>
      </c>
      <c r="F86" s="67">
        <f>RES_hhdet_num!E86+RES_hhdet_in!F86-RES_hhdet_num!F86</f>
        <v>7738</v>
      </c>
      <c r="G86" s="67">
        <f>RES_hhdet_num!F86+RES_hhdet_in!G86-RES_hhdet_num!G86</f>
        <v>7411.0000000000146</v>
      </c>
      <c r="H86" s="67">
        <f>RES_hhdet_num!G86+RES_hhdet_in!H86-RES_hhdet_num!H86</f>
        <v>7164</v>
      </c>
      <c r="I86" s="67">
        <f>RES_hhdet_num!H86+RES_hhdet_in!I86-RES_hhdet_num!I86</f>
        <v>7241</v>
      </c>
      <c r="J86" s="67">
        <f>RES_hhdet_num!I86+RES_hhdet_in!J86-RES_hhdet_num!J86</f>
        <v>14971.999999999985</v>
      </c>
      <c r="K86" s="67">
        <f>RES_hhdet_num!J86+RES_hhdet_in!K86-RES_hhdet_num!K86</f>
        <v>8869</v>
      </c>
      <c r="L86" s="67">
        <f>RES_hhdet_num!K86+RES_hhdet_in!L86-RES_hhdet_num!L86</f>
        <v>11729.000000000015</v>
      </c>
      <c r="M86" s="67">
        <f>RES_hhdet_num!L86+RES_hhdet_in!M86-RES_hhdet_num!M86</f>
        <v>9399.0000000000291</v>
      </c>
      <c r="N86" s="67">
        <f>RES_hhdet_num!M86+RES_hhdet_in!N86-RES_hhdet_num!N86</f>
        <v>9374.9999999999709</v>
      </c>
      <c r="O86" s="67">
        <f>RES_hhdet_num!N86+RES_hhdet_in!O86-RES_hhdet_num!O86</f>
        <v>11267.000000000029</v>
      </c>
      <c r="P86" s="67">
        <f>RES_hhdet_num!O86+RES_hhdet_in!P86-RES_hhdet_num!P86</f>
        <v>6860.0000000000291</v>
      </c>
      <c r="Q86" s="67">
        <f>RES_hhdet_num!P86+RES_hhdet_in!Q86-RES_hhdet_num!Q86</f>
        <v>16296.999999999971</v>
      </c>
    </row>
    <row r="87" spans="1:17" ht="12" customHeight="1" x14ac:dyDescent="0.25">
      <c r="A87" s="146" t="s">
        <v>63</v>
      </c>
      <c r="B87" s="145"/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5"/>
      <c r="O87" s="145"/>
      <c r="P87" s="145"/>
      <c r="Q87" s="145"/>
    </row>
    <row r="88" spans="1:17" ht="12" customHeight="1" x14ac:dyDescent="0.25">
      <c r="A88" s="23" t="s">
        <v>156</v>
      </c>
      <c r="B88" s="67"/>
      <c r="C88" s="67">
        <f>RES_hhdet_num!B88+RES_hhdet_in!C88-RES_hhdet_num!C88</f>
        <v>66666</v>
      </c>
      <c r="D88" s="67">
        <f>RES_hhdet_num!C88+RES_hhdet_in!D88-RES_hhdet_num!D88</f>
        <v>70639.590827582637</v>
      </c>
      <c r="E88" s="67">
        <f>RES_hhdet_num!D88+RES_hhdet_in!E88-RES_hhdet_num!E88</f>
        <v>66666</v>
      </c>
      <c r="F88" s="67">
        <f>RES_hhdet_num!E88+RES_hhdet_in!F88-RES_hhdet_num!F88</f>
        <v>66666</v>
      </c>
      <c r="G88" s="67">
        <f>RES_hhdet_num!F88+RES_hhdet_in!G88-RES_hhdet_num!G88</f>
        <v>66666</v>
      </c>
      <c r="H88" s="67">
        <f>RES_hhdet_num!G88+RES_hhdet_in!H88-RES_hhdet_num!H88</f>
        <v>66666.000000000233</v>
      </c>
      <c r="I88" s="67">
        <f>RES_hhdet_num!H88+RES_hhdet_in!I88-RES_hhdet_num!I88</f>
        <v>66666</v>
      </c>
      <c r="J88" s="67">
        <f>RES_hhdet_num!I88+RES_hhdet_in!J88-RES_hhdet_num!J88</f>
        <v>87075.286604095483</v>
      </c>
      <c r="K88" s="67">
        <f>RES_hhdet_num!J88+RES_hhdet_in!K88-RES_hhdet_num!K88</f>
        <v>66666</v>
      </c>
      <c r="L88" s="67">
        <f>RES_hhdet_num!K88+RES_hhdet_in!L88-RES_hhdet_num!L88</f>
        <v>188286.60012353538</v>
      </c>
      <c r="M88" s="67">
        <f>RES_hhdet_num!L88+RES_hhdet_in!M88-RES_hhdet_num!M88</f>
        <v>66666.000000001863</v>
      </c>
      <c r="N88" s="67">
        <f>RES_hhdet_num!M88+RES_hhdet_in!N88-RES_hhdet_num!N88</f>
        <v>108412.77771038469</v>
      </c>
      <c r="O88" s="67">
        <f>RES_hhdet_num!N88+RES_hhdet_in!O88-RES_hhdet_num!O88</f>
        <v>102837.66745010111</v>
      </c>
      <c r="P88" s="67">
        <f>RES_hhdet_num!O88+RES_hhdet_in!P88-RES_hhdet_num!P88</f>
        <v>84126.052512563765</v>
      </c>
      <c r="Q88" s="67">
        <f>RES_hhdet_num!P88+RES_hhdet_in!Q88-RES_hhdet_num!Q88</f>
        <v>140691.75518518873</v>
      </c>
    </row>
    <row r="89" spans="1:17" ht="12" customHeight="1" x14ac:dyDescent="0.25">
      <c r="A89" s="23" t="s">
        <v>155</v>
      </c>
      <c r="B89" s="67"/>
      <c r="C89" s="67">
        <f>RES_hhdet_num!B89+RES_hhdet_in!C89-RES_hhdet_num!C89</f>
        <v>1210.5</v>
      </c>
      <c r="D89" s="67">
        <f>RES_hhdet_num!C89+RES_hhdet_in!D89-RES_hhdet_num!D89</f>
        <v>1638.7239943668501</v>
      </c>
      <c r="E89" s="67">
        <f>RES_hhdet_num!D89+RES_hhdet_in!E89-RES_hhdet_num!E89</f>
        <v>2099.9862689041038</v>
      </c>
      <c r="F89" s="67">
        <f>RES_hhdet_num!E89+RES_hhdet_in!F89-RES_hhdet_num!F89</f>
        <v>1590.5870207194312</v>
      </c>
      <c r="G89" s="67">
        <f>RES_hhdet_num!F89+RES_hhdet_in!G89-RES_hhdet_num!G89</f>
        <v>1620.4887885377102</v>
      </c>
      <c r="H89" s="67">
        <f>RES_hhdet_num!G89+RES_hhdet_in!H89-RES_hhdet_num!H89</f>
        <v>1492.1031260621312</v>
      </c>
      <c r="I89" s="67">
        <f>RES_hhdet_num!H89+RES_hhdet_in!I89-RES_hhdet_num!I89</f>
        <v>4159.1560338782219</v>
      </c>
      <c r="J89" s="67">
        <f>RES_hhdet_num!I89+RES_hhdet_in!J89-RES_hhdet_num!J89</f>
        <v>1750.597339005777</v>
      </c>
      <c r="K89" s="67">
        <f>RES_hhdet_num!J89+RES_hhdet_in!K89-RES_hhdet_num!K89</f>
        <v>4145.0618350781151</v>
      </c>
      <c r="L89" s="67">
        <f>RES_hhdet_num!K89+RES_hhdet_in!L89-RES_hhdet_num!L89</f>
        <v>11818.969506265465</v>
      </c>
      <c r="M89" s="67">
        <f>RES_hhdet_num!L89+RES_hhdet_in!M89-RES_hhdet_num!M89</f>
        <v>2729.2753763804212</v>
      </c>
      <c r="N89" s="67">
        <f>RES_hhdet_num!M89+RES_hhdet_in!N89-RES_hhdet_num!N89</f>
        <v>4951.8429741265136</v>
      </c>
      <c r="O89" s="67">
        <f>RES_hhdet_num!N89+RES_hhdet_in!O89-RES_hhdet_num!O89</f>
        <v>6915.4693551057717</v>
      </c>
      <c r="P89" s="67">
        <f>RES_hhdet_num!O89+RES_hhdet_in!P89-RES_hhdet_num!P89</f>
        <v>2868.282176868699</v>
      </c>
      <c r="Q89" s="67">
        <f>RES_hhdet_num!P89+RES_hhdet_in!Q89-RES_hhdet_num!Q89</f>
        <v>4042.369127431768</v>
      </c>
    </row>
    <row r="90" spans="1:17" ht="12" hidden="1" customHeight="1" x14ac:dyDescent="0.25">
      <c r="A90" s="148" t="s">
        <v>55</v>
      </c>
      <c r="B90" s="67"/>
      <c r="C90" s="67">
        <f>RES_hhdet_num!B90+RES_hhdet_in!C90-RES_hhdet_num!C90</f>
        <v>0</v>
      </c>
      <c r="D90" s="67">
        <f>RES_hhdet_num!C90+RES_hhdet_in!D90-RES_hhdet_num!D90</f>
        <v>0</v>
      </c>
      <c r="E90" s="67">
        <f>RES_hhdet_num!D90+RES_hhdet_in!E90-RES_hhdet_num!E90</f>
        <v>0</v>
      </c>
      <c r="F90" s="67">
        <f>RES_hhdet_num!E90+RES_hhdet_in!F90-RES_hhdet_num!F90</f>
        <v>0</v>
      </c>
      <c r="G90" s="67">
        <f>RES_hhdet_num!F90+RES_hhdet_in!G90-RES_hhdet_num!G90</f>
        <v>0</v>
      </c>
      <c r="H90" s="67">
        <f>RES_hhdet_num!G90+RES_hhdet_in!H90-RES_hhdet_num!H90</f>
        <v>0</v>
      </c>
      <c r="I90" s="67">
        <f>RES_hhdet_num!H90+RES_hhdet_in!I90-RES_hhdet_num!I90</f>
        <v>0</v>
      </c>
      <c r="J90" s="67">
        <f>RES_hhdet_num!I90+RES_hhdet_in!J90-RES_hhdet_num!J90</f>
        <v>0</v>
      </c>
      <c r="K90" s="67">
        <f>RES_hhdet_num!J90+RES_hhdet_in!K90-RES_hhdet_num!K90</f>
        <v>0</v>
      </c>
      <c r="L90" s="67">
        <f>RES_hhdet_num!K90+RES_hhdet_in!L90-RES_hhdet_num!L90</f>
        <v>0</v>
      </c>
      <c r="M90" s="67">
        <f>RES_hhdet_num!L90+RES_hhdet_in!M90-RES_hhdet_num!M90</f>
        <v>0</v>
      </c>
      <c r="N90" s="67">
        <f>RES_hhdet_num!M90+RES_hhdet_in!N90-RES_hhdet_num!N90</f>
        <v>0</v>
      </c>
      <c r="O90" s="67">
        <f>RES_hhdet_num!N90+RES_hhdet_in!O90-RES_hhdet_num!O90</f>
        <v>0</v>
      </c>
      <c r="P90" s="67">
        <f>RES_hhdet_num!O90+RES_hhdet_in!P90-RES_hhdet_num!P90</f>
        <v>0</v>
      </c>
      <c r="Q90" s="67">
        <f>RES_hhdet_num!P90+RES_hhdet_in!Q90-RES_hhdet_num!Q90</f>
        <v>0</v>
      </c>
    </row>
    <row r="91" spans="1:17" ht="12" hidden="1" customHeight="1" x14ac:dyDescent="0.25">
      <c r="A91" s="148" t="s">
        <v>59</v>
      </c>
      <c r="B91" s="67"/>
      <c r="C91" s="67">
        <f>RES_hhdet_num!B91+RES_hhdet_in!C91-RES_hhdet_num!C91</f>
        <v>0</v>
      </c>
      <c r="D91" s="67">
        <f>RES_hhdet_num!C91+RES_hhdet_in!D91-RES_hhdet_num!D91</f>
        <v>0</v>
      </c>
      <c r="E91" s="67">
        <f>RES_hhdet_num!D91+RES_hhdet_in!E91-RES_hhdet_num!E91</f>
        <v>0</v>
      </c>
      <c r="F91" s="67">
        <f>RES_hhdet_num!E91+RES_hhdet_in!F91-RES_hhdet_num!F91</f>
        <v>0</v>
      </c>
      <c r="G91" s="67">
        <f>RES_hhdet_num!F91+RES_hhdet_in!G91-RES_hhdet_num!G91</f>
        <v>0</v>
      </c>
      <c r="H91" s="67">
        <f>RES_hhdet_num!G91+RES_hhdet_in!H91-RES_hhdet_num!H91</f>
        <v>0</v>
      </c>
      <c r="I91" s="67">
        <f>RES_hhdet_num!H91+RES_hhdet_in!I91-RES_hhdet_num!I91</f>
        <v>0</v>
      </c>
      <c r="J91" s="67">
        <f>RES_hhdet_num!I91+RES_hhdet_in!J91-RES_hhdet_num!J91</f>
        <v>0</v>
      </c>
      <c r="K91" s="67">
        <f>RES_hhdet_num!J91+RES_hhdet_in!K91-RES_hhdet_num!K91</f>
        <v>0</v>
      </c>
      <c r="L91" s="67">
        <f>RES_hhdet_num!K91+RES_hhdet_in!L91-RES_hhdet_num!L91</f>
        <v>0</v>
      </c>
      <c r="M91" s="67">
        <f>RES_hhdet_num!L91+RES_hhdet_in!M91-RES_hhdet_num!M91</f>
        <v>0</v>
      </c>
      <c r="N91" s="67">
        <f>RES_hhdet_num!M91+RES_hhdet_in!N91-RES_hhdet_num!N91</f>
        <v>0</v>
      </c>
      <c r="O91" s="67">
        <f>RES_hhdet_num!N91+RES_hhdet_in!O91-RES_hhdet_num!O91</f>
        <v>0</v>
      </c>
      <c r="P91" s="67">
        <f>RES_hhdet_num!O91+RES_hhdet_in!P91-RES_hhdet_num!P91</f>
        <v>0</v>
      </c>
      <c r="Q91" s="67">
        <f>RES_hhdet_num!P91+RES_hhdet_in!Q91-RES_hhdet_num!Q91</f>
        <v>0</v>
      </c>
    </row>
    <row r="92" spans="1:17" ht="12" customHeight="1" x14ac:dyDescent="0.25">
      <c r="A92" s="23" t="s">
        <v>144</v>
      </c>
      <c r="B92" s="67"/>
      <c r="C92" s="67">
        <f>RES_hhdet_num!B92+RES_hhdet_in!C92-RES_hhdet_num!C92</f>
        <v>173251.72256090422</v>
      </c>
      <c r="D92" s="67">
        <f>RES_hhdet_num!C92+RES_hhdet_in!D92-RES_hhdet_num!D92</f>
        <v>145890</v>
      </c>
      <c r="E92" s="67">
        <f>RES_hhdet_num!D92+RES_hhdet_in!E92-RES_hhdet_num!E92</f>
        <v>145890</v>
      </c>
      <c r="F92" s="67">
        <f>RES_hhdet_num!E92+RES_hhdet_in!F92-RES_hhdet_num!F92</f>
        <v>145889.99999999977</v>
      </c>
      <c r="G92" s="67">
        <f>RES_hhdet_num!F92+RES_hhdet_in!G92-RES_hhdet_num!G92</f>
        <v>174247.50291453814</v>
      </c>
      <c r="H92" s="67">
        <f>RES_hhdet_num!G92+RES_hhdet_in!H92-RES_hhdet_num!H92</f>
        <v>194683.83788047335</v>
      </c>
      <c r="I92" s="67">
        <f>RES_hhdet_num!H92+RES_hhdet_in!I92-RES_hhdet_num!I92</f>
        <v>189005.35539882933</v>
      </c>
      <c r="J92" s="67">
        <f>RES_hhdet_num!I92+RES_hhdet_in!J92-RES_hhdet_num!J92</f>
        <v>161626.86095247348</v>
      </c>
      <c r="K92" s="67">
        <f>RES_hhdet_num!J92+RES_hhdet_in!K92-RES_hhdet_num!K92</f>
        <v>167033.81201691518</v>
      </c>
      <c r="L92" s="67">
        <f>RES_hhdet_num!K92+RES_hhdet_in!L92-RES_hhdet_num!L92</f>
        <v>207688.43524931988</v>
      </c>
      <c r="M92" s="67">
        <f>RES_hhdet_num!L92+RES_hhdet_in!M92-RES_hhdet_num!M92</f>
        <v>206817.35864901147</v>
      </c>
      <c r="N92" s="67">
        <f>RES_hhdet_num!M92+RES_hhdet_in!N92-RES_hhdet_num!N92</f>
        <v>203995.26088774961</v>
      </c>
      <c r="O92" s="67">
        <f>RES_hhdet_num!N92+RES_hhdet_in!O92-RES_hhdet_num!O92</f>
        <v>178945.44274904684</v>
      </c>
      <c r="P92" s="67">
        <f>RES_hhdet_num!O92+RES_hhdet_in!P92-RES_hhdet_num!P92</f>
        <v>145541.99999999965</v>
      </c>
      <c r="Q92" s="67">
        <f>RES_hhdet_num!P92+RES_hhdet_in!Q92-RES_hhdet_num!Q92</f>
        <v>99260.355398829095</v>
      </c>
    </row>
    <row r="93" spans="1:17" ht="12" customHeight="1" x14ac:dyDescent="0.25">
      <c r="A93" s="23" t="s">
        <v>143</v>
      </c>
      <c r="B93" s="67"/>
      <c r="C93" s="67">
        <f>RES_hhdet_num!B93+RES_hhdet_in!C93-RES_hhdet_num!C93</f>
        <v>3274.7501358976733</v>
      </c>
      <c r="D93" s="67">
        <f>RES_hhdet_num!C93+RES_hhdet_in!D93-RES_hhdet_num!D93</f>
        <v>2649.75</v>
      </c>
      <c r="E93" s="67">
        <f>RES_hhdet_num!D93+RES_hhdet_in!E93-RES_hhdet_num!E93</f>
        <v>2649.75</v>
      </c>
      <c r="F93" s="67">
        <f>RES_hhdet_num!E93+RES_hhdet_in!F93-RES_hhdet_num!F93</f>
        <v>2649.75</v>
      </c>
      <c r="G93" s="67">
        <f>RES_hhdet_num!F93+RES_hhdet_in!G93-RES_hhdet_num!G93</f>
        <v>2649.7500000000036</v>
      </c>
      <c r="H93" s="67">
        <f>RES_hhdet_num!G93+RES_hhdet_in!H93-RES_hhdet_num!H93</f>
        <v>2649.75</v>
      </c>
      <c r="I93" s="67">
        <f>RES_hhdet_num!H93+RES_hhdet_in!I93-RES_hhdet_num!I93</f>
        <v>2649.75</v>
      </c>
      <c r="J93" s="67">
        <f>RES_hhdet_num!I93+RES_hhdet_in!J93-RES_hhdet_num!J93</f>
        <v>2649.7499999999854</v>
      </c>
      <c r="K93" s="67">
        <f>RES_hhdet_num!J93+RES_hhdet_in!K93-RES_hhdet_num!K93</f>
        <v>3032.3402862834409</v>
      </c>
      <c r="L93" s="67">
        <f>RES_hhdet_num!K93+RES_hhdet_in!L93-RES_hhdet_num!L93</f>
        <v>3763.3720206032231</v>
      </c>
      <c r="M93" s="67">
        <f>RES_hhdet_num!L93+RES_hhdet_in!M93-RES_hhdet_num!M93</f>
        <v>3782.319361546346</v>
      </c>
      <c r="N93" s="67">
        <f>RES_hhdet_num!M93+RES_hhdet_in!N93-RES_hhdet_num!N93</f>
        <v>12043.987651036441</v>
      </c>
      <c r="O93" s="67">
        <f>RES_hhdet_num!N93+RES_hhdet_in!O93-RES_hhdet_num!O93</f>
        <v>3852.1722440137673</v>
      </c>
      <c r="P93" s="67">
        <f>RES_hhdet_num!O93+RES_hhdet_in!P93-RES_hhdet_num!P93</f>
        <v>7799.6480173608434</v>
      </c>
      <c r="Q93" s="67">
        <f>RES_hhdet_num!P93+RES_hhdet_in!Q93-RES_hhdet_num!Q93</f>
        <v>6378.0897296585681</v>
      </c>
    </row>
    <row r="94" spans="1:17" ht="12" hidden="1" customHeight="1" x14ac:dyDescent="0.25">
      <c r="A94" s="148" t="s">
        <v>57</v>
      </c>
      <c r="B94" s="67"/>
      <c r="C94" s="67">
        <f>RES_hhdet_num!B94+RES_hhdet_in!C94-RES_hhdet_num!C94</f>
        <v>0</v>
      </c>
      <c r="D94" s="67">
        <f>RES_hhdet_num!C94+RES_hhdet_in!D94-RES_hhdet_num!D94</f>
        <v>0</v>
      </c>
      <c r="E94" s="67">
        <f>RES_hhdet_num!D94+RES_hhdet_in!E94-RES_hhdet_num!E94</f>
        <v>0</v>
      </c>
      <c r="F94" s="67">
        <f>RES_hhdet_num!E94+RES_hhdet_in!F94-RES_hhdet_num!F94</f>
        <v>0</v>
      </c>
      <c r="G94" s="67">
        <f>RES_hhdet_num!F94+RES_hhdet_in!G94-RES_hhdet_num!G94</f>
        <v>0</v>
      </c>
      <c r="H94" s="67">
        <f>RES_hhdet_num!G94+RES_hhdet_in!H94-RES_hhdet_num!H94</f>
        <v>0</v>
      </c>
      <c r="I94" s="67">
        <f>RES_hhdet_num!H94+RES_hhdet_in!I94-RES_hhdet_num!I94</f>
        <v>0</v>
      </c>
      <c r="J94" s="67">
        <f>RES_hhdet_num!I94+RES_hhdet_in!J94-RES_hhdet_num!J94</f>
        <v>0</v>
      </c>
      <c r="K94" s="67">
        <f>RES_hhdet_num!J94+RES_hhdet_in!K94-RES_hhdet_num!K94</f>
        <v>0</v>
      </c>
      <c r="L94" s="67">
        <f>RES_hhdet_num!K94+RES_hhdet_in!L94-RES_hhdet_num!L94</f>
        <v>0</v>
      </c>
      <c r="M94" s="67">
        <f>RES_hhdet_num!L94+RES_hhdet_in!M94-RES_hhdet_num!M94</f>
        <v>0</v>
      </c>
      <c r="N94" s="67">
        <f>RES_hhdet_num!M94+RES_hhdet_in!N94-RES_hhdet_num!N94</f>
        <v>0</v>
      </c>
      <c r="O94" s="67">
        <f>RES_hhdet_num!N94+RES_hhdet_in!O94-RES_hhdet_num!O94</f>
        <v>0</v>
      </c>
      <c r="P94" s="67">
        <f>RES_hhdet_num!O94+RES_hhdet_in!P94-RES_hhdet_num!P94</f>
        <v>0</v>
      </c>
      <c r="Q94" s="67">
        <f>RES_hhdet_num!P94+RES_hhdet_in!Q94-RES_hhdet_num!Q94</f>
        <v>0</v>
      </c>
    </row>
    <row r="95" spans="1:17" ht="12" hidden="1" customHeight="1" x14ac:dyDescent="0.25">
      <c r="A95" s="148" t="s">
        <v>59</v>
      </c>
      <c r="B95" s="67"/>
      <c r="C95" s="67">
        <f>RES_hhdet_num!B95+RES_hhdet_in!C95-RES_hhdet_num!C95</f>
        <v>0</v>
      </c>
      <c r="D95" s="67">
        <f>RES_hhdet_num!C95+RES_hhdet_in!D95-RES_hhdet_num!D95</f>
        <v>0</v>
      </c>
      <c r="E95" s="67">
        <f>RES_hhdet_num!D95+RES_hhdet_in!E95-RES_hhdet_num!E95</f>
        <v>0</v>
      </c>
      <c r="F95" s="67">
        <f>RES_hhdet_num!E95+RES_hhdet_in!F95-RES_hhdet_num!F95</f>
        <v>0</v>
      </c>
      <c r="G95" s="67">
        <f>RES_hhdet_num!F95+RES_hhdet_in!G95-RES_hhdet_num!G95</f>
        <v>0</v>
      </c>
      <c r="H95" s="67">
        <f>RES_hhdet_num!G95+RES_hhdet_in!H95-RES_hhdet_num!H95</f>
        <v>0</v>
      </c>
      <c r="I95" s="67">
        <f>RES_hhdet_num!H95+RES_hhdet_in!I95-RES_hhdet_num!I95</f>
        <v>0</v>
      </c>
      <c r="J95" s="67">
        <f>RES_hhdet_num!I95+RES_hhdet_in!J95-RES_hhdet_num!J95</f>
        <v>0</v>
      </c>
      <c r="K95" s="67">
        <f>RES_hhdet_num!J95+RES_hhdet_in!K95-RES_hhdet_num!K95</f>
        <v>0</v>
      </c>
      <c r="L95" s="67">
        <f>RES_hhdet_num!K95+RES_hhdet_in!L95-RES_hhdet_num!L95</f>
        <v>0</v>
      </c>
      <c r="M95" s="67">
        <f>RES_hhdet_num!L95+RES_hhdet_in!M95-RES_hhdet_num!M95</f>
        <v>0</v>
      </c>
      <c r="N95" s="67">
        <f>RES_hhdet_num!M95+RES_hhdet_in!N95-RES_hhdet_num!N95</f>
        <v>0</v>
      </c>
      <c r="O95" s="67">
        <f>RES_hhdet_num!N95+RES_hhdet_in!O95-RES_hhdet_num!O95</f>
        <v>0</v>
      </c>
      <c r="P95" s="67">
        <f>RES_hhdet_num!O95+RES_hhdet_in!P95-RES_hhdet_num!P95</f>
        <v>0</v>
      </c>
      <c r="Q95" s="67">
        <f>RES_hhdet_num!P95+RES_hhdet_in!Q95-RES_hhdet_num!Q95</f>
        <v>0</v>
      </c>
    </row>
    <row r="96" spans="1:17" ht="12" customHeight="1" x14ac:dyDescent="0.25">
      <c r="A96" s="23" t="s">
        <v>142</v>
      </c>
      <c r="B96" s="67"/>
      <c r="C96" s="67">
        <f>RES_hhdet_num!B96+RES_hhdet_in!C96-RES_hhdet_num!C96</f>
        <v>250506.29516769294</v>
      </c>
      <c r="D96" s="67">
        <f>RES_hhdet_num!C96+RES_hhdet_in!D96-RES_hhdet_num!D96</f>
        <v>159393.75</v>
      </c>
      <c r="E96" s="67">
        <f>RES_hhdet_num!D96+RES_hhdet_in!E96-RES_hhdet_num!E96</f>
        <v>217130.8105305403</v>
      </c>
      <c r="F96" s="67">
        <f>RES_hhdet_num!E96+RES_hhdet_in!F96-RES_hhdet_num!F96</f>
        <v>172205.10729597486</v>
      </c>
      <c r="G96" s="67">
        <f>RES_hhdet_num!F96+RES_hhdet_in!G96-RES_hhdet_num!G96</f>
        <v>159393.75000000047</v>
      </c>
      <c r="H96" s="67">
        <f>RES_hhdet_num!G96+RES_hhdet_in!H96-RES_hhdet_num!H96</f>
        <v>164823.00306833978</v>
      </c>
      <c r="I96" s="67">
        <f>RES_hhdet_num!H96+RES_hhdet_in!I96-RES_hhdet_num!I96</f>
        <v>159393.75000000023</v>
      </c>
      <c r="J96" s="67">
        <f>RES_hhdet_num!I96+RES_hhdet_in!J96-RES_hhdet_num!J96</f>
        <v>159393.74999999953</v>
      </c>
      <c r="K96" s="67">
        <f>RES_hhdet_num!J96+RES_hhdet_in!K96-RES_hhdet_num!K96</f>
        <v>186352.04516769294</v>
      </c>
      <c r="L96" s="67">
        <f>RES_hhdet_num!K96+RES_hhdet_in!L96-RES_hhdet_num!L96</f>
        <v>294554.79164696019</v>
      </c>
      <c r="M96" s="67">
        <f>RES_hhdet_num!L96+RES_hhdet_in!M96-RES_hhdet_num!M96</f>
        <v>264130.560530541</v>
      </c>
      <c r="N96" s="67">
        <f>RES_hhdet_num!M96+RES_hhdet_in!N96-RES_hhdet_num!N96</f>
        <v>273351.85729597416</v>
      </c>
      <c r="O96" s="67">
        <f>RES_hhdet_num!N96+RES_hhdet_in!O96-RES_hhdet_num!O96</f>
        <v>256450.69300425844</v>
      </c>
      <c r="P96" s="67">
        <f>RES_hhdet_num!O96+RES_hhdet_in!P96-RES_hhdet_num!P96</f>
        <v>206764.11249495484</v>
      </c>
      <c r="Q96" s="67">
        <f>RES_hhdet_num!P96+RES_hhdet_in!Q96-RES_hhdet_num!Q96</f>
        <v>409120.18525814684</v>
      </c>
    </row>
    <row r="97" spans="1:17" ht="12" customHeight="1" x14ac:dyDescent="0.25">
      <c r="A97" s="23" t="s">
        <v>141</v>
      </c>
      <c r="B97" s="67"/>
      <c r="C97" s="67">
        <f>RES_hhdet_num!B97+RES_hhdet_in!C97-RES_hhdet_num!C97</f>
        <v>4648.7930885258938</v>
      </c>
      <c r="D97" s="67">
        <f>RES_hhdet_num!C97+RES_hhdet_in!D97-RES_hhdet_num!D97</f>
        <v>2894.9999999999964</v>
      </c>
      <c r="E97" s="67">
        <f>RES_hhdet_num!D97+RES_hhdet_in!E97-RES_hhdet_num!E97</f>
        <v>3240.3816336847522</v>
      </c>
      <c r="F97" s="67">
        <f>RES_hhdet_num!E97+RES_hhdet_in!F97-RES_hhdet_num!F97</f>
        <v>2895</v>
      </c>
      <c r="G97" s="67">
        <f>RES_hhdet_num!F97+RES_hhdet_in!G97-RES_hhdet_num!G97</f>
        <v>2895.0000000000146</v>
      </c>
      <c r="H97" s="67">
        <f>RES_hhdet_num!G97+RES_hhdet_in!H97-RES_hhdet_num!H97</f>
        <v>2895</v>
      </c>
      <c r="I97" s="67">
        <f>RES_hhdet_num!H97+RES_hhdet_in!I97-RES_hhdet_num!I97</f>
        <v>6271.9873693539339</v>
      </c>
      <c r="J97" s="67">
        <f>RES_hhdet_num!I97+RES_hhdet_in!J97-RES_hhdet_num!J97</f>
        <v>3952.877771801257</v>
      </c>
      <c r="K97" s="67">
        <f>RES_hhdet_num!J97+RES_hhdet_in!K97-RES_hhdet_num!K97</f>
        <v>4523.7099797934061</v>
      </c>
      <c r="L97" s="67">
        <f>RES_hhdet_num!K97+RES_hhdet_in!L97-RES_hhdet_num!L97</f>
        <v>7235.0753719060594</v>
      </c>
      <c r="M97" s="67">
        <f>RES_hhdet_num!L97+RES_hhdet_in!M97-RES_hhdet_num!M97</f>
        <v>1931.4559419259749</v>
      </c>
      <c r="N97" s="67">
        <f>RES_hhdet_num!M97+RES_hhdet_in!N97-RES_hhdet_num!N97</f>
        <v>7689.5090728103823</v>
      </c>
      <c r="O97" s="67">
        <f>RES_hhdet_num!N97+RES_hhdet_in!O97-RES_hhdet_num!O97</f>
        <v>10128.039585278661</v>
      </c>
      <c r="P97" s="67">
        <f>RES_hhdet_num!O97+RES_hhdet_in!P97-RES_hhdet_num!P97</f>
        <v>8021.1519928444468</v>
      </c>
      <c r="Q97" s="67">
        <f>RES_hhdet_num!P97+RES_hhdet_in!Q97-RES_hhdet_num!Q97</f>
        <v>11144.675381531357</v>
      </c>
    </row>
    <row r="98" spans="1:17" ht="12" hidden="1" customHeight="1" x14ac:dyDescent="0.25">
      <c r="A98" s="148" t="s">
        <v>60</v>
      </c>
      <c r="B98" s="67"/>
      <c r="C98" s="67"/>
      <c r="D98" s="67"/>
      <c r="E98" s="67"/>
      <c r="F98" s="67"/>
      <c r="G98" s="67"/>
      <c r="H98" s="67"/>
      <c r="I98" s="67"/>
      <c r="J98" s="67"/>
      <c r="K98" s="67"/>
      <c r="L98" s="67"/>
      <c r="M98" s="67"/>
      <c r="N98" s="67"/>
      <c r="O98" s="67"/>
      <c r="P98" s="67"/>
      <c r="Q98" s="67"/>
    </row>
    <row r="99" spans="1:17" ht="12" hidden="1" customHeight="1" x14ac:dyDescent="0.25">
      <c r="A99" s="147" t="s">
        <v>59</v>
      </c>
      <c r="B99" s="81"/>
      <c r="C99" s="81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</row>
    <row r="100" spans="1:17" ht="12" customHeight="1" x14ac:dyDescent="0.25">
      <c r="A100" s="146" t="s">
        <v>62</v>
      </c>
      <c r="B100" s="145"/>
      <c r="C100" s="145"/>
      <c r="D100" s="145"/>
      <c r="E100" s="145"/>
      <c r="F100" s="145"/>
      <c r="G100" s="145"/>
      <c r="H100" s="145"/>
      <c r="I100" s="145"/>
      <c r="J100" s="145"/>
      <c r="K100" s="145"/>
      <c r="L100" s="145"/>
      <c r="M100" s="145"/>
      <c r="N100" s="145"/>
      <c r="O100" s="145"/>
      <c r="P100" s="145"/>
      <c r="Q100" s="145"/>
    </row>
    <row r="101" spans="1:17" ht="12" customHeight="1" x14ac:dyDescent="0.25">
      <c r="A101" s="23" t="s">
        <v>55</v>
      </c>
      <c r="B101" s="67"/>
      <c r="C101" s="67">
        <f>RES_hhdet_num!B101+RES_hhdet_in!C101-RES_hhdet_num!C101</f>
        <v>0</v>
      </c>
      <c r="D101" s="67">
        <f>RES_hhdet_num!C101+RES_hhdet_in!D101-RES_hhdet_num!D101</f>
        <v>0</v>
      </c>
      <c r="E101" s="67">
        <f>RES_hhdet_num!D101+RES_hhdet_in!E101-RES_hhdet_num!E101</f>
        <v>0</v>
      </c>
      <c r="F101" s="67">
        <f>RES_hhdet_num!E101+RES_hhdet_in!F101-RES_hhdet_num!F101</f>
        <v>0</v>
      </c>
      <c r="G101" s="67">
        <f>RES_hhdet_num!F101+RES_hhdet_in!G101-RES_hhdet_num!G101</f>
        <v>0</v>
      </c>
      <c r="H101" s="67">
        <f>RES_hhdet_num!G101+RES_hhdet_in!H101-RES_hhdet_num!H101</f>
        <v>0</v>
      </c>
      <c r="I101" s="67">
        <f>RES_hhdet_num!H101+RES_hhdet_in!I101-RES_hhdet_num!I101</f>
        <v>0</v>
      </c>
      <c r="J101" s="67">
        <f>RES_hhdet_num!I101+RES_hhdet_in!J101-RES_hhdet_num!J101</f>
        <v>0</v>
      </c>
      <c r="K101" s="67">
        <f>RES_hhdet_num!J101+RES_hhdet_in!K101-RES_hhdet_num!K101</f>
        <v>0</v>
      </c>
      <c r="L101" s="67">
        <f>RES_hhdet_num!K101+RES_hhdet_in!L101-RES_hhdet_num!L101</f>
        <v>0</v>
      </c>
      <c r="M101" s="67">
        <f>RES_hhdet_num!L101+RES_hhdet_in!M101-RES_hhdet_num!M101</f>
        <v>0</v>
      </c>
      <c r="N101" s="67">
        <f>RES_hhdet_num!M101+RES_hhdet_in!N101-RES_hhdet_num!N101</f>
        <v>0</v>
      </c>
      <c r="O101" s="67">
        <f>RES_hhdet_num!N101+RES_hhdet_in!O101-RES_hhdet_num!O101</f>
        <v>0</v>
      </c>
      <c r="P101" s="67">
        <f>RES_hhdet_num!O101+RES_hhdet_in!P101-RES_hhdet_num!P101</f>
        <v>0</v>
      </c>
      <c r="Q101" s="67">
        <f>RES_hhdet_num!P101+RES_hhdet_in!Q101-RES_hhdet_num!Q101</f>
        <v>0</v>
      </c>
    </row>
    <row r="102" spans="1:17" ht="12" customHeight="1" x14ac:dyDescent="0.25">
      <c r="A102" s="23" t="s">
        <v>57</v>
      </c>
      <c r="B102" s="67"/>
      <c r="C102" s="67">
        <f>RES_hhdet_num!B102+RES_hhdet_in!C102-RES_hhdet_num!C102</f>
        <v>149270.29015785549</v>
      </c>
      <c r="D102" s="67">
        <f>RES_hhdet_num!C102+RES_hhdet_in!D102-RES_hhdet_num!D102</f>
        <v>141011.08484214451</v>
      </c>
      <c r="E102" s="67">
        <f>RES_hhdet_num!D102+RES_hhdet_in!E102-RES_hhdet_num!E102</f>
        <v>179867.53979665041</v>
      </c>
      <c r="F102" s="67">
        <f>RES_hhdet_num!E102+RES_hhdet_in!F102-RES_hhdet_num!F102</f>
        <v>199000.66397816688</v>
      </c>
      <c r="G102" s="67">
        <f>RES_hhdet_num!F102+RES_hhdet_in!G102-RES_hhdet_num!G102</f>
        <v>218932.7391785006</v>
      </c>
      <c r="H102" s="67">
        <f>RES_hhdet_num!G102+RES_hhdet_in!H102-RES_hhdet_num!H102</f>
        <v>232658.83544472698</v>
      </c>
      <c r="I102" s="67">
        <f>RES_hhdet_num!H102+RES_hhdet_in!I102-RES_hhdet_num!I102</f>
        <v>200619.0077939292</v>
      </c>
      <c r="J102" s="67">
        <f>RES_hhdet_num!I102+RES_hhdet_in!J102-RES_hhdet_num!J102</f>
        <v>281582.03601558972</v>
      </c>
      <c r="K102" s="67">
        <f>RES_hhdet_num!J102+RES_hhdet_in!K102-RES_hhdet_num!K102</f>
        <v>288018.14230565145</v>
      </c>
      <c r="L102" s="67">
        <f>RES_hhdet_num!K102+RES_hhdet_in!L102-RES_hhdet_num!L102</f>
        <v>411149.84951636847</v>
      </c>
      <c r="M102" s="67">
        <f>RES_hhdet_num!L102+RES_hhdet_in!M102-RES_hhdet_num!M102</f>
        <v>553844.58391977008</v>
      </c>
      <c r="N102" s="67">
        <f>RES_hhdet_num!M102+RES_hhdet_in!N102-RES_hhdet_num!N102</f>
        <v>560423.64416662464</v>
      </c>
      <c r="O102" s="67">
        <f>RES_hhdet_num!N102+RES_hhdet_in!O102-RES_hhdet_num!O102</f>
        <v>667352.91277905833</v>
      </c>
      <c r="P102" s="67">
        <f>RES_hhdet_num!O102+RES_hhdet_in!P102-RES_hhdet_num!P102</f>
        <v>736302.15216952562</v>
      </c>
      <c r="Q102" s="67">
        <f>RES_hhdet_num!P102+RES_hhdet_in!Q102-RES_hhdet_num!Q102</f>
        <v>801749.87500000023</v>
      </c>
    </row>
    <row r="103" spans="1:17" ht="12" customHeight="1" x14ac:dyDescent="0.25">
      <c r="A103" s="29" t="s">
        <v>140</v>
      </c>
      <c r="B103" s="83"/>
      <c r="C103" s="83">
        <f>RES_hhdet_num!B103+RES_hhdet_in!C103-RES_hhdet_num!C103</f>
        <v>341746.83484214451</v>
      </c>
      <c r="D103" s="83">
        <f>RES_hhdet_num!C103+RES_hhdet_in!D103-RES_hhdet_num!D103</f>
        <v>322175.24999999953</v>
      </c>
      <c r="E103" s="83">
        <f>RES_hhdet_num!D103+RES_hhdet_in!E103-RES_hhdet_num!E103</f>
        <v>322175.25000000047</v>
      </c>
      <c r="F103" s="83">
        <f>RES_hhdet_num!E103+RES_hhdet_in!F103-RES_hhdet_num!F103</f>
        <v>322175.25</v>
      </c>
      <c r="G103" s="83">
        <f>RES_hhdet_num!F103+RES_hhdet_in!G103-RES_hhdet_num!G103</f>
        <v>322175.24999999953</v>
      </c>
      <c r="H103" s="83">
        <f>RES_hhdet_num!G103+RES_hhdet_in!H103-RES_hhdet_num!H103</f>
        <v>322175.25000000047</v>
      </c>
      <c r="I103" s="83">
        <f>RES_hhdet_num!H103+RES_hhdet_in!I103-RES_hhdet_num!I103</f>
        <v>322175.25</v>
      </c>
      <c r="J103" s="83">
        <f>RES_hhdet_num!I103+RES_hhdet_in!J103-RES_hhdet_num!J103</f>
        <v>322175.24999999907</v>
      </c>
      <c r="K103" s="83">
        <f>RES_hhdet_num!J103+RES_hhdet_in!K103-RES_hhdet_num!K103</f>
        <v>409995.54015785595</v>
      </c>
      <c r="L103" s="83">
        <f>RES_hhdet_num!K103+RES_hhdet_in!L103-RES_hhdet_num!L103</f>
        <v>578184.92004549503</v>
      </c>
      <c r="M103" s="83">
        <f>RES_hhdet_num!L103+RES_hhdet_in!M103-RES_hhdet_num!M103</f>
        <v>598324.25081848539</v>
      </c>
      <c r="N103" s="83">
        <f>RES_hhdet_num!M103+RES_hhdet_in!N103-RES_hhdet_num!N103</f>
        <v>574530.29979966395</v>
      </c>
      <c r="O103" s="83">
        <f>RES_hhdet_num!N103+RES_hhdet_in!O103-RES_hhdet_num!O103</f>
        <v>572515.27873377409</v>
      </c>
      <c r="P103" s="83">
        <f>RES_hhdet_num!O103+RES_hhdet_in!P103-RES_hhdet_num!P103</f>
        <v>453400.22982032504</v>
      </c>
      <c r="Q103" s="83">
        <f>RES_hhdet_num!P103+RES_hhdet_in!Q103-RES_hhdet_num!Q103</f>
        <v>583401.01238833647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51"/>
      <c r="C105" s="151"/>
      <c r="D105" s="151"/>
      <c r="E105" s="151"/>
      <c r="F105" s="151"/>
      <c r="G105" s="151"/>
      <c r="H105" s="151"/>
      <c r="I105" s="151"/>
      <c r="J105" s="151"/>
      <c r="K105" s="151"/>
      <c r="L105" s="151"/>
      <c r="M105" s="151"/>
      <c r="N105" s="151"/>
      <c r="O105" s="151"/>
      <c r="P105" s="151"/>
      <c r="Q105" s="151"/>
    </row>
    <row r="106" spans="1:17" ht="12.95" customHeight="1" x14ac:dyDescent="0.25">
      <c r="A106" s="150" t="s">
        <v>65</v>
      </c>
      <c r="B106" s="149"/>
      <c r="C106" s="149"/>
      <c r="D106" s="149"/>
      <c r="E106" s="149"/>
      <c r="F106" s="149"/>
      <c r="G106" s="149"/>
      <c r="H106" s="149"/>
      <c r="I106" s="149"/>
      <c r="J106" s="149"/>
      <c r="K106" s="149"/>
      <c r="L106" s="149"/>
      <c r="M106" s="149"/>
      <c r="N106" s="149"/>
      <c r="O106" s="149"/>
      <c r="P106" s="149"/>
      <c r="Q106" s="149"/>
    </row>
    <row r="107" spans="1:17" ht="12" customHeight="1" x14ac:dyDescent="0.25">
      <c r="A107" s="23" t="s">
        <v>153</v>
      </c>
      <c r="B107" s="67"/>
      <c r="C107" s="67">
        <f>RES_hhdet_num!B107+RES_hhdet_in!C107-RES_hhdet_num!C107</f>
        <v>8759.0625</v>
      </c>
      <c r="D107" s="67">
        <f>RES_hhdet_num!C107+RES_hhdet_in!D107-RES_hhdet_num!D107</f>
        <v>8759.0625</v>
      </c>
      <c r="E107" s="67">
        <f>RES_hhdet_num!D107+RES_hhdet_in!E107-RES_hhdet_num!E107</f>
        <v>8759.0625</v>
      </c>
      <c r="F107" s="67">
        <f>RES_hhdet_num!E107+RES_hhdet_in!F107-RES_hhdet_num!F107</f>
        <v>8759.0625000000291</v>
      </c>
      <c r="G107" s="67">
        <f>RES_hhdet_num!F107+RES_hhdet_in!G107-RES_hhdet_num!G107</f>
        <v>115612.99999999997</v>
      </c>
      <c r="H107" s="67">
        <f>RES_hhdet_num!G107+RES_hhdet_in!H107-RES_hhdet_num!H107</f>
        <v>0</v>
      </c>
      <c r="I107" s="67">
        <f>RES_hhdet_num!H107+RES_hhdet_in!I107-RES_hhdet_num!I107</f>
        <v>0</v>
      </c>
      <c r="J107" s="67">
        <f>RES_hhdet_num!I107+RES_hhdet_in!J107-RES_hhdet_num!J107</f>
        <v>0</v>
      </c>
      <c r="K107" s="67">
        <f>RES_hhdet_num!J107+RES_hhdet_in!K107-RES_hhdet_num!K107</f>
        <v>0</v>
      </c>
      <c r="L107" s="67">
        <f>RES_hhdet_num!K107+RES_hhdet_in!L107-RES_hhdet_num!L107</f>
        <v>0</v>
      </c>
      <c r="M107" s="67">
        <f>RES_hhdet_num!L107+RES_hhdet_in!M107-RES_hhdet_num!M107</f>
        <v>0</v>
      </c>
      <c r="N107" s="67">
        <f>RES_hhdet_num!M107+RES_hhdet_in!N107-RES_hhdet_num!N107</f>
        <v>0</v>
      </c>
      <c r="O107" s="67">
        <f>RES_hhdet_num!N107+RES_hhdet_in!O107-RES_hhdet_num!O107</f>
        <v>0</v>
      </c>
      <c r="P107" s="67">
        <f>RES_hhdet_num!O107+RES_hhdet_in!P107-RES_hhdet_num!P107</f>
        <v>0</v>
      </c>
      <c r="Q107" s="67">
        <f>RES_hhdet_num!P107+RES_hhdet_in!Q107-RES_hhdet_num!Q107</f>
        <v>861.99999999999636</v>
      </c>
    </row>
    <row r="108" spans="1:17" ht="12" hidden="1" customHeight="1" x14ac:dyDescent="0.25">
      <c r="A108" s="23" t="s">
        <v>60</v>
      </c>
      <c r="B108" s="67"/>
      <c r="C108" s="67"/>
      <c r="D108" s="67"/>
      <c r="E108" s="67"/>
      <c r="F108" s="67"/>
      <c r="G108" s="67"/>
      <c r="H108" s="67"/>
      <c r="I108" s="67"/>
      <c r="J108" s="67"/>
      <c r="K108" s="67"/>
      <c r="L108" s="67"/>
      <c r="M108" s="67"/>
      <c r="N108" s="67"/>
      <c r="O108" s="67"/>
      <c r="P108" s="67"/>
      <c r="Q108" s="67"/>
    </row>
    <row r="109" spans="1:17" ht="12.95" customHeight="1" x14ac:dyDescent="0.25">
      <c r="A109" s="146" t="s">
        <v>112</v>
      </c>
      <c r="B109" s="145"/>
      <c r="C109" s="145"/>
      <c r="D109" s="145"/>
      <c r="E109" s="145"/>
      <c r="F109" s="145"/>
      <c r="G109" s="145"/>
      <c r="H109" s="145"/>
      <c r="I109" s="145"/>
      <c r="J109" s="145"/>
      <c r="K109" s="145"/>
      <c r="L109" s="145"/>
      <c r="M109" s="145"/>
      <c r="N109" s="145"/>
      <c r="O109" s="145"/>
      <c r="P109" s="145"/>
      <c r="Q109" s="145"/>
    </row>
    <row r="110" spans="1:17" ht="12" customHeight="1" x14ac:dyDescent="0.25">
      <c r="A110" s="23" t="s">
        <v>60</v>
      </c>
      <c r="B110" s="67"/>
      <c r="C110" s="67">
        <f>RES_hhdet_num!B110+RES_hhdet_in!C110-RES_hhdet_num!C110</f>
        <v>231</v>
      </c>
      <c r="D110" s="67">
        <f>RES_hhdet_num!C110+RES_hhdet_in!D110-RES_hhdet_num!D110</f>
        <v>224</v>
      </c>
      <c r="E110" s="67">
        <f>RES_hhdet_num!D110+RES_hhdet_in!E110-RES_hhdet_num!E110</f>
        <v>210</v>
      </c>
      <c r="F110" s="67">
        <f>RES_hhdet_num!E110+RES_hhdet_in!F110-RES_hhdet_num!F110</f>
        <v>243</v>
      </c>
      <c r="G110" s="67">
        <f>RES_hhdet_num!F110+RES_hhdet_in!G110-RES_hhdet_num!G110</f>
        <v>1848</v>
      </c>
      <c r="H110" s="67">
        <f>RES_hhdet_num!G110+RES_hhdet_in!H110-RES_hhdet_num!H110</f>
        <v>24</v>
      </c>
      <c r="I110" s="67">
        <f>RES_hhdet_num!H110+RES_hhdet_in!I110-RES_hhdet_num!I110</f>
        <v>28</v>
      </c>
      <c r="J110" s="67">
        <f>RES_hhdet_num!I110+RES_hhdet_in!J110-RES_hhdet_num!J110</f>
        <v>0</v>
      </c>
      <c r="K110" s="67">
        <f>RES_hhdet_num!J110+RES_hhdet_in!K110-RES_hhdet_num!K110</f>
        <v>187.00000000000006</v>
      </c>
      <c r="L110" s="67">
        <f>RES_hhdet_num!K110+RES_hhdet_in!L110-RES_hhdet_num!L110</f>
        <v>301.00000000000006</v>
      </c>
      <c r="M110" s="67">
        <f>RES_hhdet_num!L110+RES_hhdet_in!M110-RES_hhdet_num!M110</f>
        <v>226.00000000000023</v>
      </c>
      <c r="N110" s="67">
        <f>RES_hhdet_num!M110+RES_hhdet_in!N110-RES_hhdet_num!N110</f>
        <v>149.99999999999989</v>
      </c>
      <c r="O110" s="67">
        <f>RES_hhdet_num!N110+RES_hhdet_in!O110-RES_hhdet_num!O110</f>
        <v>91.999999999999886</v>
      </c>
      <c r="P110" s="67">
        <f>RES_hhdet_num!O110+RES_hhdet_in!P110-RES_hhdet_num!P110</f>
        <v>47.000000000000227</v>
      </c>
      <c r="Q110" s="67">
        <f>RES_hhdet_num!P110+RES_hhdet_in!Q110-RES_hhdet_num!Q110</f>
        <v>72.999999999999886</v>
      </c>
    </row>
    <row r="111" spans="1:17" ht="12" customHeight="1" x14ac:dyDescent="0.25">
      <c r="A111" s="146" t="s">
        <v>63</v>
      </c>
      <c r="B111" s="145"/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5"/>
      <c r="O111" s="145"/>
      <c r="P111" s="145"/>
      <c r="Q111" s="145"/>
    </row>
    <row r="112" spans="1:17" ht="12" customHeight="1" x14ac:dyDescent="0.25">
      <c r="A112" s="23" t="s">
        <v>152</v>
      </c>
      <c r="B112" s="67"/>
      <c r="C112" s="67">
        <f>RES_hhdet_num!B112+RES_hhdet_in!C112-RES_hhdet_num!C112</f>
        <v>0</v>
      </c>
      <c r="D112" s="67">
        <f>RES_hhdet_num!C112+RES_hhdet_in!D112-RES_hhdet_num!D112</f>
        <v>0</v>
      </c>
      <c r="E112" s="67">
        <f>RES_hhdet_num!D112+RES_hhdet_in!E112-RES_hhdet_num!E112</f>
        <v>0</v>
      </c>
      <c r="F112" s="67">
        <f>RES_hhdet_num!E112+RES_hhdet_in!F112-RES_hhdet_num!F112</f>
        <v>0</v>
      </c>
      <c r="G112" s="67">
        <f>RES_hhdet_num!F112+RES_hhdet_in!G112-RES_hhdet_num!G112</f>
        <v>0</v>
      </c>
      <c r="H112" s="67">
        <f>RES_hhdet_num!G112+RES_hhdet_in!H112-RES_hhdet_num!H112</f>
        <v>0</v>
      </c>
      <c r="I112" s="67">
        <f>RES_hhdet_num!H112+RES_hhdet_in!I112-RES_hhdet_num!I112</f>
        <v>0</v>
      </c>
      <c r="J112" s="67">
        <f>RES_hhdet_num!I112+RES_hhdet_in!J112-RES_hhdet_num!J112</f>
        <v>0</v>
      </c>
      <c r="K112" s="67">
        <f>RES_hhdet_num!J112+RES_hhdet_in!K112-RES_hhdet_num!K112</f>
        <v>0</v>
      </c>
      <c r="L112" s="67">
        <f>RES_hhdet_num!K112+RES_hhdet_in!L112-RES_hhdet_num!L112</f>
        <v>0</v>
      </c>
      <c r="M112" s="67">
        <f>RES_hhdet_num!L112+RES_hhdet_in!M112-RES_hhdet_num!M112</f>
        <v>0</v>
      </c>
      <c r="N112" s="67">
        <f>RES_hhdet_num!M112+RES_hhdet_in!N112-RES_hhdet_num!N112</f>
        <v>0</v>
      </c>
      <c r="O112" s="67">
        <f>RES_hhdet_num!N112+RES_hhdet_in!O112-RES_hhdet_num!O112</f>
        <v>0</v>
      </c>
      <c r="P112" s="67">
        <f>RES_hhdet_num!O112+RES_hhdet_in!P112-RES_hhdet_num!P112</f>
        <v>0</v>
      </c>
      <c r="Q112" s="67">
        <f>RES_hhdet_num!P112+RES_hhdet_in!Q112-RES_hhdet_num!Q112</f>
        <v>0</v>
      </c>
    </row>
    <row r="113" spans="1:17" ht="12" customHeight="1" x14ac:dyDescent="0.25">
      <c r="A113" s="23" t="s">
        <v>151</v>
      </c>
      <c r="B113" s="67"/>
      <c r="C113" s="67">
        <f>RES_hhdet_num!B113+RES_hhdet_in!C113-RES_hhdet_num!C113</f>
        <v>0</v>
      </c>
      <c r="D113" s="67">
        <f>RES_hhdet_num!C113+RES_hhdet_in!D113-RES_hhdet_num!D113</f>
        <v>0</v>
      </c>
      <c r="E113" s="67">
        <f>RES_hhdet_num!D113+RES_hhdet_in!E113-RES_hhdet_num!E113</f>
        <v>0</v>
      </c>
      <c r="F113" s="67">
        <f>RES_hhdet_num!E113+RES_hhdet_in!F113-RES_hhdet_num!F113</f>
        <v>0</v>
      </c>
      <c r="G113" s="67">
        <f>RES_hhdet_num!F113+RES_hhdet_in!G113-RES_hhdet_num!G113</f>
        <v>0</v>
      </c>
      <c r="H113" s="67">
        <f>RES_hhdet_num!G113+RES_hhdet_in!H113-RES_hhdet_num!H113</f>
        <v>0</v>
      </c>
      <c r="I113" s="67">
        <f>RES_hhdet_num!H113+RES_hhdet_in!I113-RES_hhdet_num!I113</f>
        <v>0</v>
      </c>
      <c r="J113" s="67">
        <f>RES_hhdet_num!I113+RES_hhdet_in!J113-RES_hhdet_num!J113</f>
        <v>0</v>
      </c>
      <c r="K113" s="67">
        <f>RES_hhdet_num!J113+RES_hhdet_in!K113-RES_hhdet_num!K113</f>
        <v>0</v>
      </c>
      <c r="L113" s="67">
        <f>RES_hhdet_num!K113+RES_hhdet_in!L113-RES_hhdet_num!L113</f>
        <v>0</v>
      </c>
      <c r="M113" s="67">
        <f>RES_hhdet_num!L113+RES_hhdet_in!M113-RES_hhdet_num!M113</f>
        <v>0</v>
      </c>
      <c r="N113" s="67">
        <f>RES_hhdet_num!M113+RES_hhdet_in!N113-RES_hhdet_num!N113</f>
        <v>0</v>
      </c>
      <c r="O113" s="67">
        <f>RES_hhdet_num!N113+RES_hhdet_in!O113-RES_hhdet_num!O113</f>
        <v>0</v>
      </c>
      <c r="P113" s="67">
        <f>RES_hhdet_num!O113+RES_hhdet_in!P113-RES_hhdet_num!P113</f>
        <v>0</v>
      </c>
      <c r="Q113" s="67">
        <f>RES_hhdet_num!P113+RES_hhdet_in!Q113-RES_hhdet_num!Q113</f>
        <v>0</v>
      </c>
    </row>
    <row r="114" spans="1:17" ht="12" hidden="1" customHeight="1" x14ac:dyDescent="0.25">
      <c r="A114" s="148" t="s">
        <v>79</v>
      </c>
      <c r="B114" s="67"/>
      <c r="C114" s="67">
        <f>RES_hhdet_num!B114+RES_hhdet_in!C114-RES_hhdet_num!C114</f>
        <v>0</v>
      </c>
      <c r="D114" s="67">
        <f>RES_hhdet_num!C114+RES_hhdet_in!D114-RES_hhdet_num!D114</f>
        <v>0</v>
      </c>
      <c r="E114" s="67">
        <f>RES_hhdet_num!D114+RES_hhdet_in!E114-RES_hhdet_num!E114</f>
        <v>0</v>
      </c>
      <c r="F114" s="67">
        <f>RES_hhdet_num!E114+RES_hhdet_in!F114-RES_hhdet_num!F114</f>
        <v>0</v>
      </c>
      <c r="G114" s="67">
        <f>RES_hhdet_num!F114+RES_hhdet_in!G114-RES_hhdet_num!G114</f>
        <v>0</v>
      </c>
      <c r="H114" s="67">
        <f>RES_hhdet_num!G114+RES_hhdet_in!H114-RES_hhdet_num!H114</f>
        <v>0</v>
      </c>
      <c r="I114" s="67">
        <f>RES_hhdet_num!H114+RES_hhdet_in!I114-RES_hhdet_num!I114</f>
        <v>0</v>
      </c>
      <c r="J114" s="67">
        <f>RES_hhdet_num!I114+RES_hhdet_in!J114-RES_hhdet_num!J114</f>
        <v>0</v>
      </c>
      <c r="K114" s="67">
        <f>RES_hhdet_num!J114+RES_hhdet_in!K114-RES_hhdet_num!K114</f>
        <v>0</v>
      </c>
      <c r="L114" s="67">
        <f>RES_hhdet_num!K114+RES_hhdet_in!L114-RES_hhdet_num!L114</f>
        <v>0</v>
      </c>
      <c r="M114" s="67">
        <f>RES_hhdet_num!L114+RES_hhdet_in!M114-RES_hhdet_num!M114</f>
        <v>0</v>
      </c>
      <c r="N114" s="67">
        <f>RES_hhdet_num!M114+RES_hhdet_in!N114-RES_hhdet_num!N114</f>
        <v>0</v>
      </c>
      <c r="O114" s="67">
        <f>RES_hhdet_num!N114+RES_hhdet_in!O114-RES_hhdet_num!O114</f>
        <v>0</v>
      </c>
      <c r="P114" s="67">
        <f>RES_hhdet_num!O114+RES_hhdet_in!P114-RES_hhdet_num!P114</f>
        <v>0</v>
      </c>
      <c r="Q114" s="67">
        <f>RES_hhdet_num!P114+RES_hhdet_in!Q114-RES_hhdet_num!Q114</f>
        <v>0</v>
      </c>
    </row>
    <row r="115" spans="1:17" ht="12" hidden="1" customHeight="1" x14ac:dyDescent="0.25">
      <c r="A115" s="148" t="s">
        <v>59</v>
      </c>
      <c r="B115" s="67"/>
      <c r="C115" s="67">
        <f>RES_hhdet_num!B115+RES_hhdet_in!C115-RES_hhdet_num!C115</f>
        <v>0</v>
      </c>
      <c r="D115" s="67">
        <f>RES_hhdet_num!C115+RES_hhdet_in!D115-RES_hhdet_num!D115</f>
        <v>0</v>
      </c>
      <c r="E115" s="67">
        <f>RES_hhdet_num!D115+RES_hhdet_in!E115-RES_hhdet_num!E115</f>
        <v>0</v>
      </c>
      <c r="F115" s="67">
        <f>RES_hhdet_num!E115+RES_hhdet_in!F115-RES_hhdet_num!F115</f>
        <v>0</v>
      </c>
      <c r="G115" s="67">
        <f>RES_hhdet_num!F115+RES_hhdet_in!G115-RES_hhdet_num!G115</f>
        <v>0</v>
      </c>
      <c r="H115" s="67">
        <f>RES_hhdet_num!G115+RES_hhdet_in!H115-RES_hhdet_num!H115</f>
        <v>0</v>
      </c>
      <c r="I115" s="67">
        <f>RES_hhdet_num!H115+RES_hhdet_in!I115-RES_hhdet_num!I115</f>
        <v>0</v>
      </c>
      <c r="J115" s="67">
        <f>RES_hhdet_num!I115+RES_hhdet_in!J115-RES_hhdet_num!J115</f>
        <v>0</v>
      </c>
      <c r="K115" s="67">
        <f>RES_hhdet_num!J115+RES_hhdet_in!K115-RES_hhdet_num!K115</f>
        <v>0</v>
      </c>
      <c r="L115" s="67">
        <f>RES_hhdet_num!K115+RES_hhdet_in!L115-RES_hhdet_num!L115</f>
        <v>0</v>
      </c>
      <c r="M115" s="67">
        <f>RES_hhdet_num!L115+RES_hhdet_in!M115-RES_hhdet_num!M115</f>
        <v>0</v>
      </c>
      <c r="N115" s="67">
        <f>RES_hhdet_num!M115+RES_hhdet_in!N115-RES_hhdet_num!N115</f>
        <v>0</v>
      </c>
      <c r="O115" s="67">
        <f>RES_hhdet_num!N115+RES_hhdet_in!O115-RES_hhdet_num!O115</f>
        <v>0</v>
      </c>
      <c r="P115" s="67">
        <f>RES_hhdet_num!O115+RES_hhdet_in!P115-RES_hhdet_num!P115</f>
        <v>0</v>
      </c>
      <c r="Q115" s="67">
        <f>RES_hhdet_num!P115+RES_hhdet_in!Q115-RES_hhdet_num!Q115</f>
        <v>0</v>
      </c>
    </row>
    <row r="116" spans="1:17" ht="12" customHeight="1" x14ac:dyDescent="0.25">
      <c r="A116" s="23" t="s">
        <v>142</v>
      </c>
      <c r="B116" s="67"/>
      <c r="C116" s="67">
        <f>RES_hhdet_num!B116+RES_hhdet_in!C116-RES_hhdet_num!C116</f>
        <v>12904.5</v>
      </c>
      <c r="D116" s="67">
        <f>RES_hhdet_num!C116+RES_hhdet_in!D116-RES_hhdet_num!D116</f>
        <v>12904.5</v>
      </c>
      <c r="E116" s="67">
        <f>RES_hhdet_num!D116+RES_hhdet_in!E116-RES_hhdet_num!E116</f>
        <v>12904.5</v>
      </c>
      <c r="F116" s="67">
        <f>RES_hhdet_num!E116+RES_hhdet_in!F116-RES_hhdet_num!F116</f>
        <v>13128.487315132283</v>
      </c>
      <c r="G116" s="67">
        <f>RES_hhdet_num!F116+RES_hhdet_in!G116-RES_hhdet_num!G116</f>
        <v>113491.79948228956</v>
      </c>
      <c r="H116" s="67">
        <f>RES_hhdet_num!G116+RES_hhdet_in!H116-RES_hhdet_num!H116</f>
        <v>0</v>
      </c>
      <c r="I116" s="67">
        <f>RES_hhdet_num!H116+RES_hhdet_in!I116-RES_hhdet_num!I116</f>
        <v>0</v>
      </c>
      <c r="J116" s="67">
        <f>RES_hhdet_num!I116+RES_hhdet_in!J116-RES_hhdet_num!J116</f>
        <v>100.99999999999636</v>
      </c>
      <c r="K116" s="67">
        <f>RES_hhdet_num!J116+RES_hhdet_in!K116-RES_hhdet_num!K116</f>
        <v>41.000000000003638</v>
      </c>
      <c r="L116" s="67">
        <f>RES_hhdet_num!K116+RES_hhdet_in!L116-RES_hhdet_num!L116</f>
        <v>3706.6777240386145</v>
      </c>
      <c r="M116" s="67">
        <f>RES_hhdet_num!L116+RES_hhdet_in!M116-RES_hhdet_num!M116</f>
        <v>7741.2898581414483</v>
      </c>
      <c r="N116" s="67">
        <f>RES_hhdet_num!M116+RES_hhdet_in!N116-RES_hhdet_num!N116</f>
        <v>12039.603037424862</v>
      </c>
      <c r="O116" s="67">
        <f>RES_hhdet_num!N116+RES_hhdet_in!O116-RES_hhdet_num!O116</f>
        <v>927.23656652979844</v>
      </c>
      <c r="P116" s="67">
        <f>RES_hhdet_num!O116+RES_hhdet_in!P116-RES_hhdet_num!P116</f>
        <v>531.52265596400684</v>
      </c>
      <c r="Q116" s="67">
        <f>RES_hhdet_num!P116+RES_hhdet_in!Q116-RES_hhdet_num!Q116</f>
        <v>1951.1617954018111</v>
      </c>
    </row>
    <row r="117" spans="1:17" ht="12" customHeight="1" x14ac:dyDescent="0.25">
      <c r="A117" s="23" t="s">
        <v>141</v>
      </c>
      <c r="B117" s="67"/>
      <c r="C117" s="67">
        <f>RES_hhdet_num!B117+RES_hhdet_in!C117-RES_hhdet_num!C117</f>
        <v>234.75000000000045</v>
      </c>
      <c r="D117" s="67">
        <f>RES_hhdet_num!C117+RES_hhdet_in!D117-RES_hhdet_num!D117</f>
        <v>234.75</v>
      </c>
      <c r="E117" s="67">
        <f>RES_hhdet_num!D117+RES_hhdet_in!E117-RES_hhdet_num!E117</f>
        <v>234.75</v>
      </c>
      <c r="F117" s="67">
        <f>RES_hhdet_num!E117+RES_hhdet_in!F117-RES_hhdet_num!F117</f>
        <v>234.75</v>
      </c>
      <c r="G117" s="67">
        <f>RES_hhdet_num!F117+RES_hhdet_in!G117-RES_hhdet_num!G117</f>
        <v>2153.0000000000005</v>
      </c>
      <c r="H117" s="67">
        <f>RES_hhdet_num!G117+RES_hhdet_in!H117-RES_hhdet_num!H117</f>
        <v>7.7554583240224702</v>
      </c>
      <c r="I117" s="67">
        <f>RES_hhdet_num!H117+RES_hhdet_in!I117-RES_hhdet_num!I117</f>
        <v>19.964180639801384</v>
      </c>
      <c r="J117" s="67">
        <f>RES_hhdet_num!I117+RES_hhdet_in!J117-RES_hhdet_num!J117</f>
        <v>0</v>
      </c>
      <c r="K117" s="67">
        <f>RES_hhdet_num!J117+RES_hhdet_in!K117-RES_hhdet_num!K117</f>
        <v>0</v>
      </c>
      <c r="L117" s="67">
        <f>RES_hhdet_num!K117+RES_hhdet_in!L117-RES_hhdet_num!L117</f>
        <v>5.6781547079784787</v>
      </c>
      <c r="M117" s="67">
        <f>RES_hhdet_num!L117+RES_hhdet_in!M117-RES_hhdet_num!M117</f>
        <v>197.77264185857416</v>
      </c>
      <c r="N117" s="67">
        <f>RES_hhdet_num!M117+RES_hhdet_in!N117-RES_hhdet_num!N117</f>
        <v>748.52196257512423</v>
      </c>
      <c r="O117" s="67">
        <f>RES_hhdet_num!N117+RES_hhdet_in!O117-RES_hhdet_num!O117</f>
        <v>12.371007642477252</v>
      </c>
      <c r="P117" s="67">
        <f>RES_hhdet_num!O117+RES_hhdet_in!P117-RES_hhdet_num!P117</f>
        <v>134.92520070085652</v>
      </c>
      <c r="Q117" s="67">
        <f>RES_hhdet_num!P117+RES_hhdet_in!Q117-RES_hhdet_num!Q117</f>
        <v>210.95515000496107</v>
      </c>
    </row>
    <row r="118" spans="1:17" ht="12" hidden="1" customHeight="1" x14ac:dyDescent="0.25">
      <c r="A118" s="148" t="s">
        <v>60</v>
      </c>
      <c r="B118" s="67"/>
      <c r="C118" s="67"/>
      <c r="D118" s="67"/>
      <c r="E118" s="67"/>
      <c r="F118" s="67"/>
      <c r="G118" s="67"/>
      <c r="H118" s="67"/>
      <c r="I118" s="67"/>
      <c r="J118" s="67"/>
      <c r="K118" s="67"/>
      <c r="L118" s="67"/>
      <c r="M118" s="67"/>
      <c r="N118" s="67"/>
      <c r="O118" s="67"/>
      <c r="P118" s="67"/>
      <c r="Q118" s="67"/>
    </row>
    <row r="119" spans="1:17" ht="12" hidden="1" customHeight="1" x14ac:dyDescent="0.25">
      <c r="A119" s="147" t="s">
        <v>59</v>
      </c>
      <c r="B119" s="81"/>
      <c r="C119" s="81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</row>
    <row r="120" spans="1:17" ht="12" customHeight="1" x14ac:dyDescent="0.25">
      <c r="A120" s="146" t="s">
        <v>62</v>
      </c>
      <c r="B120" s="145"/>
      <c r="C120" s="145"/>
      <c r="D120" s="145"/>
      <c r="E120" s="145"/>
      <c r="F120" s="145"/>
      <c r="G120" s="145"/>
      <c r="H120" s="145"/>
      <c r="I120" s="145"/>
      <c r="J120" s="145"/>
      <c r="K120" s="145"/>
      <c r="L120" s="145"/>
      <c r="M120" s="145"/>
      <c r="N120" s="145"/>
      <c r="O120" s="145"/>
      <c r="P120" s="145"/>
      <c r="Q120" s="145"/>
    </row>
    <row r="121" spans="1:17" ht="12" customHeight="1" x14ac:dyDescent="0.25">
      <c r="A121" s="23" t="s">
        <v>57</v>
      </c>
      <c r="B121" s="67"/>
      <c r="C121" s="67">
        <f>RES_hhdet_num!B121+RES_hhdet_in!C121-RES_hhdet_num!C121</f>
        <v>3904.4340118877517</v>
      </c>
      <c r="D121" s="67">
        <f>RES_hhdet_num!C121+RES_hhdet_in!D121-RES_hhdet_num!D121</f>
        <v>3660</v>
      </c>
      <c r="E121" s="67">
        <f>RES_hhdet_num!D121+RES_hhdet_in!E121-RES_hhdet_num!E121</f>
        <v>3659.9999999999927</v>
      </c>
      <c r="F121" s="67">
        <f>RES_hhdet_num!E121+RES_hhdet_in!F121-RES_hhdet_num!F121</f>
        <v>4199.7118072069788</v>
      </c>
      <c r="G121" s="67">
        <f>RES_hhdet_num!F121+RES_hhdet_in!G121-RES_hhdet_num!G121</f>
        <v>31624.585554109639</v>
      </c>
      <c r="H121" s="67">
        <f>RES_hhdet_num!G121+RES_hhdet_in!H121-RES_hhdet_num!H121</f>
        <v>370.93732399472947</v>
      </c>
      <c r="I121" s="67">
        <f>RES_hhdet_num!H121+RES_hhdet_in!I121-RES_hhdet_num!I121</f>
        <v>0</v>
      </c>
      <c r="J121" s="67">
        <f>RES_hhdet_num!I121+RES_hhdet_in!J121-RES_hhdet_num!J121</f>
        <v>67.431419701822051</v>
      </c>
      <c r="K121" s="67">
        <f>RES_hhdet_num!J121+RES_hhdet_in!K121-RES_hhdet_num!K121</f>
        <v>0</v>
      </c>
      <c r="L121" s="67">
        <f>RES_hhdet_num!K121+RES_hhdet_in!L121-RES_hhdet_num!L121</f>
        <v>240.00000000000045</v>
      </c>
      <c r="M121" s="67">
        <f>RES_hhdet_num!L121+RES_hhdet_in!M121-RES_hhdet_num!M121</f>
        <v>1265.4785629693215</v>
      </c>
      <c r="N121" s="67">
        <f>RES_hhdet_num!M121+RES_hhdet_in!N121-RES_hhdet_num!N121</f>
        <v>3633.8567579832352</v>
      </c>
      <c r="O121" s="67">
        <f>RES_hhdet_num!N121+RES_hhdet_in!O121-RES_hhdet_num!O121</f>
        <v>1547.2818060863483</v>
      </c>
      <c r="P121" s="67">
        <f>RES_hhdet_num!O121+RES_hhdet_in!P121-RES_hhdet_num!P121</f>
        <v>347.87010528717747</v>
      </c>
      <c r="Q121" s="67">
        <f>RES_hhdet_num!P121+RES_hhdet_in!Q121-RES_hhdet_num!Q121</f>
        <v>165.45152189725741</v>
      </c>
    </row>
    <row r="122" spans="1:17" ht="12" customHeight="1" x14ac:dyDescent="0.25">
      <c r="A122" s="29" t="s">
        <v>140</v>
      </c>
      <c r="B122" s="83"/>
      <c r="C122" s="83">
        <f>RES_hhdet_num!B122+RES_hhdet_in!C122-RES_hhdet_num!C122</f>
        <v>9478.5</v>
      </c>
      <c r="D122" s="83">
        <f>RES_hhdet_num!C122+RES_hhdet_in!D122-RES_hhdet_num!D122</f>
        <v>9478.4999999999854</v>
      </c>
      <c r="E122" s="83">
        <f>RES_hhdet_num!D122+RES_hhdet_in!E122-RES_hhdet_num!E122</f>
        <v>9478.4999999999854</v>
      </c>
      <c r="F122" s="83">
        <f>RES_hhdet_num!E122+RES_hhdet_in!F122-RES_hhdet_num!F122</f>
        <v>9478.5</v>
      </c>
      <c r="G122" s="83">
        <f>RES_hhdet_num!F122+RES_hhdet_in!G122-RES_hhdet_num!G122</f>
        <v>85868.000000000029</v>
      </c>
      <c r="H122" s="83">
        <f>RES_hhdet_num!G122+RES_hhdet_in!H122-RES_hhdet_num!H122</f>
        <v>0</v>
      </c>
      <c r="I122" s="83">
        <f>RES_hhdet_num!H122+RES_hhdet_in!I122-RES_hhdet_num!I122</f>
        <v>69.067935805520392</v>
      </c>
      <c r="J122" s="83">
        <f>RES_hhdet_num!I122+RES_hhdet_in!J122-RES_hhdet_num!J122</f>
        <v>0</v>
      </c>
      <c r="K122" s="83">
        <f>RES_hhdet_num!J122+RES_hhdet_in!K122-RES_hhdet_num!K122</f>
        <v>44.317488711327314</v>
      </c>
      <c r="L122" s="83">
        <f>RES_hhdet_num!K122+RES_hhdet_in!L122-RES_hhdet_num!L122</f>
        <v>1793.7667557623317</v>
      </c>
      <c r="M122" s="83">
        <f>RES_hhdet_num!L122+RES_hhdet_in!M122-RES_hhdet_num!M122</f>
        <v>6673.583937030704</v>
      </c>
      <c r="N122" s="83">
        <f>RES_hhdet_num!M122+RES_hhdet_in!N122-RES_hhdet_num!N122</f>
        <v>9154.2682420167584</v>
      </c>
      <c r="O122" s="83">
        <f>RES_hhdet_num!N122+RES_hhdet_in!O122-RES_hhdet_num!O122</f>
        <v>0</v>
      </c>
      <c r="P122" s="83">
        <f>RES_hhdet_num!O122+RES_hhdet_in!P122-RES_hhdet_num!P122</f>
        <v>425.87534906441579</v>
      </c>
      <c r="Q122" s="83">
        <f>RES_hhdet_num!P122+RES_hhdet_in!Q122-RES_hhdet_num!Q122</f>
        <v>1977.601416877973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51"/>
      <c r="C124" s="151"/>
      <c r="D124" s="151"/>
      <c r="E124" s="151"/>
      <c r="F124" s="151"/>
      <c r="G124" s="151"/>
      <c r="H124" s="151"/>
      <c r="I124" s="151"/>
      <c r="J124" s="151"/>
      <c r="K124" s="151"/>
      <c r="L124" s="151"/>
      <c r="M124" s="151"/>
      <c r="N124" s="151"/>
      <c r="O124" s="151"/>
      <c r="P124" s="151"/>
      <c r="Q124" s="151"/>
    </row>
    <row r="125" spans="1:17" ht="12.95" customHeight="1" x14ac:dyDescent="0.25">
      <c r="A125" s="150" t="s">
        <v>65</v>
      </c>
      <c r="B125" s="149"/>
      <c r="C125" s="149"/>
      <c r="D125" s="149"/>
      <c r="E125" s="149"/>
      <c r="F125" s="149"/>
      <c r="G125" s="149"/>
      <c r="H125" s="149"/>
      <c r="I125" s="149"/>
      <c r="J125" s="149"/>
      <c r="K125" s="149"/>
      <c r="L125" s="149"/>
      <c r="M125" s="149"/>
      <c r="N125" s="149"/>
      <c r="O125" s="149"/>
      <c r="P125" s="149"/>
      <c r="Q125" s="149"/>
    </row>
    <row r="126" spans="1:17" ht="12" customHeight="1" x14ac:dyDescent="0.25">
      <c r="A126" s="23" t="s">
        <v>149</v>
      </c>
      <c r="B126" s="67"/>
      <c r="C126" s="67">
        <f>RES_hhdet_num!B126+RES_hhdet_in!C126-RES_hhdet_num!C126</f>
        <v>109560.375</v>
      </c>
      <c r="D126" s="67">
        <f>RES_hhdet_num!C126+RES_hhdet_in!D126-RES_hhdet_num!D126</f>
        <v>109560.375</v>
      </c>
      <c r="E126" s="67">
        <f>RES_hhdet_num!D126+RES_hhdet_in!E126-RES_hhdet_num!E126</f>
        <v>110357</v>
      </c>
      <c r="F126" s="67">
        <f>RES_hhdet_num!E126+RES_hhdet_in!F126-RES_hhdet_num!F126</f>
        <v>109560.37499999977</v>
      </c>
      <c r="G126" s="67">
        <f>RES_hhdet_num!F126+RES_hhdet_in!G126-RES_hhdet_num!G126</f>
        <v>109560.37500000047</v>
      </c>
      <c r="H126" s="67">
        <f>RES_hhdet_num!G126+RES_hhdet_in!H126-RES_hhdet_num!H126</f>
        <v>109560.37500000047</v>
      </c>
      <c r="I126" s="67">
        <f>RES_hhdet_num!H126+RES_hhdet_in!I126-RES_hhdet_num!I126</f>
        <v>109560.375</v>
      </c>
      <c r="J126" s="67">
        <f>RES_hhdet_num!I126+RES_hhdet_in!J126-RES_hhdet_num!J126</f>
        <v>162272.99999999953</v>
      </c>
      <c r="K126" s="67">
        <f>RES_hhdet_num!J126+RES_hhdet_in!K126-RES_hhdet_num!K126</f>
        <v>436196.00000000023</v>
      </c>
      <c r="L126" s="67">
        <f>RES_hhdet_num!K126+RES_hhdet_in!L126-RES_hhdet_num!L126</f>
        <v>109560.375</v>
      </c>
      <c r="M126" s="67">
        <f>RES_hhdet_num!L126+RES_hhdet_in!M126-RES_hhdet_num!M126</f>
        <v>109560.3750000014</v>
      </c>
      <c r="N126" s="67">
        <f>RES_hhdet_num!M126+RES_hhdet_in!N126-RES_hhdet_num!N126</f>
        <v>598500.99999999837</v>
      </c>
      <c r="O126" s="67">
        <f>RES_hhdet_num!N126+RES_hhdet_in!O126-RES_hhdet_num!O126</f>
        <v>64716.000000000233</v>
      </c>
      <c r="P126" s="67">
        <f>RES_hhdet_num!O126+RES_hhdet_in!P126-RES_hhdet_num!P126</f>
        <v>0</v>
      </c>
      <c r="Q126" s="67">
        <f>RES_hhdet_num!P126+RES_hhdet_in!Q126-RES_hhdet_num!Q126</f>
        <v>0</v>
      </c>
    </row>
    <row r="127" spans="1:17" ht="12" hidden="1" customHeight="1" x14ac:dyDescent="0.25">
      <c r="A127" s="23" t="s">
        <v>60</v>
      </c>
      <c r="B127" s="67"/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67"/>
      <c r="N127" s="67"/>
      <c r="O127" s="67"/>
      <c r="P127" s="67"/>
      <c r="Q127" s="67"/>
    </row>
    <row r="128" spans="1:17" ht="12.95" customHeight="1" x14ac:dyDescent="0.25">
      <c r="A128" s="146" t="s">
        <v>112</v>
      </c>
      <c r="B128" s="145"/>
      <c r="C128" s="145"/>
      <c r="D128" s="145"/>
      <c r="E128" s="145"/>
      <c r="F128" s="145"/>
      <c r="G128" s="145"/>
      <c r="H128" s="145"/>
      <c r="I128" s="145"/>
      <c r="J128" s="145"/>
      <c r="K128" s="145"/>
      <c r="L128" s="145"/>
      <c r="M128" s="145"/>
      <c r="N128" s="145"/>
      <c r="O128" s="145"/>
      <c r="P128" s="145"/>
      <c r="Q128" s="145"/>
    </row>
    <row r="129" spans="1:17" ht="12" customHeight="1" x14ac:dyDescent="0.25">
      <c r="A129" s="23" t="s">
        <v>60</v>
      </c>
      <c r="B129" s="67"/>
      <c r="C129" s="67">
        <f>RES_hhdet_num!B129+RES_hhdet_in!C129-RES_hhdet_num!C129</f>
        <v>2895</v>
      </c>
      <c r="D129" s="67">
        <f>RES_hhdet_num!C129+RES_hhdet_in!D129-RES_hhdet_num!D129</f>
        <v>3267</v>
      </c>
      <c r="E129" s="67">
        <f>RES_hhdet_num!D129+RES_hhdet_in!E129-RES_hhdet_num!E129</f>
        <v>4731</v>
      </c>
      <c r="F129" s="67">
        <f>RES_hhdet_num!E129+RES_hhdet_in!F129-RES_hhdet_num!F129</f>
        <v>3568</v>
      </c>
      <c r="G129" s="67">
        <f>RES_hhdet_num!F129+RES_hhdet_in!G129-RES_hhdet_num!G129</f>
        <v>3357.0000000000073</v>
      </c>
      <c r="H129" s="67">
        <f>RES_hhdet_num!G129+RES_hhdet_in!H129-RES_hhdet_num!H129</f>
        <v>3290</v>
      </c>
      <c r="I129" s="67">
        <f>RES_hhdet_num!H129+RES_hhdet_in!I129-RES_hhdet_num!I129</f>
        <v>3570</v>
      </c>
      <c r="J129" s="67">
        <f>RES_hhdet_num!I129+RES_hhdet_in!J129-RES_hhdet_num!J129</f>
        <v>2339.9999999999927</v>
      </c>
      <c r="K129" s="67">
        <f>RES_hhdet_num!J129+RES_hhdet_in!K129-RES_hhdet_num!K129</f>
        <v>7774.0000000000073</v>
      </c>
      <c r="L129" s="67">
        <f>RES_hhdet_num!K129+RES_hhdet_in!L129-RES_hhdet_num!L129</f>
        <v>8346</v>
      </c>
      <c r="M129" s="67">
        <f>RES_hhdet_num!L129+RES_hhdet_in!M129-RES_hhdet_num!M129</f>
        <v>4003.0000000000218</v>
      </c>
      <c r="N129" s="67">
        <f>RES_hhdet_num!M129+RES_hhdet_in!N129-RES_hhdet_num!N129</f>
        <v>11460.999999999978</v>
      </c>
      <c r="O129" s="67">
        <f>RES_hhdet_num!N129+RES_hhdet_in!O129-RES_hhdet_num!O129</f>
        <v>7160</v>
      </c>
      <c r="P129" s="67">
        <f>RES_hhdet_num!O129+RES_hhdet_in!P129-RES_hhdet_num!P129</f>
        <v>4171.0000000000218</v>
      </c>
      <c r="Q129" s="67">
        <f>RES_hhdet_num!P129+RES_hhdet_in!Q129-RES_hhdet_num!Q129</f>
        <v>9047</v>
      </c>
    </row>
    <row r="130" spans="1:17" ht="12" customHeight="1" x14ac:dyDescent="0.25">
      <c r="A130" s="146" t="s">
        <v>63</v>
      </c>
      <c r="B130" s="145"/>
      <c r="C130" s="145"/>
      <c r="D130" s="145"/>
      <c r="E130" s="145"/>
      <c r="F130" s="145"/>
      <c r="G130" s="145"/>
      <c r="H130" s="145"/>
      <c r="I130" s="145"/>
      <c r="J130" s="145"/>
      <c r="K130" s="145"/>
      <c r="L130" s="145"/>
      <c r="M130" s="145"/>
      <c r="N130" s="145"/>
      <c r="O130" s="145"/>
      <c r="P130" s="145"/>
      <c r="Q130" s="145"/>
    </row>
    <row r="131" spans="1:17" ht="12" customHeight="1" x14ac:dyDescent="0.25">
      <c r="A131" s="23" t="s">
        <v>148</v>
      </c>
      <c r="B131" s="67"/>
      <c r="C131" s="67">
        <f>RES_hhdet_num!B131+RES_hhdet_in!C131-RES_hhdet_num!C131</f>
        <v>69686.25</v>
      </c>
      <c r="D131" s="67">
        <f>RES_hhdet_num!C131+RES_hhdet_in!D131-RES_hhdet_num!D131</f>
        <v>72461.130660404684</v>
      </c>
      <c r="E131" s="67">
        <f>RES_hhdet_num!D131+RES_hhdet_in!E131-RES_hhdet_num!E131</f>
        <v>93881.872405756498</v>
      </c>
      <c r="F131" s="67">
        <f>RES_hhdet_num!E131+RES_hhdet_in!F131-RES_hhdet_num!F131</f>
        <v>81797.308846136788</v>
      </c>
      <c r="G131" s="67">
        <f>RES_hhdet_num!F131+RES_hhdet_in!G131-RES_hhdet_num!G131</f>
        <v>69686.250000000466</v>
      </c>
      <c r="H131" s="67">
        <f>RES_hhdet_num!G131+RES_hhdet_in!H131-RES_hhdet_num!H131</f>
        <v>84454.642180371564</v>
      </c>
      <c r="I131" s="67">
        <f>RES_hhdet_num!H131+RES_hhdet_in!I131-RES_hhdet_num!I131</f>
        <v>91497.858977300581</v>
      </c>
      <c r="J131" s="67">
        <f>RES_hhdet_num!I131+RES_hhdet_in!J131-RES_hhdet_num!J131</f>
        <v>160984.35502834339</v>
      </c>
      <c r="K131" s="67">
        <f>RES_hhdet_num!J131+RES_hhdet_in!K131-RES_hhdet_num!K131</f>
        <v>429862.03822823614</v>
      </c>
      <c r="L131" s="67">
        <f>RES_hhdet_num!K131+RES_hhdet_in!L131-RES_hhdet_num!L131</f>
        <v>112892.3001333382</v>
      </c>
      <c r="M131" s="67">
        <f>RES_hhdet_num!L131+RES_hhdet_in!M131-RES_hhdet_num!M131</f>
        <v>105175.88082485786</v>
      </c>
      <c r="N131" s="67">
        <f>RES_hhdet_num!M131+RES_hhdet_in!N131-RES_hhdet_num!N131</f>
        <v>577885.39603660931</v>
      </c>
      <c r="O131" s="67">
        <f>RES_hhdet_num!N131+RES_hhdet_in!O131-RES_hhdet_num!O131</f>
        <v>64716.000000000233</v>
      </c>
      <c r="P131" s="67">
        <f>RES_hhdet_num!O131+RES_hhdet_in!P131-RES_hhdet_num!P131</f>
        <v>0</v>
      </c>
      <c r="Q131" s="67">
        <f>RES_hhdet_num!P131+RES_hhdet_in!Q131-RES_hhdet_num!Q131</f>
        <v>0</v>
      </c>
    </row>
    <row r="132" spans="1:17" ht="12" customHeight="1" x14ac:dyDescent="0.25">
      <c r="A132" s="23" t="s">
        <v>147</v>
      </c>
      <c r="B132" s="67"/>
      <c r="C132" s="67">
        <f>RES_hhdet_num!B132+RES_hhdet_in!C132-RES_hhdet_num!C132</f>
        <v>4634.5816020099592</v>
      </c>
      <c r="D132" s="67">
        <f>RES_hhdet_num!C132+RES_hhdet_in!D132-RES_hhdet_num!D132</f>
        <v>3882.0624317010297</v>
      </c>
      <c r="E132" s="67">
        <f>RES_hhdet_num!D132+RES_hhdet_in!E132-RES_hhdet_num!E132</f>
        <v>1266</v>
      </c>
      <c r="F132" s="67">
        <f>RES_hhdet_num!E132+RES_hhdet_in!F132-RES_hhdet_num!F132</f>
        <v>1265.9999999999927</v>
      </c>
      <c r="G132" s="67">
        <f>RES_hhdet_num!F132+RES_hhdet_in!G132-RES_hhdet_num!G132</f>
        <v>2810.0252663344072</v>
      </c>
      <c r="H132" s="67">
        <f>RES_hhdet_num!G132+RES_hhdet_in!H132-RES_hhdet_num!H132</f>
        <v>1268.3604797139487</v>
      </c>
      <c r="I132" s="67">
        <f>RES_hhdet_num!H132+RES_hhdet_in!I132-RES_hhdet_num!I132</f>
        <v>4542.913588821626</v>
      </c>
      <c r="J132" s="67">
        <f>RES_hhdet_num!I132+RES_hhdet_in!J132-RES_hhdet_num!J132</f>
        <v>1288.6449716563075</v>
      </c>
      <c r="K132" s="67">
        <f>RES_hhdet_num!J132+RES_hhdet_in!K132-RES_hhdet_num!K132</f>
        <v>6333.9617717640649</v>
      </c>
      <c r="L132" s="67">
        <f>RES_hhdet_num!K132+RES_hhdet_in!L132-RES_hhdet_num!L132</f>
        <v>8793.6285363700445</v>
      </c>
      <c r="M132" s="67">
        <f>RES_hhdet_num!L132+RES_hhdet_in!M132-RES_hhdet_num!M132</f>
        <v>2754.5866825117701</v>
      </c>
      <c r="N132" s="67">
        <f>RES_hhdet_num!M132+RES_hhdet_in!N132-RES_hhdet_num!N132</f>
        <v>30888.999999999942</v>
      </c>
      <c r="O132" s="67">
        <f>RES_hhdet_num!N132+RES_hhdet_in!O132-RES_hhdet_num!O132</f>
        <v>1616</v>
      </c>
      <c r="P132" s="67">
        <f>RES_hhdet_num!O132+RES_hhdet_in!P132-RES_hhdet_num!P132</f>
        <v>7514.003075888264</v>
      </c>
      <c r="Q132" s="67">
        <f>RES_hhdet_num!P132+RES_hhdet_in!Q132-RES_hhdet_num!Q132</f>
        <v>2762.1951430632325</v>
      </c>
    </row>
    <row r="133" spans="1:17" ht="12" hidden="1" customHeight="1" x14ac:dyDescent="0.25">
      <c r="A133" s="148" t="s">
        <v>61</v>
      </c>
      <c r="B133" s="67"/>
      <c r="C133" s="67">
        <f>RES_hhdet_num!B133+RES_hhdet_in!C133-RES_hhdet_num!C133</f>
        <v>0</v>
      </c>
      <c r="D133" s="67">
        <f>RES_hhdet_num!C133+RES_hhdet_in!D133-RES_hhdet_num!D133</f>
        <v>0</v>
      </c>
      <c r="E133" s="67">
        <f>RES_hhdet_num!D133+RES_hhdet_in!E133-RES_hhdet_num!E133</f>
        <v>0</v>
      </c>
      <c r="F133" s="67">
        <f>RES_hhdet_num!E133+RES_hhdet_in!F133-RES_hhdet_num!F133</f>
        <v>0</v>
      </c>
      <c r="G133" s="67">
        <f>RES_hhdet_num!F133+RES_hhdet_in!G133-RES_hhdet_num!G133</f>
        <v>0</v>
      </c>
      <c r="H133" s="67">
        <f>RES_hhdet_num!G133+RES_hhdet_in!H133-RES_hhdet_num!H133</f>
        <v>0</v>
      </c>
      <c r="I133" s="67">
        <f>RES_hhdet_num!H133+RES_hhdet_in!I133-RES_hhdet_num!I133</f>
        <v>0</v>
      </c>
      <c r="J133" s="67">
        <f>RES_hhdet_num!I133+RES_hhdet_in!J133-RES_hhdet_num!J133</f>
        <v>0</v>
      </c>
      <c r="K133" s="67">
        <f>RES_hhdet_num!J133+RES_hhdet_in!K133-RES_hhdet_num!K133</f>
        <v>0</v>
      </c>
      <c r="L133" s="67">
        <f>RES_hhdet_num!K133+RES_hhdet_in!L133-RES_hhdet_num!L133</f>
        <v>0</v>
      </c>
      <c r="M133" s="67">
        <f>RES_hhdet_num!L133+RES_hhdet_in!M133-RES_hhdet_num!M133</f>
        <v>0</v>
      </c>
      <c r="N133" s="67">
        <f>RES_hhdet_num!M133+RES_hhdet_in!N133-RES_hhdet_num!N133</f>
        <v>0</v>
      </c>
      <c r="O133" s="67">
        <f>RES_hhdet_num!N133+RES_hhdet_in!O133-RES_hhdet_num!O133</f>
        <v>0</v>
      </c>
      <c r="P133" s="67">
        <f>RES_hhdet_num!O133+RES_hhdet_in!P133-RES_hhdet_num!P133</f>
        <v>0</v>
      </c>
      <c r="Q133" s="67">
        <f>RES_hhdet_num!P133+RES_hhdet_in!Q133-RES_hhdet_num!Q133</f>
        <v>0</v>
      </c>
    </row>
    <row r="134" spans="1:17" ht="12" hidden="1" customHeight="1" x14ac:dyDescent="0.25">
      <c r="A134" s="148" t="s">
        <v>59</v>
      </c>
      <c r="B134" s="67"/>
      <c r="C134" s="67">
        <f>RES_hhdet_num!B134+RES_hhdet_in!C134-RES_hhdet_num!C134</f>
        <v>0</v>
      </c>
      <c r="D134" s="67">
        <f>RES_hhdet_num!C134+RES_hhdet_in!D134-RES_hhdet_num!D134</f>
        <v>0</v>
      </c>
      <c r="E134" s="67">
        <f>RES_hhdet_num!D134+RES_hhdet_in!E134-RES_hhdet_num!E134</f>
        <v>0</v>
      </c>
      <c r="F134" s="67">
        <f>RES_hhdet_num!E134+RES_hhdet_in!F134-RES_hhdet_num!F134</f>
        <v>0</v>
      </c>
      <c r="G134" s="67">
        <f>RES_hhdet_num!F134+RES_hhdet_in!G134-RES_hhdet_num!G134</f>
        <v>0</v>
      </c>
      <c r="H134" s="67">
        <f>RES_hhdet_num!G134+RES_hhdet_in!H134-RES_hhdet_num!H134</f>
        <v>0</v>
      </c>
      <c r="I134" s="67">
        <f>RES_hhdet_num!H134+RES_hhdet_in!I134-RES_hhdet_num!I134</f>
        <v>0</v>
      </c>
      <c r="J134" s="67">
        <f>RES_hhdet_num!I134+RES_hhdet_in!J134-RES_hhdet_num!J134</f>
        <v>0</v>
      </c>
      <c r="K134" s="67">
        <f>RES_hhdet_num!J134+RES_hhdet_in!K134-RES_hhdet_num!K134</f>
        <v>0</v>
      </c>
      <c r="L134" s="67">
        <f>RES_hhdet_num!K134+RES_hhdet_in!L134-RES_hhdet_num!L134</f>
        <v>0</v>
      </c>
      <c r="M134" s="67">
        <f>RES_hhdet_num!L134+RES_hhdet_in!M134-RES_hhdet_num!M134</f>
        <v>0</v>
      </c>
      <c r="N134" s="67">
        <f>RES_hhdet_num!M134+RES_hhdet_in!N134-RES_hhdet_num!N134</f>
        <v>0</v>
      </c>
      <c r="O134" s="67">
        <f>RES_hhdet_num!N134+RES_hhdet_in!O134-RES_hhdet_num!O134</f>
        <v>0</v>
      </c>
      <c r="P134" s="67">
        <f>RES_hhdet_num!O134+RES_hhdet_in!P134-RES_hhdet_num!P134</f>
        <v>0</v>
      </c>
      <c r="Q134" s="67">
        <f>RES_hhdet_num!P134+RES_hhdet_in!Q134-RES_hhdet_num!Q134</f>
        <v>0</v>
      </c>
    </row>
    <row r="135" spans="1:17" ht="12" customHeight="1" x14ac:dyDescent="0.25">
      <c r="A135" s="23" t="s">
        <v>142</v>
      </c>
      <c r="B135" s="67"/>
      <c r="C135" s="67">
        <f>RES_hhdet_num!B135+RES_hhdet_in!C135-RES_hhdet_num!C135</f>
        <v>51490.83021227381</v>
      </c>
      <c r="D135" s="67">
        <f>RES_hhdet_num!C135+RES_hhdet_in!D135-RES_hhdet_num!D135</f>
        <v>32367.266596816364</v>
      </c>
      <c r="E135" s="67">
        <f>RES_hhdet_num!D135+RES_hhdet_in!E135-RES_hhdet_num!E135</f>
        <v>36566</v>
      </c>
      <c r="F135" s="67">
        <f>RES_hhdet_num!E135+RES_hhdet_in!F135-RES_hhdet_num!F135</f>
        <v>26530.949697951641</v>
      </c>
      <c r="G135" s="67">
        <f>RES_hhdet_num!F135+RES_hhdet_in!G135-RES_hhdet_num!G135</f>
        <v>51138.396400377474</v>
      </c>
      <c r="H135" s="67">
        <f>RES_hhdet_num!G135+RES_hhdet_in!H135-RES_hhdet_num!H135</f>
        <v>23476.959479590179</v>
      </c>
      <c r="I135" s="67">
        <f>RES_hhdet_num!H135+RES_hhdet_in!I135-RES_hhdet_num!I135</f>
        <v>27080.756389721733</v>
      </c>
      <c r="J135" s="67">
        <f>RES_hhdet_num!I135+RES_hhdet_in!J135-RES_hhdet_num!J135</f>
        <v>14952.26929911878</v>
      </c>
      <c r="K135" s="67">
        <f>RES_hhdet_num!J135+RES_hhdet_in!K135-RES_hhdet_num!K135</f>
        <v>50289.024425569383</v>
      </c>
      <c r="L135" s="67">
        <f>RES_hhdet_num!K135+RES_hhdet_in!L135-RES_hhdet_num!L135</f>
        <v>48311.04635277958</v>
      </c>
      <c r="M135" s="67">
        <f>RES_hhdet_num!L135+RES_hhdet_in!M135-RES_hhdet_num!M135</f>
        <v>47537.425957752988</v>
      </c>
      <c r="N135" s="67">
        <f>RES_hhdet_num!M135+RES_hhdet_in!N135-RES_hhdet_num!N135</f>
        <v>63544.999999999964</v>
      </c>
      <c r="O135" s="67">
        <f>RES_hhdet_num!N135+RES_hhdet_in!O135-RES_hhdet_num!O135</f>
        <v>8231</v>
      </c>
      <c r="P135" s="67">
        <f>RES_hhdet_num!O135+RES_hhdet_in!P135-RES_hhdet_num!P135</f>
        <v>34885.834807227046</v>
      </c>
      <c r="Q135" s="67">
        <f>RES_hhdet_num!P135+RES_hhdet_in!Q135-RES_hhdet_num!Q135</f>
        <v>7629.9999999999964</v>
      </c>
    </row>
    <row r="136" spans="1:17" ht="12" customHeight="1" x14ac:dyDescent="0.25">
      <c r="A136" s="23" t="s">
        <v>141</v>
      </c>
      <c r="B136" s="67"/>
      <c r="C136" s="67">
        <f>RES_hhdet_num!B136+RES_hhdet_in!C136-RES_hhdet_num!C136</f>
        <v>1275.1591161844126</v>
      </c>
      <c r="D136" s="67">
        <f>RES_hhdet_num!C136+RES_hhdet_in!D136-RES_hhdet_num!D136</f>
        <v>849.91531107790615</v>
      </c>
      <c r="E136" s="67">
        <f>RES_hhdet_num!D136+RES_hhdet_in!E136-RES_hhdet_num!E136</f>
        <v>531</v>
      </c>
      <c r="F136" s="67">
        <f>RES_hhdet_num!E136+RES_hhdet_in!F136-RES_hhdet_num!F136</f>
        <v>400.5</v>
      </c>
      <c r="G136" s="67">
        <f>RES_hhdet_num!F136+RES_hhdet_in!G136-RES_hhdet_num!G136</f>
        <v>840.27228180845032</v>
      </c>
      <c r="H136" s="67">
        <f>RES_hhdet_num!G136+RES_hhdet_in!H136-RES_hhdet_num!H136</f>
        <v>397.41768121193763</v>
      </c>
      <c r="I136" s="67">
        <f>RES_hhdet_num!H136+RES_hhdet_in!I136-RES_hhdet_num!I136</f>
        <v>1105.8643229779955</v>
      </c>
      <c r="J136" s="67">
        <f>RES_hhdet_num!I136+RES_hhdet_in!J136-RES_hhdet_num!J136</f>
        <v>10.5853306479803</v>
      </c>
      <c r="K136" s="67">
        <f>RES_hhdet_num!J136+RES_hhdet_in!K136-RES_hhdet_num!K136</f>
        <v>1339.2255744306613</v>
      </c>
      <c r="L136" s="67">
        <f>RES_hhdet_num!K136+RES_hhdet_in!L136-RES_hhdet_num!L136</f>
        <v>2618.0303858307916</v>
      </c>
      <c r="M136" s="67">
        <f>RES_hhdet_num!L136+RES_hhdet_in!M136-RES_hhdet_num!M136</f>
        <v>1351.913163660528</v>
      </c>
      <c r="N136" s="67">
        <f>RES_hhdet_num!M136+RES_hhdet_in!N136-RES_hhdet_num!N136</f>
        <v>3916.9999999999964</v>
      </c>
      <c r="O136" s="67">
        <f>RES_hhdet_num!N136+RES_hhdet_in!O136-RES_hhdet_num!O136</f>
        <v>462.99999999999955</v>
      </c>
      <c r="P136" s="67">
        <f>RES_hhdet_num!O136+RES_hhdet_in!P136-RES_hhdet_num!P136</f>
        <v>2186.3273011258116</v>
      </c>
      <c r="Q136" s="67">
        <f>RES_hhdet_num!P136+RES_hhdet_in!Q136-RES_hhdet_num!Q136</f>
        <v>457.99999999999977</v>
      </c>
    </row>
    <row r="137" spans="1:17" ht="12" hidden="1" customHeight="1" x14ac:dyDescent="0.25">
      <c r="A137" s="148" t="s">
        <v>60</v>
      </c>
      <c r="B137" s="67"/>
      <c r="C137" s="67"/>
      <c r="D137" s="67"/>
      <c r="E137" s="67"/>
      <c r="F137" s="67"/>
      <c r="G137" s="67"/>
      <c r="H137" s="67"/>
      <c r="I137" s="67"/>
      <c r="J137" s="67"/>
      <c r="K137" s="67"/>
      <c r="L137" s="67"/>
      <c r="M137" s="67"/>
      <c r="N137" s="67"/>
      <c r="O137" s="67"/>
      <c r="P137" s="67"/>
      <c r="Q137" s="67"/>
    </row>
    <row r="138" spans="1:17" ht="12" hidden="1" customHeight="1" x14ac:dyDescent="0.25">
      <c r="A138" s="147" t="s">
        <v>59</v>
      </c>
      <c r="B138" s="81"/>
      <c r="C138" s="81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</row>
    <row r="139" spans="1:17" ht="12" customHeight="1" x14ac:dyDescent="0.25">
      <c r="A139" s="146" t="s">
        <v>62</v>
      </c>
      <c r="B139" s="145"/>
      <c r="C139" s="145"/>
      <c r="D139" s="145"/>
      <c r="E139" s="145"/>
      <c r="F139" s="145"/>
      <c r="G139" s="145"/>
      <c r="H139" s="145"/>
      <c r="I139" s="145"/>
      <c r="J139" s="145"/>
      <c r="K139" s="145"/>
      <c r="L139" s="145"/>
      <c r="M139" s="145"/>
      <c r="N139" s="145"/>
      <c r="O139" s="145"/>
      <c r="P139" s="145"/>
      <c r="Q139" s="145"/>
    </row>
    <row r="140" spans="1:17" ht="12" customHeight="1" x14ac:dyDescent="0.25">
      <c r="A140" s="23" t="s">
        <v>57</v>
      </c>
      <c r="B140" s="67"/>
      <c r="C140" s="67">
        <f>RES_hhdet_num!B140+RES_hhdet_in!C140-RES_hhdet_num!C140</f>
        <v>45781.5</v>
      </c>
      <c r="D140" s="67">
        <f>RES_hhdet_num!C140+RES_hhdet_in!D140-RES_hhdet_num!D140</f>
        <v>45781.5</v>
      </c>
      <c r="E140" s="67">
        <f>RES_hhdet_num!D140+RES_hhdet_in!E140-RES_hhdet_num!E140</f>
        <v>61041.500000000116</v>
      </c>
      <c r="F140" s="67">
        <f>RES_hhdet_num!E140+RES_hhdet_in!F140-RES_hhdet_num!F140</f>
        <v>50470.465742164524</v>
      </c>
      <c r="G140" s="67">
        <f>RES_hhdet_num!F140+RES_hhdet_in!G140-RES_hhdet_num!G140</f>
        <v>45781.500000000233</v>
      </c>
      <c r="H140" s="67">
        <f>RES_hhdet_num!G140+RES_hhdet_in!H140-RES_hhdet_num!H140</f>
        <v>45781.499999999825</v>
      </c>
      <c r="I140" s="67">
        <f>RES_hhdet_num!H140+RES_hhdet_in!I140-RES_hhdet_num!I140</f>
        <v>45781.500000000116</v>
      </c>
      <c r="J140" s="67">
        <f>RES_hhdet_num!I140+RES_hhdet_in!J140-RES_hhdet_num!J140</f>
        <v>61041.499999999767</v>
      </c>
      <c r="K140" s="67">
        <f>RES_hhdet_num!J140+RES_hhdet_in!K140-RES_hhdet_num!K140</f>
        <v>194501.70507063717</v>
      </c>
      <c r="L140" s="67">
        <f>RES_hhdet_num!K140+RES_hhdet_in!L140-RES_hhdet_num!L140</f>
        <v>103295.82010373758</v>
      </c>
      <c r="M140" s="67">
        <f>RES_hhdet_num!L140+RES_hhdet_in!M140-RES_hhdet_num!M140</f>
        <v>45781.500000000233</v>
      </c>
      <c r="N140" s="67">
        <f>RES_hhdet_num!M140+RES_hhdet_in!N140-RES_hhdet_num!N140</f>
        <v>181015.55835047545</v>
      </c>
      <c r="O140" s="67">
        <f>RES_hhdet_num!N140+RES_hhdet_in!O140-RES_hhdet_num!O140</f>
        <v>69705.180927258218</v>
      </c>
      <c r="P140" s="67">
        <f>RES_hhdet_num!O140+RES_hhdet_in!P140-RES_hhdet_num!P140</f>
        <v>16638.767815488682</v>
      </c>
      <c r="Q140" s="67">
        <f>RES_hhdet_num!P140+RES_hhdet_in!Q140-RES_hhdet_num!Q140</f>
        <v>84325.525023618655</v>
      </c>
    </row>
    <row r="141" spans="1:17" ht="12" customHeight="1" x14ac:dyDescent="0.25">
      <c r="A141" s="29" t="s">
        <v>140</v>
      </c>
      <c r="B141" s="83"/>
      <c r="C141" s="83">
        <f>RES_hhdet_num!B141+RES_hhdet_in!C141-RES_hhdet_num!C141</f>
        <v>118559.25</v>
      </c>
      <c r="D141" s="83">
        <f>RES_hhdet_num!C141+RES_hhdet_in!D141-RES_hhdet_num!D141</f>
        <v>118559.25000000023</v>
      </c>
      <c r="E141" s="83">
        <f>RES_hhdet_num!D141+RES_hhdet_in!E141-RES_hhdet_num!E141</f>
        <v>158079.25</v>
      </c>
      <c r="F141" s="83">
        <f>RES_hhdet_num!E141+RES_hhdet_in!F141-RES_hhdet_num!F141</f>
        <v>118559.24999999977</v>
      </c>
      <c r="G141" s="83">
        <f>RES_hhdet_num!F141+RES_hhdet_in!G141-RES_hhdet_num!G141</f>
        <v>118559.25000000023</v>
      </c>
      <c r="H141" s="83">
        <f>RES_hhdet_num!G141+RES_hhdet_in!H141-RES_hhdet_num!H141</f>
        <v>118559.25</v>
      </c>
      <c r="I141" s="83">
        <f>RES_hhdet_num!H141+RES_hhdet_in!I141-RES_hhdet_num!I141</f>
        <v>118559.25000000023</v>
      </c>
      <c r="J141" s="83">
        <f>RES_hhdet_num!I141+RES_hhdet_in!J141-RES_hhdet_num!J141</f>
        <v>158079.24999999977</v>
      </c>
      <c r="K141" s="83">
        <f>RES_hhdet_num!J141+RES_hhdet_in!K141-RES_hhdet_num!K141</f>
        <v>606824.66992936307</v>
      </c>
      <c r="L141" s="83">
        <f>RES_hhdet_num!K141+RES_hhdet_in!L141-RES_hhdet_num!L141</f>
        <v>377421.30489626201</v>
      </c>
      <c r="M141" s="83">
        <f>RES_hhdet_num!L141+RES_hhdet_in!M141-RES_hhdet_num!M141</f>
        <v>118559.2500000007</v>
      </c>
      <c r="N141" s="83">
        <f>RES_hhdet_num!M141+RES_hhdet_in!N141-RES_hhdet_num!N141</f>
        <v>478088.81664952356</v>
      </c>
      <c r="O141" s="83">
        <f>RES_hhdet_num!N141+RES_hhdet_in!O141-RES_hhdet_num!O141</f>
        <v>209675.19407274202</v>
      </c>
      <c r="P141" s="83">
        <f>RES_hhdet_num!O141+RES_hhdet_in!P141-RES_hhdet_num!P141</f>
        <v>89667.607184511842</v>
      </c>
      <c r="Q141" s="83">
        <f>RES_hhdet_num!P141+RES_hhdet_in!Q141-RES_hhdet_num!Q141</f>
        <v>270977.68717681943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51"/>
      <c r="C143" s="151"/>
      <c r="D143" s="151"/>
      <c r="E143" s="151"/>
      <c r="F143" s="151"/>
      <c r="G143" s="151"/>
      <c r="H143" s="151"/>
      <c r="I143" s="151"/>
      <c r="J143" s="151"/>
      <c r="K143" s="151"/>
      <c r="L143" s="151"/>
      <c r="M143" s="151"/>
      <c r="N143" s="151"/>
      <c r="O143" s="151"/>
      <c r="P143" s="151"/>
      <c r="Q143" s="151"/>
    </row>
    <row r="144" spans="1:17" ht="12.95" customHeight="1" x14ac:dyDescent="0.25">
      <c r="A144" s="150" t="s">
        <v>65</v>
      </c>
      <c r="B144" s="149"/>
      <c r="C144" s="149"/>
      <c r="D144" s="149"/>
      <c r="E144" s="149"/>
      <c r="F144" s="149"/>
      <c r="G144" s="149"/>
      <c r="H144" s="149"/>
      <c r="I144" s="149"/>
      <c r="J144" s="149"/>
      <c r="K144" s="149"/>
      <c r="L144" s="149"/>
      <c r="M144" s="149"/>
      <c r="N144" s="149"/>
      <c r="O144" s="149"/>
      <c r="P144" s="149"/>
      <c r="Q144" s="149"/>
    </row>
    <row r="145" spans="1:17" ht="12" customHeight="1" x14ac:dyDescent="0.25">
      <c r="A145" s="23" t="s">
        <v>60</v>
      </c>
      <c r="B145" s="67"/>
      <c r="C145" s="67">
        <f>RES_hhdet_num!B145+RES_hhdet_in!C145-RES_hhdet_num!C145</f>
        <v>15307.25</v>
      </c>
      <c r="D145" s="67">
        <f>RES_hhdet_num!C145+RES_hhdet_in!D145-RES_hhdet_num!D145</f>
        <v>15307.25</v>
      </c>
      <c r="E145" s="67">
        <f>RES_hhdet_num!D145+RES_hhdet_in!E145-RES_hhdet_num!E145</f>
        <v>15307.25</v>
      </c>
      <c r="F145" s="67">
        <f>RES_hhdet_num!E145+RES_hhdet_in!F145-RES_hhdet_num!F145</f>
        <v>15307.25</v>
      </c>
      <c r="G145" s="67">
        <f>RES_hhdet_num!F145+RES_hhdet_in!G145-RES_hhdet_num!G145</f>
        <v>15307.250000000058</v>
      </c>
      <c r="H145" s="67">
        <f>RES_hhdet_num!G145+RES_hhdet_in!H145-RES_hhdet_num!H145</f>
        <v>15307.250000000058</v>
      </c>
      <c r="I145" s="67">
        <f>RES_hhdet_num!H145+RES_hhdet_in!I145-RES_hhdet_num!I145</f>
        <v>15307.249999999942</v>
      </c>
      <c r="J145" s="67">
        <f>RES_hhdet_num!I145+RES_hhdet_in!J145-RES_hhdet_num!J145</f>
        <v>15307.249999999884</v>
      </c>
      <c r="K145" s="67">
        <f>RES_hhdet_num!J145+RES_hhdet_in!K145-RES_hhdet_num!K145</f>
        <v>15307.250000000116</v>
      </c>
      <c r="L145" s="67">
        <f>RES_hhdet_num!K145+RES_hhdet_in!L145-RES_hhdet_num!L145</f>
        <v>15307.249999999767</v>
      </c>
      <c r="M145" s="67">
        <f>RES_hhdet_num!L145+RES_hhdet_in!M145-RES_hhdet_num!M145</f>
        <v>15307.250000000466</v>
      </c>
      <c r="N145" s="67">
        <f>RES_hhdet_num!M145+RES_hhdet_in!N145-RES_hhdet_num!N145</f>
        <v>15307.249999999884</v>
      </c>
      <c r="O145" s="67">
        <f>RES_hhdet_num!N145+RES_hhdet_in!O145-RES_hhdet_num!O145</f>
        <v>15307.25</v>
      </c>
      <c r="P145" s="67">
        <f>RES_hhdet_num!O145+RES_hhdet_in!P145-RES_hhdet_num!P145</f>
        <v>15307.250000000233</v>
      </c>
      <c r="Q145" s="67">
        <f>RES_hhdet_num!P145+RES_hhdet_in!Q145-RES_hhdet_num!Q145</f>
        <v>15307.250000000233</v>
      </c>
    </row>
    <row r="146" spans="1:17" ht="12.95" customHeight="1" x14ac:dyDescent="0.25">
      <c r="A146" s="146" t="s">
        <v>112</v>
      </c>
      <c r="B146" s="145"/>
      <c r="C146" s="145"/>
      <c r="D146" s="145"/>
      <c r="E146" s="145"/>
      <c r="F146" s="145"/>
      <c r="G146" s="145"/>
      <c r="H146" s="145"/>
      <c r="I146" s="145"/>
      <c r="J146" s="145"/>
      <c r="K146" s="145"/>
      <c r="L146" s="145"/>
      <c r="M146" s="145"/>
      <c r="N146" s="145"/>
      <c r="O146" s="145"/>
      <c r="P146" s="145"/>
      <c r="Q146" s="145"/>
    </row>
    <row r="147" spans="1:17" ht="12" customHeight="1" x14ac:dyDescent="0.25">
      <c r="A147" s="23" t="s">
        <v>60</v>
      </c>
      <c r="B147" s="67"/>
      <c r="C147" s="67">
        <f>RES_hhdet_num!B147+RES_hhdet_in!C147-RES_hhdet_num!C147</f>
        <v>8076.8000000000029</v>
      </c>
      <c r="D147" s="67">
        <f>RES_hhdet_num!C147+RES_hhdet_in!D147-RES_hhdet_num!D147</f>
        <v>8305.3999999999942</v>
      </c>
      <c r="E147" s="67">
        <f>RES_hhdet_num!D147+RES_hhdet_in!E147-RES_hhdet_num!E147</f>
        <v>10547</v>
      </c>
      <c r="F147" s="67">
        <f>RES_hhdet_num!E147+RES_hhdet_in!F147-RES_hhdet_num!F147</f>
        <v>7052</v>
      </c>
      <c r="G147" s="67">
        <f>RES_hhdet_num!F147+RES_hhdet_in!G147-RES_hhdet_num!G147</f>
        <v>6835.0000000000146</v>
      </c>
      <c r="H147" s="67">
        <f>RES_hhdet_num!G147+RES_hhdet_in!H147-RES_hhdet_num!H147</f>
        <v>10728.599999999991</v>
      </c>
      <c r="I147" s="67">
        <f>RES_hhdet_num!H147+RES_hhdet_in!I147-RES_hhdet_num!I147</f>
        <v>7480.4000000000087</v>
      </c>
      <c r="J147" s="67">
        <f>RES_hhdet_num!I147+RES_hhdet_in!J147-RES_hhdet_num!J147</f>
        <v>10838.799999999974</v>
      </c>
      <c r="K147" s="67">
        <f>RES_hhdet_num!J147+RES_hhdet_in!K147-RES_hhdet_num!K147</f>
        <v>8089</v>
      </c>
      <c r="L147" s="67">
        <f>RES_hhdet_num!K147+RES_hhdet_in!L147-RES_hhdet_num!L147</f>
        <v>13581.800000000047</v>
      </c>
      <c r="M147" s="67">
        <f>RES_hhdet_num!L147+RES_hhdet_in!M147-RES_hhdet_num!M147</f>
        <v>12063.200000000041</v>
      </c>
      <c r="N147" s="67">
        <f>RES_hhdet_num!M147+RES_hhdet_in!N147-RES_hhdet_num!N147</f>
        <v>22244.399999999936</v>
      </c>
      <c r="O147" s="67">
        <f>RES_hhdet_num!N147+RES_hhdet_in!O147-RES_hhdet_num!O147</f>
        <v>29729.999999999971</v>
      </c>
      <c r="P147" s="67">
        <f>RES_hhdet_num!O147+RES_hhdet_in!P147-RES_hhdet_num!P147</f>
        <v>25193.000000000116</v>
      </c>
      <c r="Q147" s="67">
        <f>RES_hhdet_num!P147+RES_hhdet_in!Q147-RES_hhdet_num!Q147</f>
        <v>34840.799999999988</v>
      </c>
    </row>
    <row r="148" spans="1:17" ht="12" customHeight="1" x14ac:dyDescent="0.25">
      <c r="A148" s="146" t="s">
        <v>63</v>
      </c>
      <c r="B148" s="145"/>
      <c r="C148" s="145"/>
      <c r="D148" s="145"/>
      <c r="E148" s="145"/>
      <c r="F148" s="145"/>
      <c r="G148" s="145"/>
      <c r="H148" s="145"/>
      <c r="I148" s="145"/>
      <c r="J148" s="145"/>
      <c r="K148" s="145"/>
      <c r="L148" s="145"/>
      <c r="M148" s="145"/>
      <c r="N148" s="145"/>
      <c r="O148" s="145"/>
      <c r="P148" s="145"/>
      <c r="Q148" s="145"/>
    </row>
    <row r="149" spans="1:17" ht="12" customHeight="1" x14ac:dyDescent="0.25">
      <c r="A149" s="23" t="s">
        <v>144</v>
      </c>
      <c r="B149" s="67"/>
      <c r="C149" s="67">
        <f>RES_hhdet_num!B149+RES_hhdet_in!C149-RES_hhdet_num!C149</f>
        <v>12541.580488282547</v>
      </c>
      <c r="D149" s="67">
        <f>RES_hhdet_num!C149+RES_hhdet_in!D149-RES_hhdet_num!D149</f>
        <v>14592.672160698072</v>
      </c>
      <c r="E149" s="67">
        <f>RES_hhdet_num!D149+RES_hhdet_in!E149-RES_hhdet_num!E149</f>
        <v>16563.591564592702</v>
      </c>
      <c r="F149" s="67">
        <f>RES_hhdet_num!E149+RES_hhdet_in!F149-RES_hhdet_num!F149</f>
        <v>8010.6794638725987</v>
      </c>
      <c r="G149" s="67">
        <f>RES_hhdet_num!F149+RES_hhdet_in!G149-RES_hhdet_num!G149</f>
        <v>15411.533997975028</v>
      </c>
      <c r="H149" s="67">
        <f>RES_hhdet_num!G149+RES_hhdet_in!H149-RES_hhdet_num!H149</f>
        <v>19637.783619249036</v>
      </c>
      <c r="I149" s="67">
        <f>RES_hhdet_num!H149+RES_hhdet_in!I149-RES_hhdet_num!I149</f>
        <v>11140.944556768518</v>
      </c>
      <c r="J149" s="67">
        <f>RES_hhdet_num!I149+RES_hhdet_in!J149-RES_hhdet_num!J149</f>
        <v>12176.388778479799</v>
      </c>
      <c r="K149" s="67">
        <f>RES_hhdet_num!J149+RES_hhdet_in!K149-RES_hhdet_num!K149</f>
        <v>13486.902467893393</v>
      </c>
      <c r="L149" s="67">
        <f>RES_hhdet_num!K149+RES_hhdet_in!L149-RES_hhdet_num!L149</f>
        <v>11486.281290406085</v>
      </c>
      <c r="M149" s="67">
        <f>RES_hhdet_num!L149+RES_hhdet_in!M149-RES_hhdet_num!M149</f>
        <v>13482.484818132878</v>
      </c>
      <c r="N149" s="67">
        <f>RES_hhdet_num!M149+RES_hhdet_in!N149-RES_hhdet_num!N149</f>
        <v>13742.941952113499</v>
      </c>
      <c r="O149" s="67">
        <f>RES_hhdet_num!N149+RES_hhdet_in!O149-RES_hhdet_num!O149</f>
        <v>5822.1409922267922</v>
      </c>
      <c r="P149" s="67">
        <f>RES_hhdet_num!O149+RES_hhdet_in!P149-RES_hhdet_num!P149</f>
        <v>10751</v>
      </c>
      <c r="Q149" s="67">
        <f>RES_hhdet_num!P149+RES_hhdet_in!Q149-RES_hhdet_num!Q149</f>
        <v>230</v>
      </c>
    </row>
    <row r="150" spans="1:17" ht="12" customHeight="1" x14ac:dyDescent="0.25">
      <c r="A150" s="23" t="s">
        <v>143</v>
      </c>
      <c r="B150" s="67"/>
      <c r="C150" s="67">
        <f>RES_hhdet_num!B150+RES_hhdet_in!C150-RES_hhdet_num!C150</f>
        <v>235.22597226992229</v>
      </c>
      <c r="D150" s="67">
        <f>RES_hhdet_num!C150+RES_hhdet_in!D150-RES_hhdet_num!D150</f>
        <v>270.95648282190314</v>
      </c>
      <c r="E150" s="67">
        <f>RES_hhdet_num!D150+RES_hhdet_in!E150-RES_hhdet_num!E150</f>
        <v>248.74797417570517</v>
      </c>
      <c r="F150" s="67">
        <f>RES_hhdet_num!E150+RES_hhdet_in!F150-RES_hhdet_num!F150</f>
        <v>117.45131762024448</v>
      </c>
      <c r="G150" s="67">
        <f>RES_hhdet_num!F150+RES_hhdet_in!G150-RES_hhdet_num!G150</f>
        <v>245.02793414189182</v>
      </c>
      <c r="H150" s="67">
        <f>RES_hhdet_num!G150+RES_hhdet_in!H150-RES_hhdet_num!H150</f>
        <v>98.249999999999545</v>
      </c>
      <c r="I150" s="67">
        <f>RES_hhdet_num!H150+RES_hhdet_in!I150-RES_hhdet_num!I150</f>
        <v>98.249999999999545</v>
      </c>
      <c r="J150" s="67">
        <f>RES_hhdet_num!I150+RES_hhdet_in!J150-RES_hhdet_num!J150</f>
        <v>98.25</v>
      </c>
      <c r="K150" s="67">
        <f>RES_hhdet_num!J150+RES_hhdet_in!K150-RES_hhdet_num!K150</f>
        <v>218.62833810624397</v>
      </c>
      <c r="L150" s="67">
        <f>RES_hhdet_num!K150+RES_hhdet_in!L150-RES_hhdet_num!L150</f>
        <v>156.36673309974231</v>
      </c>
      <c r="M150" s="67">
        <f>RES_hhdet_num!L150+RES_hhdet_in!M150-RES_hhdet_num!M150</f>
        <v>248.63031484398334</v>
      </c>
      <c r="N150" s="67">
        <f>RES_hhdet_num!M150+RES_hhdet_in!N150-RES_hhdet_num!N150</f>
        <v>797.19568606384883</v>
      </c>
      <c r="O150" s="67">
        <f>RES_hhdet_num!N150+RES_hhdet_in!O150-RES_hhdet_num!O150</f>
        <v>290.82737193123285</v>
      </c>
      <c r="P150" s="67">
        <f>RES_hhdet_num!O150+RES_hhdet_in!P150-RES_hhdet_num!P150</f>
        <v>489.00000000000091</v>
      </c>
      <c r="Q150" s="67">
        <f>RES_hhdet_num!P150+RES_hhdet_in!Q150-RES_hhdet_num!Q150</f>
        <v>0</v>
      </c>
    </row>
    <row r="151" spans="1:17" ht="12" hidden="1" customHeight="1" x14ac:dyDescent="0.25">
      <c r="A151" s="148" t="s">
        <v>57</v>
      </c>
      <c r="B151" s="67"/>
      <c r="C151" s="67">
        <f>RES_hhdet_num!B151+RES_hhdet_in!C151-RES_hhdet_num!C151</f>
        <v>0</v>
      </c>
      <c r="D151" s="67">
        <f>RES_hhdet_num!C151+RES_hhdet_in!D151-RES_hhdet_num!D151</f>
        <v>0</v>
      </c>
      <c r="E151" s="67">
        <f>RES_hhdet_num!D151+RES_hhdet_in!E151-RES_hhdet_num!E151</f>
        <v>0</v>
      </c>
      <c r="F151" s="67">
        <f>RES_hhdet_num!E151+RES_hhdet_in!F151-RES_hhdet_num!F151</f>
        <v>0</v>
      </c>
      <c r="G151" s="67">
        <f>RES_hhdet_num!F151+RES_hhdet_in!G151-RES_hhdet_num!G151</f>
        <v>0</v>
      </c>
      <c r="H151" s="67">
        <f>RES_hhdet_num!G151+RES_hhdet_in!H151-RES_hhdet_num!H151</f>
        <v>0</v>
      </c>
      <c r="I151" s="67">
        <f>RES_hhdet_num!H151+RES_hhdet_in!I151-RES_hhdet_num!I151</f>
        <v>0</v>
      </c>
      <c r="J151" s="67">
        <f>RES_hhdet_num!I151+RES_hhdet_in!J151-RES_hhdet_num!J151</f>
        <v>0</v>
      </c>
      <c r="K151" s="67">
        <f>RES_hhdet_num!J151+RES_hhdet_in!K151-RES_hhdet_num!K151</f>
        <v>0</v>
      </c>
      <c r="L151" s="67">
        <f>RES_hhdet_num!K151+RES_hhdet_in!L151-RES_hhdet_num!L151</f>
        <v>0</v>
      </c>
      <c r="M151" s="67">
        <f>RES_hhdet_num!L151+RES_hhdet_in!M151-RES_hhdet_num!M151</f>
        <v>0</v>
      </c>
      <c r="N151" s="67">
        <f>RES_hhdet_num!M151+RES_hhdet_in!N151-RES_hhdet_num!N151</f>
        <v>0</v>
      </c>
      <c r="O151" s="67">
        <f>RES_hhdet_num!N151+RES_hhdet_in!O151-RES_hhdet_num!O151</f>
        <v>0</v>
      </c>
      <c r="P151" s="67">
        <f>RES_hhdet_num!O151+RES_hhdet_in!P151-RES_hhdet_num!P151</f>
        <v>0</v>
      </c>
      <c r="Q151" s="67">
        <f>RES_hhdet_num!P151+RES_hhdet_in!Q151-RES_hhdet_num!Q151</f>
        <v>0</v>
      </c>
    </row>
    <row r="152" spans="1:17" ht="12" hidden="1" customHeight="1" x14ac:dyDescent="0.25">
      <c r="A152" s="148" t="s">
        <v>59</v>
      </c>
      <c r="B152" s="67"/>
      <c r="C152" s="67">
        <f>RES_hhdet_num!B152+RES_hhdet_in!C152-RES_hhdet_num!C152</f>
        <v>0</v>
      </c>
      <c r="D152" s="67">
        <f>RES_hhdet_num!C152+RES_hhdet_in!D152-RES_hhdet_num!D152</f>
        <v>0</v>
      </c>
      <c r="E152" s="67">
        <f>RES_hhdet_num!D152+RES_hhdet_in!E152-RES_hhdet_num!E152</f>
        <v>0</v>
      </c>
      <c r="F152" s="67">
        <f>RES_hhdet_num!E152+RES_hhdet_in!F152-RES_hhdet_num!F152</f>
        <v>0</v>
      </c>
      <c r="G152" s="67">
        <f>RES_hhdet_num!F152+RES_hhdet_in!G152-RES_hhdet_num!G152</f>
        <v>0</v>
      </c>
      <c r="H152" s="67">
        <f>RES_hhdet_num!G152+RES_hhdet_in!H152-RES_hhdet_num!H152</f>
        <v>0</v>
      </c>
      <c r="I152" s="67">
        <f>RES_hhdet_num!H152+RES_hhdet_in!I152-RES_hhdet_num!I152</f>
        <v>0</v>
      </c>
      <c r="J152" s="67">
        <f>RES_hhdet_num!I152+RES_hhdet_in!J152-RES_hhdet_num!J152</f>
        <v>0</v>
      </c>
      <c r="K152" s="67">
        <f>RES_hhdet_num!J152+RES_hhdet_in!K152-RES_hhdet_num!K152</f>
        <v>0</v>
      </c>
      <c r="L152" s="67">
        <f>RES_hhdet_num!K152+RES_hhdet_in!L152-RES_hhdet_num!L152</f>
        <v>0</v>
      </c>
      <c r="M152" s="67">
        <f>RES_hhdet_num!L152+RES_hhdet_in!M152-RES_hhdet_num!M152</f>
        <v>0</v>
      </c>
      <c r="N152" s="67">
        <f>RES_hhdet_num!M152+RES_hhdet_in!N152-RES_hhdet_num!N152</f>
        <v>0</v>
      </c>
      <c r="O152" s="67">
        <f>RES_hhdet_num!N152+RES_hhdet_in!O152-RES_hhdet_num!O152</f>
        <v>0</v>
      </c>
      <c r="P152" s="67">
        <f>RES_hhdet_num!O152+RES_hhdet_in!P152-RES_hhdet_num!P152</f>
        <v>0</v>
      </c>
      <c r="Q152" s="67">
        <f>RES_hhdet_num!P152+RES_hhdet_in!Q152-RES_hhdet_num!Q152</f>
        <v>0</v>
      </c>
    </row>
    <row r="153" spans="1:17" ht="12" customHeight="1" x14ac:dyDescent="0.25">
      <c r="A153" s="23" t="s">
        <v>142</v>
      </c>
      <c r="B153" s="67"/>
      <c r="C153" s="67">
        <f>RES_hhdet_num!B153+RES_hhdet_in!C153-RES_hhdet_num!C153</f>
        <v>11774.249999999971</v>
      </c>
      <c r="D153" s="67">
        <f>RES_hhdet_num!C153+RES_hhdet_in!D153-RES_hhdet_num!D153</f>
        <v>11774.25</v>
      </c>
      <c r="E153" s="67">
        <f>RES_hhdet_num!D153+RES_hhdet_in!E153-RES_hhdet_num!E153</f>
        <v>11774.250000000029</v>
      </c>
      <c r="F153" s="67">
        <f>RES_hhdet_num!E153+RES_hhdet_in!F153-RES_hhdet_num!F153</f>
        <v>11774.25</v>
      </c>
      <c r="G153" s="67">
        <f>RES_hhdet_num!F153+RES_hhdet_in!G153-RES_hhdet_num!G153</f>
        <v>11774.250000000058</v>
      </c>
      <c r="H153" s="67">
        <f>RES_hhdet_num!G153+RES_hhdet_in!H153-RES_hhdet_num!H153</f>
        <v>11774.250000000058</v>
      </c>
      <c r="I153" s="67">
        <f>RES_hhdet_num!H153+RES_hhdet_in!I153-RES_hhdet_num!I153</f>
        <v>11774.249999999942</v>
      </c>
      <c r="J153" s="67">
        <f>RES_hhdet_num!I153+RES_hhdet_in!J153-RES_hhdet_num!J153</f>
        <v>11774.249999999942</v>
      </c>
      <c r="K153" s="67">
        <f>RES_hhdet_num!J153+RES_hhdet_in!K153-RES_hhdet_num!K153</f>
        <v>47405.170641981007</v>
      </c>
      <c r="L153" s="67">
        <f>RES_hhdet_num!K153+RES_hhdet_in!L153-RES_hhdet_num!L153</f>
        <v>51526.935555931064</v>
      </c>
      <c r="M153" s="67">
        <f>RES_hhdet_num!L153+RES_hhdet_in!M153-RES_hhdet_num!M153</f>
        <v>72271.151473190752</v>
      </c>
      <c r="N153" s="67">
        <f>RES_hhdet_num!M153+RES_hhdet_in!N153-RES_hhdet_num!N153</f>
        <v>45613.736911082291</v>
      </c>
      <c r="O153" s="67">
        <f>RES_hhdet_num!N153+RES_hhdet_in!O153-RES_hhdet_num!O153</f>
        <v>44918.212561768247</v>
      </c>
      <c r="P153" s="67">
        <f>RES_hhdet_num!O153+RES_hhdet_in!P153-RES_hhdet_num!P153</f>
        <v>80623.302635252476</v>
      </c>
      <c r="Q153" s="67">
        <f>RES_hhdet_num!P153+RES_hhdet_in!Q153-RES_hhdet_num!Q153</f>
        <v>52497.113167107105</v>
      </c>
    </row>
    <row r="154" spans="1:17" ht="12" customHeight="1" x14ac:dyDescent="0.25">
      <c r="A154" s="23" t="s">
        <v>141</v>
      </c>
      <c r="B154" s="67"/>
      <c r="C154" s="67">
        <f>RES_hhdet_num!B154+RES_hhdet_in!C154-RES_hhdet_num!C154</f>
        <v>576.52289746660608</v>
      </c>
      <c r="D154" s="67">
        <f>RES_hhdet_num!C154+RES_hhdet_in!D154-RES_hhdet_num!D154</f>
        <v>531.98078821629906</v>
      </c>
      <c r="E154" s="67">
        <f>RES_hhdet_num!D154+RES_hhdet_in!E154-RES_hhdet_num!E154</f>
        <v>664.37867319737961</v>
      </c>
      <c r="F154" s="67">
        <f>RES_hhdet_num!E154+RES_hhdet_in!F154-RES_hhdet_num!F154</f>
        <v>327.79243452497303</v>
      </c>
      <c r="G154" s="67">
        <f>RES_hhdet_num!F154+RES_hhdet_in!G154-RES_hhdet_num!G154</f>
        <v>235.95196909599053</v>
      </c>
      <c r="H154" s="67">
        <f>RES_hhdet_num!G154+RES_hhdet_in!H154-RES_hhdet_num!H154</f>
        <v>827.5105638090663</v>
      </c>
      <c r="I154" s="67">
        <f>RES_hhdet_num!H154+RES_hhdet_in!I154-RES_hhdet_num!I154</f>
        <v>505.6151587161221</v>
      </c>
      <c r="J154" s="67">
        <f>RES_hhdet_num!I154+RES_hhdet_in!J154-RES_hhdet_num!J154</f>
        <v>1260.5903111048683</v>
      </c>
      <c r="K154" s="67">
        <f>RES_hhdet_num!J154+RES_hhdet_in!K154-RES_hhdet_num!K154</f>
        <v>597.16872659813453</v>
      </c>
      <c r="L154" s="67">
        <f>RES_hhdet_num!K154+RES_hhdet_in!L154-RES_hhdet_num!L154</f>
        <v>2034.6501473018434</v>
      </c>
      <c r="M154" s="67">
        <f>RES_hhdet_num!L154+RES_hhdet_in!M154-RES_hhdet_num!M154</f>
        <v>1346.4548371338387</v>
      </c>
      <c r="N154" s="67">
        <f>RES_hhdet_num!M154+RES_hhdet_in!N154-RES_hhdet_num!N154</f>
        <v>3311.4514428513939</v>
      </c>
      <c r="O154" s="67">
        <f>RES_hhdet_num!N154+RES_hhdet_in!O154-RES_hhdet_num!O154</f>
        <v>6370.973334025286</v>
      </c>
      <c r="P154" s="67">
        <f>RES_hhdet_num!O154+RES_hhdet_in!P154-RES_hhdet_num!P154</f>
        <v>5537.8696448906703</v>
      </c>
      <c r="Q154" s="67">
        <f>RES_hhdet_num!P154+RES_hhdet_in!Q154-RES_hhdet_num!Q154</f>
        <v>9683.9200727456482</v>
      </c>
    </row>
    <row r="155" spans="1:17" ht="12" hidden="1" customHeight="1" x14ac:dyDescent="0.25">
      <c r="A155" s="148" t="s">
        <v>60</v>
      </c>
      <c r="B155" s="67"/>
      <c r="C155" s="67"/>
      <c r="D155" s="67"/>
      <c r="E155" s="67"/>
      <c r="F155" s="67"/>
      <c r="G155" s="67"/>
      <c r="H155" s="67"/>
      <c r="I155" s="67"/>
      <c r="J155" s="67"/>
      <c r="K155" s="67"/>
      <c r="L155" s="67"/>
      <c r="M155" s="67"/>
      <c r="N155" s="67"/>
      <c r="O155" s="67"/>
      <c r="P155" s="67"/>
      <c r="Q155" s="67"/>
    </row>
    <row r="156" spans="1:17" ht="12" hidden="1" customHeight="1" x14ac:dyDescent="0.25">
      <c r="A156" s="147" t="s">
        <v>59</v>
      </c>
      <c r="B156" s="81"/>
      <c r="C156" s="81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</row>
    <row r="157" spans="1:17" ht="12" customHeight="1" x14ac:dyDescent="0.25">
      <c r="A157" s="146" t="s">
        <v>62</v>
      </c>
      <c r="B157" s="145"/>
      <c r="C157" s="145"/>
      <c r="D157" s="145"/>
      <c r="E157" s="145"/>
      <c r="F157" s="145"/>
      <c r="G157" s="145"/>
      <c r="H157" s="145"/>
      <c r="I157" s="145"/>
      <c r="J157" s="145"/>
      <c r="K157" s="145"/>
      <c r="L157" s="145"/>
      <c r="M157" s="145"/>
      <c r="N157" s="145"/>
      <c r="O157" s="145"/>
      <c r="P157" s="145"/>
      <c r="Q157" s="145"/>
    </row>
    <row r="158" spans="1:17" ht="12" customHeight="1" x14ac:dyDescent="0.25">
      <c r="A158" s="23" t="s">
        <v>57</v>
      </c>
      <c r="B158" s="67"/>
      <c r="C158" s="67">
        <f>RES_hhdet_num!B158+RES_hhdet_in!C158-RES_hhdet_num!C158</f>
        <v>6396</v>
      </c>
      <c r="D158" s="67">
        <f>RES_hhdet_num!C158+RES_hhdet_in!D158-RES_hhdet_num!D158</f>
        <v>6396</v>
      </c>
      <c r="E158" s="67">
        <f>RES_hhdet_num!D158+RES_hhdet_in!E158-RES_hhdet_num!E158</f>
        <v>6396</v>
      </c>
      <c r="F158" s="67">
        <f>RES_hhdet_num!E158+RES_hhdet_in!F158-RES_hhdet_num!F158</f>
        <v>6396</v>
      </c>
      <c r="G158" s="67">
        <f>RES_hhdet_num!F158+RES_hhdet_in!G158-RES_hhdet_num!G158</f>
        <v>6396.0000000000146</v>
      </c>
      <c r="H158" s="67">
        <f>RES_hhdet_num!G158+RES_hhdet_in!H158-RES_hhdet_num!H158</f>
        <v>6396.0000000000146</v>
      </c>
      <c r="I158" s="67">
        <f>RES_hhdet_num!H158+RES_hhdet_in!I158-RES_hhdet_num!I158</f>
        <v>6396</v>
      </c>
      <c r="J158" s="67">
        <f>RES_hhdet_num!I158+RES_hhdet_in!J158-RES_hhdet_num!J158</f>
        <v>6395.9999999999709</v>
      </c>
      <c r="K158" s="67">
        <f>RES_hhdet_num!J158+RES_hhdet_in!K158-RES_hhdet_num!K158</f>
        <v>14929.551697223622</v>
      </c>
      <c r="L158" s="67">
        <f>RES_hhdet_num!K158+RES_hhdet_in!L158-RES_hhdet_num!L158</f>
        <v>16006.825472619617</v>
      </c>
      <c r="M158" s="67">
        <f>RES_hhdet_num!L158+RES_hhdet_in!M158-RES_hhdet_num!M158</f>
        <v>20443.05825100356</v>
      </c>
      <c r="N158" s="67">
        <f>RES_hhdet_num!M158+RES_hhdet_in!N158-RES_hhdet_num!N158</f>
        <v>14273.44193090903</v>
      </c>
      <c r="O158" s="67">
        <f>RES_hhdet_num!N158+RES_hhdet_in!O158-RES_hhdet_num!O158</f>
        <v>14996.152289709047</v>
      </c>
      <c r="P158" s="67">
        <f>RES_hhdet_num!O158+RES_hhdet_in!P158-RES_hhdet_num!P158</f>
        <v>20461.471112672094</v>
      </c>
      <c r="Q158" s="67">
        <f>RES_hhdet_num!P158+RES_hhdet_in!Q158-RES_hhdet_num!Q158</f>
        <v>14840.936400604318</v>
      </c>
    </row>
    <row r="159" spans="1:17" ht="12" customHeight="1" x14ac:dyDescent="0.25">
      <c r="A159" s="29" t="s">
        <v>140</v>
      </c>
      <c r="B159" s="83"/>
      <c r="C159" s="83">
        <f>RES_hhdet_num!B159+RES_hhdet_in!C159-RES_hhdet_num!C159</f>
        <v>16564.5</v>
      </c>
      <c r="D159" s="83">
        <f>RES_hhdet_num!C159+RES_hhdet_in!D159-RES_hhdet_num!D159</f>
        <v>16564.5</v>
      </c>
      <c r="E159" s="83">
        <f>RES_hhdet_num!D159+RES_hhdet_in!E159-RES_hhdet_num!E159</f>
        <v>16564.5</v>
      </c>
      <c r="F159" s="83">
        <f>RES_hhdet_num!E159+RES_hhdet_in!F159-RES_hhdet_num!F159</f>
        <v>16564.5</v>
      </c>
      <c r="G159" s="83">
        <f>RES_hhdet_num!F159+RES_hhdet_in!G159-RES_hhdet_num!G159</f>
        <v>16564.500000000058</v>
      </c>
      <c r="H159" s="83">
        <f>RES_hhdet_num!G159+RES_hhdet_in!H159-RES_hhdet_num!H159</f>
        <v>16564.5</v>
      </c>
      <c r="I159" s="83">
        <f>RES_hhdet_num!H159+RES_hhdet_in!I159-RES_hhdet_num!I159</f>
        <v>16564.5</v>
      </c>
      <c r="J159" s="83">
        <f>RES_hhdet_num!I159+RES_hhdet_in!J159-RES_hhdet_num!J159</f>
        <v>16564.499999999884</v>
      </c>
      <c r="K159" s="83">
        <f>RES_hhdet_num!J159+RES_hhdet_in!K159-RES_hhdet_num!K159</f>
        <v>58189.198302776436</v>
      </c>
      <c r="L159" s="83">
        <f>RES_hhdet_num!K159+RES_hhdet_in!L159-RES_hhdet_num!L159</f>
        <v>59393.924527380499</v>
      </c>
      <c r="M159" s="83">
        <f>RES_hhdet_num!L159+RES_hhdet_in!M159-RES_hhdet_num!M159</f>
        <v>77379.691748996847</v>
      </c>
      <c r="N159" s="83">
        <f>RES_hhdet_num!M159+RES_hhdet_in!N159-RES_hhdet_num!N159</f>
        <v>48594.308069090708</v>
      </c>
      <c r="O159" s="83">
        <f>RES_hhdet_num!N159+RES_hhdet_in!O159-RES_hhdet_num!O159</f>
        <v>45706.597710291157</v>
      </c>
      <c r="P159" s="83">
        <f>RES_hhdet_num!O159+RES_hhdet_in!P159-RES_hhdet_num!P159</f>
        <v>79178.278887328226</v>
      </c>
      <c r="Q159" s="83">
        <f>RES_hhdet_num!P159+RES_hhdet_in!Q159-RES_hhdet_num!Q159</f>
        <v>52170.092481378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51"/>
      <c r="C161" s="151"/>
      <c r="D161" s="151"/>
      <c r="E161" s="151"/>
      <c r="F161" s="151"/>
      <c r="G161" s="151"/>
      <c r="H161" s="151"/>
      <c r="I161" s="151"/>
      <c r="J161" s="151"/>
      <c r="K161" s="151"/>
      <c r="L161" s="151"/>
      <c r="M161" s="151"/>
      <c r="N161" s="151"/>
      <c r="O161" s="151"/>
      <c r="P161" s="151"/>
      <c r="Q161" s="151"/>
    </row>
    <row r="162" spans="1:17" ht="12.95" customHeight="1" x14ac:dyDescent="0.25">
      <c r="A162" s="150" t="s">
        <v>65</v>
      </c>
      <c r="B162" s="149"/>
      <c r="C162" s="149"/>
      <c r="D162" s="149"/>
      <c r="E162" s="149"/>
      <c r="F162" s="149"/>
      <c r="G162" s="149"/>
      <c r="H162" s="149"/>
      <c r="I162" s="149"/>
      <c r="J162" s="149"/>
      <c r="K162" s="149"/>
      <c r="L162" s="149"/>
      <c r="M162" s="149"/>
      <c r="N162" s="149"/>
      <c r="O162" s="149"/>
      <c r="P162" s="149"/>
      <c r="Q162" s="149"/>
    </row>
    <row r="163" spans="1:17" ht="12" customHeight="1" x14ac:dyDescent="0.25">
      <c r="A163" s="23" t="s">
        <v>60</v>
      </c>
      <c r="B163" s="67"/>
      <c r="C163" s="67">
        <f>RES_hhdet_num!B163+RES_hhdet_in!C163-RES_hhdet_num!C163</f>
        <v>166613.9375</v>
      </c>
      <c r="D163" s="67">
        <f>RES_hhdet_num!C163+RES_hhdet_in!D163-RES_hhdet_num!D163</f>
        <v>166613.93749999953</v>
      </c>
      <c r="E163" s="67">
        <f>RES_hhdet_num!D163+RES_hhdet_in!E163-RES_hhdet_num!E163</f>
        <v>166613.93749999953</v>
      </c>
      <c r="F163" s="67">
        <f>RES_hhdet_num!E163+RES_hhdet_in!F163-RES_hhdet_num!F163</f>
        <v>166613.93750000093</v>
      </c>
      <c r="G163" s="67">
        <f>RES_hhdet_num!F163+RES_hhdet_in!G163-RES_hhdet_num!G163</f>
        <v>166613.93750000093</v>
      </c>
      <c r="H163" s="67">
        <f>RES_hhdet_num!G163+RES_hhdet_in!H163-RES_hhdet_num!H163</f>
        <v>166613.93749999953</v>
      </c>
      <c r="I163" s="67">
        <f>RES_hhdet_num!H163+RES_hhdet_in!I163-RES_hhdet_num!I163</f>
        <v>166613.9375</v>
      </c>
      <c r="J163" s="67">
        <f>RES_hhdet_num!I163+RES_hhdet_in!J163-RES_hhdet_num!J163</f>
        <v>166613.9375</v>
      </c>
      <c r="K163" s="67">
        <f>RES_hhdet_num!J163+RES_hhdet_in!K163-RES_hhdet_num!K163</f>
        <v>166613.93749999953</v>
      </c>
      <c r="L163" s="67">
        <f>RES_hhdet_num!K163+RES_hhdet_in!L163-RES_hhdet_num!L163</f>
        <v>166613.93750000047</v>
      </c>
      <c r="M163" s="67">
        <f>RES_hhdet_num!L163+RES_hhdet_in!M163-RES_hhdet_num!M163</f>
        <v>166613.9375000014</v>
      </c>
      <c r="N163" s="67">
        <f>RES_hhdet_num!M163+RES_hhdet_in!N163-RES_hhdet_num!N163</f>
        <v>166613.9374999986</v>
      </c>
      <c r="O163" s="67">
        <f>RES_hhdet_num!N163+RES_hhdet_in!O163-RES_hhdet_num!O163</f>
        <v>166613.9375</v>
      </c>
      <c r="P163" s="67">
        <f>RES_hhdet_num!O163+RES_hhdet_in!P163-RES_hhdet_num!P163</f>
        <v>166613.93750000047</v>
      </c>
      <c r="Q163" s="67">
        <f>RES_hhdet_num!P163+RES_hhdet_in!Q163-RES_hhdet_num!Q163</f>
        <v>166613.93750000047</v>
      </c>
    </row>
    <row r="164" spans="1:17" ht="12.95" customHeight="1" x14ac:dyDescent="0.25">
      <c r="A164" s="146" t="s">
        <v>112</v>
      </c>
      <c r="B164" s="145"/>
      <c r="C164" s="145"/>
      <c r="D164" s="145"/>
      <c r="E164" s="145"/>
      <c r="F164" s="145"/>
      <c r="G164" s="145"/>
      <c r="H164" s="145"/>
      <c r="I164" s="145"/>
      <c r="J164" s="145"/>
      <c r="K164" s="145"/>
      <c r="L164" s="145"/>
      <c r="M164" s="145"/>
      <c r="N164" s="145"/>
      <c r="O164" s="145"/>
      <c r="P164" s="145"/>
      <c r="Q164" s="145"/>
    </row>
    <row r="165" spans="1:17" ht="12" customHeight="1" x14ac:dyDescent="0.25">
      <c r="A165" s="23" t="s">
        <v>60</v>
      </c>
      <c r="B165" s="67"/>
      <c r="C165" s="67">
        <f>RES_hhdet_num!B165+RES_hhdet_in!C165-RES_hhdet_num!C165</f>
        <v>4403</v>
      </c>
      <c r="D165" s="67">
        <f>RES_hhdet_num!C165+RES_hhdet_in!D165-RES_hhdet_num!D165</f>
        <v>4389</v>
      </c>
      <c r="E165" s="67">
        <f>RES_hhdet_num!D165+RES_hhdet_in!E165-RES_hhdet_num!E165</f>
        <v>4144</v>
      </c>
      <c r="F165" s="67">
        <f>RES_hhdet_num!E165+RES_hhdet_in!F165-RES_hhdet_num!F165</f>
        <v>4607</v>
      </c>
      <c r="G165" s="67">
        <f>RES_hhdet_num!F165+RES_hhdet_in!G165-RES_hhdet_num!G165</f>
        <v>4468.0000000000073</v>
      </c>
      <c r="H165" s="67">
        <f>RES_hhdet_num!G165+RES_hhdet_in!H165-RES_hhdet_num!H165</f>
        <v>4173</v>
      </c>
      <c r="I165" s="67">
        <f>RES_hhdet_num!H165+RES_hhdet_in!I165-RES_hhdet_num!I165</f>
        <v>4663</v>
      </c>
      <c r="J165" s="67">
        <f>RES_hhdet_num!I165+RES_hhdet_in!J165-RES_hhdet_num!J165</f>
        <v>7109.9999999999927</v>
      </c>
      <c r="K165" s="67">
        <f>RES_hhdet_num!J165+RES_hhdet_in!K165-RES_hhdet_num!K165</f>
        <v>6511.0000000000073</v>
      </c>
      <c r="L165" s="67">
        <f>RES_hhdet_num!K165+RES_hhdet_in!L165-RES_hhdet_num!L165</f>
        <v>7044.0000000000073</v>
      </c>
      <c r="M165" s="67">
        <f>RES_hhdet_num!L165+RES_hhdet_in!M165-RES_hhdet_num!M165</f>
        <v>5634.0000000000146</v>
      </c>
      <c r="N165" s="67">
        <f>RES_hhdet_num!M165+RES_hhdet_in!N165-RES_hhdet_num!N165</f>
        <v>6138.9999999999782</v>
      </c>
      <c r="O165" s="67">
        <f>RES_hhdet_num!N165+RES_hhdet_in!O165-RES_hhdet_num!O165</f>
        <v>7207.0000000000146</v>
      </c>
      <c r="P165" s="67">
        <f>RES_hhdet_num!O165+RES_hhdet_in!P165-RES_hhdet_num!P165</f>
        <v>6731.0000000000146</v>
      </c>
      <c r="Q165" s="67">
        <f>RES_hhdet_num!P165+RES_hhdet_in!Q165-RES_hhdet_num!Q165</f>
        <v>7656</v>
      </c>
    </row>
    <row r="166" spans="1:17" ht="12" customHeight="1" x14ac:dyDescent="0.25">
      <c r="A166" s="146" t="s">
        <v>63</v>
      </c>
      <c r="B166" s="145"/>
      <c r="C166" s="145"/>
      <c r="D166" s="145"/>
      <c r="E166" s="145"/>
      <c r="F166" s="145"/>
      <c r="G166" s="145"/>
      <c r="H166" s="145"/>
      <c r="I166" s="145"/>
      <c r="J166" s="145"/>
      <c r="K166" s="145"/>
      <c r="L166" s="145"/>
      <c r="M166" s="145"/>
      <c r="N166" s="145"/>
      <c r="O166" s="145"/>
      <c r="P166" s="145"/>
      <c r="Q166" s="145"/>
    </row>
    <row r="167" spans="1:17" ht="12" customHeight="1" x14ac:dyDescent="0.25">
      <c r="A167" s="23" t="s">
        <v>144</v>
      </c>
      <c r="B167" s="67"/>
      <c r="C167" s="67">
        <f>RES_hhdet_num!B167+RES_hhdet_in!C167-RES_hhdet_num!C167</f>
        <v>100158.43651089724</v>
      </c>
      <c r="D167" s="67">
        <f>RES_hhdet_num!C167+RES_hhdet_in!D167-RES_hhdet_num!D167</f>
        <v>105993.90013002697</v>
      </c>
      <c r="E167" s="67">
        <f>RES_hhdet_num!D167+RES_hhdet_in!E167-RES_hhdet_num!E167</f>
        <v>105423.95000906428</v>
      </c>
      <c r="F167" s="67">
        <f>RES_hhdet_num!E167+RES_hhdet_in!F167-RES_hhdet_num!F167</f>
        <v>101896.82021054882</v>
      </c>
      <c r="G167" s="67">
        <f>RES_hhdet_num!F167+RES_hhdet_in!G167-RES_hhdet_num!G167</f>
        <v>144324.16975175473</v>
      </c>
      <c r="H167" s="67">
        <f>RES_hhdet_num!G167+RES_hhdet_in!H167-RES_hhdet_num!H167</f>
        <v>186302.33552508347</v>
      </c>
      <c r="I167" s="67">
        <f>RES_hhdet_num!H167+RES_hhdet_in!I167-RES_hhdet_num!I167</f>
        <v>118616.67640319129</v>
      </c>
      <c r="J167" s="67">
        <f>RES_hhdet_num!I167+RES_hhdet_in!J167-RES_hhdet_num!J167</f>
        <v>130562.41838836949</v>
      </c>
      <c r="K167" s="67">
        <f>RES_hhdet_num!J167+RES_hhdet_in!K167-RES_hhdet_num!K167</f>
        <v>126616.75111153233</v>
      </c>
      <c r="L167" s="67">
        <f>RES_hhdet_num!K167+RES_hhdet_in!L167-RES_hhdet_num!L167</f>
        <v>112790.29716869467</v>
      </c>
      <c r="M167" s="67">
        <f>RES_hhdet_num!L167+RES_hhdet_in!M167-RES_hhdet_num!M167</f>
        <v>143447.71584555693</v>
      </c>
      <c r="N167" s="67">
        <f>RES_hhdet_num!M167+RES_hhdet_in!N167-RES_hhdet_num!N167</f>
        <v>139998.7173346983</v>
      </c>
      <c r="O167" s="67">
        <f>RES_hhdet_num!N167+RES_hhdet_in!O167-RES_hhdet_num!O167</f>
        <v>58651.500000000116</v>
      </c>
      <c r="P167" s="67">
        <f>RES_hhdet_num!O167+RES_hhdet_in!P167-RES_hhdet_num!P167</f>
        <v>117022.00000000012</v>
      </c>
      <c r="Q167" s="67">
        <f>RES_hhdet_num!P167+RES_hhdet_in!Q167-RES_hhdet_num!Q167</f>
        <v>2490</v>
      </c>
    </row>
    <row r="168" spans="1:17" ht="12" customHeight="1" x14ac:dyDescent="0.25">
      <c r="A168" s="23" t="s">
        <v>143</v>
      </c>
      <c r="B168" s="67"/>
      <c r="C168" s="67">
        <f>RES_hhdet_num!B168+RES_hhdet_in!C168-RES_hhdet_num!C168</f>
        <v>1924.7577380826988</v>
      </c>
      <c r="D168" s="67">
        <f>RES_hhdet_num!C168+RES_hhdet_in!D168-RES_hhdet_num!D168</f>
        <v>2003.0489206534694</v>
      </c>
      <c r="E168" s="67">
        <f>RES_hhdet_num!D168+RES_hhdet_in!E168-RES_hhdet_num!E168</f>
        <v>1736.665167422012</v>
      </c>
      <c r="F168" s="67">
        <f>RES_hhdet_num!E168+RES_hhdet_in!F168-RES_hhdet_num!F168</f>
        <v>1915.9307143273218</v>
      </c>
      <c r="G168" s="67">
        <f>RES_hhdet_num!F168+RES_hhdet_in!G168-RES_hhdet_num!G168</f>
        <v>2144.6210297565303</v>
      </c>
      <c r="H168" s="67">
        <f>RES_hhdet_num!G168+RES_hhdet_in!H168-RES_hhdet_num!H168</f>
        <v>1065</v>
      </c>
      <c r="I168" s="67">
        <f>RES_hhdet_num!H168+RES_hhdet_in!I168-RES_hhdet_num!I168</f>
        <v>1065</v>
      </c>
      <c r="J168" s="67">
        <f>RES_hhdet_num!I168+RES_hhdet_in!J168-RES_hhdet_num!J168</f>
        <v>1065</v>
      </c>
      <c r="K168" s="67">
        <f>RES_hhdet_num!J168+RES_hhdet_in!K168-RES_hhdet_num!K168</f>
        <v>3825.8949315118662</v>
      </c>
      <c r="L168" s="67">
        <f>RES_hhdet_num!K168+RES_hhdet_in!L168-RES_hhdet_num!L168</f>
        <v>4775.7368442423322</v>
      </c>
      <c r="M168" s="67">
        <f>RES_hhdet_num!L168+RES_hhdet_in!M168-RES_hhdet_num!M168</f>
        <v>1090.08447168352</v>
      </c>
      <c r="N168" s="67">
        <f>RES_hhdet_num!M168+RES_hhdet_in!N168-RES_hhdet_num!N168</f>
        <v>7892.7933319779477</v>
      </c>
      <c r="O168" s="67">
        <f>RES_hhdet_num!N168+RES_hhdet_in!O168-RES_hhdet_num!O168</f>
        <v>2200.1591004532238</v>
      </c>
      <c r="P168" s="67">
        <f>RES_hhdet_num!O168+RES_hhdet_in!P168-RES_hhdet_num!P168</f>
        <v>6422.6087529985525</v>
      </c>
      <c r="Q168" s="67">
        <f>RES_hhdet_num!P168+RES_hhdet_in!Q168-RES_hhdet_num!Q168</f>
        <v>1956.5358486268233</v>
      </c>
    </row>
    <row r="169" spans="1:17" ht="12" hidden="1" customHeight="1" x14ac:dyDescent="0.25">
      <c r="A169" s="148" t="s">
        <v>57</v>
      </c>
      <c r="B169" s="67"/>
      <c r="C169" s="67">
        <f>RES_hhdet_num!B169+RES_hhdet_in!C169-RES_hhdet_num!C169</f>
        <v>0</v>
      </c>
      <c r="D169" s="67">
        <f>RES_hhdet_num!C169+RES_hhdet_in!D169-RES_hhdet_num!D169</f>
        <v>0</v>
      </c>
      <c r="E169" s="67">
        <f>RES_hhdet_num!D169+RES_hhdet_in!E169-RES_hhdet_num!E169</f>
        <v>0</v>
      </c>
      <c r="F169" s="67">
        <f>RES_hhdet_num!E169+RES_hhdet_in!F169-RES_hhdet_num!F169</f>
        <v>0</v>
      </c>
      <c r="G169" s="67">
        <f>RES_hhdet_num!F169+RES_hhdet_in!G169-RES_hhdet_num!G169</f>
        <v>0</v>
      </c>
      <c r="H169" s="67">
        <f>RES_hhdet_num!G169+RES_hhdet_in!H169-RES_hhdet_num!H169</f>
        <v>0</v>
      </c>
      <c r="I169" s="67">
        <f>RES_hhdet_num!H169+RES_hhdet_in!I169-RES_hhdet_num!I169</f>
        <v>0</v>
      </c>
      <c r="J169" s="67">
        <f>RES_hhdet_num!I169+RES_hhdet_in!J169-RES_hhdet_num!J169</f>
        <v>0</v>
      </c>
      <c r="K169" s="67">
        <f>RES_hhdet_num!J169+RES_hhdet_in!K169-RES_hhdet_num!K169</f>
        <v>0</v>
      </c>
      <c r="L169" s="67">
        <f>RES_hhdet_num!K169+RES_hhdet_in!L169-RES_hhdet_num!L169</f>
        <v>0</v>
      </c>
      <c r="M169" s="67">
        <f>RES_hhdet_num!L169+RES_hhdet_in!M169-RES_hhdet_num!M169</f>
        <v>0</v>
      </c>
      <c r="N169" s="67">
        <f>RES_hhdet_num!M169+RES_hhdet_in!N169-RES_hhdet_num!N169</f>
        <v>0</v>
      </c>
      <c r="O169" s="67">
        <f>RES_hhdet_num!N169+RES_hhdet_in!O169-RES_hhdet_num!O169</f>
        <v>0</v>
      </c>
      <c r="P169" s="67">
        <f>RES_hhdet_num!O169+RES_hhdet_in!P169-RES_hhdet_num!P169</f>
        <v>0</v>
      </c>
      <c r="Q169" s="67">
        <f>RES_hhdet_num!P169+RES_hhdet_in!Q169-RES_hhdet_num!Q169</f>
        <v>0</v>
      </c>
    </row>
    <row r="170" spans="1:17" ht="12" hidden="1" customHeight="1" x14ac:dyDescent="0.25">
      <c r="A170" s="148" t="s">
        <v>59</v>
      </c>
      <c r="B170" s="67"/>
      <c r="C170" s="67">
        <f>RES_hhdet_num!B170+RES_hhdet_in!C170-RES_hhdet_num!C170</f>
        <v>0</v>
      </c>
      <c r="D170" s="67">
        <f>RES_hhdet_num!C170+RES_hhdet_in!D170-RES_hhdet_num!D170</f>
        <v>0</v>
      </c>
      <c r="E170" s="67">
        <f>RES_hhdet_num!D170+RES_hhdet_in!E170-RES_hhdet_num!E170</f>
        <v>0</v>
      </c>
      <c r="F170" s="67">
        <f>RES_hhdet_num!E170+RES_hhdet_in!F170-RES_hhdet_num!F170</f>
        <v>0</v>
      </c>
      <c r="G170" s="67">
        <f>RES_hhdet_num!F170+RES_hhdet_in!G170-RES_hhdet_num!G170</f>
        <v>0</v>
      </c>
      <c r="H170" s="67">
        <f>RES_hhdet_num!G170+RES_hhdet_in!H170-RES_hhdet_num!H170</f>
        <v>0</v>
      </c>
      <c r="I170" s="67">
        <f>RES_hhdet_num!H170+RES_hhdet_in!I170-RES_hhdet_num!I170</f>
        <v>0</v>
      </c>
      <c r="J170" s="67">
        <f>RES_hhdet_num!I170+RES_hhdet_in!J170-RES_hhdet_num!J170</f>
        <v>0</v>
      </c>
      <c r="K170" s="67">
        <f>RES_hhdet_num!J170+RES_hhdet_in!K170-RES_hhdet_num!K170</f>
        <v>0</v>
      </c>
      <c r="L170" s="67">
        <f>RES_hhdet_num!K170+RES_hhdet_in!L170-RES_hhdet_num!L170</f>
        <v>0</v>
      </c>
      <c r="M170" s="67">
        <f>RES_hhdet_num!L170+RES_hhdet_in!M170-RES_hhdet_num!M170</f>
        <v>0</v>
      </c>
      <c r="N170" s="67">
        <f>RES_hhdet_num!M170+RES_hhdet_in!N170-RES_hhdet_num!N170</f>
        <v>0</v>
      </c>
      <c r="O170" s="67">
        <f>RES_hhdet_num!N170+RES_hhdet_in!O170-RES_hhdet_num!O170</f>
        <v>0</v>
      </c>
      <c r="P170" s="67">
        <f>RES_hhdet_num!O170+RES_hhdet_in!P170-RES_hhdet_num!P170</f>
        <v>0</v>
      </c>
      <c r="Q170" s="67">
        <f>RES_hhdet_num!P170+RES_hhdet_in!Q170-RES_hhdet_num!Q170</f>
        <v>0</v>
      </c>
    </row>
    <row r="171" spans="1:17" ht="12" customHeight="1" x14ac:dyDescent="0.25">
      <c r="A171" s="23" t="s">
        <v>142</v>
      </c>
      <c r="B171" s="67"/>
      <c r="C171" s="67">
        <f>RES_hhdet_num!B171+RES_hhdet_in!C171-RES_hhdet_num!C171</f>
        <v>128159.99999999977</v>
      </c>
      <c r="D171" s="67">
        <f>RES_hhdet_num!C171+RES_hhdet_in!D171-RES_hhdet_num!D171</f>
        <v>128160</v>
      </c>
      <c r="E171" s="67">
        <f>RES_hhdet_num!D171+RES_hhdet_in!E171-RES_hhdet_num!E171</f>
        <v>128160</v>
      </c>
      <c r="F171" s="67">
        <f>RES_hhdet_num!E171+RES_hhdet_in!F171-RES_hhdet_num!F171</f>
        <v>128160.00000000023</v>
      </c>
      <c r="G171" s="67">
        <f>RES_hhdet_num!F171+RES_hhdet_in!G171-RES_hhdet_num!G171</f>
        <v>128160.00000000047</v>
      </c>
      <c r="H171" s="67">
        <f>RES_hhdet_num!G171+RES_hhdet_in!H171-RES_hhdet_num!H171</f>
        <v>128160</v>
      </c>
      <c r="I171" s="67">
        <f>RES_hhdet_num!H171+RES_hhdet_in!I171-RES_hhdet_num!I171</f>
        <v>128159.99999999977</v>
      </c>
      <c r="J171" s="67">
        <f>RES_hhdet_num!I171+RES_hhdet_in!J171-RES_hhdet_num!J171</f>
        <v>128160.00000000023</v>
      </c>
      <c r="K171" s="67">
        <f>RES_hhdet_num!J171+RES_hhdet_in!K171-RES_hhdet_num!K171</f>
        <v>267405.22261584573</v>
      </c>
      <c r="L171" s="67">
        <f>RES_hhdet_num!K171+RES_hhdet_in!L171-RES_hhdet_num!L171</f>
        <v>247495.84438282321</v>
      </c>
      <c r="M171" s="67">
        <f>RES_hhdet_num!L171+RES_hhdet_in!M171-RES_hhdet_num!M171</f>
        <v>251918.76623270335</v>
      </c>
      <c r="N171" s="67">
        <f>RES_hhdet_num!M171+RES_hhdet_in!N171-RES_hhdet_num!N171</f>
        <v>255431.66697084298</v>
      </c>
      <c r="O171" s="67">
        <f>RES_hhdet_num!N171+RES_hhdet_in!O171-RES_hhdet_num!O171</f>
        <v>239990.61743791122</v>
      </c>
      <c r="P171" s="67">
        <f>RES_hhdet_num!O171+RES_hhdet_in!P171-RES_hhdet_num!P171</f>
        <v>311582.90488927299</v>
      </c>
      <c r="Q171" s="67">
        <f>RES_hhdet_num!P171+RES_hhdet_in!Q171-RES_hhdet_num!Q171</f>
        <v>320009.3409156769</v>
      </c>
    </row>
    <row r="172" spans="1:17" ht="12" customHeight="1" x14ac:dyDescent="0.25">
      <c r="A172" s="23" t="s">
        <v>141</v>
      </c>
      <c r="B172" s="67"/>
      <c r="C172" s="67">
        <f>RES_hhdet_num!B172+RES_hhdet_in!C172-RES_hhdet_num!C172</f>
        <v>2502.6591331339805</v>
      </c>
      <c r="D172" s="67">
        <f>RES_hhdet_num!C172+RES_hhdet_in!D172-RES_hhdet_num!D172</f>
        <v>2328</v>
      </c>
      <c r="E172" s="67">
        <f>RES_hhdet_num!D172+RES_hhdet_in!E172-RES_hhdet_num!E172</f>
        <v>2327.9999999999964</v>
      </c>
      <c r="F172" s="67">
        <f>RES_hhdet_num!E172+RES_hhdet_in!F172-RES_hhdet_num!F172</f>
        <v>2328</v>
      </c>
      <c r="G172" s="67">
        <f>RES_hhdet_num!F172+RES_hhdet_in!G172-RES_hhdet_num!G172</f>
        <v>2328.0000000000109</v>
      </c>
      <c r="H172" s="67">
        <f>RES_hhdet_num!G172+RES_hhdet_in!H172-RES_hhdet_num!H172</f>
        <v>3370.7572194918102</v>
      </c>
      <c r="I172" s="67">
        <f>RES_hhdet_num!H172+RES_hhdet_in!I172-RES_hhdet_num!I172</f>
        <v>3214.5316990435967</v>
      </c>
      <c r="J172" s="67">
        <f>RES_hhdet_num!I172+RES_hhdet_in!J172-RES_hhdet_num!J172</f>
        <v>2619.8507825460547</v>
      </c>
      <c r="K172" s="67">
        <f>RES_hhdet_num!J172+RES_hhdet_in!K172-RES_hhdet_num!K172</f>
        <v>5208.6591331339878</v>
      </c>
      <c r="L172" s="67">
        <f>RES_hhdet_num!K172+RES_hhdet_in!L172-RES_hhdet_num!L172</f>
        <v>4799.7921678571583</v>
      </c>
      <c r="M172" s="67">
        <f>RES_hhdet_num!L172+RES_hhdet_in!M172-RES_hhdet_num!M172</f>
        <v>4142.4691703835852</v>
      </c>
      <c r="N172" s="67">
        <f>RES_hhdet_num!M172+RES_hhdet_in!N172-RES_hhdet_num!N172</f>
        <v>7989.1575663919502</v>
      </c>
      <c r="O172" s="67">
        <f>RES_hhdet_num!N172+RES_hhdet_in!O172-RES_hhdet_num!O172</f>
        <v>10254.101975031153</v>
      </c>
      <c r="P172" s="67">
        <f>RES_hhdet_num!O172+RES_hhdet_in!P172-RES_hhdet_num!P172</f>
        <v>17528.189580258186</v>
      </c>
      <c r="Q172" s="67">
        <f>RES_hhdet_num!P172+RES_hhdet_in!Q172-RES_hhdet_num!Q172</f>
        <v>17633.275302266848</v>
      </c>
    </row>
    <row r="173" spans="1:17" ht="12" hidden="1" customHeight="1" x14ac:dyDescent="0.25">
      <c r="A173" s="148" t="s">
        <v>60</v>
      </c>
      <c r="B173" s="67"/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</row>
    <row r="174" spans="1:17" ht="12" hidden="1" customHeight="1" x14ac:dyDescent="0.25">
      <c r="A174" s="147" t="s">
        <v>59</v>
      </c>
      <c r="B174" s="81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</row>
    <row r="175" spans="1:17" ht="12" customHeight="1" x14ac:dyDescent="0.25">
      <c r="A175" s="146" t="s">
        <v>62</v>
      </c>
      <c r="B175" s="145"/>
      <c r="C175" s="145"/>
      <c r="D175" s="145"/>
      <c r="E175" s="145"/>
      <c r="F175" s="145"/>
      <c r="G175" s="145"/>
      <c r="H175" s="145"/>
      <c r="I175" s="145"/>
      <c r="J175" s="145"/>
      <c r="K175" s="145"/>
      <c r="L175" s="145"/>
      <c r="M175" s="145"/>
      <c r="N175" s="145"/>
      <c r="O175" s="145"/>
      <c r="P175" s="145"/>
      <c r="Q175" s="145"/>
    </row>
    <row r="176" spans="1:17" ht="12" customHeight="1" x14ac:dyDescent="0.25">
      <c r="A176" s="23" t="s">
        <v>57</v>
      </c>
      <c r="B176" s="67"/>
      <c r="C176" s="67">
        <f>RES_hhdet_num!B176+RES_hhdet_in!C176-RES_hhdet_num!C176</f>
        <v>69621.75</v>
      </c>
      <c r="D176" s="67">
        <f>RES_hhdet_num!C176+RES_hhdet_in!D176-RES_hhdet_num!D176</f>
        <v>69621.75</v>
      </c>
      <c r="E176" s="67">
        <f>RES_hhdet_num!D176+RES_hhdet_in!E176-RES_hhdet_num!E176</f>
        <v>69621.75</v>
      </c>
      <c r="F176" s="67">
        <f>RES_hhdet_num!E176+RES_hhdet_in!F176-RES_hhdet_num!F176</f>
        <v>69621.75</v>
      </c>
      <c r="G176" s="67">
        <f>RES_hhdet_num!F176+RES_hhdet_in!G176-RES_hhdet_num!G176</f>
        <v>69621.75</v>
      </c>
      <c r="H176" s="67">
        <f>RES_hhdet_num!G176+RES_hhdet_in!H176-RES_hhdet_num!H176</f>
        <v>69621.750000000116</v>
      </c>
      <c r="I176" s="67">
        <f>RES_hhdet_num!H176+RES_hhdet_in!I176-RES_hhdet_num!I176</f>
        <v>69621.75</v>
      </c>
      <c r="J176" s="67">
        <f>RES_hhdet_num!I176+RES_hhdet_in!J176-RES_hhdet_num!J176</f>
        <v>69621.749999999884</v>
      </c>
      <c r="K176" s="67">
        <f>RES_hhdet_num!J176+RES_hhdet_in!K176-RES_hhdet_num!K176</f>
        <v>102000.76883457636</v>
      </c>
      <c r="L176" s="67">
        <f>RES_hhdet_num!K176+RES_hhdet_in!L176-RES_hhdet_num!L176</f>
        <v>98648.604282184737</v>
      </c>
      <c r="M176" s="67">
        <f>RES_hhdet_num!L176+RES_hhdet_in!M176-RES_hhdet_num!M176</f>
        <v>98711.469049882144</v>
      </c>
      <c r="N176" s="67">
        <f>RES_hhdet_num!M176+RES_hhdet_in!N176-RES_hhdet_num!N176</f>
        <v>100791.83968889434</v>
      </c>
      <c r="O176" s="67">
        <f>RES_hhdet_num!N176+RES_hhdet_in!O176-RES_hhdet_num!O176</f>
        <v>102503.78324696445</v>
      </c>
      <c r="P176" s="67">
        <f>RES_hhdet_num!O176+RES_hhdet_in!P176-RES_hhdet_num!P176</f>
        <v>106884.82752546767</v>
      </c>
      <c r="Q176" s="67">
        <f>RES_hhdet_num!P176+RES_hhdet_in!Q176-RES_hhdet_num!Q176</f>
        <v>102404.67162745324</v>
      </c>
    </row>
    <row r="177" spans="1:17" ht="12" customHeight="1" x14ac:dyDescent="0.25">
      <c r="A177" s="29" t="s">
        <v>140</v>
      </c>
      <c r="B177" s="83"/>
      <c r="C177" s="83">
        <f>RES_hhdet_num!B177+RES_hhdet_in!C177-RES_hhdet_num!C177</f>
        <v>180299.25</v>
      </c>
      <c r="D177" s="83">
        <f>RES_hhdet_num!C177+RES_hhdet_in!D177-RES_hhdet_num!D177</f>
        <v>180299.25000000023</v>
      </c>
      <c r="E177" s="83">
        <f>RES_hhdet_num!D177+RES_hhdet_in!E177-RES_hhdet_num!E177</f>
        <v>180299.25000000023</v>
      </c>
      <c r="F177" s="83">
        <f>RES_hhdet_num!E177+RES_hhdet_in!F177-RES_hhdet_num!F177</f>
        <v>180299.25000000023</v>
      </c>
      <c r="G177" s="83">
        <f>RES_hhdet_num!F177+RES_hhdet_in!G177-RES_hhdet_num!G177</f>
        <v>180299.25</v>
      </c>
      <c r="H177" s="83">
        <f>RES_hhdet_num!G177+RES_hhdet_in!H177-RES_hhdet_num!H177</f>
        <v>180299.25</v>
      </c>
      <c r="I177" s="83">
        <f>RES_hhdet_num!H177+RES_hhdet_in!I177-RES_hhdet_num!I177</f>
        <v>180299.25000000047</v>
      </c>
      <c r="J177" s="83">
        <f>RES_hhdet_num!I177+RES_hhdet_in!J177-RES_hhdet_num!J177</f>
        <v>180299.24999999907</v>
      </c>
      <c r="K177" s="83">
        <f>RES_hhdet_num!J177+RES_hhdet_in!K177-RES_hhdet_num!K177</f>
        <v>347207.16866542445</v>
      </c>
      <c r="L177" s="83">
        <f>RES_hhdet_num!K177+RES_hhdet_in!L177-RES_hhdet_num!L177</f>
        <v>324327.33321781456</v>
      </c>
      <c r="M177" s="83">
        <f>RES_hhdet_num!L177+RES_hhdet_in!M177-RES_hhdet_num!M177</f>
        <v>330453.46845011879</v>
      </c>
      <c r="N177" s="83">
        <f>RES_hhdet_num!M177+RES_hhdet_in!N177-RES_hhdet_num!N177</f>
        <v>335201.09781110426</v>
      </c>
      <c r="O177" s="83">
        <f>RES_hhdet_num!N177+RES_hhdet_in!O177-RES_hhdet_num!O177</f>
        <v>317914.15425303578</v>
      </c>
      <c r="P177" s="83">
        <f>RES_hhdet_num!O177+RES_hhdet_in!P177-RES_hhdet_num!P177</f>
        <v>387748.10997453239</v>
      </c>
      <c r="Q177" s="83">
        <f>RES_hhdet_num!P177+RES_hhdet_in!Q177-RES_hhdet_num!Q177</f>
        <v>366312.85570801701</v>
      </c>
    </row>
  </sheetData>
  <conditionalFormatting sqref="B3:Q4 B6:Q177 B5 D5:Q5">
    <cfRule type="cellIs" dxfId="0" priority="1" operator="lessThan">
      <formula>0</formula>
    </cfRule>
  </conditionalFormatting>
  <pageMargins left="0.39370078740157483" right="0.39370078740157483" top="0.39370078740157483" bottom="0.39370078740157483" header="0.31496062992125984" footer="0.31496062992125984"/>
  <pageSetup paperSize="9" scale="44" orientation="portrait" horizontalDpi="1200" verticalDpi="1200" r:id="rId1"/>
  <headerFooter alignWithMargins="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tabColor theme="6" tint="-0.249977111117893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257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ht="12" customHeight="1" x14ac:dyDescent="0.25">
      <c r="A3" s="152" t="s">
        <v>172</v>
      </c>
      <c r="B3" s="151"/>
      <c r="C3" s="151"/>
      <c r="D3" s="151"/>
      <c r="E3" s="151"/>
      <c r="F3" s="151"/>
      <c r="G3" s="151"/>
      <c r="H3" s="151"/>
      <c r="I3" s="151"/>
      <c r="J3" s="151"/>
      <c r="K3" s="151"/>
      <c r="L3" s="151"/>
      <c r="M3" s="151"/>
      <c r="N3" s="151"/>
      <c r="O3" s="151"/>
      <c r="P3" s="151"/>
      <c r="Q3" s="151"/>
    </row>
    <row r="4" spans="1:17" ht="12.95" customHeight="1" x14ac:dyDescent="0.25">
      <c r="A4" s="150" t="s">
        <v>65</v>
      </c>
      <c r="B4" s="149"/>
      <c r="C4" s="149"/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</row>
    <row r="5" spans="1:17" ht="12" customHeight="1" x14ac:dyDescent="0.25">
      <c r="A5" s="23" t="s">
        <v>58</v>
      </c>
      <c r="B5" s="67"/>
      <c r="C5" s="67">
        <v>0</v>
      </c>
      <c r="D5" s="67">
        <v>0</v>
      </c>
      <c r="E5" s="67">
        <v>20518.125000000004</v>
      </c>
      <c r="F5" s="67">
        <v>6372.1249999999991</v>
      </c>
      <c r="G5" s="67">
        <v>22788.125</v>
      </c>
      <c r="H5" s="67">
        <v>28967.125</v>
      </c>
      <c r="I5" s="67">
        <v>29419.125</v>
      </c>
      <c r="J5" s="67">
        <v>26219.125</v>
      </c>
      <c r="K5" s="67">
        <v>0</v>
      </c>
      <c r="L5" s="67">
        <v>29534.124999999996</v>
      </c>
      <c r="M5" s="67">
        <v>0</v>
      </c>
      <c r="N5" s="67">
        <v>0</v>
      </c>
      <c r="O5" s="67">
        <v>0</v>
      </c>
      <c r="P5" s="67">
        <v>0</v>
      </c>
      <c r="Q5" s="67">
        <v>0</v>
      </c>
    </row>
    <row r="6" spans="1:17" ht="12" hidden="1" customHeight="1" x14ac:dyDescent="0.25">
      <c r="A6" s="23" t="s">
        <v>60</v>
      </c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</row>
    <row r="7" spans="1:17" ht="12.95" customHeight="1" x14ac:dyDescent="0.25">
      <c r="A7" s="146" t="s">
        <v>112</v>
      </c>
      <c r="B7" s="145"/>
      <c r="C7" s="145"/>
      <c r="D7" s="145"/>
      <c r="E7" s="145"/>
      <c r="F7" s="145"/>
      <c r="G7" s="145"/>
      <c r="H7" s="145"/>
      <c r="I7" s="145"/>
      <c r="J7" s="145"/>
      <c r="K7" s="145"/>
      <c r="L7" s="145"/>
      <c r="M7" s="145"/>
      <c r="N7" s="145"/>
      <c r="O7" s="145"/>
      <c r="P7" s="145"/>
      <c r="Q7" s="145"/>
    </row>
    <row r="8" spans="1:17" ht="12" customHeight="1" x14ac:dyDescent="0.25">
      <c r="A8" s="23" t="s">
        <v>60</v>
      </c>
      <c r="B8" s="67"/>
      <c r="C8" s="67">
        <v>787</v>
      </c>
      <c r="D8" s="67">
        <v>712</v>
      </c>
      <c r="E8" s="67">
        <v>547.75</v>
      </c>
      <c r="F8" s="67">
        <v>521</v>
      </c>
      <c r="G8" s="67">
        <v>793.75</v>
      </c>
      <c r="H8" s="67">
        <v>916.5</v>
      </c>
      <c r="I8" s="67">
        <v>1214.25</v>
      </c>
      <c r="J8" s="67">
        <v>1337</v>
      </c>
      <c r="K8" s="67">
        <v>57.999999999999993</v>
      </c>
      <c r="L8" s="67">
        <v>869</v>
      </c>
      <c r="M8" s="67">
        <v>48</v>
      </c>
      <c r="N8" s="67">
        <v>545</v>
      </c>
      <c r="O8" s="67">
        <v>704</v>
      </c>
      <c r="P8" s="67">
        <v>522</v>
      </c>
      <c r="Q8" s="67">
        <v>735</v>
      </c>
    </row>
    <row r="9" spans="1:17" ht="12" customHeight="1" x14ac:dyDescent="0.25">
      <c r="A9" s="146" t="s">
        <v>63</v>
      </c>
      <c r="B9" s="145"/>
      <c r="C9" s="145"/>
      <c r="D9" s="145"/>
      <c r="E9" s="145"/>
      <c r="F9" s="145"/>
      <c r="G9" s="145"/>
      <c r="H9" s="145"/>
      <c r="I9" s="145"/>
      <c r="J9" s="145"/>
      <c r="K9" s="145"/>
      <c r="L9" s="145"/>
      <c r="M9" s="145"/>
      <c r="N9" s="145"/>
      <c r="O9" s="145"/>
      <c r="P9" s="145"/>
      <c r="Q9" s="145"/>
    </row>
    <row r="10" spans="1:17" ht="12" customHeight="1" x14ac:dyDescent="0.25">
      <c r="A10" s="23" t="s">
        <v>171</v>
      </c>
      <c r="B10" s="67"/>
      <c r="C10" s="67">
        <v>5792.25</v>
      </c>
      <c r="D10" s="67">
        <v>6134.25</v>
      </c>
      <c r="E10" s="67">
        <v>5432.25</v>
      </c>
      <c r="F10" s="67">
        <v>7348.2499999999973</v>
      </c>
      <c r="G10" s="67">
        <v>5536.3527553113108</v>
      </c>
      <c r="H10" s="67">
        <v>11631.25</v>
      </c>
      <c r="I10" s="67">
        <v>17722.250000000011</v>
      </c>
      <c r="J10" s="67">
        <v>6524.0539375871485</v>
      </c>
      <c r="K10" s="67">
        <v>21672.68316785137</v>
      </c>
      <c r="L10" s="67">
        <v>16241.032516884932</v>
      </c>
      <c r="M10" s="67">
        <v>6818.7143426048651</v>
      </c>
      <c r="N10" s="67">
        <v>1232.8528528578263</v>
      </c>
      <c r="O10" s="67">
        <v>648.53088178962662</v>
      </c>
      <c r="P10" s="67">
        <v>1330.2798920823925</v>
      </c>
      <c r="Q10" s="67">
        <v>618.00000000000114</v>
      </c>
    </row>
    <row r="11" spans="1:17" ht="12" customHeight="1" x14ac:dyDescent="0.25">
      <c r="A11" s="23" t="s">
        <v>144</v>
      </c>
      <c r="B11" s="67"/>
      <c r="C11" s="67">
        <v>6745.4422021463715</v>
      </c>
      <c r="D11" s="67">
        <v>0</v>
      </c>
      <c r="E11" s="67">
        <v>13310.249999999996</v>
      </c>
      <c r="F11" s="67">
        <v>8152.61356849806</v>
      </c>
      <c r="G11" s="67">
        <v>14381.250000000025</v>
      </c>
      <c r="H11" s="67">
        <v>16227.249999999987</v>
      </c>
      <c r="I11" s="67">
        <v>16391.250000000007</v>
      </c>
      <c r="J11" s="67">
        <v>15115.249999999987</v>
      </c>
      <c r="K11" s="67">
        <v>14763.966032428361</v>
      </c>
      <c r="L11" s="67">
        <v>11838.919198283607</v>
      </c>
      <c r="M11" s="67">
        <v>1323.724068214251</v>
      </c>
      <c r="N11" s="67">
        <v>20.928521217379998</v>
      </c>
      <c r="O11" s="67">
        <v>30.172030032949863</v>
      </c>
      <c r="P11" s="67">
        <v>191.18922698425746</v>
      </c>
      <c r="Q11" s="67">
        <v>0</v>
      </c>
    </row>
    <row r="12" spans="1:17" ht="12" customHeight="1" x14ac:dyDescent="0.25">
      <c r="A12" s="23" t="s">
        <v>143</v>
      </c>
      <c r="B12" s="67"/>
      <c r="C12" s="67">
        <v>122.05779785362813</v>
      </c>
      <c r="D12" s="67">
        <v>0</v>
      </c>
      <c r="E12" s="67">
        <v>306.99999999999977</v>
      </c>
      <c r="F12" s="67">
        <v>192.99999999999989</v>
      </c>
      <c r="G12" s="67">
        <v>320.00000000000057</v>
      </c>
      <c r="H12" s="67">
        <v>949.00000000000045</v>
      </c>
      <c r="I12" s="67">
        <v>966.00000000000023</v>
      </c>
      <c r="J12" s="67">
        <v>1052.989397119376</v>
      </c>
      <c r="K12" s="67">
        <v>976.78002206685721</v>
      </c>
      <c r="L12" s="67">
        <v>918.17328483146457</v>
      </c>
      <c r="M12" s="67">
        <v>0</v>
      </c>
      <c r="N12" s="67">
        <v>0.21862592479362805</v>
      </c>
      <c r="O12" s="67">
        <v>0.29708817742380261</v>
      </c>
      <c r="P12" s="67">
        <v>2.5308809333503191</v>
      </c>
      <c r="Q12" s="67">
        <v>7.0000000000000124</v>
      </c>
    </row>
    <row r="13" spans="1:17" ht="12" hidden="1" customHeight="1" x14ac:dyDescent="0.25">
      <c r="A13" s="148" t="s">
        <v>57</v>
      </c>
      <c r="B13" s="67"/>
      <c r="C13" s="67">
        <f>MAX(RES_hhdet_num!C13-RES_hhdet_num!B13,RES_hhdet_in_new!C13,)</f>
        <v>0</v>
      </c>
      <c r="D13" s="67">
        <f>MAX(RES_hhdet_num!D13-RES_hhdet_num!C13,RES_hhdet_in_new!D13,)</f>
        <v>0</v>
      </c>
      <c r="E13" s="67">
        <f>MAX(RES_hhdet_num!E13-RES_hhdet_num!D13,RES_hhdet_in_new!E13,)</f>
        <v>0</v>
      </c>
      <c r="F13" s="67">
        <f>MAX(RES_hhdet_num!F13-RES_hhdet_num!E13,RES_hhdet_in_new!F13,)</f>
        <v>0</v>
      </c>
      <c r="G13" s="67">
        <f>MAX(RES_hhdet_num!G13-RES_hhdet_num!F13,RES_hhdet_in_new!G13,)</f>
        <v>0</v>
      </c>
      <c r="H13" s="67">
        <f>MAX(RES_hhdet_num!H13-RES_hhdet_num!G13,RES_hhdet_in_new!H13,)</f>
        <v>0</v>
      </c>
      <c r="I13" s="67">
        <f>MAX(RES_hhdet_num!I13-RES_hhdet_num!H13,RES_hhdet_in_new!I13,)</f>
        <v>0</v>
      </c>
      <c r="J13" s="67">
        <f>MAX(RES_hhdet_num!J13-RES_hhdet_num!I13,RES_hhdet_in_new!J13,)</f>
        <v>0</v>
      </c>
      <c r="K13" s="67">
        <f>MAX(RES_hhdet_num!K13-RES_hhdet_num!J13,RES_hhdet_in_new!K13,)</f>
        <v>0</v>
      </c>
      <c r="L13" s="67">
        <f>MAX(RES_hhdet_num!L13-RES_hhdet_num!K13,RES_hhdet_in_new!L13,)</f>
        <v>0</v>
      </c>
      <c r="M13" s="67">
        <f>MAX(RES_hhdet_num!M13-RES_hhdet_num!L13,RES_hhdet_in_new!M13,)</f>
        <v>0</v>
      </c>
      <c r="N13" s="67">
        <f>MAX(RES_hhdet_num!N13-RES_hhdet_num!M13,RES_hhdet_in_new!N13,)</f>
        <v>0</v>
      </c>
      <c r="O13" s="67">
        <f>MAX(RES_hhdet_num!O13-RES_hhdet_num!N13,RES_hhdet_in_new!O13,)</f>
        <v>0</v>
      </c>
      <c r="P13" s="67">
        <f>MAX(RES_hhdet_num!P13-RES_hhdet_num!O13,RES_hhdet_in_new!P13,)</f>
        <v>0</v>
      </c>
      <c r="Q13" s="67">
        <f>MAX(RES_hhdet_num!Q13-RES_hhdet_num!P13,RES_hhdet_in_new!Q13,)</f>
        <v>0</v>
      </c>
    </row>
    <row r="14" spans="1:17" ht="12" hidden="1" customHeight="1" x14ac:dyDescent="0.25">
      <c r="A14" s="148" t="s">
        <v>59</v>
      </c>
      <c r="B14" s="67"/>
      <c r="C14" s="67">
        <f>MAX(RES_hhdet_num!C14-RES_hhdet_num!B14,RES_hhdet_in_new!C14,)</f>
        <v>0</v>
      </c>
      <c r="D14" s="67">
        <f>MAX(RES_hhdet_num!D14-RES_hhdet_num!C14,RES_hhdet_in_new!D14,)</f>
        <v>0</v>
      </c>
      <c r="E14" s="67">
        <f>MAX(RES_hhdet_num!E14-RES_hhdet_num!D14,RES_hhdet_in_new!E14,)</f>
        <v>0</v>
      </c>
      <c r="F14" s="67">
        <f>MAX(RES_hhdet_num!F14-RES_hhdet_num!E14,RES_hhdet_in_new!F14,)</f>
        <v>0</v>
      </c>
      <c r="G14" s="67">
        <f>MAX(RES_hhdet_num!G14-RES_hhdet_num!F14,RES_hhdet_in_new!G14,)</f>
        <v>0</v>
      </c>
      <c r="H14" s="67">
        <f>MAX(RES_hhdet_num!H14-RES_hhdet_num!G14,RES_hhdet_in_new!H14,)</f>
        <v>0</v>
      </c>
      <c r="I14" s="67">
        <f>MAX(RES_hhdet_num!I14-RES_hhdet_num!H14,RES_hhdet_in_new!I14,)</f>
        <v>0</v>
      </c>
      <c r="J14" s="67">
        <f>MAX(RES_hhdet_num!J14-RES_hhdet_num!I14,RES_hhdet_in_new!J14,)</f>
        <v>0</v>
      </c>
      <c r="K14" s="67">
        <f>MAX(RES_hhdet_num!K14-RES_hhdet_num!J14,RES_hhdet_in_new!K14,)</f>
        <v>0</v>
      </c>
      <c r="L14" s="67">
        <f>MAX(RES_hhdet_num!L14-RES_hhdet_num!K14,RES_hhdet_in_new!L14,)</f>
        <v>0</v>
      </c>
      <c r="M14" s="67">
        <f>MAX(RES_hhdet_num!M14-RES_hhdet_num!L14,RES_hhdet_in_new!M14,)</f>
        <v>0</v>
      </c>
      <c r="N14" s="67">
        <f>MAX(RES_hhdet_num!N14-RES_hhdet_num!M14,RES_hhdet_in_new!N14,)</f>
        <v>0</v>
      </c>
      <c r="O14" s="67">
        <f>MAX(RES_hhdet_num!O14-RES_hhdet_num!N14,RES_hhdet_in_new!O14,)</f>
        <v>0</v>
      </c>
      <c r="P14" s="67">
        <f>MAX(RES_hhdet_num!P14-RES_hhdet_num!O14,RES_hhdet_in_new!P14,)</f>
        <v>0</v>
      </c>
      <c r="Q14" s="67">
        <f>MAX(RES_hhdet_num!Q14-RES_hhdet_num!P14,RES_hhdet_in_new!Q14,)</f>
        <v>0</v>
      </c>
    </row>
    <row r="15" spans="1:17" ht="12" customHeight="1" x14ac:dyDescent="0.25">
      <c r="A15" s="23" t="s">
        <v>142</v>
      </c>
      <c r="B15" s="67"/>
      <c r="C15" s="67">
        <v>3720.9307873664093</v>
      </c>
      <c r="D15" s="67">
        <v>0</v>
      </c>
      <c r="E15" s="67">
        <v>13089.250000000005</v>
      </c>
      <c r="F15" s="67">
        <v>2821.2499999999936</v>
      </c>
      <c r="G15" s="67">
        <v>15153.250000000015</v>
      </c>
      <c r="H15" s="67">
        <v>12273.614712173687</v>
      </c>
      <c r="I15" s="67">
        <v>8903.0860908350187</v>
      </c>
      <c r="J15" s="67">
        <v>19233.25</v>
      </c>
      <c r="K15" s="67">
        <v>0</v>
      </c>
      <c r="L15" s="67">
        <v>11138.53179101471</v>
      </c>
      <c r="M15" s="67">
        <v>0</v>
      </c>
      <c r="N15" s="67">
        <v>0</v>
      </c>
      <c r="O15" s="67">
        <v>0</v>
      </c>
      <c r="P15" s="67">
        <v>0</v>
      </c>
      <c r="Q15" s="67">
        <v>0</v>
      </c>
    </row>
    <row r="16" spans="1:17" ht="12" customHeight="1" x14ac:dyDescent="0.25">
      <c r="A16" s="23" t="s">
        <v>141</v>
      </c>
      <c r="B16" s="67"/>
      <c r="C16" s="67">
        <v>67.319212633590567</v>
      </c>
      <c r="D16" s="67">
        <v>0</v>
      </c>
      <c r="E16" s="67">
        <v>298.74999999999983</v>
      </c>
      <c r="F16" s="67">
        <v>90.749999999999815</v>
      </c>
      <c r="G16" s="67">
        <v>322.75000000000057</v>
      </c>
      <c r="H16" s="67">
        <v>698.74999999999955</v>
      </c>
      <c r="I16" s="67">
        <v>438.75000000000034</v>
      </c>
      <c r="J16" s="67">
        <v>958.98674280565353</v>
      </c>
      <c r="K16" s="67">
        <v>0</v>
      </c>
      <c r="L16" s="67">
        <v>679.17328139995664</v>
      </c>
      <c r="M16" s="67">
        <v>0</v>
      </c>
      <c r="N16" s="67">
        <v>0</v>
      </c>
      <c r="O16" s="67">
        <v>0</v>
      </c>
      <c r="P16" s="67">
        <v>0</v>
      </c>
      <c r="Q16" s="67">
        <v>0</v>
      </c>
    </row>
    <row r="17" spans="1:17" ht="12" hidden="1" customHeight="1" x14ac:dyDescent="0.25">
      <c r="A17" s="148" t="s">
        <v>60</v>
      </c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</row>
    <row r="18" spans="1:17" ht="12" hidden="1" customHeight="1" x14ac:dyDescent="0.25">
      <c r="A18" s="148" t="s">
        <v>59</v>
      </c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</row>
    <row r="19" spans="1:17" ht="12" customHeight="1" x14ac:dyDescent="0.25">
      <c r="A19" s="146" t="s">
        <v>62</v>
      </c>
      <c r="B19" s="145"/>
      <c r="C19" s="145"/>
      <c r="D19" s="145"/>
      <c r="E19" s="145"/>
      <c r="F19" s="145"/>
      <c r="G19" s="145"/>
      <c r="H19" s="145"/>
      <c r="I19" s="145"/>
      <c r="J19" s="145"/>
      <c r="K19" s="145"/>
      <c r="L19" s="145"/>
      <c r="M19" s="145"/>
      <c r="N19" s="145"/>
      <c r="O19" s="145"/>
      <c r="P19" s="145"/>
      <c r="Q19" s="145"/>
    </row>
    <row r="20" spans="1:17" ht="12" customHeight="1" x14ac:dyDescent="0.25">
      <c r="A20" s="23" t="s">
        <v>58</v>
      </c>
      <c r="B20" s="67"/>
      <c r="C20" s="67">
        <v>0</v>
      </c>
      <c r="D20" s="67">
        <v>0</v>
      </c>
      <c r="E20" s="67">
        <v>0</v>
      </c>
      <c r="F20" s="67">
        <v>0</v>
      </c>
      <c r="G20" s="67">
        <v>0</v>
      </c>
      <c r="H20" s="67">
        <v>0</v>
      </c>
      <c r="I20" s="67">
        <v>0</v>
      </c>
      <c r="J20" s="67">
        <v>0</v>
      </c>
      <c r="K20" s="67">
        <v>0</v>
      </c>
      <c r="L20" s="67">
        <v>0</v>
      </c>
      <c r="M20" s="67">
        <v>0</v>
      </c>
      <c r="N20" s="67">
        <v>0</v>
      </c>
      <c r="O20" s="67">
        <v>0</v>
      </c>
      <c r="P20" s="67">
        <v>0</v>
      </c>
      <c r="Q20" s="67">
        <v>0</v>
      </c>
    </row>
    <row r="21" spans="1:17" ht="12" customHeight="1" x14ac:dyDescent="0.25">
      <c r="A21" s="23" t="s">
        <v>57</v>
      </c>
      <c r="B21" s="67"/>
      <c r="C21" s="67">
        <v>1380.5</v>
      </c>
      <c r="D21" s="67">
        <v>0</v>
      </c>
      <c r="E21" s="67">
        <v>7885.5000000000055</v>
      </c>
      <c r="F21" s="67">
        <v>9450.7746020567265</v>
      </c>
      <c r="G21" s="67">
        <v>12110.240177343892</v>
      </c>
      <c r="H21" s="67">
        <v>13955.967347554315</v>
      </c>
      <c r="I21" s="67">
        <v>16672.396006392086</v>
      </c>
      <c r="J21" s="67">
        <v>19305.419707022818</v>
      </c>
      <c r="K21" s="67">
        <v>9130.8567583666918</v>
      </c>
      <c r="L21" s="67">
        <v>33440.874999999978</v>
      </c>
      <c r="M21" s="67">
        <v>7641.0000000000009</v>
      </c>
      <c r="N21" s="67">
        <v>7395</v>
      </c>
      <c r="O21" s="67">
        <v>7016</v>
      </c>
      <c r="P21" s="67">
        <v>5681</v>
      </c>
      <c r="Q21" s="67">
        <v>5658</v>
      </c>
    </row>
    <row r="22" spans="1:17" ht="12" customHeight="1" x14ac:dyDescent="0.25">
      <c r="A22" s="29" t="s">
        <v>140</v>
      </c>
      <c r="B22" s="83"/>
      <c r="C22" s="83">
        <v>19038.75</v>
      </c>
      <c r="D22" s="83">
        <v>0</v>
      </c>
      <c r="E22" s="83">
        <v>27531.749999999996</v>
      </c>
      <c r="F22" s="83">
        <v>14957.750000000002</v>
      </c>
      <c r="G22" s="83">
        <v>28032.750000000004</v>
      </c>
      <c r="H22" s="83">
        <v>35236.75</v>
      </c>
      <c r="I22" s="83">
        <v>34543.750000000015</v>
      </c>
      <c r="J22" s="83">
        <v>30587.750000000004</v>
      </c>
      <c r="K22" s="83">
        <v>1013.767763357002</v>
      </c>
      <c r="L22" s="83">
        <v>13692.42135595159</v>
      </c>
      <c r="M22" s="83">
        <v>8376.3567709503495</v>
      </c>
      <c r="N22" s="83">
        <v>162.20555364716711</v>
      </c>
      <c r="O22" s="83">
        <v>379</v>
      </c>
      <c r="P22" s="83">
        <v>1335</v>
      </c>
      <c r="Q22" s="83">
        <v>23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51"/>
      <c r="C24" s="151"/>
      <c r="D24" s="151"/>
      <c r="E24" s="151"/>
      <c r="F24" s="151"/>
      <c r="G24" s="151"/>
      <c r="H24" s="151"/>
      <c r="I24" s="151"/>
      <c r="J24" s="151"/>
      <c r="K24" s="151"/>
      <c r="L24" s="151"/>
      <c r="M24" s="151"/>
      <c r="N24" s="151"/>
      <c r="O24" s="151"/>
      <c r="P24" s="151"/>
      <c r="Q24" s="151"/>
    </row>
    <row r="25" spans="1:17" ht="12.95" customHeight="1" x14ac:dyDescent="0.25">
      <c r="A25" s="150" t="s">
        <v>65</v>
      </c>
      <c r="B25" s="149"/>
      <c r="C25" s="149"/>
      <c r="D25" s="149"/>
      <c r="E25" s="149"/>
      <c r="F25" s="149"/>
      <c r="G25" s="149"/>
      <c r="H25" s="149"/>
      <c r="I25" s="149"/>
      <c r="J25" s="149"/>
      <c r="K25" s="149"/>
      <c r="L25" s="149"/>
      <c r="M25" s="149"/>
      <c r="N25" s="149"/>
      <c r="O25" s="149"/>
      <c r="P25" s="149"/>
      <c r="Q25" s="149"/>
    </row>
    <row r="26" spans="1:17" ht="12" customHeight="1" x14ac:dyDescent="0.25">
      <c r="A26" s="23" t="s">
        <v>84</v>
      </c>
      <c r="B26" s="67"/>
      <c r="C26" s="67">
        <v>14094.374999999998</v>
      </c>
      <c r="D26" s="67">
        <v>13518.375</v>
      </c>
      <c r="E26" s="67">
        <v>13562.375000000002</v>
      </c>
      <c r="F26" s="67">
        <v>5105.3750000000009</v>
      </c>
      <c r="G26" s="67">
        <v>21759.374999999996</v>
      </c>
      <c r="H26" s="67">
        <v>31544.374999999996</v>
      </c>
      <c r="I26" s="67">
        <v>44140.375</v>
      </c>
      <c r="J26" s="67">
        <v>15727.374999999998</v>
      </c>
      <c r="K26" s="67">
        <v>18932.375</v>
      </c>
      <c r="L26" s="67">
        <v>15136.375</v>
      </c>
      <c r="M26" s="67">
        <v>25120.375</v>
      </c>
      <c r="N26" s="67">
        <v>0</v>
      </c>
      <c r="O26" s="67">
        <v>10266.375</v>
      </c>
      <c r="P26" s="67">
        <v>15629.375</v>
      </c>
      <c r="Q26" s="67">
        <v>10551.375</v>
      </c>
    </row>
    <row r="27" spans="1:17" ht="12" hidden="1" customHeight="1" x14ac:dyDescent="0.25">
      <c r="A27" s="23" t="s">
        <v>60</v>
      </c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67"/>
      <c r="Q27" s="67"/>
    </row>
    <row r="28" spans="1:17" ht="12.95" customHeight="1" x14ac:dyDescent="0.25">
      <c r="A28" s="146" t="s">
        <v>112</v>
      </c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</row>
    <row r="29" spans="1:17" ht="12" customHeight="1" x14ac:dyDescent="0.25">
      <c r="A29" s="23" t="s">
        <v>60</v>
      </c>
      <c r="B29" s="67"/>
      <c r="C29" s="67">
        <v>474</v>
      </c>
      <c r="D29" s="67">
        <v>570</v>
      </c>
      <c r="E29" s="67">
        <v>383</v>
      </c>
      <c r="F29" s="67">
        <v>398</v>
      </c>
      <c r="G29" s="67">
        <v>704</v>
      </c>
      <c r="H29" s="67">
        <v>745</v>
      </c>
      <c r="I29" s="67">
        <v>1119</v>
      </c>
      <c r="J29" s="67">
        <v>886</v>
      </c>
      <c r="K29" s="67">
        <v>915.00000000000011</v>
      </c>
      <c r="L29" s="67">
        <v>850</v>
      </c>
      <c r="M29" s="67">
        <v>814</v>
      </c>
      <c r="N29" s="67">
        <v>138</v>
      </c>
      <c r="O29" s="67">
        <v>1268</v>
      </c>
      <c r="P29" s="67">
        <v>1118</v>
      </c>
      <c r="Q29" s="67">
        <v>1709</v>
      </c>
    </row>
    <row r="30" spans="1:17" ht="12" customHeight="1" x14ac:dyDescent="0.25">
      <c r="A30" s="146" t="s">
        <v>63</v>
      </c>
      <c r="B30" s="145"/>
      <c r="C30" s="145"/>
      <c r="D30" s="145"/>
      <c r="E30" s="145"/>
      <c r="F30" s="145"/>
      <c r="G30" s="145"/>
      <c r="H30" s="145"/>
      <c r="I30" s="145"/>
      <c r="J30" s="145"/>
      <c r="K30" s="145"/>
      <c r="L30" s="145"/>
      <c r="M30" s="145"/>
      <c r="N30" s="145"/>
      <c r="O30" s="145"/>
      <c r="P30" s="145"/>
      <c r="Q30" s="145"/>
    </row>
    <row r="31" spans="1:17" ht="12" customHeight="1" x14ac:dyDescent="0.25">
      <c r="A31" s="23" t="s">
        <v>169</v>
      </c>
      <c r="B31" s="67"/>
      <c r="C31" s="67">
        <v>9529.226153959009</v>
      </c>
      <c r="D31" s="67">
        <v>8972.8851846913967</v>
      </c>
      <c r="E31" s="67">
        <v>9005.3598533885706</v>
      </c>
      <c r="F31" s="67">
        <v>3402.178026567427</v>
      </c>
      <c r="G31" s="67">
        <v>13187.256243704542</v>
      </c>
      <c r="H31" s="67">
        <v>20058.940145980261</v>
      </c>
      <c r="I31" s="67">
        <v>26006.524617301067</v>
      </c>
      <c r="J31" s="67">
        <v>8883.0864012496877</v>
      </c>
      <c r="K31" s="67">
        <v>9031.7254108082579</v>
      </c>
      <c r="L31" s="67">
        <v>7945.367417690265</v>
      </c>
      <c r="M31" s="67">
        <v>9715.7499999999818</v>
      </c>
      <c r="N31" s="67">
        <v>0</v>
      </c>
      <c r="O31" s="67">
        <v>4770.3130587859869</v>
      </c>
      <c r="P31" s="67">
        <v>5754.8122832080617</v>
      </c>
      <c r="Q31" s="67">
        <v>4116.3574079845621</v>
      </c>
    </row>
    <row r="32" spans="1:17" ht="12" customHeight="1" x14ac:dyDescent="0.25">
      <c r="A32" s="23" t="s">
        <v>168</v>
      </c>
      <c r="B32" s="67"/>
      <c r="C32" s="67">
        <v>173.40257476663322</v>
      </c>
      <c r="D32" s="67">
        <v>161.65917148131578</v>
      </c>
      <c r="E32" s="67">
        <v>227.0045229522477</v>
      </c>
      <c r="F32" s="67">
        <v>76.249999999999872</v>
      </c>
      <c r="G32" s="67">
        <v>386.95037025273649</v>
      </c>
      <c r="H32" s="67">
        <v>1354.1175965182779</v>
      </c>
      <c r="I32" s="67">
        <v>1864.414899745412</v>
      </c>
      <c r="J32" s="67">
        <v>1322.3501492507676</v>
      </c>
      <c r="K32" s="67">
        <v>1148.1687089134903</v>
      </c>
      <c r="L32" s="67">
        <v>970.70004678195687</v>
      </c>
      <c r="M32" s="67">
        <v>2132.6949617239547</v>
      </c>
      <c r="N32" s="67">
        <v>0</v>
      </c>
      <c r="O32" s="67">
        <v>340.57835964756265</v>
      </c>
      <c r="P32" s="67">
        <v>938.45104943061222</v>
      </c>
      <c r="Q32" s="67">
        <v>334.36910672055524</v>
      </c>
    </row>
    <row r="33" spans="1:17" ht="12" hidden="1" customHeight="1" x14ac:dyDescent="0.25">
      <c r="A33" s="148" t="s">
        <v>57</v>
      </c>
      <c r="B33" s="67"/>
      <c r="C33" s="67">
        <f>MAX(RES_hhdet_num!C33-RES_hhdet_num!B33,RES_hhdet_in_new!C33,)</f>
        <v>0</v>
      </c>
      <c r="D33" s="67">
        <f>MAX(RES_hhdet_num!D33-RES_hhdet_num!C33,RES_hhdet_in_new!D33,)</f>
        <v>0</v>
      </c>
      <c r="E33" s="67">
        <f>MAX(RES_hhdet_num!E33-RES_hhdet_num!D33,RES_hhdet_in_new!E33,)</f>
        <v>0</v>
      </c>
      <c r="F33" s="67">
        <f>MAX(RES_hhdet_num!F33-RES_hhdet_num!E33,RES_hhdet_in_new!F33,)</f>
        <v>0</v>
      </c>
      <c r="G33" s="67">
        <f>MAX(RES_hhdet_num!G33-RES_hhdet_num!F33,RES_hhdet_in_new!G33,)</f>
        <v>0</v>
      </c>
      <c r="H33" s="67">
        <f>MAX(RES_hhdet_num!H33-RES_hhdet_num!G33,RES_hhdet_in_new!H33,)</f>
        <v>0</v>
      </c>
      <c r="I33" s="67">
        <f>MAX(RES_hhdet_num!I33-RES_hhdet_num!H33,RES_hhdet_in_new!I33,)</f>
        <v>0</v>
      </c>
      <c r="J33" s="67">
        <f>MAX(RES_hhdet_num!J33-RES_hhdet_num!I33,RES_hhdet_in_new!J33,)</f>
        <v>0</v>
      </c>
      <c r="K33" s="67">
        <f>MAX(RES_hhdet_num!K33-RES_hhdet_num!J33,RES_hhdet_in_new!K33,)</f>
        <v>0</v>
      </c>
      <c r="L33" s="67">
        <f>MAX(RES_hhdet_num!L33-RES_hhdet_num!K33,RES_hhdet_in_new!L33,)</f>
        <v>0</v>
      </c>
      <c r="M33" s="67">
        <f>MAX(RES_hhdet_num!M33-RES_hhdet_num!L33,RES_hhdet_in_new!M33,)</f>
        <v>0</v>
      </c>
      <c r="N33" s="67">
        <f>MAX(RES_hhdet_num!N33-RES_hhdet_num!M33,RES_hhdet_in_new!N33,)</f>
        <v>0</v>
      </c>
      <c r="O33" s="67">
        <f>MAX(RES_hhdet_num!O33-RES_hhdet_num!N33,RES_hhdet_in_new!O33,)</f>
        <v>0</v>
      </c>
      <c r="P33" s="67">
        <f>MAX(RES_hhdet_num!P33-RES_hhdet_num!O33,RES_hhdet_in_new!P33,)</f>
        <v>0</v>
      </c>
      <c r="Q33" s="67">
        <f>MAX(RES_hhdet_num!Q33-RES_hhdet_num!P33,RES_hhdet_in_new!Q33,)</f>
        <v>0</v>
      </c>
    </row>
    <row r="34" spans="1:17" ht="12" hidden="1" customHeight="1" x14ac:dyDescent="0.25">
      <c r="A34" s="148" t="s">
        <v>59</v>
      </c>
      <c r="B34" s="67"/>
      <c r="C34" s="67">
        <f>MAX(RES_hhdet_num!C34-RES_hhdet_num!B34,RES_hhdet_in_new!C34,)</f>
        <v>0</v>
      </c>
      <c r="D34" s="67">
        <f>MAX(RES_hhdet_num!D34-RES_hhdet_num!C34,RES_hhdet_in_new!D34,)</f>
        <v>0</v>
      </c>
      <c r="E34" s="67">
        <f>MAX(RES_hhdet_num!E34-RES_hhdet_num!D34,RES_hhdet_in_new!E34,)</f>
        <v>0</v>
      </c>
      <c r="F34" s="67">
        <f>MAX(RES_hhdet_num!F34-RES_hhdet_num!E34,RES_hhdet_in_new!F34,)</f>
        <v>0</v>
      </c>
      <c r="G34" s="67">
        <f>MAX(RES_hhdet_num!G34-RES_hhdet_num!F34,RES_hhdet_in_new!G34,)</f>
        <v>0</v>
      </c>
      <c r="H34" s="67">
        <f>MAX(RES_hhdet_num!H34-RES_hhdet_num!G34,RES_hhdet_in_new!H34,)</f>
        <v>0</v>
      </c>
      <c r="I34" s="67">
        <f>MAX(RES_hhdet_num!I34-RES_hhdet_num!H34,RES_hhdet_in_new!I34,)</f>
        <v>0</v>
      </c>
      <c r="J34" s="67">
        <f>MAX(RES_hhdet_num!J34-RES_hhdet_num!I34,RES_hhdet_in_new!J34,)</f>
        <v>0</v>
      </c>
      <c r="K34" s="67">
        <f>MAX(RES_hhdet_num!K34-RES_hhdet_num!J34,RES_hhdet_in_new!K34,)</f>
        <v>0</v>
      </c>
      <c r="L34" s="67">
        <f>MAX(RES_hhdet_num!L34-RES_hhdet_num!K34,RES_hhdet_in_new!L34,)</f>
        <v>0</v>
      </c>
      <c r="M34" s="67">
        <f>MAX(RES_hhdet_num!M34-RES_hhdet_num!L34,RES_hhdet_in_new!M34,)</f>
        <v>0</v>
      </c>
      <c r="N34" s="67">
        <f>MAX(RES_hhdet_num!N34-RES_hhdet_num!M34,RES_hhdet_in_new!N34,)</f>
        <v>0</v>
      </c>
      <c r="O34" s="67">
        <f>MAX(RES_hhdet_num!O34-RES_hhdet_num!N34,RES_hhdet_in_new!O34,)</f>
        <v>0</v>
      </c>
      <c r="P34" s="67">
        <f>MAX(RES_hhdet_num!P34-RES_hhdet_num!O34,RES_hhdet_in_new!P34,)</f>
        <v>0</v>
      </c>
      <c r="Q34" s="67">
        <f>MAX(RES_hhdet_num!Q34-RES_hhdet_num!P34,RES_hhdet_in_new!Q34,)</f>
        <v>0</v>
      </c>
    </row>
    <row r="35" spans="1:17" ht="12" customHeight="1" x14ac:dyDescent="0.25">
      <c r="A35" s="23" t="s">
        <v>142</v>
      </c>
      <c r="B35" s="67"/>
      <c r="C35" s="67">
        <v>10228.750000000013</v>
      </c>
      <c r="D35" s="67">
        <v>9946.7499999999582</v>
      </c>
      <c r="E35" s="67">
        <v>9909.7500000000291</v>
      </c>
      <c r="F35" s="67">
        <v>7967.7520027008968</v>
      </c>
      <c r="G35" s="67">
        <v>14019.749999999991</v>
      </c>
      <c r="H35" s="67">
        <v>18103.750000000007</v>
      </c>
      <c r="I35" s="67">
        <v>23939.749999999978</v>
      </c>
      <c r="J35" s="67">
        <v>9927.7500000000218</v>
      </c>
      <c r="K35" s="67">
        <v>16004.431871825538</v>
      </c>
      <c r="L35" s="67">
        <v>14360.972784494297</v>
      </c>
      <c r="M35" s="67">
        <v>18108.701175979135</v>
      </c>
      <c r="N35" s="67">
        <v>1890.9032734953144</v>
      </c>
      <c r="O35" s="67">
        <v>16398.928750410618</v>
      </c>
      <c r="P35" s="67">
        <v>20723.174701811433</v>
      </c>
      <c r="Q35" s="67">
        <v>26997.398618127889</v>
      </c>
    </row>
    <row r="36" spans="1:17" ht="12" customHeight="1" x14ac:dyDescent="0.25">
      <c r="A36" s="23" t="s">
        <v>141</v>
      </c>
      <c r="B36" s="67"/>
      <c r="C36" s="67">
        <v>178.49999999999994</v>
      </c>
      <c r="D36" s="67">
        <v>172.4999999999996</v>
      </c>
      <c r="E36" s="67">
        <v>243.50000000000088</v>
      </c>
      <c r="F36" s="67">
        <v>157.49999999999977</v>
      </c>
      <c r="G36" s="67">
        <v>322.49999999999972</v>
      </c>
      <c r="H36" s="67">
        <v>1175.9237457792901</v>
      </c>
      <c r="I36" s="67">
        <v>1520.5911948703483</v>
      </c>
      <c r="J36" s="67">
        <v>1266.2107653850114</v>
      </c>
      <c r="K36" s="67">
        <v>1071.5643994488141</v>
      </c>
      <c r="L36" s="67">
        <v>833.10785933299405</v>
      </c>
      <c r="M36" s="67">
        <v>2634.7139326498427</v>
      </c>
      <c r="N36" s="67">
        <v>0</v>
      </c>
      <c r="O36" s="67">
        <v>498.82138248010131</v>
      </c>
      <c r="P36" s="67">
        <v>1289.0634999874967</v>
      </c>
      <c r="Q36" s="67">
        <v>1224.4118648256588</v>
      </c>
    </row>
    <row r="37" spans="1:17" ht="12" hidden="1" customHeight="1" x14ac:dyDescent="0.25">
      <c r="A37" s="148" t="s">
        <v>60</v>
      </c>
      <c r="B37" s="67"/>
      <c r="C37" s="67"/>
      <c r="D37" s="67"/>
      <c r="E37" s="67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</row>
    <row r="38" spans="1:17" ht="12" hidden="1" customHeight="1" x14ac:dyDescent="0.25">
      <c r="A38" s="147" t="s">
        <v>59</v>
      </c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</row>
    <row r="39" spans="1:17" ht="12" customHeight="1" x14ac:dyDescent="0.25">
      <c r="A39" s="146" t="s">
        <v>62</v>
      </c>
      <c r="B39" s="145"/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5"/>
      <c r="O39" s="145"/>
      <c r="P39" s="145"/>
      <c r="Q39" s="145"/>
    </row>
    <row r="40" spans="1:17" ht="12" customHeight="1" x14ac:dyDescent="0.25">
      <c r="A40" s="23" t="s">
        <v>57</v>
      </c>
      <c r="B40" s="67"/>
      <c r="C40" s="67">
        <v>7901.3016229054374</v>
      </c>
      <c r="D40" s="67">
        <v>7251.3860774859795</v>
      </c>
      <c r="E40" s="67">
        <v>7263.4087696613178</v>
      </c>
      <c r="F40" s="67">
        <v>3616.7499999999986</v>
      </c>
      <c r="G40" s="67">
        <v>9589.889604741551</v>
      </c>
      <c r="H40" s="67">
        <v>16033.86962138269</v>
      </c>
      <c r="I40" s="67">
        <v>19598.483328024482</v>
      </c>
      <c r="J40" s="67">
        <v>7772.9295266884646</v>
      </c>
      <c r="K40" s="67">
        <v>6731.8530347000033</v>
      </c>
      <c r="L40" s="67">
        <v>7017.428967395902</v>
      </c>
      <c r="M40" s="67">
        <v>9571.4593753772479</v>
      </c>
      <c r="N40" s="67">
        <v>0</v>
      </c>
      <c r="O40" s="67">
        <v>4763.1106127613348</v>
      </c>
      <c r="P40" s="67">
        <v>0</v>
      </c>
      <c r="Q40" s="67">
        <v>7342.2184830770393</v>
      </c>
    </row>
    <row r="41" spans="1:17" ht="12" customHeight="1" x14ac:dyDescent="0.25">
      <c r="A41" s="29" t="s">
        <v>140</v>
      </c>
      <c r="B41" s="83"/>
      <c r="C41" s="83">
        <v>17881.499999999982</v>
      </c>
      <c r="D41" s="83">
        <v>16213.5</v>
      </c>
      <c r="E41" s="83">
        <v>16757.500000000011</v>
      </c>
      <c r="F41" s="83">
        <v>11908.105484328264</v>
      </c>
      <c r="G41" s="83">
        <v>22057.500000000015</v>
      </c>
      <c r="H41" s="83">
        <v>31807.499999999985</v>
      </c>
      <c r="I41" s="83">
        <v>40951.5</v>
      </c>
      <c r="J41" s="83">
        <v>17884.5</v>
      </c>
      <c r="K41" s="83">
        <v>24578.573377094566</v>
      </c>
      <c r="L41" s="83">
        <v>26294.488922514025</v>
      </c>
      <c r="M41" s="83">
        <v>33512.466230338679</v>
      </c>
      <c r="N41" s="83">
        <v>8440.5195156717364</v>
      </c>
      <c r="O41" s="83">
        <v>26838.985395258456</v>
      </c>
      <c r="P41" s="83">
        <v>39511.005378617308</v>
      </c>
      <c r="Q41" s="83">
        <v>43397.586180505226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51"/>
      <c r="C43" s="151"/>
      <c r="D43" s="151"/>
      <c r="E43" s="151"/>
      <c r="F43" s="151"/>
      <c r="G43" s="151"/>
      <c r="H43" s="151"/>
      <c r="I43" s="151"/>
      <c r="J43" s="151"/>
      <c r="K43" s="151"/>
      <c r="L43" s="151"/>
      <c r="M43" s="151"/>
      <c r="N43" s="151"/>
      <c r="O43" s="151"/>
      <c r="P43" s="151"/>
      <c r="Q43" s="151"/>
    </row>
    <row r="44" spans="1:17" ht="12.95" customHeight="1" x14ac:dyDescent="0.25">
      <c r="A44" s="150" t="s">
        <v>65</v>
      </c>
      <c r="B44" s="149"/>
      <c r="C44" s="149"/>
      <c r="D44" s="149"/>
      <c r="E44" s="149"/>
      <c r="F44" s="149"/>
      <c r="G44" s="149"/>
      <c r="H44" s="149"/>
      <c r="I44" s="149"/>
      <c r="J44" s="149"/>
      <c r="K44" s="149"/>
      <c r="L44" s="149"/>
      <c r="M44" s="149"/>
      <c r="N44" s="149"/>
      <c r="O44" s="149"/>
      <c r="P44" s="149"/>
      <c r="Q44" s="149"/>
    </row>
    <row r="45" spans="1:17" ht="12" customHeight="1" x14ac:dyDescent="0.25">
      <c r="A45" s="23" t="s">
        <v>166</v>
      </c>
      <c r="B45" s="67"/>
      <c r="C45" s="67">
        <v>379334.8125</v>
      </c>
      <c r="D45" s="67">
        <v>397078.8125</v>
      </c>
      <c r="E45" s="67">
        <v>349770.8125</v>
      </c>
      <c r="F45" s="67">
        <v>385502.8125</v>
      </c>
      <c r="G45" s="67">
        <v>382301.81249999994</v>
      </c>
      <c r="H45" s="67">
        <v>215383.8125</v>
      </c>
      <c r="I45" s="67">
        <v>354590.8125</v>
      </c>
      <c r="J45" s="67">
        <v>403565.8125</v>
      </c>
      <c r="K45" s="67">
        <v>406253.8125</v>
      </c>
      <c r="L45" s="67">
        <v>359044.8125</v>
      </c>
      <c r="M45" s="67">
        <v>411582.81250000006</v>
      </c>
      <c r="N45" s="67">
        <v>218095.8125</v>
      </c>
      <c r="O45" s="67">
        <v>544691.8125</v>
      </c>
      <c r="P45" s="67">
        <v>649187.8125</v>
      </c>
      <c r="Q45" s="67">
        <v>423474.81249999994</v>
      </c>
    </row>
    <row r="46" spans="1:17" ht="12" hidden="1" customHeight="1" x14ac:dyDescent="0.25">
      <c r="A46" s="23" t="s">
        <v>60</v>
      </c>
      <c r="B46" s="67"/>
      <c r="C46" s="67"/>
      <c r="D46" s="67"/>
      <c r="E46" s="67"/>
      <c r="F46" s="67"/>
      <c r="G46" s="67"/>
      <c r="H46" s="67"/>
      <c r="I46" s="67"/>
      <c r="J46" s="67"/>
      <c r="K46" s="67"/>
      <c r="L46" s="67"/>
      <c r="M46" s="67"/>
      <c r="N46" s="67"/>
      <c r="O46" s="67"/>
      <c r="P46" s="67"/>
      <c r="Q46" s="67"/>
    </row>
    <row r="47" spans="1:17" ht="12.95" customHeight="1" x14ac:dyDescent="0.25">
      <c r="A47" s="146" t="s">
        <v>112</v>
      </c>
      <c r="B47" s="145"/>
      <c r="C47" s="145"/>
      <c r="D47" s="145"/>
      <c r="E47" s="145"/>
      <c r="F47" s="145"/>
      <c r="G47" s="145"/>
      <c r="H47" s="145"/>
      <c r="I47" s="145"/>
      <c r="J47" s="145"/>
      <c r="K47" s="145"/>
      <c r="L47" s="145"/>
      <c r="M47" s="145"/>
      <c r="N47" s="145"/>
      <c r="O47" s="145"/>
      <c r="P47" s="145"/>
      <c r="Q47" s="145"/>
    </row>
    <row r="48" spans="1:17" ht="12" customHeight="1" x14ac:dyDescent="0.25">
      <c r="A48" s="23" t="s">
        <v>60</v>
      </c>
      <c r="B48" s="67"/>
      <c r="C48" s="67">
        <v>12803</v>
      </c>
      <c r="D48" s="67">
        <v>15953</v>
      </c>
      <c r="E48" s="67">
        <v>10147</v>
      </c>
      <c r="F48" s="67">
        <v>13379</v>
      </c>
      <c r="G48" s="67">
        <v>16229</v>
      </c>
      <c r="H48" s="67">
        <v>9658</v>
      </c>
      <c r="I48" s="67">
        <v>13609</v>
      </c>
      <c r="J48" s="67">
        <v>23860</v>
      </c>
      <c r="K48" s="67">
        <v>20729</v>
      </c>
      <c r="L48" s="67">
        <v>20939</v>
      </c>
      <c r="M48" s="67">
        <v>14838.999999999998</v>
      </c>
      <c r="N48" s="67">
        <v>14264</v>
      </c>
      <c r="O48" s="67">
        <v>34436</v>
      </c>
      <c r="P48" s="67">
        <v>24040</v>
      </c>
      <c r="Q48" s="67">
        <v>30966</v>
      </c>
    </row>
    <row r="49" spans="1:17" ht="12" customHeight="1" x14ac:dyDescent="0.25">
      <c r="A49" s="146" t="s">
        <v>63</v>
      </c>
      <c r="B49" s="145"/>
      <c r="C49" s="145"/>
      <c r="D49" s="145"/>
      <c r="E49" s="145"/>
      <c r="F49" s="145"/>
      <c r="G49" s="145"/>
      <c r="H49" s="145"/>
      <c r="I49" s="145"/>
      <c r="J49" s="145"/>
      <c r="K49" s="145"/>
      <c r="L49" s="145"/>
      <c r="M49" s="145"/>
      <c r="N49" s="145"/>
      <c r="O49" s="145"/>
      <c r="P49" s="145"/>
      <c r="Q49" s="145"/>
    </row>
    <row r="50" spans="1:17" ht="12" customHeight="1" x14ac:dyDescent="0.25">
      <c r="A50" s="23" t="s">
        <v>165</v>
      </c>
      <c r="B50" s="67"/>
      <c r="C50" s="67">
        <v>400162.49999999942</v>
      </c>
      <c r="D50" s="67">
        <v>246797.44318471866</v>
      </c>
      <c r="E50" s="67">
        <v>222686.54898030165</v>
      </c>
      <c r="F50" s="67">
        <v>240223.45656967876</v>
      </c>
      <c r="G50" s="67">
        <v>255724.69407585007</v>
      </c>
      <c r="H50" s="67">
        <v>115464.29950610317</v>
      </c>
      <c r="I50" s="67">
        <v>168352.58767097545</v>
      </c>
      <c r="J50" s="67">
        <v>330311.50000000023</v>
      </c>
      <c r="K50" s="67">
        <v>267897.58628658013</v>
      </c>
      <c r="L50" s="67">
        <v>266883.03547898814</v>
      </c>
      <c r="M50" s="67">
        <v>396905.49999999948</v>
      </c>
      <c r="N50" s="67">
        <v>207002.01758751314</v>
      </c>
      <c r="O50" s="67">
        <v>406582.19134469831</v>
      </c>
      <c r="P50" s="67">
        <v>605429.24312814407</v>
      </c>
      <c r="Q50" s="67">
        <v>412371.81250000006</v>
      </c>
    </row>
    <row r="51" spans="1:17" ht="12" customHeight="1" x14ac:dyDescent="0.25">
      <c r="A51" s="23" t="s">
        <v>164</v>
      </c>
      <c r="B51" s="67"/>
      <c r="C51" s="67">
        <v>8520.0798271360982</v>
      </c>
      <c r="D51" s="67">
        <v>4316.1499515638006</v>
      </c>
      <c r="E51" s="67">
        <v>6349.5367584987871</v>
      </c>
      <c r="F51" s="67">
        <v>6564.3207658273896</v>
      </c>
      <c r="G51" s="67">
        <v>7630.1984301840439</v>
      </c>
      <c r="H51" s="67">
        <v>28077.5</v>
      </c>
      <c r="I51" s="67">
        <v>27546.500000000007</v>
      </c>
      <c r="J51" s="67">
        <v>45441.551028634691</v>
      </c>
      <c r="K51" s="67">
        <v>31132.220089012528</v>
      </c>
      <c r="L51" s="67">
        <v>28285.179320739346</v>
      </c>
      <c r="M51" s="67">
        <v>67225.863274935473</v>
      </c>
      <c r="N51" s="67">
        <v>10385.813307336019</v>
      </c>
      <c r="O51" s="67">
        <v>17261.588506287619</v>
      </c>
      <c r="P51" s="67">
        <v>42586.969797169993</v>
      </c>
      <c r="Q51" s="67">
        <v>18059.550893566797</v>
      </c>
    </row>
    <row r="52" spans="1:17" ht="12" hidden="1" customHeight="1" x14ac:dyDescent="0.25">
      <c r="A52" s="148" t="s">
        <v>163</v>
      </c>
      <c r="B52" s="67"/>
      <c r="C52" s="67">
        <f>MAX(RES_hhdet_num!C52-RES_hhdet_num!B52,RES_hhdet_in_new!C52,)</f>
        <v>0</v>
      </c>
      <c r="D52" s="67">
        <f>MAX(RES_hhdet_num!D52-RES_hhdet_num!C52,RES_hhdet_in_new!D52,)</f>
        <v>0</v>
      </c>
      <c r="E52" s="67">
        <f>MAX(RES_hhdet_num!E52-RES_hhdet_num!D52,RES_hhdet_in_new!E52,)</f>
        <v>0</v>
      </c>
      <c r="F52" s="67">
        <f>MAX(RES_hhdet_num!F52-RES_hhdet_num!E52,RES_hhdet_in_new!F52,)</f>
        <v>0</v>
      </c>
      <c r="G52" s="67">
        <f>MAX(RES_hhdet_num!G52-RES_hhdet_num!F52,RES_hhdet_in_new!G52,)</f>
        <v>0</v>
      </c>
      <c r="H52" s="67">
        <f>MAX(RES_hhdet_num!H52-RES_hhdet_num!G52,RES_hhdet_in_new!H52,)</f>
        <v>0</v>
      </c>
      <c r="I52" s="67">
        <f>MAX(RES_hhdet_num!I52-RES_hhdet_num!H52,RES_hhdet_in_new!I52,)</f>
        <v>0</v>
      </c>
      <c r="J52" s="67">
        <f>MAX(RES_hhdet_num!J52-RES_hhdet_num!I52,RES_hhdet_in_new!J52,)</f>
        <v>0</v>
      </c>
      <c r="K52" s="67">
        <f>MAX(RES_hhdet_num!K52-RES_hhdet_num!J52,RES_hhdet_in_new!K52,)</f>
        <v>0</v>
      </c>
      <c r="L52" s="67">
        <f>MAX(RES_hhdet_num!L52-RES_hhdet_num!K52,RES_hhdet_in_new!L52,)</f>
        <v>0</v>
      </c>
      <c r="M52" s="67">
        <f>MAX(RES_hhdet_num!M52-RES_hhdet_num!L52,RES_hhdet_in_new!M52,)</f>
        <v>0</v>
      </c>
      <c r="N52" s="67">
        <f>MAX(RES_hhdet_num!N52-RES_hhdet_num!M52,RES_hhdet_in_new!N52,)</f>
        <v>0</v>
      </c>
      <c r="O52" s="67">
        <f>MAX(RES_hhdet_num!O52-RES_hhdet_num!N52,RES_hhdet_in_new!O52,)</f>
        <v>0</v>
      </c>
      <c r="P52" s="67">
        <f>MAX(RES_hhdet_num!P52-RES_hhdet_num!O52,RES_hhdet_in_new!P52,)</f>
        <v>0</v>
      </c>
      <c r="Q52" s="67">
        <f>MAX(RES_hhdet_num!Q52-RES_hhdet_num!P52,RES_hhdet_in_new!Q52,)</f>
        <v>0</v>
      </c>
    </row>
    <row r="53" spans="1:17" ht="12" hidden="1" customHeight="1" x14ac:dyDescent="0.25">
      <c r="A53" s="148" t="s">
        <v>59</v>
      </c>
      <c r="B53" s="67"/>
      <c r="C53" s="67">
        <f>MAX(RES_hhdet_num!C53-RES_hhdet_num!B53,RES_hhdet_in_new!C53,)</f>
        <v>0</v>
      </c>
      <c r="D53" s="67">
        <f>MAX(RES_hhdet_num!D53-RES_hhdet_num!C53,RES_hhdet_in_new!D53,)</f>
        <v>0</v>
      </c>
      <c r="E53" s="67">
        <f>MAX(RES_hhdet_num!E53-RES_hhdet_num!D53,RES_hhdet_in_new!E53,)</f>
        <v>0</v>
      </c>
      <c r="F53" s="67">
        <f>MAX(RES_hhdet_num!F53-RES_hhdet_num!E53,RES_hhdet_in_new!F53,)</f>
        <v>0</v>
      </c>
      <c r="G53" s="67">
        <f>MAX(RES_hhdet_num!G53-RES_hhdet_num!F53,RES_hhdet_in_new!G53,)</f>
        <v>0</v>
      </c>
      <c r="H53" s="67">
        <f>MAX(RES_hhdet_num!H53-RES_hhdet_num!G53,RES_hhdet_in_new!H53,)</f>
        <v>0</v>
      </c>
      <c r="I53" s="67">
        <f>MAX(RES_hhdet_num!I53-RES_hhdet_num!H53,RES_hhdet_in_new!I53,)</f>
        <v>0</v>
      </c>
      <c r="J53" s="67">
        <f>MAX(RES_hhdet_num!J53-RES_hhdet_num!I53,RES_hhdet_in_new!J53,)</f>
        <v>0</v>
      </c>
      <c r="K53" s="67">
        <f>MAX(RES_hhdet_num!K53-RES_hhdet_num!J53,RES_hhdet_in_new!K53,)</f>
        <v>0</v>
      </c>
      <c r="L53" s="67">
        <f>MAX(RES_hhdet_num!L53-RES_hhdet_num!K53,RES_hhdet_in_new!L53,)</f>
        <v>0</v>
      </c>
      <c r="M53" s="67">
        <f>MAX(RES_hhdet_num!M53-RES_hhdet_num!L53,RES_hhdet_in_new!M53,)</f>
        <v>0</v>
      </c>
      <c r="N53" s="67">
        <f>MAX(RES_hhdet_num!N53-RES_hhdet_num!M53,RES_hhdet_in_new!N53,)</f>
        <v>0</v>
      </c>
      <c r="O53" s="67">
        <f>MAX(RES_hhdet_num!O53-RES_hhdet_num!N53,RES_hhdet_in_new!O53,)</f>
        <v>0</v>
      </c>
      <c r="P53" s="67">
        <f>MAX(RES_hhdet_num!P53-RES_hhdet_num!O53,RES_hhdet_in_new!P53,)</f>
        <v>0</v>
      </c>
      <c r="Q53" s="67">
        <f>MAX(RES_hhdet_num!Q53-RES_hhdet_num!P53,RES_hhdet_in_new!Q53,)</f>
        <v>0</v>
      </c>
    </row>
    <row r="54" spans="1:17" ht="12" customHeight="1" x14ac:dyDescent="0.25">
      <c r="A54" s="23" t="s">
        <v>142</v>
      </c>
      <c r="B54" s="67"/>
      <c r="C54" s="67">
        <v>77513.029615527426</v>
      </c>
      <c r="D54" s="67">
        <v>189793.99999999927</v>
      </c>
      <c r="E54" s="67">
        <v>140343.00000000093</v>
      </c>
      <c r="F54" s="67">
        <v>172272.9999999998</v>
      </c>
      <c r="G54" s="67">
        <v>145127.99999999997</v>
      </c>
      <c r="H54" s="67">
        <v>111881.92467735497</v>
      </c>
      <c r="I54" s="67">
        <v>255646.00000000023</v>
      </c>
      <c r="J54" s="67">
        <v>68852.366156393167</v>
      </c>
      <c r="K54" s="67">
        <v>250786.02961552722</v>
      </c>
      <c r="L54" s="67">
        <v>269810.56757431984</v>
      </c>
      <c r="M54" s="67">
        <v>66494.744479162167</v>
      </c>
      <c r="N54" s="67">
        <v>153418.18358714235</v>
      </c>
      <c r="O54" s="67">
        <v>230951.36768700805</v>
      </c>
      <c r="P54" s="67">
        <v>138121.1801732785</v>
      </c>
      <c r="Q54" s="67">
        <v>210615.53775281186</v>
      </c>
    </row>
    <row r="55" spans="1:17" ht="12" customHeight="1" x14ac:dyDescent="0.25">
      <c r="A55" s="23" t="s">
        <v>141</v>
      </c>
      <c r="B55" s="67"/>
      <c r="C55" s="67">
        <v>1402.5591359393914</v>
      </c>
      <c r="D55" s="67">
        <v>3309.2499999999914</v>
      </c>
      <c r="E55" s="67">
        <v>3539.2500000000118</v>
      </c>
      <c r="F55" s="67">
        <v>4011.250000000005</v>
      </c>
      <c r="G55" s="67">
        <v>3587.2499999999923</v>
      </c>
      <c r="H55" s="67">
        <v>12155.25</v>
      </c>
      <c r="I55" s="67">
        <v>16695.094154601091</v>
      </c>
      <c r="J55" s="67">
        <v>9805.2499999999964</v>
      </c>
      <c r="K55" s="67">
        <v>12824.80913593938</v>
      </c>
      <c r="L55" s="67">
        <v>9578.9017893975433</v>
      </c>
      <c r="M55" s="67">
        <v>6019.2322820375739</v>
      </c>
      <c r="N55" s="67">
        <v>703.34599970299735</v>
      </c>
      <c r="O55" s="67">
        <v>12459.128376081717</v>
      </c>
      <c r="P55" s="67">
        <v>14900.680999241582</v>
      </c>
      <c r="Q55" s="67">
        <v>18800.85834641492</v>
      </c>
    </row>
    <row r="56" spans="1:17" ht="12" hidden="1" customHeight="1" x14ac:dyDescent="0.25">
      <c r="A56" s="148" t="s">
        <v>60</v>
      </c>
      <c r="B56" s="67"/>
      <c r="C56" s="67"/>
      <c r="D56" s="67"/>
      <c r="E56" s="67"/>
      <c r="F56" s="67"/>
      <c r="G56" s="67"/>
      <c r="H56" s="67"/>
      <c r="I56" s="67"/>
      <c r="J56" s="67"/>
      <c r="K56" s="67"/>
      <c r="L56" s="67"/>
      <c r="M56" s="67"/>
      <c r="N56" s="67"/>
      <c r="O56" s="67"/>
      <c r="P56" s="67"/>
      <c r="Q56" s="67"/>
    </row>
    <row r="57" spans="1:17" ht="12" hidden="1" customHeight="1" x14ac:dyDescent="0.25">
      <c r="A57" s="147" t="s">
        <v>59</v>
      </c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</row>
    <row r="58" spans="1:17" ht="12" customHeight="1" x14ac:dyDescent="0.25">
      <c r="A58" s="146" t="s">
        <v>62</v>
      </c>
      <c r="B58" s="145"/>
      <c r="C58" s="145"/>
      <c r="D58" s="145"/>
      <c r="E58" s="145"/>
      <c r="F58" s="145"/>
      <c r="G58" s="145"/>
      <c r="H58" s="145"/>
      <c r="I58" s="145"/>
      <c r="J58" s="145"/>
      <c r="K58" s="145"/>
      <c r="L58" s="145"/>
      <c r="M58" s="145"/>
      <c r="N58" s="145"/>
      <c r="O58" s="145"/>
      <c r="P58" s="145"/>
      <c r="Q58" s="145"/>
    </row>
    <row r="59" spans="1:17" ht="12" customHeight="1" x14ac:dyDescent="0.25">
      <c r="A59" s="23" t="s">
        <v>57</v>
      </c>
      <c r="B59" s="67"/>
      <c r="C59" s="67">
        <v>98553.250000000029</v>
      </c>
      <c r="D59" s="67">
        <v>137039.25</v>
      </c>
      <c r="E59" s="67">
        <v>110875.9325350569</v>
      </c>
      <c r="F59" s="67">
        <v>161583.25000000023</v>
      </c>
      <c r="G59" s="67">
        <v>140479.2499999998</v>
      </c>
      <c r="H59" s="67">
        <v>65542.088911347921</v>
      </c>
      <c r="I59" s="67">
        <v>101754.319201748</v>
      </c>
      <c r="J59" s="67">
        <v>144202.24999999988</v>
      </c>
      <c r="K59" s="67">
        <v>249156.9948151187</v>
      </c>
      <c r="L59" s="67">
        <v>144969.19405722973</v>
      </c>
      <c r="M59" s="67">
        <v>162816.6924649431</v>
      </c>
      <c r="N59" s="67">
        <v>164273.52960992482</v>
      </c>
      <c r="O59" s="67">
        <v>218745.18523384727</v>
      </c>
      <c r="P59" s="67">
        <v>76250.536088651861</v>
      </c>
      <c r="Q59" s="67">
        <v>189928.59876487593</v>
      </c>
    </row>
    <row r="60" spans="1:17" ht="12" customHeight="1" x14ac:dyDescent="0.25">
      <c r="A60" s="29" t="s">
        <v>140</v>
      </c>
      <c r="B60" s="83"/>
      <c r="C60" s="83">
        <v>483028</v>
      </c>
      <c r="D60" s="83">
        <v>462286</v>
      </c>
      <c r="E60" s="83">
        <v>441426.99999999994</v>
      </c>
      <c r="F60" s="83">
        <v>426165.99999999977</v>
      </c>
      <c r="G60" s="83">
        <v>444069.00000000012</v>
      </c>
      <c r="H60" s="83">
        <v>377041.99999999988</v>
      </c>
      <c r="I60" s="83">
        <v>457092.00000000012</v>
      </c>
      <c r="J60" s="83">
        <v>461610.00000000012</v>
      </c>
      <c r="K60" s="83">
        <v>738678.06768488139</v>
      </c>
      <c r="L60" s="83">
        <v>813400.86844277021</v>
      </c>
      <c r="M60" s="83">
        <v>800783.37003505684</v>
      </c>
      <c r="N60" s="83">
        <v>641571.53289007512</v>
      </c>
      <c r="O60" s="83">
        <v>910494.87726615276</v>
      </c>
      <c r="P60" s="83">
        <v>990567.52641134826</v>
      </c>
      <c r="Q60" s="83">
        <v>756635.75670174789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51"/>
      <c r="C62" s="151"/>
      <c r="D62" s="151"/>
      <c r="E62" s="151"/>
      <c r="F62" s="151"/>
      <c r="G62" s="151"/>
      <c r="H62" s="151"/>
      <c r="I62" s="151"/>
      <c r="J62" s="151"/>
      <c r="K62" s="151"/>
      <c r="L62" s="151"/>
      <c r="M62" s="151"/>
      <c r="N62" s="151"/>
      <c r="O62" s="151"/>
      <c r="P62" s="151"/>
      <c r="Q62" s="151"/>
    </row>
    <row r="63" spans="1:17" ht="12.95" customHeight="1" x14ac:dyDescent="0.25">
      <c r="A63" s="150" t="s">
        <v>65</v>
      </c>
      <c r="B63" s="149"/>
      <c r="C63" s="149"/>
      <c r="D63" s="149"/>
      <c r="E63" s="149"/>
      <c r="F63" s="149"/>
      <c r="G63" s="149"/>
      <c r="H63" s="149"/>
      <c r="I63" s="149"/>
      <c r="J63" s="149"/>
      <c r="K63" s="149"/>
      <c r="L63" s="149"/>
      <c r="M63" s="149"/>
      <c r="N63" s="149"/>
      <c r="O63" s="149"/>
      <c r="P63" s="149"/>
      <c r="Q63" s="149"/>
    </row>
    <row r="64" spans="1:17" ht="12" customHeight="1" x14ac:dyDescent="0.25">
      <c r="A64" s="23" t="s">
        <v>161</v>
      </c>
      <c r="B64" s="67"/>
      <c r="C64" s="67">
        <v>769482.625</v>
      </c>
      <c r="D64" s="67">
        <v>719585.625</v>
      </c>
      <c r="E64" s="67">
        <v>942306.625</v>
      </c>
      <c r="F64" s="67">
        <v>918211.62500000012</v>
      </c>
      <c r="G64" s="67">
        <v>693739.625</v>
      </c>
      <c r="H64" s="67">
        <v>1167927.6249999998</v>
      </c>
      <c r="I64" s="67">
        <v>257309.625</v>
      </c>
      <c r="J64" s="67">
        <v>1198900.625</v>
      </c>
      <c r="K64" s="67">
        <v>1037940.6249999999</v>
      </c>
      <c r="L64" s="67">
        <v>0</v>
      </c>
      <c r="M64" s="67">
        <v>590432.62499999988</v>
      </c>
      <c r="N64" s="67">
        <v>1041014.6249999999</v>
      </c>
      <c r="O64" s="67">
        <v>145359.625</v>
      </c>
      <c r="P64" s="67">
        <v>0</v>
      </c>
      <c r="Q64" s="67">
        <v>432578.62499999994</v>
      </c>
    </row>
    <row r="65" spans="1:17" ht="12" hidden="1" customHeight="1" x14ac:dyDescent="0.25">
      <c r="A65" s="23" t="s">
        <v>60</v>
      </c>
      <c r="B65" s="67"/>
      <c r="C65" s="67"/>
      <c r="D65" s="67"/>
      <c r="E65" s="67"/>
      <c r="F65" s="67"/>
      <c r="G65" s="67"/>
      <c r="H65" s="67"/>
      <c r="I65" s="67"/>
      <c r="J65" s="67"/>
      <c r="K65" s="67"/>
      <c r="L65" s="67"/>
      <c r="M65" s="67"/>
      <c r="N65" s="67"/>
      <c r="O65" s="67"/>
      <c r="P65" s="67"/>
      <c r="Q65" s="67"/>
    </row>
    <row r="66" spans="1:17" ht="12.95" customHeight="1" x14ac:dyDescent="0.25">
      <c r="A66" s="146" t="s">
        <v>112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23" t="s">
        <v>60</v>
      </c>
      <c r="B67" s="67"/>
      <c r="C67" s="67">
        <v>21991</v>
      </c>
      <c r="D67" s="67">
        <v>26173</v>
      </c>
      <c r="E67" s="67">
        <v>22251</v>
      </c>
      <c r="F67" s="67">
        <v>27042</v>
      </c>
      <c r="G67" s="67">
        <v>29106</v>
      </c>
      <c r="H67" s="67">
        <v>30769</v>
      </c>
      <c r="I67" s="67">
        <v>20194</v>
      </c>
      <c r="J67" s="67">
        <v>39537</v>
      </c>
      <c r="K67" s="67">
        <v>45599</v>
      </c>
      <c r="L67" s="67">
        <v>24132</v>
      </c>
      <c r="M67" s="67">
        <v>30500</v>
      </c>
      <c r="N67" s="67">
        <v>46175</v>
      </c>
      <c r="O67" s="67">
        <v>47181</v>
      </c>
      <c r="P67" s="67">
        <v>27847.999999999996</v>
      </c>
      <c r="Q67" s="67">
        <v>43707</v>
      </c>
    </row>
    <row r="68" spans="1:17" ht="12" customHeight="1" x14ac:dyDescent="0.25">
      <c r="A68" s="146" t="s">
        <v>63</v>
      </c>
      <c r="B68" s="145"/>
      <c r="C68" s="145"/>
      <c r="D68" s="145"/>
      <c r="E68" s="145"/>
      <c r="F68" s="145"/>
      <c r="G68" s="145"/>
      <c r="H68" s="145"/>
      <c r="I68" s="145"/>
      <c r="J68" s="145"/>
      <c r="K68" s="145"/>
      <c r="L68" s="145"/>
      <c r="M68" s="145"/>
      <c r="N68" s="145"/>
      <c r="O68" s="145"/>
      <c r="P68" s="145"/>
      <c r="Q68" s="145"/>
    </row>
    <row r="69" spans="1:17" ht="12" customHeight="1" x14ac:dyDescent="0.25">
      <c r="A69" s="23" t="s">
        <v>160</v>
      </c>
      <c r="B69" s="67"/>
      <c r="C69" s="67">
        <v>538975.55489900545</v>
      </c>
      <c r="D69" s="67">
        <v>866219.24999999953</v>
      </c>
      <c r="E69" s="67">
        <v>632977.50935261452</v>
      </c>
      <c r="F69" s="67">
        <v>1135820.25</v>
      </c>
      <c r="G69" s="67">
        <v>552022.51283722511</v>
      </c>
      <c r="H69" s="67">
        <v>901716.02141031844</v>
      </c>
      <c r="I69" s="67">
        <v>366016.83566740231</v>
      </c>
      <c r="J69" s="67">
        <v>742146.59248706803</v>
      </c>
      <c r="K69" s="67">
        <v>847541.87024134095</v>
      </c>
      <c r="L69" s="67">
        <v>550401.4703968158</v>
      </c>
      <c r="M69" s="67">
        <v>496421.51993770507</v>
      </c>
      <c r="N69" s="67">
        <v>1065545.3074669964</v>
      </c>
      <c r="O69" s="67">
        <v>238724.74506350962</v>
      </c>
      <c r="P69" s="67">
        <v>0</v>
      </c>
      <c r="Q69" s="67">
        <v>532041.625</v>
      </c>
    </row>
    <row r="70" spans="1:17" ht="12" customHeight="1" x14ac:dyDescent="0.25">
      <c r="A70" s="23" t="s">
        <v>159</v>
      </c>
      <c r="B70" s="67"/>
      <c r="C70" s="67">
        <v>9752.450575084642</v>
      </c>
      <c r="D70" s="67">
        <v>19591.402866533452</v>
      </c>
      <c r="E70" s="67">
        <v>15758.917316835901</v>
      </c>
      <c r="F70" s="67">
        <v>32999.471217045641</v>
      </c>
      <c r="G70" s="67">
        <v>14142.20500812138</v>
      </c>
      <c r="H70" s="67">
        <v>87355.053439146228</v>
      </c>
      <c r="I70" s="67">
        <v>70681.880170668868</v>
      </c>
      <c r="J70" s="67">
        <v>91725.755911701592</v>
      </c>
      <c r="K70" s="67">
        <v>87550.289361937495</v>
      </c>
      <c r="L70" s="67">
        <v>69405.853403154804</v>
      </c>
      <c r="M70" s="67">
        <v>116635.10506229477</v>
      </c>
      <c r="N70" s="67">
        <v>47860.317533003297</v>
      </c>
      <c r="O70" s="67">
        <v>4763.4505556795739</v>
      </c>
      <c r="P70" s="67">
        <v>0</v>
      </c>
      <c r="Q70" s="67">
        <v>30082.568279786552</v>
      </c>
    </row>
    <row r="71" spans="1:17" ht="12" hidden="1" customHeight="1" x14ac:dyDescent="0.25">
      <c r="A71" s="148" t="s">
        <v>109</v>
      </c>
      <c r="B71" s="67"/>
      <c r="C71" s="67">
        <f>MAX(RES_hhdet_num!C71-RES_hhdet_num!B71,RES_hhdet_in_new!C71,)</f>
        <v>0</v>
      </c>
      <c r="D71" s="67">
        <f>MAX(RES_hhdet_num!D71-RES_hhdet_num!C71,RES_hhdet_in_new!D71,)</f>
        <v>0</v>
      </c>
      <c r="E71" s="67">
        <f>MAX(RES_hhdet_num!E71-RES_hhdet_num!D71,RES_hhdet_in_new!E71,)</f>
        <v>0</v>
      </c>
      <c r="F71" s="67">
        <f>MAX(RES_hhdet_num!F71-RES_hhdet_num!E71,RES_hhdet_in_new!F71,)</f>
        <v>0</v>
      </c>
      <c r="G71" s="67">
        <f>MAX(RES_hhdet_num!G71-RES_hhdet_num!F71,RES_hhdet_in_new!G71,)</f>
        <v>0</v>
      </c>
      <c r="H71" s="67">
        <f>MAX(RES_hhdet_num!H71-RES_hhdet_num!G71,RES_hhdet_in_new!H71,)</f>
        <v>0</v>
      </c>
      <c r="I71" s="67">
        <f>MAX(RES_hhdet_num!I71-RES_hhdet_num!H71,RES_hhdet_in_new!I71,)</f>
        <v>0</v>
      </c>
      <c r="J71" s="67">
        <f>MAX(RES_hhdet_num!J71-RES_hhdet_num!I71,RES_hhdet_in_new!J71,)</f>
        <v>0</v>
      </c>
      <c r="K71" s="67">
        <f>MAX(RES_hhdet_num!K71-RES_hhdet_num!J71,RES_hhdet_in_new!K71,)</f>
        <v>0</v>
      </c>
      <c r="L71" s="67">
        <f>MAX(RES_hhdet_num!L71-RES_hhdet_num!K71,RES_hhdet_in_new!L71,)</f>
        <v>0</v>
      </c>
      <c r="M71" s="67">
        <f>MAX(RES_hhdet_num!M71-RES_hhdet_num!L71,RES_hhdet_in_new!M71,)</f>
        <v>0</v>
      </c>
      <c r="N71" s="67">
        <f>MAX(RES_hhdet_num!N71-RES_hhdet_num!M71,RES_hhdet_in_new!N71,)</f>
        <v>0</v>
      </c>
      <c r="O71" s="67">
        <f>MAX(RES_hhdet_num!O71-RES_hhdet_num!N71,RES_hhdet_in_new!O71,)</f>
        <v>0</v>
      </c>
      <c r="P71" s="67">
        <f>MAX(RES_hhdet_num!P71-RES_hhdet_num!O71,RES_hhdet_in_new!P71,)</f>
        <v>0</v>
      </c>
      <c r="Q71" s="67">
        <f>MAX(RES_hhdet_num!Q71-RES_hhdet_num!P71,RES_hhdet_in_new!Q71,)</f>
        <v>0</v>
      </c>
    </row>
    <row r="72" spans="1:17" ht="12" hidden="1" customHeight="1" x14ac:dyDescent="0.25">
      <c r="A72" s="148" t="s">
        <v>59</v>
      </c>
      <c r="B72" s="67"/>
      <c r="C72" s="67">
        <f>MAX(RES_hhdet_num!C72-RES_hhdet_num!B72,RES_hhdet_in_new!C72,)</f>
        <v>0</v>
      </c>
      <c r="D72" s="67">
        <f>MAX(RES_hhdet_num!D72-RES_hhdet_num!C72,RES_hhdet_in_new!D72,)</f>
        <v>0</v>
      </c>
      <c r="E72" s="67">
        <f>MAX(RES_hhdet_num!E72-RES_hhdet_num!D72,RES_hhdet_in_new!E72,)</f>
        <v>0</v>
      </c>
      <c r="F72" s="67">
        <f>MAX(RES_hhdet_num!F72-RES_hhdet_num!E72,RES_hhdet_in_new!F72,)</f>
        <v>0</v>
      </c>
      <c r="G72" s="67">
        <f>MAX(RES_hhdet_num!G72-RES_hhdet_num!F72,RES_hhdet_in_new!G72,)</f>
        <v>0</v>
      </c>
      <c r="H72" s="67">
        <f>MAX(RES_hhdet_num!H72-RES_hhdet_num!G72,RES_hhdet_in_new!H72,)</f>
        <v>0</v>
      </c>
      <c r="I72" s="67">
        <f>MAX(RES_hhdet_num!I72-RES_hhdet_num!H72,RES_hhdet_in_new!I72,)</f>
        <v>0</v>
      </c>
      <c r="J72" s="67">
        <f>MAX(RES_hhdet_num!J72-RES_hhdet_num!I72,RES_hhdet_in_new!J72,)</f>
        <v>0</v>
      </c>
      <c r="K72" s="67">
        <f>MAX(RES_hhdet_num!K72-RES_hhdet_num!J72,RES_hhdet_in_new!K72,)</f>
        <v>0</v>
      </c>
      <c r="L72" s="67">
        <f>MAX(RES_hhdet_num!L72-RES_hhdet_num!K72,RES_hhdet_in_new!L72,)</f>
        <v>0</v>
      </c>
      <c r="M72" s="67">
        <f>MAX(RES_hhdet_num!M72-RES_hhdet_num!L72,RES_hhdet_in_new!M72,)</f>
        <v>0</v>
      </c>
      <c r="N72" s="67">
        <f>MAX(RES_hhdet_num!N72-RES_hhdet_num!M72,RES_hhdet_in_new!N72,)</f>
        <v>0</v>
      </c>
      <c r="O72" s="67">
        <f>MAX(RES_hhdet_num!O72-RES_hhdet_num!N72,RES_hhdet_in_new!O72,)</f>
        <v>0</v>
      </c>
      <c r="P72" s="67">
        <f>MAX(RES_hhdet_num!P72-RES_hhdet_num!O72,RES_hhdet_in_new!P72,)</f>
        <v>0</v>
      </c>
      <c r="Q72" s="67">
        <f>MAX(RES_hhdet_num!Q72-RES_hhdet_num!P72,RES_hhdet_in_new!Q72,)</f>
        <v>0</v>
      </c>
    </row>
    <row r="73" spans="1:17" ht="12" customHeight="1" x14ac:dyDescent="0.25">
      <c r="A73" s="23" t="s">
        <v>142</v>
      </c>
      <c r="B73" s="67"/>
      <c r="C73" s="67">
        <v>282959.74999999983</v>
      </c>
      <c r="D73" s="67">
        <v>42299.109944165211</v>
      </c>
      <c r="E73" s="67">
        <v>443901.74999999895</v>
      </c>
      <c r="F73" s="67">
        <v>28631.935930128562</v>
      </c>
      <c r="G73" s="67">
        <v>211768.74999999919</v>
      </c>
      <c r="H73" s="67">
        <v>172691.55015053536</v>
      </c>
      <c r="I73" s="67">
        <v>0</v>
      </c>
      <c r="J73" s="67">
        <v>451043.99999999994</v>
      </c>
      <c r="K73" s="67">
        <v>194041.67150645604</v>
      </c>
      <c r="L73" s="67">
        <v>0</v>
      </c>
      <c r="M73" s="67">
        <v>48405.836542429774</v>
      </c>
      <c r="N73" s="67">
        <v>23939.638263327412</v>
      </c>
      <c r="O73" s="67">
        <v>0</v>
      </c>
      <c r="P73" s="67">
        <v>23145</v>
      </c>
      <c r="Q73" s="67">
        <v>35139.490750470672</v>
      </c>
    </row>
    <row r="74" spans="1:17" ht="12" customHeight="1" x14ac:dyDescent="0.25">
      <c r="A74" s="23" t="s">
        <v>141</v>
      </c>
      <c r="B74" s="67"/>
      <c r="C74" s="67">
        <v>6596.3387335415337</v>
      </c>
      <c r="D74" s="67">
        <v>628.36821484330881</v>
      </c>
      <c r="E74" s="67">
        <v>11235.891464329414</v>
      </c>
      <c r="F74" s="67">
        <v>0</v>
      </c>
      <c r="G74" s="67">
        <v>4282.3435783246387</v>
      </c>
      <c r="H74" s="67">
        <v>10178.086670871891</v>
      </c>
      <c r="I74" s="67">
        <v>0</v>
      </c>
      <c r="J74" s="67">
        <v>36122.619340966623</v>
      </c>
      <c r="K74" s="67">
        <v>12341.460849917583</v>
      </c>
      <c r="L74" s="67">
        <v>0</v>
      </c>
      <c r="M74" s="67">
        <v>7281.8906895209293</v>
      </c>
      <c r="N74" s="67">
        <v>1473.41599350051</v>
      </c>
      <c r="O74" s="67">
        <v>0</v>
      </c>
      <c r="P74" s="67">
        <v>4553.8519827572218</v>
      </c>
      <c r="Q74" s="67">
        <v>2445.7893740886575</v>
      </c>
    </row>
    <row r="75" spans="1:17" ht="12" hidden="1" customHeight="1" x14ac:dyDescent="0.25">
      <c r="A75" s="148" t="s">
        <v>60</v>
      </c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7"/>
      <c r="M75" s="67"/>
      <c r="N75" s="67"/>
      <c r="O75" s="67"/>
      <c r="P75" s="67"/>
      <c r="Q75" s="67"/>
    </row>
    <row r="76" spans="1:17" ht="12" hidden="1" customHeight="1" x14ac:dyDescent="0.25">
      <c r="A76" s="147" t="s">
        <v>59</v>
      </c>
      <c r="B76" s="81"/>
      <c r="C76" s="81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</row>
    <row r="77" spans="1:17" ht="12" customHeight="1" x14ac:dyDescent="0.25">
      <c r="A77" s="146" t="s">
        <v>62</v>
      </c>
      <c r="B77" s="145"/>
      <c r="C77" s="145"/>
      <c r="D77" s="145"/>
      <c r="E77" s="145"/>
      <c r="F77" s="145"/>
      <c r="G77" s="145"/>
      <c r="H77" s="145"/>
      <c r="I77" s="145"/>
      <c r="J77" s="145"/>
      <c r="K77" s="145"/>
      <c r="L77" s="145"/>
      <c r="M77" s="145"/>
      <c r="N77" s="145"/>
      <c r="O77" s="145"/>
      <c r="P77" s="145"/>
      <c r="Q77" s="145"/>
    </row>
    <row r="78" spans="1:17" ht="12" customHeight="1" x14ac:dyDescent="0.25">
      <c r="A78" s="23" t="s">
        <v>109</v>
      </c>
      <c r="B78" s="67"/>
      <c r="C78" s="67">
        <v>659876.75000000023</v>
      </c>
      <c r="D78" s="67">
        <v>1243481.7499999993</v>
      </c>
      <c r="E78" s="67">
        <v>658694.75000000105</v>
      </c>
      <c r="F78" s="67">
        <v>1459554.7499999995</v>
      </c>
      <c r="G78" s="67">
        <v>904801.74999999919</v>
      </c>
      <c r="H78" s="67">
        <v>1283448.7500000009</v>
      </c>
      <c r="I78" s="67">
        <v>678156.74999999953</v>
      </c>
      <c r="J78" s="67">
        <v>1116616.7500000002</v>
      </c>
      <c r="K78" s="67">
        <v>1663370.1339568426</v>
      </c>
      <c r="L78" s="67">
        <v>1465673.8750000002</v>
      </c>
      <c r="M78" s="67">
        <v>1342965.803157066</v>
      </c>
      <c r="N78" s="67">
        <v>1948022.8671806385</v>
      </c>
      <c r="O78" s="67">
        <v>923319.53500024742</v>
      </c>
      <c r="P78" s="67">
        <v>997332.20144596137</v>
      </c>
      <c r="Q78" s="67">
        <v>867965.62157005444</v>
      </c>
    </row>
    <row r="79" spans="1:17" ht="12" customHeight="1" x14ac:dyDescent="0.25">
      <c r="A79" s="29" t="s">
        <v>140</v>
      </c>
      <c r="B79" s="83"/>
      <c r="C79" s="83">
        <v>408937.99999999983</v>
      </c>
      <c r="D79" s="83">
        <v>99844.224583168296</v>
      </c>
      <c r="E79" s="83">
        <v>582943.99999999895</v>
      </c>
      <c r="F79" s="83">
        <v>109565.50781936152</v>
      </c>
      <c r="G79" s="83">
        <v>105257.83999975315</v>
      </c>
      <c r="H79" s="83">
        <v>241919.42355403857</v>
      </c>
      <c r="I79" s="83">
        <v>10973.753429946</v>
      </c>
      <c r="J79" s="83">
        <v>381615.99999999971</v>
      </c>
      <c r="K79" s="83">
        <v>443385.24104315758</v>
      </c>
      <c r="L79" s="83">
        <v>0</v>
      </c>
      <c r="M79" s="83">
        <v>93162.962919531565</v>
      </c>
      <c r="N79" s="83">
        <v>73764.439770063706</v>
      </c>
      <c r="O79" s="83">
        <v>0</v>
      </c>
      <c r="P79" s="83">
        <v>170595.42355403851</v>
      </c>
      <c r="Q79" s="83">
        <v>4137.409583164148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51"/>
      <c r="C81" s="151"/>
      <c r="D81" s="151"/>
      <c r="E81" s="151"/>
      <c r="F81" s="151"/>
      <c r="G81" s="151"/>
      <c r="H81" s="151"/>
      <c r="I81" s="151"/>
      <c r="J81" s="151"/>
      <c r="K81" s="151"/>
      <c r="L81" s="151"/>
      <c r="M81" s="151"/>
      <c r="N81" s="151"/>
      <c r="O81" s="151"/>
      <c r="P81" s="151"/>
      <c r="Q81" s="151"/>
    </row>
    <row r="82" spans="1:17" ht="12.95" customHeight="1" x14ac:dyDescent="0.25">
      <c r="A82" s="150" t="s">
        <v>65</v>
      </c>
      <c r="B82" s="149"/>
      <c r="C82" s="149"/>
      <c r="D82" s="149"/>
      <c r="E82" s="149"/>
      <c r="F82" s="149"/>
      <c r="G82" s="149"/>
      <c r="H82" s="149"/>
      <c r="I82" s="149"/>
      <c r="J82" s="149"/>
      <c r="K82" s="149"/>
      <c r="L82" s="149"/>
      <c r="M82" s="149"/>
      <c r="N82" s="149"/>
      <c r="O82" s="149"/>
      <c r="P82" s="149"/>
      <c r="Q82" s="149"/>
    </row>
    <row r="83" spans="1:17" ht="12" customHeight="1" x14ac:dyDescent="0.25">
      <c r="A83" s="23" t="s">
        <v>157</v>
      </c>
      <c r="B83" s="67"/>
      <c r="C83" s="67">
        <v>104425.125</v>
      </c>
      <c r="D83" s="67">
        <v>294866.125</v>
      </c>
      <c r="E83" s="67">
        <v>295282.125</v>
      </c>
      <c r="F83" s="67">
        <v>272287.12499999994</v>
      </c>
      <c r="G83" s="67">
        <v>264066.125</v>
      </c>
      <c r="H83" s="67">
        <v>168742.125</v>
      </c>
      <c r="I83" s="67">
        <v>625350.125</v>
      </c>
      <c r="J83" s="67">
        <v>307790.12499999994</v>
      </c>
      <c r="K83" s="67">
        <v>572307.12500000012</v>
      </c>
      <c r="L83" s="67">
        <v>956725.125</v>
      </c>
      <c r="M83" s="67">
        <v>362579.12500000006</v>
      </c>
      <c r="N83" s="67">
        <v>703451.125</v>
      </c>
      <c r="O83" s="67">
        <v>685020.12500000012</v>
      </c>
      <c r="P83" s="67">
        <v>448314.125</v>
      </c>
      <c r="Q83" s="67">
        <v>472565.125</v>
      </c>
    </row>
    <row r="84" spans="1:17" ht="12" hidden="1" customHeight="1" x14ac:dyDescent="0.25">
      <c r="A84" s="23" t="s">
        <v>60</v>
      </c>
      <c r="B84" s="67"/>
      <c r="C84" s="67"/>
      <c r="D84" s="67"/>
      <c r="E84" s="67"/>
      <c r="F84" s="67"/>
      <c r="G84" s="67"/>
      <c r="H84" s="67"/>
      <c r="I84" s="67"/>
      <c r="J84" s="67"/>
      <c r="K84" s="67"/>
      <c r="L84" s="67"/>
      <c r="M84" s="67"/>
      <c r="N84" s="67"/>
      <c r="O84" s="67"/>
      <c r="P84" s="67"/>
      <c r="Q84" s="67"/>
    </row>
    <row r="85" spans="1:17" ht="12.95" customHeight="1" x14ac:dyDescent="0.25">
      <c r="A85" s="146" t="s">
        <v>112</v>
      </c>
      <c r="B85" s="145"/>
      <c r="C85" s="145"/>
      <c r="D85" s="145"/>
      <c r="E85" s="145"/>
      <c r="F85" s="145"/>
      <c r="G85" s="145"/>
      <c r="H85" s="145"/>
      <c r="I85" s="145"/>
      <c r="J85" s="145"/>
      <c r="K85" s="145"/>
      <c r="L85" s="145"/>
      <c r="M85" s="145"/>
      <c r="N85" s="145"/>
      <c r="O85" s="145"/>
      <c r="P85" s="145"/>
      <c r="Q85" s="145"/>
    </row>
    <row r="86" spans="1:17" ht="12" customHeight="1" x14ac:dyDescent="0.25">
      <c r="A86" s="23" t="s">
        <v>60</v>
      </c>
      <c r="B86" s="67"/>
      <c r="C86" s="67">
        <v>7868</v>
      </c>
      <c r="D86" s="67">
        <v>11347</v>
      </c>
      <c r="E86" s="67">
        <v>7767</v>
      </c>
      <c r="F86" s="67">
        <v>9375</v>
      </c>
      <c r="G86" s="67">
        <v>11267</v>
      </c>
      <c r="H86" s="67">
        <v>6860</v>
      </c>
      <c r="I86" s="67">
        <v>16297</v>
      </c>
      <c r="J86" s="67">
        <v>18542</v>
      </c>
      <c r="K86" s="67">
        <v>19463</v>
      </c>
      <c r="L86" s="67">
        <v>29987</v>
      </c>
      <c r="M86" s="67">
        <v>13385</v>
      </c>
      <c r="N86" s="67">
        <v>23119</v>
      </c>
      <c r="O86" s="67">
        <v>36179</v>
      </c>
      <c r="P86" s="67">
        <v>19437</v>
      </c>
      <c r="Q86" s="67">
        <v>39182</v>
      </c>
    </row>
    <row r="87" spans="1:17" ht="12" customHeight="1" x14ac:dyDescent="0.25">
      <c r="A87" s="146" t="s">
        <v>63</v>
      </c>
      <c r="B87" s="145"/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5"/>
      <c r="O87" s="145"/>
      <c r="P87" s="145"/>
      <c r="Q87" s="145"/>
    </row>
    <row r="88" spans="1:17" ht="12" customHeight="1" x14ac:dyDescent="0.25">
      <c r="A88" s="23" t="s">
        <v>156</v>
      </c>
      <c r="B88" s="67"/>
      <c r="C88" s="67">
        <v>92939.999999999884</v>
      </c>
      <c r="D88" s="67">
        <v>92431.590827582637</v>
      </c>
      <c r="E88" s="67">
        <v>188870.00000000006</v>
      </c>
      <c r="F88" s="67">
        <v>99020.999999999884</v>
      </c>
      <c r="G88" s="67">
        <v>114696.00000000006</v>
      </c>
      <c r="H88" s="67">
        <v>108245.00000000003</v>
      </c>
      <c r="I88" s="67">
        <v>234865.00000000026</v>
      </c>
      <c r="J88" s="67">
        <v>94203.286604095367</v>
      </c>
      <c r="K88" s="67">
        <v>241507.99999999988</v>
      </c>
      <c r="L88" s="67">
        <v>451130.60012353538</v>
      </c>
      <c r="M88" s="67">
        <v>194922.99999999997</v>
      </c>
      <c r="N88" s="67">
        <v>298095.77771038644</v>
      </c>
      <c r="O88" s="67">
        <v>284817.66745010158</v>
      </c>
      <c r="P88" s="67">
        <v>182756.05251256225</v>
      </c>
      <c r="Q88" s="67">
        <v>226505.75518518977</v>
      </c>
    </row>
    <row r="89" spans="1:17" ht="12" customHeight="1" x14ac:dyDescent="0.25">
      <c r="A89" s="23" t="s">
        <v>155</v>
      </c>
      <c r="B89" s="67"/>
      <c r="C89" s="67">
        <v>1588.5000000000007</v>
      </c>
      <c r="D89" s="67">
        <v>1925.7239943668496</v>
      </c>
      <c r="E89" s="67">
        <v>5158.9862689041038</v>
      </c>
      <c r="F89" s="67">
        <v>2996.5870207194307</v>
      </c>
      <c r="G89" s="67">
        <v>3493.4887885376938</v>
      </c>
      <c r="H89" s="67">
        <v>12989.103126062137</v>
      </c>
      <c r="I89" s="67">
        <v>20904.156033878226</v>
      </c>
      <c r="J89" s="67">
        <v>16657.597339005788</v>
      </c>
      <c r="K89" s="67">
        <v>23248.061835078115</v>
      </c>
      <c r="L89" s="67">
        <v>34787.96950626545</v>
      </c>
      <c r="M89" s="67">
        <v>35949.275376380341</v>
      </c>
      <c r="N89" s="67">
        <v>16496.842974126561</v>
      </c>
      <c r="O89" s="67">
        <v>21559.469355105779</v>
      </c>
      <c r="P89" s="67">
        <v>22443.282176868637</v>
      </c>
      <c r="Q89" s="67">
        <v>16638.369127431764</v>
      </c>
    </row>
    <row r="90" spans="1:17" ht="12" hidden="1" customHeight="1" x14ac:dyDescent="0.25">
      <c r="A90" s="148" t="s">
        <v>55</v>
      </c>
      <c r="B90" s="67"/>
      <c r="C90" s="67">
        <f>MAX(RES_hhdet_num!C90-RES_hhdet_num!B90,RES_hhdet_in_new!C90,)</f>
        <v>0</v>
      </c>
      <c r="D90" s="67">
        <f>MAX(RES_hhdet_num!D90-RES_hhdet_num!C90,RES_hhdet_in_new!D90,)</f>
        <v>0</v>
      </c>
      <c r="E90" s="67">
        <f>MAX(RES_hhdet_num!E90-RES_hhdet_num!D90,RES_hhdet_in_new!E90,)</f>
        <v>0</v>
      </c>
      <c r="F90" s="67">
        <f>MAX(RES_hhdet_num!F90-RES_hhdet_num!E90,RES_hhdet_in_new!F90,)</f>
        <v>0</v>
      </c>
      <c r="G90" s="67">
        <f>MAX(RES_hhdet_num!G90-RES_hhdet_num!F90,RES_hhdet_in_new!G90,)</f>
        <v>0</v>
      </c>
      <c r="H90" s="67">
        <f>MAX(RES_hhdet_num!H90-RES_hhdet_num!G90,RES_hhdet_in_new!H90,)</f>
        <v>0</v>
      </c>
      <c r="I90" s="67">
        <f>MAX(RES_hhdet_num!I90-RES_hhdet_num!H90,RES_hhdet_in_new!I90,)</f>
        <v>0</v>
      </c>
      <c r="J90" s="67">
        <f>MAX(RES_hhdet_num!J90-RES_hhdet_num!I90,RES_hhdet_in_new!J90,)</f>
        <v>0</v>
      </c>
      <c r="K90" s="67">
        <f>MAX(RES_hhdet_num!K90-RES_hhdet_num!J90,RES_hhdet_in_new!K90,)</f>
        <v>0</v>
      </c>
      <c r="L90" s="67">
        <f>MAX(RES_hhdet_num!L90-RES_hhdet_num!K90,RES_hhdet_in_new!L90,)</f>
        <v>0</v>
      </c>
      <c r="M90" s="67">
        <f>MAX(RES_hhdet_num!M90-RES_hhdet_num!L90,RES_hhdet_in_new!M90,)</f>
        <v>0</v>
      </c>
      <c r="N90" s="67">
        <f>MAX(RES_hhdet_num!N90-RES_hhdet_num!M90,RES_hhdet_in_new!N90,)</f>
        <v>0</v>
      </c>
      <c r="O90" s="67">
        <f>MAX(RES_hhdet_num!O90-RES_hhdet_num!N90,RES_hhdet_in_new!O90,)</f>
        <v>0</v>
      </c>
      <c r="P90" s="67">
        <f>MAX(RES_hhdet_num!P90-RES_hhdet_num!O90,RES_hhdet_in_new!P90,)</f>
        <v>0</v>
      </c>
      <c r="Q90" s="67">
        <f>MAX(RES_hhdet_num!Q90-RES_hhdet_num!P90,RES_hhdet_in_new!Q90,)</f>
        <v>0</v>
      </c>
    </row>
    <row r="91" spans="1:17" ht="12" hidden="1" customHeight="1" x14ac:dyDescent="0.25">
      <c r="A91" s="148" t="s">
        <v>59</v>
      </c>
      <c r="B91" s="67"/>
      <c r="C91" s="67">
        <f>MAX(RES_hhdet_num!C91-RES_hhdet_num!B91,RES_hhdet_in_new!C91,)</f>
        <v>0</v>
      </c>
      <c r="D91" s="67">
        <f>MAX(RES_hhdet_num!D91-RES_hhdet_num!C91,RES_hhdet_in_new!D91,)</f>
        <v>0</v>
      </c>
      <c r="E91" s="67">
        <f>MAX(RES_hhdet_num!E91-RES_hhdet_num!D91,RES_hhdet_in_new!E91,)</f>
        <v>0</v>
      </c>
      <c r="F91" s="67">
        <f>MAX(RES_hhdet_num!F91-RES_hhdet_num!E91,RES_hhdet_in_new!F91,)</f>
        <v>0</v>
      </c>
      <c r="G91" s="67">
        <f>MAX(RES_hhdet_num!G91-RES_hhdet_num!F91,RES_hhdet_in_new!G91,)</f>
        <v>0</v>
      </c>
      <c r="H91" s="67">
        <f>MAX(RES_hhdet_num!H91-RES_hhdet_num!G91,RES_hhdet_in_new!H91,)</f>
        <v>0</v>
      </c>
      <c r="I91" s="67">
        <f>MAX(RES_hhdet_num!I91-RES_hhdet_num!H91,RES_hhdet_in_new!I91,)</f>
        <v>0</v>
      </c>
      <c r="J91" s="67">
        <f>MAX(RES_hhdet_num!J91-RES_hhdet_num!I91,RES_hhdet_in_new!J91,)</f>
        <v>0</v>
      </c>
      <c r="K91" s="67">
        <f>MAX(RES_hhdet_num!K91-RES_hhdet_num!J91,RES_hhdet_in_new!K91,)</f>
        <v>0</v>
      </c>
      <c r="L91" s="67">
        <f>MAX(RES_hhdet_num!L91-RES_hhdet_num!K91,RES_hhdet_in_new!L91,)</f>
        <v>0</v>
      </c>
      <c r="M91" s="67">
        <f>MAX(RES_hhdet_num!M91-RES_hhdet_num!L91,RES_hhdet_in_new!M91,)</f>
        <v>0</v>
      </c>
      <c r="N91" s="67">
        <f>MAX(RES_hhdet_num!N91-RES_hhdet_num!M91,RES_hhdet_in_new!N91,)</f>
        <v>0</v>
      </c>
      <c r="O91" s="67">
        <f>MAX(RES_hhdet_num!O91-RES_hhdet_num!N91,RES_hhdet_in_new!O91,)</f>
        <v>0</v>
      </c>
      <c r="P91" s="67">
        <f>MAX(RES_hhdet_num!P91-RES_hhdet_num!O91,RES_hhdet_in_new!P91,)</f>
        <v>0</v>
      </c>
      <c r="Q91" s="67">
        <f>MAX(RES_hhdet_num!Q91-RES_hhdet_num!P91,RES_hhdet_in_new!Q91,)</f>
        <v>0</v>
      </c>
    </row>
    <row r="92" spans="1:17" ht="12" customHeight="1" x14ac:dyDescent="0.25">
      <c r="A92" s="23" t="s">
        <v>144</v>
      </c>
      <c r="B92" s="67"/>
      <c r="C92" s="67">
        <v>180978.72256090411</v>
      </c>
      <c r="D92" s="67">
        <v>122685.00000000064</v>
      </c>
      <c r="E92" s="67">
        <v>131316.99999999956</v>
      </c>
      <c r="F92" s="67">
        <v>144643.00000000012</v>
      </c>
      <c r="G92" s="67">
        <v>60691.502914537676</v>
      </c>
      <c r="H92" s="67">
        <v>28282.837880473537</v>
      </c>
      <c r="I92" s="67">
        <v>99260.355398829081</v>
      </c>
      <c r="J92" s="67">
        <v>39432.860952473886</v>
      </c>
      <c r="K92" s="67">
        <v>130785.81201691483</v>
      </c>
      <c r="L92" s="67">
        <v>197857.43524932009</v>
      </c>
      <c r="M92" s="67">
        <v>49051.358649010792</v>
      </c>
      <c r="N92" s="67">
        <v>81110.260887750002</v>
      </c>
      <c r="O92" s="67">
        <v>169141.44274904672</v>
      </c>
      <c r="P92" s="67">
        <v>0</v>
      </c>
      <c r="Q92" s="67">
        <v>96163.355398829066</v>
      </c>
    </row>
    <row r="93" spans="1:17" ht="12" customHeight="1" x14ac:dyDescent="0.25">
      <c r="A93" s="23" t="s">
        <v>143</v>
      </c>
      <c r="B93" s="67"/>
      <c r="C93" s="67">
        <v>3308.7501358976701</v>
      </c>
      <c r="D93" s="67">
        <v>2116.7500000000109</v>
      </c>
      <c r="E93" s="67">
        <v>3207.7499999999936</v>
      </c>
      <c r="F93" s="67">
        <v>3382.7500000000036</v>
      </c>
      <c r="G93" s="67">
        <v>1293.7499999999968</v>
      </c>
      <c r="H93" s="67">
        <v>7139.7500000000127</v>
      </c>
      <c r="I93" s="67">
        <v>7934.7499999999727</v>
      </c>
      <c r="J93" s="67">
        <v>6707.7500000000173</v>
      </c>
      <c r="K93" s="67">
        <v>7403.3402862834346</v>
      </c>
      <c r="L93" s="67">
        <v>7917.3720206032167</v>
      </c>
      <c r="M93" s="67">
        <v>4799.3193615463197</v>
      </c>
      <c r="N93" s="67">
        <v>4436.9876510364729</v>
      </c>
      <c r="O93" s="67">
        <v>4096.1722440137519</v>
      </c>
      <c r="P93" s="67">
        <v>1184.6480173608534</v>
      </c>
      <c r="Q93" s="67">
        <v>7409.0897296585736</v>
      </c>
    </row>
    <row r="94" spans="1:17" ht="12" hidden="1" customHeight="1" x14ac:dyDescent="0.25">
      <c r="A94" s="148" t="s">
        <v>57</v>
      </c>
      <c r="B94" s="67"/>
      <c r="C94" s="67">
        <f>MAX(RES_hhdet_num!C94-RES_hhdet_num!B94,RES_hhdet_in_new!C94,)</f>
        <v>0</v>
      </c>
      <c r="D94" s="67">
        <f>MAX(RES_hhdet_num!D94-RES_hhdet_num!C94,RES_hhdet_in_new!D94,)</f>
        <v>0</v>
      </c>
      <c r="E94" s="67">
        <f>MAX(RES_hhdet_num!E94-RES_hhdet_num!D94,RES_hhdet_in_new!E94,)</f>
        <v>0</v>
      </c>
      <c r="F94" s="67">
        <f>MAX(RES_hhdet_num!F94-RES_hhdet_num!E94,RES_hhdet_in_new!F94,)</f>
        <v>0</v>
      </c>
      <c r="G94" s="67">
        <f>MAX(RES_hhdet_num!G94-RES_hhdet_num!F94,RES_hhdet_in_new!G94,)</f>
        <v>0</v>
      </c>
      <c r="H94" s="67">
        <f>MAX(RES_hhdet_num!H94-RES_hhdet_num!G94,RES_hhdet_in_new!H94,)</f>
        <v>0</v>
      </c>
      <c r="I94" s="67">
        <f>MAX(RES_hhdet_num!I94-RES_hhdet_num!H94,RES_hhdet_in_new!I94,)</f>
        <v>0</v>
      </c>
      <c r="J94" s="67">
        <f>MAX(RES_hhdet_num!J94-RES_hhdet_num!I94,RES_hhdet_in_new!J94,)</f>
        <v>0</v>
      </c>
      <c r="K94" s="67">
        <f>MAX(RES_hhdet_num!K94-RES_hhdet_num!J94,RES_hhdet_in_new!K94,)</f>
        <v>0</v>
      </c>
      <c r="L94" s="67">
        <f>MAX(RES_hhdet_num!L94-RES_hhdet_num!K94,RES_hhdet_in_new!L94,)</f>
        <v>0</v>
      </c>
      <c r="M94" s="67">
        <f>MAX(RES_hhdet_num!M94-RES_hhdet_num!L94,RES_hhdet_in_new!M94,)</f>
        <v>0</v>
      </c>
      <c r="N94" s="67">
        <f>MAX(RES_hhdet_num!N94-RES_hhdet_num!M94,RES_hhdet_in_new!N94,)</f>
        <v>0</v>
      </c>
      <c r="O94" s="67">
        <f>MAX(RES_hhdet_num!O94-RES_hhdet_num!N94,RES_hhdet_in_new!O94,)</f>
        <v>0</v>
      </c>
      <c r="P94" s="67">
        <f>MAX(RES_hhdet_num!P94-RES_hhdet_num!O94,RES_hhdet_in_new!P94,)</f>
        <v>0</v>
      </c>
      <c r="Q94" s="67">
        <f>MAX(RES_hhdet_num!Q94-RES_hhdet_num!P94,RES_hhdet_in_new!Q94,)</f>
        <v>0</v>
      </c>
    </row>
    <row r="95" spans="1:17" ht="12" hidden="1" customHeight="1" x14ac:dyDescent="0.25">
      <c r="A95" s="148" t="s">
        <v>59</v>
      </c>
      <c r="B95" s="67"/>
      <c r="C95" s="67">
        <f>MAX(RES_hhdet_num!C95-RES_hhdet_num!B95,RES_hhdet_in_new!C95,)</f>
        <v>0</v>
      </c>
      <c r="D95" s="67">
        <f>MAX(RES_hhdet_num!D95-RES_hhdet_num!C95,RES_hhdet_in_new!D95,)</f>
        <v>0</v>
      </c>
      <c r="E95" s="67">
        <f>MAX(RES_hhdet_num!E95-RES_hhdet_num!D95,RES_hhdet_in_new!E95,)</f>
        <v>0</v>
      </c>
      <c r="F95" s="67">
        <f>MAX(RES_hhdet_num!F95-RES_hhdet_num!E95,RES_hhdet_in_new!F95,)</f>
        <v>0</v>
      </c>
      <c r="G95" s="67">
        <f>MAX(RES_hhdet_num!G95-RES_hhdet_num!F95,RES_hhdet_in_new!G95,)</f>
        <v>0</v>
      </c>
      <c r="H95" s="67">
        <f>MAX(RES_hhdet_num!H95-RES_hhdet_num!G95,RES_hhdet_in_new!H95,)</f>
        <v>0</v>
      </c>
      <c r="I95" s="67">
        <f>MAX(RES_hhdet_num!I95-RES_hhdet_num!H95,RES_hhdet_in_new!I95,)</f>
        <v>0</v>
      </c>
      <c r="J95" s="67">
        <f>MAX(RES_hhdet_num!J95-RES_hhdet_num!I95,RES_hhdet_in_new!J95,)</f>
        <v>0</v>
      </c>
      <c r="K95" s="67">
        <f>MAX(RES_hhdet_num!K95-RES_hhdet_num!J95,RES_hhdet_in_new!K95,)</f>
        <v>0</v>
      </c>
      <c r="L95" s="67">
        <f>MAX(RES_hhdet_num!L95-RES_hhdet_num!K95,RES_hhdet_in_new!L95,)</f>
        <v>0</v>
      </c>
      <c r="M95" s="67">
        <f>MAX(RES_hhdet_num!M95-RES_hhdet_num!L95,RES_hhdet_in_new!M95,)</f>
        <v>0</v>
      </c>
      <c r="N95" s="67">
        <f>MAX(RES_hhdet_num!N95-RES_hhdet_num!M95,RES_hhdet_in_new!N95,)</f>
        <v>0</v>
      </c>
      <c r="O95" s="67">
        <f>MAX(RES_hhdet_num!O95-RES_hhdet_num!N95,RES_hhdet_in_new!O95,)</f>
        <v>0</v>
      </c>
      <c r="P95" s="67">
        <f>MAX(RES_hhdet_num!P95-RES_hhdet_num!O95,RES_hhdet_in_new!P95,)</f>
        <v>0</v>
      </c>
      <c r="Q95" s="67">
        <f>MAX(RES_hhdet_num!Q95-RES_hhdet_num!P95,RES_hhdet_in_new!Q95,)</f>
        <v>0</v>
      </c>
    </row>
    <row r="96" spans="1:17" ht="12" customHeight="1" x14ac:dyDescent="0.25">
      <c r="A96" s="23" t="s">
        <v>142</v>
      </c>
      <c r="B96" s="67"/>
      <c r="C96" s="67">
        <v>26958.295167692835</v>
      </c>
      <c r="D96" s="67">
        <v>158324.75000000006</v>
      </c>
      <c r="E96" s="67">
        <v>104736.81053054016</v>
      </c>
      <c r="F96" s="67">
        <v>113958.10729597506</v>
      </c>
      <c r="G96" s="67">
        <v>189410.75000000044</v>
      </c>
      <c r="H96" s="67">
        <v>137080.00306833972</v>
      </c>
      <c r="I96" s="67">
        <v>371064.7499999993</v>
      </c>
      <c r="J96" s="67">
        <v>250120.75000000055</v>
      </c>
      <c r="K96" s="67">
        <v>284917.04516769276</v>
      </c>
      <c r="L96" s="67">
        <v>647545.79164696066</v>
      </c>
      <c r="M96" s="67">
        <v>299649.56053054036</v>
      </c>
      <c r="N96" s="67">
        <v>589027.85729597451</v>
      </c>
      <c r="O96" s="67">
        <v>442095.69300425856</v>
      </c>
      <c r="P96" s="67">
        <v>368531.11249495437</v>
      </c>
      <c r="Q96" s="67">
        <v>476672.18525814638</v>
      </c>
    </row>
    <row r="97" spans="1:17" ht="12" customHeight="1" x14ac:dyDescent="0.25">
      <c r="A97" s="23" t="s">
        <v>141</v>
      </c>
      <c r="B97" s="67"/>
      <c r="C97" s="67">
        <v>487.7930885258944</v>
      </c>
      <c r="D97" s="67">
        <v>2768.0000000000041</v>
      </c>
      <c r="E97" s="67">
        <v>1947.381633684744</v>
      </c>
      <c r="F97" s="67">
        <v>2461.0000000000005</v>
      </c>
      <c r="G97" s="67">
        <v>4232.0000000000027</v>
      </c>
      <c r="H97" s="67">
        <v>10494.000000000004</v>
      </c>
      <c r="I97" s="67">
        <v>21745.98736935393</v>
      </c>
      <c r="J97" s="67">
        <v>19395.877771801275</v>
      </c>
      <c r="K97" s="67">
        <v>18476.709979793381</v>
      </c>
      <c r="L97" s="67">
        <v>33112.075371906067</v>
      </c>
      <c r="M97" s="67">
        <v>26542.455941925906</v>
      </c>
      <c r="N97" s="67">
        <v>27007.509072810419</v>
      </c>
      <c r="O97" s="67">
        <v>24718.039585278668</v>
      </c>
      <c r="P97" s="67">
        <v>30799.151992844359</v>
      </c>
      <c r="Q97" s="67">
        <v>22092.675381531393</v>
      </c>
    </row>
    <row r="98" spans="1:17" ht="12" hidden="1" customHeight="1" x14ac:dyDescent="0.25">
      <c r="A98" s="148" t="s">
        <v>60</v>
      </c>
      <c r="B98" s="67"/>
      <c r="C98" s="67"/>
      <c r="D98" s="67"/>
      <c r="E98" s="67"/>
      <c r="F98" s="67"/>
      <c r="G98" s="67"/>
      <c r="H98" s="67"/>
      <c r="I98" s="67"/>
      <c r="J98" s="67"/>
      <c r="K98" s="67"/>
      <c r="L98" s="67"/>
      <c r="M98" s="67"/>
      <c r="N98" s="67"/>
      <c r="O98" s="67"/>
      <c r="P98" s="67"/>
      <c r="Q98" s="67"/>
    </row>
    <row r="99" spans="1:17" ht="12" hidden="1" customHeight="1" x14ac:dyDescent="0.25">
      <c r="A99" s="147" t="s">
        <v>59</v>
      </c>
      <c r="B99" s="81"/>
      <c r="C99" s="81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</row>
    <row r="100" spans="1:17" ht="12" customHeight="1" x14ac:dyDescent="0.25">
      <c r="A100" s="146" t="s">
        <v>62</v>
      </c>
      <c r="B100" s="145"/>
      <c r="C100" s="145"/>
      <c r="D100" s="145"/>
      <c r="E100" s="145"/>
      <c r="F100" s="145"/>
      <c r="G100" s="145"/>
      <c r="H100" s="145"/>
      <c r="I100" s="145"/>
      <c r="J100" s="145"/>
      <c r="K100" s="145"/>
      <c r="L100" s="145"/>
      <c r="M100" s="145"/>
      <c r="N100" s="145"/>
      <c r="O100" s="145"/>
      <c r="P100" s="145"/>
      <c r="Q100" s="145"/>
    </row>
    <row r="101" spans="1:17" ht="12" customHeight="1" x14ac:dyDescent="0.25">
      <c r="A101" s="23" t="s">
        <v>55</v>
      </c>
      <c r="B101" s="67"/>
      <c r="C101" s="67">
        <v>0</v>
      </c>
      <c r="D101" s="67">
        <v>0</v>
      </c>
      <c r="E101" s="67">
        <v>0</v>
      </c>
      <c r="F101" s="67">
        <v>0</v>
      </c>
      <c r="G101" s="67">
        <v>0</v>
      </c>
      <c r="H101" s="67">
        <v>0</v>
      </c>
      <c r="I101" s="67">
        <v>0</v>
      </c>
      <c r="J101" s="67">
        <v>0</v>
      </c>
      <c r="K101" s="67">
        <v>0</v>
      </c>
      <c r="L101" s="67">
        <v>0</v>
      </c>
      <c r="M101" s="67">
        <v>0</v>
      </c>
      <c r="N101" s="67">
        <v>0</v>
      </c>
      <c r="O101" s="67">
        <v>0</v>
      </c>
      <c r="P101" s="67">
        <v>0</v>
      </c>
      <c r="Q101" s="67">
        <v>0</v>
      </c>
    </row>
    <row r="102" spans="1:17" ht="12" customHeight="1" x14ac:dyDescent="0.25">
      <c r="A102" s="23" t="s">
        <v>57</v>
      </c>
      <c r="B102" s="67"/>
      <c r="C102" s="67">
        <v>50433.290157855386</v>
      </c>
      <c r="D102" s="67">
        <v>118972.08484214444</v>
      </c>
      <c r="E102" s="67">
        <v>147777.53979665035</v>
      </c>
      <c r="F102" s="67">
        <v>190637.66397816708</v>
      </c>
      <c r="G102" s="67">
        <v>194063.73917850028</v>
      </c>
      <c r="H102" s="67">
        <v>142714.8354447266</v>
      </c>
      <c r="I102" s="67">
        <v>235123.00779392946</v>
      </c>
      <c r="J102" s="67">
        <v>264899.03601558972</v>
      </c>
      <c r="K102" s="67">
        <v>365374.14230565151</v>
      </c>
      <c r="L102" s="67">
        <v>488227.8495163687</v>
      </c>
      <c r="M102" s="67">
        <v>507813.58391976927</v>
      </c>
      <c r="N102" s="67">
        <v>612949.64416662522</v>
      </c>
      <c r="O102" s="67">
        <v>690184.91277905868</v>
      </c>
      <c r="P102" s="67">
        <v>583332.15216952574</v>
      </c>
      <c r="Q102" s="67">
        <v>827571.87499999953</v>
      </c>
    </row>
    <row r="103" spans="1:17" ht="12" customHeight="1" x14ac:dyDescent="0.25">
      <c r="A103" s="29" t="s">
        <v>140</v>
      </c>
      <c r="B103" s="83"/>
      <c r="C103" s="83">
        <v>247287.83484214463</v>
      </c>
      <c r="D103" s="83">
        <v>341359.25000000012</v>
      </c>
      <c r="E103" s="83">
        <v>351826.25</v>
      </c>
      <c r="F103" s="83">
        <v>305104.25000000006</v>
      </c>
      <c r="G103" s="83">
        <v>313389.25000000017</v>
      </c>
      <c r="H103" s="83">
        <v>283140.24999999942</v>
      </c>
      <c r="I103" s="83">
        <v>615300.25000000023</v>
      </c>
      <c r="J103" s="83">
        <v>348927.25000000023</v>
      </c>
      <c r="K103" s="83">
        <v>607225.54015785526</v>
      </c>
      <c r="L103" s="83">
        <v>1160110.9200454941</v>
      </c>
      <c r="M103" s="83">
        <v>709213.25081848365</v>
      </c>
      <c r="N103" s="83">
        <v>927734.29979966697</v>
      </c>
      <c r="O103" s="83">
        <v>936982.27873377362</v>
      </c>
      <c r="P103" s="83">
        <v>756963.22982032201</v>
      </c>
      <c r="Q103" s="83">
        <v>732423.0123883381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51"/>
      <c r="C105" s="151"/>
      <c r="D105" s="151"/>
      <c r="E105" s="151"/>
      <c r="F105" s="151"/>
      <c r="G105" s="151"/>
      <c r="H105" s="151"/>
      <c r="I105" s="151"/>
      <c r="J105" s="151"/>
      <c r="K105" s="151"/>
      <c r="L105" s="151"/>
      <c r="M105" s="151"/>
      <c r="N105" s="151"/>
      <c r="O105" s="151"/>
      <c r="P105" s="151"/>
      <c r="Q105" s="151"/>
    </row>
    <row r="106" spans="1:17" ht="12.95" customHeight="1" x14ac:dyDescent="0.25">
      <c r="A106" s="150" t="s">
        <v>65</v>
      </c>
      <c r="B106" s="149"/>
      <c r="C106" s="149"/>
      <c r="D106" s="149"/>
      <c r="E106" s="149"/>
      <c r="F106" s="149"/>
      <c r="G106" s="149"/>
      <c r="H106" s="149"/>
      <c r="I106" s="149"/>
      <c r="J106" s="149"/>
      <c r="K106" s="149"/>
      <c r="L106" s="149"/>
      <c r="M106" s="149"/>
      <c r="N106" s="149"/>
      <c r="O106" s="149"/>
      <c r="P106" s="149"/>
      <c r="Q106" s="149"/>
    </row>
    <row r="107" spans="1:17" ht="12" customHeight="1" x14ac:dyDescent="0.25">
      <c r="A107" s="23" t="s">
        <v>153</v>
      </c>
      <c r="B107" s="67"/>
      <c r="C107" s="67">
        <v>6081.0625000000009</v>
      </c>
      <c r="D107" s="67">
        <v>8337.0624999999982</v>
      </c>
      <c r="E107" s="67">
        <v>7939.0625</v>
      </c>
      <c r="F107" s="67">
        <v>4205.0625</v>
      </c>
      <c r="G107" s="67">
        <v>0</v>
      </c>
      <c r="H107" s="67">
        <v>893</v>
      </c>
      <c r="I107" s="67">
        <v>1796.0000000000002</v>
      </c>
      <c r="J107" s="67">
        <v>36.000000000003638</v>
      </c>
      <c r="K107" s="67">
        <v>63</v>
      </c>
      <c r="L107" s="67">
        <v>37</v>
      </c>
      <c r="M107" s="67">
        <v>8453</v>
      </c>
      <c r="N107" s="67">
        <v>176.00000000001091</v>
      </c>
      <c r="O107" s="67">
        <v>165</v>
      </c>
      <c r="P107" s="67">
        <v>3374</v>
      </c>
      <c r="Q107" s="67">
        <v>0</v>
      </c>
    </row>
    <row r="108" spans="1:17" ht="12" hidden="1" customHeight="1" x14ac:dyDescent="0.25">
      <c r="A108" s="23" t="s">
        <v>60</v>
      </c>
      <c r="B108" s="67"/>
      <c r="C108" s="67"/>
      <c r="D108" s="67"/>
      <c r="E108" s="67"/>
      <c r="F108" s="67"/>
      <c r="G108" s="67"/>
      <c r="H108" s="67"/>
      <c r="I108" s="67"/>
      <c r="J108" s="67"/>
      <c r="K108" s="67"/>
      <c r="L108" s="67"/>
      <c r="M108" s="67"/>
      <c r="N108" s="67"/>
      <c r="O108" s="67"/>
      <c r="P108" s="67"/>
      <c r="Q108" s="67"/>
    </row>
    <row r="109" spans="1:17" ht="12.95" customHeight="1" x14ac:dyDescent="0.25">
      <c r="A109" s="146" t="s">
        <v>112</v>
      </c>
      <c r="B109" s="145"/>
      <c r="C109" s="145"/>
      <c r="D109" s="145"/>
      <c r="E109" s="145"/>
      <c r="F109" s="145"/>
      <c r="G109" s="145"/>
      <c r="H109" s="145"/>
      <c r="I109" s="145"/>
      <c r="J109" s="145"/>
      <c r="K109" s="145"/>
      <c r="L109" s="145"/>
      <c r="M109" s="145"/>
      <c r="N109" s="145"/>
      <c r="O109" s="145"/>
      <c r="P109" s="145"/>
      <c r="Q109" s="145"/>
    </row>
    <row r="110" spans="1:17" ht="12" customHeight="1" x14ac:dyDescent="0.25">
      <c r="A110" s="23" t="s">
        <v>60</v>
      </c>
      <c r="B110" s="67"/>
      <c r="C110" s="67">
        <v>246</v>
      </c>
      <c r="D110" s="67">
        <v>337</v>
      </c>
      <c r="E110" s="67">
        <v>221</v>
      </c>
      <c r="F110" s="67">
        <v>231</v>
      </c>
      <c r="G110" s="67">
        <v>0</v>
      </c>
      <c r="H110" s="67">
        <v>47</v>
      </c>
      <c r="I110" s="67">
        <v>73</v>
      </c>
      <c r="J110" s="67">
        <v>14.000000000000057</v>
      </c>
      <c r="K110" s="67">
        <v>208</v>
      </c>
      <c r="L110" s="67">
        <v>319</v>
      </c>
      <c r="M110" s="67">
        <v>415.99999999999994</v>
      </c>
      <c r="N110" s="67">
        <v>176</v>
      </c>
      <c r="O110" s="67">
        <v>165</v>
      </c>
      <c r="P110" s="67">
        <v>172</v>
      </c>
      <c r="Q110" s="67">
        <v>130.99999999999994</v>
      </c>
    </row>
    <row r="111" spans="1:17" ht="12" customHeight="1" x14ac:dyDescent="0.25">
      <c r="A111" s="146" t="s">
        <v>63</v>
      </c>
      <c r="B111" s="145"/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5"/>
      <c r="O111" s="145"/>
      <c r="P111" s="145"/>
      <c r="Q111" s="145"/>
    </row>
    <row r="112" spans="1:17" ht="12" customHeight="1" x14ac:dyDescent="0.25">
      <c r="A112" s="23" t="s">
        <v>152</v>
      </c>
      <c r="B112" s="67"/>
      <c r="C112" s="67">
        <v>0</v>
      </c>
      <c r="D112" s="67">
        <v>0</v>
      </c>
      <c r="E112" s="67">
        <v>0</v>
      </c>
      <c r="F112" s="67">
        <v>0</v>
      </c>
      <c r="G112" s="67">
        <v>0</v>
      </c>
      <c r="H112" s="67">
        <v>0</v>
      </c>
      <c r="I112" s="67">
        <v>0</v>
      </c>
      <c r="J112" s="67">
        <v>0</v>
      </c>
      <c r="K112" s="67">
        <v>0</v>
      </c>
      <c r="L112" s="67">
        <v>0</v>
      </c>
      <c r="M112" s="67">
        <v>0</v>
      </c>
      <c r="N112" s="67">
        <v>0</v>
      </c>
      <c r="O112" s="67">
        <v>0</v>
      </c>
      <c r="P112" s="67">
        <v>0</v>
      </c>
      <c r="Q112" s="67">
        <v>0</v>
      </c>
    </row>
    <row r="113" spans="1:17" ht="12" customHeight="1" x14ac:dyDescent="0.25">
      <c r="A113" s="23" t="s">
        <v>151</v>
      </c>
      <c r="B113" s="67"/>
      <c r="C113" s="67">
        <v>0</v>
      </c>
      <c r="D113" s="67">
        <v>0</v>
      </c>
      <c r="E113" s="67">
        <v>0</v>
      </c>
      <c r="F113" s="67">
        <v>0</v>
      </c>
      <c r="G113" s="67">
        <v>0</v>
      </c>
      <c r="H113" s="67">
        <v>0</v>
      </c>
      <c r="I113" s="67">
        <v>0</v>
      </c>
      <c r="J113" s="67">
        <v>0</v>
      </c>
      <c r="K113" s="67">
        <v>0</v>
      </c>
      <c r="L113" s="67">
        <v>0</v>
      </c>
      <c r="M113" s="67">
        <v>0</v>
      </c>
      <c r="N113" s="67">
        <v>0</v>
      </c>
      <c r="O113" s="67">
        <v>0</v>
      </c>
      <c r="P113" s="67">
        <v>0</v>
      </c>
      <c r="Q113" s="67">
        <v>0</v>
      </c>
    </row>
    <row r="114" spans="1:17" ht="12" hidden="1" customHeight="1" x14ac:dyDescent="0.25">
      <c r="A114" s="148" t="s">
        <v>79</v>
      </c>
      <c r="B114" s="67"/>
      <c r="C114" s="67">
        <f>MAX(RES_hhdet_num!C114-RES_hhdet_num!B114,RES_hhdet_in_new!C114,)</f>
        <v>0</v>
      </c>
      <c r="D114" s="67">
        <f>MAX(RES_hhdet_num!D114-RES_hhdet_num!C114,RES_hhdet_in_new!D114,)</f>
        <v>0</v>
      </c>
      <c r="E114" s="67">
        <f>MAX(RES_hhdet_num!E114-RES_hhdet_num!D114,RES_hhdet_in_new!E114,)</f>
        <v>0</v>
      </c>
      <c r="F114" s="67">
        <f>MAX(RES_hhdet_num!F114-RES_hhdet_num!E114,RES_hhdet_in_new!F114,)</f>
        <v>0</v>
      </c>
      <c r="G114" s="67">
        <f>MAX(RES_hhdet_num!G114-RES_hhdet_num!F114,RES_hhdet_in_new!G114,)</f>
        <v>0</v>
      </c>
      <c r="H114" s="67">
        <f>MAX(RES_hhdet_num!H114-RES_hhdet_num!G114,RES_hhdet_in_new!H114,)</f>
        <v>0</v>
      </c>
      <c r="I114" s="67">
        <f>MAX(RES_hhdet_num!I114-RES_hhdet_num!H114,RES_hhdet_in_new!I114,)</f>
        <v>0</v>
      </c>
      <c r="J114" s="67">
        <f>MAX(RES_hhdet_num!J114-RES_hhdet_num!I114,RES_hhdet_in_new!J114,)</f>
        <v>0</v>
      </c>
      <c r="K114" s="67">
        <f>MAX(RES_hhdet_num!K114-RES_hhdet_num!J114,RES_hhdet_in_new!K114,)</f>
        <v>0</v>
      </c>
      <c r="L114" s="67">
        <f>MAX(RES_hhdet_num!L114-RES_hhdet_num!K114,RES_hhdet_in_new!L114,)</f>
        <v>0</v>
      </c>
      <c r="M114" s="67">
        <f>MAX(RES_hhdet_num!M114-RES_hhdet_num!L114,RES_hhdet_in_new!M114,)</f>
        <v>0</v>
      </c>
      <c r="N114" s="67">
        <f>MAX(RES_hhdet_num!N114-RES_hhdet_num!M114,RES_hhdet_in_new!N114,)</f>
        <v>0</v>
      </c>
      <c r="O114" s="67">
        <f>MAX(RES_hhdet_num!O114-RES_hhdet_num!N114,RES_hhdet_in_new!O114,)</f>
        <v>0</v>
      </c>
      <c r="P114" s="67">
        <f>MAX(RES_hhdet_num!P114-RES_hhdet_num!O114,RES_hhdet_in_new!P114,)</f>
        <v>0</v>
      </c>
      <c r="Q114" s="67">
        <f>MAX(RES_hhdet_num!Q114-RES_hhdet_num!P114,RES_hhdet_in_new!Q114,)</f>
        <v>0</v>
      </c>
    </row>
    <row r="115" spans="1:17" ht="12" hidden="1" customHeight="1" x14ac:dyDescent="0.25">
      <c r="A115" s="148" t="s">
        <v>59</v>
      </c>
      <c r="B115" s="67"/>
      <c r="C115" s="67">
        <f>MAX(RES_hhdet_num!C115-RES_hhdet_num!B115,RES_hhdet_in_new!C115,)</f>
        <v>0</v>
      </c>
      <c r="D115" s="67">
        <f>MAX(RES_hhdet_num!D115-RES_hhdet_num!C115,RES_hhdet_in_new!D115,)</f>
        <v>0</v>
      </c>
      <c r="E115" s="67">
        <f>MAX(RES_hhdet_num!E115-RES_hhdet_num!D115,RES_hhdet_in_new!E115,)</f>
        <v>0</v>
      </c>
      <c r="F115" s="67">
        <f>MAX(RES_hhdet_num!F115-RES_hhdet_num!E115,RES_hhdet_in_new!F115,)</f>
        <v>0</v>
      </c>
      <c r="G115" s="67">
        <f>MAX(RES_hhdet_num!G115-RES_hhdet_num!F115,RES_hhdet_in_new!G115,)</f>
        <v>0</v>
      </c>
      <c r="H115" s="67">
        <f>MAX(RES_hhdet_num!H115-RES_hhdet_num!G115,RES_hhdet_in_new!H115,)</f>
        <v>0</v>
      </c>
      <c r="I115" s="67">
        <f>MAX(RES_hhdet_num!I115-RES_hhdet_num!H115,RES_hhdet_in_new!I115,)</f>
        <v>0</v>
      </c>
      <c r="J115" s="67">
        <f>MAX(RES_hhdet_num!J115-RES_hhdet_num!I115,RES_hhdet_in_new!J115,)</f>
        <v>0</v>
      </c>
      <c r="K115" s="67">
        <f>MAX(RES_hhdet_num!K115-RES_hhdet_num!J115,RES_hhdet_in_new!K115,)</f>
        <v>0</v>
      </c>
      <c r="L115" s="67">
        <f>MAX(RES_hhdet_num!L115-RES_hhdet_num!K115,RES_hhdet_in_new!L115,)</f>
        <v>0</v>
      </c>
      <c r="M115" s="67">
        <f>MAX(RES_hhdet_num!M115-RES_hhdet_num!L115,RES_hhdet_in_new!M115,)</f>
        <v>0</v>
      </c>
      <c r="N115" s="67">
        <f>MAX(RES_hhdet_num!N115-RES_hhdet_num!M115,RES_hhdet_in_new!N115,)</f>
        <v>0</v>
      </c>
      <c r="O115" s="67">
        <f>MAX(RES_hhdet_num!O115-RES_hhdet_num!N115,RES_hhdet_in_new!O115,)</f>
        <v>0</v>
      </c>
      <c r="P115" s="67">
        <f>MAX(RES_hhdet_num!P115-RES_hhdet_num!O115,RES_hhdet_in_new!P115,)</f>
        <v>0</v>
      </c>
      <c r="Q115" s="67">
        <f>MAX(RES_hhdet_num!Q115-RES_hhdet_num!P115,RES_hhdet_in_new!Q115,)</f>
        <v>0</v>
      </c>
    </row>
    <row r="116" spans="1:17" ht="12" customHeight="1" x14ac:dyDescent="0.25">
      <c r="A116" s="23" t="s">
        <v>142</v>
      </c>
      <c r="B116" s="67"/>
      <c r="C116" s="67">
        <v>10283.5</v>
      </c>
      <c r="D116" s="67">
        <v>12499.499999999998</v>
      </c>
      <c r="E116" s="67">
        <v>12028.5</v>
      </c>
      <c r="F116" s="67">
        <v>8594.487315132259</v>
      </c>
      <c r="G116" s="67">
        <v>31.79948228958483</v>
      </c>
      <c r="H116" s="67">
        <v>775.00000000000011</v>
      </c>
      <c r="I116" s="67">
        <v>1634</v>
      </c>
      <c r="J116" s="67">
        <v>0</v>
      </c>
      <c r="K116" s="67">
        <v>0</v>
      </c>
      <c r="L116" s="67">
        <v>3661.6777240386132</v>
      </c>
      <c r="M116" s="67">
        <v>15520.289858141428</v>
      </c>
      <c r="N116" s="67">
        <v>12206.603037424875</v>
      </c>
      <c r="O116" s="67">
        <v>1052.2365665297996</v>
      </c>
      <c r="P116" s="67">
        <v>3581.5226559640005</v>
      </c>
      <c r="Q116" s="67">
        <v>1083.1617954018143</v>
      </c>
    </row>
    <row r="117" spans="1:17" ht="12" customHeight="1" x14ac:dyDescent="0.25">
      <c r="A117" s="23" t="s">
        <v>141</v>
      </c>
      <c r="B117" s="67"/>
      <c r="C117" s="67">
        <v>177.7499999999998</v>
      </c>
      <c r="D117" s="67">
        <v>217.74999999999983</v>
      </c>
      <c r="E117" s="67">
        <v>290.75000000000023</v>
      </c>
      <c r="F117" s="67">
        <v>214.75000000000031</v>
      </c>
      <c r="G117" s="67">
        <v>0</v>
      </c>
      <c r="H117" s="67">
        <v>125.75545832402246</v>
      </c>
      <c r="I117" s="67">
        <v>181.96418063980141</v>
      </c>
      <c r="J117" s="67">
        <v>137.00000000000057</v>
      </c>
      <c r="K117" s="67">
        <v>104</v>
      </c>
      <c r="L117" s="67">
        <v>87.678154707978024</v>
      </c>
      <c r="M117" s="67">
        <v>871.77264185857348</v>
      </c>
      <c r="N117" s="67">
        <v>757.52196257512458</v>
      </c>
      <c r="O117" s="67">
        <v>52.37100764247738</v>
      </c>
      <c r="P117" s="67">
        <v>458.92520070085607</v>
      </c>
      <c r="Q117" s="67">
        <v>216.9551500049615</v>
      </c>
    </row>
    <row r="118" spans="1:17" ht="12" hidden="1" customHeight="1" x14ac:dyDescent="0.25">
      <c r="A118" s="148" t="s">
        <v>60</v>
      </c>
      <c r="B118" s="67"/>
      <c r="C118" s="67"/>
      <c r="D118" s="67"/>
      <c r="E118" s="67"/>
      <c r="F118" s="67"/>
      <c r="G118" s="67"/>
      <c r="H118" s="67"/>
      <c r="I118" s="67"/>
      <c r="J118" s="67"/>
      <c r="K118" s="67"/>
      <c r="L118" s="67"/>
      <c r="M118" s="67"/>
      <c r="N118" s="67"/>
      <c r="O118" s="67"/>
      <c r="P118" s="67"/>
      <c r="Q118" s="67"/>
    </row>
    <row r="119" spans="1:17" ht="12" hidden="1" customHeight="1" x14ac:dyDescent="0.25">
      <c r="A119" s="147" t="s">
        <v>59</v>
      </c>
      <c r="B119" s="81"/>
      <c r="C119" s="81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</row>
    <row r="120" spans="1:17" ht="12" customHeight="1" x14ac:dyDescent="0.25">
      <c r="A120" s="146" t="s">
        <v>62</v>
      </c>
      <c r="B120" s="145"/>
      <c r="C120" s="145"/>
      <c r="D120" s="145"/>
      <c r="E120" s="145"/>
      <c r="F120" s="145"/>
      <c r="G120" s="145"/>
      <c r="H120" s="145"/>
      <c r="I120" s="145"/>
      <c r="J120" s="145"/>
      <c r="K120" s="145"/>
      <c r="L120" s="145"/>
      <c r="M120" s="145"/>
      <c r="N120" s="145"/>
      <c r="O120" s="145"/>
      <c r="P120" s="145"/>
      <c r="Q120" s="145"/>
    </row>
    <row r="121" spans="1:17" ht="12" customHeight="1" x14ac:dyDescent="0.25">
      <c r="A121" s="23" t="s">
        <v>57</v>
      </c>
      <c r="B121" s="67"/>
      <c r="C121" s="67">
        <v>1805.4340118877485</v>
      </c>
      <c r="D121" s="67">
        <v>2908.0000000000005</v>
      </c>
      <c r="E121" s="67">
        <v>2504.9999999999873</v>
      </c>
      <c r="F121" s="67">
        <v>2975.7118072069857</v>
      </c>
      <c r="G121" s="67">
        <v>1879.5855541096425</v>
      </c>
      <c r="H121" s="67">
        <v>374.93732399472884</v>
      </c>
      <c r="I121" s="67">
        <v>255.00000000000006</v>
      </c>
      <c r="J121" s="67">
        <v>0.43141970182330525</v>
      </c>
      <c r="K121" s="67">
        <v>71.00000000000081</v>
      </c>
      <c r="L121" s="67">
        <v>0</v>
      </c>
      <c r="M121" s="67">
        <v>2808.4785629693183</v>
      </c>
      <c r="N121" s="67">
        <v>3530.8567579832388</v>
      </c>
      <c r="O121" s="67">
        <v>1346.2818060863474</v>
      </c>
      <c r="P121" s="67">
        <v>148.87010528717542</v>
      </c>
      <c r="Q121" s="67">
        <v>9.4515218972592034</v>
      </c>
    </row>
    <row r="122" spans="1:17" ht="12" customHeight="1" x14ac:dyDescent="0.25">
      <c r="A122" s="29" t="s">
        <v>140</v>
      </c>
      <c r="B122" s="83"/>
      <c r="C122" s="83">
        <v>8899.4999999999964</v>
      </c>
      <c r="D122" s="83">
        <v>9808.5</v>
      </c>
      <c r="E122" s="83">
        <v>9813.4999999999982</v>
      </c>
      <c r="F122" s="83">
        <v>6148.4999999999955</v>
      </c>
      <c r="G122" s="83">
        <v>0</v>
      </c>
      <c r="H122" s="83">
        <v>889.00000000000182</v>
      </c>
      <c r="I122" s="83">
        <v>1610.0679358055208</v>
      </c>
      <c r="J122" s="83">
        <v>103.00000000000364</v>
      </c>
      <c r="K122" s="83">
        <v>36.317488711323314</v>
      </c>
      <c r="L122" s="83">
        <v>2070.7667557623327</v>
      </c>
      <c r="M122" s="83">
        <v>13583.583937030684</v>
      </c>
      <c r="N122" s="83">
        <v>9433.2682420167639</v>
      </c>
      <c r="O122" s="83">
        <v>366.00000000000364</v>
      </c>
      <c r="P122" s="83">
        <v>3998.8753490644131</v>
      </c>
      <c r="Q122" s="83">
        <v>1271.6014168779698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51"/>
      <c r="C124" s="151"/>
      <c r="D124" s="151"/>
      <c r="E124" s="151"/>
      <c r="F124" s="151"/>
      <c r="G124" s="151"/>
      <c r="H124" s="151"/>
      <c r="I124" s="151"/>
      <c r="J124" s="151"/>
      <c r="K124" s="151"/>
      <c r="L124" s="151"/>
      <c r="M124" s="151"/>
      <c r="N124" s="151"/>
      <c r="O124" s="151"/>
      <c r="P124" s="151"/>
      <c r="Q124" s="151"/>
    </row>
    <row r="125" spans="1:17" ht="12.95" customHeight="1" x14ac:dyDescent="0.25">
      <c r="A125" s="150" t="s">
        <v>65</v>
      </c>
      <c r="B125" s="149"/>
      <c r="C125" s="149"/>
      <c r="D125" s="149"/>
      <c r="E125" s="149"/>
      <c r="F125" s="149"/>
      <c r="G125" s="149"/>
      <c r="H125" s="149"/>
      <c r="I125" s="149"/>
      <c r="J125" s="149"/>
      <c r="K125" s="149"/>
      <c r="L125" s="149"/>
      <c r="M125" s="149"/>
      <c r="N125" s="149"/>
      <c r="O125" s="149"/>
      <c r="P125" s="149"/>
      <c r="Q125" s="149"/>
    </row>
    <row r="126" spans="1:17" ht="12" customHeight="1" x14ac:dyDescent="0.25">
      <c r="A126" s="23" t="s">
        <v>149</v>
      </c>
      <c r="B126" s="67"/>
      <c r="C126" s="67">
        <v>365130.375</v>
      </c>
      <c r="D126" s="67">
        <v>316376.37500000006</v>
      </c>
      <c r="E126" s="67">
        <v>0</v>
      </c>
      <c r="F126" s="67">
        <v>60603.375</v>
      </c>
      <c r="G126" s="67">
        <v>214664.37500000006</v>
      </c>
      <c r="H126" s="67">
        <v>106306.375</v>
      </c>
      <c r="I126" s="67">
        <v>326597.375</v>
      </c>
      <c r="J126" s="67">
        <v>0</v>
      </c>
      <c r="K126" s="67">
        <v>0</v>
      </c>
      <c r="L126" s="67">
        <v>440293.37500000006</v>
      </c>
      <c r="M126" s="67">
        <v>215388.37500000003</v>
      </c>
      <c r="N126" s="67">
        <v>0</v>
      </c>
      <c r="O126" s="67">
        <v>0</v>
      </c>
      <c r="P126" s="67">
        <v>381452.99999999994</v>
      </c>
      <c r="Q126" s="67">
        <v>98660</v>
      </c>
    </row>
    <row r="127" spans="1:17" ht="12" hidden="1" customHeight="1" x14ac:dyDescent="0.25">
      <c r="A127" s="23" t="s">
        <v>60</v>
      </c>
      <c r="B127" s="67"/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67"/>
      <c r="N127" s="67"/>
      <c r="O127" s="67"/>
      <c r="P127" s="67"/>
      <c r="Q127" s="67"/>
    </row>
    <row r="128" spans="1:17" ht="12.95" customHeight="1" x14ac:dyDescent="0.25">
      <c r="A128" s="146" t="s">
        <v>112</v>
      </c>
      <c r="B128" s="145"/>
      <c r="C128" s="145"/>
      <c r="D128" s="145"/>
      <c r="E128" s="145"/>
      <c r="F128" s="145"/>
      <c r="G128" s="145"/>
      <c r="H128" s="145"/>
      <c r="I128" s="145"/>
      <c r="J128" s="145"/>
      <c r="K128" s="145"/>
      <c r="L128" s="145"/>
      <c r="M128" s="145"/>
      <c r="N128" s="145"/>
      <c r="O128" s="145"/>
      <c r="P128" s="145"/>
      <c r="Q128" s="145"/>
    </row>
    <row r="129" spans="1:17" ht="12" customHeight="1" x14ac:dyDescent="0.25">
      <c r="A129" s="23" t="s">
        <v>60</v>
      </c>
      <c r="B129" s="67"/>
      <c r="C129" s="67">
        <v>7304</v>
      </c>
      <c r="D129" s="67">
        <v>8210</v>
      </c>
      <c r="E129" s="67">
        <v>3394</v>
      </c>
      <c r="F129" s="67">
        <v>3723</v>
      </c>
      <c r="G129" s="67">
        <v>7160</v>
      </c>
      <c r="H129" s="67">
        <v>4171</v>
      </c>
      <c r="I129" s="67">
        <v>9047</v>
      </c>
      <c r="J129" s="67">
        <v>971</v>
      </c>
      <c r="K129" s="67">
        <v>1430</v>
      </c>
      <c r="L129" s="67">
        <v>16857</v>
      </c>
      <c r="M129" s="67">
        <v>7236.0000000000009</v>
      </c>
      <c r="N129" s="67">
        <v>0</v>
      </c>
      <c r="O129" s="67">
        <v>9608.0000000000018</v>
      </c>
      <c r="P129" s="67">
        <v>16169</v>
      </c>
      <c r="Q129" s="67">
        <v>17063</v>
      </c>
    </row>
    <row r="130" spans="1:17" ht="12" customHeight="1" x14ac:dyDescent="0.25">
      <c r="A130" s="146" t="s">
        <v>63</v>
      </c>
      <c r="B130" s="145"/>
      <c r="C130" s="145"/>
      <c r="D130" s="145"/>
      <c r="E130" s="145"/>
      <c r="F130" s="145"/>
      <c r="G130" s="145"/>
      <c r="H130" s="145"/>
      <c r="I130" s="145"/>
      <c r="J130" s="145"/>
      <c r="K130" s="145"/>
      <c r="L130" s="145"/>
      <c r="M130" s="145"/>
      <c r="N130" s="145"/>
      <c r="O130" s="145"/>
      <c r="P130" s="145"/>
      <c r="Q130" s="145"/>
    </row>
    <row r="131" spans="1:17" ht="12" customHeight="1" x14ac:dyDescent="0.25">
      <c r="A131" s="23" t="s">
        <v>148</v>
      </c>
      <c r="B131" s="67"/>
      <c r="C131" s="67">
        <v>299487.25</v>
      </c>
      <c r="D131" s="67">
        <v>256979.13066040474</v>
      </c>
      <c r="E131" s="67">
        <v>20953.872405756516</v>
      </c>
      <c r="F131" s="67">
        <v>52932.308846137093</v>
      </c>
      <c r="G131" s="67">
        <v>206490.25000000017</v>
      </c>
      <c r="H131" s="67">
        <v>77337.642180371404</v>
      </c>
      <c r="I131" s="67">
        <v>281292.85897730046</v>
      </c>
      <c r="J131" s="67">
        <v>2500.355028343818</v>
      </c>
      <c r="K131" s="67">
        <v>46160.038228235877</v>
      </c>
      <c r="L131" s="67">
        <v>400886.3001333382</v>
      </c>
      <c r="M131" s="67">
        <v>217875.88082485698</v>
      </c>
      <c r="N131" s="67">
        <v>77735.396036610618</v>
      </c>
      <c r="O131" s="67">
        <v>10310</v>
      </c>
      <c r="P131" s="67">
        <v>354728.99999999994</v>
      </c>
      <c r="Q131" s="67">
        <v>96041.000000000058</v>
      </c>
    </row>
    <row r="132" spans="1:17" ht="12" customHeight="1" x14ac:dyDescent="0.25">
      <c r="A132" s="23" t="s">
        <v>147</v>
      </c>
      <c r="B132" s="67"/>
      <c r="C132" s="67">
        <v>8690.581602009961</v>
      </c>
      <c r="D132" s="67">
        <v>7082.0624317010297</v>
      </c>
      <c r="E132" s="67">
        <v>934</v>
      </c>
      <c r="F132" s="67">
        <v>1623.0000000000682</v>
      </c>
      <c r="G132" s="67">
        <v>6525.0252663343235</v>
      </c>
      <c r="H132" s="67">
        <v>13145.360479713947</v>
      </c>
      <c r="I132" s="67">
        <v>23400.913588821619</v>
      </c>
      <c r="J132" s="67">
        <v>11368.644971656164</v>
      </c>
      <c r="K132" s="67">
        <v>125.9617717642105</v>
      </c>
      <c r="L132" s="67">
        <v>30758.628536370048</v>
      </c>
      <c r="M132" s="67">
        <v>29980.586682511712</v>
      </c>
      <c r="N132" s="67">
        <v>0</v>
      </c>
      <c r="O132" s="67">
        <v>0</v>
      </c>
      <c r="P132" s="67">
        <v>37910.00307588822</v>
      </c>
      <c r="Q132" s="67">
        <v>13469.195143063225</v>
      </c>
    </row>
    <row r="133" spans="1:17" ht="12" hidden="1" customHeight="1" x14ac:dyDescent="0.25">
      <c r="A133" s="148" t="s">
        <v>61</v>
      </c>
      <c r="B133" s="67"/>
      <c r="C133" s="67">
        <f>MAX(RES_hhdet_num!C133-RES_hhdet_num!B133,RES_hhdet_in_new!C133,)</f>
        <v>0</v>
      </c>
      <c r="D133" s="67">
        <f>MAX(RES_hhdet_num!D133-RES_hhdet_num!C133,RES_hhdet_in_new!D133,)</f>
        <v>0</v>
      </c>
      <c r="E133" s="67">
        <f>MAX(RES_hhdet_num!E133-RES_hhdet_num!D133,RES_hhdet_in_new!E133,)</f>
        <v>0</v>
      </c>
      <c r="F133" s="67">
        <f>MAX(RES_hhdet_num!F133-RES_hhdet_num!E133,RES_hhdet_in_new!F133,)</f>
        <v>0</v>
      </c>
      <c r="G133" s="67">
        <f>MAX(RES_hhdet_num!G133-RES_hhdet_num!F133,RES_hhdet_in_new!G133,)</f>
        <v>0</v>
      </c>
      <c r="H133" s="67">
        <f>MAX(RES_hhdet_num!H133-RES_hhdet_num!G133,RES_hhdet_in_new!H133,)</f>
        <v>0</v>
      </c>
      <c r="I133" s="67">
        <f>MAX(RES_hhdet_num!I133-RES_hhdet_num!H133,RES_hhdet_in_new!I133,)</f>
        <v>0</v>
      </c>
      <c r="J133" s="67">
        <f>MAX(RES_hhdet_num!J133-RES_hhdet_num!I133,RES_hhdet_in_new!J133,)</f>
        <v>0</v>
      </c>
      <c r="K133" s="67">
        <f>MAX(RES_hhdet_num!K133-RES_hhdet_num!J133,RES_hhdet_in_new!K133,)</f>
        <v>0</v>
      </c>
      <c r="L133" s="67">
        <f>MAX(RES_hhdet_num!L133-RES_hhdet_num!K133,RES_hhdet_in_new!L133,)</f>
        <v>0</v>
      </c>
      <c r="M133" s="67">
        <f>MAX(RES_hhdet_num!M133-RES_hhdet_num!L133,RES_hhdet_in_new!M133,)</f>
        <v>0</v>
      </c>
      <c r="N133" s="67">
        <f>MAX(RES_hhdet_num!N133-RES_hhdet_num!M133,RES_hhdet_in_new!N133,)</f>
        <v>0</v>
      </c>
      <c r="O133" s="67">
        <f>MAX(RES_hhdet_num!O133-RES_hhdet_num!N133,RES_hhdet_in_new!O133,)</f>
        <v>0</v>
      </c>
      <c r="P133" s="67">
        <f>MAX(RES_hhdet_num!P133-RES_hhdet_num!O133,RES_hhdet_in_new!P133,)</f>
        <v>0</v>
      </c>
      <c r="Q133" s="67">
        <f>MAX(RES_hhdet_num!Q133-RES_hhdet_num!P133,RES_hhdet_in_new!Q133,)</f>
        <v>0</v>
      </c>
    </row>
    <row r="134" spans="1:17" ht="12" hidden="1" customHeight="1" x14ac:dyDescent="0.25">
      <c r="A134" s="148" t="s">
        <v>59</v>
      </c>
      <c r="B134" s="67"/>
      <c r="C134" s="67">
        <f>MAX(RES_hhdet_num!C134-RES_hhdet_num!B134,RES_hhdet_in_new!C134,)</f>
        <v>0</v>
      </c>
      <c r="D134" s="67">
        <f>MAX(RES_hhdet_num!D134-RES_hhdet_num!C134,RES_hhdet_in_new!D134,)</f>
        <v>0</v>
      </c>
      <c r="E134" s="67">
        <f>MAX(RES_hhdet_num!E134-RES_hhdet_num!D134,RES_hhdet_in_new!E134,)</f>
        <v>0</v>
      </c>
      <c r="F134" s="67">
        <f>MAX(RES_hhdet_num!F134-RES_hhdet_num!E134,RES_hhdet_in_new!F134,)</f>
        <v>0</v>
      </c>
      <c r="G134" s="67">
        <f>MAX(RES_hhdet_num!G134-RES_hhdet_num!F134,RES_hhdet_in_new!G134,)</f>
        <v>0</v>
      </c>
      <c r="H134" s="67">
        <f>MAX(RES_hhdet_num!H134-RES_hhdet_num!G134,RES_hhdet_in_new!H134,)</f>
        <v>0</v>
      </c>
      <c r="I134" s="67">
        <f>MAX(RES_hhdet_num!I134-RES_hhdet_num!H134,RES_hhdet_in_new!I134,)</f>
        <v>0</v>
      </c>
      <c r="J134" s="67">
        <f>MAX(RES_hhdet_num!J134-RES_hhdet_num!I134,RES_hhdet_in_new!J134,)</f>
        <v>0</v>
      </c>
      <c r="K134" s="67">
        <f>MAX(RES_hhdet_num!K134-RES_hhdet_num!J134,RES_hhdet_in_new!K134,)</f>
        <v>0</v>
      </c>
      <c r="L134" s="67">
        <f>MAX(RES_hhdet_num!L134-RES_hhdet_num!K134,RES_hhdet_in_new!L134,)</f>
        <v>0</v>
      </c>
      <c r="M134" s="67">
        <f>MAX(RES_hhdet_num!M134-RES_hhdet_num!L134,RES_hhdet_in_new!M134,)</f>
        <v>0</v>
      </c>
      <c r="N134" s="67">
        <f>MAX(RES_hhdet_num!N134-RES_hhdet_num!M134,RES_hhdet_in_new!N134,)</f>
        <v>0</v>
      </c>
      <c r="O134" s="67">
        <f>MAX(RES_hhdet_num!O134-RES_hhdet_num!N134,RES_hhdet_in_new!O134,)</f>
        <v>0</v>
      </c>
      <c r="P134" s="67">
        <f>MAX(RES_hhdet_num!P134-RES_hhdet_num!O134,RES_hhdet_in_new!P134,)</f>
        <v>0</v>
      </c>
      <c r="Q134" s="67">
        <f>MAX(RES_hhdet_num!Q134-RES_hhdet_num!P134,RES_hhdet_in_new!Q134,)</f>
        <v>0</v>
      </c>
    </row>
    <row r="135" spans="1:17" ht="12" customHeight="1" x14ac:dyDescent="0.25">
      <c r="A135" s="23" t="s">
        <v>142</v>
      </c>
      <c r="B135" s="67"/>
      <c r="C135" s="67">
        <v>72833.83021227381</v>
      </c>
      <c r="D135" s="67">
        <v>51145.266596816356</v>
      </c>
      <c r="E135" s="67">
        <v>0</v>
      </c>
      <c r="F135" s="67">
        <v>6347.9496979516425</v>
      </c>
      <c r="G135" s="67">
        <v>16282.396400377434</v>
      </c>
      <c r="H135" s="67">
        <v>14549.959479590178</v>
      </c>
      <c r="I135" s="67">
        <v>34087.756389721704</v>
      </c>
      <c r="J135" s="67">
        <v>263.26929911886702</v>
      </c>
      <c r="K135" s="67">
        <v>5107.0244255693424</v>
      </c>
      <c r="L135" s="67">
        <v>67542.046352779638</v>
      </c>
      <c r="M135" s="67">
        <v>13972.425957752912</v>
      </c>
      <c r="N135" s="67">
        <v>0</v>
      </c>
      <c r="O135" s="67">
        <v>0</v>
      </c>
      <c r="P135" s="67">
        <v>31292.834807227035</v>
      </c>
      <c r="Q135" s="67">
        <v>0</v>
      </c>
    </row>
    <row r="136" spans="1:17" ht="12" customHeight="1" x14ac:dyDescent="0.25">
      <c r="A136" s="23" t="s">
        <v>141</v>
      </c>
      <c r="B136" s="67"/>
      <c r="C136" s="67">
        <v>1645.1591161844126</v>
      </c>
      <c r="D136" s="67">
        <v>1169.9153110779059</v>
      </c>
      <c r="E136" s="67">
        <v>0</v>
      </c>
      <c r="F136" s="67">
        <v>134.50000000000466</v>
      </c>
      <c r="G136" s="67">
        <v>281.27228180844514</v>
      </c>
      <c r="H136" s="67">
        <v>1310.4176812119367</v>
      </c>
      <c r="I136" s="67">
        <v>2482.8643229779964</v>
      </c>
      <c r="J136" s="67">
        <v>830.58533064796939</v>
      </c>
      <c r="K136" s="67">
        <v>235.22557443067191</v>
      </c>
      <c r="L136" s="67">
        <v>4161.0303858307925</v>
      </c>
      <c r="M136" s="67">
        <v>818.91316366052297</v>
      </c>
      <c r="N136" s="67">
        <v>0</v>
      </c>
      <c r="O136" s="67">
        <v>0</v>
      </c>
      <c r="P136" s="67">
        <v>2107.3273011258111</v>
      </c>
      <c r="Q136" s="67">
        <v>0</v>
      </c>
    </row>
    <row r="137" spans="1:17" ht="12" hidden="1" customHeight="1" x14ac:dyDescent="0.25">
      <c r="A137" s="148" t="s">
        <v>60</v>
      </c>
      <c r="B137" s="67"/>
      <c r="C137" s="67"/>
      <c r="D137" s="67"/>
      <c r="E137" s="67"/>
      <c r="F137" s="67"/>
      <c r="G137" s="67"/>
      <c r="H137" s="67"/>
      <c r="I137" s="67"/>
      <c r="J137" s="67"/>
      <c r="K137" s="67"/>
      <c r="L137" s="67"/>
      <c r="M137" s="67"/>
      <c r="N137" s="67"/>
      <c r="O137" s="67"/>
      <c r="P137" s="67"/>
      <c r="Q137" s="67"/>
    </row>
    <row r="138" spans="1:17" ht="12" hidden="1" customHeight="1" x14ac:dyDescent="0.25">
      <c r="A138" s="147" t="s">
        <v>59</v>
      </c>
      <c r="B138" s="81"/>
      <c r="C138" s="81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</row>
    <row r="139" spans="1:17" ht="12" customHeight="1" x14ac:dyDescent="0.25">
      <c r="A139" s="146" t="s">
        <v>62</v>
      </c>
      <c r="B139" s="145"/>
      <c r="C139" s="145"/>
      <c r="D139" s="145"/>
      <c r="E139" s="145"/>
      <c r="F139" s="145"/>
      <c r="G139" s="145"/>
      <c r="H139" s="145"/>
      <c r="I139" s="145"/>
      <c r="J139" s="145"/>
      <c r="K139" s="145"/>
      <c r="L139" s="145"/>
      <c r="M139" s="145"/>
      <c r="N139" s="145"/>
      <c r="O139" s="145"/>
      <c r="P139" s="145"/>
      <c r="Q139" s="145"/>
    </row>
    <row r="140" spans="1:17" ht="12" customHeight="1" x14ac:dyDescent="0.25">
      <c r="A140" s="23" t="s">
        <v>57</v>
      </c>
      <c r="B140" s="67"/>
      <c r="C140" s="67">
        <v>97204.5</v>
      </c>
      <c r="D140" s="67">
        <v>91041.500000000073</v>
      </c>
      <c r="E140" s="67">
        <v>17399.5</v>
      </c>
      <c r="F140" s="67">
        <v>37054.465742164568</v>
      </c>
      <c r="G140" s="67">
        <v>64986.499999999891</v>
      </c>
      <c r="H140" s="67">
        <v>16713.500000000106</v>
      </c>
      <c r="I140" s="67">
        <v>75599.499999999971</v>
      </c>
      <c r="J140" s="67">
        <v>14683.5</v>
      </c>
      <c r="K140" s="67">
        <v>101008.70507063718</v>
      </c>
      <c r="L140" s="67">
        <v>151547.82010373761</v>
      </c>
      <c r="M140" s="67">
        <v>45427.500000000007</v>
      </c>
      <c r="N140" s="67">
        <v>49505.558350475505</v>
      </c>
      <c r="O140" s="67">
        <v>43599.180927258189</v>
      </c>
      <c r="P140" s="67">
        <v>37278.767815488645</v>
      </c>
      <c r="Q140" s="67">
        <v>99712.525023618568</v>
      </c>
    </row>
    <row r="141" spans="1:17" ht="12" customHeight="1" x14ac:dyDescent="0.25">
      <c r="A141" s="29" t="s">
        <v>140</v>
      </c>
      <c r="B141" s="83"/>
      <c r="C141" s="83">
        <v>322706.25</v>
      </c>
      <c r="D141" s="83">
        <v>280115.24999999988</v>
      </c>
      <c r="E141" s="83">
        <v>91364.25</v>
      </c>
      <c r="F141" s="83">
        <v>83018.250000000044</v>
      </c>
      <c r="G141" s="83">
        <v>204458.25000000012</v>
      </c>
      <c r="H141" s="83">
        <v>144373.24999999988</v>
      </c>
      <c r="I141" s="83">
        <v>305778.25</v>
      </c>
      <c r="J141" s="83">
        <v>42164.25</v>
      </c>
      <c r="K141" s="83">
        <v>264121.66992936283</v>
      </c>
      <c r="L141" s="83">
        <v>659902.30489626236</v>
      </c>
      <c r="M141" s="83">
        <v>224741.24999999994</v>
      </c>
      <c r="N141" s="83">
        <v>11097.816649524495</v>
      </c>
      <c r="O141" s="83">
        <v>171065.19407274181</v>
      </c>
      <c r="P141" s="83">
        <v>450480.60718451132</v>
      </c>
      <c r="Q141" s="83">
        <v>354250.68717681948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51"/>
      <c r="C143" s="151"/>
      <c r="D143" s="151"/>
      <c r="E143" s="151"/>
      <c r="F143" s="151"/>
      <c r="G143" s="151"/>
      <c r="H143" s="151"/>
      <c r="I143" s="151"/>
      <c r="J143" s="151"/>
      <c r="K143" s="151"/>
      <c r="L143" s="151"/>
      <c r="M143" s="151"/>
      <c r="N143" s="151"/>
      <c r="O143" s="151"/>
      <c r="P143" s="151"/>
      <c r="Q143" s="151"/>
    </row>
    <row r="144" spans="1:17" ht="12.95" customHeight="1" x14ac:dyDescent="0.25">
      <c r="A144" s="150" t="s">
        <v>65</v>
      </c>
      <c r="B144" s="149"/>
      <c r="C144" s="149"/>
      <c r="D144" s="149"/>
      <c r="E144" s="149"/>
      <c r="F144" s="149"/>
      <c r="G144" s="149"/>
      <c r="H144" s="149"/>
      <c r="I144" s="149"/>
      <c r="J144" s="149"/>
      <c r="K144" s="149"/>
      <c r="L144" s="149"/>
      <c r="M144" s="149"/>
      <c r="N144" s="149"/>
      <c r="O144" s="149"/>
      <c r="P144" s="149"/>
      <c r="Q144" s="149"/>
    </row>
    <row r="145" spans="1:17" ht="12" customHeight="1" x14ac:dyDescent="0.25">
      <c r="A145" s="23" t="s">
        <v>60</v>
      </c>
      <c r="B145" s="67"/>
      <c r="C145" s="67">
        <v>50158.250000000007</v>
      </c>
      <c r="D145" s="67">
        <v>52440.25</v>
      </c>
      <c r="E145" s="67">
        <v>74862.25</v>
      </c>
      <c r="F145" s="67">
        <v>39907.25</v>
      </c>
      <c r="G145" s="67">
        <v>37742.249999999993</v>
      </c>
      <c r="H145" s="67">
        <v>76679.25</v>
      </c>
      <c r="I145" s="67">
        <v>44195.25</v>
      </c>
      <c r="J145" s="67">
        <v>77783.249999999985</v>
      </c>
      <c r="K145" s="67">
        <v>50277.25</v>
      </c>
      <c r="L145" s="67">
        <v>105208.25</v>
      </c>
      <c r="M145" s="67">
        <v>90026.25</v>
      </c>
      <c r="N145" s="67">
        <v>191835.25000000003</v>
      </c>
      <c r="O145" s="67">
        <v>266687.25</v>
      </c>
      <c r="P145" s="67">
        <v>221322.25</v>
      </c>
      <c r="Q145" s="67">
        <v>317798.25</v>
      </c>
    </row>
    <row r="146" spans="1:17" ht="12.95" customHeight="1" x14ac:dyDescent="0.25">
      <c r="A146" s="146" t="s">
        <v>112</v>
      </c>
      <c r="B146" s="145"/>
      <c r="C146" s="145"/>
      <c r="D146" s="145"/>
      <c r="E146" s="145"/>
      <c r="F146" s="145"/>
      <c r="G146" s="145"/>
      <c r="H146" s="145"/>
      <c r="I146" s="145"/>
      <c r="J146" s="145"/>
      <c r="K146" s="145"/>
      <c r="L146" s="145"/>
      <c r="M146" s="145"/>
      <c r="N146" s="145"/>
      <c r="O146" s="145"/>
      <c r="P146" s="145"/>
      <c r="Q146" s="145"/>
    </row>
    <row r="147" spans="1:17" ht="12" customHeight="1" x14ac:dyDescent="0.25">
      <c r="A147" s="23" t="s">
        <v>60</v>
      </c>
      <c r="B147" s="67"/>
      <c r="C147" s="67">
        <v>15047</v>
      </c>
      <c r="D147" s="67">
        <v>15732</v>
      </c>
      <c r="E147" s="67">
        <v>22458</v>
      </c>
      <c r="F147" s="67">
        <v>11972</v>
      </c>
      <c r="G147" s="67">
        <v>11322</v>
      </c>
      <c r="H147" s="67">
        <v>23003</v>
      </c>
      <c r="I147" s="67">
        <v>13258</v>
      </c>
      <c r="J147" s="67">
        <v>23334</v>
      </c>
      <c r="K147" s="67">
        <v>15083</v>
      </c>
      <c r="L147" s="67">
        <v>31562</v>
      </c>
      <c r="M147" s="67">
        <v>27007.000000000004</v>
      </c>
      <c r="N147" s="67">
        <v>57550</v>
      </c>
      <c r="O147" s="67">
        <v>80006</v>
      </c>
      <c r="P147" s="67">
        <v>66396</v>
      </c>
      <c r="Q147" s="67">
        <v>95339</v>
      </c>
    </row>
    <row r="148" spans="1:17" ht="12" customHeight="1" x14ac:dyDescent="0.25">
      <c r="A148" s="146" t="s">
        <v>63</v>
      </c>
      <c r="B148" s="145"/>
      <c r="C148" s="145"/>
      <c r="D148" s="145"/>
      <c r="E148" s="145"/>
      <c r="F148" s="145"/>
      <c r="G148" s="145"/>
      <c r="H148" s="145"/>
      <c r="I148" s="145"/>
      <c r="J148" s="145"/>
      <c r="K148" s="145"/>
      <c r="L148" s="145"/>
      <c r="M148" s="145"/>
      <c r="N148" s="145"/>
      <c r="O148" s="145"/>
      <c r="P148" s="145"/>
      <c r="Q148" s="145"/>
    </row>
    <row r="149" spans="1:17" ht="12" customHeight="1" x14ac:dyDescent="0.25">
      <c r="A149" s="23" t="s">
        <v>144</v>
      </c>
      <c r="B149" s="67"/>
      <c r="C149" s="67">
        <v>13112.580488282541</v>
      </c>
      <c r="D149" s="67">
        <v>12877.672160698086</v>
      </c>
      <c r="E149" s="67">
        <v>15487.5915645927</v>
      </c>
      <c r="F149" s="67">
        <v>7918.6794638725823</v>
      </c>
      <c r="G149" s="67">
        <v>7023.5339979750161</v>
      </c>
      <c r="H149" s="67">
        <v>7345.7836192490304</v>
      </c>
      <c r="I149" s="67">
        <v>4511.9445567685216</v>
      </c>
      <c r="J149" s="67">
        <v>3149.3887784798108</v>
      </c>
      <c r="K149" s="67">
        <v>10808.902467893358</v>
      </c>
      <c r="L149" s="67">
        <v>10760.281290406077</v>
      </c>
      <c r="M149" s="67">
        <v>1828.4848181328821</v>
      </c>
      <c r="N149" s="67">
        <v>4665.9419521135405</v>
      </c>
      <c r="O149" s="67">
        <v>5098.1409922267949</v>
      </c>
      <c r="P149" s="67">
        <v>0</v>
      </c>
      <c r="Q149" s="67">
        <v>0</v>
      </c>
    </row>
    <row r="150" spans="1:17" ht="12" customHeight="1" x14ac:dyDescent="0.25">
      <c r="A150" s="23" t="s">
        <v>143</v>
      </c>
      <c r="B150" s="67"/>
      <c r="C150" s="67">
        <v>237.22597226992238</v>
      </c>
      <c r="D150" s="67">
        <v>231.95648282190331</v>
      </c>
      <c r="E150" s="67">
        <v>289.74797417570511</v>
      </c>
      <c r="F150" s="67">
        <v>171.45131762024425</v>
      </c>
      <c r="G150" s="67">
        <v>145.02793414189125</v>
      </c>
      <c r="H150" s="67">
        <v>430.24999999999972</v>
      </c>
      <c r="I150" s="67">
        <v>488.24999999999994</v>
      </c>
      <c r="J150" s="67">
        <v>398.25</v>
      </c>
      <c r="K150" s="67">
        <v>541.6283381062434</v>
      </c>
      <c r="L150" s="67">
        <v>463.36673309974174</v>
      </c>
      <c r="M150" s="67">
        <v>323.63031484398113</v>
      </c>
      <c r="N150" s="67">
        <v>235.19568606385178</v>
      </c>
      <c r="O150" s="67">
        <v>308.82737193123188</v>
      </c>
      <c r="P150" s="67">
        <v>0</v>
      </c>
      <c r="Q150" s="67">
        <v>77.000000000000014</v>
      </c>
    </row>
    <row r="151" spans="1:17" ht="12" hidden="1" customHeight="1" x14ac:dyDescent="0.25">
      <c r="A151" s="148" t="s">
        <v>57</v>
      </c>
      <c r="B151" s="67"/>
      <c r="C151" s="67">
        <f>MAX(RES_hhdet_num!C151-RES_hhdet_num!B151,RES_hhdet_in_new!C151,)</f>
        <v>0</v>
      </c>
      <c r="D151" s="67">
        <f>MAX(RES_hhdet_num!D151-RES_hhdet_num!C151,RES_hhdet_in_new!D151,)</f>
        <v>0</v>
      </c>
      <c r="E151" s="67">
        <f>MAX(RES_hhdet_num!E151-RES_hhdet_num!D151,RES_hhdet_in_new!E151,)</f>
        <v>0</v>
      </c>
      <c r="F151" s="67">
        <f>MAX(RES_hhdet_num!F151-RES_hhdet_num!E151,RES_hhdet_in_new!F151,)</f>
        <v>0</v>
      </c>
      <c r="G151" s="67">
        <f>MAX(RES_hhdet_num!G151-RES_hhdet_num!F151,RES_hhdet_in_new!G151,)</f>
        <v>0</v>
      </c>
      <c r="H151" s="67">
        <f>MAX(RES_hhdet_num!H151-RES_hhdet_num!G151,RES_hhdet_in_new!H151,)</f>
        <v>0</v>
      </c>
      <c r="I151" s="67">
        <f>MAX(RES_hhdet_num!I151-RES_hhdet_num!H151,RES_hhdet_in_new!I151,)</f>
        <v>0</v>
      </c>
      <c r="J151" s="67">
        <f>MAX(RES_hhdet_num!J151-RES_hhdet_num!I151,RES_hhdet_in_new!J151,)</f>
        <v>0</v>
      </c>
      <c r="K151" s="67">
        <f>MAX(RES_hhdet_num!K151-RES_hhdet_num!J151,RES_hhdet_in_new!K151,)</f>
        <v>0</v>
      </c>
      <c r="L151" s="67">
        <f>MAX(RES_hhdet_num!L151-RES_hhdet_num!K151,RES_hhdet_in_new!L151,)</f>
        <v>0</v>
      </c>
      <c r="M151" s="67">
        <f>MAX(RES_hhdet_num!M151-RES_hhdet_num!L151,RES_hhdet_in_new!M151,)</f>
        <v>0</v>
      </c>
      <c r="N151" s="67">
        <f>MAX(RES_hhdet_num!N151-RES_hhdet_num!M151,RES_hhdet_in_new!N151,)</f>
        <v>0</v>
      </c>
      <c r="O151" s="67">
        <f>MAX(RES_hhdet_num!O151-RES_hhdet_num!N151,RES_hhdet_in_new!O151,)</f>
        <v>0</v>
      </c>
      <c r="P151" s="67">
        <f>MAX(RES_hhdet_num!P151-RES_hhdet_num!O151,RES_hhdet_in_new!P151,)</f>
        <v>0</v>
      </c>
      <c r="Q151" s="67">
        <f>MAX(RES_hhdet_num!Q151-RES_hhdet_num!P151,RES_hhdet_in_new!Q151,)</f>
        <v>0</v>
      </c>
    </row>
    <row r="152" spans="1:17" ht="12" hidden="1" customHeight="1" x14ac:dyDescent="0.25">
      <c r="A152" s="148" t="s">
        <v>59</v>
      </c>
      <c r="B152" s="67"/>
      <c r="C152" s="67">
        <f>MAX(RES_hhdet_num!C152-RES_hhdet_num!B152,RES_hhdet_in_new!C152,)</f>
        <v>0</v>
      </c>
      <c r="D152" s="67">
        <f>MAX(RES_hhdet_num!D152-RES_hhdet_num!C152,RES_hhdet_in_new!D152,)</f>
        <v>0</v>
      </c>
      <c r="E152" s="67">
        <f>MAX(RES_hhdet_num!E152-RES_hhdet_num!D152,RES_hhdet_in_new!E152,)</f>
        <v>0</v>
      </c>
      <c r="F152" s="67">
        <f>MAX(RES_hhdet_num!F152-RES_hhdet_num!E152,RES_hhdet_in_new!F152,)</f>
        <v>0</v>
      </c>
      <c r="G152" s="67">
        <f>MAX(RES_hhdet_num!G152-RES_hhdet_num!F152,RES_hhdet_in_new!G152,)</f>
        <v>0</v>
      </c>
      <c r="H152" s="67">
        <f>MAX(RES_hhdet_num!H152-RES_hhdet_num!G152,RES_hhdet_in_new!H152,)</f>
        <v>0</v>
      </c>
      <c r="I152" s="67">
        <f>MAX(RES_hhdet_num!I152-RES_hhdet_num!H152,RES_hhdet_in_new!I152,)</f>
        <v>0</v>
      </c>
      <c r="J152" s="67">
        <f>MAX(RES_hhdet_num!J152-RES_hhdet_num!I152,RES_hhdet_in_new!J152,)</f>
        <v>0</v>
      </c>
      <c r="K152" s="67">
        <f>MAX(RES_hhdet_num!K152-RES_hhdet_num!J152,RES_hhdet_in_new!K152,)</f>
        <v>0</v>
      </c>
      <c r="L152" s="67">
        <f>MAX(RES_hhdet_num!L152-RES_hhdet_num!K152,RES_hhdet_in_new!L152,)</f>
        <v>0</v>
      </c>
      <c r="M152" s="67">
        <f>MAX(RES_hhdet_num!M152-RES_hhdet_num!L152,RES_hhdet_in_new!M152,)</f>
        <v>0</v>
      </c>
      <c r="N152" s="67">
        <f>MAX(RES_hhdet_num!N152-RES_hhdet_num!M152,RES_hhdet_in_new!N152,)</f>
        <v>0</v>
      </c>
      <c r="O152" s="67">
        <f>MAX(RES_hhdet_num!O152-RES_hhdet_num!N152,RES_hhdet_in_new!O152,)</f>
        <v>0</v>
      </c>
      <c r="P152" s="67">
        <f>MAX(RES_hhdet_num!P152-RES_hhdet_num!O152,RES_hhdet_in_new!P152,)</f>
        <v>0</v>
      </c>
      <c r="Q152" s="67">
        <f>MAX(RES_hhdet_num!Q152-RES_hhdet_num!P152,RES_hhdet_in_new!Q152,)</f>
        <v>0</v>
      </c>
    </row>
    <row r="153" spans="1:17" ht="12" customHeight="1" x14ac:dyDescent="0.25">
      <c r="A153" s="23" t="s">
        <v>142</v>
      </c>
      <c r="B153" s="67"/>
      <c r="C153" s="67">
        <v>45451.250000000015</v>
      </c>
      <c r="D153" s="67">
        <v>49984.249999999971</v>
      </c>
      <c r="E153" s="67">
        <v>71156.25</v>
      </c>
      <c r="F153" s="67">
        <v>35826.250000000015</v>
      </c>
      <c r="G153" s="67">
        <v>41944.25</v>
      </c>
      <c r="H153" s="67">
        <v>81369.249999999985</v>
      </c>
      <c r="I153" s="67">
        <v>43369.250000000007</v>
      </c>
      <c r="J153" s="67">
        <v>77147.25</v>
      </c>
      <c r="K153" s="67">
        <v>80416.170641980949</v>
      </c>
      <c r="L153" s="67">
        <v>135218.93555593118</v>
      </c>
      <c r="M153" s="67">
        <v>147471.15147319023</v>
      </c>
      <c r="N153" s="67">
        <v>221019.73691108241</v>
      </c>
      <c r="O153" s="67">
        <v>281148.21256176831</v>
      </c>
      <c r="P153" s="67">
        <v>279537.30263525224</v>
      </c>
      <c r="Q153" s="67">
        <v>332738.11316710687</v>
      </c>
    </row>
    <row r="154" spans="1:17" ht="12" customHeight="1" x14ac:dyDescent="0.25">
      <c r="A154" s="23" t="s">
        <v>141</v>
      </c>
      <c r="B154" s="67"/>
      <c r="C154" s="67">
        <v>1177.5228974666063</v>
      </c>
      <c r="D154" s="67">
        <v>1208.9807882162995</v>
      </c>
      <c r="E154" s="67">
        <v>1872.3786731973789</v>
      </c>
      <c r="F154" s="67">
        <v>913.7924345249728</v>
      </c>
      <c r="G154" s="67">
        <v>988.95196909599076</v>
      </c>
      <c r="H154" s="67">
        <v>4564.5105638090654</v>
      </c>
      <c r="I154" s="67">
        <v>4037.6151587161226</v>
      </c>
      <c r="J154" s="67">
        <v>7090.590311104871</v>
      </c>
      <c r="K154" s="67">
        <v>4911.16872659813</v>
      </c>
      <c r="L154" s="67">
        <v>8662.6501473018434</v>
      </c>
      <c r="M154" s="67">
        <v>12444.454837133817</v>
      </c>
      <c r="N154" s="67">
        <v>14072.451442851409</v>
      </c>
      <c r="O154" s="67">
        <v>22226.973334025271</v>
      </c>
      <c r="P154" s="67">
        <v>23878.869644890641</v>
      </c>
      <c r="Q154" s="67">
        <v>32086.920072745648</v>
      </c>
    </row>
    <row r="155" spans="1:17" ht="12" hidden="1" customHeight="1" x14ac:dyDescent="0.25">
      <c r="A155" s="148" t="s">
        <v>60</v>
      </c>
      <c r="B155" s="67"/>
      <c r="C155" s="67"/>
      <c r="D155" s="67"/>
      <c r="E155" s="67"/>
      <c r="F155" s="67"/>
      <c r="G155" s="67"/>
      <c r="H155" s="67"/>
      <c r="I155" s="67"/>
      <c r="J155" s="67"/>
      <c r="K155" s="67"/>
      <c r="L155" s="67"/>
      <c r="M155" s="67"/>
      <c r="N155" s="67"/>
      <c r="O155" s="67"/>
      <c r="P155" s="67"/>
      <c r="Q155" s="67"/>
    </row>
    <row r="156" spans="1:17" ht="12" hidden="1" customHeight="1" x14ac:dyDescent="0.25">
      <c r="A156" s="147" t="s">
        <v>59</v>
      </c>
      <c r="B156" s="81"/>
      <c r="C156" s="81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</row>
    <row r="157" spans="1:17" ht="12" customHeight="1" x14ac:dyDescent="0.25">
      <c r="A157" s="146" t="s">
        <v>62</v>
      </c>
      <c r="B157" s="145"/>
      <c r="C157" s="145"/>
      <c r="D157" s="145"/>
      <c r="E157" s="145"/>
      <c r="F157" s="145"/>
      <c r="G157" s="145"/>
      <c r="H157" s="145"/>
      <c r="I157" s="145"/>
      <c r="J157" s="145"/>
      <c r="K157" s="145"/>
      <c r="L157" s="145"/>
      <c r="M157" s="145"/>
      <c r="N157" s="145"/>
      <c r="O157" s="145"/>
      <c r="P157" s="145"/>
      <c r="Q157" s="145"/>
    </row>
    <row r="158" spans="1:17" ht="12" customHeight="1" x14ac:dyDescent="0.25">
      <c r="A158" s="23" t="s">
        <v>57</v>
      </c>
      <c r="B158" s="67"/>
      <c r="C158" s="67">
        <v>13350.999999999996</v>
      </c>
      <c r="D158" s="67">
        <v>14898.999999999998</v>
      </c>
      <c r="E158" s="67">
        <v>19529.999999999993</v>
      </c>
      <c r="F158" s="67">
        <v>12560.999999999993</v>
      </c>
      <c r="G158" s="67">
        <v>10632.000000000005</v>
      </c>
      <c r="H158" s="67">
        <v>15588.000000000007</v>
      </c>
      <c r="I158" s="67">
        <v>8510</v>
      </c>
      <c r="J158" s="67">
        <v>18485.999999999993</v>
      </c>
      <c r="K158" s="67">
        <v>24708.551697223607</v>
      </c>
      <c r="L158" s="67">
        <v>27434.825472619614</v>
      </c>
      <c r="M158" s="67">
        <v>28465.058251003473</v>
      </c>
      <c r="N158" s="67">
        <v>45809.441930909154</v>
      </c>
      <c r="O158" s="67">
        <v>55337.152289708982</v>
      </c>
      <c r="P158" s="67">
        <v>21584.47111267201</v>
      </c>
      <c r="Q158" s="67">
        <v>64036.936400604442</v>
      </c>
    </row>
    <row r="159" spans="1:17" ht="12" customHeight="1" x14ac:dyDescent="0.25">
      <c r="A159" s="29" t="s">
        <v>140</v>
      </c>
      <c r="B159" s="83"/>
      <c r="C159" s="83">
        <v>44460.5</v>
      </c>
      <c r="D159" s="83">
        <v>45194.5</v>
      </c>
      <c r="E159" s="83">
        <v>62985.500000000007</v>
      </c>
      <c r="F159" s="83">
        <v>34999.500000000007</v>
      </c>
      <c r="G159" s="83">
        <v>34763.499999999993</v>
      </c>
      <c r="H159" s="83">
        <v>68744.499999999985</v>
      </c>
      <c r="I159" s="83">
        <v>43338.5</v>
      </c>
      <c r="J159" s="83">
        <v>66950.5</v>
      </c>
      <c r="K159" s="83">
        <v>83380.198302776407</v>
      </c>
      <c r="L159" s="83">
        <v>137866.92452738038</v>
      </c>
      <c r="M159" s="83">
        <v>144076.6917489965</v>
      </c>
      <c r="N159" s="83">
        <v>193586.30806909082</v>
      </c>
      <c r="O159" s="83">
        <v>256745.59771029101</v>
      </c>
      <c r="P159" s="83">
        <v>284070.27888732799</v>
      </c>
      <c r="Q159" s="83">
        <v>305465.09248137783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51"/>
      <c r="C161" s="151"/>
      <c r="D161" s="151"/>
      <c r="E161" s="151"/>
      <c r="F161" s="151"/>
      <c r="G161" s="151"/>
      <c r="H161" s="151"/>
      <c r="I161" s="151"/>
      <c r="J161" s="151"/>
      <c r="K161" s="151"/>
      <c r="L161" s="151"/>
      <c r="M161" s="151"/>
      <c r="N161" s="151"/>
      <c r="O161" s="151"/>
      <c r="P161" s="151"/>
      <c r="Q161" s="151"/>
    </row>
    <row r="162" spans="1:17" ht="12.95" customHeight="1" x14ac:dyDescent="0.25">
      <c r="A162" s="150" t="s">
        <v>65</v>
      </c>
      <c r="B162" s="149"/>
      <c r="C162" s="149"/>
      <c r="D162" s="149"/>
      <c r="E162" s="149"/>
      <c r="F162" s="149"/>
      <c r="G162" s="149"/>
      <c r="H162" s="149"/>
      <c r="I162" s="149"/>
      <c r="J162" s="149"/>
      <c r="K162" s="149"/>
      <c r="L162" s="149"/>
      <c r="M162" s="149"/>
      <c r="N162" s="149"/>
      <c r="O162" s="149"/>
      <c r="P162" s="149"/>
      <c r="Q162" s="149"/>
    </row>
    <row r="163" spans="1:17" ht="12" customHeight="1" x14ac:dyDescent="0.25">
      <c r="A163" s="23" t="s">
        <v>60</v>
      </c>
      <c r="B163" s="67"/>
      <c r="C163" s="67">
        <v>199286.93749999997</v>
      </c>
      <c r="D163" s="67">
        <v>173054.93750000003</v>
      </c>
      <c r="E163" s="67">
        <v>179243.9375</v>
      </c>
      <c r="F163" s="67">
        <v>186071.9375</v>
      </c>
      <c r="G163" s="67">
        <v>170496.9375</v>
      </c>
      <c r="H163" s="67">
        <v>244711.9375</v>
      </c>
      <c r="I163" s="67">
        <v>221831.9375</v>
      </c>
      <c r="J163" s="67">
        <v>157583.9375</v>
      </c>
      <c r="K163" s="67">
        <v>157256.9375</v>
      </c>
      <c r="L163" s="67">
        <v>127855.93749999999</v>
      </c>
      <c r="M163" s="67">
        <v>124342.9375</v>
      </c>
      <c r="N163" s="67">
        <v>162363.9375</v>
      </c>
      <c r="O163" s="67">
        <v>122442.93750000001</v>
      </c>
      <c r="P163" s="67">
        <v>145255.9375</v>
      </c>
      <c r="Q163" s="67">
        <v>145579.93749999997</v>
      </c>
    </row>
    <row r="164" spans="1:17" ht="12.95" customHeight="1" x14ac:dyDescent="0.25">
      <c r="A164" s="146" t="s">
        <v>112</v>
      </c>
      <c r="B164" s="145"/>
      <c r="C164" s="145"/>
      <c r="D164" s="145"/>
      <c r="E164" s="145"/>
      <c r="F164" s="145"/>
      <c r="G164" s="145"/>
      <c r="H164" s="145"/>
      <c r="I164" s="145"/>
      <c r="J164" s="145"/>
      <c r="K164" s="145"/>
      <c r="L164" s="145"/>
      <c r="M164" s="145"/>
      <c r="N164" s="145"/>
      <c r="O164" s="145"/>
      <c r="P164" s="145"/>
      <c r="Q164" s="145"/>
    </row>
    <row r="165" spans="1:17" ht="12" customHeight="1" x14ac:dyDescent="0.25">
      <c r="A165" s="23" t="s">
        <v>60</v>
      </c>
      <c r="B165" s="67"/>
      <c r="C165" s="67">
        <v>5903</v>
      </c>
      <c r="D165" s="67">
        <v>6825</v>
      </c>
      <c r="E165" s="67">
        <v>4820</v>
      </c>
      <c r="F165" s="67">
        <v>6139</v>
      </c>
      <c r="G165" s="67">
        <v>7207</v>
      </c>
      <c r="H165" s="67">
        <v>6731</v>
      </c>
      <c r="I165" s="67">
        <v>7656</v>
      </c>
      <c r="J165" s="67">
        <v>9004</v>
      </c>
      <c r="K165" s="67">
        <v>9419</v>
      </c>
      <c r="L165" s="67">
        <v>8792</v>
      </c>
      <c r="M165" s="67">
        <v>6027</v>
      </c>
      <c r="N165" s="67">
        <v>8342</v>
      </c>
      <c r="O165" s="67">
        <v>13061</v>
      </c>
      <c r="P165" s="67">
        <v>9801</v>
      </c>
      <c r="Q165" s="67">
        <v>14310</v>
      </c>
    </row>
    <row r="166" spans="1:17" ht="12" customHeight="1" x14ac:dyDescent="0.25">
      <c r="A166" s="146" t="s">
        <v>63</v>
      </c>
      <c r="B166" s="145"/>
      <c r="C166" s="145"/>
      <c r="D166" s="145"/>
      <c r="E166" s="145"/>
      <c r="F166" s="145"/>
      <c r="G166" s="145"/>
      <c r="H166" s="145"/>
      <c r="I166" s="145"/>
      <c r="J166" s="145"/>
      <c r="K166" s="145"/>
      <c r="L166" s="145"/>
      <c r="M166" s="145"/>
      <c r="N166" s="145"/>
      <c r="O166" s="145"/>
      <c r="P166" s="145"/>
      <c r="Q166" s="145"/>
    </row>
    <row r="167" spans="1:17" ht="12" customHeight="1" x14ac:dyDescent="0.25">
      <c r="A167" s="23" t="s">
        <v>144</v>
      </c>
      <c r="B167" s="67"/>
      <c r="C167" s="67">
        <v>106371.4365108973</v>
      </c>
      <c r="D167" s="67">
        <v>87335.900130027032</v>
      </c>
      <c r="E167" s="67">
        <v>93706.950009064312</v>
      </c>
      <c r="F167" s="67">
        <v>100894.82021054876</v>
      </c>
      <c r="G167" s="67">
        <v>53019.169751754496</v>
      </c>
      <c r="H167" s="67">
        <v>52507.335525083479</v>
      </c>
      <c r="I167" s="67">
        <v>46456.676403191275</v>
      </c>
      <c r="J167" s="67">
        <v>32313.418388369646</v>
      </c>
      <c r="K167" s="67">
        <v>97471.751111532314</v>
      </c>
      <c r="L167" s="67">
        <v>104885.29716869441</v>
      </c>
      <c r="M167" s="67">
        <v>16595.715845556966</v>
      </c>
      <c r="N167" s="67">
        <v>41193.717334698587</v>
      </c>
      <c r="O167" s="67">
        <v>50768.500000000007</v>
      </c>
      <c r="P167" s="67">
        <v>0</v>
      </c>
      <c r="Q167" s="67">
        <v>0</v>
      </c>
    </row>
    <row r="168" spans="1:17" ht="12" customHeight="1" x14ac:dyDescent="0.25">
      <c r="A168" s="23" t="s">
        <v>143</v>
      </c>
      <c r="B168" s="67"/>
      <c r="C168" s="67">
        <v>1951.7577380826986</v>
      </c>
      <c r="D168" s="67">
        <v>1574.0489206534676</v>
      </c>
      <c r="E168" s="67">
        <v>2185.6651674220225</v>
      </c>
      <c r="F168" s="67">
        <v>2504.930714327319</v>
      </c>
      <c r="G168" s="67">
        <v>1054.6210297565244</v>
      </c>
      <c r="H168" s="67">
        <v>4675.0000000000018</v>
      </c>
      <c r="I168" s="67">
        <v>5314.9999999999854</v>
      </c>
      <c r="J168" s="67">
        <v>4327.0000000000082</v>
      </c>
      <c r="K168" s="67">
        <v>7340.8949315118643</v>
      </c>
      <c r="L168" s="67">
        <v>8115.7368442423331</v>
      </c>
      <c r="M168" s="67">
        <v>1908.0844716835022</v>
      </c>
      <c r="N168" s="67">
        <v>1775.7933319779725</v>
      </c>
      <c r="O168" s="67">
        <v>2397.1591004532206</v>
      </c>
      <c r="P168" s="67">
        <v>1103.6087529985418</v>
      </c>
      <c r="Q168" s="67">
        <v>2785.5358486268183</v>
      </c>
    </row>
    <row r="169" spans="1:17" ht="12" hidden="1" customHeight="1" x14ac:dyDescent="0.25">
      <c r="A169" s="148" t="s">
        <v>57</v>
      </c>
      <c r="B169" s="67"/>
      <c r="C169" s="67">
        <f>MAX(RES_hhdet_num!C169-RES_hhdet_num!B169,RES_hhdet_in_new!C169,)</f>
        <v>0</v>
      </c>
      <c r="D169" s="67">
        <f>MAX(RES_hhdet_num!D169-RES_hhdet_num!C169,RES_hhdet_in_new!D169,)</f>
        <v>0</v>
      </c>
      <c r="E169" s="67">
        <f>MAX(RES_hhdet_num!E169-RES_hhdet_num!D169,RES_hhdet_in_new!E169,)</f>
        <v>0</v>
      </c>
      <c r="F169" s="67">
        <f>MAX(RES_hhdet_num!F169-RES_hhdet_num!E169,RES_hhdet_in_new!F169,)</f>
        <v>0</v>
      </c>
      <c r="G169" s="67">
        <f>MAX(RES_hhdet_num!G169-RES_hhdet_num!F169,RES_hhdet_in_new!G169,)</f>
        <v>0</v>
      </c>
      <c r="H169" s="67">
        <f>MAX(RES_hhdet_num!H169-RES_hhdet_num!G169,RES_hhdet_in_new!H169,)</f>
        <v>0</v>
      </c>
      <c r="I169" s="67">
        <f>MAX(RES_hhdet_num!I169-RES_hhdet_num!H169,RES_hhdet_in_new!I169,)</f>
        <v>0</v>
      </c>
      <c r="J169" s="67">
        <f>MAX(RES_hhdet_num!J169-RES_hhdet_num!I169,RES_hhdet_in_new!J169,)</f>
        <v>0</v>
      </c>
      <c r="K169" s="67">
        <f>MAX(RES_hhdet_num!K169-RES_hhdet_num!J169,RES_hhdet_in_new!K169,)</f>
        <v>0</v>
      </c>
      <c r="L169" s="67">
        <f>MAX(RES_hhdet_num!L169-RES_hhdet_num!K169,RES_hhdet_in_new!L169,)</f>
        <v>0</v>
      </c>
      <c r="M169" s="67">
        <f>MAX(RES_hhdet_num!M169-RES_hhdet_num!L169,RES_hhdet_in_new!M169,)</f>
        <v>0</v>
      </c>
      <c r="N169" s="67">
        <f>MAX(RES_hhdet_num!N169-RES_hhdet_num!M169,RES_hhdet_in_new!N169,)</f>
        <v>0</v>
      </c>
      <c r="O169" s="67">
        <f>MAX(RES_hhdet_num!O169-RES_hhdet_num!N169,RES_hhdet_in_new!O169,)</f>
        <v>0</v>
      </c>
      <c r="P169" s="67">
        <f>MAX(RES_hhdet_num!P169-RES_hhdet_num!O169,RES_hhdet_in_new!P169,)</f>
        <v>0</v>
      </c>
      <c r="Q169" s="67">
        <f>MAX(RES_hhdet_num!Q169-RES_hhdet_num!P169,RES_hhdet_in_new!Q169,)</f>
        <v>0</v>
      </c>
    </row>
    <row r="170" spans="1:17" ht="12" hidden="1" customHeight="1" x14ac:dyDescent="0.25">
      <c r="A170" s="148" t="s">
        <v>59</v>
      </c>
      <c r="B170" s="67"/>
      <c r="C170" s="67">
        <f>MAX(RES_hhdet_num!C170-RES_hhdet_num!B170,RES_hhdet_in_new!C170,)</f>
        <v>0</v>
      </c>
      <c r="D170" s="67">
        <f>MAX(RES_hhdet_num!D170-RES_hhdet_num!C170,RES_hhdet_in_new!D170,)</f>
        <v>0</v>
      </c>
      <c r="E170" s="67">
        <f>MAX(RES_hhdet_num!E170-RES_hhdet_num!D170,RES_hhdet_in_new!E170,)</f>
        <v>0</v>
      </c>
      <c r="F170" s="67">
        <f>MAX(RES_hhdet_num!F170-RES_hhdet_num!E170,RES_hhdet_in_new!F170,)</f>
        <v>0</v>
      </c>
      <c r="G170" s="67">
        <f>MAX(RES_hhdet_num!G170-RES_hhdet_num!F170,RES_hhdet_in_new!G170,)</f>
        <v>0</v>
      </c>
      <c r="H170" s="67">
        <f>MAX(RES_hhdet_num!H170-RES_hhdet_num!G170,RES_hhdet_in_new!H170,)</f>
        <v>0</v>
      </c>
      <c r="I170" s="67">
        <f>MAX(RES_hhdet_num!I170-RES_hhdet_num!H170,RES_hhdet_in_new!I170,)</f>
        <v>0</v>
      </c>
      <c r="J170" s="67">
        <f>MAX(RES_hhdet_num!J170-RES_hhdet_num!I170,RES_hhdet_in_new!J170,)</f>
        <v>0</v>
      </c>
      <c r="K170" s="67">
        <f>MAX(RES_hhdet_num!K170-RES_hhdet_num!J170,RES_hhdet_in_new!K170,)</f>
        <v>0</v>
      </c>
      <c r="L170" s="67">
        <f>MAX(RES_hhdet_num!L170-RES_hhdet_num!K170,RES_hhdet_in_new!L170,)</f>
        <v>0</v>
      </c>
      <c r="M170" s="67">
        <f>MAX(RES_hhdet_num!M170-RES_hhdet_num!L170,RES_hhdet_in_new!M170,)</f>
        <v>0</v>
      </c>
      <c r="N170" s="67">
        <f>MAX(RES_hhdet_num!N170-RES_hhdet_num!M170,RES_hhdet_in_new!N170,)</f>
        <v>0</v>
      </c>
      <c r="O170" s="67">
        <f>MAX(RES_hhdet_num!O170-RES_hhdet_num!N170,RES_hhdet_in_new!O170,)</f>
        <v>0</v>
      </c>
      <c r="P170" s="67">
        <f>MAX(RES_hhdet_num!P170-RES_hhdet_num!O170,RES_hhdet_in_new!P170,)</f>
        <v>0</v>
      </c>
      <c r="Q170" s="67">
        <f>MAX(RES_hhdet_num!Q170-RES_hhdet_num!P170,RES_hhdet_in_new!Q170,)</f>
        <v>0</v>
      </c>
    </row>
    <row r="171" spans="1:17" ht="12" customHeight="1" x14ac:dyDescent="0.25">
      <c r="A171" s="23" t="s">
        <v>142</v>
      </c>
      <c r="B171" s="67"/>
      <c r="C171" s="67">
        <v>154214.99999999997</v>
      </c>
      <c r="D171" s="67">
        <v>153336.00000000023</v>
      </c>
      <c r="E171" s="67">
        <v>150874.00000000023</v>
      </c>
      <c r="F171" s="67">
        <v>146957.99999999977</v>
      </c>
      <c r="G171" s="67">
        <v>221764.99999999977</v>
      </c>
      <c r="H171" s="67">
        <v>321759.00000000006</v>
      </c>
      <c r="I171" s="67">
        <v>236277.9999999998</v>
      </c>
      <c r="J171" s="67">
        <v>196945.00000000026</v>
      </c>
      <c r="K171" s="67">
        <v>272207.22261584614</v>
      </c>
      <c r="L171" s="67">
        <v>206385.84438282339</v>
      </c>
      <c r="M171" s="67">
        <v>311477.76623270201</v>
      </c>
      <c r="N171" s="67">
        <v>350364.66697084374</v>
      </c>
      <c r="O171" s="67">
        <v>203319.61743791131</v>
      </c>
      <c r="P171" s="67">
        <v>397599.90488927253</v>
      </c>
      <c r="Q171" s="67">
        <v>297472.34091567685</v>
      </c>
    </row>
    <row r="172" spans="1:17" ht="12" customHeight="1" x14ac:dyDescent="0.25">
      <c r="A172" s="23" t="s">
        <v>141</v>
      </c>
      <c r="B172" s="67"/>
      <c r="C172" s="67">
        <v>2880.6591331339823</v>
      </c>
      <c r="D172" s="67">
        <v>2680.0000000000027</v>
      </c>
      <c r="E172" s="67">
        <v>3511.9999999999936</v>
      </c>
      <c r="F172" s="67">
        <v>3400.9999999999968</v>
      </c>
      <c r="G172" s="67">
        <v>5001.0000000000018</v>
      </c>
      <c r="H172" s="67">
        <v>18054.757219491814</v>
      </c>
      <c r="I172" s="67">
        <v>18224.531699043589</v>
      </c>
      <c r="J172" s="67">
        <v>19791.850782546066</v>
      </c>
      <c r="K172" s="67">
        <v>16679.659133133977</v>
      </c>
      <c r="L172" s="67">
        <v>11716.792167857162</v>
      </c>
      <c r="M172" s="67">
        <v>28346.469170383523</v>
      </c>
      <c r="N172" s="67">
        <v>13728.157566392008</v>
      </c>
      <c r="O172" s="67">
        <v>10440.101975031166</v>
      </c>
      <c r="P172" s="67">
        <v>32494.189580258175</v>
      </c>
      <c r="Q172" s="67">
        <v>20797.275302266844</v>
      </c>
    </row>
    <row r="173" spans="1:17" ht="12" hidden="1" customHeight="1" x14ac:dyDescent="0.25">
      <c r="A173" s="148" t="s">
        <v>60</v>
      </c>
      <c r="B173" s="67"/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</row>
    <row r="174" spans="1:17" ht="12" hidden="1" customHeight="1" x14ac:dyDescent="0.25">
      <c r="A174" s="147" t="s">
        <v>59</v>
      </c>
      <c r="B174" s="81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</row>
    <row r="175" spans="1:17" ht="12" customHeight="1" x14ac:dyDescent="0.25">
      <c r="A175" s="146" t="s">
        <v>62</v>
      </c>
      <c r="B175" s="145"/>
      <c r="C175" s="145"/>
      <c r="D175" s="145"/>
      <c r="E175" s="145"/>
      <c r="F175" s="145"/>
      <c r="G175" s="145"/>
      <c r="H175" s="145"/>
      <c r="I175" s="145"/>
      <c r="J175" s="145"/>
      <c r="K175" s="145"/>
      <c r="L175" s="145"/>
      <c r="M175" s="145"/>
      <c r="N175" s="145"/>
      <c r="O175" s="145"/>
      <c r="P175" s="145"/>
      <c r="Q175" s="145"/>
    </row>
    <row r="176" spans="1:17" ht="12" customHeight="1" x14ac:dyDescent="0.25">
      <c r="A176" s="23" t="s">
        <v>57</v>
      </c>
      <c r="B176" s="67"/>
      <c r="C176" s="67">
        <v>52159.750000000022</v>
      </c>
      <c r="D176" s="67">
        <v>58755.750000000015</v>
      </c>
      <c r="E176" s="67">
        <v>54235.749999999956</v>
      </c>
      <c r="F176" s="67">
        <v>73526.749999999942</v>
      </c>
      <c r="G176" s="67">
        <v>60748.750000000022</v>
      </c>
      <c r="H176" s="67">
        <v>52496.749999999985</v>
      </c>
      <c r="I176" s="67">
        <v>55901.750000000087</v>
      </c>
      <c r="J176" s="67">
        <v>55986.750000000007</v>
      </c>
      <c r="K176" s="67">
        <v>108531.76883457607</v>
      </c>
      <c r="L176" s="67">
        <v>52688.604282184839</v>
      </c>
      <c r="M176" s="67">
        <v>60378.469049882173</v>
      </c>
      <c r="N176" s="67">
        <v>85848.839688894368</v>
      </c>
      <c r="O176" s="67">
        <v>70578.78324696458</v>
      </c>
      <c r="P176" s="67">
        <v>28832.827525467525</v>
      </c>
      <c r="Q176" s="67">
        <v>97728.67162745315</v>
      </c>
    </row>
    <row r="177" spans="1:17" ht="12" customHeight="1" x14ac:dyDescent="0.25">
      <c r="A177" s="29" t="s">
        <v>140</v>
      </c>
      <c r="B177" s="83"/>
      <c r="C177" s="83">
        <v>230434.24999999997</v>
      </c>
      <c r="D177" s="83">
        <v>197606.25</v>
      </c>
      <c r="E177" s="83">
        <v>208315.25000000006</v>
      </c>
      <c r="F177" s="83">
        <v>195852.25000000006</v>
      </c>
      <c r="G177" s="83">
        <v>193055.24999999997</v>
      </c>
      <c r="H177" s="83">
        <v>275522.25</v>
      </c>
      <c r="I177" s="83">
        <v>249237.24999999988</v>
      </c>
      <c r="J177" s="83">
        <v>184904.25</v>
      </c>
      <c r="K177" s="83">
        <v>331319.16866542393</v>
      </c>
      <c r="L177" s="83">
        <v>331529.3332178152</v>
      </c>
      <c r="M177" s="83">
        <v>326515.46845011786</v>
      </c>
      <c r="N177" s="83">
        <v>345894.09781110566</v>
      </c>
      <c r="O177" s="83">
        <v>305668.15425303543</v>
      </c>
      <c r="P177" s="83">
        <v>444442.1099745325</v>
      </c>
      <c r="Q177" s="83">
        <v>349954.85570801666</v>
      </c>
    </row>
  </sheetData>
  <pageMargins left="0.39370078740157483" right="0.39370078740157483" top="0.39370078740157483" bottom="0.39370078740157483" header="0.31496062992125984" footer="0.31496062992125984"/>
  <pageSetup paperSize="9" scale="44" orientation="portrait" horizontalDpi="1200" verticalDpi="1200" r:id="rId1"/>
  <headerFooter alignWithMargins="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tabColor theme="6" tint="-0.249977111117893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258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ht="12" customHeight="1" x14ac:dyDescent="0.25">
      <c r="A3" s="152" t="s">
        <v>172</v>
      </c>
      <c r="B3" s="151"/>
      <c r="C3" s="151"/>
      <c r="D3" s="151"/>
      <c r="E3" s="151"/>
      <c r="F3" s="151"/>
      <c r="G3" s="151"/>
      <c r="H3" s="151"/>
      <c r="I3" s="151"/>
      <c r="J3" s="151"/>
      <c r="K3" s="151"/>
      <c r="L3" s="151"/>
      <c r="M3" s="151"/>
      <c r="N3" s="151"/>
      <c r="O3" s="151"/>
      <c r="P3" s="151"/>
      <c r="Q3" s="151"/>
    </row>
    <row r="4" spans="1:17" ht="12.95" customHeight="1" x14ac:dyDescent="0.25">
      <c r="A4" s="150" t="s">
        <v>65</v>
      </c>
      <c r="B4" s="149"/>
      <c r="C4" s="149"/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</row>
    <row r="5" spans="1:17" ht="12" customHeight="1" x14ac:dyDescent="0.25">
      <c r="A5" s="23" t="s">
        <v>58</v>
      </c>
      <c r="B5" s="67"/>
      <c r="C5" s="67">
        <v>0</v>
      </c>
      <c r="D5" s="67">
        <v>0</v>
      </c>
      <c r="E5" s="67">
        <v>8663.6338685113842</v>
      </c>
      <c r="F5" s="67">
        <v>2699.8003392722417</v>
      </c>
      <c r="G5" s="67">
        <v>7855.2747088602937</v>
      </c>
      <c r="H5" s="67">
        <v>13814.540280814674</v>
      </c>
      <c r="I5" s="67">
        <v>13062.19602433301</v>
      </c>
      <c r="J5" s="67">
        <v>12958.259778026255</v>
      </c>
      <c r="K5" s="67">
        <v>0</v>
      </c>
      <c r="L5" s="67">
        <v>13692.421355951572</v>
      </c>
      <c r="M5" s="67">
        <v>0</v>
      </c>
      <c r="N5" s="67">
        <v>0</v>
      </c>
      <c r="O5" s="67">
        <v>0</v>
      </c>
      <c r="P5" s="67">
        <v>0</v>
      </c>
      <c r="Q5" s="67">
        <v>0</v>
      </c>
    </row>
    <row r="6" spans="1:17" ht="12" hidden="1" customHeight="1" x14ac:dyDescent="0.25">
      <c r="A6" s="23" t="s">
        <v>60</v>
      </c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</row>
    <row r="7" spans="1:17" ht="12.95" customHeight="1" x14ac:dyDescent="0.25">
      <c r="A7" s="146" t="s">
        <v>112</v>
      </c>
      <c r="B7" s="145"/>
      <c r="C7" s="145"/>
      <c r="D7" s="145"/>
      <c r="E7" s="145"/>
      <c r="F7" s="145"/>
      <c r="G7" s="145"/>
      <c r="H7" s="145"/>
      <c r="I7" s="145"/>
      <c r="J7" s="145"/>
      <c r="K7" s="145"/>
      <c r="L7" s="145"/>
      <c r="M7" s="145"/>
      <c r="N7" s="145"/>
      <c r="O7" s="145"/>
      <c r="P7" s="145"/>
      <c r="Q7" s="145"/>
    </row>
    <row r="8" spans="1:17" ht="12" customHeight="1" x14ac:dyDescent="0.25">
      <c r="A8" s="23" t="s">
        <v>60</v>
      </c>
      <c r="B8" s="67"/>
      <c r="C8" s="67">
        <v>0</v>
      </c>
      <c r="D8" s="67">
        <v>0</v>
      </c>
      <c r="E8" s="67">
        <v>205</v>
      </c>
      <c r="F8" s="67">
        <v>221</v>
      </c>
      <c r="G8" s="67">
        <v>213.99999999999997</v>
      </c>
      <c r="H8" s="67">
        <v>250.99999999999997</v>
      </c>
      <c r="I8" s="67">
        <v>285.99999999999994</v>
      </c>
      <c r="J8" s="67">
        <v>424</v>
      </c>
      <c r="K8" s="67">
        <v>0</v>
      </c>
      <c r="L8" s="67">
        <v>402.99999999999994</v>
      </c>
      <c r="M8" s="67">
        <v>0</v>
      </c>
      <c r="N8" s="67">
        <v>0</v>
      </c>
      <c r="O8" s="67">
        <v>0</v>
      </c>
      <c r="P8" s="67">
        <v>0</v>
      </c>
      <c r="Q8" s="67">
        <v>0</v>
      </c>
    </row>
    <row r="9" spans="1:17" ht="12" customHeight="1" x14ac:dyDescent="0.25">
      <c r="A9" s="146" t="s">
        <v>63</v>
      </c>
      <c r="B9" s="145"/>
      <c r="C9" s="145"/>
      <c r="D9" s="145"/>
      <c r="E9" s="145"/>
      <c r="F9" s="145"/>
      <c r="G9" s="145"/>
      <c r="H9" s="145"/>
      <c r="I9" s="145"/>
      <c r="J9" s="145"/>
      <c r="K9" s="145"/>
      <c r="L9" s="145"/>
      <c r="M9" s="145"/>
      <c r="N9" s="145"/>
      <c r="O9" s="145"/>
      <c r="P9" s="145"/>
      <c r="Q9" s="145"/>
    </row>
    <row r="10" spans="1:17" ht="12" customHeight="1" x14ac:dyDescent="0.25">
      <c r="A10" s="23" t="s">
        <v>171</v>
      </c>
      <c r="B10" s="67"/>
      <c r="C10" s="67">
        <v>0</v>
      </c>
      <c r="D10" s="67">
        <v>0</v>
      </c>
      <c r="E10" s="67">
        <v>2001.7911190941234</v>
      </c>
      <c r="F10" s="67">
        <v>2604.9104974663305</v>
      </c>
      <c r="G10" s="67">
        <v>1451.6586002458382</v>
      </c>
      <c r="H10" s="67">
        <v>4518.1357168118448</v>
      </c>
      <c r="I10" s="67">
        <v>6126.8995087694302</v>
      </c>
      <c r="J10" s="67">
        <v>1099.5820927806849</v>
      </c>
      <c r="K10" s="67">
        <v>0</v>
      </c>
      <c r="L10" s="67">
        <v>1874.716283536907</v>
      </c>
      <c r="M10" s="67">
        <v>0</v>
      </c>
      <c r="N10" s="67">
        <v>0</v>
      </c>
      <c r="O10" s="67">
        <v>0</v>
      </c>
      <c r="P10" s="67">
        <v>0</v>
      </c>
      <c r="Q10" s="67">
        <v>0</v>
      </c>
    </row>
    <row r="11" spans="1:17" ht="12" customHeight="1" x14ac:dyDescent="0.25">
      <c r="A11" s="23" t="s">
        <v>144</v>
      </c>
      <c r="B11" s="67"/>
      <c r="C11" s="67">
        <v>0</v>
      </c>
      <c r="D11" s="67">
        <v>0</v>
      </c>
      <c r="E11" s="67">
        <v>0</v>
      </c>
      <c r="F11" s="67">
        <v>0</v>
      </c>
      <c r="G11" s="67">
        <v>0</v>
      </c>
      <c r="H11" s="67">
        <v>0</v>
      </c>
      <c r="I11" s="67">
        <v>0</v>
      </c>
      <c r="J11" s="67">
        <v>0</v>
      </c>
      <c r="K11" s="67">
        <v>0</v>
      </c>
      <c r="L11" s="67">
        <v>0</v>
      </c>
      <c r="M11" s="67">
        <v>0</v>
      </c>
      <c r="N11" s="67">
        <v>0</v>
      </c>
      <c r="O11" s="67">
        <v>0</v>
      </c>
      <c r="P11" s="67">
        <v>0</v>
      </c>
      <c r="Q11" s="67">
        <v>0</v>
      </c>
    </row>
    <row r="12" spans="1:17" ht="12" customHeight="1" x14ac:dyDescent="0.25">
      <c r="A12" s="23" t="s">
        <v>143</v>
      </c>
      <c r="B12" s="67"/>
      <c r="C12" s="67">
        <v>0</v>
      </c>
      <c r="D12" s="67">
        <v>0</v>
      </c>
      <c r="E12" s="67">
        <v>0</v>
      </c>
      <c r="F12" s="67">
        <v>0</v>
      </c>
      <c r="G12" s="67">
        <v>0</v>
      </c>
      <c r="H12" s="67">
        <v>0</v>
      </c>
      <c r="I12" s="67">
        <v>0</v>
      </c>
      <c r="J12" s="67">
        <v>0</v>
      </c>
      <c r="K12" s="67">
        <v>0</v>
      </c>
      <c r="L12" s="67">
        <v>0</v>
      </c>
      <c r="M12" s="67">
        <v>0</v>
      </c>
      <c r="N12" s="67">
        <v>0</v>
      </c>
      <c r="O12" s="67">
        <v>0</v>
      </c>
      <c r="P12" s="67">
        <v>0</v>
      </c>
      <c r="Q12" s="67">
        <v>0</v>
      </c>
    </row>
    <row r="13" spans="1:17" ht="12" hidden="1" customHeight="1" x14ac:dyDescent="0.25">
      <c r="A13" s="148" t="s">
        <v>57</v>
      </c>
      <c r="B13" s="67"/>
      <c r="C13" s="67"/>
      <c r="D13" s="67"/>
      <c r="E13" s="67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</row>
    <row r="14" spans="1:17" ht="12" hidden="1" customHeight="1" x14ac:dyDescent="0.25">
      <c r="A14" s="148" t="s">
        <v>59</v>
      </c>
      <c r="B14" s="67"/>
      <c r="C14" s="67"/>
      <c r="D14" s="67"/>
      <c r="E14" s="67"/>
      <c r="F14" s="67"/>
      <c r="G14" s="67"/>
      <c r="H14" s="67"/>
      <c r="I14" s="67"/>
      <c r="J14" s="67"/>
      <c r="K14" s="67"/>
      <c r="L14" s="67"/>
      <c r="M14" s="67"/>
      <c r="N14" s="67"/>
      <c r="O14" s="67"/>
      <c r="P14" s="67"/>
      <c r="Q14" s="67"/>
    </row>
    <row r="15" spans="1:17" ht="12" customHeight="1" x14ac:dyDescent="0.25">
      <c r="A15" s="23" t="s">
        <v>142</v>
      </c>
      <c r="B15" s="67"/>
      <c r="C15" s="67">
        <v>0</v>
      </c>
      <c r="D15" s="67">
        <v>0</v>
      </c>
      <c r="E15" s="67">
        <v>6540.4522011093122</v>
      </c>
      <c r="F15" s="67">
        <v>93.115821203886284</v>
      </c>
      <c r="G15" s="67">
        <v>6280.3320089581302</v>
      </c>
      <c r="H15" s="67">
        <v>8732.5986618000261</v>
      </c>
      <c r="I15" s="67">
        <v>6641.8035826035575</v>
      </c>
      <c r="J15" s="67">
        <v>10925.471839910837</v>
      </c>
      <c r="K15" s="67">
        <v>0</v>
      </c>
      <c r="L15" s="67">
        <v>11138.531791014708</v>
      </c>
      <c r="M15" s="67">
        <v>0</v>
      </c>
      <c r="N15" s="67">
        <v>0</v>
      </c>
      <c r="O15" s="67">
        <v>0</v>
      </c>
      <c r="P15" s="67">
        <v>0</v>
      </c>
      <c r="Q15" s="67">
        <v>0</v>
      </c>
    </row>
    <row r="16" spans="1:17" ht="12" customHeight="1" x14ac:dyDescent="0.25">
      <c r="A16" s="23" t="s">
        <v>141</v>
      </c>
      <c r="B16" s="67"/>
      <c r="C16" s="67">
        <v>0</v>
      </c>
      <c r="D16" s="67">
        <v>0</v>
      </c>
      <c r="E16" s="67">
        <v>121.39054830794915</v>
      </c>
      <c r="F16" s="67">
        <v>1.7740206020248563</v>
      </c>
      <c r="G16" s="67">
        <v>123.28409965632572</v>
      </c>
      <c r="H16" s="67">
        <v>563.80590220280237</v>
      </c>
      <c r="I16" s="67">
        <v>293.49293296002281</v>
      </c>
      <c r="J16" s="67">
        <v>933.20584533473311</v>
      </c>
      <c r="K16" s="67">
        <v>0</v>
      </c>
      <c r="L16" s="67">
        <v>679.17328139995652</v>
      </c>
      <c r="M16" s="67">
        <v>0</v>
      </c>
      <c r="N16" s="67">
        <v>0</v>
      </c>
      <c r="O16" s="67">
        <v>0</v>
      </c>
      <c r="P16" s="67">
        <v>0</v>
      </c>
      <c r="Q16" s="67">
        <v>0</v>
      </c>
    </row>
    <row r="17" spans="1:17" ht="12" hidden="1" customHeight="1" x14ac:dyDescent="0.25">
      <c r="A17" s="148" t="s">
        <v>60</v>
      </c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</row>
    <row r="18" spans="1:17" ht="12" hidden="1" customHeight="1" x14ac:dyDescent="0.25">
      <c r="A18" s="148" t="s">
        <v>59</v>
      </c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</row>
    <row r="19" spans="1:17" ht="12" customHeight="1" x14ac:dyDescent="0.25">
      <c r="A19" s="146" t="s">
        <v>62</v>
      </c>
      <c r="B19" s="145"/>
      <c r="C19" s="145"/>
      <c r="D19" s="145"/>
      <c r="E19" s="145"/>
      <c r="F19" s="145"/>
      <c r="G19" s="145"/>
      <c r="H19" s="145"/>
      <c r="I19" s="145"/>
      <c r="J19" s="145"/>
      <c r="K19" s="145"/>
      <c r="L19" s="145"/>
      <c r="M19" s="145"/>
      <c r="N19" s="145"/>
      <c r="O19" s="145"/>
      <c r="P19" s="145"/>
      <c r="Q19" s="145"/>
    </row>
    <row r="20" spans="1:17" ht="12" customHeight="1" x14ac:dyDescent="0.25">
      <c r="A20" s="23" t="s">
        <v>58</v>
      </c>
      <c r="B20" s="67"/>
      <c r="C20" s="67">
        <v>0</v>
      </c>
      <c r="D20" s="67">
        <v>0</v>
      </c>
      <c r="E20" s="67">
        <v>0</v>
      </c>
      <c r="F20" s="67">
        <v>0</v>
      </c>
      <c r="G20" s="67">
        <v>0</v>
      </c>
      <c r="H20" s="67">
        <v>0</v>
      </c>
      <c r="I20" s="67">
        <v>0</v>
      </c>
      <c r="J20" s="67">
        <v>0</v>
      </c>
      <c r="K20" s="67">
        <v>0</v>
      </c>
      <c r="L20" s="67">
        <v>0</v>
      </c>
      <c r="M20" s="67">
        <v>0</v>
      </c>
      <c r="N20" s="67">
        <v>0</v>
      </c>
      <c r="O20" s="67">
        <v>0</v>
      </c>
      <c r="P20" s="67">
        <v>0</v>
      </c>
      <c r="Q20" s="67">
        <v>0</v>
      </c>
    </row>
    <row r="21" spans="1:17" ht="12" customHeight="1" x14ac:dyDescent="0.25">
      <c r="A21" s="23" t="s">
        <v>57</v>
      </c>
      <c r="B21" s="67"/>
      <c r="C21" s="67">
        <v>0</v>
      </c>
      <c r="D21" s="67">
        <v>0</v>
      </c>
      <c r="E21" s="67">
        <v>0</v>
      </c>
      <c r="F21" s="67">
        <v>0</v>
      </c>
      <c r="G21" s="67">
        <v>0</v>
      </c>
      <c r="H21" s="67">
        <v>0</v>
      </c>
      <c r="I21" s="67">
        <v>0</v>
      </c>
      <c r="J21" s="67">
        <v>0</v>
      </c>
      <c r="K21" s="67">
        <v>0</v>
      </c>
      <c r="L21" s="67">
        <v>0</v>
      </c>
      <c r="M21" s="67">
        <v>0</v>
      </c>
      <c r="N21" s="67">
        <v>0</v>
      </c>
      <c r="O21" s="67">
        <v>0</v>
      </c>
      <c r="P21" s="67">
        <v>0</v>
      </c>
      <c r="Q21" s="67">
        <v>0</v>
      </c>
    </row>
    <row r="22" spans="1:17" ht="12" customHeight="1" x14ac:dyDescent="0.25">
      <c r="A22" s="29" t="s">
        <v>140</v>
      </c>
      <c r="B22" s="83"/>
      <c r="C22" s="83">
        <v>0</v>
      </c>
      <c r="D22" s="83">
        <v>0</v>
      </c>
      <c r="E22" s="83">
        <v>8663.6338685113842</v>
      </c>
      <c r="F22" s="83">
        <v>2699.8003392722417</v>
      </c>
      <c r="G22" s="83">
        <v>7855.2747088602937</v>
      </c>
      <c r="H22" s="83">
        <v>13814.540280814674</v>
      </c>
      <c r="I22" s="83">
        <v>13062.19602433301</v>
      </c>
      <c r="J22" s="83">
        <v>12958.259778026255</v>
      </c>
      <c r="K22" s="83">
        <v>0</v>
      </c>
      <c r="L22" s="83">
        <v>13692.421355951572</v>
      </c>
      <c r="M22" s="83">
        <v>0</v>
      </c>
      <c r="N22" s="83">
        <v>0</v>
      </c>
      <c r="O22" s="83">
        <v>0</v>
      </c>
      <c r="P22" s="83">
        <v>0</v>
      </c>
      <c r="Q22" s="83"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51"/>
      <c r="C24" s="151"/>
      <c r="D24" s="151"/>
      <c r="E24" s="151"/>
      <c r="F24" s="151"/>
      <c r="G24" s="151"/>
      <c r="H24" s="151"/>
      <c r="I24" s="151"/>
      <c r="J24" s="151"/>
      <c r="K24" s="151"/>
      <c r="L24" s="151"/>
      <c r="M24" s="151"/>
      <c r="N24" s="151"/>
      <c r="O24" s="151"/>
      <c r="P24" s="151"/>
      <c r="Q24" s="151"/>
    </row>
    <row r="25" spans="1:17" ht="12.95" customHeight="1" x14ac:dyDescent="0.25">
      <c r="A25" s="150" t="s">
        <v>65</v>
      </c>
      <c r="B25" s="149"/>
      <c r="C25" s="149"/>
      <c r="D25" s="149"/>
      <c r="E25" s="149"/>
      <c r="F25" s="149"/>
      <c r="G25" s="149"/>
      <c r="H25" s="149"/>
      <c r="I25" s="149"/>
      <c r="J25" s="149"/>
      <c r="K25" s="149"/>
      <c r="L25" s="149"/>
      <c r="M25" s="149"/>
      <c r="N25" s="149"/>
      <c r="O25" s="149"/>
      <c r="P25" s="149"/>
      <c r="Q25" s="149"/>
    </row>
    <row r="26" spans="1:17" ht="12" customHeight="1" x14ac:dyDescent="0.25">
      <c r="A26" s="23" t="s">
        <v>84</v>
      </c>
      <c r="B26" s="67"/>
      <c r="C26" s="67">
        <v>5833.3932643300195</v>
      </c>
      <c r="D26" s="67">
        <v>5417.4413772574153</v>
      </c>
      <c r="E26" s="67">
        <v>5726.6173876731955</v>
      </c>
      <c r="F26" s="67">
        <v>2163.0920857817482</v>
      </c>
      <c r="G26" s="67">
        <v>7500.6551929176694</v>
      </c>
      <c r="H26" s="67">
        <v>15043.641337227058</v>
      </c>
      <c r="I26" s="67">
        <v>19598.483328024478</v>
      </c>
      <c r="J26" s="67">
        <v>7772.9295266884646</v>
      </c>
      <c r="K26" s="67">
        <v>6731.8530347000024</v>
      </c>
      <c r="L26" s="67">
        <v>7017.4289673959011</v>
      </c>
      <c r="M26" s="67">
        <v>9571.4593753772424</v>
      </c>
      <c r="N26" s="67">
        <v>0</v>
      </c>
      <c r="O26" s="67">
        <v>4763.110612761333</v>
      </c>
      <c r="P26" s="67">
        <v>7493.6740778695721</v>
      </c>
      <c r="Q26" s="67">
        <v>5684.6182474597535</v>
      </c>
    </row>
    <row r="27" spans="1:17" ht="12" hidden="1" customHeight="1" x14ac:dyDescent="0.25">
      <c r="A27" s="23" t="s">
        <v>60</v>
      </c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67"/>
      <c r="Q27" s="67"/>
    </row>
    <row r="28" spans="1:17" ht="12.95" customHeight="1" x14ac:dyDescent="0.25">
      <c r="A28" s="146" t="s">
        <v>112</v>
      </c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</row>
    <row r="29" spans="1:17" ht="12" customHeight="1" x14ac:dyDescent="0.25">
      <c r="A29" s="23" t="s">
        <v>60</v>
      </c>
      <c r="B29" s="67"/>
      <c r="C29" s="67">
        <v>196</v>
      </c>
      <c r="D29" s="67">
        <v>228</v>
      </c>
      <c r="E29" s="67">
        <v>162</v>
      </c>
      <c r="F29" s="67">
        <v>169</v>
      </c>
      <c r="G29" s="67">
        <v>242.99999999999997</v>
      </c>
      <c r="H29" s="67">
        <v>354.99999999999994</v>
      </c>
      <c r="I29" s="67">
        <v>496.99999999999994</v>
      </c>
      <c r="J29" s="67">
        <v>438</v>
      </c>
      <c r="K29" s="67">
        <v>324.99999999999994</v>
      </c>
      <c r="L29" s="67">
        <v>393.99999999999994</v>
      </c>
      <c r="M29" s="67">
        <v>309.99999999999983</v>
      </c>
      <c r="N29" s="67">
        <v>0</v>
      </c>
      <c r="O29" s="67">
        <v>587.99999999999989</v>
      </c>
      <c r="P29" s="67">
        <v>535.99999999999977</v>
      </c>
      <c r="Q29" s="67">
        <v>920.99999999999955</v>
      </c>
    </row>
    <row r="30" spans="1:17" ht="12" customHeight="1" x14ac:dyDescent="0.25">
      <c r="A30" s="146" t="s">
        <v>63</v>
      </c>
      <c r="B30" s="145"/>
      <c r="C30" s="145"/>
      <c r="D30" s="145"/>
      <c r="E30" s="145"/>
      <c r="F30" s="145"/>
      <c r="G30" s="145"/>
      <c r="H30" s="145"/>
      <c r="I30" s="145"/>
      <c r="J30" s="145"/>
      <c r="K30" s="145"/>
      <c r="L30" s="145"/>
      <c r="M30" s="145"/>
      <c r="N30" s="145"/>
      <c r="O30" s="145"/>
      <c r="P30" s="145"/>
      <c r="Q30" s="145"/>
    </row>
    <row r="31" spans="1:17" ht="12" customHeight="1" x14ac:dyDescent="0.25">
      <c r="A31" s="23" t="s">
        <v>169</v>
      </c>
      <c r="B31" s="67"/>
      <c r="C31" s="67">
        <v>5728.7278026550512</v>
      </c>
      <c r="D31" s="67">
        <v>5321.529836230623</v>
      </c>
      <c r="E31" s="67">
        <v>5561.4250515369695</v>
      </c>
      <c r="F31" s="67">
        <v>2122.6369075198413</v>
      </c>
      <c r="G31" s="67">
        <v>7217.9965118521213</v>
      </c>
      <c r="H31" s="67">
        <v>13773.541021027151</v>
      </c>
      <c r="I31" s="67">
        <v>17762.293893831637</v>
      </c>
      <c r="J31" s="67">
        <v>6450.5793774376971</v>
      </c>
      <c r="K31" s="67">
        <v>5583.6843257865121</v>
      </c>
      <c r="L31" s="67">
        <v>6046.728920613944</v>
      </c>
      <c r="M31" s="67">
        <v>0</v>
      </c>
      <c r="N31" s="67">
        <v>0</v>
      </c>
      <c r="O31" s="67">
        <v>4422.5322531137708</v>
      </c>
      <c r="P31" s="67">
        <v>0</v>
      </c>
      <c r="Q31" s="67">
        <v>0</v>
      </c>
    </row>
    <row r="32" spans="1:17" ht="12" customHeight="1" x14ac:dyDescent="0.25">
      <c r="A32" s="23" t="s">
        <v>168</v>
      </c>
      <c r="B32" s="67"/>
      <c r="C32" s="67">
        <v>104.66546167496878</v>
      </c>
      <c r="D32" s="67">
        <v>95.911541026792364</v>
      </c>
      <c r="E32" s="67">
        <v>165.19233613622637</v>
      </c>
      <c r="F32" s="67">
        <v>40.455178261906916</v>
      </c>
      <c r="G32" s="67">
        <v>282.65868106554836</v>
      </c>
      <c r="H32" s="67">
        <v>1270.1003161999079</v>
      </c>
      <c r="I32" s="67">
        <v>1836.1894341928403</v>
      </c>
      <c r="J32" s="67">
        <v>1322.3501492507676</v>
      </c>
      <c r="K32" s="67">
        <v>1148.16870891349</v>
      </c>
      <c r="L32" s="67">
        <v>970.70004678195676</v>
      </c>
      <c r="M32" s="67">
        <v>0</v>
      </c>
      <c r="N32" s="67">
        <v>0</v>
      </c>
      <c r="O32" s="67">
        <v>340.57835964756259</v>
      </c>
      <c r="P32" s="67">
        <v>0</v>
      </c>
      <c r="Q32" s="67">
        <v>0</v>
      </c>
    </row>
    <row r="33" spans="1:17" ht="12" hidden="1" customHeight="1" x14ac:dyDescent="0.25">
      <c r="A33" s="148" t="s">
        <v>57</v>
      </c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7"/>
      <c r="M33" s="67"/>
      <c r="N33" s="67"/>
      <c r="O33" s="67"/>
      <c r="P33" s="67"/>
      <c r="Q33" s="67"/>
    </row>
    <row r="34" spans="1:17" ht="12" hidden="1" customHeight="1" x14ac:dyDescent="0.25">
      <c r="A34" s="148" t="s">
        <v>59</v>
      </c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7"/>
      <c r="M34" s="67"/>
      <c r="N34" s="67"/>
      <c r="O34" s="67"/>
      <c r="P34" s="67"/>
      <c r="Q34" s="67"/>
    </row>
    <row r="35" spans="1:17" ht="12" customHeight="1" x14ac:dyDescent="0.25">
      <c r="A35" s="23" t="s">
        <v>142</v>
      </c>
      <c r="B35" s="67"/>
      <c r="C35" s="67">
        <v>0</v>
      </c>
      <c r="D35" s="67">
        <v>0</v>
      </c>
      <c r="E35" s="67">
        <v>0</v>
      </c>
      <c r="F35" s="67">
        <v>0</v>
      </c>
      <c r="G35" s="67">
        <v>0</v>
      </c>
      <c r="H35" s="67">
        <v>0</v>
      </c>
      <c r="I35" s="67">
        <v>0</v>
      </c>
      <c r="J35" s="67">
        <v>0</v>
      </c>
      <c r="K35" s="67">
        <v>0</v>
      </c>
      <c r="L35" s="67">
        <v>0</v>
      </c>
      <c r="M35" s="67">
        <v>7532.455174044333</v>
      </c>
      <c r="N35" s="67">
        <v>0</v>
      </c>
      <c r="O35" s="67">
        <v>0</v>
      </c>
      <c r="P35" s="67">
        <v>6574.9347496683486</v>
      </c>
      <c r="Q35" s="67">
        <v>5259.5266465661507</v>
      </c>
    </row>
    <row r="36" spans="1:17" ht="12" customHeight="1" x14ac:dyDescent="0.25">
      <c r="A36" s="23" t="s">
        <v>141</v>
      </c>
      <c r="B36" s="67"/>
      <c r="C36" s="67">
        <v>0</v>
      </c>
      <c r="D36" s="67">
        <v>0</v>
      </c>
      <c r="E36" s="67">
        <v>0</v>
      </c>
      <c r="F36" s="67">
        <v>0</v>
      </c>
      <c r="G36" s="67">
        <v>0</v>
      </c>
      <c r="H36" s="67">
        <v>0</v>
      </c>
      <c r="I36" s="67">
        <v>0</v>
      </c>
      <c r="J36" s="67">
        <v>0</v>
      </c>
      <c r="K36" s="67">
        <v>0</v>
      </c>
      <c r="L36" s="67">
        <v>0</v>
      </c>
      <c r="M36" s="67">
        <v>2039.0042013329091</v>
      </c>
      <c r="N36" s="67">
        <v>0</v>
      </c>
      <c r="O36" s="67">
        <v>0</v>
      </c>
      <c r="P36" s="67">
        <v>918.73932820122343</v>
      </c>
      <c r="Q36" s="67">
        <v>425.09160089360273</v>
      </c>
    </row>
    <row r="37" spans="1:17" ht="12" hidden="1" customHeight="1" x14ac:dyDescent="0.25">
      <c r="A37" s="148" t="s">
        <v>60</v>
      </c>
      <c r="B37" s="67"/>
      <c r="C37" s="67"/>
      <c r="D37" s="67"/>
      <c r="E37" s="67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</row>
    <row r="38" spans="1:17" ht="12" hidden="1" customHeight="1" x14ac:dyDescent="0.25">
      <c r="A38" s="147" t="s">
        <v>59</v>
      </c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</row>
    <row r="39" spans="1:17" ht="12" customHeight="1" x14ac:dyDescent="0.25">
      <c r="A39" s="146" t="s">
        <v>62</v>
      </c>
      <c r="B39" s="145"/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5"/>
      <c r="O39" s="145"/>
      <c r="P39" s="145"/>
      <c r="Q39" s="145"/>
    </row>
    <row r="40" spans="1:17" ht="12" customHeight="1" x14ac:dyDescent="0.25">
      <c r="A40" s="23" t="s">
        <v>57</v>
      </c>
      <c r="B40" s="67"/>
      <c r="C40" s="67">
        <v>5833.3932643300195</v>
      </c>
      <c r="D40" s="67">
        <v>5417.4413772574153</v>
      </c>
      <c r="E40" s="67">
        <v>5726.6173876731955</v>
      </c>
      <c r="F40" s="67">
        <v>2163.0920857817482</v>
      </c>
      <c r="G40" s="67">
        <v>7500.6551929176694</v>
      </c>
      <c r="H40" s="67">
        <v>15043.64133722706</v>
      </c>
      <c r="I40" s="67">
        <v>19598.483328024478</v>
      </c>
      <c r="J40" s="67">
        <v>7772.9295266884646</v>
      </c>
      <c r="K40" s="67">
        <v>6731.8530347000024</v>
      </c>
      <c r="L40" s="67">
        <v>7017.4289673959011</v>
      </c>
      <c r="M40" s="67">
        <v>9571.4593753772424</v>
      </c>
      <c r="N40" s="67">
        <v>0</v>
      </c>
      <c r="O40" s="67">
        <v>4763.1106127613339</v>
      </c>
      <c r="P40" s="67">
        <v>0</v>
      </c>
      <c r="Q40" s="67">
        <v>5684.6182474597535</v>
      </c>
    </row>
    <row r="41" spans="1:17" ht="12" customHeight="1" x14ac:dyDescent="0.25">
      <c r="A41" s="29" t="s">
        <v>140</v>
      </c>
      <c r="B41" s="83"/>
      <c r="C41" s="83">
        <v>0</v>
      </c>
      <c r="D41" s="83">
        <v>0</v>
      </c>
      <c r="E41" s="83">
        <v>0</v>
      </c>
      <c r="F41" s="83">
        <v>0</v>
      </c>
      <c r="G41" s="83">
        <v>0</v>
      </c>
      <c r="H41" s="83">
        <v>0</v>
      </c>
      <c r="I41" s="83">
        <v>0</v>
      </c>
      <c r="J41" s="83">
        <v>0</v>
      </c>
      <c r="K41" s="83">
        <v>0</v>
      </c>
      <c r="L41" s="83">
        <v>0</v>
      </c>
      <c r="M41" s="83">
        <v>0</v>
      </c>
      <c r="N41" s="83">
        <v>0</v>
      </c>
      <c r="O41" s="83">
        <v>0</v>
      </c>
      <c r="P41" s="83">
        <v>7493.6740778695712</v>
      </c>
      <c r="Q41" s="83"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51"/>
      <c r="C43" s="151"/>
      <c r="D43" s="151"/>
      <c r="E43" s="151"/>
      <c r="F43" s="151"/>
      <c r="G43" s="151"/>
      <c r="H43" s="151"/>
      <c r="I43" s="151"/>
      <c r="J43" s="151"/>
      <c r="K43" s="151"/>
      <c r="L43" s="151"/>
      <c r="M43" s="151"/>
      <c r="N43" s="151"/>
      <c r="O43" s="151"/>
      <c r="P43" s="151"/>
      <c r="Q43" s="151"/>
    </row>
    <row r="44" spans="1:17" ht="12.95" customHeight="1" x14ac:dyDescent="0.25">
      <c r="A44" s="150" t="s">
        <v>65</v>
      </c>
      <c r="B44" s="149"/>
      <c r="C44" s="149"/>
      <c r="D44" s="149"/>
      <c r="E44" s="149"/>
      <c r="F44" s="149"/>
      <c r="G44" s="149"/>
      <c r="H44" s="149"/>
      <c r="I44" s="149"/>
      <c r="J44" s="149"/>
      <c r="K44" s="149"/>
      <c r="L44" s="149"/>
      <c r="M44" s="149"/>
      <c r="N44" s="149"/>
      <c r="O44" s="149"/>
      <c r="P44" s="149"/>
      <c r="Q44" s="149"/>
    </row>
    <row r="45" spans="1:17" ht="12" customHeight="1" x14ac:dyDescent="0.25">
      <c r="A45" s="23" t="s">
        <v>166</v>
      </c>
      <c r="B45" s="67"/>
      <c r="C45" s="67">
        <v>156999.45121109596</v>
      </c>
      <c r="D45" s="67">
        <v>159127.94169933433</v>
      </c>
      <c r="E45" s="67">
        <v>147688.26378588419</v>
      </c>
      <c r="F45" s="67">
        <v>163333.36586741527</v>
      </c>
      <c r="G45" s="67">
        <v>131782.92461019498</v>
      </c>
      <c r="H45" s="67">
        <v>102717.42030376452</v>
      </c>
      <c r="I45" s="67">
        <v>157439.58058924292</v>
      </c>
      <c r="J45" s="67">
        <v>199454.0487489661</v>
      </c>
      <c r="K45" s="67">
        <v>144453.13704892129</v>
      </c>
      <c r="L45" s="67">
        <v>166458.05008337399</v>
      </c>
      <c r="M45" s="67">
        <v>156822.82487611187</v>
      </c>
      <c r="N45" s="67">
        <v>77166.027106889247</v>
      </c>
      <c r="O45" s="67">
        <v>252711.1422291662</v>
      </c>
      <c r="P45" s="67">
        <v>311260.16761387466</v>
      </c>
      <c r="Q45" s="67">
        <v>228149.66262473827</v>
      </c>
    </row>
    <row r="46" spans="1:17" ht="12" hidden="1" customHeight="1" x14ac:dyDescent="0.25">
      <c r="A46" s="23" t="s">
        <v>60</v>
      </c>
      <c r="B46" s="67"/>
      <c r="C46" s="67"/>
      <c r="D46" s="67"/>
      <c r="E46" s="67"/>
      <c r="F46" s="67"/>
      <c r="G46" s="67"/>
      <c r="H46" s="67"/>
      <c r="I46" s="67"/>
      <c r="J46" s="67"/>
      <c r="K46" s="67"/>
      <c r="L46" s="67"/>
      <c r="M46" s="67"/>
      <c r="N46" s="67"/>
      <c r="O46" s="67"/>
      <c r="P46" s="67"/>
      <c r="Q46" s="67"/>
    </row>
    <row r="47" spans="1:17" ht="12.95" customHeight="1" x14ac:dyDescent="0.25">
      <c r="A47" s="146" t="s">
        <v>112</v>
      </c>
      <c r="B47" s="145"/>
      <c r="C47" s="145"/>
      <c r="D47" s="145"/>
      <c r="E47" s="145"/>
      <c r="F47" s="145"/>
      <c r="G47" s="145"/>
      <c r="H47" s="145"/>
      <c r="I47" s="145"/>
      <c r="J47" s="145"/>
      <c r="K47" s="145"/>
      <c r="L47" s="145"/>
      <c r="M47" s="145"/>
      <c r="N47" s="145"/>
      <c r="O47" s="145"/>
      <c r="P47" s="145"/>
      <c r="Q47" s="145"/>
    </row>
    <row r="48" spans="1:17" ht="12" customHeight="1" x14ac:dyDescent="0.25">
      <c r="A48" s="23" t="s">
        <v>60</v>
      </c>
      <c r="B48" s="67"/>
      <c r="C48" s="67">
        <v>5299</v>
      </c>
      <c r="D48" s="67">
        <v>6393</v>
      </c>
      <c r="E48" s="67">
        <v>4284</v>
      </c>
      <c r="F48" s="67">
        <v>5669</v>
      </c>
      <c r="G48" s="67">
        <v>5593.9999999999991</v>
      </c>
      <c r="H48" s="67">
        <v>4605.9999999999991</v>
      </c>
      <c r="I48" s="67">
        <v>6041.9999999999991</v>
      </c>
      <c r="J48" s="67">
        <v>11792</v>
      </c>
      <c r="K48" s="67">
        <v>7370.9999999999991</v>
      </c>
      <c r="L48" s="67">
        <v>9707.9999999999982</v>
      </c>
      <c r="M48" s="67">
        <v>5653.9999999999973</v>
      </c>
      <c r="N48" s="67">
        <v>5046.9999999999991</v>
      </c>
      <c r="O48" s="67">
        <v>15976.999999999996</v>
      </c>
      <c r="P48" s="67">
        <v>11525.999999999995</v>
      </c>
      <c r="Q48" s="67">
        <v>16682.999999999993</v>
      </c>
    </row>
    <row r="49" spans="1:17" ht="12" customHeight="1" x14ac:dyDescent="0.25">
      <c r="A49" s="146" t="s">
        <v>63</v>
      </c>
      <c r="B49" s="145"/>
      <c r="C49" s="145"/>
      <c r="D49" s="145"/>
      <c r="E49" s="145"/>
      <c r="F49" s="145"/>
      <c r="G49" s="145"/>
      <c r="H49" s="145"/>
      <c r="I49" s="145"/>
      <c r="J49" s="145"/>
      <c r="K49" s="145"/>
      <c r="L49" s="145"/>
      <c r="M49" s="145"/>
      <c r="N49" s="145"/>
      <c r="O49" s="145"/>
      <c r="P49" s="145"/>
      <c r="Q49" s="145"/>
    </row>
    <row r="50" spans="1:17" ht="12" customHeight="1" x14ac:dyDescent="0.25">
      <c r="A50" s="23" t="s">
        <v>165</v>
      </c>
      <c r="B50" s="67"/>
      <c r="C50" s="67">
        <v>139936.2208684225</v>
      </c>
      <c r="D50" s="67">
        <v>82829.035869628831</v>
      </c>
      <c r="E50" s="67">
        <v>81232.332357248379</v>
      </c>
      <c r="F50" s="67">
        <v>82529.052144257177</v>
      </c>
      <c r="G50" s="67">
        <v>74549.6293856665</v>
      </c>
      <c r="H50" s="67">
        <v>32726.979515737847</v>
      </c>
      <c r="I50" s="67">
        <v>24379.306415186147</v>
      </c>
      <c r="J50" s="67">
        <v>122772.54772045554</v>
      </c>
      <c r="K50" s="67">
        <v>61197.911727797335</v>
      </c>
      <c r="L50" s="67">
        <v>115350.4053937194</v>
      </c>
      <c r="M50" s="67">
        <v>91860.114977488818</v>
      </c>
      <c r="N50" s="67">
        <v>72589.279286750592</v>
      </c>
      <c r="O50" s="67">
        <v>129813.76854928624</v>
      </c>
      <c r="P50" s="67">
        <v>116288.85391298583</v>
      </c>
      <c r="Q50" s="67">
        <v>96195.060896124298</v>
      </c>
    </row>
    <row r="51" spans="1:17" ht="12" customHeight="1" x14ac:dyDescent="0.25">
      <c r="A51" s="23" t="s">
        <v>164</v>
      </c>
      <c r="B51" s="67"/>
      <c r="C51" s="67">
        <v>5889.0649037146804</v>
      </c>
      <c r="D51" s="67">
        <v>1492.6820599312541</v>
      </c>
      <c r="E51" s="67">
        <v>3918.5818435698006</v>
      </c>
      <c r="F51" s="67">
        <v>3864.5631018146132</v>
      </c>
      <c r="G51" s="67">
        <v>4564.2037930937431</v>
      </c>
      <c r="H51" s="67">
        <v>25316.238711324499</v>
      </c>
      <c r="I51" s="67">
        <v>24729.907578997816</v>
      </c>
      <c r="J51" s="67">
        <v>42843.344558447927</v>
      </c>
      <c r="K51" s="67">
        <v>27884.485720545315</v>
      </c>
      <c r="L51" s="67">
        <v>26195.896652883155</v>
      </c>
      <c r="M51" s="67">
        <v>64962.709898623056</v>
      </c>
      <c r="N51" s="67">
        <v>4576.7478201386584</v>
      </c>
      <c r="O51" s="67">
        <v>16229.907757457837</v>
      </c>
      <c r="P51" s="67">
        <v>42586.969797169972</v>
      </c>
      <c r="Q51" s="67">
        <v>18059.550893566789</v>
      </c>
    </row>
    <row r="52" spans="1:17" ht="12" hidden="1" customHeight="1" x14ac:dyDescent="0.25">
      <c r="A52" s="148" t="s">
        <v>163</v>
      </c>
      <c r="B52" s="67"/>
      <c r="C52" s="67"/>
      <c r="D52" s="67"/>
      <c r="E52" s="67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</row>
    <row r="53" spans="1:17" ht="12" hidden="1" customHeight="1" x14ac:dyDescent="0.25">
      <c r="A53" s="148" t="s">
        <v>59</v>
      </c>
      <c r="B53" s="67"/>
      <c r="C53" s="67"/>
      <c r="D53" s="67"/>
      <c r="E53" s="67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</row>
    <row r="54" spans="1:17" ht="12" customHeight="1" x14ac:dyDescent="0.25">
      <c r="A54" s="23" t="s">
        <v>142</v>
      </c>
      <c r="B54" s="67"/>
      <c r="C54" s="67">
        <v>10975.568075993282</v>
      </c>
      <c r="D54" s="67">
        <v>73482.003440537577</v>
      </c>
      <c r="E54" s="67">
        <v>61397.878700228721</v>
      </c>
      <c r="F54" s="67">
        <v>75105.620870735671</v>
      </c>
      <c r="G54" s="67">
        <v>51655.248643242609</v>
      </c>
      <c r="H54" s="67">
        <v>35216.590971150559</v>
      </c>
      <c r="I54" s="67">
        <v>92575.064157672779</v>
      </c>
      <c r="J54" s="67">
        <v>26572.73008495555</v>
      </c>
      <c r="K54" s="67">
        <v>45462.92686475451</v>
      </c>
      <c r="L54" s="67">
        <v>20485.666462710655</v>
      </c>
      <c r="M54" s="67">
        <v>0</v>
      </c>
      <c r="N54" s="67">
        <v>0</v>
      </c>
      <c r="O54" s="67">
        <v>94208.337546340423</v>
      </c>
      <c r="P54" s="67">
        <v>138121.18017327844</v>
      </c>
      <c r="Q54" s="67">
        <v>104340.54282764877</v>
      </c>
    </row>
    <row r="55" spans="1:17" ht="12" customHeight="1" x14ac:dyDescent="0.25">
      <c r="A55" s="23" t="s">
        <v>141</v>
      </c>
      <c r="B55" s="67"/>
      <c r="C55" s="67">
        <v>198.59736296548263</v>
      </c>
      <c r="D55" s="67">
        <v>1324.2203292366769</v>
      </c>
      <c r="E55" s="67">
        <v>1139.4708848372868</v>
      </c>
      <c r="F55" s="67">
        <v>1834.1297506078186</v>
      </c>
      <c r="G55" s="67">
        <v>1013.8427881921332</v>
      </c>
      <c r="H55" s="67">
        <v>9457.6111055516267</v>
      </c>
      <c r="I55" s="67">
        <v>15755.302437386179</v>
      </c>
      <c r="J55" s="67">
        <v>7265.4263851070964</v>
      </c>
      <c r="K55" s="67">
        <v>9907.812735824109</v>
      </c>
      <c r="L55" s="67">
        <v>4426.0815740607732</v>
      </c>
      <c r="M55" s="67">
        <v>0</v>
      </c>
      <c r="N55" s="67">
        <v>0</v>
      </c>
      <c r="O55" s="67">
        <v>12459.128376081713</v>
      </c>
      <c r="P55" s="67">
        <v>14263.163730440408</v>
      </c>
      <c r="Q55" s="67">
        <v>9554.5080073984172</v>
      </c>
    </row>
    <row r="56" spans="1:17" ht="12" hidden="1" customHeight="1" x14ac:dyDescent="0.25">
      <c r="A56" s="148" t="s">
        <v>60</v>
      </c>
      <c r="B56" s="67"/>
      <c r="C56" s="67"/>
      <c r="D56" s="67"/>
      <c r="E56" s="67"/>
      <c r="F56" s="67"/>
      <c r="G56" s="67"/>
      <c r="H56" s="67"/>
      <c r="I56" s="67"/>
      <c r="J56" s="67"/>
      <c r="K56" s="67"/>
      <c r="L56" s="67"/>
      <c r="M56" s="67"/>
      <c r="N56" s="67"/>
      <c r="O56" s="67"/>
      <c r="P56" s="67"/>
      <c r="Q56" s="67"/>
    </row>
    <row r="57" spans="1:17" ht="12" hidden="1" customHeight="1" x14ac:dyDescent="0.25">
      <c r="A57" s="147" t="s">
        <v>59</v>
      </c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</row>
    <row r="58" spans="1:17" ht="12" customHeight="1" x14ac:dyDescent="0.25">
      <c r="A58" s="146" t="s">
        <v>62</v>
      </c>
      <c r="B58" s="145"/>
      <c r="C58" s="145"/>
      <c r="D58" s="145"/>
      <c r="E58" s="145"/>
      <c r="F58" s="145"/>
      <c r="G58" s="145"/>
      <c r="H58" s="145"/>
      <c r="I58" s="145"/>
      <c r="J58" s="145"/>
      <c r="K58" s="145"/>
      <c r="L58" s="145"/>
      <c r="M58" s="145"/>
      <c r="N58" s="145"/>
      <c r="O58" s="145"/>
      <c r="P58" s="145"/>
      <c r="Q58" s="145"/>
    </row>
    <row r="59" spans="1:17" ht="12" customHeight="1" x14ac:dyDescent="0.25">
      <c r="A59" s="23" t="s">
        <v>57</v>
      </c>
      <c r="B59" s="67"/>
      <c r="C59" s="67">
        <v>0</v>
      </c>
      <c r="D59" s="67">
        <v>0</v>
      </c>
      <c r="E59" s="67">
        <v>0</v>
      </c>
      <c r="F59" s="67">
        <v>0</v>
      </c>
      <c r="G59" s="67">
        <v>0</v>
      </c>
      <c r="H59" s="67">
        <v>0</v>
      </c>
      <c r="I59" s="67">
        <v>0</v>
      </c>
      <c r="J59" s="67">
        <v>0</v>
      </c>
      <c r="K59" s="67">
        <v>0</v>
      </c>
      <c r="L59" s="67">
        <v>0</v>
      </c>
      <c r="M59" s="67">
        <v>0</v>
      </c>
      <c r="N59" s="67">
        <v>0</v>
      </c>
      <c r="O59" s="67">
        <v>0</v>
      </c>
      <c r="P59" s="67">
        <v>0</v>
      </c>
      <c r="Q59" s="67">
        <v>0</v>
      </c>
    </row>
    <row r="60" spans="1:17" ht="12" customHeight="1" x14ac:dyDescent="0.25">
      <c r="A60" s="29" t="s">
        <v>140</v>
      </c>
      <c r="B60" s="83"/>
      <c r="C60" s="83">
        <v>156999.45121109596</v>
      </c>
      <c r="D60" s="83">
        <v>159127.94169933433</v>
      </c>
      <c r="E60" s="83">
        <v>147688.26378588419</v>
      </c>
      <c r="F60" s="83">
        <v>163333.36586741527</v>
      </c>
      <c r="G60" s="83">
        <v>131782.92461019498</v>
      </c>
      <c r="H60" s="83">
        <v>102717.42030376453</v>
      </c>
      <c r="I60" s="83">
        <v>157439.58058924292</v>
      </c>
      <c r="J60" s="83">
        <v>199454.0487489661</v>
      </c>
      <c r="K60" s="83">
        <v>144453.13704892126</v>
      </c>
      <c r="L60" s="83">
        <v>166458.05008337396</v>
      </c>
      <c r="M60" s="83">
        <v>156822.82487611187</v>
      </c>
      <c r="N60" s="83">
        <v>77166.027106889247</v>
      </c>
      <c r="O60" s="83">
        <v>252711.1422291662</v>
      </c>
      <c r="P60" s="83">
        <v>311260.16761387466</v>
      </c>
      <c r="Q60" s="83">
        <v>228149.6626247383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51"/>
      <c r="C62" s="151"/>
      <c r="D62" s="151"/>
      <c r="E62" s="151"/>
      <c r="F62" s="151"/>
      <c r="G62" s="151"/>
      <c r="H62" s="151"/>
      <c r="I62" s="151"/>
      <c r="J62" s="151"/>
      <c r="K62" s="151"/>
      <c r="L62" s="151"/>
      <c r="M62" s="151"/>
      <c r="N62" s="151"/>
      <c r="O62" s="151"/>
      <c r="P62" s="151"/>
      <c r="Q62" s="151"/>
    </row>
    <row r="63" spans="1:17" ht="12.95" customHeight="1" x14ac:dyDescent="0.25">
      <c r="A63" s="150" t="s">
        <v>65</v>
      </c>
      <c r="B63" s="149"/>
      <c r="C63" s="149"/>
      <c r="D63" s="149"/>
      <c r="E63" s="149"/>
      <c r="F63" s="149"/>
      <c r="G63" s="149"/>
      <c r="H63" s="149"/>
      <c r="I63" s="149"/>
      <c r="J63" s="149"/>
      <c r="K63" s="149"/>
      <c r="L63" s="149"/>
      <c r="M63" s="149"/>
      <c r="N63" s="149"/>
      <c r="O63" s="149"/>
      <c r="P63" s="149"/>
      <c r="Q63" s="149"/>
    </row>
    <row r="64" spans="1:17" ht="12" customHeight="1" x14ac:dyDescent="0.25">
      <c r="A64" s="23" t="s">
        <v>161</v>
      </c>
      <c r="B64" s="67"/>
      <c r="C64" s="67">
        <v>318474.19709593232</v>
      </c>
      <c r="D64" s="67">
        <v>288371.41589537484</v>
      </c>
      <c r="E64" s="67">
        <v>397882.34016863903</v>
      </c>
      <c r="F64" s="67">
        <v>389036.31939089653</v>
      </c>
      <c r="G64" s="67">
        <v>239138.38153848654</v>
      </c>
      <c r="H64" s="67">
        <v>556989.4568632103</v>
      </c>
      <c r="I64" s="67">
        <v>114246.38770519578</v>
      </c>
      <c r="J64" s="67">
        <v>592531.81587059202</v>
      </c>
      <c r="K64" s="67">
        <v>369064.30103168078</v>
      </c>
      <c r="L64" s="67">
        <v>0</v>
      </c>
      <c r="M64" s="67">
        <v>224968.85034896361</v>
      </c>
      <c r="N64" s="67">
        <v>368328.77188514627</v>
      </c>
      <c r="O64" s="67">
        <v>67439.96517802123</v>
      </c>
      <c r="P64" s="67">
        <v>0</v>
      </c>
      <c r="Q64" s="67">
        <v>233054.39766248947</v>
      </c>
    </row>
    <row r="65" spans="1:17" ht="12" hidden="1" customHeight="1" x14ac:dyDescent="0.25">
      <c r="A65" s="23" t="s">
        <v>60</v>
      </c>
      <c r="B65" s="67"/>
      <c r="C65" s="67"/>
      <c r="D65" s="67"/>
      <c r="E65" s="67"/>
      <c r="F65" s="67"/>
      <c r="G65" s="67"/>
      <c r="H65" s="67"/>
      <c r="I65" s="67"/>
      <c r="J65" s="67"/>
      <c r="K65" s="67"/>
      <c r="L65" s="67"/>
      <c r="M65" s="67"/>
      <c r="N65" s="67"/>
      <c r="O65" s="67"/>
      <c r="P65" s="67"/>
      <c r="Q65" s="67"/>
    </row>
    <row r="66" spans="1:17" ht="12.95" customHeight="1" x14ac:dyDescent="0.25">
      <c r="A66" s="146" t="s">
        <v>112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23" t="s">
        <v>60</v>
      </c>
      <c r="B67" s="67"/>
      <c r="C67" s="67">
        <v>9102</v>
      </c>
      <c r="D67" s="67">
        <v>10489</v>
      </c>
      <c r="E67" s="67">
        <v>9395</v>
      </c>
      <c r="F67" s="67">
        <v>11457</v>
      </c>
      <c r="G67" s="67">
        <v>10032.999999999998</v>
      </c>
      <c r="H67" s="67">
        <v>14673.999999999998</v>
      </c>
      <c r="I67" s="67">
        <v>8965.9999999999982</v>
      </c>
      <c r="J67" s="67">
        <v>19540</v>
      </c>
      <c r="K67" s="67">
        <v>16213.999999999998</v>
      </c>
      <c r="L67" s="67">
        <v>0</v>
      </c>
      <c r="M67" s="67">
        <v>11620.999999999993</v>
      </c>
      <c r="N67" s="67">
        <v>16337.999999999996</v>
      </c>
      <c r="O67" s="67">
        <v>21889.999999999996</v>
      </c>
      <c r="P67" s="67">
        <v>0</v>
      </c>
      <c r="Q67" s="67">
        <v>23546.999999999989</v>
      </c>
    </row>
    <row r="68" spans="1:17" ht="12" customHeight="1" x14ac:dyDescent="0.25">
      <c r="A68" s="146" t="s">
        <v>63</v>
      </c>
      <c r="B68" s="145"/>
      <c r="C68" s="145"/>
      <c r="D68" s="145"/>
      <c r="E68" s="145"/>
      <c r="F68" s="145"/>
      <c r="G68" s="145"/>
      <c r="H68" s="145"/>
      <c r="I68" s="145"/>
      <c r="J68" s="145"/>
      <c r="K68" s="145"/>
      <c r="L68" s="145"/>
      <c r="M68" s="145"/>
      <c r="N68" s="145"/>
      <c r="O68" s="145"/>
      <c r="P68" s="145"/>
      <c r="Q68" s="145"/>
    </row>
    <row r="69" spans="1:17" ht="12" customHeight="1" x14ac:dyDescent="0.25">
      <c r="A69" s="23" t="s">
        <v>160</v>
      </c>
      <c r="B69" s="67"/>
      <c r="C69" s="67">
        <v>157638.21890481617</v>
      </c>
      <c r="D69" s="67">
        <v>275259.8833590484</v>
      </c>
      <c r="E69" s="67">
        <v>157534.95936211126</v>
      </c>
      <c r="F69" s="67">
        <v>363449.84852654254</v>
      </c>
      <c r="G69" s="67">
        <v>128394.47652009435</v>
      </c>
      <c r="H69" s="67">
        <v>312051.44716909324</v>
      </c>
      <c r="I69" s="67">
        <v>49419.138944951403</v>
      </c>
      <c r="J69" s="67">
        <v>157819.71544489043</v>
      </c>
      <c r="K69" s="67">
        <v>197091.67956452994</v>
      </c>
      <c r="L69" s="67">
        <v>0</v>
      </c>
      <c r="M69" s="67">
        <v>60647.16965705614</v>
      </c>
      <c r="N69" s="67">
        <v>295393.72590234078</v>
      </c>
      <c r="O69" s="67">
        <v>63457.00928812733</v>
      </c>
      <c r="P69" s="67">
        <v>0</v>
      </c>
      <c r="Q69" s="67">
        <v>165386.54925814361</v>
      </c>
    </row>
    <row r="70" spans="1:17" ht="12" customHeight="1" x14ac:dyDescent="0.25">
      <c r="A70" s="23" t="s">
        <v>159</v>
      </c>
      <c r="B70" s="67"/>
      <c r="C70" s="67">
        <v>2852.372291544219</v>
      </c>
      <c r="D70" s="67">
        <v>13111.532536326467</v>
      </c>
      <c r="E70" s="67">
        <v>7715.6975810023905</v>
      </c>
      <c r="F70" s="67">
        <v>25586.470864353993</v>
      </c>
      <c r="G70" s="67">
        <v>7808.0339311750531</v>
      </c>
      <c r="H70" s="67">
        <v>79558.86305589955</v>
      </c>
      <c r="I70" s="67">
        <v>64827.24876024438</v>
      </c>
      <c r="J70" s="67">
        <v>84551.507985538236</v>
      </c>
      <c r="K70" s="67">
        <v>81258.110248897166</v>
      </c>
      <c r="L70" s="67">
        <v>0</v>
      </c>
      <c r="M70" s="67">
        <v>108633.95345995679</v>
      </c>
      <c r="N70" s="67">
        <v>47521.99172597759</v>
      </c>
      <c r="O70" s="67">
        <v>3982.9558898938972</v>
      </c>
      <c r="P70" s="67">
        <v>0</v>
      </c>
      <c r="Q70" s="67">
        <v>30082.568279786537</v>
      </c>
    </row>
    <row r="71" spans="1:17" ht="12" hidden="1" customHeight="1" x14ac:dyDescent="0.25">
      <c r="A71" s="148" t="s">
        <v>109</v>
      </c>
      <c r="B71" s="67"/>
      <c r="C71" s="67"/>
      <c r="D71" s="67"/>
      <c r="E71" s="67"/>
      <c r="F71" s="67"/>
      <c r="G71" s="67"/>
      <c r="H71" s="67"/>
      <c r="I71" s="67"/>
      <c r="J71" s="67"/>
      <c r="K71" s="67"/>
      <c r="L71" s="67"/>
      <c r="M71" s="67"/>
      <c r="N71" s="67"/>
      <c r="O71" s="67"/>
      <c r="P71" s="67"/>
      <c r="Q71" s="67"/>
    </row>
    <row r="72" spans="1:17" ht="12" hidden="1" customHeight="1" x14ac:dyDescent="0.25">
      <c r="A72" s="148" t="s">
        <v>59</v>
      </c>
      <c r="B72" s="67"/>
      <c r="C72" s="67"/>
      <c r="D72" s="67"/>
      <c r="E72" s="67"/>
      <c r="F72" s="67"/>
      <c r="G72" s="67"/>
      <c r="H72" s="67"/>
      <c r="I72" s="67"/>
      <c r="J72" s="67"/>
      <c r="K72" s="67"/>
      <c r="L72" s="67"/>
      <c r="M72" s="67"/>
      <c r="N72" s="67"/>
      <c r="O72" s="67"/>
      <c r="P72" s="67"/>
      <c r="Q72" s="67"/>
    </row>
    <row r="73" spans="1:17" ht="12" customHeight="1" x14ac:dyDescent="0.25">
      <c r="A73" s="23" t="s">
        <v>142</v>
      </c>
      <c r="B73" s="67"/>
      <c r="C73" s="67">
        <v>152368.62373213383</v>
      </c>
      <c r="D73" s="67">
        <v>0</v>
      </c>
      <c r="E73" s="67">
        <v>221925.01941177039</v>
      </c>
      <c r="F73" s="67">
        <v>0</v>
      </c>
      <c r="G73" s="67">
        <v>98653.527508892526</v>
      </c>
      <c r="H73" s="67">
        <v>155201.05996734553</v>
      </c>
      <c r="I73" s="67">
        <v>0</v>
      </c>
      <c r="J73" s="67">
        <v>314037.97309919685</v>
      </c>
      <c r="K73" s="67">
        <v>78373.050368336044</v>
      </c>
      <c r="L73" s="67">
        <v>0</v>
      </c>
      <c r="M73" s="67">
        <v>48405.836542429744</v>
      </c>
      <c r="N73" s="67">
        <v>23939.638263327408</v>
      </c>
      <c r="O73" s="67">
        <v>0</v>
      </c>
      <c r="P73" s="67">
        <v>0</v>
      </c>
      <c r="Q73" s="67">
        <v>35139.490750470657</v>
      </c>
    </row>
    <row r="74" spans="1:17" ht="12" customHeight="1" x14ac:dyDescent="0.25">
      <c r="A74" s="23" t="s">
        <v>141</v>
      </c>
      <c r="B74" s="67"/>
      <c r="C74" s="67">
        <v>5614.9821674381628</v>
      </c>
      <c r="D74" s="67">
        <v>0</v>
      </c>
      <c r="E74" s="67">
        <v>10706.663813754978</v>
      </c>
      <c r="F74" s="67">
        <v>0</v>
      </c>
      <c r="G74" s="67">
        <v>4282.3435783246377</v>
      </c>
      <c r="H74" s="67">
        <v>10178.08667087189</v>
      </c>
      <c r="I74" s="67">
        <v>0</v>
      </c>
      <c r="J74" s="67">
        <v>36122.619340966623</v>
      </c>
      <c r="K74" s="67">
        <v>12341.460849917581</v>
      </c>
      <c r="L74" s="67">
        <v>0</v>
      </c>
      <c r="M74" s="67">
        <v>7281.8906895209257</v>
      </c>
      <c r="N74" s="67">
        <v>1473.4159935005098</v>
      </c>
      <c r="O74" s="67">
        <v>0</v>
      </c>
      <c r="P74" s="67">
        <v>0</v>
      </c>
      <c r="Q74" s="67">
        <v>2445.7893740886566</v>
      </c>
    </row>
    <row r="75" spans="1:17" ht="12" hidden="1" customHeight="1" x14ac:dyDescent="0.25">
      <c r="A75" s="148" t="s">
        <v>60</v>
      </c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7"/>
      <c r="M75" s="67"/>
      <c r="N75" s="67"/>
      <c r="O75" s="67"/>
      <c r="P75" s="67"/>
      <c r="Q75" s="67"/>
    </row>
    <row r="76" spans="1:17" ht="12" hidden="1" customHeight="1" x14ac:dyDescent="0.25">
      <c r="A76" s="147" t="s">
        <v>59</v>
      </c>
      <c r="B76" s="81"/>
      <c r="C76" s="81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</row>
    <row r="77" spans="1:17" ht="12" customHeight="1" x14ac:dyDescent="0.25">
      <c r="A77" s="146" t="s">
        <v>62</v>
      </c>
      <c r="B77" s="145"/>
      <c r="C77" s="145"/>
      <c r="D77" s="145"/>
      <c r="E77" s="145"/>
      <c r="F77" s="145"/>
      <c r="G77" s="145"/>
      <c r="H77" s="145"/>
      <c r="I77" s="145"/>
      <c r="J77" s="145"/>
      <c r="K77" s="145"/>
      <c r="L77" s="145"/>
      <c r="M77" s="145"/>
      <c r="N77" s="145"/>
      <c r="O77" s="145"/>
      <c r="P77" s="145"/>
      <c r="Q77" s="145"/>
    </row>
    <row r="78" spans="1:17" ht="12" customHeight="1" x14ac:dyDescent="0.25">
      <c r="A78" s="23" t="s">
        <v>109</v>
      </c>
      <c r="B78" s="67"/>
      <c r="C78" s="67">
        <v>194709.90462256485</v>
      </c>
      <c r="D78" s="67">
        <v>288371.41589537484</v>
      </c>
      <c r="E78" s="67">
        <v>197674.31466978599</v>
      </c>
      <c r="F78" s="67">
        <v>378898.53928110987</v>
      </c>
      <c r="G78" s="67">
        <v>209115.29838329909</v>
      </c>
      <c r="H78" s="67">
        <v>395562.72360841359</v>
      </c>
      <c r="I78" s="67">
        <v>114246.38770519578</v>
      </c>
      <c r="J78" s="67">
        <v>380878.23233418487</v>
      </c>
      <c r="K78" s="67">
        <v>292391.67731099459</v>
      </c>
      <c r="L78" s="67">
        <v>0</v>
      </c>
      <c r="M78" s="67">
        <v>224968.85034896361</v>
      </c>
      <c r="N78" s="67">
        <v>368328.77188514633</v>
      </c>
      <c r="O78" s="67">
        <v>67439.96517802123</v>
      </c>
      <c r="P78" s="67">
        <v>0</v>
      </c>
      <c r="Q78" s="67">
        <v>233054.39766248947</v>
      </c>
    </row>
    <row r="79" spans="1:17" ht="12" customHeight="1" x14ac:dyDescent="0.25">
      <c r="A79" s="29" t="s">
        <v>140</v>
      </c>
      <c r="B79" s="83"/>
      <c r="C79" s="83">
        <v>123764.29247336753</v>
      </c>
      <c r="D79" s="83">
        <v>0</v>
      </c>
      <c r="E79" s="83">
        <v>200208.02549885304</v>
      </c>
      <c r="F79" s="83">
        <v>10137.780109786661</v>
      </c>
      <c r="G79" s="83">
        <v>30023.083155187483</v>
      </c>
      <c r="H79" s="83">
        <v>161426.73325479662</v>
      </c>
      <c r="I79" s="83">
        <v>0</v>
      </c>
      <c r="J79" s="83">
        <v>211653.58353640727</v>
      </c>
      <c r="K79" s="83">
        <v>76672.623720686111</v>
      </c>
      <c r="L79" s="83">
        <v>0</v>
      </c>
      <c r="M79" s="83">
        <v>0</v>
      </c>
      <c r="N79" s="83">
        <v>0</v>
      </c>
      <c r="O79" s="83">
        <v>0</v>
      </c>
      <c r="P79" s="83">
        <v>0</v>
      </c>
      <c r="Q79" s="83"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51"/>
      <c r="C81" s="151"/>
      <c r="D81" s="151"/>
      <c r="E81" s="151"/>
      <c r="F81" s="151"/>
      <c r="G81" s="151"/>
      <c r="H81" s="151"/>
      <c r="I81" s="151"/>
      <c r="J81" s="151"/>
      <c r="K81" s="151"/>
      <c r="L81" s="151"/>
      <c r="M81" s="151"/>
      <c r="N81" s="151"/>
      <c r="O81" s="151"/>
      <c r="P81" s="151"/>
      <c r="Q81" s="151"/>
    </row>
    <row r="82" spans="1:17" ht="12.95" customHeight="1" x14ac:dyDescent="0.25">
      <c r="A82" s="150" t="s">
        <v>65</v>
      </c>
      <c r="B82" s="149"/>
      <c r="C82" s="149"/>
      <c r="D82" s="149"/>
      <c r="E82" s="149"/>
      <c r="F82" s="149"/>
      <c r="G82" s="149"/>
      <c r="H82" s="149"/>
      <c r="I82" s="149"/>
      <c r="J82" s="149"/>
      <c r="K82" s="149"/>
      <c r="L82" s="149"/>
      <c r="M82" s="149"/>
      <c r="N82" s="149"/>
      <c r="O82" s="149"/>
      <c r="P82" s="149"/>
      <c r="Q82" s="149"/>
    </row>
    <row r="83" spans="1:17" ht="12" customHeight="1" x14ac:dyDescent="0.25">
      <c r="A83" s="23" t="s">
        <v>157</v>
      </c>
      <c r="B83" s="67"/>
      <c r="C83" s="67">
        <v>43219.569566002065</v>
      </c>
      <c r="D83" s="67">
        <v>118166.56560618841</v>
      </c>
      <c r="E83" s="67">
        <v>124680.79899679004</v>
      </c>
      <c r="F83" s="67">
        <v>115365.10543256188</v>
      </c>
      <c r="G83" s="67">
        <v>91026.003814672818</v>
      </c>
      <c r="H83" s="67">
        <v>80473.808943164535</v>
      </c>
      <c r="I83" s="67">
        <v>277657.67733034719</v>
      </c>
      <c r="J83" s="67">
        <v>152118.8978221498</v>
      </c>
      <c r="K83" s="67">
        <v>203497.3137924684</v>
      </c>
      <c r="L83" s="67">
        <v>443550.75809171377</v>
      </c>
      <c r="M83" s="67">
        <v>138151.25631274722</v>
      </c>
      <c r="N83" s="67">
        <v>248893.03447823756</v>
      </c>
      <c r="O83" s="67">
        <v>317816.81726437958</v>
      </c>
      <c r="P83" s="67">
        <v>214949.09023907088</v>
      </c>
      <c r="Q83" s="67">
        <v>254597.37073965237</v>
      </c>
    </row>
    <row r="84" spans="1:17" ht="12" hidden="1" customHeight="1" x14ac:dyDescent="0.25">
      <c r="A84" s="23" t="s">
        <v>60</v>
      </c>
      <c r="B84" s="67"/>
      <c r="C84" s="67"/>
      <c r="D84" s="67"/>
      <c r="E84" s="67"/>
      <c r="F84" s="67"/>
      <c r="G84" s="67"/>
      <c r="H84" s="67"/>
      <c r="I84" s="67"/>
      <c r="J84" s="67"/>
      <c r="K84" s="67"/>
      <c r="L84" s="67"/>
      <c r="M84" s="67"/>
      <c r="N84" s="67"/>
      <c r="O84" s="67"/>
      <c r="P84" s="67"/>
      <c r="Q84" s="67"/>
    </row>
    <row r="85" spans="1:17" ht="12.95" customHeight="1" x14ac:dyDescent="0.25">
      <c r="A85" s="146" t="s">
        <v>112</v>
      </c>
      <c r="B85" s="145"/>
      <c r="C85" s="145"/>
      <c r="D85" s="145"/>
      <c r="E85" s="145"/>
      <c r="F85" s="145"/>
      <c r="G85" s="145"/>
      <c r="H85" s="145"/>
      <c r="I85" s="145"/>
      <c r="J85" s="145"/>
      <c r="K85" s="145"/>
      <c r="L85" s="145"/>
      <c r="M85" s="145"/>
      <c r="N85" s="145"/>
      <c r="O85" s="145"/>
      <c r="P85" s="145"/>
      <c r="Q85" s="145"/>
    </row>
    <row r="86" spans="1:17" ht="12" customHeight="1" x14ac:dyDescent="0.25">
      <c r="A86" s="23" t="s">
        <v>60</v>
      </c>
      <c r="B86" s="67"/>
      <c r="C86" s="67">
        <v>3256</v>
      </c>
      <c r="D86" s="67">
        <v>4547</v>
      </c>
      <c r="E86" s="67">
        <v>3280</v>
      </c>
      <c r="F86" s="67">
        <v>3972</v>
      </c>
      <c r="G86" s="67">
        <v>3883.9999999999995</v>
      </c>
      <c r="H86" s="67">
        <v>3271.9999999999995</v>
      </c>
      <c r="I86" s="67">
        <v>7235.9999999999991</v>
      </c>
      <c r="J86" s="67">
        <v>9164</v>
      </c>
      <c r="K86" s="67">
        <v>6920.9999999999991</v>
      </c>
      <c r="L86" s="67">
        <v>13901.999999999998</v>
      </c>
      <c r="M86" s="67">
        <v>5099.9999999999973</v>
      </c>
      <c r="N86" s="67">
        <v>8179.9999999999982</v>
      </c>
      <c r="O86" s="67">
        <v>16784.999999999996</v>
      </c>
      <c r="P86" s="67">
        <v>9318.9999999999964</v>
      </c>
      <c r="Q86" s="67">
        <v>21109.999999999989</v>
      </c>
    </row>
    <row r="87" spans="1:17" ht="12" customHeight="1" x14ac:dyDescent="0.25">
      <c r="A87" s="146" t="s">
        <v>63</v>
      </c>
      <c r="B87" s="145"/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5"/>
      <c r="O87" s="145"/>
      <c r="P87" s="145"/>
      <c r="Q87" s="145"/>
    </row>
    <row r="88" spans="1:17" ht="12" customHeight="1" x14ac:dyDescent="0.25">
      <c r="A88" s="23" t="s">
        <v>156</v>
      </c>
      <c r="B88" s="67"/>
      <c r="C88" s="67">
        <v>34990.365073121618</v>
      </c>
      <c r="D88" s="67">
        <v>36313.745565128454</v>
      </c>
      <c r="E88" s="67">
        <v>62993.763351893271</v>
      </c>
      <c r="F88" s="67">
        <v>38460.529014808802</v>
      </c>
      <c r="G88" s="67">
        <v>34355.023186816987</v>
      </c>
      <c r="H88" s="67">
        <v>38883.352613056166</v>
      </c>
      <c r="I88" s="67">
        <v>79181.786405793202</v>
      </c>
      <c r="J88" s="67">
        <v>26461.668748132484</v>
      </c>
      <c r="K88" s="67">
        <v>65561.743347110576</v>
      </c>
      <c r="L88" s="67">
        <v>233011.05139303749</v>
      </c>
      <c r="M88" s="67">
        <v>44305.498549540396</v>
      </c>
      <c r="N88" s="67">
        <v>80454.370744008906</v>
      </c>
      <c r="O88" s="67">
        <v>110177.9807053385</v>
      </c>
      <c r="P88" s="67">
        <v>42593.638776732048</v>
      </c>
      <c r="Q88" s="67">
        <v>58076.581405835881</v>
      </c>
    </row>
    <row r="89" spans="1:17" ht="12" customHeight="1" x14ac:dyDescent="0.25">
      <c r="A89" s="23" t="s">
        <v>155</v>
      </c>
      <c r="B89" s="67"/>
      <c r="C89" s="67">
        <v>1011.1196923409781</v>
      </c>
      <c r="D89" s="67">
        <v>941.41475704096217</v>
      </c>
      <c r="E89" s="67">
        <v>4228.1091970282832</v>
      </c>
      <c r="F89" s="67">
        <v>2138.8608163592785</v>
      </c>
      <c r="G89" s="67">
        <v>2547.3007833372776</v>
      </c>
      <c r="H89" s="67">
        <v>12502.422116752501</v>
      </c>
      <c r="I89" s="67">
        <v>19313.788625404533</v>
      </c>
      <c r="J89" s="67">
        <v>15970.959127538525</v>
      </c>
      <c r="K89" s="67">
        <v>22122.45689909787</v>
      </c>
      <c r="L89" s="67">
        <v>34787.969506265443</v>
      </c>
      <c r="M89" s="67">
        <v>35949.275376380319</v>
      </c>
      <c r="N89" s="67">
        <v>16496.842974126557</v>
      </c>
      <c r="O89" s="67">
        <v>21559.469355105775</v>
      </c>
      <c r="P89" s="67">
        <v>22443.282176868626</v>
      </c>
      <c r="Q89" s="67">
        <v>16638.369127431757</v>
      </c>
    </row>
    <row r="90" spans="1:17" ht="12" hidden="1" customHeight="1" x14ac:dyDescent="0.25">
      <c r="A90" s="148" t="s">
        <v>55</v>
      </c>
      <c r="B90" s="67"/>
      <c r="C90" s="67"/>
      <c r="D90" s="67"/>
      <c r="E90" s="67"/>
      <c r="F90" s="67"/>
      <c r="G90" s="67"/>
      <c r="H90" s="67"/>
      <c r="I90" s="67"/>
      <c r="J90" s="67"/>
      <c r="K90" s="67"/>
      <c r="L90" s="67"/>
      <c r="M90" s="67"/>
      <c r="N90" s="67"/>
      <c r="O90" s="67"/>
      <c r="P90" s="67"/>
      <c r="Q90" s="67"/>
    </row>
    <row r="91" spans="1:17" ht="12" hidden="1" customHeight="1" x14ac:dyDescent="0.25">
      <c r="A91" s="148" t="s">
        <v>59</v>
      </c>
      <c r="B91" s="67"/>
      <c r="C91" s="67"/>
      <c r="D91" s="67"/>
      <c r="E91" s="67"/>
      <c r="F91" s="67"/>
      <c r="G91" s="67"/>
      <c r="H91" s="67"/>
      <c r="I91" s="67"/>
      <c r="J91" s="67"/>
      <c r="K91" s="67"/>
      <c r="L91" s="67"/>
      <c r="M91" s="67"/>
      <c r="N91" s="67"/>
      <c r="O91" s="67"/>
      <c r="P91" s="67"/>
      <c r="Q91" s="67"/>
    </row>
    <row r="92" spans="1:17" ht="12" customHeight="1" x14ac:dyDescent="0.25">
      <c r="A92" s="23" t="s">
        <v>144</v>
      </c>
      <c r="B92" s="67"/>
      <c r="C92" s="67">
        <v>0</v>
      </c>
      <c r="D92" s="67">
        <v>0</v>
      </c>
      <c r="E92" s="67">
        <v>0</v>
      </c>
      <c r="F92" s="67">
        <v>0</v>
      </c>
      <c r="G92" s="67">
        <v>0</v>
      </c>
      <c r="H92" s="67">
        <v>0</v>
      </c>
      <c r="I92" s="67">
        <v>0</v>
      </c>
      <c r="J92" s="67">
        <v>0</v>
      </c>
      <c r="K92" s="67">
        <v>0</v>
      </c>
      <c r="L92" s="67">
        <v>0</v>
      </c>
      <c r="M92" s="67">
        <v>0</v>
      </c>
      <c r="N92" s="67">
        <v>0</v>
      </c>
      <c r="O92" s="67">
        <v>0</v>
      </c>
      <c r="P92" s="67">
        <v>0</v>
      </c>
      <c r="Q92" s="67">
        <v>0</v>
      </c>
    </row>
    <row r="93" spans="1:17" ht="12" customHeight="1" x14ac:dyDescent="0.25">
      <c r="A93" s="23" t="s">
        <v>143</v>
      </c>
      <c r="B93" s="67"/>
      <c r="C93" s="67">
        <v>0</v>
      </c>
      <c r="D93" s="67">
        <v>0</v>
      </c>
      <c r="E93" s="67">
        <v>0</v>
      </c>
      <c r="F93" s="67">
        <v>0</v>
      </c>
      <c r="G93" s="67">
        <v>0</v>
      </c>
      <c r="H93" s="67">
        <v>0</v>
      </c>
      <c r="I93" s="67">
        <v>0</v>
      </c>
      <c r="J93" s="67">
        <v>0</v>
      </c>
      <c r="K93" s="67">
        <v>0</v>
      </c>
      <c r="L93" s="67">
        <v>0</v>
      </c>
      <c r="M93" s="67">
        <v>0</v>
      </c>
      <c r="N93" s="67">
        <v>0</v>
      </c>
      <c r="O93" s="67">
        <v>0</v>
      </c>
      <c r="P93" s="67">
        <v>0</v>
      </c>
      <c r="Q93" s="67">
        <v>0</v>
      </c>
    </row>
    <row r="94" spans="1:17" ht="12" hidden="1" customHeight="1" x14ac:dyDescent="0.25">
      <c r="A94" s="148" t="s">
        <v>57</v>
      </c>
      <c r="B94" s="67"/>
      <c r="C94" s="67"/>
      <c r="D94" s="67"/>
      <c r="E94" s="67"/>
      <c r="F94" s="67"/>
      <c r="G94" s="67"/>
      <c r="H94" s="67"/>
      <c r="I94" s="67"/>
      <c r="J94" s="67"/>
      <c r="K94" s="67"/>
      <c r="L94" s="67"/>
      <c r="M94" s="67"/>
      <c r="N94" s="67"/>
      <c r="O94" s="67"/>
      <c r="P94" s="67"/>
      <c r="Q94" s="67"/>
    </row>
    <row r="95" spans="1:17" ht="12" hidden="1" customHeight="1" x14ac:dyDescent="0.25">
      <c r="A95" s="148" t="s">
        <v>59</v>
      </c>
      <c r="B95" s="67"/>
      <c r="C95" s="67"/>
      <c r="D95" s="67"/>
      <c r="E95" s="67"/>
      <c r="F95" s="67"/>
      <c r="G95" s="67"/>
      <c r="H95" s="67"/>
      <c r="I95" s="67"/>
      <c r="J95" s="67"/>
      <c r="K95" s="67"/>
      <c r="L95" s="67"/>
      <c r="M95" s="67"/>
      <c r="N95" s="67"/>
      <c r="O95" s="67"/>
      <c r="P95" s="67"/>
      <c r="Q95" s="67"/>
    </row>
    <row r="96" spans="1:17" ht="12" customHeight="1" x14ac:dyDescent="0.25">
      <c r="A96" s="23" t="s">
        <v>142</v>
      </c>
      <c r="B96" s="67"/>
      <c r="C96" s="67">
        <v>7089.7994199333898</v>
      </c>
      <c r="D96" s="67">
        <v>79479.080941908382</v>
      </c>
      <c r="E96" s="67">
        <v>56411.990811444404</v>
      </c>
      <c r="F96" s="67">
        <v>73367.726938089036</v>
      </c>
      <c r="G96" s="67">
        <v>51770.546815568865</v>
      </c>
      <c r="H96" s="67">
        <v>20947.390809864894</v>
      </c>
      <c r="I96" s="67">
        <v>158544.65932925066</v>
      </c>
      <c r="J96" s="67">
        <v>90600.473586150241</v>
      </c>
      <c r="K96" s="67">
        <v>97375.431042676646</v>
      </c>
      <c r="L96" s="67">
        <v>142639.66182050481</v>
      </c>
      <c r="M96" s="67">
        <v>31354.026444900599</v>
      </c>
      <c r="N96" s="67">
        <v>124934.31168729169</v>
      </c>
      <c r="O96" s="67">
        <v>161361.32761865665</v>
      </c>
      <c r="P96" s="67">
        <v>119113.01729262585</v>
      </c>
      <c r="Q96" s="67">
        <v>157941.09542353067</v>
      </c>
    </row>
    <row r="97" spans="1:17" ht="12" customHeight="1" x14ac:dyDescent="0.25">
      <c r="A97" s="23" t="s">
        <v>141</v>
      </c>
      <c r="B97" s="67"/>
      <c r="C97" s="67">
        <v>128.28538060607556</v>
      </c>
      <c r="D97" s="67">
        <v>1432.3243421106072</v>
      </c>
      <c r="E97" s="67">
        <v>1046.9356364240598</v>
      </c>
      <c r="F97" s="67">
        <v>1397.9886633047577</v>
      </c>
      <c r="G97" s="67">
        <v>2353.1330289496914</v>
      </c>
      <c r="H97" s="67">
        <v>8140.6434034909735</v>
      </c>
      <c r="I97" s="67">
        <v>20617.442969898813</v>
      </c>
      <c r="J97" s="67">
        <v>19085.796360328572</v>
      </c>
      <c r="K97" s="67">
        <v>18437.682503583303</v>
      </c>
      <c r="L97" s="67">
        <v>33112.075371906059</v>
      </c>
      <c r="M97" s="67">
        <v>26542.455941925891</v>
      </c>
      <c r="N97" s="67">
        <v>27007.509072810411</v>
      </c>
      <c r="O97" s="67">
        <v>24718.039585278661</v>
      </c>
      <c r="P97" s="67">
        <v>30799.151992844345</v>
      </c>
      <c r="Q97" s="67">
        <v>21941.324782854059</v>
      </c>
    </row>
    <row r="98" spans="1:17" ht="12" hidden="1" customHeight="1" x14ac:dyDescent="0.25">
      <c r="A98" s="148" t="s">
        <v>60</v>
      </c>
      <c r="B98" s="67"/>
      <c r="C98" s="67"/>
      <c r="D98" s="67"/>
      <c r="E98" s="67"/>
      <c r="F98" s="67"/>
      <c r="G98" s="67"/>
      <c r="H98" s="67"/>
      <c r="I98" s="67"/>
      <c r="J98" s="67"/>
      <c r="K98" s="67"/>
      <c r="L98" s="67"/>
      <c r="M98" s="67"/>
      <c r="N98" s="67"/>
      <c r="O98" s="67"/>
      <c r="P98" s="67"/>
      <c r="Q98" s="67"/>
    </row>
    <row r="99" spans="1:17" ht="12" hidden="1" customHeight="1" x14ac:dyDescent="0.25">
      <c r="A99" s="147" t="s">
        <v>59</v>
      </c>
      <c r="B99" s="81"/>
      <c r="C99" s="81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</row>
    <row r="100" spans="1:17" ht="12" customHeight="1" x14ac:dyDescent="0.25">
      <c r="A100" s="146" t="s">
        <v>62</v>
      </c>
      <c r="B100" s="145"/>
      <c r="C100" s="145"/>
      <c r="D100" s="145"/>
      <c r="E100" s="145"/>
      <c r="F100" s="145"/>
      <c r="G100" s="145"/>
      <c r="H100" s="145"/>
      <c r="I100" s="145"/>
      <c r="J100" s="145"/>
      <c r="K100" s="145"/>
      <c r="L100" s="145"/>
      <c r="M100" s="145"/>
      <c r="N100" s="145"/>
      <c r="O100" s="145"/>
      <c r="P100" s="145"/>
      <c r="Q100" s="145"/>
    </row>
    <row r="101" spans="1:17" ht="12" customHeight="1" x14ac:dyDescent="0.25">
      <c r="A101" s="23" t="s">
        <v>55</v>
      </c>
      <c r="B101" s="67"/>
      <c r="C101" s="67">
        <v>0</v>
      </c>
      <c r="D101" s="67">
        <v>0</v>
      </c>
      <c r="E101" s="67">
        <v>0</v>
      </c>
      <c r="F101" s="67">
        <v>0</v>
      </c>
      <c r="G101" s="67">
        <v>0</v>
      </c>
      <c r="H101" s="67">
        <v>0</v>
      </c>
      <c r="I101" s="67">
        <v>0</v>
      </c>
      <c r="J101" s="67">
        <v>0</v>
      </c>
      <c r="K101" s="67">
        <v>0</v>
      </c>
      <c r="L101" s="67">
        <v>0</v>
      </c>
      <c r="M101" s="67">
        <v>0</v>
      </c>
      <c r="N101" s="67">
        <v>0</v>
      </c>
      <c r="O101" s="67">
        <v>0</v>
      </c>
      <c r="P101" s="67">
        <v>0</v>
      </c>
      <c r="Q101" s="67">
        <v>0</v>
      </c>
    </row>
    <row r="102" spans="1:17" ht="12" customHeight="1" x14ac:dyDescent="0.25">
      <c r="A102" s="23" t="s">
        <v>57</v>
      </c>
      <c r="B102" s="67"/>
      <c r="C102" s="67">
        <v>0</v>
      </c>
      <c r="D102" s="67">
        <v>0</v>
      </c>
      <c r="E102" s="67">
        <v>0</v>
      </c>
      <c r="F102" s="67">
        <v>0</v>
      </c>
      <c r="G102" s="67">
        <v>0</v>
      </c>
      <c r="H102" s="67">
        <v>0</v>
      </c>
      <c r="I102" s="67">
        <v>0</v>
      </c>
      <c r="J102" s="67">
        <v>0</v>
      </c>
      <c r="K102" s="67">
        <v>0</v>
      </c>
      <c r="L102" s="67">
        <v>0</v>
      </c>
      <c r="M102" s="67">
        <v>0</v>
      </c>
      <c r="N102" s="67">
        <v>0</v>
      </c>
      <c r="O102" s="67">
        <v>0</v>
      </c>
      <c r="P102" s="67">
        <v>0</v>
      </c>
      <c r="Q102" s="67">
        <v>0</v>
      </c>
    </row>
    <row r="103" spans="1:17" ht="12" customHeight="1" x14ac:dyDescent="0.25">
      <c r="A103" s="29" t="s">
        <v>140</v>
      </c>
      <c r="B103" s="83"/>
      <c r="C103" s="83">
        <v>43219.569566002065</v>
      </c>
      <c r="D103" s="83">
        <v>118166.56560618841</v>
      </c>
      <c r="E103" s="83">
        <v>124680.79899679002</v>
      </c>
      <c r="F103" s="83">
        <v>115365.10543256188</v>
      </c>
      <c r="G103" s="83">
        <v>91026.003814672818</v>
      </c>
      <c r="H103" s="83">
        <v>80473.808943164535</v>
      </c>
      <c r="I103" s="83">
        <v>277657.67733034719</v>
      </c>
      <c r="J103" s="83">
        <v>152118.89782214983</v>
      </c>
      <c r="K103" s="83">
        <v>203497.3137924684</v>
      </c>
      <c r="L103" s="83">
        <v>443550.75809171383</v>
      </c>
      <c r="M103" s="83">
        <v>138151.25631274719</v>
      </c>
      <c r="N103" s="83">
        <v>248893.03447823753</v>
      </c>
      <c r="O103" s="83">
        <v>317816.81726437958</v>
      </c>
      <c r="P103" s="83">
        <v>214949.09023907091</v>
      </c>
      <c r="Q103" s="83">
        <v>254597.37073965234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51"/>
      <c r="C105" s="151"/>
      <c r="D105" s="151"/>
      <c r="E105" s="151"/>
      <c r="F105" s="151"/>
      <c r="G105" s="151"/>
      <c r="H105" s="151"/>
      <c r="I105" s="151"/>
      <c r="J105" s="151"/>
      <c r="K105" s="151"/>
      <c r="L105" s="151"/>
      <c r="M105" s="151"/>
      <c r="N105" s="151"/>
      <c r="O105" s="151"/>
      <c r="P105" s="151"/>
      <c r="Q105" s="151"/>
    </row>
    <row r="106" spans="1:17" ht="12.95" customHeight="1" x14ac:dyDescent="0.25">
      <c r="A106" s="150" t="s">
        <v>65</v>
      </c>
      <c r="B106" s="149"/>
      <c r="C106" s="149"/>
      <c r="D106" s="149"/>
      <c r="E106" s="149"/>
      <c r="F106" s="149"/>
      <c r="G106" s="149"/>
      <c r="H106" s="149"/>
      <c r="I106" s="149"/>
      <c r="J106" s="149"/>
      <c r="K106" s="149"/>
      <c r="L106" s="149"/>
      <c r="M106" s="149"/>
      <c r="N106" s="149"/>
      <c r="O106" s="149"/>
      <c r="P106" s="149"/>
      <c r="Q106" s="149"/>
    </row>
    <row r="107" spans="1:17" ht="12" customHeight="1" x14ac:dyDescent="0.25">
      <c r="A107" s="23" t="s">
        <v>153</v>
      </c>
      <c r="B107" s="67"/>
      <c r="C107" s="67">
        <v>2516.8359027959641</v>
      </c>
      <c r="D107" s="67">
        <v>3341.0485618486796</v>
      </c>
      <c r="E107" s="67">
        <v>3352.2132631138888</v>
      </c>
      <c r="F107" s="67">
        <v>1781.639431768991</v>
      </c>
      <c r="G107" s="67">
        <v>0</v>
      </c>
      <c r="H107" s="67">
        <v>425.87534906441363</v>
      </c>
      <c r="I107" s="67">
        <v>797.43038107700647</v>
      </c>
      <c r="J107" s="67">
        <v>17.792254776196582</v>
      </c>
      <c r="K107" s="67">
        <v>22.401137796293394</v>
      </c>
      <c r="L107" s="67">
        <v>17.153702375479487</v>
      </c>
      <c r="M107" s="67">
        <v>3220.7937222300161</v>
      </c>
      <c r="N107" s="67">
        <v>62.271808959250436</v>
      </c>
      <c r="O107" s="67">
        <v>76.552166768272144</v>
      </c>
      <c r="P107" s="67">
        <v>1617.7010493850162</v>
      </c>
      <c r="Q107" s="67">
        <v>0</v>
      </c>
    </row>
    <row r="108" spans="1:17" ht="12" hidden="1" customHeight="1" x14ac:dyDescent="0.25">
      <c r="A108" s="23" t="s">
        <v>60</v>
      </c>
      <c r="B108" s="67"/>
      <c r="C108" s="67"/>
      <c r="D108" s="67"/>
      <c r="E108" s="67"/>
      <c r="F108" s="67"/>
      <c r="G108" s="67"/>
      <c r="H108" s="67"/>
      <c r="I108" s="67"/>
      <c r="J108" s="67"/>
      <c r="K108" s="67"/>
      <c r="L108" s="67"/>
      <c r="M108" s="67"/>
      <c r="N108" s="67"/>
      <c r="O108" s="67"/>
      <c r="P108" s="67"/>
      <c r="Q108" s="67"/>
    </row>
    <row r="109" spans="1:17" ht="12.95" customHeight="1" x14ac:dyDescent="0.25">
      <c r="A109" s="146" t="s">
        <v>112</v>
      </c>
      <c r="B109" s="145"/>
      <c r="C109" s="145"/>
      <c r="D109" s="145"/>
      <c r="E109" s="145"/>
      <c r="F109" s="145"/>
      <c r="G109" s="145"/>
      <c r="H109" s="145"/>
      <c r="I109" s="145"/>
      <c r="J109" s="145"/>
      <c r="K109" s="145"/>
      <c r="L109" s="145"/>
      <c r="M109" s="145"/>
      <c r="N109" s="145"/>
      <c r="O109" s="145"/>
      <c r="P109" s="145"/>
      <c r="Q109" s="145"/>
    </row>
    <row r="110" spans="1:17" ht="12" customHeight="1" x14ac:dyDescent="0.25">
      <c r="A110" s="23" t="s">
        <v>60</v>
      </c>
      <c r="B110" s="67"/>
      <c r="C110" s="67">
        <v>102</v>
      </c>
      <c r="D110" s="67">
        <v>135</v>
      </c>
      <c r="E110" s="67">
        <v>93</v>
      </c>
      <c r="F110" s="67">
        <v>98</v>
      </c>
      <c r="G110" s="67">
        <v>0</v>
      </c>
      <c r="H110" s="67">
        <v>21.999999999999996</v>
      </c>
      <c r="I110" s="67">
        <v>31.999999999999996</v>
      </c>
      <c r="J110" s="67">
        <v>7</v>
      </c>
      <c r="K110" s="67">
        <v>22.401137796293394</v>
      </c>
      <c r="L110" s="67">
        <v>17.153702375479487</v>
      </c>
      <c r="M110" s="67">
        <v>158.99999999999991</v>
      </c>
      <c r="N110" s="67">
        <v>62.271808959250443</v>
      </c>
      <c r="O110" s="67">
        <v>76.552166768272144</v>
      </c>
      <c r="P110" s="67">
        <v>81.999999999999957</v>
      </c>
      <c r="Q110" s="67">
        <v>0</v>
      </c>
    </row>
    <row r="111" spans="1:17" ht="12" customHeight="1" x14ac:dyDescent="0.25">
      <c r="A111" s="146" t="s">
        <v>63</v>
      </c>
      <c r="B111" s="145"/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5"/>
      <c r="O111" s="145"/>
      <c r="P111" s="145"/>
      <c r="Q111" s="145"/>
    </row>
    <row r="112" spans="1:17" ht="12" customHeight="1" x14ac:dyDescent="0.25">
      <c r="A112" s="23" t="s">
        <v>152</v>
      </c>
      <c r="B112" s="67"/>
      <c r="C112" s="67">
        <v>0</v>
      </c>
      <c r="D112" s="67">
        <v>0</v>
      </c>
      <c r="E112" s="67">
        <v>0</v>
      </c>
      <c r="F112" s="67">
        <v>0</v>
      </c>
      <c r="G112" s="67">
        <v>0</v>
      </c>
      <c r="H112" s="67">
        <v>0</v>
      </c>
      <c r="I112" s="67">
        <v>0</v>
      </c>
      <c r="J112" s="67">
        <v>0</v>
      </c>
      <c r="K112" s="67">
        <v>0</v>
      </c>
      <c r="L112" s="67">
        <v>0</v>
      </c>
      <c r="M112" s="67">
        <v>0</v>
      </c>
      <c r="N112" s="67">
        <v>0</v>
      </c>
      <c r="O112" s="67">
        <v>0</v>
      </c>
      <c r="P112" s="67">
        <v>0</v>
      </c>
      <c r="Q112" s="67">
        <v>0</v>
      </c>
    </row>
    <row r="113" spans="1:17" ht="12" customHeight="1" x14ac:dyDescent="0.25">
      <c r="A113" s="23" t="s">
        <v>151</v>
      </c>
      <c r="B113" s="67"/>
      <c r="C113" s="67">
        <v>0</v>
      </c>
      <c r="D113" s="67">
        <v>0</v>
      </c>
      <c r="E113" s="67">
        <v>0</v>
      </c>
      <c r="F113" s="67">
        <v>0</v>
      </c>
      <c r="G113" s="67">
        <v>0</v>
      </c>
      <c r="H113" s="67">
        <v>0</v>
      </c>
      <c r="I113" s="67">
        <v>0</v>
      </c>
      <c r="J113" s="67">
        <v>0</v>
      </c>
      <c r="K113" s="67">
        <v>0</v>
      </c>
      <c r="L113" s="67">
        <v>0</v>
      </c>
      <c r="M113" s="67">
        <v>0</v>
      </c>
      <c r="N113" s="67">
        <v>0</v>
      </c>
      <c r="O113" s="67">
        <v>0</v>
      </c>
      <c r="P113" s="67">
        <v>0</v>
      </c>
      <c r="Q113" s="67">
        <v>0</v>
      </c>
    </row>
    <row r="114" spans="1:17" ht="12" hidden="1" customHeight="1" x14ac:dyDescent="0.25">
      <c r="A114" s="148" t="s">
        <v>79</v>
      </c>
      <c r="B114" s="67"/>
      <c r="C114" s="67"/>
      <c r="D114" s="67"/>
      <c r="E114" s="67"/>
      <c r="F114" s="67"/>
      <c r="G114" s="67"/>
      <c r="H114" s="67"/>
      <c r="I114" s="67"/>
      <c r="J114" s="67"/>
      <c r="K114" s="67"/>
      <c r="L114" s="67"/>
      <c r="M114" s="67"/>
      <c r="N114" s="67"/>
      <c r="O114" s="67"/>
      <c r="P114" s="67"/>
      <c r="Q114" s="67"/>
    </row>
    <row r="115" spans="1:17" ht="12" hidden="1" customHeight="1" x14ac:dyDescent="0.25">
      <c r="A115" s="148" t="s">
        <v>59</v>
      </c>
      <c r="B115" s="67"/>
      <c r="C115" s="67"/>
      <c r="D115" s="67"/>
      <c r="E115" s="67"/>
      <c r="F115" s="67"/>
      <c r="G115" s="67"/>
      <c r="H115" s="67"/>
      <c r="I115" s="67"/>
      <c r="J115" s="67"/>
      <c r="K115" s="67"/>
      <c r="L115" s="67"/>
      <c r="M115" s="67"/>
      <c r="N115" s="67"/>
      <c r="O115" s="67"/>
      <c r="P115" s="67"/>
      <c r="Q115" s="67"/>
    </row>
    <row r="116" spans="1:17" ht="12" customHeight="1" x14ac:dyDescent="0.25">
      <c r="A116" s="23" t="s">
        <v>142</v>
      </c>
      <c r="B116" s="67"/>
      <c r="C116" s="67">
        <v>2472.1078581704865</v>
      </c>
      <c r="D116" s="67">
        <v>3281.9046032143265</v>
      </c>
      <c r="E116" s="67">
        <v>3236.1567292981526</v>
      </c>
      <c r="F116" s="67">
        <v>1748.3261260219756</v>
      </c>
      <c r="G116" s="67">
        <v>0</v>
      </c>
      <c r="H116" s="67">
        <v>300.11989074039121</v>
      </c>
      <c r="I116" s="67">
        <v>615.46620043720509</v>
      </c>
      <c r="J116" s="67">
        <v>0</v>
      </c>
      <c r="K116" s="67">
        <v>0</v>
      </c>
      <c r="L116" s="67">
        <v>0</v>
      </c>
      <c r="M116" s="67">
        <v>2399.0319851998433</v>
      </c>
      <c r="N116" s="67">
        <v>50.183391712594272</v>
      </c>
      <c r="O116" s="67">
        <v>34.392872312004314</v>
      </c>
      <c r="P116" s="67">
        <v>1212.0817664071656</v>
      </c>
      <c r="Q116" s="67">
        <v>0</v>
      </c>
    </row>
    <row r="117" spans="1:17" ht="12" customHeight="1" x14ac:dyDescent="0.25">
      <c r="A117" s="23" t="s">
        <v>141</v>
      </c>
      <c r="B117" s="67"/>
      <c r="C117" s="67">
        <v>44.728044625477679</v>
      </c>
      <c r="D117" s="67">
        <v>59.143958634352927</v>
      </c>
      <c r="E117" s="67">
        <v>116.05653381573626</v>
      </c>
      <c r="F117" s="67">
        <v>33.313305747015328</v>
      </c>
      <c r="G117" s="67">
        <v>0</v>
      </c>
      <c r="H117" s="67">
        <v>125.75545832402244</v>
      </c>
      <c r="I117" s="67">
        <v>181.96418063980138</v>
      </c>
      <c r="J117" s="67">
        <v>17.792254776196582</v>
      </c>
      <c r="K117" s="67">
        <v>22.401137796293394</v>
      </c>
      <c r="L117" s="67">
        <v>17.153702375479487</v>
      </c>
      <c r="M117" s="67">
        <v>821.76173703017253</v>
      </c>
      <c r="N117" s="67">
        <v>12.088417246656164</v>
      </c>
      <c r="O117" s="67">
        <v>42.15929445626783</v>
      </c>
      <c r="P117" s="67">
        <v>405.61928297785073</v>
      </c>
      <c r="Q117" s="67">
        <v>0</v>
      </c>
    </row>
    <row r="118" spans="1:17" ht="12" hidden="1" customHeight="1" x14ac:dyDescent="0.25">
      <c r="A118" s="148" t="s">
        <v>60</v>
      </c>
      <c r="B118" s="67"/>
      <c r="C118" s="67"/>
      <c r="D118" s="67"/>
      <c r="E118" s="67"/>
      <c r="F118" s="67"/>
      <c r="G118" s="67"/>
      <c r="H118" s="67"/>
      <c r="I118" s="67"/>
      <c r="J118" s="67"/>
      <c r="K118" s="67"/>
      <c r="L118" s="67"/>
      <c r="M118" s="67"/>
      <c r="N118" s="67"/>
      <c r="O118" s="67"/>
      <c r="P118" s="67"/>
      <c r="Q118" s="67"/>
    </row>
    <row r="119" spans="1:17" ht="12" hidden="1" customHeight="1" x14ac:dyDescent="0.25">
      <c r="A119" s="147" t="s">
        <v>59</v>
      </c>
      <c r="B119" s="81"/>
      <c r="C119" s="81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</row>
    <row r="120" spans="1:17" ht="12" customHeight="1" x14ac:dyDescent="0.25">
      <c r="A120" s="146" t="s">
        <v>62</v>
      </c>
      <c r="B120" s="145"/>
      <c r="C120" s="145"/>
      <c r="D120" s="145"/>
      <c r="E120" s="145"/>
      <c r="F120" s="145"/>
      <c r="G120" s="145"/>
      <c r="H120" s="145"/>
      <c r="I120" s="145"/>
      <c r="J120" s="145"/>
      <c r="K120" s="145"/>
      <c r="L120" s="145"/>
      <c r="M120" s="145"/>
      <c r="N120" s="145"/>
      <c r="O120" s="145"/>
      <c r="P120" s="145"/>
      <c r="Q120" s="145"/>
    </row>
    <row r="121" spans="1:17" ht="12" customHeight="1" x14ac:dyDescent="0.25">
      <c r="A121" s="23" t="s">
        <v>57</v>
      </c>
      <c r="B121" s="67"/>
      <c r="C121" s="67">
        <v>0</v>
      </c>
      <c r="D121" s="67">
        <v>0</v>
      </c>
      <c r="E121" s="67">
        <v>0</v>
      </c>
      <c r="F121" s="67">
        <v>0</v>
      </c>
      <c r="G121" s="67">
        <v>0</v>
      </c>
      <c r="H121" s="67">
        <v>0</v>
      </c>
      <c r="I121" s="67">
        <v>0</v>
      </c>
      <c r="J121" s="67">
        <v>0</v>
      </c>
      <c r="K121" s="67">
        <v>0</v>
      </c>
      <c r="L121" s="67">
        <v>0</v>
      </c>
      <c r="M121" s="67">
        <v>0</v>
      </c>
      <c r="N121" s="67">
        <v>0</v>
      </c>
      <c r="O121" s="67">
        <v>0</v>
      </c>
      <c r="P121" s="67">
        <v>0</v>
      </c>
      <c r="Q121" s="67">
        <v>0</v>
      </c>
    </row>
    <row r="122" spans="1:17" ht="12" customHeight="1" x14ac:dyDescent="0.25">
      <c r="A122" s="29" t="s">
        <v>140</v>
      </c>
      <c r="B122" s="83"/>
      <c r="C122" s="83">
        <v>2516.8359027959641</v>
      </c>
      <c r="D122" s="83">
        <v>3341.0485618486796</v>
      </c>
      <c r="E122" s="83">
        <v>3352.2132631138888</v>
      </c>
      <c r="F122" s="83">
        <v>1781.639431768991</v>
      </c>
      <c r="G122" s="83">
        <v>0</v>
      </c>
      <c r="H122" s="83">
        <v>425.87534906441368</v>
      </c>
      <c r="I122" s="83">
        <v>797.43038107700647</v>
      </c>
      <c r="J122" s="83">
        <v>17.792254776196582</v>
      </c>
      <c r="K122" s="83">
        <v>22.401137796293394</v>
      </c>
      <c r="L122" s="83">
        <v>17.153702375479487</v>
      </c>
      <c r="M122" s="83">
        <v>3220.7937222300156</v>
      </c>
      <c r="N122" s="83">
        <v>62.271808959250443</v>
      </c>
      <c r="O122" s="83">
        <v>76.552166768272144</v>
      </c>
      <c r="P122" s="83">
        <v>1617.7010493850162</v>
      </c>
      <c r="Q122" s="83"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51"/>
      <c r="C124" s="151"/>
      <c r="D124" s="151"/>
      <c r="E124" s="151"/>
      <c r="F124" s="151"/>
      <c r="G124" s="151"/>
      <c r="H124" s="151"/>
      <c r="I124" s="151"/>
      <c r="J124" s="151"/>
      <c r="K124" s="151"/>
      <c r="L124" s="151"/>
      <c r="M124" s="151"/>
      <c r="N124" s="151"/>
      <c r="O124" s="151"/>
      <c r="P124" s="151"/>
      <c r="Q124" s="151"/>
    </row>
    <row r="125" spans="1:17" ht="12.95" customHeight="1" x14ac:dyDescent="0.25">
      <c r="A125" s="150" t="s">
        <v>65</v>
      </c>
      <c r="B125" s="149"/>
      <c r="C125" s="149"/>
      <c r="D125" s="149"/>
      <c r="E125" s="149"/>
      <c r="F125" s="149"/>
      <c r="G125" s="149"/>
      <c r="H125" s="149"/>
      <c r="I125" s="149"/>
      <c r="J125" s="149"/>
      <c r="K125" s="149"/>
      <c r="L125" s="149"/>
      <c r="M125" s="149"/>
      <c r="N125" s="149"/>
      <c r="O125" s="149"/>
      <c r="P125" s="149"/>
      <c r="Q125" s="149"/>
    </row>
    <row r="126" spans="1:17" ht="12" customHeight="1" x14ac:dyDescent="0.25">
      <c r="A126" s="23" t="s">
        <v>149</v>
      </c>
      <c r="B126" s="67"/>
      <c r="C126" s="67">
        <v>151120.50517509959</v>
      </c>
      <c r="D126" s="67">
        <v>126786.72286511571</v>
      </c>
      <c r="E126" s="67">
        <v>0</v>
      </c>
      <c r="F126" s="67">
        <v>25676.993528225339</v>
      </c>
      <c r="G126" s="67">
        <v>73996.769625881978</v>
      </c>
      <c r="H126" s="67">
        <v>50697.944637063221</v>
      </c>
      <c r="I126" s="67">
        <v>145010.3948802895</v>
      </c>
      <c r="J126" s="67">
        <v>0</v>
      </c>
      <c r="K126" s="67">
        <v>0</v>
      </c>
      <c r="L126" s="67">
        <v>204125.98682825355</v>
      </c>
      <c r="M126" s="67">
        <v>82068.085418351402</v>
      </c>
      <c r="N126" s="67">
        <v>0</v>
      </c>
      <c r="O126" s="67">
        <v>0</v>
      </c>
      <c r="P126" s="67">
        <v>182891.79561086619</v>
      </c>
      <c r="Q126" s="67">
        <v>53153.682462653378</v>
      </c>
    </row>
    <row r="127" spans="1:17" ht="12" hidden="1" customHeight="1" x14ac:dyDescent="0.25">
      <c r="A127" s="23" t="s">
        <v>60</v>
      </c>
      <c r="B127" s="67"/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67"/>
      <c r="N127" s="67"/>
      <c r="O127" s="67"/>
      <c r="P127" s="67"/>
      <c r="Q127" s="67"/>
    </row>
    <row r="128" spans="1:17" ht="12.95" customHeight="1" x14ac:dyDescent="0.25">
      <c r="A128" s="146" t="s">
        <v>112</v>
      </c>
      <c r="B128" s="145"/>
      <c r="C128" s="145"/>
      <c r="D128" s="145"/>
      <c r="E128" s="145"/>
      <c r="F128" s="145"/>
      <c r="G128" s="145"/>
      <c r="H128" s="145"/>
      <c r="I128" s="145"/>
      <c r="J128" s="145"/>
      <c r="K128" s="145"/>
      <c r="L128" s="145"/>
      <c r="M128" s="145"/>
      <c r="N128" s="145"/>
      <c r="O128" s="145"/>
      <c r="P128" s="145"/>
      <c r="Q128" s="145"/>
    </row>
    <row r="129" spans="1:17" ht="12" customHeight="1" x14ac:dyDescent="0.25">
      <c r="A129" s="23" t="s">
        <v>60</v>
      </c>
      <c r="B129" s="67"/>
      <c r="C129" s="67">
        <v>3023</v>
      </c>
      <c r="D129" s="67">
        <v>3290</v>
      </c>
      <c r="E129" s="67">
        <v>0</v>
      </c>
      <c r="F129" s="67">
        <v>1577</v>
      </c>
      <c r="G129" s="67">
        <v>2467.9999999999995</v>
      </c>
      <c r="H129" s="67">
        <v>1988.9999999999998</v>
      </c>
      <c r="I129" s="67">
        <v>4016.9999999999995</v>
      </c>
      <c r="J129" s="67">
        <v>0</v>
      </c>
      <c r="K129" s="67">
        <v>0</v>
      </c>
      <c r="L129" s="67">
        <v>7814.9999999999991</v>
      </c>
      <c r="M129" s="67">
        <v>2756.9999999999986</v>
      </c>
      <c r="N129" s="67">
        <v>0</v>
      </c>
      <c r="O129" s="67">
        <v>0</v>
      </c>
      <c r="P129" s="67">
        <v>7751.9999999999964</v>
      </c>
      <c r="Q129" s="67">
        <v>9192.9999999999964</v>
      </c>
    </row>
    <row r="130" spans="1:17" ht="12" customHeight="1" x14ac:dyDescent="0.25">
      <c r="A130" s="146" t="s">
        <v>63</v>
      </c>
      <c r="B130" s="145"/>
      <c r="C130" s="145"/>
      <c r="D130" s="145"/>
      <c r="E130" s="145"/>
      <c r="F130" s="145"/>
      <c r="G130" s="145"/>
      <c r="H130" s="145"/>
      <c r="I130" s="145"/>
      <c r="J130" s="145"/>
      <c r="K130" s="145"/>
      <c r="L130" s="145"/>
      <c r="M130" s="145"/>
      <c r="N130" s="145"/>
      <c r="O130" s="145"/>
      <c r="P130" s="145"/>
      <c r="Q130" s="145"/>
    </row>
    <row r="131" spans="1:17" ht="12" customHeight="1" x14ac:dyDescent="0.25">
      <c r="A131" s="23" t="s">
        <v>148</v>
      </c>
      <c r="B131" s="67"/>
      <c r="C131" s="67">
        <v>95157.653741251299</v>
      </c>
      <c r="D131" s="67">
        <v>88627.662371843093</v>
      </c>
      <c r="E131" s="67">
        <v>0</v>
      </c>
      <c r="F131" s="67">
        <v>20840.38588718716</v>
      </c>
      <c r="G131" s="67">
        <v>56963.279256627669</v>
      </c>
      <c r="H131" s="67">
        <v>23087.296761361522</v>
      </c>
      <c r="I131" s="67">
        <v>86766.892601873638</v>
      </c>
      <c r="J131" s="67">
        <v>0</v>
      </c>
      <c r="K131" s="67">
        <v>0</v>
      </c>
      <c r="L131" s="67">
        <v>173367.35829188349</v>
      </c>
      <c r="M131" s="67">
        <v>44716.190154204502</v>
      </c>
      <c r="N131" s="67">
        <v>0</v>
      </c>
      <c r="O131" s="67">
        <v>0</v>
      </c>
      <c r="P131" s="67">
        <v>111581.63042662517</v>
      </c>
      <c r="Q131" s="67">
        <v>39684.48731959016</v>
      </c>
    </row>
    <row r="132" spans="1:17" ht="12" customHeight="1" x14ac:dyDescent="0.25">
      <c r="A132" s="23" t="s">
        <v>147</v>
      </c>
      <c r="B132" s="67"/>
      <c r="C132" s="67">
        <v>5777.8203050703014</v>
      </c>
      <c r="D132" s="67">
        <v>4797.1955540037907</v>
      </c>
      <c r="E132" s="67">
        <v>0</v>
      </c>
      <c r="F132" s="67">
        <v>754.11185913179725</v>
      </c>
      <c r="G132" s="67">
        <v>4833.0382181112827</v>
      </c>
      <c r="H132" s="67">
        <v>12473.975369311276</v>
      </c>
      <c r="I132" s="67">
        <v>21672.881565716176</v>
      </c>
      <c r="J132" s="67">
        <v>0</v>
      </c>
      <c r="K132" s="67">
        <v>0</v>
      </c>
      <c r="L132" s="67">
        <v>30758.628536370044</v>
      </c>
      <c r="M132" s="67">
        <v>29980.586682511694</v>
      </c>
      <c r="N132" s="67">
        <v>0</v>
      </c>
      <c r="O132" s="67">
        <v>0</v>
      </c>
      <c r="P132" s="67">
        <v>37910.003075888206</v>
      </c>
      <c r="Q132" s="67">
        <v>13469.19514306322</v>
      </c>
    </row>
    <row r="133" spans="1:17" ht="12" hidden="1" customHeight="1" x14ac:dyDescent="0.25">
      <c r="A133" s="148" t="s">
        <v>61</v>
      </c>
      <c r="B133" s="67"/>
      <c r="C133" s="67"/>
      <c r="D133" s="67"/>
      <c r="E133" s="67"/>
      <c r="F133" s="67"/>
      <c r="G133" s="67"/>
      <c r="H133" s="67"/>
      <c r="I133" s="67"/>
      <c r="J133" s="67"/>
      <c r="K133" s="67"/>
      <c r="L133" s="67"/>
      <c r="M133" s="67"/>
      <c r="N133" s="67"/>
      <c r="O133" s="67"/>
      <c r="P133" s="67"/>
      <c r="Q133" s="67"/>
    </row>
    <row r="134" spans="1:17" ht="12" hidden="1" customHeight="1" x14ac:dyDescent="0.25">
      <c r="A134" s="148" t="s">
        <v>59</v>
      </c>
      <c r="B134" s="67"/>
      <c r="C134" s="67"/>
      <c r="D134" s="67"/>
      <c r="E134" s="67"/>
      <c r="F134" s="67"/>
      <c r="G134" s="67"/>
      <c r="H134" s="67"/>
      <c r="I134" s="67"/>
      <c r="J134" s="67"/>
      <c r="K134" s="67"/>
      <c r="L134" s="67"/>
      <c r="M134" s="67"/>
      <c r="N134" s="67"/>
      <c r="O134" s="67"/>
      <c r="P134" s="67"/>
      <c r="Q134" s="67"/>
    </row>
    <row r="135" spans="1:17" ht="12" customHeight="1" x14ac:dyDescent="0.25">
      <c r="A135" s="23" t="s">
        <v>142</v>
      </c>
      <c r="B135" s="67"/>
      <c r="C135" s="67">
        <v>48929.740154746149</v>
      </c>
      <c r="D135" s="67">
        <v>32456.947745529302</v>
      </c>
      <c r="E135" s="67">
        <v>0</v>
      </c>
      <c r="F135" s="67">
        <v>4006.1600235543924</v>
      </c>
      <c r="G135" s="67">
        <v>11965.597423402936</v>
      </c>
      <c r="H135" s="67">
        <v>13865.139228284739</v>
      </c>
      <c r="I135" s="67">
        <v>34087.756389721697</v>
      </c>
      <c r="J135" s="67">
        <v>0</v>
      </c>
      <c r="K135" s="67">
        <v>0</v>
      </c>
      <c r="L135" s="67">
        <v>0</v>
      </c>
      <c r="M135" s="67">
        <v>6943.5564490256538</v>
      </c>
      <c r="N135" s="67">
        <v>0</v>
      </c>
      <c r="O135" s="67">
        <v>0</v>
      </c>
      <c r="P135" s="67">
        <v>31292.83480722702</v>
      </c>
      <c r="Q135" s="67">
        <v>0</v>
      </c>
    </row>
    <row r="136" spans="1:17" ht="12" customHeight="1" x14ac:dyDescent="0.25">
      <c r="A136" s="23" t="s">
        <v>141</v>
      </c>
      <c r="B136" s="67"/>
      <c r="C136" s="67">
        <v>1255.2909740318391</v>
      </c>
      <c r="D136" s="67">
        <v>904.91719373952401</v>
      </c>
      <c r="E136" s="67">
        <v>0</v>
      </c>
      <c r="F136" s="67">
        <v>76.335758351989838</v>
      </c>
      <c r="G136" s="67">
        <v>234.85472774009108</v>
      </c>
      <c r="H136" s="67">
        <v>1271.5332781056895</v>
      </c>
      <c r="I136" s="67">
        <v>2482.8643229779959</v>
      </c>
      <c r="J136" s="67">
        <v>0</v>
      </c>
      <c r="K136" s="67">
        <v>0</v>
      </c>
      <c r="L136" s="67">
        <v>0</v>
      </c>
      <c r="M136" s="67">
        <v>427.75213260955292</v>
      </c>
      <c r="N136" s="67">
        <v>0</v>
      </c>
      <c r="O136" s="67">
        <v>0</v>
      </c>
      <c r="P136" s="67">
        <v>2107.3273011258102</v>
      </c>
      <c r="Q136" s="67">
        <v>0</v>
      </c>
    </row>
    <row r="137" spans="1:17" ht="12" hidden="1" customHeight="1" x14ac:dyDescent="0.25">
      <c r="A137" s="148" t="s">
        <v>60</v>
      </c>
      <c r="B137" s="67"/>
      <c r="C137" s="67"/>
      <c r="D137" s="67"/>
      <c r="E137" s="67"/>
      <c r="F137" s="67"/>
      <c r="G137" s="67"/>
      <c r="H137" s="67"/>
      <c r="I137" s="67"/>
      <c r="J137" s="67"/>
      <c r="K137" s="67"/>
      <c r="L137" s="67"/>
      <c r="M137" s="67"/>
      <c r="N137" s="67"/>
      <c r="O137" s="67"/>
      <c r="P137" s="67"/>
      <c r="Q137" s="67"/>
    </row>
    <row r="138" spans="1:17" ht="12" hidden="1" customHeight="1" x14ac:dyDescent="0.25">
      <c r="A138" s="147" t="s">
        <v>59</v>
      </c>
      <c r="B138" s="81"/>
      <c r="C138" s="81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</row>
    <row r="139" spans="1:17" ht="12" customHeight="1" x14ac:dyDescent="0.25">
      <c r="A139" s="146" t="s">
        <v>62</v>
      </c>
      <c r="B139" s="145"/>
      <c r="C139" s="145"/>
      <c r="D139" s="145"/>
      <c r="E139" s="145"/>
      <c r="F139" s="145"/>
      <c r="G139" s="145"/>
      <c r="H139" s="145"/>
      <c r="I139" s="145"/>
      <c r="J139" s="145"/>
      <c r="K139" s="145"/>
      <c r="L139" s="145"/>
      <c r="M139" s="145"/>
      <c r="N139" s="145"/>
      <c r="O139" s="145"/>
      <c r="P139" s="145"/>
      <c r="Q139" s="145"/>
    </row>
    <row r="140" spans="1:17" ht="12" customHeight="1" x14ac:dyDescent="0.25">
      <c r="A140" s="23" t="s">
        <v>57</v>
      </c>
      <c r="B140" s="67"/>
      <c r="C140" s="67">
        <v>0</v>
      </c>
      <c r="D140" s="67">
        <v>0</v>
      </c>
      <c r="E140" s="67">
        <v>0</v>
      </c>
      <c r="F140" s="67">
        <v>0</v>
      </c>
      <c r="G140" s="67">
        <v>0</v>
      </c>
      <c r="H140" s="67">
        <v>0</v>
      </c>
      <c r="I140" s="67">
        <v>0</v>
      </c>
      <c r="J140" s="67">
        <v>0</v>
      </c>
      <c r="K140" s="67">
        <v>0</v>
      </c>
      <c r="L140" s="67">
        <v>0</v>
      </c>
      <c r="M140" s="67">
        <v>0</v>
      </c>
      <c r="N140" s="67">
        <v>0</v>
      </c>
      <c r="O140" s="67">
        <v>0</v>
      </c>
      <c r="P140" s="67">
        <v>0</v>
      </c>
      <c r="Q140" s="67">
        <v>0</v>
      </c>
    </row>
    <row r="141" spans="1:17" ht="12" customHeight="1" x14ac:dyDescent="0.25">
      <c r="A141" s="29" t="s">
        <v>140</v>
      </c>
      <c r="B141" s="83"/>
      <c r="C141" s="83">
        <v>151120.50517509959</v>
      </c>
      <c r="D141" s="83">
        <v>126786.72286511571</v>
      </c>
      <c r="E141" s="83">
        <v>0</v>
      </c>
      <c r="F141" s="83">
        <v>25676.993528225339</v>
      </c>
      <c r="G141" s="83">
        <v>73996.769625881978</v>
      </c>
      <c r="H141" s="83">
        <v>50697.944637063229</v>
      </c>
      <c r="I141" s="83">
        <v>145010.3948802895</v>
      </c>
      <c r="J141" s="83">
        <v>0</v>
      </c>
      <c r="K141" s="83">
        <v>0</v>
      </c>
      <c r="L141" s="83">
        <v>204125.98682825355</v>
      </c>
      <c r="M141" s="83">
        <v>82068.085418351402</v>
      </c>
      <c r="N141" s="83">
        <v>0</v>
      </c>
      <c r="O141" s="83">
        <v>0</v>
      </c>
      <c r="P141" s="83">
        <v>182891.79561086619</v>
      </c>
      <c r="Q141" s="83">
        <v>53153.682462653378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51"/>
      <c r="C143" s="151"/>
      <c r="D143" s="151"/>
      <c r="E143" s="151"/>
      <c r="F143" s="151"/>
      <c r="G143" s="151"/>
      <c r="H143" s="151"/>
      <c r="I143" s="151"/>
      <c r="J143" s="151"/>
      <c r="K143" s="151"/>
      <c r="L143" s="151"/>
      <c r="M143" s="151"/>
      <c r="N143" s="151"/>
      <c r="O143" s="151"/>
      <c r="P143" s="151"/>
      <c r="Q143" s="151"/>
    </row>
    <row r="144" spans="1:17" ht="12.95" customHeight="1" x14ac:dyDescent="0.25">
      <c r="A144" s="150" t="s">
        <v>65</v>
      </c>
      <c r="B144" s="149"/>
      <c r="C144" s="149"/>
      <c r="D144" s="149"/>
      <c r="E144" s="149"/>
      <c r="F144" s="149"/>
      <c r="G144" s="149"/>
      <c r="H144" s="149"/>
      <c r="I144" s="149"/>
      <c r="J144" s="149"/>
      <c r="K144" s="149"/>
      <c r="L144" s="149"/>
      <c r="M144" s="149"/>
      <c r="N144" s="149"/>
      <c r="O144" s="149"/>
      <c r="P144" s="149"/>
      <c r="Q144" s="149"/>
    </row>
    <row r="145" spans="1:17" ht="12" customHeight="1" x14ac:dyDescent="0.25">
      <c r="A145" s="23" t="s">
        <v>60</v>
      </c>
      <c r="B145" s="67"/>
      <c r="C145" s="67">
        <v>20759.543981239411</v>
      </c>
      <c r="D145" s="67">
        <v>21015.246298739545</v>
      </c>
      <c r="E145" s="67">
        <v>31610.058159454944</v>
      </c>
      <c r="F145" s="67">
        <v>16908.269547352284</v>
      </c>
      <c r="G145" s="67">
        <v>13010.098105064917</v>
      </c>
      <c r="H145" s="67">
        <v>36568.647659291644</v>
      </c>
      <c r="I145" s="67">
        <v>19622.848022991966</v>
      </c>
      <c r="J145" s="67">
        <v>38442.761147794248</v>
      </c>
      <c r="K145" s="67">
        <v>17877.263575693523</v>
      </c>
      <c r="L145" s="67">
        <v>48775.973187703778</v>
      </c>
      <c r="M145" s="67">
        <v>34302.138984491889</v>
      </c>
      <c r="N145" s="67">
        <v>67874.591134375281</v>
      </c>
      <c r="O145" s="67">
        <v>123730.22325437507</v>
      </c>
      <c r="P145" s="67">
        <v>106115.36338982005</v>
      </c>
      <c r="Q145" s="67">
        <v>171215.76391330769</v>
      </c>
    </row>
    <row r="146" spans="1:17" ht="12.95" customHeight="1" x14ac:dyDescent="0.25">
      <c r="A146" s="146" t="s">
        <v>112</v>
      </c>
      <c r="B146" s="145"/>
      <c r="C146" s="145"/>
      <c r="D146" s="145"/>
      <c r="E146" s="145"/>
      <c r="F146" s="145"/>
      <c r="G146" s="145"/>
      <c r="H146" s="145"/>
      <c r="I146" s="145"/>
      <c r="J146" s="145"/>
      <c r="K146" s="145"/>
      <c r="L146" s="145"/>
      <c r="M146" s="145"/>
      <c r="N146" s="145"/>
      <c r="O146" s="145"/>
      <c r="P146" s="145"/>
      <c r="Q146" s="145"/>
    </row>
    <row r="147" spans="1:17" ht="12" customHeight="1" x14ac:dyDescent="0.25">
      <c r="A147" s="23" t="s">
        <v>60</v>
      </c>
      <c r="B147" s="67"/>
      <c r="C147" s="67">
        <v>6228</v>
      </c>
      <c r="D147" s="67">
        <v>6305</v>
      </c>
      <c r="E147" s="67">
        <v>9483</v>
      </c>
      <c r="F147" s="67">
        <v>5072</v>
      </c>
      <c r="G147" s="67">
        <v>3902.9999999999995</v>
      </c>
      <c r="H147" s="67">
        <v>10969.999999999998</v>
      </c>
      <c r="I147" s="67">
        <v>5886.9999999999991</v>
      </c>
      <c r="J147" s="67">
        <v>11532</v>
      </c>
      <c r="K147" s="67">
        <v>5362.9999999999991</v>
      </c>
      <c r="L147" s="67">
        <v>14632.999999999998</v>
      </c>
      <c r="M147" s="67">
        <v>10289.999999999995</v>
      </c>
      <c r="N147" s="67">
        <v>20361.999999999996</v>
      </c>
      <c r="O147" s="67">
        <v>37118.999999999993</v>
      </c>
      <c r="P147" s="67">
        <v>31833.999999999985</v>
      </c>
      <c r="Q147" s="67">
        <v>51363.999999999978</v>
      </c>
    </row>
    <row r="148" spans="1:17" ht="12" customHeight="1" x14ac:dyDescent="0.25">
      <c r="A148" s="146" t="s">
        <v>63</v>
      </c>
      <c r="B148" s="145"/>
      <c r="C148" s="145"/>
      <c r="D148" s="145"/>
      <c r="E148" s="145"/>
      <c r="F148" s="145"/>
      <c r="G148" s="145"/>
      <c r="H148" s="145"/>
      <c r="I148" s="145"/>
      <c r="J148" s="145"/>
      <c r="K148" s="145"/>
      <c r="L148" s="145"/>
      <c r="M148" s="145"/>
      <c r="N148" s="145"/>
      <c r="O148" s="145"/>
      <c r="P148" s="145"/>
      <c r="Q148" s="145"/>
    </row>
    <row r="149" spans="1:17" ht="12" customHeight="1" x14ac:dyDescent="0.25">
      <c r="A149" s="23" t="s">
        <v>144</v>
      </c>
      <c r="B149" s="67"/>
      <c r="C149" s="67">
        <v>0</v>
      </c>
      <c r="D149" s="67">
        <v>0</v>
      </c>
      <c r="E149" s="67">
        <v>0</v>
      </c>
      <c r="F149" s="67">
        <v>0</v>
      </c>
      <c r="G149" s="67">
        <v>0</v>
      </c>
      <c r="H149" s="67">
        <v>0</v>
      </c>
      <c r="I149" s="67">
        <v>0</v>
      </c>
      <c r="J149" s="67">
        <v>0</v>
      </c>
      <c r="K149" s="67">
        <v>0</v>
      </c>
      <c r="L149" s="67">
        <v>0</v>
      </c>
      <c r="M149" s="67">
        <v>0</v>
      </c>
      <c r="N149" s="67">
        <v>0</v>
      </c>
      <c r="O149" s="67">
        <v>0</v>
      </c>
      <c r="P149" s="67">
        <v>0</v>
      </c>
      <c r="Q149" s="67">
        <v>0</v>
      </c>
    </row>
    <row r="150" spans="1:17" ht="12" customHeight="1" x14ac:dyDescent="0.25">
      <c r="A150" s="23" t="s">
        <v>143</v>
      </c>
      <c r="B150" s="67"/>
      <c r="C150" s="67">
        <v>0</v>
      </c>
      <c r="D150" s="67">
        <v>0</v>
      </c>
      <c r="E150" s="67">
        <v>0</v>
      </c>
      <c r="F150" s="67">
        <v>0</v>
      </c>
      <c r="G150" s="67">
        <v>0</v>
      </c>
      <c r="H150" s="67">
        <v>0</v>
      </c>
      <c r="I150" s="67">
        <v>0</v>
      </c>
      <c r="J150" s="67">
        <v>0</v>
      </c>
      <c r="K150" s="67">
        <v>0</v>
      </c>
      <c r="L150" s="67">
        <v>0</v>
      </c>
      <c r="M150" s="67">
        <v>0</v>
      </c>
      <c r="N150" s="67">
        <v>0</v>
      </c>
      <c r="O150" s="67">
        <v>0</v>
      </c>
      <c r="P150" s="67">
        <v>0</v>
      </c>
      <c r="Q150" s="67">
        <v>0</v>
      </c>
    </row>
    <row r="151" spans="1:17" ht="12" hidden="1" customHeight="1" x14ac:dyDescent="0.25">
      <c r="A151" s="148" t="s">
        <v>57</v>
      </c>
      <c r="B151" s="67"/>
      <c r="C151" s="67"/>
      <c r="D151" s="67"/>
      <c r="E151" s="67"/>
      <c r="F151" s="67"/>
      <c r="G151" s="67"/>
      <c r="H151" s="67"/>
      <c r="I151" s="67"/>
      <c r="J151" s="67"/>
      <c r="K151" s="67"/>
      <c r="L151" s="67"/>
      <c r="M151" s="67"/>
      <c r="N151" s="67"/>
      <c r="O151" s="67"/>
      <c r="P151" s="67"/>
      <c r="Q151" s="67"/>
    </row>
    <row r="152" spans="1:17" ht="12" hidden="1" customHeight="1" x14ac:dyDescent="0.25">
      <c r="A152" s="148" t="s">
        <v>59</v>
      </c>
      <c r="B152" s="67"/>
      <c r="C152" s="67"/>
      <c r="D152" s="67"/>
      <c r="E152" s="67"/>
      <c r="F152" s="67"/>
      <c r="G152" s="67"/>
      <c r="H152" s="67"/>
      <c r="I152" s="67"/>
      <c r="J152" s="67"/>
      <c r="K152" s="67"/>
      <c r="L152" s="67"/>
      <c r="M152" s="67"/>
      <c r="N152" s="67"/>
      <c r="O152" s="67"/>
      <c r="P152" s="67"/>
      <c r="Q152" s="67"/>
    </row>
    <row r="153" spans="1:17" ht="12" customHeight="1" x14ac:dyDescent="0.25">
      <c r="A153" s="23" t="s">
        <v>142</v>
      </c>
      <c r="B153" s="67"/>
      <c r="C153" s="67">
        <v>19800.259375009911</v>
      </c>
      <c r="D153" s="67">
        <v>19978.199449469677</v>
      </c>
      <c r="E153" s="67">
        <v>29848.120876856916</v>
      </c>
      <c r="F153" s="67">
        <v>16017.055171707863</v>
      </c>
      <c r="G153" s="67">
        <v>12021.146135968926</v>
      </c>
      <c r="H153" s="67">
        <v>32004.137095482583</v>
      </c>
      <c r="I153" s="67">
        <v>15585.232864275842</v>
      </c>
      <c r="J153" s="67">
        <v>31352.170836689376</v>
      </c>
      <c r="K153" s="67">
        <v>12966.094849095394</v>
      </c>
      <c r="L153" s="67">
        <v>40113.323040401934</v>
      </c>
      <c r="M153" s="67">
        <v>21857.684147358083</v>
      </c>
      <c r="N153" s="67">
        <v>53802.13969152388</v>
      </c>
      <c r="O153" s="67">
        <v>101503.2499203498</v>
      </c>
      <c r="P153" s="67">
        <v>82236.493744929423</v>
      </c>
      <c r="Q153" s="67">
        <v>139128.84384056204</v>
      </c>
    </row>
    <row r="154" spans="1:17" ht="12" customHeight="1" x14ac:dyDescent="0.25">
      <c r="A154" s="23" t="s">
        <v>141</v>
      </c>
      <c r="B154" s="67"/>
      <c r="C154" s="67">
        <v>959.28460622949922</v>
      </c>
      <c r="D154" s="67">
        <v>1037.0468492698669</v>
      </c>
      <c r="E154" s="67">
        <v>1761.9372825980267</v>
      </c>
      <c r="F154" s="67">
        <v>891.21437564441976</v>
      </c>
      <c r="G154" s="67">
        <v>988.95196909599065</v>
      </c>
      <c r="H154" s="67">
        <v>4564.5105638090645</v>
      </c>
      <c r="I154" s="67">
        <v>4037.6151587161221</v>
      </c>
      <c r="J154" s="67">
        <v>7090.590311104871</v>
      </c>
      <c r="K154" s="67">
        <v>4911.1687265981291</v>
      </c>
      <c r="L154" s="67">
        <v>8662.6501473018416</v>
      </c>
      <c r="M154" s="67">
        <v>12444.45483713381</v>
      </c>
      <c r="N154" s="67">
        <v>14072.451442851398</v>
      </c>
      <c r="O154" s="67">
        <v>22226.973334025268</v>
      </c>
      <c r="P154" s="67">
        <v>23878.86964489063</v>
      </c>
      <c r="Q154" s="67">
        <v>32086.920072745634</v>
      </c>
    </row>
    <row r="155" spans="1:17" ht="12" hidden="1" customHeight="1" x14ac:dyDescent="0.25">
      <c r="A155" s="148" t="s">
        <v>60</v>
      </c>
      <c r="B155" s="67"/>
      <c r="C155" s="67"/>
      <c r="D155" s="67"/>
      <c r="E155" s="67"/>
      <c r="F155" s="67"/>
      <c r="G155" s="67"/>
      <c r="H155" s="67"/>
      <c r="I155" s="67"/>
      <c r="J155" s="67"/>
      <c r="K155" s="67"/>
      <c r="L155" s="67"/>
      <c r="M155" s="67"/>
      <c r="N155" s="67"/>
      <c r="O155" s="67"/>
      <c r="P155" s="67"/>
      <c r="Q155" s="67"/>
    </row>
    <row r="156" spans="1:17" ht="12" hidden="1" customHeight="1" x14ac:dyDescent="0.25">
      <c r="A156" s="147" t="s">
        <v>59</v>
      </c>
      <c r="B156" s="81"/>
      <c r="C156" s="81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</row>
    <row r="157" spans="1:17" ht="12" customHeight="1" x14ac:dyDescent="0.25">
      <c r="A157" s="146" t="s">
        <v>62</v>
      </c>
      <c r="B157" s="145"/>
      <c r="C157" s="145"/>
      <c r="D157" s="145"/>
      <c r="E157" s="145"/>
      <c r="F157" s="145"/>
      <c r="G157" s="145"/>
      <c r="H157" s="145"/>
      <c r="I157" s="145"/>
      <c r="J157" s="145"/>
      <c r="K157" s="145"/>
      <c r="L157" s="145"/>
      <c r="M157" s="145"/>
      <c r="N157" s="145"/>
      <c r="O157" s="145"/>
      <c r="P157" s="145"/>
      <c r="Q157" s="145"/>
    </row>
    <row r="158" spans="1:17" ht="12" customHeight="1" x14ac:dyDescent="0.25">
      <c r="A158" s="23" t="s">
        <v>57</v>
      </c>
      <c r="B158" s="67"/>
      <c r="C158" s="67">
        <v>0</v>
      </c>
      <c r="D158" s="67">
        <v>0</v>
      </c>
      <c r="E158" s="67">
        <v>0</v>
      </c>
      <c r="F158" s="67">
        <v>0</v>
      </c>
      <c r="G158" s="67">
        <v>0</v>
      </c>
      <c r="H158" s="67">
        <v>0</v>
      </c>
      <c r="I158" s="67">
        <v>0</v>
      </c>
      <c r="J158" s="67">
        <v>0</v>
      </c>
      <c r="K158" s="67">
        <v>0</v>
      </c>
      <c r="L158" s="67">
        <v>0</v>
      </c>
      <c r="M158" s="67">
        <v>0</v>
      </c>
      <c r="N158" s="67">
        <v>0</v>
      </c>
      <c r="O158" s="67">
        <v>0</v>
      </c>
      <c r="P158" s="67">
        <v>0</v>
      </c>
      <c r="Q158" s="67">
        <v>0</v>
      </c>
    </row>
    <row r="159" spans="1:17" ht="12" customHeight="1" x14ac:dyDescent="0.25">
      <c r="A159" s="29" t="s">
        <v>140</v>
      </c>
      <c r="B159" s="83"/>
      <c r="C159" s="83">
        <v>20759.543981239411</v>
      </c>
      <c r="D159" s="83">
        <v>21015.246298739545</v>
      </c>
      <c r="E159" s="83">
        <v>31610.058159454944</v>
      </c>
      <c r="F159" s="83">
        <v>16908.269547352284</v>
      </c>
      <c r="G159" s="83">
        <v>13010.098105064917</v>
      </c>
      <c r="H159" s="83">
        <v>36568.647659291644</v>
      </c>
      <c r="I159" s="83">
        <v>19622.848022991962</v>
      </c>
      <c r="J159" s="83">
        <v>38442.761147794248</v>
      </c>
      <c r="K159" s="83">
        <v>17877.263575693523</v>
      </c>
      <c r="L159" s="83">
        <v>48775.973187703778</v>
      </c>
      <c r="M159" s="83">
        <v>34302.138984491889</v>
      </c>
      <c r="N159" s="83">
        <v>67874.591134375281</v>
      </c>
      <c r="O159" s="83">
        <v>123730.22325437507</v>
      </c>
      <c r="P159" s="83">
        <v>106115.36338982006</v>
      </c>
      <c r="Q159" s="83">
        <v>171215.76391330766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51"/>
      <c r="C161" s="151"/>
      <c r="D161" s="151"/>
      <c r="E161" s="151"/>
      <c r="F161" s="151"/>
      <c r="G161" s="151"/>
      <c r="H161" s="151"/>
      <c r="I161" s="151"/>
      <c r="J161" s="151"/>
      <c r="K161" s="151"/>
      <c r="L161" s="151"/>
      <c r="M161" s="151"/>
      <c r="N161" s="151"/>
      <c r="O161" s="151"/>
      <c r="P161" s="151"/>
      <c r="Q161" s="151"/>
    </row>
    <row r="162" spans="1:17" ht="12.95" customHeight="1" x14ac:dyDescent="0.25">
      <c r="A162" s="150" t="s">
        <v>65</v>
      </c>
      <c r="B162" s="149"/>
      <c r="C162" s="149"/>
      <c r="D162" s="149"/>
      <c r="E162" s="149"/>
      <c r="F162" s="149"/>
      <c r="G162" s="149"/>
      <c r="H162" s="149"/>
      <c r="I162" s="149"/>
      <c r="J162" s="149"/>
      <c r="K162" s="149"/>
      <c r="L162" s="149"/>
      <c r="M162" s="149"/>
      <c r="N162" s="149"/>
      <c r="O162" s="149"/>
      <c r="P162" s="149"/>
      <c r="Q162" s="149"/>
    </row>
    <row r="163" spans="1:17" ht="12" customHeight="1" x14ac:dyDescent="0.25">
      <c r="A163" s="23" t="s">
        <v>60</v>
      </c>
      <c r="B163" s="67"/>
      <c r="C163" s="67">
        <v>82481.066303504602</v>
      </c>
      <c r="D163" s="67">
        <v>69351.159362807724</v>
      </c>
      <c r="E163" s="67">
        <v>75684.491036599968</v>
      </c>
      <c r="F163" s="67">
        <v>78836.664376725719</v>
      </c>
      <c r="G163" s="67">
        <v>58771.850737253902</v>
      </c>
      <c r="H163" s="67">
        <v>116704.12295973291</v>
      </c>
      <c r="I163" s="67">
        <v>98494.168405164601</v>
      </c>
      <c r="J163" s="67">
        <v>77882.599017673303</v>
      </c>
      <c r="K163" s="67">
        <v>55916.417878739645</v>
      </c>
      <c r="L163" s="67">
        <v>59275.748616565048</v>
      </c>
      <c r="M163" s="67">
        <v>47377.611795059653</v>
      </c>
      <c r="N163" s="67">
        <v>57447.136919725453</v>
      </c>
      <c r="O163" s="67">
        <v>56807.710127861355</v>
      </c>
      <c r="P163" s="67">
        <v>69644.541352446438</v>
      </c>
      <c r="Q163" s="67">
        <v>78432.087683031874</v>
      </c>
    </row>
    <row r="164" spans="1:17" ht="12.95" customHeight="1" x14ac:dyDescent="0.25">
      <c r="A164" s="146" t="s">
        <v>112</v>
      </c>
      <c r="B164" s="145"/>
      <c r="C164" s="145"/>
      <c r="D164" s="145"/>
      <c r="E164" s="145"/>
      <c r="F164" s="145"/>
      <c r="G164" s="145"/>
      <c r="H164" s="145"/>
      <c r="I164" s="145"/>
      <c r="J164" s="145"/>
      <c r="K164" s="145"/>
      <c r="L164" s="145"/>
      <c r="M164" s="145"/>
      <c r="N164" s="145"/>
      <c r="O164" s="145"/>
      <c r="P164" s="145"/>
      <c r="Q164" s="145"/>
    </row>
    <row r="165" spans="1:17" ht="12" customHeight="1" x14ac:dyDescent="0.25">
      <c r="A165" s="23" t="s">
        <v>60</v>
      </c>
      <c r="B165" s="67"/>
      <c r="C165" s="67">
        <v>2443</v>
      </c>
      <c r="D165" s="67">
        <v>2735</v>
      </c>
      <c r="E165" s="67">
        <v>2035</v>
      </c>
      <c r="F165" s="67">
        <v>2601</v>
      </c>
      <c r="G165" s="67">
        <v>2483.9999999999995</v>
      </c>
      <c r="H165" s="67">
        <v>3209.9999999999995</v>
      </c>
      <c r="I165" s="67">
        <v>3398.9999999999995</v>
      </c>
      <c r="J165" s="67">
        <v>4450</v>
      </c>
      <c r="K165" s="67">
        <v>3348.9999999999995</v>
      </c>
      <c r="L165" s="67">
        <v>4075.9999999999995</v>
      </c>
      <c r="M165" s="67">
        <v>2295.9999999999986</v>
      </c>
      <c r="N165" s="67">
        <v>2951.9999999999995</v>
      </c>
      <c r="O165" s="67">
        <v>6059.9999999999991</v>
      </c>
      <c r="P165" s="67">
        <v>4698.9999999999982</v>
      </c>
      <c r="Q165" s="67">
        <v>7709.9999999999964</v>
      </c>
    </row>
    <row r="166" spans="1:17" ht="12" customHeight="1" x14ac:dyDescent="0.25">
      <c r="A166" s="146" t="s">
        <v>63</v>
      </c>
      <c r="B166" s="145"/>
      <c r="C166" s="145"/>
      <c r="D166" s="145"/>
      <c r="E166" s="145"/>
      <c r="F166" s="145"/>
      <c r="G166" s="145"/>
      <c r="H166" s="145"/>
      <c r="I166" s="145"/>
      <c r="J166" s="145"/>
      <c r="K166" s="145"/>
      <c r="L166" s="145"/>
      <c r="M166" s="145"/>
      <c r="N166" s="145"/>
      <c r="O166" s="145"/>
      <c r="P166" s="145"/>
      <c r="Q166" s="145"/>
    </row>
    <row r="167" spans="1:17" ht="12" customHeight="1" x14ac:dyDescent="0.25">
      <c r="A167" s="23" t="s">
        <v>144</v>
      </c>
      <c r="B167" s="67"/>
      <c r="C167" s="67">
        <v>0</v>
      </c>
      <c r="D167" s="67">
        <v>0</v>
      </c>
      <c r="E167" s="67">
        <v>0</v>
      </c>
      <c r="F167" s="67">
        <v>0</v>
      </c>
      <c r="G167" s="67">
        <v>0</v>
      </c>
      <c r="H167" s="67">
        <v>0</v>
      </c>
      <c r="I167" s="67">
        <v>0</v>
      </c>
      <c r="J167" s="67">
        <v>0</v>
      </c>
      <c r="K167" s="67">
        <v>0</v>
      </c>
      <c r="L167" s="67">
        <v>0</v>
      </c>
      <c r="M167" s="67">
        <v>0</v>
      </c>
      <c r="N167" s="67">
        <v>0</v>
      </c>
      <c r="O167" s="67">
        <v>0</v>
      </c>
      <c r="P167" s="67">
        <v>0</v>
      </c>
      <c r="Q167" s="67">
        <v>0</v>
      </c>
    </row>
    <row r="168" spans="1:17" ht="12" customHeight="1" x14ac:dyDescent="0.25">
      <c r="A168" s="23" t="s">
        <v>143</v>
      </c>
      <c r="B168" s="67"/>
      <c r="C168" s="67">
        <v>0</v>
      </c>
      <c r="D168" s="67">
        <v>0</v>
      </c>
      <c r="E168" s="67">
        <v>0</v>
      </c>
      <c r="F168" s="67">
        <v>0</v>
      </c>
      <c r="G168" s="67">
        <v>0</v>
      </c>
      <c r="H168" s="67">
        <v>0</v>
      </c>
      <c r="I168" s="67">
        <v>0</v>
      </c>
      <c r="J168" s="67">
        <v>0</v>
      </c>
      <c r="K168" s="67">
        <v>0</v>
      </c>
      <c r="L168" s="67">
        <v>0</v>
      </c>
      <c r="M168" s="67">
        <v>0</v>
      </c>
      <c r="N168" s="67">
        <v>0</v>
      </c>
      <c r="O168" s="67">
        <v>0</v>
      </c>
      <c r="P168" s="67">
        <v>0</v>
      </c>
      <c r="Q168" s="67">
        <v>0</v>
      </c>
    </row>
    <row r="169" spans="1:17" ht="12" hidden="1" customHeight="1" x14ac:dyDescent="0.25">
      <c r="A169" s="148" t="s">
        <v>57</v>
      </c>
      <c r="B169" s="67"/>
      <c r="C169" s="67"/>
      <c r="D169" s="67"/>
      <c r="E169" s="67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</row>
    <row r="170" spans="1:17" ht="12" hidden="1" customHeight="1" x14ac:dyDescent="0.25">
      <c r="A170" s="148" t="s">
        <v>59</v>
      </c>
      <c r="B170" s="67"/>
      <c r="C170" s="67"/>
      <c r="D170" s="67"/>
      <c r="E170" s="67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</row>
    <row r="171" spans="1:17" ht="12" customHeight="1" x14ac:dyDescent="0.25">
      <c r="A171" s="23" t="s">
        <v>142</v>
      </c>
      <c r="B171" s="67"/>
      <c r="C171" s="67">
        <v>80643.876376174288</v>
      </c>
      <c r="D171" s="67">
        <v>67777.720887257281</v>
      </c>
      <c r="E171" s="67">
        <v>73143.04154201255</v>
      </c>
      <c r="F171" s="67">
        <v>76309.593697528573</v>
      </c>
      <c r="G171" s="67">
        <v>55018.970254029424</v>
      </c>
      <c r="H171" s="67">
        <v>99448.614269403915</v>
      </c>
      <c r="I171" s="67">
        <v>80860.893102897782</v>
      </c>
      <c r="J171" s="67">
        <v>58363.925628352095</v>
      </c>
      <c r="K171" s="67">
        <v>42488.603273617446</v>
      </c>
      <c r="L171" s="67">
        <v>49831.183205552843</v>
      </c>
      <c r="M171" s="67">
        <v>21828.915674729022</v>
      </c>
      <c r="N171" s="67">
        <v>48710.116429960624</v>
      </c>
      <c r="O171" s="67">
        <v>53277.661191326108</v>
      </c>
      <c r="P171" s="67">
        <v>51228.753555965995</v>
      </c>
      <c r="Q171" s="67">
        <v>70370.067604025535</v>
      </c>
    </row>
    <row r="172" spans="1:17" ht="12" customHeight="1" x14ac:dyDescent="0.25">
      <c r="A172" s="23" t="s">
        <v>141</v>
      </c>
      <c r="B172" s="67"/>
      <c r="C172" s="67">
        <v>1837.189927330315</v>
      </c>
      <c r="D172" s="67">
        <v>1573.4384755504475</v>
      </c>
      <c r="E172" s="67">
        <v>2541.4494945874121</v>
      </c>
      <c r="F172" s="67">
        <v>2527.0706791971511</v>
      </c>
      <c r="G172" s="67">
        <v>3752.8804832244764</v>
      </c>
      <c r="H172" s="67">
        <v>17255.508690328992</v>
      </c>
      <c r="I172" s="67">
        <v>17633.275302266822</v>
      </c>
      <c r="J172" s="67">
        <v>19518.673389321208</v>
      </c>
      <c r="K172" s="67">
        <v>13427.814605122197</v>
      </c>
      <c r="L172" s="67">
        <v>9444.5654110122068</v>
      </c>
      <c r="M172" s="67">
        <v>25548.696120330627</v>
      </c>
      <c r="N172" s="67">
        <v>8737.0204897648309</v>
      </c>
      <c r="O172" s="67">
        <v>3530.04893653525</v>
      </c>
      <c r="P172" s="67">
        <v>18415.787796480443</v>
      </c>
      <c r="Q172" s="67">
        <v>8062.0200790063436</v>
      </c>
    </row>
    <row r="173" spans="1:17" ht="12" hidden="1" customHeight="1" x14ac:dyDescent="0.25">
      <c r="A173" s="148" t="s">
        <v>60</v>
      </c>
      <c r="B173" s="67"/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</row>
    <row r="174" spans="1:17" ht="12" hidden="1" customHeight="1" x14ac:dyDescent="0.25">
      <c r="A174" s="147" t="s">
        <v>59</v>
      </c>
      <c r="B174" s="81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</row>
    <row r="175" spans="1:17" ht="12" customHeight="1" x14ac:dyDescent="0.25">
      <c r="A175" s="146" t="s">
        <v>62</v>
      </c>
      <c r="B175" s="145"/>
      <c r="C175" s="145"/>
      <c r="D175" s="145"/>
      <c r="E175" s="145"/>
      <c r="F175" s="145"/>
      <c r="G175" s="145"/>
      <c r="H175" s="145"/>
      <c r="I175" s="145"/>
      <c r="J175" s="145"/>
      <c r="K175" s="145"/>
      <c r="L175" s="145"/>
      <c r="M175" s="145"/>
      <c r="N175" s="145"/>
      <c r="O175" s="145"/>
      <c r="P175" s="145"/>
      <c r="Q175" s="145"/>
    </row>
    <row r="176" spans="1:17" ht="12" customHeight="1" x14ac:dyDescent="0.25">
      <c r="A176" s="23" t="s">
        <v>57</v>
      </c>
      <c r="B176" s="67"/>
      <c r="C176" s="67">
        <v>0</v>
      </c>
      <c r="D176" s="67">
        <v>0</v>
      </c>
      <c r="E176" s="67">
        <v>0</v>
      </c>
      <c r="F176" s="67">
        <v>0</v>
      </c>
      <c r="G176" s="67">
        <v>0</v>
      </c>
      <c r="H176" s="67">
        <v>0</v>
      </c>
      <c r="I176" s="67">
        <v>0</v>
      </c>
      <c r="J176" s="67">
        <v>0</v>
      </c>
      <c r="K176" s="67">
        <v>0</v>
      </c>
      <c r="L176" s="67">
        <v>0</v>
      </c>
      <c r="M176" s="67">
        <v>0</v>
      </c>
      <c r="N176" s="67">
        <v>0</v>
      </c>
      <c r="O176" s="67">
        <v>0</v>
      </c>
      <c r="P176" s="67">
        <v>0</v>
      </c>
      <c r="Q176" s="67">
        <v>0</v>
      </c>
    </row>
    <row r="177" spans="1:17" ht="12" customHeight="1" x14ac:dyDescent="0.25">
      <c r="A177" s="29" t="s">
        <v>140</v>
      </c>
      <c r="B177" s="83"/>
      <c r="C177" s="83">
        <v>82481.066303504602</v>
      </c>
      <c r="D177" s="83">
        <v>69351.159362807724</v>
      </c>
      <c r="E177" s="83">
        <v>75684.491036599968</v>
      </c>
      <c r="F177" s="83">
        <v>78836.664376725719</v>
      </c>
      <c r="G177" s="83">
        <v>58771.850737253902</v>
      </c>
      <c r="H177" s="83">
        <v>116704.12295973291</v>
      </c>
      <c r="I177" s="83">
        <v>98494.168405164615</v>
      </c>
      <c r="J177" s="83">
        <v>77882.599017673303</v>
      </c>
      <c r="K177" s="83">
        <v>55916.417878739645</v>
      </c>
      <c r="L177" s="83">
        <v>59275.748616565055</v>
      </c>
      <c r="M177" s="83">
        <v>47377.611795059645</v>
      </c>
      <c r="N177" s="83">
        <v>57447.136919725453</v>
      </c>
      <c r="O177" s="83">
        <v>56807.710127861355</v>
      </c>
      <c r="P177" s="83">
        <v>69644.541352446438</v>
      </c>
      <c r="Q177" s="83">
        <v>78432.087683031888</v>
      </c>
    </row>
  </sheetData>
  <pageMargins left="0.39370078740157483" right="0.39370078740157483" top="0.39370078740157483" bottom="0.39370078740157483" header="0.31496062992125984" footer="0.31496062992125984"/>
  <pageSetup paperSize="9" scale="44" orientation="portrait" horizontalDpi="1200" verticalDpi="1200" r:id="rId1"/>
  <headerFooter alignWithMargins="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tabColor theme="6" tint="-0.249977111117893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259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ht="12" customHeight="1" x14ac:dyDescent="0.25">
      <c r="A3" s="152" t="s">
        <v>172</v>
      </c>
      <c r="B3" s="151"/>
      <c r="C3" s="151"/>
      <c r="D3" s="151"/>
      <c r="E3" s="151"/>
      <c r="F3" s="151"/>
      <c r="G3" s="151"/>
      <c r="H3" s="151"/>
      <c r="I3" s="151"/>
      <c r="J3" s="151"/>
      <c r="K3" s="151"/>
      <c r="L3" s="151"/>
      <c r="M3" s="151"/>
      <c r="N3" s="151"/>
      <c r="O3" s="151"/>
      <c r="P3" s="151"/>
      <c r="Q3" s="151"/>
    </row>
    <row r="4" spans="1:17" ht="12.95" customHeight="1" x14ac:dyDescent="0.25">
      <c r="A4" s="150" t="s">
        <v>65</v>
      </c>
      <c r="B4" s="149"/>
      <c r="C4" s="149"/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</row>
    <row r="5" spans="1:17" ht="12" customHeight="1" x14ac:dyDescent="0.25">
      <c r="A5" s="23" t="s">
        <v>58</v>
      </c>
      <c r="B5" s="67"/>
      <c r="C5" s="67">
        <f>RES_hhdet_in!C5-RES_hhdet_in_new!C5</f>
        <v>0</v>
      </c>
      <c r="D5" s="67">
        <f>RES_hhdet_in!D5-RES_hhdet_in_new!D5</f>
        <v>0</v>
      </c>
      <c r="E5" s="67">
        <f>RES_hhdet_in!E5-RES_hhdet_in_new!E5</f>
        <v>11854.491131488619</v>
      </c>
      <c r="F5" s="67">
        <f>RES_hhdet_in!F5-RES_hhdet_in_new!F5</f>
        <v>3672.3246607277574</v>
      </c>
      <c r="G5" s="67">
        <f>RES_hhdet_in!G5-RES_hhdet_in_new!G5</f>
        <v>14932.850291139706</v>
      </c>
      <c r="H5" s="67">
        <f>RES_hhdet_in!H5-RES_hhdet_in_new!H5</f>
        <v>15152.584719185326</v>
      </c>
      <c r="I5" s="67">
        <f>RES_hhdet_in!I5-RES_hhdet_in_new!I5</f>
        <v>16356.92897566699</v>
      </c>
      <c r="J5" s="67">
        <f>RES_hhdet_in!J5-RES_hhdet_in_new!J5</f>
        <v>13260.865221973745</v>
      </c>
      <c r="K5" s="67">
        <f>RES_hhdet_in!K5-RES_hhdet_in_new!K5</f>
        <v>0</v>
      </c>
      <c r="L5" s="67">
        <f>RES_hhdet_in!L5-RES_hhdet_in_new!L5</f>
        <v>15841.703644048424</v>
      </c>
      <c r="M5" s="67">
        <f>RES_hhdet_in!M5-RES_hhdet_in_new!M5</f>
        <v>0</v>
      </c>
      <c r="N5" s="67">
        <f>RES_hhdet_in!N5-RES_hhdet_in_new!N5</f>
        <v>0</v>
      </c>
      <c r="O5" s="67">
        <f>RES_hhdet_in!O5-RES_hhdet_in_new!O5</f>
        <v>0</v>
      </c>
      <c r="P5" s="67">
        <f>RES_hhdet_in!P5-RES_hhdet_in_new!P5</f>
        <v>0</v>
      </c>
      <c r="Q5" s="67">
        <f>RES_hhdet_in!Q5-RES_hhdet_in_new!Q5</f>
        <v>0</v>
      </c>
    </row>
    <row r="6" spans="1:17" ht="12" hidden="1" customHeight="1" x14ac:dyDescent="0.25">
      <c r="A6" s="23" t="s">
        <v>60</v>
      </c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</row>
    <row r="7" spans="1:17" ht="12.95" customHeight="1" x14ac:dyDescent="0.25">
      <c r="A7" s="146" t="s">
        <v>112</v>
      </c>
      <c r="B7" s="145"/>
      <c r="C7" s="145"/>
      <c r="D7" s="145"/>
      <c r="E7" s="145"/>
      <c r="F7" s="145"/>
      <c r="G7" s="145"/>
      <c r="H7" s="145"/>
      <c r="I7" s="145"/>
      <c r="J7" s="145"/>
      <c r="K7" s="145"/>
      <c r="L7" s="145"/>
      <c r="M7" s="145"/>
      <c r="N7" s="145"/>
      <c r="O7" s="145"/>
      <c r="P7" s="145"/>
      <c r="Q7" s="145"/>
    </row>
    <row r="8" spans="1:17" ht="12" customHeight="1" x14ac:dyDescent="0.25">
      <c r="A8" s="23" t="s">
        <v>60</v>
      </c>
      <c r="B8" s="67"/>
      <c r="C8" s="67">
        <f>RES_hhdet_in!C8-RES_hhdet_in_new!C8</f>
        <v>787</v>
      </c>
      <c r="D8" s="67">
        <f>RES_hhdet_in!D8-RES_hhdet_in_new!D8</f>
        <v>712</v>
      </c>
      <c r="E8" s="67">
        <f>RES_hhdet_in!E8-RES_hhdet_in_new!E8</f>
        <v>342.75</v>
      </c>
      <c r="F8" s="67">
        <f>RES_hhdet_in!F8-RES_hhdet_in_new!F8</f>
        <v>300</v>
      </c>
      <c r="G8" s="67">
        <f>RES_hhdet_in!G8-RES_hhdet_in_new!G8</f>
        <v>579.75</v>
      </c>
      <c r="H8" s="67">
        <f>RES_hhdet_in!H8-RES_hhdet_in_new!H8</f>
        <v>665.5</v>
      </c>
      <c r="I8" s="67">
        <f>RES_hhdet_in!I8-RES_hhdet_in_new!I8</f>
        <v>928.25</v>
      </c>
      <c r="J8" s="67">
        <f>RES_hhdet_in!J8-RES_hhdet_in_new!J8</f>
        <v>913</v>
      </c>
      <c r="K8" s="67">
        <f>RES_hhdet_in!K8-RES_hhdet_in_new!K8</f>
        <v>57.999999999999993</v>
      </c>
      <c r="L8" s="67">
        <f>RES_hhdet_in!L8-RES_hhdet_in_new!L8</f>
        <v>466.00000000000006</v>
      </c>
      <c r="M8" s="67">
        <f>RES_hhdet_in!M8-RES_hhdet_in_new!M8</f>
        <v>48</v>
      </c>
      <c r="N8" s="67">
        <f>RES_hhdet_in!N8-RES_hhdet_in_new!N8</f>
        <v>545</v>
      </c>
      <c r="O8" s="67">
        <f>RES_hhdet_in!O8-RES_hhdet_in_new!O8</f>
        <v>704</v>
      </c>
      <c r="P8" s="67">
        <f>RES_hhdet_in!P8-RES_hhdet_in_new!P8</f>
        <v>522</v>
      </c>
      <c r="Q8" s="67">
        <f>RES_hhdet_in!Q8-RES_hhdet_in_new!Q8</f>
        <v>735</v>
      </c>
    </row>
    <row r="9" spans="1:17" ht="12" customHeight="1" x14ac:dyDescent="0.25">
      <c r="A9" s="146" t="s">
        <v>63</v>
      </c>
      <c r="B9" s="145"/>
      <c r="C9" s="145"/>
      <c r="D9" s="145"/>
      <c r="E9" s="145"/>
      <c r="F9" s="145"/>
      <c r="G9" s="145"/>
      <c r="H9" s="145"/>
      <c r="I9" s="145"/>
      <c r="J9" s="145"/>
      <c r="K9" s="145"/>
      <c r="L9" s="145"/>
      <c r="M9" s="145"/>
      <c r="N9" s="145"/>
      <c r="O9" s="145"/>
      <c r="P9" s="145"/>
      <c r="Q9" s="145"/>
    </row>
    <row r="10" spans="1:17" ht="12" customHeight="1" x14ac:dyDescent="0.25">
      <c r="A10" s="23" t="s">
        <v>171</v>
      </c>
      <c r="B10" s="67"/>
      <c r="C10" s="67">
        <f>RES_hhdet_in!C10-RES_hhdet_in_new!C10</f>
        <v>5792.25</v>
      </c>
      <c r="D10" s="67">
        <f>RES_hhdet_in!D10-RES_hhdet_in_new!D10</f>
        <v>6134.25</v>
      </c>
      <c r="E10" s="67">
        <f>RES_hhdet_in!E10-RES_hhdet_in_new!E10</f>
        <v>3430.4588809058769</v>
      </c>
      <c r="F10" s="67">
        <f>RES_hhdet_in!F10-RES_hhdet_in_new!F10</f>
        <v>4743.3395025336667</v>
      </c>
      <c r="G10" s="67">
        <f>RES_hhdet_in!G10-RES_hhdet_in_new!G10</f>
        <v>4084.6941550654728</v>
      </c>
      <c r="H10" s="67">
        <f>RES_hhdet_in!H10-RES_hhdet_in_new!H10</f>
        <v>7113.1142831881552</v>
      </c>
      <c r="I10" s="67">
        <f>RES_hhdet_in!I10-RES_hhdet_in_new!I10</f>
        <v>11595.35049123058</v>
      </c>
      <c r="J10" s="67">
        <f>RES_hhdet_in!J10-RES_hhdet_in_new!J10</f>
        <v>5424.4718448064632</v>
      </c>
      <c r="K10" s="67">
        <f>RES_hhdet_in!K10-RES_hhdet_in_new!K10</f>
        <v>21672.68316785137</v>
      </c>
      <c r="L10" s="67">
        <f>RES_hhdet_in!L10-RES_hhdet_in_new!L10</f>
        <v>14366.316233348025</v>
      </c>
      <c r="M10" s="67">
        <f>RES_hhdet_in!M10-RES_hhdet_in_new!M10</f>
        <v>6818.7143426048651</v>
      </c>
      <c r="N10" s="67">
        <f>RES_hhdet_in!N10-RES_hhdet_in_new!N10</f>
        <v>1232.8528528578263</v>
      </c>
      <c r="O10" s="67">
        <f>RES_hhdet_in!O10-RES_hhdet_in_new!O10</f>
        <v>648.53088178962662</v>
      </c>
      <c r="P10" s="67">
        <f>RES_hhdet_in!P10-RES_hhdet_in_new!P10</f>
        <v>1330.2798920823925</v>
      </c>
      <c r="Q10" s="67">
        <f>RES_hhdet_in!Q10-RES_hhdet_in_new!Q10</f>
        <v>618.00000000000114</v>
      </c>
    </row>
    <row r="11" spans="1:17" ht="12" customHeight="1" x14ac:dyDescent="0.25">
      <c r="A11" s="23" t="s">
        <v>144</v>
      </c>
      <c r="B11" s="67"/>
      <c r="C11" s="67">
        <f>RES_hhdet_in!C11-RES_hhdet_in_new!C11</f>
        <v>6745.4422021463715</v>
      </c>
      <c r="D11" s="67">
        <f>RES_hhdet_in!D11-RES_hhdet_in_new!D11</f>
        <v>0</v>
      </c>
      <c r="E11" s="67">
        <f>RES_hhdet_in!E11-RES_hhdet_in_new!E11</f>
        <v>13310.249999999996</v>
      </c>
      <c r="F11" s="67">
        <f>RES_hhdet_in!F11-RES_hhdet_in_new!F11</f>
        <v>8152.61356849806</v>
      </c>
      <c r="G11" s="67">
        <f>RES_hhdet_in!G11-RES_hhdet_in_new!G11</f>
        <v>14381.250000000025</v>
      </c>
      <c r="H11" s="67">
        <f>RES_hhdet_in!H11-RES_hhdet_in_new!H11</f>
        <v>16227.249999999987</v>
      </c>
      <c r="I11" s="67">
        <f>RES_hhdet_in!I11-RES_hhdet_in_new!I11</f>
        <v>16391.250000000007</v>
      </c>
      <c r="J11" s="67">
        <f>RES_hhdet_in!J11-RES_hhdet_in_new!J11</f>
        <v>15115.249999999987</v>
      </c>
      <c r="K11" s="67">
        <f>RES_hhdet_in!K11-RES_hhdet_in_new!K11</f>
        <v>14763.966032428361</v>
      </c>
      <c r="L11" s="67">
        <f>RES_hhdet_in!L11-RES_hhdet_in_new!L11</f>
        <v>11838.919198283607</v>
      </c>
      <c r="M11" s="67">
        <f>RES_hhdet_in!M11-RES_hhdet_in_new!M11</f>
        <v>1323.724068214251</v>
      </c>
      <c r="N11" s="67">
        <f>RES_hhdet_in!N11-RES_hhdet_in_new!N11</f>
        <v>20.928521217379998</v>
      </c>
      <c r="O11" s="67">
        <f>RES_hhdet_in!O11-RES_hhdet_in_new!O11</f>
        <v>30.172030032949863</v>
      </c>
      <c r="P11" s="67">
        <f>RES_hhdet_in!P11-RES_hhdet_in_new!P11</f>
        <v>191.18922698425746</v>
      </c>
      <c r="Q11" s="67">
        <f>RES_hhdet_in!Q11-RES_hhdet_in_new!Q11</f>
        <v>0</v>
      </c>
    </row>
    <row r="12" spans="1:17" ht="12" customHeight="1" x14ac:dyDescent="0.25">
      <c r="A12" s="23" t="s">
        <v>143</v>
      </c>
      <c r="B12" s="67"/>
      <c r="C12" s="67">
        <f>RES_hhdet_in!C12-RES_hhdet_in_new!C12</f>
        <v>122.05779785362813</v>
      </c>
      <c r="D12" s="67">
        <f>RES_hhdet_in!D12-RES_hhdet_in_new!D12</f>
        <v>0</v>
      </c>
      <c r="E12" s="67">
        <f>RES_hhdet_in!E12-RES_hhdet_in_new!E12</f>
        <v>306.99999999999977</v>
      </c>
      <c r="F12" s="67">
        <f>RES_hhdet_in!F12-RES_hhdet_in_new!F12</f>
        <v>192.99999999999989</v>
      </c>
      <c r="G12" s="67">
        <f>RES_hhdet_in!G12-RES_hhdet_in_new!G12</f>
        <v>320.00000000000057</v>
      </c>
      <c r="H12" s="67">
        <f>RES_hhdet_in!H12-RES_hhdet_in_new!H12</f>
        <v>949.00000000000045</v>
      </c>
      <c r="I12" s="67">
        <f>RES_hhdet_in!I12-RES_hhdet_in_new!I12</f>
        <v>966.00000000000023</v>
      </c>
      <c r="J12" s="67">
        <f>RES_hhdet_in!J12-RES_hhdet_in_new!J12</f>
        <v>1052.989397119376</v>
      </c>
      <c r="K12" s="67">
        <f>RES_hhdet_in!K12-RES_hhdet_in_new!K12</f>
        <v>976.78002206685721</v>
      </c>
      <c r="L12" s="67">
        <f>RES_hhdet_in!L12-RES_hhdet_in_new!L12</f>
        <v>918.17328483146457</v>
      </c>
      <c r="M12" s="67">
        <f>RES_hhdet_in!M12-RES_hhdet_in_new!M12</f>
        <v>0</v>
      </c>
      <c r="N12" s="67">
        <f>RES_hhdet_in!N12-RES_hhdet_in_new!N12</f>
        <v>0.21862592479362805</v>
      </c>
      <c r="O12" s="67">
        <f>RES_hhdet_in!O12-RES_hhdet_in_new!O12</f>
        <v>0.29708817742380261</v>
      </c>
      <c r="P12" s="67">
        <f>RES_hhdet_in!P12-RES_hhdet_in_new!P12</f>
        <v>2.5308809333503191</v>
      </c>
      <c r="Q12" s="67">
        <f>RES_hhdet_in!Q12-RES_hhdet_in_new!Q12</f>
        <v>7.0000000000000124</v>
      </c>
    </row>
    <row r="13" spans="1:17" ht="12" hidden="1" customHeight="1" x14ac:dyDescent="0.25">
      <c r="A13" s="148" t="s">
        <v>57</v>
      </c>
      <c r="B13" s="67"/>
      <c r="C13" s="67">
        <f>RES_hhdet_in!C13-RES_hhdet_in_new!C13</f>
        <v>0</v>
      </c>
      <c r="D13" s="67">
        <f>RES_hhdet_in!D13-RES_hhdet_in_new!D13</f>
        <v>0</v>
      </c>
      <c r="E13" s="67">
        <f>RES_hhdet_in!E13-RES_hhdet_in_new!E13</f>
        <v>0</v>
      </c>
      <c r="F13" s="67">
        <f>RES_hhdet_in!F13-RES_hhdet_in_new!F13</f>
        <v>0</v>
      </c>
      <c r="G13" s="67">
        <f>RES_hhdet_in!G13-RES_hhdet_in_new!G13</f>
        <v>0</v>
      </c>
      <c r="H13" s="67">
        <f>RES_hhdet_in!H13-RES_hhdet_in_new!H13</f>
        <v>0</v>
      </c>
      <c r="I13" s="67">
        <f>RES_hhdet_in!I13-RES_hhdet_in_new!I13</f>
        <v>0</v>
      </c>
      <c r="J13" s="67">
        <f>RES_hhdet_in!J13-RES_hhdet_in_new!J13</f>
        <v>0</v>
      </c>
      <c r="K13" s="67">
        <f>RES_hhdet_in!K13-RES_hhdet_in_new!K13</f>
        <v>0</v>
      </c>
      <c r="L13" s="67">
        <f>RES_hhdet_in!L13-RES_hhdet_in_new!L13</f>
        <v>0</v>
      </c>
      <c r="M13" s="67">
        <f>RES_hhdet_in!M13-RES_hhdet_in_new!M13</f>
        <v>0</v>
      </c>
      <c r="N13" s="67">
        <f>RES_hhdet_in!N13-RES_hhdet_in_new!N13</f>
        <v>0</v>
      </c>
      <c r="O13" s="67">
        <f>RES_hhdet_in!O13-RES_hhdet_in_new!O13</f>
        <v>0</v>
      </c>
      <c r="P13" s="67">
        <f>RES_hhdet_in!P13-RES_hhdet_in_new!P13</f>
        <v>0</v>
      </c>
      <c r="Q13" s="67">
        <f>RES_hhdet_in!Q13-RES_hhdet_in_new!Q13</f>
        <v>0</v>
      </c>
    </row>
    <row r="14" spans="1:17" ht="12" hidden="1" customHeight="1" x14ac:dyDescent="0.25">
      <c r="A14" s="148" t="s">
        <v>59</v>
      </c>
      <c r="B14" s="67"/>
      <c r="C14" s="67">
        <f>RES_hhdet_in!C14-RES_hhdet_in_new!C14</f>
        <v>0</v>
      </c>
      <c r="D14" s="67">
        <f>RES_hhdet_in!D14-RES_hhdet_in_new!D14</f>
        <v>0</v>
      </c>
      <c r="E14" s="67">
        <f>RES_hhdet_in!E14-RES_hhdet_in_new!E14</f>
        <v>0</v>
      </c>
      <c r="F14" s="67">
        <f>RES_hhdet_in!F14-RES_hhdet_in_new!F14</f>
        <v>0</v>
      </c>
      <c r="G14" s="67">
        <f>RES_hhdet_in!G14-RES_hhdet_in_new!G14</f>
        <v>0</v>
      </c>
      <c r="H14" s="67">
        <f>RES_hhdet_in!H14-RES_hhdet_in_new!H14</f>
        <v>0</v>
      </c>
      <c r="I14" s="67">
        <f>RES_hhdet_in!I14-RES_hhdet_in_new!I14</f>
        <v>0</v>
      </c>
      <c r="J14" s="67">
        <f>RES_hhdet_in!J14-RES_hhdet_in_new!J14</f>
        <v>0</v>
      </c>
      <c r="K14" s="67">
        <f>RES_hhdet_in!K14-RES_hhdet_in_new!K14</f>
        <v>0</v>
      </c>
      <c r="L14" s="67">
        <f>RES_hhdet_in!L14-RES_hhdet_in_new!L14</f>
        <v>0</v>
      </c>
      <c r="M14" s="67">
        <f>RES_hhdet_in!M14-RES_hhdet_in_new!M14</f>
        <v>0</v>
      </c>
      <c r="N14" s="67">
        <f>RES_hhdet_in!N14-RES_hhdet_in_new!N14</f>
        <v>0</v>
      </c>
      <c r="O14" s="67">
        <f>RES_hhdet_in!O14-RES_hhdet_in_new!O14</f>
        <v>0</v>
      </c>
      <c r="P14" s="67">
        <f>RES_hhdet_in!P14-RES_hhdet_in_new!P14</f>
        <v>0</v>
      </c>
      <c r="Q14" s="67">
        <f>RES_hhdet_in!Q14-RES_hhdet_in_new!Q14</f>
        <v>0</v>
      </c>
    </row>
    <row r="15" spans="1:17" ht="12" customHeight="1" x14ac:dyDescent="0.25">
      <c r="A15" s="23" t="s">
        <v>142</v>
      </c>
      <c r="B15" s="67"/>
      <c r="C15" s="67">
        <f>RES_hhdet_in!C15-RES_hhdet_in_new!C15</f>
        <v>3720.9307873664093</v>
      </c>
      <c r="D15" s="67">
        <f>RES_hhdet_in!D15-RES_hhdet_in_new!D15</f>
        <v>0</v>
      </c>
      <c r="E15" s="67">
        <f>RES_hhdet_in!E15-RES_hhdet_in_new!E15</f>
        <v>6548.7977988906932</v>
      </c>
      <c r="F15" s="67">
        <f>RES_hhdet_in!F15-RES_hhdet_in_new!F15</f>
        <v>2728.1341787961073</v>
      </c>
      <c r="G15" s="67">
        <f>RES_hhdet_in!G15-RES_hhdet_in_new!G15</f>
        <v>8872.9179910418843</v>
      </c>
      <c r="H15" s="67">
        <f>RES_hhdet_in!H15-RES_hhdet_in_new!H15</f>
        <v>3541.0160503736606</v>
      </c>
      <c r="I15" s="67">
        <f>RES_hhdet_in!I15-RES_hhdet_in_new!I15</f>
        <v>2261.2825082314612</v>
      </c>
      <c r="J15" s="67">
        <f>RES_hhdet_in!J15-RES_hhdet_in_new!J15</f>
        <v>8307.7781600891631</v>
      </c>
      <c r="K15" s="67">
        <f>RES_hhdet_in!K15-RES_hhdet_in_new!K15</f>
        <v>0</v>
      </c>
      <c r="L15" s="67">
        <f>RES_hhdet_in!L15-RES_hhdet_in_new!L15</f>
        <v>0</v>
      </c>
      <c r="M15" s="67">
        <f>RES_hhdet_in!M15-RES_hhdet_in_new!M15</f>
        <v>0</v>
      </c>
      <c r="N15" s="67">
        <f>RES_hhdet_in!N15-RES_hhdet_in_new!N15</f>
        <v>0</v>
      </c>
      <c r="O15" s="67">
        <f>RES_hhdet_in!O15-RES_hhdet_in_new!O15</f>
        <v>0</v>
      </c>
      <c r="P15" s="67">
        <f>RES_hhdet_in!P15-RES_hhdet_in_new!P15</f>
        <v>0</v>
      </c>
      <c r="Q15" s="67">
        <f>RES_hhdet_in!Q15-RES_hhdet_in_new!Q15</f>
        <v>0</v>
      </c>
    </row>
    <row r="16" spans="1:17" ht="12" customHeight="1" x14ac:dyDescent="0.25">
      <c r="A16" s="23" t="s">
        <v>141</v>
      </c>
      <c r="B16" s="67"/>
      <c r="C16" s="67">
        <f>RES_hhdet_in!C16-RES_hhdet_in_new!C16</f>
        <v>67.319212633590567</v>
      </c>
      <c r="D16" s="67">
        <f>RES_hhdet_in!D16-RES_hhdet_in_new!D16</f>
        <v>0</v>
      </c>
      <c r="E16" s="67">
        <f>RES_hhdet_in!E16-RES_hhdet_in_new!E16</f>
        <v>177.3594516920507</v>
      </c>
      <c r="F16" s="67">
        <f>RES_hhdet_in!F16-RES_hhdet_in_new!F16</f>
        <v>88.975979397974953</v>
      </c>
      <c r="G16" s="67">
        <f>RES_hhdet_in!G16-RES_hhdet_in_new!G16</f>
        <v>199.46590034367483</v>
      </c>
      <c r="H16" s="67">
        <f>RES_hhdet_in!H16-RES_hhdet_in_new!H16</f>
        <v>134.94409779719717</v>
      </c>
      <c r="I16" s="67">
        <f>RES_hhdet_in!I16-RES_hhdet_in_new!I16</f>
        <v>145.25706703997753</v>
      </c>
      <c r="J16" s="67">
        <f>RES_hhdet_in!J16-RES_hhdet_in_new!J16</f>
        <v>25.780897470920422</v>
      </c>
      <c r="K16" s="67">
        <f>RES_hhdet_in!K16-RES_hhdet_in_new!K16</f>
        <v>0</v>
      </c>
      <c r="L16" s="67">
        <f>RES_hhdet_in!L16-RES_hhdet_in_new!L16</f>
        <v>0</v>
      </c>
      <c r="M16" s="67">
        <f>RES_hhdet_in!M16-RES_hhdet_in_new!M16</f>
        <v>0</v>
      </c>
      <c r="N16" s="67">
        <f>RES_hhdet_in!N16-RES_hhdet_in_new!N16</f>
        <v>0</v>
      </c>
      <c r="O16" s="67">
        <f>RES_hhdet_in!O16-RES_hhdet_in_new!O16</f>
        <v>0</v>
      </c>
      <c r="P16" s="67">
        <f>RES_hhdet_in!P16-RES_hhdet_in_new!P16</f>
        <v>0</v>
      </c>
      <c r="Q16" s="67">
        <f>RES_hhdet_in!Q16-RES_hhdet_in_new!Q16</f>
        <v>0</v>
      </c>
    </row>
    <row r="17" spans="1:17" ht="12" hidden="1" customHeight="1" x14ac:dyDescent="0.25">
      <c r="A17" s="148" t="s">
        <v>60</v>
      </c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</row>
    <row r="18" spans="1:17" ht="12" hidden="1" customHeight="1" x14ac:dyDescent="0.25">
      <c r="A18" s="148" t="s">
        <v>59</v>
      </c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</row>
    <row r="19" spans="1:17" ht="12" customHeight="1" x14ac:dyDescent="0.25">
      <c r="A19" s="146" t="s">
        <v>62</v>
      </c>
      <c r="B19" s="145"/>
      <c r="C19" s="145"/>
      <c r="D19" s="145"/>
      <c r="E19" s="145"/>
      <c r="F19" s="145"/>
      <c r="G19" s="145"/>
      <c r="H19" s="145"/>
      <c r="I19" s="145"/>
      <c r="J19" s="145"/>
      <c r="K19" s="145"/>
      <c r="L19" s="145"/>
      <c r="M19" s="145"/>
      <c r="N19" s="145"/>
      <c r="O19" s="145"/>
      <c r="P19" s="145"/>
      <c r="Q19" s="145"/>
    </row>
    <row r="20" spans="1:17" ht="12" customHeight="1" x14ac:dyDescent="0.25">
      <c r="A20" s="23" t="s">
        <v>58</v>
      </c>
      <c r="B20" s="67"/>
      <c r="C20" s="67">
        <f>RES_hhdet_in!C20-RES_hhdet_in_new!C20</f>
        <v>0</v>
      </c>
      <c r="D20" s="67">
        <f>RES_hhdet_in!D20-RES_hhdet_in_new!D20</f>
        <v>0</v>
      </c>
      <c r="E20" s="67">
        <f>RES_hhdet_in!E20-RES_hhdet_in_new!E20</f>
        <v>0</v>
      </c>
      <c r="F20" s="67">
        <f>RES_hhdet_in!F20-RES_hhdet_in_new!F20</f>
        <v>0</v>
      </c>
      <c r="G20" s="67">
        <f>RES_hhdet_in!G20-RES_hhdet_in_new!G20</f>
        <v>0</v>
      </c>
      <c r="H20" s="67">
        <f>RES_hhdet_in!H20-RES_hhdet_in_new!H20</f>
        <v>0</v>
      </c>
      <c r="I20" s="67">
        <f>RES_hhdet_in!I20-RES_hhdet_in_new!I20</f>
        <v>0</v>
      </c>
      <c r="J20" s="67">
        <f>RES_hhdet_in!J20-RES_hhdet_in_new!J20</f>
        <v>0</v>
      </c>
      <c r="K20" s="67">
        <f>RES_hhdet_in!K20-RES_hhdet_in_new!K20</f>
        <v>0</v>
      </c>
      <c r="L20" s="67">
        <f>RES_hhdet_in!L20-RES_hhdet_in_new!L20</f>
        <v>0</v>
      </c>
      <c r="M20" s="67">
        <f>RES_hhdet_in!M20-RES_hhdet_in_new!M20</f>
        <v>0</v>
      </c>
      <c r="N20" s="67">
        <f>RES_hhdet_in!N20-RES_hhdet_in_new!N20</f>
        <v>0</v>
      </c>
      <c r="O20" s="67">
        <f>RES_hhdet_in!O20-RES_hhdet_in_new!O20</f>
        <v>0</v>
      </c>
      <c r="P20" s="67">
        <f>RES_hhdet_in!P20-RES_hhdet_in_new!P20</f>
        <v>0</v>
      </c>
      <c r="Q20" s="67">
        <f>RES_hhdet_in!Q20-RES_hhdet_in_new!Q20</f>
        <v>0</v>
      </c>
    </row>
    <row r="21" spans="1:17" ht="12" customHeight="1" x14ac:dyDescent="0.25">
      <c r="A21" s="23" t="s">
        <v>57</v>
      </c>
      <c r="B21" s="67"/>
      <c r="C21" s="67">
        <f>RES_hhdet_in!C21-RES_hhdet_in_new!C21</f>
        <v>1380.5</v>
      </c>
      <c r="D21" s="67">
        <f>RES_hhdet_in!D21-RES_hhdet_in_new!D21</f>
        <v>0</v>
      </c>
      <c r="E21" s="67">
        <f>RES_hhdet_in!E21-RES_hhdet_in_new!E21</f>
        <v>7885.5000000000055</v>
      </c>
      <c r="F21" s="67">
        <f>RES_hhdet_in!F21-RES_hhdet_in_new!F21</f>
        <v>9450.7746020567265</v>
      </c>
      <c r="G21" s="67">
        <f>RES_hhdet_in!G21-RES_hhdet_in_new!G21</f>
        <v>12110.240177343892</v>
      </c>
      <c r="H21" s="67">
        <f>RES_hhdet_in!H21-RES_hhdet_in_new!H21</f>
        <v>13955.967347554315</v>
      </c>
      <c r="I21" s="67">
        <f>RES_hhdet_in!I21-RES_hhdet_in_new!I21</f>
        <v>16672.396006392086</v>
      </c>
      <c r="J21" s="67">
        <f>RES_hhdet_in!J21-RES_hhdet_in_new!J21</f>
        <v>19305.419707022818</v>
      </c>
      <c r="K21" s="67">
        <f>RES_hhdet_in!K21-RES_hhdet_in_new!K21</f>
        <v>9130.8567583666918</v>
      </c>
      <c r="L21" s="67">
        <f>RES_hhdet_in!L21-RES_hhdet_in_new!L21</f>
        <v>33440.874999999978</v>
      </c>
      <c r="M21" s="67">
        <f>RES_hhdet_in!M21-RES_hhdet_in_new!M21</f>
        <v>7641.0000000000009</v>
      </c>
      <c r="N21" s="67">
        <f>RES_hhdet_in!N21-RES_hhdet_in_new!N21</f>
        <v>7395</v>
      </c>
      <c r="O21" s="67">
        <f>RES_hhdet_in!O21-RES_hhdet_in_new!O21</f>
        <v>7016</v>
      </c>
      <c r="P21" s="67">
        <f>RES_hhdet_in!P21-RES_hhdet_in_new!P21</f>
        <v>5681</v>
      </c>
      <c r="Q21" s="67">
        <f>RES_hhdet_in!Q21-RES_hhdet_in_new!Q21</f>
        <v>5658</v>
      </c>
    </row>
    <row r="22" spans="1:17" ht="12" customHeight="1" x14ac:dyDescent="0.25">
      <c r="A22" s="29" t="s">
        <v>140</v>
      </c>
      <c r="B22" s="83"/>
      <c r="C22" s="83">
        <f>RES_hhdet_in!C22-RES_hhdet_in_new!C22</f>
        <v>19038.75</v>
      </c>
      <c r="D22" s="83">
        <f>RES_hhdet_in!D22-RES_hhdet_in_new!D22</f>
        <v>0</v>
      </c>
      <c r="E22" s="83">
        <f>RES_hhdet_in!E22-RES_hhdet_in_new!E22</f>
        <v>18868.116131488612</v>
      </c>
      <c r="F22" s="83">
        <f>RES_hhdet_in!F22-RES_hhdet_in_new!F22</f>
        <v>12257.94966072776</v>
      </c>
      <c r="G22" s="83">
        <f>RES_hhdet_in!G22-RES_hhdet_in_new!G22</f>
        <v>20177.475291139708</v>
      </c>
      <c r="H22" s="83">
        <f>RES_hhdet_in!H22-RES_hhdet_in_new!H22</f>
        <v>21422.209719185325</v>
      </c>
      <c r="I22" s="83">
        <f>RES_hhdet_in!I22-RES_hhdet_in_new!I22</f>
        <v>21481.553975667004</v>
      </c>
      <c r="J22" s="83">
        <f>RES_hhdet_in!J22-RES_hhdet_in_new!J22</f>
        <v>17629.490221973749</v>
      </c>
      <c r="K22" s="83">
        <f>RES_hhdet_in!K22-RES_hhdet_in_new!K22</f>
        <v>1013.767763357002</v>
      </c>
      <c r="L22" s="83">
        <f>RES_hhdet_in!L22-RES_hhdet_in_new!L22</f>
        <v>1.8189894035458565E-11</v>
      </c>
      <c r="M22" s="83">
        <f>RES_hhdet_in!M22-RES_hhdet_in_new!M22</f>
        <v>8376.3567709503495</v>
      </c>
      <c r="N22" s="83">
        <f>RES_hhdet_in!N22-RES_hhdet_in_new!N22</f>
        <v>162.20555364716711</v>
      </c>
      <c r="O22" s="83">
        <f>RES_hhdet_in!O22-RES_hhdet_in_new!O22</f>
        <v>379</v>
      </c>
      <c r="P22" s="83">
        <f>RES_hhdet_in!P22-RES_hhdet_in_new!P22</f>
        <v>1335</v>
      </c>
      <c r="Q22" s="83">
        <f>RES_hhdet_in!Q22-RES_hhdet_in_new!Q22</f>
        <v>23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51"/>
      <c r="C24" s="151"/>
      <c r="D24" s="151"/>
      <c r="E24" s="151"/>
      <c r="F24" s="151"/>
      <c r="G24" s="151"/>
      <c r="H24" s="151"/>
      <c r="I24" s="151"/>
      <c r="J24" s="151"/>
      <c r="K24" s="151"/>
      <c r="L24" s="151"/>
      <c r="M24" s="151"/>
      <c r="N24" s="151"/>
      <c r="O24" s="151"/>
      <c r="P24" s="151"/>
      <c r="Q24" s="151"/>
    </row>
    <row r="25" spans="1:17" ht="12.95" customHeight="1" x14ac:dyDescent="0.25">
      <c r="A25" s="150" t="s">
        <v>65</v>
      </c>
      <c r="B25" s="149"/>
      <c r="C25" s="149"/>
      <c r="D25" s="149"/>
      <c r="E25" s="149"/>
      <c r="F25" s="149"/>
      <c r="G25" s="149"/>
      <c r="H25" s="149"/>
      <c r="I25" s="149"/>
      <c r="J25" s="149"/>
      <c r="K25" s="149"/>
      <c r="L25" s="149"/>
      <c r="M25" s="149"/>
      <c r="N25" s="149"/>
      <c r="O25" s="149"/>
      <c r="P25" s="149"/>
      <c r="Q25" s="149"/>
    </row>
    <row r="26" spans="1:17" ht="12" customHeight="1" x14ac:dyDescent="0.25">
      <c r="A26" s="23" t="s">
        <v>84</v>
      </c>
      <c r="B26" s="67"/>
      <c r="C26" s="67">
        <f>RES_hhdet_in!C26-RES_hhdet_in_new!C26</f>
        <v>8260.9817356699787</v>
      </c>
      <c r="D26" s="67">
        <f>RES_hhdet_in!D26-RES_hhdet_in_new!D26</f>
        <v>8100.9336227425847</v>
      </c>
      <c r="E26" s="67">
        <f>RES_hhdet_in!E26-RES_hhdet_in_new!E26</f>
        <v>7835.7576123268063</v>
      </c>
      <c r="F26" s="67">
        <f>RES_hhdet_in!F26-RES_hhdet_in_new!F26</f>
        <v>2942.2829142182527</v>
      </c>
      <c r="G26" s="67">
        <f>RES_hhdet_in!G26-RES_hhdet_in_new!G26</f>
        <v>14258.719807082327</v>
      </c>
      <c r="H26" s="67">
        <f>RES_hhdet_in!H26-RES_hhdet_in_new!H26</f>
        <v>16500.733662772938</v>
      </c>
      <c r="I26" s="67">
        <f>RES_hhdet_in!I26-RES_hhdet_in_new!I26</f>
        <v>24541.891671975522</v>
      </c>
      <c r="J26" s="67">
        <f>RES_hhdet_in!J26-RES_hhdet_in_new!J26</f>
        <v>7954.4454733115335</v>
      </c>
      <c r="K26" s="67">
        <f>RES_hhdet_in!K26-RES_hhdet_in_new!K26</f>
        <v>12200.521965299999</v>
      </c>
      <c r="L26" s="67">
        <f>RES_hhdet_in!L26-RES_hhdet_in_new!L26</f>
        <v>8118.9460326040989</v>
      </c>
      <c r="M26" s="67">
        <f>RES_hhdet_in!M26-RES_hhdet_in_new!M26</f>
        <v>15548.915624622758</v>
      </c>
      <c r="N26" s="67">
        <f>RES_hhdet_in!N26-RES_hhdet_in_new!N26</f>
        <v>0</v>
      </c>
      <c r="O26" s="67">
        <f>RES_hhdet_in!O26-RES_hhdet_in_new!O26</f>
        <v>5503.264387238667</v>
      </c>
      <c r="P26" s="67">
        <f>RES_hhdet_in!P26-RES_hhdet_in_new!P26</f>
        <v>8135.7009221304279</v>
      </c>
      <c r="Q26" s="67">
        <f>RES_hhdet_in!Q26-RES_hhdet_in_new!Q26</f>
        <v>4866.7567525402465</v>
      </c>
    </row>
    <row r="27" spans="1:17" ht="12" hidden="1" customHeight="1" x14ac:dyDescent="0.25">
      <c r="A27" s="23" t="s">
        <v>60</v>
      </c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67"/>
      <c r="Q27" s="67"/>
    </row>
    <row r="28" spans="1:17" ht="12.95" customHeight="1" x14ac:dyDescent="0.25">
      <c r="A28" s="146" t="s">
        <v>112</v>
      </c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</row>
    <row r="29" spans="1:17" ht="12" customHeight="1" x14ac:dyDescent="0.25">
      <c r="A29" s="23" t="s">
        <v>60</v>
      </c>
      <c r="B29" s="67"/>
      <c r="C29" s="67">
        <f>RES_hhdet_in!C29-RES_hhdet_in_new!C29</f>
        <v>278</v>
      </c>
      <c r="D29" s="67">
        <f>RES_hhdet_in!D29-RES_hhdet_in_new!D29</f>
        <v>342</v>
      </c>
      <c r="E29" s="67">
        <f>RES_hhdet_in!E29-RES_hhdet_in_new!E29</f>
        <v>221</v>
      </c>
      <c r="F29" s="67">
        <f>RES_hhdet_in!F29-RES_hhdet_in_new!F29</f>
        <v>229</v>
      </c>
      <c r="G29" s="67">
        <f>RES_hhdet_in!G29-RES_hhdet_in_new!G29</f>
        <v>461</v>
      </c>
      <c r="H29" s="67">
        <f>RES_hhdet_in!H29-RES_hhdet_in_new!H29</f>
        <v>390.00000000000006</v>
      </c>
      <c r="I29" s="67">
        <f>RES_hhdet_in!I29-RES_hhdet_in_new!I29</f>
        <v>622</v>
      </c>
      <c r="J29" s="67">
        <f>RES_hhdet_in!J29-RES_hhdet_in_new!J29</f>
        <v>448</v>
      </c>
      <c r="K29" s="67">
        <f>RES_hhdet_in!K29-RES_hhdet_in_new!K29</f>
        <v>590.00000000000023</v>
      </c>
      <c r="L29" s="67">
        <f>RES_hhdet_in!L29-RES_hhdet_in_new!L29</f>
        <v>456.00000000000006</v>
      </c>
      <c r="M29" s="67">
        <f>RES_hhdet_in!M29-RES_hhdet_in_new!M29</f>
        <v>504.00000000000017</v>
      </c>
      <c r="N29" s="67">
        <f>RES_hhdet_in!N29-RES_hhdet_in_new!N29</f>
        <v>138</v>
      </c>
      <c r="O29" s="67">
        <f>RES_hhdet_in!O29-RES_hhdet_in_new!O29</f>
        <v>680.00000000000011</v>
      </c>
      <c r="P29" s="67">
        <f>RES_hhdet_in!P29-RES_hhdet_in_new!P29</f>
        <v>582.00000000000023</v>
      </c>
      <c r="Q29" s="67">
        <f>RES_hhdet_in!Q29-RES_hhdet_in_new!Q29</f>
        <v>788.00000000000045</v>
      </c>
    </row>
    <row r="30" spans="1:17" ht="12" customHeight="1" x14ac:dyDescent="0.25">
      <c r="A30" s="146" t="s">
        <v>63</v>
      </c>
      <c r="B30" s="145"/>
      <c r="C30" s="145"/>
      <c r="D30" s="145"/>
      <c r="E30" s="145"/>
      <c r="F30" s="145"/>
      <c r="G30" s="145"/>
      <c r="H30" s="145"/>
      <c r="I30" s="145"/>
      <c r="J30" s="145"/>
      <c r="K30" s="145"/>
      <c r="L30" s="145"/>
      <c r="M30" s="145"/>
      <c r="N30" s="145"/>
      <c r="O30" s="145"/>
      <c r="P30" s="145"/>
      <c r="Q30" s="145"/>
    </row>
    <row r="31" spans="1:17" ht="12" customHeight="1" x14ac:dyDescent="0.25">
      <c r="A31" s="23" t="s">
        <v>169</v>
      </c>
      <c r="B31" s="67"/>
      <c r="C31" s="67">
        <f>RES_hhdet_in!C31-RES_hhdet_in_new!C31</f>
        <v>3800.4983513039579</v>
      </c>
      <c r="D31" s="67">
        <f>RES_hhdet_in!D31-RES_hhdet_in_new!D31</f>
        <v>3651.3553484607737</v>
      </c>
      <c r="E31" s="67">
        <f>RES_hhdet_in!E31-RES_hhdet_in_new!E31</f>
        <v>3443.9348018516012</v>
      </c>
      <c r="F31" s="67">
        <f>RES_hhdet_in!F31-RES_hhdet_in_new!F31</f>
        <v>1279.5411190475857</v>
      </c>
      <c r="G31" s="67">
        <f>RES_hhdet_in!G31-RES_hhdet_in_new!G31</f>
        <v>5969.2597318524204</v>
      </c>
      <c r="H31" s="67">
        <f>RES_hhdet_in!H31-RES_hhdet_in_new!H31</f>
        <v>6285.39912495311</v>
      </c>
      <c r="I31" s="67">
        <f>RES_hhdet_in!I31-RES_hhdet_in_new!I31</f>
        <v>8244.2307234694308</v>
      </c>
      <c r="J31" s="67">
        <f>RES_hhdet_in!J31-RES_hhdet_in_new!J31</f>
        <v>2432.5070238119906</v>
      </c>
      <c r="K31" s="67">
        <f>RES_hhdet_in!K31-RES_hhdet_in_new!K31</f>
        <v>3448.0410850217459</v>
      </c>
      <c r="L31" s="67">
        <f>RES_hhdet_in!L31-RES_hhdet_in_new!L31</f>
        <v>1898.6384970763211</v>
      </c>
      <c r="M31" s="67">
        <f>RES_hhdet_in!M31-RES_hhdet_in_new!M31</f>
        <v>9715.7499999999818</v>
      </c>
      <c r="N31" s="67">
        <f>RES_hhdet_in!N31-RES_hhdet_in_new!N31</f>
        <v>0</v>
      </c>
      <c r="O31" s="67">
        <f>RES_hhdet_in!O31-RES_hhdet_in_new!O31</f>
        <v>347.78080567221605</v>
      </c>
      <c r="P31" s="67">
        <f>RES_hhdet_in!P31-RES_hhdet_in_new!P31</f>
        <v>5754.8122832080617</v>
      </c>
      <c r="Q31" s="67">
        <f>RES_hhdet_in!Q31-RES_hhdet_in_new!Q31</f>
        <v>4116.3574079845621</v>
      </c>
    </row>
    <row r="32" spans="1:17" ht="12" customHeight="1" x14ac:dyDescent="0.25">
      <c r="A32" s="23" t="s">
        <v>168</v>
      </c>
      <c r="B32" s="67"/>
      <c r="C32" s="67">
        <f>RES_hhdet_in!C32-RES_hhdet_in_new!C32</f>
        <v>68.73711309166444</v>
      </c>
      <c r="D32" s="67">
        <f>RES_hhdet_in!D32-RES_hhdet_in_new!D32</f>
        <v>65.747630454523417</v>
      </c>
      <c r="E32" s="67">
        <f>RES_hhdet_in!E32-RES_hhdet_in_new!E32</f>
        <v>61.812186816021324</v>
      </c>
      <c r="F32" s="67">
        <f>RES_hhdet_in!F32-RES_hhdet_in_new!F32</f>
        <v>35.794821738092956</v>
      </c>
      <c r="G32" s="67">
        <f>RES_hhdet_in!G32-RES_hhdet_in_new!G32</f>
        <v>104.29168918718813</v>
      </c>
      <c r="H32" s="67">
        <f>RES_hhdet_in!H32-RES_hhdet_in_new!H32</f>
        <v>84.017280318370013</v>
      </c>
      <c r="I32" s="67">
        <f>RES_hhdet_in!I32-RES_hhdet_in_new!I32</f>
        <v>28.225465552571677</v>
      </c>
      <c r="J32" s="67">
        <f>RES_hhdet_in!J32-RES_hhdet_in_new!J32</f>
        <v>0</v>
      </c>
      <c r="K32" s="67">
        <f>RES_hhdet_in!K32-RES_hhdet_in_new!K32</f>
        <v>0</v>
      </c>
      <c r="L32" s="67">
        <f>RES_hhdet_in!L32-RES_hhdet_in_new!L32</f>
        <v>0</v>
      </c>
      <c r="M32" s="67">
        <f>RES_hhdet_in!M32-RES_hhdet_in_new!M32</f>
        <v>2132.6949617239547</v>
      </c>
      <c r="N32" s="67">
        <f>RES_hhdet_in!N32-RES_hhdet_in_new!N32</f>
        <v>0</v>
      </c>
      <c r="O32" s="67">
        <f>RES_hhdet_in!O32-RES_hhdet_in_new!O32</f>
        <v>0</v>
      </c>
      <c r="P32" s="67">
        <f>RES_hhdet_in!P32-RES_hhdet_in_new!P32</f>
        <v>938.45104943061222</v>
      </c>
      <c r="Q32" s="67">
        <f>RES_hhdet_in!Q32-RES_hhdet_in_new!Q32</f>
        <v>334.36910672055524</v>
      </c>
    </row>
    <row r="33" spans="1:17" ht="12" hidden="1" customHeight="1" x14ac:dyDescent="0.25">
      <c r="A33" s="148" t="s">
        <v>57</v>
      </c>
      <c r="B33" s="67"/>
      <c r="C33" s="67">
        <f>RES_hhdet_in!C33-RES_hhdet_in_new!C33</f>
        <v>0</v>
      </c>
      <c r="D33" s="67">
        <f>RES_hhdet_in!D33-RES_hhdet_in_new!D33</f>
        <v>0</v>
      </c>
      <c r="E33" s="67">
        <f>RES_hhdet_in!E33-RES_hhdet_in_new!E33</f>
        <v>0</v>
      </c>
      <c r="F33" s="67">
        <f>RES_hhdet_in!F33-RES_hhdet_in_new!F33</f>
        <v>0</v>
      </c>
      <c r="G33" s="67">
        <f>RES_hhdet_in!G33-RES_hhdet_in_new!G33</f>
        <v>0</v>
      </c>
      <c r="H33" s="67">
        <f>RES_hhdet_in!H33-RES_hhdet_in_new!H33</f>
        <v>0</v>
      </c>
      <c r="I33" s="67">
        <f>RES_hhdet_in!I33-RES_hhdet_in_new!I33</f>
        <v>0</v>
      </c>
      <c r="J33" s="67">
        <f>RES_hhdet_in!J33-RES_hhdet_in_new!J33</f>
        <v>0</v>
      </c>
      <c r="K33" s="67">
        <f>RES_hhdet_in!K33-RES_hhdet_in_new!K33</f>
        <v>0</v>
      </c>
      <c r="L33" s="67">
        <f>RES_hhdet_in!L33-RES_hhdet_in_new!L33</f>
        <v>0</v>
      </c>
      <c r="M33" s="67">
        <f>RES_hhdet_in!M33-RES_hhdet_in_new!M33</f>
        <v>0</v>
      </c>
      <c r="N33" s="67">
        <f>RES_hhdet_in!N33-RES_hhdet_in_new!N33</f>
        <v>0</v>
      </c>
      <c r="O33" s="67">
        <f>RES_hhdet_in!O33-RES_hhdet_in_new!O33</f>
        <v>0</v>
      </c>
      <c r="P33" s="67">
        <f>RES_hhdet_in!P33-RES_hhdet_in_new!P33</f>
        <v>0</v>
      </c>
      <c r="Q33" s="67">
        <f>RES_hhdet_in!Q33-RES_hhdet_in_new!Q33</f>
        <v>0</v>
      </c>
    </row>
    <row r="34" spans="1:17" ht="12" hidden="1" customHeight="1" x14ac:dyDescent="0.25">
      <c r="A34" s="148" t="s">
        <v>59</v>
      </c>
      <c r="B34" s="67"/>
      <c r="C34" s="67">
        <f>RES_hhdet_in!C34-RES_hhdet_in_new!C34</f>
        <v>0</v>
      </c>
      <c r="D34" s="67">
        <f>RES_hhdet_in!D34-RES_hhdet_in_new!D34</f>
        <v>0</v>
      </c>
      <c r="E34" s="67">
        <f>RES_hhdet_in!E34-RES_hhdet_in_new!E34</f>
        <v>0</v>
      </c>
      <c r="F34" s="67">
        <f>RES_hhdet_in!F34-RES_hhdet_in_new!F34</f>
        <v>0</v>
      </c>
      <c r="G34" s="67">
        <f>RES_hhdet_in!G34-RES_hhdet_in_new!G34</f>
        <v>0</v>
      </c>
      <c r="H34" s="67">
        <f>RES_hhdet_in!H34-RES_hhdet_in_new!H34</f>
        <v>0</v>
      </c>
      <c r="I34" s="67">
        <f>RES_hhdet_in!I34-RES_hhdet_in_new!I34</f>
        <v>0</v>
      </c>
      <c r="J34" s="67">
        <f>RES_hhdet_in!J34-RES_hhdet_in_new!J34</f>
        <v>0</v>
      </c>
      <c r="K34" s="67">
        <f>RES_hhdet_in!K34-RES_hhdet_in_new!K34</f>
        <v>0</v>
      </c>
      <c r="L34" s="67">
        <f>RES_hhdet_in!L34-RES_hhdet_in_new!L34</f>
        <v>0</v>
      </c>
      <c r="M34" s="67">
        <f>RES_hhdet_in!M34-RES_hhdet_in_new!M34</f>
        <v>0</v>
      </c>
      <c r="N34" s="67">
        <f>RES_hhdet_in!N34-RES_hhdet_in_new!N34</f>
        <v>0</v>
      </c>
      <c r="O34" s="67">
        <f>RES_hhdet_in!O34-RES_hhdet_in_new!O34</f>
        <v>0</v>
      </c>
      <c r="P34" s="67">
        <f>RES_hhdet_in!P34-RES_hhdet_in_new!P34</f>
        <v>0</v>
      </c>
      <c r="Q34" s="67">
        <f>RES_hhdet_in!Q34-RES_hhdet_in_new!Q34</f>
        <v>0</v>
      </c>
    </row>
    <row r="35" spans="1:17" ht="12" customHeight="1" x14ac:dyDescent="0.25">
      <c r="A35" s="23" t="s">
        <v>142</v>
      </c>
      <c r="B35" s="67"/>
      <c r="C35" s="67">
        <f>RES_hhdet_in!C35-RES_hhdet_in_new!C35</f>
        <v>10228.750000000013</v>
      </c>
      <c r="D35" s="67">
        <f>RES_hhdet_in!D35-RES_hhdet_in_new!D35</f>
        <v>9946.7499999999582</v>
      </c>
      <c r="E35" s="67">
        <f>RES_hhdet_in!E35-RES_hhdet_in_new!E35</f>
        <v>9909.7500000000291</v>
      </c>
      <c r="F35" s="67">
        <f>RES_hhdet_in!F35-RES_hhdet_in_new!F35</f>
        <v>7967.7520027008968</v>
      </c>
      <c r="G35" s="67">
        <f>RES_hhdet_in!G35-RES_hhdet_in_new!G35</f>
        <v>14019.749999999991</v>
      </c>
      <c r="H35" s="67">
        <f>RES_hhdet_in!H35-RES_hhdet_in_new!H35</f>
        <v>18103.750000000007</v>
      </c>
      <c r="I35" s="67">
        <f>RES_hhdet_in!I35-RES_hhdet_in_new!I35</f>
        <v>23939.749999999978</v>
      </c>
      <c r="J35" s="67">
        <f>RES_hhdet_in!J35-RES_hhdet_in_new!J35</f>
        <v>9927.7500000000218</v>
      </c>
      <c r="K35" s="67">
        <f>RES_hhdet_in!K35-RES_hhdet_in_new!K35</f>
        <v>16004.431871825538</v>
      </c>
      <c r="L35" s="67">
        <f>RES_hhdet_in!L35-RES_hhdet_in_new!L35</f>
        <v>14360.972784494297</v>
      </c>
      <c r="M35" s="67">
        <f>RES_hhdet_in!M35-RES_hhdet_in_new!M35</f>
        <v>10576.246001934802</v>
      </c>
      <c r="N35" s="67">
        <f>RES_hhdet_in!N35-RES_hhdet_in_new!N35</f>
        <v>1890.9032734953144</v>
      </c>
      <c r="O35" s="67">
        <f>RES_hhdet_in!O35-RES_hhdet_in_new!O35</f>
        <v>16398.928750410618</v>
      </c>
      <c r="P35" s="67">
        <f>RES_hhdet_in!P35-RES_hhdet_in_new!P35</f>
        <v>14148.239952143085</v>
      </c>
      <c r="Q35" s="67">
        <f>RES_hhdet_in!Q35-RES_hhdet_in_new!Q35</f>
        <v>21737.871971561737</v>
      </c>
    </row>
    <row r="36" spans="1:17" ht="12" customHeight="1" x14ac:dyDescent="0.25">
      <c r="A36" s="23" t="s">
        <v>141</v>
      </c>
      <c r="B36" s="67"/>
      <c r="C36" s="67">
        <f>RES_hhdet_in!C36-RES_hhdet_in_new!C36</f>
        <v>178.49999999999994</v>
      </c>
      <c r="D36" s="67">
        <f>RES_hhdet_in!D36-RES_hhdet_in_new!D36</f>
        <v>172.4999999999996</v>
      </c>
      <c r="E36" s="67">
        <f>RES_hhdet_in!E36-RES_hhdet_in_new!E36</f>
        <v>243.50000000000088</v>
      </c>
      <c r="F36" s="67">
        <f>RES_hhdet_in!F36-RES_hhdet_in_new!F36</f>
        <v>157.49999999999977</v>
      </c>
      <c r="G36" s="67">
        <f>RES_hhdet_in!G36-RES_hhdet_in_new!G36</f>
        <v>322.49999999999972</v>
      </c>
      <c r="H36" s="67">
        <f>RES_hhdet_in!H36-RES_hhdet_in_new!H36</f>
        <v>1175.9237457792901</v>
      </c>
      <c r="I36" s="67">
        <f>RES_hhdet_in!I36-RES_hhdet_in_new!I36</f>
        <v>1520.5911948703483</v>
      </c>
      <c r="J36" s="67">
        <f>RES_hhdet_in!J36-RES_hhdet_in_new!J36</f>
        <v>1266.2107653850114</v>
      </c>
      <c r="K36" s="67">
        <f>RES_hhdet_in!K36-RES_hhdet_in_new!K36</f>
        <v>1071.5643994488141</v>
      </c>
      <c r="L36" s="67">
        <f>RES_hhdet_in!L36-RES_hhdet_in_new!L36</f>
        <v>833.10785933299405</v>
      </c>
      <c r="M36" s="67">
        <f>RES_hhdet_in!M36-RES_hhdet_in_new!M36</f>
        <v>595.70973131693358</v>
      </c>
      <c r="N36" s="67">
        <f>RES_hhdet_in!N36-RES_hhdet_in_new!N36</f>
        <v>0</v>
      </c>
      <c r="O36" s="67">
        <f>RES_hhdet_in!O36-RES_hhdet_in_new!O36</f>
        <v>498.82138248010131</v>
      </c>
      <c r="P36" s="67">
        <f>RES_hhdet_in!P36-RES_hhdet_in_new!P36</f>
        <v>370.32417178627327</v>
      </c>
      <c r="Q36" s="67">
        <f>RES_hhdet_in!Q36-RES_hhdet_in_new!Q36</f>
        <v>799.32026393205604</v>
      </c>
    </row>
    <row r="37" spans="1:17" ht="12" hidden="1" customHeight="1" x14ac:dyDescent="0.25">
      <c r="A37" s="148" t="s">
        <v>60</v>
      </c>
      <c r="B37" s="67"/>
      <c r="C37" s="67"/>
      <c r="D37" s="67"/>
      <c r="E37" s="67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</row>
    <row r="38" spans="1:17" ht="12" hidden="1" customHeight="1" x14ac:dyDescent="0.25">
      <c r="A38" s="147" t="s">
        <v>59</v>
      </c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</row>
    <row r="39" spans="1:17" ht="12" customHeight="1" x14ac:dyDescent="0.25">
      <c r="A39" s="146" t="s">
        <v>62</v>
      </c>
      <c r="B39" s="145"/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5"/>
      <c r="O39" s="145"/>
      <c r="P39" s="145"/>
      <c r="Q39" s="145"/>
    </row>
    <row r="40" spans="1:17" ht="12" customHeight="1" x14ac:dyDescent="0.25">
      <c r="A40" s="23" t="s">
        <v>57</v>
      </c>
      <c r="B40" s="67"/>
      <c r="C40" s="67">
        <f>RES_hhdet_in!C40-RES_hhdet_in_new!C40</f>
        <v>2067.9083585754179</v>
      </c>
      <c r="D40" s="67">
        <f>RES_hhdet_in!D40-RES_hhdet_in_new!D40</f>
        <v>1833.9447002285642</v>
      </c>
      <c r="E40" s="67">
        <f>RES_hhdet_in!E40-RES_hhdet_in_new!E40</f>
        <v>1536.7913819881223</v>
      </c>
      <c r="F40" s="67">
        <f>RES_hhdet_in!F40-RES_hhdet_in_new!F40</f>
        <v>1453.6579142182504</v>
      </c>
      <c r="G40" s="67">
        <f>RES_hhdet_in!G40-RES_hhdet_in_new!G40</f>
        <v>2089.2344118238816</v>
      </c>
      <c r="H40" s="67">
        <f>RES_hhdet_in!H40-RES_hhdet_in_new!H40</f>
        <v>990.22828415562981</v>
      </c>
      <c r="I40" s="67">
        <f>RES_hhdet_in!I40-RES_hhdet_in_new!I40</f>
        <v>0</v>
      </c>
      <c r="J40" s="67">
        <f>RES_hhdet_in!J40-RES_hhdet_in_new!J40</f>
        <v>0</v>
      </c>
      <c r="K40" s="67">
        <f>RES_hhdet_in!K40-RES_hhdet_in_new!K40</f>
        <v>0</v>
      </c>
      <c r="L40" s="67">
        <f>RES_hhdet_in!L40-RES_hhdet_in_new!L40</f>
        <v>0</v>
      </c>
      <c r="M40" s="67">
        <f>RES_hhdet_in!M40-RES_hhdet_in_new!M40</f>
        <v>0</v>
      </c>
      <c r="N40" s="67">
        <f>RES_hhdet_in!N40-RES_hhdet_in_new!N40</f>
        <v>0</v>
      </c>
      <c r="O40" s="67">
        <f>RES_hhdet_in!O40-RES_hhdet_in_new!O40</f>
        <v>0</v>
      </c>
      <c r="P40" s="67">
        <f>RES_hhdet_in!P40-RES_hhdet_in_new!P40</f>
        <v>0</v>
      </c>
      <c r="Q40" s="67">
        <f>RES_hhdet_in!Q40-RES_hhdet_in_new!Q40</f>
        <v>1657.6002356172858</v>
      </c>
    </row>
    <row r="41" spans="1:17" ht="12" customHeight="1" x14ac:dyDescent="0.25">
      <c r="A41" s="29" t="s">
        <v>140</v>
      </c>
      <c r="B41" s="83"/>
      <c r="C41" s="83">
        <f>RES_hhdet_in!C41-RES_hhdet_in_new!C41</f>
        <v>17881.499999999982</v>
      </c>
      <c r="D41" s="83">
        <f>RES_hhdet_in!D41-RES_hhdet_in_new!D41</f>
        <v>16213.5</v>
      </c>
      <c r="E41" s="83">
        <f>RES_hhdet_in!E41-RES_hhdet_in_new!E41</f>
        <v>16757.500000000011</v>
      </c>
      <c r="F41" s="83">
        <f>RES_hhdet_in!F41-RES_hhdet_in_new!F41</f>
        <v>11908.105484328264</v>
      </c>
      <c r="G41" s="83">
        <f>RES_hhdet_in!G41-RES_hhdet_in_new!G41</f>
        <v>22057.500000000015</v>
      </c>
      <c r="H41" s="83">
        <f>RES_hhdet_in!H41-RES_hhdet_in_new!H41</f>
        <v>31807.499999999985</v>
      </c>
      <c r="I41" s="83">
        <f>RES_hhdet_in!I41-RES_hhdet_in_new!I41</f>
        <v>40951.5</v>
      </c>
      <c r="J41" s="83">
        <f>RES_hhdet_in!J41-RES_hhdet_in_new!J41</f>
        <v>17884.5</v>
      </c>
      <c r="K41" s="83">
        <f>RES_hhdet_in!K41-RES_hhdet_in_new!K41</f>
        <v>24578.573377094566</v>
      </c>
      <c r="L41" s="83">
        <f>RES_hhdet_in!L41-RES_hhdet_in_new!L41</f>
        <v>26294.488922514025</v>
      </c>
      <c r="M41" s="83">
        <f>RES_hhdet_in!M41-RES_hhdet_in_new!M41</f>
        <v>33512.466230338679</v>
      </c>
      <c r="N41" s="83">
        <f>RES_hhdet_in!N41-RES_hhdet_in_new!N41</f>
        <v>8440.5195156717364</v>
      </c>
      <c r="O41" s="83">
        <f>RES_hhdet_in!O41-RES_hhdet_in_new!O41</f>
        <v>26838.985395258456</v>
      </c>
      <c r="P41" s="83">
        <f>RES_hhdet_in!P41-RES_hhdet_in_new!P41</f>
        <v>32017.331300747737</v>
      </c>
      <c r="Q41" s="83">
        <f>RES_hhdet_in!Q41-RES_hhdet_in_new!Q41</f>
        <v>43397.586180505226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51"/>
      <c r="C43" s="151"/>
      <c r="D43" s="151"/>
      <c r="E43" s="151"/>
      <c r="F43" s="151"/>
      <c r="G43" s="151"/>
      <c r="H43" s="151"/>
      <c r="I43" s="151"/>
      <c r="J43" s="151"/>
      <c r="K43" s="151"/>
      <c r="L43" s="151"/>
      <c r="M43" s="151"/>
      <c r="N43" s="151"/>
      <c r="O43" s="151"/>
      <c r="P43" s="151"/>
      <c r="Q43" s="151"/>
    </row>
    <row r="44" spans="1:17" ht="12.95" customHeight="1" x14ac:dyDescent="0.25">
      <c r="A44" s="150" t="s">
        <v>65</v>
      </c>
      <c r="B44" s="149"/>
      <c r="C44" s="149"/>
      <c r="D44" s="149"/>
      <c r="E44" s="149"/>
      <c r="F44" s="149"/>
      <c r="G44" s="149"/>
      <c r="H44" s="149"/>
      <c r="I44" s="149"/>
      <c r="J44" s="149"/>
      <c r="K44" s="149"/>
      <c r="L44" s="149"/>
      <c r="M44" s="149"/>
      <c r="N44" s="149"/>
      <c r="O44" s="149"/>
      <c r="P44" s="149"/>
      <c r="Q44" s="149"/>
    </row>
    <row r="45" spans="1:17" ht="12" customHeight="1" x14ac:dyDescent="0.25">
      <c r="A45" s="23" t="s">
        <v>166</v>
      </c>
      <c r="B45" s="67"/>
      <c r="C45" s="67">
        <f>RES_hhdet_in!C45-RES_hhdet_in_new!C45</f>
        <v>222335.36128890404</v>
      </c>
      <c r="D45" s="67">
        <f>RES_hhdet_in!D45-RES_hhdet_in_new!D45</f>
        <v>237950.87080066567</v>
      </c>
      <c r="E45" s="67">
        <f>RES_hhdet_in!E45-RES_hhdet_in_new!E45</f>
        <v>202082.54871411581</v>
      </c>
      <c r="F45" s="67">
        <f>RES_hhdet_in!F45-RES_hhdet_in_new!F45</f>
        <v>222169.44663258473</v>
      </c>
      <c r="G45" s="67">
        <f>RES_hhdet_in!G45-RES_hhdet_in_new!G45</f>
        <v>250518.88788980496</v>
      </c>
      <c r="H45" s="67">
        <f>RES_hhdet_in!H45-RES_hhdet_in_new!H45</f>
        <v>112666.39219623548</v>
      </c>
      <c r="I45" s="67">
        <f>RES_hhdet_in!I45-RES_hhdet_in_new!I45</f>
        <v>197151.23191075708</v>
      </c>
      <c r="J45" s="67">
        <f>RES_hhdet_in!J45-RES_hhdet_in_new!J45</f>
        <v>204111.7637510339</v>
      </c>
      <c r="K45" s="67">
        <f>RES_hhdet_in!K45-RES_hhdet_in_new!K45</f>
        <v>261800.67545107871</v>
      </c>
      <c r="L45" s="67">
        <f>RES_hhdet_in!L45-RES_hhdet_in_new!L45</f>
        <v>192586.76241662601</v>
      </c>
      <c r="M45" s="67">
        <f>RES_hhdet_in!M45-RES_hhdet_in_new!M45</f>
        <v>254759.98762388818</v>
      </c>
      <c r="N45" s="67">
        <f>RES_hhdet_in!N45-RES_hhdet_in_new!N45</f>
        <v>140929.78539311077</v>
      </c>
      <c r="O45" s="67">
        <f>RES_hhdet_in!O45-RES_hhdet_in_new!O45</f>
        <v>291980.67027083377</v>
      </c>
      <c r="P45" s="67">
        <f>RES_hhdet_in!P45-RES_hhdet_in_new!P45</f>
        <v>337927.64488612534</v>
      </c>
      <c r="Q45" s="67">
        <f>RES_hhdet_in!Q45-RES_hhdet_in_new!Q45</f>
        <v>195325.14987526168</v>
      </c>
    </row>
    <row r="46" spans="1:17" ht="12" hidden="1" customHeight="1" x14ac:dyDescent="0.25">
      <c r="A46" s="23" t="s">
        <v>60</v>
      </c>
      <c r="B46" s="67"/>
      <c r="C46" s="67"/>
      <c r="D46" s="67"/>
      <c r="E46" s="67"/>
      <c r="F46" s="67"/>
      <c r="G46" s="67"/>
      <c r="H46" s="67"/>
      <c r="I46" s="67"/>
      <c r="J46" s="67"/>
      <c r="K46" s="67"/>
      <c r="L46" s="67"/>
      <c r="M46" s="67"/>
      <c r="N46" s="67"/>
      <c r="O46" s="67"/>
      <c r="P46" s="67"/>
      <c r="Q46" s="67"/>
    </row>
    <row r="47" spans="1:17" ht="12.95" customHeight="1" x14ac:dyDescent="0.25">
      <c r="A47" s="146" t="s">
        <v>112</v>
      </c>
      <c r="B47" s="145"/>
      <c r="C47" s="145"/>
      <c r="D47" s="145"/>
      <c r="E47" s="145"/>
      <c r="F47" s="145"/>
      <c r="G47" s="145"/>
      <c r="H47" s="145"/>
      <c r="I47" s="145"/>
      <c r="J47" s="145"/>
      <c r="K47" s="145"/>
      <c r="L47" s="145"/>
      <c r="M47" s="145"/>
      <c r="N47" s="145"/>
      <c r="O47" s="145"/>
      <c r="P47" s="145"/>
      <c r="Q47" s="145"/>
    </row>
    <row r="48" spans="1:17" ht="12" customHeight="1" x14ac:dyDescent="0.25">
      <c r="A48" s="23" t="s">
        <v>60</v>
      </c>
      <c r="B48" s="67"/>
      <c r="C48" s="67">
        <f>RES_hhdet_in!C48-RES_hhdet_in_new!C48</f>
        <v>7504</v>
      </c>
      <c r="D48" s="67">
        <f>RES_hhdet_in!D48-RES_hhdet_in_new!D48</f>
        <v>9560</v>
      </c>
      <c r="E48" s="67">
        <f>RES_hhdet_in!E48-RES_hhdet_in_new!E48</f>
        <v>5863</v>
      </c>
      <c r="F48" s="67">
        <f>RES_hhdet_in!F48-RES_hhdet_in_new!F48</f>
        <v>7710</v>
      </c>
      <c r="G48" s="67">
        <f>RES_hhdet_in!G48-RES_hhdet_in_new!G48</f>
        <v>10635</v>
      </c>
      <c r="H48" s="67">
        <f>RES_hhdet_in!H48-RES_hhdet_in_new!H48</f>
        <v>5052.0000000000009</v>
      </c>
      <c r="I48" s="67">
        <f>RES_hhdet_in!I48-RES_hhdet_in_new!I48</f>
        <v>7567.0000000000009</v>
      </c>
      <c r="J48" s="67">
        <f>RES_hhdet_in!J48-RES_hhdet_in_new!J48</f>
        <v>12068</v>
      </c>
      <c r="K48" s="67">
        <f>RES_hhdet_in!K48-RES_hhdet_in_new!K48</f>
        <v>13358</v>
      </c>
      <c r="L48" s="67">
        <f>RES_hhdet_in!L48-RES_hhdet_in_new!L48</f>
        <v>11231.000000000002</v>
      </c>
      <c r="M48" s="67">
        <f>RES_hhdet_in!M48-RES_hhdet_in_new!M48</f>
        <v>9185</v>
      </c>
      <c r="N48" s="67">
        <f>RES_hhdet_in!N48-RES_hhdet_in_new!N48</f>
        <v>9217</v>
      </c>
      <c r="O48" s="67">
        <f>RES_hhdet_in!O48-RES_hhdet_in_new!O48</f>
        <v>18459.000000000004</v>
      </c>
      <c r="P48" s="67">
        <f>RES_hhdet_in!P48-RES_hhdet_in_new!P48</f>
        <v>12514.000000000005</v>
      </c>
      <c r="Q48" s="67">
        <f>RES_hhdet_in!Q48-RES_hhdet_in_new!Q48</f>
        <v>14283.000000000007</v>
      </c>
    </row>
    <row r="49" spans="1:17" ht="12" customHeight="1" x14ac:dyDescent="0.25">
      <c r="A49" s="146" t="s">
        <v>63</v>
      </c>
      <c r="B49" s="145"/>
      <c r="C49" s="145"/>
      <c r="D49" s="145"/>
      <c r="E49" s="145"/>
      <c r="F49" s="145"/>
      <c r="G49" s="145"/>
      <c r="H49" s="145"/>
      <c r="I49" s="145"/>
      <c r="J49" s="145"/>
      <c r="K49" s="145"/>
      <c r="L49" s="145"/>
      <c r="M49" s="145"/>
      <c r="N49" s="145"/>
      <c r="O49" s="145"/>
      <c r="P49" s="145"/>
      <c r="Q49" s="145"/>
    </row>
    <row r="50" spans="1:17" ht="12" customHeight="1" x14ac:dyDescent="0.25">
      <c r="A50" s="23" t="s">
        <v>165</v>
      </c>
      <c r="B50" s="67"/>
      <c r="C50" s="67">
        <f>RES_hhdet_in!C50-RES_hhdet_in_new!C50</f>
        <v>260226.27913157691</v>
      </c>
      <c r="D50" s="67">
        <f>RES_hhdet_in!D50-RES_hhdet_in_new!D50</f>
        <v>163968.40731508983</v>
      </c>
      <c r="E50" s="67">
        <f>RES_hhdet_in!E50-RES_hhdet_in_new!E50</f>
        <v>141454.21662305327</v>
      </c>
      <c r="F50" s="67">
        <f>RES_hhdet_in!F50-RES_hhdet_in_new!F50</f>
        <v>157694.40442542158</v>
      </c>
      <c r="G50" s="67">
        <f>RES_hhdet_in!G50-RES_hhdet_in_new!G50</f>
        <v>181175.06469018356</v>
      </c>
      <c r="H50" s="67">
        <f>RES_hhdet_in!H50-RES_hhdet_in_new!H50</f>
        <v>82737.319990365329</v>
      </c>
      <c r="I50" s="67">
        <f>RES_hhdet_in!I50-RES_hhdet_in_new!I50</f>
        <v>143973.2812557893</v>
      </c>
      <c r="J50" s="67">
        <f>RES_hhdet_in!J50-RES_hhdet_in_new!J50</f>
        <v>207538.9522795447</v>
      </c>
      <c r="K50" s="67">
        <f>RES_hhdet_in!K50-RES_hhdet_in_new!K50</f>
        <v>206699.6745587828</v>
      </c>
      <c r="L50" s="67">
        <f>RES_hhdet_in!L50-RES_hhdet_in_new!L50</f>
        <v>151532.63008526876</v>
      </c>
      <c r="M50" s="67">
        <f>RES_hhdet_in!M50-RES_hhdet_in_new!M50</f>
        <v>305045.38502251066</v>
      </c>
      <c r="N50" s="67">
        <f>RES_hhdet_in!N50-RES_hhdet_in_new!N50</f>
        <v>134412.73830076255</v>
      </c>
      <c r="O50" s="67">
        <f>RES_hhdet_in!O50-RES_hhdet_in_new!O50</f>
        <v>276768.42279541207</v>
      </c>
      <c r="P50" s="67">
        <f>RES_hhdet_in!P50-RES_hhdet_in_new!P50</f>
        <v>489140.38921515824</v>
      </c>
      <c r="Q50" s="67">
        <f>RES_hhdet_in!Q50-RES_hhdet_in_new!Q50</f>
        <v>316176.75160387577</v>
      </c>
    </row>
    <row r="51" spans="1:17" ht="12" customHeight="1" x14ac:dyDescent="0.25">
      <c r="A51" s="23" t="s">
        <v>164</v>
      </c>
      <c r="B51" s="67"/>
      <c r="C51" s="67">
        <f>RES_hhdet_in!C51-RES_hhdet_in_new!C51</f>
        <v>2631.0149234214177</v>
      </c>
      <c r="D51" s="67">
        <f>RES_hhdet_in!D51-RES_hhdet_in_new!D51</f>
        <v>2823.4678916325465</v>
      </c>
      <c r="E51" s="67">
        <f>RES_hhdet_in!E51-RES_hhdet_in_new!E51</f>
        <v>2430.9549149289865</v>
      </c>
      <c r="F51" s="67">
        <f>RES_hhdet_in!F51-RES_hhdet_in_new!F51</f>
        <v>2699.7576640127763</v>
      </c>
      <c r="G51" s="67">
        <f>RES_hhdet_in!G51-RES_hhdet_in_new!G51</f>
        <v>3065.9946370903008</v>
      </c>
      <c r="H51" s="67">
        <f>RES_hhdet_in!H51-RES_hhdet_in_new!H51</f>
        <v>2761.2612886755014</v>
      </c>
      <c r="I51" s="67">
        <f>RES_hhdet_in!I51-RES_hhdet_in_new!I51</f>
        <v>2816.5924210021913</v>
      </c>
      <c r="J51" s="67">
        <f>RES_hhdet_in!J51-RES_hhdet_in_new!J51</f>
        <v>2598.2064701867639</v>
      </c>
      <c r="K51" s="67">
        <f>RES_hhdet_in!K51-RES_hhdet_in_new!K51</f>
        <v>3247.7343684672123</v>
      </c>
      <c r="L51" s="67">
        <f>RES_hhdet_in!L51-RES_hhdet_in_new!L51</f>
        <v>2089.2826678561905</v>
      </c>
      <c r="M51" s="67">
        <f>RES_hhdet_in!M51-RES_hhdet_in_new!M51</f>
        <v>2263.1533763124171</v>
      </c>
      <c r="N51" s="67">
        <f>RES_hhdet_in!N51-RES_hhdet_in_new!N51</f>
        <v>5809.0654871973602</v>
      </c>
      <c r="O51" s="67">
        <f>RES_hhdet_in!O51-RES_hhdet_in_new!O51</f>
        <v>1031.6807488297818</v>
      </c>
      <c r="P51" s="67">
        <f>RES_hhdet_in!P51-RES_hhdet_in_new!P51</f>
        <v>0</v>
      </c>
      <c r="Q51" s="67">
        <f>RES_hhdet_in!Q51-RES_hhdet_in_new!Q51</f>
        <v>0</v>
      </c>
    </row>
    <row r="52" spans="1:17" ht="12" hidden="1" customHeight="1" x14ac:dyDescent="0.25">
      <c r="A52" s="148" t="s">
        <v>163</v>
      </c>
      <c r="B52" s="67"/>
      <c r="C52" s="67">
        <f>RES_hhdet_in!C52-RES_hhdet_in_new!C52</f>
        <v>0</v>
      </c>
      <c r="D52" s="67">
        <f>RES_hhdet_in!D52-RES_hhdet_in_new!D52</f>
        <v>0</v>
      </c>
      <c r="E52" s="67">
        <f>RES_hhdet_in!E52-RES_hhdet_in_new!E52</f>
        <v>0</v>
      </c>
      <c r="F52" s="67">
        <f>RES_hhdet_in!F52-RES_hhdet_in_new!F52</f>
        <v>0</v>
      </c>
      <c r="G52" s="67">
        <f>RES_hhdet_in!G52-RES_hhdet_in_new!G52</f>
        <v>0</v>
      </c>
      <c r="H52" s="67">
        <f>RES_hhdet_in!H52-RES_hhdet_in_new!H52</f>
        <v>0</v>
      </c>
      <c r="I52" s="67">
        <f>RES_hhdet_in!I52-RES_hhdet_in_new!I52</f>
        <v>0</v>
      </c>
      <c r="J52" s="67">
        <f>RES_hhdet_in!J52-RES_hhdet_in_new!J52</f>
        <v>0</v>
      </c>
      <c r="K52" s="67">
        <f>RES_hhdet_in!K52-RES_hhdet_in_new!K52</f>
        <v>0</v>
      </c>
      <c r="L52" s="67">
        <f>RES_hhdet_in!L52-RES_hhdet_in_new!L52</f>
        <v>0</v>
      </c>
      <c r="M52" s="67">
        <f>RES_hhdet_in!M52-RES_hhdet_in_new!M52</f>
        <v>0</v>
      </c>
      <c r="N52" s="67">
        <f>RES_hhdet_in!N52-RES_hhdet_in_new!N52</f>
        <v>0</v>
      </c>
      <c r="O52" s="67">
        <f>RES_hhdet_in!O52-RES_hhdet_in_new!O52</f>
        <v>0</v>
      </c>
      <c r="P52" s="67">
        <f>RES_hhdet_in!P52-RES_hhdet_in_new!P52</f>
        <v>0</v>
      </c>
      <c r="Q52" s="67">
        <f>RES_hhdet_in!Q52-RES_hhdet_in_new!Q52</f>
        <v>0</v>
      </c>
    </row>
    <row r="53" spans="1:17" ht="12" hidden="1" customHeight="1" x14ac:dyDescent="0.25">
      <c r="A53" s="148" t="s">
        <v>59</v>
      </c>
      <c r="B53" s="67"/>
      <c r="C53" s="67">
        <f>RES_hhdet_in!C53-RES_hhdet_in_new!C53</f>
        <v>0</v>
      </c>
      <c r="D53" s="67">
        <f>RES_hhdet_in!D53-RES_hhdet_in_new!D53</f>
        <v>0</v>
      </c>
      <c r="E53" s="67">
        <f>RES_hhdet_in!E53-RES_hhdet_in_new!E53</f>
        <v>0</v>
      </c>
      <c r="F53" s="67">
        <f>RES_hhdet_in!F53-RES_hhdet_in_new!F53</f>
        <v>0</v>
      </c>
      <c r="G53" s="67">
        <f>RES_hhdet_in!G53-RES_hhdet_in_new!G53</f>
        <v>0</v>
      </c>
      <c r="H53" s="67">
        <f>RES_hhdet_in!H53-RES_hhdet_in_new!H53</f>
        <v>0</v>
      </c>
      <c r="I53" s="67">
        <f>RES_hhdet_in!I53-RES_hhdet_in_new!I53</f>
        <v>0</v>
      </c>
      <c r="J53" s="67">
        <f>RES_hhdet_in!J53-RES_hhdet_in_new!J53</f>
        <v>0</v>
      </c>
      <c r="K53" s="67">
        <f>RES_hhdet_in!K53-RES_hhdet_in_new!K53</f>
        <v>0</v>
      </c>
      <c r="L53" s="67">
        <f>RES_hhdet_in!L53-RES_hhdet_in_new!L53</f>
        <v>0</v>
      </c>
      <c r="M53" s="67">
        <f>RES_hhdet_in!M53-RES_hhdet_in_new!M53</f>
        <v>0</v>
      </c>
      <c r="N53" s="67">
        <f>RES_hhdet_in!N53-RES_hhdet_in_new!N53</f>
        <v>0</v>
      </c>
      <c r="O53" s="67">
        <f>RES_hhdet_in!O53-RES_hhdet_in_new!O53</f>
        <v>0</v>
      </c>
      <c r="P53" s="67">
        <f>RES_hhdet_in!P53-RES_hhdet_in_new!P53</f>
        <v>0</v>
      </c>
      <c r="Q53" s="67">
        <f>RES_hhdet_in!Q53-RES_hhdet_in_new!Q53</f>
        <v>0</v>
      </c>
    </row>
    <row r="54" spans="1:17" ht="12" customHeight="1" x14ac:dyDescent="0.25">
      <c r="A54" s="23" t="s">
        <v>142</v>
      </c>
      <c r="B54" s="67"/>
      <c r="C54" s="67">
        <f>RES_hhdet_in!C54-RES_hhdet_in_new!C54</f>
        <v>66537.461539534139</v>
      </c>
      <c r="D54" s="67">
        <f>RES_hhdet_in!D54-RES_hhdet_in_new!D54</f>
        <v>116311.9965594617</v>
      </c>
      <c r="E54" s="67">
        <f>RES_hhdet_in!E54-RES_hhdet_in_new!E54</f>
        <v>78945.121299772203</v>
      </c>
      <c r="F54" s="67">
        <f>RES_hhdet_in!F54-RES_hhdet_in_new!F54</f>
        <v>97167.379129264125</v>
      </c>
      <c r="G54" s="67">
        <f>RES_hhdet_in!G54-RES_hhdet_in_new!G54</f>
        <v>93472.751356757362</v>
      </c>
      <c r="H54" s="67">
        <f>RES_hhdet_in!H54-RES_hhdet_in_new!H54</f>
        <v>76665.333706204401</v>
      </c>
      <c r="I54" s="67">
        <f>RES_hhdet_in!I54-RES_hhdet_in_new!I54</f>
        <v>163070.93584232745</v>
      </c>
      <c r="J54" s="67">
        <f>RES_hhdet_in!J54-RES_hhdet_in_new!J54</f>
        <v>42279.636071437621</v>
      </c>
      <c r="K54" s="67">
        <f>RES_hhdet_in!K54-RES_hhdet_in_new!K54</f>
        <v>205323.10275077273</v>
      </c>
      <c r="L54" s="67">
        <f>RES_hhdet_in!L54-RES_hhdet_in_new!L54</f>
        <v>249324.90111160919</v>
      </c>
      <c r="M54" s="67">
        <f>RES_hhdet_in!M54-RES_hhdet_in_new!M54</f>
        <v>66494.744479162167</v>
      </c>
      <c r="N54" s="67">
        <f>RES_hhdet_in!N54-RES_hhdet_in_new!N54</f>
        <v>153418.18358714235</v>
      </c>
      <c r="O54" s="67">
        <f>RES_hhdet_in!O54-RES_hhdet_in_new!O54</f>
        <v>136743.03014066763</v>
      </c>
      <c r="P54" s="67">
        <f>RES_hhdet_in!P54-RES_hhdet_in_new!P54</f>
        <v>0</v>
      </c>
      <c r="Q54" s="67">
        <f>RES_hhdet_in!Q54-RES_hhdet_in_new!Q54</f>
        <v>106274.99492516309</v>
      </c>
    </row>
    <row r="55" spans="1:17" ht="12" customHeight="1" x14ac:dyDescent="0.25">
      <c r="A55" s="23" t="s">
        <v>141</v>
      </c>
      <c r="B55" s="67"/>
      <c r="C55" s="67">
        <f>RES_hhdet_in!C55-RES_hhdet_in_new!C55</f>
        <v>1203.9617729739086</v>
      </c>
      <c r="D55" s="67">
        <f>RES_hhdet_in!D55-RES_hhdet_in_new!D55</f>
        <v>1985.0296707633145</v>
      </c>
      <c r="E55" s="67">
        <f>RES_hhdet_in!E55-RES_hhdet_in_new!E55</f>
        <v>2399.7791151627252</v>
      </c>
      <c r="F55" s="67">
        <f>RES_hhdet_in!F55-RES_hhdet_in_new!F55</f>
        <v>2177.1202493921865</v>
      </c>
      <c r="G55" s="67">
        <f>RES_hhdet_in!G55-RES_hhdet_in_new!G55</f>
        <v>2573.4072118078593</v>
      </c>
      <c r="H55" s="67">
        <f>RES_hhdet_in!H55-RES_hhdet_in_new!H55</f>
        <v>2697.6388944483733</v>
      </c>
      <c r="I55" s="67">
        <f>RES_hhdet_in!I55-RES_hhdet_in_new!I55</f>
        <v>939.79171721491184</v>
      </c>
      <c r="J55" s="67">
        <f>RES_hhdet_in!J55-RES_hhdet_in_new!J55</f>
        <v>2539.8236148929</v>
      </c>
      <c r="K55" s="67">
        <f>RES_hhdet_in!K55-RES_hhdet_in_new!K55</f>
        <v>2916.9964001152712</v>
      </c>
      <c r="L55" s="67">
        <f>RES_hhdet_in!L55-RES_hhdet_in_new!L55</f>
        <v>5152.8202153367702</v>
      </c>
      <c r="M55" s="67">
        <f>RES_hhdet_in!M55-RES_hhdet_in_new!M55</f>
        <v>6019.2322820375739</v>
      </c>
      <c r="N55" s="67">
        <f>RES_hhdet_in!N55-RES_hhdet_in_new!N55</f>
        <v>703.34599970299735</v>
      </c>
      <c r="O55" s="67">
        <f>RES_hhdet_in!O55-RES_hhdet_in_new!O55</f>
        <v>0</v>
      </c>
      <c r="P55" s="67">
        <f>RES_hhdet_in!P55-RES_hhdet_in_new!P55</f>
        <v>637.51726880117349</v>
      </c>
      <c r="Q55" s="67">
        <f>RES_hhdet_in!Q55-RES_hhdet_in_new!Q55</f>
        <v>9246.3503390165024</v>
      </c>
    </row>
    <row r="56" spans="1:17" ht="12" hidden="1" customHeight="1" x14ac:dyDescent="0.25">
      <c r="A56" s="148" t="s">
        <v>60</v>
      </c>
      <c r="B56" s="67"/>
      <c r="C56" s="67"/>
      <c r="D56" s="67"/>
      <c r="E56" s="67"/>
      <c r="F56" s="67"/>
      <c r="G56" s="67"/>
      <c r="H56" s="67"/>
      <c r="I56" s="67"/>
      <c r="J56" s="67"/>
      <c r="K56" s="67"/>
      <c r="L56" s="67"/>
      <c r="M56" s="67"/>
      <c r="N56" s="67"/>
      <c r="O56" s="67"/>
      <c r="P56" s="67"/>
      <c r="Q56" s="67"/>
    </row>
    <row r="57" spans="1:17" ht="12" hidden="1" customHeight="1" x14ac:dyDescent="0.25">
      <c r="A57" s="147" t="s">
        <v>59</v>
      </c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</row>
    <row r="58" spans="1:17" ht="12" customHeight="1" x14ac:dyDescent="0.25">
      <c r="A58" s="146" t="s">
        <v>62</v>
      </c>
      <c r="B58" s="145"/>
      <c r="C58" s="145"/>
      <c r="D58" s="145"/>
      <c r="E58" s="145"/>
      <c r="F58" s="145"/>
      <c r="G58" s="145"/>
      <c r="H58" s="145"/>
      <c r="I58" s="145"/>
      <c r="J58" s="145"/>
      <c r="K58" s="145"/>
      <c r="L58" s="145"/>
      <c r="M58" s="145"/>
      <c r="N58" s="145"/>
      <c r="O58" s="145"/>
      <c r="P58" s="145"/>
      <c r="Q58" s="145"/>
    </row>
    <row r="59" spans="1:17" ht="12" customHeight="1" x14ac:dyDescent="0.25">
      <c r="A59" s="23" t="s">
        <v>57</v>
      </c>
      <c r="B59" s="67"/>
      <c r="C59" s="67">
        <f>RES_hhdet_in!C59-RES_hhdet_in_new!C59</f>
        <v>98553.250000000029</v>
      </c>
      <c r="D59" s="67">
        <f>RES_hhdet_in!D59-RES_hhdet_in_new!D59</f>
        <v>137039.25</v>
      </c>
      <c r="E59" s="67">
        <f>RES_hhdet_in!E59-RES_hhdet_in_new!E59</f>
        <v>110875.9325350569</v>
      </c>
      <c r="F59" s="67">
        <f>RES_hhdet_in!F59-RES_hhdet_in_new!F59</f>
        <v>161583.25000000023</v>
      </c>
      <c r="G59" s="67">
        <f>RES_hhdet_in!G59-RES_hhdet_in_new!G59</f>
        <v>140479.2499999998</v>
      </c>
      <c r="H59" s="67">
        <f>RES_hhdet_in!H59-RES_hhdet_in_new!H59</f>
        <v>65542.088911347921</v>
      </c>
      <c r="I59" s="67">
        <f>RES_hhdet_in!I59-RES_hhdet_in_new!I59</f>
        <v>101754.319201748</v>
      </c>
      <c r="J59" s="67">
        <f>RES_hhdet_in!J59-RES_hhdet_in_new!J59</f>
        <v>144202.24999999988</v>
      </c>
      <c r="K59" s="67">
        <f>RES_hhdet_in!K59-RES_hhdet_in_new!K59</f>
        <v>249156.9948151187</v>
      </c>
      <c r="L59" s="67">
        <f>RES_hhdet_in!L59-RES_hhdet_in_new!L59</f>
        <v>144969.19405722973</v>
      </c>
      <c r="M59" s="67">
        <f>RES_hhdet_in!M59-RES_hhdet_in_new!M59</f>
        <v>162816.6924649431</v>
      </c>
      <c r="N59" s="67">
        <f>RES_hhdet_in!N59-RES_hhdet_in_new!N59</f>
        <v>164273.52960992482</v>
      </c>
      <c r="O59" s="67">
        <f>RES_hhdet_in!O59-RES_hhdet_in_new!O59</f>
        <v>218745.18523384727</v>
      </c>
      <c r="P59" s="67">
        <f>RES_hhdet_in!P59-RES_hhdet_in_new!P59</f>
        <v>76250.536088651861</v>
      </c>
      <c r="Q59" s="67">
        <f>RES_hhdet_in!Q59-RES_hhdet_in_new!Q59</f>
        <v>189928.59876487593</v>
      </c>
    </row>
    <row r="60" spans="1:17" ht="12" customHeight="1" x14ac:dyDescent="0.25">
      <c r="A60" s="29" t="s">
        <v>140</v>
      </c>
      <c r="B60" s="83"/>
      <c r="C60" s="83">
        <f>RES_hhdet_in!C60-RES_hhdet_in_new!C60</f>
        <v>326028.54878890404</v>
      </c>
      <c r="D60" s="83">
        <f>RES_hhdet_in!D60-RES_hhdet_in_new!D60</f>
        <v>303158.0583006657</v>
      </c>
      <c r="E60" s="83">
        <f>RES_hhdet_in!E60-RES_hhdet_in_new!E60</f>
        <v>293738.73621411575</v>
      </c>
      <c r="F60" s="83">
        <f>RES_hhdet_in!F60-RES_hhdet_in_new!F60</f>
        <v>262832.6341325845</v>
      </c>
      <c r="G60" s="83">
        <f>RES_hhdet_in!G60-RES_hhdet_in_new!G60</f>
        <v>312286.07538980513</v>
      </c>
      <c r="H60" s="83">
        <f>RES_hhdet_in!H60-RES_hhdet_in_new!H60</f>
        <v>274324.57969623536</v>
      </c>
      <c r="I60" s="83">
        <f>RES_hhdet_in!I60-RES_hhdet_in_new!I60</f>
        <v>299652.4194107572</v>
      </c>
      <c r="J60" s="83">
        <f>RES_hhdet_in!J60-RES_hhdet_in_new!J60</f>
        <v>262155.95125103404</v>
      </c>
      <c r="K60" s="83">
        <f>RES_hhdet_in!K60-RES_hhdet_in_new!K60</f>
        <v>594224.93063596007</v>
      </c>
      <c r="L60" s="83">
        <f>RES_hhdet_in!L60-RES_hhdet_in_new!L60</f>
        <v>646942.81835939619</v>
      </c>
      <c r="M60" s="83">
        <f>RES_hhdet_in!M60-RES_hhdet_in_new!M60</f>
        <v>643960.54515894502</v>
      </c>
      <c r="N60" s="83">
        <f>RES_hhdet_in!N60-RES_hhdet_in_new!N60</f>
        <v>564405.50578318583</v>
      </c>
      <c r="O60" s="83">
        <f>RES_hhdet_in!O60-RES_hhdet_in_new!O60</f>
        <v>657783.73503698653</v>
      </c>
      <c r="P60" s="83">
        <f>RES_hhdet_in!P60-RES_hhdet_in_new!P60</f>
        <v>679307.3587974736</v>
      </c>
      <c r="Q60" s="83">
        <f>RES_hhdet_in!Q60-RES_hhdet_in_new!Q60</f>
        <v>528486.09407700959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51"/>
      <c r="C62" s="151"/>
      <c r="D62" s="151"/>
      <c r="E62" s="151"/>
      <c r="F62" s="151"/>
      <c r="G62" s="151"/>
      <c r="H62" s="151"/>
      <c r="I62" s="151"/>
      <c r="J62" s="151"/>
      <c r="K62" s="151"/>
      <c r="L62" s="151"/>
      <c r="M62" s="151"/>
      <c r="N62" s="151"/>
      <c r="O62" s="151"/>
      <c r="P62" s="151"/>
      <c r="Q62" s="151"/>
    </row>
    <row r="63" spans="1:17" ht="12.95" customHeight="1" x14ac:dyDescent="0.25">
      <c r="A63" s="150" t="s">
        <v>65</v>
      </c>
      <c r="B63" s="149"/>
      <c r="C63" s="149"/>
      <c r="D63" s="149"/>
      <c r="E63" s="149"/>
      <c r="F63" s="149"/>
      <c r="G63" s="149"/>
      <c r="H63" s="149"/>
      <c r="I63" s="149"/>
      <c r="J63" s="149"/>
      <c r="K63" s="149"/>
      <c r="L63" s="149"/>
      <c r="M63" s="149"/>
      <c r="N63" s="149"/>
      <c r="O63" s="149"/>
      <c r="P63" s="149"/>
      <c r="Q63" s="149"/>
    </row>
    <row r="64" spans="1:17" ht="12" customHeight="1" x14ac:dyDescent="0.25">
      <c r="A64" s="23" t="s">
        <v>161</v>
      </c>
      <c r="B64" s="67"/>
      <c r="C64" s="67">
        <f>RES_hhdet_in!C64-RES_hhdet_in_new!C64</f>
        <v>451008.42790406768</v>
      </c>
      <c r="D64" s="67">
        <f>RES_hhdet_in!D64-RES_hhdet_in_new!D64</f>
        <v>431214.20910462516</v>
      </c>
      <c r="E64" s="67">
        <f>RES_hhdet_in!E64-RES_hhdet_in_new!E64</f>
        <v>544424.28483136091</v>
      </c>
      <c r="F64" s="67">
        <f>RES_hhdet_in!F64-RES_hhdet_in_new!F64</f>
        <v>529175.30560910353</v>
      </c>
      <c r="G64" s="67">
        <f>RES_hhdet_in!G64-RES_hhdet_in_new!G64</f>
        <v>454601.24346151343</v>
      </c>
      <c r="H64" s="67">
        <f>RES_hhdet_in!H64-RES_hhdet_in_new!H64</f>
        <v>610938.16813678946</v>
      </c>
      <c r="I64" s="67">
        <f>RES_hhdet_in!I64-RES_hhdet_in_new!I64</f>
        <v>143063.23729480422</v>
      </c>
      <c r="J64" s="67">
        <f>RES_hhdet_in!J64-RES_hhdet_in_new!J64</f>
        <v>606368.80912940798</v>
      </c>
      <c r="K64" s="67">
        <f>RES_hhdet_in!K64-RES_hhdet_in_new!K64</f>
        <v>668876.32396831911</v>
      </c>
      <c r="L64" s="67">
        <f>RES_hhdet_in!L64-RES_hhdet_in_new!L64</f>
        <v>0</v>
      </c>
      <c r="M64" s="67">
        <f>RES_hhdet_in!M64-RES_hhdet_in_new!M64</f>
        <v>365463.77465103625</v>
      </c>
      <c r="N64" s="67">
        <f>RES_hhdet_in!N64-RES_hhdet_in_new!N64</f>
        <v>672685.85311485361</v>
      </c>
      <c r="O64" s="67">
        <f>RES_hhdet_in!O64-RES_hhdet_in_new!O64</f>
        <v>77919.65982197877</v>
      </c>
      <c r="P64" s="67">
        <f>RES_hhdet_in!P64-RES_hhdet_in_new!P64</f>
        <v>0</v>
      </c>
      <c r="Q64" s="67">
        <f>RES_hhdet_in!Q64-RES_hhdet_in_new!Q64</f>
        <v>199524.22733751047</v>
      </c>
    </row>
    <row r="65" spans="1:17" ht="12" hidden="1" customHeight="1" x14ac:dyDescent="0.25">
      <c r="A65" s="23" t="s">
        <v>60</v>
      </c>
      <c r="B65" s="67"/>
      <c r="C65" s="67"/>
      <c r="D65" s="67"/>
      <c r="E65" s="67"/>
      <c r="F65" s="67"/>
      <c r="G65" s="67"/>
      <c r="H65" s="67"/>
      <c r="I65" s="67"/>
      <c r="J65" s="67"/>
      <c r="K65" s="67"/>
      <c r="L65" s="67"/>
      <c r="M65" s="67"/>
      <c r="N65" s="67"/>
      <c r="O65" s="67"/>
      <c r="P65" s="67"/>
      <c r="Q65" s="67"/>
    </row>
    <row r="66" spans="1:17" ht="12.95" customHeight="1" x14ac:dyDescent="0.25">
      <c r="A66" s="146" t="s">
        <v>112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23" t="s">
        <v>60</v>
      </c>
      <c r="B67" s="67"/>
      <c r="C67" s="67">
        <f>RES_hhdet_in!C67-RES_hhdet_in_new!C67</f>
        <v>12889</v>
      </c>
      <c r="D67" s="67">
        <f>RES_hhdet_in!D67-RES_hhdet_in_new!D67</f>
        <v>15684</v>
      </c>
      <c r="E67" s="67">
        <f>RES_hhdet_in!E67-RES_hhdet_in_new!E67</f>
        <v>12856</v>
      </c>
      <c r="F67" s="67">
        <f>RES_hhdet_in!F67-RES_hhdet_in_new!F67</f>
        <v>15585</v>
      </c>
      <c r="G67" s="67">
        <f>RES_hhdet_in!G67-RES_hhdet_in_new!G67</f>
        <v>19073</v>
      </c>
      <c r="H67" s="67">
        <f>RES_hhdet_in!H67-RES_hhdet_in_new!H67</f>
        <v>16095.000000000002</v>
      </c>
      <c r="I67" s="67">
        <f>RES_hhdet_in!I67-RES_hhdet_in_new!I67</f>
        <v>11228.000000000002</v>
      </c>
      <c r="J67" s="67">
        <f>RES_hhdet_in!J67-RES_hhdet_in_new!J67</f>
        <v>19997</v>
      </c>
      <c r="K67" s="67">
        <f>RES_hhdet_in!K67-RES_hhdet_in_new!K67</f>
        <v>29385</v>
      </c>
      <c r="L67" s="67">
        <f>RES_hhdet_in!L67-RES_hhdet_in_new!L67</f>
        <v>24132</v>
      </c>
      <c r="M67" s="67">
        <f>RES_hhdet_in!M67-RES_hhdet_in_new!M67</f>
        <v>18879.000000000007</v>
      </c>
      <c r="N67" s="67">
        <f>RES_hhdet_in!N67-RES_hhdet_in_new!N67</f>
        <v>29837.000000000004</v>
      </c>
      <c r="O67" s="67">
        <f>RES_hhdet_in!O67-RES_hhdet_in_new!O67</f>
        <v>25291.000000000004</v>
      </c>
      <c r="P67" s="67">
        <f>RES_hhdet_in!P67-RES_hhdet_in_new!P67</f>
        <v>27847.999999999996</v>
      </c>
      <c r="Q67" s="67">
        <f>RES_hhdet_in!Q67-RES_hhdet_in_new!Q67</f>
        <v>20160.000000000011</v>
      </c>
    </row>
    <row r="68" spans="1:17" ht="12" customHeight="1" x14ac:dyDescent="0.25">
      <c r="A68" s="146" t="s">
        <v>63</v>
      </c>
      <c r="B68" s="145"/>
      <c r="C68" s="145"/>
      <c r="D68" s="145"/>
      <c r="E68" s="145"/>
      <c r="F68" s="145"/>
      <c r="G68" s="145"/>
      <c r="H68" s="145"/>
      <c r="I68" s="145"/>
      <c r="J68" s="145"/>
      <c r="K68" s="145"/>
      <c r="L68" s="145"/>
      <c r="M68" s="145"/>
      <c r="N68" s="145"/>
      <c r="O68" s="145"/>
      <c r="P68" s="145"/>
      <c r="Q68" s="145"/>
    </row>
    <row r="69" spans="1:17" ht="12" customHeight="1" x14ac:dyDescent="0.25">
      <c r="A69" s="23" t="s">
        <v>160</v>
      </c>
      <c r="B69" s="67"/>
      <c r="C69" s="67">
        <f>RES_hhdet_in!C69-RES_hhdet_in_new!C69</f>
        <v>381337.33599418926</v>
      </c>
      <c r="D69" s="67">
        <f>RES_hhdet_in!D69-RES_hhdet_in_new!D69</f>
        <v>590959.36664095114</v>
      </c>
      <c r="E69" s="67">
        <f>RES_hhdet_in!E69-RES_hhdet_in_new!E69</f>
        <v>475442.54999050323</v>
      </c>
      <c r="F69" s="67">
        <f>RES_hhdet_in!F69-RES_hhdet_in_new!F69</f>
        <v>772370.40147345746</v>
      </c>
      <c r="G69" s="67">
        <f>RES_hhdet_in!G69-RES_hhdet_in_new!G69</f>
        <v>423628.03631713078</v>
      </c>
      <c r="H69" s="67">
        <f>RES_hhdet_in!H69-RES_hhdet_in_new!H69</f>
        <v>589664.57424122514</v>
      </c>
      <c r="I69" s="67">
        <f>RES_hhdet_in!I69-RES_hhdet_in_new!I69</f>
        <v>316597.6967224509</v>
      </c>
      <c r="J69" s="67">
        <f>RES_hhdet_in!J69-RES_hhdet_in_new!J69</f>
        <v>584326.8770421776</v>
      </c>
      <c r="K69" s="67">
        <f>RES_hhdet_in!K69-RES_hhdet_in_new!K69</f>
        <v>650450.19067681103</v>
      </c>
      <c r="L69" s="67">
        <f>RES_hhdet_in!L69-RES_hhdet_in_new!L69</f>
        <v>550401.4703968158</v>
      </c>
      <c r="M69" s="67">
        <f>RES_hhdet_in!M69-RES_hhdet_in_new!M69</f>
        <v>435774.35028064891</v>
      </c>
      <c r="N69" s="67">
        <f>RES_hhdet_in!N69-RES_hhdet_in_new!N69</f>
        <v>770151.58156465553</v>
      </c>
      <c r="O69" s="67">
        <f>RES_hhdet_in!O69-RES_hhdet_in_new!O69</f>
        <v>175267.73577538229</v>
      </c>
      <c r="P69" s="67">
        <f>RES_hhdet_in!P69-RES_hhdet_in_new!P69</f>
        <v>0</v>
      </c>
      <c r="Q69" s="67">
        <f>RES_hhdet_in!Q69-RES_hhdet_in_new!Q69</f>
        <v>366655.07574185636</v>
      </c>
    </row>
    <row r="70" spans="1:17" ht="12" customHeight="1" x14ac:dyDescent="0.25">
      <c r="A70" s="23" t="s">
        <v>159</v>
      </c>
      <c r="B70" s="67"/>
      <c r="C70" s="67">
        <f>RES_hhdet_in!C70-RES_hhdet_in_new!C70</f>
        <v>6900.0782835404225</v>
      </c>
      <c r="D70" s="67">
        <f>RES_hhdet_in!D70-RES_hhdet_in_new!D70</f>
        <v>6479.8703302069844</v>
      </c>
      <c r="E70" s="67">
        <f>RES_hhdet_in!E70-RES_hhdet_in_new!E70</f>
        <v>8043.2197358335106</v>
      </c>
      <c r="F70" s="67">
        <f>RES_hhdet_in!F70-RES_hhdet_in_new!F70</f>
        <v>7413.000352691648</v>
      </c>
      <c r="G70" s="67">
        <f>RES_hhdet_in!G70-RES_hhdet_in_new!G70</f>
        <v>6334.171076946327</v>
      </c>
      <c r="H70" s="67">
        <f>RES_hhdet_in!H70-RES_hhdet_in_new!H70</f>
        <v>7796.1903832466778</v>
      </c>
      <c r="I70" s="67">
        <f>RES_hhdet_in!I70-RES_hhdet_in_new!I70</f>
        <v>5854.6314104244884</v>
      </c>
      <c r="J70" s="67">
        <f>RES_hhdet_in!J70-RES_hhdet_in_new!J70</f>
        <v>7174.2479261633562</v>
      </c>
      <c r="K70" s="67">
        <f>RES_hhdet_in!K70-RES_hhdet_in_new!K70</f>
        <v>6292.179113040329</v>
      </c>
      <c r="L70" s="67">
        <f>RES_hhdet_in!L70-RES_hhdet_in_new!L70</f>
        <v>69405.853403154804</v>
      </c>
      <c r="M70" s="67">
        <f>RES_hhdet_in!M70-RES_hhdet_in_new!M70</f>
        <v>8001.1516023379809</v>
      </c>
      <c r="N70" s="67">
        <f>RES_hhdet_in!N70-RES_hhdet_in_new!N70</f>
        <v>338.32580702570704</v>
      </c>
      <c r="O70" s="67">
        <f>RES_hhdet_in!O70-RES_hhdet_in_new!O70</f>
        <v>780.49466578567672</v>
      </c>
      <c r="P70" s="67">
        <f>RES_hhdet_in!P70-RES_hhdet_in_new!P70</f>
        <v>0</v>
      </c>
      <c r="Q70" s="67">
        <f>RES_hhdet_in!Q70-RES_hhdet_in_new!Q70</f>
        <v>0</v>
      </c>
    </row>
    <row r="71" spans="1:17" ht="12" hidden="1" customHeight="1" x14ac:dyDescent="0.25">
      <c r="A71" s="148" t="s">
        <v>109</v>
      </c>
      <c r="B71" s="67"/>
      <c r="C71" s="67">
        <f>RES_hhdet_in!C71-RES_hhdet_in_new!C71</f>
        <v>0</v>
      </c>
      <c r="D71" s="67">
        <f>RES_hhdet_in!D71-RES_hhdet_in_new!D71</f>
        <v>0</v>
      </c>
      <c r="E71" s="67">
        <f>RES_hhdet_in!E71-RES_hhdet_in_new!E71</f>
        <v>0</v>
      </c>
      <c r="F71" s="67">
        <f>RES_hhdet_in!F71-RES_hhdet_in_new!F71</f>
        <v>0</v>
      </c>
      <c r="G71" s="67">
        <f>RES_hhdet_in!G71-RES_hhdet_in_new!G71</f>
        <v>0</v>
      </c>
      <c r="H71" s="67">
        <f>RES_hhdet_in!H71-RES_hhdet_in_new!H71</f>
        <v>0</v>
      </c>
      <c r="I71" s="67">
        <f>RES_hhdet_in!I71-RES_hhdet_in_new!I71</f>
        <v>0</v>
      </c>
      <c r="J71" s="67">
        <f>RES_hhdet_in!J71-RES_hhdet_in_new!J71</f>
        <v>0</v>
      </c>
      <c r="K71" s="67">
        <f>RES_hhdet_in!K71-RES_hhdet_in_new!K71</f>
        <v>0</v>
      </c>
      <c r="L71" s="67">
        <f>RES_hhdet_in!L71-RES_hhdet_in_new!L71</f>
        <v>0</v>
      </c>
      <c r="M71" s="67">
        <f>RES_hhdet_in!M71-RES_hhdet_in_new!M71</f>
        <v>0</v>
      </c>
      <c r="N71" s="67">
        <f>RES_hhdet_in!N71-RES_hhdet_in_new!N71</f>
        <v>0</v>
      </c>
      <c r="O71" s="67">
        <f>RES_hhdet_in!O71-RES_hhdet_in_new!O71</f>
        <v>0</v>
      </c>
      <c r="P71" s="67">
        <f>RES_hhdet_in!P71-RES_hhdet_in_new!P71</f>
        <v>0</v>
      </c>
      <c r="Q71" s="67">
        <f>RES_hhdet_in!Q71-RES_hhdet_in_new!Q71</f>
        <v>0</v>
      </c>
    </row>
    <row r="72" spans="1:17" ht="12" hidden="1" customHeight="1" x14ac:dyDescent="0.25">
      <c r="A72" s="148" t="s">
        <v>59</v>
      </c>
      <c r="B72" s="67"/>
      <c r="C72" s="67">
        <f>RES_hhdet_in!C72-RES_hhdet_in_new!C72</f>
        <v>0</v>
      </c>
      <c r="D72" s="67">
        <f>RES_hhdet_in!D72-RES_hhdet_in_new!D72</f>
        <v>0</v>
      </c>
      <c r="E72" s="67">
        <f>RES_hhdet_in!E72-RES_hhdet_in_new!E72</f>
        <v>0</v>
      </c>
      <c r="F72" s="67">
        <f>RES_hhdet_in!F72-RES_hhdet_in_new!F72</f>
        <v>0</v>
      </c>
      <c r="G72" s="67">
        <f>RES_hhdet_in!G72-RES_hhdet_in_new!G72</f>
        <v>0</v>
      </c>
      <c r="H72" s="67">
        <f>RES_hhdet_in!H72-RES_hhdet_in_new!H72</f>
        <v>0</v>
      </c>
      <c r="I72" s="67">
        <f>RES_hhdet_in!I72-RES_hhdet_in_new!I72</f>
        <v>0</v>
      </c>
      <c r="J72" s="67">
        <f>RES_hhdet_in!J72-RES_hhdet_in_new!J72</f>
        <v>0</v>
      </c>
      <c r="K72" s="67">
        <f>RES_hhdet_in!K72-RES_hhdet_in_new!K72</f>
        <v>0</v>
      </c>
      <c r="L72" s="67">
        <f>RES_hhdet_in!L72-RES_hhdet_in_new!L72</f>
        <v>0</v>
      </c>
      <c r="M72" s="67">
        <f>RES_hhdet_in!M72-RES_hhdet_in_new!M72</f>
        <v>0</v>
      </c>
      <c r="N72" s="67">
        <f>RES_hhdet_in!N72-RES_hhdet_in_new!N72</f>
        <v>0</v>
      </c>
      <c r="O72" s="67">
        <f>RES_hhdet_in!O72-RES_hhdet_in_new!O72</f>
        <v>0</v>
      </c>
      <c r="P72" s="67">
        <f>RES_hhdet_in!P72-RES_hhdet_in_new!P72</f>
        <v>0</v>
      </c>
      <c r="Q72" s="67">
        <f>RES_hhdet_in!Q72-RES_hhdet_in_new!Q72</f>
        <v>0</v>
      </c>
    </row>
    <row r="73" spans="1:17" ht="12" customHeight="1" x14ac:dyDescent="0.25">
      <c r="A73" s="23" t="s">
        <v>142</v>
      </c>
      <c r="B73" s="67"/>
      <c r="C73" s="67">
        <f>RES_hhdet_in!C73-RES_hhdet_in_new!C73</f>
        <v>130591.126267866</v>
      </c>
      <c r="D73" s="67">
        <f>RES_hhdet_in!D73-RES_hhdet_in_new!D73</f>
        <v>42299.109944165211</v>
      </c>
      <c r="E73" s="67">
        <f>RES_hhdet_in!E73-RES_hhdet_in_new!E73</f>
        <v>221976.73058822856</v>
      </c>
      <c r="F73" s="67">
        <f>RES_hhdet_in!F73-RES_hhdet_in_new!F73</f>
        <v>28631.935930128562</v>
      </c>
      <c r="G73" s="67">
        <f>RES_hhdet_in!G73-RES_hhdet_in_new!G73</f>
        <v>113115.22249110666</v>
      </c>
      <c r="H73" s="67">
        <f>RES_hhdet_in!H73-RES_hhdet_in_new!H73</f>
        <v>17490.490183189831</v>
      </c>
      <c r="I73" s="67">
        <f>RES_hhdet_in!I73-RES_hhdet_in_new!I73</f>
        <v>0</v>
      </c>
      <c r="J73" s="67">
        <f>RES_hhdet_in!J73-RES_hhdet_in_new!J73</f>
        <v>137006.02690080309</v>
      </c>
      <c r="K73" s="67">
        <f>RES_hhdet_in!K73-RES_hhdet_in_new!K73</f>
        <v>115668.62113812</v>
      </c>
      <c r="L73" s="67">
        <f>RES_hhdet_in!L73-RES_hhdet_in_new!L73</f>
        <v>0</v>
      </c>
      <c r="M73" s="67">
        <f>RES_hhdet_in!M73-RES_hhdet_in_new!M73</f>
        <v>0</v>
      </c>
      <c r="N73" s="67">
        <f>RES_hhdet_in!N73-RES_hhdet_in_new!N73</f>
        <v>0</v>
      </c>
      <c r="O73" s="67">
        <f>RES_hhdet_in!O73-RES_hhdet_in_new!O73</f>
        <v>0</v>
      </c>
      <c r="P73" s="67">
        <f>RES_hhdet_in!P73-RES_hhdet_in_new!P73</f>
        <v>23145</v>
      </c>
      <c r="Q73" s="67">
        <f>RES_hhdet_in!Q73-RES_hhdet_in_new!Q73</f>
        <v>0</v>
      </c>
    </row>
    <row r="74" spans="1:17" ht="12" customHeight="1" x14ac:dyDescent="0.25">
      <c r="A74" s="23" t="s">
        <v>141</v>
      </c>
      <c r="B74" s="67"/>
      <c r="C74" s="67">
        <f>RES_hhdet_in!C74-RES_hhdet_in_new!C74</f>
        <v>981.35656610337082</v>
      </c>
      <c r="D74" s="67">
        <f>RES_hhdet_in!D74-RES_hhdet_in_new!D74</f>
        <v>628.36821484330881</v>
      </c>
      <c r="E74" s="67">
        <f>RES_hhdet_in!E74-RES_hhdet_in_new!E74</f>
        <v>529.22765057443576</v>
      </c>
      <c r="F74" s="67">
        <f>RES_hhdet_in!F74-RES_hhdet_in_new!F74</f>
        <v>0</v>
      </c>
      <c r="G74" s="67">
        <f>RES_hhdet_in!G74-RES_hhdet_in_new!G74</f>
        <v>0</v>
      </c>
      <c r="H74" s="67">
        <f>RES_hhdet_in!H74-RES_hhdet_in_new!H74</f>
        <v>0</v>
      </c>
      <c r="I74" s="67">
        <f>RES_hhdet_in!I74-RES_hhdet_in_new!I74</f>
        <v>0</v>
      </c>
      <c r="J74" s="67">
        <f>RES_hhdet_in!J74-RES_hhdet_in_new!J74</f>
        <v>0</v>
      </c>
      <c r="K74" s="67">
        <f>RES_hhdet_in!K74-RES_hhdet_in_new!K74</f>
        <v>0</v>
      </c>
      <c r="L74" s="67">
        <f>RES_hhdet_in!L74-RES_hhdet_in_new!L74</f>
        <v>0</v>
      </c>
      <c r="M74" s="67">
        <f>RES_hhdet_in!M74-RES_hhdet_in_new!M74</f>
        <v>0</v>
      </c>
      <c r="N74" s="67">
        <f>RES_hhdet_in!N74-RES_hhdet_in_new!N74</f>
        <v>0</v>
      </c>
      <c r="O74" s="67">
        <f>RES_hhdet_in!O74-RES_hhdet_in_new!O74</f>
        <v>0</v>
      </c>
      <c r="P74" s="67">
        <f>RES_hhdet_in!P74-RES_hhdet_in_new!P74</f>
        <v>4553.8519827572218</v>
      </c>
      <c r="Q74" s="67">
        <f>RES_hhdet_in!Q74-RES_hhdet_in_new!Q74</f>
        <v>0</v>
      </c>
    </row>
    <row r="75" spans="1:17" ht="12" hidden="1" customHeight="1" x14ac:dyDescent="0.25">
      <c r="A75" s="148" t="s">
        <v>60</v>
      </c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7"/>
      <c r="M75" s="67"/>
      <c r="N75" s="67"/>
      <c r="O75" s="67"/>
      <c r="P75" s="67"/>
      <c r="Q75" s="67"/>
    </row>
    <row r="76" spans="1:17" ht="12" hidden="1" customHeight="1" x14ac:dyDescent="0.25">
      <c r="A76" s="147" t="s">
        <v>59</v>
      </c>
      <c r="B76" s="81"/>
      <c r="C76" s="81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</row>
    <row r="77" spans="1:17" ht="12" customHeight="1" x14ac:dyDescent="0.25">
      <c r="A77" s="146" t="s">
        <v>62</v>
      </c>
      <c r="B77" s="145"/>
      <c r="C77" s="145"/>
      <c r="D77" s="145"/>
      <c r="E77" s="145"/>
      <c r="F77" s="145"/>
      <c r="G77" s="145"/>
      <c r="H77" s="145"/>
      <c r="I77" s="145"/>
      <c r="J77" s="145"/>
      <c r="K77" s="145"/>
      <c r="L77" s="145"/>
      <c r="M77" s="145"/>
      <c r="N77" s="145"/>
      <c r="O77" s="145"/>
      <c r="P77" s="145"/>
      <c r="Q77" s="145"/>
    </row>
    <row r="78" spans="1:17" ht="12" customHeight="1" x14ac:dyDescent="0.25">
      <c r="A78" s="23" t="s">
        <v>109</v>
      </c>
      <c r="B78" s="67"/>
      <c r="C78" s="67">
        <f>RES_hhdet_in!C78-RES_hhdet_in_new!C78</f>
        <v>465166.84537743538</v>
      </c>
      <c r="D78" s="67">
        <f>RES_hhdet_in!D78-RES_hhdet_in_new!D78</f>
        <v>955110.33410462446</v>
      </c>
      <c r="E78" s="67">
        <f>RES_hhdet_in!E78-RES_hhdet_in_new!E78</f>
        <v>461020.43533021503</v>
      </c>
      <c r="F78" s="67">
        <f>RES_hhdet_in!F78-RES_hhdet_in_new!F78</f>
        <v>1080656.2107188897</v>
      </c>
      <c r="G78" s="67">
        <f>RES_hhdet_in!G78-RES_hhdet_in_new!G78</f>
        <v>695686.45161670004</v>
      </c>
      <c r="H78" s="67">
        <f>RES_hhdet_in!H78-RES_hhdet_in_new!H78</f>
        <v>887886.02639158734</v>
      </c>
      <c r="I78" s="67">
        <f>RES_hhdet_in!I78-RES_hhdet_in_new!I78</f>
        <v>563910.36229480372</v>
      </c>
      <c r="J78" s="67">
        <f>RES_hhdet_in!J78-RES_hhdet_in_new!J78</f>
        <v>735738.51766581531</v>
      </c>
      <c r="K78" s="67">
        <f>RES_hhdet_in!K78-RES_hhdet_in_new!K78</f>
        <v>1370978.456645848</v>
      </c>
      <c r="L78" s="67">
        <f>RES_hhdet_in!L78-RES_hhdet_in_new!L78</f>
        <v>1465673.8750000002</v>
      </c>
      <c r="M78" s="67">
        <f>RES_hhdet_in!M78-RES_hhdet_in_new!M78</f>
        <v>1117996.9528081024</v>
      </c>
      <c r="N78" s="67">
        <f>RES_hhdet_in!N78-RES_hhdet_in_new!N78</f>
        <v>1579694.0952954921</v>
      </c>
      <c r="O78" s="67">
        <f>RES_hhdet_in!O78-RES_hhdet_in_new!O78</f>
        <v>855879.56982222619</v>
      </c>
      <c r="P78" s="67">
        <f>RES_hhdet_in!P78-RES_hhdet_in_new!P78</f>
        <v>997332.20144596137</v>
      </c>
      <c r="Q78" s="67">
        <f>RES_hhdet_in!Q78-RES_hhdet_in_new!Q78</f>
        <v>634911.223907565</v>
      </c>
    </row>
    <row r="79" spans="1:17" ht="12" customHeight="1" x14ac:dyDescent="0.25">
      <c r="A79" s="29" t="s">
        <v>140</v>
      </c>
      <c r="B79" s="83"/>
      <c r="C79" s="83">
        <f>RES_hhdet_in!C79-RES_hhdet_in_new!C79</f>
        <v>285173.70752663229</v>
      </c>
      <c r="D79" s="83">
        <f>RES_hhdet_in!D79-RES_hhdet_in_new!D79</f>
        <v>99844.224583168296</v>
      </c>
      <c r="E79" s="83">
        <f>RES_hhdet_in!E79-RES_hhdet_in_new!E79</f>
        <v>382735.97450114589</v>
      </c>
      <c r="F79" s="83">
        <f>RES_hhdet_in!F79-RES_hhdet_in_new!F79</f>
        <v>99427.727709574858</v>
      </c>
      <c r="G79" s="83">
        <f>RES_hhdet_in!G79-RES_hhdet_in_new!G79</f>
        <v>75234.756844565665</v>
      </c>
      <c r="H79" s="83">
        <f>RES_hhdet_in!H79-RES_hhdet_in_new!H79</f>
        <v>80492.690299241949</v>
      </c>
      <c r="I79" s="83">
        <f>RES_hhdet_in!I79-RES_hhdet_in_new!I79</f>
        <v>10973.753429946</v>
      </c>
      <c r="J79" s="83">
        <f>RES_hhdet_in!J79-RES_hhdet_in_new!J79</f>
        <v>169962.41646359244</v>
      </c>
      <c r="K79" s="83">
        <f>RES_hhdet_in!K79-RES_hhdet_in_new!K79</f>
        <v>366712.61732247146</v>
      </c>
      <c r="L79" s="83">
        <f>RES_hhdet_in!L79-RES_hhdet_in_new!L79</f>
        <v>0</v>
      </c>
      <c r="M79" s="83">
        <f>RES_hhdet_in!M79-RES_hhdet_in_new!M79</f>
        <v>93162.962919531565</v>
      </c>
      <c r="N79" s="83">
        <f>RES_hhdet_in!N79-RES_hhdet_in_new!N79</f>
        <v>73764.439770063706</v>
      </c>
      <c r="O79" s="83">
        <f>RES_hhdet_in!O79-RES_hhdet_in_new!O79</f>
        <v>0</v>
      </c>
      <c r="P79" s="83">
        <f>RES_hhdet_in!P79-RES_hhdet_in_new!P79</f>
        <v>170595.42355403851</v>
      </c>
      <c r="Q79" s="83">
        <f>RES_hhdet_in!Q79-RES_hhdet_in_new!Q79</f>
        <v>4137.409583164148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51"/>
      <c r="C81" s="151"/>
      <c r="D81" s="151"/>
      <c r="E81" s="151"/>
      <c r="F81" s="151"/>
      <c r="G81" s="151"/>
      <c r="H81" s="151"/>
      <c r="I81" s="151"/>
      <c r="J81" s="151"/>
      <c r="K81" s="151"/>
      <c r="L81" s="151"/>
      <c r="M81" s="151"/>
      <c r="N81" s="151"/>
      <c r="O81" s="151"/>
      <c r="P81" s="151"/>
      <c r="Q81" s="151"/>
    </row>
    <row r="82" spans="1:17" ht="12.95" customHeight="1" x14ac:dyDescent="0.25">
      <c r="A82" s="150" t="s">
        <v>65</v>
      </c>
      <c r="B82" s="149"/>
      <c r="C82" s="149"/>
      <c r="D82" s="149"/>
      <c r="E82" s="149"/>
      <c r="F82" s="149"/>
      <c r="G82" s="149"/>
      <c r="H82" s="149"/>
      <c r="I82" s="149"/>
      <c r="J82" s="149"/>
      <c r="K82" s="149"/>
      <c r="L82" s="149"/>
      <c r="M82" s="149"/>
      <c r="N82" s="149"/>
      <c r="O82" s="149"/>
      <c r="P82" s="149"/>
      <c r="Q82" s="149"/>
    </row>
    <row r="83" spans="1:17" ht="12" customHeight="1" x14ac:dyDescent="0.25">
      <c r="A83" s="23" t="s">
        <v>157</v>
      </c>
      <c r="B83" s="67"/>
      <c r="C83" s="67">
        <f>RES_hhdet_in!C83-RES_hhdet_in_new!C83</f>
        <v>61205.555433997935</v>
      </c>
      <c r="D83" s="67">
        <f>RES_hhdet_in!D83-RES_hhdet_in_new!D83</f>
        <v>176699.55939381159</v>
      </c>
      <c r="E83" s="67">
        <f>RES_hhdet_in!E83-RES_hhdet_in_new!E83</f>
        <v>170601.32600320998</v>
      </c>
      <c r="F83" s="67">
        <f>RES_hhdet_in!F83-RES_hhdet_in_new!F83</f>
        <v>156922.01956743805</v>
      </c>
      <c r="G83" s="67">
        <f>RES_hhdet_in!G83-RES_hhdet_in_new!G83</f>
        <v>173040.12118532718</v>
      </c>
      <c r="H83" s="67">
        <f>RES_hhdet_in!H83-RES_hhdet_in_new!H83</f>
        <v>88268.316056835465</v>
      </c>
      <c r="I83" s="67">
        <f>RES_hhdet_in!I83-RES_hhdet_in_new!I83</f>
        <v>347692.44766965281</v>
      </c>
      <c r="J83" s="67">
        <f>RES_hhdet_in!J83-RES_hhdet_in_new!J83</f>
        <v>155671.22717785015</v>
      </c>
      <c r="K83" s="67">
        <f>RES_hhdet_in!K83-RES_hhdet_in_new!K83</f>
        <v>368809.81120753172</v>
      </c>
      <c r="L83" s="67">
        <f>RES_hhdet_in!L83-RES_hhdet_in_new!L83</f>
        <v>513174.36690828623</v>
      </c>
      <c r="M83" s="67">
        <f>RES_hhdet_in!M83-RES_hhdet_in_new!M83</f>
        <v>224427.86868725283</v>
      </c>
      <c r="N83" s="67">
        <f>RES_hhdet_in!N83-RES_hhdet_in_new!N83</f>
        <v>454558.09052176244</v>
      </c>
      <c r="O83" s="67">
        <f>RES_hhdet_in!O83-RES_hhdet_in_new!O83</f>
        <v>367203.30773562053</v>
      </c>
      <c r="P83" s="67">
        <f>RES_hhdet_in!P83-RES_hhdet_in_new!P83</f>
        <v>233365.03476092912</v>
      </c>
      <c r="Q83" s="67">
        <f>RES_hhdet_in!Q83-RES_hhdet_in_new!Q83</f>
        <v>217967.75426034763</v>
      </c>
    </row>
    <row r="84" spans="1:17" ht="12" hidden="1" customHeight="1" x14ac:dyDescent="0.25">
      <c r="A84" s="23" t="s">
        <v>60</v>
      </c>
      <c r="B84" s="67"/>
      <c r="C84" s="67"/>
      <c r="D84" s="67"/>
      <c r="E84" s="67"/>
      <c r="F84" s="67"/>
      <c r="G84" s="67"/>
      <c r="H84" s="67"/>
      <c r="I84" s="67"/>
      <c r="J84" s="67"/>
      <c r="K84" s="67"/>
      <c r="L84" s="67"/>
      <c r="M84" s="67"/>
      <c r="N84" s="67"/>
      <c r="O84" s="67"/>
      <c r="P84" s="67"/>
      <c r="Q84" s="67"/>
    </row>
    <row r="85" spans="1:17" ht="12.95" customHeight="1" x14ac:dyDescent="0.25">
      <c r="A85" s="146" t="s">
        <v>112</v>
      </c>
      <c r="B85" s="145"/>
      <c r="C85" s="145"/>
      <c r="D85" s="145"/>
      <c r="E85" s="145"/>
      <c r="F85" s="145"/>
      <c r="G85" s="145"/>
      <c r="H85" s="145"/>
      <c r="I85" s="145"/>
      <c r="J85" s="145"/>
      <c r="K85" s="145"/>
      <c r="L85" s="145"/>
      <c r="M85" s="145"/>
      <c r="N85" s="145"/>
      <c r="O85" s="145"/>
      <c r="P85" s="145"/>
      <c r="Q85" s="145"/>
    </row>
    <row r="86" spans="1:17" ht="12" customHeight="1" x14ac:dyDescent="0.25">
      <c r="A86" s="23" t="s">
        <v>60</v>
      </c>
      <c r="B86" s="67"/>
      <c r="C86" s="67">
        <f>RES_hhdet_in!C86-RES_hhdet_in_new!C86</f>
        <v>4612</v>
      </c>
      <c r="D86" s="67">
        <f>RES_hhdet_in!D86-RES_hhdet_in_new!D86</f>
        <v>6800</v>
      </c>
      <c r="E86" s="67">
        <f>RES_hhdet_in!E86-RES_hhdet_in_new!E86</f>
        <v>4487</v>
      </c>
      <c r="F86" s="67">
        <f>RES_hhdet_in!F86-RES_hhdet_in_new!F86</f>
        <v>5403</v>
      </c>
      <c r="G86" s="67">
        <f>RES_hhdet_in!G86-RES_hhdet_in_new!G86</f>
        <v>7383</v>
      </c>
      <c r="H86" s="67">
        <f>RES_hhdet_in!H86-RES_hhdet_in_new!H86</f>
        <v>3588.0000000000005</v>
      </c>
      <c r="I86" s="67">
        <f>RES_hhdet_in!I86-RES_hhdet_in_new!I86</f>
        <v>9061</v>
      </c>
      <c r="J86" s="67">
        <f>RES_hhdet_in!J86-RES_hhdet_in_new!J86</f>
        <v>9378</v>
      </c>
      <c r="K86" s="67">
        <f>RES_hhdet_in!K86-RES_hhdet_in_new!K86</f>
        <v>12542</v>
      </c>
      <c r="L86" s="67">
        <f>RES_hhdet_in!L86-RES_hhdet_in_new!L86</f>
        <v>16085.000000000002</v>
      </c>
      <c r="M86" s="67">
        <f>RES_hhdet_in!M86-RES_hhdet_in_new!M86</f>
        <v>8285.0000000000036</v>
      </c>
      <c r="N86" s="67">
        <f>RES_hhdet_in!N86-RES_hhdet_in_new!N86</f>
        <v>14939.000000000002</v>
      </c>
      <c r="O86" s="67">
        <f>RES_hhdet_in!O86-RES_hhdet_in_new!O86</f>
        <v>19394.000000000004</v>
      </c>
      <c r="P86" s="67">
        <f>RES_hhdet_in!P86-RES_hhdet_in_new!P86</f>
        <v>10118.000000000004</v>
      </c>
      <c r="Q86" s="67">
        <f>RES_hhdet_in!Q86-RES_hhdet_in_new!Q86</f>
        <v>18072.000000000011</v>
      </c>
    </row>
    <row r="87" spans="1:17" ht="12" customHeight="1" x14ac:dyDescent="0.25">
      <c r="A87" s="146" t="s">
        <v>63</v>
      </c>
      <c r="B87" s="145"/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5"/>
      <c r="O87" s="145"/>
      <c r="P87" s="145"/>
      <c r="Q87" s="145"/>
    </row>
    <row r="88" spans="1:17" ht="12" customHeight="1" x14ac:dyDescent="0.25">
      <c r="A88" s="23" t="s">
        <v>156</v>
      </c>
      <c r="B88" s="67"/>
      <c r="C88" s="67">
        <f>RES_hhdet_in!C88-RES_hhdet_in_new!C88</f>
        <v>57949.634926878265</v>
      </c>
      <c r="D88" s="67">
        <f>RES_hhdet_in!D88-RES_hhdet_in_new!D88</f>
        <v>56117.845262454182</v>
      </c>
      <c r="E88" s="67">
        <f>RES_hhdet_in!E88-RES_hhdet_in_new!E88</f>
        <v>125876.23664810679</v>
      </c>
      <c r="F88" s="67">
        <f>RES_hhdet_in!F88-RES_hhdet_in_new!F88</f>
        <v>60560.470985191081</v>
      </c>
      <c r="G88" s="67">
        <f>RES_hhdet_in!G88-RES_hhdet_in_new!G88</f>
        <v>80340.976813183079</v>
      </c>
      <c r="H88" s="67">
        <f>RES_hhdet_in!H88-RES_hhdet_in_new!H88</f>
        <v>69361.647386943863</v>
      </c>
      <c r="I88" s="67">
        <f>RES_hhdet_in!I88-RES_hhdet_in_new!I88</f>
        <v>155683.21359420707</v>
      </c>
      <c r="J88" s="67">
        <f>RES_hhdet_in!J88-RES_hhdet_in_new!J88</f>
        <v>67741.61785596289</v>
      </c>
      <c r="K88" s="67">
        <f>RES_hhdet_in!K88-RES_hhdet_in_new!K88</f>
        <v>175946.25665288931</v>
      </c>
      <c r="L88" s="67">
        <f>RES_hhdet_in!L88-RES_hhdet_in_new!L88</f>
        <v>218119.54873049789</v>
      </c>
      <c r="M88" s="67">
        <f>RES_hhdet_in!M88-RES_hhdet_in_new!M88</f>
        <v>150617.50145045959</v>
      </c>
      <c r="N88" s="67">
        <f>RES_hhdet_in!N88-RES_hhdet_in_new!N88</f>
        <v>217641.40696637752</v>
      </c>
      <c r="O88" s="67">
        <f>RES_hhdet_in!O88-RES_hhdet_in_new!O88</f>
        <v>174639.68674476308</v>
      </c>
      <c r="P88" s="67">
        <f>RES_hhdet_in!P88-RES_hhdet_in_new!P88</f>
        <v>140162.4137358302</v>
      </c>
      <c r="Q88" s="67">
        <f>RES_hhdet_in!Q88-RES_hhdet_in_new!Q88</f>
        <v>168429.17377935391</v>
      </c>
    </row>
    <row r="89" spans="1:17" ht="12" customHeight="1" x14ac:dyDescent="0.25">
      <c r="A89" s="23" t="s">
        <v>155</v>
      </c>
      <c r="B89" s="67"/>
      <c r="C89" s="67">
        <f>RES_hhdet_in!C89-RES_hhdet_in_new!C89</f>
        <v>577.38030765902261</v>
      </c>
      <c r="D89" s="67">
        <f>RES_hhdet_in!D89-RES_hhdet_in_new!D89</f>
        <v>984.30923732588747</v>
      </c>
      <c r="E89" s="67">
        <f>RES_hhdet_in!E89-RES_hhdet_in_new!E89</f>
        <v>930.87707187582055</v>
      </c>
      <c r="F89" s="67">
        <f>RES_hhdet_in!F89-RES_hhdet_in_new!F89</f>
        <v>857.72620436015222</v>
      </c>
      <c r="G89" s="67">
        <f>RES_hhdet_in!G89-RES_hhdet_in_new!G89</f>
        <v>946.18800520041623</v>
      </c>
      <c r="H89" s="67">
        <f>RES_hhdet_in!H89-RES_hhdet_in_new!H89</f>
        <v>486.68100930963556</v>
      </c>
      <c r="I89" s="67">
        <f>RES_hhdet_in!I89-RES_hhdet_in_new!I89</f>
        <v>1590.3674084736922</v>
      </c>
      <c r="J89" s="67">
        <f>RES_hhdet_in!J89-RES_hhdet_in_new!J89</f>
        <v>686.63821146726332</v>
      </c>
      <c r="K89" s="67">
        <f>RES_hhdet_in!K89-RES_hhdet_in_new!K89</f>
        <v>1125.6049359802455</v>
      </c>
      <c r="L89" s="67">
        <f>RES_hhdet_in!L89-RES_hhdet_in_new!L89</f>
        <v>0</v>
      </c>
      <c r="M89" s="67">
        <f>RES_hhdet_in!M89-RES_hhdet_in_new!M89</f>
        <v>0</v>
      </c>
      <c r="N89" s="67">
        <f>RES_hhdet_in!N89-RES_hhdet_in_new!N89</f>
        <v>0</v>
      </c>
      <c r="O89" s="67">
        <f>RES_hhdet_in!O89-RES_hhdet_in_new!O89</f>
        <v>0</v>
      </c>
      <c r="P89" s="67">
        <f>RES_hhdet_in!P89-RES_hhdet_in_new!P89</f>
        <v>0</v>
      </c>
      <c r="Q89" s="67">
        <f>RES_hhdet_in!Q89-RES_hhdet_in_new!Q89</f>
        <v>0</v>
      </c>
    </row>
    <row r="90" spans="1:17" ht="12" hidden="1" customHeight="1" x14ac:dyDescent="0.25">
      <c r="A90" s="148" t="s">
        <v>55</v>
      </c>
      <c r="B90" s="67"/>
      <c r="C90" s="67">
        <f>RES_hhdet_in!C90-RES_hhdet_in_new!C90</f>
        <v>0</v>
      </c>
      <c r="D90" s="67">
        <f>RES_hhdet_in!D90-RES_hhdet_in_new!D90</f>
        <v>0</v>
      </c>
      <c r="E90" s="67">
        <f>RES_hhdet_in!E90-RES_hhdet_in_new!E90</f>
        <v>0</v>
      </c>
      <c r="F90" s="67">
        <f>RES_hhdet_in!F90-RES_hhdet_in_new!F90</f>
        <v>0</v>
      </c>
      <c r="G90" s="67">
        <f>RES_hhdet_in!G90-RES_hhdet_in_new!G90</f>
        <v>0</v>
      </c>
      <c r="H90" s="67">
        <f>RES_hhdet_in!H90-RES_hhdet_in_new!H90</f>
        <v>0</v>
      </c>
      <c r="I90" s="67">
        <f>RES_hhdet_in!I90-RES_hhdet_in_new!I90</f>
        <v>0</v>
      </c>
      <c r="J90" s="67">
        <f>RES_hhdet_in!J90-RES_hhdet_in_new!J90</f>
        <v>0</v>
      </c>
      <c r="K90" s="67">
        <f>RES_hhdet_in!K90-RES_hhdet_in_new!K90</f>
        <v>0</v>
      </c>
      <c r="L90" s="67">
        <f>RES_hhdet_in!L90-RES_hhdet_in_new!L90</f>
        <v>0</v>
      </c>
      <c r="M90" s="67">
        <f>RES_hhdet_in!M90-RES_hhdet_in_new!M90</f>
        <v>0</v>
      </c>
      <c r="N90" s="67">
        <f>RES_hhdet_in!N90-RES_hhdet_in_new!N90</f>
        <v>0</v>
      </c>
      <c r="O90" s="67">
        <f>RES_hhdet_in!O90-RES_hhdet_in_new!O90</f>
        <v>0</v>
      </c>
      <c r="P90" s="67">
        <f>RES_hhdet_in!P90-RES_hhdet_in_new!P90</f>
        <v>0</v>
      </c>
      <c r="Q90" s="67">
        <f>RES_hhdet_in!Q90-RES_hhdet_in_new!Q90</f>
        <v>0</v>
      </c>
    </row>
    <row r="91" spans="1:17" ht="12" hidden="1" customHeight="1" x14ac:dyDescent="0.25">
      <c r="A91" s="148" t="s">
        <v>59</v>
      </c>
      <c r="B91" s="67"/>
      <c r="C91" s="67">
        <f>RES_hhdet_in!C91-RES_hhdet_in_new!C91</f>
        <v>0</v>
      </c>
      <c r="D91" s="67">
        <f>RES_hhdet_in!D91-RES_hhdet_in_new!D91</f>
        <v>0</v>
      </c>
      <c r="E91" s="67">
        <f>RES_hhdet_in!E91-RES_hhdet_in_new!E91</f>
        <v>0</v>
      </c>
      <c r="F91" s="67">
        <f>RES_hhdet_in!F91-RES_hhdet_in_new!F91</f>
        <v>0</v>
      </c>
      <c r="G91" s="67">
        <f>RES_hhdet_in!G91-RES_hhdet_in_new!G91</f>
        <v>0</v>
      </c>
      <c r="H91" s="67">
        <f>RES_hhdet_in!H91-RES_hhdet_in_new!H91</f>
        <v>0</v>
      </c>
      <c r="I91" s="67">
        <f>RES_hhdet_in!I91-RES_hhdet_in_new!I91</f>
        <v>0</v>
      </c>
      <c r="J91" s="67">
        <f>RES_hhdet_in!J91-RES_hhdet_in_new!J91</f>
        <v>0</v>
      </c>
      <c r="K91" s="67">
        <f>RES_hhdet_in!K91-RES_hhdet_in_new!K91</f>
        <v>0</v>
      </c>
      <c r="L91" s="67">
        <f>RES_hhdet_in!L91-RES_hhdet_in_new!L91</f>
        <v>0</v>
      </c>
      <c r="M91" s="67">
        <f>RES_hhdet_in!M91-RES_hhdet_in_new!M91</f>
        <v>0</v>
      </c>
      <c r="N91" s="67">
        <f>RES_hhdet_in!N91-RES_hhdet_in_new!N91</f>
        <v>0</v>
      </c>
      <c r="O91" s="67">
        <f>RES_hhdet_in!O91-RES_hhdet_in_new!O91</f>
        <v>0</v>
      </c>
      <c r="P91" s="67">
        <f>RES_hhdet_in!P91-RES_hhdet_in_new!P91</f>
        <v>0</v>
      </c>
      <c r="Q91" s="67">
        <f>RES_hhdet_in!Q91-RES_hhdet_in_new!Q91</f>
        <v>0</v>
      </c>
    </row>
    <row r="92" spans="1:17" ht="12" customHeight="1" x14ac:dyDescent="0.25">
      <c r="A92" s="23" t="s">
        <v>144</v>
      </c>
      <c r="B92" s="67"/>
      <c r="C92" s="67">
        <f>RES_hhdet_in!C92-RES_hhdet_in_new!C92</f>
        <v>180978.72256090411</v>
      </c>
      <c r="D92" s="67">
        <f>RES_hhdet_in!D92-RES_hhdet_in_new!D92</f>
        <v>122685.00000000064</v>
      </c>
      <c r="E92" s="67">
        <f>RES_hhdet_in!E92-RES_hhdet_in_new!E92</f>
        <v>131316.99999999956</v>
      </c>
      <c r="F92" s="67">
        <f>RES_hhdet_in!F92-RES_hhdet_in_new!F92</f>
        <v>144643.00000000012</v>
      </c>
      <c r="G92" s="67">
        <f>RES_hhdet_in!G92-RES_hhdet_in_new!G92</f>
        <v>60691.502914537676</v>
      </c>
      <c r="H92" s="67">
        <f>RES_hhdet_in!H92-RES_hhdet_in_new!H92</f>
        <v>28282.837880473537</v>
      </c>
      <c r="I92" s="67">
        <f>RES_hhdet_in!I92-RES_hhdet_in_new!I92</f>
        <v>99260.355398829081</v>
      </c>
      <c r="J92" s="67">
        <f>RES_hhdet_in!J92-RES_hhdet_in_new!J92</f>
        <v>39432.860952473886</v>
      </c>
      <c r="K92" s="67">
        <f>RES_hhdet_in!K92-RES_hhdet_in_new!K92</f>
        <v>130785.81201691483</v>
      </c>
      <c r="L92" s="67">
        <f>RES_hhdet_in!L92-RES_hhdet_in_new!L92</f>
        <v>197857.43524932009</v>
      </c>
      <c r="M92" s="67">
        <f>RES_hhdet_in!M92-RES_hhdet_in_new!M92</f>
        <v>49051.358649010792</v>
      </c>
      <c r="N92" s="67">
        <f>RES_hhdet_in!N92-RES_hhdet_in_new!N92</f>
        <v>81110.260887750002</v>
      </c>
      <c r="O92" s="67">
        <f>RES_hhdet_in!O92-RES_hhdet_in_new!O92</f>
        <v>169141.44274904672</v>
      </c>
      <c r="P92" s="67">
        <f>RES_hhdet_in!P92-RES_hhdet_in_new!P92</f>
        <v>0</v>
      </c>
      <c r="Q92" s="67">
        <f>RES_hhdet_in!Q92-RES_hhdet_in_new!Q92</f>
        <v>96163.355398829066</v>
      </c>
    </row>
    <row r="93" spans="1:17" ht="12" customHeight="1" x14ac:dyDescent="0.25">
      <c r="A93" s="23" t="s">
        <v>143</v>
      </c>
      <c r="B93" s="67"/>
      <c r="C93" s="67">
        <f>RES_hhdet_in!C93-RES_hhdet_in_new!C93</f>
        <v>3308.7501358976701</v>
      </c>
      <c r="D93" s="67">
        <f>RES_hhdet_in!D93-RES_hhdet_in_new!D93</f>
        <v>2116.7500000000109</v>
      </c>
      <c r="E93" s="67">
        <f>RES_hhdet_in!E93-RES_hhdet_in_new!E93</f>
        <v>3207.7499999999936</v>
      </c>
      <c r="F93" s="67">
        <f>RES_hhdet_in!F93-RES_hhdet_in_new!F93</f>
        <v>3382.7500000000036</v>
      </c>
      <c r="G93" s="67">
        <f>RES_hhdet_in!G93-RES_hhdet_in_new!G93</f>
        <v>1293.7499999999968</v>
      </c>
      <c r="H93" s="67">
        <f>RES_hhdet_in!H93-RES_hhdet_in_new!H93</f>
        <v>7139.7500000000127</v>
      </c>
      <c r="I93" s="67">
        <f>RES_hhdet_in!I93-RES_hhdet_in_new!I93</f>
        <v>7934.7499999999727</v>
      </c>
      <c r="J93" s="67">
        <f>RES_hhdet_in!J93-RES_hhdet_in_new!J93</f>
        <v>6707.7500000000173</v>
      </c>
      <c r="K93" s="67">
        <f>RES_hhdet_in!K93-RES_hhdet_in_new!K93</f>
        <v>7403.3402862834346</v>
      </c>
      <c r="L93" s="67">
        <f>RES_hhdet_in!L93-RES_hhdet_in_new!L93</f>
        <v>7917.3720206032167</v>
      </c>
      <c r="M93" s="67">
        <f>RES_hhdet_in!M93-RES_hhdet_in_new!M93</f>
        <v>4799.3193615463197</v>
      </c>
      <c r="N93" s="67">
        <f>RES_hhdet_in!N93-RES_hhdet_in_new!N93</f>
        <v>4436.9876510364729</v>
      </c>
      <c r="O93" s="67">
        <f>RES_hhdet_in!O93-RES_hhdet_in_new!O93</f>
        <v>4096.1722440137519</v>
      </c>
      <c r="P93" s="67">
        <f>RES_hhdet_in!P93-RES_hhdet_in_new!P93</f>
        <v>1184.6480173608534</v>
      </c>
      <c r="Q93" s="67">
        <f>RES_hhdet_in!Q93-RES_hhdet_in_new!Q93</f>
        <v>7409.0897296585736</v>
      </c>
    </row>
    <row r="94" spans="1:17" ht="12" hidden="1" customHeight="1" x14ac:dyDescent="0.25">
      <c r="A94" s="148" t="s">
        <v>57</v>
      </c>
      <c r="B94" s="67"/>
      <c r="C94" s="67">
        <f>RES_hhdet_in!C94-RES_hhdet_in_new!C94</f>
        <v>0</v>
      </c>
      <c r="D94" s="67">
        <f>RES_hhdet_in!D94-RES_hhdet_in_new!D94</f>
        <v>0</v>
      </c>
      <c r="E94" s="67">
        <f>RES_hhdet_in!E94-RES_hhdet_in_new!E94</f>
        <v>0</v>
      </c>
      <c r="F94" s="67">
        <f>RES_hhdet_in!F94-RES_hhdet_in_new!F94</f>
        <v>0</v>
      </c>
      <c r="G94" s="67">
        <f>RES_hhdet_in!G94-RES_hhdet_in_new!G94</f>
        <v>0</v>
      </c>
      <c r="H94" s="67">
        <f>RES_hhdet_in!H94-RES_hhdet_in_new!H94</f>
        <v>0</v>
      </c>
      <c r="I94" s="67">
        <f>RES_hhdet_in!I94-RES_hhdet_in_new!I94</f>
        <v>0</v>
      </c>
      <c r="J94" s="67">
        <f>RES_hhdet_in!J94-RES_hhdet_in_new!J94</f>
        <v>0</v>
      </c>
      <c r="K94" s="67">
        <f>RES_hhdet_in!K94-RES_hhdet_in_new!K94</f>
        <v>0</v>
      </c>
      <c r="L94" s="67">
        <f>RES_hhdet_in!L94-RES_hhdet_in_new!L94</f>
        <v>0</v>
      </c>
      <c r="M94" s="67">
        <f>RES_hhdet_in!M94-RES_hhdet_in_new!M94</f>
        <v>0</v>
      </c>
      <c r="N94" s="67">
        <f>RES_hhdet_in!N94-RES_hhdet_in_new!N94</f>
        <v>0</v>
      </c>
      <c r="O94" s="67">
        <f>RES_hhdet_in!O94-RES_hhdet_in_new!O94</f>
        <v>0</v>
      </c>
      <c r="P94" s="67">
        <f>RES_hhdet_in!P94-RES_hhdet_in_new!P94</f>
        <v>0</v>
      </c>
      <c r="Q94" s="67">
        <f>RES_hhdet_in!Q94-RES_hhdet_in_new!Q94</f>
        <v>0</v>
      </c>
    </row>
    <row r="95" spans="1:17" ht="12" hidden="1" customHeight="1" x14ac:dyDescent="0.25">
      <c r="A95" s="148" t="s">
        <v>59</v>
      </c>
      <c r="B95" s="67"/>
      <c r="C95" s="67">
        <f>RES_hhdet_in!C95-RES_hhdet_in_new!C95</f>
        <v>0</v>
      </c>
      <c r="D95" s="67">
        <f>RES_hhdet_in!D95-RES_hhdet_in_new!D95</f>
        <v>0</v>
      </c>
      <c r="E95" s="67">
        <f>RES_hhdet_in!E95-RES_hhdet_in_new!E95</f>
        <v>0</v>
      </c>
      <c r="F95" s="67">
        <f>RES_hhdet_in!F95-RES_hhdet_in_new!F95</f>
        <v>0</v>
      </c>
      <c r="G95" s="67">
        <f>RES_hhdet_in!G95-RES_hhdet_in_new!G95</f>
        <v>0</v>
      </c>
      <c r="H95" s="67">
        <f>RES_hhdet_in!H95-RES_hhdet_in_new!H95</f>
        <v>0</v>
      </c>
      <c r="I95" s="67">
        <f>RES_hhdet_in!I95-RES_hhdet_in_new!I95</f>
        <v>0</v>
      </c>
      <c r="J95" s="67">
        <f>RES_hhdet_in!J95-RES_hhdet_in_new!J95</f>
        <v>0</v>
      </c>
      <c r="K95" s="67">
        <f>RES_hhdet_in!K95-RES_hhdet_in_new!K95</f>
        <v>0</v>
      </c>
      <c r="L95" s="67">
        <f>RES_hhdet_in!L95-RES_hhdet_in_new!L95</f>
        <v>0</v>
      </c>
      <c r="M95" s="67">
        <f>RES_hhdet_in!M95-RES_hhdet_in_new!M95</f>
        <v>0</v>
      </c>
      <c r="N95" s="67">
        <f>RES_hhdet_in!N95-RES_hhdet_in_new!N95</f>
        <v>0</v>
      </c>
      <c r="O95" s="67">
        <f>RES_hhdet_in!O95-RES_hhdet_in_new!O95</f>
        <v>0</v>
      </c>
      <c r="P95" s="67">
        <f>RES_hhdet_in!P95-RES_hhdet_in_new!P95</f>
        <v>0</v>
      </c>
      <c r="Q95" s="67">
        <f>RES_hhdet_in!Q95-RES_hhdet_in_new!Q95</f>
        <v>0</v>
      </c>
    </row>
    <row r="96" spans="1:17" ht="12" customHeight="1" x14ac:dyDescent="0.25">
      <c r="A96" s="23" t="s">
        <v>142</v>
      </c>
      <c r="B96" s="67"/>
      <c r="C96" s="67">
        <f>RES_hhdet_in!C96-RES_hhdet_in_new!C96</f>
        <v>19868.495747759443</v>
      </c>
      <c r="D96" s="67">
        <f>RES_hhdet_in!D96-RES_hhdet_in_new!D96</f>
        <v>78845.669058091677</v>
      </c>
      <c r="E96" s="67">
        <f>RES_hhdet_in!E96-RES_hhdet_in_new!E96</f>
        <v>48324.819719095751</v>
      </c>
      <c r="F96" s="67">
        <f>RES_hhdet_in!F96-RES_hhdet_in_new!F96</f>
        <v>40590.380357886024</v>
      </c>
      <c r="G96" s="67">
        <f>RES_hhdet_in!G96-RES_hhdet_in_new!G96</f>
        <v>137640.20318443156</v>
      </c>
      <c r="H96" s="67">
        <f>RES_hhdet_in!H96-RES_hhdet_in_new!H96</f>
        <v>116132.61225847482</v>
      </c>
      <c r="I96" s="67">
        <f>RES_hhdet_in!I96-RES_hhdet_in_new!I96</f>
        <v>212520.09067074864</v>
      </c>
      <c r="J96" s="67">
        <f>RES_hhdet_in!J96-RES_hhdet_in_new!J96</f>
        <v>159520.27641385031</v>
      </c>
      <c r="K96" s="67">
        <f>RES_hhdet_in!K96-RES_hhdet_in_new!K96</f>
        <v>187541.61412501612</v>
      </c>
      <c r="L96" s="67">
        <f>RES_hhdet_in!L96-RES_hhdet_in_new!L96</f>
        <v>504906.12982645584</v>
      </c>
      <c r="M96" s="67">
        <f>RES_hhdet_in!M96-RES_hhdet_in_new!M96</f>
        <v>268295.53408563975</v>
      </c>
      <c r="N96" s="67">
        <f>RES_hhdet_in!N96-RES_hhdet_in_new!N96</f>
        <v>464093.54560868279</v>
      </c>
      <c r="O96" s="67">
        <f>RES_hhdet_in!O96-RES_hhdet_in_new!O96</f>
        <v>280734.36538560188</v>
      </c>
      <c r="P96" s="67">
        <f>RES_hhdet_in!P96-RES_hhdet_in_new!P96</f>
        <v>249418.09520232852</v>
      </c>
      <c r="Q96" s="67">
        <f>RES_hhdet_in!Q96-RES_hhdet_in_new!Q96</f>
        <v>318731.0898346157</v>
      </c>
    </row>
    <row r="97" spans="1:17" ht="12" customHeight="1" x14ac:dyDescent="0.25">
      <c r="A97" s="23" t="s">
        <v>141</v>
      </c>
      <c r="B97" s="67"/>
      <c r="C97" s="67">
        <f>RES_hhdet_in!C97-RES_hhdet_in_new!C97</f>
        <v>359.50770791981881</v>
      </c>
      <c r="D97" s="67">
        <f>RES_hhdet_in!D97-RES_hhdet_in_new!D97</f>
        <v>1335.6756578893969</v>
      </c>
      <c r="E97" s="67">
        <f>RES_hhdet_in!E97-RES_hhdet_in_new!E97</f>
        <v>900.44599726068418</v>
      </c>
      <c r="F97" s="67">
        <f>RES_hhdet_in!F97-RES_hhdet_in_new!F97</f>
        <v>1063.0113366952428</v>
      </c>
      <c r="G97" s="67">
        <f>RES_hhdet_in!G97-RES_hhdet_in_new!G97</f>
        <v>1878.8669710503113</v>
      </c>
      <c r="H97" s="67">
        <f>RES_hhdet_in!H97-RES_hhdet_in_new!H97</f>
        <v>2353.3565965090302</v>
      </c>
      <c r="I97" s="67">
        <f>RES_hhdet_in!I97-RES_hhdet_in_new!I97</f>
        <v>1128.5443994551169</v>
      </c>
      <c r="J97" s="67">
        <f>RES_hhdet_in!J97-RES_hhdet_in_new!J97</f>
        <v>310.08141147270362</v>
      </c>
      <c r="K97" s="67">
        <f>RES_hhdet_in!K97-RES_hhdet_in_new!K97</f>
        <v>39.027476210078021</v>
      </c>
      <c r="L97" s="67">
        <f>RES_hhdet_in!L97-RES_hhdet_in_new!L97</f>
        <v>0</v>
      </c>
      <c r="M97" s="67">
        <f>RES_hhdet_in!M97-RES_hhdet_in_new!M97</f>
        <v>0</v>
      </c>
      <c r="N97" s="67">
        <f>RES_hhdet_in!N97-RES_hhdet_in_new!N97</f>
        <v>0</v>
      </c>
      <c r="O97" s="67">
        <f>RES_hhdet_in!O97-RES_hhdet_in_new!O97</f>
        <v>0</v>
      </c>
      <c r="P97" s="67">
        <f>RES_hhdet_in!P97-RES_hhdet_in_new!P97</f>
        <v>0</v>
      </c>
      <c r="Q97" s="67">
        <f>RES_hhdet_in!Q97-RES_hhdet_in_new!Q97</f>
        <v>151.35059867733435</v>
      </c>
    </row>
    <row r="98" spans="1:17" ht="12" hidden="1" customHeight="1" x14ac:dyDescent="0.25">
      <c r="A98" s="148" t="s">
        <v>60</v>
      </c>
      <c r="B98" s="67"/>
      <c r="C98" s="67"/>
      <c r="D98" s="67"/>
      <c r="E98" s="67"/>
      <c r="F98" s="67"/>
      <c r="G98" s="67"/>
      <c r="H98" s="67"/>
      <c r="I98" s="67"/>
      <c r="J98" s="67"/>
      <c r="K98" s="67"/>
      <c r="L98" s="67"/>
      <c r="M98" s="67"/>
      <c r="N98" s="67"/>
      <c r="O98" s="67"/>
      <c r="P98" s="67"/>
      <c r="Q98" s="67"/>
    </row>
    <row r="99" spans="1:17" ht="12" hidden="1" customHeight="1" x14ac:dyDescent="0.25">
      <c r="A99" s="147" t="s">
        <v>59</v>
      </c>
      <c r="B99" s="81"/>
      <c r="C99" s="81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</row>
    <row r="100" spans="1:17" ht="12" customHeight="1" x14ac:dyDescent="0.25">
      <c r="A100" s="146" t="s">
        <v>62</v>
      </c>
      <c r="B100" s="145"/>
      <c r="C100" s="145"/>
      <c r="D100" s="145"/>
      <c r="E100" s="145"/>
      <c r="F100" s="145"/>
      <c r="G100" s="145"/>
      <c r="H100" s="145"/>
      <c r="I100" s="145"/>
      <c r="J100" s="145"/>
      <c r="K100" s="145"/>
      <c r="L100" s="145"/>
      <c r="M100" s="145"/>
      <c r="N100" s="145"/>
      <c r="O100" s="145"/>
      <c r="P100" s="145"/>
      <c r="Q100" s="145"/>
    </row>
    <row r="101" spans="1:17" ht="12" customHeight="1" x14ac:dyDescent="0.25">
      <c r="A101" s="23" t="s">
        <v>55</v>
      </c>
      <c r="B101" s="67"/>
      <c r="C101" s="67">
        <f>RES_hhdet_in!C101-RES_hhdet_in_new!C101</f>
        <v>0</v>
      </c>
      <c r="D101" s="67">
        <f>RES_hhdet_in!D101-RES_hhdet_in_new!D101</f>
        <v>0</v>
      </c>
      <c r="E101" s="67">
        <f>RES_hhdet_in!E101-RES_hhdet_in_new!E101</f>
        <v>0</v>
      </c>
      <c r="F101" s="67">
        <f>RES_hhdet_in!F101-RES_hhdet_in_new!F101</f>
        <v>0</v>
      </c>
      <c r="G101" s="67">
        <f>RES_hhdet_in!G101-RES_hhdet_in_new!G101</f>
        <v>0</v>
      </c>
      <c r="H101" s="67">
        <f>RES_hhdet_in!H101-RES_hhdet_in_new!H101</f>
        <v>0</v>
      </c>
      <c r="I101" s="67">
        <f>RES_hhdet_in!I101-RES_hhdet_in_new!I101</f>
        <v>0</v>
      </c>
      <c r="J101" s="67">
        <f>RES_hhdet_in!J101-RES_hhdet_in_new!J101</f>
        <v>0</v>
      </c>
      <c r="K101" s="67">
        <f>RES_hhdet_in!K101-RES_hhdet_in_new!K101</f>
        <v>0</v>
      </c>
      <c r="L101" s="67">
        <f>RES_hhdet_in!L101-RES_hhdet_in_new!L101</f>
        <v>0</v>
      </c>
      <c r="M101" s="67">
        <f>RES_hhdet_in!M101-RES_hhdet_in_new!M101</f>
        <v>0</v>
      </c>
      <c r="N101" s="67">
        <f>RES_hhdet_in!N101-RES_hhdet_in_new!N101</f>
        <v>0</v>
      </c>
      <c r="O101" s="67">
        <f>RES_hhdet_in!O101-RES_hhdet_in_new!O101</f>
        <v>0</v>
      </c>
      <c r="P101" s="67">
        <f>RES_hhdet_in!P101-RES_hhdet_in_new!P101</f>
        <v>0</v>
      </c>
      <c r="Q101" s="67">
        <f>RES_hhdet_in!Q101-RES_hhdet_in_new!Q101</f>
        <v>0</v>
      </c>
    </row>
    <row r="102" spans="1:17" ht="12" customHeight="1" x14ac:dyDescent="0.25">
      <c r="A102" s="23" t="s">
        <v>57</v>
      </c>
      <c r="B102" s="67"/>
      <c r="C102" s="67">
        <f>RES_hhdet_in!C102-RES_hhdet_in_new!C102</f>
        <v>50433.290157855386</v>
      </c>
      <c r="D102" s="67">
        <f>RES_hhdet_in!D102-RES_hhdet_in_new!D102</f>
        <v>118972.08484214444</v>
      </c>
      <c r="E102" s="67">
        <f>RES_hhdet_in!E102-RES_hhdet_in_new!E102</f>
        <v>147777.53979665035</v>
      </c>
      <c r="F102" s="67">
        <f>RES_hhdet_in!F102-RES_hhdet_in_new!F102</f>
        <v>190637.66397816708</v>
      </c>
      <c r="G102" s="67">
        <f>RES_hhdet_in!G102-RES_hhdet_in_new!G102</f>
        <v>194063.73917850028</v>
      </c>
      <c r="H102" s="67">
        <f>RES_hhdet_in!H102-RES_hhdet_in_new!H102</f>
        <v>142714.8354447266</v>
      </c>
      <c r="I102" s="67">
        <f>RES_hhdet_in!I102-RES_hhdet_in_new!I102</f>
        <v>235123.00779392946</v>
      </c>
      <c r="J102" s="67">
        <f>RES_hhdet_in!J102-RES_hhdet_in_new!J102</f>
        <v>264899.03601558972</v>
      </c>
      <c r="K102" s="67">
        <f>RES_hhdet_in!K102-RES_hhdet_in_new!K102</f>
        <v>365374.14230565151</v>
      </c>
      <c r="L102" s="67">
        <f>RES_hhdet_in!L102-RES_hhdet_in_new!L102</f>
        <v>488227.8495163687</v>
      </c>
      <c r="M102" s="67">
        <f>RES_hhdet_in!M102-RES_hhdet_in_new!M102</f>
        <v>507813.58391976927</v>
      </c>
      <c r="N102" s="67">
        <f>RES_hhdet_in!N102-RES_hhdet_in_new!N102</f>
        <v>612949.64416662522</v>
      </c>
      <c r="O102" s="67">
        <f>RES_hhdet_in!O102-RES_hhdet_in_new!O102</f>
        <v>690184.91277905868</v>
      </c>
      <c r="P102" s="67">
        <f>RES_hhdet_in!P102-RES_hhdet_in_new!P102</f>
        <v>583332.15216952574</v>
      </c>
      <c r="Q102" s="67">
        <f>RES_hhdet_in!Q102-RES_hhdet_in_new!Q102</f>
        <v>827571.87499999953</v>
      </c>
    </row>
    <row r="103" spans="1:17" ht="12" customHeight="1" x14ac:dyDescent="0.25">
      <c r="A103" s="29" t="s">
        <v>140</v>
      </c>
      <c r="B103" s="83"/>
      <c r="C103" s="83">
        <f>RES_hhdet_in!C103-RES_hhdet_in_new!C103</f>
        <v>204068.26527614257</v>
      </c>
      <c r="D103" s="83">
        <f>RES_hhdet_in!D103-RES_hhdet_in_new!D103</f>
        <v>223192.68439381171</v>
      </c>
      <c r="E103" s="83">
        <f>RES_hhdet_in!E103-RES_hhdet_in_new!E103</f>
        <v>227145.45100320998</v>
      </c>
      <c r="F103" s="83">
        <f>RES_hhdet_in!F103-RES_hhdet_in_new!F103</f>
        <v>189739.14456743817</v>
      </c>
      <c r="G103" s="83">
        <f>RES_hhdet_in!G103-RES_hhdet_in_new!G103</f>
        <v>222363.24618532736</v>
      </c>
      <c r="H103" s="83">
        <f>RES_hhdet_in!H103-RES_hhdet_in_new!H103</f>
        <v>202666.44105683488</v>
      </c>
      <c r="I103" s="83">
        <f>RES_hhdet_in!I103-RES_hhdet_in_new!I103</f>
        <v>337642.57266965305</v>
      </c>
      <c r="J103" s="83">
        <f>RES_hhdet_in!J103-RES_hhdet_in_new!J103</f>
        <v>196808.35217785041</v>
      </c>
      <c r="K103" s="83">
        <f>RES_hhdet_in!K103-RES_hhdet_in_new!K103</f>
        <v>403728.22636538686</v>
      </c>
      <c r="L103" s="83">
        <f>RES_hhdet_in!L103-RES_hhdet_in_new!L103</f>
        <v>716560.16195378033</v>
      </c>
      <c r="M103" s="83">
        <f>RES_hhdet_in!M103-RES_hhdet_in_new!M103</f>
        <v>571061.99450573651</v>
      </c>
      <c r="N103" s="83">
        <f>RES_hhdet_in!N103-RES_hhdet_in_new!N103</f>
        <v>678841.26532142947</v>
      </c>
      <c r="O103" s="83">
        <f>RES_hhdet_in!O103-RES_hhdet_in_new!O103</f>
        <v>619165.46146939404</v>
      </c>
      <c r="P103" s="83">
        <f>RES_hhdet_in!P103-RES_hhdet_in_new!P103</f>
        <v>542014.13958125107</v>
      </c>
      <c r="Q103" s="83">
        <f>RES_hhdet_in!Q103-RES_hhdet_in_new!Q103</f>
        <v>477825.64164868579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51"/>
      <c r="C105" s="151"/>
      <c r="D105" s="151"/>
      <c r="E105" s="151"/>
      <c r="F105" s="151"/>
      <c r="G105" s="151"/>
      <c r="H105" s="151"/>
      <c r="I105" s="151"/>
      <c r="J105" s="151"/>
      <c r="K105" s="151"/>
      <c r="L105" s="151"/>
      <c r="M105" s="151"/>
      <c r="N105" s="151"/>
      <c r="O105" s="151"/>
      <c r="P105" s="151"/>
      <c r="Q105" s="151"/>
    </row>
    <row r="106" spans="1:17" ht="12.95" customHeight="1" x14ac:dyDescent="0.25">
      <c r="A106" s="150" t="s">
        <v>65</v>
      </c>
      <c r="B106" s="149"/>
      <c r="C106" s="149"/>
      <c r="D106" s="149"/>
      <c r="E106" s="149"/>
      <c r="F106" s="149"/>
      <c r="G106" s="149"/>
      <c r="H106" s="149"/>
      <c r="I106" s="149"/>
      <c r="J106" s="149"/>
      <c r="K106" s="149"/>
      <c r="L106" s="149"/>
      <c r="M106" s="149"/>
      <c r="N106" s="149"/>
      <c r="O106" s="149"/>
      <c r="P106" s="149"/>
      <c r="Q106" s="149"/>
    </row>
    <row r="107" spans="1:17" ht="12" customHeight="1" x14ac:dyDescent="0.25">
      <c r="A107" s="23" t="s">
        <v>153</v>
      </c>
      <c r="B107" s="67"/>
      <c r="C107" s="67">
        <f>RES_hhdet_in!C107-RES_hhdet_in_new!C107</f>
        <v>3564.2265972040368</v>
      </c>
      <c r="D107" s="67">
        <f>RES_hhdet_in!D107-RES_hhdet_in_new!D107</f>
        <v>4996.0139381513181</v>
      </c>
      <c r="E107" s="67">
        <f>RES_hhdet_in!E107-RES_hhdet_in_new!E107</f>
        <v>4586.8492368861116</v>
      </c>
      <c r="F107" s="67">
        <f>RES_hhdet_in!F107-RES_hhdet_in_new!F107</f>
        <v>2423.423068231009</v>
      </c>
      <c r="G107" s="67">
        <f>RES_hhdet_in!G107-RES_hhdet_in_new!G107</f>
        <v>0</v>
      </c>
      <c r="H107" s="67">
        <f>RES_hhdet_in!H107-RES_hhdet_in_new!H107</f>
        <v>467.12465093558637</v>
      </c>
      <c r="I107" s="67">
        <f>RES_hhdet_in!I107-RES_hhdet_in_new!I107</f>
        <v>998.56961892299375</v>
      </c>
      <c r="J107" s="67">
        <f>RES_hhdet_in!J107-RES_hhdet_in_new!J107</f>
        <v>18.207745223807056</v>
      </c>
      <c r="K107" s="67">
        <f>RES_hhdet_in!K107-RES_hhdet_in_new!K107</f>
        <v>40.598862203706602</v>
      </c>
      <c r="L107" s="67">
        <f>RES_hhdet_in!L107-RES_hhdet_in_new!L107</f>
        <v>19.846297624520513</v>
      </c>
      <c r="M107" s="67">
        <f>RES_hhdet_in!M107-RES_hhdet_in_new!M107</f>
        <v>5232.2062777699839</v>
      </c>
      <c r="N107" s="67">
        <f>RES_hhdet_in!N107-RES_hhdet_in_new!N107</f>
        <v>113.72819104076048</v>
      </c>
      <c r="O107" s="67">
        <f>RES_hhdet_in!O107-RES_hhdet_in_new!O107</f>
        <v>88.447833231727856</v>
      </c>
      <c r="P107" s="67">
        <f>RES_hhdet_in!P107-RES_hhdet_in_new!P107</f>
        <v>1756.2989506149838</v>
      </c>
      <c r="Q107" s="67">
        <f>RES_hhdet_in!Q107-RES_hhdet_in_new!Q107</f>
        <v>0</v>
      </c>
    </row>
    <row r="108" spans="1:17" ht="12" hidden="1" customHeight="1" x14ac:dyDescent="0.25">
      <c r="A108" s="23" t="s">
        <v>60</v>
      </c>
      <c r="B108" s="67"/>
      <c r="C108" s="67"/>
      <c r="D108" s="67"/>
      <c r="E108" s="67"/>
      <c r="F108" s="67"/>
      <c r="G108" s="67"/>
      <c r="H108" s="67"/>
      <c r="I108" s="67"/>
      <c r="J108" s="67"/>
      <c r="K108" s="67"/>
      <c r="L108" s="67"/>
      <c r="M108" s="67"/>
      <c r="N108" s="67"/>
      <c r="O108" s="67"/>
      <c r="P108" s="67"/>
      <c r="Q108" s="67"/>
    </row>
    <row r="109" spans="1:17" ht="12.95" customHeight="1" x14ac:dyDescent="0.25">
      <c r="A109" s="146" t="s">
        <v>112</v>
      </c>
      <c r="B109" s="145"/>
      <c r="C109" s="145"/>
      <c r="D109" s="145"/>
      <c r="E109" s="145"/>
      <c r="F109" s="145"/>
      <c r="G109" s="145"/>
      <c r="H109" s="145"/>
      <c r="I109" s="145"/>
      <c r="J109" s="145"/>
      <c r="K109" s="145"/>
      <c r="L109" s="145"/>
      <c r="M109" s="145"/>
      <c r="N109" s="145"/>
      <c r="O109" s="145"/>
      <c r="P109" s="145"/>
      <c r="Q109" s="145"/>
    </row>
    <row r="110" spans="1:17" ht="12" customHeight="1" x14ac:dyDescent="0.25">
      <c r="A110" s="23" t="s">
        <v>60</v>
      </c>
      <c r="B110" s="67"/>
      <c r="C110" s="67">
        <f>RES_hhdet_in!C110-RES_hhdet_in_new!C110</f>
        <v>144</v>
      </c>
      <c r="D110" s="67">
        <f>RES_hhdet_in!D110-RES_hhdet_in_new!D110</f>
        <v>202</v>
      </c>
      <c r="E110" s="67">
        <f>RES_hhdet_in!E110-RES_hhdet_in_new!E110</f>
        <v>128</v>
      </c>
      <c r="F110" s="67">
        <f>RES_hhdet_in!F110-RES_hhdet_in_new!F110</f>
        <v>133</v>
      </c>
      <c r="G110" s="67">
        <f>RES_hhdet_in!G110-RES_hhdet_in_new!G110</f>
        <v>0</v>
      </c>
      <c r="H110" s="67">
        <f>RES_hhdet_in!H110-RES_hhdet_in_new!H110</f>
        <v>25.000000000000004</v>
      </c>
      <c r="I110" s="67">
        <f>RES_hhdet_in!I110-RES_hhdet_in_new!I110</f>
        <v>41</v>
      </c>
      <c r="J110" s="67">
        <f>RES_hhdet_in!J110-RES_hhdet_in_new!J110</f>
        <v>7.0000000000000568</v>
      </c>
      <c r="K110" s="67">
        <f>RES_hhdet_in!K110-RES_hhdet_in_new!K110</f>
        <v>185.5988622037066</v>
      </c>
      <c r="L110" s="67">
        <f>RES_hhdet_in!L110-RES_hhdet_in_new!L110</f>
        <v>301.8462976245205</v>
      </c>
      <c r="M110" s="67">
        <f>RES_hhdet_in!M110-RES_hhdet_in_new!M110</f>
        <v>257</v>
      </c>
      <c r="N110" s="67">
        <f>RES_hhdet_in!N110-RES_hhdet_in_new!N110</f>
        <v>113.72819104074955</v>
      </c>
      <c r="O110" s="67">
        <f>RES_hhdet_in!O110-RES_hhdet_in_new!O110</f>
        <v>88.447833231727856</v>
      </c>
      <c r="P110" s="67">
        <f>RES_hhdet_in!P110-RES_hhdet_in_new!P110</f>
        <v>90.000000000000043</v>
      </c>
      <c r="Q110" s="67">
        <f>RES_hhdet_in!Q110-RES_hhdet_in_new!Q110</f>
        <v>130.99999999999994</v>
      </c>
    </row>
    <row r="111" spans="1:17" ht="12" customHeight="1" x14ac:dyDescent="0.25">
      <c r="A111" s="146" t="s">
        <v>63</v>
      </c>
      <c r="B111" s="145"/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5"/>
      <c r="O111" s="145"/>
      <c r="P111" s="145"/>
      <c r="Q111" s="145"/>
    </row>
    <row r="112" spans="1:17" ht="12" customHeight="1" x14ac:dyDescent="0.25">
      <c r="A112" s="23" t="s">
        <v>152</v>
      </c>
      <c r="B112" s="67"/>
      <c r="C112" s="67">
        <f>RES_hhdet_in!C112-RES_hhdet_in_new!C112</f>
        <v>0</v>
      </c>
      <c r="D112" s="67">
        <f>RES_hhdet_in!D112-RES_hhdet_in_new!D112</f>
        <v>0</v>
      </c>
      <c r="E112" s="67">
        <f>RES_hhdet_in!E112-RES_hhdet_in_new!E112</f>
        <v>0</v>
      </c>
      <c r="F112" s="67">
        <f>RES_hhdet_in!F112-RES_hhdet_in_new!F112</f>
        <v>0</v>
      </c>
      <c r="G112" s="67">
        <f>RES_hhdet_in!G112-RES_hhdet_in_new!G112</f>
        <v>0</v>
      </c>
      <c r="H112" s="67">
        <f>RES_hhdet_in!H112-RES_hhdet_in_new!H112</f>
        <v>0</v>
      </c>
      <c r="I112" s="67">
        <f>RES_hhdet_in!I112-RES_hhdet_in_new!I112</f>
        <v>0</v>
      </c>
      <c r="J112" s="67">
        <f>RES_hhdet_in!J112-RES_hhdet_in_new!J112</f>
        <v>0</v>
      </c>
      <c r="K112" s="67">
        <f>RES_hhdet_in!K112-RES_hhdet_in_new!K112</f>
        <v>0</v>
      </c>
      <c r="L112" s="67">
        <f>RES_hhdet_in!L112-RES_hhdet_in_new!L112</f>
        <v>0</v>
      </c>
      <c r="M112" s="67">
        <f>RES_hhdet_in!M112-RES_hhdet_in_new!M112</f>
        <v>0</v>
      </c>
      <c r="N112" s="67">
        <f>RES_hhdet_in!N112-RES_hhdet_in_new!N112</f>
        <v>0</v>
      </c>
      <c r="O112" s="67">
        <f>RES_hhdet_in!O112-RES_hhdet_in_new!O112</f>
        <v>0</v>
      </c>
      <c r="P112" s="67">
        <f>RES_hhdet_in!P112-RES_hhdet_in_new!P112</f>
        <v>0</v>
      </c>
      <c r="Q112" s="67">
        <f>RES_hhdet_in!Q112-RES_hhdet_in_new!Q112</f>
        <v>0</v>
      </c>
    </row>
    <row r="113" spans="1:17" ht="12" customHeight="1" x14ac:dyDescent="0.25">
      <c r="A113" s="23" t="s">
        <v>151</v>
      </c>
      <c r="B113" s="67"/>
      <c r="C113" s="67">
        <f>RES_hhdet_in!C113-RES_hhdet_in_new!C113</f>
        <v>0</v>
      </c>
      <c r="D113" s="67">
        <f>RES_hhdet_in!D113-RES_hhdet_in_new!D113</f>
        <v>0</v>
      </c>
      <c r="E113" s="67">
        <f>RES_hhdet_in!E113-RES_hhdet_in_new!E113</f>
        <v>0</v>
      </c>
      <c r="F113" s="67">
        <f>RES_hhdet_in!F113-RES_hhdet_in_new!F113</f>
        <v>0</v>
      </c>
      <c r="G113" s="67">
        <f>RES_hhdet_in!G113-RES_hhdet_in_new!G113</f>
        <v>0</v>
      </c>
      <c r="H113" s="67">
        <f>RES_hhdet_in!H113-RES_hhdet_in_new!H113</f>
        <v>0</v>
      </c>
      <c r="I113" s="67">
        <f>RES_hhdet_in!I113-RES_hhdet_in_new!I113</f>
        <v>0</v>
      </c>
      <c r="J113" s="67">
        <f>RES_hhdet_in!J113-RES_hhdet_in_new!J113</f>
        <v>0</v>
      </c>
      <c r="K113" s="67">
        <f>RES_hhdet_in!K113-RES_hhdet_in_new!K113</f>
        <v>0</v>
      </c>
      <c r="L113" s="67">
        <f>RES_hhdet_in!L113-RES_hhdet_in_new!L113</f>
        <v>0</v>
      </c>
      <c r="M113" s="67">
        <f>RES_hhdet_in!M113-RES_hhdet_in_new!M113</f>
        <v>0</v>
      </c>
      <c r="N113" s="67">
        <f>RES_hhdet_in!N113-RES_hhdet_in_new!N113</f>
        <v>0</v>
      </c>
      <c r="O113" s="67">
        <f>RES_hhdet_in!O113-RES_hhdet_in_new!O113</f>
        <v>0</v>
      </c>
      <c r="P113" s="67">
        <f>RES_hhdet_in!P113-RES_hhdet_in_new!P113</f>
        <v>0</v>
      </c>
      <c r="Q113" s="67">
        <f>RES_hhdet_in!Q113-RES_hhdet_in_new!Q113</f>
        <v>0</v>
      </c>
    </row>
    <row r="114" spans="1:17" ht="12" hidden="1" customHeight="1" x14ac:dyDescent="0.25">
      <c r="A114" s="148" t="s">
        <v>79</v>
      </c>
      <c r="B114" s="67"/>
      <c r="C114" s="67">
        <f>RES_hhdet_in!C114-RES_hhdet_in_new!C114</f>
        <v>0</v>
      </c>
      <c r="D114" s="67">
        <f>RES_hhdet_in!D114-RES_hhdet_in_new!D114</f>
        <v>0</v>
      </c>
      <c r="E114" s="67">
        <f>RES_hhdet_in!E114-RES_hhdet_in_new!E114</f>
        <v>0</v>
      </c>
      <c r="F114" s="67">
        <f>RES_hhdet_in!F114-RES_hhdet_in_new!F114</f>
        <v>0</v>
      </c>
      <c r="G114" s="67">
        <f>RES_hhdet_in!G114-RES_hhdet_in_new!G114</f>
        <v>0</v>
      </c>
      <c r="H114" s="67">
        <f>RES_hhdet_in!H114-RES_hhdet_in_new!H114</f>
        <v>0</v>
      </c>
      <c r="I114" s="67">
        <f>RES_hhdet_in!I114-RES_hhdet_in_new!I114</f>
        <v>0</v>
      </c>
      <c r="J114" s="67">
        <f>RES_hhdet_in!J114-RES_hhdet_in_new!J114</f>
        <v>0</v>
      </c>
      <c r="K114" s="67">
        <f>RES_hhdet_in!K114-RES_hhdet_in_new!K114</f>
        <v>0</v>
      </c>
      <c r="L114" s="67">
        <f>RES_hhdet_in!L114-RES_hhdet_in_new!L114</f>
        <v>0</v>
      </c>
      <c r="M114" s="67">
        <f>RES_hhdet_in!M114-RES_hhdet_in_new!M114</f>
        <v>0</v>
      </c>
      <c r="N114" s="67">
        <f>RES_hhdet_in!N114-RES_hhdet_in_new!N114</f>
        <v>0</v>
      </c>
      <c r="O114" s="67">
        <f>RES_hhdet_in!O114-RES_hhdet_in_new!O114</f>
        <v>0</v>
      </c>
      <c r="P114" s="67">
        <f>RES_hhdet_in!P114-RES_hhdet_in_new!P114</f>
        <v>0</v>
      </c>
      <c r="Q114" s="67">
        <f>RES_hhdet_in!Q114-RES_hhdet_in_new!Q114</f>
        <v>0</v>
      </c>
    </row>
    <row r="115" spans="1:17" ht="12" hidden="1" customHeight="1" x14ac:dyDescent="0.25">
      <c r="A115" s="148" t="s">
        <v>59</v>
      </c>
      <c r="B115" s="67"/>
      <c r="C115" s="67">
        <f>RES_hhdet_in!C115-RES_hhdet_in_new!C115</f>
        <v>0</v>
      </c>
      <c r="D115" s="67">
        <f>RES_hhdet_in!D115-RES_hhdet_in_new!D115</f>
        <v>0</v>
      </c>
      <c r="E115" s="67">
        <f>RES_hhdet_in!E115-RES_hhdet_in_new!E115</f>
        <v>0</v>
      </c>
      <c r="F115" s="67">
        <f>RES_hhdet_in!F115-RES_hhdet_in_new!F115</f>
        <v>0</v>
      </c>
      <c r="G115" s="67">
        <f>RES_hhdet_in!G115-RES_hhdet_in_new!G115</f>
        <v>0</v>
      </c>
      <c r="H115" s="67">
        <f>RES_hhdet_in!H115-RES_hhdet_in_new!H115</f>
        <v>0</v>
      </c>
      <c r="I115" s="67">
        <f>RES_hhdet_in!I115-RES_hhdet_in_new!I115</f>
        <v>0</v>
      </c>
      <c r="J115" s="67">
        <f>RES_hhdet_in!J115-RES_hhdet_in_new!J115</f>
        <v>0</v>
      </c>
      <c r="K115" s="67">
        <f>RES_hhdet_in!K115-RES_hhdet_in_new!K115</f>
        <v>0</v>
      </c>
      <c r="L115" s="67">
        <f>RES_hhdet_in!L115-RES_hhdet_in_new!L115</f>
        <v>0</v>
      </c>
      <c r="M115" s="67">
        <f>RES_hhdet_in!M115-RES_hhdet_in_new!M115</f>
        <v>0</v>
      </c>
      <c r="N115" s="67">
        <f>RES_hhdet_in!N115-RES_hhdet_in_new!N115</f>
        <v>0</v>
      </c>
      <c r="O115" s="67">
        <f>RES_hhdet_in!O115-RES_hhdet_in_new!O115</f>
        <v>0</v>
      </c>
      <c r="P115" s="67">
        <f>RES_hhdet_in!P115-RES_hhdet_in_new!P115</f>
        <v>0</v>
      </c>
      <c r="Q115" s="67">
        <f>RES_hhdet_in!Q115-RES_hhdet_in_new!Q115</f>
        <v>0</v>
      </c>
    </row>
    <row r="116" spans="1:17" ht="12" customHeight="1" x14ac:dyDescent="0.25">
      <c r="A116" s="23" t="s">
        <v>142</v>
      </c>
      <c r="B116" s="67"/>
      <c r="C116" s="67">
        <f>RES_hhdet_in!C116-RES_hhdet_in_new!C116</f>
        <v>7811.392141829514</v>
      </c>
      <c r="D116" s="67">
        <f>RES_hhdet_in!D116-RES_hhdet_in_new!D116</f>
        <v>9217.5953967856713</v>
      </c>
      <c r="E116" s="67">
        <f>RES_hhdet_in!E116-RES_hhdet_in_new!E116</f>
        <v>8792.3432707018474</v>
      </c>
      <c r="F116" s="67">
        <f>RES_hhdet_in!F116-RES_hhdet_in_new!F116</f>
        <v>6846.1611891102839</v>
      </c>
      <c r="G116" s="67">
        <f>RES_hhdet_in!G116-RES_hhdet_in_new!G116</f>
        <v>31.79948228958483</v>
      </c>
      <c r="H116" s="67">
        <f>RES_hhdet_in!H116-RES_hhdet_in_new!H116</f>
        <v>474.8801092596089</v>
      </c>
      <c r="I116" s="67">
        <f>RES_hhdet_in!I116-RES_hhdet_in_new!I116</f>
        <v>1018.5337995627949</v>
      </c>
      <c r="J116" s="67">
        <f>RES_hhdet_in!J116-RES_hhdet_in_new!J116</f>
        <v>0</v>
      </c>
      <c r="K116" s="67">
        <f>RES_hhdet_in!K116-RES_hhdet_in_new!K116</f>
        <v>0</v>
      </c>
      <c r="L116" s="67">
        <f>RES_hhdet_in!L116-RES_hhdet_in_new!L116</f>
        <v>3661.6777240386132</v>
      </c>
      <c r="M116" s="67">
        <f>RES_hhdet_in!M116-RES_hhdet_in_new!M116</f>
        <v>13121.257872941585</v>
      </c>
      <c r="N116" s="67">
        <f>RES_hhdet_in!N116-RES_hhdet_in_new!N116</f>
        <v>12156.41964571228</v>
      </c>
      <c r="O116" s="67">
        <f>RES_hhdet_in!O116-RES_hhdet_in_new!O116</f>
        <v>1017.8436942177952</v>
      </c>
      <c r="P116" s="67">
        <f>RES_hhdet_in!P116-RES_hhdet_in_new!P116</f>
        <v>2369.4408895568349</v>
      </c>
      <c r="Q116" s="67">
        <f>RES_hhdet_in!Q116-RES_hhdet_in_new!Q116</f>
        <v>1083.1617954018143</v>
      </c>
    </row>
    <row r="117" spans="1:17" ht="12" customHeight="1" x14ac:dyDescent="0.25">
      <c r="A117" s="23" t="s">
        <v>141</v>
      </c>
      <c r="B117" s="67"/>
      <c r="C117" s="67">
        <f>RES_hhdet_in!C117-RES_hhdet_in_new!C117</f>
        <v>133.02195537452212</v>
      </c>
      <c r="D117" s="67">
        <f>RES_hhdet_in!D117-RES_hhdet_in_new!D117</f>
        <v>158.60604136564689</v>
      </c>
      <c r="E117" s="67">
        <f>RES_hhdet_in!E117-RES_hhdet_in_new!E117</f>
        <v>174.69346618426397</v>
      </c>
      <c r="F117" s="67">
        <f>RES_hhdet_in!F117-RES_hhdet_in_new!F117</f>
        <v>181.43669425298498</v>
      </c>
      <c r="G117" s="67">
        <f>RES_hhdet_in!G117-RES_hhdet_in_new!G117</f>
        <v>0</v>
      </c>
      <c r="H117" s="67">
        <f>RES_hhdet_in!H117-RES_hhdet_in_new!H117</f>
        <v>0</v>
      </c>
      <c r="I117" s="67">
        <f>RES_hhdet_in!I117-RES_hhdet_in_new!I117</f>
        <v>0</v>
      </c>
      <c r="J117" s="67">
        <f>RES_hhdet_in!J117-RES_hhdet_in_new!J117</f>
        <v>119.20774522380398</v>
      </c>
      <c r="K117" s="67">
        <f>RES_hhdet_in!K117-RES_hhdet_in_new!K117</f>
        <v>81.598862203706602</v>
      </c>
      <c r="L117" s="67">
        <f>RES_hhdet_in!L117-RES_hhdet_in_new!L117</f>
        <v>70.524452332498541</v>
      </c>
      <c r="M117" s="67">
        <f>RES_hhdet_in!M117-RES_hhdet_in_new!M117</f>
        <v>50.010904828400953</v>
      </c>
      <c r="N117" s="67">
        <f>RES_hhdet_in!N117-RES_hhdet_in_new!N117</f>
        <v>745.43354532846843</v>
      </c>
      <c r="O117" s="67">
        <f>RES_hhdet_in!O117-RES_hhdet_in_new!O117</f>
        <v>10.21171318620955</v>
      </c>
      <c r="P117" s="67">
        <f>RES_hhdet_in!P117-RES_hhdet_in_new!P117</f>
        <v>53.305917723005336</v>
      </c>
      <c r="Q117" s="67">
        <f>RES_hhdet_in!Q117-RES_hhdet_in_new!Q117</f>
        <v>216.9551500049615</v>
      </c>
    </row>
    <row r="118" spans="1:17" ht="12" hidden="1" customHeight="1" x14ac:dyDescent="0.25">
      <c r="A118" s="148" t="s">
        <v>60</v>
      </c>
      <c r="B118" s="67"/>
      <c r="C118" s="67"/>
      <c r="D118" s="67"/>
      <c r="E118" s="67"/>
      <c r="F118" s="67"/>
      <c r="G118" s="67"/>
      <c r="H118" s="67"/>
      <c r="I118" s="67"/>
      <c r="J118" s="67"/>
      <c r="K118" s="67"/>
      <c r="L118" s="67"/>
      <c r="M118" s="67"/>
      <c r="N118" s="67"/>
      <c r="O118" s="67"/>
      <c r="P118" s="67"/>
      <c r="Q118" s="67"/>
    </row>
    <row r="119" spans="1:17" ht="12" hidden="1" customHeight="1" x14ac:dyDescent="0.25">
      <c r="A119" s="147" t="s">
        <v>59</v>
      </c>
      <c r="B119" s="81"/>
      <c r="C119" s="81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</row>
    <row r="120" spans="1:17" ht="12" customHeight="1" x14ac:dyDescent="0.25">
      <c r="A120" s="146" t="s">
        <v>62</v>
      </c>
      <c r="B120" s="145"/>
      <c r="C120" s="145"/>
      <c r="D120" s="145"/>
      <c r="E120" s="145"/>
      <c r="F120" s="145"/>
      <c r="G120" s="145"/>
      <c r="H120" s="145"/>
      <c r="I120" s="145"/>
      <c r="J120" s="145"/>
      <c r="K120" s="145"/>
      <c r="L120" s="145"/>
      <c r="M120" s="145"/>
      <c r="N120" s="145"/>
      <c r="O120" s="145"/>
      <c r="P120" s="145"/>
      <c r="Q120" s="145"/>
    </row>
    <row r="121" spans="1:17" ht="12" customHeight="1" x14ac:dyDescent="0.25">
      <c r="A121" s="23" t="s">
        <v>57</v>
      </c>
      <c r="B121" s="67"/>
      <c r="C121" s="67">
        <f>RES_hhdet_in!C121-RES_hhdet_in_new!C121</f>
        <v>1805.4340118877485</v>
      </c>
      <c r="D121" s="67">
        <f>RES_hhdet_in!D121-RES_hhdet_in_new!D121</f>
        <v>2908.0000000000005</v>
      </c>
      <c r="E121" s="67">
        <f>RES_hhdet_in!E121-RES_hhdet_in_new!E121</f>
        <v>2504.9999999999873</v>
      </c>
      <c r="F121" s="67">
        <f>RES_hhdet_in!F121-RES_hhdet_in_new!F121</f>
        <v>2975.7118072069857</v>
      </c>
      <c r="G121" s="67">
        <f>RES_hhdet_in!G121-RES_hhdet_in_new!G121</f>
        <v>1879.5855541096425</v>
      </c>
      <c r="H121" s="67">
        <f>RES_hhdet_in!H121-RES_hhdet_in_new!H121</f>
        <v>374.93732399472884</v>
      </c>
      <c r="I121" s="67">
        <f>RES_hhdet_in!I121-RES_hhdet_in_new!I121</f>
        <v>255.00000000000006</v>
      </c>
      <c r="J121" s="67">
        <f>RES_hhdet_in!J121-RES_hhdet_in_new!J121</f>
        <v>0.43141970182330525</v>
      </c>
      <c r="K121" s="67">
        <f>RES_hhdet_in!K121-RES_hhdet_in_new!K121</f>
        <v>71.00000000000081</v>
      </c>
      <c r="L121" s="67">
        <f>RES_hhdet_in!L121-RES_hhdet_in_new!L121</f>
        <v>0</v>
      </c>
      <c r="M121" s="67">
        <f>RES_hhdet_in!M121-RES_hhdet_in_new!M121</f>
        <v>2808.4785629693183</v>
      </c>
      <c r="N121" s="67">
        <f>RES_hhdet_in!N121-RES_hhdet_in_new!N121</f>
        <v>3530.8567579832388</v>
      </c>
      <c r="O121" s="67">
        <f>RES_hhdet_in!O121-RES_hhdet_in_new!O121</f>
        <v>1346.2818060863474</v>
      </c>
      <c r="P121" s="67">
        <f>RES_hhdet_in!P121-RES_hhdet_in_new!P121</f>
        <v>148.87010528717542</v>
      </c>
      <c r="Q121" s="67">
        <f>RES_hhdet_in!Q121-RES_hhdet_in_new!Q121</f>
        <v>9.4515218972592034</v>
      </c>
    </row>
    <row r="122" spans="1:17" ht="12" customHeight="1" x14ac:dyDescent="0.25">
      <c r="A122" s="29" t="s">
        <v>140</v>
      </c>
      <c r="B122" s="83"/>
      <c r="C122" s="83">
        <f>RES_hhdet_in!C122-RES_hhdet_in_new!C122</f>
        <v>6382.6640972040323</v>
      </c>
      <c r="D122" s="83">
        <f>RES_hhdet_in!D122-RES_hhdet_in_new!D122</f>
        <v>6467.45143815132</v>
      </c>
      <c r="E122" s="83">
        <f>RES_hhdet_in!E122-RES_hhdet_in_new!E122</f>
        <v>6461.2867368861098</v>
      </c>
      <c r="F122" s="83">
        <f>RES_hhdet_in!F122-RES_hhdet_in_new!F122</f>
        <v>4366.8605682310044</v>
      </c>
      <c r="G122" s="83">
        <f>RES_hhdet_in!G122-RES_hhdet_in_new!G122</f>
        <v>0</v>
      </c>
      <c r="H122" s="83">
        <f>RES_hhdet_in!H122-RES_hhdet_in_new!H122</f>
        <v>463.12465093558814</v>
      </c>
      <c r="I122" s="83">
        <f>RES_hhdet_in!I122-RES_hhdet_in_new!I122</f>
        <v>812.63755472851437</v>
      </c>
      <c r="J122" s="83">
        <f>RES_hhdet_in!J122-RES_hhdet_in_new!J122</f>
        <v>85.207745223807052</v>
      </c>
      <c r="K122" s="83">
        <f>RES_hhdet_in!K122-RES_hhdet_in_new!K122</f>
        <v>13.91635091502992</v>
      </c>
      <c r="L122" s="83">
        <f>RES_hhdet_in!L122-RES_hhdet_in_new!L122</f>
        <v>2053.6130533868532</v>
      </c>
      <c r="M122" s="83">
        <f>RES_hhdet_in!M122-RES_hhdet_in_new!M122</f>
        <v>10362.790214800669</v>
      </c>
      <c r="N122" s="83">
        <f>RES_hhdet_in!N122-RES_hhdet_in_new!N122</f>
        <v>9370.9964330575131</v>
      </c>
      <c r="O122" s="83">
        <f>RES_hhdet_in!O122-RES_hhdet_in_new!O122</f>
        <v>289.44783323173147</v>
      </c>
      <c r="P122" s="83">
        <f>RES_hhdet_in!P122-RES_hhdet_in_new!P122</f>
        <v>2381.1742996793969</v>
      </c>
      <c r="Q122" s="83">
        <f>RES_hhdet_in!Q122-RES_hhdet_in_new!Q122</f>
        <v>1271.6014168779698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51"/>
      <c r="C124" s="151"/>
      <c r="D124" s="151"/>
      <c r="E124" s="151"/>
      <c r="F124" s="151"/>
      <c r="G124" s="151"/>
      <c r="H124" s="151"/>
      <c r="I124" s="151"/>
      <c r="J124" s="151"/>
      <c r="K124" s="151"/>
      <c r="L124" s="151"/>
      <c r="M124" s="151"/>
      <c r="N124" s="151"/>
      <c r="O124" s="151"/>
      <c r="P124" s="151"/>
      <c r="Q124" s="151"/>
    </row>
    <row r="125" spans="1:17" ht="12.95" customHeight="1" x14ac:dyDescent="0.25">
      <c r="A125" s="150" t="s">
        <v>65</v>
      </c>
      <c r="B125" s="149"/>
      <c r="C125" s="149"/>
      <c r="D125" s="149"/>
      <c r="E125" s="149"/>
      <c r="F125" s="149"/>
      <c r="G125" s="149"/>
      <c r="H125" s="149"/>
      <c r="I125" s="149"/>
      <c r="J125" s="149"/>
      <c r="K125" s="149"/>
      <c r="L125" s="149"/>
      <c r="M125" s="149"/>
      <c r="N125" s="149"/>
      <c r="O125" s="149"/>
      <c r="P125" s="149"/>
      <c r="Q125" s="149"/>
    </row>
    <row r="126" spans="1:17" ht="12" customHeight="1" x14ac:dyDescent="0.25">
      <c r="A126" s="23" t="s">
        <v>149</v>
      </c>
      <c r="B126" s="67"/>
      <c r="C126" s="67">
        <f>RES_hhdet_in!C126-RES_hhdet_in_new!C126</f>
        <v>214009.86982490041</v>
      </c>
      <c r="D126" s="67">
        <f>RES_hhdet_in!D126-RES_hhdet_in_new!D126</f>
        <v>189589.65213488435</v>
      </c>
      <c r="E126" s="67">
        <f>RES_hhdet_in!E126-RES_hhdet_in_new!E126</f>
        <v>0</v>
      </c>
      <c r="F126" s="67">
        <f>RES_hhdet_in!F126-RES_hhdet_in_new!F126</f>
        <v>34926.381471774657</v>
      </c>
      <c r="G126" s="67">
        <f>RES_hhdet_in!G126-RES_hhdet_in_new!G126</f>
        <v>140667.60537411808</v>
      </c>
      <c r="H126" s="67">
        <f>RES_hhdet_in!H126-RES_hhdet_in_new!H126</f>
        <v>55608.430362936779</v>
      </c>
      <c r="I126" s="67">
        <f>RES_hhdet_in!I126-RES_hhdet_in_new!I126</f>
        <v>181586.9801197105</v>
      </c>
      <c r="J126" s="67">
        <f>RES_hhdet_in!J126-RES_hhdet_in_new!J126</f>
        <v>0</v>
      </c>
      <c r="K126" s="67">
        <f>RES_hhdet_in!K126-RES_hhdet_in_new!K126</f>
        <v>0</v>
      </c>
      <c r="L126" s="67">
        <f>RES_hhdet_in!L126-RES_hhdet_in_new!L126</f>
        <v>236167.38817174651</v>
      </c>
      <c r="M126" s="67">
        <f>RES_hhdet_in!M126-RES_hhdet_in_new!M126</f>
        <v>133320.28958164863</v>
      </c>
      <c r="N126" s="67">
        <f>RES_hhdet_in!N126-RES_hhdet_in_new!N126</f>
        <v>0</v>
      </c>
      <c r="O126" s="67">
        <f>RES_hhdet_in!O126-RES_hhdet_in_new!O126</f>
        <v>0</v>
      </c>
      <c r="P126" s="67">
        <f>RES_hhdet_in!P126-RES_hhdet_in_new!P126</f>
        <v>198561.20438913375</v>
      </c>
      <c r="Q126" s="67">
        <f>RES_hhdet_in!Q126-RES_hhdet_in_new!Q126</f>
        <v>45506.317537346622</v>
      </c>
    </row>
    <row r="127" spans="1:17" ht="12" hidden="1" customHeight="1" x14ac:dyDescent="0.25">
      <c r="A127" s="23" t="s">
        <v>60</v>
      </c>
      <c r="B127" s="67"/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67"/>
      <c r="N127" s="67"/>
      <c r="O127" s="67"/>
      <c r="P127" s="67"/>
      <c r="Q127" s="67"/>
    </row>
    <row r="128" spans="1:17" ht="12.95" customHeight="1" x14ac:dyDescent="0.25">
      <c r="A128" s="146" t="s">
        <v>112</v>
      </c>
      <c r="B128" s="145"/>
      <c r="C128" s="145"/>
      <c r="D128" s="145"/>
      <c r="E128" s="145"/>
      <c r="F128" s="145"/>
      <c r="G128" s="145"/>
      <c r="H128" s="145"/>
      <c r="I128" s="145"/>
      <c r="J128" s="145"/>
      <c r="K128" s="145"/>
      <c r="L128" s="145"/>
      <c r="M128" s="145"/>
      <c r="N128" s="145"/>
      <c r="O128" s="145"/>
      <c r="P128" s="145"/>
      <c r="Q128" s="145"/>
    </row>
    <row r="129" spans="1:17" ht="12" customHeight="1" x14ac:dyDescent="0.25">
      <c r="A129" s="23" t="s">
        <v>60</v>
      </c>
      <c r="B129" s="67"/>
      <c r="C129" s="67">
        <f>RES_hhdet_in!C129-RES_hhdet_in_new!C129</f>
        <v>4281</v>
      </c>
      <c r="D129" s="67">
        <f>RES_hhdet_in!D129-RES_hhdet_in_new!D129</f>
        <v>4920</v>
      </c>
      <c r="E129" s="67">
        <f>RES_hhdet_in!E129-RES_hhdet_in_new!E129</f>
        <v>3394</v>
      </c>
      <c r="F129" s="67">
        <f>RES_hhdet_in!F129-RES_hhdet_in_new!F129</f>
        <v>2146</v>
      </c>
      <c r="G129" s="67">
        <f>RES_hhdet_in!G129-RES_hhdet_in_new!G129</f>
        <v>4692</v>
      </c>
      <c r="H129" s="67">
        <f>RES_hhdet_in!H129-RES_hhdet_in_new!H129</f>
        <v>2182</v>
      </c>
      <c r="I129" s="67">
        <f>RES_hhdet_in!I129-RES_hhdet_in_new!I129</f>
        <v>5030</v>
      </c>
      <c r="J129" s="67">
        <f>RES_hhdet_in!J129-RES_hhdet_in_new!J129</f>
        <v>971</v>
      </c>
      <c r="K129" s="67">
        <f>RES_hhdet_in!K129-RES_hhdet_in_new!K129</f>
        <v>1430</v>
      </c>
      <c r="L129" s="67">
        <f>RES_hhdet_in!L129-RES_hhdet_in_new!L129</f>
        <v>9042</v>
      </c>
      <c r="M129" s="67">
        <f>RES_hhdet_in!M129-RES_hhdet_in_new!M129</f>
        <v>4479.0000000000018</v>
      </c>
      <c r="N129" s="67">
        <f>RES_hhdet_in!N129-RES_hhdet_in_new!N129</f>
        <v>0</v>
      </c>
      <c r="O129" s="67">
        <f>RES_hhdet_in!O129-RES_hhdet_in_new!O129</f>
        <v>9608.0000000000018</v>
      </c>
      <c r="P129" s="67">
        <f>RES_hhdet_in!P129-RES_hhdet_in_new!P129</f>
        <v>8417.0000000000036</v>
      </c>
      <c r="Q129" s="67">
        <f>RES_hhdet_in!Q129-RES_hhdet_in_new!Q129</f>
        <v>7870.0000000000036</v>
      </c>
    </row>
    <row r="130" spans="1:17" ht="12" customHeight="1" x14ac:dyDescent="0.25">
      <c r="A130" s="146" t="s">
        <v>63</v>
      </c>
      <c r="B130" s="145"/>
      <c r="C130" s="145"/>
      <c r="D130" s="145"/>
      <c r="E130" s="145"/>
      <c r="F130" s="145"/>
      <c r="G130" s="145"/>
      <c r="H130" s="145"/>
      <c r="I130" s="145"/>
      <c r="J130" s="145"/>
      <c r="K130" s="145"/>
      <c r="L130" s="145"/>
      <c r="M130" s="145"/>
      <c r="N130" s="145"/>
      <c r="O130" s="145"/>
      <c r="P130" s="145"/>
      <c r="Q130" s="145"/>
    </row>
    <row r="131" spans="1:17" ht="12" customHeight="1" x14ac:dyDescent="0.25">
      <c r="A131" s="23" t="s">
        <v>148</v>
      </c>
      <c r="B131" s="67"/>
      <c r="C131" s="67">
        <f>RES_hhdet_in!C131-RES_hhdet_in_new!C131</f>
        <v>204329.5962587487</v>
      </c>
      <c r="D131" s="67">
        <f>RES_hhdet_in!D131-RES_hhdet_in_new!D131</f>
        <v>168351.46828856165</v>
      </c>
      <c r="E131" s="67">
        <f>RES_hhdet_in!E131-RES_hhdet_in_new!E131</f>
        <v>20953.872405756516</v>
      </c>
      <c r="F131" s="67">
        <f>RES_hhdet_in!F131-RES_hhdet_in_new!F131</f>
        <v>32091.922958949934</v>
      </c>
      <c r="G131" s="67">
        <f>RES_hhdet_in!G131-RES_hhdet_in_new!G131</f>
        <v>149526.97074337251</v>
      </c>
      <c r="H131" s="67">
        <f>RES_hhdet_in!H131-RES_hhdet_in_new!H131</f>
        <v>54250.345419009886</v>
      </c>
      <c r="I131" s="67">
        <f>RES_hhdet_in!I131-RES_hhdet_in_new!I131</f>
        <v>194525.96637542683</v>
      </c>
      <c r="J131" s="67">
        <f>RES_hhdet_in!J131-RES_hhdet_in_new!J131</f>
        <v>2500.355028343818</v>
      </c>
      <c r="K131" s="67">
        <f>RES_hhdet_in!K131-RES_hhdet_in_new!K131</f>
        <v>46160.038228235877</v>
      </c>
      <c r="L131" s="67">
        <f>RES_hhdet_in!L131-RES_hhdet_in_new!L131</f>
        <v>227518.94184145471</v>
      </c>
      <c r="M131" s="67">
        <f>RES_hhdet_in!M131-RES_hhdet_in_new!M131</f>
        <v>173159.69067065249</v>
      </c>
      <c r="N131" s="67">
        <f>RES_hhdet_in!N131-RES_hhdet_in_new!N131</f>
        <v>77735.396036610618</v>
      </c>
      <c r="O131" s="67">
        <f>RES_hhdet_in!O131-RES_hhdet_in_new!O131</f>
        <v>10310</v>
      </c>
      <c r="P131" s="67">
        <f>RES_hhdet_in!P131-RES_hhdet_in_new!P131</f>
        <v>243147.36957337477</v>
      </c>
      <c r="Q131" s="67">
        <f>RES_hhdet_in!Q131-RES_hhdet_in_new!Q131</f>
        <v>56356.512680409898</v>
      </c>
    </row>
    <row r="132" spans="1:17" ht="12" customHeight="1" x14ac:dyDescent="0.25">
      <c r="A132" s="23" t="s">
        <v>147</v>
      </c>
      <c r="B132" s="67"/>
      <c r="C132" s="67">
        <f>RES_hhdet_in!C132-RES_hhdet_in_new!C132</f>
        <v>2912.7612969396596</v>
      </c>
      <c r="D132" s="67">
        <f>RES_hhdet_in!D132-RES_hhdet_in_new!D132</f>
        <v>2284.866877697239</v>
      </c>
      <c r="E132" s="67">
        <f>RES_hhdet_in!E132-RES_hhdet_in_new!E132</f>
        <v>934</v>
      </c>
      <c r="F132" s="67">
        <f>RES_hhdet_in!F132-RES_hhdet_in_new!F132</f>
        <v>868.88814086827097</v>
      </c>
      <c r="G132" s="67">
        <f>RES_hhdet_in!G132-RES_hhdet_in_new!G132</f>
        <v>1691.9870482230408</v>
      </c>
      <c r="H132" s="67">
        <f>RES_hhdet_in!H132-RES_hhdet_in_new!H132</f>
        <v>671.38511040267076</v>
      </c>
      <c r="I132" s="67">
        <f>RES_hhdet_in!I132-RES_hhdet_in_new!I132</f>
        <v>1728.0320231054429</v>
      </c>
      <c r="J132" s="67">
        <f>RES_hhdet_in!J132-RES_hhdet_in_new!J132</f>
        <v>11368.644971656164</v>
      </c>
      <c r="K132" s="67">
        <f>RES_hhdet_in!K132-RES_hhdet_in_new!K132</f>
        <v>125.9617717642105</v>
      </c>
      <c r="L132" s="67">
        <f>RES_hhdet_in!L132-RES_hhdet_in_new!L132</f>
        <v>0</v>
      </c>
      <c r="M132" s="67">
        <f>RES_hhdet_in!M132-RES_hhdet_in_new!M132</f>
        <v>0</v>
      </c>
      <c r="N132" s="67">
        <f>RES_hhdet_in!N132-RES_hhdet_in_new!N132</f>
        <v>0</v>
      </c>
      <c r="O132" s="67">
        <f>RES_hhdet_in!O132-RES_hhdet_in_new!O132</f>
        <v>0</v>
      </c>
      <c r="P132" s="67">
        <f>RES_hhdet_in!P132-RES_hhdet_in_new!P132</f>
        <v>0</v>
      </c>
      <c r="Q132" s="67">
        <f>RES_hhdet_in!Q132-RES_hhdet_in_new!Q132</f>
        <v>0</v>
      </c>
    </row>
    <row r="133" spans="1:17" ht="12" hidden="1" customHeight="1" x14ac:dyDescent="0.25">
      <c r="A133" s="148" t="s">
        <v>61</v>
      </c>
      <c r="B133" s="67"/>
      <c r="C133" s="67">
        <f>RES_hhdet_in!C133-RES_hhdet_in_new!C133</f>
        <v>0</v>
      </c>
      <c r="D133" s="67">
        <f>RES_hhdet_in!D133-RES_hhdet_in_new!D133</f>
        <v>0</v>
      </c>
      <c r="E133" s="67">
        <f>RES_hhdet_in!E133-RES_hhdet_in_new!E133</f>
        <v>0</v>
      </c>
      <c r="F133" s="67">
        <f>RES_hhdet_in!F133-RES_hhdet_in_new!F133</f>
        <v>0</v>
      </c>
      <c r="G133" s="67">
        <f>RES_hhdet_in!G133-RES_hhdet_in_new!G133</f>
        <v>0</v>
      </c>
      <c r="H133" s="67">
        <f>RES_hhdet_in!H133-RES_hhdet_in_new!H133</f>
        <v>0</v>
      </c>
      <c r="I133" s="67">
        <f>RES_hhdet_in!I133-RES_hhdet_in_new!I133</f>
        <v>0</v>
      </c>
      <c r="J133" s="67">
        <f>RES_hhdet_in!J133-RES_hhdet_in_new!J133</f>
        <v>0</v>
      </c>
      <c r="K133" s="67">
        <f>RES_hhdet_in!K133-RES_hhdet_in_new!K133</f>
        <v>0</v>
      </c>
      <c r="L133" s="67">
        <f>RES_hhdet_in!L133-RES_hhdet_in_new!L133</f>
        <v>0</v>
      </c>
      <c r="M133" s="67">
        <f>RES_hhdet_in!M133-RES_hhdet_in_new!M133</f>
        <v>0</v>
      </c>
      <c r="N133" s="67">
        <f>RES_hhdet_in!N133-RES_hhdet_in_new!N133</f>
        <v>0</v>
      </c>
      <c r="O133" s="67">
        <f>RES_hhdet_in!O133-RES_hhdet_in_new!O133</f>
        <v>0</v>
      </c>
      <c r="P133" s="67">
        <f>RES_hhdet_in!P133-RES_hhdet_in_new!P133</f>
        <v>0</v>
      </c>
      <c r="Q133" s="67">
        <f>RES_hhdet_in!Q133-RES_hhdet_in_new!Q133</f>
        <v>0</v>
      </c>
    </row>
    <row r="134" spans="1:17" ht="12" hidden="1" customHeight="1" x14ac:dyDescent="0.25">
      <c r="A134" s="148" t="s">
        <v>59</v>
      </c>
      <c r="B134" s="67"/>
      <c r="C134" s="67">
        <f>RES_hhdet_in!C134-RES_hhdet_in_new!C134</f>
        <v>0</v>
      </c>
      <c r="D134" s="67">
        <f>RES_hhdet_in!D134-RES_hhdet_in_new!D134</f>
        <v>0</v>
      </c>
      <c r="E134" s="67">
        <f>RES_hhdet_in!E134-RES_hhdet_in_new!E134</f>
        <v>0</v>
      </c>
      <c r="F134" s="67">
        <f>RES_hhdet_in!F134-RES_hhdet_in_new!F134</f>
        <v>0</v>
      </c>
      <c r="G134" s="67">
        <f>RES_hhdet_in!G134-RES_hhdet_in_new!G134</f>
        <v>0</v>
      </c>
      <c r="H134" s="67">
        <f>RES_hhdet_in!H134-RES_hhdet_in_new!H134</f>
        <v>0</v>
      </c>
      <c r="I134" s="67">
        <f>RES_hhdet_in!I134-RES_hhdet_in_new!I134</f>
        <v>0</v>
      </c>
      <c r="J134" s="67">
        <f>RES_hhdet_in!J134-RES_hhdet_in_new!J134</f>
        <v>0</v>
      </c>
      <c r="K134" s="67">
        <f>RES_hhdet_in!K134-RES_hhdet_in_new!K134</f>
        <v>0</v>
      </c>
      <c r="L134" s="67">
        <f>RES_hhdet_in!L134-RES_hhdet_in_new!L134</f>
        <v>0</v>
      </c>
      <c r="M134" s="67">
        <f>RES_hhdet_in!M134-RES_hhdet_in_new!M134</f>
        <v>0</v>
      </c>
      <c r="N134" s="67">
        <f>RES_hhdet_in!N134-RES_hhdet_in_new!N134</f>
        <v>0</v>
      </c>
      <c r="O134" s="67">
        <f>RES_hhdet_in!O134-RES_hhdet_in_new!O134</f>
        <v>0</v>
      </c>
      <c r="P134" s="67">
        <f>RES_hhdet_in!P134-RES_hhdet_in_new!P134</f>
        <v>0</v>
      </c>
      <c r="Q134" s="67">
        <f>RES_hhdet_in!Q134-RES_hhdet_in_new!Q134</f>
        <v>0</v>
      </c>
    </row>
    <row r="135" spans="1:17" ht="12" customHeight="1" x14ac:dyDescent="0.25">
      <c r="A135" s="23" t="s">
        <v>142</v>
      </c>
      <c r="B135" s="67"/>
      <c r="C135" s="67">
        <f>RES_hhdet_in!C135-RES_hhdet_in_new!C135</f>
        <v>23904.090057527661</v>
      </c>
      <c r="D135" s="67">
        <f>RES_hhdet_in!D135-RES_hhdet_in_new!D135</f>
        <v>18688.318851287055</v>
      </c>
      <c r="E135" s="67">
        <f>RES_hhdet_in!E135-RES_hhdet_in_new!E135</f>
        <v>0</v>
      </c>
      <c r="F135" s="67">
        <f>RES_hhdet_in!F135-RES_hhdet_in_new!F135</f>
        <v>2341.7896743972501</v>
      </c>
      <c r="G135" s="67">
        <f>RES_hhdet_in!G135-RES_hhdet_in_new!G135</f>
        <v>4316.7989769744981</v>
      </c>
      <c r="H135" s="67">
        <f>RES_hhdet_in!H135-RES_hhdet_in_new!H135</f>
        <v>684.82025130543843</v>
      </c>
      <c r="I135" s="67">
        <f>RES_hhdet_in!I135-RES_hhdet_in_new!I135</f>
        <v>0</v>
      </c>
      <c r="J135" s="67">
        <f>RES_hhdet_in!J135-RES_hhdet_in_new!J135</f>
        <v>263.26929911886702</v>
      </c>
      <c r="K135" s="67">
        <f>RES_hhdet_in!K135-RES_hhdet_in_new!K135</f>
        <v>5107.0244255693424</v>
      </c>
      <c r="L135" s="67">
        <f>RES_hhdet_in!L135-RES_hhdet_in_new!L135</f>
        <v>67542.046352779638</v>
      </c>
      <c r="M135" s="67">
        <f>RES_hhdet_in!M135-RES_hhdet_in_new!M135</f>
        <v>7028.8695087272581</v>
      </c>
      <c r="N135" s="67">
        <f>RES_hhdet_in!N135-RES_hhdet_in_new!N135</f>
        <v>0</v>
      </c>
      <c r="O135" s="67">
        <f>RES_hhdet_in!O135-RES_hhdet_in_new!O135</f>
        <v>0</v>
      </c>
      <c r="P135" s="67">
        <f>RES_hhdet_in!P135-RES_hhdet_in_new!P135</f>
        <v>0</v>
      </c>
      <c r="Q135" s="67">
        <f>RES_hhdet_in!Q135-RES_hhdet_in_new!Q135</f>
        <v>0</v>
      </c>
    </row>
    <row r="136" spans="1:17" ht="12" customHeight="1" x14ac:dyDescent="0.25">
      <c r="A136" s="23" t="s">
        <v>141</v>
      </c>
      <c r="B136" s="67"/>
      <c r="C136" s="67">
        <f>RES_hhdet_in!C136-RES_hhdet_in_new!C136</f>
        <v>389.86814215257345</v>
      </c>
      <c r="D136" s="67">
        <f>RES_hhdet_in!D136-RES_hhdet_in_new!D136</f>
        <v>264.99811733838192</v>
      </c>
      <c r="E136" s="67">
        <f>RES_hhdet_in!E136-RES_hhdet_in_new!E136</f>
        <v>0</v>
      </c>
      <c r="F136" s="67">
        <f>RES_hhdet_in!F136-RES_hhdet_in_new!F136</f>
        <v>58.164241648014823</v>
      </c>
      <c r="G136" s="67">
        <f>RES_hhdet_in!G136-RES_hhdet_in_new!G136</f>
        <v>46.417554068354065</v>
      </c>
      <c r="H136" s="67">
        <f>RES_hhdet_in!H136-RES_hhdet_in_new!H136</f>
        <v>38.884403106247191</v>
      </c>
      <c r="I136" s="67">
        <f>RES_hhdet_in!I136-RES_hhdet_in_new!I136</f>
        <v>0</v>
      </c>
      <c r="J136" s="67">
        <f>RES_hhdet_in!J136-RES_hhdet_in_new!J136</f>
        <v>830.58533064796939</v>
      </c>
      <c r="K136" s="67">
        <f>RES_hhdet_in!K136-RES_hhdet_in_new!K136</f>
        <v>235.22557443067191</v>
      </c>
      <c r="L136" s="67">
        <f>RES_hhdet_in!L136-RES_hhdet_in_new!L136</f>
        <v>4161.0303858307925</v>
      </c>
      <c r="M136" s="67">
        <f>RES_hhdet_in!M136-RES_hhdet_in_new!M136</f>
        <v>391.16103105097005</v>
      </c>
      <c r="N136" s="67">
        <f>RES_hhdet_in!N136-RES_hhdet_in_new!N136</f>
        <v>0</v>
      </c>
      <c r="O136" s="67">
        <f>RES_hhdet_in!O136-RES_hhdet_in_new!O136</f>
        <v>0</v>
      </c>
      <c r="P136" s="67">
        <f>RES_hhdet_in!P136-RES_hhdet_in_new!P136</f>
        <v>0</v>
      </c>
      <c r="Q136" s="67">
        <f>RES_hhdet_in!Q136-RES_hhdet_in_new!Q136</f>
        <v>0</v>
      </c>
    </row>
    <row r="137" spans="1:17" ht="12" hidden="1" customHeight="1" x14ac:dyDescent="0.25">
      <c r="A137" s="148" t="s">
        <v>60</v>
      </c>
      <c r="B137" s="67"/>
      <c r="C137" s="67"/>
      <c r="D137" s="67"/>
      <c r="E137" s="67"/>
      <c r="F137" s="67"/>
      <c r="G137" s="67"/>
      <c r="H137" s="67"/>
      <c r="I137" s="67"/>
      <c r="J137" s="67"/>
      <c r="K137" s="67"/>
      <c r="L137" s="67"/>
      <c r="M137" s="67"/>
      <c r="N137" s="67"/>
      <c r="O137" s="67"/>
      <c r="P137" s="67"/>
      <c r="Q137" s="67"/>
    </row>
    <row r="138" spans="1:17" ht="12" hidden="1" customHeight="1" x14ac:dyDescent="0.25">
      <c r="A138" s="147" t="s">
        <v>59</v>
      </c>
      <c r="B138" s="81"/>
      <c r="C138" s="81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</row>
    <row r="139" spans="1:17" ht="12" customHeight="1" x14ac:dyDescent="0.25">
      <c r="A139" s="146" t="s">
        <v>62</v>
      </c>
      <c r="B139" s="145"/>
      <c r="C139" s="145"/>
      <c r="D139" s="145"/>
      <c r="E139" s="145"/>
      <c r="F139" s="145"/>
      <c r="G139" s="145"/>
      <c r="H139" s="145"/>
      <c r="I139" s="145"/>
      <c r="J139" s="145"/>
      <c r="K139" s="145"/>
      <c r="L139" s="145"/>
      <c r="M139" s="145"/>
      <c r="N139" s="145"/>
      <c r="O139" s="145"/>
      <c r="P139" s="145"/>
      <c r="Q139" s="145"/>
    </row>
    <row r="140" spans="1:17" ht="12" customHeight="1" x14ac:dyDescent="0.25">
      <c r="A140" s="23" t="s">
        <v>57</v>
      </c>
      <c r="B140" s="67"/>
      <c r="C140" s="67">
        <f>RES_hhdet_in!C140-RES_hhdet_in_new!C140</f>
        <v>97204.5</v>
      </c>
      <c r="D140" s="67">
        <f>RES_hhdet_in!D140-RES_hhdet_in_new!D140</f>
        <v>91041.500000000073</v>
      </c>
      <c r="E140" s="67">
        <f>RES_hhdet_in!E140-RES_hhdet_in_new!E140</f>
        <v>17399.5</v>
      </c>
      <c r="F140" s="67">
        <f>RES_hhdet_in!F140-RES_hhdet_in_new!F140</f>
        <v>37054.465742164568</v>
      </c>
      <c r="G140" s="67">
        <f>RES_hhdet_in!G140-RES_hhdet_in_new!G140</f>
        <v>64986.499999999891</v>
      </c>
      <c r="H140" s="67">
        <f>RES_hhdet_in!H140-RES_hhdet_in_new!H140</f>
        <v>16713.500000000106</v>
      </c>
      <c r="I140" s="67">
        <f>RES_hhdet_in!I140-RES_hhdet_in_new!I140</f>
        <v>75599.499999999971</v>
      </c>
      <c r="J140" s="67">
        <f>RES_hhdet_in!J140-RES_hhdet_in_new!J140</f>
        <v>14683.5</v>
      </c>
      <c r="K140" s="67">
        <f>RES_hhdet_in!K140-RES_hhdet_in_new!K140</f>
        <v>101008.70507063718</v>
      </c>
      <c r="L140" s="67">
        <f>RES_hhdet_in!L140-RES_hhdet_in_new!L140</f>
        <v>151547.82010373761</v>
      </c>
      <c r="M140" s="67">
        <f>RES_hhdet_in!M140-RES_hhdet_in_new!M140</f>
        <v>45427.500000000007</v>
      </c>
      <c r="N140" s="67">
        <f>RES_hhdet_in!N140-RES_hhdet_in_new!N140</f>
        <v>49505.558350475505</v>
      </c>
      <c r="O140" s="67">
        <f>RES_hhdet_in!O140-RES_hhdet_in_new!O140</f>
        <v>43599.180927258189</v>
      </c>
      <c r="P140" s="67">
        <f>RES_hhdet_in!P140-RES_hhdet_in_new!P140</f>
        <v>37278.767815488645</v>
      </c>
      <c r="Q140" s="67">
        <f>RES_hhdet_in!Q140-RES_hhdet_in_new!Q140</f>
        <v>99712.525023618568</v>
      </c>
    </row>
    <row r="141" spans="1:17" ht="12" customHeight="1" x14ac:dyDescent="0.25">
      <c r="A141" s="29" t="s">
        <v>140</v>
      </c>
      <c r="B141" s="83"/>
      <c r="C141" s="83">
        <f>RES_hhdet_in!C141-RES_hhdet_in_new!C141</f>
        <v>171585.74482490041</v>
      </c>
      <c r="D141" s="83">
        <f>RES_hhdet_in!D141-RES_hhdet_in_new!D141</f>
        <v>153328.52713488418</v>
      </c>
      <c r="E141" s="83">
        <f>RES_hhdet_in!E141-RES_hhdet_in_new!E141</f>
        <v>91364.25</v>
      </c>
      <c r="F141" s="83">
        <f>RES_hhdet_in!F141-RES_hhdet_in_new!F141</f>
        <v>57341.256471774701</v>
      </c>
      <c r="G141" s="83">
        <f>RES_hhdet_in!G141-RES_hhdet_in_new!G141</f>
        <v>130461.48037411814</v>
      </c>
      <c r="H141" s="83">
        <f>RES_hhdet_in!H141-RES_hhdet_in_new!H141</f>
        <v>93675.305362936662</v>
      </c>
      <c r="I141" s="83">
        <f>RES_hhdet_in!I141-RES_hhdet_in_new!I141</f>
        <v>160767.8551197105</v>
      </c>
      <c r="J141" s="83">
        <f>RES_hhdet_in!J141-RES_hhdet_in_new!J141</f>
        <v>42164.25</v>
      </c>
      <c r="K141" s="83">
        <f>RES_hhdet_in!K141-RES_hhdet_in_new!K141</f>
        <v>264121.66992936283</v>
      </c>
      <c r="L141" s="83">
        <f>RES_hhdet_in!L141-RES_hhdet_in_new!L141</f>
        <v>455776.31806800881</v>
      </c>
      <c r="M141" s="83">
        <f>RES_hhdet_in!M141-RES_hhdet_in_new!M141</f>
        <v>142673.16458164854</v>
      </c>
      <c r="N141" s="83">
        <f>RES_hhdet_in!N141-RES_hhdet_in_new!N141</f>
        <v>11097.816649524495</v>
      </c>
      <c r="O141" s="83">
        <f>RES_hhdet_in!O141-RES_hhdet_in_new!O141</f>
        <v>171065.19407274181</v>
      </c>
      <c r="P141" s="83">
        <f>RES_hhdet_in!P141-RES_hhdet_in_new!P141</f>
        <v>267588.8115736451</v>
      </c>
      <c r="Q141" s="83">
        <f>RES_hhdet_in!Q141-RES_hhdet_in_new!Q141</f>
        <v>301097.00471416611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51"/>
      <c r="C143" s="151"/>
      <c r="D143" s="151"/>
      <c r="E143" s="151"/>
      <c r="F143" s="151"/>
      <c r="G143" s="151"/>
      <c r="H143" s="151"/>
      <c r="I143" s="151"/>
      <c r="J143" s="151"/>
      <c r="K143" s="151"/>
      <c r="L143" s="151"/>
      <c r="M143" s="151"/>
      <c r="N143" s="151"/>
      <c r="O143" s="151"/>
      <c r="P143" s="151"/>
      <c r="Q143" s="151"/>
    </row>
    <row r="144" spans="1:17" ht="12.95" customHeight="1" x14ac:dyDescent="0.25">
      <c r="A144" s="150" t="s">
        <v>65</v>
      </c>
      <c r="B144" s="149"/>
      <c r="C144" s="149"/>
      <c r="D144" s="149"/>
      <c r="E144" s="149"/>
      <c r="F144" s="149"/>
      <c r="G144" s="149"/>
      <c r="H144" s="149"/>
      <c r="I144" s="149"/>
      <c r="J144" s="149"/>
      <c r="K144" s="149"/>
      <c r="L144" s="149"/>
      <c r="M144" s="149"/>
      <c r="N144" s="149"/>
      <c r="O144" s="149"/>
      <c r="P144" s="149"/>
      <c r="Q144" s="149"/>
    </row>
    <row r="145" spans="1:17" ht="12" customHeight="1" x14ac:dyDescent="0.25">
      <c r="A145" s="23" t="s">
        <v>60</v>
      </c>
      <c r="B145" s="67"/>
      <c r="C145" s="67">
        <f>RES_hhdet_in!C145-RES_hhdet_in_new!C145</f>
        <v>29398.706018760597</v>
      </c>
      <c r="D145" s="67">
        <f>RES_hhdet_in!D145-RES_hhdet_in_new!D145</f>
        <v>31425.003701260455</v>
      </c>
      <c r="E145" s="67">
        <f>RES_hhdet_in!E145-RES_hhdet_in_new!E145</f>
        <v>43252.191840545056</v>
      </c>
      <c r="F145" s="67">
        <f>RES_hhdet_in!F145-RES_hhdet_in_new!F145</f>
        <v>22998.980452647716</v>
      </c>
      <c r="G145" s="67">
        <f>RES_hhdet_in!G145-RES_hhdet_in_new!G145</f>
        <v>24732.151894935076</v>
      </c>
      <c r="H145" s="67">
        <f>RES_hhdet_in!H145-RES_hhdet_in_new!H145</f>
        <v>40110.602340708356</v>
      </c>
      <c r="I145" s="67">
        <f>RES_hhdet_in!I145-RES_hhdet_in_new!I145</f>
        <v>24572.401977008034</v>
      </c>
      <c r="J145" s="67">
        <f>RES_hhdet_in!J145-RES_hhdet_in_new!J145</f>
        <v>39340.488852205737</v>
      </c>
      <c r="K145" s="67">
        <f>RES_hhdet_in!K145-RES_hhdet_in_new!K145</f>
        <v>32399.986424306477</v>
      </c>
      <c r="L145" s="67">
        <f>RES_hhdet_in!L145-RES_hhdet_in_new!L145</f>
        <v>56432.276812296222</v>
      </c>
      <c r="M145" s="67">
        <f>RES_hhdet_in!M145-RES_hhdet_in_new!M145</f>
        <v>55724.111015508111</v>
      </c>
      <c r="N145" s="67">
        <f>RES_hhdet_in!N145-RES_hhdet_in_new!N145</f>
        <v>123960.65886562475</v>
      </c>
      <c r="O145" s="67">
        <f>RES_hhdet_in!O145-RES_hhdet_in_new!O145</f>
        <v>142957.02674562493</v>
      </c>
      <c r="P145" s="67">
        <f>RES_hhdet_in!P145-RES_hhdet_in_new!P145</f>
        <v>115206.88661017995</v>
      </c>
      <c r="Q145" s="67">
        <f>RES_hhdet_in!Q145-RES_hhdet_in_new!Q145</f>
        <v>146582.48608669231</v>
      </c>
    </row>
    <row r="146" spans="1:17" ht="12.95" customHeight="1" x14ac:dyDescent="0.25">
      <c r="A146" s="146" t="s">
        <v>112</v>
      </c>
      <c r="B146" s="145"/>
      <c r="C146" s="145"/>
      <c r="D146" s="145"/>
      <c r="E146" s="145"/>
      <c r="F146" s="145"/>
      <c r="G146" s="145"/>
      <c r="H146" s="145"/>
      <c r="I146" s="145"/>
      <c r="J146" s="145"/>
      <c r="K146" s="145"/>
      <c r="L146" s="145"/>
      <c r="M146" s="145"/>
      <c r="N146" s="145"/>
      <c r="O146" s="145"/>
      <c r="P146" s="145"/>
      <c r="Q146" s="145"/>
    </row>
    <row r="147" spans="1:17" ht="12" customHeight="1" x14ac:dyDescent="0.25">
      <c r="A147" s="23" t="s">
        <v>60</v>
      </c>
      <c r="B147" s="67"/>
      <c r="C147" s="67">
        <f>RES_hhdet_in!C147-RES_hhdet_in_new!C147</f>
        <v>8819</v>
      </c>
      <c r="D147" s="67">
        <f>RES_hhdet_in!D147-RES_hhdet_in_new!D147</f>
        <v>9427</v>
      </c>
      <c r="E147" s="67">
        <f>RES_hhdet_in!E147-RES_hhdet_in_new!E147</f>
        <v>12975</v>
      </c>
      <c r="F147" s="67">
        <f>RES_hhdet_in!F147-RES_hhdet_in_new!F147</f>
        <v>6900</v>
      </c>
      <c r="G147" s="67">
        <f>RES_hhdet_in!G147-RES_hhdet_in_new!G147</f>
        <v>7419</v>
      </c>
      <c r="H147" s="67">
        <f>RES_hhdet_in!H147-RES_hhdet_in_new!H147</f>
        <v>12033.000000000002</v>
      </c>
      <c r="I147" s="67">
        <f>RES_hhdet_in!I147-RES_hhdet_in_new!I147</f>
        <v>7371.0000000000009</v>
      </c>
      <c r="J147" s="67">
        <f>RES_hhdet_in!J147-RES_hhdet_in_new!J147</f>
        <v>11802</v>
      </c>
      <c r="K147" s="67">
        <f>RES_hhdet_in!K147-RES_hhdet_in_new!K147</f>
        <v>9720</v>
      </c>
      <c r="L147" s="67">
        <f>RES_hhdet_in!L147-RES_hhdet_in_new!L147</f>
        <v>16929</v>
      </c>
      <c r="M147" s="67">
        <f>RES_hhdet_in!M147-RES_hhdet_in_new!M147</f>
        <v>16717.000000000007</v>
      </c>
      <c r="N147" s="67">
        <f>RES_hhdet_in!N147-RES_hhdet_in_new!N147</f>
        <v>37188</v>
      </c>
      <c r="O147" s="67">
        <f>RES_hhdet_in!O147-RES_hhdet_in_new!O147</f>
        <v>42887.000000000007</v>
      </c>
      <c r="P147" s="67">
        <f>RES_hhdet_in!P147-RES_hhdet_in_new!P147</f>
        <v>34562.000000000015</v>
      </c>
      <c r="Q147" s="67">
        <f>RES_hhdet_in!Q147-RES_hhdet_in_new!Q147</f>
        <v>43975.000000000022</v>
      </c>
    </row>
    <row r="148" spans="1:17" ht="12" customHeight="1" x14ac:dyDescent="0.25">
      <c r="A148" s="146" t="s">
        <v>63</v>
      </c>
      <c r="B148" s="145"/>
      <c r="C148" s="145"/>
      <c r="D148" s="145"/>
      <c r="E148" s="145"/>
      <c r="F148" s="145"/>
      <c r="G148" s="145"/>
      <c r="H148" s="145"/>
      <c r="I148" s="145"/>
      <c r="J148" s="145"/>
      <c r="K148" s="145"/>
      <c r="L148" s="145"/>
      <c r="M148" s="145"/>
      <c r="N148" s="145"/>
      <c r="O148" s="145"/>
      <c r="P148" s="145"/>
      <c r="Q148" s="145"/>
    </row>
    <row r="149" spans="1:17" ht="12" customHeight="1" x14ac:dyDescent="0.25">
      <c r="A149" s="23" t="s">
        <v>144</v>
      </c>
      <c r="B149" s="67"/>
      <c r="C149" s="67">
        <f>RES_hhdet_in!C149-RES_hhdet_in_new!C149</f>
        <v>13112.580488282541</v>
      </c>
      <c r="D149" s="67">
        <f>RES_hhdet_in!D149-RES_hhdet_in_new!D149</f>
        <v>12877.672160698086</v>
      </c>
      <c r="E149" s="67">
        <f>RES_hhdet_in!E149-RES_hhdet_in_new!E149</f>
        <v>15487.5915645927</v>
      </c>
      <c r="F149" s="67">
        <f>RES_hhdet_in!F149-RES_hhdet_in_new!F149</f>
        <v>7918.6794638725823</v>
      </c>
      <c r="G149" s="67">
        <f>RES_hhdet_in!G149-RES_hhdet_in_new!G149</f>
        <v>7023.5339979750161</v>
      </c>
      <c r="H149" s="67">
        <f>RES_hhdet_in!H149-RES_hhdet_in_new!H149</f>
        <v>7345.7836192490304</v>
      </c>
      <c r="I149" s="67">
        <f>RES_hhdet_in!I149-RES_hhdet_in_new!I149</f>
        <v>4511.9445567685216</v>
      </c>
      <c r="J149" s="67">
        <f>RES_hhdet_in!J149-RES_hhdet_in_new!J149</f>
        <v>3149.3887784798108</v>
      </c>
      <c r="K149" s="67">
        <f>RES_hhdet_in!K149-RES_hhdet_in_new!K149</f>
        <v>10808.902467893358</v>
      </c>
      <c r="L149" s="67">
        <f>RES_hhdet_in!L149-RES_hhdet_in_new!L149</f>
        <v>10760.281290406077</v>
      </c>
      <c r="M149" s="67">
        <f>RES_hhdet_in!M149-RES_hhdet_in_new!M149</f>
        <v>1828.4848181328821</v>
      </c>
      <c r="N149" s="67">
        <f>RES_hhdet_in!N149-RES_hhdet_in_new!N149</f>
        <v>4665.9419521135405</v>
      </c>
      <c r="O149" s="67">
        <f>RES_hhdet_in!O149-RES_hhdet_in_new!O149</f>
        <v>5098.1409922267949</v>
      </c>
      <c r="P149" s="67">
        <f>RES_hhdet_in!P149-RES_hhdet_in_new!P149</f>
        <v>0</v>
      </c>
      <c r="Q149" s="67">
        <f>RES_hhdet_in!Q149-RES_hhdet_in_new!Q149</f>
        <v>0</v>
      </c>
    </row>
    <row r="150" spans="1:17" ht="12" customHeight="1" x14ac:dyDescent="0.25">
      <c r="A150" s="23" t="s">
        <v>143</v>
      </c>
      <c r="B150" s="67"/>
      <c r="C150" s="67">
        <f>RES_hhdet_in!C150-RES_hhdet_in_new!C150</f>
        <v>237.22597226992238</v>
      </c>
      <c r="D150" s="67">
        <f>RES_hhdet_in!D150-RES_hhdet_in_new!D150</f>
        <v>231.95648282190331</v>
      </c>
      <c r="E150" s="67">
        <f>RES_hhdet_in!E150-RES_hhdet_in_new!E150</f>
        <v>289.74797417570511</v>
      </c>
      <c r="F150" s="67">
        <f>RES_hhdet_in!F150-RES_hhdet_in_new!F150</f>
        <v>171.45131762024425</v>
      </c>
      <c r="G150" s="67">
        <f>RES_hhdet_in!G150-RES_hhdet_in_new!G150</f>
        <v>145.02793414189125</v>
      </c>
      <c r="H150" s="67">
        <f>RES_hhdet_in!H150-RES_hhdet_in_new!H150</f>
        <v>430.24999999999972</v>
      </c>
      <c r="I150" s="67">
        <f>RES_hhdet_in!I150-RES_hhdet_in_new!I150</f>
        <v>488.24999999999994</v>
      </c>
      <c r="J150" s="67">
        <f>RES_hhdet_in!J150-RES_hhdet_in_new!J150</f>
        <v>398.25</v>
      </c>
      <c r="K150" s="67">
        <f>RES_hhdet_in!K150-RES_hhdet_in_new!K150</f>
        <v>541.6283381062434</v>
      </c>
      <c r="L150" s="67">
        <f>RES_hhdet_in!L150-RES_hhdet_in_new!L150</f>
        <v>463.36673309974174</v>
      </c>
      <c r="M150" s="67">
        <f>RES_hhdet_in!M150-RES_hhdet_in_new!M150</f>
        <v>323.63031484398113</v>
      </c>
      <c r="N150" s="67">
        <f>RES_hhdet_in!N150-RES_hhdet_in_new!N150</f>
        <v>235.19568606385178</v>
      </c>
      <c r="O150" s="67">
        <f>RES_hhdet_in!O150-RES_hhdet_in_new!O150</f>
        <v>308.82737193123188</v>
      </c>
      <c r="P150" s="67">
        <f>RES_hhdet_in!P150-RES_hhdet_in_new!P150</f>
        <v>0</v>
      </c>
      <c r="Q150" s="67">
        <f>RES_hhdet_in!Q150-RES_hhdet_in_new!Q150</f>
        <v>77.000000000000014</v>
      </c>
    </row>
    <row r="151" spans="1:17" ht="12" hidden="1" customHeight="1" x14ac:dyDescent="0.25">
      <c r="A151" s="148" t="s">
        <v>57</v>
      </c>
      <c r="B151" s="67"/>
      <c r="C151" s="67">
        <f>RES_hhdet_in!C151-RES_hhdet_in_new!C151</f>
        <v>0</v>
      </c>
      <c r="D151" s="67">
        <f>RES_hhdet_in!D151-RES_hhdet_in_new!D151</f>
        <v>0</v>
      </c>
      <c r="E151" s="67">
        <f>RES_hhdet_in!E151-RES_hhdet_in_new!E151</f>
        <v>0</v>
      </c>
      <c r="F151" s="67">
        <f>RES_hhdet_in!F151-RES_hhdet_in_new!F151</f>
        <v>0</v>
      </c>
      <c r="G151" s="67">
        <f>RES_hhdet_in!G151-RES_hhdet_in_new!G151</f>
        <v>0</v>
      </c>
      <c r="H151" s="67">
        <f>RES_hhdet_in!H151-RES_hhdet_in_new!H151</f>
        <v>0</v>
      </c>
      <c r="I151" s="67">
        <f>RES_hhdet_in!I151-RES_hhdet_in_new!I151</f>
        <v>0</v>
      </c>
      <c r="J151" s="67">
        <f>RES_hhdet_in!J151-RES_hhdet_in_new!J151</f>
        <v>0</v>
      </c>
      <c r="K151" s="67">
        <f>RES_hhdet_in!K151-RES_hhdet_in_new!K151</f>
        <v>0</v>
      </c>
      <c r="L151" s="67">
        <f>RES_hhdet_in!L151-RES_hhdet_in_new!L151</f>
        <v>0</v>
      </c>
      <c r="M151" s="67">
        <f>RES_hhdet_in!M151-RES_hhdet_in_new!M151</f>
        <v>0</v>
      </c>
      <c r="N151" s="67">
        <f>RES_hhdet_in!N151-RES_hhdet_in_new!N151</f>
        <v>0</v>
      </c>
      <c r="O151" s="67">
        <f>RES_hhdet_in!O151-RES_hhdet_in_new!O151</f>
        <v>0</v>
      </c>
      <c r="P151" s="67">
        <f>RES_hhdet_in!P151-RES_hhdet_in_new!P151</f>
        <v>0</v>
      </c>
      <c r="Q151" s="67">
        <f>RES_hhdet_in!Q151-RES_hhdet_in_new!Q151</f>
        <v>0</v>
      </c>
    </row>
    <row r="152" spans="1:17" ht="12" hidden="1" customHeight="1" x14ac:dyDescent="0.25">
      <c r="A152" s="148" t="s">
        <v>59</v>
      </c>
      <c r="B152" s="67"/>
      <c r="C152" s="67">
        <f>RES_hhdet_in!C152-RES_hhdet_in_new!C152</f>
        <v>0</v>
      </c>
      <c r="D152" s="67">
        <f>RES_hhdet_in!D152-RES_hhdet_in_new!D152</f>
        <v>0</v>
      </c>
      <c r="E152" s="67">
        <f>RES_hhdet_in!E152-RES_hhdet_in_new!E152</f>
        <v>0</v>
      </c>
      <c r="F152" s="67">
        <f>RES_hhdet_in!F152-RES_hhdet_in_new!F152</f>
        <v>0</v>
      </c>
      <c r="G152" s="67">
        <f>RES_hhdet_in!G152-RES_hhdet_in_new!G152</f>
        <v>0</v>
      </c>
      <c r="H152" s="67">
        <f>RES_hhdet_in!H152-RES_hhdet_in_new!H152</f>
        <v>0</v>
      </c>
      <c r="I152" s="67">
        <f>RES_hhdet_in!I152-RES_hhdet_in_new!I152</f>
        <v>0</v>
      </c>
      <c r="J152" s="67">
        <f>RES_hhdet_in!J152-RES_hhdet_in_new!J152</f>
        <v>0</v>
      </c>
      <c r="K152" s="67">
        <f>RES_hhdet_in!K152-RES_hhdet_in_new!K152</f>
        <v>0</v>
      </c>
      <c r="L152" s="67">
        <f>RES_hhdet_in!L152-RES_hhdet_in_new!L152</f>
        <v>0</v>
      </c>
      <c r="M152" s="67">
        <f>RES_hhdet_in!M152-RES_hhdet_in_new!M152</f>
        <v>0</v>
      </c>
      <c r="N152" s="67">
        <f>RES_hhdet_in!N152-RES_hhdet_in_new!N152</f>
        <v>0</v>
      </c>
      <c r="O152" s="67">
        <f>RES_hhdet_in!O152-RES_hhdet_in_new!O152</f>
        <v>0</v>
      </c>
      <c r="P152" s="67">
        <f>RES_hhdet_in!P152-RES_hhdet_in_new!P152</f>
        <v>0</v>
      </c>
      <c r="Q152" s="67">
        <f>RES_hhdet_in!Q152-RES_hhdet_in_new!Q152</f>
        <v>0</v>
      </c>
    </row>
    <row r="153" spans="1:17" ht="12" customHeight="1" x14ac:dyDescent="0.25">
      <c r="A153" s="23" t="s">
        <v>142</v>
      </c>
      <c r="B153" s="67"/>
      <c r="C153" s="67">
        <f>RES_hhdet_in!C153-RES_hhdet_in_new!C153</f>
        <v>25650.990624990103</v>
      </c>
      <c r="D153" s="67">
        <f>RES_hhdet_in!D153-RES_hhdet_in_new!D153</f>
        <v>30006.050550530294</v>
      </c>
      <c r="E153" s="67">
        <f>RES_hhdet_in!E153-RES_hhdet_in_new!E153</f>
        <v>41308.129123143081</v>
      </c>
      <c r="F153" s="67">
        <f>RES_hhdet_in!F153-RES_hhdet_in_new!F153</f>
        <v>19809.194828292151</v>
      </c>
      <c r="G153" s="67">
        <f>RES_hhdet_in!G153-RES_hhdet_in_new!G153</f>
        <v>29923.103864031073</v>
      </c>
      <c r="H153" s="67">
        <f>RES_hhdet_in!H153-RES_hhdet_in_new!H153</f>
        <v>49365.112904517402</v>
      </c>
      <c r="I153" s="67">
        <f>RES_hhdet_in!I153-RES_hhdet_in_new!I153</f>
        <v>27784.017135724163</v>
      </c>
      <c r="J153" s="67">
        <f>RES_hhdet_in!J153-RES_hhdet_in_new!J153</f>
        <v>45795.079163310627</v>
      </c>
      <c r="K153" s="67">
        <f>RES_hhdet_in!K153-RES_hhdet_in_new!K153</f>
        <v>67450.07579288556</v>
      </c>
      <c r="L153" s="67">
        <f>RES_hhdet_in!L153-RES_hhdet_in_new!L153</f>
        <v>95105.612515529239</v>
      </c>
      <c r="M153" s="67">
        <f>RES_hhdet_in!M153-RES_hhdet_in_new!M153</f>
        <v>125613.46732583214</v>
      </c>
      <c r="N153" s="67">
        <f>RES_hhdet_in!N153-RES_hhdet_in_new!N153</f>
        <v>167217.59721955852</v>
      </c>
      <c r="O153" s="67">
        <f>RES_hhdet_in!O153-RES_hhdet_in_new!O153</f>
        <v>179644.9626414185</v>
      </c>
      <c r="P153" s="67">
        <f>RES_hhdet_in!P153-RES_hhdet_in_new!P153</f>
        <v>197300.80889032281</v>
      </c>
      <c r="Q153" s="67">
        <f>RES_hhdet_in!Q153-RES_hhdet_in_new!Q153</f>
        <v>193609.26932654483</v>
      </c>
    </row>
    <row r="154" spans="1:17" ht="12" customHeight="1" x14ac:dyDescent="0.25">
      <c r="A154" s="23" t="s">
        <v>141</v>
      </c>
      <c r="B154" s="67"/>
      <c r="C154" s="67">
        <f>RES_hhdet_in!C154-RES_hhdet_in_new!C154</f>
        <v>218.23829123710709</v>
      </c>
      <c r="D154" s="67">
        <f>RES_hhdet_in!D154-RES_hhdet_in_new!D154</f>
        <v>171.93393894643259</v>
      </c>
      <c r="E154" s="67">
        <f>RES_hhdet_in!E154-RES_hhdet_in_new!E154</f>
        <v>110.44139059935219</v>
      </c>
      <c r="F154" s="67">
        <f>RES_hhdet_in!F154-RES_hhdet_in_new!F154</f>
        <v>22.578058880553044</v>
      </c>
      <c r="G154" s="67">
        <f>RES_hhdet_in!G154-RES_hhdet_in_new!G154</f>
        <v>0</v>
      </c>
      <c r="H154" s="67">
        <f>RES_hhdet_in!H154-RES_hhdet_in_new!H154</f>
        <v>0</v>
      </c>
      <c r="I154" s="67">
        <f>RES_hhdet_in!I154-RES_hhdet_in_new!I154</f>
        <v>0</v>
      </c>
      <c r="J154" s="67">
        <f>RES_hhdet_in!J154-RES_hhdet_in_new!J154</f>
        <v>0</v>
      </c>
      <c r="K154" s="67">
        <f>RES_hhdet_in!K154-RES_hhdet_in_new!K154</f>
        <v>0</v>
      </c>
      <c r="L154" s="67">
        <f>RES_hhdet_in!L154-RES_hhdet_in_new!L154</f>
        <v>0</v>
      </c>
      <c r="M154" s="67">
        <f>RES_hhdet_in!M154-RES_hhdet_in_new!M154</f>
        <v>0</v>
      </c>
      <c r="N154" s="67">
        <f>RES_hhdet_in!N154-RES_hhdet_in_new!N154</f>
        <v>0</v>
      </c>
      <c r="O154" s="67">
        <f>RES_hhdet_in!O154-RES_hhdet_in_new!O154</f>
        <v>0</v>
      </c>
      <c r="P154" s="67">
        <f>RES_hhdet_in!P154-RES_hhdet_in_new!P154</f>
        <v>0</v>
      </c>
      <c r="Q154" s="67">
        <f>RES_hhdet_in!Q154-RES_hhdet_in_new!Q154</f>
        <v>0</v>
      </c>
    </row>
    <row r="155" spans="1:17" ht="12" hidden="1" customHeight="1" x14ac:dyDescent="0.25">
      <c r="A155" s="148" t="s">
        <v>60</v>
      </c>
      <c r="B155" s="67"/>
      <c r="C155" s="67"/>
      <c r="D155" s="67"/>
      <c r="E155" s="67"/>
      <c r="F155" s="67"/>
      <c r="G155" s="67"/>
      <c r="H155" s="67"/>
      <c r="I155" s="67"/>
      <c r="J155" s="67"/>
      <c r="K155" s="67"/>
      <c r="L155" s="67"/>
      <c r="M155" s="67"/>
      <c r="N155" s="67"/>
      <c r="O155" s="67"/>
      <c r="P155" s="67"/>
      <c r="Q155" s="67"/>
    </row>
    <row r="156" spans="1:17" ht="12" hidden="1" customHeight="1" x14ac:dyDescent="0.25">
      <c r="A156" s="147" t="s">
        <v>59</v>
      </c>
      <c r="B156" s="81"/>
      <c r="C156" s="81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</row>
    <row r="157" spans="1:17" ht="12" customHeight="1" x14ac:dyDescent="0.25">
      <c r="A157" s="146" t="s">
        <v>62</v>
      </c>
      <c r="B157" s="145"/>
      <c r="C157" s="145"/>
      <c r="D157" s="145"/>
      <c r="E157" s="145"/>
      <c r="F157" s="145"/>
      <c r="G157" s="145"/>
      <c r="H157" s="145"/>
      <c r="I157" s="145"/>
      <c r="J157" s="145"/>
      <c r="K157" s="145"/>
      <c r="L157" s="145"/>
      <c r="M157" s="145"/>
      <c r="N157" s="145"/>
      <c r="O157" s="145"/>
      <c r="P157" s="145"/>
      <c r="Q157" s="145"/>
    </row>
    <row r="158" spans="1:17" ht="12" customHeight="1" x14ac:dyDescent="0.25">
      <c r="A158" s="23" t="s">
        <v>57</v>
      </c>
      <c r="B158" s="67"/>
      <c r="C158" s="67">
        <f>RES_hhdet_in!C158-RES_hhdet_in_new!C158</f>
        <v>13350.999999999996</v>
      </c>
      <c r="D158" s="67">
        <f>RES_hhdet_in!D158-RES_hhdet_in_new!D158</f>
        <v>14898.999999999998</v>
      </c>
      <c r="E158" s="67">
        <f>RES_hhdet_in!E158-RES_hhdet_in_new!E158</f>
        <v>19529.999999999993</v>
      </c>
      <c r="F158" s="67">
        <f>RES_hhdet_in!F158-RES_hhdet_in_new!F158</f>
        <v>12560.999999999993</v>
      </c>
      <c r="G158" s="67">
        <f>RES_hhdet_in!G158-RES_hhdet_in_new!G158</f>
        <v>10632.000000000005</v>
      </c>
      <c r="H158" s="67">
        <f>RES_hhdet_in!H158-RES_hhdet_in_new!H158</f>
        <v>15588.000000000007</v>
      </c>
      <c r="I158" s="67">
        <f>RES_hhdet_in!I158-RES_hhdet_in_new!I158</f>
        <v>8510</v>
      </c>
      <c r="J158" s="67">
        <f>RES_hhdet_in!J158-RES_hhdet_in_new!J158</f>
        <v>18485.999999999993</v>
      </c>
      <c r="K158" s="67">
        <f>RES_hhdet_in!K158-RES_hhdet_in_new!K158</f>
        <v>24708.551697223607</v>
      </c>
      <c r="L158" s="67">
        <f>RES_hhdet_in!L158-RES_hhdet_in_new!L158</f>
        <v>27434.825472619614</v>
      </c>
      <c r="M158" s="67">
        <f>RES_hhdet_in!M158-RES_hhdet_in_new!M158</f>
        <v>28465.058251003473</v>
      </c>
      <c r="N158" s="67">
        <f>RES_hhdet_in!N158-RES_hhdet_in_new!N158</f>
        <v>45809.441930909154</v>
      </c>
      <c r="O158" s="67">
        <f>RES_hhdet_in!O158-RES_hhdet_in_new!O158</f>
        <v>55337.152289708982</v>
      </c>
      <c r="P158" s="67">
        <f>RES_hhdet_in!P158-RES_hhdet_in_new!P158</f>
        <v>21584.47111267201</v>
      </c>
      <c r="Q158" s="67">
        <f>RES_hhdet_in!Q158-RES_hhdet_in_new!Q158</f>
        <v>64036.936400604442</v>
      </c>
    </row>
    <row r="159" spans="1:17" ht="12" customHeight="1" x14ac:dyDescent="0.25">
      <c r="A159" s="29" t="s">
        <v>140</v>
      </c>
      <c r="B159" s="83"/>
      <c r="C159" s="83">
        <f>RES_hhdet_in!C159-RES_hhdet_in_new!C159</f>
        <v>23700.956018760589</v>
      </c>
      <c r="D159" s="83">
        <f>RES_hhdet_in!D159-RES_hhdet_in_new!D159</f>
        <v>24179.253701260455</v>
      </c>
      <c r="E159" s="83">
        <f>RES_hhdet_in!E159-RES_hhdet_in_new!E159</f>
        <v>31375.441840545063</v>
      </c>
      <c r="F159" s="83">
        <f>RES_hhdet_in!F159-RES_hhdet_in_new!F159</f>
        <v>18091.230452647724</v>
      </c>
      <c r="G159" s="83">
        <f>RES_hhdet_in!G159-RES_hhdet_in_new!G159</f>
        <v>21753.401894935076</v>
      </c>
      <c r="H159" s="83">
        <f>RES_hhdet_in!H159-RES_hhdet_in_new!H159</f>
        <v>32175.852340708341</v>
      </c>
      <c r="I159" s="83">
        <f>RES_hhdet_in!I159-RES_hhdet_in_new!I159</f>
        <v>23715.651977008038</v>
      </c>
      <c r="J159" s="83">
        <f>RES_hhdet_in!J159-RES_hhdet_in_new!J159</f>
        <v>28507.738852205752</v>
      </c>
      <c r="K159" s="83">
        <f>RES_hhdet_in!K159-RES_hhdet_in_new!K159</f>
        <v>65502.934727082888</v>
      </c>
      <c r="L159" s="83">
        <f>RES_hhdet_in!L159-RES_hhdet_in_new!L159</f>
        <v>89090.951339676598</v>
      </c>
      <c r="M159" s="83">
        <f>RES_hhdet_in!M159-RES_hhdet_in_new!M159</f>
        <v>109774.55276450461</v>
      </c>
      <c r="N159" s="83">
        <f>RES_hhdet_in!N159-RES_hhdet_in_new!N159</f>
        <v>125711.71693471554</v>
      </c>
      <c r="O159" s="83">
        <f>RES_hhdet_in!O159-RES_hhdet_in_new!O159</f>
        <v>133015.37445591594</v>
      </c>
      <c r="P159" s="83">
        <f>RES_hhdet_in!P159-RES_hhdet_in_new!P159</f>
        <v>177954.91549750793</v>
      </c>
      <c r="Q159" s="83">
        <f>RES_hhdet_in!Q159-RES_hhdet_in_new!Q159</f>
        <v>134249.32856807017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51"/>
      <c r="C161" s="151"/>
      <c r="D161" s="151"/>
      <c r="E161" s="151"/>
      <c r="F161" s="151"/>
      <c r="G161" s="151"/>
      <c r="H161" s="151"/>
      <c r="I161" s="151"/>
      <c r="J161" s="151"/>
      <c r="K161" s="151"/>
      <c r="L161" s="151"/>
      <c r="M161" s="151"/>
      <c r="N161" s="151"/>
      <c r="O161" s="151"/>
      <c r="P161" s="151"/>
      <c r="Q161" s="151"/>
    </row>
    <row r="162" spans="1:17" ht="12.95" customHeight="1" x14ac:dyDescent="0.25">
      <c r="A162" s="150" t="s">
        <v>65</v>
      </c>
      <c r="B162" s="149"/>
      <c r="C162" s="149"/>
      <c r="D162" s="149"/>
      <c r="E162" s="149"/>
      <c r="F162" s="149"/>
      <c r="G162" s="149"/>
      <c r="H162" s="149"/>
      <c r="I162" s="149"/>
      <c r="J162" s="149"/>
      <c r="K162" s="149"/>
      <c r="L162" s="149"/>
      <c r="M162" s="149"/>
      <c r="N162" s="149"/>
      <c r="O162" s="149"/>
      <c r="P162" s="149"/>
      <c r="Q162" s="149"/>
    </row>
    <row r="163" spans="1:17" ht="12" customHeight="1" x14ac:dyDescent="0.25">
      <c r="A163" s="23" t="s">
        <v>60</v>
      </c>
      <c r="B163" s="67"/>
      <c r="C163" s="67">
        <f>RES_hhdet_in!C163-RES_hhdet_in_new!C163</f>
        <v>116805.87119649537</v>
      </c>
      <c r="D163" s="67">
        <f>RES_hhdet_in!D163-RES_hhdet_in_new!D163</f>
        <v>103703.7781371923</v>
      </c>
      <c r="E163" s="67">
        <f>RES_hhdet_in!E163-RES_hhdet_in_new!E163</f>
        <v>103559.44646340003</v>
      </c>
      <c r="F163" s="67">
        <f>RES_hhdet_in!F163-RES_hhdet_in_new!F163</f>
        <v>107235.27312327428</v>
      </c>
      <c r="G163" s="67">
        <f>RES_hhdet_in!G163-RES_hhdet_in_new!G163</f>
        <v>111725.0867627461</v>
      </c>
      <c r="H163" s="67">
        <f>RES_hhdet_in!H163-RES_hhdet_in_new!H163</f>
        <v>128007.81454026709</v>
      </c>
      <c r="I163" s="67">
        <f>RES_hhdet_in!I163-RES_hhdet_in_new!I163</f>
        <v>123337.7690948354</v>
      </c>
      <c r="J163" s="67">
        <f>RES_hhdet_in!J163-RES_hhdet_in_new!J163</f>
        <v>79701.338482326697</v>
      </c>
      <c r="K163" s="67">
        <f>RES_hhdet_in!K163-RES_hhdet_in_new!K163</f>
        <v>101340.51962126035</v>
      </c>
      <c r="L163" s="67">
        <f>RES_hhdet_in!L163-RES_hhdet_in_new!L163</f>
        <v>68580.188883434937</v>
      </c>
      <c r="M163" s="67">
        <f>RES_hhdet_in!M163-RES_hhdet_in_new!M163</f>
        <v>76965.325704940347</v>
      </c>
      <c r="N163" s="67">
        <f>RES_hhdet_in!N163-RES_hhdet_in_new!N163</f>
        <v>104916.80058027455</v>
      </c>
      <c r="O163" s="67">
        <f>RES_hhdet_in!O163-RES_hhdet_in_new!O163</f>
        <v>65635.227372138659</v>
      </c>
      <c r="P163" s="67">
        <f>RES_hhdet_in!P163-RES_hhdet_in_new!P163</f>
        <v>75611.396147553562</v>
      </c>
      <c r="Q163" s="67">
        <f>RES_hhdet_in!Q163-RES_hhdet_in_new!Q163</f>
        <v>67147.849816968097</v>
      </c>
    </row>
    <row r="164" spans="1:17" ht="12.95" customHeight="1" x14ac:dyDescent="0.25">
      <c r="A164" s="146" t="s">
        <v>112</v>
      </c>
      <c r="B164" s="145"/>
      <c r="C164" s="145"/>
      <c r="D164" s="145"/>
      <c r="E164" s="145"/>
      <c r="F164" s="145"/>
      <c r="G164" s="145"/>
      <c r="H164" s="145"/>
      <c r="I164" s="145"/>
      <c r="J164" s="145"/>
      <c r="K164" s="145"/>
      <c r="L164" s="145"/>
      <c r="M164" s="145"/>
      <c r="N164" s="145"/>
      <c r="O164" s="145"/>
      <c r="P164" s="145"/>
      <c r="Q164" s="145"/>
    </row>
    <row r="165" spans="1:17" ht="12" customHeight="1" x14ac:dyDescent="0.25">
      <c r="A165" s="23" t="s">
        <v>60</v>
      </c>
      <c r="B165" s="67"/>
      <c r="C165" s="67">
        <f>RES_hhdet_in!C165-RES_hhdet_in_new!C165</f>
        <v>3460</v>
      </c>
      <c r="D165" s="67">
        <f>RES_hhdet_in!D165-RES_hhdet_in_new!D165</f>
        <v>4090</v>
      </c>
      <c r="E165" s="67">
        <f>RES_hhdet_in!E165-RES_hhdet_in_new!E165</f>
        <v>2785</v>
      </c>
      <c r="F165" s="67">
        <f>RES_hhdet_in!F165-RES_hhdet_in_new!F165</f>
        <v>3538</v>
      </c>
      <c r="G165" s="67">
        <f>RES_hhdet_in!G165-RES_hhdet_in_new!G165</f>
        <v>4723</v>
      </c>
      <c r="H165" s="67">
        <f>RES_hhdet_in!H165-RES_hhdet_in_new!H165</f>
        <v>3521.0000000000005</v>
      </c>
      <c r="I165" s="67">
        <f>RES_hhdet_in!I165-RES_hhdet_in_new!I165</f>
        <v>4257</v>
      </c>
      <c r="J165" s="67">
        <f>RES_hhdet_in!J165-RES_hhdet_in_new!J165</f>
        <v>4554</v>
      </c>
      <c r="K165" s="67">
        <f>RES_hhdet_in!K165-RES_hhdet_in_new!K165</f>
        <v>6070</v>
      </c>
      <c r="L165" s="67">
        <f>RES_hhdet_in!L165-RES_hhdet_in_new!L165</f>
        <v>4716</v>
      </c>
      <c r="M165" s="67">
        <f>RES_hhdet_in!M165-RES_hhdet_in_new!M165</f>
        <v>3731.0000000000014</v>
      </c>
      <c r="N165" s="67">
        <f>RES_hhdet_in!N165-RES_hhdet_in_new!N165</f>
        <v>5390</v>
      </c>
      <c r="O165" s="67">
        <f>RES_hhdet_in!O165-RES_hhdet_in_new!O165</f>
        <v>7001.0000000000009</v>
      </c>
      <c r="P165" s="67">
        <f>RES_hhdet_in!P165-RES_hhdet_in_new!P165</f>
        <v>5102.0000000000018</v>
      </c>
      <c r="Q165" s="67">
        <f>RES_hhdet_in!Q165-RES_hhdet_in_new!Q165</f>
        <v>6600.0000000000036</v>
      </c>
    </row>
    <row r="166" spans="1:17" ht="12" customHeight="1" x14ac:dyDescent="0.25">
      <c r="A166" s="146" t="s">
        <v>63</v>
      </c>
      <c r="B166" s="145"/>
      <c r="C166" s="145"/>
      <c r="D166" s="145"/>
      <c r="E166" s="145"/>
      <c r="F166" s="145"/>
      <c r="G166" s="145"/>
      <c r="H166" s="145"/>
      <c r="I166" s="145"/>
      <c r="J166" s="145"/>
      <c r="K166" s="145"/>
      <c r="L166" s="145"/>
      <c r="M166" s="145"/>
      <c r="N166" s="145"/>
      <c r="O166" s="145"/>
      <c r="P166" s="145"/>
      <c r="Q166" s="145"/>
    </row>
    <row r="167" spans="1:17" ht="12" customHeight="1" x14ac:dyDescent="0.25">
      <c r="A167" s="23" t="s">
        <v>144</v>
      </c>
      <c r="B167" s="67"/>
      <c r="C167" s="67">
        <f>RES_hhdet_in!C167-RES_hhdet_in_new!C167</f>
        <v>106371.4365108973</v>
      </c>
      <c r="D167" s="67">
        <f>RES_hhdet_in!D167-RES_hhdet_in_new!D167</f>
        <v>87335.900130027032</v>
      </c>
      <c r="E167" s="67">
        <f>RES_hhdet_in!E167-RES_hhdet_in_new!E167</f>
        <v>93706.950009064312</v>
      </c>
      <c r="F167" s="67">
        <f>RES_hhdet_in!F167-RES_hhdet_in_new!F167</f>
        <v>100894.82021054876</v>
      </c>
      <c r="G167" s="67">
        <f>RES_hhdet_in!G167-RES_hhdet_in_new!G167</f>
        <v>53019.169751754496</v>
      </c>
      <c r="H167" s="67">
        <f>RES_hhdet_in!H167-RES_hhdet_in_new!H167</f>
        <v>52507.335525083479</v>
      </c>
      <c r="I167" s="67">
        <f>RES_hhdet_in!I167-RES_hhdet_in_new!I167</f>
        <v>46456.676403191275</v>
      </c>
      <c r="J167" s="67">
        <f>RES_hhdet_in!J167-RES_hhdet_in_new!J167</f>
        <v>32313.418388369646</v>
      </c>
      <c r="K167" s="67">
        <f>RES_hhdet_in!K167-RES_hhdet_in_new!K167</f>
        <v>97471.751111532314</v>
      </c>
      <c r="L167" s="67">
        <f>RES_hhdet_in!L167-RES_hhdet_in_new!L167</f>
        <v>104885.29716869441</v>
      </c>
      <c r="M167" s="67">
        <f>RES_hhdet_in!M167-RES_hhdet_in_new!M167</f>
        <v>16595.715845556966</v>
      </c>
      <c r="N167" s="67">
        <f>RES_hhdet_in!N167-RES_hhdet_in_new!N167</f>
        <v>41193.717334698587</v>
      </c>
      <c r="O167" s="67">
        <f>RES_hhdet_in!O167-RES_hhdet_in_new!O167</f>
        <v>50768.500000000007</v>
      </c>
      <c r="P167" s="67">
        <f>RES_hhdet_in!P167-RES_hhdet_in_new!P167</f>
        <v>0</v>
      </c>
      <c r="Q167" s="67">
        <f>RES_hhdet_in!Q167-RES_hhdet_in_new!Q167</f>
        <v>0</v>
      </c>
    </row>
    <row r="168" spans="1:17" ht="12" customHeight="1" x14ac:dyDescent="0.25">
      <c r="A168" s="23" t="s">
        <v>143</v>
      </c>
      <c r="B168" s="67"/>
      <c r="C168" s="67">
        <f>RES_hhdet_in!C168-RES_hhdet_in_new!C168</f>
        <v>1951.7577380826986</v>
      </c>
      <c r="D168" s="67">
        <f>RES_hhdet_in!D168-RES_hhdet_in_new!D168</f>
        <v>1574.0489206534676</v>
      </c>
      <c r="E168" s="67">
        <f>RES_hhdet_in!E168-RES_hhdet_in_new!E168</f>
        <v>2185.6651674220225</v>
      </c>
      <c r="F168" s="67">
        <f>RES_hhdet_in!F168-RES_hhdet_in_new!F168</f>
        <v>2504.930714327319</v>
      </c>
      <c r="G168" s="67">
        <f>RES_hhdet_in!G168-RES_hhdet_in_new!G168</f>
        <v>1054.6210297565244</v>
      </c>
      <c r="H168" s="67">
        <f>RES_hhdet_in!H168-RES_hhdet_in_new!H168</f>
        <v>4675.0000000000018</v>
      </c>
      <c r="I168" s="67">
        <f>RES_hhdet_in!I168-RES_hhdet_in_new!I168</f>
        <v>5314.9999999999854</v>
      </c>
      <c r="J168" s="67">
        <f>RES_hhdet_in!J168-RES_hhdet_in_new!J168</f>
        <v>4327.0000000000082</v>
      </c>
      <c r="K168" s="67">
        <f>RES_hhdet_in!K168-RES_hhdet_in_new!K168</f>
        <v>7340.8949315118643</v>
      </c>
      <c r="L168" s="67">
        <f>RES_hhdet_in!L168-RES_hhdet_in_new!L168</f>
        <v>8115.7368442423331</v>
      </c>
      <c r="M168" s="67">
        <f>RES_hhdet_in!M168-RES_hhdet_in_new!M168</f>
        <v>1908.0844716835022</v>
      </c>
      <c r="N168" s="67">
        <f>RES_hhdet_in!N168-RES_hhdet_in_new!N168</f>
        <v>1775.7933319779725</v>
      </c>
      <c r="O168" s="67">
        <f>RES_hhdet_in!O168-RES_hhdet_in_new!O168</f>
        <v>2397.1591004532206</v>
      </c>
      <c r="P168" s="67">
        <f>RES_hhdet_in!P168-RES_hhdet_in_new!P168</f>
        <v>1103.6087529985418</v>
      </c>
      <c r="Q168" s="67">
        <f>RES_hhdet_in!Q168-RES_hhdet_in_new!Q168</f>
        <v>2785.5358486268183</v>
      </c>
    </row>
    <row r="169" spans="1:17" ht="12" hidden="1" customHeight="1" x14ac:dyDescent="0.25">
      <c r="A169" s="148" t="s">
        <v>57</v>
      </c>
      <c r="B169" s="67"/>
      <c r="C169" s="67">
        <f>RES_hhdet_in!C169-RES_hhdet_in_new!C169</f>
        <v>0</v>
      </c>
      <c r="D169" s="67">
        <f>RES_hhdet_in!D169-RES_hhdet_in_new!D169</f>
        <v>0</v>
      </c>
      <c r="E169" s="67">
        <f>RES_hhdet_in!E169-RES_hhdet_in_new!E169</f>
        <v>0</v>
      </c>
      <c r="F169" s="67">
        <f>RES_hhdet_in!F169-RES_hhdet_in_new!F169</f>
        <v>0</v>
      </c>
      <c r="G169" s="67">
        <f>RES_hhdet_in!G169-RES_hhdet_in_new!G169</f>
        <v>0</v>
      </c>
      <c r="H169" s="67">
        <f>RES_hhdet_in!H169-RES_hhdet_in_new!H169</f>
        <v>0</v>
      </c>
      <c r="I169" s="67">
        <f>RES_hhdet_in!I169-RES_hhdet_in_new!I169</f>
        <v>0</v>
      </c>
      <c r="J169" s="67">
        <f>RES_hhdet_in!J169-RES_hhdet_in_new!J169</f>
        <v>0</v>
      </c>
      <c r="K169" s="67">
        <f>RES_hhdet_in!K169-RES_hhdet_in_new!K169</f>
        <v>0</v>
      </c>
      <c r="L169" s="67">
        <f>RES_hhdet_in!L169-RES_hhdet_in_new!L169</f>
        <v>0</v>
      </c>
      <c r="M169" s="67">
        <f>RES_hhdet_in!M169-RES_hhdet_in_new!M169</f>
        <v>0</v>
      </c>
      <c r="N169" s="67">
        <f>RES_hhdet_in!N169-RES_hhdet_in_new!N169</f>
        <v>0</v>
      </c>
      <c r="O169" s="67">
        <f>RES_hhdet_in!O169-RES_hhdet_in_new!O169</f>
        <v>0</v>
      </c>
      <c r="P169" s="67">
        <f>RES_hhdet_in!P169-RES_hhdet_in_new!P169</f>
        <v>0</v>
      </c>
      <c r="Q169" s="67">
        <f>RES_hhdet_in!Q169-RES_hhdet_in_new!Q169</f>
        <v>0</v>
      </c>
    </row>
    <row r="170" spans="1:17" ht="12" hidden="1" customHeight="1" x14ac:dyDescent="0.25">
      <c r="A170" s="148" t="s">
        <v>59</v>
      </c>
      <c r="B170" s="67"/>
      <c r="C170" s="67">
        <f>RES_hhdet_in!C170-RES_hhdet_in_new!C170</f>
        <v>0</v>
      </c>
      <c r="D170" s="67">
        <f>RES_hhdet_in!D170-RES_hhdet_in_new!D170</f>
        <v>0</v>
      </c>
      <c r="E170" s="67">
        <f>RES_hhdet_in!E170-RES_hhdet_in_new!E170</f>
        <v>0</v>
      </c>
      <c r="F170" s="67">
        <f>RES_hhdet_in!F170-RES_hhdet_in_new!F170</f>
        <v>0</v>
      </c>
      <c r="G170" s="67">
        <f>RES_hhdet_in!G170-RES_hhdet_in_new!G170</f>
        <v>0</v>
      </c>
      <c r="H170" s="67">
        <f>RES_hhdet_in!H170-RES_hhdet_in_new!H170</f>
        <v>0</v>
      </c>
      <c r="I170" s="67">
        <f>RES_hhdet_in!I170-RES_hhdet_in_new!I170</f>
        <v>0</v>
      </c>
      <c r="J170" s="67">
        <f>RES_hhdet_in!J170-RES_hhdet_in_new!J170</f>
        <v>0</v>
      </c>
      <c r="K170" s="67">
        <f>RES_hhdet_in!K170-RES_hhdet_in_new!K170</f>
        <v>0</v>
      </c>
      <c r="L170" s="67">
        <f>RES_hhdet_in!L170-RES_hhdet_in_new!L170</f>
        <v>0</v>
      </c>
      <c r="M170" s="67">
        <f>RES_hhdet_in!M170-RES_hhdet_in_new!M170</f>
        <v>0</v>
      </c>
      <c r="N170" s="67">
        <f>RES_hhdet_in!N170-RES_hhdet_in_new!N170</f>
        <v>0</v>
      </c>
      <c r="O170" s="67">
        <f>RES_hhdet_in!O170-RES_hhdet_in_new!O170</f>
        <v>0</v>
      </c>
      <c r="P170" s="67">
        <f>RES_hhdet_in!P170-RES_hhdet_in_new!P170</f>
        <v>0</v>
      </c>
      <c r="Q170" s="67">
        <f>RES_hhdet_in!Q170-RES_hhdet_in_new!Q170</f>
        <v>0</v>
      </c>
    </row>
    <row r="171" spans="1:17" ht="12" customHeight="1" x14ac:dyDescent="0.25">
      <c r="A171" s="23" t="s">
        <v>142</v>
      </c>
      <c r="B171" s="67"/>
      <c r="C171" s="67">
        <f>RES_hhdet_in!C171-RES_hhdet_in_new!C171</f>
        <v>73571.123623825682</v>
      </c>
      <c r="D171" s="67">
        <f>RES_hhdet_in!D171-RES_hhdet_in_new!D171</f>
        <v>85558.279112742952</v>
      </c>
      <c r="E171" s="67">
        <f>RES_hhdet_in!E171-RES_hhdet_in_new!E171</f>
        <v>77730.958457987683</v>
      </c>
      <c r="F171" s="67">
        <f>RES_hhdet_in!F171-RES_hhdet_in_new!F171</f>
        <v>70648.406302471194</v>
      </c>
      <c r="G171" s="67">
        <f>RES_hhdet_in!G171-RES_hhdet_in_new!G171</f>
        <v>166746.02974597033</v>
      </c>
      <c r="H171" s="67">
        <f>RES_hhdet_in!H171-RES_hhdet_in_new!H171</f>
        <v>222310.38573059614</v>
      </c>
      <c r="I171" s="67">
        <f>RES_hhdet_in!I171-RES_hhdet_in_new!I171</f>
        <v>155417.10689710203</v>
      </c>
      <c r="J171" s="67">
        <f>RES_hhdet_in!J171-RES_hhdet_in_new!J171</f>
        <v>138581.07437164817</v>
      </c>
      <c r="K171" s="67">
        <f>RES_hhdet_in!K171-RES_hhdet_in_new!K171</f>
        <v>229718.61934222869</v>
      </c>
      <c r="L171" s="67">
        <f>RES_hhdet_in!L171-RES_hhdet_in_new!L171</f>
        <v>156554.66117727055</v>
      </c>
      <c r="M171" s="67">
        <f>RES_hhdet_in!M171-RES_hhdet_in_new!M171</f>
        <v>289648.85055797297</v>
      </c>
      <c r="N171" s="67">
        <f>RES_hhdet_in!N171-RES_hhdet_in_new!N171</f>
        <v>301654.55054088309</v>
      </c>
      <c r="O171" s="67">
        <f>RES_hhdet_in!O171-RES_hhdet_in_new!O171</f>
        <v>150041.95624658521</v>
      </c>
      <c r="P171" s="67">
        <f>RES_hhdet_in!P171-RES_hhdet_in_new!P171</f>
        <v>346371.15133330651</v>
      </c>
      <c r="Q171" s="67">
        <f>RES_hhdet_in!Q171-RES_hhdet_in_new!Q171</f>
        <v>227102.27331165131</v>
      </c>
    </row>
    <row r="172" spans="1:17" ht="12" customHeight="1" x14ac:dyDescent="0.25">
      <c r="A172" s="23" t="s">
        <v>141</v>
      </c>
      <c r="B172" s="67"/>
      <c r="C172" s="67">
        <f>RES_hhdet_in!C172-RES_hhdet_in_new!C172</f>
        <v>1043.4692058036674</v>
      </c>
      <c r="D172" s="67">
        <f>RES_hhdet_in!D172-RES_hhdet_in_new!D172</f>
        <v>1106.5615244495552</v>
      </c>
      <c r="E172" s="67">
        <f>RES_hhdet_in!E172-RES_hhdet_in_new!E172</f>
        <v>970.55050541258151</v>
      </c>
      <c r="F172" s="67">
        <f>RES_hhdet_in!F172-RES_hhdet_in_new!F172</f>
        <v>873.92932080284572</v>
      </c>
      <c r="G172" s="67">
        <f>RES_hhdet_in!G172-RES_hhdet_in_new!G172</f>
        <v>1248.1195167755254</v>
      </c>
      <c r="H172" s="67">
        <f>RES_hhdet_in!H172-RES_hhdet_in_new!H172</f>
        <v>799.2485291628218</v>
      </c>
      <c r="I172" s="67">
        <f>RES_hhdet_in!I172-RES_hhdet_in_new!I172</f>
        <v>591.25639677676736</v>
      </c>
      <c r="J172" s="67">
        <f>RES_hhdet_in!J172-RES_hhdet_in_new!J172</f>
        <v>273.17739322485795</v>
      </c>
      <c r="K172" s="67">
        <f>RES_hhdet_in!K172-RES_hhdet_in_new!K172</f>
        <v>3251.8445280117794</v>
      </c>
      <c r="L172" s="67">
        <f>RES_hhdet_in!L172-RES_hhdet_in_new!L172</f>
        <v>2272.2267568449552</v>
      </c>
      <c r="M172" s="67">
        <f>RES_hhdet_in!M172-RES_hhdet_in_new!M172</f>
        <v>2797.773050052896</v>
      </c>
      <c r="N172" s="67">
        <f>RES_hhdet_in!N172-RES_hhdet_in_new!N172</f>
        <v>4991.1370766271775</v>
      </c>
      <c r="O172" s="67">
        <f>RES_hhdet_in!O172-RES_hhdet_in_new!O172</f>
        <v>6910.0530384959166</v>
      </c>
      <c r="P172" s="67">
        <f>RES_hhdet_in!P172-RES_hhdet_in_new!P172</f>
        <v>14078.401783777732</v>
      </c>
      <c r="Q172" s="67">
        <f>RES_hhdet_in!Q172-RES_hhdet_in_new!Q172</f>
        <v>12735.255223260501</v>
      </c>
    </row>
    <row r="173" spans="1:17" ht="12" hidden="1" customHeight="1" x14ac:dyDescent="0.25">
      <c r="A173" s="148" t="s">
        <v>60</v>
      </c>
      <c r="B173" s="67"/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</row>
    <row r="174" spans="1:17" ht="12" hidden="1" customHeight="1" x14ac:dyDescent="0.25">
      <c r="A174" s="147" t="s">
        <v>59</v>
      </c>
      <c r="B174" s="81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</row>
    <row r="175" spans="1:17" ht="12" customHeight="1" x14ac:dyDescent="0.25">
      <c r="A175" s="146" t="s">
        <v>62</v>
      </c>
      <c r="B175" s="145"/>
      <c r="C175" s="145"/>
      <c r="D175" s="145"/>
      <c r="E175" s="145"/>
      <c r="F175" s="145"/>
      <c r="G175" s="145"/>
      <c r="H175" s="145"/>
      <c r="I175" s="145"/>
      <c r="J175" s="145"/>
      <c r="K175" s="145"/>
      <c r="L175" s="145"/>
      <c r="M175" s="145"/>
      <c r="N175" s="145"/>
      <c r="O175" s="145"/>
      <c r="P175" s="145"/>
      <c r="Q175" s="145"/>
    </row>
    <row r="176" spans="1:17" ht="12" customHeight="1" x14ac:dyDescent="0.25">
      <c r="A176" s="23" t="s">
        <v>57</v>
      </c>
      <c r="B176" s="67"/>
      <c r="C176" s="67">
        <f>RES_hhdet_in!C176-RES_hhdet_in_new!C176</f>
        <v>52159.750000000022</v>
      </c>
      <c r="D176" s="67">
        <f>RES_hhdet_in!D176-RES_hhdet_in_new!D176</f>
        <v>58755.750000000015</v>
      </c>
      <c r="E176" s="67">
        <f>RES_hhdet_in!E176-RES_hhdet_in_new!E176</f>
        <v>54235.749999999956</v>
      </c>
      <c r="F176" s="67">
        <f>RES_hhdet_in!F176-RES_hhdet_in_new!F176</f>
        <v>73526.749999999942</v>
      </c>
      <c r="G176" s="67">
        <f>RES_hhdet_in!G176-RES_hhdet_in_new!G176</f>
        <v>60748.750000000022</v>
      </c>
      <c r="H176" s="67">
        <f>RES_hhdet_in!H176-RES_hhdet_in_new!H176</f>
        <v>52496.749999999985</v>
      </c>
      <c r="I176" s="67">
        <f>RES_hhdet_in!I176-RES_hhdet_in_new!I176</f>
        <v>55901.750000000087</v>
      </c>
      <c r="J176" s="67">
        <f>RES_hhdet_in!J176-RES_hhdet_in_new!J176</f>
        <v>55986.750000000007</v>
      </c>
      <c r="K176" s="67">
        <f>RES_hhdet_in!K176-RES_hhdet_in_new!K176</f>
        <v>108531.76883457607</v>
      </c>
      <c r="L176" s="67">
        <f>RES_hhdet_in!L176-RES_hhdet_in_new!L176</f>
        <v>52688.604282184839</v>
      </c>
      <c r="M176" s="67">
        <f>RES_hhdet_in!M176-RES_hhdet_in_new!M176</f>
        <v>60378.469049882173</v>
      </c>
      <c r="N176" s="67">
        <f>RES_hhdet_in!N176-RES_hhdet_in_new!N176</f>
        <v>85848.839688894368</v>
      </c>
      <c r="O176" s="67">
        <f>RES_hhdet_in!O176-RES_hhdet_in_new!O176</f>
        <v>70578.78324696458</v>
      </c>
      <c r="P176" s="67">
        <f>RES_hhdet_in!P176-RES_hhdet_in_new!P176</f>
        <v>28832.827525467525</v>
      </c>
      <c r="Q176" s="67">
        <f>RES_hhdet_in!Q176-RES_hhdet_in_new!Q176</f>
        <v>97728.67162745315</v>
      </c>
    </row>
    <row r="177" spans="1:17" ht="12" customHeight="1" x14ac:dyDescent="0.25">
      <c r="A177" s="29" t="s">
        <v>140</v>
      </c>
      <c r="B177" s="83"/>
      <c r="C177" s="83">
        <f>RES_hhdet_in!C177-RES_hhdet_in_new!C177</f>
        <v>147953.18369649537</v>
      </c>
      <c r="D177" s="83">
        <f>RES_hhdet_in!D177-RES_hhdet_in_new!D177</f>
        <v>128255.09063719228</v>
      </c>
      <c r="E177" s="83">
        <f>RES_hhdet_in!E177-RES_hhdet_in_new!E177</f>
        <v>132630.75896340009</v>
      </c>
      <c r="F177" s="83">
        <f>RES_hhdet_in!F177-RES_hhdet_in_new!F177</f>
        <v>117015.58562327434</v>
      </c>
      <c r="G177" s="83">
        <f>RES_hhdet_in!G177-RES_hhdet_in_new!G177</f>
        <v>134283.39926274607</v>
      </c>
      <c r="H177" s="83">
        <f>RES_hhdet_in!H177-RES_hhdet_in_new!H177</f>
        <v>158818.12704026711</v>
      </c>
      <c r="I177" s="83">
        <f>RES_hhdet_in!I177-RES_hhdet_in_new!I177</f>
        <v>150743.08159483527</v>
      </c>
      <c r="J177" s="83">
        <f>RES_hhdet_in!J177-RES_hhdet_in_new!J177</f>
        <v>107021.6509823267</v>
      </c>
      <c r="K177" s="83">
        <f>RES_hhdet_in!K177-RES_hhdet_in_new!K177</f>
        <v>275402.75078668428</v>
      </c>
      <c r="L177" s="83">
        <f>RES_hhdet_in!L177-RES_hhdet_in_new!L177</f>
        <v>272253.58460125013</v>
      </c>
      <c r="M177" s="83">
        <f>RES_hhdet_in!M177-RES_hhdet_in_new!M177</f>
        <v>279137.85665505822</v>
      </c>
      <c r="N177" s="83">
        <f>RES_hhdet_in!N177-RES_hhdet_in_new!N177</f>
        <v>288446.96089138021</v>
      </c>
      <c r="O177" s="83">
        <f>RES_hhdet_in!O177-RES_hhdet_in_new!O177</f>
        <v>248860.44412517408</v>
      </c>
      <c r="P177" s="83">
        <f>RES_hhdet_in!P177-RES_hhdet_in_new!P177</f>
        <v>374797.56862208608</v>
      </c>
      <c r="Q177" s="83">
        <f>RES_hhdet_in!Q177-RES_hhdet_in_new!Q177</f>
        <v>271522.76802498475</v>
      </c>
    </row>
  </sheetData>
  <pageMargins left="0.39370078740157483" right="0.39370078740157483" top="0.39370078740157483" bottom="0.39370078740157483" header="0.31496062992125984" footer="0.31496062992125984"/>
  <pageSetup paperSize="9" scale="44" orientation="portrait" horizontalDpi="1200" verticalDpi="1200" r:id="rId1"/>
  <headerFooter alignWithMargins="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7">
    <tabColor theme="6" tint="-0.249977111117893"/>
    <pageSetUpPr fitToPage="1"/>
  </sheetPr>
  <dimension ref="A1:Q177"/>
  <sheetViews>
    <sheetView showGridLines="0" zoomScaleNormal="100" workbookViewId="0">
      <pane xSplit="1" ySplit="2" topLeftCell="B3" activePane="bottomRight" state="frozen"/>
      <selection activeCell="B2" sqref="B2"/>
      <selection pane="topRight" activeCell="B2" sqref="B2"/>
      <selection pane="bottomLeft" activeCell="B2" sqref="B2"/>
      <selection pane="bottomRight" activeCell="B3" sqref="B3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260</v>
      </c>
      <c r="B1" s="215">
        <v>2015</v>
      </c>
      <c r="C1" s="215"/>
      <c r="D1" s="215"/>
      <c r="E1" s="215"/>
      <c r="F1" s="215"/>
      <c r="G1" s="215"/>
      <c r="H1" s="215"/>
      <c r="I1" s="215"/>
      <c r="J1" s="215"/>
      <c r="K1" s="215"/>
      <c r="L1" s="215"/>
      <c r="M1" s="215"/>
      <c r="N1" s="215"/>
      <c r="O1" s="215"/>
      <c r="P1" s="215"/>
      <c r="Q1" s="215"/>
    </row>
    <row r="2" spans="1:17" s="28" customFormat="1" ht="12" customHeight="1" x14ac:dyDescent="0.25">
      <c r="A2" s="155" t="s">
        <v>174</v>
      </c>
      <c r="B2" s="154" t="s">
        <v>173</v>
      </c>
      <c r="C2" s="154">
        <v>2001</v>
      </c>
      <c r="D2" s="154">
        <v>2002</v>
      </c>
      <c r="E2" s="154">
        <v>2003</v>
      </c>
      <c r="F2" s="154">
        <v>2004</v>
      </c>
      <c r="G2" s="154">
        <v>2005</v>
      </c>
      <c r="H2" s="154">
        <v>2006</v>
      </c>
      <c r="I2" s="154">
        <v>2007</v>
      </c>
      <c r="J2" s="154">
        <v>2008</v>
      </c>
      <c r="K2" s="154">
        <v>2009</v>
      </c>
      <c r="L2" s="154">
        <v>2010</v>
      </c>
      <c r="M2" s="154">
        <v>2011</v>
      </c>
      <c r="N2" s="154">
        <v>2012</v>
      </c>
      <c r="O2" s="154">
        <v>2013</v>
      </c>
      <c r="P2" s="154">
        <v>2014</v>
      </c>
      <c r="Q2" s="154">
        <v>2015</v>
      </c>
    </row>
    <row r="3" spans="1:17" ht="12" customHeight="1" x14ac:dyDescent="0.25">
      <c r="A3" s="152" t="s">
        <v>172</v>
      </c>
      <c r="B3" s="151"/>
      <c r="C3" s="151"/>
      <c r="D3" s="151"/>
      <c r="E3" s="151"/>
      <c r="F3" s="151"/>
      <c r="G3" s="151"/>
      <c r="H3" s="151"/>
      <c r="I3" s="151"/>
      <c r="J3" s="151"/>
      <c r="K3" s="151"/>
      <c r="L3" s="151"/>
      <c r="M3" s="151"/>
      <c r="N3" s="151"/>
      <c r="O3" s="151"/>
      <c r="P3" s="151"/>
      <c r="Q3" s="151"/>
    </row>
    <row r="4" spans="1:17" ht="12.95" customHeight="1" x14ac:dyDescent="0.25">
      <c r="A4" s="150" t="s">
        <v>65</v>
      </c>
      <c r="B4" s="149"/>
      <c r="C4" s="149"/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</row>
    <row r="5" spans="1:17" ht="12" customHeight="1" x14ac:dyDescent="0.25">
      <c r="A5" s="23" t="s">
        <v>58</v>
      </c>
      <c r="B5" s="67">
        <v>0</v>
      </c>
      <c r="C5" s="67">
        <v>0</v>
      </c>
      <c r="D5" s="67">
        <v>0</v>
      </c>
      <c r="E5" s="67">
        <v>0</v>
      </c>
      <c r="F5" s="67">
        <v>0</v>
      </c>
      <c r="G5" s="67">
        <v>0</v>
      </c>
      <c r="H5" s="67">
        <v>0</v>
      </c>
      <c r="I5" s="67">
        <v>0</v>
      </c>
      <c r="J5" s="67">
        <v>4811.8749999999982</v>
      </c>
      <c r="K5" s="67">
        <v>0</v>
      </c>
      <c r="L5" s="67">
        <v>29534.124999999985</v>
      </c>
      <c r="M5" s="67">
        <v>0</v>
      </c>
      <c r="N5" s="67">
        <v>0</v>
      </c>
      <c r="O5" s="67">
        <v>0</v>
      </c>
      <c r="P5" s="67">
        <v>0</v>
      </c>
      <c r="Q5" s="67">
        <v>0</v>
      </c>
    </row>
    <row r="6" spans="1:17" ht="12" hidden="1" customHeight="1" x14ac:dyDescent="0.25">
      <c r="A6" s="23" t="s">
        <v>60</v>
      </c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</row>
    <row r="7" spans="1:17" ht="12.95" customHeight="1" x14ac:dyDescent="0.25">
      <c r="A7" s="146" t="s">
        <v>112</v>
      </c>
      <c r="B7" s="145"/>
      <c r="C7" s="145"/>
      <c r="D7" s="145"/>
      <c r="E7" s="145"/>
      <c r="F7" s="145"/>
      <c r="G7" s="145"/>
      <c r="H7" s="145"/>
      <c r="I7" s="145"/>
      <c r="J7" s="145"/>
      <c r="K7" s="145"/>
      <c r="L7" s="145"/>
      <c r="M7" s="145"/>
      <c r="N7" s="145"/>
      <c r="O7" s="145"/>
      <c r="P7" s="145"/>
      <c r="Q7" s="145"/>
    </row>
    <row r="8" spans="1:17" ht="12" customHeight="1" x14ac:dyDescent="0.25">
      <c r="A8" s="23" t="s">
        <v>60</v>
      </c>
      <c r="B8" s="67">
        <v>0</v>
      </c>
      <c r="C8" s="67">
        <v>0</v>
      </c>
      <c r="D8" s="67">
        <v>0</v>
      </c>
      <c r="E8" s="67">
        <v>0</v>
      </c>
      <c r="F8" s="67">
        <v>0</v>
      </c>
      <c r="G8" s="67">
        <v>0</v>
      </c>
      <c r="H8" s="67">
        <v>0</v>
      </c>
      <c r="I8" s="67">
        <v>0</v>
      </c>
      <c r="J8" s="67">
        <v>0</v>
      </c>
      <c r="K8" s="67">
        <v>0</v>
      </c>
      <c r="L8" s="67">
        <v>986.99999999999955</v>
      </c>
      <c r="M8" s="67">
        <v>0</v>
      </c>
      <c r="N8" s="67">
        <v>0</v>
      </c>
      <c r="O8" s="67">
        <v>0</v>
      </c>
      <c r="P8" s="67">
        <v>0</v>
      </c>
      <c r="Q8" s="67">
        <v>0</v>
      </c>
    </row>
    <row r="9" spans="1:17" ht="12" customHeight="1" x14ac:dyDescent="0.25">
      <c r="A9" s="146" t="s">
        <v>63</v>
      </c>
      <c r="B9" s="145"/>
      <c r="C9" s="145"/>
      <c r="D9" s="145"/>
      <c r="E9" s="145"/>
      <c r="F9" s="145"/>
      <c r="G9" s="145"/>
      <c r="H9" s="145"/>
      <c r="I9" s="145"/>
      <c r="J9" s="145"/>
      <c r="K9" s="145"/>
      <c r="L9" s="145"/>
      <c r="M9" s="145"/>
      <c r="N9" s="145"/>
      <c r="O9" s="145"/>
      <c r="P9" s="145"/>
      <c r="Q9" s="145"/>
    </row>
    <row r="10" spans="1:17" ht="12" customHeight="1" x14ac:dyDescent="0.25">
      <c r="A10" s="23" t="s">
        <v>171</v>
      </c>
      <c r="B10" s="67">
        <v>0</v>
      </c>
      <c r="C10" s="67">
        <v>0</v>
      </c>
      <c r="D10" s="67">
        <v>0</v>
      </c>
      <c r="E10" s="67">
        <v>0</v>
      </c>
      <c r="F10" s="67">
        <v>0</v>
      </c>
      <c r="G10" s="67">
        <v>0</v>
      </c>
      <c r="H10" s="67">
        <v>0</v>
      </c>
      <c r="I10" s="67">
        <v>0</v>
      </c>
      <c r="J10" s="67">
        <v>4298.2059153181863</v>
      </c>
      <c r="K10" s="67">
        <v>0</v>
      </c>
      <c r="L10" s="67">
        <v>15851.794084681804</v>
      </c>
      <c r="M10" s="67">
        <v>0</v>
      </c>
      <c r="N10" s="67">
        <v>0</v>
      </c>
      <c r="O10" s="67">
        <v>0</v>
      </c>
      <c r="P10" s="67">
        <v>0</v>
      </c>
      <c r="Q10" s="67">
        <v>0</v>
      </c>
    </row>
    <row r="11" spans="1:17" ht="12" customHeight="1" x14ac:dyDescent="0.25">
      <c r="A11" s="23" t="s">
        <v>144</v>
      </c>
      <c r="B11" s="67">
        <v>0</v>
      </c>
      <c r="C11" s="67">
        <v>0</v>
      </c>
      <c r="D11" s="67">
        <v>0</v>
      </c>
      <c r="E11" s="67">
        <v>0</v>
      </c>
      <c r="F11" s="67">
        <v>0</v>
      </c>
      <c r="G11" s="67">
        <v>0</v>
      </c>
      <c r="H11" s="67">
        <v>0</v>
      </c>
      <c r="I11" s="67">
        <v>0</v>
      </c>
      <c r="J11" s="67">
        <v>504.28103188622458</v>
      </c>
      <c r="K11" s="67">
        <v>0</v>
      </c>
      <c r="L11" s="67">
        <v>6743.7189681137725</v>
      </c>
      <c r="M11" s="67">
        <v>0</v>
      </c>
      <c r="N11" s="67">
        <v>0</v>
      </c>
      <c r="O11" s="67">
        <v>0</v>
      </c>
      <c r="P11" s="67">
        <v>0</v>
      </c>
      <c r="Q11" s="67">
        <v>0</v>
      </c>
    </row>
    <row r="12" spans="1:17" ht="12" customHeight="1" x14ac:dyDescent="0.25">
      <c r="A12" s="23" t="s">
        <v>143</v>
      </c>
      <c r="B12" s="67">
        <v>0</v>
      </c>
      <c r="C12" s="67">
        <v>0</v>
      </c>
      <c r="D12" s="67">
        <v>0</v>
      </c>
      <c r="E12" s="67">
        <v>0</v>
      </c>
      <c r="F12" s="67">
        <v>0</v>
      </c>
      <c r="G12" s="67">
        <v>0</v>
      </c>
      <c r="H12" s="67">
        <v>0</v>
      </c>
      <c r="I12" s="67">
        <v>0</v>
      </c>
      <c r="J12" s="67">
        <v>9.3880527955870043</v>
      </c>
      <c r="K12" s="67">
        <v>0</v>
      </c>
      <c r="L12" s="67">
        <v>494.61194720441279</v>
      </c>
      <c r="M12" s="67">
        <v>0</v>
      </c>
      <c r="N12" s="67">
        <v>0</v>
      </c>
      <c r="O12" s="67">
        <v>0</v>
      </c>
      <c r="P12" s="67">
        <v>0</v>
      </c>
      <c r="Q12" s="67">
        <v>0</v>
      </c>
    </row>
    <row r="13" spans="1:17" ht="12" hidden="1" customHeight="1" x14ac:dyDescent="0.25">
      <c r="A13" s="148" t="s">
        <v>57</v>
      </c>
      <c r="B13" s="67"/>
      <c r="C13" s="67"/>
      <c r="D13" s="67"/>
      <c r="E13" s="67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</row>
    <row r="14" spans="1:17" ht="12" hidden="1" customHeight="1" x14ac:dyDescent="0.25">
      <c r="A14" s="148" t="s">
        <v>59</v>
      </c>
      <c r="B14" s="67"/>
      <c r="C14" s="67"/>
      <c r="D14" s="67"/>
      <c r="E14" s="67"/>
      <c r="F14" s="67"/>
      <c r="G14" s="67"/>
      <c r="H14" s="67"/>
      <c r="I14" s="67"/>
      <c r="J14" s="67"/>
      <c r="K14" s="67"/>
      <c r="L14" s="67"/>
      <c r="M14" s="67"/>
      <c r="N14" s="67"/>
      <c r="O14" s="67"/>
      <c r="P14" s="67"/>
      <c r="Q14" s="67"/>
    </row>
    <row r="15" spans="1:17" ht="12" customHeight="1" x14ac:dyDescent="0.25">
      <c r="A15" s="23" t="s">
        <v>142</v>
      </c>
      <c r="B15" s="67">
        <v>0</v>
      </c>
      <c r="C15" s="67">
        <v>0</v>
      </c>
      <c r="D15" s="67">
        <v>0</v>
      </c>
      <c r="E15" s="67">
        <v>0</v>
      </c>
      <c r="F15" s="67">
        <v>0</v>
      </c>
      <c r="G15" s="67">
        <v>0</v>
      </c>
      <c r="H15" s="67">
        <v>0</v>
      </c>
      <c r="I15" s="67">
        <v>0</v>
      </c>
      <c r="J15" s="67">
        <v>0</v>
      </c>
      <c r="K15" s="67">
        <v>0</v>
      </c>
      <c r="L15" s="67">
        <v>6024.9999999999973</v>
      </c>
      <c r="M15" s="67">
        <v>0</v>
      </c>
      <c r="N15" s="67">
        <v>0</v>
      </c>
      <c r="O15" s="67">
        <v>0</v>
      </c>
      <c r="P15" s="67">
        <v>0</v>
      </c>
      <c r="Q15" s="67">
        <v>0</v>
      </c>
    </row>
    <row r="16" spans="1:17" ht="12" customHeight="1" x14ac:dyDescent="0.25">
      <c r="A16" s="23" t="s">
        <v>141</v>
      </c>
      <c r="B16" s="67">
        <v>0</v>
      </c>
      <c r="C16" s="67">
        <v>0</v>
      </c>
      <c r="D16" s="67">
        <v>0</v>
      </c>
      <c r="E16" s="67">
        <v>0</v>
      </c>
      <c r="F16" s="67">
        <v>0</v>
      </c>
      <c r="G16" s="67">
        <v>0</v>
      </c>
      <c r="H16" s="67">
        <v>0</v>
      </c>
      <c r="I16" s="67">
        <v>0</v>
      </c>
      <c r="J16" s="67">
        <v>0</v>
      </c>
      <c r="K16" s="67">
        <v>0</v>
      </c>
      <c r="L16" s="67">
        <v>418.99999999999983</v>
      </c>
      <c r="M16" s="67">
        <v>0</v>
      </c>
      <c r="N16" s="67">
        <v>0</v>
      </c>
      <c r="O16" s="67">
        <v>0</v>
      </c>
      <c r="P16" s="67">
        <v>0</v>
      </c>
      <c r="Q16" s="67">
        <v>0</v>
      </c>
    </row>
    <row r="17" spans="1:17" ht="12" hidden="1" customHeight="1" x14ac:dyDescent="0.25">
      <c r="A17" s="148" t="s">
        <v>60</v>
      </c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</row>
    <row r="18" spans="1:17" ht="12" hidden="1" customHeight="1" x14ac:dyDescent="0.25">
      <c r="A18" s="148" t="s">
        <v>59</v>
      </c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</row>
    <row r="19" spans="1:17" ht="12" customHeight="1" x14ac:dyDescent="0.25">
      <c r="A19" s="146" t="s">
        <v>62</v>
      </c>
      <c r="B19" s="145"/>
      <c r="C19" s="145"/>
      <c r="D19" s="145"/>
      <c r="E19" s="145"/>
      <c r="F19" s="145"/>
      <c r="G19" s="145"/>
      <c r="H19" s="145"/>
      <c r="I19" s="145"/>
      <c r="J19" s="145"/>
      <c r="K19" s="145"/>
      <c r="L19" s="145"/>
      <c r="M19" s="145"/>
      <c r="N19" s="145"/>
      <c r="O19" s="145"/>
      <c r="P19" s="145"/>
      <c r="Q19" s="145"/>
    </row>
    <row r="20" spans="1:17" ht="12" customHeight="1" x14ac:dyDescent="0.25">
      <c r="A20" s="23" t="s">
        <v>58</v>
      </c>
      <c r="B20" s="67">
        <v>0</v>
      </c>
      <c r="C20" s="67">
        <v>0</v>
      </c>
      <c r="D20" s="67">
        <v>0</v>
      </c>
      <c r="E20" s="67">
        <v>0</v>
      </c>
      <c r="F20" s="67">
        <v>0</v>
      </c>
      <c r="G20" s="67">
        <v>0</v>
      </c>
      <c r="H20" s="67">
        <v>0</v>
      </c>
      <c r="I20" s="67">
        <v>0</v>
      </c>
      <c r="J20" s="67">
        <v>0</v>
      </c>
      <c r="K20" s="67">
        <v>0</v>
      </c>
      <c r="L20" s="67">
        <v>0</v>
      </c>
      <c r="M20" s="67">
        <v>0</v>
      </c>
      <c r="N20" s="67">
        <v>0</v>
      </c>
      <c r="O20" s="67">
        <v>0</v>
      </c>
      <c r="P20" s="67">
        <v>0</v>
      </c>
      <c r="Q20" s="67">
        <v>0</v>
      </c>
    </row>
    <row r="21" spans="1:17" ht="12" customHeight="1" x14ac:dyDescent="0.25">
      <c r="A21" s="23" t="s">
        <v>57</v>
      </c>
      <c r="B21" s="67">
        <v>0</v>
      </c>
      <c r="C21" s="67">
        <v>0</v>
      </c>
      <c r="D21" s="67">
        <v>0</v>
      </c>
      <c r="E21" s="67">
        <v>0</v>
      </c>
      <c r="F21" s="67">
        <v>0</v>
      </c>
      <c r="G21" s="67">
        <v>0</v>
      </c>
      <c r="H21" s="67">
        <v>0</v>
      </c>
      <c r="I21" s="67">
        <v>0</v>
      </c>
      <c r="J21" s="67">
        <v>0</v>
      </c>
      <c r="K21" s="67">
        <v>0</v>
      </c>
      <c r="L21" s="67">
        <v>5657.9999999999973</v>
      </c>
      <c r="M21" s="67">
        <v>0</v>
      </c>
      <c r="N21" s="67">
        <v>0</v>
      </c>
      <c r="O21" s="67">
        <v>0</v>
      </c>
      <c r="P21" s="67">
        <v>0</v>
      </c>
      <c r="Q21" s="67">
        <v>0</v>
      </c>
    </row>
    <row r="22" spans="1:17" ht="12" customHeight="1" x14ac:dyDescent="0.25">
      <c r="A22" s="29" t="s">
        <v>140</v>
      </c>
      <c r="B22" s="83">
        <v>0</v>
      </c>
      <c r="C22" s="83">
        <v>0</v>
      </c>
      <c r="D22" s="83">
        <v>0</v>
      </c>
      <c r="E22" s="83">
        <v>0</v>
      </c>
      <c r="F22" s="83">
        <v>0</v>
      </c>
      <c r="G22" s="83">
        <v>0</v>
      </c>
      <c r="H22" s="83">
        <v>0</v>
      </c>
      <c r="I22" s="83">
        <v>0</v>
      </c>
      <c r="J22" s="83">
        <v>4811.8749999999982</v>
      </c>
      <c r="K22" s="83">
        <v>0</v>
      </c>
      <c r="L22" s="83">
        <v>23876.124999999993</v>
      </c>
      <c r="M22" s="83">
        <v>0</v>
      </c>
      <c r="N22" s="83">
        <v>0</v>
      </c>
      <c r="O22" s="83">
        <v>0</v>
      </c>
      <c r="P22" s="83">
        <v>0</v>
      </c>
      <c r="Q22" s="83"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51"/>
      <c r="C24" s="151"/>
      <c r="D24" s="151"/>
      <c r="E24" s="151"/>
      <c r="F24" s="151"/>
      <c r="G24" s="151"/>
      <c r="H24" s="151"/>
      <c r="I24" s="151"/>
      <c r="J24" s="151"/>
      <c r="K24" s="151"/>
      <c r="L24" s="151"/>
      <c r="M24" s="151"/>
      <c r="N24" s="151"/>
      <c r="O24" s="151"/>
      <c r="P24" s="151"/>
      <c r="Q24" s="151"/>
    </row>
    <row r="25" spans="1:17" ht="12.95" customHeight="1" x14ac:dyDescent="0.25">
      <c r="A25" s="150" t="s">
        <v>65</v>
      </c>
      <c r="B25" s="149"/>
      <c r="C25" s="149"/>
      <c r="D25" s="149"/>
      <c r="E25" s="149"/>
      <c r="F25" s="149"/>
      <c r="G25" s="149"/>
      <c r="H25" s="149"/>
      <c r="I25" s="149"/>
      <c r="J25" s="149"/>
      <c r="K25" s="149"/>
      <c r="L25" s="149"/>
      <c r="M25" s="149"/>
      <c r="N25" s="149"/>
      <c r="O25" s="149"/>
      <c r="P25" s="149"/>
      <c r="Q25" s="149"/>
    </row>
    <row r="26" spans="1:17" ht="12" customHeight="1" x14ac:dyDescent="0.25">
      <c r="A26" s="23" t="s">
        <v>84</v>
      </c>
      <c r="B26" s="67">
        <v>7169.7499999999964</v>
      </c>
      <c r="C26" s="67">
        <v>14094.374999999995</v>
      </c>
      <c r="D26" s="67">
        <v>13518.374999999995</v>
      </c>
      <c r="E26" s="67">
        <v>13562.374999999995</v>
      </c>
      <c r="F26" s="67">
        <v>5105.3749999999973</v>
      </c>
      <c r="G26" s="67">
        <v>21759.374999999989</v>
      </c>
      <c r="H26" s="67">
        <v>31544.374999999985</v>
      </c>
      <c r="I26" s="67">
        <v>44140.374999999985</v>
      </c>
      <c r="J26" s="67">
        <v>15727.374999999993</v>
      </c>
      <c r="K26" s="67">
        <v>18932.374999999993</v>
      </c>
      <c r="L26" s="67">
        <v>15136.374999999993</v>
      </c>
      <c r="M26" s="67">
        <v>25120.374999999989</v>
      </c>
      <c r="N26" s="67">
        <v>0</v>
      </c>
      <c r="O26" s="67">
        <v>10266.374999999996</v>
      </c>
      <c r="P26" s="67">
        <v>15629.374999999995</v>
      </c>
      <c r="Q26" s="67">
        <v>10551.374999999995</v>
      </c>
    </row>
    <row r="27" spans="1:17" ht="12" hidden="1" customHeight="1" x14ac:dyDescent="0.25">
      <c r="A27" s="23" t="s">
        <v>60</v>
      </c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67"/>
      <c r="Q27" s="67"/>
    </row>
    <row r="28" spans="1:17" ht="12.95" customHeight="1" x14ac:dyDescent="0.25">
      <c r="A28" s="146" t="s">
        <v>112</v>
      </c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</row>
    <row r="29" spans="1:17" ht="12" customHeight="1" x14ac:dyDescent="0.25">
      <c r="A29" s="23" t="s">
        <v>60</v>
      </c>
      <c r="B29" s="67">
        <v>0</v>
      </c>
      <c r="C29" s="67">
        <v>0</v>
      </c>
      <c r="D29" s="67">
        <v>0</v>
      </c>
      <c r="E29" s="67">
        <v>0</v>
      </c>
      <c r="F29" s="67">
        <v>0</v>
      </c>
      <c r="G29" s="67">
        <v>0</v>
      </c>
      <c r="H29" s="67">
        <v>0</v>
      </c>
      <c r="I29" s="67">
        <v>0</v>
      </c>
      <c r="J29" s="67">
        <v>860.99999999999966</v>
      </c>
      <c r="K29" s="67">
        <v>914.99999999999977</v>
      </c>
      <c r="L29" s="67">
        <v>849.99999999999955</v>
      </c>
      <c r="M29" s="67">
        <v>813.99999999999966</v>
      </c>
      <c r="N29" s="67">
        <v>0</v>
      </c>
      <c r="O29" s="67">
        <v>1267.9999999999995</v>
      </c>
      <c r="P29" s="67">
        <v>1117.9999999999995</v>
      </c>
      <c r="Q29" s="67">
        <v>1708.9999999999991</v>
      </c>
    </row>
    <row r="30" spans="1:17" ht="12" customHeight="1" x14ac:dyDescent="0.25">
      <c r="A30" s="146" t="s">
        <v>63</v>
      </c>
      <c r="B30" s="145"/>
      <c r="C30" s="145"/>
      <c r="D30" s="145"/>
      <c r="E30" s="145"/>
      <c r="F30" s="145"/>
      <c r="G30" s="145"/>
      <c r="H30" s="145"/>
      <c r="I30" s="145"/>
      <c r="J30" s="145"/>
      <c r="K30" s="145"/>
      <c r="L30" s="145"/>
      <c r="M30" s="145"/>
      <c r="N30" s="145"/>
      <c r="O30" s="145"/>
      <c r="P30" s="145"/>
      <c r="Q30" s="145"/>
    </row>
    <row r="31" spans="1:17" ht="12" customHeight="1" x14ac:dyDescent="0.25">
      <c r="A31" s="23" t="s">
        <v>169</v>
      </c>
      <c r="B31" s="67">
        <v>0</v>
      </c>
      <c r="C31" s="67">
        <v>7751.355135856702</v>
      </c>
      <c r="D31" s="67">
        <v>8972.8851846913931</v>
      </c>
      <c r="E31" s="67">
        <v>12266.823703021348</v>
      </c>
      <c r="F31" s="67">
        <v>3402.1780265674111</v>
      </c>
      <c r="G31" s="67">
        <v>13187.25624370452</v>
      </c>
      <c r="H31" s="67">
        <v>22511.792763013545</v>
      </c>
      <c r="I31" s="67">
        <v>26006.524617301056</v>
      </c>
      <c r="J31" s="67">
        <v>8883.0864012496841</v>
      </c>
      <c r="K31" s="67">
        <v>9031.7254108082543</v>
      </c>
      <c r="L31" s="67">
        <v>7945.3674176902541</v>
      </c>
      <c r="M31" s="67">
        <v>4355.219580538248</v>
      </c>
      <c r="N31" s="67">
        <v>0</v>
      </c>
      <c r="O31" s="67">
        <v>4770.313058785985</v>
      </c>
      <c r="P31" s="67">
        <v>653.6014386692367</v>
      </c>
      <c r="Q31" s="67">
        <v>189.87101810228398</v>
      </c>
    </row>
    <row r="32" spans="1:17" ht="12" customHeight="1" x14ac:dyDescent="0.25">
      <c r="A32" s="23" t="s">
        <v>168</v>
      </c>
      <c r="B32" s="67">
        <v>0</v>
      </c>
      <c r="C32" s="67">
        <v>3.4139466514258161</v>
      </c>
      <c r="D32" s="67">
        <v>0</v>
      </c>
      <c r="E32" s="67">
        <v>577.60144302190906</v>
      </c>
      <c r="F32" s="67">
        <v>0</v>
      </c>
      <c r="G32" s="67">
        <v>344.24859879009534</v>
      </c>
      <c r="H32" s="67">
        <v>1861.0400720799664</v>
      </c>
      <c r="I32" s="67">
        <v>1895.6561901551643</v>
      </c>
      <c r="J32" s="67">
        <v>1322.3501492507669</v>
      </c>
      <c r="K32" s="67">
        <v>1148.1687089134898</v>
      </c>
      <c r="L32" s="67">
        <v>970.70004678195642</v>
      </c>
      <c r="M32" s="67">
        <v>291.82019733052715</v>
      </c>
      <c r="N32" s="67">
        <v>0</v>
      </c>
      <c r="O32" s="67">
        <v>340.57835964756248</v>
      </c>
      <c r="P32" s="67">
        <v>135.07752443831131</v>
      </c>
      <c r="Q32" s="67">
        <v>152.34476293882028</v>
      </c>
    </row>
    <row r="33" spans="1:17" ht="12" hidden="1" customHeight="1" x14ac:dyDescent="0.25">
      <c r="A33" s="148" t="s">
        <v>57</v>
      </c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7"/>
      <c r="M33" s="67"/>
      <c r="N33" s="67"/>
      <c r="O33" s="67"/>
      <c r="P33" s="67"/>
      <c r="Q33" s="67"/>
    </row>
    <row r="34" spans="1:17" ht="12" hidden="1" customHeight="1" x14ac:dyDescent="0.25">
      <c r="A34" s="148" t="s">
        <v>59</v>
      </c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7"/>
      <c r="M34" s="67"/>
      <c r="N34" s="67"/>
      <c r="O34" s="67"/>
      <c r="P34" s="67"/>
      <c r="Q34" s="67"/>
    </row>
    <row r="35" spans="1:17" ht="12" customHeight="1" x14ac:dyDescent="0.25">
      <c r="A35" s="23" t="s">
        <v>142</v>
      </c>
      <c r="B35" s="67">
        <v>6298.3711507492171</v>
      </c>
      <c r="C35" s="67">
        <v>5950.6780226216515</v>
      </c>
      <c r="D35" s="67">
        <v>4309.7214862777564</v>
      </c>
      <c r="E35" s="67">
        <v>704.4840860155756</v>
      </c>
      <c r="F35" s="67">
        <v>1699.9110894236962</v>
      </c>
      <c r="G35" s="67">
        <v>8187.0984022951434</v>
      </c>
      <c r="H35" s="67">
        <v>7140.3900996265629</v>
      </c>
      <c r="I35" s="67">
        <v>15742.746364149994</v>
      </c>
      <c r="J35" s="67">
        <v>5268.0629188505591</v>
      </c>
      <c r="K35" s="67">
        <v>8272.993291405237</v>
      </c>
      <c r="L35" s="67">
        <v>5846.2820394373693</v>
      </c>
      <c r="M35" s="67">
        <v>17838.621289481373</v>
      </c>
      <c r="N35" s="67">
        <v>0</v>
      </c>
      <c r="O35" s="67">
        <v>4887.5190469539893</v>
      </c>
      <c r="P35" s="67">
        <v>13582.784602184862</v>
      </c>
      <c r="Q35" s="67">
        <v>9534.3361105269869</v>
      </c>
    </row>
    <row r="36" spans="1:17" ht="12" customHeight="1" x14ac:dyDescent="0.25">
      <c r="A36" s="23" t="s">
        <v>141</v>
      </c>
      <c r="B36" s="67">
        <v>871.37884925077924</v>
      </c>
      <c r="C36" s="67">
        <v>388.92789487021452</v>
      </c>
      <c r="D36" s="67">
        <v>235.76832903084582</v>
      </c>
      <c r="E36" s="67">
        <v>13.465767941161999</v>
      </c>
      <c r="F36" s="67">
        <v>3.2858840088906214</v>
      </c>
      <c r="G36" s="67">
        <v>40.771755210229657</v>
      </c>
      <c r="H36" s="67">
        <v>31.152065279911785</v>
      </c>
      <c r="I36" s="67">
        <v>495.44782839376842</v>
      </c>
      <c r="J36" s="67">
        <v>253.87553064898273</v>
      </c>
      <c r="K36" s="67">
        <v>479.48758887301074</v>
      </c>
      <c r="L36" s="67">
        <v>374.02549609041216</v>
      </c>
      <c r="M36" s="67">
        <v>2634.7139326498414</v>
      </c>
      <c r="N36" s="67">
        <v>0</v>
      </c>
      <c r="O36" s="67">
        <v>267.9645346124596</v>
      </c>
      <c r="P36" s="67">
        <v>1257.9114347075842</v>
      </c>
      <c r="Q36" s="67">
        <v>674.82310843190385</v>
      </c>
    </row>
    <row r="37" spans="1:17" ht="12" hidden="1" customHeight="1" x14ac:dyDescent="0.25">
      <c r="A37" s="148" t="s">
        <v>60</v>
      </c>
      <c r="B37" s="67"/>
      <c r="C37" s="67"/>
      <c r="D37" s="67"/>
      <c r="E37" s="67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</row>
    <row r="38" spans="1:17" ht="12" hidden="1" customHeight="1" x14ac:dyDescent="0.25">
      <c r="A38" s="147" t="s">
        <v>59</v>
      </c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</row>
    <row r="39" spans="1:17" ht="12" customHeight="1" x14ac:dyDescent="0.25">
      <c r="A39" s="146" t="s">
        <v>62</v>
      </c>
      <c r="B39" s="145"/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5"/>
      <c r="O39" s="145"/>
      <c r="P39" s="145"/>
      <c r="Q39" s="145"/>
    </row>
    <row r="40" spans="1:17" ht="12" customHeight="1" x14ac:dyDescent="0.25">
      <c r="A40" s="23" t="s">
        <v>57</v>
      </c>
      <c r="B40" s="67">
        <v>50.489902327876557</v>
      </c>
      <c r="C40" s="67">
        <v>257.54622350816146</v>
      </c>
      <c r="D40" s="67">
        <v>0</v>
      </c>
      <c r="E40" s="67">
        <v>0</v>
      </c>
      <c r="F40" s="67">
        <v>0</v>
      </c>
      <c r="G40" s="67">
        <v>0</v>
      </c>
      <c r="H40" s="67">
        <v>0</v>
      </c>
      <c r="I40" s="67">
        <v>1349.5641097812443</v>
      </c>
      <c r="J40" s="67">
        <v>7772.929526688461</v>
      </c>
      <c r="K40" s="67">
        <v>6731.8530347000005</v>
      </c>
      <c r="L40" s="67">
        <v>7017.4289673958992</v>
      </c>
      <c r="M40" s="67">
        <v>9571.4593753772442</v>
      </c>
      <c r="N40" s="67">
        <v>0</v>
      </c>
      <c r="O40" s="67">
        <v>4763.110612761333</v>
      </c>
      <c r="P40" s="67">
        <v>0</v>
      </c>
      <c r="Q40" s="67">
        <v>5684.6182474597535</v>
      </c>
    </row>
    <row r="41" spans="1:17" ht="12" customHeight="1" x14ac:dyDescent="0.25">
      <c r="A41" s="29" t="s">
        <v>140</v>
      </c>
      <c r="B41" s="83">
        <v>7119.2600976721205</v>
      </c>
      <c r="C41" s="83">
        <v>13836.828776491831</v>
      </c>
      <c r="D41" s="83">
        <v>13518.374999999993</v>
      </c>
      <c r="E41" s="83">
        <v>13562.374999999993</v>
      </c>
      <c r="F41" s="83">
        <v>5105.3749999999982</v>
      </c>
      <c r="G41" s="83">
        <v>21759.374999999993</v>
      </c>
      <c r="H41" s="83">
        <v>31544.374999999985</v>
      </c>
      <c r="I41" s="83">
        <v>42790.810890218738</v>
      </c>
      <c r="J41" s="83">
        <v>7954.4454733115317</v>
      </c>
      <c r="K41" s="83">
        <v>12200.521965299991</v>
      </c>
      <c r="L41" s="83">
        <v>8118.9460326040944</v>
      </c>
      <c r="M41" s="83">
        <v>15548.915624622743</v>
      </c>
      <c r="N41" s="83">
        <v>0</v>
      </c>
      <c r="O41" s="83">
        <v>5503.2643872386616</v>
      </c>
      <c r="P41" s="83">
        <v>15629.374999999993</v>
      </c>
      <c r="Q41" s="83">
        <v>4866.756752540241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51"/>
      <c r="C43" s="151"/>
      <c r="D43" s="151"/>
      <c r="E43" s="151"/>
      <c r="F43" s="151"/>
      <c r="G43" s="151"/>
      <c r="H43" s="151"/>
      <c r="I43" s="151"/>
      <c r="J43" s="151"/>
      <c r="K43" s="151"/>
      <c r="L43" s="151"/>
      <c r="M43" s="151"/>
      <c r="N43" s="151"/>
      <c r="O43" s="151"/>
      <c r="P43" s="151"/>
      <c r="Q43" s="151"/>
    </row>
    <row r="44" spans="1:17" ht="12.95" customHeight="1" x14ac:dyDescent="0.25">
      <c r="A44" s="150" t="s">
        <v>65</v>
      </c>
      <c r="B44" s="149"/>
      <c r="C44" s="149"/>
      <c r="D44" s="149"/>
      <c r="E44" s="149"/>
      <c r="F44" s="149"/>
      <c r="G44" s="149"/>
      <c r="H44" s="149"/>
      <c r="I44" s="149"/>
      <c r="J44" s="149"/>
      <c r="K44" s="149"/>
      <c r="L44" s="149"/>
      <c r="M44" s="149"/>
      <c r="N44" s="149"/>
      <c r="O44" s="149"/>
      <c r="P44" s="149"/>
      <c r="Q44" s="149"/>
    </row>
    <row r="45" spans="1:17" ht="12" customHeight="1" x14ac:dyDescent="0.25">
      <c r="A45" s="23" t="s">
        <v>166</v>
      </c>
      <c r="B45" s="67">
        <v>404493.81249999983</v>
      </c>
      <c r="C45" s="67">
        <v>379334.81249999988</v>
      </c>
      <c r="D45" s="67">
        <v>397078.81249999977</v>
      </c>
      <c r="E45" s="67">
        <v>349770.81249999983</v>
      </c>
      <c r="F45" s="67">
        <v>385502.81249999983</v>
      </c>
      <c r="G45" s="67">
        <v>382301.81249999983</v>
      </c>
      <c r="H45" s="67">
        <v>215383.81249999994</v>
      </c>
      <c r="I45" s="67">
        <v>354590.81249999983</v>
      </c>
      <c r="J45" s="67">
        <v>403565.81249999983</v>
      </c>
      <c r="K45" s="67">
        <v>406253.81249999983</v>
      </c>
      <c r="L45" s="67">
        <v>359044.81249999988</v>
      </c>
      <c r="M45" s="67">
        <v>411582.81249999983</v>
      </c>
      <c r="N45" s="67">
        <v>218095.81249999994</v>
      </c>
      <c r="O45" s="67">
        <v>544691.81249999988</v>
      </c>
      <c r="P45" s="67">
        <v>649187.81249999977</v>
      </c>
      <c r="Q45" s="67">
        <v>423474.81249999977</v>
      </c>
    </row>
    <row r="46" spans="1:17" ht="12" hidden="1" customHeight="1" x14ac:dyDescent="0.25">
      <c r="A46" s="23" t="s">
        <v>60</v>
      </c>
      <c r="B46" s="67"/>
      <c r="C46" s="67"/>
      <c r="D46" s="67"/>
      <c r="E46" s="67"/>
      <c r="F46" s="67"/>
      <c r="G46" s="67"/>
      <c r="H46" s="67"/>
      <c r="I46" s="67"/>
      <c r="J46" s="67"/>
      <c r="K46" s="67"/>
      <c r="L46" s="67"/>
      <c r="M46" s="67"/>
      <c r="N46" s="67"/>
      <c r="O46" s="67"/>
      <c r="P46" s="67"/>
      <c r="Q46" s="67"/>
    </row>
    <row r="47" spans="1:17" ht="12.95" customHeight="1" x14ac:dyDescent="0.25">
      <c r="A47" s="146" t="s">
        <v>112</v>
      </c>
      <c r="B47" s="145"/>
      <c r="C47" s="145"/>
      <c r="D47" s="145"/>
      <c r="E47" s="145"/>
      <c r="F47" s="145"/>
      <c r="G47" s="145"/>
      <c r="H47" s="145"/>
      <c r="I47" s="145"/>
      <c r="J47" s="145"/>
      <c r="K47" s="145"/>
      <c r="L47" s="145"/>
      <c r="M47" s="145"/>
      <c r="N47" s="145"/>
      <c r="O47" s="145"/>
      <c r="P47" s="145"/>
      <c r="Q47" s="145"/>
    </row>
    <row r="48" spans="1:17" ht="12" customHeight="1" x14ac:dyDescent="0.25">
      <c r="A48" s="23" t="s">
        <v>60</v>
      </c>
      <c r="B48" s="67">
        <v>0</v>
      </c>
      <c r="C48" s="67">
        <v>0</v>
      </c>
      <c r="D48" s="67">
        <v>0</v>
      </c>
      <c r="E48" s="67">
        <v>0</v>
      </c>
      <c r="F48" s="67">
        <v>0</v>
      </c>
      <c r="G48" s="67">
        <v>0</v>
      </c>
      <c r="H48" s="67">
        <v>0</v>
      </c>
      <c r="I48" s="67">
        <v>0</v>
      </c>
      <c r="J48" s="67">
        <v>20345.999999999993</v>
      </c>
      <c r="K48" s="67">
        <v>20728.999999999993</v>
      </c>
      <c r="L48" s="67">
        <v>20938.999999999993</v>
      </c>
      <c r="M48" s="67">
        <v>14838.999999999993</v>
      </c>
      <c r="N48" s="67">
        <v>14263.999999999995</v>
      </c>
      <c r="O48" s="67">
        <v>34435.999999999985</v>
      </c>
      <c r="P48" s="67">
        <v>24039.999999999989</v>
      </c>
      <c r="Q48" s="67">
        <v>30965.999999999985</v>
      </c>
    </row>
    <row r="49" spans="1:17" ht="12" customHeight="1" x14ac:dyDescent="0.25">
      <c r="A49" s="146" t="s">
        <v>63</v>
      </c>
      <c r="B49" s="145"/>
      <c r="C49" s="145"/>
      <c r="D49" s="145"/>
      <c r="E49" s="145"/>
      <c r="F49" s="145"/>
      <c r="G49" s="145"/>
      <c r="H49" s="145"/>
      <c r="I49" s="145"/>
      <c r="J49" s="145"/>
      <c r="K49" s="145"/>
      <c r="L49" s="145"/>
      <c r="M49" s="145"/>
      <c r="N49" s="145"/>
      <c r="O49" s="145"/>
      <c r="P49" s="145"/>
      <c r="Q49" s="145"/>
    </row>
    <row r="50" spans="1:17" ht="12" customHeight="1" x14ac:dyDescent="0.25">
      <c r="A50" s="23" t="s">
        <v>165</v>
      </c>
      <c r="B50" s="67">
        <v>404493.81249999983</v>
      </c>
      <c r="C50" s="67">
        <v>374176.87510217854</v>
      </c>
      <c r="D50" s="67">
        <v>248178.75271336013</v>
      </c>
      <c r="E50" s="67">
        <v>306388.86838879203</v>
      </c>
      <c r="F50" s="67">
        <v>240223.45656967952</v>
      </c>
      <c r="G50" s="67">
        <v>269383.81044507434</v>
      </c>
      <c r="H50" s="67">
        <v>188196.08738719672</v>
      </c>
      <c r="I50" s="67">
        <v>284311.37433362595</v>
      </c>
      <c r="J50" s="67">
        <v>281040.21593970177</v>
      </c>
      <c r="K50" s="67">
        <v>267897.58628658002</v>
      </c>
      <c r="L50" s="67">
        <v>266883.03547898709</v>
      </c>
      <c r="M50" s="67">
        <v>310340.5422782859</v>
      </c>
      <c r="N50" s="67">
        <v>207002.01758751215</v>
      </c>
      <c r="O50" s="67">
        <v>392504.8554185275</v>
      </c>
      <c r="P50" s="67">
        <v>454216.49879911088</v>
      </c>
      <c r="Q50" s="67">
        <v>291520.21077138581</v>
      </c>
    </row>
    <row r="51" spans="1:17" ht="12" customHeight="1" x14ac:dyDescent="0.25">
      <c r="A51" s="23" t="s">
        <v>164</v>
      </c>
      <c r="B51" s="67">
        <v>0</v>
      </c>
      <c r="C51" s="67">
        <v>0</v>
      </c>
      <c r="D51" s="67">
        <v>2817.3418280113242</v>
      </c>
      <c r="E51" s="67">
        <v>6350.0323436780618</v>
      </c>
      <c r="F51" s="67">
        <v>6564.3207658273714</v>
      </c>
      <c r="G51" s="67">
        <v>7681.1140919557856</v>
      </c>
      <c r="H51" s="67">
        <v>26768.967922819451</v>
      </c>
      <c r="I51" s="67">
        <v>27368.706045959927</v>
      </c>
      <c r="J51" s="67">
        <v>45441.551028634669</v>
      </c>
      <c r="K51" s="67">
        <v>31132.220089012517</v>
      </c>
      <c r="L51" s="67">
        <v>28285.179320739335</v>
      </c>
      <c r="M51" s="67">
        <v>67225.863274935444</v>
      </c>
      <c r="N51" s="67">
        <v>5686.0687065443108</v>
      </c>
      <c r="O51" s="67">
        <v>17209.113891144931</v>
      </c>
      <c r="P51" s="67">
        <v>42586.969797169972</v>
      </c>
      <c r="Q51" s="67">
        <v>18059.550893566789</v>
      </c>
    </row>
    <row r="52" spans="1:17" ht="12" hidden="1" customHeight="1" x14ac:dyDescent="0.25">
      <c r="A52" s="148" t="s">
        <v>163</v>
      </c>
      <c r="B52" s="67"/>
      <c r="C52" s="67"/>
      <c r="D52" s="67"/>
      <c r="E52" s="67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</row>
    <row r="53" spans="1:17" ht="12" hidden="1" customHeight="1" x14ac:dyDescent="0.25">
      <c r="A53" s="148" t="s">
        <v>59</v>
      </c>
      <c r="B53" s="67"/>
      <c r="C53" s="67"/>
      <c r="D53" s="67"/>
      <c r="E53" s="67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</row>
    <row r="54" spans="1:17" ht="12" customHeight="1" x14ac:dyDescent="0.25">
      <c r="A54" s="23" t="s">
        <v>142</v>
      </c>
      <c r="B54" s="67">
        <v>0</v>
      </c>
      <c r="C54" s="67">
        <v>4536.5683781585849</v>
      </c>
      <c r="D54" s="67">
        <v>145998.85996452009</v>
      </c>
      <c r="E54" s="67">
        <v>33744.902591357029</v>
      </c>
      <c r="F54" s="67">
        <v>138715.03516449293</v>
      </c>
      <c r="G54" s="67">
        <v>105211.25812301855</v>
      </c>
      <c r="H54" s="67">
        <v>0</v>
      </c>
      <c r="I54" s="67">
        <v>33852.495022763113</v>
      </c>
      <c r="J54" s="67">
        <v>68852.366156393138</v>
      </c>
      <c r="K54" s="67">
        <v>96196.884637935305</v>
      </c>
      <c r="L54" s="67">
        <v>58560.605090755373</v>
      </c>
      <c r="M54" s="67">
        <v>32601.014912935632</v>
      </c>
      <c r="N54" s="67">
        <v>5395.5721424967805</v>
      </c>
      <c r="O54" s="67">
        <v>122518.71481424573</v>
      </c>
      <c r="P54" s="67">
        <v>138121.18017327844</v>
      </c>
      <c r="Q54" s="67">
        <v>104340.54282764877</v>
      </c>
    </row>
    <row r="55" spans="1:17" ht="12" customHeight="1" x14ac:dyDescent="0.25">
      <c r="A55" s="23" t="s">
        <v>141</v>
      </c>
      <c r="B55" s="67">
        <v>0</v>
      </c>
      <c r="C55" s="67">
        <v>621.36901966275491</v>
      </c>
      <c r="D55" s="67">
        <v>83.857994108250793</v>
      </c>
      <c r="E55" s="67">
        <v>3287.009176172744</v>
      </c>
      <c r="F55" s="67">
        <v>0</v>
      </c>
      <c r="G55" s="67">
        <v>25.629839951151997</v>
      </c>
      <c r="H55" s="67">
        <v>418.75718998375169</v>
      </c>
      <c r="I55" s="67">
        <v>9058.2370976508792</v>
      </c>
      <c r="J55" s="67">
        <v>8231.6793752702888</v>
      </c>
      <c r="K55" s="67">
        <v>11027.121486471959</v>
      </c>
      <c r="L55" s="67">
        <v>5315.9926095180654</v>
      </c>
      <c r="M55" s="67">
        <v>1415.3920338428707</v>
      </c>
      <c r="N55" s="67">
        <v>12.154063446684255</v>
      </c>
      <c r="O55" s="67">
        <v>12459.128376081711</v>
      </c>
      <c r="P55" s="67">
        <v>14263.163730440408</v>
      </c>
      <c r="Q55" s="67">
        <v>9554.5080073984172</v>
      </c>
    </row>
    <row r="56" spans="1:17" ht="12" hidden="1" customHeight="1" x14ac:dyDescent="0.25">
      <c r="A56" s="148" t="s">
        <v>60</v>
      </c>
      <c r="B56" s="67"/>
      <c r="C56" s="67"/>
      <c r="D56" s="67"/>
      <c r="E56" s="67"/>
      <c r="F56" s="67"/>
      <c r="G56" s="67"/>
      <c r="H56" s="67"/>
      <c r="I56" s="67"/>
      <c r="J56" s="67"/>
      <c r="K56" s="67"/>
      <c r="L56" s="67"/>
      <c r="M56" s="67"/>
      <c r="N56" s="67"/>
      <c r="O56" s="67"/>
      <c r="P56" s="67"/>
      <c r="Q56" s="67"/>
    </row>
    <row r="57" spans="1:17" ht="12" hidden="1" customHeight="1" x14ac:dyDescent="0.25">
      <c r="A57" s="147" t="s">
        <v>59</v>
      </c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</row>
    <row r="58" spans="1:17" ht="12" customHeight="1" x14ac:dyDescent="0.25">
      <c r="A58" s="146" t="s">
        <v>62</v>
      </c>
      <c r="B58" s="145"/>
      <c r="C58" s="145"/>
      <c r="D58" s="145"/>
      <c r="E58" s="145"/>
      <c r="F58" s="145"/>
      <c r="G58" s="145"/>
      <c r="H58" s="145"/>
      <c r="I58" s="145"/>
      <c r="J58" s="145"/>
      <c r="K58" s="145"/>
      <c r="L58" s="145"/>
      <c r="M58" s="145"/>
      <c r="N58" s="145"/>
      <c r="O58" s="145"/>
      <c r="P58" s="145"/>
      <c r="Q58" s="145"/>
    </row>
    <row r="59" spans="1:17" ht="12" customHeight="1" x14ac:dyDescent="0.25">
      <c r="A59" s="23" t="s">
        <v>57</v>
      </c>
      <c r="B59" s="67">
        <v>50025.584737081947</v>
      </c>
      <c r="C59" s="67">
        <v>110660.65956805897</v>
      </c>
      <c r="D59" s="67">
        <v>60696.580938896921</v>
      </c>
      <c r="E59" s="67">
        <v>62681.644898178587</v>
      </c>
      <c r="F59" s="67">
        <v>84343.001756823563</v>
      </c>
      <c r="G59" s="67">
        <v>94960.916302818005</v>
      </c>
      <c r="H59" s="67">
        <v>8928.0814647680036</v>
      </c>
      <c r="I59" s="67">
        <v>105274.4592709151</v>
      </c>
      <c r="J59" s="67">
        <v>58054.168154855768</v>
      </c>
      <c r="K59" s="67">
        <v>79496.413722482393</v>
      </c>
      <c r="L59" s="67">
        <v>53357.674126662649</v>
      </c>
      <c r="M59" s="67">
        <v>63890.915911849173</v>
      </c>
      <c r="N59" s="67">
        <v>35681.637623866322</v>
      </c>
      <c r="O59" s="67">
        <v>73547.76364639723</v>
      </c>
      <c r="P59" s="67">
        <v>58938.943119466043</v>
      </c>
      <c r="Q59" s="67">
        <v>34628.55475687881</v>
      </c>
    </row>
    <row r="60" spans="1:17" ht="12" customHeight="1" x14ac:dyDescent="0.25">
      <c r="A60" s="29" t="s">
        <v>140</v>
      </c>
      <c r="B60" s="83">
        <v>354468.22776291787</v>
      </c>
      <c r="C60" s="83">
        <v>268674.15293194086</v>
      </c>
      <c r="D60" s="83">
        <v>336382.2315611029</v>
      </c>
      <c r="E60" s="83">
        <v>287089.16760182125</v>
      </c>
      <c r="F60" s="83">
        <v>301159.81074317626</v>
      </c>
      <c r="G60" s="83">
        <v>287340.89619718184</v>
      </c>
      <c r="H60" s="83">
        <v>206455.73103523193</v>
      </c>
      <c r="I60" s="83">
        <v>249316.35322908475</v>
      </c>
      <c r="J60" s="83">
        <v>345511.64434514404</v>
      </c>
      <c r="K60" s="83">
        <v>326757.39877751749</v>
      </c>
      <c r="L60" s="83">
        <v>305687.13837333722</v>
      </c>
      <c r="M60" s="83">
        <v>347691.89658815064</v>
      </c>
      <c r="N60" s="83">
        <v>182414.17487613359</v>
      </c>
      <c r="O60" s="83">
        <v>471144.04885360261</v>
      </c>
      <c r="P60" s="83">
        <v>590248.8693805337</v>
      </c>
      <c r="Q60" s="83">
        <v>388846.25774312101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51"/>
      <c r="C62" s="151"/>
      <c r="D62" s="151"/>
      <c r="E62" s="151"/>
      <c r="F62" s="151"/>
      <c r="G62" s="151"/>
      <c r="H62" s="151"/>
      <c r="I62" s="151"/>
      <c r="J62" s="151"/>
      <c r="K62" s="151"/>
      <c r="L62" s="151"/>
      <c r="M62" s="151"/>
      <c r="N62" s="151"/>
      <c r="O62" s="151"/>
      <c r="P62" s="151"/>
      <c r="Q62" s="151"/>
    </row>
    <row r="63" spans="1:17" ht="12.95" customHeight="1" x14ac:dyDescent="0.25">
      <c r="A63" s="150" t="s">
        <v>65</v>
      </c>
      <c r="B63" s="149"/>
      <c r="C63" s="149"/>
      <c r="D63" s="149"/>
      <c r="E63" s="149"/>
      <c r="F63" s="149"/>
      <c r="G63" s="149"/>
      <c r="H63" s="149"/>
      <c r="I63" s="149"/>
      <c r="J63" s="149"/>
      <c r="K63" s="149"/>
      <c r="L63" s="149"/>
      <c r="M63" s="149"/>
      <c r="N63" s="149"/>
      <c r="O63" s="149"/>
      <c r="P63" s="149"/>
      <c r="Q63" s="149"/>
    </row>
    <row r="64" spans="1:17" ht="12" customHeight="1" x14ac:dyDescent="0.25">
      <c r="A64" s="23" t="s">
        <v>161</v>
      </c>
      <c r="B64" s="67">
        <v>460129.87499999977</v>
      </c>
      <c r="C64" s="67">
        <v>769482.62499999977</v>
      </c>
      <c r="D64" s="67">
        <v>719585.62499999965</v>
      </c>
      <c r="E64" s="67">
        <v>942306.62499999953</v>
      </c>
      <c r="F64" s="67">
        <v>918211.62499999953</v>
      </c>
      <c r="G64" s="67">
        <v>693739.62499999977</v>
      </c>
      <c r="H64" s="67">
        <v>1167927.6249999995</v>
      </c>
      <c r="I64" s="67">
        <v>257309.62499999988</v>
      </c>
      <c r="J64" s="67">
        <v>1198900.6249999998</v>
      </c>
      <c r="K64" s="67">
        <v>1037940.6249999998</v>
      </c>
      <c r="L64" s="67">
        <v>0</v>
      </c>
      <c r="M64" s="67">
        <v>590432.62499999965</v>
      </c>
      <c r="N64" s="67">
        <v>1041014.6249999995</v>
      </c>
      <c r="O64" s="67">
        <v>145359.62499999994</v>
      </c>
      <c r="P64" s="67">
        <v>0</v>
      </c>
      <c r="Q64" s="67">
        <v>432578.62499999977</v>
      </c>
    </row>
    <row r="65" spans="1:17" ht="12" hidden="1" customHeight="1" x14ac:dyDescent="0.25">
      <c r="A65" s="23" t="s">
        <v>60</v>
      </c>
      <c r="B65" s="67"/>
      <c r="C65" s="67"/>
      <c r="D65" s="67"/>
      <c r="E65" s="67"/>
      <c r="F65" s="67"/>
      <c r="G65" s="67"/>
      <c r="H65" s="67"/>
      <c r="I65" s="67"/>
      <c r="J65" s="67"/>
      <c r="K65" s="67"/>
      <c r="L65" s="67"/>
      <c r="M65" s="67"/>
      <c r="N65" s="67"/>
      <c r="O65" s="67"/>
      <c r="P65" s="67"/>
      <c r="Q65" s="67"/>
    </row>
    <row r="66" spans="1:17" ht="12.95" customHeight="1" x14ac:dyDescent="0.25">
      <c r="A66" s="146" t="s">
        <v>112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23" t="s">
        <v>60</v>
      </c>
      <c r="B67" s="67">
        <v>0</v>
      </c>
      <c r="C67" s="67">
        <v>0</v>
      </c>
      <c r="D67" s="67">
        <v>0</v>
      </c>
      <c r="E67" s="67">
        <v>0</v>
      </c>
      <c r="F67" s="67">
        <v>0</v>
      </c>
      <c r="G67" s="67">
        <v>0</v>
      </c>
      <c r="H67" s="67">
        <v>25193.999999999985</v>
      </c>
      <c r="I67" s="67">
        <v>20193.999999999993</v>
      </c>
      <c r="J67" s="67">
        <v>39536.999999999985</v>
      </c>
      <c r="K67" s="67">
        <v>45598.999999999978</v>
      </c>
      <c r="L67" s="67">
        <v>0</v>
      </c>
      <c r="M67" s="67">
        <v>30499.999999999985</v>
      </c>
      <c r="N67" s="67">
        <v>46174.999999999985</v>
      </c>
      <c r="O67" s="67">
        <v>47180.999999999978</v>
      </c>
      <c r="P67" s="67">
        <v>0</v>
      </c>
      <c r="Q67" s="67">
        <v>43706.999999999985</v>
      </c>
    </row>
    <row r="68" spans="1:17" ht="12" customHeight="1" x14ac:dyDescent="0.25">
      <c r="A68" s="146" t="s">
        <v>63</v>
      </c>
      <c r="B68" s="145"/>
      <c r="C68" s="145"/>
      <c r="D68" s="145"/>
      <c r="E68" s="145"/>
      <c r="F68" s="145"/>
      <c r="G68" s="145"/>
      <c r="H68" s="145"/>
      <c r="I68" s="145"/>
      <c r="J68" s="145"/>
      <c r="K68" s="145"/>
      <c r="L68" s="145"/>
      <c r="M68" s="145"/>
      <c r="N68" s="145"/>
      <c r="O68" s="145"/>
      <c r="P68" s="145"/>
      <c r="Q68" s="145"/>
    </row>
    <row r="69" spans="1:17" ht="12" customHeight="1" x14ac:dyDescent="0.25">
      <c r="A69" s="23" t="s">
        <v>160</v>
      </c>
      <c r="B69" s="67">
        <v>460129.87499999977</v>
      </c>
      <c r="C69" s="67">
        <v>769482.62499999977</v>
      </c>
      <c r="D69" s="67">
        <v>704533.61798614333</v>
      </c>
      <c r="E69" s="67">
        <v>900260.18103187508</v>
      </c>
      <c r="F69" s="67">
        <v>882626.41019985056</v>
      </c>
      <c r="G69" s="67">
        <v>668076.15931480913</v>
      </c>
      <c r="H69" s="67">
        <v>1075202.8535290651</v>
      </c>
      <c r="I69" s="67">
        <v>190620.48118504707</v>
      </c>
      <c r="J69" s="67">
        <v>1042040.635640023</v>
      </c>
      <c r="K69" s="67">
        <v>852902.42714836856</v>
      </c>
      <c r="L69" s="67">
        <v>0</v>
      </c>
      <c r="M69" s="67">
        <v>418619.65655059181</v>
      </c>
      <c r="N69" s="67">
        <v>967767.63170846284</v>
      </c>
      <c r="O69" s="67">
        <v>141376.66911010604</v>
      </c>
      <c r="P69" s="67">
        <v>0</v>
      </c>
      <c r="Q69" s="67">
        <v>364910.77659565391</v>
      </c>
    </row>
    <row r="70" spans="1:17" ht="12" customHeight="1" x14ac:dyDescent="0.25">
      <c r="A70" s="23" t="s">
        <v>159</v>
      </c>
      <c r="B70" s="67">
        <v>0</v>
      </c>
      <c r="C70" s="67">
        <v>0</v>
      </c>
      <c r="D70" s="67">
        <v>15052.00701385631</v>
      </c>
      <c r="E70" s="67">
        <v>42046.443968124498</v>
      </c>
      <c r="F70" s="67">
        <v>35585.214800148991</v>
      </c>
      <c r="G70" s="67">
        <v>25663.465685190589</v>
      </c>
      <c r="H70" s="67">
        <v>92724.771470934429</v>
      </c>
      <c r="I70" s="67">
        <v>66689.143814952811</v>
      </c>
      <c r="J70" s="67">
        <v>93624.959463008374</v>
      </c>
      <c r="K70" s="67">
        <v>87550.289361937466</v>
      </c>
      <c r="L70" s="67">
        <v>0</v>
      </c>
      <c r="M70" s="67">
        <v>116125.24121745708</v>
      </c>
      <c r="N70" s="67">
        <v>47833.939034708761</v>
      </c>
      <c r="O70" s="67">
        <v>3982.9558898938963</v>
      </c>
      <c r="P70" s="67">
        <v>0</v>
      </c>
      <c r="Q70" s="67">
        <v>30082.568279786537</v>
      </c>
    </row>
    <row r="71" spans="1:17" ht="12" hidden="1" customHeight="1" x14ac:dyDescent="0.25">
      <c r="A71" s="148" t="s">
        <v>109</v>
      </c>
      <c r="B71" s="67"/>
      <c r="C71" s="67"/>
      <c r="D71" s="67"/>
      <c r="E71" s="67"/>
      <c r="F71" s="67"/>
      <c r="G71" s="67"/>
      <c r="H71" s="67"/>
      <c r="I71" s="67"/>
      <c r="J71" s="67"/>
      <c r="K71" s="67"/>
      <c r="L71" s="67"/>
      <c r="M71" s="67"/>
      <c r="N71" s="67"/>
      <c r="O71" s="67"/>
      <c r="P71" s="67"/>
      <c r="Q71" s="67"/>
    </row>
    <row r="72" spans="1:17" ht="12" hidden="1" customHeight="1" x14ac:dyDescent="0.25">
      <c r="A72" s="148" t="s">
        <v>59</v>
      </c>
      <c r="B72" s="67"/>
      <c r="C72" s="67"/>
      <c r="D72" s="67"/>
      <c r="E72" s="67"/>
      <c r="F72" s="67"/>
      <c r="G72" s="67"/>
      <c r="H72" s="67"/>
      <c r="I72" s="67"/>
      <c r="J72" s="67"/>
      <c r="K72" s="67"/>
      <c r="L72" s="67"/>
      <c r="M72" s="67"/>
      <c r="N72" s="67"/>
      <c r="O72" s="67"/>
      <c r="P72" s="67"/>
      <c r="Q72" s="67"/>
    </row>
    <row r="73" spans="1:17" ht="12" customHeight="1" x14ac:dyDescent="0.25">
      <c r="A73" s="23" t="s">
        <v>142</v>
      </c>
      <c r="B73" s="67">
        <v>0</v>
      </c>
      <c r="C73" s="67">
        <v>0</v>
      </c>
      <c r="D73" s="67">
        <v>0</v>
      </c>
      <c r="E73" s="67">
        <v>0</v>
      </c>
      <c r="F73" s="67">
        <v>0</v>
      </c>
      <c r="G73" s="67">
        <v>0</v>
      </c>
      <c r="H73" s="67">
        <v>0</v>
      </c>
      <c r="I73" s="67">
        <v>0</v>
      </c>
      <c r="J73" s="67">
        <v>63235.029896968219</v>
      </c>
      <c r="K73" s="67">
        <v>90507.004546803873</v>
      </c>
      <c r="L73" s="67">
        <v>0</v>
      </c>
      <c r="M73" s="67">
        <v>48405.836542429752</v>
      </c>
      <c r="N73" s="67">
        <v>23939.638263327401</v>
      </c>
      <c r="O73" s="67">
        <v>0</v>
      </c>
      <c r="P73" s="67">
        <v>0</v>
      </c>
      <c r="Q73" s="67">
        <v>35139.490750470657</v>
      </c>
    </row>
    <row r="74" spans="1:17" ht="12" customHeight="1" x14ac:dyDescent="0.25">
      <c r="A74" s="23" t="s">
        <v>141</v>
      </c>
      <c r="B74" s="67">
        <v>0</v>
      </c>
      <c r="C74" s="67">
        <v>0</v>
      </c>
      <c r="D74" s="67">
        <v>0</v>
      </c>
      <c r="E74" s="67">
        <v>0</v>
      </c>
      <c r="F74" s="67">
        <v>0</v>
      </c>
      <c r="G74" s="67">
        <v>0</v>
      </c>
      <c r="H74" s="67">
        <v>0</v>
      </c>
      <c r="I74" s="67">
        <v>0</v>
      </c>
      <c r="J74" s="67">
        <v>0</v>
      </c>
      <c r="K74" s="67">
        <v>6980.9039428899005</v>
      </c>
      <c r="L74" s="67">
        <v>0</v>
      </c>
      <c r="M74" s="67">
        <v>7281.8906895209257</v>
      </c>
      <c r="N74" s="67">
        <v>1473.4159935005093</v>
      </c>
      <c r="O74" s="67">
        <v>0</v>
      </c>
      <c r="P74" s="67">
        <v>0</v>
      </c>
      <c r="Q74" s="67">
        <v>2445.7893740886566</v>
      </c>
    </row>
    <row r="75" spans="1:17" ht="12" hidden="1" customHeight="1" x14ac:dyDescent="0.25">
      <c r="A75" s="148" t="s">
        <v>60</v>
      </c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7"/>
      <c r="M75" s="67"/>
      <c r="N75" s="67"/>
      <c r="O75" s="67"/>
      <c r="P75" s="67"/>
      <c r="Q75" s="67"/>
    </row>
    <row r="76" spans="1:17" ht="12" hidden="1" customHeight="1" x14ac:dyDescent="0.25">
      <c r="A76" s="147" t="s">
        <v>59</v>
      </c>
      <c r="B76" s="81"/>
      <c r="C76" s="81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</row>
    <row r="77" spans="1:17" ht="12" customHeight="1" x14ac:dyDescent="0.25">
      <c r="A77" s="146" t="s">
        <v>62</v>
      </c>
      <c r="B77" s="145"/>
      <c r="C77" s="145"/>
      <c r="D77" s="145"/>
      <c r="E77" s="145"/>
      <c r="F77" s="145"/>
      <c r="G77" s="145"/>
      <c r="H77" s="145"/>
      <c r="I77" s="145"/>
      <c r="J77" s="145"/>
      <c r="K77" s="145"/>
      <c r="L77" s="145"/>
      <c r="M77" s="145"/>
      <c r="N77" s="145"/>
      <c r="O77" s="145"/>
      <c r="P77" s="145"/>
      <c r="Q77" s="145"/>
    </row>
    <row r="78" spans="1:17" ht="12" customHeight="1" x14ac:dyDescent="0.25">
      <c r="A78" s="23" t="s">
        <v>109</v>
      </c>
      <c r="B78" s="67">
        <v>460129.87499999977</v>
      </c>
      <c r="C78" s="67">
        <v>769482.62499999977</v>
      </c>
      <c r="D78" s="67">
        <v>719585.62499999977</v>
      </c>
      <c r="E78" s="67">
        <v>942306.62499999953</v>
      </c>
      <c r="F78" s="67">
        <v>918211.62499999965</v>
      </c>
      <c r="G78" s="67">
        <v>693739.62499999977</v>
      </c>
      <c r="H78" s="67">
        <v>999385.38267882657</v>
      </c>
      <c r="I78" s="67">
        <v>257309.62499999988</v>
      </c>
      <c r="J78" s="67">
        <v>949007.18719759933</v>
      </c>
      <c r="K78" s="67">
        <v>937037.55052502989</v>
      </c>
      <c r="L78" s="67">
        <v>0</v>
      </c>
      <c r="M78" s="67">
        <v>590432.62499999977</v>
      </c>
      <c r="N78" s="67">
        <v>1031970.7891817065</v>
      </c>
      <c r="O78" s="67">
        <v>145359.62499999994</v>
      </c>
      <c r="P78" s="67">
        <v>0</v>
      </c>
      <c r="Q78" s="67">
        <v>428441.21541683562</v>
      </c>
    </row>
    <row r="79" spans="1:17" ht="12" customHeight="1" x14ac:dyDescent="0.25">
      <c r="A79" s="29" t="s">
        <v>140</v>
      </c>
      <c r="B79" s="83">
        <v>0</v>
      </c>
      <c r="C79" s="83">
        <v>0</v>
      </c>
      <c r="D79" s="83">
        <v>0</v>
      </c>
      <c r="E79" s="83">
        <v>0</v>
      </c>
      <c r="F79" s="83">
        <v>0</v>
      </c>
      <c r="G79" s="83">
        <v>0</v>
      </c>
      <c r="H79" s="83">
        <v>168542.24232117296</v>
      </c>
      <c r="I79" s="83">
        <v>0</v>
      </c>
      <c r="J79" s="83">
        <v>249893.43780240003</v>
      </c>
      <c r="K79" s="83">
        <v>100903.07447496954</v>
      </c>
      <c r="L79" s="83">
        <v>0</v>
      </c>
      <c r="M79" s="83">
        <v>0</v>
      </c>
      <c r="N79" s="83">
        <v>9043.8358182930842</v>
      </c>
      <c r="O79" s="83">
        <v>0</v>
      </c>
      <c r="P79" s="83">
        <v>0</v>
      </c>
      <c r="Q79" s="83">
        <v>4137.4095831641462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51"/>
      <c r="C81" s="151"/>
      <c r="D81" s="151"/>
      <c r="E81" s="151"/>
      <c r="F81" s="151"/>
      <c r="G81" s="151"/>
      <c r="H81" s="151"/>
      <c r="I81" s="151"/>
      <c r="J81" s="151"/>
      <c r="K81" s="151"/>
      <c r="L81" s="151"/>
      <c r="M81" s="151"/>
      <c r="N81" s="151"/>
      <c r="O81" s="151"/>
      <c r="P81" s="151"/>
      <c r="Q81" s="151"/>
    </row>
    <row r="82" spans="1:17" ht="12.95" customHeight="1" x14ac:dyDescent="0.25">
      <c r="A82" s="150" t="s">
        <v>65</v>
      </c>
      <c r="B82" s="149"/>
      <c r="C82" s="149"/>
      <c r="D82" s="149"/>
      <c r="E82" s="149"/>
      <c r="F82" s="149"/>
      <c r="G82" s="149"/>
      <c r="H82" s="149"/>
      <c r="I82" s="149"/>
      <c r="J82" s="149"/>
      <c r="K82" s="149"/>
      <c r="L82" s="149"/>
      <c r="M82" s="149"/>
      <c r="N82" s="149"/>
      <c r="O82" s="149"/>
      <c r="P82" s="149"/>
      <c r="Q82" s="149"/>
    </row>
    <row r="83" spans="1:17" ht="12" customHeight="1" x14ac:dyDescent="0.25">
      <c r="A83" s="23" t="s">
        <v>157</v>
      </c>
      <c r="B83" s="67">
        <v>297721.12499999983</v>
      </c>
      <c r="C83" s="67">
        <v>104425.12499999994</v>
      </c>
      <c r="D83" s="67">
        <v>294866.12499999988</v>
      </c>
      <c r="E83" s="67">
        <v>295282.12499999988</v>
      </c>
      <c r="F83" s="67">
        <v>272287.12499999988</v>
      </c>
      <c r="G83" s="67">
        <v>264066.12499999988</v>
      </c>
      <c r="H83" s="67">
        <v>168742.12499999994</v>
      </c>
      <c r="I83" s="67">
        <v>625350.12499999965</v>
      </c>
      <c r="J83" s="67">
        <v>307790.12499999983</v>
      </c>
      <c r="K83" s="67">
        <v>572307.12499999988</v>
      </c>
      <c r="L83" s="67">
        <v>956725.12499999953</v>
      </c>
      <c r="M83" s="67">
        <v>362579.12499999988</v>
      </c>
      <c r="N83" s="67">
        <v>703451.12499999977</v>
      </c>
      <c r="O83" s="67">
        <v>685020.12499999965</v>
      </c>
      <c r="P83" s="67">
        <v>448314.12499999983</v>
      </c>
      <c r="Q83" s="67">
        <v>472565.12499999988</v>
      </c>
    </row>
    <row r="84" spans="1:17" ht="12" hidden="1" customHeight="1" x14ac:dyDescent="0.25">
      <c r="A84" s="23" t="s">
        <v>60</v>
      </c>
      <c r="B84" s="67"/>
      <c r="C84" s="67"/>
      <c r="D84" s="67"/>
      <c r="E84" s="67"/>
      <c r="F84" s="67"/>
      <c r="G84" s="67"/>
      <c r="H84" s="67"/>
      <c r="I84" s="67"/>
      <c r="J84" s="67"/>
      <c r="K84" s="67"/>
      <c r="L84" s="67"/>
      <c r="M84" s="67"/>
      <c r="N84" s="67"/>
      <c r="O84" s="67"/>
      <c r="P84" s="67"/>
      <c r="Q84" s="67"/>
    </row>
    <row r="85" spans="1:17" ht="12.95" customHeight="1" x14ac:dyDescent="0.25">
      <c r="A85" s="146" t="s">
        <v>112</v>
      </c>
      <c r="B85" s="145"/>
      <c r="C85" s="145"/>
      <c r="D85" s="145"/>
      <c r="E85" s="145"/>
      <c r="F85" s="145"/>
      <c r="G85" s="145"/>
      <c r="H85" s="145"/>
      <c r="I85" s="145"/>
      <c r="J85" s="145"/>
      <c r="K85" s="145"/>
      <c r="L85" s="145"/>
      <c r="M85" s="145"/>
      <c r="N85" s="145"/>
      <c r="O85" s="145"/>
      <c r="P85" s="145"/>
      <c r="Q85" s="145"/>
    </row>
    <row r="86" spans="1:17" ht="12" customHeight="1" x14ac:dyDescent="0.25">
      <c r="A86" s="23" t="s">
        <v>60</v>
      </c>
      <c r="B86" s="67">
        <v>0</v>
      </c>
      <c r="C86" s="67">
        <v>0</v>
      </c>
      <c r="D86" s="67">
        <v>0</v>
      </c>
      <c r="E86" s="67">
        <v>0</v>
      </c>
      <c r="F86" s="67">
        <v>0</v>
      </c>
      <c r="G86" s="67">
        <v>0</v>
      </c>
      <c r="H86" s="67">
        <v>0</v>
      </c>
      <c r="I86" s="67">
        <v>0</v>
      </c>
      <c r="J86" s="67">
        <v>15526.999999999993</v>
      </c>
      <c r="K86" s="67">
        <v>19462.999999999993</v>
      </c>
      <c r="L86" s="67">
        <v>29986.999999999985</v>
      </c>
      <c r="M86" s="67">
        <v>13384.999999999995</v>
      </c>
      <c r="N86" s="67">
        <v>23118.999999999993</v>
      </c>
      <c r="O86" s="67">
        <v>36178.999999999985</v>
      </c>
      <c r="P86" s="67">
        <v>19436.999999999993</v>
      </c>
      <c r="Q86" s="67">
        <v>39181.999999999985</v>
      </c>
    </row>
    <row r="87" spans="1:17" ht="12" customHeight="1" x14ac:dyDescent="0.25">
      <c r="A87" s="146" t="s">
        <v>63</v>
      </c>
      <c r="B87" s="145"/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5"/>
      <c r="O87" s="145"/>
      <c r="P87" s="145"/>
      <c r="Q87" s="145"/>
    </row>
    <row r="88" spans="1:17" ht="12" customHeight="1" x14ac:dyDescent="0.25">
      <c r="A88" s="23" t="s">
        <v>156</v>
      </c>
      <c r="B88" s="67">
        <v>296444.39763724804</v>
      </c>
      <c r="C88" s="67">
        <v>56402.319128485673</v>
      </c>
      <c r="D88" s="67">
        <v>94931.60481525572</v>
      </c>
      <c r="E88" s="67">
        <v>155919.78241708371</v>
      </c>
      <c r="F88" s="67">
        <v>93942.164339782787</v>
      </c>
      <c r="G88" s="67">
        <v>98803.990819014929</v>
      </c>
      <c r="H88" s="67">
        <v>78395.4077516502</v>
      </c>
      <c r="I88" s="67">
        <v>243980.07044880622</v>
      </c>
      <c r="J88" s="67">
        <v>94468.716059849859</v>
      </c>
      <c r="K88" s="67">
        <v>237832.33208197379</v>
      </c>
      <c r="L88" s="67">
        <v>451130.60012353514</v>
      </c>
      <c r="M88" s="67">
        <v>145331.72275133454</v>
      </c>
      <c r="N88" s="67">
        <v>298095.77771038632</v>
      </c>
      <c r="O88" s="67">
        <v>284817.66745010146</v>
      </c>
      <c r="P88" s="67">
        <v>173843.62389871269</v>
      </c>
      <c r="Q88" s="67">
        <v>207478.82256677793</v>
      </c>
    </row>
    <row r="89" spans="1:17" ht="12" customHeight="1" x14ac:dyDescent="0.25">
      <c r="A89" s="23" t="s">
        <v>155</v>
      </c>
      <c r="B89" s="67">
        <v>0</v>
      </c>
      <c r="C89" s="67">
        <v>0</v>
      </c>
      <c r="D89" s="67">
        <v>0</v>
      </c>
      <c r="E89" s="67">
        <v>0</v>
      </c>
      <c r="F89" s="67">
        <v>0</v>
      </c>
      <c r="G89" s="67">
        <v>0</v>
      </c>
      <c r="H89" s="67">
        <v>949.97627585934197</v>
      </c>
      <c r="I89" s="67">
        <v>20904.156033878218</v>
      </c>
      <c r="J89" s="67">
        <v>16657.597339005781</v>
      </c>
      <c r="K89" s="67">
        <v>23248.061835078104</v>
      </c>
      <c r="L89" s="67">
        <v>34787.969506265435</v>
      </c>
      <c r="M89" s="67">
        <v>35949.275376380327</v>
      </c>
      <c r="N89" s="67">
        <v>16496.842974126554</v>
      </c>
      <c r="O89" s="67">
        <v>21559.469355105768</v>
      </c>
      <c r="P89" s="67">
        <v>22443.282176868626</v>
      </c>
      <c r="Q89" s="67">
        <v>16638.369127431757</v>
      </c>
    </row>
    <row r="90" spans="1:17" ht="12" hidden="1" customHeight="1" x14ac:dyDescent="0.25">
      <c r="A90" s="148" t="s">
        <v>55</v>
      </c>
      <c r="B90" s="67"/>
      <c r="C90" s="67"/>
      <c r="D90" s="67"/>
      <c r="E90" s="67"/>
      <c r="F90" s="67"/>
      <c r="G90" s="67"/>
      <c r="H90" s="67"/>
      <c r="I90" s="67"/>
      <c r="J90" s="67"/>
      <c r="K90" s="67"/>
      <c r="L90" s="67"/>
      <c r="M90" s="67"/>
      <c r="N90" s="67"/>
      <c r="O90" s="67"/>
      <c r="P90" s="67"/>
      <c r="Q90" s="67"/>
    </row>
    <row r="91" spans="1:17" ht="12" hidden="1" customHeight="1" x14ac:dyDescent="0.25">
      <c r="A91" s="148" t="s">
        <v>59</v>
      </c>
      <c r="B91" s="67"/>
      <c r="C91" s="67"/>
      <c r="D91" s="67"/>
      <c r="E91" s="67"/>
      <c r="F91" s="67"/>
      <c r="G91" s="67"/>
      <c r="H91" s="67"/>
      <c r="I91" s="67"/>
      <c r="J91" s="67"/>
      <c r="K91" s="67"/>
      <c r="L91" s="67"/>
      <c r="M91" s="67"/>
      <c r="N91" s="67"/>
      <c r="O91" s="67"/>
      <c r="P91" s="67"/>
      <c r="Q91" s="67"/>
    </row>
    <row r="92" spans="1:17" ht="12" customHeight="1" x14ac:dyDescent="0.25">
      <c r="A92" s="23" t="s">
        <v>144</v>
      </c>
      <c r="B92" s="67">
        <v>0</v>
      </c>
      <c r="C92" s="67">
        <v>0</v>
      </c>
      <c r="D92" s="67">
        <v>0</v>
      </c>
      <c r="E92" s="67">
        <v>562.54510569327954</v>
      </c>
      <c r="F92" s="67">
        <v>27446.473626837782</v>
      </c>
      <c r="G92" s="67">
        <v>83470.246601241452</v>
      </c>
      <c r="H92" s="67">
        <v>5797.7741653923522</v>
      </c>
      <c r="I92" s="67">
        <v>97868.682107726432</v>
      </c>
      <c r="J92" s="67">
        <v>40774.358691439018</v>
      </c>
      <c r="K92" s="67">
        <v>85264.900817466667</v>
      </c>
      <c r="L92" s="67">
        <v>107207.04696729493</v>
      </c>
      <c r="M92" s="67">
        <v>31819.233219740883</v>
      </c>
      <c r="N92" s="67">
        <v>33224.275229045335</v>
      </c>
      <c r="O92" s="67">
        <v>34356.46346812167</v>
      </c>
      <c r="P92" s="67">
        <v>0</v>
      </c>
      <c r="Q92" s="67">
        <v>0</v>
      </c>
    </row>
    <row r="93" spans="1:17" ht="12" customHeight="1" x14ac:dyDescent="0.25">
      <c r="A93" s="23" t="s">
        <v>143</v>
      </c>
      <c r="B93" s="67">
        <v>1276.7273627518148</v>
      </c>
      <c r="C93" s="67">
        <v>817.10191840002847</v>
      </c>
      <c r="D93" s="67">
        <v>289.77408672073733</v>
      </c>
      <c r="E93" s="67">
        <v>1074.4786693601022</v>
      </c>
      <c r="F93" s="67">
        <v>3.0562513153181547</v>
      </c>
      <c r="G93" s="67">
        <v>416.15950769515263</v>
      </c>
      <c r="H93" s="67">
        <v>120.8007586708782</v>
      </c>
      <c r="I93" s="67">
        <v>5674.6525594612185</v>
      </c>
      <c r="J93" s="67">
        <v>2053.7708169950311</v>
      </c>
      <c r="K93" s="67">
        <v>5195.9612451766552</v>
      </c>
      <c r="L93" s="67">
        <v>7369.4928114272661</v>
      </c>
      <c r="M93" s="67">
        <v>3242.5383865235167</v>
      </c>
      <c r="N93" s="67">
        <v>4436.9876510364629</v>
      </c>
      <c r="O93" s="67">
        <v>3438.6875274947506</v>
      </c>
      <c r="P93" s="67">
        <v>1102.9234104708614</v>
      </c>
      <c r="Q93" s="67">
        <v>1614.8870365001887</v>
      </c>
    </row>
    <row r="94" spans="1:17" ht="12" hidden="1" customHeight="1" x14ac:dyDescent="0.25">
      <c r="A94" s="148" t="s">
        <v>57</v>
      </c>
      <c r="B94" s="67"/>
      <c r="C94" s="67"/>
      <c r="D94" s="67"/>
      <c r="E94" s="67"/>
      <c r="F94" s="67"/>
      <c r="G94" s="67"/>
      <c r="H94" s="67"/>
      <c r="I94" s="67"/>
      <c r="J94" s="67"/>
      <c r="K94" s="67"/>
      <c r="L94" s="67"/>
      <c r="M94" s="67"/>
      <c r="N94" s="67"/>
      <c r="O94" s="67"/>
      <c r="P94" s="67"/>
      <c r="Q94" s="67"/>
    </row>
    <row r="95" spans="1:17" ht="12" hidden="1" customHeight="1" x14ac:dyDescent="0.25">
      <c r="A95" s="148" t="s">
        <v>59</v>
      </c>
      <c r="B95" s="67"/>
      <c r="C95" s="67"/>
      <c r="D95" s="67"/>
      <c r="E95" s="67"/>
      <c r="F95" s="67"/>
      <c r="G95" s="67"/>
      <c r="H95" s="67"/>
      <c r="I95" s="67"/>
      <c r="J95" s="67"/>
      <c r="K95" s="67"/>
      <c r="L95" s="67"/>
      <c r="M95" s="67"/>
      <c r="N95" s="67"/>
      <c r="O95" s="67"/>
      <c r="P95" s="67"/>
      <c r="Q95" s="67"/>
    </row>
    <row r="96" spans="1:17" ht="12" customHeight="1" x14ac:dyDescent="0.25">
      <c r="A96" s="23" t="s">
        <v>142</v>
      </c>
      <c r="B96" s="67">
        <v>0</v>
      </c>
      <c r="C96" s="67">
        <v>47205.703953114251</v>
      </c>
      <c r="D96" s="67">
        <v>199644.74609802343</v>
      </c>
      <c r="E96" s="67">
        <v>137725.31880786276</v>
      </c>
      <c r="F96" s="67">
        <v>150895.43078206404</v>
      </c>
      <c r="G96" s="67">
        <v>81375.728072048354</v>
      </c>
      <c r="H96" s="67">
        <v>83478.166048427142</v>
      </c>
      <c r="I96" s="67">
        <v>256922.56385012757</v>
      </c>
      <c r="J96" s="67">
        <v>139639.94882012304</v>
      </c>
      <c r="K96" s="67">
        <v>202289.15904051121</v>
      </c>
      <c r="L96" s="67">
        <v>323117.94021957077</v>
      </c>
      <c r="M96" s="67">
        <v>119693.8993240947</v>
      </c>
      <c r="N96" s="67">
        <v>324189.73236259469</v>
      </c>
      <c r="O96" s="67">
        <v>316129.79761389742</v>
      </c>
      <c r="P96" s="67">
        <v>220125.14352110331</v>
      </c>
      <c r="Q96" s="67">
        <v>224891.72148643594</v>
      </c>
    </row>
    <row r="97" spans="1:17" ht="12" customHeight="1" x14ac:dyDescent="0.25">
      <c r="A97" s="23" t="s">
        <v>141</v>
      </c>
      <c r="B97" s="67">
        <v>0</v>
      </c>
      <c r="C97" s="67">
        <v>0</v>
      </c>
      <c r="D97" s="67">
        <v>0</v>
      </c>
      <c r="E97" s="67">
        <v>0</v>
      </c>
      <c r="F97" s="67">
        <v>0</v>
      </c>
      <c r="G97" s="67">
        <v>0</v>
      </c>
      <c r="H97" s="67">
        <v>0</v>
      </c>
      <c r="I97" s="67">
        <v>0</v>
      </c>
      <c r="J97" s="67">
        <v>14195.733272587147</v>
      </c>
      <c r="K97" s="67">
        <v>18476.709979793373</v>
      </c>
      <c r="L97" s="67">
        <v>33112.075371906052</v>
      </c>
      <c r="M97" s="67">
        <v>26542.455941925895</v>
      </c>
      <c r="N97" s="67">
        <v>27007.509072810408</v>
      </c>
      <c r="O97" s="67">
        <v>24718.039585278657</v>
      </c>
      <c r="P97" s="67">
        <v>30799.151992844345</v>
      </c>
      <c r="Q97" s="67">
        <v>21941.324782854059</v>
      </c>
    </row>
    <row r="98" spans="1:17" ht="12" hidden="1" customHeight="1" x14ac:dyDescent="0.25">
      <c r="A98" s="148" t="s">
        <v>60</v>
      </c>
      <c r="B98" s="67"/>
      <c r="C98" s="67"/>
      <c r="D98" s="67"/>
      <c r="E98" s="67"/>
      <c r="F98" s="67"/>
      <c r="G98" s="67"/>
      <c r="H98" s="67"/>
      <c r="I98" s="67"/>
      <c r="J98" s="67"/>
      <c r="K98" s="67"/>
      <c r="L98" s="67"/>
      <c r="M98" s="67"/>
      <c r="N98" s="67"/>
      <c r="O98" s="67"/>
      <c r="P98" s="67"/>
      <c r="Q98" s="67"/>
    </row>
    <row r="99" spans="1:17" ht="12" hidden="1" customHeight="1" x14ac:dyDescent="0.25">
      <c r="A99" s="147" t="s">
        <v>59</v>
      </c>
      <c r="B99" s="81"/>
      <c r="C99" s="81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</row>
    <row r="100" spans="1:17" ht="12" customHeight="1" x14ac:dyDescent="0.25">
      <c r="A100" s="146" t="s">
        <v>62</v>
      </c>
      <c r="B100" s="145"/>
      <c r="C100" s="145"/>
      <c r="D100" s="145"/>
      <c r="E100" s="145"/>
      <c r="F100" s="145"/>
      <c r="G100" s="145"/>
      <c r="H100" s="145"/>
      <c r="I100" s="145"/>
      <c r="J100" s="145"/>
      <c r="K100" s="145"/>
      <c r="L100" s="145"/>
      <c r="M100" s="145"/>
      <c r="N100" s="145"/>
      <c r="O100" s="145"/>
      <c r="P100" s="145"/>
      <c r="Q100" s="145"/>
    </row>
    <row r="101" spans="1:17" ht="12" customHeight="1" x14ac:dyDescent="0.25">
      <c r="A101" s="23" t="s">
        <v>55</v>
      </c>
      <c r="B101" s="67">
        <v>0</v>
      </c>
      <c r="C101" s="67">
        <v>0</v>
      </c>
      <c r="D101" s="67">
        <v>0</v>
      </c>
      <c r="E101" s="67">
        <v>0</v>
      </c>
      <c r="F101" s="67">
        <v>0</v>
      </c>
      <c r="G101" s="67">
        <v>0</v>
      </c>
      <c r="H101" s="67">
        <v>0</v>
      </c>
      <c r="I101" s="67">
        <v>0</v>
      </c>
      <c r="J101" s="67">
        <v>0</v>
      </c>
      <c r="K101" s="67">
        <v>0</v>
      </c>
      <c r="L101" s="67">
        <v>0</v>
      </c>
      <c r="M101" s="67">
        <v>0</v>
      </c>
      <c r="N101" s="67">
        <v>0</v>
      </c>
      <c r="O101" s="67">
        <v>0</v>
      </c>
      <c r="P101" s="67">
        <v>0</v>
      </c>
      <c r="Q101" s="67">
        <v>0</v>
      </c>
    </row>
    <row r="102" spans="1:17" ht="12" customHeight="1" x14ac:dyDescent="0.25">
      <c r="A102" s="23" t="s">
        <v>57</v>
      </c>
      <c r="B102" s="67">
        <v>297721.12499999988</v>
      </c>
      <c r="C102" s="67">
        <v>1593.5988840632813</v>
      </c>
      <c r="D102" s="67">
        <v>8904.1415276352291</v>
      </c>
      <c r="E102" s="67">
        <v>17915.180135863164</v>
      </c>
      <c r="F102" s="67">
        <v>28642.824170902521</v>
      </c>
      <c r="G102" s="67">
        <v>50612.529624482748</v>
      </c>
      <c r="H102" s="67">
        <v>51907.087492732695</v>
      </c>
      <c r="I102" s="67">
        <v>310990.91149885498</v>
      </c>
      <c r="J102" s="67">
        <v>437.61885591929695</v>
      </c>
      <c r="K102" s="67">
        <v>2250.5395401161145</v>
      </c>
      <c r="L102" s="67">
        <v>7962.5379420454574</v>
      </c>
      <c r="M102" s="67">
        <v>7346.2119051683085</v>
      </c>
      <c r="N102" s="67">
        <v>35783.332903258459</v>
      </c>
      <c r="O102" s="67">
        <v>60421.789355444671</v>
      </c>
      <c r="P102" s="67">
        <v>79516.447594919795</v>
      </c>
      <c r="Q102" s="67">
        <v>163287.12356859239</v>
      </c>
    </row>
    <row r="103" spans="1:17" ht="12" customHeight="1" x14ac:dyDescent="0.25">
      <c r="A103" s="29" t="s">
        <v>140</v>
      </c>
      <c r="B103" s="83">
        <v>0</v>
      </c>
      <c r="C103" s="83">
        <v>102831.52611593666</v>
      </c>
      <c r="D103" s="83">
        <v>285961.98347236466</v>
      </c>
      <c r="E103" s="83">
        <v>277366.94486413669</v>
      </c>
      <c r="F103" s="83">
        <v>243644.3008290974</v>
      </c>
      <c r="G103" s="83">
        <v>213453.59537551712</v>
      </c>
      <c r="H103" s="83">
        <v>116835.03750726726</v>
      </c>
      <c r="I103" s="83">
        <v>314359.21350114478</v>
      </c>
      <c r="J103" s="83">
        <v>307352.5061440806</v>
      </c>
      <c r="K103" s="83">
        <v>570056.58545988367</v>
      </c>
      <c r="L103" s="83">
        <v>948762.58705795417</v>
      </c>
      <c r="M103" s="83">
        <v>355232.91309483151</v>
      </c>
      <c r="N103" s="83">
        <v>667667.79209674115</v>
      </c>
      <c r="O103" s="83">
        <v>624598.33564455505</v>
      </c>
      <c r="P103" s="83">
        <v>368797.67740508006</v>
      </c>
      <c r="Q103" s="83">
        <v>309278.00143140741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51"/>
      <c r="C105" s="151"/>
      <c r="D105" s="151"/>
      <c r="E105" s="151"/>
      <c r="F105" s="151"/>
      <c r="G105" s="151"/>
      <c r="H105" s="151"/>
      <c r="I105" s="151"/>
      <c r="J105" s="151"/>
      <c r="K105" s="151"/>
      <c r="L105" s="151"/>
      <c r="M105" s="151"/>
      <c r="N105" s="151"/>
      <c r="O105" s="151"/>
      <c r="P105" s="151"/>
      <c r="Q105" s="151"/>
    </row>
    <row r="106" spans="1:17" ht="12.95" customHeight="1" x14ac:dyDescent="0.25">
      <c r="A106" s="150" t="s">
        <v>65</v>
      </c>
      <c r="B106" s="149"/>
      <c r="C106" s="149"/>
      <c r="D106" s="149"/>
      <c r="E106" s="149"/>
      <c r="F106" s="149"/>
      <c r="G106" s="149"/>
      <c r="H106" s="149"/>
      <c r="I106" s="149"/>
      <c r="J106" s="149"/>
      <c r="K106" s="149"/>
      <c r="L106" s="149"/>
      <c r="M106" s="149"/>
      <c r="N106" s="149"/>
      <c r="O106" s="149"/>
      <c r="P106" s="149"/>
      <c r="Q106" s="149"/>
    </row>
    <row r="107" spans="1:17" ht="12" customHeight="1" x14ac:dyDescent="0.25">
      <c r="A107" s="23" t="s">
        <v>153</v>
      </c>
      <c r="B107" s="67">
        <v>0</v>
      </c>
      <c r="C107" s="67">
        <v>0</v>
      </c>
      <c r="D107" s="67">
        <v>3051.8749999999986</v>
      </c>
      <c r="E107" s="67">
        <v>7939.0624999999973</v>
      </c>
      <c r="F107" s="67">
        <v>4205.0624999999982</v>
      </c>
      <c r="G107" s="67">
        <v>0</v>
      </c>
      <c r="H107" s="67">
        <v>892.99999999999966</v>
      </c>
      <c r="I107" s="67">
        <v>1795.9999999999991</v>
      </c>
      <c r="J107" s="67">
        <v>35.999999999999986</v>
      </c>
      <c r="K107" s="67">
        <v>62.999999999999972</v>
      </c>
      <c r="L107" s="67">
        <v>36.999999999999986</v>
      </c>
      <c r="M107" s="67">
        <v>8452.9999999999982</v>
      </c>
      <c r="N107" s="67">
        <v>175.99999999999991</v>
      </c>
      <c r="O107" s="67">
        <v>164.99999999999994</v>
      </c>
      <c r="P107" s="67">
        <v>3373.9999999999986</v>
      </c>
      <c r="Q107" s="67">
        <v>0</v>
      </c>
    </row>
    <row r="108" spans="1:17" ht="12" hidden="1" customHeight="1" x14ac:dyDescent="0.25">
      <c r="A108" s="23" t="s">
        <v>60</v>
      </c>
      <c r="B108" s="67"/>
      <c r="C108" s="67"/>
      <c r="D108" s="67"/>
      <c r="E108" s="67"/>
      <c r="F108" s="67"/>
      <c r="G108" s="67"/>
      <c r="H108" s="67"/>
      <c r="I108" s="67"/>
      <c r="J108" s="67"/>
      <c r="K108" s="67"/>
      <c r="L108" s="67"/>
      <c r="M108" s="67"/>
      <c r="N108" s="67"/>
      <c r="O108" s="67"/>
      <c r="P108" s="67"/>
      <c r="Q108" s="67"/>
    </row>
    <row r="109" spans="1:17" ht="12.95" customHeight="1" x14ac:dyDescent="0.25">
      <c r="A109" s="146" t="s">
        <v>112</v>
      </c>
      <c r="B109" s="145"/>
      <c r="C109" s="145"/>
      <c r="D109" s="145"/>
      <c r="E109" s="145"/>
      <c r="F109" s="145"/>
      <c r="G109" s="145"/>
      <c r="H109" s="145"/>
      <c r="I109" s="145"/>
      <c r="J109" s="145"/>
      <c r="K109" s="145"/>
      <c r="L109" s="145"/>
      <c r="M109" s="145"/>
      <c r="N109" s="145"/>
      <c r="O109" s="145"/>
      <c r="P109" s="145"/>
      <c r="Q109" s="145"/>
    </row>
    <row r="110" spans="1:17" ht="12" customHeight="1" x14ac:dyDescent="0.25">
      <c r="A110" s="23" t="s">
        <v>60</v>
      </c>
      <c r="B110" s="67">
        <v>0</v>
      </c>
      <c r="C110" s="67">
        <v>0</v>
      </c>
      <c r="D110" s="67">
        <v>0</v>
      </c>
      <c r="E110" s="67">
        <v>0</v>
      </c>
      <c r="F110" s="67">
        <v>0</v>
      </c>
      <c r="G110" s="67">
        <v>0</v>
      </c>
      <c r="H110" s="67">
        <v>0</v>
      </c>
      <c r="I110" s="67">
        <v>0</v>
      </c>
      <c r="J110" s="67">
        <v>0</v>
      </c>
      <c r="K110" s="67">
        <v>0</v>
      </c>
      <c r="L110" s="67">
        <v>0</v>
      </c>
      <c r="M110" s="67">
        <v>295.99999999999989</v>
      </c>
      <c r="N110" s="67">
        <v>175.99999999999989</v>
      </c>
      <c r="O110" s="67">
        <v>164.99999999999994</v>
      </c>
      <c r="P110" s="67">
        <v>229.99999999999989</v>
      </c>
      <c r="Q110" s="67">
        <v>0</v>
      </c>
    </row>
    <row r="111" spans="1:17" ht="12" customHeight="1" x14ac:dyDescent="0.25">
      <c r="A111" s="146" t="s">
        <v>63</v>
      </c>
      <c r="B111" s="145"/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5"/>
      <c r="O111" s="145"/>
      <c r="P111" s="145"/>
      <c r="Q111" s="145"/>
    </row>
    <row r="112" spans="1:17" ht="12" customHeight="1" x14ac:dyDescent="0.25">
      <c r="A112" s="23" t="s">
        <v>152</v>
      </c>
      <c r="B112" s="67">
        <v>0</v>
      </c>
      <c r="C112" s="67">
        <v>0</v>
      </c>
      <c r="D112" s="67">
        <v>0</v>
      </c>
      <c r="E112" s="67">
        <v>0</v>
      </c>
      <c r="F112" s="67">
        <v>0</v>
      </c>
      <c r="G112" s="67">
        <v>0</v>
      </c>
      <c r="H112" s="67">
        <v>0</v>
      </c>
      <c r="I112" s="67">
        <v>0</v>
      </c>
      <c r="J112" s="67">
        <v>0</v>
      </c>
      <c r="K112" s="67">
        <v>0</v>
      </c>
      <c r="L112" s="67">
        <v>0</v>
      </c>
      <c r="M112" s="67">
        <v>0</v>
      </c>
      <c r="N112" s="67">
        <v>0</v>
      </c>
      <c r="O112" s="67">
        <v>0</v>
      </c>
      <c r="P112" s="67">
        <v>0</v>
      </c>
      <c r="Q112" s="67">
        <v>0</v>
      </c>
    </row>
    <row r="113" spans="1:17" ht="12" customHeight="1" x14ac:dyDescent="0.25">
      <c r="A113" s="23" t="s">
        <v>151</v>
      </c>
      <c r="B113" s="67">
        <v>0</v>
      </c>
      <c r="C113" s="67">
        <v>0</v>
      </c>
      <c r="D113" s="67">
        <v>0</v>
      </c>
      <c r="E113" s="67">
        <v>0</v>
      </c>
      <c r="F113" s="67">
        <v>0</v>
      </c>
      <c r="G113" s="67">
        <v>0</v>
      </c>
      <c r="H113" s="67">
        <v>0</v>
      </c>
      <c r="I113" s="67">
        <v>0</v>
      </c>
      <c r="J113" s="67">
        <v>0</v>
      </c>
      <c r="K113" s="67">
        <v>0</v>
      </c>
      <c r="L113" s="67">
        <v>0</v>
      </c>
      <c r="M113" s="67">
        <v>0</v>
      </c>
      <c r="N113" s="67">
        <v>0</v>
      </c>
      <c r="O113" s="67">
        <v>0</v>
      </c>
      <c r="P113" s="67">
        <v>0</v>
      </c>
      <c r="Q113" s="67">
        <v>0</v>
      </c>
    </row>
    <row r="114" spans="1:17" ht="12" hidden="1" customHeight="1" x14ac:dyDescent="0.25">
      <c r="A114" s="148" t="s">
        <v>79</v>
      </c>
      <c r="B114" s="67"/>
      <c r="C114" s="67"/>
      <c r="D114" s="67"/>
      <c r="E114" s="67"/>
      <c r="F114" s="67"/>
      <c r="G114" s="67"/>
      <c r="H114" s="67"/>
      <c r="I114" s="67"/>
      <c r="J114" s="67"/>
      <c r="K114" s="67"/>
      <c r="L114" s="67"/>
      <c r="M114" s="67"/>
      <c r="N114" s="67"/>
      <c r="O114" s="67"/>
      <c r="P114" s="67"/>
      <c r="Q114" s="67"/>
    </row>
    <row r="115" spans="1:17" ht="12" hidden="1" customHeight="1" x14ac:dyDescent="0.25">
      <c r="A115" s="148" t="s">
        <v>59</v>
      </c>
      <c r="B115" s="67"/>
      <c r="C115" s="67"/>
      <c r="D115" s="67"/>
      <c r="E115" s="67"/>
      <c r="F115" s="67"/>
      <c r="G115" s="67"/>
      <c r="H115" s="67"/>
      <c r="I115" s="67"/>
      <c r="J115" s="67"/>
      <c r="K115" s="67"/>
      <c r="L115" s="67"/>
      <c r="M115" s="67"/>
      <c r="N115" s="67"/>
      <c r="O115" s="67"/>
      <c r="P115" s="67"/>
      <c r="Q115" s="67"/>
    </row>
    <row r="116" spans="1:17" ht="12" customHeight="1" x14ac:dyDescent="0.25">
      <c r="A116" s="23" t="s">
        <v>142</v>
      </c>
      <c r="B116" s="67">
        <v>0</v>
      </c>
      <c r="C116" s="67">
        <v>0</v>
      </c>
      <c r="D116" s="67">
        <v>2900.9984119514984</v>
      </c>
      <c r="E116" s="67">
        <v>7889.051595171597</v>
      </c>
      <c r="F116" s="67">
        <v>4130.9840310753425</v>
      </c>
      <c r="G116" s="67">
        <v>0</v>
      </c>
      <c r="H116" s="67">
        <v>839.69408227699455</v>
      </c>
      <c r="I116" s="67">
        <v>1579.0448499950378</v>
      </c>
      <c r="J116" s="67">
        <v>0</v>
      </c>
      <c r="K116" s="67">
        <v>0</v>
      </c>
      <c r="L116" s="67">
        <v>0</v>
      </c>
      <c r="M116" s="67">
        <v>7631.238262969825</v>
      </c>
      <c r="N116" s="67">
        <v>163.24890445503146</v>
      </c>
      <c r="O116" s="67">
        <v>121.35914508251494</v>
      </c>
      <c r="P116" s="67">
        <v>2968.380717022148</v>
      </c>
      <c r="Q116" s="67">
        <v>0</v>
      </c>
    </row>
    <row r="117" spans="1:17" ht="12" customHeight="1" x14ac:dyDescent="0.25">
      <c r="A117" s="23" t="s">
        <v>141</v>
      </c>
      <c r="B117" s="67">
        <v>0</v>
      </c>
      <c r="C117" s="67">
        <v>0</v>
      </c>
      <c r="D117" s="67">
        <v>150.87658804850014</v>
      </c>
      <c r="E117" s="67">
        <v>50.01090482840047</v>
      </c>
      <c r="F117" s="67">
        <v>74.078468924655667</v>
      </c>
      <c r="G117" s="67">
        <v>0</v>
      </c>
      <c r="H117" s="67">
        <v>53.305917723005116</v>
      </c>
      <c r="I117" s="67">
        <v>216.95515000496141</v>
      </c>
      <c r="J117" s="67">
        <v>35.999999999999986</v>
      </c>
      <c r="K117" s="67">
        <v>62.999999999999972</v>
      </c>
      <c r="L117" s="67">
        <v>36.999999999999986</v>
      </c>
      <c r="M117" s="67">
        <v>821.76173703017264</v>
      </c>
      <c r="N117" s="67">
        <v>12.751095544968438</v>
      </c>
      <c r="O117" s="67">
        <v>43.640854917484994</v>
      </c>
      <c r="P117" s="67">
        <v>405.61928297785073</v>
      </c>
      <c r="Q117" s="67">
        <v>0</v>
      </c>
    </row>
    <row r="118" spans="1:17" ht="12" hidden="1" customHeight="1" x14ac:dyDescent="0.25">
      <c r="A118" s="148" t="s">
        <v>60</v>
      </c>
      <c r="B118" s="67"/>
      <c r="C118" s="67"/>
      <c r="D118" s="67"/>
      <c r="E118" s="67"/>
      <c r="F118" s="67"/>
      <c r="G118" s="67"/>
      <c r="H118" s="67"/>
      <c r="I118" s="67"/>
      <c r="J118" s="67"/>
      <c r="K118" s="67"/>
      <c r="L118" s="67"/>
      <c r="M118" s="67"/>
      <c r="N118" s="67"/>
      <c r="O118" s="67"/>
      <c r="P118" s="67"/>
      <c r="Q118" s="67"/>
    </row>
    <row r="119" spans="1:17" ht="12" hidden="1" customHeight="1" x14ac:dyDescent="0.25">
      <c r="A119" s="147" t="s">
        <v>59</v>
      </c>
      <c r="B119" s="81"/>
      <c r="C119" s="81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</row>
    <row r="120" spans="1:17" ht="12" customHeight="1" x14ac:dyDescent="0.25">
      <c r="A120" s="146" t="s">
        <v>62</v>
      </c>
      <c r="B120" s="145"/>
      <c r="C120" s="145"/>
      <c r="D120" s="145"/>
      <c r="E120" s="145"/>
      <c r="F120" s="145"/>
      <c r="G120" s="145"/>
      <c r="H120" s="145"/>
      <c r="I120" s="145"/>
      <c r="J120" s="145"/>
      <c r="K120" s="145"/>
      <c r="L120" s="145"/>
      <c r="M120" s="145"/>
      <c r="N120" s="145"/>
      <c r="O120" s="145"/>
      <c r="P120" s="145"/>
      <c r="Q120" s="145"/>
    </row>
    <row r="121" spans="1:17" ht="12" customHeight="1" x14ac:dyDescent="0.25">
      <c r="A121" s="23" t="s">
        <v>57</v>
      </c>
      <c r="B121" s="67">
        <v>0</v>
      </c>
      <c r="C121" s="67">
        <v>0</v>
      </c>
      <c r="D121" s="67">
        <v>1093.5642500070201</v>
      </c>
      <c r="E121" s="67">
        <v>1679.754983767979</v>
      </c>
      <c r="F121" s="67">
        <v>555.14495077625236</v>
      </c>
      <c r="G121" s="67">
        <v>0</v>
      </c>
      <c r="H121" s="67">
        <v>201.09136881354598</v>
      </c>
      <c r="I121" s="67">
        <v>109.1730777478087</v>
      </c>
      <c r="J121" s="67">
        <v>0.43141970182330508</v>
      </c>
      <c r="K121" s="67">
        <v>26.682511288676672</v>
      </c>
      <c r="L121" s="67">
        <v>0</v>
      </c>
      <c r="M121" s="67">
        <v>1128.7235792013378</v>
      </c>
      <c r="N121" s="67">
        <v>22.268242016761405</v>
      </c>
      <c r="O121" s="67">
        <v>7.2955113916167829</v>
      </c>
      <c r="P121" s="67">
        <v>148.87010528717536</v>
      </c>
      <c r="Q121" s="67">
        <v>0</v>
      </c>
    </row>
    <row r="122" spans="1:17" ht="12" customHeight="1" x14ac:dyDescent="0.25">
      <c r="A122" s="29" t="s">
        <v>140</v>
      </c>
      <c r="B122" s="83">
        <v>0</v>
      </c>
      <c r="C122" s="83">
        <v>0</v>
      </c>
      <c r="D122" s="83">
        <v>1958.3107499929786</v>
      </c>
      <c r="E122" s="83">
        <v>6259.3075162320165</v>
      </c>
      <c r="F122" s="83">
        <v>3649.9175492237459</v>
      </c>
      <c r="G122" s="83">
        <v>0</v>
      </c>
      <c r="H122" s="83">
        <v>691.9086311864537</v>
      </c>
      <c r="I122" s="83">
        <v>1686.8269222521906</v>
      </c>
      <c r="J122" s="83">
        <v>35.568580298176684</v>
      </c>
      <c r="K122" s="83">
        <v>36.3174887113233</v>
      </c>
      <c r="L122" s="83">
        <v>36.999999999999986</v>
      </c>
      <c r="M122" s="83">
        <v>7324.2764207986593</v>
      </c>
      <c r="N122" s="83">
        <v>153.73175798323854</v>
      </c>
      <c r="O122" s="83">
        <v>157.70448860838314</v>
      </c>
      <c r="P122" s="83">
        <v>3225.129894712823</v>
      </c>
      <c r="Q122" s="83"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51"/>
      <c r="C124" s="151"/>
      <c r="D124" s="151"/>
      <c r="E124" s="151"/>
      <c r="F124" s="151"/>
      <c r="G124" s="151"/>
      <c r="H124" s="151"/>
      <c r="I124" s="151"/>
      <c r="J124" s="151"/>
      <c r="K124" s="151"/>
      <c r="L124" s="151"/>
      <c r="M124" s="151"/>
      <c r="N124" s="151"/>
      <c r="O124" s="151"/>
      <c r="P124" s="151"/>
      <c r="Q124" s="151"/>
    </row>
    <row r="125" spans="1:17" ht="12.95" customHeight="1" x14ac:dyDescent="0.25">
      <c r="A125" s="150" t="s">
        <v>65</v>
      </c>
      <c r="B125" s="149"/>
      <c r="C125" s="149"/>
      <c r="D125" s="149"/>
      <c r="E125" s="149"/>
      <c r="F125" s="149"/>
      <c r="G125" s="149"/>
      <c r="H125" s="149"/>
      <c r="I125" s="149"/>
      <c r="J125" s="149"/>
      <c r="K125" s="149"/>
      <c r="L125" s="149"/>
      <c r="M125" s="149"/>
      <c r="N125" s="149"/>
      <c r="O125" s="149"/>
      <c r="P125" s="149"/>
      <c r="Q125" s="149"/>
    </row>
    <row r="126" spans="1:17" ht="12" customHeight="1" x14ac:dyDescent="0.25">
      <c r="A126" s="23" t="s">
        <v>149</v>
      </c>
      <c r="B126" s="67">
        <v>0</v>
      </c>
      <c r="C126" s="67">
        <v>0</v>
      </c>
      <c r="D126" s="67">
        <v>185946.74999999991</v>
      </c>
      <c r="E126" s="67">
        <v>0</v>
      </c>
      <c r="F126" s="67">
        <v>60603.374999999971</v>
      </c>
      <c r="G126" s="67">
        <v>214664.37499999988</v>
      </c>
      <c r="H126" s="67">
        <v>106306.37499999996</v>
      </c>
      <c r="I126" s="67">
        <v>326597.37499999988</v>
      </c>
      <c r="J126" s="67">
        <v>0</v>
      </c>
      <c r="K126" s="67">
        <v>0</v>
      </c>
      <c r="L126" s="67">
        <v>440293.37499999983</v>
      </c>
      <c r="M126" s="67">
        <v>215388.37499999991</v>
      </c>
      <c r="N126" s="67">
        <v>0</v>
      </c>
      <c r="O126" s="67">
        <v>0</v>
      </c>
      <c r="P126" s="67">
        <v>381452.99999999988</v>
      </c>
      <c r="Q126" s="67">
        <v>98659.999999999956</v>
      </c>
    </row>
    <row r="127" spans="1:17" ht="12" hidden="1" customHeight="1" x14ac:dyDescent="0.25">
      <c r="A127" s="23" t="s">
        <v>60</v>
      </c>
      <c r="B127" s="67"/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67"/>
      <c r="N127" s="67"/>
      <c r="O127" s="67"/>
      <c r="P127" s="67"/>
      <c r="Q127" s="67"/>
    </row>
    <row r="128" spans="1:17" ht="12.95" customHeight="1" x14ac:dyDescent="0.25">
      <c r="A128" s="146" t="s">
        <v>112</v>
      </c>
      <c r="B128" s="145"/>
      <c r="C128" s="145"/>
      <c r="D128" s="145"/>
      <c r="E128" s="145"/>
      <c r="F128" s="145"/>
      <c r="G128" s="145"/>
      <c r="H128" s="145"/>
      <c r="I128" s="145"/>
      <c r="J128" s="145"/>
      <c r="K128" s="145"/>
      <c r="L128" s="145"/>
      <c r="M128" s="145"/>
      <c r="N128" s="145"/>
      <c r="O128" s="145"/>
      <c r="P128" s="145"/>
      <c r="Q128" s="145"/>
    </row>
    <row r="129" spans="1:17" ht="12" customHeight="1" x14ac:dyDescent="0.25">
      <c r="A129" s="23" t="s">
        <v>60</v>
      </c>
      <c r="B129" s="67">
        <v>0</v>
      </c>
      <c r="C129" s="67">
        <v>0</v>
      </c>
      <c r="D129" s="67">
        <v>0</v>
      </c>
      <c r="E129" s="67">
        <v>0</v>
      </c>
      <c r="F129" s="67">
        <v>0</v>
      </c>
      <c r="G129" s="67">
        <v>0</v>
      </c>
      <c r="H129" s="67">
        <v>0</v>
      </c>
      <c r="I129" s="67">
        <v>996.99999999999955</v>
      </c>
      <c r="J129" s="67">
        <v>0</v>
      </c>
      <c r="K129" s="67">
        <v>0</v>
      </c>
      <c r="L129" s="67">
        <v>16856.999999999993</v>
      </c>
      <c r="M129" s="67">
        <v>7235.9999999999982</v>
      </c>
      <c r="N129" s="67">
        <v>0</v>
      </c>
      <c r="O129" s="67">
        <v>0</v>
      </c>
      <c r="P129" s="67">
        <v>16168.999999999993</v>
      </c>
      <c r="Q129" s="67">
        <v>17062.999999999993</v>
      </c>
    </row>
    <row r="130" spans="1:17" ht="12" customHeight="1" x14ac:dyDescent="0.25">
      <c r="A130" s="146" t="s">
        <v>63</v>
      </c>
      <c r="B130" s="145"/>
      <c r="C130" s="145"/>
      <c r="D130" s="145"/>
      <c r="E130" s="145"/>
      <c r="F130" s="145"/>
      <c r="G130" s="145"/>
      <c r="H130" s="145"/>
      <c r="I130" s="145"/>
      <c r="J130" s="145"/>
      <c r="K130" s="145"/>
      <c r="L130" s="145"/>
      <c r="M130" s="145"/>
      <c r="N130" s="145"/>
      <c r="O130" s="145"/>
      <c r="P130" s="145"/>
      <c r="Q130" s="145"/>
    </row>
    <row r="131" spans="1:17" ht="12" customHeight="1" x14ac:dyDescent="0.25">
      <c r="A131" s="23" t="s">
        <v>148</v>
      </c>
      <c r="B131" s="67">
        <v>0</v>
      </c>
      <c r="C131" s="67">
        <v>0</v>
      </c>
      <c r="D131" s="67">
        <v>185946.74999999991</v>
      </c>
      <c r="E131" s="67">
        <v>0</v>
      </c>
      <c r="F131" s="67">
        <v>60603.374999999971</v>
      </c>
      <c r="G131" s="67">
        <v>214664.37499999988</v>
      </c>
      <c r="H131" s="67">
        <v>106306.37499999996</v>
      </c>
      <c r="I131" s="67">
        <v>308321.78843783308</v>
      </c>
      <c r="J131" s="67">
        <v>0</v>
      </c>
      <c r="K131" s="67">
        <v>0</v>
      </c>
      <c r="L131" s="67">
        <v>409534.74646362977</v>
      </c>
      <c r="M131" s="67">
        <v>185407.78831748822</v>
      </c>
      <c r="N131" s="67">
        <v>0</v>
      </c>
      <c r="O131" s="67">
        <v>0</v>
      </c>
      <c r="P131" s="67">
        <v>317395.99692411168</v>
      </c>
      <c r="Q131" s="67">
        <v>85190.804856936738</v>
      </c>
    </row>
    <row r="132" spans="1:17" ht="12" customHeight="1" x14ac:dyDescent="0.25">
      <c r="A132" s="23" t="s">
        <v>147</v>
      </c>
      <c r="B132" s="67">
        <v>0</v>
      </c>
      <c r="C132" s="67">
        <v>0</v>
      </c>
      <c r="D132" s="67">
        <v>0</v>
      </c>
      <c r="E132" s="67">
        <v>0</v>
      </c>
      <c r="F132" s="67">
        <v>0</v>
      </c>
      <c r="G132" s="67">
        <v>0</v>
      </c>
      <c r="H132" s="67">
        <v>0</v>
      </c>
      <c r="I132" s="67">
        <v>18275.586562166798</v>
      </c>
      <c r="J132" s="67">
        <v>0</v>
      </c>
      <c r="K132" s="67">
        <v>0</v>
      </c>
      <c r="L132" s="67">
        <v>30758.628536370034</v>
      </c>
      <c r="M132" s="67">
        <v>29980.586682511697</v>
      </c>
      <c r="N132" s="67">
        <v>0</v>
      </c>
      <c r="O132" s="67">
        <v>0</v>
      </c>
      <c r="P132" s="67">
        <v>37910.003075888206</v>
      </c>
      <c r="Q132" s="67">
        <v>13469.19514306322</v>
      </c>
    </row>
    <row r="133" spans="1:17" ht="12" hidden="1" customHeight="1" x14ac:dyDescent="0.25">
      <c r="A133" s="148" t="s">
        <v>61</v>
      </c>
      <c r="B133" s="67"/>
      <c r="C133" s="67"/>
      <c r="D133" s="67"/>
      <c r="E133" s="67"/>
      <c r="F133" s="67"/>
      <c r="G133" s="67"/>
      <c r="H133" s="67"/>
      <c r="I133" s="67"/>
      <c r="J133" s="67"/>
      <c r="K133" s="67"/>
      <c r="L133" s="67"/>
      <c r="M133" s="67"/>
      <c r="N133" s="67"/>
      <c r="O133" s="67"/>
      <c r="P133" s="67"/>
      <c r="Q133" s="67"/>
    </row>
    <row r="134" spans="1:17" ht="12" hidden="1" customHeight="1" x14ac:dyDescent="0.25">
      <c r="A134" s="148" t="s">
        <v>59</v>
      </c>
      <c r="B134" s="67"/>
      <c r="C134" s="67"/>
      <c r="D134" s="67"/>
      <c r="E134" s="67"/>
      <c r="F134" s="67"/>
      <c r="G134" s="67"/>
      <c r="H134" s="67"/>
      <c r="I134" s="67"/>
      <c r="J134" s="67"/>
      <c r="K134" s="67"/>
      <c r="L134" s="67"/>
      <c r="M134" s="67"/>
      <c r="N134" s="67"/>
      <c r="O134" s="67"/>
      <c r="P134" s="67"/>
      <c r="Q134" s="67"/>
    </row>
    <row r="135" spans="1:17" ht="12" customHeight="1" x14ac:dyDescent="0.25">
      <c r="A135" s="23" t="s">
        <v>142</v>
      </c>
      <c r="B135" s="67">
        <v>0</v>
      </c>
      <c r="C135" s="67">
        <v>0</v>
      </c>
      <c r="D135" s="67">
        <v>0</v>
      </c>
      <c r="E135" s="67">
        <v>0</v>
      </c>
      <c r="F135" s="67">
        <v>0</v>
      </c>
      <c r="G135" s="67">
        <v>0</v>
      </c>
      <c r="H135" s="67">
        <v>0</v>
      </c>
      <c r="I135" s="67">
        <v>0</v>
      </c>
      <c r="J135" s="67">
        <v>0</v>
      </c>
      <c r="K135" s="67">
        <v>0</v>
      </c>
      <c r="L135" s="67">
        <v>0</v>
      </c>
      <c r="M135" s="67">
        <v>0</v>
      </c>
      <c r="N135" s="67">
        <v>0</v>
      </c>
      <c r="O135" s="67">
        <v>0</v>
      </c>
      <c r="P135" s="67">
        <v>24444.999999999989</v>
      </c>
      <c r="Q135" s="67">
        <v>0</v>
      </c>
    </row>
    <row r="136" spans="1:17" ht="12" customHeight="1" x14ac:dyDescent="0.25">
      <c r="A136" s="23" t="s">
        <v>141</v>
      </c>
      <c r="B136" s="67">
        <v>0</v>
      </c>
      <c r="C136" s="67">
        <v>0</v>
      </c>
      <c r="D136" s="67">
        <v>0</v>
      </c>
      <c r="E136" s="67">
        <v>0</v>
      </c>
      <c r="F136" s="67">
        <v>0</v>
      </c>
      <c r="G136" s="67">
        <v>0</v>
      </c>
      <c r="H136" s="67">
        <v>0</v>
      </c>
      <c r="I136" s="67">
        <v>0</v>
      </c>
      <c r="J136" s="67">
        <v>0</v>
      </c>
      <c r="K136" s="67">
        <v>0</v>
      </c>
      <c r="L136" s="67">
        <v>0</v>
      </c>
      <c r="M136" s="67">
        <v>0</v>
      </c>
      <c r="N136" s="67">
        <v>0</v>
      </c>
      <c r="O136" s="67">
        <v>0</v>
      </c>
      <c r="P136" s="67">
        <v>1701.9999999999993</v>
      </c>
      <c r="Q136" s="67">
        <v>0</v>
      </c>
    </row>
    <row r="137" spans="1:17" ht="12" hidden="1" customHeight="1" x14ac:dyDescent="0.25">
      <c r="A137" s="148" t="s">
        <v>60</v>
      </c>
      <c r="B137" s="67"/>
      <c r="C137" s="67"/>
      <c r="D137" s="67"/>
      <c r="E137" s="67"/>
      <c r="F137" s="67"/>
      <c r="G137" s="67"/>
      <c r="H137" s="67"/>
      <c r="I137" s="67"/>
      <c r="J137" s="67"/>
      <c r="K137" s="67"/>
      <c r="L137" s="67"/>
      <c r="M137" s="67"/>
      <c r="N137" s="67"/>
      <c r="O137" s="67"/>
      <c r="P137" s="67"/>
      <c r="Q137" s="67"/>
    </row>
    <row r="138" spans="1:17" ht="12" hidden="1" customHeight="1" x14ac:dyDescent="0.25">
      <c r="A138" s="147" t="s">
        <v>59</v>
      </c>
      <c r="B138" s="81"/>
      <c r="C138" s="81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</row>
    <row r="139" spans="1:17" ht="12" customHeight="1" x14ac:dyDescent="0.25">
      <c r="A139" s="146" t="s">
        <v>62</v>
      </c>
      <c r="B139" s="145"/>
      <c r="C139" s="145"/>
      <c r="D139" s="145"/>
      <c r="E139" s="145"/>
      <c r="F139" s="145"/>
      <c r="G139" s="145"/>
      <c r="H139" s="145"/>
      <c r="I139" s="145"/>
      <c r="J139" s="145"/>
      <c r="K139" s="145"/>
      <c r="L139" s="145"/>
      <c r="M139" s="145"/>
      <c r="N139" s="145"/>
      <c r="O139" s="145"/>
      <c r="P139" s="145"/>
      <c r="Q139" s="145"/>
    </row>
    <row r="140" spans="1:17" ht="12" customHeight="1" x14ac:dyDescent="0.25">
      <c r="A140" s="23" t="s">
        <v>57</v>
      </c>
      <c r="B140" s="67">
        <v>0</v>
      </c>
      <c r="C140" s="67">
        <v>0</v>
      </c>
      <c r="D140" s="67">
        <v>26221.692161715848</v>
      </c>
      <c r="E140" s="67">
        <v>0</v>
      </c>
      <c r="F140" s="67">
        <v>49505.558350475483</v>
      </c>
      <c r="G140" s="67">
        <v>43599.180927258167</v>
      </c>
      <c r="H140" s="67">
        <v>6410.8598976293006</v>
      </c>
      <c r="I140" s="67">
        <v>64472.712846799077</v>
      </c>
      <c r="J140" s="67">
        <v>0</v>
      </c>
      <c r="K140" s="67">
        <v>0</v>
      </c>
      <c r="L140" s="67">
        <v>73220.04011545192</v>
      </c>
      <c r="M140" s="67">
        <v>33538.072806429249</v>
      </c>
      <c r="N140" s="67">
        <v>0</v>
      </c>
      <c r="O140" s="67">
        <v>0</v>
      </c>
      <c r="P140" s="67">
        <v>30867.907917859324</v>
      </c>
      <c r="Q140" s="67">
        <v>6533.9749763814425</v>
      </c>
    </row>
    <row r="141" spans="1:17" ht="12" customHeight="1" x14ac:dyDescent="0.25">
      <c r="A141" s="29" t="s">
        <v>140</v>
      </c>
      <c r="B141" s="83">
        <v>0</v>
      </c>
      <c r="C141" s="83">
        <v>0</v>
      </c>
      <c r="D141" s="83">
        <v>159725.05783828406</v>
      </c>
      <c r="E141" s="83">
        <v>0</v>
      </c>
      <c r="F141" s="83">
        <v>11097.816649524491</v>
      </c>
      <c r="G141" s="83">
        <v>171065.19407274175</v>
      </c>
      <c r="H141" s="83">
        <v>99895.515102370657</v>
      </c>
      <c r="I141" s="83">
        <v>262124.66215320083</v>
      </c>
      <c r="J141" s="83">
        <v>0</v>
      </c>
      <c r="K141" s="83">
        <v>0</v>
      </c>
      <c r="L141" s="83">
        <v>367073.33488454786</v>
      </c>
      <c r="M141" s="83">
        <v>181850.30219357059</v>
      </c>
      <c r="N141" s="83">
        <v>0</v>
      </c>
      <c r="O141" s="83">
        <v>0</v>
      </c>
      <c r="P141" s="83">
        <v>350585.09208214044</v>
      </c>
      <c r="Q141" s="83">
        <v>92126.025023618509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51"/>
      <c r="C143" s="151"/>
      <c r="D143" s="151"/>
      <c r="E143" s="151"/>
      <c r="F143" s="151"/>
      <c r="G143" s="151"/>
      <c r="H143" s="151"/>
      <c r="I143" s="151"/>
      <c r="J143" s="151"/>
      <c r="K143" s="151"/>
      <c r="L143" s="151"/>
      <c r="M143" s="151"/>
      <c r="N143" s="151"/>
      <c r="O143" s="151"/>
      <c r="P143" s="151"/>
      <c r="Q143" s="151"/>
    </row>
    <row r="144" spans="1:17" ht="12.95" customHeight="1" x14ac:dyDescent="0.25">
      <c r="A144" s="150" t="s">
        <v>65</v>
      </c>
      <c r="B144" s="149"/>
      <c r="C144" s="149"/>
      <c r="D144" s="149"/>
      <c r="E144" s="149"/>
      <c r="F144" s="149"/>
      <c r="G144" s="149"/>
      <c r="H144" s="149"/>
      <c r="I144" s="149"/>
      <c r="J144" s="149"/>
      <c r="K144" s="149"/>
      <c r="L144" s="149"/>
      <c r="M144" s="149"/>
      <c r="N144" s="149"/>
      <c r="O144" s="149"/>
      <c r="P144" s="149"/>
      <c r="Q144" s="149"/>
    </row>
    <row r="145" spans="1:17" ht="12" customHeight="1" x14ac:dyDescent="0.25">
      <c r="A145" s="23" t="s">
        <v>60</v>
      </c>
      <c r="B145" s="67">
        <v>15307.249999999993</v>
      </c>
      <c r="C145" s="67">
        <v>50158.249999999978</v>
      </c>
      <c r="D145" s="67">
        <v>52440.249999999971</v>
      </c>
      <c r="E145" s="67">
        <v>74862.249999999971</v>
      </c>
      <c r="F145" s="67">
        <v>39907.249999999985</v>
      </c>
      <c r="G145" s="67">
        <v>37742.249999999993</v>
      </c>
      <c r="H145" s="67">
        <v>76679.249999999971</v>
      </c>
      <c r="I145" s="67">
        <v>44195.249999999985</v>
      </c>
      <c r="J145" s="67">
        <v>77783.249999999971</v>
      </c>
      <c r="K145" s="67">
        <v>50277.249999999978</v>
      </c>
      <c r="L145" s="67">
        <v>105208.24999999996</v>
      </c>
      <c r="M145" s="67">
        <v>90026.249999999971</v>
      </c>
      <c r="N145" s="67">
        <v>191835.24999999997</v>
      </c>
      <c r="O145" s="67">
        <v>266687.24999999994</v>
      </c>
      <c r="P145" s="67">
        <v>221322.24999999985</v>
      </c>
      <c r="Q145" s="67">
        <v>317798.24999999988</v>
      </c>
    </row>
    <row r="146" spans="1:17" ht="12.95" customHeight="1" x14ac:dyDescent="0.25">
      <c r="A146" s="146" t="s">
        <v>112</v>
      </c>
      <c r="B146" s="145"/>
      <c r="C146" s="145"/>
      <c r="D146" s="145"/>
      <c r="E146" s="145"/>
      <c r="F146" s="145"/>
      <c r="G146" s="145"/>
      <c r="H146" s="145"/>
      <c r="I146" s="145"/>
      <c r="J146" s="145"/>
      <c r="K146" s="145"/>
      <c r="L146" s="145"/>
      <c r="M146" s="145"/>
      <c r="N146" s="145"/>
      <c r="O146" s="145"/>
      <c r="P146" s="145"/>
      <c r="Q146" s="145"/>
    </row>
    <row r="147" spans="1:17" ht="12" customHeight="1" x14ac:dyDescent="0.25">
      <c r="A147" s="23" t="s">
        <v>60</v>
      </c>
      <c r="B147" s="67">
        <v>0</v>
      </c>
      <c r="C147" s="67">
        <v>0</v>
      </c>
      <c r="D147" s="67">
        <v>0</v>
      </c>
      <c r="E147" s="67">
        <v>0</v>
      </c>
      <c r="F147" s="67">
        <v>0</v>
      </c>
      <c r="G147" s="67">
        <v>0</v>
      </c>
      <c r="H147" s="67">
        <v>0</v>
      </c>
      <c r="I147" s="67">
        <v>0</v>
      </c>
      <c r="J147" s="67">
        <v>0</v>
      </c>
      <c r="K147" s="67">
        <v>0</v>
      </c>
      <c r="L147" s="67">
        <v>16147.999999999993</v>
      </c>
      <c r="M147" s="67">
        <v>27006.999999999993</v>
      </c>
      <c r="N147" s="67">
        <v>57549.999999999978</v>
      </c>
      <c r="O147" s="67">
        <v>80005.999999999971</v>
      </c>
      <c r="P147" s="67">
        <v>66395.999999999971</v>
      </c>
      <c r="Q147" s="67">
        <v>95338.999999999956</v>
      </c>
    </row>
    <row r="148" spans="1:17" ht="12" customHeight="1" x14ac:dyDescent="0.25">
      <c r="A148" s="146" t="s">
        <v>63</v>
      </c>
      <c r="B148" s="145"/>
      <c r="C148" s="145"/>
      <c r="D148" s="145"/>
      <c r="E148" s="145"/>
      <c r="F148" s="145"/>
      <c r="G148" s="145"/>
      <c r="H148" s="145"/>
      <c r="I148" s="145"/>
      <c r="J148" s="145"/>
      <c r="K148" s="145"/>
      <c r="L148" s="145"/>
      <c r="M148" s="145"/>
      <c r="N148" s="145"/>
      <c r="O148" s="145"/>
      <c r="P148" s="145"/>
      <c r="Q148" s="145"/>
    </row>
    <row r="149" spans="1:17" ht="12" customHeight="1" x14ac:dyDescent="0.25">
      <c r="A149" s="23" t="s">
        <v>144</v>
      </c>
      <c r="B149" s="67">
        <v>0</v>
      </c>
      <c r="C149" s="67">
        <v>0</v>
      </c>
      <c r="D149" s="67">
        <v>0</v>
      </c>
      <c r="E149" s="67">
        <v>10887.856359406394</v>
      </c>
      <c r="F149" s="67">
        <v>7923.9925591859374</v>
      </c>
      <c r="G149" s="67">
        <v>7024.1647770162754</v>
      </c>
      <c r="H149" s="67">
        <v>7345.7836192490277</v>
      </c>
      <c r="I149" s="67">
        <v>3237.794359236018</v>
      </c>
      <c r="J149" s="67">
        <v>2237.1589534315435</v>
      </c>
      <c r="K149" s="67">
        <v>1004.9820183163175</v>
      </c>
      <c r="L149" s="67">
        <v>803.26735415846974</v>
      </c>
      <c r="M149" s="67">
        <v>0</v>
      </c>
      <c r="N149" s="67">
        <v>0</v>
      </c>
      <c r="O149" s="67">
        <v>0</v>
      </c>
      <c r="P149" s="67">
        <v>0</v>
      </c>
      <c r="Q149" s="67">
        <v>0</v>
      </c>
    </row>
    <row r="150" spans="1:17" ht="12" customHeight="1" x14ac:dyDescent="0.25">
      <c r="A150" s="23" t="s">
        <v>143</v>
      </c>
      <c r="B150" s="67">
        <v>0</v>
      </c>
      <c r="C150" s="67">
        <v>0.19541147027596367</v>
      </c>
      <c r="D150" s="67">
        <v>114.58531742015042</v>
      </c>
      <c r="E150" s="67">
        <v>315.36875457294957</v>
      </c>
      <c r="F150" s="67">
        <v>155.71133846006478</v>
      </c>
      <c r="G150" s="67">
        <v>160.11278231001029</v>
      </c>
      <c r="H150" s="67">
        <v>273.44428802736786</v>
      </c>
      <c r="I150" s="67">
        <v>243.09670482986655</v>
      </c>
      <c r="J150" s="67">
        <v>364.81065634867764</v>
      </c>
      <c r="K150" s="67">
        <v>336.22953824478503</v>
      </c>
      <c r="L150" s="67">
        <v>433.50283918908082</v>
      </c>
      <c r="M150" s="67">
        <v>295.78866177066845</v>
      </c>
      <c r="N150" s="67">
        <v>50.54272304005913</v>
      </c>
      <c r="O150" s="67">
        <v>29.156635841973451</v>
      </c>
      <c r="P150" s="67">
        <v>0</v>
      </c>
      <c r="Q150" s="67">
        <v>44.45434847406861</v>
      </c>
    </row>
    <row r="151" spans="1:17" ht="12" hidden="1" customHeight="1" x14ac:dyDescent="0.25">
      <c r="A151" s="148" t="s">
        <v>57</v>
      </c>
      <c r="B151" s="67"/>
      <c r="C151" s="67"/>
      <c r="D151" s="67"/>
      <c r="E151" s="67"/>
      <c r="F151" s="67"/>
      <c r="G151" s="67"/>
      <c r="H151" s="67"/>
      <c r="I151" s="67"/>
      <c r="J151" s="67"/>
      <c r="K151" s="67"/>
      <c r="L151" s="67"/>
      <c r="M151" s="67"/>
      <c r="N151" s="67"/>
      <c r="O151" s="67"/>
      <c r="P151" s="67"/>
      <c r="Q151" s="67"/>
    </row>
    <row r="152" spans="1:17" ht="12" hidden="1" customHeight="1" x14ac:dyDescent="0.25">
      <c r="A152" s="148" t="s">
        <v>59</v>
      </c>
      <c r="B152" s="67"/>
      <c r="C152" s="67"/>
      <c r="D152" s="67"/>
      <c r="E152" s="67"/>
      <c r="F152" s="67"/>
      <c r="G152" s="67"/>
      <c r="H152" s="67"/>
      <c r="I152" s="67"/>
      <c r="J152" s="67"/>
      <c r="K152" s="67"/>
      <c r="L152" s="67"/>
      <c r="M152" s="67"/>
      <c r="N152" s="67"/>
      <c r="O152" s="67"/>
      <c r="P152" s="67"/>
      <c r="Q152" s="67"/>
    </row>
    <row r="153" spans="1:17" ht="12" customHeight="1" x14ac:dyDescent="0.25">
      <c r="A153" s="23" t="s">
        <v>142</v>
      </c>
      <c r="B153" s="67">
        <v>15307.249999999993</v>
      </c>
      <c r="C153" s="67">
        <v>50158.054588529703</v>
      </c>
      <c r="D153" s="67">
        <v>52325.664682579823</v>
      </c>
      <c r="E153" s="67">
        <v>63659.024886020619</v>
      </c>
      <c r="F153" s="67">
        <v>31827.546102353979</v>
      </c>
      <c r="G153" s="67">
        <v>30557.972440673708</v>
      </c>
      <c r="H153" s="67">
        <v>69060.022092723579</v>
      </c>
      <c r="I153" s="67">
        <v>40714.358935934099</v>
      </c>
      <c r="J153" s="67">
        <v>75181.280390219748</v>
      </c>
      <c r="K153" s="67">
        <v>48936.038443438876</v>
      </c>
      <c r="L153" s="67">
        <v>100075.1491382992</v>
      </c>
      <c r="M153" s="67">
        <v>77286.006501095486</v>
      </c>
      <c r="N153" s="67">
        <v>177712.25583410851</v>
      </c>
      <c r="O153" s="67">
        <v>244431.1200301327</v>
      </c>
      <c r="P153" s="67">
        <v>197443.38035510923</v>
      </c>
      <c r="Q153" s="67">
        <v>285666.87557878019</v>
      </c>
    </row>
    <row r="154" spans="1:17" ht="12" customHeight="1" x14ac:dyDescent="0.25">
      <c r="A154" s="23" t="s">
        <v>141</v>
      </c>
      <c r="B154" s="67">
        <v>0</v>
      </c>
      <c r="C154" s="67">
        <v>0</v>
      </c>
      <c r="D154" s="67">
        <v>0</v>
      </c>
      <c r="E154" s="67">
        <v>0</v>
      </c>
      <c r="F154" s="67">
        <v>0</v>
      </c>
      <c r="G154" s="67">
        <v>0</v>
      </c>
      <c r="H154" s="67">
        <v>0</v>
      </c>
      <c r="I154" s="67">
        <v>0</v>
      </c>
      <c r="J154" s="67">
        <v>0</v>
      </c>
      <c r="K154" s="67">
        <v>0</v>
      </c>
      <c r="L154" s="67">
        <v>3896.3306683532119</v>
      </c>
      <c r="M154" s="67">
        <v>12444.454837133811</v>
      </c>
      <c r="N154" s="67">
        <v>14072.451442851396</v>
      </c>
      <c r="O154" s="67">
        <v>22226.973334025261</v>
      </c>
      <c r="P154" s="67">
        <v>23878.86964489063</v>
      </c>
      <c r="Q154" s="67">
        <v>32086.920072745634</v>
      </c>
    </row>
    <row r="155" spans="1:17" ht="12" hidden="1" customHeight="1" x14ac:dyDescent="0.25">
      <c r="A155" s="148" t="s">
        <v>60</v>
      </c>
      <c r="B155" s="67"/>
      <c r="C155" s="67"/>
      <c r="D155" s="67"/>
      <c r="E155" s="67"/>
      <c r="F155" s="67"/>
      <c r="G155" s="67"/>
      <c r="H155" s="67"/>
      <c r="I155" s="67"/>
      <c r="J155" s="67"/>
      <c r="K155" s="67"/>
      <c r="L155" s="67"/>
      <c r="M155" s="67"/>
      <c r="N155" s="67"/>
      <c r="O155" s="67"/>
      <c r="P155" s="67"/>
      <c r="Q155" s="67"/>
    </row>
    <row r="156" spans="1:17" ht="12" hidden="1" customHeight="1" x14ac:dyDescent="0.25">
      <c r="A156" s="147" t="s">
        <v>59</v>
      </c>
      <c r="B156" s="81"/>
      <c r="C156" s="81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</row>
    <row r="157" spans="1:17" ht="12" customHeight="1" x14ac:dyDescent="0.25">
      <c r="A157" s="146" t="s">
        <v>62</v>
      </c>
      <c r="B157" s="145"/>
      <c r="C157" s="145"/>
      <c r="D157" s="145"/>
      <c r="E157" s="145"/>
      <c r="F157" s="145"/>
      <c r="G157" s="145"/>
      <c r="H157" s="145"/>
      <c r="I157" s="145"/>
      <c r="J157" s="145"/>
      <c r="K157" s="145"/>
      <c r="L157" s="145"/>
      <c r="M157" s="145"/>
      <c r="N157" s="145"/>
      <c r="O157" s="145"/>
      <c r="P157" s="145"/>
      <c r="Q157" s="145"/>
    </row>
    <row r="158" spans="1:17" ht="12" customHeight="1" x14ac:dyDescent="0.25">
      <c r="A158" s="23" t="s">
        <v>57</v>
      </c>
      <c r="B158" s="67">
        <v>11144.817983542185</v>
      </c>
      <c r="C158" s="67">
        <v>10406.055367223184</v>
      </c>
      <c r="D158" s="67">
        <v>8551.6711640307967</v>
      </c>
      <c r="E158" s="67">
        <v>11700.489813335284</v>
      </c>
      <c r="F158" s="67">
        <v>9213.902776555231</v>
      </c>
      <c r="G158" s="67">
        <v>7172.2543945215584</v>
      </c>
      <c r="H158" s="67">
        <v>3331.4421337336503</v>
      </c>
      <c r="I158" s="67">
        <v>19695.147987102093</v>
      </c>
      <c r="J158" s="67">
        <v>14451.70133920845</v>
      </c>
      <c r="K158" s="67">
        <v>12714.718781158484</v>
      </c>
      <c r="L158" s="67">
        <v>17635.103863823213</v>
      </c>
      <c r="M158" s="67">
        <v>15568.414519452945</v>
      </c>
      <c r="N158" s="67">
        <v>34828.534376408265</v>
      </c>
      <c r="O158" s="67">
        <v>46710.531609529491</v>
      </c>
      <c r="P158" s="67">
        <v>17920.522342397213</v>
      </c>
      <c r="Q158" s="67">
        <v>40995.691547977811</v>
      </c>
    </row>
    <row r="159" spans="1:17" ht="12" customHeight="1" x14ac:dyDescent="0.25">
      <c r="A159" s="29" t="s">
        <v>140</v>
      </c>
      <c r="B159" s="83">
        <v>4162.4320164578066</v>
      </c>
      <c r="C159" s="83">
        <v>39752.194632776795</v>
      </c>
      <c r="D159" s="83">
        <v>43888.57883596918</v>
      </c>
      <c r="E159" s="83">
        <v>63161.760186664687</v>
      </c>
      <c r="F159" s="83">
        <v>30693.347223444754</v>
      </c>
      <c r="G159" s="83">
        <v>30569.995605478427</v>
      </c>
      <c r="H159" s="83">
        <v>73347.807866266317</v>
      </c>
      <c r="I159" s="83">
        <v>24500.102012897885</v>
      </c>
      <c r="J159" s="83">
        <v>63331.548660791508</v>
      </c>
      <c r="K159" s="83">
        <v>37562.531218841497</v>
      </c>
      <c r="L159" s="83">
        <v>87573.146136176743</v>
      </c>
      <c r="M159" s="83">
        <v>74457.835480547015</v>
      </c>
      <c r="N159" s="83">
        <v>157006.71562359168</v>
      </c>
      <c r="O159" s="83">
        <v>219976.71839047037</v>
      </c>
      <c r="P159" s="83">
        <v>203401.72765760269</v>
      </c>
      <c r="Q159" s="83">
        <v>276802.55845202203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51"/>
      <c r="C161" s="151"/>
      <c r="D161" s="151"/>
      <c r="E161" s="151"/>
      <c r="F161" s="151"/>
      <c r="G161" s="151"/>
      <c r="H161" s="151"/>
      <c r="I161" s="151"/>
      <c r="J161" s="151"/>
      <c r="K161" s="151"/>
      <c r="L161" s="151"/>
      <c r="M161" s="151"/>
      <c r="N161" s="151"/>
      <c r="O161" s="151"/>
      <c r="P161" s="151"/>
      <c r="Q161" s="151"/>
    </row>
    <row r="162" spans="1:17" ht="12.95" customHeight="1" x14ac:dyDescent="0.25">
      <c r="A162" s="150" t="s">
        <v>65</v>
      </c>
      <c r="B162" s="149"/>
      <c r="C162" s="149"/>
      <c r="D162" s="149"/>
      <c r="E162" s="149"/>
      <c r="F162" s="149"/>
      <c r="G162" s="149"/>
      <c r="H162" s="149"/>
      <c r="I162" s="149"/>
      <c r="J162" s="149"/>
      <c r="K162" s="149"/>
      <c r="L162" s="149"/>
      <c r="M162" s="149"/>
      <c r="N162" s="149"/>
      <c r="O162" s="149"/>
      <c r="P162" s="149"/>
      <c r="Q162" s="149"/>
    </row>
    <row r="163" spans="1:17" ht="12" customHeight="1" x14ac:dyDescent="0.25">
      <c r="A163" s="23" t="s">
        <v>60</v>
      </c>
      <c r="B163" s="67">
        <v>166613.93749999994</v>
      </c>
      <c r="C163" s="67">
        <v>199286.93749999994</v>
      </c>
      <c r="D163" s="67">
        <v>173054.93749999994</v>
      </c>
      <c r="E163" s="67">
        <v>179243.93749999991</v>
      </c>
      <c r="F163" s="67">
        <v>186071.93749999991</v>
      </c>
      <c r="G163" s="67">
        <v>170496.93749999997</v>
      </c>
      <c r="H163" s="67">
        <v>244711.93749999985</v>
      </c>
      <c r="I163" s="67">
        <v>221831.93749999988</v>
      </c>
      <c r="J163" s="67">
        <v>157583.93749999994</v>
      </c>
      <c r="K163" s="67">
        <v>157256.93749999994</v>
      </c>
      <c r="L163" s="67">
        <v>127855.93749999993</v>
      </c>
      <c r="M163" s="67">
        <v>124342.93749999996</v>
      </c>
      <c r="N163" s="67">
        <v>162363.93749999994</v>
      </c>
      <c r="O163" s="67">
        <v>122442.93749999997</v>
      </c>
      <c r="P163" s="67">
        <v>145255.93749999994</v>
      </c>
      <c r="Q163" s="67">
        <v>145579.93749999991</v>
      </c>
    </row>
    <row r="164" spans="1:17" ht="12.95" customHeight="1" x14ac:dyDescent="0.25">
      <c r="A164" s="146" t="s">
        <v>112</v>
      </c>
      <c r="B164" s="145"/>
      <c r="C164" s="145"/>
      <c r="D164" s="145"/>
      <c r="E164" s="145"/>
      <c r="F164" s="145"/>
      <c r="G164" s="145"/>
      <c r="H164" s="145"/>
      <c r="I164" s="145"/>
      <c r="J164" s="145"/>
      <c r="K164" s="145"/>
      <c r="L164" s="145"/>
      <c r="M164" s="145"/>
      <c r="N164" s="145"/>
      <c r="O164" s="145"/>
      <c r="P164" s="145"/>
      <c r="Q164" s="145"/>
    </row>
    <row r="165" spans="1:17" ht="12" customHeight="1" x14ac:dyDescent="0.25">
      <c r="A165" s="23" t="s">
        <v>60</v>
      </c>
      <c r="B165" s="67">
        <v>0</v>
      </c>
      <c r="C165" s="67">
        <v>0</v>
      </c>
      <c r="D165" s="67">
        <v>0</v>
      </c>
      <c r="E165" s="67">
        <v>0</v>
      </c>
      <c r="F165" s="67">
        <v>0</v>
      </c>
      <c r="G165" s="67">
        <v>0</v>
      </c>
      <c r="H165" s="67">
        <v>0</v>
      </c>
      <c r="I165" s="67">
        <v>0</v>
      </c>
      <c r="J165" s="67">
        <v>7362.9999999999964</v>
      </c>
      <c r="K165" s="67">
        <v>9418.9999999999945</v>
      </c>
      <c r="L165" s="67">
        <v>8791.9999999999964</v>
      </c>
      <c r="M165" s="67">
        <v>6026.9999999999982</v>
      </c>
      <c r="N165" s="67">
        <v>8341.9999999999964</v>
      </c>
      <c r="O165" s="67">
        <v>13060.999999999995</v>
      </c>
      <c r="P165" s="67">
        <v>9800.9999999999964</v>
      </c>
      <c r="Q165" s="67">
        <v>14309.999999999993</v>
      </c>
    </row>
    <row r="166" spans="1:17" ht="12" customHeight="1" x14ac:dyDescent="0.25">
      <c r="A166" s="146" t="s">
        <v>63</v>
      </c>
      <c r="B166" s="145"/>
      <c r="C166" s="145"/>
      <c r="D166" s="145"/>
      <c r="E166" s="145"/>
      <c r="F166" s="145"/>
      <c r="G166" s="145"/>
      <c r="H166" s="145"/>
      <c r="I166" s="145"/>
      <c r="J166" s="145"/>
      <c r="K166" s="145"/>
      <c r="L166" s="145"/>
      <c r="M166" s="145"/>
      <c r="N166" s="145"/>
      <c r="O166" s="145"/>
      <c r="P166" s="145"/>
      <c r="Q166" s="145"/>
    </row>
    <row r="167" spans="1:17" ht="12" customHeight="1" x14ac:dyDescent="0.25">
      <c r="A167" s="23" t="s">
        <v>144</v>
      </c>
      <c r="B167" s="67">
        <v>0</v>
      </c>
      <c r="C167" s="67">
        <v>0</v>
      </c>
      <c r="D167" s="67">
        <v>32901.937762735281</v>
      </c>
      <c r="E167" s="67">
        <v>51132.243317836183</v>
      </c>
      <c r="F167" s="67">
        <v>54388.586733119751</v>
      </c>
      <c r="G167" s="67">
        <v>90625.338366753305</v>
      </c>
      <c r="H167" s="67">
        <v>52507.335525083457</v>
      </c>
      <c r="I167" s="67">
        <v>46456.676403191253</v>
      </c>
      <c r="J167" s="67">
        <v>26324.197794703647</v>
      </c>
      <c r="K167" s="67">
        <v>32864.837159161754</v>
      </c>
      <c r="L167" s="67">
        <v>20982.550705198846</v>
      </c>
      <c r="M167" s="67">
        <v>16595.715845556959</v>
      </c>
      <c r="N167" s="67">
        <v>9589.8947443063171</v>
      </c>
      <c r="O167" s="67">
        <v>6083.6856423530817</v>
      </c>
      <c r="P167" s="67">
        <v>0</v>
      </c>
      <c r="Q167" s="67">
        <v>0</v>
      </c>
    </row>
    <row r="168" spans="1:17" ht="12" customHeight="1" x14ac:dyDescent="0.25">
      <c r="A168" s="23" t="s">
        <v>143</v>
      </c>
      <c r="B168" s="67">
        <v>3972.8943397259618</v>
      </c>
      <c r="C168" s="67">
        <v>3074.4681101632004</v>
      </c>
      <c r="D168" s="67">
        <v>3303.8220208709181</v>
      </c>
      <c r="E168" s="67">
        <v>951.39150567747606</v>
      </c>
      <c r="F168" s="67">
        <v>1042.9123420041524</v>
      </c>
      <c r="G168" s="67">
        <v>1054.6210297565231</v>
      </c>
      <c r="H168" s="67">
        <v>1621.2988339811177</v>
      </c>
      <c r="I168" s="67">
        <v>3662.4134450945121</v>
      </c>
      <c r="J168" s="67">
        <v>1417.9481392631412</v>
      </c>
      <c r="K168" s="67">
        <v>2176.7667977940446</v>
      </c>
      <c r="L168" s="67">
        <v>1608.6652818644066</v>
      </c>
      <c r="M168" s="67">
        <v>1908.084471683494</v>
      </c>
      <c r="N168" s="67">
        <v>1775.7933319779645</v>
      </c>
      <c r="O168" s="67">
        <v>1282.3564407390247</v>
      </c>
      <c r="P168" s="67">
        <v>908.58798872575733</v>
      </c>
      <c r="Q168" s="67">
        <v>894.97592067829419</v>
      </c>
    </row>
    <row r="169" spans="1:17" ht="12" hidden="1" customHeight="1" x14ac:dyDescent="0.25">
      <c r="A169" s="148" t="s">
        <v>57</v>
      </c>
      <c r="B169" s="67"/>
      <c r="C169" s="67"/>
      <c r="D169" s="67"/>
      <c r="E169" s="67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</row>
    <row r="170" spans="1:17" ht="12" hidden="1" customHeight="1" x14ac:dyDescent="0.25">
      <c r="A170" s="148" t="s">
        <v>59</v>
      </c>
      <c r="B170" s="67"/>
      <c r="C170" s="67"/>
      <c r="D170" s="67"/>
      <c r="E170" s="67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</row>
    <row r="171" spans="1:17" ht="12" customHeight="1" x14ac:dyDescent="0.25">
      <c r="A171" s="23" t="s">
        <v>142</v>
      </c>
      <c r="B171" s="67">
        <v>162641.04316027398</v>
      </c>
      <c r="C171" s="67">
        <v>190982.36228451855</v>
      </c>
      <c r="D171" s="67">
        <v>133022.93647541213</v>
      </c>
      <c r="E171" s="67">
        <v>125687.22590062616</v>
      </c>
      <c r="F171" s="67">
        <v>129638.5731125607</v>
      </c>
      <c r="G171" s="67">
        <v>77234.791024800521</v>
      </c>
      <c r="H171" s="67">
        <v>180275.88601491496</v>
      </c>
      <c r="I171" s="67">
        <v>159659.82060729666</v>
      </c>
      <c r="J171" s="67">
        <v>110049.94078348708</v>
      </c>
      <c r="K171" s="67">
        <v>108578.72366980402</v>
      </c>
      <c r="L171" s="67">
        <v>95663.999106375704</v>
      </c>
      <c r="M171" s="67">
        <v>80203.246760860231</v>
      </c>
      <c r="N171" s="67">
        <v>142261.22893395083</v>
      </c>
      <c r="O171" s="67">
        <v>111546.84648037261</v>
      </c>
      <c r="P171" s="67">
        <v>125931.56171479373</v>
      </c>
      <c r="Q171" s="67">
        <v>135504.81396995124</v>
      </c>
    </row>
    <row r="172" spans="1:17" ht="12" customHeight="1" x14ac:dyDescent="0.25">
      <c r="A172" s="23" t="s">
        <v>141</v>
      </c>
      <c r="B172" s="67">
        <v>0</v>
      </c>
      <c r="C172" s="67">
        <v>5230.1071053181822</v>
      </c>
      <c r="D172" s="67">
        <v>3826.2412409816206</v>
      </c>
      <c r="E172" s="67">
        <v>1473.0767758601041</v>
      </c>
      <c r="F172" s="67">
        <v>1001.8653123153124</v>
      </c>
      <c r="G172" s="67">
        <v>1582.1870786896038</v>
      </c>
      <c r="H172" s="67">
        <v>10307.41712602034</v>
      </c>
      <c r="I172" s="67">
        <v>12053.027044417466</v>
      </c>
      <c r="J172" s="67">
        <v>19791.850782546058</v>
      </c>
      <c r="K172" s="67">
        <v>13636.609873240108</v>
      </c>
      <c r="L172" s="67">
        <v>9600.7224065609789</v>
      </c>
      <c r="M172" s="67">
        <v>25635.890421899272</v>
      </c>
      <c r="N172" s="67">
        <v>8737.0204897648291</v>
      </c>
      <c r="O172" s="67">
        <v>3530.0489365352496</v>
      </c>
      <c r="P172" s="67">
        <v>18415.787796480443</v>
      </c>
      <c r="Q172" s="67">
        <v>9180.1476093703859</v>
      </c>
    </row>
    <row r="173" spans="1:17" ht="12" hidden="1" customHeight="1" x14ac:dyDescent="0.25">
      <c r="A173" s="148" t="s">
        <v>60</v>
      </c>
      <c r="B173" s="67"/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</row>
    <row r="174" spans="1:17" ht="12" hidden="1" customHeight="1" x14ac:dyDescent="0.25">
      <c r="A174" s="147" t="s">
        <v>59</v>
      </c>
      <c r="B174" s="81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</row>
    <row r="175" spans="1:17" ht="12" customHeight="1" x14ac:dyDescent="0.25">
      <c r="A175" s="146" t="s">
        <v>62</v>
      </c>
      <c r="B175" s="145"/>
      <c r="C175" s="145"/>
      <c r="D175" s="145"/>
      <c r="E175" s="145"/>
      <c r="F175" s="145"/>
      <c r="G175" s="145"/>
      <c r="H175" s="145"/>
      <c r="I175" s="145"/>
      <c r="J175" s="145"/>
      <c r="K175" s="145"/>
      <c r="L175" s="145"/>
      <c r="M175" s="145"/>
      <c r="N175" s="145"/>
      <c r="O175" s="145"/>
      <c r="P175" s="145"/>
      <c r="Q175" s="145"/>
    </row>
    <row r="176" spans="1:17" ht="12" customHeight="1" x14ac:dyDescent="0.25">
      <c r="A176" s="23" t="s">
        <v>57</v>
      </c>
      <c r="B176" s="67">
        <v>23183.297913398397</v>
      </c>
      <c r="C176" s="67">
        <v>53728.691238890999</v>
      </c>
      <c r="D176" s="67">
        <v>22468.237271709477</v>
      </c>
      <c r="E176" s="67">
        <v>27820.741606857111</v>
      </c>
      <c r="F176" s="67">
        <v>40373.530758135603</v>
      </c>
      <c r="G176" s="67">
        <v>36131.686638633037</v>
      </c>
      <c r="H176" s="67">
        <v>12752.305492489697</v>
      </c>
      <c r="I176" s="67">
        <v>64067.397943625154</v>
      </c>
      <c r="J176" s="67">
        <v>23800.720050845361</v>
      </c>
      <c r="K176" s="67">
        <v>32343.103574148903</v>
      </c>
      <c r="L176" s="67">
        <v>19404.363296861964</v>
      </c>
      <c r="M176" s="67">
        <v>19627.503457966697</v>
      </c>
      <c r="N176" s="67">
        <v>27399.502898945477</v>
      </c>
      <c r="O176" s="67">
        <v>16792.675824175119</v>
      </c>
      <c r="P176" s="67">
        <v>11739.266262887182</v>
      </c>
      <c r="Q176" s="67">
        <v>10477.975770429572</v>
      </c>
    </row>
    <row r="177" spans="1:17" ht="12" customHeight="1" x14ac:dyDescent="0.25">
      <c r="A177" s="29" t="s">
        <v>140</v>
      </c>
      <c r="B177" s="83">
        <v>143430.63958660152</v>
      </c>
      <c r="C177" s="83">
        <v>145558.2462611089</v>
      </c>
      <c r="D177" s="83">
        <v>150586.70022829046</v>
      </c>
      <c r="E177" s="83">
        <v>151423.19589314278</v>
      </c>
      <c r="F177" s="83">
        <v>145698.40674186431</v>
      </c>
      <c r="G177" s="83">
        <v>134365.25086136689</v>
      </c>
      <c r="H177" s="83">
        <v>231959.63200751023</v>
      </c>
      <c r="I177" s="83">
        <v>157764.53955637477</v>
      </c>
      <c r="J177" s="83">
        <v>133783.21744915456</v>
      </c>
      <c r="K177" s="83">
        <v>124913.83392585104</v>
      </c>
      <c r="L177" s="83">
        <v>108451.57420313798</v>
      </c>
      <c r="M177" s="83">
        <v>104715.43404203327</v>
      </c>
      <c r="N177" s="83">
        <v>134964.43460105447</v>
      </c>
      <c r="O177" s="83">
        <v>105650.26167582483</v>
      </c>
      <c r="P177" s="83">
        <v>133516.67123711275</v>
      </c>
      <c r="Q177" s="83">
        <v>135101.96172957035</v>
      </c>
    </row>
  </sheetData>
  <mergeCells count="1">
    <mergeCell ref="B1:Q1"/>
  </mergeCells>
  <pageMargins left="0.39370078740157483" right="0.39370078740157483" top="0.39370078740157483" bottom="0.39370078740157483" header="0.31496062992125984" footer="0.31496062992125984"/>
  <pageSetup paperSize="9" scale="41" orientation="portrait" horizontalDpi="1200" verticalDpi="1200" r:id="rId1"/>
  <headerFooter alignWithMargins="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261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175</v>
      </c>
      <c r="B2"/>
    </row>
    <row r="3" spans="1:17" ht="12" customHeight="1" x14ac:dyDescent="0.25">
      <c r="A3" s="152" t="s">
        <v>172</v>
      </c>
      <c r="B3" s="168">
        <f>SUM(B4,B7,B9,B19)</f>
        <v>757.9271812048413</v>
      </c>
      <c r="C3" s="168">
        <f t="shared" ref="C3:Q3" si="0">SUM(C4,C7,C9,C19)</f>
        <v>732.93816728487218</v>
      </c>
      <c r="D3" s="168">
        <f t="shared" si="0"/>
        <v>505.32646436726446</v>
      </c>
      <c r="E3" s="168">
        <f t="shared" si="0"/>
        <v>501.44155769515601</v>
      </c>
      <c r="F3" s="168">
        <f t="shared" si="0"/>
        <v>479.73553228370116</v>
      </c>
      <c r="G3" s="168">
        <f t="shared" si="0"/>
        <v>431.85263136766224</v>
      </c>
      <c r="H3" s="168">
        <f t="shared" si="0"/>
        <v>420.55593265526471</v>
      </c>
      <c r="I3" s="168">
        <f t="shared" si="0"/>
        <v>407.95239936470557</v>
      </c>
      <c r="J3" s="168">
        <f t="shared" si="0"/>
        <v>410.33053265472279</v>
      </c>
      <c r="K3" s="168">
        <f t="shared" si="0"/>
        <v>232.77115626423</v>
      </c>
      <c r="L3" s="168">
        <f t="shared" si="0"/>
        <v>260.19069265973542</v>
      </c>
      <c r="M3" s="168">
        <f t="shared" si="0"/>
        <v>44.458259309814764</v>
      </c>
      <c r="N3" s="168">
        <f t="shared" si="0"/>
        <v>49.5417966612969</v>
      </c>
      <c r="O3" s="168">
        <f t="shared" si="0"/>
        <v>51.199667754484672</v>
      </c>
      <c r="P3" s="168">
        <f t="shared" si="0"/>
        <v>39.355831648338622</v>
      </c>
      <c r="Q3" s="168">
        <f t="shared" si="0"/>
        <v>41.457101288062134</v>
      </c>
    </row>
    <row r="4" spans="1:17" ht="12.95" customHeight="1" x14ac:dyDescent="0.25">
      <c r="A4" s="158" t="s">
        <v>65</v>
      </c>
      <c r="B4" s="157">
        <f t="shared" ref="B4" si="1">SUM(B5:B6)</f>
        <v>603.80648652905063</v>
      </c>
      <c r="C4" s="157">
        <f t="shared" ref="C4:Q4" si="2">SUM(C5:C6)</f>
        <v>590.42180126524693</v>
      </c>
      <c r="D4" s="157">
        <f t="shared" si="2"/>
        <v>400.63495970443017</v>
      </c>
      <c r="E4" s="157">
        <f t="shared" si="2"/>
        <v>397.90492105450903</v>
      </c>
      <c r="F4" s="157">
        <f t="shared" si="2"/>
        <v>382.93753501917706</v>
      </c>
      <c r="G4" s="157">
        <f t="shared" si="2"/>
        <v>340.3970464022704</v>
      </c>
      <c r="H4" s="157">
        <f t="shared" si="2"/>
        <v>328.86923451091292</v>
      </c>
      <c r="I4" s="157">
        <f t="shared" si="2"/>
        <v>315.82065219159199</v>
      </c>
      <c r="J4" s="157">
        <f t="shared" si="2"/>
        <v>318.88900740694936</v>
      </c>
      <c r="K4" s="157">
        <f t="shared" si="2"/>
        <v>176.76728829645023</v>
      </c>
      <c r="L4" s="157">
        <f t="shared" si="2"/>
        <v>199.33503007756534</v>
      </c>
      <c r="M4" s="157">
        <f t="shared" si="2"/>
        <v>32.861737027081986</v>
      </c>
      <c r="N4" s="157">
        <f t="shared" si="2"/>
        <v>36.032075080572049</v>
      </c>
      <c r="O4" s="157">
        <f t="shared" si="2"/>
        <v>37.47158957149076</v>
      </c>
      <c r="P4" s="157">
        <f t="shared" si="2"/>
        <v>27.258900655914175</v>
      </c>
      <c r="Q4" s="157">
        <f t="shared" si="2"/>
        <v>29.194954757147237</v>
      </c>
    </row>
    <row r="5" spans="1:17" ht="12" customHeight="1" x14ac:dyDescent="0.25">
      <c r="A5" s="23" t="s">
        <v>58</v>
      </c>
      <c r="B5" s="156">
        <v>601.36485145013671</v>
      </c>
      <c r="C5" s="156">
        <v>587.91759999999999</v>
      </c>
      <c r="D5" s="156">
        <v>398.7910599999999</v>
      </c>
      <c r="E5" s="156">
        <v>395.48871999999994</v>
      </c>
      <c r="F5" s="156">
        <v>380.80079999999992</v>
      </c>
      <c r="G5" s="156">
        <v>339.19315750853212</v>
      </c>
      <c r="H5" s="156">
        <v>327.40401000000003</v>
      </c>
      <c r="I5" s="156">
        <v>314.39985999999999</v>
      </c>
      <c r="J5" s="156">
        <v>317.00682</v>
      </c>
      <c r="K5" s="156">
        <v>176.00304999999992</v>
      </c>
      <c r="L5" s="156">
        <v>197.69969438874134</v>
      </c>
      <c r="M5" s="156">
        <v>32.727610073400008</v>
      </c>
      <c r="N5" s="156">
        <v>35.687296070499194</v>
      </c>
      <c r="O5" s="156">
        <v>37.007684423649927</v>
      </c>
      <c r="P5" s="156">
        <v>27.080431163556021</v>
      </c>
      <c r="Q5" s="156">
        <v>28.924670367062731</v>
      </c>
    </row>
    <row r="6" spans="1:17" ht="12" customHeight="1" x14ac:dyDescent="0.25">
      <c r="A6" s="23" t="s">
        <v>60</v>
      </c>
      <c r="B6" s="156">
        <v>2.4416350789139045</v>
      </c>
      <c r="C6" s="156">
        <v>2.504201265246969</v>
      </c>
      <c r="D6" s="156">
        <v>1.8438997044302889</v>
      </c>
      <c r="E6" s="156">
        <v>2.4162010545091128</v>
      </c>
      <c r="F6" s="156">
        <v>2.1367350191771552</v>
      </c>
      <c r="G6" s="156">
        <v>1.2038888937382894</v>
      </c>
      <c r="H6" s="156">
        <v>1.4652245109129116</v>
      </c>
      <c r="I6" s="156">
        <v>1.4207921915920136</v>
      </c>
      <c r="J6" s="156">
        <v>1.8821874069493596</v>
      </c>
      <c r="K6" s="156">
        <v>0.76423829645031305</v>
      </c>
      <c r="L6" s="156">
        <v>1.6353356888239936</v>
      </c>
      <c r="M6" s="156">
        <v>0.1341269536819813</v>
      </c>
      <c r="N6" s="156">
        <v>0.34477901007285544</v>
      </c>
      <c r="O6" s="156">
        <v>0.46390514784083414</v>
      </c>
      <c r="P6" s="156">
        <v>0.17846949235815521</v>
      </c>
      <c r="Q6" s="156">
        <v>0.27028439008450433</v>
      </c>
    </row>
    <row r="7" spans="1:17" ht="12.95" customHeight="1" x14ac:dyDescent="0.25">
      <c r="A7" s="158" t="s">
        <v>112</v>
      </c>
      <c r="B7" s="157">
        <f t="shared" ref="B7:Q7" si="3">B8</f>
        <v>0.57114726292916707</v>
      </c>
      <c r="C7" s="157">
        <f t="shared" si="3"/>
        <v>0.52971614452339666</v>
      </c>
      <c r="D7" s="157">
        <f t="shared" si="3"/>
        <v>0.39398353205611503</v>
      </c>
      <c r="E7" s="157">
        <f t="shared" si="3"/>
        <v>0.38010888940665571</v>
      </c>
      <c r="F7" s="157">
        <f t="shared" si="3"/>
        <v>0.35282750143741348</v>
      </c>
      <c r="G7" s="157">
        <f t="shared" si="3"/>
        <v>0.35678393876639758</v>
      </c>
      <c r="H7" s="157">
        <f t="shared" si="3"/>
        <v>0.35672773194886298</v>
      </c>
      <c r="I7" s="157">
        <f t="shared" si="3"/>
        <v>0.35930357217102776</v>
      </c>
      <c r="J7" s="157">
        <f t="shared" si="3"/>
        <v>0.35495686439845059</v>
      </c>
      <c r="K7" s="157">
        <f t="shared" si="3"/>
        <v>0.21890668545505687</v>
      </c>
      <c r="L7" s="157">
        <f t="shared" si="3"/>
        <v>0.21355116222414461</v>
      </c>
      <c r="M7" s="157">
        <f t="shared" si="3"/>
        <v>4.1371854615076753E-2</v>
      </c>
      <c r="N7" s="157">
        <f t="shared" si="3"/>
        <v>4.0293674040989338E-2</v>
      </c>
      <c r="O7" s="157">
        <f t="shared" si="3"/>
        <v>4.2456129058789427E-2</v>
      </c>
      <c r="P7" s="157">
        <f t="shared" si="3"/>
        <v>3.9581123048903356E-2</v>
      </c>
      <c r="Q7" s="157">
        <f t="shared" si="3"/>
        <v>4.1818771527684859E-2</v>
      </c>
    </row>
    <row r="8" spans="1:17" ht="12" customHeight="1" x14ac:dyDescent="0.25">
      <c r="A8" s="23" t="s">
        <v>60</v>
      </c>
      <c r="B8" s="156">
        <v>0.57114726292916707</v>
      </c>
      <c r="C8" s="156">
        <v>0.52971614452339666</v>
      </c>
      <c r="D8" s="156">
        <v>0.39398353205611503</v>
      </c>
      <c r="E8" s="156">
        <v>0.38010888940665571</v>
      </c>
      <c r="F8" s="156">
        <v>0.35282750143741348</v>
      </c>
      <c r="G8" s="156">
        <v>0.35678393876639758</v>
      </c>
      <c r="H8" s="156">
        <v>0.35672773194886298</v>
      </c>
      <c r="I8" s="156">
        <v>0.35930357217102776</v>
      </c>
      <c r="J8" s="156">
        <v>0.35495686439845059</v>
      </c>
      <c r="K8" s="156">
        <v>0.21890668545505687</v>
      </c>
      <c r="L8" s="156">
        <v>0.21355116222414461</v>
      </c>
      <c r="M8" s="156">
        <v>4.1371854615076753E-2</v>
      </c>
      <c r="N8" s="156">
        <v>4.0293674040989338E-2</v>
      </c>
      <c r="O8" s="156">
        <v>4.2456129058789427E-2</v>
      </c>
      <c r="P8" s="156">
        <v>3.9581123048903356E-2</v>
      </c>
      <c r="Q8" s="156">
        <v>4.1818771527684859E-2</v>
      </c>
    </row>
    <row r="9" spans="1:17" ht="12" customHeight="1" x14ac:dyDescent="0.25">
      <c r="A9" s="158" t="s">
        <v>63</v>
      </c>
      <c r="B9" s="157">
        <f>SUM(B10:B12,B15:B16)</f>
        <v>103.45561498124431</v>
      </c>
      <c r="C9" s="157">
        <f t="shared" ref="C9:Q9" si="4">SUM(C10:C12,C15:C16)</f>
        <v>96.316129150475973</v>
      </c>
      <c r="D9" s="157">
        <f t="shared" si="4"/>
        <v>71.024621324222096</v>
      </c>
      <c r="E9" s="157">
        <f t="shared" si="4"/>
        <v>70.033661008209776</v>
      </c>
      <c r="F9" s="157">
        <f t="shared" si="4"/>
        <v>65.898556467289197</v>
      </c>
      <c r="G9" s="157">
        <f t="shared" si="4"/>
        <v>62.575749890307122</v>
      </c>
      <c r="H9" s="157">
        <f t="shared" si="4"/>
        <v>62.75094992152161</v>
      </c>
      <c r="I9" s="157">
        <f t="shared" si="4"/>
        <v>63.647071790017215</v>
      </c>
      <c r="J9" s="157">
        <f t="shared" si="4"/>
        <v>62.501588986423059</v>
      </c>
      <c r="K9" s="157">
        <f t="shared" si="4"/>
        <v>38.671370602845577</v>
      </c>
      <c r="L9" s="157">
        <f t="shared" si="4"/>
        <v>42.34613314765199</v>
      </c>
      <c r="M9" s="157">
        <f t="shared" si="4"/>
        <v>7.9697833391103901</v>
      </c>
      <c r="N9" s="157">
        <f t="shared" si="4"/>
        <v>9.4064628916309747</v>
      </c>
      <c r="O9" s="157">
        <f t="shared" si="4"/>
        <v>9.4172200610043362</v>
      </c>
      <c r="P9" s="157">
        <f t="shared" si="4"/>
        <v>8.5364831297298949</v>
      </c>
      <c r="Q9" s="157">
        <f t="shared" si="4"/>
        <v>8.5523968922373363</v>
      </c>
    </row>
    <row r="10" spans="1:17" ht="12" customHeight="1" x14ac:dyDescent="0.25">
      <c r="A10" s="167" t="s">
        <v>171</v>
      </c>
      <c r="B10" s="132">
        <v>19.299999999999997</v>
      </c>
      <c r="C10" s="132">
        <v>19.799999999999994</v>
      </c>
      <c r="D10" s="132">
        <v>20.099999999999998</v>
      </c>
      <c r="E10" s="132">
        <v>20.799999999999997</v>
      </c>
      <c r="F10" s="132">
        <v>22.1</v>
      </c>
      <c r="G10" s="132">
        <v>22.299999999999997</v>
      </c>
      <c r="H10" s="132">
        <v>24.5</v>
      </c>
      <c r="I10" s="132">
        <v>28.499999999999996</v>
      </c>
      <c r="J10" s="132">
        <v>28</v>
      </c>
      <c r="K10" s="132">
        <v>21.999999999999996</v>
      </c>
      <c r="L10" s="132">
        <v>24.999999999999993</v>
      </c>
      <c r="M10" s="132">
        <v>4.5847693929857325</v>
      </c>
      <c r="N10" s="132">
        <v>5.5401270695296061</v>
      </c>
      <c r="O10" s="132">
        <v>5.6489029583329673</v>
      </c>
      <c r="P10" s="132">
        <v>5.5518988831318161</v>
      </c>
      <c r="Q10" s="132">
        <v>5.6502655238458477</v>
      </c>
    </row>
    <row r="11" spans="1:17" ht="12" customHeight="1" x14ac:dyDescent="0.25">
      <c r="A11" s="167" t="s">
        <v>144</v>
      </c>
      <c r="B11" s="132">
        <v>42.816385573829322</v>
      </c>
      <c r="C11" s="132">
        <v>38.851810583778857</v>
      </c>
      <c r="D11" s="132">
        <v>27.36711656632173</v>
      </c>
      <c r="E11" s="132">
        <v>26.274672568071473</v>
      </c>
      <c r="F11" s="132">
        <v>24.041099047639715</v>
      </c>
      <c r="G11" s="132">
        <v>22.950925142560362</v>
      </c>
      <c r="H11" s="132">
        <v>22.223148389719412</v>
      </c>
      <c r="I11" s="132">
        <v>21.639236280446735</v>
      </c>
      <c r="J11" s="132">
        <v>20.852550905764247</v>
      </c>
      <c r="K11" s="132">
        <v>12.559940904048032</v>
      </c>
      <c r="L11" s="132">
        <v>12.314102865026321</v>
      </c>
      <c r="M11" s="132">
        <v>1.5681801713402999</v>
      </c>
      <c r="N11" s="132">
        <v>1.7488569064843862</v>
      </c>
      <c r="O11" s="132">
        <v>1.6947467761892983</v>
      </c>
      <c r="P11" s="132">
        <v>1.5388923600180964</v>
      </c>
      <c r="Q11" s="132">
        <v>1.4914121141400545</v>
      </c>
    </row>
    <row r="12" spans="1:17" ht="12" customHeight="1" x14ac:dyDescent="0.25">
      <c r="A12" s="167" t="s">
        <v>143</v>
      </c>
      <c r="B12" s="132">
        <f>SUM(B13:B14)</f>
        <v>0.65170940540579447</v>
      </c>
      <c r="C12" s="132">
        <f t="shared" ref="C12:Q12" si="5">SUM(C13:C14)</f>
        <v>0.59390481046949128</v>
      </c>
      <c r="D12" s="132">
        <f t="shared" si="5"/>
        <v>0.41745715698040797</v>
      </c>
      <c r="E12" s="132">
        <f t="shared" si="5"/>
        <v>0.41337961003629675</v>
      </c>
      <c r="F12" s="132">
        <f t="shared" si="5"/>
        <v>0.38899752593995912</v>
      </c>
      <c r="G12" s="132">
        <f t="shared" si="5"/>
        <v>0.38327082927153638</v>
      </c>
      <c r="H12" s="132">
        <f t="shared" si="5"/>
        <v>0.48987885087756966</v>
      </c>
      <c r="I12" s="132">
        <f t="shared" si="5"/>
        <v>0.59944119688148201</v>
      </c>
      <c r="J12" s="132">
        <f t="shared" si="5"/>
        <v>0.71744734143682865</v>
      </c>
      <c r="K12" s="132">
        <f t="shared" si="5"/>
        <v>0.49599812597088311</v>
      </c>
      <c r="L12" s="132">
        <f t="shared" si="5"/>
        <v>0.53649810678271703</v>
      </c>
      <c r="M12" s="132">
        <f t="shared" si="5"/>
        <v>8.303774151850131E-2</v>
      </c>
      <c r="N12" s="132">
        <f t="shared" si="5"/>
        <v>9.3351927305384066E-2</v>
      </c>
      <c r="O12" s="132">
        <f t="shared" si="5"/>
        <v>9.1419240633419177E-2</v>
      </c>
      <c r="P12" s="132">
        <f t="shared" si="5"/>
        <v>8.9164557014647608E-2</v>
      </c>
      <c r="Q12" s="132">
        <f t="shared" si="5"/>
        <v>8.930313785491277E-2</v>
      </c>
    </row>
    <row r="13" spans="1:17" ht="12" customHeight="1" x14ac:dyDescent="0.25">
      <c r="A13" s="166" t="s">
        <v>57</v>
      </c>
      <c r="B13" s="165">
        <v>0.49620911406982537</v>
      </c>
      <c r="C13" s="165">
        <v>0.45696161871089025</v>
      </c>
      <c r="D13" s="165">
        <v>0.32062980158336257</v>
      </c>
      <c r="E13" s="165">
        <v>0.31693231042638365</v>
      </c>
      <c r="F13" s="165">
        <v>0.29770787379152203</v>
      </c>
      <c r="G13" s="165">
        <v>0.29287104182271179</v>
      </c>
      <c r="H13" s="165">
        <v>0.37357288715354259</v>
      </c>
      <c r="I13" s="165">
        <v>0.45627597611544496</v>
      </c>
      <c r="J13" s="165">
        <v>0.54491310569870199</v>
      </c>
      <c r="K13" s="165">
        <v>0.37604792949642396</v>
      </c>
      <c r="L13" s="165">
        <v>0.40594835111027411</v>
      </c>
      <c r="M13" s="165">
        <v>6.2822919142672753E-2</v>
      </c>
      <c r="N13" s="165">
        <v>7.209569003722445E-2</v>
      </c>
      <c r="O13" s="165">
        <v>6.9099573737489484E-2</v>
      </c>
      <c r="P13" s="165">
        <v>6.7353905555324792E-2</v>
      </c>
      <c r="Q13" s="165">
        <v>6.740985217884797E-2</v>
      </c>
    </row>
    <row r="14" spans="1:17" ht="12" customHeight="1" x14ac:dyDescent="0.25">
      <c r="A14" s="147" t="s">
        <v>59</v>
      </c>
      <c r="B14" s="164">
        <v>0.15550029133596907</v>
      </c>
      <c r="C14" s="164">
        <v>0.13694319175860103</v>
      </c>
      <c r="D14" s="164">
        <v>9.6827355397045373E-2</v>
      </c>
      <c r="E14" s="164">
        <v>9.6447299609913134E-2</v>
      </c>
      <c r="F14" s="164">
        <v>9.1289652148437095E-2</v>
      </c>
      <c r="G14" s="164">
        <v>9.0399787448824612E-2</v>
      </c>
      <c r="H14" s="164">
        <v>0.11630596372402709</v>
      </c>
      <c r="I14" s="164">
        <v>0.14316522076603705</v>
      </c>
      <c r="J14" s="164">
        <v>0.17253423573812665</v>
      </c>
      <c r="K14" s="164">
        <v>0.11995019647445916</v>
      </c>
      <c r="L14" s="164">
        <v>0.13054975567244298</v>
      </c>
      <c r="M14" s="164">
        <v>2.0214822375828556E-2</v>
      </c>
      <c r="N14" s="164">
        <v>2.1256237268159613E-2</v>
      </c>
      <c r="O14" s="164">
        <v>2.2319666895929697E-2</v>
      </c>
      <c r="P14" s="164">
        <v>2.1810651459322816E-2</v>
      </c>
      <c r="Q14" s="164">
        <v>2.1893285676064803E-2</v>
      </c>
    </row>
    <row r="15" spans="1:17" ht="12" customHeight="1" x14ac:dyDescent="0.25">
      <c r="A15" s="163" t="s">
        <v>142</v>
      </c>
      <c r="B15" s="162">
        <v>40.053453386671272</v>
      </c>
      <c r="C15" s="162">
        <v>36.494480444882825</v>
      </c>
      <c r="D15" s="162">
        <v>22.782865521619929</v>
      </c>
      <c r="E15" s="162">
        <v>22.189670528523909</v>
      </c>
      <c r="F15" s="162">
        <v>19.05519235586376</v>
      </c>
      <c r="G15" s="162">
        <v>16.653781918663803</v>
      </c>
      <c r="H15" s="162">
        <v>15.193274708691241</v>
      </c>
      <c r="I15" s="162">
        <v>12.551247271428107</v>
      </c>
      <c r="J15" s="162">
        <v>12.49148561253187</v>
      </c>
      <c r="K15" s="162">
        <v>3.4722761605722026</v>
      </c>
      <c r="L15" s="162">
        <v>4.3091764429129693</v>
      </c>
      <c r="M15" s="162">
        <v>1.6441593117775335</v>
      </c>
      <c r="N15" s="162">
        <v>1.9222795214415584</v>
      </c>
      <c r="O15" s="162">
        <v>1.8829969606378558</v>
      </c>
      <c r="P15" s="162">
        <v>1.2810511369165072</v>
      </c>
      <c r="Q15" s="162">
        <v>1.2468532451142507</v>
      </c>
    </row>
    <row r="16" spans="1:17" ht="12" customHeight="1" x14ac:dyDescent="0.25">
      <c r="A16" s="161" t="s">
        <v>141</v>
      </c>
      <c r="B16" s="160">
        <f>SUM(B17:B18)</f>
        <v>0.63406661533792497</v>
      </c>
      <c r="C16" s="160">
        <f t="shared" ref="C16:Q16" si="6">SUM(C17:C18)</f>
        <v>0.57593331134481651</v>
      </c>
      <c r="D16" s="160">
        <f t="shared" si="6"/>
        <v>0.35718207930003443</v>
      </c>
      <c r="E16" s="160">
        <f t="shared" si="6"/>
        <v>0.35593830157810658</v>
      </c>
      <c r="F16" s="160">
        <f t="shared" si="6"/>
        <v>0.31326753784575984</v>
      </c>
      <c r="G16" s="160">
        <f t="shared" si="6"/>
        <v>0.28777199981141588</v>
      </c>
      <c r="H16" s="160">
        <f t="shared" si="6"/>
        <v>0.34464797223339005</v>
      </c>
      <c r="I16" s="160">
        <f t="shared" si="6"/>
        <v>0.35714704126089564</v>
      </c>
      <c r="J16" s="160">
        <f t="shared" si="6"/>
        <v>0.44010512669011687</v>
      </c>
      <c r="K16" s="160">
        <f t="shared" si="6"/>
        <v>0.14315541225446576</v>
      </c>
      <c r="L16" s="160">
        <f t="shared" si="6"/>
        <v>0.18635573292998928</v>
      </c>
      <c r="M16" s="160">
        <f t="shared" si="6"/>
        <v>8.963672148832208E-2</v>
      </c>
      <c r="N16" s="160">
        <f t="shared" si="6"/>
        <v>0.1018474668700413</v>
      </c>
      <c r="O16" s="160">
        <f t="shared" si="6"/>
        <v>9.915412521079553E-2</v>
      </c>
      <c r="P16" s="160">
        <f t="shared" si="6"/>
        <v>7.5476192648829432E-2</v>
      </c>
      <c r="Q16" s="160">
        <f t="shared" si="6"/>
        <v>7.456287128227182E-2</v>
      </c>
    </row>
    <row r="17" spans="1:17" ht="12" customHeight="1" x14ac:dyDescent="0.25">
      <c r="A17" s="148" t="s">
        <v>60</v>
      </c>
      <c r="B17" s="156">
        <v>0.4641771400747558</v>
      </c>
      <c r="C17" s="156">
        <v>0.42916863793487831</v>
      </c>
      <c r="D17" s="156">
        <v>0.26685234906779076</v>
      </c>
      <c r="E17" s="156">
        <v>0.26769564597577133</v>
      </c>
      <c r="F17" s="156">
        <v>0.23597276161630487</v>
      </c>
      <c r="G17" s="156">
        <v>0.21249596827227613</v>
      </c>
      <c r="H17" s="156">
        <v>0.25536215545001273</v>
      </c>
      <c r="I17" s="156">
        <v>0.26469591950024229</v>
      </c>
      <c r="J17" s="156">
        <v>0.32640391425780069</v>
      </c>
      <c r="K17" s="156">
        <v>0.10398625199092318</v>
      </c>
      <c r="L17" s="156">
        <v>0.14212199897109956</v>
      </c>
      <c r="M17" s="156">
        <v>6.5849959624725757E-2</v>
      </c>
      <c r="N17" s="156">
        <v>7.9323461971573958E-2</v>
      </c>
      <c r="O17" s="156">
        <v>7.6745179647282113E-2</v>
      </c>
      <c r="P17" s="156">
        <v>5.612307938210636E-2</v>
      </c>
      <c r="Q17" s="156">
        <v>5.6361905611098904E-2</v>
      </c>
    </row>
    <row r="18" spans="1:17" ht="12" customHeight="1" x14ac:dyDescent="0.25">
      <c r="A18" s="148" t="s">
        <v>59</v>
      </c>
      <c r="B18" s="156">
        <v>0.16988947526316914</v>
      </c>
      <c r="C18" s="156">
        <v>0.14676467340993823</v>
      </c>
      <c r="D18" s="156">
        <v>9.032973023224368E-2</v>
      </c>
      <c r="E18" s="156">
        <v>8.8242655602335213E-2</v>
      </c>
      <c r="F18" s="156">
        <v>7.7294776229454978E-2</v>
      </c>
      <c r="G18" s="156">
        <v>7.5276031539139726E-2</v>
      </c>
      <c r="H18" s="156">
        <v>8.9285816783377325E-2</v>
      </c>
      <c r="I18" s="156">
        <v>9.2451121760653343E-2</v>
      </c>
      <c r="J18" s="156">
        <v>0.11370121243231616</v>
      </c>
      <c r="K18" s="156">
        <v>3.9169160263542585E-2</v>
      </c>
      <c r="L18" s="156">
        <v>4.4233733958889708E-2</v>
      </c>
      <c r="M18" s="156">
        <v>2.378676186359633E-2</v>
      </c>
      <c r="N18" s="156">
        <v>2.2524004898467339E-2</v>
      </c>
      <c r="O18" s="156">
        <v>2.2408945563513423E-2</v>
      </c>
      <c r="P18" s="156">
        <v>1.9353113266723065E-2</v>
      </c>
      <c r="Q18" s="156">
        <v>1.8200965671172919E-2</v>
      </c>
    </row>
    <row r="19" spans="1:17" ht="12" customHeight="1" x14ac:dyDescent="0.25">
      <c r="A19" s="158" t="s">
        <v>62</v>
      </c>
      <c r="B19" s="157">
        <f>SUM(B20:B22)</f>
        <v>50.093932431617191</v>
      </c>
      <c r="C19" s="157">
        <f t="shared" ref="C19:Q19" si="7">SUM(C20:C22)</f>
        <v>45.670520724625945</v>
      </c>
      <c r="D19" s="157">
        <f t="shared" si="7"/>
        <v>33.272899806556083</v>
      </c>
      <c r="E19" s="157">
        <f t="shared" si="7"/>
        <v>33.122866743030542</v>
      </c>
      <c r="F19" s="157">
        <f t="shared" si="7"/>
        <v>30.54661329579752</v>
      </c>
      <c r="G19" s="157">
        <f t="shared" si="7"/>
        <v>28.523051136318315</v>
      </c>
      <c r="H19" s="157">
        <f t="shared" si="7"/>
        <v>28.579020490881312</v>
      </c>
      <c r="I19" s="157">
        <f t="shared" si="7"/>
        <v>28.125371810925337</v>
      </c>
      <c r="J19" s="157">
        <f t="shared" si="7"/>
        <v>28.584979396951894</v>
      </c>
      <c r="K19" s="157">
        <f t="shared" si="7"/>
        <v>17.113590679479131</v>
      </c>
      <c r="L19" s="157">
        <f t="shared" si="7"/>
        <v>18.295978272293922</v>
      </c>
      <c r="M19" s="157">
        <f t="shared" si="7"/>
        <v>3.5853670890073084</v>
      </c>
      <c r="N19" s="157">
        <f t="shared" si="7"/>
        <v>4.0629650150528924</v>
      </c>
      <c r="O19" s="157">
        <f t="shared" si="7"/>
        <v>4.2684019929307864</v>
      </c>
      <c r="P19" s="157">
        <f t="shared" si="7"/>
        <v>3.5208667396456454</v>
      </c>
      <c r="Q19" s="157">
        <f t="shared" si="7"/>
        <v>3.6679308671498783</v>
      </c>
    </row>
    <row r="20" spans="1:17" ht="12" customHeight="1" x14ac:dyDescent="0.25">
      <c r="A20" s="23" t="s">
        <v>58</v>
      </c>
      <c r="B20" s="156">
        <v>0</v>
      </c>
      <c r="C20" s="156">
        <v>0</v>
      </c>
      <c r="D20" s="156">
        <v>0</v>
      </c>
      <c r="E20" s="156">
        <v>0</v>
      </c>
      <c r="F20" s="156">
        <v>0</v>
      </c>
      <c r="G20" s="156">
        <v>0</v>
      </c>
      <c r="H20" s="156">
        <v>0</v>
      </c>
      <c r="I20" s="156">
        <v>0</v>
      </c>
      <c r="J20" s="156">
        <v>0</v>
      </c>
      <c r="K20" s="156">
        <v>0</v>
      </c>
      <c r="L20" s="156">
        <v>0</v>
      </c>
      <c r="M20" s="156">
        <v>0</v>
      </c>
      <c r="N20" s="156">
        <v>0</v>
      </c>
      <c r="O20" s="156">
        <v>0</v>
      </c>
      <c r="P20" s="156">
        <v>0</v>
      </c>
      <c r="Q20" s="156">
        <v>0</v>
      </c>
    </row>
    <row r="21" spans="1:17" ht="12" customHeight="1" x14ac:dyDescent="0.25">
      <c r="A21" s="23" t="s">
        <v>57</v>
      </c>
      <c r="B21" s="156">
        <v>20.001436126805398</v>
      </c>
      <c r="C21" s="156">
        <v>17.575205243801552</v>
      </c>
      <c r="D21" s="156">
        <v>12.553956231430446</v>
      </c>
      <c r="E21" s="156">
        <v>11.689986195106583</v>
      </c>
      <c r="F21" s="156">
        <v>11.083402053060087</v>
      </c>
      <c r="G21" s="156">
        <v>10.401441718973979</v>
      </c>
      <c r="H21" s="156">
        <v>9.6935612673808134</v>
      </c>
      <c r="I21" s="156">
        <v>9.309802943099692</v>
      </c>
      <c r="J21" s="156">
        <v>8.9048089405563271</v>
      </c>
      <c r="K21" s="156">
        <v>5.4630238196573027</v>
      </c>
      <c r="L21" s="156">
        <v>5.3171249056428351</v>
      </c>
      <c r="M21" s="156">
        <v>1.054825625424415</v>
      </c>
      <c r="N21" s="156">
        <v>1.0612391224517768</v>
      </c>
      <c r="O21" s="156">
        <v>1.0127328374366182</v>
      </c>
      <c r="P21" s="156">
        <v>0.81941924054521487</v>
      </c>
      <c r="Q21" s="156">
        <v>0.80940673170042277</v>
      </c>
    </row>
    <row r="22" spans="1:17" ht="12" customHeight="1" x14ac:dyDescent="0.25">
      <c r="A22" s="29" t="s">
        <v>140</v>
      </c>
      <c r="B22" s="57">
        <v>30.092496304811796</v>
      </c>
      <c r="C22" s="57">
        <v>28.095315480824389</v>
      </c>
      <c r="D22" s="57">
        <v>20.718943575125639</v>
      </c>
      <c r="E22" s="57">
        <v>21.432880547923961</v>
      </c>
      <c r="F22" s="57">
        <v>19.463211242737433</v>
      </c>
      <c r="G22" s="57">
        <v>18.121609417344338</v>
      </c>
      <c r="H22" s="57">
        <v>18.885459223500501</v>
      </c>
      <c r="I22" s="57">
        <v>18.815568867825647</v>
      </c>
      <c r="J22" s="57">
        <v>19.680170456395569</v>
      </c>
      <c r="K22" s="57">
        <v>11.650566859821829</v>
      </c>
      <c r="L22" s="57">
        <v>12.978853366651087</v>
      </c>
      <c r="M22" s="57">
        <v>2.5305414635828933</v>
      </c>
      <c r="N22" s="57">
        <v>3.0017258926011161</v>
      </c>
      <c r="O22" s="57">
        <v>3.2556691554941679</v>
      </c>
      <c r="P22" s="57">
        <v>2.7014474991004307</v>
      </c>
      <c r="Q22" s="57">
        <v>2.8585241354494557</v>
      </c>
    </row>
    <row r="23" spans="1:17" s="28" customFormat="1" ht="12" customHeight="1" x14ac:dyDescent="0.25">
      <c r="B23"/>
    </row>
    <row r="24" spans="1:17" ht="12" customHeight="1" x14ac:dyDescent="0.25">
      <c r="A24" s="152" t="s">
        <v>170</v>
      </c>
      <c r="B24" s="168">
        <f t="shared" ref="B24:Q24" si="8">SUM(B25,B28,B30,B39)</f>
        <v>329.69619341006938</v>
      </c>
      <c r="C24" s="168">
        <f t="shared" si="8"/>
        <v>330.62698458570884</v>
      </c>
      <c r="D24" s="168">
        <f t="shared" si="8"/>
        <v>331.02930891115733</v>
      </c>
      <c r="E24" s="168">
        <f t="shared" si="8"/>
        <v>333.96454774499892</v>
      </c>
      <c r="F24" s="168">
        <f t="shared" si="8"/>
        <v>330.50971048366523</v>
      </c>
      <c r="G24" s="168">
        <f t="shared" si="8"/>
        <v>329.63002538997694</v>
      </c>
      <c r="H24" s="168">
        <f t="shared" si="8"/>
        <v>338.00841087582842</v>
      </c>
      <c r="I24" s="168">
        <f t="shared" si="8"/>
        <v>347.06453271079181</v>
      </c>
      <c r="J24" s="168">
        <f t="shared" si="8"/>
        <v>356.6231671861874</v>
      </c>
      <c r="K24" s="168">
        <f t="shared" si="8"/>
        <v>354.77110864355262</v>
      </c>
      <c r="L24" s="168">
        <f t="shared" si="8"/>
        <v>364.54918059875649</v>
      </c>
      <c r="M24" s="168">
        <f t="shared" si="8"/>
        <v>302.08953599712788</v>
      </c>
      <c r="N24" s="168">
        <f t="shared" si="8"/>
        <v>313.58382876337805</v>
      </c>
      <c r="O24" s="168">
        <f t="shared" si="8"/>
        <v>316.6980745083543</v>
      </c>
      <c r="P24" s="168">
        <f t="shared" si="8"/>
        <v>266.3939600778242</v>
      </c>
      <c r="Q24" s="168">
        <f t="shared" si="8"/>
        <v>268.66377563031074</v>
      </c>
    </row>
    <row r="25" spans="1:17" ht="12.95" customHeight="1" x14ac:dyDescent="0.25">
      <c r="A25" s="158" t="s">
        <v>65</v>
      </c>
      <c r="B25" s="157">
        <f t="shared" ref="B25" si="9">SUM(B26:B27)</f>
        <v>255.81151436537368</v>
      </c>
      <c r="C25" s="157">
        <f t="shared" ref="C25:Q25" si="10">SUM(C26:C27)</f>
        <v>256.79993087242406</v>
      </c>
      <c r="D25" s="157">
        <f t="shared" si="10"/>
        <v>257.97513959689326</v>
      </c>
      <c r="E25" s="157">
        <f t="shared" si="10"/>
        <v>259.93524503775006</v>
      </c>
      <c r="F25" s="157">
        <f t="shared" si="10"/>
        <v>259.26916361049649</v>
      </c>
      <c r="G25" s="157">
        <f t="shared" si="10"/>
        <v>259.4051071533591</v>
      </c>
      <c r="H25" s="157">
        <f t="shared" si="10"/>
        <v>262.85386166097402</v>
      </c>
      <c r="I25" s="157">
        <f t="shared" si="10"/>
        <v>263.78722687567529</v>
      </c>
      <c r="J25" s="157">
        <f t="shared" si="10"/>
        <v>272.14023807279835</v>
      </c>
      <c r="K25" s="157">
        <f t="shared" si="10"/>
        <v>271.58169305434808</v>
      </c>
      <c r="L25" s="157">
        <f t="shared" si="10"/>
        <v>274.29364766813848</v>
      </c>
      <c r="M25" s="157">
        <f t="shared" si="10"/>
        <v>221.58652609257467</v>
      </c>
      <c r="N25" s="157">
        <f t="shared" si="10"/>
        <v>224.83399988582792</v>
      </c>
      <c r="O25" s="157">
        <f t="shared" si="10"/>
        <v>226.34485588629667</v>
      </c>
      <c r="P25" s="157">
        <f t="shared" si="10"/>
        <v>185.32599655074554</v>
      </c>
      <c r="Q25" s="157">
        <f t="shared" si="10"/>
        <v>186.91643957936719</v>
      </c>
    </row>
    <row r="26" spans="1:17" ht="12" customHeight="1" x14ac:dyDescent="0.25">
      <c r="A26" s="23" t="s">
        <v>84</v>
      </c>
      <c r="B26" s="156">
        <v>252.77210472393014</v>
      </c>
      <c r="C26" s="156">
        <v>253.58569732885897</v>
      </c>
      <c r="D26" s="156">
        <v>254.45661368813836</v>
      </c>
      <c r="E26" s="156">
        <v>255.25912083292769</v>
      </c>
      <c r="F26" s="156">
        <v>254.97234909178951</v>
      </c>
      <c r="G26" s="156">
        <v>256.65629383571047</v>
      </c>
      <c r="H26" s="156">
        <v>259.33131133744763</v>
      </c>
      <c r="I26" s="156">
        <v>260.19304866005103</v>
      </c>
      <c r="J26" s="156">
        <v>267.29106449814674</v>
      </c>
      <c r="K26" s="156">
        <v>268.05954871343312</v>
      </c>
      <c r="L26" s="156">
        <v>267.64160136707432</v>
      </c>
      <c r="M26" s="156">
        <v>218.91442879193411</v>
      </c>
      <c r="N26" s="156">
        <v>218.5058415427367</v>
      </c>
      <c r="O26" s="156">
        <v>218.09417633024185</v>
      </c>
      <c r="P26" s="156">
        <v>181.68517890098636</v>
      </c>
      <c r="Q26" s="156">
        <v>181.71501073731045</v>
      </c>
    </row>
    <row r="27" spans="1:17" ht="12" customHeight="1" x14ac:dyDescent="0.25">
      <c r="A27" s="23" t="s">
        <v>60</v>
      </c>
      <c r="B27" s="156">
        <v>3.0394096414435547</v>
      </c>
      <c r="C27" s="156">
        <v>3.2142335435650851</v>
      </c>
      <c r="D27" s="156">
        <v>3.5185259087549041</v>
      </c>
      <c r="E27" s="156">
        <v>4.676124204822349</v>
      </c>
      <c r="F27" s="156">
        <v>4.2968145187070084</v>
      </c>
      <c r="G27" s="156">
        <v>2.7488133176486365</v>
      </c>
      <c r="H27" s="156">
        <v>3.5225503235264011</v>
      </c>
      <c r="I27" s="156">
        <v>3.594178215624281</v>
      </c>
      <c r="J27" s="156">
        <v>4.8491735746516165</v>
      </c>
      <c r="K27" s="156">
        <v>3.5221443409149531</v>
      </c>
      <c r="L27" s="156">
        <v>6.6520463010641393</v>
      </c>
      <c r="M27" s="156">
        <v>2.6720973006405591</v>
      </c>
      <c r="N27" s="156">
        <v>6.3281583430912054</v>
      </c>
      <c r="O27" s="156">
        <v>8.2506795560548287</v>
      </c>
      <c r="P27" s="156">
        <v>3.6408176497591866</v>
      </c>
      <c r="Q27" s="156">
        <v>5.2014288420567318</v>
      </c>
    </row>
    <row r="28" spans="1:17" ht="12.95" customHeight="1" x14ac:dyDescent="0.25">
      <c r="A28" s="158" t="s">
        <v>112</v>
      </c>
      <c r="B28" s="157">
        <f t="shared" ref="B28:Q28" si="11">B29</f>
        <v>0.28557363146458353</v>
      </c>
      <c r="C28" s="157">
        <f t="shared" si="11"/>
        <v>0.28696726421375801</v>
      </c>
      <c r="D28" s="157">
        <f t="shared" si="11"/>
        <v>0.29496972969640889</v>
      </c>
      <c r="E28" s="157">
        <f t="shared" si="11"/>
        <v>0.29164589264451835</v>
      </c>
      <c r="F28" s="157">
        <f t="shared" si="11"/>
        <v>0.28198051139816555</v>
      </c>
      <c r="G28" s="157">
        <f t="shared" si="11"/>
        <v>0.29860354048720239</v>
      </c>
      <c r="H28" s="157">
        <f t="shared" si="11"/>
        <v>0.31731352215051661</v>
      </c>
      <c r="I28" s="157">
        <f t="shared" si="11"/>
        <v>0.35195409656962851</v>
      </c>
      <c r="J28" s="157">
        <f t="shared" si="11"/>
        <v>0.35513979887648439</v>
      </c>
      <c r="K28" s="157">
        <f t="shared" si="11"/>
        <v>0.36762360825728457</v>
      </c>
      <c r="L28" s="157">
        <f t="shared" si="11"/>
        <v>0.37124251844983303</v>
      </c>
      <c r="M28" s="157">
        <f t="shared" si="11"/>
        <v>0.37298239883225709</v>
      </c>
      <c r="N28" s="157">
        <f t="shared" si="11"/>
        <v>0.3595671548649732</v>
      </c>
      <c r="O28" s="157">
        <f t="shared" si="11"/>
        <v>0.37393637305146565</v>
      </c>
      <c r="P28" s="157">
        <f t="shared" si="11"/>
        <v>0.36006321444286243</v>
      </c>
      <c r="Q28" s="157">
        <f t="shared" si="11"/>
        <v>0.36075311281178457</v>
      </c>
    </row>
    <row r="29" spans="1:17" ht="12" customHeight="1" x14ac:dyDescent="0.25">
      <c r="A29" s="23" t="s">
        <v>60</v>
      </c>
      <c r="B29" s="156">
        <v>0.28557363146458353</v>
      </c>
      <c r="C29" s="156">
        <v>0.28696726421375801</v>
      </c>
      <c r="D29" s="156">
        <v>0.29496972969640889</v>
      </c>
      <c r="E29" s="156">
        <v>0.29164589264451835</v>
      </c>
      <c r="F29" s="156">
        <v>0.28198051139816555</v>
      </c>
      <c r="G29" s="156">
        <v>0.29860354048720239</v>
      </c>
      <c r="H29" s="156">
        <v>0.31731352215051661</v>
      </c>
      <c r="I29" s="156">
        <v>0.35195409656962851</v>
      </c>
      <c r="J29" s="156">
        <v>0.35513979887648439</v>
      </c>
      <c r="K29" s="156">
        <v>0.36762360825728457</v>
      </c>
      <c r="L29" s="156">
        <v>0.37124251844983303</v>
      </c>
      <c r="M29" s="156">
        <v>0.37298239883225709</v>
      </c>
      <c r="N29" s="156">
        <v>0.3595671548649732</v>
      </c>
      <c r="O29" s="156">
        <v>0.37393637305146565</v>
      </c>
      <c r="P29" s="156">
        <v>0.36006321444286243</v>
      </c>
      <c r="Q29" s="156">
        <v>0.36075311281178457</v>
      </c>
    </row>
    <row r="30" spans="1:17" ht="12" customHeight="1" x14ac:dyDescent="0.25">
      <c r="A30" s="158" t="s">
        <v>63</v>
      </c>
      <c r="B30" s="157">
        <f t="shared" ref="B30:Q30" si="12">SUM(B31:B32,B35:B36)</f>
        <v>48.550812469189708</v>
      </c>
      <c r="C30" s="157">
        <f t="shared" si="12"/>
        <v>48.831992877864892</v>
      </c>
      <c r="D30" s="157">
        <f t="shared" si="12"/>
        <v>48.142322329159704</v>
      </c>
      <c r="E30" s="157">
        <f t="shared" si="12"/>
        <v>48.61742525482979</v>
      </c>
      <c r="F30" s="157">
        <f t="shared" si="12"/>
        <v>46.921483580828621</v>
      </c>
      <c r="G30" s="157">
        <f t="shared" si="12"/>
        <v>46.191464232864185</v>
      </c>
      <c r="H30" s="157">
        <f t="shared" si="12"/>
        <v>49.30728757023757</v>
      </c>
      <c r="I30" s="157">
        <f t="shared" si="12"/>
        <v>54.790229138120708</v>
      </c>
      <c r="J30" s="157">
        <f t="shared" si="12"/>
        <v>54.837926703503726</v>
      </c>
      <c r="K30" s="157">
        <f t="shared" si="12"/>
        <v>53.737747817594574</v>
      </c>
      <c r="L30" s="157">
        <f t="shared" si="12"/>
        <v>58.768865561275959</v>
      </c>
      <c r="M30" s="157">
        <f t="shared" si="12"/>
        <v>51.716539540104073</v>
      </c>
      <c r="N30" s="157">
        <f t="shared" si="12"/>
        <v>58.469693324558349</v>
      </c>
      <c r="O30" s="157">
        <f t="shared" si="12"/>
        <v>58.865743745899479</v>
      </c>
      <c r="P30" s="157">
        <f t="shared" si="12"/>
        <v>53.528132797387094</v>
      </c>
      <c r="Q30" s="157">
        <f t="shared" si="12"/>
        <v>53.618664241698909</v>
      </c>
    </row>
    <row r="31" spans="1:17" ht="12" customHeight="1" x14ac:dyDescent="0.25">
      <c r="A31" s="167" t="s">
        <v>169</v>
      </c>
      <c r="B31" s="132">
        <v>24.701684489114626</v>
      </c>
      <c r="C31" s="132">
        <v>24.735969056017556</v>
      </c>
      <c r="D31" s="132">
        <v>24.343850137626692</v>
      </c>
      <c r="E31" s="132">
        <v>24.333609339700832</v>
      </c>
      <c r="F31" s="132">
        <v>23.475929383025321</v>
      </c>
      <c r="G31" s="132">
        <v>24.067956436599459</v>
      </c>
      <c r="H31" s="132">
        <v>25.463651258976462</v>
      </c>
      <c r="I31" s="132">
        <v>28.205354750767771</v>
      </c>
      <c r="J31" s="132">
        <v>28.07435075901671</v>
      </c>
      <c r="K31" s="132">
        <v>28.452402085816598</v>
      </c>
      <c r="L31" s="132">
        <v>28.424618406654574</v>
      </c>
      <c r="M31" s="132">
        <v>26.75402451722481</v>
      </c>
      <c r="N31" s="132">
        <v>28.331054030146383</v>
      </c>
      <c r="O31" s="132">
        <v>27.824803738538897</v>
      </c>
      <c r="P31" s="132">
        <v>27.420263869413354</v>
      </c>
      <c r="Q31" s="132">
        <v>26.735125988685024</v>
      </c>
    </row>
    <row r="32" spans="1:17" ht="12" customHeight="1" x14ac:dyDescent="0.25">
      <c r="A32" s="167" t="s">
        <v>168</v>
      </c>
      <c r="B32" s="132">
        <f t="shared" ref="B32:Q32" si="13">SUM(B33:B34)</f>
        <v>0.37589370189740967</v>
      </c>
      <c r="C32" s="132">
        <f t="shared" si="13"/>
        <v>0.37814233626197163</v>
      </c>
      <c r="D32" s="132">
        <f t="shared" si="13"/>
        <v>0.37131715541941557</v>
      </c>
      <c r="E32" s="132">
        <f t="shared" si="13"/>
        <v>0.38279281567384149</v>
      </c>
      <c r="F32" s="132">
        <f t="shared" si="13"/>
        <v>0.38000654538757328</v>
      </c>
      <c r="G32" s="132">
        <f t="shared" si="13"/>
        <v>0.40179861343537376</v>
      </c>
      <c r="H32" s="132">
        <f t="shared" si="13"/>
        <v>0.56114374783557452</v>
      </c>
      <c r="I32" s="132">
        <f t="shared" si="13"/>
        <v>0.781322166277022</v>
      </c>
      <c r="J32" s="132">
        <f t="shared" si="13"/>
        <v>0.96599223214462049</v>
      </c>
      <c r="K32" s="132">
        <f t="shared" si="13"/>
        <v>1.1234827147750621</v>
      </c>
      <c r="L32" s="132">
        <f t="shared" si="13"/>
        <v>1.2385078246229888</v>
      </c>
      <c r="M32" s="132">
        <f t="shared" si="13"/>
        <v>1.4159950408067541</v>
      </c>
      <c r="N32" s="132">
        <f t="shared" si="13"/>
        <v>1.5127466390977853</v>
      </c>
      <c r="O32" s="132">
        <f t="shared" si="13"/>
        <v>1.5018352851258103</v>
      </c>
      <c r="P32" s="132">
        <f t="shared" si="13"/>
        <v>1.5888155270054714</v>
      </c>
      <c r="Q32" s="132">
        <f t="shared" si="13"/>
        <v>1.6023180071864609</v>
      </c>
    </row>
    <row r="33" spans="1:17" ht="12" customHeight="1" x14ac:dyDescent="0.25">
      <c r="A33" s="166" t="s">
        <v>57</v>
      </c>
      <c r="B33" s="165">
        <v>0.28620406465792936</v>
      </c>
      <c r="C33" s="165">
        <v>0.29094988125250221</v>
      </c>
      <c r="D33" s="165">
        <v>0.28519177088204362</v>
      </c>
      <c r="E33" s="165">
        <v>0.29348184704968622</v>
      </c>
      <c r="F33" s="165">
        <v>0.29082688991615196</v>
      </c>
      <c r="G33" s="165">
        <v>0.30702878886816998</v>
      </c>
      <c r="H33" s="165">
        <v>0.42791822837741811</v>
      </c>
      <c r="I33" s="165">
        <v>0.59471810735285024</v>
      </c>
      <c r="J33" s="165">
        <v>0.73368705533783718</v>
      </c>
      <c r="K33" s="165">
        <v>0.85178416327521533</v>
      </c>
      <c r="L33" s="165">
        <v>0.93713324033498935</v>
      </c>
      <c r="M33" s="165">
        <v>1.0712832541960233</v>
      </c>
      <c r="N33" s="165">
        <v>1.1682941739431747</v>
      </c>
      <c r="O33" s="165">
        <v>1.1351677973594771</v>
      </c>
      <c r="P33" s="165">
        <v>1.2001734156900532</v>
      </c>
      <c r="Q33" s="165">
        <v>1.2094985977248458</v>
      </c>
    </row>
    <row r="34" spans="1:17" ht="12" customHeight="1" x14ac:dyDescent="0.25">
      <c r="A34" s="147" t="s">
        <v>59</v>
      </c>
      <c r="B34" s="164">
        <v>8.9689637239480299E-2</v>
      </c>
      <c r="C34" s="164">
        <v>8.7192455009469441E-2</v>
      </c>
      <c r="D34" s="164">
        <v>8.6125384537371966E-2</v>
      </c>
      <c r="E34" s="164">
        <v>8.9310968624155287E-2</v>
      </c>
      <c r="F34" s="164">
        <v>8.9179655471421329E-2</v>
      </c>
      <c r="G34" s="164">
        <v>9.47698245672038E-2</v>
      </c>
      <c r="H34" s="164">
        <v>0.13322551945815636</v>
      </c>
      <c r="I34" s="164">
        <v>0.18660405892417181</v>
      </c>
      <c r="J34" s="164">
        <v>0.23230517680678331</v>
      </c>
      <c r="K34" s="164">
        <v>0.27169855149984684</v>
      </c>
      <c r="L34" s="164">
        <v>0.30137458428799951</v>
      </c>
      <c r="M34" s="164">
        <v>0.34471178661073087</v>
      </c>
      <c r="N34" s="164">
        <v>0.34445246515461048</v>
      </c>
      <c r="O34" s="164">
        <v>0.36666748776633312</v>
      </c>
      <c r="P34" s="164">
        <v>0.3886421113154182</v>
      </c>
      <c r="Q34" s="164">
        <v>0.39281940946161509</v>
      </c>
    </row>
    <row r="35" spans="1:17" ht="12" customHeight="1" x14ac:dyDescent="0.25">
      <c r="A35" s="163" t="s">
        <v>142</v>
      </c>
      <c r="B35" s="162">
        <v>23.107521655145668</v>
      </c>
      <c r="C35" s="162">
        <v>23.349297630575087</v>
      </c>
      <c r="D35" s="162">
        <v>23.065438910672942</v>
      </c>
      <c r="E35" s="162">
        <v>23.523711263060697</v>
      </c>
      <c r="F35" s="162">
        <v>22.692418963884123</v>
      </c>
      <c r="G35" s="162">
        <v>21.352863113634523</v>
      </c>
      <c r="H35" s="162">
        <v>22.766096389277266</v>
      </c>
      <c r="I35" s="162">
        <v>25.089751208560472</v>
      </c>
      <c r="J35" s="162">
        <v>24.919518703299232</v>
      </c>
      <c r="K35" s="162">
        <v>23.205509683057873</v>
      </c>
      <c r="L35" s="162">
        <v>27.899684182933008</v>
      </c>
      <c r="M35" s="162">
        <v>22.329472219026449</v>
      </c>
      <c r="N35" s="162">
        <v>27.186461195779433</v>
      </c>
      <c r="O35" s="162">
        <v>28.060088607536692</v>
      </c>
      <c r="P35" s="162">
        <v>23.156032089731813</v>
      </c>
      <c r="Q35" s="162">
        <v>23.853492521966647</v>
      </c>
    </row>
    <row r="36" spans="1:17" ht="12" customHeight="1" x14ac:dyDescent="0.25">
      <c r="A36" s="161" t="s">
        <v>141</v>
      </c>
      <c r="B36" s="160">
        <f t="shared" ref="B36:Q36" si="14">SUM(B37:B38)</f>
        <v>0.36571262303200658</v>
      </c>
      <c r="C36" s="160">
        <f t="shared" si="14"/>
        <v>0.36858385501027124</v>
      </c>
      <c r="D36" s="160">
        <f t="shared" si="14"/>
        <v>0.36171612544065535</v>
      </c>
      <c r="E36" s="160">
        <f t="shared" si="14"/>
        <v>0.37731183639441901</v>
      </c>
      <c r="F36" s="160">
        <f t="shared" si="14"/>
        <v>0.37312868853160713</v>
      </c>
      <c r="G36" s="160">
        <f t="shared" si="14"/>
        <v>0.36884606919482554</v>
      </c>
      <c r="H36" s="160">
        <f t="shared" si="14"/>
        <v>0.51639617414826322</v>
      </c>
      <c r="I36" s="160">
        <f t="shared" si="14"/>
        <v>0.71380101251544859</v>
      </c>
      <c r="J36" s="160">
        <f t="shared" si="14"/>
        <v>0.87806500904316165</v>
      </c>
      <c r="K36" s="160">
        <f t="shared" si="14"/>
        <v>0.95635333394504207</v>
      </c>
      <c r="L36" s="160">
        <f t="shared" si="14"/>
        <v>1.2060551470653882</v>
      </c>
      <c r="M36" s="160">
        <f t="shared" si="14"/>
        <v>1.2170477630460623</v>
      </c>
      <c r="N36" s="160">
        <f t="shared" si="14"/>
        <v>1.4394314595347482</v>
      </c>
      <c r="O36" s="160">
        <f t="shared" si="14"/>
        <v>1.4790161146980814</v>
      </c>
      <c r="P36" s="160">
        <f t="shared" si="14"/>
        <v>1.3630213112364573</v>
      </c>
      <c r="Q36" s="160">
        <f t="shared" si="14"/>
        <v>1.4277277238607797</v>
      </c>
    </row>
    <row r="37" spans="1:17" ht="12" customHeight="1" x14ac:dyDescent="0.25">
      <c r="A37" s="148" t="s">
        <v>60</v>
      </c>
      <c r="B37" s="156">
        <v>0.26772492880383419</v>
      </c>
      <c r="C37" s="156">
        <v>0.27465789511320382</v>
      </c>
      <c r="D37" s="156">
        <v>0.2702397554734467</v>
      </c>
      <c r="E37" s="156">
        <v>0.28377034820385644</v>
      </c>
      <c r="F37" s="156">
        <v>0.28106393556304177</v>
      </c>
      <c r="G37" s="156">
        <v>0.27236250458119854</v>
      </c>
      <c r="H37" s="156">
        <v>0.38261661382223866</v>
      </c>
      <c r="I37" s="156">
        <v>0.52902640514935673</v>
      </c>
      <c r="J37" s="156">
        <v>0.65121680831112028</v>
      </c>
      <c r="K37" s="156">
        <v>0.69468277314723992</v>
      </c>
      <c r="L37" s="156">
        <v>0.91978371513105617</v>
      </c>
      <c r="M37" s="156">
        <v>0.89408163002020336</v>
      </c>
      <c r="N37" s="156">
        <v>1.1210950075644772</v>
      </c>
      <c r="O37" s="156">
        <v>1.1447567832646381</v>
      </c>
      <c r="P37" s="156">
        <v>1.0135242725603064</v>
      </c>
      <c r="Q37" s="156">
        <v>1.0792161544578673</v>
      </c>
    </row>
    <row r="38" spans="1:17" ht="12" customHeight="1" x14ac:dyDescent="0.25">
      <c r="A38" s="148" t="s">
        <v>59</v>
      </c>
      <c r="B38" s="156">
        <v>9.7987694228172384E-2</v>
      </c>
      <c r="C38" s="156">
        <v>9.3925959897067396E-2</v>
      </c>
      <c r="D38" s="156">
        <v>9.1476369967208676E-2</v>
      </c>
      <c r="E38" s="156">
        <v>9.3541488190562586E-2</v>
      </c>
      <c r="F38" s="156">
        <v>9.2064752968565353E-2</v>
      </c>
      <c r="G38" s="156">
        <v>9.6483564613627018E-2</v>
      </c>
      <c r="H38" s="156">
        <v>0.13377956032602453</v>
      </c>
      <c r="I38" s="156">
        <v>0.18477460736609183</v>
      </c>
      <c r="J38" s="156">
        <v>0.22684820073204143</v>
      </c>
      <c r="K38" s="156">
        <v>0.2616705607978021</v>
      </c>
      <c r="L38" s="156">
        <v>0.28627143193433197</v>
      </c>
      <c r="M38" s="156">
        <v>0.32296613302585891</v>
      </c>
      <c r="N38" s="156">
        <v>0.31833645197027099</v>
      </c>
      <c r="O38" s="156">
        <v>0.33425933143344327</v>
      </c>
      <c r="P38" s="156">
        <v>0.3494970386761509</v>
      </c>
      <c r="Q38" s="156">
        <v>0.34851156940291239</v>
      </c>
    </row>
    <row r="39" spans="1:17" ht="12" customHeight="1" x14ac:dyDescent="0.25">
      <c r="A39" s="158" t="s">
        <v>62</v>
      </c>
      <c r="B39" s="157">
        <f t="shared" ref="B39:Q39" si="15">SUM(B40:B41)</f>
        <v>25.048292944041428</v>
      </c>
      <c r="C39" s="157">
        <f t="shared" si="15"/>
        <v>24.708093571206096</v>
      </c>
      <c r="D39" s="157">
        <f t="shared" si="15"/>
        <v>24.616877255408006</v>
      </c>
      <c r="E39" s="157">
        <f t="shared" si="15"/>
        <v>25.120231559774545</v>
      </c>
      <c r="F39" s="157">
        <f t="shared" si="15"/>
        <v>24.037082780941951</v>
      </c>
      <c r="G39" s="157">
        <f t="shared" si="15"/>
        <v>23.734850463266451</v>
      </c>
      <c r="H39" s="157">
        <f t="shared" si="15"/>
        <v>25.529948122466308</v>
      </c>
      <c r="I39" s="157">
        <f t="shared" si="15"/>
        <v>28.135122600426183</v>
      </c>
      <c r="J39" s="157">
        <f t="shared" si="15"/>
        <v>29.289862611008797</v>
      </c>
      <c r="K39" s="157">
        <f t="shared" si="15"/>
        <v>29.084044163352623</v>
      </c>
      <c r="L39" s="157">
        <f t="shared" si="15"/>
        <v>31.115424850892239</v>
      </c>
      <c r="M39" s="157">
        <f t="shared" si="15"/>
        <v>28.413487965616856</v>
      </c>
      <c r="N39" s="157">
        <f t="shared" si="15"/>
        <v>29.920568398126832</v>
      </c>
      <c r="O39" s="157">
        <f t="shared" si="15"/>
        <v>31.113538503106643</v>
      </c>
      <c r="P39" s="157">
        <f t="shared" si="15"/>
        <v>27.179767515248681</v>
      </c>
      <c r="Q39" s="157">
        <f t="shared" si="15"/>
        <v>27.767918696432826</v>
      </c>
    </row>
    <row r="40" spans="1:17" ht="12" customHeight="1" x14ac:dyDescent="0.25">
      <c r="A40" s="23" t="s">
        <v>57</v>
      </c>
      <c r="B40" s="156">
        <v>10.001169862249041</v>
      </c>
      <c r="C40" s="156">
        <v>9.4894864931265577</v>
      </c>
      <c r="D40" s="156">
        <v>9.2436543405446798</v>
      </c>
      <c r="E40" s="156">
        <v>8.8225409198593301</v>
      </c>
      <c r="F40" s="156">
        <v>8.6812769261751566</v>
      </c>
      <c r="G40" s="156">
        <v>8.6197809738250175</v>
      </c>
      <c r="H40" s="156">
        <v>8.5778011813259099</v>
      </c>
      <c r="I40" s="156">
        <v>9.20674981902825</v>
      </c>
      <c r="J40" s="156">
        <v>9.1060541382774076</v>
      </c>
      <c r="K40" s="156">
        <v>9.2788354476710122</v>
      </c>
      <c r="L40" s="156">
        <v>9.0191632989111827</v>
      </c>
      <c r="M40" s="156">
        <v>8.3337519429240636</v>
      </c>
      <c r="N40" s="156">
        <v>7.7869850016712778</v>
      </c>
      <c r="O40" s="156">
        <v>7.346419893540677</v>
      </c>
      <c r="P40" s="156">
        <v>6.3036748003652958</v>
      </c>
      <c r="Q40" s="156">
        <v>6.0917823265715922</v>
      </c>
    </row>
    <row r="41" spans="1:17" ht="12" customHeight="1" x14ac:dyDescent="0.25">
      <c r="A41" s="29" t="s">
        <v>140</v>
      </c>
      <c r="B41" s="57">
        <v>15.047123081792385</v>
      </c>
      <c r="C41" s="57">
        <v>15.218607078079538</v>
      </c>
      <c r="D41" s="57">
        <v>15.373222914863325</v>
      </c>
      <c r="E41" s="57">
        <v>16.297690639915213</v>
      </c>
      <c r="F41" s="57">
        <v>15.355805854766794</v>
      </c>
      <c r="G41" s="57">
        <v>15.115069489441433</v>
      </c>
      <c r="H41" s="57">
        <v>16.952146941140398</v>
      </c>
      <c r="I41" s="57">
        <v>18.928372781397933</v>
      </c>
      <c r="J41" s="57">
        <v>20.183808472731389</v>
      </c>
      <c r="K41" s="57">
        <v>19.805208715681612</v>
      </c>
      <c r="L41" s="57">
        <v>22.096261551981058</v>
      </c>
      <c r="M41" s="57">
        <v>20.079736022692792</v>
      </c>
      <c r="N41" s="57">
        <v>22.133583396455553</v>
      </c>
      <c r="O41" s="57">
        <v>23.767118609565966</v>
      </c>
      <c r="P41" s="57">
        <v>20.876092714883384</v>
      </c>
      <c r="Q41" s="57">
        <v>21.676136369861233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>
        <f t="shared" ref="B43:Q43" si="16">SUM(B44,B47,B49,B58)</f>
        <v>9118.6888768184035</v>
      </c>
      <c r="C43" s="168">
        <f t="shared" si="16"/>
        <v>10167.895569190265</v>
      </c>
      <c r="D43" s="168">
        <f t="shared" si="16"/>
        <v>8979.9691952808371</v>
      </c>
      <c r="E43" s="168">
        <f t="shared" si="16"/>
        <v>9561.75028641262</v>
      </c>
      <c r="F43" s="168">
        <f t="shared" si="16"/>
        <v>9387.3633212446402</v>
      </c>
      <c r="G43" s="168">
        <f t="shared" si="16"/>
        <v>9269.3681711368172</v>
      </c>
      <c r="H43" s="168">
        <f t="shared" si="16"/>
        <v>8546.9218243217092</v>
      </c>
      <c r="I43" s="168">
        <f t="shared" si="16"/>
        <v>7431.9033224936466</v>
      </c>
      <c r="J43" s="168">
        <f t="shared" si="16"/>
        <v>8437.3552779101483</v>
      </c>
      <c r="K43" s="168">
        <f t="shared" si="16"/>
        <v>8137.7770825311745</v>
      </c>
      <c r="L43" s="168">
        <f t="shared" si="16"/>
        <v>7698.6050984303602</v>
      </c>
      <c r="M43" s="168">
        <f t="shared" si="16"/>
        <v>6450.7091928785294</v>
      </c>
      <c r="N43" s="168">
        <f t="shared" si="16"/>
        <v>6932.7553649281999</v>
      </c>
      <c r="O43" s="168">
        <f t="shared" si="16"/>
        <v>7450.0520712078132</v>
      </c>
      <c r="P43" s="168">
        <f t="shared" si="16"/>
        <v>6288.7053543295851</v>
      </c>
      <c r="Q43" s="168">
        <f t="shared" si="16"/>
        <v>6571.7634910184024</v>
      </c>
    </row>
    <row r="44" spans="1:17" ht="12.95" customHeight="1" x14ac:dyDescent="0.25">
      <c r="A44" s="158" t="s">
        <v>65</v>
      </c>
      <c r="B44" s="157">
        <f t="shared" ref="B44" si="17">SUM(B45:B46)</f>
        <v>7047.2795828163589</v>
      </c>
      <c r="C44" s="157">
        <f t="shared" ref="C44:Q44" si="18">SUM(C45:C46)</f>
        <v>8071.0315108871082</v>
      </c>
      <c r="D44" s="157">
        <f t="shared" si="18"/>
        <v>6961.453818594704</v>
      </c>
      <c r="E44" s="157">
        <f t="shared" si="18"/>
        <v>7478.5461743642873</v>
      </c>
      <c r="F44" s="157">
        <f t="shared" si="18"/>
        <v>7348.5082555600202</v>
      </c>
      <c r="G44" s="157">
        <f t="shared" si="18"/>
        <v>7282.3050502353799</v>
      </c>
      <c r="H44" s="157">
        <f t="shared" si="18"/>
        <v>6624.5010586161061</v>
      </c>
      <c r="I44" s="157">
        <f t="shared" si="18"/>
        <v>5544.6296585319842</v>
      </c>
      <c r="J44" s="157">
        <f t="shared" si="18"/>
        <v>6489.9012053037532</v>
      </c>
      <c r="K44" s="157">
        <f t="shared" si="18"/>
        <v>6216.7831986008887</v>
      </c>
      <c r="L44" s="157">
        <f t="shared" si="18"/>
        <v>5778.9328483623203</v>
      </c>
      <c r="M44" s="157">
        <f t="shared" si="18"/>
        <v>4705.4050452437141</v>
      </c>
      <c r="N44" s="157">
        <f t="shared" si="18"/>
        <v>5009.9265973492284</v>
      </c>
      <c r="O44" s="157">
        <f t="shared" si="18"/>
        <v>5412.689813168633</v>
      </c>
      <c r="P44" s="157">
        <f t="shared" si="18"/>
        <v>4329.5709345712676</v>
      </c>
      <c r="Q44" s="157">
        <f t="shared" si="18"/>
        <v>4581.7215223656185</v>
      </c>
    </row>
    <row r="45" spans="1:17" ht="12" customHeight="1" x14ac:dyDescent="0.25">
      <c r="A45" s="23" t="s">
        <v>166</v>
      </c>
      <c r="B45" s="156">
        <v>6965.6974160847476</v>
      </c>
      <c r="C45" s="156">
        <v>7972.5286654936981</v>
      </c>
      <c r="D45" s="156">
        <v>6868.7617325120582</v>
      </c>
      <c r="E45" s="156">
        <v>7347.1268886445177</v>
      </c>
      <c r="F45" s="156">
        <v>7229.0946707312241</v>
      </c>
      <c r="G45" s="156">
        <v>7206.7993749571497</v>
      </c>
      <c r="H45" s="156">
        <v>6538.1979659110793</v>
      </c>
      <c r="I45" s="156">
        <v>5471.629086312365</v>
      </c>
      <c r="J45" s="156">
        <v>6377.8960943215552</v>
      </c>
      <c r="K45" s="156">
        <v>6138.5751576017083</v>
      </c>
      <c r="L45" s="156">
        <v>5642.6680759082601</v>
      </c>
      <c r="M45" s="156">
        <v>4650.2027552439358</v>
      </c>
      <c r="N45" s="156">
        <v>4872.4975005480428</v>
      </c>
      <c r="O45" s="156">
        <v>5219.4389293469612</v>
      </c>
      <c r="P45" s="156">
        <v>4245.9491740761368</v>
      </c>
      <c r="Q45" s="156">
        <v>4456.0214338685228</v>
      </c>
    </row>
    <row r="46" spans="1:17" ht="12" customHeight="1" x14ac:dyDescent="0.25">
      <c r="A46" s="23" t="s">
        <v>60</v>
      </c>
      <c r="B46" s="156">
        <v>81.582166731611721</v>
      </c>
      <c r="C46" s="156">
        <v>98.502845393409729</v>
      </c>
      <c r="D46" s="156">
        <v>92.692086082645886</v>
      </c>
      <c r="E46" s="156">
        <v>131.41928571976933</v>
      </c>
      <c r="F46" s="156">
        <v>119.41358482879639</v>
      </c>
      <c r="G46" s="156">
        <v>75.50567527822993</v>
      </c>
      <c r="H46" s="156">
        <v>86.3030927050266</v>
      </c>
      <c r="I46" s="156">
        <v>73.000572219619514</v>
      </c>
      <c r="J46" s="156">
        <v>112.00511098219754</v>
      </c>
      <c r="K46" s="156">
        <v>78.208040999180739</v>
      </c>
      <c r="L46" s="156">
        <v>136.26477245406045</v>
      </c>
      <c r="M46" s="156">
        <v>55.202289999778706</v>
      </c>
      <c r="N46" s="156">
        <v>137.42909680118581</v>
      </c>
      <c r="O46" s="156">
        <v>193.25088382167135</v>
      </c>
      <c r="P46" s="156">
        <v>83.621760495130445</v>
      </c>
      <c r="Q46" s="156">
        <v>125.70008849709592</v>
      </c>
    </row>
    <row r="47" spans="1:17" ht="12.95" customHeight="1" x14ac:dyDescent="0.25">
      <c r="A47" s="158" t="s">
        <v>112</v>
      </c>
      <c r="B47" s="157">
        <f t="shared" ref="B47:Q47" si="19">B48</f>
        <v>7.7534839616469977</v>
      </c>
      <c r="C47" s="157">
        <f t="shared" si="19"/>
        <v>7.7873507467707359</v>
      </c>
      <c r="D47" s="157">
        <f t="shared" si="19"/>
        <v>8.0371568921366272</v>
      </c>
      <c r="E47" s="157">
        <f t="shared" si="19"/>
        <v>7.9271194785142871</v>
      </c>
      <c r="F47" s="157">
        <f t="shared" si="19"/>
        <v>7.9533501704906335</v>
      </c>
      <c r="G47" s="157">
        <f t="shared" si="19"/>
        <v>8.1878945570485051</v>
      </c>
      <c r="H47" s="157">
        <f t="shared" si="19"/>
        <v>7.9880194146605037</v>
      </c>
      <c r="I47" s="157">
        <f t="shared" si="19"/>
        <v>7.9978768051871478</v>
      </c>
      <c r="J47" s="157">
        <f t="shared" si="19"/>
        <v>7.8859821329762161</v>
      </c>
      <c r="K47" s="157">
        <f t="shared" si="19"/>
        <v>8.0013059229505163</v>
      </c>
      <c r="L47" s="157">
        <f t="shared" si="19"/>
        <v>7.9308195172245739</v>
      </c>
      <c r="M47" s="157">
        <f t="shared" si="19"/>
        <v>7.707797121271315</v>
      </c>
      <c r="N47" s="157">
        <f t="shared" si="19"/>
        <v>7.5756407697807813</v>
      </c>
      <c r="O47" s="157">
        <f t="shared" si="19"/>
        <v>8.1614846215049131</v>
      </c>
      <c r="P47" s="157">
        <f t="shared" si="19"/>
        <v>8.2962519574733911</v>
      </c>
      <c r="Q47" s="157">
        <f t="shared" si="19"/>
        <v>8.7233962431024743</v>
      </c>
    </row>
    <row r="48" spans="1:17" ht="12" customHeight="1" x14ac:dyDescent="0.25">
      <c r="A48" s="23" t="s">
        <v>60</v>
      </c>
      <c r="B48" s="156">
        <v>7.7534839616469977</v>
      </c>
      <c r="C48" s="156">
        <v>7.7873507467707359</v>
      </c>
      <c r="D48" s="156">
        <v>8.0371568921366272</v>
      </c>
      <c r="E48" s="156">
        <v>7.9271194785142871</v>
      </c>
      <c r="F48" s="156">
        <v>7.9533501704906335</v>
      </c>
      <c r="G48" s="156">
        <v>8.1878945570485051</v>
      </c>
      <c r="H48" s="156">
        <v>7.9880194146605037</v>
      </c>
      <c r="I48" s="156">
        <v>7.9978768051871478</v>
      </c>
      <c r="J48" s="156">
        <v>7.8859821329762161</v>
      </c>
      <c r="K48" s="156">
        <v>8.0013059229505163</v>
      </c>
      <c r="L48" s="156">
        <v>7.9308195172245739</v>
      </c>
      <c r="M48" s="156">
        <v>7.707797121271315</v>
      </c>
      <c r="N48" s="156">
        <v>7.5756407697807813</v>
      </c>
      <c r="O48" s="156">
        <v>8.1614846215049131</v>
      </c>
      <c r="P48" s="156">
        <v>8.2962519574733911</v>
      </c>
      <c r="Q48" s="156">
        <v>8.7233962431024743</v>
      </c>
    </row>
    <row r="49" spans="1:17" ht="12" customHeight="1" x14ac:dyDescent="0.25">
      <c r="A49" s="158" t="s">
        <v>63</v>
      </c>
      <c r="B49" s="157">
        <f t="shared" ref="B49:Q49" si="20">SUM(B50:B51,B54:B55)</f>
        <v>1383.6347035583856</v>
      </c>
      <c r="C49" s="157">
        <f t="shared" si="20"/>
        <v>1418.5941728584207</v>
      </c>
      <c r="D49" s="157">
        <f t="shared" si="20"/>
        <v>1339.4663838797217</v>
      </c>
      <c r="E49" s="157">
        <f t="shared" si="20"/>
        <v>1392.4148463869542</v>
      </c>
      <c r="F49" s="157">
        <f t="shared" si="20"/>
        <v>1351.9518185903185</v>
      </c>
      <c r="G49" s="157">
        <f t="shared" si="20"/>
        <v>1329.747548528281</v>
      </c>
      <c r="H49" s="157">
        <f t="shared" si="20"/>
        <v>1278.9943447609414</v>
      </c>
      <c r="I49" s="157">
        <f t="shared" si="20"/>
        <v>1256.0487401292191</v>
      </c>
      <c r="J49" s="157">
        <f t="shared" si="20"/>
        <v>1295.8856567532275</v>
      </c>
      <c r="K49" s="157">
        <f t="shared" si="20"/>
        <v>1283.3598849961986</v>
      </c>
      <c r="L49" s="157">
        <f t="shared" si="20"/>
        <v>1244.1452162255771</v>
      </c>
      <c r="M49" s="157">
        <f t="shared" si="20"/>
        <v>1148.5250484830383</v>
      </c>
      <c r="N49" s="157">
        <f t="shared" si="20"/>
        <v>1265.4537625281198</v>
      </c>
      <c r="O49" s="157">
        <f t="shared" si="20"/>
        <v>1326.1579997094975</v>
      </c>
      <c r="P49" s="157">
        <f t="shared" si="20"/>
        <v>1312.9851565902056</v>
      </c>
      <c r="Q49" s="157">
        <f t="shared" si="20"/>
        <v>1315.69037801538</v>
      </c>
    </row>
    <row r="50" spans="1:17" ht="12" customHeight="1" x14ac:dyDescent="0.25">
      <c r="A50" s="167" t="s">
        <v>165</v>
      </c>
      <c r="B50" s="132">
        <v>962.18746257019234</v>
      </c>
      <c r="C50" s="132">
        <v>1031.9461699658837</v>
      </c>
      <c r="D50" s="132">
        <v>955.45410254738852</v>
      </c>
      <c r="E50" s="132">
        <v>1006.7147614391922</v>
      </c>
      <c r="F50" s="132">
        <v>966.36467105460792</v>
      </c>
      <c r="G50" s="132">
        <v>982.93179092082698</v>
      </c>
      <c r="H50" s="132">
        <v>940.8166206710672</v>
      </c>
      <c r="I50" s="132">
        <v>901.10784352106543</v>
      </c>
      <c r="J50" s="132">
        <v>963.82840735886737</v>
      </c>
      <c r="K50" s="132">
        <v>970.4300375588889</v>
      </c>
      <c r="L50" s="132">
        <v>886.26928861034446</v>
      </c>
      <c r="M50" s="132">
        <v>892.43583319325751</v>
      </c>
      <c r="N50" s="132">
        <v>977.83682449990965</v>
      </c>
      <c r="O50" s="132">
        <v>1002.1660021099583</v>
      </c>
      <c r="P50" s="132">
        <v>1027.658752449928</v>
      </c>
      <c r="Q50" s="132">
        <v>1016.4546057118927</v>
      </c>
    </row>
    <row r="51" spans="1:17" ht="12" customHeight="1" x14ac:dyDescent="0.25">
      <c r="A51" s="167" t="s">
        <v>164</v>
      </c>
      <c r="B51" s="132">
        <f t="shared" ref="B51:Q51" si="21">SUM(B52:B53)</f>
        <v>14.546687568729045</v>
      </c>
      <c r="C51" s="132">
        <f t="shared" si="21"/>
        <v>15.581871286065319</v>
      </c>
      <c r="D51" s="132">
        <f t="shared" si="21"/>
        <v>14.590772519404096</v>
      </c>
      <c r="E51" s="132">
        <f t="shared" si="21"/>
        <v>15.667234402086621</v>
      </c>
      <c r="F51" s="132">
        <f t="shared" si="21"/>
        <v>15.617682263765261</v>
      </c>
      <c r="G51" s="132">
        <f t="shared" si="21"/>
        <v>16.303116518350826</v>
      </c>
      <c r="H51" s="132">
        <f t="shared" si="21"/>
        <v>20.598947238308224</v>
      </c>
      <c r="I51" s="132">
        <f t="shared" si="21"/>
        <v>24.798343610269242</v>
      </c>
      <c r="J51" s="132">
        <f t="shared" si="21"/>
        <v>32.613882697641962</v>
      </c>
      <c r="K51" s="132">
        <f t="shared" si="21"/>
        <v>37.588091863716066</v>
      </c>
      <c r="L51" s="132">
        <f t="shared" si="21"/>
        <v>38.66766109123499</v>
      </c>
      <c r="M51" s="132">
        <f t="shared" si="21"/>
        <v>46.680002763727728</v>
      </c>
      <c r="N51" s="132">
        <f t="shared" si="21"/>
        <v>52.112602383687715</v>
      </c>
      <c r="O51" s="132">
        <f t="shared" si="21"/>
        <v>53.700385683242686</v>
      </c>
      <c r="P51" s="132">
        <f t="shared" si="21"/>
        <v>59.104739632975601</v>
      </c>
      <c r="Q51" s="132">
        <f t="shared" si="21"/>
        <v>60.459874923452659</v>
      </c>
    </row>
    <row r="52" spans="1:17" ht="12" customHeight="1" x14ac:dyDescent="0.25">
      <c r="A52" s="166" t="s">
        <v>163</v>
      </c>
      <c r="B52" s="165">
        <v>11.149692558283729</v>
      </c>
      <c r="C52" s="165">
        <v>12.137104540415748</v>
      </c>
      <c r="D52" s="165">
        <v>11.192004940552806</v>
      </c>
      <c r="E52" s="165">
        <v>12.144279916291113</v>
      </c>
      <c r="F52" s="165">
        <v>11.968938214168245</v>
      </c>
      <c r="G52" s="165">
        <v>12.539957593911248</v>
      </c>
      <c r="H52" s="165">
        <v>15.812673417851329</v>
      </c>
      <c r="I52" s="165">
        <v>19.00179016657</v>
      </c>
      <c r="J52" s="165">
        <v>25.189368319576605</v>
      </c>
      <c r="K52" s="165">
        <v>29.050714839402978</v>
      </c>
      <c r="L52" s="165">
        <v>29.220144461388937</v>
      </c>
      <c r="M52" s="165">
        <v>35.733931585751407</v>
      </c>
      <c r="N52" s="165">
        <v>40.323419894851078</v>
      </c>
      <c r="O52" s="165">
        <v>40.886352442952898</v>
      </c>
      <c r="P52" s="165">
        <v>44.982101447705872</v>
      </c>
      <c r="Q52" s="165">
        <v>45.986979602630754</v>
      </c>
    </row>
    <row r="53" spans="1:17" ht="12" customHeight="1" x14ac:dyDescent="0.25">
      <c r="A53" s="147" t="s">
        <v>59</v>
      </c>
      <c r="B53" s="164">
        <v>3.3969950104453162</v>
      </c>
      <c r="C53" s="164">
        <v>3.4447667456495701</v>
      </c>
      <c r="D53" s="164">
        <v>3.3987675788512894</v>
      </c>
      <c r="E53" s="164">
        <v>3.5229544857955069</v>
      </c>
      <c r="F53" s="164">
        <v>3.6487440495970156</v>
      </c>
      <c r="G53" s="164">
        <v>3.7631589244395762</v>
      </c>
      <c r="H53" s="164">
        <v>4.786273820456894</v>
      </c>
      <c r="I53" s="164">
        <v>5.7965534436992412</v>
      </c>
      <c r="J53" s="164">
        <v>7.4245143780653544</v>
      </c>
      <c r="K53" s="164">
        <v>8.5373770243130878</v>
      </c>
      <c r="L53" s="164">
        <v>9.4475166298460511</v>
      </c>
      <c r="M53" s="164">
        <v>10.946071177976322</v>
      </c>
      <c r="N53" s="164">
        <v>11.789182488836635</v>
      </c>
      <c r="O53" s="164">
        <v>12.814033240289785</v>
      </c>
      <c r="P53" s="164">
        <v>14.122638185269727</v>
      </c>
      <c r="Q53" s="164">
        <v>14.472895320821907</v>
      </c>
    </row>
    <row r="54" spans="1:17" ht="12" customHeight="1" x14ac:dyDescent="0.25">
      <c r="A54" s="163" t="s">
        <v>142</v>
      </c>
      <c r="B54" s="162">
        <v>400.56005200150082</v>
      </c>
      <c r="C54" s="162">
        <v>365.30040297407828</v>
      </c>
      <c r="D54" s="162">
        <v>363.71885426147162</v>
      </c>
      <c r="E54" s="162">
        <v>364.19132558660414</v>
      </c>
      <c r="F54" s="162">
        <v>363.98457185949707</v>
      </c>
      <c r="G54" s="162">
        <v>324.89936733979368</v>
      </c>
      <c r="H54" s="162">
        <v>310.53463292647706</v>
      </c>
      <c r="I54" s="162">
        <v>321.00908855706092</v>
      </c>
      <c r="J54" s="162">
        <v>289.2504857573125</v>
      </c>
      <c r="K54" s="162">
        <v>264.44346247130676</v>
      </c>
      <c r="L54" s="162">
        <v>305.98045380398952</v>
      </c>
      <c r="M54" s="162">
        <v>198.58535653326501</v>
      </c>
      <c r="N54" s="162">
        <v>223.66213130717907</v>
      </c>
      <c r="O54" s="162">
        <v>256.75766637955587</v>
      </c>
      <c r="P54" s="162">
        <v>213.64537972675475</v>
      </c>
      <c r="Q54" s="162">
        <v>225.29158471048117</v>
      </c>
    </row>
    <row r="55" spans="1:17" ht="12" customHeight="1" x14ac:dyDescent="0.25">
      <c r="A55" s="161" t="s">
        <v>141</v>
      </c>
      <c r="B55" s="160">
        <f t="shared" ref="B55:Q55" si="22">SUM(B56:B57)</f>
        <v>6.3405014179634724</v>
      </c>
      <c r="C55" s="160">
        <f t="shared" si="22"/>
        <v>5.7657286323935484</v>
      </c>
      <c r="D55" s="160">
        <f t="shared" si="22"/>
        <v>5.7026545514573899</v>
      </c>
      <c r="E55" s="160">
        <f t="shared" si="22"/>
        <v>5.8415249590712008</v>
      </c>
      <c r="F55" s="160">
        <f t="shared" si="22"/>
        <v>5.9848934124482716</v>
      </c>
      <c r="G55" s="160">
        <f t="shared" si="22"/>
        <v>5.6132737493095304</v>
      </c>
      <c r="H55" s="160">
        <f t="shared" si="22"/>
        <v>7.0441439250890365</v>
      </c>
      <c r="I55" s="160">
        <f t="shared" si="22"/>
        <v>9.133464440823392</v>
      </c>
      <c r="J55" s="160">
        <f t="shared" si="22"/>
        <v>10.192880939405756</v>
      </c>
      <c r="K55" s="160">
        <f t="shared" si="22"/>
        <v>10.898293102286912</v>
      </c>
      <c r="L55" s="160">
        <f t="shared" si="22"/>
        <v>13.227812720008165</v>
      </c>
      <c r="M55" s="160">
        <f t="shared" si="22"/>
        <v>10.823855992787879</v>
      </c>
      <c r="N55" s="160">
        <f t="shared" si="22"/>
        <v>11.84220433734323</v>
      </c>
      <c r="O55" s="160">
        <f t="shared" si="22"/>
        <v>13.533945536740458</v>
      </c>
      <c r="P55" s="160">
        <f t="shared" si="22"/>
        <v>12.57628478054713</v>
      </c>
      <c r="Q55" s="160">
        <f t="shared" si="22"/>
        <v>13.484312669553381</v>
      </c>
    </row>
    <row r="56" spans="1:17" ht="12" customHeight="1" x14ac:dyDescent="0.25">
      <c r="A56" s="148" t="s">
        <v>60</v>
      </c>
      <c r="B56" s="156">
        <v>4.6416508039327837</v>
      </c>
      <c r="C56" s="156">
        <v>4.2964521327799705</v>
      </c>
      <c r="D56" s="156">
        <v>4.26047904183973</v>
      </c>
      <c r="E56" s="156">
        <v>4.3933198266919566</v>
      </c>
      <c r="F56" s="156">
        <v>4.5081971666339538</v>
      </c>
      <c r="G56" s="156">
        <v>4.1449412775341195</v>
      </c>
      <c r="H56" s="156">
        <v>5.2192611619160374</v>
      </c>
      <c r="I56" s="156">
        <v>6.7691748470078057</v>
      </c>
      <c r="J56" s="156">
        <v>7.5595489223381485</v>
      </c>
      <c r="K56" s="156">
        <v>7.9163800722455333</v>
      </c>
      <c r="L56" s="156">
        <v>10.088035158484601</v>
      </c>
      <c r="M56" s="156">
        <v>7.9515456196351986</v>
      </c>
      <c r="N56" s="156">
        <v>9.2232499666535208</v>
      </c>
      <c r="O56" s="156">
        <v>10.475258385322251</v>
      </c>
      <c r="P56" s="156">
        <v>9.351555825750431</v>
      </c>
      <c r="Q56" s="156">
        <v>10.192761421898352</v>
      </c>
    </row>
    <row r="57" spans="1:17" ht="12" customHeight="1" x14ac:dyDescent="0.25">
      <c r="A57" s="148" t="s">
        <v>59</v>
      </c>
      <c r="B57" s="156">
        <v>1.6988506140306885</v>
      </c>
      <c r="C57" s="156">
        <v>1.4692764996135779</v>
      </c>
      <c r="D57" s="156">
        <v>1.4421755096176601</v>
      </c>
      <c r="E57" s="156">
        <v>1.4482051323792442</v>
      </c>
      <c r="F57" s="156">
        <v>1.476696245814318</v>
      </c>
      <c r="G57" s="156">
        <v>1.4683324717754107</v>
      </c>
      <c r="H57" s="156">
        <v>1.8248827631729996</v>
      </c>
      <c r="I57" s="156">
        <v>2.3642895938155855</v>
      </c>
      <c r="J57" s="156">
        <v>2.6333320170676071</v>
      </c>
      <c r="K57" s="156">
        <v>2.9819130300413783</v>
      </c>
      <c r="L57" s="156">
        <v>3.1397775615235641</v>
      </c>
      <c r="M57" s="156">
        <v>2.8723103731526805</v>
      </c>
      <c r="N57" s="156">
        <v>2.6189543706897092</v>
      </c>
      <c r="O57" s="156">
        <v>3.0586871514182072</v>
      </c>
      <c r="P57" s="156">
        <v>3.2247289547966997</v>
      </c>
      <c r="Q57" s="156">
        <v>3.2915512476550295</v>
      </c>
    </row>
    <row r="58" spans="1:17" ht="12" customHeight="1" x14ac:dyDescent="0.25">
      <c r="A58" s="158" t="s">
        <v>62</v>
      </c>
      <c r="B58" s="157">
        <f t="shared" ref="B58:Q58" si="23">SUM(B59:B60)</f>
        <v>680.02110648201187</v>
      </c>
      <c r="C58" s="157">
        <f t="shared" si="23"/>
        <v>670.48253469796487</v>
      </c>
      <c r="D58" s="157">
        <f t="shared" si="23"/>
        <v>671.01183591427503</v>
      </c>
      <c r="E58" s="157">
        <f t="shared" si="23"/>
        <v>682.86214618286431</v>
      </c>
      <c r="F58" s="157">
        <f t="shared" si="23"/>
        <v>678.94989692380966</v>
      </c>
      <c r="G58" s="157">
        <f t="shared" si="23"/>
        <v>649.12767781610819</v>
      </c>
      <c r="H58" s="157">
        <f t="shared" si="23"/>
        <v>635.4384015300019</v>
      </c>
      <c r="I58" s="157">
        <f t="shared" si="23"/>
        <v>623.22704702725616</v>
      </c>
      <c r="J58" s="157">
        <f t="shared" si="23"/>
        <v>643.6824337201906</v>
      </c>
      <c r="K58" s="157">
        <f t="shared" si="23"/>
        <v>629.63269301113735</v>
      </c>
      <c r="L58" s="157">
        <f t="shared" si="23"/>
        <v>667.59621432523818</v>
      </c>
      <c r="M58" s="157">
        <f t="shared" si="23"/>
        <v>589.07130203050531</v>
      </c>
      <c r="N58" s="157">
        <f t="shared" si="23"/>
        <v>649.79936428107055</v>
      </c>
      <c r="O58" s="157">
        <f t="shared" si="23"/>
        <v>703.04277370817749</v>
      </c>
      <c r="P58" s="157">
        <f t="shared" si="23"/>
        <v>637.8530112106389</v>
      </c>
      <c r="Q58" s="157">
        <f t="shared" si="23"/>
        <v>665.62819439430154</v>
      </c>
    </row>
    <row r="59" spans="1:17" ht="12" customHeight="1" x14ac:dyDescent="0.25">
      <c r="A59" s="23" t="s">
        <v>57</v>
      </c>
      <c r="B59" s="156">
        <v>271.51710088749769</v>
      </c>
      <c r="C59" s="156">
        <v>257.5289210581542</v>
      </c>
      <c r="D59" s="156">
        <v>251.95734762441739</v>
      </c>
      <c r="E59" s="156">
        <v>239.83704930326093</v>
      </c>
      <c r="F59" s="156">
        <v>245.03528410049651</v>
      </c>
      <c r="G59" s="156">
        <v>235.74034150256119</v>
      </c>
      <c r="H59" s="156">
        <v>215.08154911323024</v>
      </c>
      <c r="I59" s="156">
        <v>206.32745870646752</v>
      </c>
      <c r="J59" s="156">
        <v>201.03980930258521</v>
      </c>
      <c r="K59" s="156">
        <v>201.5481428334285</v>
      </c>
      <c r="L59" s="156">
        <v>194.22161650551143</v>
      </c>
      <c r="M59" s="156">
        <v>173.49027067787668</v>
      </c>
      <c r="N59" s="156">
        <v>169.40809295128102</v>
      </c>
      <c r="O59" s="156">
        <v>165.99476052604734</v>
      </c>
      <c r="P59" s="156">
        <v>147.7783106243705</v>
      </c>
      <c r="Q59" s="156">
        <v>145.91308865648782</v>
      </c>
    </row>
    <row r="60" spans="1:17" ht="12" customHeight="1" x14ac:dyDescent="0.25">
      <c r="A60" s="29" t="s">
        <v>140</v>
      </c>
      <c r="B60" s="57">
        <v>408.50400559451424</v>
      </c>
      <c r="C60" s="57">
        <v>412.95361363981073</v>
      </c>
      <c r="D60" s="57">
        <v>419.0544882898576</v>
      </c>
      <c r="E60" s="57">
        <v>443.02509687960344</v>
      </c>
      <c r="F60" s="57">
        <v>433.91461282331312</v>
      </c>
      <c r="G60" s="57">
        <v>413.38733631354694</v>
      </c>
      <c r="H60" s="57">
        <v>420.35685241677169</v>
      </c>
      <c r="I60" s="57">
        <v>416.89958832078867</v>
      </c>
      <c r="J60" s="57">
        <v>442.64262441760536</v>
      </c>
      <c r="K60" s="57">
        <v>428.08455017770882</v>
      </c>
      <c r="L60" s="57">
        <v>473.37459781972672</v>
      </c>
      <c r="M60" s="57">
        <v>415.58103135262866</v>
      </c>
      <c r="N60" s="57">
        <v>480.3912713297895</v>
      </c>
      <c r="O60" s="57">
        <v>537.04801318213015</v>
      </c>
      <c r="P60" s="57">
        <v>490.07470058626842</v>
      </c>
      <c r="Q60" s="57">
        <v>519.7151057378137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>
        <f>SUM(B63,B66,B68,B77)</f>
        <v>13276.224147453282</v>
      </c>
      <c r="C62" s="168">
        <f t="shared" ref="C62:Q62" si="24">SUM(C63,C66,C68,C77)</f>
        <v>13585.27016779354</v>
      </c>
      <c r="D62" s="168">
        <f t="shared" si="24"/>
        <v>13807.671167607949</v>
      </c>
      <c r="E62" s="168">
        <f t="shared" si="24"/>
        <v>13900.124937962317</v>
      </c>
      <c r="F62" s="168">
        <f t="shared" si="24"/>
        <v>15383.283999573076</v>
      </c>
      <c r="G62" s="168">
        <f t="shared" si="24"/>
        <v>14972.190257676913</v>
      </c>
      <c r="H62" s="168">
        <f t="shared" si="24"/>
        <v>15170.898913564577</v>
      </c>
      <c r="I62" s="168">
        <f t="shared" si="24"/>
        <v>13377.959272326954</v>
      </c>
      <c r="J62" s="168">
        <f t="shared" si="24"/>
        <v>14617.105911833369</v>
      </c>
      <c r="K62" s="168">
        <f t="shared" si="24"/>
        <v>14741.508216088721</v>
      </c>
      <c r="L62" s="168">
        <f t="shared" si="24"/>
        <v>14396.28637608373</v>
      </c>
      <c r="M62" s="168">
        <f t="shared" si="24"/>
        <v>11588.692338860857</v>
      </c>
      <c r="N62" s="168">
        <f t="shared" si="24"/>
        <v>13290.762866719013</v>
      </c>
      <c r="O62" s="168">
        <f t="shared" si="24"/>
        <v>13296.312505336518</v>
      </c>
      <c r="P62" s="168">
        <f t="shared" si="24"/>
        <v>10339.014824758702</v>
      </c>
      <c r="Q62" s="168">
        <f t="shared" si="24"/>
        <v>10539.721467193689</v>
      </c>
    </row>
    <row r="63" spans="1:17" ht="12.95" customHeight="1" x14ac:dyDescent="0.25">
      <c r="A63" s="158" t="s">
        <v>65</v>
      </c>
      <c r="B63" s="157">
        <f t="shared" ref="B63:Q63" si="25">SUM(B64:B65)</f>
        <v>10044.256095153547</v>
      </c>
      <c r="C63" s="157">
        <f t="shared" si="25"/>
        <v>10365.152205080047</v>
      </c>
      <c r="D63" s="157">
        <f t="shared" si="25"/>
        <v>10500.593878857459</v>
      </c>
      <c r="E63" s="157">
        <f t="shared" si="25"/>
        <v>10515.318529892618</v>
      </c>
      <c r="F63" s="157">
        <f t="shared" si="25"/>
        <v>11854.276843542833</v>
      </c>
      <c r="G63" s="157">
        <f t="shared" si="25"/>
        <v>11455.544194712709</v>
      </c>
      <c r="H63" s="157">
        <f t="shared" si="25"/>
        <v>11475.173687492283</v>
      </c>
      <c r="I63" s="157">
        <f t="shared" si="25"/>
        <v>9830.0565668405561</v>
      </c>
      <c r="J63" s="157">
        <f t="shared" si="25"/>
        <v>10872.63414953782</v>
      </c>
      <c r="K63" s="157">
        <f t="shared" si="25"/>
        <v>10829.318819479764</v>
      </c>
      <c r="L63" s="157">
        <f t="shared" si="25"/>
        <v>10725.231892322252</v>
      </c>
      <c r="M63" s="157">
        <f t="shared" si="25"/>
        <v>8178.5000676676073</v>
      </c>
      <c r="N63" s="157">
        <f t="shared" si="25"/>
        <v>9358.8413346388661</v>
      </c>
      <c r="O63" s="157">
        <f t="shared" si="25"/>
        <v>9515.7402994405893</v>
      </c>
      <c r="P63" s="157">
        <f t="shared" si="25"/>
        <v>6858.8117051959553</v>
      </c>
      <c r="Q63" s="157">
        <f t="shared" si="25"/>
        <v>7145.5621540380707</v>
      </c>
    </row>
    <row r="64" spans="1:17" ht="12" customHeight="1" x14ac:dyDescent="0.25">
      <c r="A64" s="23" t="s">
        <v>161</v>
      </c>
      <c r="B64" s="156">
        <v>9920.3236001458736</v>
      </c>
      <c r="C64" s="156">
        <v>10230.343450506623</v>
      </c>
      <c r="D64" s="156">
        <v>10351.726737920591</v>
      </c>
      <c r="E64" s="156">
        <v>10318.411231168326</v>
      </c>
      <c r="F64" s="156">
        <v>11648.964133428139</v>
      </c>
      <c r="G64" s="156">
        <v>11329.074285268483</v>
      </c>
      <c r="H64" s="156">
        <v>11315.513944086748</v>
      </c>
      <c r="I64" s="156">
        <v>9692.3836072229369</v>
      </c>
      <c r="J64" s="156">
        <v>10673.030556229665</v>
      </c>
      <c r="K64" s="156">
        <v>10684.528106560887</v>
      </c>
      <c r="L64" s="156">
        <v>10458.06917767807</v>
      </c>
      <c r="M64" s="156">
        <v>8077.4015845539952</v>
      </c>
      <c r="N64" s="156">
        <v>9088.3347352565634</v>
      </c>
      <c r="O64" s="156">
        <v>9160.3343850851925</v>
      </c>
      <c r="P64" s="156">
        <v>6721.0859423950133</v>
      </c>
      <c r="Q64" s="156">
        <v>6942.3695909830694</v>
      </c>
    </row>
    <row r="65" spans="1:17" ht="12" customHeight="1" x14ac:dyDescent="0.25">
      <c r="A65" s="23" t="s">
        <v>60</v>
      </c>
      <c r="B65" s="156">
        <v>123.93249500767337</v>
      </c>
      <c r="C65" s="156">
        <v>134.80875457342381</v>
      </c>
      <c r="D65" s="156">
        <v>148.86714093686663</v>
      </c>
      <c r="E65" s="156">
        <v>196.90729872429168</v>
      </c>
      <c r="F65" s="156">
        <v>205.31271011469451</v>
      </c>
      <c r="G65" s="156">
        <v>126.46990944422561</v>
      </c>
      <c r="H65" s="156">
        <v>159.65974340553564</v>
      </c>
      <c r="I65" s="156">
        <v>137.67295961761977</v>
      </c>
      <c r="J65" s="156">
        <v>199.6035933081541</v>
      </c>
      <c r="K65" s="156">
        <v>144.79071291887692</v>
      </c>
      <c r="L65" s="156">
        <v>267.16271464418213</v>
      </c>
      <c r="M65" s="156">
        <v>101.09848311361169</v>
      </c>
      <c r="N65" s="156">
        <v>270.50659938230274</v>
      </c>
      <c r="O65" s="156">
        <v>355.40591435539721</v>
      </c>
      <c r="P65" s="156">
        <v>137.72576280094222</v>
      </c>
      <c r="Q65" s="156">
        <v>203.19256305500173</v>
      </c>
    </row>
    <row r="66" spans="1:17" ht="12.95" customHeight="1" x14ac:dyDescent="0.25">
      <c r="A66" s="158" t="s">
        <v>112</v>
      </c>
      <c r="B66" s="157">
        <f t="shared" ref="B66:Q66" si="26">B67</f>
        <v>11.475449072971646</v>
      </c>
      <c r="C66" s="157">
        <f t="shared" si="26"/>
        <v>11.739879770803698</v>
      </c>
      <c r="D66" s="157">
        <f t="shared" si="26"/>
        <v>12.261415166929002</v>
      </c>
      <c r="E66" s="157">
        <f t="shared" si="26"/>
        <v>12.547950116262804</v>
      </c>
      <c r="F66" s="157">
        <f t="shared" si="26"/>
        <v>12.969460057432638</v>
      </c>
      <c r="G66" s="157">
        <f t="shared" si="26"/>
        <v>13.514269445724151</v>
      </c>
      <c r="H66" s="157">
        <f t="shared" si="26"/>
        <v>14.174184348996897</v>
      </c>
      <c r="I66" s="157">
        <f t="shared" si="26"/>
        <v>13.945410918209365</v>
      </c>
      <c r="J66" s="157">
        <f t="shared" si="26"/>
        <v>14.839260704962555</v>
      </c>
      <c r="K66" s="157">
        <f t="shared" si="26"/>
        <v>15.572776342695432</v>
      </c>
      <c r="L66" s="157">
        <f t="shared" si="26"/>
        <v>14.963706537728314</v>
      </c>
      <c r="M66" s="157">
        <f t="shared" si="26"/>
        <v>14.416533922833695</v>
      </c>
      <c r="N66" s="157">
        <f t="shared" si="26"/>
        <v>14.898378336310499</v>
      </c>
      <c r="O66" s="157">
        <f t="shared" si="26"/>
        <v>15.336673374952346</v>
      </c>
      <c r="P66" s="157">
        <f t="shared" si="26"/>
        <v>14.040498244415643</v>
      </c>
      <c r="Q66" s="157">
        <f t="shared" si="26"/>
        <v>14.57389696172508</v>
      </c>
    </row>
    <row r="67" spans="1:17" ht="12" customHeight="1" x14ac:dyDescent="0.25">
      <c r="A67" s="23" t="s">
        <v>60</v>
      </c>
      <c r="B67" s="156">
        <v>11.475449072971646</v>
      </c>
      <c r="C67" s="156">
        <v>11.739879770803698</v>
      </c>
      <c r="D67" s="156">
        <v>12.261415166929002</v>
      </c>
      <c r="E67" s="156">
        <v>12.547950116262804</v>
      </c>
      <c r="F67" s="156">
        <v>12.969460057432638</v>
      </c>
      <c r="G67" s="156">
        <v>13.514269445724151</v>
      </c>
      <c r="H67" s="156">
        <v>14.174184348996897</v>
      </c>
      <c r="I67" s="156">
        <v>13.945410918209365</v>
      </c>
      <c r="J67" s="156">
        <v>14.839260704962555</v>
      </c>
      <c r="K67" s="156">
        <v>15.572776342695432</v>
      </c>
      <c r="L67" s="156">
        <v>14.963706537728314</v>
      </c>
      <c r="M67" s="156">
        <v>14.416533922833695</v>
      </c>
      <c r="N67" s="156">
        <v>14.898378336310499</v>
      </c>
      <c r="O67" s="156">
        <v>15.336673374952346</v>
      </c>
      <c r="P67" s="156">
        <v>14.040498244415643</v>
      </c>
      <c r="Q67" s="156">
        <v>14.57389696172508</v>
      </c>
    </row>
    <row r="68" spans="1:17" ht="12" customHeight="1" x14ac:dyDescent="0.25">
      <c r="A68" s="158" t="s">
        <v>63</v>
      </c>
      <c r="B68" s="157">
        <f>SUM(B69:B70,B73:B74)</f>
        <v>2015.8320312093056</v>
      </c>
      <c r="C68" s="157">
        <f t="shared" ref="C68:Q68" si="27">SUM(C69:C70,C73:C74)</f>
        <v>2003.2032668696659</v>
      </c>
      <c r="D68" s="157">
        <f t="shared" si="27"/>
        <v>2049.3705056876997</v>
      </c>
      <c r="E68" s="157">
        <f t="shared" si="27"/>
        <v>2080.8563727046485</v>
      </c>
      <c r="F68" s="157">
        <f t="shared" si="27"/>
        <v>2173.8738542458645</v>
      </c>
      <c r="G68" s="157">
        <f t="shared" si="27"/>
        <v>2152.8556142335951</v>
      </c>
      <c r="H68" s="157">
        <f t="shared" si="27"/>
        <v>2250.6230453900644</v>
      </c>
      <c r="I68" s="157">
        <f t="shared" si="27"/>
        <v>2139.8562928375136</v>
      </c>
      <c r="J68" s="157">
        <f t="shared" si="27"/>
        <v>2253.9900590196066</v>
      </c>
      <c r="K68" s="157">
        <f t="shared" si="27"/>
        <v>2357.0527166257948</v>
      </c>
      <c r="L68" s="157">
        <f t="shared" si="27"/>
        <v>2193.2903126296342</v>
      </c>
      <c r="M68" s="157">
        <f t="shared" si="27"/>
        <v>1988.7613181335764</v>
      </c>
      <c r="N68" s="157">
        <f t="shared" si="27"/>
        <v>2392.3613307184132</v>
      </c>
      <c r="O68" s="157">
        <f t="shared" si="27"/>
        <v>2290.7100567629241</v>
      </c>
      <c r="P68" s="157">
        <f t="shared" si="27"/>
        <v>2097.1158552617781</v>
      </c>
      <c r="Q68" s="157">
        <f t="shared" si="27"/>
        <v>2043.1098815487571</v>
      </c>
    </row>
    <row r="69" spans="1:17" ht="12" customHeight="1" x14ac:dyDescent="0.25">
      <c r="A69" s="167" t="s">
        <v>160</v>
      </c>
      <c r="B69" s="132">
        <v>1743.0255075424543</v>
      </c>
      <c r="C69" s="132">
        <v>1693.8727005161993</v>
      </c>
      <c r="D69" s="132">
        <v>1810.1214811340421</v>
      </c>
      <c r="E69" s="132">
        <v>1768.5129322298812</v>
      </c>
      <c r="F69" s="132">
        <v>1945.5238866824393</v>
      </c>
      <c r="G69" s="132">
        <v>1922.1302432355997</v>
      </c>
      <c r="H69" s="132">
        <v>2007.7372367244534</v>
      </c>
      <c r="I69" s="132">
        <v>1952.0885652745142</v>
      </c>
      <c r="J69" s="132">
        <v>1963.286391769851</v>
      </c>
      <c r="K69" s="132">
        <v>2059.1592714056783</v>
      </c>
      <c r="L69" s="132">
        <v>1984.1724468129414</v>
      </c>
      <c r="M69" s="132">
        <v>1800.5191789726775</v>
      </c>
      <c r="N69" s="132">
        <v>2169.5857973685511</v>
      </c>
      <c r="O69" s="132">
        <v>2084.7957749326306</v>
      </c>
      <c r="P69" s="132">
        <v>1903.6856709569756</v>
      </c>
      <c r="Q69" s="132">
        <v>1872.5571346382549</v>
      </c>
    </row>
    <row r="70" spans="1:17" ht="12" customHeight="1" x14ac:dyDescent="0.25">
      <c r="A70" s="167" t="s">
        <v>159</v>
      </c>
      <c r="B70" s="132">
        <f>SUM(B71:B72)</f>
        <v>26.712470187277066</v>
      </c>
      <c r="C70" s="132">
        <f t="shared" ref="C70:Q70" si="28">SUM(C71:C72)</f>
        <v>26.232850434011446</v>
      </c>
      <c r="D70" s="132">
        <f t="shared" si="28"/>
        <v>27.798323759036393</v>
      </c>
      <c r="E70" s="132">
        <f t="shared" si="28"/>
        <v>28.174943641063031</v>
      </c>
      <c r="F70" s="132">
        <f t="shared" si="28"/>
        <v>31.793423168221075</v>
      </c>
      <c r="G70" s="132">
        <f t="shared" si="28"/>
        <v>32.406550885338149</v>
      </c>
      <c r="H70" s="132">
        <f t="shared" si="28"/>
        <v>44.634691332864215</v>
      </c>
      <c r="I70" s="132">
        <f t="shared" si="28"/>
        <v>54.725227640851323</v>
      </c>
      <c r="J70" s="132">
        <f t="shared" si="28"/>
        <v>68.233079582315014</v>
      </c>
      <c r="K70" s="132">
        <f t="shared" si="28"/>
        <v>81.747329600555176</v>
      </c>
      <c r="L70" s="132">
        <f t="shared" si="28"/>
        <v>87.581313749004707</v>
      </c>
      <c r="M70" s="132">
        <f t="shared" si="28"/>
        <v>96.430184654288894</v>
      </c>
      <c r="N70" s="132">
        <f t="shared" si="28"/>
        <v>116.90785842502228</v>
      </c>
      <c r="O70" s="132">
        <f t="shared" si="28"/>
        <v>113.60787234840953</v>
      </c>
      <c r="P70" s="132">
        <f t="shared" si="28"/>
        <v>111.34264479552817</v>
      </c>
      <c r="Q70" s="132">
        <f t="shared" si="28"/>
        <v>113.25714236214316</v>
      </c>
    </row>
    <row r="71" spans="1:17" ht="12" customHeight="1" x14ac:dyDescent="0.25">
      <c r="A71" s="166" t="s">
        <v>109</v>
      </c>
      <c r="B71" s="165">
        <v>20.197921649340739</v>
      </c>
      <c r="C71" s="165">
        <v>19.922269697347243</v>
      </c>
      <c r="D71" s="165">
        <v>21.203446557454296</v>
      </c>
      <c r="E71" s="165">
        <v>21.334236234703212</v>
      </c>
      <c r="F71" s="165">
        <v>24.096542840877639</v>
      </c>
      <c r="G71" s="165">
        <v>24.52201852325538</v>
      </c>
      <c r="H71" s="165">
        <v>33.744762363744712</v>
      </c>
      <c r="I71" s="165">
        <v>41.164098876194423</v>
      </c>
      <c r="J71" s="165">
        <v>51.31001622415215</v>
      </c>
      <c r="K71" s="165">
        <v>61.64283672007786</v>
      </c>
      <c r="L71" s="165">
        <v>65.417674329079972</v>
      </c>
      <c r="M71" s="165">
        <v>72.094482419962546</v>
      </c>
      <c r="N71" s="165">
        <v>89.4680422811157</v>
      </c>
      <c r="O71" s="165">
        <v>85.055572389792829</v>
      </c>
      <c r="P71" s="165">
        <v>83.327148245996796</v>
      </c>
      <c r="Q71" s="165">
        <v>84.719374800569327</v>
      </c>
    </row>
    <row r="72" spans="1:17" ht="12" customHeight="1" x14ac:dyDescent="0.25">
      <c r="A72" s="147" t="s">
        <v>59</v>
      </c>
      <c r="B72" s="164">
        <v>6.5145485379363288</v>
      </c>
      <c r="C72" s="164">
        <v>6.3105807366642042</v>
      </c>
      <c r="D72" s="164">
        <v>6.5948772015820971</v>
      </c>
      <c r="E72" s="164">
        <v>6.8407074063598197</v>
      </c>
      <c r="F72" s="164">
        <v>7.6968803273434379</v>
      </c>
      <c r="G72" s="164">
        <v>7.8845323620827692</v>
      </c>
      <c r="H72" s="164">
        <v>10.8899289691195</v>
      </c>
      <c r="I72" s="164">
        <v>13.561128764656901</v>
      </c>
      <c r="J72" s="164">
        <v>16.92306335816286</v>
      </c>
      <c r="K72" s="164">
        <v>20.104492880477313</v>
      </c>
      <c r="L72" s="164">
        <v>22.163639419924731</v>
      </c>
      <c r="M72" s="164">
        <v>24.335702234326352</v>
      </c>
      <c r="N72" s="164">
        <v>27.43981614390658</v>
      </c>
      <c r="O72" s="164">
        <v>28.552299958616697</v>
      </c>
      <c r="P72" s="164">
        <v>28.015496549531385</v>
      </c>
      <c r="Q72" s="164">
        <v>28.537767561573826</v>
      </c>
    </row>
    <row r="73" spans="1:17" ht="12" customHeight="1" x14ac:dyDescent="0.25">
      <c r="A73" s="163" t="s">
        <v>142</v>
      </c>
      <c r="B73" s="162">
        <v>242.259342471043</v>
      </c>
      <c r="C73" s="162">
        <v>278.69894531007225</v>
      </c>
      <c r="D73" s="162">
        <v>208.18652342864411</v>
      </c>
      <c r="E73" s="162">
        <v>279.68246766330606</v>
      </c>
      <c r="F73" s="162">
        <v>193.37692251664629</v>
      </c>
      <c r="G73" s="162">
        <v>194.95056104827387</v>
      </c>
      <c r="H73" s="162">
        <v>193.85377112854675</v>
      </c>
      <c r="I73" s="162">
        <v>129.36189668146892</v>
      </c>
      <c r="J73" s="162">
        <v>214.89787515757607</v>
      </c>
      <c r="K73" s="162">
        <v>207.5909351729934</v>
      </c>
      <c r="L73" s="162">
        <v>116.5000527213908</v>
      </c>
      <c r="M73" s="162">
        <v>87.066385306098738</v>
      </c>
      <c r="N73" s="162">
        <v>100.54428171746176</v>
      </c>
      <c r="O73" s="162">
        <v>87.684484123452336</v>
      </c>
      <c r="P73" s="162">
        <v>77.52405379320075</v>
      </c>
      <c r="Q73" s="162">
        <v>54.060038616010026</v>
      </c>
    </row>
    <row r="74" spans="1:17" ht="12" customHeight="1" x14ac:dyDescent="0.25">
      <c r="A74" s="161" t="s">
        <v>141</v>
      </c>
      <c r="B74" s="160">
        <f>SUM(B75:B76)</f>
        <v>3.8347110085311042</v>
      </c>
      <c r="C74" s="160">
        <f t="shared" ref="C74:Q74" si="29">SUM(C75:C76)</f>
        <v>4.3987706093828542</v>
      </c>
      <c r="D74" s="160">
        <f t="shared" si="29"/>
        <v>3.2641773659774662</v>
      </c>
      <c r="E74" s="160">
        <f t="shared" si="29"/>
        <v>4.486029170397968</v>
      </c>
      <c r="F74" s="160">
        <f t="shared" si="29"/>
        <v>3.1796218785581614</v>
      </c>
      <c r="G74" s="160">
        <f t="shared" si="29"/>
        <v>3.3682590643834764</v>
      </c>
      <c r="H74" s="160">
        <f t="shared" si="29"/>
        <v>4.3973462041997688</v>
      </c>
      <c r="I74" s="160">
        <f t="shared" si="29"/>
        <v>3.6806032406794742</v>
      </c>
      <c r="J74" s="160">
        <f t="shared" si="29"/>
        <v>7.572712509864818</v>
      </c>
      <c r="K74" s="160">
        <f t="shared" si="29"/>
        <v>8.5551804465683041</v>
      </c>
      <c r="L74" s="160">
        <f t="shared" si="29"/>
        <v>5.0364993462975614</v>
      </c>
      <c r="M74" s="160">
        <f t="shared" si="29"/>
        <v>4.7455692005112837</v>
      </c>
      <c r="N74" s="160">
        <f t="shared" si="29"/>
        <v>5.3233932073780137</v>
      </c>
      <c r="O74" s="160">
        <f t="shared" si="29"/>
        <v>4.6219253584315041</v>
      </c>
      <c r="P74" s="160">
        <f t="shared" si="29"/>
        <v>4.5634857160734423</v>
      </c>
      <c r="Q74" s="160">
        <f t="shared" si="29"/>
        <v>3.2355659323490844</v>
      </c>
    </row>
    <row r="75" spans="1:17" ht="12" customHeight="1" x14ac:dyDescent="0.25">
      <c r="A75" s="148" t="s">
        <v>60</v>
      </c>
      <c r="B75" s="156">
        <v>2.8072526543674119</v>
      </c>
      <c r="C75" s="156">
        <v>3.2778350441455233</v>
      </c>
      <c r="D75" s="156">
        <v>2.4386816930793218</v>
      </c>
      <c r="E75" s="156">
        <v>3.3738725821624342</v>
      </c>
      <c r="F75" s="156">
        <v>2.3950906651183614</v>
      </c>
      <c r="G75" s="156">
        <v>2.4871824630161408</v>
      </c>
      <c r="H75" s="156">
        <v>3.2581529428061291</v>
      </c>
      <c r="I75" s="156">
        <v>2.7278418873853778</v>
      </c>
      <c r="J75" s="156">
        <v>5.6163013218187023</v>
      </c>
      <c r="K75" s="156">
        <v>6.2143731468798764</v>
      </c>
      <c r="L75" s="156">
        <v>3.8410267484572573</v>
      </c>
      <c r="M75" s="156">
        <v>3.4862446446205886</v>
      </c>
      <c r="N75" s="156">
        <v>4.1461019269532446</v>
      </c>
      <c r="O75" s="156">
        <v>3.577364947701994</v>
      </c>
      <c r="P75" s="156">
        <v>3.3933464595113016</v>
      </c>
      <c r="Q75" s="156">
        <v>2.4457569637732703</v>
      </c>
    </row>
    <row r="76" spans="1:17" ht="12" customHeight="1" x14ac:dyDescent="0.25">
      <c r="A76" s="148" t="s">
        <v>59</v>
      </c>
      <c r="B76" s="156">
        <v>1.0274583541636921</v>
      </c>
      <c r="C76" s="156">
        <v>1.1209355652373307</v>
      </c>
      <c r="D76" s="156">
        <v>0.82549567289814418</v>
      </c>
      <c r="E76" s="156">
        <v>1.1121565882355335</v>
      </c>
      <c r="F76" s="156">
        <v>0.78453121343979992</v>
      </c>
      <c r="G76" s="156">
        <v>0.88107660136733579</v>
      </c>
      <c r="H76" s="156">
        <v>1.1391932613936397</v>
      </c>
      <c r="I76" s="156">
        <v>0.95276135329409617</v>
      </c>
      <c r="J76" s="156">
        <v>1.9564111880461161</v>
      </c>
      <c r="K76" s="156">
        <v>2.3408072996884286</v>
      </c>
      <c r="L76" s="156">
        <v>1.1954725978403042</v>
      </c>
      <c r="M76" s="156">
        <v>1.2593245558906949</v>
      </c>
      <c r="N76" s="156">
        <v>1.1772912804247688</v>
      </c>
      <c r="O76" s="156">
        <v>1.0445604107295103</v>
      </c>
      <c r="P76" s="156">
        <v>1.1701392565621405</v>
      </c>
      <c r="Q76" s="156">
        <v>0.78980896857581395</v>
      </c>
    </row>
    <row r="77" spans="1:17" ht="12" customHeight="1" x14ac:dyDescent="0.25">
      <c r="A77" s="158" t="s">
        <v>62</v>
      </c>
      <c r="B77" s="157">
        <f>SUM(B78:B79)</f>
        <v>1204.6605720174578</v>
      </c>
      <c r="C77" s="157">
        <f t="shared" ref="C77:Q77" si="30">SUM(C78:C79)</f>
        <v>1205.1748160730242</v>
      </c>
      <c r="D77" s="157">
        <f t="shared" si="30"/>
        <v>1245.4453678958623</v>
      </c>
      <c r="E77" s="157">
        <f t="shared" si="30"/>
        <v>1291.402085248787</v>
      </c>
      <c r="F77" s="157">
        <f t="shared" si="30"/>
        <v>1342.1638417269451</v>
      </c>
      <c r="G77" s="157">
        <f t="shared" si="30"/>
        <v>1350.2761792848848</v>
      </c>
      <c r="H77" s="157">
        <f t="shared" si="30"/>
        <v>1430.9279963332331</v>
      </c>
      <c r="I77" s="157">
        <f t="shared" si="30"/>
        <v>1394.1010017306742</v>
      </c>
      <c r="J77" s="157">
        <f t="shared" si="30"/>
        <v>1475.6424425709795</v>
      </c>
      <c r="K77" s="157">
        <f t="shared" si="30"/>
        <v>1539.5639036404677</v>
      </c>
      <c r="L77" s="157">
        <f t="shared" si="30"/>
        <v>1462.8004645941164</v>
      </c>
      <c r="M77" s="157">
        <f t="shared" si="30"/>
        <v>1407.0144191368397</v>
      </c>
      <c r="N77" s="157">
        <f t="shared" si="30"/>
        <v>1524.6618230254223</v>
      </c>
      <c r="O77" s="157">
        <f t="shared" si="30"/>
        <v>1474.5254757580537</v>
      </c>
      <c r="P77" s="157">
        <f t="shared" si="30"/>
        <v>1369.0467660565521</v>
      </c>
      <c r="Q77" s="157">
        <f t="shared" si="30"/>
        <v>1336.4755346451368</v>
      </c>
    </row>
    <row r="78" spans="1:17" ht="12" customHeight="1" x14ac:dyDescent="0.25">
      <c r="A78" s="23" t="s">
        <v>109</v>
      </c>
      <c r="B78" s="156">
        <v>977.89821097871061</v>
      </c>
      <c r="C78" s="156">
        <v>963.94594927983178</v>
      </c>
      <c r="D78" s="156">
        <v>1042.5524743879073</v>
      </c>
      <c r="E78" s="156">
        <v>1046.1272003670904</v>
      </c>
      <c r="F78" s="156">
        <v>1145.499727048546</v>
      </c>
      <c r="G78" s="156">
        <v>1176.3614607638467</v>
      </c>
      <c r="H78" s="156">
        <v>1257.0807568250516</v>
      </c>
      <c r="I78" s="156">
        <v>1254.8351486263552</v>
      </c>
      <c r="J78" s="156">
        <v>1315.3827457763352</v>
      </c>
      <c r="K78" s="156">
        <v>1388.9845553133541</v>
      </c>
      <c r="L78" s="156">
        <v>1363.2452589222357</v>
      </c>
      <c r="M78" s="156">
        <v>1328.458803999521</v>
      </c>
      <c r="N78" s="156">
        <v>1435.6807219024981</v>
      </c>
      <c r="O78" s="156">
        <v>1392.9494555127505</v>
      </c>
      <c r="P78" s="156">
        <v>1306.4039873278518</v>
      </c>
      <c r="Q78" s="156">
        <v>1283.3892717180706</v>
      </c>
    </row>
    <row r="79" spans="1:17" ht="12" customHeight="1" x14ac:dyDescent="0.25">
      <c r="A79" s="29" t="s">
        <v>140</v>
      </c>
      <c r="B79" s="57">
        <v>226.76236103874723</v>
      </c>
      <c r="C79" s="57">
        <v>241.22886679319234</v>
      </c>
      <c r="D79" s="57">
        <v>202.89289350795494</v>
      </c>
      <c r="E79" s="57">
        <v>245.27488488169672</v>
      </c>
      <c r="F79" s="57">
        <v>196.6641146783991</v>
      </c>
      <c r="G79" s="57">
        <v>173.91471852103811</v>
      </c>
      <c r="H79" s="57">
        <v>173.84723950818156</v>
      </c>
      <c r="I79" s="57">
        <v>139.26585310431895</v>
      </c>
      <c r="J79" s="57">
        <v>160.25969679464427</v>
      </c>
      <c r="K79" s="57">
        <v>150.57934832711371</v>
      </c>
      <c r="L79" s="57">
        <v>99.555205671880756</v>
      </c>
      <c r="M79" s="57">
        <v>78.555615137318682</v>
      </c>
      <c r="N79" s="57">
        <v>88.981101122924215</v>
      </c>
      <c r="O79" s="57">
        <v>81.576020245303297</v>
      </c>
      <c r="P79" s="57">
        <v>62.642778728700193</v>
      </c>
      <c r="Q79" s="57">
        <v>53.086262927066123</v>
      </c>
    </row>
    <row r="80" spans="1:17" s="28" customFormat="1" ht="12" customHeight="1" x14ac:dyDescent="0.25">
      <c r="B80"/>
    </row>
    <row r="81" spans="1:17" ht="12" customHeight="1" x14ac:dyDescent="0.25">
      <c r="A81" s="152" t="s">
        <v>158</v>
      </c>
      <c r="B81" s="168">
        <f>SUM(B82,B85,B87,B100)</f>
        <v>7887.4730137100942</v>
      </c>
      <c r="C81" s="168">
        <f t="shared" ref="C81:Q81" si="31">SUM(C82,C85,C87,C100)</f>
        <v>7972.7310419722389</v>
      </c>
      <c r="D81" s="168">
        <f t="shared" si="31"/>
        <v>7433.5775094263954</v>
      </c>
      <c r="E81" s="168">
        <f t="shared" si="31"/>
        <v>7926.3634113903681</v>
      </c>
      <c r="F81" s="168">
        <f t="shared" si="31"/>
        <v>7942.8763471500733</v>
      </c>
      <c r="G81" s="168">
        <f t="shared" si="31"/>
        <v>7675.9457160524744</v>
      </c>
      <c r="H81" s="168">
        <f t="shared" si="31"/>
        <v>7114.7993273265856</v>
      </c>
      <c r="I81" s="168">
        <f t="shared" si="31"/>
        <v>6875.4461392432113</v>
      </c>
      <c r="J81" s="168">
        <f t="shared" si="31"/>
        <v>7300.2543627818477</v>
      </c>
      <c r="K81" s="168">
        <f t="shared" si="31"/>
        <v>7479.0104319827187</v>
      </c>
      <c r="L81" s="168">
        <f t="shared" si="31"/>
        <v>8588.0004139684079</v>
      </c>
      <c r="M81" s="168">
        <f t="shared" si="31"/>
        <v>6973.8306894195812</v>
      </c>
      <c r="N81" s="168">
        <f t="shared" si="31"/>
        <v>8252.1476972130386</v>
      </c>
      <c r="O81" s="168">
        <f t="shared" si="31"/>
        <v>9123.0575116653818</v>
      </c>
      <c r="P81" s="168">
        <f t="shared" si="31"/>
        <v>7518.2623274444422</v>
      </c>
      <c r="Q81" s="168">
        <f t="shared" si="31"/>
        <v>8000.514594426837</v>
      </c>
    </row>
    <row r="82" spans="1:17" ht="12.95" customHeight="1" x14ac:dyDescent="0.25">
      <c r="A82" s="158" t="s">
        <v>65</v>
      </c>
      <c r="B82" s="157">
        <f t="shared" ref="B82" si="32">SUM(B83:B84)</f>
        <v>6323.7335623964491</v>
      </c>
      <c r="C82" s="157">
        <f t="shared" ref="C82:Q82" si="33">SUM(C83:C84)</f>
        <v>6463.7927146640704</v>
      </c>
      <c r="D82" s="157">
        <f t="shared" si="33"/>
        <v>5936.3023385824918</v>
      </c>
      <c r="E82" s="157">
        <f t="shared" si="33"/>
        <v>6401.8921699975926</v>
      </c>
      <c r="F82" s="157">
        <f t="shared" si="33"/>
        <v>6421.893480296797</v>
      </c>
      <c r="G82" s="157">
        <f t="shared" si="33"/>
        <v>6214.1775993555893</v>
      </c>
      <c r="H82" s="157">
        <f t="shared" si="33"/>
        <v>5696.0209395143684</v>
      </c>
      <c r="I82" s="157">
        <f t="shared" si="33"/>
        <v>5365.6086055269861</v>
      </c>
      <c r="J82" s="157">
        <f t="shared" si="33"/>
        <v>5777.2399519934861</v>
      </c>
      <c r="K82" s="157">
        <f t="shared" si="33"/>
        <v>5901.3639227460144</v>
      </c>
      <c r="L82" s="157">
        <f t="shared" si="33"/>
        <v>6691.364273965235</v>
      </c>
      <c r="M82" s="157">
        <f t="shared" si="33"/>
        <v>5298.7243454317213</v>
      </c>
      <c r="N82" s="157">
        <f t="shared" si="33"/>
        <v>6133.7512483185174</v>
      </c>
      <c r="O82" s="157">
        <f t="shared" si="33"/>
        <v>6800.0630898856534</v>
      </c>
      <c r="P82" s="157">
        <f t="shared" si="33"/>
        <v>5369.5378662480944</v>
      </c>
      <c r="Q82" s="157">
        <f t="shared" si="33"/>
        <v>5747.0285060122769</v>
      </c>
    </row>
    <row r="83" spans="1:17" ht="12" customHeight="1" x14ac:dyDescent="0.25">
      <c r="A83" s="23" t="s">
        <v>157</v>
      </c>
      <c r="B83" s="156">
        <v>6299.3377132225296</v>
      </c>
      <c r="C83" s="156">
        <v>6437.5529228606747</v>
      </c>
      <c r="D83" s="156">
        <v>5909.9034588793802</v>
      </c>
      <c r="E83" s="156">
        <v>6364.061459171221</v>
      </c>
      <c r="F83" s="156">
        <v>6386.7352578915934</v>
      </c>
      <c r="G83" s="156">
        <v>6192.499163759092</v>
      </c>
      <c r="H83" s="156">
        <v>5670.9481347359351</v>
      </c>
      <c r="I83" s="156">
        <v>5341.4600444278076</v>
      </c>
      <c r="J83" s="156">
        <v>5742.9778873776204</v>
      </c>
      <c r="K83" s="156">
        <v>5875.7513989286117</v>
      </c>
      <c r="L83" s="156">
        <v>6635.9205968249671</v>
      </c>
      <c r="M83" s="156">
        <v>5277.0382194005551</v>
      </c>
      <c r="N83" s="156">
        <v>6074.1214624327686</v>
      </c>
      <c r="O83" s="156">
        <v>6713.5457057562689</v>
      </c>
      <c r="P83" s="156">
        <v>5333.0862909612251</v>
      </c>
      <c r="Q83" s="156">
        <v>5691.3712815790796</v>
      </c>
    </row>
    <row r="84" spans="1:17" ht="12" customHeight="1" x14ac:dyDescent="0.25">
      <c r="A84" s="23" t="s">
        <v>60</v>
      </c>
      <c r="B84" s="156">
        <v>24.3958491739198</v>
      </c>
      <c r="C84" s="156">
        <v>26.239791803395381</v>
      </c>
      <c r="D84" s="156">
        <v>26.398879703111685</v>
      </c>
      <c r="E84" s="156">
        <v>37.830710826371316</v>
      </c>
      <c r="F84" s="156">
        <v>35.158222405203489</v>
      </c>
      <c r="G84" s="156">
        <v>21.678435596497778</v>
      </c>
      <c r="H84" s="156">
        <v>25.072804778433369</v>
      </c>
      <c r="I84" s="156">
        <v>24.148561099178785</v>
      </c>
      <c r="J84" s="156">
        <v>34.262064615865917</v>
      </c>
      <c r="K84" s="156">
        <v>25.612523817402444</v>
      </c>
      <c r="L84" s="156">
        <v>55.443677140267638</v>
      </c>
      <c r="M84" s="156">
        <v>21.686126031166168</v>
      </c>
      <c r="N84" s="156">
        <v>59.629785885749016</v>
      </c>
      <c r="O84" s="156">
        <v>86.517384129384908</v>
      </c>
      <c r="P84" s="156">
        <v>36.451575286869208</v>
      </c>
      <c r="Q84" s="156">
        <v>55.657224433197698</v>
      </c>
    </row>
    <row r="85" spans="1:17" ht="12.95" customHeight="1" x14ac:dyDescent="0.25">
      <c r="A85" s="158" t="s">
        <v>112</v>
      </c>
      <c r="B85" s="157">
        <f t="shared" ref="B85:Q85" si="34">B86</f>
        <v>5.7068448892414221</v>
      </c>
      <c r="C85" s="157">
        <f t="shared" si="34"/>
        <v>5.537697013841048</v>
      </c>
      <c r="D85" s="157">
        <f t="shared" si="34"/>
        <v>5.7164726258526404</v>
      </c>
      <c r="E85" s="157">
        <f t="shared" si="34"/>
        <v>5.6762188014228681</v>
      </c>
      <c r="F85" s="157">
        <f t="shared" si="34"/>
        <v>5.6820121353110071</v>
      </c>
      <c r="G85" s="157">
        <f t="shared" si="34"/>
        <v>5.8290761693282382</v>
      </c>
      <c r="H85" s="157">
        <f t="shared" si="34"/>
        <v>5.6946063883484248</v>
      </c>
      <c r="I85" s="157">
        <f t="shared" si="34"/>
        <v>6.0911730229110992</v>
      </c>
      <c r="J85" s="157">
        <f t="shared" si="34"/>
        <v>6.0272312598510611</v>
      </c>
      <c r="K85" s="157">
        <f t="shared" si="34"/>
        <v>6.4653467370150448</v>
      </c>
      <c r="L85" s="157">
        <f t="shared" si="34"/>
        <v>7.2017152860416216</v>
      </c>
      <c r="M85" s="157">
        <f t="shared" si="34"/>
        <v>7.1109142981653806</v>
      </c>
      <c r="N85" s="157">
        <f t="shared" si="34"/>
        <v>7.669037839034293</v>
      </c>
      <c r="O85" s="157">
        <f t="shared" si="34"/>
        <v>8.7052380034684873</v>
      </c>
      <c r="P85" s="157">
        <f t="shared" si="34"/>
        <v>8.8137573385704364</v>
      </c>
      <c r="Q85" s="157">
        <f t="shared" si="34"/>
        <v>9.4128618054354742</v>
      </c>
    </row>
    <row r="86" spans="1:17" ht="12" customHeight="1" x14ac:dyDescent="0.25">
      <c r="A86" s="23" t="s">
        <v>60</v>
      </c>
      <c r="B86" s="156">
        <v>5.7068448892414221</v>
      </c>
      <c r="C86" s="156">
        <v>5.537697013841048</v>
      </c>
      <c r="D86" s="156">
        <v>5.7164726258526404</v>
      </c>
      <c r="E86" s="156">
        <v>5.6762188014228681</v>
      </c>
      <c r="F86" s="156">
        <v>5.6820121353110071</v>
      </c>
      <c r="G86" s="156">
        <v>5.8290761693282382</v>
      </c>
      <c r="H86" s="156">
        <v>5.6946063883484248</v>
      </c>
      <c r="I86" s="156">
        <v>6.0911730229110992</v>
      </c>
      <c r="J86" s="156">
        <v>6.0272312598510611</v>
      </c>
      <c r="K86" s="156">
        <v>6.4653467370150448</v>
      </c>
      <c r="L86" s="156">
        <v>7.2017152860416216</v>
      </c>
      <c r="M86" s="156">
        <v>7.1109142981653806</v>
      </c>
      <c r="N86" s="156">
        <v>7.669037839034293</v>
      </c>
      <c r="O86" s="156">
        <v>8.7052380034684873</v>
      </c>
      <c r="P86" s="156">
        <v>8.8137573385704364</v>
      </c>
      <c r="Q86" s="156">
        <v>9.4128618054354742</v>
      </c>
    </row>
    <row r="87" spans="1:17" ht="12" customHeight="1" x14ac:dyDescent="0.25">
      <c r="A87" s="158" t="s">
        <v>63</v>
      </c>
      <c r="B87" s="157">
        <f>SUM(B88:B89,B92:B93,B96:B97)</f>
        <v>1057.5140452200419</v>
      </c>
      <c r="C87" s="157">
        <f t="shared" ref="C87:Q87" si="35">SUM(C88:C89,C92:C93,C96:C97)</f>
        <v>1027.3288241213595</v>
      </c>
      <c r="D87" s="157">
        <f t="shared" si="35"/>
        <v>1014.9907736193229</v>
      </c>
      <c r="E87" s="157">
        <f t="shared" si="35"/>
        <v>1030.1879042703706</v>
      </c>
      <c r="F87" s="157">
        <f t="shared" si="35"/>
        <v>1030.8202118449492</v>
      </c>
      <c r="G87" s="157">
        <f t="shared" si="35"/>
        <v>994.62770360040417</v>
      </c>
      <c r="H87" s="157">
        <f t="shared" si="35"/>
        <v>961.09607655937782</v>
      </c>
      <c r="I87" s="157">
        <f t="shared" si="35"/>
        <v>1024.206043910601</v>
      </c>
      <c r="J87" s="157">
        <f t="shared" si="35"/>
        <v>1020.3575486223169</v>
      </c>
      <c r="K87" s="157">
        <f t="shared" si="35"/>
        <v>1056.9506558322928</v>
      </c>
      <c r="L87" s="157">
        <f t="shared" si="35"/>
        <v>1268.2982954219708</v>
      </c>
      <c r="M87" s="157">
        <f t="shared" si="35"/>
        <v>1114.0533809321121</v>
      </c>
      <c r="N87" s="157">
        <f t="shared" si="35"/>
        <v>1435.65253670688</v>
      </c>
      <c r="O87" s="157">
        <f t="shared" si="35"/>
        <v>1555.1227390626743</v>
      </c>
      <c r="P87" s="157">
        <f t="shared" si="35"/>
        <v>1462.3407533080465</v>
      </c>
      <c r="Q87" s="157">
        <f t="shared" si="35"/>
        <v>1520.8377833654079</v>
      </c>
    </row>
    <row r="88" spans="1:17" ht="12" customHeight="1" x14ac:dyDescent="0.25">
      <c r="A88" s="167" t="s">
        <v>156</v>
      </c>
      <c r="B88" s="132">
        <v>376.76957957636608</v>
      </c>
      <c r="C88" s="132">
        <v>382.70262467324147</v>
      </c>
      <c r="D88" s="132">
        <v>381.71139499662473</v>
      </c>
      <c r="E88" s="132">
        <v>412.83482599487974</v>
      </c>
      <c r="F88" s="132">
        <v>421.24144339290939</v>
      </c>
      <c r="G88" s="132">
        <v>428.66906863346691</v>
      </c>
      <c r="H88" s="132">
        <v>433.2738592615392</v>
      </c>
      <c r="I88" s="132">
        <v>471.27907633226778</v>
      </c>
      <c r="J88" s="132">
        <v>469.75429460504364</v>
      </c>
      <c r="K88" s="132">
        <v>512.09009512737123</v>
      </c>
      <c r="L88" s="132">
        <v>574.91600805924975</v>
      </c>
      <c r="M88" s="132">
        <v>552.53782711905274</v>
      </c>
      <c r="N88" s="132">
        <v>677.46480613818687</v>
      </c>
      <c r="O88" s="132">
        <v>718.56634992778334</v>
      </c>
      <c r="P88" s="132">
        <v>728.16683850975949</v>
      </c>
      <c r="Q88" s="132">
        <v>738.71040043442758</v>
      </c>
    </row>
    <row r="89" spans="1:17" ht="12" customHeight="1" x14ac:dyDescent="0.25">
      <c r="A89" s="167" t="s">
        <v>155</v>
      </c>
      <c r="B89" s="132">
        <f>SUM(B90:B91)</f>
        <v>5.5060525200181187</v>
      </c>
      <c r="C89" s="132">
        <f t="shared" ref="C89:Q89" si="36">SUM(C90:C91)</f>
        <v>5.6250988966522399</v>
      </c>
      <c r="D89" s="132">
        <f t="shared" si="36"/>
        <v>5.5965019172400483</v>
      </c>
      <c r="E89" s="132">
        <f t="shared" si="36"/>
        <v>6.2431644882966326</v>
      </c>
      <c r="F89" s="132">
        <f t="shared" si="36"/>
        <v>6.5505751872740996</v>
      </c>
      <c r="G89" s="132">
        <f t="shared" si="36"/>
        <v>6.8756101681247905</v>
      </c>
      <c r="H89" s="132">
        <f t="shared" si="36"/>
        <v>9.1714879804832794</v>
      </c>
      <c r="I89" s="132">
        <f t="shared" si="36"/>
        <v>12.536401178556613</v>
      </c>
      <c r="J89" s="132">
        <f t="shared" si="36"/>
        <v>15.516342807079781</v>
      </c>
      <c r="K89" s="132">
        <f t="shared" si="36"/>
        <v>19.404734251258933</v>
      </c>
      <c r="L89" s="132">
        <f t="shared" si="36"/>
        <v>24.034651398496528</v>
      </c>
      <c r="M89" s="132">
        <f t="shared" si="36"/>
        <v>28.061932689416633</v>
      </c>
      <c r="N89" s="132">
        <f t="shared" si="36"/>
        <v>34.817532918984334</v>
      </c>
      <c r="O89" s="132">
        <f t="shared" si="36"/>
        <v>37.23803483472409</v>
      </c>
      <c r="P89" s="132">
        <f t="shared" si="36"/>
        <v>40.519865408589688</v>
      </c>
      <c r="Q89" s="132">
        <f t="shared" si="36"/>
        <v>42.527582121926827</v>
      </c>
    </row>
    <row r="90" spans="1:17" ht="12" customHeight="1" x14ac:dyDescent="0.25">
      <c r="A90" s="166" t="s">
        <v>55</v>
      </c>
      <c r="B90" s="165">
        <v>4.3659083174920283</v>
      </c>
      <c r="C90" s="165">
        <v>4.5010324660850065</v>
      </c>
      <c r="D90" s="165">
        <v>4.4712661239943836</v>
      </c>
      <c r="E90" s="165">
        <v>4.9802048339009826</v>
      </c>
      <c r="F90" s="165">
        <v>5.2173587154968546</v>
      </c>
      <c r="G90" s="165">
        <v>5.4688866510182939</v>
      </c>
      <c r="H90" s="165">
        <v>7.2821660025243764</v>
      </c>
      <c r="I90" s="165">
        <v>9.9378992399217019</v>
      </c>
      <c r="J90" s="165">
        <v>12.276988017336743</v>
      </c>
      <c r="K90" s="165">
        <v>15.329855944016909</v>
      </c>
      <c r="L90" s="165">
        <v>18.954871765698158</v>
      </c>
      <c r="M90" s="165">
        <v>22.124073942031263</v>
      </c>
      <c r="N90" s="165">
        <v>27.936935400094175</v>
      </c>
      <c r="O90" s="165">
        <v>29.316160102685554</v>
      </c>
      <c r="P90" s="165">
        <v>31.872885624095709</v>
      </c>
      <c r="Q90" s="165">
        <v>33.421235013391417</v>
      </c>
    </row>
    <row r="91" spans="1:17" ht="12" customHeight="1" x14ac:dyDescent="0.25">
      <c r="A91" s="147" t="s">
        <v>59</v>
      </c>
      <c r="B91" s="164">
        <v>1.1401442025260906</v>
      </c>
      <c r="C91" s="164">
        <v>1.124066430567233</v>
      </c>
      <c r="D91" s="164">
        <v>1.1252357932456647</v>
      </c>
      <c r="E91" s="164">
        <v>1.2629596543956501</v>
      </c>
      <c r="F91" s="164">
        <v>1.3332164717772452</v>
      </c>
      <c r="G91" s="164">
        <v>1.4067235171064965</v>
      </c>
      <c r="H91" s="164">
        <v>1.889321977958903</v>
      </c>
      <c r="I91" s="164">
        <v>2.5985019386349109</v>
      </c>
      <c r="J91" s="164">
        <v>3.2393547897430373</v>
      </c>
      <c r="K91" s="164">
        <v>4.0748783072420238</v>
      </c>
      <c r="L91" s="164">
        <v>5.0797796327983704</v>
      </c>
      <c r="M91" s="164">
        <v>5.9378587473853708</v>
      </c>
      <c r="N91" s="164">
        <v>6.8805975188901565</v>
      </c>
      <c r="O91" s="164">
        <v>7.9218747320385337</v>
      </c>
      <c r="P91" s="164">
        <v>8.6469797844939791</v>
      </c>
      <c r="Q91" s="164">
        <v>9.106347108535406</v>
      </c>
    </row>
    <row r="92" spans="1:17" ht="12" customHeight="1" x14ac:dyDescent="0.25">
      <c r="A92" s="163" t="s">
        <v>144</v>
      </c>
      <c r="B92" s="162">
        <v>343.54638561543038</v>
      </c>
      <c r="C92" s="162">
        <v>344.3281592133219</v>
      </c>
      <c r="D92" s="162">
        <v>333.32540035983351</v>
      </c>
      <c r="E92" s="162">
        <v>329.69083153280565</v>
      </c>
      <c r="F92" s="162">
        <v>329.43623086910327</v>
      </c>
      <c r="G92" s="162">
        <v>301.37102856697334</v>
      </c>
      <c r="H92" s="162">
        <v>262.1768365470586</v>
      </c>
      <c r="I92" s="162">
        <v>240.97442006791124</v>
      </c>
      <c r="J92" s="162">
        <v>213.97660802039206</v>
      </c>
      <c r="K92" s="162">
        <v>206.01498565085814</v>
      </c>
      <c r="L92" s="162">
        <v>203.14626257989312</v>
      </c>
      <c r="M92" s="162">
        <v>155.60190804950562</v>
      </c>
      <c r="N92" s="162">
        <v>151.08305288697252</v>
      </c>
      <c r="O92" s="162">
        <v>148.07103150022442</v>
      </c>
      <c r="P92" s="162">
        <v>114.85691279203486</v>
      </c>
      <c r="Q92" s="162">
        <v>112.71849128435555</v>
      </c>
    </row>
    <row r="93" spans="1:17" ht="12" customHeight="1" x14ac:dyDescent="0.25">
      <c r="A93" s="161" t="s">
        <v>143</v>
      </c>
      <c r="B93" s="160">
        <f>SUM(B94:B95)</f>
        <v>5.2284742078879871</v>
      </c>
      <c r="C93" s="160">
        <f t="shared" ref="C93:Q93" si="37">SUM(C94:C95)</f>
        <v>5.2634883578658513</v>
      </c>
      <c r="D93" s="160">
        <f t="shared" si="37"/>
        <v>5.0836394577022048</v>
      </c>
      <c r="E93" s="160">
        <f t="shared" si="37"/>
        <v>5.1874836929809618</v>
      </c>
      <c r="F93" s="160">
        <f t="shared" si="37"/>
        <v>5.3314679781657803</v>
      </c>
      <c r="G93" s="160">
        <f t="shared" si="37"/>
        <v>5.031564915081308</v>
      </c>
      <c r="H93" s="160">
        <f t="shared" si="37"/>
        <v>5.7783804359651763</v>
      </c>
      <c r="I93" s="160">
        <f t="shared" si="37"/>
        <v>6.6757975789401272</v>
      </c>
      <c r="J93" s="160">
        <f t="shared" si="37"/>
        <v>7.362920788706651</v>
      </c>
      <c r="K93" s="160">
        <f t="shared" si="37"/>
        <v>8.1344401481126898</v>
      </c>
      <c r="L93" s="160">
        <f t="shared" si="37"/>
        <v>8.8516882759819495</v>
      </c>
      <c r="M93" s="160">
        <f t="shared" si="37"/>
        <v>8.2352478603057335</v>
      </c>
      <c r="N93" s="160">
        <f t="shared" si="37"/>
        <v>8.0672397139372496</v>
      </c>
      <c r="O93" s="160">
        <f t="shared" si="37"/>
        <v>7.9922356931360365</v>
      </c>
      <c r="P93" s="160">
        <f t="shared" si="37"/>
        <v>6.655407588676824</v>
      </c>
      <c r="Q93" s="160">
        <f t="shared" si="37"/>
        <v>6.755853254230388</v>
      </c>
    </row>
    <row r="94" spans="1:17" ht="12" customHeight="1" x14ac:dyDescent="0.25">
      <c r="A94" s="148" t="s">
        <v>57</v>
      </c>
      <c r="B94" s="156">
        <v>3.9809407891199395</v>
      </c>
      <c r="C94" s="156">
        <v>4.0498277125840181</v>
      </c>
      <c r="D94" s="156">
        <v>3.9045115969131849</v>
      </c>
      <c r="E94" s="156">
        <v>3.9771705043006031</v>
      </c>
      <c r="F94" s="156">
        <v>4.0802830098521063</v>
      </c>
      <c r="G94" s="156">
        <v>3.8447999329332312</v>
      </c>
      <c r="H94" s="156">
        <v>4.4064900100668867</v>
      </c>
      <c r="I94" s="156">
        <v>5.0814092733807703</v>
      </c>
      <c r="J94" s="156">
        <v>5.5922599503296766</v>
      </c>
      <c r="K94" s="156">
        <v>6.167239784067112</v>
      </c>
      <c r="L94" s="156">
        <v>6.6977463941588935</v>
      </c>
      <c r="M94" s="156">
        <v>6.2304477576932227</v>
      </c>
      <c r="N94" s="156">
        <v>6.2303289354633682</v>
      </c>
      <c r="O94" s="156">
        <v>6.0409611344262792</v>
      </c>
      <c r="P94" s="156">
        <v>5.0274201899112336</v>
      </c>
      <c r="Q94" s="156">
        <v>5.0996088172125322</v>
      </c>
    </row>
    <row r="95" spans="1:17" ht="12" customHeight="1" x14ac:dyDescent="0.25">
      <c r="A95" s="148" t="s">
        <v>59</v>
      </c>
      <c r="B95" s="156">
        <v>1.2475334187680474</v>
      </c>
      <c r="C95" s="156">
        <v>1.213660645281833</v>
      </c>
      <c r="D95" s="156">
        <v>1.1791278607890197</v>
      </c>
      <c r="E95" s="156">
        <v>1.2103131886803589</v>
      </c>
      <c r="F95" s="156">
        <v>1.251184968313674</v>
      </c>
      <c r="G95" s="156">
        <v>1.1867649821480768</v>
      </c>
      <c r="H95" s="156">
        <v>1.3718904258982894</v>
      </c>
      <c r="I95" s="156">
        <v>1.5943883055593568</v>
      </c>
      <c r="J95" s="156">
        <v>1.7706608383769746</v>
      </c>
      <c r="K95" s="156">
        <v>1.9672003640455782</v>
      </c>
      <c r="L95" s="156">
        <v>2.1539418818230551</v>
      </c>
      <c r="M95" s="156">
        <v>2.0048001026125117</v>
      </c>
      <c r="N95" s="156">
        <v>1.8369107784738812</v>
      </c>
      <c r="O95" s="156">
        <v>1.9512745587097575</v>
      </c>
      <c r="P95" s="156">
        <v>1.6279873987655902</v>
      </c>
      <c r="Q95" s="156">
        <v>1.6562444370178553</v>
      </c>
    </row>
    <row r="96" spans="1:17" ht="12" customHeight="1" x14ac:dyDescent="0.25">
      <c r="A96" s="163" t="s">
        <v>142</v>
      </c>
      <c r="B96" s="162">
        <v>321.37652366104732</v>
      </c>
      <c r="C96" s="162">
        <v>284.91256164602271</v>
      </c>
      <c r="D96" s="162">
        <v>284.80830522231525</v>
      </c>
      <c r="E96" s="162">
        <v>271.87088035723099</v>
      </c>
      <c r="F96" s="162">
        <v>263.92099729853572</v>
      </c>
      <c r="G96" s="162">
        <v>248.38891057739602</v>
      </c>
      <c r="H96" s="162">
        <v>245.13491753267951</v>
      </c>
      <c r="I96" s="162">
        <v>284.64167389874649</v>
      </c>
      <c r="J96" s="162">
        <v>303.06769601596892</v>
      </c>
      <c r="K96" s="162">
        <v>298.98454131391384</v>
      </c>
      <c r="L96" s="162">
        <v>438.3972345574112</v>
      </c>
      <c r="M96" s="162">
        <v>350.51186239087735</v>
      </c>
      <c r="N96" s="162">
        <v>535.84841098038817</v>
      </c>
      <c r="O96" s="162">
        <v>611.04639042204792</v>
      </c>
      <c r="P96" s="162">
        <v>540.33476070326765</v>
      </c>
      <c r="Q96" s="162">
        <v>585.10528651330276</v>
      </c>
    </row>
    <row r="97" spans="1:17" ht="12" customHeight="1" x14ac:dyDescent="0.25">
      <c r="A97" s="161" t="s">
        <v>141</v>
      </c>
      <c r="B97" s="160">
        <f>SUM(B98:B99)</f>
        <v>5.0870296392920569</v>
      </c>
      <c r="C97" s="160">
        <f t="shared" ref="C97:Q97" si="38">SUM(C98:C99)</f>
        <v>4.4968913342554515</v>
      </c>
      <c r="D97" s="160">
        <f t="shared" si="38"/>
        <v>4.4655316656072017</v>
      </c>
      <c r="E97" s="160">
        <f t="shared" si="38"/>
        <v>4.3607182041765213</v>
      </c>
      <c r="F97" s="160">
        <f t="shared" si="38"/>
        <v>4.3394971189609013</v>
      </c>
      <c r="G97" s="160">
        <f t="shared" si="38"/>
        <v>4.29152073936182</v>
      </c>
      <c r="H97" s="160">
        <f t="shared" si="38"/>
        <v>5.5605948016519413</v>
      </c>
      <c r="I97" s="160">
        <f t="shared" si="38"/>
        <v>8.0986748541788458</v>
      </c>
      <c r="J97" s="160">
        <f t="shared" si="38"/>
        <v>10.679686385125979</v>
      </c>
      <c r="K97" s="160">
        <f t="shared" si="38"/>
        <v>12.321859340777987</v>
      </c>
      <c r="L97" s="160">
        <f t="shared" si="38"/>
        <v>18.952450550938256</v>
      </c>
      <c r="M97" s="160">
        <f t="shared" si="38"/>
        <v>19.104602822954107</v>
      </c>
      <c r="N97" s="160">
        <f t="shared" si="38"/>
        <v>28.371494068411113</v>
      </c>
      <c r="O97" s="160">
        <f t="shared" si="38"/>
        <v>32.208696684758557</v>
      </c>
      <c r="P97" s="160">
        <f t="shared" si="38"/>
        <v>31.806968305718147</v>
      </c>
      <c r="Q97" s="160">
        <f t="shared" si="38"/>
        <v>35.020169757164965</v>
      </c>
    </row>
    <row r="98" spans="1:17" ht="12" customHeight="1" x14ac:dyDescent="0.25">
      <c r="A98" s="148" t="s">
        <v>60</v>
      </c>
      <c r="B98" s="156">
        <v>3.7240296402983795</v>
      </c>
      <c r="C98" s="156">
        <v>3.3509517349450655</v>
      </c>
      <c r="D98" s="156">
        <v>3.3362189310816608</v>
      </c>
      <c r="E98" s="156">
        <v>3.2796281586155147</v>
      </c>
      <c r="F98" s="156">
        <v>3.2687814582670867</v>
      </c>
      <c r="G98" s="156">
        <v>3.1689353219522931</v>
      </c>
      <c r="H98" s="156">
        <v>4.1200459266662914</v>
      </c>
      <c r="I98" s="156">
        <v>6.002251004774247</v>
      </c>
      <c r="J98" s="156">
        <v>7.9205881225858077</v>
      </c>
      <c r="K98" s="156">
        <v>8.9504402958182947</v>
      </c>
      <c r="L98" s="156">
        <v>14.453862595749538</v>
      </c>
      <c r="M98" s="156">
        <v>14.034843127343153</v>
      </c>
      <c r="N98" s="156">
        <v>22.097016253571084</v>
      </c>
      <c r="O98" s="156">
        <v>24.929494441321417</v>
      </c>
      <c r="P98" s="156">
        <v>23.651232852080625</v>
      </c>
      <c r="Q98" s="156">
        <v>26.471667042780396</v>
      </c>
    </row>
    <row r="99" spans="1:17" ht="12" customHeight="1" x14ac:dyDescent="0.25">
      <c r="A99" s="148" t="s">
        <v>59</v>
      </c>
      <c r="B99" s="156">
        <v>1.362999998993677</v>
      </c>
      <c r="C99" s="156">
        <v>1.1459395993103858</v>
      </c>
      <c r="D99" s="156">
        <v>1.1293127345255405</v>
      </c>
      <c r="E99" s="156">
        <v>1.0810900455610062</v>
      </c>
      <c r="F99" s="156">
        <v>1.0707156606938149</v>
      </c>
      <c r="G99" s="156">
        <v>1.1225854174095273</v>
      </c>
      <c r="H99" s="156">
        <v>1.4405488749856499</v>
      </c>
      <c r="I99" s="156">
        <v>2.0964238494045984</v>
      </c>
      <c r="J99" s="156">
        <v>2.7590982625401725</v>
      </c>
      <c r="K99" s="156">
        <v>3.3714190449596932</v>
      </c>
      <c r="L99" s="156">
        <v>4.498587955188718</v>
      </c>
      <c r="M99" s="156">
        <v>5.069759695610955</v>
      </c>
      <c r="N99" s="156">
        <v>6.2744778148400293</v>
      </c>
      <c r="O99" s="156">
        <v>7.2792022434371395</v>
      </c>
      <c r="P99" s="156">
        <v>8.1557354536375222</v>
      </c>
      <c r="Q99" s="156">
        <v>8.5485027143845649</v>
      </c>
    </row>
    <row r="100" spans="1:17" ht="12" customHeight="1" x14ac:dyDescent="0.25">
      <c r="A100" s="158" t="s">
        <v>62</v>
      </c>
      <c r="B100" s="157">
        <f>SUM(B101:B103)</f>
        <v>500.51856120436105</v>
      </c>
      <c r="C100" s="157">
        <f t="shared" ref="C100:Q100" si="39">SUM(C101:C103)</f>
        <v>476.07180617296774</v>
      </c>
      <c r="D100" s="157">
        <f t="shared" si="39"/>
        <v>476.56792459872838</v>
      </c>
      <c r="E100" s="157">
        <f t="shared" si="39"/>
        <v>488.60711832098195</v>
      </c>
      <c r="F100" s="157">
        <f t="shared" si="39"/>
        <v>484.48064287301622</v>
      </c>
      <c r="G100" s="157">
        <f t="shared" si="39"/>
        <v>461.31133692715304</v>
      </c>
      <c r="H100" s="157">
        <f t="shared" si="39"/>
        <v>451.98770486449052</v>
      </c>
      <c r="I100" s="157">
        <f t="shared" si="39"/>
        <v>479.54031678271321</v>
      </c>
      <c r="J100" s="157">
        <f t="shared" si="39"/>
        <v>496.62963090619337</v>
      </c>
      <c r="K100" s="157">
        <f t="shared" si="39"/>
        <v>514.23050666739596</v>
      </c>
      <c r="L100" s="157">
        <f t="shared" si="39"/>
        <v>621.13612929515989</v>
      </c>
      <c r="M100" s="157">
        <f t="shared" si="39"/>
        <v>553.94204875758305</v>
      </c>
      <c r="N100" s="157">
        <f t="shared" si="39"/>
        <v>675.07487434860673</v>
      </c>
      <c r="O100" s="157">
        <f t="shared" si="39"/>
        <v>759.16644471358666</v>
      </c>
      <c r="P100" s="157">
        <f t="shared" si="39"/>
        <v>677.56995054973163</v>
      </c>
      <c r="Q100" s="157">
        <f t="shared" si="39"/>
        <v>723.23544324371687</v>
      </c>
    </row>
    <row r="101" spans="1:17" ht="12" customHeight="1" x14ac:dyDescent="0.25">
      <c r="A101" s="23" t="s">
        <v>55</v>
      </c>
      <c r="B101" s="156">
        <v>0</v>
      </c>
      <c r="C101" s="156">
        <v>0</v>
      </c>
      <c r="D101" s="156">
        <v>0</v>
      </c>
      <c r="E101" s="156">
        <v>0</v>
      </c>
      <c r="F101" s="156">
        <v>0</v>
      </c>
      <c r="G101" s="156">
        <v>0</v>
      </c>
      <c r="H101" s="156">
        <v>0</v>
      </c>
      <c r="I101" s="156">
        <v>0</v>
      </c>
      <c r="J101" s="156">
        <v>0</v>
      </c>
      <c r="K101" s="156">
        <v>0</v>
      </c>
      <c r="L101" s="156">
        <v>0</v>
      </c>
      <c r="M101" s="156">
        <v>0</v>
      </c>
      <c r="N101" s="156">
        <v>0</v>
      </c>
      <c r="O101" s="156">
        <v>0</v>
      </c>
      <c r="P101" s="156">
        <v>0</v>
      </c>
      <c r="Q101" s="156">
        <v>0</v>
      </c>
    </row>
    <row r="102" spans="1:17" ht="12" customHeight="1" x14ac:dyDescent="0.25">
      <c r="A102" s="23" t="s">
        <v>57</v>
      </c>
      <c r="B102" s="156">
        <v>199.84584029836824</v>
      </c>
      <c r="C102" s="156">
        <v>183.01233119836976</v>
      </c>
      <c r="D102" s="156">
        <v>179.07759374443296</v>
      </c>
      <c r="E102" s="156">
        <v>171.69099022936095</v>
      </c>
      <c r="F102" s="156">
        <v>174.91712762029374</v>
      </c>
      <c r="G102" s="156">
        <v>167.58184536902712</v>
      </c>
      <c r="H102" s="156">
        <v>153.00586284701276</v>
      </c>
      <c r="I102" s="156">
        <v>158.60338560488168</v>
      </c>
      <c r="J102" s="156">
        <v>155.00256967517257</v>
      </c>
      <c r="K102" s="156">
        <v>164.5681161951934</v>
      </c>
      <c r="L102" s="156">
        <v>180.51387861581406</v>
      </c>
      <c r="M102" s="156">
        <v>162.98661190885639</v>
      </c>
      <c r="N102" s="156">
        <v>175.84040232516361</v>
      </c>
      <c r="O102" s="156">
        <v>179.22114657728878</v>
      </c>
      <c r="P102" s="156">
        <v>156.8305374155257</v>
      </c>
      <c r="Q102" s="156">
        <v>158.45436366156997</v>
      </c>
    </row>
    <row r="103" spans="1:17" ht="12" customHeight="1" x14ac:dyDescent="0.25">
      <c r="A103" s="29" t="s">
        <v>140</v>
      </c>
      <c r="B103" s="57">
        <v>300.67272090599278</v>
      </c>
      <c r="C103" s="57">
        <v>293.05947497459795</v>
      </c>
      <c r="D103" s="57">
        <v>297.49033085429539</v>
      </c>
      <c r="E103" s="57">
        <v>316.91612809162098</v>
      </c>
      <c r="F103" s="57">
        <v>309.56351525272248</v>
      </c>
      <c r="G103" s="57">
        <v>293.72949155812591</v>
      </c>
      <c r="H103" s="57">
        <v>298.98184201747779</v>
      </c>
      <c r="I103" s="57">
        <v>320.93693117783153</v>
      </c>
      <c r="J103" s="57">
        <v>341.62706123102078</v>
      </c>
      <c r="K103" s="57">
        <v>349.6623904722025</v>
      </c>
      <c r="L103" s="57">
        <v>440.62225067934588</v>
      </c>
      <c r="M103" s="57">
        <v>390.95543684872661</v>
      </c>
      <c r="N103" s="57">
        <v>499.23447202344312</v>
      </c>
      <c r="O103" s="57">
        <v>579.94529813629788</v>
      </c>
      <c r="P103" s="57">
        <v>520.73941313420596</v>
      </c>
      <c r="Q103" s="57">
        <v>564.78107958214696</v>
      </c>
    </row>
    <row r="104" spans="1:17" s="28" customFormat="1" ht="12" customHeight="1" x14ac:dyDescent="0.25">
      <c r="B104"/>
    </row>
    <row r="105" spans="1:17" ht="12" customHeight="1" x14ac:dyDescent="0.25">
      <c r="A105" s="152" t="s">
        <v>154</v>
      </c>
      <c r="B105" s="168">
        <f>SUM(B106,B109,B111,B120)</f>
        <v>162.63370605285965</v>
      </c>
      <c r="C105" s="168">
        <f t="shared" ref="C105:Q105" si="40">SUM(C106,C109,C111,C120)</f>
        <v>160.32460182765519</v>
      </c>
      <c r="D105" s="168">
        <f t="shared" si="40"/>
        <v>160.28146738490565</v>
      </c>
      <c r="E105" s="168">
        <f t="shared" si="40"/>
        <v>162.3882918861143</v>
      </c>
      <c r="F105" s="168">
        <f t="shared" si="40"/>
        <v>162.192982817554</v>
      </c>
      <c r="G105" s="168">
        <f t="shared" si="40"/>
        <v>19.047455185028827</v>
      </c>
      <c r="H105" s="168">
        <f t="shared" si="40"/>
        <v>19.295253541631126</v>
      </c>
      <c r="I105" s="168">
        <f t="shared" si="40"/>
        <v>19.85706935525857</v>
      </c>
      <c r="J105" s="168">
        <f t="shared" si="40"/>
        <v>19.934487251616432</v>
      </c>
      <c r="K105" s="168">
        <f t="shared" si="40"/>
        <v>19.636525827618328</v>
      </c>
      <c r="L105" s="168">
        <f t="shared" si="40"/>
        <v>20.596906973052864</v>
      </c>
      <c r="M105" s="168">
        <f t="shared" si="40"/>
        <v>25.027939733084388</v>
      </c>
      <c r="N105" s="168">
        <f t="shared" si="40"/>
        <v>26.979278098296749</v>
      </c>
      <c r="O105" s="168">
        <f t="shared" si="40"/>
        <v>27.609395262206384</v>
      </c>
      <c r="P105" s="168">
        <f t="shared" si="40"/>
        <v>27.05109107952223</v>
      </c>
      <c r="Q105" s="168">
        <f t="shared" si="40"/>
        <v>26.257790438124431</v>
      </c>
    </row>
    <row r="106" spans="1:17" ht="12.95" customHeight="1" x14ac:dyDescent="0.25">
      <c r="A106" s="158" t="s">
        <v>65</v>
      </c>
      <c r="B106" s="157">
        <f t="shared" ref="B106" si="41">SUM(B107:B108)</f>
        <v>121.31045989806827</v>
      </c>
      <c r="C106" s="157">
        <f t="shared" ref="C106:Q106" si="42">SUM(C107:C108)</f>
        <v>119.38852487830948</v>
      </c>
      <c r="D106" s="157">
        <f t="shared" si="42"/>
        <v>119.4295745281002</v>
      </c>
      <c r="E106" s="157">
        <f t="shared" si="42"/>
        <v>120.54188779465477</v>
      </c>
      <c r="F106" s="157">
        <f t="shared" si="42"/>
        <v>121.40341820575395</v>
      </c>
      <c r="G106" s="157">
        <f t="shared" si="42"/>
        <v>14.442884321361564</v>
      </c>
      <c r="H106" s="157">
        <f t="shared" si="42"/>
        <v>14.384454460949206</v>
      </c>
      <c r="I106" s="157">
        <f t="shared" si="42"/>
        <v>14.437228032033531</v>
      </c>
      <c r="J106" s="157">
        <f t="shared" si="42"/>
        <v>14.408113674138614</v>
      </c>
      <c r="K106" s="157">
        <f t="shared" si="42"/>
        <v>14.379093770216066</v>
      </c>
      <c r="L106" s="157">
        <f t="shared" si="42"/>
        <v>14.492356671026775</v>
      </c>
      <c r="M106" s="157">
        <f t="shared" si="42"/>
        <v>17.800885045534514</v>
      </c>
      <c r="N106" s="157">
        <f t="shared" si="42"/>
        <v>17.875391835342946</v>
      </c>
      <c r="O106" s="157">
        <f t="shared" si="42"/>
        <v>17.913760700536763</v>
      </c>
      <c r="P106" s="157">
        <f t="shared" si="42"/>
        <v>17.834387595719015</v>
      </c>
      <c r="Q106" s="157">
        <f t="shared" si="42"/>
        <v>16.837038842174209</v>
      </c>
    </row>
    <row r="107" spans="1:17" ht="12" customHeight="1" x14ac:dyDescent="0.25">
      <c r="A107" s="23" t="s">
        <v>153</v>
      </c>
      <c r="B107" s="156">
        <v>120.95159204449961</v>
      </c>
      <c r="C107" s="156">
        <v>119.01675000000002</v>
      </c>
      <c r="D107" s="156">
        <v>119.02387000000004</v>
      </c>
      <c r="E107" s="156">
        <v>119.99998999999997</v>
      </c>
      <c r="F107" s="156">
        <v>120.90081999999994</v>
      </c>
      <c r="G107" s="156">
        <v>14.402424464845003</v>
      </c>
      <c r="H107" s="156">
        <v>14.333939999999998</v>
      </c>
      <c r="I107" s="156">
        <v>14.386269999999998</v>
      </c>
      <c r="J107" s="156">
        <v>14.341820000000004</v>
      </c>
      <c r="K107" s="156">
        <v>14.331460000000005</v>
      </c>
      <c r="L107" s="156">
        <v>14.402407566638002</v>
      </c>
      <c r="M107" s="156">
        <v>17.746258309358346</v>
      </c>
      <c r="N107" s="156">
        <v>17.746598231390337</v>
      </c>
      <c r="O107" s="156">
        <v>17.746631692472643</v>
      </c>
      <c r="P107" s="156">
        <v>17.746250229293413</v>
      </c>
      <c r="Q107" s="156">
        <v>16.719220521926179</v>
      </c>
    </row>
    <row r="108" spans="1:17" ht="12" customHeight="1" x14ac:dyDescent="0.25">
      <c r="A108" s="23" t="s">
        <v>60</v>
      </c>
      <c r="B108" s="156">
        <v>0.35886785356866879</v>
      </c>
      <c r="C108" s="156">
        <v>0.37177487830946754</v>
      </c>
      <c r="D108" s="156">
        <v>0.40570452810016228</v>
      </c>
      <c r="E108" s="156">
        <v>0.54189779465480381</v>
      </c>
      <c r="F108" s="156">
        <v>0.50259820575400849</v>
      </c>
      <c r="G108" s="156">
        <v>4.0459856516560463E-2</v>
      </c>
      <c r="H108" s="156">
        <v>5.051446094920807E-2</v>
      </c>
      <c r="I108" s="156">
        <v>5.0958032033533177E-2</v>
      </c>
      <c r="J108" s="156">
        <v>6.6293674138609301E-2</v>
      </c>
      <c r="K108" s="156">
        <v>4.7633770216060703E-2</v>
      </c>
      <c r="L108" s="156">
        <v>8.9949104388772932E-2</v>
      </c>
      <c r="M108" s="156">
        <v>5.4626736176167937E-2</v>
      </c>
      <c r="N108" s="156">
        <v>0.12879360395260955</v>
      </c>
      <c r="O108" s="156">
        <v>0.16712900806411898</v>
      </c>
      <c r="P108" s="156">
        <v>8.8137366425602104E-2</v>
      </c>
      <c r="Q108" s="156">
        <v>0.11781832024803113</v>
      </c>
    </row>
    <row r="109" spans="1:17" ht="12.95" customHeight="1" x14ac:dyDescent="0.25">
      <c r="A109" s="158" t="s">
        <v>112</v>
      </c>
      <c r="B109" s="157">
        <f t="shared" ref="B109:Q109" si="43">B110</f>
        <v>0.16786075273183387</v>
      </c>
      <c r="C109" s="157">
        <f t="shared" si="43"/>
        <v>0.16643359927336965</v>
      </c>
      <c r="D109" s="157">
        <f t="shared" si="43"/>
        <v>0.17148452363707406</v>
      </c>
      <c r="E109" s="157">
        <f t="shared" si="43"/>
        <v>0.16946552558130326</v>
      </c>
      <c r="F109" s="157">
        <f t="shared" si="43"/>
        <v>0.16539627017540381</v>
      </c>
      <c r="G109" s="157">
        <f t="shared" si="43"/>
        <v>1.8110939217090102E-2</v>
      </c>
      <c r="H109" s="157">
        <f t="shared" si="43"/>
        <v>1.9635225481207864E-2</v>
      </c>
      <c r="I109" s="157">
        <f t="shared" si="43"/>
        <v>2.2339625691395713E-2</v>
      </c>
      <c r="J109" s="157">
        <f t="shared" si="43"/>
        <v>2.3819426546424733E-2</v>
      </c>
      <c r="K109" s="157">
        <f t="shared" si="43"/>
        <v>2.1813958687297793E-2</v>
      </c>
      <c r="L109" s="157">
        <f t="shared" si="43"/>
        <v>2.0968614087991857E-2</v>
      </c>
      <c r="M109" s="157">
        <f t="shared" si="43"/>
        <v>2.9269639368251072E-2</v>
      </c>
      <c r="N109" s="157">
        <f t="shared" si="43"/>
        <v>3.0039325000391696E-2</v>
      </c>
      <c r="O109" s="157">
        <f t="shared" si="43"/>
        <v>3.3117057800289874E-2</v>
      </c>
      <c r="P109" s="157">
        <f t="shared" si="43"/>
        <v>3.7191034076100755E-2</v>
      </c>
      <c r="Q109" s="157">
        <f t="shared" si="43"/>
        <v>3.9017785024363809E-2</v>
      </c>
    </row>
    <row r="110" spans="1:17" ht="12" customHeight="1" x14ac:dyDescent="0.25">
      <c r="A110" s="23" t="s">
        <v>60</v>
      </c>
      <c r="B110" s="156">
        <v>0.16786075273183387</v>
      </c>
      <c r="C110" s="156">
        <v>0.16643359927336965</v>
      </c>
      <c r="D110" s="156">
        <v>0.17148452363707406</v>
      </c>
      <c r="E110" s="156">
        <v>0.16946552558130326</v>
      </c>
      <c r="F110" s="156">
        <v>0.16539627017540381</v>
      </c>
      <c r="G110" s="156">
        <v>1.8110939217090102E-2</v>
      </c>
      <c r="H110" s="156">
        <v>1.9635225481207864E-2</v>
      </c>
      <c r="I110" s="156">
        <v>2.2339625691395713E-2</v>
      </c>
      <c r="J110" s="156">
        <v>2.3819426546424733E-2</v>
      </c>
      <c r="K110" s="156">
        <v>2.1813958687297793E-2</v>
      </c>
      <c r="L110" s="156">
        <v>2.0968614087991857E-2</v>
      </c>
      <c r="M110" s="156">
        <v>2.9269639368251072E-2</v>
      </c>
      <c r="N110" s="156">
        <v>3.0039325000391696E-2</v>
      </c>
      <c r="O110" s="156">
        <v>3.3117057800289874E-2</v>
      </c>
      <c r="P110" s="156">
        <v>3.7191034076100755E-2</v>
      </c>
      <c r="Q110" s="156">
        <v>3.9017785024363809E-2</v>
      </c>
    </row>
    <row r="111" spans="1:17" ht="12" customHeight="1" x14ac:dyDescent="0.25">
      <c r="A111" s="158" t="s">
        <v>63</v>
      </c>
      <c r="B111" s="157">
        <f>SUM(B112:B113,B116:B117)</f>
        <v>26.429939746208305</v>
      </c>
      <c r="C111" s="157">
        <f t="shared" ref="C111:Q111" si="44">SUM(C112:C113,C116:C117)</f>
        <v>26.463435449475224</v>
      </c>
      <c r="D111" s="157">
        <f t="shared" si="44"/>
        <v>26.390826226903968</v>
      </c>
      <c r="E111" s="157">
        <f t="shared" si="44"/>
        <v>27.101250915756861</v>
      </c>
      <c r="F111" s="157">
        <f t="shared" si="44"/>
        <v>26.561925516603029</v>
      </c>
      <c r="G111" s="157">
        <f t="shared" si="44"/>
        <v>2.9809535576219832</v>
      </c>
      <c r="H111" s="157">
        <f t="shared" si="44"/>
        <v>3.1689086112351323</v>
      </c>
      <c r="I111" s="157">
        <f t="shared" si="44"/>
        <v>3.4996511388241047</v>
      </c>
      <c r="J111" s="157">
        <f t="shared" si="44"/>
        <v>3.5196914360924101</v>
      </c>
      <c r="K111" s="157">
        <f t="shared" si="44"/>
        <v>3.2833675488634353</v>
      </c>
      <c r="L111" s="157">
        <f t="shared" si="44"/>
        <v>3.9876475935206539</v>
      </c>
      <c r="M111" s="157">
        <f t="shared" si="44"/>
        <v>4.5393322074612366</v>
      </c>
      <c r="N111" s="157">
        <f t="shared" si="44"/>
        <v>6.0616209554141118</v>
      </c>
      <c r="O111" s="157">
        <f t="shared" si="44"/>
        <v>6.4479743026119127</v>
      </c>
      <c r="P111" s="157">
        <f t="shared" si="44"/>
        <v>6.0311886805986461</v>
      </c>
      <c r="Q111" s="157">
        <f t="shared" si="44"/>
        <v>6.190541036581295</v>
      </c>
    </row>
    <row r="112" spans="1:17" ht="12" customHeight="1" x14ac:dyDescent="0.25">
      <c r="A112" s="167" t="s">
        <v>152</v>
      </c>
      <c r="B112" s="132">
        <v>0</v>
      </c>
      <c r="C112" s="132">
        <v>0</v>
      </c>
      <c r="D112" s="132">
        <v>0</v>
      </c>
      <c r="E112" s="132">
        <v>0</v>
      </c>
      <c r="F112" s="132">
        <v>0</v>
      </c>
      <c r="G112" s="132">
        <v>0</v>
      </c>
      <c r="H112" s="132">
        <v>0</v>
      </c>
      <c r="I112" s="132">
        <v>0</v>
      </c>
      <c r="J112" s="132">
        <v>0</v>
      </c>
      <c r="K112" s="132">
        <v>0</v>
      </c>
      <c r="L112" s="132">
        <v>0</v>
      </c>
      <c r="M112" s="132">
        <v>0</v>
      </c>
      <c r="N112" s="132">
        <v>0</v>
      </c>
      <c r="O112" s="132">
        <v>0</v>
      </c>
      <c r="P112" s="132">
        <v>0</v>
      </c>
      <c r="Q112" s="132">
        <v>0</v>
      </c>
    </row>
    <row r="113" spans="1:17" ht="12" customHeight="1" x14ac:dyDescent="0.25">
      <c r="A113" s="167" t="s">
        <v>151</v>
      </c>
      <c r="B113" s="132">
        <f>SUM(B114:B115)</f>
        <v>0</v>
      </c>
      <c r="C113" s="132">
        <f t="shared" ref="C113:Q113" si="45">SUM(C114:C115)</f>
        <v>0</v>
      </c>
      <c r="D113" s="132">
        <f t="shared" si="45"/>
        <v>0</v>
      </c>
      <c r="E113" s="132">
        <f t="shared" si="45"/>
        <v>0</v>
      </c>
      <c r="F113" s="132">
        <f t="shared" si="45"/>
        <v>0</v>
      </c>
      <c r="G113" s="132">
        <f t="shared" si="45"/>
        <v>0</v>
      </c>
      <c r="H113" s="132">
        <f t="shared" si="45"/>
        <v>0</v>
      </c>
      <c r="I113" s="132">
        <f t="shared" si="45"/>
        <v>0</v>
      </c>
      <c r="J113" s="132">
        <f t="shared" si="45"/>
        <v>0</v>
      </c>
      <c r="K113" s="132">
        <f t="shared" si="45"/>
        <v>0</v>
      </c>
      <c r="L113" s="132">
        <f t="shared" si="45"/>
        <v>0</v>
      </c>
      <c r="M113" s="132">
        <f t="shared" si="45"/>
        <v>0</v>
      </c>
      <c r="N113" s="132">
        <f t="shared" si="45"/>
        <v>0</v>
      </c>
      <c r="O113" s="132">
        <f t="shared" si="45"/>
        <v>0</v>
      </c>
      <c r="P113" s="132">
        <f t="shared" si="45"/>
        <v>0</v>
      </c>
      <c r="Q113" s="132">
        <f t="shared" si="45"/>
        <v>0</v>
      </c>
    </row>
    <row r="114" spans="1:17" ht="12" customHeight="1" x14ac:dyDescent="0.25">
      <c r="A114" s="166" t="s">
        <v>79</v>
      </c>
      <c r="B114" s="165">
        <v>0</v>
      </c>
      <c r="C114" s="165">
        <v>0</v>
      </c>
      <c r="D114" s="165">
        <v>0</v>
      </c>
      <c r="E114" s="165">
        <v>0</v>
      </c>
      <c r="F114" s="165">
        <v>0</v>
      </c>
      <c r="G114" s="165">
        <v>0</v>
      </c>
      <c r="H114" s="165">
        <v>0</v>
      </c>
      <c r="I114" s="165">
        <v>0</v>
      </c>
      <c r="J114" s="165">
        <v>0</v>
      </c>
      <c r="K114" s="165">
        <v>0</v>
      </c>
      <c r="L114" s="165">
        <v>0</v>
      </c>
      <c r="M114" s="165">
        <v>0</v>
      </c>
      <c r="N114" s="165">
        <v>0</v>
      </c>
      <c r="O114" s="165">
        <v>0</v>
      </c>
      <c r="P114" s="165">
        <v>0</v>
      </c>
      <c r="Q114" s="165">
        <v>0</v>
      </c>
    </row>
    <row r="115" spans="1:17" ht="12" customHeight="1" x14ac:dyDescent="0.25">
      <c r="A115" s="147" t="s">
        <v>59</v>
      </c>
      <c r="B115" s="164">
        <v>0</v>
      </c>
      <c r="C115" s="164">
        <v>0</v>
      </c>
      <c r="D115" s="164">
        <v>0</v>
      </c>
      <c r="E115" s="164">
        <v>0</v>
      </c>
      <c r="F115" s="164">
        <v>0</v>
      </c>
      <c r="G115" s="164">
        <v>0</v>
      </c>
      <c r="H115" s="164">
        <v>0</v>
      </c>
      <c r="I115" s="164">
        <v>0</v>
      </c>
      <c r="J115" s="164">
        <v>0</v>
      </c>
      <c r="K115" s="164">
        <v>0</v>
      </c>
      <c r="L115" s="164">
        <v>0</v>
      </c>
      <c r="M115" s="164">
        <v>0</v>
      </c>
      <c r="N115" s="164">
        <v>0</v>
      </c>
      <c r="O115" s="164">
        <v>0</v>
      </c>
      <c r="P115" s="164">
        <v>0</v>
      </c>
      <c r="Q115" s="164">
        <v>0</v>
      </c>
    </row>
    <row r="116" spans="1:17" ht="12" customHeight="1" x14ac:dyDescent="0.25">
      <c r="A116" s="163" t="s">
        <v>142</v>
      </c>
      <c r="B116" s="162">
        <v>26.018101206757848</v>
      </c>
      <c r="C116" s="162">
        <v>26.05227090253911</v>
      </c>
      <c r="D116" s="162">
        <v>25.983433784787426</v>
      </c>
      <c r="E116" s="162">
        <v>26.673435484998091</v>
      </c>
      <c r="F116" s="162">
        <v>26.1322516011845</v>
      </c>
      <c r="G116" s="162">
        <v>2.9303436840068851</v>
      </c>
      <c r="H116" s="162">
        <v>3.0986629386128612</v>
      </c>
      <c r="I116" s="162">
        <v>3.4028450609121546</v>
      </c>
      <c r="J116" s="162">
        <v>3.3998877908066865</v>
      </c>
      <c r="K116" s="162">
        <v>3.1533686515207586</v>
      </c>
      <c r="L116" s="162">
        <v>3.8223203285088347</v>
      </c>
      <c r="M116" s="162">
        <v>4.3047384116188621</v>
      </c>
      <c r="N116" s="162">
        <v>5.7568428885140817</v>
      </c>
      <c r="O116" s="162">
        <v>6.1250320820548394</v>
      </c>
      <c r="P116" s="162">
        <v>5.6959100833218734</v>
      </c>
      <c r="Q116" s="162">
        <v>5.840860745245581</v>
      </c>
    </row>
    <row r="117" spans="1:17" ht="12" customHeight="1" x14ac:dyDescent="0.25">
      <c r="A117" s="161" t="s">
        <v>141</v>
      </c>
      <c r="B117" s="160">
        <f>SUM(B118:B119)</f>
        <v>0.41183853945045784</v>
      </c>
      <c r="C117" s="160">
        <f t="shared" ref="C117:Q117" si="46">SUM(C118:C119)</f>
        <v>0.41116454693611526</v>
      </c>
      <c r="D117" s="160">
        <f t="shared" si="46"/>
        <v>0.4073924421165413</v>
      </c>
      <c r="E117" s="160">
        <f t="shared" si="46"/>
        <v>0.42781543075877043</v>
      </c>
      <c r="F117" s="160">
        <f t="shared" si="46"/>
        <v>0.42967391541852973</v>
      </c>
      <c r="G117" s="160">
        <f t="shared" si="46"/>
        <v>5.0609873615098173E-2</v>
      </c>
      <c r="H117" s="160">
        <f t="shared" si="46"/>
        <v>7.024567262227091E-2</v>
      </c>
      <c r="I117" s="160">
        <f t="shared" si="46"/>
        <v>9.6806077911950061E-2</v>
      </c>
      <c r="J117" s="160">
        <f t="shared" si="46"/>
        <v>0.1198036452857236</v>
      </c>
      <c r="K117" s="160">
        <f t="shared" si="46"/>
        <v>0.12999889734267683</v>
      </c>
      <c r="L117" s="160">
        <f t="shared" si="46"/>
        <v>0.16532726501181932</v>
      </c>
      <c r="M117" s="160">
        <f t="shared" si="46"/>
        <v>0.23459379584237422</v>
      </c>
      <c r="N117" s="160">
        <f t="shared" si="46"/>
        <v>0.3047780669000299</v>
      </c>
      <c r="O117" s="160">
        <f t="shared" si="46"/>
        <v>0.322942220557073</v>
      </c>
      <c r="P117" s="160">
        <f t="shared" si="46"/>
        <v>0.33527859727677289</v>
      </c>
      <c r="Q117" s="160">
        <f t="shared" si="46"/>
        <v>0.34968029133571393</v>
      </c>
    </row>
    <row r="118" spans="1:17" ht="12" customHeight="1" x14ac:dyDescent="0.25">
      <c r="A118" s="148" t="s">
        <v>60</v>
      </c>
      <c r="B118" s="156">
        <v>0.3014920369412547</v>
      </c>
      <c r="C118" s="156">
        <v>0.30638777979979759</v>
      </c>
      <c r="D118" s="156">
        <v>0.30436473852301843</v>
      </c>
      <c r="E118" s="156">
        <v>0.32175331395247692</v>
      </c>
      <c r="F118" s="156">
        <v>0.32365734768765608</v>
      </c>
      <c r="G118" s="156">
        <v>3.7371231756478836E-2</v>
      </c>
      <c r="H118" s="156">
        <v>5.2047561039214998E-2</v>
      </c>
      <c r="I118" s="156">
        <v>7.1746846104759635E-2</v>
      </c>
      <c r="J118" s="156">
        <v>8.8852359111797258E-2</v>
      </c>
      <c r="K118" s="156">
        <v>9.4429528613201613E-2</v>
      </c>
      <c r="L118" s="156">
        <v>0.12608488624673428</v>
      </c>
      <c r="M118" s="156">
        <v>0.17233999334127892</v>
      </c>
      <c r="N118" s="156">
        <v>0.2373750878886689</v>
      </c>
      <c r="O118" s="156">
        <v>0.24995690980738286</v>
      </c>
      <c r="P118" s="156">
        <v>0.24930864514636364</v>
      </c>
      <c r="Q118" s="156">
        <v>0.26432254063438987</v>
      </c>
    </row>
    <row r="119" spans="1:17" ht="12" customHeight="1" x14ac:dyDescent="0.25">
      <c r="A119" s="148" t="s">
        <v>59</v>
      </c>
      <c r="B119" s="156">
        <v>0.11034650250920312</v>
      </c>
      <c r="C119" s="156">
        <v>0.10477676713631767</v>
      </c>
      <c r="D119" s="156">
        <v>0.10302770359352285</v>
      </c>
      <c r="E119" s="156">
        <v>0.10606211680629352</v>
      </c>
      <c r="F119" s="156">
        <v>0.10601656773087367</v>
      </c>
      <c r="G119" s="156">
        <v>1.3238641858619336E-2</v>
      </c>
      <c r="H119" s="156">
        <v>1.8198111583055905E-2</v>
      </c>
      <c r="I119" s="156">
        <v>2.5059231807190423E-2</v>
      </c>
      <c r="J119" s="156">
        <v>3.0951286173926337E-2</v>
      </c>
      <c r="K119" s="156">
        <v>3.556936872947522E-2</v>
      </c>
      <c r="L119" s="156">
        <v>3.9242378765085045E-2</v>
      </c>
      <c r="M119" s="156">
        <v>6.2253802501095315E-2</v>
      </c>
      <c r="N119" s="156">
        <v>6.7402979011361011E-2</v>
      </c>
      <c r="O119" s="156">
        <v>7.2985310749690113E-2</v>
      </c>
      <c r="P119" s="156">
        <v>8.5969952130409255E-2</v>
      </c>
      <c r="Q119" s="156">
        <v>8.5357750701324078E-2</v>
      </c>
    </row>
    <row r="120" spans="1:17" ht="12" customHeight="1" x14ac:dyDescent="0.25">
      <c r="A120" s="158" t="s">
        <v>62</v>
      </c>
      <c r="B120" s="157">
        <f>SUM(B121:B122)</f>
        <v>14.725445655851242</v>
      </c>
      <c r="C120" s="157">
        <f t="shared" ref="C120:Q120" si="47">SUM(C121:C122)</f>
        <v>14.306207900597126</v>
      </c>
      <c r="D120" s="157">
        <f t="shared" si="47"/>
        <v>14.289582106264429</v>
      </c>
      <c r="E120" s="157">
        <f t="shared" si="47"/>
        <v>14.575687650121385</v>
      </c>
      <c r="F120" s="157">
        <f t="shared" si="47"/>
        <v>14.062242825021588</v>
      </c>
      <c r="G120" s="157">
        <f t="shared" si="47"/>
        <v>1.6055063668281924</v>
      </c>
      <c r="H120" s="157">
        <f t="shared" si="47"/>
        <v>1.7222552439655794</v>
      </c>
      <c r="I120" s="157">
        <f t="shared" si="47"/>
        <v>1.8978505587095396</v>
      </c>
      <c r="J120" s="157">
        <f t="shared" si="47"/>
        <v>1.9828627148389817</v>
      </c>
      <c r="K120" s="157">
        <f t="shared" si="47"/>
        <v>1.9522505498515286</v>
      </c>
      <c r="L120" s="157">
        <f t="shared" si="47"/>
        <v>2.0959340944174447</v>
      </c>
      <c r="M120" s="157">
        <f t="shared" si="47"/>
        <v>2.6584528407203858</v>
      </c>
      <c r="N120" s="157">
        <f t="shared" si="47"/>
        <v>3.0122259825393032</v>
      </c>
      <c r="O120" s="157">
        <f t="shared" si="47"/>
        <v>3.2145432012574209</v>
      </c>
      <c r="P120" s="157">
        <f t="shared" si="47"/>
        <v>3.1483237691284671</v>
      </c>
      <c r="Q120" s="157">
        <f t="shared" si="47"/>
        <v>3.1911927743445649</v>
      </c>
    </row>
    <row r="121" spans="1:17" ht="12" customHeight="1" x14ac:dyDescent="0.25">
      <c r="A121" s="23" t="s">
        <v>57</v>
      </c>
      <c r="B121" s="156">
        <v>5.8795595866835022</v>
      </c>
      <c r="C121" s="156">
        <v>5.4968841965306581</v>
      </c>
      <c r="D121" s="156">
        <v>5.3674368877162655</v>
      </c>
      <c r="E121" s="156">
        <v>5.1205968868977445</v>
      </c>
      <c r="F121" s="156">
        <v>5.0789729081224886</v>
      </c>
      <c r="G121" s="156">
        <v>0.57524204679326929</v>
      </c>
      <c r="H121" s="156">
        <v>0.57680431226798368</v>
      </c>
      <c r="I121" s="156">
        <v>0.62476533037860504</v>
      </c>
      <c r="J121" s="156">
        <v>0.62000758084139018</v>
      </c>
      <c r="K121" s="156">
        <v>0.62637381911589496</v>
      </c>
      <c r="L121" s="156">
        <v>0.61196677120920862</v>
      </c>
      <c r="M121" s="156">
        <v>0.78526588282576715</v>
      </c>
      <c r="N121" s="156">
        <v>0.77943155690330523</v>
      </c>
      <c r="O121" s="156">
        <v>0.75480176091406515</v>
      </c>
      <c r="P121" s="156">
        <v>0.72570291892779415</v>
      </c>
      <c r="Q121" s="156">
        <v>0.69778800649023476</v>
      </c>
    </row>
    <row r="122" spans="1:17" ht="12" customHeight="1" x14ac:dyDescent="0.25">
      <c r="A122" s="29" t="s">
        <v>140</v>
      </c>
      <c r="B122" s="57">
        <v>8.8458860691677401</v>
      </c>
      <c r="C122" s="57">
        <v>8.8093237040664683</v>
      </c>
      <c r="D122" s="57">
        <v>8.9221452185481631</v>
      </c>
      <c r="E122" s="57">
        <v>9.4550907632236392</v>
      </c>
      <c r="F122" s="57">
        <v>8.9832699168991006</v>
      </c>
      <c r="G122" s="57">
        <v>1.0302643200349231</v>
      </c>
      <c r="H122" s="57">
        <v>1.1454509316975958</v>
      </c>
      <c r="I122" s="57">
        <v>1.2730852283309344</v>
      </c>
      <c r="J122" s="57">
        <v>1.3628551339975916</v>
      </c>
      <c r="K122" s="57">
        <v>1.3258767307356336</v>
      </c>
      <c r="L122" s="57">
        <v>1.483967323208236</v>
      </c>
      <c r="M122" s="57">
        <v>1.8731869578946185</v>
      </c>
      <c r="N122" s="57">
        <v>2.2327944256359982</v>
      </c>
      <c r="O122" s="57">
        <v>2.4597414403433557</v>
      </c>
      <c r="P122" s="57">
        <v>2.4226208502006727</v>
      </c>
      <c r="Q122" s="57">
        <v>2.4934047678543303</v>
      </c>
    </row>
    <row r="123" spans="1:17" s="28" customFormat="1" ht="12" customHeight="1" x14ac:dyDescent="0.25">
      <c r="B123"/>
    </row>
    <row r="124" spans="1:17" ht="12" customHeight="1" x14ac:dyDescent="0.25">
      <c r="A124" s="152" t="s">
        <v>150</v>
      </c>
      <c r="B124" s="168">
        <f>SUM(B125,B128,B130,B139)</f>
        <v>1889.3343191432311</v>
      </c>
      <c r="C124" s="168">
        <f t="shared" ref="C124:Q124" si="48">SUM(C125,C128,C130,C139)</f>
        <v>2269.9682748165824</v>
      </c>
      <c r="D124" s="168">
        <f t="shared" si="48"/>
        <v>2379.3687484023962</v>
      </c>
      <c r="E124" s="168">
        <f t="shared" si="48"/>
        <v>2307.4760376662693</v>
      </c>
      <c r="F124" s="168">
        <f t="shared" si="48"/>
        <v>2326.719726665709</v>
      </c>
      <c r="G124" s="168">
        <f t="shared" si="48"/>
        <v>2390.4824816510345</v>
      </c>
      <c r="H124" s="168">
        <f t="shared" si="48"/>
        <v>2263.7657895388425</v>
      </c>
      <c r="I124" s="168">
        <f t="shared" si="48"/>
        <v>2252.0187696017397</v>
      </c>
      <c r="J124" s="168">
        <f t="shared" si="48"/>
        <v>2233.4100325910126</v>
      </c>
      <c r="K124" s="168">
        <f t="shared" si="48"/>
        <v>1736.3010612966921</v>
      </c>
      <c r="L124" s="168">
        <f t="shared" si="48"/>
        <v>2078.9743560810352</v>
      </c>
      <c r="M124" s="168">
        <f t="shared" si="48"/>
        <v>1778.3684680061886</v>
      </c>
      <c r="N124" s="168">
        <f t="shared" si="48"/>
        <v>1432.5045721860804</v>
      </c>
      <c r="O124" s="168">
        <f t="shared" si="48"/>
        <v>1437.4256583593501</v>
      </c>
      <c r="P124" s="168">
        <f t="shared" si="48"/>
        <v>1477.4894172847908</v>
      </c>
      <c r="Q124" s="168">
        <f t="shared" si="48"/>
        <v>1614.242808533033</v>
      </c>
    </row>
    <row r="125" spans="1:17" ht="12.95" customHeight="1" x14ac:dyDescent="0.25">
      <c r="A125" s="158" t="s">
        <v>65</v>
      </c>
      <c r="B125" s="157">
        <f t="shared" ref="B125" si="49">SUM(B126:B127)</f>
        <v>1441.7326827569921</v>
      </c>
      <c r="C125" s="157">
        <f t="shared" ref="C125:Q125" si="50">SUM(C126:C127)</f>
        <v>1759.8724597625019</v>
      </c>
      <c r="D125" s="157">
        <f t="shared" si="50"/>
        <v>1821.1067000120054</v>
      </c>
      <c r="E125" s="157">
        <f t="shared" si="50"/>
        <v>1769.9124879692415</v>
      </c>
      <c r="F125" s="157">
        <f t="shared" si="50"/>
        <v>1801.2656366741169</v>
      </c>
      <c r="G125" s="157">
        <f t="shared" si="50"/>
        <v>1855.0767598213517</v>
      </c>
      <c r="H125" s="157">
        <f t="shared" si="50"/>
        <v>1731.3872862268097</v>
      </c>
      <c r="I125" s="157">
        <f t="shared" si="50"/>
        <v>1670.5497961088911</v>
      </c>
      <c r="J125" s="157">
        <f t="shared" si="50"/>
        <v>1684.0774345046036</v>
      </c>
      <c r="K125" s="157">
        <f t="shared" si="50"/>
        <v>1301.4129748185755</v>
      </c>
      <c r="L125" s="157">
        <f t="shared" si="50"/>
        <v>1544.5708064105829</v>
      </c>
      <c r="M125" s="157">
        <f t="shared" si="50"/>
        <v>1279.3352030862754</v>
      </c>
      <c r="N125" s="157">
        <f t="shared" si="50"/>
        <v>1018.0719480277207</v>
      </c>
      <c r="O125" s="157">
        <f t="shared" si="50"/>
        <v>1030.2641359345159</v>
      </c>
      <c r="P125" s="157">
        <f t="shared" si="50"/>
        <v>1004.8695382201225</v>
      </c>
      <c r="Q125" s="157">
        <f t="shared" si="50"/>
        <v>1114.7705980903602</v>
      </c>
    </row>
    <row r="126" spans="1:17" ht="12" customHeight="1" x14ac:dyDescent="0.25">
      <c r="A126" s="23" t="s">
        <v>149</v>
      </c>
      <c r="B126" s="156">
        <v>1437.2438871277936</v>
      </c>
      <c r="C126" s="156">
        <v>1754.0946198250792</v>
      </c>
      <c r="D126" s="156">
        <v>1814.5895451877414</v>
      </c>
      <c r="E126" s="156">
        <v>1761.5710990236853</v>
      </c>
      <c r="F126" s="156">
        <v>1793.4632295958274</v>
      </c>
      <c r="G126" s="156">
        <v>1849.985154229588</v>
      </c>
      <c r="H126" s="156">
        <v>1725.4184797388389</v>
      </c>
      <c r="I126" s="156">
        <v>1664.7338632607434</v>
      </c>
      <c r="J126" s="156">
        <v>1676.4205997600357</v>
      </c>
      <c r="K126" s="156">
        <v>1297.1249581986135</v>
      </c>
      <c r="L126" s="156">
        <v>1534.9307494639384</v>
      </c>
      <c r="M126" s="156">
        <v>1275.4127567047001</v>
      </c>
      <c r="N126" s="156">
        <v>1010.6654142545729</v>
      </c>
      <c r="O126" s="156">
        <v>1020.5497891096787</v>
      </c>
      <c r="P126" s="156">
        <v>999.84004744773574</v>
      </c>
      <c r="Q126" s="156">
        <v>1106.8664724906776</v>
      </c>
    </row>
    <row r="127" spans="1:17" ht="12" customHeight="1" x14ac:dyDescent="0.25">
      <c r="A127" s="23" t="s">
        <v>60</v>
      </c>
      <c r="B127" s="156">
        <v>4.488795629198405</v>
      </c>
      <c r="C127" s="156">
        <v>5.7778399374225735</v>
      </c>
      <c r="D127" s="156">
        <v>6.5171548242639865</v>
      </c>
      <c r="E127" s="156">
        <v>8.3413889455561225</v>
      </c>
      <c r="F127" s="156">
        <v>7.8024070782894785</v>
      </c>
      <c r="G127" s="156">
        <v>5.0916055917637797</v>
      </c>
      <c r="H127" s="156">
        <v>5.968806487970892</v>
      </c>
      <c r="I127" s="156">
        <v>5.8159328481476864</v>
      </c>
      <c r="J127" s="156">
        <v>7.6568347445680027</v>
      </c>
      <c r="K127" s="156">
        <v>4.288016619962093</v>
      </c>
      <c r="L127" s="156">
        <v>9.6400569466446129</v>
      </c>
      <c r="M127" s="156">
        <v>3.9224463815754134</v>
      </c>
      <c r="N127" s="156">
        <v>7.4065337731478733</v>
      </c>
      <c r="O127" s="156">
        <v>9.714346824837218</v>
      </c>
      <c r="P127" s="156">
        <v>5.0294907723868221</v>
      </c>
      <c r="Q127" s="156">
        <v>7.9041255996825273</v>
      </c>
    </row>
    <row r="128" spans="1:17" ht="12.95" customHeight="1" x14ac:dyDescent="0.25">
      <c r="A128" s="158" t="s">
        <v>112</v>
      </c>
      <c r="B128" s="157">
        <f t="shared" ref="B128:Q128" si="51">B129</f>
        <v>2.1000684348039313</v>
      </c>
      <c r="C128" s="157">
        <f t="shared" si="51"/>
        <v>2.3803389777274959</v>
      </c>
      <c r="D128" s="157">
        <f t="shared" si="51"/>
        <v>2.6862367545716195</v>
      </c>
      <c r="E128" s="157">
        <f t="shared" si="51"/>
        <v>2.5315719488696473</v>
      </c>
      <c r="F128" s="157">
        <f t="shared" si="51"/>
        <v>2.4987209610102239</v>
      </c>
      <c r="G128" s="157">
        <f t="shared" si="51"/>
        <v>2.7026379146043786</v>
      </c>
      <c r="H128" s="157">
        <f t="shared" si="51"/>
        <v>2.7098931903387538</v>
      </c>
      <c r="I128" s="157">
        <f t="shared" si="51"/>
        <v>2.9748616712495513</v>
      </c>
      <c r="J128" s="157">
        <f t="shared" si="51"/>
        <v>2.954723988659878</v>
      </c>
      <c r="K128" s="157">
        <f t="shared" si="51"/>
        <v>2.4579897711801451</v>
      </c>
      <c r="L128" s="157">
        <f t="shared" si="51"/>
        <v>2.6995923646325641</v>
      </c>
      <c r="M128" s="157">
        <f t="shared" si="51"/>
        <v>2.7372977493040302</v>
      </c>
      <c r="N128" s="157">
        <f t="shared" si="51"/>
        <v>2.0112217086572488</v>
      </c>
      <c r="O128" s="157">
        <f t="shared" si="51"/>
        <v>2.0265679787928921</v>
      </c>
      <c r="P128" s="157">
        <f t="shared" si="51"/>
        <v>2.4025823320612902</v>
      </c>
      <c r="Q128" s="157">
        <f t="shared" si="51"/>
        <v>2.6352148829305801</v>
      </c>
    </row>
    <row r="129" spans="1:17" ht="12" customHeight="1" x14ac:dyDescent="0.25">
      <c r="A129" s="23" t="s">
        <v>60</v>
      </c>
      <c r="B129" s="156">
        <v>2.1000684348039313</v>
      </c>
      <c r="C129" s="156">
        <v>2.3803389777274959</v>
      </c>
      <c r="D129" s="156">
        <v>2.6862367545716195</v>
      </c>
      <c r="E129" s="156">
        <v>2.5315719488696473</v>
      </c>
      <c r="F129" s="156">
        <v>2.4987209610102239</v>
      </c>
      <c r="G129" s="156">
        <v>2.7026379146043786</v>
      </c>
      <c r="H129" s="156">
        <v>2.7098931903387538</v>
      </c>
      <c r="I129" s="156">
        <v>2.9748616712495513</v>
      </c>
      <c r="J129" s="156">
        <v>2.954723988659878</v>
      </c>
      <c r="K129" s="156">
        <v>2.4579897711801451</v>
      </c>
      <c r="L129" s="156">
        <v>2.6995923646325641</v>
      </c>
      <c r="M129" s="156">
        <v>2.7372977493040302</v>
      </c>
      <c r="N129" s="156">
        <v>2.0112217086572488</v>
      </c>
      <c r="O129" s="156">
        <v>2.0265679787928921</v>
      </c>
      <c r="P129" s="156">
        <v>2.4025823320612902</v>
      </c>
      <c r="Q129" s="156">
        <v>2.6352148829305801</v>
      </c>
    </row>
    <row r="130" spans="1:17" ht="12" customHeight="1" x14ac:dyDescent="0.25">
      <c r="A130" s="158" t="s">
        <v>63</v>
      </c>
      <c r="B130" s="157">
        <f>SUM(B131:B132,B135:B136)</f>
        <v>261.31241156532576</v>
      </c>
      <c r="C130" s="157">
        <f t="shared" ref="C130:Q130" si="52">SUM(C131:C132,C135:C136)</f>
        <v>299.94009983566554</v>
      </c>
      <c r="D130" s="157">
        <f t="shared" si="52"/>
        <v>326.49551429098898</v>
      </c>
      <c r="E130" s="157">
        <f t="shared" si="52"/>
        <v>311.00410111522365</v>
      </c>
      <c r="F130" s="157">
        <f t="shared" si="52"/>
        <v>304.33668490653656</v>
      </c>
      <c r="G130" s="157">
        <f t="shared" si="52"/>
        <v>312.25266247444381</v>
      </c>
      <c r="H130" s="157">
        <f t="shared" si="52"/>
        <v>307.34068417921037</v>
      </c>
      <c r="I130" s="157">
        <f t="shared" si="52"/>
        <v>336.49493158608669</v>
      </c>
      <c r="J130" s="157">
        <f t="shared" si="52"/>
        <v>312.55664071945239</v>
      </c>
      <c r="K130" s="157">
        <f t="shared" si="52"/>
        <v>248.79727715056242</v>
      </c>
      <c r="L130" s="157">
        <f t="shared" si="52"/>
        <v>300.23255992653668</v>
      </c>
      <c r="M130" s="157">
        <f t="shared" si="52"/>
        <v>281.69898049254323</v>
      </c>
      <c r="N130" s="157">
        <f t="shared" si="52"/>
        <v>234.33525536555473</v>
      </c>
      <c r="O130" s="157">
        <f t="shared" si="52"/>
        <v>223.87626096489009</v>
      </c>
      <c r="P130" s="157">
        <f t="shared" si="52"/>
        <v>273.3367758344254</v>
      </c>
      <c r="Q130" s="157">
        <f t="shared" si="52"/>
        <v>282.22873881585156</v>
      </c>
    </row>
    <row r="131" spans="1:17" ht="12" customHeight="1" x14ac:dyDescent="0.25">
      <c r="A131" s="167" t="s">
        <v>148</v>
      </c>
      <c r="B131" s="132">
        <v>212.52411129225123</v>
      </c>
      <c r="C131" s="132">
        <v>245.46980034363401</v>
      </c>
      <c r="D131" s="132">
        <v>267.95646548771867</v>
      </c>
      <c r="E131" s="132">
        <v>258.09022487564727</v>
      </c>
      <c r="F131" s="132">
        <v>254.80215302816256</v>
      </c>
      <c r="G131" s="132">
        <v>272.40347532956633</v>
      </c>
      <c r="H131" s="132">
        <v>267.23100111293928</v>
      </c>
      <c r="I131" s="132">
        <v>292.39492672667126</v>
      </c>
      <c r="J131" s="132">
        <v>269.60646679145168</v>
      </c>
      <c r="K131" s="132">
        <v>216.99627870514044</v>
      </c>
      <c r="L131" s="132">
        <v>256.4209550047749</v>
      </c>
      <c r="M131" s="132">
        <v>248.04532092937404</v>
      </c>
      <c r="N131" s="132">
        <v>211.50435176646573</v>
      </c>
      <c r="O131" s="132">
        <v>202.7858437170743</v>
      </c>
      <c r="P131" s="132">
        <v>250.47121311334428</v>
      </c>
      <c r="Q131" s="132">
        <v>259.46404685794107</v>
      </c>
    </row>
    <row r="132" spans="1:17" ht="12" customHeight="1" x14ac:dyDescent="0.25">
      <c r="A132" s="167" t="s">
        <v>147</v>
      </c>
      <c r="B132" s="132">
        <f>SUM(B133:B134)</f>
        <v>3.6545696990008532</v>
      </c>
      <c r="C132" s="132">
        <f t="shared" ref="C132:Q132" si="53">SUM(C133:C134)</f>
        <v>4.2190912007433843</v>
      </c>
      <c r="D132" s="132">
        <f t="shared" si="53"/>
        <v>4.5936933675219489</v>
      </c>
      <c r="E132" s="132">
        <f t="shared" si="53"/>
        <v>4.5631335950683978</v>
      </c>
      <c r="F132" s="132">
        <f t="shared" si="53"/>
        <v>4.6321679390750434</v>
      </c>
      <c r="G132" s="132">
        <f t="shared" si="53"/>
        <v>5.1032302824531666</v>
      </c>
      <c r="H132" s="132">
        <f t="shared" si="53"/>
        <v>6.6170175918480183</v>
      </c>
      <c r="I132" s="132">
        <f t="shared" si="53"/>
        <v>9.0900696648973938</v>
      </c>
      <c r="J132" s="132">
        <f t="shared" si="53"/>
        <v>10.406102952524497</v>
      </c>
      <c r="K132" s="132">
        <f t="shared" si="53"/>
        <v>9.6074940611118649</v>
      </c>
      <c r="L132" s="132">
        <f t="shared" si="53"/>
        <v>12.523350680276474</v>
      </c>
      <c r="M132" s="132">
        <f t="shared" si="53"/>
        <v>14.712731381868775</v>
      </c>
      <c r="N132" s="132">
        <f t="shared" si="53"/>
        <v>12.563481235493439</v>
      </c>
      <c r="O132" s="132">
        <f t="shared" si="53"/>
        <v>12.259123886538596</v>
      </c>
      <c r="P132" s="132">
        <f t="shared" si="53"/>
        <v>16.215933048449035</v>
      </c>
      <c r="Q132" s="132">
        <f t="shared" si="53"/>
        <v>17.403004103447969</v>
      </c>
    </row>
    <row r="133" spans="1:17" ht="12" customHeight="1" x14ac:dyDescent="0.25">
      <c r="A133" s="166" t="s">
        <v>61</v>
      </c>
      <c r="B133" s="165">
        <v>2.4627391946994517</v>
      </c>
      <c r="C133" s="165">
        <v>2.8870581128515487</v>
      </c>
      <c r="D133" s="165">
        <v>3.1388198845430102</v>
      </c>
      <c r="E133" s="165">
        <v>3.1133900919377315</v>
      </c>
      <c r="F133" s="165">
        <v>3.1559023048274639</v>
      </c>
      <c r="G133" s="165">
        <v>3.4752629253534333</v>
      </c>
      <c r="H133" s="165">
        <v>4.4914184930074725</v>
      </c>
      <c r="I133" s="165">
        <v>6.165797712769006</v>
      </c>
      <c r="J133" s="165">
        <v>7.0460978323789636</v>
      </c>
      <c r="K133" s="165">
        <v>6.4960313905051796</v>
      </c>
      <c r="L133" s="165">
        <v>8.4541053296031254</v>
      </c>
      <c r="M133" s="165">
        <v>9.9319847681087463</v>
      </c>
      <c r="N133" s="165">
        <v>8.721849503213944</v>
      </c>
      <c r="O133" s="165">
        <v>8.2732331329296773</v>
      </c>
      <c r="P133" s="165">
        <v>10.96351566170463</v>
      </c>
      <c r="Q133" s="165">
        <v>11.7388114597083</v>
      </c>
    </row>
    <row r="134" spans="1:17" ht="12" customHeight="1" x14ac:dyDescent="0.25">
      <c r="A134" s="147" t="s">
        <v>59</v>
      </c>
      <c r="B134" s="164">
        <v>1.1918305043014013</v>
      </c>
      <c r="C134" s="164">
        <v>1.3320330878918356</v>
      </c>
      <c r="D134" s="164">
        <v>1.4548734829789389</v>
      </c>
      <c r="E134" s="164">
        <v>1.449743503130666</v>
      </c>
      <c r="F134" s="164">
        <v>1.4762656342475797</v>
      </c>
      <c r="G134" s="164">
        <v>1.6279673570997337</v>
      </c>
      <c r="H134" s="164">
        <v>2.1255990988405462</v>
      </c>
      <c r="I134" s="164">
        <v>2.9242719521283878</v>
      </c>
      <c r="J134" s="164">
        <v>3.3600051201455341</v>
      </c>
      <c r="K134" s="164">
        <v>3.1114626706066848</v>
      </c>
      <c r="L134" s="164">
        <v>4.0692453506733486</v>
      </c>
      <c r="M134" s="164">
        <v>4.7807466137600292</v>
      </c>
      <c r="N134" s="164">
        <v>3.8416317322794957</v>
      </c>
      <c r="O134" s="164">
        <v>3.9858907536089179</v>
      </c>
      <c r="P134" s="164">
        <v>5.2524173867444057</v>
      </c>
      <c r="Q134" s="164">
        <v>5.6641926437396686</v>
      </c>
    </row>
    <row r="135" spans="1:17" ht="12" customHeight="1" x14ac:dyDescent="0.25">
      <c r="A135" s="163" t="s">
        <v>142</v>
      </c>
      <c r="B135" s="162">
        <v>44.430475084108039</v>
      </c>
      <c r="C135" s="162">
        <v>49.470450070560929</v>
      </c>
      <c r="D135" s="162">
        <v>53.112602294587646</v>
      </c>
      <c r="E135" s="162">
        <v>47.587500610906176</v>
      </c>
      <c r="F135" s="162">
        <v>44.176002105029262</v>
      </c>
      <c r="G135" s="162">
        <v>34.155835908912302</v>
      </c>
      <c r="H135" s="162">
        <v>32.749739344300863</v>
      </c>
      <c r="I135" s="162">
        <v>34.041381345392232</v>
      </c>
      <c r="J135" s="162">
        <v>31.436299803571153</v>
      </c>
      <c r="K135" s="162">
        <v>21.31499376359319</v>
      </c>
      <c r="L135" s="162">
        <v>29.991740426392628</v>
      </c>
      <c r="M135" s="162">
        <v>17.961876267882602</v>
      </c>
      <c r="N135" s="162">
        <v>9.7511149424269643</v>
      </c>
      <c r="O135" s="162">
        <v>8.3890501613828423</v>
      </c>
      <c r="P135" s="162">
        <v>6.2799503616990631</v>
      </c>
      <c r="Q135" s="162">
        <v>5.0588095563183169</v>
      </c>
    </row>
    <row r="136" spans="1:17" ht="12" customHeight="1" x14ac:dyDescent="0.25">
      <c r="A136" s="161" t="s">
        <v>141</v>
      </c>
      <c r="B136" s="160">
        <f t="shared" ref="B136" si="54">SUM(B137:B138)</f>
        <v>0.70325548996560217</v>
      </c>
      <c r="C136" s="160">
        <f t="shared" ref="C136" si="55">SUM(C137:C138)</f>
        <v>0.78075822072723633</v>
      </c>
      <c r="D136" s="160">
        <f t="shared" ref="D136" si="56">SUM(D137:D138)</f>
        <v>0.83275314116072896</v>
      </c>
      <c r="E136" s="160">
        <f t="shared" ref="E136" si="57">SUM(E137:E138)</f>
        <v>0.76324203360186726</v>
      </c>
      <c r="F136" s="160">
        <f t="shared" ref="F136" si="58">SUM(F137:F138)</f>
        <v>0.72636183426966716</v>
      </c>
      <c r="G136" s="160">
        <f t="shared" ref="G136" si="59">SUM(G137:G138)</f>
        <v>0.5901209535119698</v>
      </c>
      <c r="H136" s="160">
        <f t="shared" ref="H136" si="60">SUM(H137:H138)</f>
        <v>0.74292613012219055</v>
      </c>
      <c r="I136" s="160">
        <f t="shared" ref="I136" si="61">SUM(I137:I138)</f>
        <v>0.96855384912584364</v>
      </c>
      <c r="J136" s="160">
        <f t="shared" ref="J136" si="62">SUM(J137:J138)</f>
        <v>1.1077711719050449</v>
      </c>
      <c r="K136" s="160">
        <f t="shared" ref="K136" si="63">SUM(K137:K138)</f>
        <v>0.87851062071695707</v>
      </c>
      <c r="L136" s="160">
        <f t="shared" ref="L136" si="64">SUM(L137:L138)</f>
        <v>1.2965138150926883</v>
      </c>
      <c r="M136" s="160">
        <f t="shared" ref="M136" si="65">SUM(M137:M138)</f>
        <v>0.97905191341782793</v>
      </c>
      <c r="N136" s="160">
        <f t="shared" ref="N136" si="66">SUM(N137:N138)</f>
        <v>0.51630742116857709</v>
      </c>
      <c r="O136" s="160">
        <f t="shared" ref="O136" si="67">SUM(O137:O138)</f>
        <v>0.44224319989436489</v>
      </c>
      <c r="P136" s="160">
        <f t="shared" ref="P136" si="68">SUM(P137:P138)</f>
        <v>0.36967931093304196</v>
      </c>
      <c r="Q136" s="160">
        <f t="shared" ref="Q136" si="69">SUM(Q137:Q138)</f>
        <v>0.30287829814421635</v>
      </c>
    </row>
    <row r="137" spans="1:17" ht="12" customHeight="1" x14ac:dyDescent="0.25">
      <c r="A137" s="148" t="s">
        <v>60</v>
      </c>
      <c r="B137" s="156">
        <v>0.51482780228088687</v>
      </c>
      <c r="C137" s="156">
        <v>0.58179816229687309</v>
      </c>
      <c r="D137" s="156">
        <v>0.62215364317215527</v>
      </c>
      <c r="E137" s="156">
        <v>0.57402243117710194</v>
      </c>
      <c r="F137" s="156">
        <v>0.54714130019334872</v>
      </c>
      <c r="G137" s="156">
        <v>0.43575581883039877</v>
      </c>
      <c r="H137" s="156">
        <v>0.55046085633043307</v>
      </c>
      <c r="I137" s="156">
        <v>0.7178338948987244</v>
      </c>
      <c r="J137" s="156">
        <v>0.82157835636018617</v>
      </c>
      <c r="K137" s="156">
        <v>0.63813882649572029</v>
      </c>
      <c r="L137" s="156">
        <v>0.98877095004017934</v>
      </c>
      <c r="M137" s="156">
        <v>0.7192423807855769</v>
      </c>
      <c r="N137" s="156">
        <v>0.40212381659886082</v>
      </c>
      <c r="O137" s="156">
        <v>0.34229573153439169</v>
      </c>
      <c r="P137" s="156">
        <v>0.27488855207562291</v>
      </c>
      <c r="Q137" s="156">
        <v>0.22894501992861654</v>
      </c>
    </row>
    <row r="138" spans="1:17" ht="12" customHeight="1" x14ac:dyDescent="0.25">
      <c r="A138" s="148" t="s">
        <v>59</v>
      </c>
      <c r="B138" s="156">
        <v>0.18842768768471532</v>
      </c>
      <c r="C138" s="156">
        <v>0.1989600584303633</v>
      </c>
      <c r="D138" s="156">
        <v>0.21059949798857372</v>
      </c>
      <c r="E138" s="156">
        <v>0.18921960242476527</v>
      </c>
      <c r="F138" s="156">
        <v>0.17922053407631847</v>
      </c>
      <c r="G138" s="156">
        <v>0.15436513468157109</v>
      </c>
      <c r="H138" s="156">
        <v>0.19246527379175749</v>
      </c>
      <c r="I138" s="156">
        <v>0.25071995422711918</v>
      </c>
      <c r="J138" s="156">
        <v>0.28619281554485887</v>
      </c>
      <c r="K138" s="156">
        <v>0.24037179422123675</v>
      </c>
      <c r="L138" s="156">
        <v>0.30774286505250892</v>
      </c>
      <c r="M138" s="156">
        <v>0.25980953263225098</v>
      </c>
      <c r="N138" s="156">
        <v>0.11418360456971625</v>
      </c>
      <c r="O138" s="156">
        <v>9.9947468359973229E-2</v>
      </c>
      <c r="P138" s="156">
        <v>9.4790758857419069E-2</v>
      </c>
      <c r="Q138" s="156">
        <v>7.3933278215599793E-2</v>
      </c>
    </row>
    <row r="139" spans="1:17" ht="12" customHeight="1" x14ac:dyDescent="0.25">
      <c r="A139" s="158" t="s">
        <v>62</v>
      </c>
      <c r="B139" s="157">
        <f>SUM(B140:B141)</f>
        <v>184.18915638610929</v>
      </c>
      <c r="C139" s="157">
        <f t="shared" ref="C139:Q139" si="70">SUM(C140:C141)</f>
        <v>207.77537624068734</v>
      </c>
      <c r="D139" s="157">
        <f t="shared" si="70"/>
        <v>229.08029734483051</v>
      </c>
      <c r="E139" s="157">
        <f t="shared" si="70"/>
        <v>224.02787663293444</v>
      </c>
      <c r="F139" s="157">
        <f t="shared" si="70"/>
        <v>218.61868412404556</v>
      </c>
      <c r="G139" s="157">
        <f t="shared" si="70"/>
        <v>220.45042144063456</v>
      </c>
      <c r="H139" s="157">
        <f t="shared" si="70"/>
        <v>222.32792594248363</v>
      </c>
      <c r="I139" s="157">
        <f t="shared" si="70"/>
        <v>241.99918023551231</v>
      </c>
      <c r="J139" s="157">
        <f t="shared" si="70"/>
        <v>233.82123337829671</v>
      </c>
      <c r="K139" s="157">
        <f t="shared" si="70"/>
        <v>183.63281955637396</v>
      </c>
      <c r="L139" s="157">
        <f t="shared" si="70"/>
        <v>231.47139737928325</v>
      </c>
      <c r="M139" s="157">
        <f t="shared" si="70"/>
        <v>214.59698667806578</v>
      </c>
      <c r="N139" s="157">
        <f t="shared" si="70"/>
        <v>178.08614708414788</v>
      </c>
      <c r="O139" s="157">
        <f t="shared" si="70"/>
        <v>181.25869348115123</v>
      </c>
      <c r="P139" s="157">
        <f t="shared" si="70"/>
        <v>196.88052089818137</v>
      </c>
      <c r="Q139" s="157">
        <f t="shared" si="70"/>
        <v>214.60825674389071</v>
      </c>
    </row>
    <row r="140" spans="1:17" ht="12" customHeight="1" x14ac:dyDescent="0.25">
      <c r="A140" s="23" t="s">
        <v>57</v>
      </c>
      <c r="B140" s="156">
        <v>73.542611410679243</v>
      </c>
      <c r="C140" s="156">
        <v>79.575281425039805</v>
      </c>
      <c r="D140" s="156">
        <v>85.647676510690573</v>
      </c>
      <c r="E140" s="156">
        <v>78.442531294667305</v>
      </c>
      <c r="F140" s="156">
        <v>78.750685272031745</v>
      </c>
      <c r="G140" s="156">
        <v>79.90692387806584</v>
      </c>
      <c r="H140" s="156">
        <v>75.145075172740803</v>
      </c>
      <c r="I140" s="156">
        <v>80.023539497878801</v>
      </c>
      <c r="J140" s="156">
        <v>73.144328220506551</v>
      </c>
      <c r="K140" s="156">
        <v>58.839271251958017</v>
      </c>
      <c r="L140" s="156">
        <v>67.180125266404573</v>
      </c>
      <c r="M140" s="156">
        <v>63.132277076536397</v>
      </c>
      <c r="N140" s="156">
        <v>46.395234210909024</v>
      </c>
      <c r="O140" s="156">
        <v>42.854249686482333</v>
      </c>
      <c r="P140" s="156">
        <v>45.701053799617313</v>
      </c>
      <c r="Q140" s="156">
        <v>46.965679996079942</v>
      </c>
    </row>
    <row r="141" spans="1:17" ht="12" customHeight="1" x14ac:dyDescent="0.25">
      <c r="A141" s="29" t="s">
        <v>140</v>
      </c>
      <c r="B141" s="57">
        <v>110.64654497543003</v>
      </c>
      <c r="C141" s="57">
        <v>128.20009481564753</v>
      </c>
      <c r="D141" s="57">
        <v>143.43262083413995</v>
      </c>
      <c r="E141" s="57">
        <v>145.58534533826713</v>
      </c>
      <c r="F141" s="57">
        <v>139.86799885201381</v>
      </c>
      <c r="G141" s="57">
        <v>140.54349756256872</v>
      </c>
      <c r="H141" s="57">
        <v>147.18285076974283</v>
      </c>
      <c r="I141" s="57">
        <v>161.97564073763351</v>
      </c>
      <c r="J141" s="57">
        <v>160.67690515779015</v>
      </c>
      <c r="K141" s="57">
        <v>124.79354830441595</v>
      </c>
      <c r="L141" s="57">
        <v>164.29127211287869</v>
      </c>
      <c r="M141" s="57">
        <v>151.46470960152939</v>
      </c>
      <c r="N141" s="57">
        <v>131.69091287323886</v>
      </c>
      <c r="O141" s="57">
        <v>138.40444379466888</v>
      </c>
      <c r="P141" s="57">
        <v>151.17946709856406</v>
      </c>
      <c r="Q141" s="57">
        <v>167.64257674781078</v>
      </c>
    </row>
    <row r="142" spans="1:17" s="28" customFormat="1" ht="12" customHeight="1" x14ac:dyDescent="0.25">
      <c r="B142"/>
    </row>
    <row r="143" spans="1:17" ht="12" customHeight="1" x14ac:dyDescent="0.25">
      <c r="A143" s="152" t="s">
        <v>146</v>
      </c>
      <c r="B143" s="168">
        <f t="shared" ref="B143:Q143" si="71">SUM(B144,B146,B148,B157)</f>
        <v>229.46578253709529</v>
      </c>
      <c r="C143" s="168">
        <f t="shared" si="71"/>
        <v>270.9757820644831</v>
      </c>
      <c r="D143" s="168">
        <f t="shared" si="71"/>
        <v>290.9763943155171</v>
      </c>
      <c r="E143" s="168">
        <f t="shared" si="71"/>
        <v>348.58294718951618</v>
      </c>
      <c r="F143" s="168">
        <f t="shared" si="71"/>
        <v>378.65189931263922</v>
      </c>
      <c r="G143" s="168">
        <f t="shared" si="71"/>
        <v>380.40530681615343</v>
      </c>
      <c r="H143" s="168">
        <f t="shared" si="71"/>
        <v>409.87472364302562</v>
      </c>
      <c r="I143" s="168">
        <f t="shared" si="71"/>
        <v>392.69675005313076</v>
      </c>
      <c r="J143" s="168">
        <f t="shared" si="71"/>
        <v>452.74390799601025</v>
      </c>
      <c r="K143" s="168">
        <f t="shared" si="71"/>
        <v>450.97710582032425</v>
      </c>
      <c r="L143" s="168">
        <f t="shared" si="71"/>
        <v>526.93893089295398</v>
      </c>
      <c r="M143" s="168">
        <f t="shared" si="71"/>
        <v>452.70882171951246</v>
      </c>
      <c r="N143" s="168">
        <f t="shared" si="71"/>
        <v>619.0859128501221</v>
      </c>
      <c r="O143" s="168">
        <f t="shared" si="71"/>
        <v>791.73788141998489</v>
      </c>
      <c r="P143" s="168">
        <f t="shared" si="71"/>
        <v>736.22132731843567</v>
      </c>
      <c r="Q143" s="168">
        <f t="shared" si="71"/>
        <v>918.58022970532238</v>
      </c>
    </row>
    <row r="144" spans="1:17" ht="12.95" customHeight="1" x14ac:dyDescent="0.25">
      <c r="A144" s="158" t="s">
        <v>65</v>
      </c>
      <c r="B144" s="157">
        <f t="shared" ref="B144:Q144" si="72">B145</f>
        <v>149.7304350083478</v>
      </c>
      <c r="C144" s="157">
        <f t="shared" si="72"/>
        <v>180.47213339297775</v>
      </c>
      <c r="D144" s="157">
        <f t="shared" si="72"/>
        <v>189.58403896287345</v>
      </c>
      <c r="E144" s="157">
        <f t="shared" si="72"/>
        <v>226.38503567437473</v>
      </c>
      <c r="F144" s="157">
        <f t="shared" si="72"/>
        <v>247.97646011258976</v>
      </c>
      <c r="G144" s="157">
        <f t="shared" si="72"/>
        <v>249.83060882627601</v>
      </c>
      <c r="H144" s="157">
        <f t="shared" si="72"/>
        <v>260.69566280496264</v>
      </c>
      <c r="I144" s="157">
        <f t="shared" si="72"/>
        <v>235.69502154402505</v>
      </c>
      <c r="J144" s="157">
        <f t="shared" si="72"/>
        <v>274.80763345972764</v>
      </c>
      <c r="K144" s="157">
        <f t="shared" si="72"/>
        <v>271.09054132864281</v>
      </c>
      <c r="L144" s="157">
        <f t="shared" si="72"/>
        <v>293.59512169819413</v>
      </c>
      <c r="M144" s="157">
        <f t="shared" si="72"/>
        <v>238.43758301635637</v>
      </c>
      <c r="N144" s="157">
        <f t="shared" si="72"/>
        <v>294.49736815233973</v>
      </c>
      <c r="O144" s="157">
        <f t="shared" si="72"/>
        <v>360.07276038955973</v>
      </c>
      <c r="P144" s="157">
        <f t="shared" si="72"/>
        <v>305.50973907912964</v>
      </c>
      <c r="Q144" s="157">
        <f t="shared" si="72"/>
        <v>371.29725511364444</v>
      </c>
    </row>
    <row r="145" spans="1:17" ht="12" customHeight="1" x14ac:dyDescent="0.25">
      <c r="A145" s="23" t="s">
        <v>60</v>
      </c>
      <c r="B145" s="156">
        <v>149.7304350083478</v>
      </c>
      <c r="C145" s="156">
        <v>180.47213339297775</v>
      </c>
      <c r="D145" s="156">
        <v>189.58403896287345</v>
      </c>
      <c r="E145" s="156">
        <v>226.38503567437473</v>
      </c>
      <c r="F145" s="156">
        <v>247.97646011258976</v>
      </c>
      <c r="G145" s="156">
        <v>249.83060882627601</v>
      </c>
      <c r="H145" s="156">
        <v>260.69566280496264</v>
      </c>
      <c r="I145" s="156">
        <v>235.69502154402505</v>
      </c>
      <c r="J145" s="156">
        <v>274.80763345972764</v>
      </c>
      <c r="K145" s="156">
        <v>271.09054132864281</v>
      </c>
      <c r="L145" s="156">
        <v>293.59512169819413</v>
      </c>
      <c r="M145" s="156">
        <v>238.43758301635637</v>
      </c>
      <c r="N145" s="156">
        <v>294.49736815233973</v>
      </c>
      <c r="O145" s="156">
        <v>360.07276038955973</v>
      </c>
      <c r="P145" s="156">
        <v>305.50973907912964</v>
      </c>
      <c r="Q145" s="156">
        <v>371.29725511364444</v>
      </c>
    </row>
    <row r="146" spans="1:17" ht="12.95" customHeight="1" x14ac:dyDescent="0.25">
      <c r="A146" s="158" t="s">
        <v>112</v>
      </c>
      <c r="B146" s="157">
        <f t="shared" ref="B146:Q146" si="73">B147</f>
        <v>4.1214821168992302</v>
      </c>
      <c r="C146" s="157">
        <f t="shared" si="73"/>
        <v>4.5197883903505005</v>
      </c>
      <c r="D146" s="157">
        <f t="shared" si="73"/>
        <v>4.9342278182898767</v>
      </c>
      <c r="E146" s="157">
        <f t="shared" si="73"/>
        <v>5.6047266959886946</v>
      </c>
      <c r="F146" s="157">
        <f t="shared" si="73"/>
        <v>5.8617691345982994</v>
      </c>
      <c r="G146" s="157">
        <f t="shared" si="73"/>
        <v>6.0863821055477159</v>
      </c>
      <c r="H146" s="157">
        <f t="shared" si="73"/>
        <v>6.7066301371469086</v>
      </c>
      <c r="I146" s="157">
        <f t="shared" si="73"/>
        <v>7.0162793697732413</v>
      </c>
      <c r="J146" s="157">
        <f t="shared" si="73"/>
        <v>7.7392011799980178</v>
      </c>
      <c r="K146" s="157">
        <f t="shared" si="73"/>
        <v>8.0289910730945451</v>
      </c>
      <c r="L146" s="157">
        <f t="shared" si="73"/>
        <v>8.7247831421315087</v>
      </c>
      <c r="M146" s="157">
        <f t="shared" si="73"/>
        <v>9.058195889984356</v>
      </c>
      <c r="N146" s="157">
        <f t="shared" si="73"/>
        <v>10.361835375297627</v>
      </c>
      <c r="O146" s="157">
        <f t="shared" si="73"/>
        <v>12.318217085895636</v>
      </c>
      <c r="P146" s="157">
        <f t="shared" si="73"/>
        <v>13.294901949764762</v>
      </c>
      <c r="Q146" s="157">
        <f t="shared" si="73"/>
        <v>15.371112827305298</v>
      </c>
    </row>
    <row r="147" spans="1:17" ht="12" customHeight="1" x14ac:dyDescent="0.25">
      <c r="A147" s="23" t="s">
        <v>60</v>
      </c>
      <c r="B147" s="156">
        <v>4.1214821168992302</v>
      </c>
      <c r="C147" s="156">
        <v>4.5197883903505005</v>
      </c>
      <c r="D147" s="156">
        <v>4.9342278182898767</v>
      </c>
      <c r="E147" s="156">
        <v>5.6047266959886946</v>
      </c>
      <c r="F147" s="156">
        <v>5.8617691345982994</v>
      </c>
      <c r="G147" s="156">
        <v>6.0863821055477159</v>
      </c>
      <c r="H147" s="156">
        <v>6.7066301371469086</v>
      </c>
      <c r="I147" s="156">
        <v>7.0162793697732413</v>
      </c>
      <c r="J147" s="156">
        <v>7.7392011799980178</v>
      </c>
      <c r="K147" s="156">
        <v>8.0289910730945451</v>
      </c>
      <c r="L147" s="156">
        <v>8.7247831421315087</v>
      </c>
      <c r="M147" s="156">
        <v>9.058195889984356</v>
      </c>
      <c r="N147" s="156">
        <v>10.361835375297627</v>
      </c>
      <c r="O147" s="156">
        <v>12.318217085895636</v>
      </c>
      <c r="P147" s="156">
        <v>13.294901949764762</v>
      </c>
      <c r="Q147" s="156">
        <v>15.371112827305298</v>
      </c>
    </row>
    <row r="148" spans="1:17" ht="12" customHeight="1" x14ac:dyDescent="0.25">
      <c r="A148" s="158" t="s">
        <v>63</v>
      </c>
      <c r="B148" s="157">
        <f t="shared" ref="B148:Q148" si="74">SUM(B149:B150,B153:B154)</f>
        <v>49.879865611763947</v>
      </c>
      <c r="C148" s="157">
        <f t="shared" si="74"/>
        <v>57.039878244283344</v>
      </c>
      <c r="D148" s="157">
        <f t="shared" si="74"/>
        <v>63.712409154409016</v>
      </c>
      <c r="E148" s="157">
        <f t="shared" si="74"/>
        <v>76.787207361664741</v>
      </c>
      <c r="F148" s="157">
        <f t="shared" si="74"/>
        <v>82.477811053368569</v>
      </c>
      <c r="G148" s="157">
        <f t="shared" si="74"/>
        <v>81.516128334242282</v>
      </c>
      <c r="H148" s="157">
        <f t="shared" si="74"/>
        <v>92.80014491461975</v>
      </c>
      <c r="I148" s="157">
        <f t="shared" si="74"/>
        <v>97.753376089397889</v>
      </c>
      <c r="J148" s="157">
        <f t="shared" si="74"/>
        <v>109.45413300597745</v>
      </c>
      <c r="K148" s="157">
        <f t="shared" si="74"/>
        <v>108.88424138934575</v>
      </c>
      <c r="L148" s="157">
        <f t="shared" si="74"/>
        <v>147.54009076273707</v>
      </c>
      <c r="M148" s="157">
        <f t="shared" si="74"/>
        <v>130.13514198414074</v>
      </c>
      <c r="N148" s="157">
        <f t="shared" si="74"/>
        <v>209.3810379963966</v>
      </c>
      <c r="O148" s="157">
        <f t="shared" si="74"/>
        <v>279.22576704893572</v>
      </c>
      <c r="P148" s="157">
        <f t="shared" si="74"/>
        <v>274.36010113594057</v>
      </c>
      <c r="Q148" s="157">
        <f t="shared" si="74"/>
        <v>351.0599507857408</v>
      </c>
    </row>
    <row r="149" spans="1:17" ht="12" customHeight="1" x14ac:dyDescent="0.25">
      <c r="A149" s="167" t="s">
        <v>144</v>
      </c>
      <c r="B149" s="132">
        <v>25.377668776552127</v>
      </c>
      <c r="C149" s="132">
        <v>25.435464135467555</v>
      </c>
      <c r="D149" s="132">
        <v>24.622508156816565</v>
      </c>
      <c r="E149" s="132">
        <v>24.354132545788222</v>
      </c>
      <c r="F149" s="132">
        <v>24.335350226234826</v>
      </c>
      <c r="G149" s="132">
        <v>22.262256451435132</v>
      </c>
      <c r="H149" s="132">
        <v>19.366990599840666</v>
      </c>
      <c r="I149" s="132">
        <v>17.800864827469642</v>
      </c>
      <c r="J149" s="132">
        <v>15.806426234186075</v>
      </c>
      <c r="K149" s="132">
        <v>15.218226787057642</v>
      </c>
      <c r="L149" s="132">
        <v>15.006359081329339</v>
      </c>
      <c r="M149" s="132">
        <v>11.494295231459946</v>
      </c>
      <c r="N149" s="132">
        <v>11.160595083949898</v>
      </c>
      <c r="O149" s="132">
        <v>10.938143601534895</v>
      </c>
      <c r="P149" s="132">
        <v>8.4846531081068211</v>
      </c>
      <c r="Q149" s="132">
        <v>8.3264336642766743</v>
      </c>
    </row>
    <row r="150" spans="1:17" ht="12" customHeight="1" x14ac:dyDescent="0.25">
      <c r="A150" s="167" t="s">
        <v>143</v>
      </c>
      <c r="B150" s="132">
        <f t="shared" ref="B150:C150" si="75">SUM(B151:B152)</f>
        <v>0.38625297714655105</v>
      </c>
      <c r="C150" s="132">
        <f t="shared" si="75"/>
        <v>0.38874445783941014</v>
      </c>
      <c r="D150" s="132">
        <f t="shared" ref="D150" si="76">SUM(D151:D152)</f>
        <v>0.3755283460380775</v>
      </c>
      <c r="E150" s="132">
        <f t="shared" ref="E150" si="77">SUM(E151:E152)</f>
        <v>0.38315912458836199</v>
      </c>
      <c r="F150" s="132">
        <f t="shared" ref="F150" si="78">SUM(F151:F152)</f>
        <v>0.39376825031469448</v>
      </c>
      <c r="G150" s="132">
        <f t="shared" ref="G150" si="79">SUM(G151:G152)</f>
        <v>0.37164555293344259</v>
      </c>
      <c r="H150" s="132">
        <f t="shared" ref="H150" si="80">SUM(H151:H152)</f>
        <v>0.42687134752175193</v>
      </c>
      <c r="I150" s="132">
        <f t="shared" ref="I150" si="81">SUM(I151:I152)</f>
        <v>0.49309159969329641</v>
      </c>
      <c r="J150" s="132">
        <f t="shared" ref="J150" si="82">SUM(J151:J152)</f>
        <v>0.54389138708381279</v>
      </c>
      <c r="K150" s="132">
        <f t="shared" ref="K150" si="83">SUM(K151:K152)</f>
        <v>0.6009037674766935</v>
      </c>
      <c r="L150" s="132">
        <f t="shared" ref="L150" si="84">SUM(L151:L152)</f>
        <v>0.65391232659277776</v>
      </c>
      <c r="M150" s="132">
        <f t="shared" ref="M150" si="85">SUM(M151:M152)</f>
        <v>0.60835223058117538</v>
      </c>
      <c r="N150" s="132">
        <f t="shared" ref="N150" si="86">SUM(N151:N152)</f>
        <v>0.59593049419003663</v>
      </c>
      <c r="O150" s="132">
        <f t="shared" ref="O150" si="87">SUM(O151:O152)</f>
        <v>0.59038545601062109</v>
      </c>
      <c r="P150" s="132">
        <f t="shared" ref="P150" si="88">SUM(P151:P152)</f>
        <v>0.49157119963809748</v>
      </c>
      <c r="Q150" s="132">
        <f t="shared" ref="Q150" si="89">SUM(Q151:Q152)</f>
        <v>0.49914075265335206</v>
      </c>
    </row>
    <row r="151" spans="1:17" ht="12" customHeight="1" x14ac:dyDescent="0.25">
      <c r="A151" s="166" t="s">
        <v>57</v>
      </c>
      <c r="B151" s="165">
        <v>0.29409157825086457</v>
      </c>
      <c r="C151" s="165">
        <v>0.29910735455864718</v>
      </c>
      <c r="D151" s="165">
        <v>0.28842619431906868</v>
      </c>
      <c r="E151" s="165">
        <v>0.2937626909224611</v>
      </c>
      <c r="F151" s="165">
        <v>0.3013590080927388</v>
      </c>
      <c r="G151" s="165">
        <v>0.28398774955889511</v>
      </c>
      <c r="H151" s="165">
        <v>0.32552448723016658</v>
      </c>
      <c r="I151" s="165">
        <v>0.37532597381502281</v>
      </c>
      <c r="J151" s="165">
        <v>0.41309449179234448</v>
      </c>
      <c r="K151" s="165">
        <v>0.45558361161928329</v>
      </c>
      <c r="L151" s="165">
        <v>0.49479136532821139</v>
      </c>
      <c r="M151" s="165">
        <v>0.46025412412680433</v>
      </c>
      <c r="N151" s="165">
        <v>0.46023709882609914</v>
      </c>
      <c r="O151" s="165">
        <v>0.4462450471967071</v>
      </c>
      <c r="P151" s="165">
        <v>0.37132736664303811</v>
      </c>
      <c r="Q151" s="165">
        <v>0.37677292378534694</v>
      </c>
    </row>
    <row r="152" spans="1:17" ht="12" customHeight="1" x14ac:dyDescent="0.25">
      <c r="A152" s="147" t="s">
        <v>59</v>
      </c>
      <c r="B152" s="164">
        <v>9.2161398895686461E-2</v>
      </c>
      <c r="C152" s="164">
        <v>8.9637103280762992E-2</v>
      </c>
      <c r="D152" s="164">
        <v>8.7102151719008827E-2</v>
      </c>
      <c r="E152" s="164">
        <v>8.9396433665900887E-2</v>
      </c>
      <c r="F152" s="164">
        <v>9.2409242221955665E-2</v>
      </c>
      <c r="G152" s="164">
        <v>8.7657803374547483E-2</v>
      </c>
      <c r="H152" s="164">
        <v>0.10134686029158536</v>
      </c>
      <c r="I152" s="164">
        <v>0.11776562587827358</v>
      </c>
      <c r="J152" s="164">
        <v>0.13079689529146835</v>
      </c>
      <c r="K152" s="164">
        <v>0.1453201558574102</v>
      </c>
      <c r="L152" s="164">
        <v>0.15912096126456632</v>
      </c>
      <c r="M152" s="164">
        <v>0.14809810645437108</v>
      </c>
      <c r="N152" s="164">
        <v>0.13569339536393749</v>
      </c>
      <c r="O152" s="164">
        <v>0.14414040881391396</v>
      </c>
      <c r="P152" s="164">
        <v>0.12024383299505939</v>
      </c>
      <c r="Q152" s="164">
        <v>0.12236782886800511</v>
      </c>
    </row>
    <row r="153" spans="1:17" ht="12" customHeight="1" x14ac:dyDescent="0.25">
      <c r="A153" s="163" t="s">
        <v>142</v>
      </c>
      <c r="B153" s="162">
        <v>23.740182374670667</v>
      </c>
      <c r="C153" s="162">
        <v>30.730620029908064</v>
      </c>
      <c r="D153" s="162">
        <v>38.116718199166584</v>
      </c>
      <c r="E153" s="162">
        <v>51.228241171373952</v>
      </c>
      <c r="F153" s="162">
        <v>56.814474677048381</v>
      </c>
      <c r="G153" s="162">
        <v>57.88214902147957</v>
      </c>
      <c r="H153" s="162">
        <v>71.387013281962226</v>
      </c>
      <c r="I153" s="162">
        <v>77.261149217290409</v>
      </c>
      <c r="J153" s="162">
        <v>89.934629423671311</v>
      </c>
      <c r="K153" s="162">
        <v>89.381443284688018</v>
      </c>
      <c r="L153" s="162">
        <v>126.41477433473673</v>
      </c>
      <c r="M153" s="162">
        <v>111.93172459175996</v>
      </c>
      <c r="N153" s="162">
        <v>187.68702768646799</v>
      </c>
      <c r="O153" s="162">
        <v>254.29325941558344</v>
      </c>
      <c r="P153" s="162">
        <v>250.63042051321369</v>
      </c>
      <c r="Q153" s="162">
        <v>322.90746658722986</v>
      </c>
    </row>
    <row r="154" spans="1:17" ht="12" customHeight="1" x14ac:dyDescent="0.25">
      <c r="A154" s="161" t="s">
        <v>141</v>
      </c>
      <c r="B154" s="160">
        <f t="shared" ref="B154:C154" si="90">SUM(B155:B156)</f>
        <v>0.37576148339459781</v>
      </c>
      <c r="C154" s="160">
        <f t="shared" si="90"/>
        <v>0.48504962106831129</v>
      </c>
      <c r="D154" s="160">
        <f t="shared" ref="D154" si="91">SUM(D155:D156)</f>
        <v>0.59765445238778669</v>
      </c>
      <c r="E154" s="160">
        <f t="shared" ref="E154" si="92">SUM(E155:E156)</f>
        <v>0.82167451991420548</v>
      </c>
      <c r="F154" s="160">
        <f t="shared" ref="F154" si="93">SUM(F155:F156)</f>
        <v>0.93421789977067016</v>
      </c>
      <c r="G154" s="160">
        <f t="shared" ref="G154" si="94">SUM(G155:G156)</f>
        <v>1.0000773083941406</v>
      </c>
      <c r="H154" s="160">
        <f t="shared" ref="H154" si="95">SUM(H155:H156)</f>
        <v>1.6192696852951116</v>
      </c>
      <c r="I154" s="160">
        <f t="shared" ref="I154" si="96">SUM(I155:I156)</f>
        <v>2.1982704449445367</v>
      </c>
      <c r="J154" s="160">
        <f t="shared" ref="J154" si="97">SUM(J155:J156)</f>
        <v>3.1691859610362565</v>
      </c>
      <c r="K154" s="160">
        <f t="shared" ref="K154" si="98">SUM(K155:K156)</f>
        <v>3.6836675501233929</v>
      </c>
      <c r="L154" s="160">
        <f t="shared" ref="L154" si="99">SUM(L155:L156)</f>
        <v>5.4650450200781986</v>
      </c>
      <c r="M154" s="160">
        <f t="shared" ref="M154" si="100">SUM(M155:M156)</f>
        <v>6.1007699303396761</v>
      </c>
      <c r="N154" s="160">
        <f t="shared" ref="N154" si="101">SUM(N155:N156)</f>
        <v>9.9374847317886843</v>
      </c>
      <c r="O154" s="160">
        <f t="shared" ref="O154" si="102">SUM(O155:O156)</f>
        <v>13.403978575806782</v>
      </c>
      <c r="P154" s="160">
        <f t="shared" ref="P154" si="103">SUM(P155:P156)</f>
        <v>14.75345631498195</v>
      </c>
      <c r="Q154" s="160">
        <f t="shared" ref="Q154" si="104">SUM(Q155:Q156)</f>
        <v>19.326909781580941</v>
      </c>
    </row>
    <row r="155" spans="1:17" ht="12" customHeight="1" x14ac:dyDescent="0.25">
      <c r="A155" s="148" t="s">
        <v>60</v>
      </c>
      <c r="B155" s="156">
        <v>0.27508133450520089</v>
      </c>
      <c r="C155" s="156">
        <v>0.36144477338641712</v>
      </c>
      <c r="D155" s="156">
        <v>0.44651034806406537</v>
      </c>
      <c r="E155" s="156">
        <v>0.61796859291356043</v>
      </c>
      <c r="F155" s="156">
        <v>0.70371152809586646</v>
      </c>
      <c r="G155" s="156">
        <v>0.7384748903076368</v>
      </c>
      <c r="H155" s="156">
        <v>1.1997755112622797</v>
      </c>
      <c r="I155" s="156">
        <v>1.6292259196114771</v>
      </c>
      <c r="J155" s="156">
        <v>2.3504263866970616</v>
      </c>
      <c r="K155" s="156">
        <v>2.6757687752456487</v>
      </c>
      <c r="L155" s="156">
        <v>4.167852045702082</v>
      </c>
      <c r="M155" s="156">
        <v>4.4818177965706489</v>
      </c>
      <c r="N155" s="156">
        <v>7.7397672857292239</v>
      </c>
      <c r="O155" s="156">
        <v>10.374664106023619</v>
      </c>
      <c r="P155" s="156">
        <v>10.970471228969869</v>
      </c>
      <c r="Q155" s="156">
        <v>14.609167352742263</v>
      </c>
    </row>
    <row r="156" spans="1:17" ht="12" customHeight="1" x14ac:dyDescent="0.25">
      <c r="A156" s="148" t="s">
        <v>59</v>
      </c>
      <c r="B156" s="156">
        <v>0.10068014888939694</v>
      </c>
      <c r="C156" s="156">
        <v>0.1236048476818942</v>
      </c>
      <c r="D156" s="156">
        <v>0.15114410432372133</v>
      </c>
      <c r="E156" s="156">
        <v>0.20370592700064508</v>
      </c>
      <c r="F156" s="156">
        <v>0.23050637167480367</v>
      </c>
      <c r="G156" s="156">
        <v>0.26160241808650386</v>
      </c>
      <c r="H156" s="156">
        <v>0.41949417403283196</v>
      </c>
      <c r="I156" s="156">
        <v>0.56904452533305949</v>
      </c>
      <c r="J156" s="156">
        <v>0.81875957433919488</v>
      </c>
      <c r="K156" s="156">
        <v>1.0078987748777442</v>
      </c>
      <c r="L156" s="156">
        <v>1.297192974376117</v>
      </c>
      <c r="M156" s="156">
        <v>1.6189521337690269</v>
      </c>
      <c r="N156" s="156">
        <v>2.1977174460594604</v>
      </c>
      <c r="O156" s="156">
        <v>3.029314469783162</v>
      </c>
      <c r="P156" s="156">
        <v>3.7829850860120811</v>
      </c>
      <c r="Q156" s="156">
        <v>4.7177424288386787</v>
      </c>
    </row>
    <row r="157" spans="1:17" ht="12" customHeight="1" x14ac:dyDescent="0.25">
      <c r="A157" s="158" t="s">
        <v>62</v>
      </c>
      <c r="B157" s="157">
        <f t="shared" ref="B157:Q157" si="105">SUM(B158:B159)</f>
        <v>25.733999800084327</v>
      </c>
      <c r="C157" s="157">
        <f t="shared" si="105"/>
        <v>28.9439820368715</v>
      </c>
      <c r="D157" s="157">
        <f t="shared" si="105"/>
        <v>32.745718379944798</v>
      </c>
      <c r="E157" s="157">
        <f t="shared" si="105"/>
        <v>39.805977457487977</v>
      </c>
      <c r="F157" s="157">
        <f t="shared" si="105"/>
        <v>42.335859012082594</v>
      </c>
      <c r="G157" s="157">
        <f t="shared" si="105"/>
        <v>42.972187550087419</v>
      </c>
      <c r="H157" s="157">
        <f t="shared" si="105"/>
        <v>49.672285786296314</v>
      </c>
      <c r="I157" s="157">
        <f t="shared" si="105"/>
        <v>52.232073049934556</v>
      </c>
      <c r="J157" s="157">
        <f t="shared" si="105"/>
        <v>60.742940350307151</v>
      </c>
      <c r="K157" s="157">
        <f t="shared" si="105"/>
        <v>62.973332029241149</v>
      </c>
      <c r="L157" s="157">
        <f t="shared" si="105"/>
        <v>77.078935289891206</v>
      </c>
      <c r="M157" s="157">
        <f t="shared" si="105"/>
        <v>75.077900829031009</v>
      </c>
      <c r="N157" s="157">
        <f t="shared" si="105"/>
        <v>104.84567132608812</v>
      </c>
      <c r="O157" s="157">
        <f t="shared" si="105"/>
        <v>140.12113689559368</v>
      </c>
      <c r="P157" s="157">
        <f t="shared" si="105"/>
        <v>143.05658515360071</v>
      </c>
      <c r="Q157" s="157">
        <f t="shared" si="105"/>
        <v>180.85191097863179</v>
      </c>
    </row>
    <row r="158" spans="1:17" ht="12" customHeight="1" x14ac:dyDescent="0.25">
      <c r="A158" s="23" t="s">
        <v>57</v>
      </c>
      <c r="B158" s="156">
        <v>10.274959963132487</v>
      </c>
      <c r="C158" s="156">
        <v>11.08582365415041</v>
      </c>
      <c r="D158" s="156">
        <v>12.238005069039451</v>
      </c>
      <c r="E158" s="156">
        <v>13.884053502189284</v>
      </c>
      <c r="F158" s="156">
        <v>15.186738221142555</v>
      </c>
      <c r="G158" s="156">
        <v>15.529230312605048</v>
      </c>
      <c r="H158" s="156">
        <v>16.728959336532295</v>
      </c>
      <c r="I158" s="156">
        <v>17.247176517537962</v>
      </c>
      <c r="J158" s="156">
        <v>18.979350103602918</v>
      </c>
      <c r="K158" s="156">
        <v>20.14801842001042</v>
      </c>
      <c r="L158" s="156">
        <v>22.392733404959436</v>
      </c>
      <c r="M158" s="156">
        <v>22.053086561683568</v>
      </c>
      <c r="N158" s="156">
        <v>27.267078439768198</v>
      </c>
      <c r="O158" s="156">
        <v>33.02817018849327</v>
      </c>
      <c r="P158" s="156">
        <v>33.059775265070854</v>
      </c>
      <c r="Q158" s="156">
        <v>39.546743931822618</v>
      </c>
    </row>
    <row r="159" spans="1:17" ht="12" customHeight="1" x14ac:dyDescent="0.25">
      <c r="A159" s="29" t="s">
        <v>140</v>
      </c>
      <c r="B159" s="57">
        <v>15.459039836951838</v>
      </c>
      <c r="C159" s="57">
        <v>17.85815838272109</v>
      </c>
      <c r="D159" s="57">
        <v>20.507713310905345</v>
      </c>
      <c r="E159" s="57">
        <v>25.921923955298695</v>
      </c>
      <c r="F159" s="57">
        <v>27.149120790940039</v>
      </c>
      <c r="G159" s="57">
        <v>27.442957237482371</v>
      </c>
      <c r="H159" s="57">
        <v>32.943326449764022</v>
      </c>
      <c r="I159" s="57">
        <v>34.98489653239659</v>
      </c>
      <c r="J159" s="57">
        <v>41.763590246704233</v>
      </c>
      <c r="K159" s="57">
        <v>42.825313609230733</v>
      </c>
      <c r="L159" s="57">
        <v>54.686201884931762</v>
      </c>
      <c r="M159" s="57">
        <v>53.024814267347445</v>
      </c>
      <c r="N159" s="57">
        <v>77.578592886319925</v>
      </c>
      <c r="O159" s="57">
        <v>107.0929667071004</v>
      </c>
      <c r="P159" s="57">
        <v>109.99680988852985</v>
      </c>
      <c r="Q159" s="57">
        <v>141.30516704680917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>
        <f>SUM(B162,B164,B166,B175)</f>
        <v>3478.705278755077</v>
      </c>
      <c r="C161" s="168">
        <f t="shared" ref="C161:Q161" si="106">SUM(C162,C164,C166,C175)</f>
        <v>3731.5251151707316</v>
      </c>
      <c r="D161" s="168">
        <f t="shared" si="106"/>
        <v>3592.1315094338861</v>
      </c>
      <c r="E161" s="168">
        <f t="shared" si="106"/>
        <v>3826.7805466024279</v>
      </c>
      <c r="F161" s="168">
        <f t="shared" si="106"/>
        <v>3966.9821756225042</v>
      </c>
      <c r="G161" s="168">
        <f t="shared" si="106"/>
        <v>3651.4346344018654</v>
      </c>
      <c r="H161" s="168">
        <f t="shared" si="106"/>
        <v>3671.0271612542751</v>
      </c>
      <c r="I161" s="168">
        <f t="shared" si="106"/>
        <v>3346.6703376142068</v>
      </c>
      <c r="J161" s="168">
        <f t="shared" si="106"/>
        <v>3691.8275198379729</v>
      </c>
      <c r="K161" s="168">
        <f t="shared" si="106"/>
        <v>3406.2554304383757</v>
      </c>
      <c r="L161" s="168">
        <f t="shared" si="106"/>
        <v>3760.9856348555386</v>
      </c>
      <c r="M161" s="168">
        <f t="shared" si="106"/>
        <v>2680.4796086679453</v>
      </c>
      <c r="N161" s="168">
        <f t="shared" si="106"/>
        <v>3392.0880155203795</v>
      </c>
      <c r="O161" s="168">
        <f t="shared" si="106"/>
        <v>3709.7687697379183</v>
      </c>
      <c r="P161" s="168">
        <f t="shared" si="106"/>
        <v>2594.9335209760134</v>
      </c>
      <c r="Q161" s="168">
        <f t="shared" si="106"/>
        <v>2845.1558035374906</v>
      </c>
    </row>
    <row r="162" spans="1:17" ht="12.95" customHeight="1" x14ac:dyDescent="0.25">
      <c r="A162" s="158" t="s">
        <v>65</v>
      </c>
      <c r="B162" s="157">
        <f t="shared" ref="B162:Q162" si="107">B163</f>
        <v>2652.4812429430444</v>
      </c>
      <c r="C162" s="157">
        <f t="shared" si="107"/>
        <v>2893.6824987672849</v>
      </c>
      <c r="D162" s="157">
        <f t="shared" si="107"/>
        <v>2756.9526363909731</v>
      </c>
      <c r="E162" s="157">
        <f t="shared" si="107"/>
        <v>2971.8014302192737</v>
      </c>
      <c r="F162" s="157">
        <f t="shared" si="107"/>
        <v>3102.7074821142605</v>
      </c>
      <c r="G162" s="157">
        <f t="shared" si="107"/>
        <v>2827.2999786941664</v>
      </c>
      <c r="H162" s="157">
        <f t="shared" si="107"/>
        <v>2826.4015921776872</v>
      </c>
      <c r="I162" s="157">
        <f t="shared" si="107"/>
        <v>2493.2766179020314</v>
      </c>
      <c r="J162" s="157">
        <f t="shared" si="107"/>
        <v>2833.028727312339</v>
      </c>
      <c r="K162" s="157">
        <f t="shared" si="107"/>
        <v>2584.3434637838313</v>
      </c>
      <c r="L162" s="157">
        <f t="shared" si="107"/>
        <v>2857.5343480324527</v>
      </c>
      <c r="M162" s="157">
        <f t="shared" si="107"/>
        <v>1932.3576102236448</v>
      </c>
      <c r="N162" s="157">
        <f t="shared" si="107"/>
        <v>2476.6903171790941</v>
      </c>
      <c r="O162" s="157">
        <f t="shared" si="107"/>
        <v>2765.310984570106</v>
      </c>
      <c r="P162" s="157">
        <f t="shared" si="107"/>
        <v>1784.533685336168</v>
      </c>
      <c r="Q162" s="157">
        <f t="shared" si="107"/>
        <v>2007.3698253121306</v>
      </c>
    </row>
    <row r="163" spans="1:17" ht="12" customHeight="1" x14ac:dyDescent="0.25">
      <c r="A163" s="23" t="s">
        <v>60</v>
      </c>
      <c r="B163" s="57">
        <v>2652.4812429430444</v>
      </c>
      <c r="C163" s="57">
        <v>2893.6824987672849</v>
      </c>
      <c r="D163" s="57">
        <v>2756.9526363909731</v>
      </c>
      <c r="E163" s="57">
        <v>2971.8014302192737</v>
      </c>
      <c r="F163" s="57">
        <v>3102.7074821142605</v>
      </c>
      <c r="G163" s="57">
        <v>2827.2999786941664</v>
      </c>
      <c r="H163" s="57">
        <v>2826.4015921776872</v>
      </c>
      <c r="I163" s="57">
        <v>2493.2766179020314</v>
      </c>
      <c r="J163" s="57">
        <v>2833.028727312339</v>
      </c>
      <c r="K163" s="57">
        <v>2584.3434637838313</v>
      </c>
      <c r="L163" s="57">
        <v>2857.5343480324527</v>
      </c>
      <c r="M163" s="57">
        <v>1932.3576102236448</v>
      </c>
      <c r="N163" s="57">
        <v>2476.6903171790941</v>
      </c>
      <c r="O163" s="57">
        <v>2765.310984570106</v>
      </c>
      <c r="P163" s="57">
        <v>1784.533685336168</v>
      </c>
      <c r="Q163" s="57">
        <v>2007.3698253121306</v>
      </c>
    </row>
    <row r="164" spans="1:17" ht="12.95" customHeight="1" x14ac:dyDescent="0.25">
      <c r="A164" s="158" t="s">
        <v>112</v>
      </c>
      <c r="B164" s="157">
        <f t="shared" ref="B164:Q164" si="108">B165</f>
        <v>3.1937296197705365</v>
      </c>
      <c r="C164" s="157">
        <f t="shared" si="108"/>
        <v>3.2520147055453612</v>
      </c>
      <c r="D164" s="157">
        <f t="shared" si="108"/>
        <v>3.3671770581119476</v>
      </c>
      <c r="E164" s="157">
        <f t="shared" si="108"/>
        <v>3.3589894727424094</v>
      </c>
      <c r="F164" s="157">
        <f t="shared" si="108"/>
        <v>3.4002069354007713</v>
      </c>
      <c r="G164" s="157">
        <f t="shared" si="108"/>
        <v>3.5170196493320094</v>
      </c>
      <c r="H164" s="157">
        <f t="shared" si="108"/>
        <v>3.6104952042506491</v>
      </c>
      <c r="I164" s="157">
        <f t="shared" si="108"/>
        <v>3.7026535020828408</v>
      </c>
      <c r="J164" s="157">
        <f t="shared" si="108"/>
        <v>3.7061662262468626</v>
      </c>
      <c r="K164" s="157">
        <f t="shared" si="108"/>
        <v>3.7512892611167206</v>
      </c>
      <c r="L164" s="157">
        <f t="shared" si="108"/>
        <v>3.7146859894852851</v>
      </c>
      <c r="M164" s="157">
        <f t="shared" si="108"/>
        <v>3.5602178811580183</v>
      </c>
      <c r="N164" s="157">
        <f t="shared" si="108"/>
        <v>3.5782739969913413</v>
      </c>
      <c r="O164" s="157">
        <f t="shared" si="108"/>
        <v>3.7409378511782534</v>
      </c>
      <c r="P164" s="157">
        <f t="shared" si="108"/>
        <v>3.5997984817905797</v>
      </c>
      <c r="Q164" s="157">
        <f t="shared" si="108"/>
        <v>3.7131288061783718</v>
      </c>
    </row>
    <row r="165" spans="1:17" ht="12" customHeight="1" x14ac:dyDescent="0.25">
      <c r="A165" s="23" t="s">
        <v>60</v>
      </c>
      <c r="B165" s="156">
        <v>3.1937296197705365</v>
      </c>
      <c r="C165" s="156">
        <v>3.2520147055453612</v>
      </c>
      <c r="D165" s="156">
        <v>3.3671770581119476</v>
      </c>
      <c r="E165" s="156">
        <v>3.3589894727424094</v>
      </c>
      <c r="F165" s="156">
        <v>3.4002069354007713</v>
      </c>
      <c r="G165" s="156">
        <v>3.5170196493320094</v>
      </c>
      <c r="H165" s="156">
        <v>3.6104952042506491</v>
      </c>
      <c r="I165" s="156">
        <v>3.7026535020828408</v>
      </c>
      <c r="J165" s="156">
        <v>3.7061662262468626</v>
      </c>
      <c r="K165" s="156">
        <v>3.7512892611167206</v>
      </c>
      <c r="L165" s="156">
        <v>3.7146859894852851</v>
      </c>
      <c r="M165" s="156">
        <v>3.5602178811580183</v>
      </c>
      <c r="N165" s="156">
        <v>3.5782739969913413</v>
      </c>
      <c r="O165" s="156">
        <v>3.7409378511782534</v>
      </c>
      <c r="P165" s="156">
        <v>3.5997984817905797</v>
      </c>
      <c r="Q165" s="156">
        <v>3.7131288061783718</v>
      </c>
    </row>
    <row r="166" spans="1:17" ht="12" customHeight="1" x14ac:dyDescent="0.25">
      <c r="A166" s="158" t="s">
        <v>63</v>
      </c>
      <c r="B166" s="157">
        <f>SUM(B167:B168,B171:B172)</f>
        <v>542.9246435066807</v>
      </c>
      <c r="C166" s="157">
        <f t="shared" ref="C166:Q166" si="109">SUM(C167:C168,C171:C172)</f>
        <v>554.12262895415483</v>
      </c>
      <c r="D166" s="157">
        <f t="shared" si="109"/>
        <v>550.13645568041841</v>
      </c>
      <c r="E166" s="157">
        <f t="shared" si="109"/>
        <v>561.25541650199511</v>
      </c>
      <c r="F166" s="157">
        <f t="shared" si="109"/>
        <v>569.262364585917</v>
      </c>
      <c r="G166" s="157">
        <f t="shared" si="109"/>
        <v>540.38820524461187</v>
      </c>
      <c r="H166" s="157">
        <f t="shared" si="109"/>
        <v>550.48422243875052</v>
      </c>
      <c r="I166" s="157">
        <f t="shared" si="109"/>
        <v>556.66468340714357</v>
      </c>
      <c r="J166" s="157">
        <f t="shared" si="109"/>
        <v>552.97521429259018</v>
      </c>
      <c r="K166" s="157">
        <f t="shared" si="109"/>
        <v>523.6811279682239</v>
      </c>
      <c r="L166" s="157">
        <f t="shared" si="109"/>
        <v>589.2900614236097</v>
      </c>
      <c r="M166" s="157">
        <f t="shared" si="109"/>
        <v>474.987067242097</v>
      </c>
      <c r="N166" s="157">
        <f t="shared" si="109"/>
        <v>605.57916092466735</v>
      </c>
      <c r="O166" s="157">
        <f t="shared" si="109"/>
        <v>622.01189039249675</v>
      </c>
      <c r="P166" s="157">
        <f t="shared" si="109"/>
        <v>531.28448943379374</v>
      </c>
      <c r="Q166" s="157">
        <f t="shared" si="109"/>
        <v>549.83762990135892</v>
      </c>
    </row>
    <row r="167" spans="1:17" ht="12" customHeight="1" x14ac:dyDescent="0.25">
      <c r="A167" s="167" t="s">
        <v>144</v>
      </c>
      <c r="B167" s="132">
        <v>276.22810842646783</v>
      </c>
      <c r="C167" s="132">
        <v>276.85671772070265</v>
      </c>
      <c r="D167" s="132">
        <v>268.00995107615114</v>
      </c>
      <c r="E167" s="132">
        <v>265.08766737716712</v>
      </c>
      <c r="F167" s="132">
        <v>264.88309620634033</v>
      </c>
      <c r="G167" s="132">
        <v>242.31720783645625</v>
      </c>
      <c r="H167" s="132">
        <v>210.80306193689631</v>
      </c>
      <c r="I167" s="132">
        <v>193.75514994624655</v>
      </c>
      <c r="J167" s="132">
        <v>172.04778639583802</v>
      </c>
      <c r="K167" s="132">
        <v>165.64628640873414</v>
      </c>
      <c r="L167" s="132">
        <v>163.33961074375168</v>
      </c>
      <c r="M167" s="132">
        <v>125.11153850700394</v>
      </c>
      <c r="N167" s="132">
        <v>121.47827481753468</v>
      </c>
      <c r="O167" s="132">
        <v>119.05643940896248</v>
      </c>
      <c r="P167" s="132">
        <v>92.350846582237637</v>
      </c>
      <c r="Q167" s="132">
        <v>90.631476256805939</v>
      </c>
    </row>
    <row r="168" spans="1:17" ht="12" customHeight="1" x14ac:dyDescent="0.25">
      <c r="A168" s="167" t="s">
        <v>143</v>
      </c>
      <c r="B168" s="132">
        <f t="shared" ref="B168" si="110">SUM(B169:B170)</f>
        <v>4.2040158805711281</v>
      </c>
      <c r="C168" s="132">
        <f t="shared" ref="C168" si="111">SUM(C169:C170)</f>
        <v>4.2321065307273216</v>
      </c>
      <c r="D168" s="132">
        <f t="shared" ref="D168" si="112">SUM(D169:D170)</f>
        <v>4.0874182335222038</v>
      </c>
      <c r="E168" s="132">
        <f t="shared" ref="E168" si="113">SUM(E169:E170)</f>
        <v>4.1709764551867901</v>
      </c>
      <c r="F168" s="132">
        <f t="shared" ref="F168" si="114">SUM(F169:F170)</f>
        <v>4.286679340098738</v>
      </c>
      <c r="G168" s="132">
        <f t="shared" ref="G168" si="115">SUM(G169:G170)</f>
        <v>4.0455961656567103</v>
      </c>
      <c r="H168" s="132">
        <f t="shared" ref="H168" si="116">SUM(H169:H170)</f>
        <v>4.6460404611261481</v>
      </c>
      <c r="I168" s="132">
        <f t="shared" ref="I168" si="117">SUM(I169:I170)</f>
        <v>5.3677153475283239</v>
      </c>
      <c r="J168" s="132">
        <f t="shared" ref="J168" si="118">SUM(J169:J170)</f>
        <v>5.9200485594122707</v>
      </c>
      <c r="K168" s="132">
        <f t="shared" ref="K168" si="119">SUM(K169:K170)</f>
        <v>6.540476895841131</v>
      </c>
      <c r="L168" s="132">
        <f t="shared" ref="L168" si="120">SUM(L169:L170)</f>
        <v>7.1171761041191735</v>
      </c>
      <c r="M168" s="132">
        <f t="shared" ref="M168" si="121">SUM(M169:M170)</f>
        <v>6.6215746231850385</v>
      </c>
      <c r="N168" s="132">
        <f t="shared" ref="N168" si="122">SUM(N169:N170)</f>
        <v>6.4863814300659541</v>
      </c>
      <c r="O168" s="132">
        <f t="shared" ref="O168" si="123">SUM(O169:O170)</f>
        <v>6.4262241010855679</v>
      </c>
      <c r="P168" s="132">
        <f t="shared" ref="P168" si="124">SUM(P169:P170)</f>
        <v>5.3513086652573625</v>
      </c>
      <c r="Q168" s="132">
        <f t="shared" ref="Q168" si="125">SUM(Q169:Q170)</f>
        <v>5.4320759865437669</v>
      </c>
    </row>
    <row r="169" spans="1:17" ht="12" customHeight="1" x14ac:dyDescent="0.25">
      <c r="A169" s="166" t="s">
        <v>57</v>
      </c>
      <c r="B169" s="165">
        <v>3.2009220341614677</v>
      </c>
      <c r="C169" s="165">
        <v>3.2562629848195699</v>
      </c>
      <c r="D169" s="165">
        <v>3.1393595133978001</v>
      </c>
      <c r="E169" s="165">
        <v>3.1978287573504804</v>
      </c>
      <c r="F169" s="165">
        <v>3.2806845978856307</v>
      </c>
      <c r="G169" s="165">
        <v>3.0913857078082643</v>
      </c>
      <c r="H169" s="165">
        <v>3.5429877117288342</v>
      </c>
      <c r="I169" s="165">
        <v>4.0857378045499502</v>
      </c>
      <c r="J169" s="165">
        <v>4.4963746606628261</v>
      </c>
      <c r="K169" s="165">
        <v>4.9587542085685996</v>
      </c>
      <c r="L169" s="165">
        <v>5.3853049386412053</v>
      </c>
      <c r="M169" s="165">
        <v>5.0096093600624148</v>
      </c>
      <c r="N169" s="165">
        <v>5.0094321407574478</v>
      </c>
      <c r="O169" s="165">
        <v>4.8572854363030853</v>
      </c>
      <c r="P169" s="165">
        <v>4.0423185008133364</v>
      </c>
      <c r="Q169" s="165">
        <v>4.1003647584264691</v>
      </c>
    </row>
    <row r="170" spans="1:17" ht="12" customHeight="1" x14ac:dyDescent="0.25">
      <c r="A170" s="147" t="s">
        <v>59</v>
      </c>
      <c r="B170" s="164">
        <v>1.0030938464096602</v>
      </c>
      <c r="C170" s="164">
        <v>0.97584354590775146</v>
      </c>
      <c r="D170" s="164">
        <v>0.94805872012440384</v>
      </c>
      <c r="E170" s="164">
        <v>0.97314769783630972</v>
      </c>
      <c r="F170" s="164">
        <v>1.005994742213107</v>
      </c>
      <c r="G170" s="164">
        <v>0.95421045784844616</v>
      </c>
      <c r="H170" s="164">
        <v>1.1030527493973137</v>
      </c>
      <c r="I170" s="164">
        <v>1.2819775429783737</v>
      </c>
      <c r="J170" s="164">
        <v>1.4236738987494444</v>
      </c>
      <c r="K170" s="164">
        <v>1.5817226872725316</v>
      </c>
      <c r="L170" s="164">
        <v>1.7318711654779684</v>
      </c>
      <c r="M170" s="164">
        <v>1.611965263122624</v>
      </c>
      <c r="N170" s="164">
        <v>1.4769492893085068</v>
      </c>
      <c r="O170" s="164">
        <v>1.5689386647824823</v>
      </c>
      <c r="P170" s="164">
        <v>1.3089901644440258</v>
      </c>
      <c r="Q170" s="164">
        <v>1.3317112281172983</v>
      </c>
    </row>
    <row r="171" spans="1:17" ht="12" customHeight="1" x14ac:dyDescent="0.25">
      <c r="A171" s="163" t="s">
        <v>142</v>
      </c>
      <c r="B171" s="162">
        <v>258.4023035612355</v>
      </c>
      <c r="C171" s="162">
        <v>268.79138770124359</v>
      </c>
      <c r="D171" s="162">
        <v>273.74702395192537</v>
      </c>
      <c r="E171" s="162">
        <v>287.3871562051844</v>
      </c>
      <c r="F171" s="162">
        <v>295.23807659785251</v>
      </c>
      <c r="G171" s="162">
        <v>289.03172992647711</v>
      </c>
      <c r="H171" s="162">
        <v>327.60372011247074</v>
      </c>
      <c r="I171" s="162">
        <v>347.65034071612774</v>
      </c>
      <c r="J171" s="162">
        <v>362.24235043778452</v>
      </c>
      <c r="K171" s="162">
        <v>337.58197664514188</v>
      </c>
      <c r="L171" s="162">
        <v>401.47699350772717</v>
      </c>
      <c r="M171" s="162">
        <v>325.51194778788204</v>
      </c>
      <c r="N171" s="162">
        <v>453.59799300534434</v>
      </c>
      <c r="O171" s="162">
        <v>471.66721881764153</v>
      </c>
      <c r="P171" s="162">
        <v>409.47821622648962</v>
      </c>
      <c r="Q171" s="162">
        <v>428.14829581937039</v>
      </c>
    </row>
    <row r="172" spans="1:17" ht="12" customHeight="1" x14ac:dyDescent="0.25">
      <c r="A172" s="161" t="s">
        <v>141</v>
      </c>
      <c r="B172" s="160">
        <f t="shared" ref="B172" si="126">SUM(B173:B174)</f>
        <v>4.0902156384061676</v>
      </c>
      <c r="C172" s="160">
        <f t="shared" ref="C172" si="127">SUM(C173:C174)</f>
        <v>4.2424170014812361</v>
      </c>
      <c r="D172" s="160">
        <f t="shared" ref="D172" si="128">SUM(D173:D174)</f>
        <v>4.2920624188197367</v>
      </c>
      <c r="E172" s="160">
        <f t="shared" ref="E172" si="129">SUM(E173:E174)</f>
        <v>4.6096164644568063</v>
      </c>
      <c r="F172" s="160">
        <f t="shared" ref="F172" si="130">SUM(F173:F174)</f>
        <v>4.8545124416254355</v>
      </c>
      <c r="G172" s="160">
        <f t="shared" ref="G172" si="131">SUM(G173:G174)</f>
        <v>4.9936713160217749</v>
      </c>
      <c r="H172" s="160">
        <f t="shared" ref="H172" si="132">SUM(H173:H174)</f>
        <v>7.4313999282572443</v>
      </c>
      <c r="I172" s="160">
        <f t="shared" ref="I172" si="133">SUM(I173:I174)</f>
        <v>9.8914773972409034</v>
      </c>
      <c r="J172" s="160">
        <f t="shared" ref="J172" si="134">SUM(J173:J174)</f>
        <v>12.765028899555308</v>
      </c>
      <c r="K172" s="160">
        <f t="shared" ref="K172" si="135">SUM(K173:K174)</f>
        <v>13.912388018506759</v>
      </c>
      <c r="L172" s="160">
        <f t="shared" ref="L172" si="136">SUM(L173:L174)</f>
        <v>17.35628106801164</v>
      </c>
      <c r="M172" s="160">
        <f t="shared" ref="M172" si="137">SUM(M173:M174)</f>
        <v>17.742006324026008</v>
      </c>
      <c r="N172" s="160">
        <f t="shared" ref="N172" si="138">SUM(N173:N174)</f>
        <v>24.016511671722338</v>
      </c>
      <c r="O172" s="160">
        <f t="shared" ref="O172" si="139">SUM(O173:O174)</f>
        <v>24.862008064807274</v>
      </c>
      <c r="P172" s="160">
        <f t="shared" ref="P172" si="140">SUM(P173:P174)</f>
        <v>24.104117959809145</v>
      </c>
      <c r="Q172" s="160">
        <f t="shared" ref="Q172" si="141">SUM(Q173:Q174)</f>
        <v>25.625781838638929</v>
      </c>
    </row>
    <row r="173" spans="1:17" ht="12" customHeight="1" x14ac:dyDescent="0.25">
      <c r="A173" s="148" t="s">
        <v>60</v>
      </c>
      <c r="B173" s="156">
        <v>2.994298314085766</v>
      </c>
      <c r="C173" s="156">
        <v>3.161324914209374</v>
      </c>
      <c r="D173" s="156">
        <v>3.2066192711911912</v>
      </c>
      <c r="E173" s="156">
        <v>3.4668206587554748</v>
      </c>
      <c r="F173" s="156">
        <v>3.6567233075872627</v>
      </c>
      <c r="G173" s="156">
        <v>3.6874158091368394</v>
      </c>
      <c r="H173" s="156">
        <v>5.5061931494718017</v>
      </c>
      <c r="I173" s="156">
        <v>7.3309684874749586</v>
      </c>
      <c r="J173" s="156">
        <v>9.4671821475111297</v>
      </c>
      <c r="K173" s="156">
        <v>10.105779889874993</v>
      </c>
      <c r="L173" s="156">
        <v>13.236562789387147</v>
      </c>
      <c r="M173" s="156">
        <v>13.033836810407545</v>
      </c>
      <c r="N173" s="156">
        <v>18.705156925627094</v>
      </c>
      <c r="O173" s="156">
        <v>19.243165841758348</v>
      </c>
      <c r="P173" s="156">
        <v>17.92349717464193</v>
      </c>
      <c r="Q173" s="156">
        <v>19.370470481645508</v>
      </c>
    </row>
    <row r="174" spans="1:17" ht="12" customHeight="1" x14ac:dyDescent="0.25">
      <c r="A174" s="159" t="s">
        <v>59</v>
      </c>
      <c r="B174" s="57">
        <v>1.0959173243204019</v>
      </c>
      <c r="C174" s="57">
        <v>1.0810920872718626</v>
      </c>
      <c r="D174" s="57">
        <v>1.0854431476285455</v>
      </c>
      <c r="E174" s="57">
        <v>1.1427958057013319</v>
      </c>
      <c r="F174" s="57">
        <v>1.1977891340381728</v>
      </c>
      <c r="G174" s="57">
        <v>1.3062555068849357</v>
      </c>
      <c r="H174" s="57">
        <v>1.9252067787854428</v>
      </c>
      <c r="I174" s="57">
        <v>2.5605089097659453</v>
      </c>
      <c r="J174" s="57">
        <v>3.2978467520441783</v>
      </c>
      <c r="K174" s="57">
        <v>3.806608128631765</v>
      </c>
      <c r="L174" s="57">
        <v>4.1197182786244912</v>
      </c>
      <c r="M174" s="57">
        <v>4.7081695136184614</v>
      </c>
      <c r="N174" s="57">
        <v>5.3113547460952448</v>
      </c>
      <c r="O174" s="57">
        <v>5.6188422230489259</v>
      </c>
      <c r="P174" s="57">
        <v>6.1806207851672141</v>
      </c>
      <c r="Q174" s="57">
        <v>6.2553113569934204</v>
      </c>
    </row>
    <row r="175" spans="1:17" ht="12" customHeight="1" x14ac:dyDescent="0.25">
      <c r="A175" s="158" t="s">
        <v>62</v>
      </c>
      <c r="B175" s="157">
        <f>SUM(B176:B177)</f>
        <v>280.10566268558102</v>
      </c>
      <c r="C175" s="157">
        <f t="shared" ref="C175:Q175" si="142">SUM(C176:C177)</f>
        <v>280.46797274374717</v>
      </c>
      <c r="D175" s="157">
        <f t="shared" si="142"/>
        <v>281.6752403043829</v>
      </c>
      <c r="E175" s="157">
        <f t="shared" si="142"/>
        <v>290.36471040841678</v>
      </c>
      <c r="F175" s="157">
        <f t="shared" si="142"/>
        <v>291.61212198692613</v>
      </c>
      <c r="G175" s="157">
        <f t="shared" si="142"/>
        <v>280.22943081375519</v>
      </c>
      <c r="H175" s="157">
        <f t="shared" si="142"/>
        <v>290.53085143358709</v>
      </c>
      <c r="I175" s="157">
        <f t="shared" si="142"/>
        <v>293.02638280294934</v>
      </c>
      <c r="J175" s="157">
        <f t="shared" si="142"/>
        <v>302.11741200679683</v>
      </c>
      <c r="K175" s="157">
        <f t="shared" si="142"/>
        <v>294.47954942520403</v>
      </c>
      <c r="L175" s="157">
        <f t="shared" si="142"/>
        <v>310.44653940999126</v>
      </c>
      <c r="M175" s="157">
        <f t="shared" si="142"/>
        <v>269.57471332104552</v>
      </c>
      <c r="N175" s="157">
        <f t="shared" si="142"/>
        <v>306.24026341962713</v>
      </c>
      <c r="O175" s="157">
        <f t="shared" si="142"/>
        <v>318.70495692413709</v>
      </c>
      <c r="P175" s="157">
        <f t="shared" si="142"/>
        <v>275.51554772426107</v>
      </c>
      <c r="Q175" s="157">
        <f t="shared" si="142"/>
        <v>284.2352195178222</v>
      </c>
    </row>
    <row r="176" spans="1:17" ht="12" customHeight="1" x14ac:dyDescent="0.25">
      <c r="A176" s="23" t="s">
        <v>57</v>
      </c>
      <c r="B176" s="156">
        <v>111.83994301934774</v>
      </c>
      <c r="C176" s="156">
        <v>107.68818914075348</v>
      </c>
      <c r="D176" s="156">
        <v>105.7252007297446</v>
      </c>
      <c r="E176" s="156">
        <v>101.92028136214741</v>
      </c>
      <c r="F176" s="156">
        <v>105.17667669500656</v>
      </c>
      <c r="G176" s="156">
        <v>101.71621986006558</v>
      </c>
      <c r="H176" s="156">
        <v>98.224593375013541</v>
      </c>
      <c r="I176" s="156">
        <v>96.925129912620022</v>
      </c>
      <c r="J176" s="156">
        <v>94.361405961292306</v>
      </c>
      <c r="K176" s="156">
        <v>94.254217965991131</v>
      </c>
      <c r="L176" s="156">
        <v>90.332834066754856</v>
      </c>
      <c r="M176" s="156">
        <v>79.418457685428649</v>
      </c>
      <c r="N176" s="156">
        <v>79.85876934683057</v>
      </c>
      <c r="O176" s="156">
        <v>75.316899085561346</v>
      </c>
      <c r="P176" s="156">
        <v>63.874856167747865</v>
      </c>
      <c r="Q176" s="156">
        <v>62.287436096514334</v>
      </c>
    </row>
    <row r="177" spans="1:17" ht="12" customHeight="1" x14ac:dyDescent="0.25">
      <c r="A177" s="29" t="s">
        <v>140</v>
      </c>
      <c r="B177" s="57">
        <v>168.26571966623325</v>
      </c>
      <c r="C177" s="57">
        <v>172.77978360299369</v>
      </c>
      <c r="D177" s="57">
        <v>175.95003957463828</v>
      </c>
      <c r="E177" s="57">
        <v>188.44442904626936</v>
      </c>
      <c r="F177" s="57">
        <v>186.43544529191959</v>
      </c>
      <c r="G177" s="57">
        <v>178.51321095368962</v>
      </c>
      <c r="H177" s="57">
        <v>192.30625805857355</v>
      </c>
      <c r="I177" s="57">
        <v>196.10125289032933</v>
      </c>
      <c r="J177" s="57">
        <v>207.75600604550453</v>
      </c>
      <c r="K177" s="57">
        <v>200.2253314592129</v>
      </c>
      <c r="L177" s="57">
        <v>220.1137053432364</v>
      </c>
      <c r="M177" s="57">
        <v>190.15625563561687</v>
      </c>
      <c r="N177" s="57">
        <v>226.38149407279656</v>
      </c>
      <c r="O177" s="57">
        <v>243.38805783857575</v>
      </c>
      <c r="P177" s="57">
        <v>211.64069155651319</v>
      </c>
      <c r="Q177" s="57">
        <v>221.94778342130786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262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175</v>
      </c>
    </row>
    <row r="3" spans="1:17" ht="12" customHeight="1" x14ac:dyDescent="0.25">
      <c r="A3" s="152" t="s">
        <v>172</v>
      </c>
      <c r="B3" s="168">
        <f>SUM(B4,B7,B9,B19)</f>
        <v>411.16037743721506</v>
      </c>
      <c r="C3" s="168">
        <f t="shared" ref="C3:Q3" si="0">SUM(C4,C7,C9,C19)</f>
        <v>397.06242926028051</v>
      </c>
      <c r="D3" s="168">
        <f t="shared" si="0"/>
        <v>273.07580553010723</v>
      </c>
      <c r="E3" s="168">
        <f t="shared" si="0"/>
        <v>272.31760604273666</v>
      </c>
      <c r="F3" s="168">
        <f t="shared" si="0"/>
        <v>260.00367552121446</v>
      </c>
      <c r="G3" s="168">
        <f t="shared" si="0"/>
        <v>234.83972433232168</v>
      </c>
      <c r="H3" s="168">
        <f t="shared" si="0"/>
        <v>230.38928527566225</v>
      </c>
      <c r="I3" s="168">
        <f t="shared" si="0"/>
        <v>224.49153892611136</v>
      </c>
      <c r="J3" s="168">
        <f t="shared" si="0"/>
        <v>228.15842418198301</v>
      </c>
      <c r="K3" s="168">
        <f t="shared" si="0"/>
        <v>129.87542725454725</v>
      </c>
      <c r="L3" s="168">
        <f t="shared" si="0"/>
        <v>147.0774292167994</v>
      </c>
      <c r="M3" s="168">
        <f t="shared" si="0"/>
        <v>25.701382445729084</v>
      </c>
      <c r="N3" s="168">
        <f t="shared" si="0"/>
        <v>28.748974044587467</v>
      </c>
      <c r="O3" s="168">
        <f t="shared" si="0"/>
        <v>29.807558327004557</v>
      </c>
      <c r="P3" s="168">
        <f t="shared" si="0"/>
        <v>22.743934351550742</v>
      </c>
      <c r="Q3" s="168">
        <f t="shared" si="0"/>
        <v>24.008534994374898</v>
      </c>
    </row>
    <row r="4" spans="1:17" ht="12.95" customHeight="1" x14ac:dyDescent="0.25">
      <c r="A4" s="158" t="s">
        <v>65</v>
      </c>
      <c r="B4" s="157">
        <f t="shared" ref="B4:Q4" si="1">SUM(B5:B6)</f>
        <v>316.92601162582167</v>
      </c>
      <c r="C4" s="157">
        <f t="shared" si="1"/>
        <v>309.956323635064</v>
      </c>
      <c r="D4" s="157">
        <f t="shared" si="1"/>
        <v>210.39210064127758</v>
      </c>
      <c r="E4" s="157">
        <f t="shared" si="1"/>
        <v>209.79499711463697</v>
      </c>
      <c r="F4" s="157">
        <f t="shared" si="1"/>
        <v>202.06345679096094</v>
      </c>
      <c r="G4" s="157">
        <f t="shared" si="1"/>
        <v>180.04503838501981</v>
      </c>
      <c r="H4" s="157">
        <f t="shared" si="1"/>
        <v>175.12113197708686</v>
      </c>
      <c r="I4" s="157">
        <f t="shared" si="1"/>
        <v>169.28634898485436</v>
      </c>
      <c r="J4" s="157">
        <f t="shared" si="1"/>
        <v>172.29861463342417</v>
      </c>
      <c r="K4" s="157">
        <f t="shared" si="1"/>
        <v>97.006287847425384</v>
      </c>
      <c r="L4" s="157">
        <f t="shared" si="1"/>
        <v>111.2419044021694</v>
      </c>
      <c r="M4" s="157">
        <f t="shared" si="1"/>
        <v>18.600783552053901</v>
      </c>
      <c r="N4" s="157">
        <f t="shared" si="1"/>
        <v>20.482795824605347</v>
      </c>
      <c r="O4" s="157">
        <f t="shared" si="1"/>
        <v>21.348772006921418</v>
      </c>
      <c r="P4" s="157">
        <f t="shared" si="1"/>
        <v>15.469018362199499</v>
      </c>
      <c r="Q4" s="157">
        <f t="shared" si="1"/>
        <v>16.602367144793469</v>
      </c>
    </row>
    <row r="5" spans="1:17" ht="12" customHeight="1" x14ac:dyDescent="0.25">
      <c r="A5" s="23" t="s">
        <v>58</v>
      </c>
      <c r="B5" s="156">
        <v>314.48437654690775</v>
      </c>
      <c r="C5" s="156">
        <v>307.452122369817</v>
      </c>
      <c r="D5" s="156">
        <v>208.54820093684728</v>
      </c>
      <c r="E5" s="156">
        <v>207.37879606012785</v>
      </c>
      <c r="F5" s="156">
        <v>199.92672177178378</v>
      </c>
      <c r="G5" s="156">
        <v>178.84114949128153</v>
      </c>
      <c r="H5" s="156">
        <v>173.65590746617394</v>
      </c>
      <c r="I5" s="156">
        <v>167.86555679326236</v>
      </c>
      <c r="J5" s="156">
        <v>170.41642722647481</v>
      </c>
      <c r="K5" s="156">
        <v>96.242049550975068</v>
      </c>
      <c r="L5" s="156">
        <v>109.6065687133454</v>
      </c>
      <c r="M5" s="156">
        <v>18.46665659837192</v>
      </c>
      <c r="N5" s="156">
        <v>20.138016814532492</v>
      </c>
      <c r="O5" s="156">
        <v>20.884866859080585</v>
      </c>
      <c r="P5" s="156">
        <v>15.290548869841343</v>
      </c>
      <c r="Q5" s="156">
        <v>16.332082754708964</v>
      </c>
    </row>
    <row r="6" spans="1:17" ht="12" customHeight="1" x14ac:dyDescent="0.25">
      <c r="A6" s="23" t="s">
        <v>60</v>
      </c>
      <c r="B6" s="156">
        <v>2.4416350789139054</v>
      </c>
      <c r="C6" s="156">
        <v>2.5042012652469685</v>
      </c>
      <c r="D6" s="156">
        <v>1.8438997044302885</v>
      </c>
      <c r="E6" s="156">
        <v>2.4162010545091128</v>
      </c>
      <c r="F6" s="156">
        <v>2.1367350191771539</v>
      </c>
      <c r="G6" s="156">
        <v>1.2038888937382897</v>
      </c>
      <c r="H6" s="156">
        <v>1.4652245109129116</v>
      </c>
      <c r="I6" s="156">
        <v>1.4207921915920136</v>
      </c>
      <c r="J6" s="156">
        <v>1.8821874069493596</v>
      </c>
      <c r="K6" s="156">
        <v>0.76423829645031338</v>
      </c>
      <c r="L6" s="156">
        <v>1.6353356888239938</v>
      </c>
      <c r="M6" s="156">
        <v>0.13412695368198127</v>
      </c>
      <c r="N6" s="156">
        <v>0.34477901007285539</v>
      </c>
      <c r="O6" s="156">
        <v>0.46390514784083425</v>
      </c>
      <c r="P6" s="156">
        <v>0.17846949235815518</v>
      </c>
      <c r="Q6" s="156">
        <v>0.27028439008450433</v>
      </c>
    </row>
    <row r="7" spans="1:17" ht="12.95" customHeight="1" x14ac:dyDescent="0.25">
      <c r="A7" s="158" t="s">
        <v>112</v>
      </c>
      <c r="B7" s="157">
        <f t="shared" ref="B7:Q7" si="2">B8</f>
        <v>0.93054290316423893</v>
      </c>
      <c r="C7" s="157">
        <f t="shared" si="2"/>
        <v>0.88158150952118708</v>
      </c>
      <c r="D7" s="157">
        <f t="shared" si="2"/>
        <v>0.678951511269974</v>
      </c>
      <c r="E7" s="157">
        <f t="shared" si="2"/>
        <v>0.67068151492338668</v>
      </c>
      <c r="F7" s="157">
        <f t="shared" si="2"/>
        <v>0.64358108582153906</v>
      </c>
      <c r="G7" s="157">
        <f t="shared" si="2"/>
        <v>0.67398744523611187</v>
      </c>
      <c r="H7" s="157">
        <f t="shared" si="2"/>
        <v>0.69698065494811434</v>
      </c>
      <c r="I7" s="157">
        <f t="shared" si="2"/>
        <v>0.73303601304455668</v>
      </c>
      <c r="J7" s="157">
        <f t="shared" si="2"/>
        <v>0.77449077292382618</v>
      </c>
      <c r="K7" s="157">
        <f t="shared" si="2"/>
        <v>0.50775623090392275</v>
      </c>
      <c r="L7" s="157">
        <f t="shared" si="2"/>
        <v>0.53820520344893474</v>
      </c>
      <c r="M7" s="157">
        <f t="shared" si="2"/>
        <v>0.12181356457956152</v>
      </c>
      <c r="N7" s="157">
        <f t="shared" si="2"/>
        <v>0.12850912082301377</v>
      </c>
      <c r="O7" s="157">
        <f t="shared" si="2"/>
        <v>0.14529045634113022</v>
      </c>
      <c r="P7" s="157">
        <f t="shared" si="2"/>
        <v>0.13998774176390005</v>
      </c>
      <c r="Q7" s="157">
        <f t="shared" si="2"/>
        <v>0.15410839615921368</v>
      </c>
    </row>
    <row r="8" spans="1:17" ht="12" customHeight="1" x14ac:dyDescent="0.25">
      <c r="A8" s="23" t="s">
        <v>60</v>
      </c>
      <c r="B8" s="156">
        <v>0.93054290316423893</v>
      </c>
      <c r="C8" s="156">
        <v>0.88158150952118708</v>
      </c>
      <c r="D8" s="156">
        <v>0.678951511269974</v>
      </c>
      <c r="E8" s="156">
        <v>0.67068151492338668</v>
      </c>
      <c r="F8" s="156">
        <v>0.64358108582153906</v>
      </c>
      <c r="G8" s="156">
        <v>0.67398744523611187</v>
      </c>
      <c r="H8" s="156">
        <v>0.69698065494811434</v>
      </c>
      <c r="I8" s="156">
        <v>0.73303601304455668</v>
      </c>
      <c r="J8" s="156">
        <v>0.77449077292382618</v>
      </c>
      <c r="K8" s="156">
        <v>0.50775623090392275</v>
      </c>
      <c r="L8" s="156">
        <v>0.53820520344893474</v>
      </c>
      <c r="M8" s="156">
        <v>0.12181356457956152</v>
      </c>
      <c r="N8" s="156">
        <v>0.12850912082301377</v>
      </c>
      <c r="O8" s="156">
        <v>0.14529045634113022</v>
      </c>
      <c r="P8" s="156">
        <v>0.13998774176390005</v>
      </c>
      <c r="Q8" s="156">
        <v>0.15410839615921368</v>
      </c>
    </row>
    <row r="9" spans="1:17" ht="12" customHeight="1" x14ac:dyDescent="0.25">
      <c r="A9" s="158" t="s">
        <v>63</v>
      </c>
      <c r="B9" s="157">
        <f>SUM(B10:B12,B15:B16)</f>
        <v>60.58853387009551</v>
      </c>
      <c r="C9" s="157">
        <f t="shared" ref="C9:Q9" si="3">SUM(C10:C12,C15:C16)</f>
        <v>56.095862357905411</v>
      </c>
      <c r="D9" s="157">
        <f t="shared" si="3"/>
        <v>39.944818630353254</v>
      </c>
      <c r="E9" s="157">
        <f t="shared" si="3"/>
        <v>39.445034360167753</v>
      </c>
      <c r="F9" s="157">
        <f t="shared" si="3"/>
        <v>36.63777091886827</v>
      </c>
      <c r="G9" s="157">
        <f t="shared" si="3"/>
        <v>34.68564952076779</v>
      </c>
      <c r="H9" s="157">
        <f t="shared" si="3"/>
        <v>34.62567065412545</v>
      </c>
      <c r="I9" s="157">
        <f t="shared" si="3"/>
        <v>34.547507861818247</v>
      </c>
      <c r="J9" s="157">
        <f t="shared" si="3"/>
        <v>34.396295430937002</v>
      </c>
      <c r="K9" s="157">
        <f t="shared" si="3"/>
        <v>19.971418774268603</v>
      </c>
      <c r="L9" s="157">
        <f t="shared" si="3"/>
        <v>21.836030849355126</v>
      </c>
      <c r="M9" s="157">
        <f t="shared" si="3"/>
        <v>4.3315181934482752</v>
      </c>
      <c r="N9" s="157">
        <f t="shared" si="3"/>
        <v>5.0867653238407069</v>
      </c>
      <c r="O9" s="157">
        <f t="shared" si="3"/>
        <v>5.0694547570170378</v>
      </c>
      <c r="P9" s="157">
        <f t="shared" si="3"/>
        <v>4.4528121001149472</v>
      </c>
      <c r="Q9" s="157">
        <f t="shared" si="3"/>
        <v>4.4410823937724473</v>
      </c>
    </row>
    <row r="10" spans="1:17" ht="12" customHeight="1" x14ac:dyDescent="0.25">
      <c r="A10" s="167" t="s">
        <v>171</v>
      </c>
      <c r="B10" s="132">
        <v>7.7473566290577711</v>
      </c>
      <c r="C10" s="132">
        <v>7.9786253114250476</v>
      </c>
      <c r="D10" s="132">
        <v>8.1344446476452887</v>
      </c>
      <c r="E10" s="132">
        <v>8.4572381007437194</v>
      </c>
      <c r="F10" s="132">
        <v>9.0390958717147907</v>
      </c>
      <c r="G10" s="132">
        <v>9.1599035347429449</v>
      </c>
      <c r="H10" s="132">
        <v>10.145321617109493</v>
      </c>
      <c r="I10" s="132">
        <v>11.915127206537704</v>
      </c>
      <c r="J10" s="132">
        <v>11.739239734123885</v>
      </c>
      <c r="K10" s="132">
        <v>9.2993775162047427</v>
      </c>
      <c r="L10" s="132">
        <v>10.593639332773412</v>
      </c>
      <c r="M10" s="132">
        <v>1.9893085082095374</v>
      </c>
      <c r="N10" s="132">
        <v>2.4065654599810689</v>
      </c>
      <c r="O10" s="132">
        <v>2.4550295352711831</v>
      </c>
      <c r="P10" s="132">
        <v>2.4130176337287805</v>
      </c>
      <c r="Q10" s="132">
        <v>2.4571316430536876</v>
      </c>
    </row>
    <row r="11" spans="1:17" ht="12" customHeight="1" x14ac:dyDescent="0.25">
      <c r="A11" s="167" t="s">
        <v>144</v>
      </c>
      <c r="B11" s="132">
        <v>23.647613255708805</v>
      </c>
      <c r="C11" s="132">
        <v>21.507797714351547</v>
      </c>
      <c r="D11" s="132">
        <v>15.163902321167299</v>
      </c>
      <c r="E11" s="132">
        <v>14.690914710409956</v>
      </c>
      <c r="F11" s="132">
        <v>13.547082468138107</v>
      </c>
      <c r="G11" s="132">
        <v>13.10017656013019</v>
      </c>
      <c r="H11" s="132">
        <v>12.878628656255339</v>
      </c>
      <c r="I11" s="132">
        <v>12.747675719625422</v>
      </c>
      <c r="J11" s="132">
        <v>12.501887340650237</v>
      </c>
      <c r="K11" s="132">
        <v>7.5879012467842353</v>
      </c>
      <c r="L11" s="132">
        <v>7.4405548220711921</v>
      </c>
      <c r="M11" s="132">
        <v>0.95479062892641409</v>
      </c>
      <c r="N11" s="132">
        <v>1.0647961351388473</v>
      </c>
      <c r="O11" s="132">
        <v>1.0318510397474299</v>
      </c>
      <c r="P11" s="132">
        <v>0.93695866783975978</v>
      </c>
      <c r="Q11" s="132">
        <v>0.90805019504308482</v>
      </c>
    </row>
    <row r="12" spans="1:17" ht="12" customHeight="1" x14ac:dyDescent="0.25">
      <c r="A12" s="167" t="s">
        <v>143</v>
      </c>
      <c r="B12" s="132">
        <f>SUM(B13:B14)</f>
        <v>0.42955801634518631</v>
      </c>
      <c r="C12" s="132">
        <f t="shared" ref="C12:Q12" si="4">SUM(C13:C14)</f>
        <v>0.38991050295412827</v>
      </c>
      <c r="D12" s="132">
        <f t="shared" si="4"/>
        <v>0.27448802797593175</v>
      </c>
      <c r="E12" s="132">
        <f t="shared" si="4"/>
        <v>0.2736384458216361</v>
      </c>
      <c r="F12" s="132">
        <f t="shared" si="4"/>
        <v>0.25897481604589101</v>
      </c>
      <c r="G12" s="132">
        <f t="shared" si="4"/>
        <v>0.25739604128592969</v>
      </c>
      <c r="H12" s="132">
        <f t="shared" si="4"/>
        <v>0.33511916419810661</v>
      </c>
      <c r="I12" s="132">
        <f t="shared" si="4"/>
        <v>0.41624134555614045</v>
      </c>
      <c r="J12" s="132">
        <f t="shared" si="4"/>
        <v>0.50202701385919457</v>
      </c>
      <c r="K12" s="132">
        <f t="shared" si="4"/>
        <v>0.34805460365894864</v>
      </c>
      <c r="L12" s="132">
        <f t="shared" si="4"/>
        <v>0.37707221693817866</v>
      </c>
      <c r="M12" s="132">
        <f t="shared" si="4"/>
        <v>5.8655819070814338E-2</v>
      </c>
      <c r="N12" s="132">
        <f t="shared" si="4"/>
        <v>6.5376423060437602E-2</v>
      </c>
      <c r="O12" s="132">
        <f t="shared" si="4"/>
        <v>6.4607619497726379E-2</v>
      </c>
      <c r="P12" s="132">
        <f t="shared" si="4"/>
        <v>6.303155385356779E-2</v>
      </c>
      <c r="Q12" s="132">
        <f t="shared" si="4"/>
        <v>6.3163979879970703E-2</v>
      </c>
    </row>
    <row r="13" spans="1:17" ht="12" customHeight="1" x14ac:dyDescent="0.25">
      <c r="A13" s="166" t="s">
        <v>57</v>
      </c>
      <c r="B13" s="165">
        <v>0.27405772500921716</v>
      </c>
      <c r="C13" s="165">
        <v>0.25296731119552723</v>
      </c>
      <c r="D13" s="165">
        <v>0.17766067257888635</v>
      </c>
      <c r="E13" s="165">
        <v>0.17719114621172297</v>
      </c>
      <c r="F13" s="165">
        <v>0.16768516389745391</v>
      </c>
      <c r="G13" s="165">
        <v>0.16699625383710509</v>
      </c>
      <c r="H13" s="165">
        <v>0.21881320047407959</v>
      </c>
      <c r="I13" s="165">
        <v>0.27307612479010346</v>
      </c>
      <c r="J13" s="165">
        <v>0.32949277812106792</v>
      </c>
      <c r="K13" s="165">
        <v>0.22810440718448943</v>
      </c>
      <c r="L13" s="165">
        <v>0.24652246126573574</v>
      </c>
      <c r="M13" s="165">
        <v>3.8440996694985782E-2</v>
      </c>
      <c r="N13" s="165">
        <v>4.4120185792277986E-2</v>
      </c>
      <c r="O13" s="165">
        <v>4.2287952601796679E-2</v>
      </c>
      <c r="P13" s="165">
        <v>4.1220902394244981E-2</v>
      </c>
      <c r="Q13" s="165">
        <v>4.1270694203905896E-2</v>
      </c>
    </row>
    <row r="14" spans="1:17" ht="12" customHeight="1" x14ac:dyDescent="0.25">
      <c r="A14" s="147" t="s">
        <v>59</v>
      </c>
      <c r="B14" s="164">
        <v>0.15550029133596913</v>
      </c>
      <c r="C14" s="164">
        <v>0.13694319175860103</v>
      </c>
      <c r="D14" s="164">
        <v>9.68273553970454E-2</v>
      </c>
      <c r="E14" s="164">
        <v>9.6447299609913134E-2</v>
      </c>
      <c r="F14" s="164">
        <v>9.1289652148437067E-2</v>
      </c>
      <c r="G14" s="164">
        <v>9.0399787448824584E-2</v>
      </c>
      <c r="H14" s="164">
        <v>0.11630596372402704</v>
      </c>
      <c r="I14" s="164">
        <v>0.14316522076603702</v>
      </c>
      <c r="J14" s="164">
        <v>0.17253423573812668</v>
      </c>
      <c r="K14" s="164">
        <v>0.11995019647445922</v>
      </c>
      <c r="L14" s="164">
        <v>0.13054975567244292</v>
      </c>
      <c r="M14" s="164">
        <v>2.021482237582856E-2</v>
      </c>
      <c r="N14" s="164">
        <v>2.1256237268159613E-2</v>
      </c>
      <c r="O14" s="164">
        <v>2.2319666895929704E-2</v>
      </c>
      <c r="P14" s="164">
        <v>2.1810651459322813E-2</v>
      </c>
      <c r="Q14" s="164">
        <v>2.1893285676064803E-2</v>
      </c>
    </row>
    <row r="15" spans="1:17" ht="12" customHeight="1" x14ac:dyDescent="0.25">
      <c r="A15" s="163" t="s">
        <v>142</v>
      </c>
      <c r="B15" s="162">
        <v>28.266537238851321</v>
      </c>
      <c r="C15" s="162">
        <v>25.769716841702447</v>
      </c>
      <c r="D15" s="162">
        <v>16.093156435412958</v>
      </c>
      <c r="E15" s="162">
        <v>15.745057120126162</v>
      </c>
      <c r="F15" s="162">
        <v>13.547586857905571</v>
      </c>
      <c r="G15" s="162">
        <v>11.940604128029245</v>
      </c>
      <c r="H15" s="162">
        <v>10.991741209322374</v>
      </c>
      <c r="I15" s="162">
        <v>9.1822682300557741</v>
      </c>
      <c r="J15" s="162">
        <v>9.2951746484273112</v>
      </c>
      <c r="K15" s="162">
        <v>2.6184196152006365</v>
      </c>
      <c r="L15" s="162">
        <v>3.2724703414505067</v>
      </c>
      <c r="M15" s="162">
        <v>1.2547237371898996</v>
      </c>
      <c r="N15" s="162">
        <v>1.4669683939928988</v>
      </c>
      <c r="O15" s="162">
        <v>1.4369903005411588</v>
      </c>
      <c r="P15" s="162">
        <v>0.97762136462645444</v>
      </c>
      <c r="Q15" s="162">
        <v>0.9515235854764772</v>
      </c>
    </row>
    <row r="16" spans="1:17" ht="12" customHeight="1" x14ac:dyDescent="0.25">
      <c r="A16" s="161" t="s">
        <v>141</v>
      </c>
      <c r="B16" s="160">
        <f>SUM(B17:B18)</f>
        <v>0.49746873013243353</v>
      </c>
      <c r="C16" s="160">
        <f t="shared" ref="C16:Q16" si="5">SUM(C17:C18)</f>
        <v>0.44981198747223994</v>
      </c>
      <c r="D16" s="160">
        <f t="shared" si="5"/>
        <v>0.27882719815177165</v>
      </c>
      <c r="E16" s="160">
        <f t="shared" si="5"/>
        <v>0.27818598306628106</v>
      </c>
      <c r="F16" s="160">
        <f t="shared" si="5"/>
        <v>0.24503090506390673</v>
      </c>
      <c r="G16" s="160">
        <f t="shared" si="5"/>
        <v>0.22756925657947755</v>
      </c>
      <c r="H16" s="160">
        <f t="shared" si="5"/>
        <v>0.27486000724013704</v>
      </c>
      <c r="I16" s="160">
        <f t="shared" si="5"/>
        <v>0.28619536004320711</v>
      </c>
      <c r="J16" s="160">
        <f t="shared" si="5"/>
        <v>0.35796669387637542</v>
      </c>
      <c r="K16" s="160">
        <f t="shared" si="5"/>
        <v>0.11766579242004289</v>
      </c>
      <c r="L16" s="160">
        <f t="shared" si="5"/>
        <v>0.15229413612183515</v>
      </c>
      <c r="M16" s="160">
        <f t="shared" si="5"/>
        <v>7.4039500051609544E-2</v>
      </c>
      <c r="N16" s="160">
        <f t="shared" si="5"/>
        <v>8.3058911667454327E-2</v>
      </c>
      <c r="O16" s="160">
        <f t="shared" si="5"/>
        <v>8.0976261959540385E-2</v>
      </c>
      <c r="P16" s="160">
        <f t="shared" si="5"/>
        <v>6.2182880066383728E-2</v>
      </c>
      <c r="Q16" s="160">
        <f t="shared" si="5"/>
        <v>6.1212990319227029E-2</v>
      </c>
    </row>
    <row r="17" spans="1:17" ht="12" customHeight="1" x14ac:dyDescent="0.25">
      <c r="A17" s="148" t="s">
        <v>60</v>
      </c>
      <c r="B17" s="156">
        <v>0.32757925486926442</v>
      </c>
      <c r="C17" s="156">
        <v>0.30304731406230168</v>
      </c>
      <c r="D17" s="156">
        <v>0.18849746791952798</v>
      </c>
      <c r="E17" s="156">
        <v>0.18994332746394582</v>
      </c>
      <c r="F17" s="156">
        <v>0.16773612883445174</v>
      </c>
      <c r="G17" s="156">
        <v>0.15229322504033782</v>
      </c>
      <c r="H17" s="156">
        <v>0.18557419045675971</v>
      </c>
      <c r="I17" s="156">
        <v>0.19374423828255377</v>
      </c>
      <c r="J17" s="156">
        <v>0.24426548144405927</v>
      </c>
      <c r="K17" s="156">
        <v>7.8496632156500309E-2</v>
      </c>
      <c r="L17" s="156">
        <v>0.10806040216294543</v>
      </c>
      <c r="M17" s="156">
        <v>5.0252738188013221E-2</v>
      </c>
      <c r="N17" s="156">
        <v>6.0534906768986992E-2</v>
      </c>
      <c r="O17" s="156">
        <v>5.8567316396026955E-2</v>
      </c>
      <c r="P17" s="156">
        <v>4.2829766799660669E-2</v>
      </c>
      <c r="Q17" s="156">
        <v>4.3012024648054113E-2</v>
      </c>
    </row>
    <row r="18" spans="1:17" ht="12" customHeight="1" x14ac:dyDescent="0.25">
      <c r="A18" s="148" t="s">
        <v>59</v>
      </c>
      <c r="B18" s="156">
        <v>0.16988947526316914</v>
      </c>
      <c r="C18" s="156">
        <v>0.14676467340993823</v>
      </c>
      <c r="D18" s="156">
        <v>9.032973023224368E-2</v>
      </c>
      <c r="E18" s="156">
        <v>8.8242655602335227E-2</v>
      </c>
      <c r="F18" s="156">
        <v>7.7294776229454978E-2</v>
      </c>
      <c r="G18" s="156">
        <v>7.5276031539139726E-2</v>
      </c>
      <c r="H18" s="156">
        <v>8.9285816783377325E-2</v>
      </c>
      <c r="I18" s="156">
        <v>9.2451121760653329E-2</v>
      </c>
      <c r="J18" s="156">
        <v>0.11370121243231616</v>
      </c>
      <c r="K18" s="156">
        <v>3.9169160263542585E-2</v>
      </c>
      <c r="L18" s="156">
        <v>4.4233733958889715E-2</v>
      </c>
      <c r="M18" s="156">
        <v>2.3786761863596319E-2</v>
      </c>
      <c r="N18" s="156">
        <v>2.2524004898467336E-2</v>
      </c>
      <c r="O18" s="156">
        <v>2.2408945563513423E-2</v>
      </c>
      <c r="P18" s="156">
        <v>1.9353113266723058E-2</v>
      </c>
      <c r="Q18" s="156">
        <v>1.8200965671172919E-2</v>
      </c>
    </row>
    <row r="19" spans="1:17" ht="12" customHeight="1" x14ac:dyDescent="0.25">
      <c r="A19" s="158" t="s">
        <v>62</v>
      </c>
      <c r="B19" s="157">
        <f>SUM(B20:B22)</f>
        <v>32.715289038133662</v>
      </c>
      <c r="C19" s="157">
        <f t="shared" ref="C19:Q19" si="6">SUM(C20:C22)</f>
        <v>30.128661757789946</v>
      </c>
      <c r="D19" s="157">
        <f t="shared" si="6"/>
        <v>22.059934747206398</v>
      </c>
      <c r="E19" s="157">
        <f t="shared" si="6"/>
        <v>22.406893053008567</v>
      </c>
      <c r="F19" s="157">
        <f t="shared" si="6"/>
        <v>20.658866725563712</v>
      </c>
      <c r="G19" s="157">
        <f t="shared" si="6"/>
        <v>19.435048981297978</v>
      </c>
      <c r="H19" s="157">
        <f t="shared" si="6"/>
        <v>19.945501989501828</v>
      </c>
      <c r="I19" s="157">
        <f t="shared" si="6"/>
        <v>19.924646066394196</v>
      </c>
      <c r="J19" s="157">
        <f t="shared" si="6"/>
        <v>20.689023344698018</v>
      </c>
      <c r="K19" s="157">
        <f t="shared" si="6"/>
        <v>12.389964401949346</v>
      </c>
      <c r="L19" s="157">
        <f t="shared" si="6"/>
        <v>13.461288761825955</v>
      </c>
      <c r="M19" s="157">
        <f t="shared" si="6"/>
        <v>2.6472671356473461</v>
      </c>
      <c r="N19" s="157">
        <f t="shared" si="6"/>
        <v>3.0509037753183983</v>
      </c>
      <c r="O19" s="157">
        <f t="shared" si="6"/>
        <v>3.2440411067249721</v>
      </c>
      <c r="P19" s="157">
        <f t="shared" si="6"/>
        <v>2.6821161474723967</v>
      </c>
      <c r="Q19" s="157">
        <f t="shared" si="6"/>
        <v>2.8109770596497676</v>
      </c>
    </row>
    <row r="20" spans="1:17" ht="12" customHeight="1" x14ac:dyDescent="0.25">
      <c r="A20" s="23" t="s">
        <v>58</v>
      </c>
      <c r="B20" s="156">
        <v>0</v>
      </c>
      <c r="C20" s="156">
        <v>0</v>
      </c>
      <c r="D20" s="156">
        <v>0</v>
      </c>
      <c r="E20" s="156">
        <v>0</v>
      </c>
      <c r="F20" s="156">
        <v>0</v>
      </c>
      <c r="G20" s="156">
        <v>0</v>
      </c>
      <c r="H20" s="156">
        <v>0</v>
      </c>
      <c r="I20" s="156">
        <v>0</v>
      </c>
      <c r="J20" s="156">
        <v>0</v>
      </c>
      <c r="K20" s="156">
        <v>0</v>
      </c>
      <c r="L20" s="156">
        <v>0</v>
      </c>
      <c r="M20" s="156">
        <v>0</v>
      </c>
      <c r="N20" s="156">
        <v>0</v>
      </c>
      <c r="O20" s="156">
        <v>0</v>
      </c>
      <c r="P20" s="156">
        <v>0</v>
      </c>
      <c r="Q20" s="156">
        <v>0</v>
      </c>
    </row>
    <row r="21" spans="1:17" ht="12" customHeight="1" x14ac:dyDescent="0.25">
      <c r="A21" s="23" t="s">
        <v>57</v>
      </c>
      <c r="B21" s="156">
        <v>8.4519765982538146</v>
      </c>
      <c r="C21" s="156">
        <v>7.4328445447990026</v>
      </c>
      <c r="D21" s="156">
        <v>5.3110541399885118</v>
      </c>
      <c r="E21" s="156">
        <v>4.9925305617216207</v>
      </c>
      <c r="F21" s="156">
        <v>4.780198528422325</v>
      </c>
      <c r="G21" s="156">
        <v>4.5529628139492289</v>
      </c>
      <c r="H21" s="156">
        <v>4.3121084524381637</v>
      </c>
      <c r="I21" s="156">
        <v>4.2218296825981829</v>
      </c>
      <c r="J21" s="156">
        <v>4.1273790090721825</v>
      </c>
      <c r="K21" s="156">
        <v>2.5483358280438986</v>
      </c>
      <c r="L21" s="156">
        <v>2.4818736947128963</v>
      </c>
      <c r="M21" s="156">
        <v>0.49573125753533021</v>
      </c>
      <c r="N21" s="156">
        <v>0.4987453774713087</v>
      </c>
      <c r="O21" s="156">
        <v>0.47594911514192451</v>
      </c>
      <c r="P21" s="156">
        <v>0.38509846629928307</v>
      </c>
      <c r="Q21" s="156">
        <v>0.38039293632250148</v>
      </c>
    </row>
    <row r="22" spans="1:17" ht="12" customHeight="1" x14ac:dyDescent="0.25">
      <c r="A22" s="29" t="s">
        <v>140</v>
      </c>
      <c r="B22" s="57">
        <v>24.263312439879847</v>
      </c>
      <c r="C22" s="57">
        <v>22.695817212990942</v>
      </c>
      <c r="D22" s="57">
        <v>16.748880607217885</v>
      </c>
      <c r="E22" s="57">
        <v>17.414362491286944</v>
      </c>
      <c r="F22" s="57">
        <v>15.878668197141389</v>
      </c>
      <c r="G22" s="57">
        <v>14.882086167348749</v>
      </c>
      <c r="H22" s="57">
        <v>15.633393537063666</v>
      </c>
      <c r="I22" s="57">
        <v>15.702816383796014</v>
      </c>
      <c r="J22" s="57">
        <v>16.561644335625836</v>
      </c>
      <c r="K22" s="57">
        <v>9.8416285739054477</v>
      </c>
      <c r="L22" s="57">
        <v>10.979415067113059</v>
      </c>
      <c r="M22" s="57">
        <v>2.151535878112016</v>
      </c>
      <c r="N22" s="57">
        <v>2.5521583978470894</v>
      </c>
      <c r="O22" s="57">
        <v>2.7680919915830478</v>
      </c>
      <c r="P22" s="57">
        <v>2.2970176811731138</v>
      </c>
      <c r="Q22" s="57">
        <v>2.4305841233272663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>
        <f t="shared" ref="B24" si="7">SUM(B25,B28,B30,B39)</f>
        <v>206.93943972710974</v>
      </c>
      <c r="C24" s="168">
        <f t="shared" ref="C24" si="8">SUM(C25,C28,C30,C39)</f>
        <v>208.68945020736754</v>
      </c>
      <c r="D24" s="168">
        <f t="shared" ref="D24" si="9">SUM(D25,D28,D30,D39)</f>
        <v>210.15458601865035</v>
      </c>
      <c r="E24" s="168">
        <f t="shared" ref="E24" si="10">SUM(E25,E28,E30,E39)</f>
        <v>213.82465150052838</v>
      </c>
      <c r="F24" s="168">
        <f t="shared" ref="F24" si="11">SUM(F25,F28,F30,F39)</f>
        <v>212.00480250439011</v>
      </c>
      <c r="G24" s="168">
        <f t="shared" ref="G24" si="12">SUM(G25,G28,G30,G39)</f>
        <v>212.53530963881772</v>
      </c>
      <c r="H24" s="168">
        <f t="shared" ref="H24" si="13">SUM(H25,H28,H30,H39)</f>
        <v>221.03232609213106</v>
      </c>
      <c r="I24" s="168">
        <f t="shared" ref="I24" si="14">SUM(I25,I28,I30,I39)</f>
        <v>230.12675102633273</v>
      </c>
      <c r="J24" s="168">
        <f t="shared" ref="J24" si="15">SUM(J25,J28,J30,J39)</f>
        <v>238.58824645766327</v>
      </c>
      <c r="K24" s="168">
        <f t="shared" ref="K24" si="16">SUM(K25,K28,K30,K39)</f>
        <v>238.25419577108795</v>
      </c>
      <c r="L24" s="168">
        <f t="shared" ref="L24" si="17">SUM(L25,L28,L30,L39)</f>
        <v>248.16810012594985</v>
      </c>
      <c r="M24" s="168">
        <f t="shared" ref="M24" si="18">SUM(M25,M28,M30,M39)</f>
        <v>206.28944734037412</v>
      </c>
      <c r="N24" s="168">
        <f t="shared" ref="N24" si="19">SUM(N25,N28,N30,N39)</f>
        <v>217.04538746155023</v>
      </c>
      <c r="O24" s="168">
        <f t="shared" ref="O24" si="20">SUM(O25,O28,O30,O39)</f>
        <v>221.63190379923134</v>
      </c>
      <c r="P24" s="168">
        <f t="shared" ref="P24" si="21">SUM(P25,P28,P30,P39)</f>
        <v>186.62214165142427</v>
      </c>
      <c r="Q24" s="168">
        <f t="shared" ref="Q24" si="22">SUM(Q25,Q28,Q30,Q39)</f>
        <v>190.32372015506627</v>
      </c>
    </row>
    <row r="25" spans="1:17" ht="12.95" customHeight="1" x14ac:dyDescent="0.25">
      <c r="A25" s="158" t="s">
        <v>65</v>
      </c>
      <c r="B25" s="157">
        <f t="shared" ref="B25:Q25" si="23">SUM(B26:B27)</f>
        <v>159.63067987912686</v>
      </c>
      <c r="C25" s="157">
        <f t="shared" si="23"/>
        <v>161.06463294648731</v>
      </c>
      <c r="D25" s="157">
        <f t="shared" si="23"/>
        <v>162.6990380499482</v>
      </c>
      <c r="E25" s="157">
        <f t="shared" si="23"/>
        <v>165.21392481772651</v>
      </c>
      <c r="F25" s="157">
        <f t="shared" si="23"/>
        <v>165.11189604759258</v>
      </c>
      <c r="G25" s="157">
        <f t="shared" si="23"/>
        <v>166.08645552770886</v>
      </c>
      <c r="H25" s="157">
        <f t="shared" si="23"/>
        <v>170.51721045137623</v>
      </c>
      <c r="I25" s="157">
        <f t="shared" si="23"/>
        <v>173.45398767978995</v>
      </c>
      <c r="J25" s="157">
        <f t="shared" si="23"/>
        <v>180.4701202544625</v>
      </c>
      <c r="K25" s="157">
        <f t="shared" si="23"/>
        <v>180.94240279092418</v>
      </c>
      <c r="L25" s="157">
        <f t="shared" si="23"/>
        <v>184.99046940641668</v>
      </c>
      <c r="M25" s="157">
        <f t="shared" si="23"/>
        <v>149.83029897086834</v>
      </c>
      <c r="N25" s="157">
        <f t="shared" si="23"/>
        <v>154.17539427693316</v>
      </c>
      <c r="O25" s="157">
        <f t="shared" si="23"/>
        <v>156.82790041868193</v>
      </c>
      <c r="P25" s="157">
        <f t="shared" si="23"/>
        <v>128.41306743708799</v>
      </c>
      <c r="Q25" s="157">
        <f t="shared" si="23"/>
        <v>130.92110694058235</v>
      </c>
    </row>
    <row r="26" spans="1:17" ht="12" customHeight="1" x14ac:dyDescent="0.25">
      <c r="A26" s="23" t="s">
        <v>84</v>
      </c>
      <c r="B26" s="156">
        <v>156.59127023768332</v>
      </c>
      <c r="C26" s="156">
        <v>157.85039940292222</v>
      </c>
      <c r="D26" s="156">
        <v>159.1805121411933</v>
      </c>
      <c r="E26" s="156">
        <v>160.53780061290416</v>
      </c>
      <c r="F26" s="156">
        <v>160.81508152888557</v>
      </c>
      <c r="G26" s="156">
        <v>163.33764221006024</v>
      </c>
      <c r="H26" s="156">
        <v>166.99466012784984</v>
      </c>
      <c r="I26" s="156">
        <v>169.85980946416566</v>
      </c>
      <c r="J26" s="156">
        <v>175.62094667981088</v>
      </c>
      <c r="K26" s="156">
        <v>177.42025845000921</v>
      </c>
      <c r="L26" s="156">
        <v>178.33842310535255</v>
      </c>
      <c r="M26" s="156">
        <v>147.15820167022778</v>
      </c>
      <c r="N26" s="156">
        <v>147.84723593384194</v>
      </c>
      <c r="O26" s="156">
        <v>148.57722086262712</v>
      </c>
      <c r="P26" s="156">
        <v>124.7722497873288</v>
      </c>
      <c r="Q26" s="156">
        <v>125.71967809852561</v>
      </c>
    </row>
    <row r="27" spans="1:17" ht="12" customHeight="1" x14ac:dyDescent="0.25">
      <c r="A27" s="23" t="s">
        <v>60</v>
      </c>
      <c r="B27" s="156">
        <v>3.0394096414435534</v>
      </c>
      <c r="C27" s="156">
        <v>3.2142335435650851</v>
      </c>
      <c r="D27" s="156">
        <v>3.5185259087549041</v>
      </c>
      <c r="E27" s="156">
        <v>4.6761242048223499</v>
      </c>
      <c r="F27" s="156">
        <v>4.2968145187070075</v>
      </c>
      <c r="G27" s="156">
        <v>2.7488133176486351</v>
      </c>
      <c r="H27" s="156">
        <v>3.5225503235263997</v>
      </c>
      <c r="I27" s="156">
        <v>3.5941782156242823</v>
      </c>
      <c r="J27" s="156">
        <v>4.8491735746516191</v>
      </c>
      <c r="K27" s="156">
        <v>3.5221443409149522</v>
      </c>
      <c r="L27" s="156">
        <v>6.6520463010641393</v>
      </c>
      <c r="M27" s="156">
        <v>2.6720973006405577</v>
      </c>
      <c r="N27" s="156">
        <v>6.3281583430912081</v>
      </c>
      <c r="O27" s="156">
        <v>8.2506795560548269</v>
      </c>
      <c r="P27" s="156">
        <v>3.6408176497591866</v>
      </c>
      <c r="Q27" s="156">
        <v>5.2014288420567318</v>
      </c>
    </row>
    <row r="28" spans="1:17" ht="12.95" customHeight="1" x14ac:dyDescent="0.25">
      <c r="A28" s="158" t="s">
        <v>112</v>
      </c>
      <c r="B28" s="157">
        <f t="shared" ref="B28:Q28" si="24">B29</f>
        <v>0.46527145158211947</v>
      </c>
      <c r="C28" s="157">
        <f t="shared" si="24"/>
        <v>0.47868305159059132</v>
      </c>
      <c r="D28" s="157">
        <f t="shared" si="24"/>
        <v>0.50675466807295744</v>
      </c>
      <c r="E28" s="157">
        <f t="shared" si="24"/>
        <v>0.51276751733232351</v>
      </c>
      <c r="F28" s="157">
        <f t="shared" si="24"/>
        <v>0.51055743619307148</v>
      </c>
      <c r="G28" s="157">
        <f t="shared" si="24"/>
        <v>0.56495796847450808</v>
      </c>
      <c r="H28" s="157">
        <f t="shared" si="24"/>
        <v>0.62793127879089716</v>
      </c>
      <c r="I28" s="157">
        <f t="shared" si="24"/>
        <v>0.73901938484125729</v>
      </c>
      <c r="J28" s="157">
        <f t="shared" si="24"/>
        <v>0.79342844755771014</v>
      </c>
      <c r="K28" s="157">
        <f t="shared" si="24"/>
        <v>0.8611168433634232</v>
      </c>
      <c r="L28" s="157">
        <f t="shared" si="24"/>
        <v>0.91488701872896161</v>
      </c>
      <c r="M28" s="157">
        <f t="shared" si="24"/>
        <v>0.96283407665156584</v>
      </c>
      <c r="N28" s="157">
        <f t="shared" si="24"/>
        <v>0.94502178446103635</v>
      </c>
      <c r="O28" s="157">
        <f t="shared" si="24"/>
        <v>1.0597656815470682</v>
      </c>
      <c r="P28" s="157">
        <f t="shared" si="24"/>
        <v>1.0850612349891584</v>
      </c>
      <c r="Q28" s="157">
        <f t="shared" si="24"/>
        <v>1.1765012817220621</v>
      </c>
    </row>
    <row r="29" spans="1:17" ht="12" customHeight="1" x14ac:dyDescent="0.25">
      <c r="A29" s="23" t="s">
        <v>60</v>
      </c>
      <c r="B29" s="156">
        <v>0.46527145158211947</v>
      </c>
      <c r="C29" s="156">
        <v>0.47868305159059132</v>
      </c>
      <c r="D29" s="156">
        <v>0.50675466807295744</v>
      </c>
      <c r="E29" s="156">
        <v>0.51276751733232351</v>
      </c>
      <c r="F29" s="156">
        <v>0.51055743619307148</v>
      </c>
      <c r="G29" s="156">
        <v>0.56495796847450808</v>
      </c>
      <c r="H29" s="156">
        <v>0.62793127879089716</v>
      </c>
      <c r="I29" s="156">
        <v>0.73901938484125729</v>
      </c>
      <c r="J29" s="156">
        <v>0.79342844755771014</v>
      </c>
      <c r="K29" s="156">
        <v>0.8611168433634232</v>
      </c>
      <c r="L29" s="156">
        <v>0.91488701872896161</v>
      </c>
      <c r="M29" s="156">
        <v>0.96283407665156584</v>
      </c>
      <c r="N29" s="156">
        <v>0.94502178446103635</v>
      </c>
      <c r="O29" s="156">
        <v>1.0597656815470682</v>
      </c>
      <c r="P29" s="156">
        <v>1.0850612349891584</v>
      </c>
      <c r="Q29" s="156">
        <v>1.1765012817220621</v>
      </c>
    </row>
    <row r="30" spans="1:17" ht="12" customHeight="1" x14ac:dyDescent="0.25">
      <c r="A30" s="158" t="s">
        <v>63</v>
      </c>
      <c r="B30" s="157">
        <f t="shared" ref="B30" si="25">SUM(B31:B32,B35:B36)</f>
        <v>30.484947513587315</v>
      </c>
      <c r="C30" s="157">
        <f t="shared" ref="C30" si="26">SUM(C31:C32,C35:C36)</f>
        <v>30.787671939338583</v>
      </c>
      <c r="D30" s="157">
        <f t="shared" ref="D30" si="27">SUM(D31:D32,D35:D36)</f>
        <v>30.483536921976143</v>
      </c>
      <c r="E30" s="157">
        <f t="shared" ref="E30" si="28">SUM(E31:E32,E35:E36)</f>
        <v>30.966075747129953</v>
      </c>
      <c r="F30" s="157">
        <f t="shared" ref="F30" si="29">SUM(F31:F32,F35:F36)</f>
        <v>29.99607049181326</v>
      </c>
      <c r="G30" s="157">
        <f t="shared" ref="G30" si="30">SUM(G31:G32,G35:G36)</f>
        <v>29.596165232501505</v>
      </c>
      <c r="H30" s="157">
        <f t="shared" ref="H30" si="31">SUM(H31:H32,H35:H36)</f>
        <v>31.918166220003634</v>
      </c>
      <c r="I30" s="157">
        <f t="shared" ref="I30" si="32">SUM(I31:I32,I35:I36)</f>
        <v>35.844451582888397</v>
      </c>
      <c r="J30" s="157">
        <f t="shared" ref="J30" si="33">SUM(J31:J32,J35:J36)</f>
        <v>36.127270449285923</v>
      </c>
      <c r="K30" s="157">
        <f t="shared" ref="K30" si="34">SUM(K31:K32,K35:K36)</f>
        <v>35.437600158237373</v>
      </c>
      <c r="L30" s="157">
        <f t="shared" ref="L30" si="35">SUM(L31:L32,L35:L36)</f>
        <v>39.377488758726429</v>
      </c>
      <c r="M30" s="157">
        <f t="shared" ref="M30" si="36">SUM(M31:M32,M35:M36)</f>
        <v>34.570431023068174</v>
      </c>
      <c r="N30" s="157">
        <f t="shared" ref="N30" si="37">SUM(N31:N32,N35:N36)</f>
        <v>39.497823589539635</v>
      </c>
      <c r="O30" s="157">
        <f t="shared" ref="O30" si="38">SUM(O31:O32,O35:O36)</f>
        <v>40.078050434114402</v>
      </c>
      <c r="P30" s="157">
        <f t="shared" ref="P30" si="39">SUM(P31:P32,P35:P36)</f>
        <v>36.333501415196523</v>
      </c>
      <c r="Q30" s="157">
        <f t="shared" ref="Q30" si="40">SUM(Q31:Q32,Q35:Q36)</f>
        <v>36.762077642146721</v>
      </c>
    </row>
    <row r="31" spans="1:17" ht="12" customHeight="1" x14ac:dyDescent="0.25">
      <c r="A31" s="167" t="s">
        <v>169</v>
      </c>
      <c r="B31" s="132">
        <v>13.642811595011544</v>
      </c>
      <c r="C31" s="132">
        <v>13.716719919735043</v>
      </c>
      <c r="D31" s="132">
        <v>13.556063630830144</v>
      </c>
      <c r="E31" s="132">
        <v>13.611456587473949</v>
      </c>
      <c r="F31" s="132">
        <v>13.166293644364076</v>
      </c>
      <c r="G31" s="132">
        <v>13.598045097249409</v>
      </c>
      <c r="H31" s="132">
        <v>14.520086382465593</v>
      </c>
      <c r="I31" s="132">
        <v>16.258068699300896</v>
      </c>
      <c r="J31" s="132">
        <v>16.264744033321467</v>
      </c>
      <c r="K31" s="132">
        <v>16.580977609682606</v>
      </c>
      <c r="L31" s="132">
        <v>16.655608248678618</v>
      </c>
      <c r="M31" s="132">
        <v>15.784510469650481</v>
      </c>
      <c r="N31" s="132">
        <v>16.79655949121085</v>
      </c>
      <c r="O31" s="132">
        <v>16.577462512897856</v>
      </c>
      <c r="P31" s="132">
        <v>16.429724277046201</v>
      </c>
      <c r="Q31" s="132">
        <v>16.10214026111554</v>
      </c>
    </row>
    <row r="32" spans="1:17" ht="12" customHeight="1" x14ac:dyDescent="0.25">
      <c r="A32" s="167" t="s">
        <v>168</v>
      </c>
      <c r="B32" s="132">
        <f t="shared" ref="B32" si="41">SUM(B33:B34)</f>
        <v>0.24776096770179346</v>
      </c>
      <c r="C32" s="132">
        <f t="shared" ref="C32" si="42">SUM(C33:C34)</f>
        <v>0.24853631822066691</v>
      </c>
      <c r="D32" s="132">
        <f t="shared" ref="D32" si="43">SUM(D33:D34)</f>
        <v>0.24494391708359933</v>
      </c>
      <c r="E32" s="132">
        <f t="shared" ref="E32" si="44">SUM(E33:E34)</f>
        <v>0.25379165082428118</v>
      </c>
      <c r="F32" s="132">
        <f t="shared" ref="F32" si="45">SUM(F33:F34)</f>
        <v>0.25254752354486371</v>
      </c>
      <c r="G32" s="132">
        <f t="shared" ref="G32" si="46">SUM(G33:G34)</f>
        <v>0.26931673061025085</v>
      </c>
      <c r="H32" s="132">
        <f t="shared" ref="H32" si="47">SUM(H33:H34)</f>
        <v>0.3832645745131808</v>
      </c>
      <c r="I32" s="132">
        <f t="shared" ref="I32" si="48">SUM(I33:I34)</f>
        <v>0.54244926341224753</v>
      </c>
      <c r="J32" s="132">
        <f t="shared" ref="J32" si="49">SUM(J33:J34)</f>
        <v>0.67496103159809895</v>
      </c>
      <c r="K32" s="132">
        <f t="shared" ref="K32" si="50">SUM(K33:K34)</f>
        <v>0.7878938707134191</v>
      </c>
      <c r="L32" s="132">
        <f t="shared" ref="L32" si="51">SUM(L33:L34)</f>
        <v>0.87104300344649643</v>
      </c>
      <c r="M32" s="132">
        <f t="shared" ref="M32" si="52">SUM(M33:M34)</f>
        <v>0.99970657141489905</v>
      </c>
      <c r="N32" s="132">
        <f t="shared" ref="N32" si="53">SUM(N33:N34)</f>
        <v>1.0596383291727882</v>
      </c>
      <c r="O32" s="132">
        <f t="shared" ref="O32" si="54">SUM(O33:O34)</f>
        <v>1.0624548552682587</v>
      </c>
      <c r="P32" s="132">
        <f t="shared" ref="P32" si="55">SUM(P33:P34)</f>
        <v>1.1267110526574897</v>
      </c>
      <c r="Q32" s="132">
        <f t="shared" ref="Q32" si="56">SUM(Q33:Q34)</f>
        <v>1.1379110727302924</v>
      </c>
    </row>
    <row r="33" spans="1:17" ht="12" customHeight="1" x14ac:dyDescent="0.25">
      <c r="A33" s="166" t="s">
        <v>57</v>
      </c>
      <c r="B33" s="165">
        <v>0.15807133046231317</v>
      </c>
      <c r="C33" s="165">
        <v>0.16134386321119745</v>
      </c>
      <c r="D33" s="165">
        <v>0.15881853254622738</v>
      </c>
      <c r="E33" s="165">
        <v>0.16448068220012593</v>
      </c>
      <c r="F33" s="165">
        <v>0.16336786807344236</v>
      </c>
      <c r="G33" s="165">
        <v>0.17454690604304704</v>
      </c>
      <c r="H33" s="165">
        <v>0.25003905505502444</v>
      </c>
      <c r="I33" s="165">
        <v>0.35584520448807561</v>
      </c>
      <c r="J33" s="165">
        <v>0.44265585479131558</v>
      </c>
      <c r="K33" s="165">
        <v>0.5161953192135722</v>
      </c>
      <c r="L33" s="165">
        <v>0.56966841915849686</v>
      </c>
      <c r="M33" s="165">
        <v>0.65499478480416817</v>
      </c>
      <c r="N33" s="165">
        <v>0.71518586401817796</v>
      </c>
      <c r="O33" s="165">
        <v>0.69578736750192571</v>
      </c>
      <c r="P33" s="165">
        <v>0.73806894134207135</v>
      </c>
      <c r="Q33" s="165">
        <v>0.74509166326867726</v>
      </c>
    </row>
    <row r="34" spans="1:17" ht="12" customHeight="1" x14ac:dyDescent="0.25">
      <c r="A34" s="147" t="s">
        <v>59</v>
      </c>
      <c r="B34" s="164">
        <v>8.9689637239480299E-2</v>
      </c>
      <c r="C34" s="164">
        <v>8.7192455009469455E-2</v>
      </c>
      <c r="D34" s="164">
        <v>8.6125384537371952E-2</v>
      </c>
      <c r="E34" s="164">
        <v>8.931096862415526E-2</v>
      </c>
      <c r="F34" s="164">
        <v>8.9179655471421357E-2</v>
      </c>
      <c r="G34" s="164">
        <v>9.47698245672038E-2</v>
      </c>
      <c r="H34" s="164">
        <v>0.13322551945815636</v>
      </c>
      <c r="I34" s="164">
        <v>0.18660405892417187</v>
      </c>
      <c r="J34" s="164">
        <v>0.23230517680678331</v>
      </c>
      <c r="K34" s="164">
        <v>0.27169855149984695</v>
      </c>
      <c r="L34" s="164">
        <v>0.30137458428799951</v>
      </c>
      <c r="M34" s="164">
        <v>0.34471178661073087</v>
      </c>
      <c r="N34" s="164">
        <v>0.34445246515461031</v>
      </c>
      <c r="O34" s="164">
        <v>0.36666748776633307</v>
      </c>
      <c r="P34" s="164">
        <v>0.38864211131541831</v>
      </c>
      <c r="Q34" s="164">
        <v>0.39281940946161509</v>
      </c>
    </row>
    <row r="35" spans="1:17" ht="12" customHeight="1" x14ac:dyDescent="0.25">
      <c r="A35" s="163" t="s">
        <v>142</v>
      </c>
      <c r="B35" s="162">
        <v>16.307448325544282</v>
      </c>
      <c r="C35" s="162">
        <v>16.534000221057138</v>
      </c>
      <c r="D35" s="162">
        <v>16.398917067425451</v>
      </c>
      <c r="E35" s="162">
        <v>16.804482320557661</v>
      </c>
      <c r="F35" s="162">
        <v>16.283457574358319</v>
      </c>
      <c r="G35" s="162">
        <v>15.435017495839059</v>
      </c>
      <c r="H35" s="162">
        <v>16.598779348930726</v>
      </c>
      <c r="I35" s="162">
        <v>18.464126487703279</v>
      </c>
      <c r="J35" s="162">
        <v>18.472356403873285</v>
      </c>
      <c r="K35" s="162">
        <v>17.284242212504211</v>
      </c>
      <c r="L35" s="162">
        <v>20.870102664928655</v>
      </c>
      <c r="M35" s="162">
        <v>16.784161725282669</v>
      </c>
      <c r="N35" s="162">
        <v>20.470802559042816</v>
      </c>
      <c r="O35" s="162">
        <v>21.230539479275272</v>
      </c>
      <c r="P35" s="162">
        <v>17.649582548800328</v>
      </c>
      <c r="Q35" s="162">
        <v>18.340201428719435</v>
      </c>
    </row>
    <row r="36" spans="1:17" ht="12" customHeight="1" x14ac:dyDescent="0.25">
      <c r="A36" s="161" t="s">
        <v>141</v>
      </c>
      <c r="B36" s="160">
        <f t="shared" ref="B36" si="57">SUM(B37:B38)</f>
        <v>0.28692662532969671</v>
      </c>
      <c r="C36" s="160">
        <f t="shared" ref="C36" si="58">SUM(C37:C38)</f>
        <v>0.28841548032573616</v>
      </c>
      <c r="D36" s="160">
        <f t="shared" ref="D36" si="59">SUM(D37:D38)</f>
        <v>0.28361230663695058</v>
      </c>
      <c r="E36" s="160">
        <f t="shared" ref="E36" si="60">SUM(E37:E38)</f>
        <v>0.29634518827406342</v>
      </c>
      <c r="F36" s="160">
        <f t="shared" ref="F36" si="61">SUM(F37:F38)</f>
        <v>0.29377174954600166</v>
      </c>
      <c r="G36" s="160">
        <f t="shared" ref="G36" si="62">SUM(G37:G38)</f>
        <v>0.29378590880278665</v>
      </c>
      <c r="H36" s="160">
        <f t="shared" ref="H36" si="63">SUM(H37:H38)</f>
        <v>0.41603591409413421</v>
      </c>
      <c r="I36" s="160">
        <f t="shared" ref="I36" si="64">SUM(I37:I38)</f>
        <v>0.57980713247197235</v>
      </c>
      <c r="J36" s="160">
        <f t="shared" ref="J36" si="65">SUM(J37:J38)</f>
        <v>0.71520898049307524</v>
      </c>
      <c r="K36" s="160">
        <f t="shared" ref="K36" si="66">SUM(K37:K38)</f>
        <v>0.78448646533713873</v>
      </c>
      <c r="L36" s="160">
        <f t="shared" ref="L36" si="67">SUM(L37:L38)</f>
        <v>0.98073484167265501</v>
      </c>
      <c r="M36" s="160">
        <f t="shared" ref="M36" si="68">SUM(M37:M38)</f>
        <v>1.0020522567201295</v>
      </c>
      <c r="N36" s="160">
        <f t="shared" ref="N36" si="69">SUM(N37:N38)</f>
        <v>1.1708232101131877</v>
      </c>
      <c r="O36" s="160">
        <f t="shared" ref="O36" si="70">SUM(O37:O38)</f>
        <v>1.2075935866730168</v>
      </c>
      <c r="P36" s="160">
        <f t="shared" ref="P36" si="71">SUM(P37:P38)</f>
        <v>1.1274835366925025</v>
      </c>
      <c r="Q36" s="160">
        <f t="shared" ref="Q36" si="72">SUM(Q37:Q38)</f>
        <v>1.1818248795814579</v>
      </c>
    </row>
    <row r="37" spans="1:17" ht="12" customHeight="1" x14ac:dyDescent="0.25">
      <c r="A37" s="148" t="s">
        <v>60</v>
      </c>
      <c r="B37" s="156">
        <v>0.18893893110152429</v>
      </c>
      <c r="C37" s="156">
        <v>0.19448952042866879</v>
      </c>
      <c r="D37" s="156">
        <v>0.19213593666974191</v>
      </c>
      <c r="E37" s="156">
        <v>0.20280370008350079</v>
      </c>
      <c r="F37" s="156">
        <v>0.20170699657743626</v>
      </c>
      <c r="G37" s="156">
        <v>0.19730234418915962</v>
      </c>
      <c r="H37" s="156">
        <v>0.2822563537681097</v>
      </c>
      <c r="I37" s="156">
        <v>0.39503252510588066</v>
      </c>
      <c r="J37" s="156">
        <v>0.4883607797610337</v>
      </c>
      <c r="K37" s="156">
        <v>0.52281590453933657</v>
      </c>
      <c r="L37" s="156">
        <v>0.69446340973832299</v>
      </c>
      <c r="M37" s="156">
        <v>0.67908612369427068</v>
      </c>
      <c r="N37" s="156">
        <v>0.85248675814291675</v>
      </c>
      <c r="O37" s="156">
        <v>0.87333425523957342</v>
      </c>
      <c r="P37" s="156">
        <v>0.77798649801635167</v>
      </c>
      <c r="Q37" s="156">
        <v>0.83331331017854549</v>
      </c>
    </row>
    <row r="38" spans="1:17" ht="12" customHeight="1" x14ac:dyDescent="0.25">
      <c r="A38" s="148" t="s">
        <v>59</v>
      </c>
      <c r="B38" s="156">
        <v>9.7987694228172412E-2</v>
      </c>
      <c r="C38" s="156">
        <v>9.3925959897067396E-2</v>
      </c>
      <c r="D38" s="156">
        <v>9.1476369967208676E-2</v>
      </c>
      <c r="E38" s="156">
        <v>9.3541488190562655E-2</v>
      </c>
      <c r="F38" s="156">
        <v>9.206475296856538E-2</v>
      </c>
      <c r="G38" s="156">
        <v>9.6483564613627004E-2</v>
      </c>
      <c r="H38" s="156">
        <v>0.13377956032602453</v>
      </c>
      <c r="I38" s="156">
        <v>0.18477460736609166</v>
      </c>
      <c r="J38" s="156">
        <v>0.22684820073204151</v>
      </c>
      <c r="K38" s="156">
        <v>0.26167056079780215</v>
      </c>
      <c r="L38" s="156">
        <v>0.28627143193433202</v>
      </c>
      <c r="M38" s="156">
        <v>0.32296613302585897</v>
      </c>
      <c r="N38" s="156">
        <v>0.31833645197027105</v>
      </c>
      <c r="O38" s="156">
        <v>0.33425933143344327</v>
      </c>
      <c r="P38" s="156">
        <v>0.34949703867615073</v>
      </c>
      <c r="Q38" s="156">
        <v>0.34851156940291245</v>
      </c>
    </row>
    <row r="39" spans="1:17" ht="12" customHeight="1" x14ac:dyDescent="0.25">
      <c r="A39" s="158" t="s">
        <v>62</v>
      </c>
      <c r="B39" s="157">
        <f t="shared" ref="B39" si="73">SUM(B40:B41)</f>
        <v>16.358540882813454</v>
      </c>
      <c r="C39" s="157">
        <f t="shared" ref="C39" si="74">SUM(C40:C41)</f>
        <v>16.358462269951037</v>
      </c>
      <c r="D39" s="157">
        <f t="shared" ref="D39" si="75">SUM(D40:D41)</f>
        <v>16.465256378653077</v>
      </c>
      <c r="E39" s="157">
        <f t="shared" ref="E39" si="76">SUM(E40:E41)</f>
        <v>17.13188341833958</v>
      </c>
      <c r="F39" s="157">
        <f t="shared" ref="F39" si="77">SUM(F40:F41)</f>
        <v>16.386278528791205</v>
      </c>
      <c r="G39" s="157">
        <f t="shared" ref="G39" si="78">SUM(G40:G41)</f>
        <v>16.287730910132844</v>
      </c>
      <c r="H39" s="157">
        <f t="shared" ref="H39" si="79">SUM(H40:H41)</f>
        <v>17.969018141960305</v>
      </c>
      <c r="I39" s="157">
        <f t="shared" ref="I39" si="80">SUM(I40:I41)</f>
        <v>20.089292378813141</v>
      </c>
      <c r="J39" s="157">
        <f t="shared" ref="J39" si="81">SUM(J40:J41)</f>
        <v>21.197427306357142</v>
      </c>
      <c r="K39" s="157">
        <f t="shared" ref="K39" si="82">SUM(K40:K41)</f>
        <v>21.013075978562991</v>
      </c>
      <c r="L39" s="157">
        <f t="shared" ref="L39" si="83">SUM(L40:L41)</f>
        <v>22.885254942077779</v>
      </c>
      <c r="M39" s="157">
        <f t="shared" ref="M39" si="84">SUM(M40:M41)</f>
        <v>20.925883269786027</v>
      </c>
      <c r="N39" s="157">
        <f t="shared" ref="N39" si="85">SUM(N40:N41)</f>
        <v>22.427147810616397</v>
      </c>
      <c r="O39" s="157">
        <f t="shared" ref="O39" si="86">SUM(O40:O41)</f>
        <v>23.66618726488791</v>
      </c>
      <c r="P39" s="157">
        <f t="shared" ref="P39" si="87">SUM(P40:P41)</f>
        <v>20.790511564150634</v>
      </c>
      <c r="Q39" s="157">
        <f t="shared" ref="Q39" si="88">SUM(Q40:Q41)</f>
        <v>21.464034290615121</v>
      </c>
    </row>
    <row r="40" spans="1:17" ht="12" customHeight="1" x14ac:dyDescent="0.25">
      <c r="A40" s="23" t="s">
        <v>57</v>
      </c>
      <c r="B40" s="156">
        <v>4.2261792150817517</v>
      </c>
      <c r="C40" s="156">
        <v>4.0356608312476068</v>
      </c>
      <c r="D40" s="156">
        <v>3.9641135107729353</v>
      </c>
      <c r="E40" s="156">
        <v>3.817181829173991</v>
      </c>
      <c r="F40" s="156">
        <v>3.791553886641986</v>
      </c>
      <c r="G40" s="156">
        <v>3.815643794569743</v>
      </c>
      <c r="H40" s="156">
        <v>3.8848422041846238</v>
      </c>
      <c r="I40" s="156">
        <v>4.2567631000350863</v>
      </c>
      <c r="J40" s="156">
        <v>4.2287424242638405</v>
      </c>
      <c r="K40" s="156">
        <v>4.3218609533882137</v>
      </c>
      <c r="L40" s="156">
        <v>4.2193987784854539</v>
      </c>
      <c r="M40" s="156">
        <v>3.9184243896559794</v>
      </c>
      <c r="N40" s="156">
        <v>3.6663012122674532</v>
      </c>
      <c r="O40" s="156">
        <v>3.4720677895088339</v>
      </c>
      <c r="P40" s="156">
        <v>2.985004570232165</v>
      </c>
      <c r="Q40" s="156">
        <v>2.9043114980904456</v>
      </c>
    </row>
    <row r="41" spans="1:17" ht="12" customHeight="1" x14ac:dyDescent="0.25">
      <c r="A41" s="29" t="s">
        <v>140</v>
      </c>
      <c r="B41" s="57">
        <v>12.132361667731702</v>
      </c>
      <c r="C41" s="57">
        <v>12.322801438703429</v>
      </c>
      <c r="D41" s="57">
        <v>12.501142867880143</v>
      </c>
      <c r="E41" s="57">
        <v>13.31470158916559</v>
      </c>
      <c r="F41" s="57">
        <v>12.594724642149218</v>
      </c>
      <c r="G41" s="57">
        <v>12.472087115563099</v>
      </c>
      <c r="H41" s="57">
        <v>14.084175937775683</v>
      </c>
      <c r="I41" s="57">
        <v>15.832529278778054</v>
      </c>
      <c r="J41" s="57">
        <v>16.968684882093299</v>
      </c>
      <c r="K41" s="57">
        <v>16.691215025174778</v>
      </c>
      <c r="L41" s="57">
        <v>18.665856163592323</v>
      </c>
      <c r="M41" s="57">
        <v>17.007458880130049</v>
      </c>
      <c r="N41" s="57">
        <v>18.760846598348945</v>
      </c>
      <c r="O41" s="57">
        <v>20.194119475379075</v>
      </c>
      <c r="P41" s="57">
        <v>17.80550699391847</v>
      </c>
      <c r="Q41" s="57">
        <v>18.559722792524674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>
        <f t="shared" ref="B43" si="89">SUM(B44,B47,B49,B58)</f>
        <v>5555.1584269843297</v>
      </c>
      <c r="C43" s="168">
        <f t="shared" ref="C43" si="90">SUM(C44,C47,C49,C58)</f>
        <v>6221.7101889187979</v>
      </c>
      <c r="D43" s="168">
        <f t="shared" ref="D43" si="91">SUM(D44,D47,D49,D58)</f>
        <v>5537.3953459255581</v>
      </c>
      <c r="E43" s="168">
        <f t="shared" ref="E43" si="92">SUM(E44,E47,E49,E58)</f>
        <v>5943.151022859588</v>
      </c>
      <c r="F43" s="168">
        <f t="shared" ref="F43" si="93">SUM(F44,F47,F49,F58)</f>
        <v>5868.3584433173037</v>
      </c>
      <c r="G43" s="168">
        <f t="shared" ref="G43" si="94">SUM(G44,G47,G49,G58)</f>
        <v>5809.688682134145</v>
      </c>
      <c r="H43" s="168">
        <f t="shared" ref="H43" si="95">SUM(H44,H47,H49,H58)</f>
        <v>5398.403030036674</v>
      </c>
      <c r="I43" s="168">
        <f t="shared" ref="I43" si="96">SUM(I44,I47,I49,I58)</f>
        <v>4735.1911863102787</v>
      </c>
      <c r="J43" s="168">
        <f t="shared" ref="J43" si="97">SUM(J44,J47,J49,J58)</f>
        <v>5427.1539839710385</v>
      </c>
      <c r="K43" s="168">
        <f t="shared" ref="K43" si="98">SUM(K44,K47,K49,K58)</f>
        <v>5259.5111766427053</v>
      </c>
      <c r="L43" s="168">
        <f t="shared" ref="L43" si="99">SUM(L44,L47,L49,L58)</f>
        <v>5059.4156106212295</v>
      </c>
      <c r="M43" s="168">
        <f t="shared" ref="M43" si="100">SUM(M44,M47,M49,M58)</f>
        <v>4239.6395506354065</v>
      </c>
      <c r="N43" s="168">
        <f t="shared" ref="N43" si="101">SUM(N44,N47,N49,N58)</f>
        <v>4622.2967229616615</v>
      </c>
      <c r="O43" s="168">
        <f t="shared" ref="O43" si="102">SUM(O44,O47,O49,O58)</f>
        <v>5046.1107633916245</v>
      </c>
      <c r="P43" s="168">
        <f t="shared" ref="P43" si="103">SUM(P44,P47,P49,P58)</f>
        <v>4266.8221322375066</v>
      </c>
      <c r="Q43" s="168">
        <f t="shared" ref="Q43" si="104">SUM(Q44,Q47,Q49,Q58)</f>
        <v>4519.3428271123821</v>
      </c>
    </row>
    <row r="44" spans="1:17" ht="12.95" customHeight="1" x14ac:dyDescent="0.25">
      <c r="A44" s="158" t="s">
        <v>65</v>
      </c>
      <c r="B44" s="157">
        <f t="shared" ref="B44:Q44" si="105">SUM(B45:B46)</f>
        <v>4284.7191651317644</v>
      </c>
      <c r="C44" s="157">
        <f t="shared" si="105"/>
        <v>4935.9588911131259</v>
      </c>
      <c r="D44" s="157">
        <f t="shared" si="105"/>
        <v>4286.1452868556935</v>
      </c>
      <c r="E44" s="157">
        <f t="shared" si="105"/>
        <v>4643.2248245489354</v>
      </c>
      <c r="F44" s="157">
        <f t="shared" si="105"/>
        <v>4588.6559261710227</v>
      </c>
      <c r="G44" s="157">
        <f t="shared" si="105"/>
        <v>4562.139559886381</v>
      </c>
      <c r="H44" s="157">
        <f t="shared" si="105"/>
        <v>4177.7011738061992</v>
      </c>
      <c r="I44" s="157">
        <f t="shared" si="105"/>
        <v>3522.9862279381041</v>
      </c>
      <c r="J44" s="157">
        <f t="shared" si="105"/>
        <v>4168.4578901723089</v>
      </c>
      <c r="K44" s="157">
        <f t="shared" si="105"/>
        <v>4017.7657376434504</v>
      </c>
      <c r="L44" s="157">
        <f t="shared" si="105"/>
        <v>3789.4631334425148</v>
      </c>
      <c r="M44" s="157">
        <f t="shared" si="105"/>
        <v>3095.3122899232353</v>
      </c>
      <c r="N44" s="157">
        <f t="shared" si="105"/>
        <v>3348.2387822324204</v>
      </c>
      <c r="O44" s="157">
        <f t="shared" si="105"/>
        <v>3673.2889888525847</v>
      </c>
      <c r="P44" s="157">
        <f t="shared" si="105"/>
        <v>2949.3723121177072</v>
      </c>
      <c r="Q44" s="157">
        <f t="shared" si="105"/>
        <v>3163.898849390328</v>
      </c>
    </row>
    <row r="45" spans="1:17" ht="12" customHeight="1" x14ac:dyDescent="0.25">
      <c r="A45" s="23" t="s">
        <v>166</v>
      </c>
      <c r="B45" s="156">
        <v>4203.1369984001531</v>
      </c>
      <c r="C45" s="156">
        <v>4837.4560457197158</v>
      </c>
      <c r="D45" s="156">
        <v>4193.4532007730477</v>
      </c>
      <c r="E45" s="156">
        <v>4511.8055388291659</v>
      </c>
      <c r="F45" s="156">
        <v>4469.2423413422266</v>
      </c>
      <c r="G45" s="156">
        <v>4486.6338846081508</v>
      </c>
      <c r="H45" s="156">
        <v>4091.3980811011729</v>
      </c>
      <c r="I45" s="156">
        <v>3449.9856557184844</v>
      </c>
      <c r="J45" s="156">
        <v>4056.4527791901119</v>
      </c>
      <c r="K45" s="156">
        <v>3939.5576966442695</v>
      </c>
      <c r="L45" s="156">
        <v>3653.1983609884546</v>
      </c>
      <c r="M45" s="156">
        <v>3040.1099999234566</v>
      </c>
      <c r="N45" s="156">
        <v>3210.8096854312348</v>
      </c>
      <c r="O45" s="156">
        <v>3480.0381050309134</v>
      </c>
      <c r="P45" s="156">
        <v>2865.7505516225765</v>
      </c>
      <c r="Q45" s="156">
        <v>3038.1987608932322</v>
      </c>
    </row>
    <row r="46" spans="1:17" ht="12" customHeight="1" x14ac:dyDescent="0.25">
      <c r="A46" s="23" t="s">
        <v>60</v>
      </c>
      <c r="B46" s="156">
        <v>81.582166731611721</v>
      </c>
      <c r="C46" s="156">
        <v>98.502845393409729</v>
      </c>
      <c r="D46" s="156">
        <v>92.692086082645886</v>
      </c>
      <c r="E46" s="156">
        <v>131.41928571976933</v>
      </c>
      <c r="F46" s="156">
        <v>119.4135848287964</v>
      </c>
      <c r="G46" s="156">
        <v>75.50567527822993</v>
      </c>
      <c r="H46" s="156">
        <v>86.303092705026543</v>
      </c>
      <c r="I46" s="156">
        <v>73.000572219619499</v>
      </c>
      <c r="J46" s="156">
        <v>112.00511098219748</v>
      </c>
      <c r="K46" s="156">
        <v>78.208040999180739</v>
      </c>
      <c r="L46" s="156">
        <v>136.26477245406045</v>
      </c>
      <c r="M46" s="156">
        <v>55.202289999778714</v>
      </c>
      <c r="N46" s="156">
        <v>137.42909680118572</v>
      </c>
      <c r="O46" s="156">
        <v>193.25088382167129</v>
      </c>
      <c r="P46" s="156">
        <v>83.621760495130502</v>
      </c>
      <c r="Q46" s="156">
        <v>125.70008849709595</v>
      </c>
    </row>
    <row r="47" spans="1:17" ht="12.95" customHeight="1" x14ac:dyDescent="0.25">
      <c r="A47" s="158" t="s">
        <v>112</v>
      </c>
      <c r="B47" s="157">
        <f t="shared" ref="B47:Q47" si="106">B48</f>
        <v>12.632380374732092</v>
      </c>
      <c r="C47" s="157">
        <f t="shared" si="106"/>
        <v>12.988514822131236</v>
      </c>
      <c r="D47" s="157">
        <f t="shared" si="106"/>
        <v>13.816060634659413</v>
      </c>
      <c r="E47" s="157">
        <f t="shared" si="106"/>
        <v>13.939359865028628</v>
      </c>
      <c r="F47" s="157">
        <f t="shared" si="106"/>
        <v>14.438063169410244</v>
      </c>
      <c r="G47" s="157">
        <f t="shared" si="106"/>
        <v>15.449975684790759</v>
      </c>
      <c r="H47" s="157">
        <f t="shared" si="106"/>
        <v>15.545912052030927</v>
      </c>
      <c r="I47" s="157">
        <f t="shared" si="106"/>
        <v>16.23843324855283</v>
      </c>
      <c r="J47" s="157">
        <f t="shared" si="106"/>
        <v>17.380276343754204</v>
      </c>
      <c r="K47" s="157">
        <f t="shared" si="106"/>
        <v>18.598663523115881</v>
      </c>
      <c r="L47" s="157">
        <f t="shared" si="106"/>
        <v>19.597192168202206</v>
      </c>
      <c r="M47" s="157">
        <f t="shared" si="106"/>
        <v>19.927654610059722</v>
      </c>
      <c r="N47" s="157">
        <f t="shared" si="106"/>
        <v>20.544628883789841</v>
      </c>
      <c r="O47" s="157">
        <f t="shared" si="106"/>
        <v>23.997919769907888</v>
      </c>
      <c r="P47" s="157">
        <f t="shared" si="106"/>
        <v>25.498079722491077</v>
      </c>
      <c r="Q47" s="157">
        <f t="shared" si="106"/>
        <v>28.192155929190928</v>
      </c>
    </row>
    <row r="48" spans="1:17" ht="12" customHeight="1" x14ac:dyDescent="0.25">
      <c r="A48" s="23" t="s">
        <v>60</v>
      </c>
      <c r="B48" s="156">
        <v>12.632380374732092</v>
      </c>
      <c r="C48" s="156">
        <v>12.988514822131236</v>
      </c>
      <c r="D48" s="156">
        <v>13.816060634659413</v>
      </c>
      <c r="E48" s="156">
        <v>13.939359865028628</v>
      </c>
      <c r="F48" s="156">
        <v>14.438063169410244</v>
      </c>
      <c r="G48" s="156">
        <v>15.449975684790759</v>
      </c>
      <c r="H48" s="156">
        <v>15.545912052030927</v>
      </c>
      <c r="I48" s="156">
        <v>16.23843324855283</v>
      </c>
      <c r="J48" s="156">
        <v>17.380276343754204</v>
      </c>
      <c r="K48" s="156">
        <v>18.598663523115881</v>
      </c>
      <c r="L48" s="156">
        <v>19.597192168202206</v>
      </c>
      <c r="M48" s="156">
        <v>19.927654610059722</v>
      </c>
      <c r="N48" s="156">
        <v>20.544628883789841</v>
      </c>
      <c r="O48" s="156">
        <v>23.997919769907888</v>
      </c>
      <c r="P48" s="156">
        <v>25.498079722491077</v>
      </c>
      <c r="Q48" s="156">
        <v>28.192155929190928</v>
      </c>
    </row>
    <row r="49" spans="1:17" ht="12" customHeight="1" x14ac:dyDescent="0.25">
      <c r="A49" s="158" t="s">
        <v>63</v>
      </c>
      <c r="B49" s="157">
        <f t="shared" ref="B49" si="107">SUM(B50:B51,B54:B55)</f>
        <v>813.69916029986155</v>
      </c>
      <c r="C49" s="157">
        <f t="shared" ref="C49" si="108">SUM(C50:C51,C54:C55)</f>
        <v>828.88473612556731</v>
      </c>
      <c r="D49" s="157">
        <f t="shared" ref="D49" si="109">SUM(D50:D51,D54:D55)</f>
        <v>788.56285528464593</v>
      </c>
      <c r="E49" s="157">
        <f t="shared" ref="E49" si="110">SUM(E50:E51,E54:E55)</f>
        <v>820.27529497576779</v>
      </c>
      <c r="F49" s="157">
        <f t="shared" ref="F49" si="111">SUM(F50:F51,F54:F55)</f>
        <v>801.82056488628211</v>
      </c>
      <c r="G49" s="157">
        <f t="shared" ref="G49" si="112">SUM(G50:G51,G54:G55)</f>
        <v>786.62600961997373</v>
      </c>
      <c r="H49" s="157">
        <f t="shared" ref="H49" si="113">SUM(H50:H51,H54:H55)</f>
        <v>760.27773515377123</v>
      </c>
      <c r="I49" s="157">
        <f t="shared" ref="I49" si="114">SUM(I50:I51,I54:I55)</f>
        <v>754.5523443110468</v>
      </c>
      <c r="J49" s="157">
        <f t="shared" ref="J49" si="115">SUM(J50:J51,J54:J55)</f>
        <v>777.0077885757612</v>
      </c>
      <c r="K49" s="157">
        <f t="shared" ref="K49" si="116">SUM(K50:K51,K54:K55)</f>
        <v>769.3125141407769</v>
      </c>
      <c r="L49" s="157">
        <f t="shared" ref="L49" si="117">SUM(L50:L51,L54:L55)</f>
        <v>760.17661820926514</v>
      </c>
      <c r="M49" s="157">
        <f t="shared" ref="M49" si="118">SUM(M50:M51,M54:M55)</f>
        <v>691.3106264932195</v>
      </c>
      <c r="N49" s="157">
        <f t="shared" ref="N49" si="119">SUM(N50:N51,N54:N55)</f>
        <v>765.97882907976054</v>
      </c>
      <c r="O49" s="157">
        <f t="shared" ref="O49" si="120">SUM(O50:O51,O54:O55)</f>
        <v>812.91043406291146</v>
      </c>
      <c r="P49" s="157">
        <f t="shared" ref="P49" si="121">SUM(P50:P51,P54:P55)</f>
        <v>803.36435351610396</v>
      </c>
      <c r="Q49" s="157">
        <f t="shared" ref="Q49" si="122">SUM(Q50:Q51,Q54:Q55)</f>
        <v>812.92028886462606</v>
      </c>
    </row>
    <row r="50" spans="1:17" ht="12" customHeight="1" x14ac:dyDescent="0.25">
      <c r="A50" s="167" t="s">
        <v>165</v>
      </c>
      <c r="B50" s="132">
        <v>516.65727457768401</v>
      </c>
      <c r="C50" s="132">
        <v>556.42651569401596</v>
      </c>
      <c r="D50" s="132">
        <v>516.58585223609396</v>
      </c>
      <c r="E50" s="132">
        <v>545.95825886776458</v>
      </c>
      <c r="F50" s="132">
        <v>525.85657238032422</v>
      </c>
      <c r="G50" s="132">
        <v>536.95473099456126</v>
      </c>
      <c r="H50" s="132">
        <v>515.27856727586322</v>
      </c>
      <c r="I50" s="132">
        <v>494.90198679414971</v>
      </c>
      <c r="J50" s="132">
        <v>532.71653698585806</v>
      </c>
      <c r="K50" s="132">
        <v>539.0128798044027</v>
      </c>
      <c r="L50" s="132">
        <v>494.89948653193591</v>
      </c>
      <c r="M50" s="132">
        <v>502.09122732371554</v>
      </c>
      <c r="N50" s="132">
        <v>553.21350008348907</v>
      </c>
      <c r="O50" s="132">
        <v>570.43253992689358</v>
      </c>
      <c r="P50" s="132">
        <v>589.28348632151074</v>
      </c>
      <c r="Q50" s="132">
        <v>586.22719468811204</v>
      </c>
    </row>
    <row r="51" spans="1:17" ht="12" customHeight="1" x14ac:dyDescent="0.25">
      <c r="A51" s="167" t="s">
        <v>164</v>
      </c>
      <c r="B51" s="132">
        <f t="shared" ref="B51" si="123">SUM(B52:B53)</f>
        <v>9.3839466114923109</v>
      </c>
      <c r="C51" s="132">
        <f t="shared" ref="C51" si="124">SUM(C52:C53)</f>
        <v>10.000005354252977</v>
      </c>
      <c r="D51" s="132">
        <f t="shared" ref="D51" si="125">SUM(D52:D53)</f>
        <v>9.4601422405753812</v>
      </c>
      <c r="E51" s="132">
        <f t="shared" ref="E51" si="126">SUM(E52:E53)</f>
        <v>10.128198666734869</v>
      </c>
      <c r="F51" s="132">
        <f t="shared" ref="F51" si="127">SUM(F52:F53)</f>
        <v>10.188384188071858</v>
      </c>
      <c r="G51" s="132">
        <f t="shared" ref="G51" si="128">SUM(G52:G53)</f>
        <v>10.652446185939839</v>
      </c>
      <c r="H51" s="132">
        <f t="shared" ref="H51" si="129">SUM(H52:H53)</f>
        <v>13.574711922648024</v>
      </c>
      <c r="I51" s="132">
        <f t="shared" ref="I51" si="130">SUM(I52:I53)</f>
        <v>16.449217694627613</v>
      </c>
      <c r="J51" s="132">
        <f t="shared" ref="J51" si="131">SUM(J52:J53)</f>
        <v>21.751717054229854</v>
      </c>
      <c r="K51" s="132">
        <f t="shared" ref="K51" si="132">SUM(K52:K53)</f>
        <v>25.192850404226643</v>
      </c>
      <c r="L51" s="132">
        <f t="shared" ref="L51" si="133">SUM(L52:L53)</f>
        <v>26.323481688801323</v>
      </c>
      <c r="M51" s="132">
        <f t="shared" ref="M51" si="134">SUM(M52:M53)</f>
        <v>31.774298507779243</v>
      </c>
      <c r="N51" s="132">
        <f t="shared" ref="N51" si="135">SUM(N52:N53)</f>
        <v>35.344300953819037</v>
      </c>
      <c r="O51" s="132">
        <f t="shared" ref="O51" si="136">SUM(O52:O53)</f>
        <v>36.766299977737987</v>
      </c>
      <c r="P51" s="132">
        <f t="shared" ref="P51" si="137">SUM(P52:P53)</f>
        <v>40.61825017082856</v>
      </c>
      <c r="Q51" s="132">
        <f t="shared" ref="Q51" si="138">SUM(Q52:Q53)</f>
        <v>41.625624847987496</v>
      </c>
    </row>
    <row r="52" spans="1:17" ht="12" customHeight="1" x14ac:dyDescent="0.25">
      <c r="A52" s="166" t="s">
        <v>163</v>
      </c>
      <c r="B52" s="165">
        <v>5.9869516010469939</v>
      </c>
      <c r="C52" s="165">
        <v>6.555238608603406</v>
      </c>
      <c r="D52" s="165">
        <v>6.0613746617240913</v>
      </c>
      <c r="E52" s="165">
        <v>6.6052441809393621</v>
      </c>
      <c r="F52" s="165">
        <v>6.5396401384748444</v>
      </c>
      <c r="G52" s="165">
        <v>6.8892872615002609</v>
      </c>
      <c r="H52" s="165">
        <v>8.7884381021911313</v>
      </c>
      <c r="I52" s="165">
        <v>10.652664250928375</v>
      </c>
      <c r="J52" s="165">
        <v>14.327202676164502</v>
      </c>
      <c r="K52" s="165">
        <v>16.655473379913555</v>
      </c>
      <c r="L52" s="165">
        <v>16.875965058955273</v>
      </c>
      <c r="M52" s="165">
        <v>20.828227329802917</v>
      </c>
      <c r="N52" s="165">
        <v>23.555118464982399</v>
      </c>
      <c r="O52" s="165">
        <v>23.952266737448205</v>
      </c>
      <c r="P52" s="165">
        <v>26.495611985558835</v>
      </c>
      <c r="Q52" s="165">
        <v>27.15272952716558</v>
      </c>
    </row>
    <row r="53" spans="1:17" ht="12" customHeight="1" x14ac:dyDescent="0.25">
      <c r="A53" s="147" t="s">
        <v>59</v>
      </c>
      <c r="B53" s="164">
        <v>3.3969950104453166</v>
      </c>
      <c r="C53" s="164">
        <v>3.4447667456495701</v>
      </c>
      <c r="D53" s="164">
        <v>3.3987675788512894</v>
      </c>
      <c r="E53" s="164">
        <v>3.5229544857955073</v>
      </c>
      <c r="F53" s="164">
        <v>3.6487440495970134</v>
      </c>
      <c r="G53" s="164">
        <v>3.7631589244395776</v>
      </c>
      <c r="H53" s="164">
        <v>4.786273820456894</v>
      </c>
      <c r="I53" s="164">
        <v>5.7965534436992394</v>
      </c>
      <c r="J53" s="164">
        <v>7.4245143780653517</v>
      </c>
      <c r="K53" s="164">
        <v>8.5373770243130878</v>
      </c>
      <c r="L53" s="164">
        <v>9.4475166298460511</v>
      </c>
      <c r="M53" s="164">
        <v>10.946071177976325</v>
      </c>
      <c r="N53" s="164">
        <v>11.789182488836635</v>
      </c>
      <c r="O53" s="164">
        <v>12.814033240289785</v>
      </c>
      <c r="P53" s="164">
        <v>14.122638185269727</v>
      </c>
      <c r="Q53" s="164">
        <v>14.472895320821914</v>
      </c>
    </row>
    <row r="54" spans="1:17" ht="12" customHeight="1" x14ac:dyDescent="0.25">
      <c r="A54" s="163" t="s">
        <v>142</v>
      </c>
      <c r="B54" s="162">
        <v>282.68338105558843</v>
      </c>
      <c r="C54" s="162">
        <v>257.95502076618209</v>
      </c>
      <c r="D54" s="162">
        <v>258.05194510728785</v>
      </c>
      <c r="E54" s="162">
        <v>259.60939376767004</v>
      </c>
      <c r="F54" s="162">
        <v>261.06506708500308</v>
      </c>
      <c r="G54" s="162">
        <v>234.55917317439051</v>
      </c>
      <c r="H54" s="162">
        <v>225.78535087319915</v>
      </c>
      <c r="I54" s="162">
        <v>235.80448472720815</v>
      </c>
      <c r="J54" s="162">
        <v>214.26279725104692</v>
      </c>
      <c r="K54" s="162">
        <v>196.1973842517163</v>
      </c>
      <c r="L54" s="162">
        <v>228.22473821187108</v>
      </c>
      <c r="M54" s="162">
        <v>148.59058458937812</v>
      </c>
      <c r="N54" s="162">
        <v>167.84467841414445</v>
      </c>
      <c r="O54" s="162">
        <v>194.66237359549928</v>
      </c>
      <c r="P54" s="162">
        <v>163.05555647977596</v>
      </c>
      <c r="Q54" s="162">
        <v>173.87790972213742</v>
      </c>
    </row>
    <row r="55" spans="1:17" ht="12" customHeight="1" x14ac:dyDescent="0.25">
      <c r="A55" s="161" t="s">
        <v>141</v>
      </c>
      <c r="B55" s="160">
        <f t="shared" ref="B55" si="139">SUM(B56:B57)</f>
        <v>4.9745580550967112</v>
      </c>
      <c r="C55" s="160">
        <f t="shared" ref="C55" si="140">SUM(C56:C57)</f>
        <v>4.503194311116264</v>
      </c>
      <c r="D55" s="160">
        <f t="shared" ref="D55" si="141">SUM(D56:D57)</f>
        <v>4.4649157006887696</v>
      </c>
      <c r="E55" s="160">
        <f t="shared" ref="E55" si="142">SUM(E56:E57)</f>
        <v>4.5794436735982913</v>
      </c>
      <c r="F55" s="160">
        <f t="shared" ref="F55" si="143">SUM(F56:F57)</f>
        <v>4.7105412328829761</v>
      </c>
      <c r="G55" s="160">
        <f t="shared" ref="G55" si="144">SUM(G56:G57)</f>
        <v>4.459659265082113</v>
      </c>
      <c r="H55" s="160">
        <f t="shared" ref="H55" si="145">SUM(H56:H57)</f>
        <v>5.6391050820608788</v>
      </c>
      <c r="I55" s="160">
        <f t="shared" ref="I55" si="146">SUM(I56:I57)</f>
        <v>7.3966550950612699</v>
      </c>
      <c r="J55" s="160">
        <f t="shared" ref="J55" si="147">SUM(J56:J57)</f>
        <v>8.2767372846263729</v>
      </c>
      <c r="K55" s="160">
        <f t="shared" ref="K55" si="148">SUM(K56:K57)</f>
        <v>8.9093996804312354</v>
      </c>
      <c r="L55" s="160">
        <f t="shared" ref="L55" si="149">SUM(L56:L57)</f>
        <v>10.728911776656798</v>
      </c>
      <c r="M55" s="160">
        <f t="shared" ref="M55" si="150">SUM(M56:M57)</f>
        <v>8.8545160723466214</v>
      </c>
      <c r="N55" s="160">
        <f t="shared" ref="N55" si="151">SUM(N56:N57)</f>
        <v>9.5763496283080372</v>
      </c>
      <c r="O55" s="160">
        <f t="shared" ref="O55" si="152">SUM(O56:O57)</f>
        <v>11.049220562780592</v>
      </c>
      <c r="P55" s="160">
        <f t="shared" ref="P55" si="153">SUM(P56:P57)</f>
        <v>10.40706054398871</v>
      </c>
      <c r="Q55" s="160">
        <f t="shared" ref="Q55" si="154">SUM(Q56:Q57)</f>
        <v>11.189559606388976</v>
      </c>
    </row>
    <row r="56" spans="1:17" ht="12" customHeight="1" x14ac:dyDescent="0.25">
      <c r="A56" s="148" t="s">
        <v>60</v>
      </c>
      <c r="B56" s="156">
        <v>3.275707441066023</v>
      </c>
      <c r="C56" s="156">
        <v>3.0339178115026861</v>
      </c>
      <c r="D56" s="156">
        <v>3.0227401910711098</v>
      </c>
      <c r="E56" s="156">
        <v>3.1312385412190475</v>
      </c>
      <c r="F56" s="156">
        <v>3.2338449870686579</v>
      </c>
      <c r="G56" s="156">
        <v>2.991326793306702</v>
      </c>
      <c r="H56" s="156">
        <v>3.8142223188878788</v>
      </c>
      <c r="I56" s="156">
        <v>5.0323655012456836</v>
      </c>
      <c r="J56" s="156">
        <v>5.6434052675587658</v>
      </c>
      <c r="K56" s="156">
        <v>5.9274866503898567</v>
      </c>
      <c r="L56" s="156">
        <v>7.5891342151332353</v>
      </c>
      <c r="M56" s="156">
        <v>5.9822056991939396</v>
      </c>
      <c r="N56" s="156">
        <v>6.9573952576183293</v>
      </c>
      <c r="O56" s="156">
        <v>7.990533411362386</v>
      </c>
      <c r="P56" s="156">
        <v>7.1823315891920112</v>
      </c>
      <c r="Q56" s="156">
        <v>7.8980083587339482</v>
      </c>
    </row>
    <row r="57" spans="1:17" ht="12" customHeight="1" x14ac:dyDescent="0.25">
      <c r="A57" s="148" t="s">
        <v>59</v>
      </c>
      <c r="B57" s="156">
        <v>1.6988506140306883</v>
      </c>
      <c r="C57" s="156">
        <v>1.4692764996135781</v>
      </c>
      <c r="D57" s="156">
        <v>1.4421755096176601</v>
      </c>
      <c r="E57" s="156">
        <v>1.4482051323792442</v>
      </c>
      <c r="F57" s="156">
        <v>1.476696245814318</v>
      </c>
      <c r="G57" s="156">
        <v>1.4683324717754107</v>
      </c>
      <c r="H57" s="156">
        <v>1.8248827631729998</v>
      </c>
      <c r="I57" s="156">
        <v>2.3642895938155859</v>
      </c>
      <c r="J57" s="156">
        <v>2.6333320170676067</v>
      </c>
      <c r="K57" s="156">
        <v>2.9819130300413783</v>
      </c>
      <c r="L57" s="156">
        <v>3.1397775615235628</v>
      </c>
      <c r="M57" s="156">
        <v>2.8723103731526813</v>
      </c>
      <c r="N57" s="156">
        <v>2.6189543706897083</v>
      </c>
      <c r="O57" s="156">
        <v>3.0586871514182064</v>
      </c>
      <c r="P57" s="156">
        <v>3.2247289547966993</v>
      </c>
      <c r="Q57" s="156">
        <v>3.2915512476550277</v>
      </c>
    </row>
    <row r="58" spans="1:17" ht="12" customHeight="1" x14ac:dyDescent="0.25">
      <c r="A58" s="158" t="s">
        <v>62</v>
      </c>
      <c r="B58" s="157">
        <f t="shared" ref="B58" si="155">SUM(B59:B60)</f>
        <v>444.10772117797217</v>
      </c>
      <c r="C58" s="157">
        <f t="shared" ref="C58" si="156">SUM(C59:C60)</f>
        <v>443.87804685797391</v>
      </c>
      <c r="D58" s="157">
        <f t="shared" ref="D58" si="157">SUM(D59:D60)</f>
        <v>448.87114315056027</v>
      </c>
      <c r="E58" s="157">
        <f t="shared" ref="E58" si="158">SUM(E59:E60)</f>
        <v>465.711543469856</v>
      </c>
      <c r="F58" s="157">
        <f t="shared" ref="F58" si="159">SUM(F59:F60)</f>
        <v>463.4438890905883</v>
      </c>
      <c r="G58" s="157">
        <f t="shared" ref="G58" si="160">SUM(G59:G60)</f>
        <v>445.47313694299947</v>
      </c>
      <c r="H58" s="157">
        <f t="shared" ref="H58" si="161">SUM(H59:H60)</f>
        <v>444.87820902467263</v>
      </c>
      <c r="I58" s="157">
        <f t="shared" ref="I58" si="162">SUM(I59:I60)</f>
        <v>441.41418081257524</v>
      </c>
      <c r="J58" s="157">
        <f t="shared" ref="J58" si="163">SUM(J59:J60)</f>
        <v>464.30802887921391</v>
      </c>
      <c r="K58" s="157">
        <f t="shared" ref="K58" si="164">SUM(K59:K60)</f>
        <v>453.83426133536159</v>
      </c>
      <c r="L58" s="157">
        <f t="shared" ref="L58" si="165">SUM(L59:L60)</f>
        <v>490.17866680124723</v>
      </c>
      <c r="M58" s="157">
        <f t="shared" ref="M58" si="166">SUM(M59:M60)</f>
        <v>433.0889796088926</v>
      </c>
      <c r="N58" s="157">
        <f t="shared" ref="N58" si="167">SUM(N59:N60)</f>
        <v>487.53448276569065</v>
      </c>
      <c r="O58" s="157">
        <f t="shared" ref="O58" si="168">SUM(O59:O60)</f>
        <v>535.91342070622068</v>
      </c>
      <c r="P58" s="157">
        <f t="shared" ref="P58" si="169">SUM(P59:P60)</f>
        <v>488.58738688120445</v>
      </c>
      <c r="Q58" s="157">
        <f t="shared" ref="Q58" si="170">SUM(Q59:Q60)</f>
        <v>514.33153292823749</v>
      </c>
    </row>
    <row r="59" spans="1:17" ht="12" customHeight="1" x14ac:dyDescent="0.25">
      <c r="A59" s="23" t="s">
        <v>57</v>
      </c>
      <c r="B59" s="156">
        <v>114.73457046673488</v>
      </c>
      <c r="C59" s="156">
        <v>109.50618956810038</v>
      </c>
      <c r="D59" s="156">
        <v>108.06888400739706</v>
      </c>
      <c r="E59" s="156">
        <v>103.76631280520766</v>
      </c>
      <c r="F59" s="156">
        <v>107.23442024816686</v>
      </c>
      <c r="G59" s="156">
        <v>104.35926458123298</v>
      </c>
      <c r="H59" s="156">
        <v>96.180926155266761</v>
      </c>
      <c r="I59" s="156">
        <v>93.531900720374679</v>
      </c>
      <c r="J59" s="156">
        <v>92.627013574511025</v>
      </c>
      <c r="K59" s="156">
        <v>93.342359206203241</v>
      </c>
      <c r="L59" s="156">
        <v>90.37492681856682</v>
      </c>
      <c r="M59" s="156">
        <v>81.096599215624579</v>
      </c>
      <c r="N59" s="156">
        <v>79.699848537885003</v>
      </c>
      <c r="O59" s="156">
        <v>78.624134584656616</v>
      </c>
      <c r="P59" s="156">
        <v>70.149132610012629</v>
      </c>
      <c r="Q59" s="156">
        <v>69.595301292710275</v>
      </c>
    </row>
    <row r="60" spans="1:17" ht="12" customHeight="1" x14ac:dyDescent="0.25">
      <c r="A60" s="29" t="s">
        <v>140</v>
      </c>
      <c r="B60" s="57">
        <v>329.37315071123726</v>
      </c>
      <c r="C60" s="57">
        <v>334.37185728987356</v>
      </c>
      <c r="D60" s="57">
        <v>340.80225914316321</v>
      </c>
      <c r="E60" s="57">
        <v>361.94523066464831</v>
      </c>
      <c r="F60" s="57">
        <v>356.20946884242142</v>
      </c>
      <c r="G60" s="57">
        <v>341.11387236176648</v>
      </c>
      <c r="H60" s="57">
        <v>348.69728286940585</v>
      </c>
      <c r="I60" s="57">
        <v>347.88228009220057</v>
      </c>
      <c r="J60" s="57">
        <v>371.6810153047029</v>
      </c>
      <c r="K60" s="57">
        <v>360.49190212915835</v>
      </c>
      <c r="L60" s="57">
        <v>399.80373998268044</v>
      </c>
      <c r="M60" s="57">
        <v>351.99238039326804</v>
      </c>
      <c r="N60" s="57">
        <v>407.83463422780568</v>
      </c>
      <c r="O60" s="57">
        <v>457.28928612156409</v>
      </c>
      <c r="P60" s="57">
        <v>418.43825427119179</v>
      </c>
      <c r="Q60" s="57">
        <v>444.73623163552725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>
        <f>SUM(B63,B66,B68,B77)</f>
        <v>8350.4197005993046</v>
      </c>
      <c r="C62" s="168">
        <f t="shared" ref="C62:Q62" si="171">SUM(C63,C66,C68,C77)</f>
        <v>8609.287731624283</v>
      </c>
      <c r="D62" s="168">
        <f t="shared" si="171"/>
        <v>8773.8520576656538</v>
      </c>
      <c r="E62" s="168">
        <f t="shared" si="171"/>
        <v>8923.9770296802872</v>
      </c>
      <c r="F62" s="168">
        <f t="shared" si="171"/>
        <v>9923.916245848568</v>
      </c>
      <c r="G62" s="168">
        <f t="shared" si="171"/>
        <v>9672.8316294456672</v>
      </c>
      <c r="H62" s="168">
        <f t="shared" si="171"/>
        <v>9875.9066231188808</v>
      </c>
      <c r="I62" s="168">
        <f t="shared" si="171"/>
        <v>8699.7274822400323</v>
      </c>
      <c r="J62" s="168">
        <f t="shared" si="171"/>
        <v>9632.3540967206063</v>
      </c>
      <c r="K62" s="168">
        <f t="shared" si="171"/>
        <v>9746.7987495663892</v>
      </c>
      <c r="L62" s="168">
        <f t="shared" si="171"/>
        <v>9581.5040153479422</v>
      </c>
      <c r="M62" s="168">
        <f t="shared" si="171"/>
        <v>7667.0642338989746</v>
      </c>
      <c r="N62" s="168">
        <f t="shared" si="171"/>
        <v>8916.1843258490735</v>
      </c>
      <c r="O62" s="168">
        <f t="shared" si="171"/>
        <v>9000.7516240215446</v>
      </c>
      <c r="P62" s="168">
        <f t="shared" si="171"/>
        <v>6929.3806532586987</v>
      </c>
      <c r="Q62" s="168">
        <f t="shared" si="171"/>
        <v>7141.5064841509575</v>
      </c>
    </row>
    <row r="63" spans="1:17" ht="12.95" customHeight="1" x14ac:dyDescent="0.25">
      <c r="A63" s="158" t="s">
        <v>65</v>
      </c>
      <c r="B63" s="157">
        <f t="shared" ref="B63:Q63" si="172">SUM(B64:B65)</f>
        <v>6508.9707446592647</v>
      </c>
      <c r="C63" s="157">
        <f t="shared" si="172"/>
        <v>6755.2411108430488</v>
      </c>
      <c r="D63" s="157">
        <f t="shared" si="172"/>
        <v>6883.7181409998902</v>
      </c>
      <c r="E63" s="157">
        <f t="shared" si="172"/>
        <v>6957.0067480131593</v>
      </c>
      <c r="F63" s="157">
        <f t="shared" si="172"/>
        <v>7889.4657198067607</v>
      </c>
      <c r="G63" s="157">
        <f t="shared" si="172"/>
        <v>7641.4570810030827</v>
      </c>
      <c r="H63" s="157">
        <f t="shared" si="172"/>
        <v>7728.6998244044844</v>
      </c>
      <c r="I63" s="157">
        <f t="shared" si="172"/>
        <v>6644.0566963391557</v>
      </c>
      <c r="J63" s="157">
        <f t="shared" si="172"/>
        <v>7428.5821971496207</v>
      </c>
      <c r="K63" s="157">
        <f t="shared" si="172"/>
        <v>7438.3037608693785</v>
      </c>
      <c r="L63" s="157">
        <f t="shared" si="172"/>
        <v>7429.6770877877971</v>
      </c>
      <c r="M63" s="157">
        <f t="shared" si="172"/>
        <v>5668.8115162507429</v>
      </c>
      <c r="N63" s="157">
        <f t="shared" si="172"/>
        <v>6590.4579742084143</v>
      </c>
      <c r="O63" s="157">
        <f t="shared" si="172"/>
        <v>6755.5118297904773</v>
      </c>
      <c r="P63" s="157">
        <f t="shared" si="172"/>
        <v>4857.641707914584</v>
      </c>
      <c r="Q63" s="157">
        <f t="shared" si="172"/>
        <v>5114.4014625673472</v>
      </c>
    </row>
    <row r="64" spans="1:17" ht="12" customHeight="1" x14ac:dyDescent="0.25">
      <c r="A64" s="23" t="s">
        <v>161</v>
      </c>
      <c r="B64" s="156">
        <v>6385.0382496515913</v>
      </c>
      <c r="C64" s="156">
        <v>6620.4323562696254</v>
      </c>
      <c r="D64" s="156">
        <v>6734.851000063024</v>
      </c>
      <c r="E64" s="156">
        <v>6760.0994492888676</v>
      </c>
      <c r="F64" s="156">
        <v>7684.153009692066</v>
      </c>
      <c r="G64" s="156">
        <v>7514.987171558857</v>
      </c>
      <c r="H64" s="156">
        <v>7569.0400809989487</v>
      </c>
      <c r="I64" s="156">
        <v>6506.3837367215356</v>
      </c>
      <c r="J64" s="156">
        <v>7228.9786038414668</v>
      </c>
      <c r="K64" s="156">
        <v>7293.5130479505015</v>
      </c>
      <c r="L64" s="156">
        <v>7162.5143731436146</v>
      </c>
      <c r="M64" s="156">
        <v>5567.7130331371309</v>
      </c>
      <c r="N64" s="156">
        <v>6319.9513748261115</v>
      </c>
      <c r="O64" s="156">
        <v>6400.1059154350805</v>
      </c>
      <c r="P64" s="156">
        <v>4719.915945113642</v>
      </c>
      <c r="Q64" s="156">
        <v>4911.2088995123449</v>
      </c>
    </row>
    <row r="65" spans="1:17" ht="12" customHeight="1" x14ac:dyDescent="0.25">
      <c r="A65" s="23" t="s">
        <v>60</v>
      </c>
      <c r="B65" s="156">
        <v>123.9324950076734</v>
      </c>
      <c r="C65" s="156">
        <v>134.80875457342373</v>
      </c>
      <c r="D65" s="156">
        <v>148.8671409368666</v>
      </c>
      <c r="E65" s="156">
        <v>196.90729872429176</v>
      </c>
      <c r="F65" s="156">
        <v>205.31271011469445</v>
      </c>
      <c r="G65" s="156">
        <v>126.46990944422561</v>
      </c>
      <c r="H65" s="156">
        <v>159.65974340553566</v>
      </c>
      <c r="I65" s="156">
        <v>137.67295961761977</v>
      </c>
      <c r="J65" s="156">
        <v>199.60359330815402</v>
      </c>
      <c r="K65" s="156">
        <v>144.79071291887692</v>
      </c>
      <c r="L65" s="156">
        <v>267.16271464418213</v>
      </c>
      <c r="M65" s="156">
        <v>101.09848311361162</v>
      </c>
      <c r="N65" s="156">
        <v>270.5065993823028</v>
      </c>
      <c r="O65" s="156">
        <v>355.40591435539721</v>
      </c>
      <c r="P65" s="156">
        <v>137.72576280094228</v>
      </c>
      <c r="Q65" s="156">
        <v>203.1925630550019</v>
      </c>
    </row>
    <row r="66" spans="1:17" ht="12.95" customHeight="1" x14ac:dyDescent="0.25">
      <c r="A66" s="158" t="s">
        <v>112</v>
      </c>
      <c r="B66" s="157">
        <f t="shared" ref="B66:Q66" si="173">B67</f>
        <v>18.696400015490795</v>
      </c>
      <c r="C66" s="157">
        <f t="shared" si="173"/>
        <v>19.642539935649165</v>
      </c>
      <c r="D66" s="157">
        <f t="shared" si="173"/>
        <v>21.17757958127747</v>
      </c>
      <c r="E66" s="157">
        <f t="shared" si="173"/>
        <v>22.300020994329181</v>
      </c>
      <c r="F66" s="157">
        <f t="shared" si="173"/>
        <v>23.891610536340025</v>
      </c>
      <c r="G66" s="157">
        <f t="shared" si="173"/>
        <v>25.887018315809112</v>
      </c>
      <c r="H66" s="157">
        <f t="shared" si="173"/>
        <v>28.286026489189023</v>
      </c>
      <c r="I66" s="157">
        <f t="shared" si="173"/>
        <v>28.879546624211311</v>
      </c>
      <c r="J66" s="157">
        <f t="shared" si="173"/>
        <v>32.624352929005333</v>
      </c>
      <c r="K66" s="157">
        <f t="shared" si="173"/>
        <v>36.239465756237145</v>
      </c>
      <c r="L66" s="157">
        <f t="shared" si="173"/>
        <v>36.36780232736632</v>
      </c>
      <c r="M66" s="157">
        <f t="shared" si="173"/>
        <v>36.910738956026627</v>
      </c>
      <c r="N66" s="157">
        <f t="shared" si="173"/>
        <v>40.805184974181429</v>
      </c>
      <c r="O66" s="157">
        <f t="shared" si="173"/>
        <v>44.74736424237728</v>
      </c>
      <c r="P66" s="157">
        <f t="shared" si="173"/>
        <v>42.898431034688706</v>
      </c>
      <c r="Q66" s="157">
        <f t="shared" si="173"/>
        <v>46.542765436587175</v>
      </c>
    </row>
    <row r="67" spans="1:17" ht="12" customHeight="1" x14ac:dyDescent="0.25">
      <c r="A67" s="23" t="s">
        <v>60</v>
      </c>
      <c r="B67" s="156">
        <v>18.696400015490795</v>
      </c>
      <c r="C67" s="156">
        <v>19.642539935649165</v>
      </c>
      <c r="D67" s="156">
        <v>21.17757958127747</v>
      </c>
      <c r="E67" s="156">
        <v>22.300020994329181</v>
      </c>
      <c r="F67" s="156">
        <v>23.891610536340025</v>
      </c>
      <c r="G67" s="156">
        <v>25.887018315809112</v>
      </c>
      <c r="H67" s="156">
        <v>28.286026489189023</v>
      </c>
      <c r="I67" s="156">
        <v>28.879546624211311</v>
      </c>
      <c r="J67" s="156">
        <v>32.624352929005333</v>
      </c>
      <c r="K67" s="156">
        <v>36.239465756237145</v>
      </c>
      <c r="L67" s="156">
        <v>36.36780232736632</v>
      </c>
      <c r="M67" s="156">
        <v>36.910738956026627</v>
      </c>
      <c r="N67" s="156">
        <v>40.805184974181429</v>
      </c>
      <c r="O67" s="156">
        <v>44.74736424237728</v>
      </c>
      <c r="P67" s="156">
        <v>42.898431034688706</v>
      </c>
      <c r="Q67" s="156">
        <v>46.542765436587175</v>
      </c>
    </row>
    <row r="68" spans="1:17" ht="12" customHeight="1" x14ac:dyDescent="0.25">
      <c r="A68" s="158" t="s">
        <v>63</v>
      </c>
      <c r="B68" s="157">
        <f>SUM(B69:B70,B73:B74)</f>
        <v>1194.9002677826709</v>
      </c>
      <c r="C68" s="157">
        <f t="shared" ref="C68:Q68" si="174">SUM(C69:C70,C73:C74)</f>
        <v>1195.5176806116758</v>
      </c>
      <c r="D68" s="157">
        <f t="shared" si="174"/>
        <v>1216.9965138232201</v>
      </c>
      <c r="E68" s="157">
        <f t="shared" si="174"/>
        <v>1249.7573343003503</v>
      </c>
      <c r="F68" s="157">
        <f t="shared" si="174"/>
        <v>1299.2433921880736</v>
      </c>
      <c r="G68" s="157">
        <f t="shared" si="174"/>
        <v>1290.9832364751762</v>
      </c>
      <c r="H68" s="157">
        <f t="shared" si="174"/>
        <v>1356.6502739284554</v>
      </c>
      <c r="I68" s="157">
        <f t="shared" si="174"/>
        <v>1287.0967170881893</v>
      </c>
      <c r="J68" s="157">
        <f t="shared" si="174"/>
        <v>1375.3816499879665</v>
      </c>
      <c r="K68" s="157">
        <f t="shared" si="174"/>
        <v>1443.3813704490924</v>
      </c>
      <c r="L68" s="157">
        <f t="shared" si="174"/>
        <v>1337.8305340502661</v>
      </c>
      <c r="M68" s="157">
        <f t="shared" si="174"/>
        <v>1216.4527741247737</v>
      </c>
      <c r="N68" s="157">
        <f t="shared" si="174"/>
        <v>1470.3858646467077</v>
      </c>
      <c r="O68" s="157">
        <f t="shared" si="174"/>
        <v>1411.1236747903179</v>
      </c>
      <c r="P68" s="157">
        <f t="shared" si="174"/>
        <v>1296.587662027928</v>
      </c>
      <c r="Q68" s="157">
        <f t="shared" si="174"/>
        <v>1265.5334550911059</v>
      </c>
    </row>
    <row r="69" spans="1:17" ht="12" customHeight="1" x14ac:dyDescent="0.25">
      <c r="A69" s="167" t="s">
        <v>160</v>
      </c>
      <c r="B69" s="132">
        <v>1002.7895995303219</v>
      </c>
      <c r="C69" s="132">
        <v>976.30931459731539</v>
      </c>
      <c r="D69" s="132">
        <v>1047.3450407159514</v>
      </c>
      <c r="E69" s="132">
        <v>1025.7211888750433</v>
      </c>
      <c r="F69" s="132">
        <v>1134.4941628242229</v>
      </c>
      <c r="G69" s="132">
        <v>1123.870869118575</v>
      </c>
      <c r="H69" s="132">
        <v>1179.6153693240949</v>
      </c>
      <c r="I69" s="132">
        <v>1150.2624711538135</v>
      </c>
      <c r="J69" s="132">
        <v>1161.054423717522</v>
      </c>
      <c r="K69" s="132">
        <v>1223.6794358477512</v>
      </c>
      <c r="L69" s="132">
        <v>1183.462139945799</v>
      </c>
      <c r="M69" s="132">
        <v>1077.8906400833046</v>
      </c>
      <c r="N69" s="132">
        <v>1307.0261125165357</v>
      </c>
      <c r="O69" s="132">
        <v>1259.5927418807998</v>
      </c>
      <c r="P69" s="132">
        <v>1154.2881926132111</v>
      </c>
      <c r="Q69" s="132">
        <v>1140.2976073362565</v>
      </c>
    </row>
    <row r="70" spans="1:17" ht="12" customHeight="1" x14ac:dyDescent="0.25">
      <c r="A70" s="167" t="s">
        <v>159</v>
      </c>
      <c r="B70" s="132">
        <f>SUM(B71:B72)</f>
        <v>18.134726024979727</v>
      </c>
      <c r="C70" s="132">
        <f t="shared" ref="C70:Q70" si="175">SUM(C71:C72)</f>
        <v>17.793319355400179</v>
      </c>
      <c r="D70" s="132">
        <f t="shared" si="175"/>
        <v>18.885660350814341</v>
      </c>
      <c r="E70" s="132">
        <f t="shared" si="175"/>
        <v>19.248996026231847</v>
      </c>
      <c r="F70" s="132">
        <f t="shared" si="175"/>
        <v>21.847110859480523</v>
      </c>
      <c r="G70" s="132">
        <f t="shared" si="175"/>
        <v>22.335217057963124</v>
      </c>
      <c r="H70" s="132">
        <f t="shared" si="175"/>
        <v>31.065543425932432</v>
      </c>
      <c r="I70" s="132">
        <f t="shared" si="175"/>
        <v>38.351339551015421</v>
      </c>
      <c r="J70" s="132">
        <f t="shared" si="175"/>
        <v>48.069495236635902</v>
      </c>
      <c r="K70" s="132">
        <f t="shared" si="175"/>
        <v>57.787383839270461</v>
      </c>
      <c r="L70" s="132">
        <f t="shared" si="175"/>
        <v>62.2929560436</v>
      </c>
      <c r="M70" s="132">
        <f t="shared" si="175"/>
        <v>68.781933907907643</v>
      </c>
      <c r="N70" s="132">
        <f t="shared" si="175"/>
        <v>82.847275267225172</v>
      </c>
      <c r="O70" s="132">
        <f t="shared" si="175"/>
        <v>81.270739559992151</v>
      </c>
      <c r="P70" s="132">
        <f t="shared" si="175"/>
        <v>79.664511194620673</v>
      </c>
      <c r="Q70" s="132">
        <f t="shared" si="175"/>
        <v>81.206214554394734</v>
      </c>
    </row>
    <row r="71" spans="1:17" ht="12" customHeight="1" x14ac:dyDescent="0.25">
      <c r="A71" s="166" t="s">
        <v>109</v>
      </c>
      <c r="B71" s="165">
        <v>11.620177487043396</v>
      </c>
      <c r="C71" s="165">
        <v>11.482738618735976</v>
      </c>
      <c r="D71" s="165">
        <v>12.290783149232245</v>
      </c>
      <c r="E71" s="165">
        <v>12.408288619872025</v>
      </c>
      <c r="F71" s="165">
        <v>14.150230532137085</v>
      </c>
      <c r="G71" s="165">
        <v>14.450684695880355</v>
      </c>
      <c r="H71" s="165">
        <v>20.175614456812927</v>
      </c>
      <c r="I71" s="165">
        <v>24.790210786358521</v>
      </c>
      <c r="J71" s="165">
        <v>31.146431878473045</v>
      </c>
      <c r="K71" s="165">
        <v>37.682890958793145</v>
      </c>
      <c r="L71" s="165">
        <v>40.129316623675265</v>
      </c>
      <c r="M71" s="165">
        <v>44.446231673581295</v>
      </c>
      <c r="N71" s="165">
        <v>55.407459123318596</v>
      </c>
      <c r="O71" s="165">
        <v>52.718439601375465</v>
      </c>
      <c r="P71" s="165">
        <v>51.649014645089295</v>
      </c>
      <c r="Q71" s="165">
        <v>52.668446992820911</v>
      </c>
    </row>
    <row r="72" spans="1:17" ht="12" customHeight="1" x14ac:dyDescent="0.25">
      <c r="A72" s="147" t="s">
        <v>59</v>
      </c>
      <c r="B72" s="164">
        <v>6.5145485379363297</v>
      </c>
      <c r="C72" s="164">
        <v>6.3105807366642024</v>
      </c>
      <c r="D72" s="164">
        <v>6.5948772015820945</v>
      </c>
      <c r="E72" s="164">
        <v>6.8407074063598214</v>
      </c>
      <c r="F72" s="164">
        <v>7.6968803273434387</v>
      </c>
      <c r="G72" s="164">
        <v>7.8845323620827692</v>
      </c>
      <c r="H72" s="164">
        <v>10.889928969119504</v>
      </c>
      <c r="I72" s="164">
        <v>13.561128764656901</v>
      </c>
      <c r="J72" s="164">
        <v>16.923063358162857</v>
      </c>
      <c r="K72" s="164">
        <v>20.104492880477313</v>
      </c>
      <c r="L72" s="164">
        <v>22.163639419924735</v>
      </c>
      <c r="M72" s="164">
        <v>24.335702234326344</v>
      </c>
      <c r="N72" s="164">
        <v>27.439816143906572</v>
      </c>
      <c r="O72" s="164">
        <v>28.552299958616686</v>
      </c>
      <c r="P72" s="164">
        <v>28.015496549531385</v>
      </c>
      <c r="Q72" s="164">
        <v>28.537767561573826</v>
      </c>
    </row>
    <row r="73" spans="1:17" ht="12" customHeight="1" x14ac:dyDescent="0.25">
      <c r="A73" s="163" t="s">
        <v>142</v>
      </c>
      <c r="B73" s="162">
        <v>170.96734854069155</v>
      </c>
      <c r="C73" s="162">
        <v>197.9584824662594</v>
      </c>
      <c r="D73" s="162">
        <v>148.19688803167946</v>
      </c>
      <c r="E73" s="162">
        <v>201.21610256188006</v>
      </c>
      <c r="F73" s="162">
        <v>140.36260423973343</v>
      </c>
      <c r="G73" s="162">
        <v>142.06622384835893</v>
      </c>
      <c r="H73" s="162">
        <v>142.41888174741467</v>
      </c>
      <c r="I73" s="162">
        <v>95.508227646037739</v>
      </c>
      <c r="J73" s="162">
        <v>160.06708993483284</v>
      </c>
      <c r="K73" s="162">
        <v>154.87852769209175</v>
      </c>
      <c r="L73" s="162">
        <v>87.9737855708794</v>
      </c>
      <c r="M73" s="162">
        <v>65.874289929018346</v>
      </c>
      <c r="N73" s="162">
        <v>76.181525735903108</v>
      </c>
      <c r="O73" s="162">
        <v>66.490648178509872</v>
      </c>
      <c r="P73" s="162">
        <v>58.869699948411515</v>
      </c>
      <c r="Q73" s="162">
        <v>41.355357351840958</v>
      </c>
    </row>
    <row r="74" spans="1:17" ht="12" customHeight="1" x14ac:dyDescent="0.25">
      <c r="A74" s="161" t="s">
        <v>141</v>
      </c>
      <c r="B74" s="160">
        <f>SUM(B75:B76)</f>
        <v>3.0085936866777843</v>
      </c>
      <c r="C74" s="160">
        <f t="shared" ref="C74:Q74" si="176">SUM(C75:C76)</f>
        <v>3.4565641927008635</v>
      </c>
      <c r="D74" s="160">
        <f t="shared" si="176"/>
        <v>2.5689247247748974</v>
      </c>
      <c r="E74" s="160">
        <f t="shared" si="176"/>
        <v>3.5710468371951016</v>
      </c>
      <c r="F74" s="160">
        <f t="shared" si="176"/>
        <v>2.539514264636602</v>
      </c>
      <c r="G74" s="160">
        <f t="shared" si="176"/>
        <v>2.7109264502791994</v>
      </c>
      <c r="H74" s="160">
        <f t="shared" si="176"/>
        <v>3.5504794310134522</v>
      </c>
      <c r="I74" s="160">
        <f t="shared" si="176"/>
        <v>2.9746787373225656</v>
      </c>
      <c r="J74" s="160">
        <f t="shared" si="176"/>
        <v>6.1906410989756537</v>
      </c>
      <c r="K74" s="160">
        <f t="shared" si="176"/>
        <v>7.0360230699791773</v>
      </c>
      <c r="L74" s="160">
        <f t="shared" si="176"/>
        <v>4.1016524899875986</v>
      </c>
      <c r="M74" s="160">
        <f t="shared" si="176"/>
        <v>3.905910204543205</v>
      </c>
      <c r="N74" s="160">
        <f t="shared" si="176"/>
        <v>4.3309511270438517</v>
      </c>
      <c r="O74" s="160">
        <f t="shared" si="176"/>
        <v>3.7695451710160262</v>
      </c>
      <c r="P74" s="160">
        <f t="shared" si="176"/>
        <v>3.7652582716847087</v>
      </c>
      <c r="Q74" s="160">
        <f t="shared" si="176"/>
        <v>2.6742758486136529</v>
      </c>
    </row>
    <row r="75" spans="1:17" ht="12" customHeight="1" x14ac:dyDescent="0.25">
      <c r="A75" s="148" t="s">
        <v>60</v>
      </c>
      <c r="B75" s="156">
        <v>1.9811353325140919</v>
      </c>
      <c r="C75" s="156">
        <v>2.3356286274635325</v>
      </c>
      <c r="D75" s="156">
        <v>1.7434290518767532</v>
      </c>
      <c r="E75" s="156">
        <v>2.4588902489595683</v>
      </c>
      <c r="F75" s="156">
        <v>1.7549830511968025</v>
      </c>
      <c r="G75" s="156">
        <v>1.829849848911864</v>
      </c>
      <c r="H75" s="156">
        <v>2.4112861696198125</v>
      </c>
      <c r="I75" s="156">
        <v>2.0219173840284697</v>
      </c>
      <c r="J75" s="156">
        <v>4.2342299109295372</v>
      </c>
      <c r="K75" s="156">
        <v>4.6952157702907487</v>
      </c>
      <c r="L75" s="156">
        <v>2.9061798921472941</v>
      </c>
      <c r="M75" s="156">
        <v>2.6465856486525099</v>
      </c>
      <c r="N75" s="156">
        <v>3.1536598466190831</v>
      </c>
      <c r="O75" s="156">
        <v>2.724984760286516</v>
      </c>
      <c r="P75" s="156">
        <v>2.595119015122568</v>
      </c>
      <c r="Q75" s="156">
        <v>1.8844668800378388</v>
      </c>
    </row>
    <row r="76" spans="1:17" ht="12" customHeight="1" x14ac:dyDescent="0.25">
      <c r="A76" s="148" t="s">
        <v>59</v>
      </c>
      <c r="B76" s="156">
        <v>1.0274583541636924</v>
      </c>
      <c r="C76" s="156">
        <v>1.120935565237331</v>
      </c>
      <c r="D76" s="156">
        <v>0.82549567289814418</v>
      </c>
      <c r="E76" s="156">
        <v>1.1121565882355333</v>
      </c>
      <c r="F76" s="156">
        <v>0.78453121343979959</v>
      </c>
      <c r="G76" s="156">
        <v>0.88107660136733545</v>
      </c>
      <c r="H76" s="156">
        <v>1.1391932613936397</v>
      </c>
      <c r="I76" s="156">
        <v>0.95276135329409595</v>
      </c>
      <c r="J76" s="156">
        <v>1.9564111880461161</v>
      </c>
      <c r="K76" s="156">
        <v>2.3408072996884286</v>
      </c>
      <c r="L76" s="156">
        <v>1.1954725978403045</v>
      </c>
      <c r="M76" s="156">
        <v>1.2593245558906949</v>
      </c>
      <c r="N76" s="156">
        <v>1.1772912804247682</v>
      </c>
      <c r="O76" s="156">
        <v>1.0445604107295103</v>
      </c>
      <c r="P76" s="156">
        <v>1.1701392565621405</v>
      </c>
      <c r="Q76" s="156">
        <v>0.78980896857581406</v>
      </c>
    </row>
    <row r="77" spans="1:17" ht="12" customHeight="1" x14ac:dyDescent="0.25">
      <c r="A77" s="158" t="s">
        <v>62</v>
      </c>
      <c r="B77" s="157">
        <f>SUM(B78:B79)</f>
        <v>627.85228814187849</v>
      </c>
      <c r="C77" s="157">
        <f t="shared" ref="C77:Q77" si="177">SUM(C78:C79)</f>
        <v>638.88640023390826</v>
      </c>
      <c r="D77" s="157">
        <f t="shared" si="177"/>
        <v>651.95982326126693</v>
      </c>
      <c r="E77" s="157">
        <f t="shared" si="177"/>
        <v>694.91292637244783</v>
      </c>
      <c r="F77" s="157">
        <f t="shared" si="177"/>
        <v>711.31552331739522</v>
      </c>
      <c r="G77" s="157">
        <f t="shared" si="177"/>
        <v>714.50429365159971</v>
      </c>
      <c r="H77" s="157">
        <f t="shared" si="177"/>
        <v>762.27049829675184</v>
      </c>
      <c r="I77" s="157">
        <f t="shared" si="177"/>
        <v>739.69452218847698</v>
      </c>
      <c r="J77" s="157">
        <f t="shared" si="177"/>
        <v>795.76589665401502</v>
      </c>
      <c r="K77" s="157">
        <f t="shared" si="177"/>
        <v>828.87415249167987</v>
      </c>
      <c r="L77" s="157">
        <f t="shared" si="177"/>
        <v>777.62859118251276</v>
      </c>
      <c r="M77" s="157">
        <f t="shared" si="177"/>
        <v>744.88920456743153</v>
      </c>
      <c r="N77" s="157">
        <f t="shared" si="177"/>
        <v>814.5353020197706</v>
      </c>
      <c r="O77" s="157">
        <f t="shared" si="177"/>
        <v>789.36875519837042</v>
      </c>
      <c r="P77" s="157">
        <f t="shared" si="177"/>
        <v>732.25285228149812</v>
      </c>
      <c r="Q77" s="157">
        <f t="shared" si="177"/>
        <v>715.02880105591669</v>
      </c>
    </row>
    <row r="78" spans="1:17" ht="12" customHeight="1" x14ac:dyDescent="0.25">
      <c r="A78" s="23" t="s">
        <v>109</v>
      </c>
      <c r="B78" s="156">
        <v>445.01581090990521</v>
      </c>
      <c r="C78" s="156">
        <v>443.2880728925104</v>
      </c>
      <c r="D78" s="156">
        <v>487.25741520332053</v>
      </c>
      <c r="E78" s="156">
        <v>494.18385756267287</v>
      </c>
      <c r="F78" s="156">
        <v>549.80100580403871</v>
      </c>
      <c r="G78" s="156">
        <v>571.18164284143154</v>
      </c>
      <c r="H78" s="156">
        <v>618.27237022948418</v>
      </c>
      <c r="I78" s="156">
        <v>623.62711262539483</v>
      </c>
      <c r="J78" s="156">
        <v>661.46881764351463</v>
      </c>
      <c r="K78" s="156">
        <v>701.92595911756973</v>
      </c>
      <c r="L78" s="156">
        <v>693.26646005488249</v>
      </c>
      <c r="M78" s="156">
        <v>678.2688322136072</v>
      </c>
      <c r="N78" s="156">
        <v>739.05142440514385</v>
      </c>
      <c r="O78" s="156">
        <v>720.08960838180985</v>
      </c>
      <c r="P78" s="156">
        <v>679.0359293603608</v>
      </c>
      <c r="Q78" s="156">
        <v>669.91116799142162</v>
      </c>
    </row>
    <row r="79" spans="1:17" ht="12" customHeight="1" x14ac:dyDescent="0.25">
      <c r="A79" s="29" t="s">
        <v>140</v>
      </c>
      <c r="B79" s="57">
        <v>182.83647723197328</v>
      </c>
      <c r="C79" s="57">
        <v>195.59832734139783</v>
      </c>
      <c r="D79" s="57">
        <v>164.70240805794637</v>
      </c>
      <c r="E79" s="57">
        <v>200.72906880977496</v>
      </c>
      <c r="F79" s="57">
        <v>161.51451751335645</v>
      </c>
      <c r="G79" s="57">
        <v>143.32265081016814</v>
      </c>
      <c r="H79" s="57">
        <v>143.99812806726771</v>
      </c>
      <c r="I79" s="57">
        <v>116.06740956308214</v>
      </c>
      <c r="J79" s="57">
        <v>134.29707901050043</v>
      </c>
      <c r="K79" s="57">
        <v>126.94819337411009</v>
      </c>
      <c r="L79" s="57">
        <v>84.362131127630292</v>
      </c>
      <c r="M79" s="57">
        <v>66.620372353824379</v>
      </c>
      <c r="N79" s="57">
        <v>75.483877614626721</v>
      </c>
      <c r="O79" s="57">
        <v>69.279146816560569</v>
      </c>
      <c r="P79" s="57">
        <v>53.216922921137339</v>
      </c>
      <c r="Q79" s="57">
        <v>45.117633064495109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>
        <f>SUM(B82,B85,B87,B100)</f>
        <v>4103.3148030039847</v>
      </c>
      <c r="C81" s="168">
        <f t="shared" ref="C81:Q81" si="178">SUM(C82,C85,C87,C100)</f>
        <v>4152.0411802465042</v>
      </c>
      <c r="D81" s="168">
        <f t="shared" si="178"/>
        <v>3917.5180680744347</v>
      </c>
      <c r="E81" s="168">
        <f t="shared" si="178"/>
        <v>4213.1862049695446</v>
      </c>
      <c r="F81" s="168">
        <f t="shared" si="178"/>
        <v>4253.8395481589796</v>
      </c>
      <c r="G81" s="168">
        <f t="shared" si="178"/>
        <v>4138.5654157334693</v>
      </c>
      <c r="H81" s="168">
        <f t="shared" si="178"/>
        <v>3877.6938208430201</v>
      </c>
      <c r="I81" s="168">
        <f t="shared" si="178"/>
        <v>3830.1891142714649</v>
      </c>
      <c r="J81" s="168">
        <f t="shared" si="178"/>
        <v>4115.4438038803273</v>
      </c>
      <c r="K81" s="168">
        <f t="shared" si="178"/>
        <v>4265.4380549016169</v>
      </c>
      <c r="L81" s="168">
        <f t="shared" si="178"/>
        <v>5023.9298184312847</v>
      </c>
      <c r="M81" s="168">
        <f t="shared" si="178"/>
        <v>4110.8796412117808</v>
      </c>
      <c r="N81" s="168">
        <f t="shared" si="178"/>
        <v>4964.7803360364524</v>
      </c>
      <c r="O81" s="168">
        <f t="shared" si="178"/>
        <v>5566.5674555906526</v>
      </c>
      <c r="P81" s="168">
        <f t="shared" si="178"/>
        <v>4621.3971898545069</v>
      </c>
      <c r="Q81" s="168">
        <f t="shared" si="178"/>
        <v>4971.2556649675307</v>
      </c>
    </row>
    <row r="82" spans="1:17" ht="12.95" customHeight="1" x14ac:dyDescent="0.25">
      <c r="A82" s="158" t="s">
        <v>65</v>
      </c>
      <c r="B82" s="157">
        <f t="shared" ref="B82:Q82" si="179">SUM(B83:B84)</f>
        <v>3166.5989916702551</v>
      </c>
      <c r="C82" s="157">
        <f t="shared" si="179"/>
        <v>3247.8177825406574</v>
      </c>
      <c r="D82" s="157">
        <f t="shared" si="179"/>
        <v>3012.1571916136904</v>
      </c>
      <c r="E82" s="157">
        <f t="shared" si="179"/>
        <v>3284.782056464956</v>
      </c>
      <c r="F82" s="157">
        <f t="shared" si="179"/>
        <v>3324.7884693520009</v>
      </c>
      <c r="G82" s="157">
        <f t="shared" si="179"/>
        <v>3242.0722455365626</v>
      </c>
      <c r="H82" s="157">
        <f t="shared" si="179"/>
        <v>2996.6588204998543</v>
      </c>
      <c r="I82" s="157">
        <f t="shared" si="179"/>
        <v>2877.2833676239343</v>
      </c>
      <c r="J82" s="157">
        <f t="shared" si="179"/>
        <v>3136.4072706036272</v>
      </c>
      <c r="K82" s="157">
        <f t="shared" si="179"/>
        <v>3251.0486185659443</v>
      </c>
      <c r="L82" s="157">
        <f t="shared" si="179"/>
        <v>3771.4949134252042</v>
      </c>
      <c r="M82" s="157">
        <f t="shared" si="179"/>
        <v>3007.4412734721946</v>
      </c>
      <c r="N82" s="157">
        <f t="shared" si="179"/>
        <v>3542.5147519990833</v>
      </c>
      <c r="O82" s="157">
        <f t="shared" si="179"/>
        <v>3981.503367682395</v>
      </c>
      <c r="P82" s="157">
        <f t="shared" si="179"/>
        <v>3159.4760538237774</v>
      </c>
      <c r="Q82" s="157">
        <f t="shared" si="179"/>
        <v>3418.7755867485189</v>
      </c>
    </row>
    <row r="83" spans="1:17" ht="12" customHeight="1" x14ac:dyDescent="0.25">
      <c r="A83" s="23" t="s">
        <v>157</v>
      </c>
      <c r="B83" s="156">
        <v>3142.2031424963352</v>
      </c>
      <c r="C83" s="156">
        <v>3221.5779907372621</v>
      </c>
      <c r="D83" s="156">
        <v>2985.7583119105789</v>
      </c>
      <c r="E83" s="156">
        <v>3246.9513456385848</v>
      </c>
      <c r="F83" s="156">
        <v>3289.6302469467973</v>
      </c>
      <c r="G83" s="156">
        <v>3220.3938099400648</v>
      </c>
      <c r="H83" s="156">
        <v>2971.5860157214211</v>
      </c>
      <c r="I83" s="156">
        <v>2853.1348065247557</v>
      </c>
      <c r="J83" s="156">
        <v>3102.1452059877615</v>
      </c>
      <c r="K83" s="156">
        <v>3225.4360947485416</v>
      </c>
      <c r="L83" s="156">
        <v>3716.0512362849367</v>
      </c>
      <c r="M83" s="156">
        <v>2985.7551474410284</v>
      </c>
      <c r="N83" s="156">
        <v>3482.8849661133345</v>
      </c>
      <c r="O83" s="156">
        <v>3894.9859835530101</v>
      </c>
      <c r="P83" s="156">
        <v>3123.0244785369082</v>
      </c>
      <c r="Q83" s="156">
        <v>3363.1183623153211</v>
      </c>
    </row>
    <row r="84" spans="1:17" ht="12" customHeight="1" x14ac:dyDescent="0.25">
      <c r="A84" s="23" t="s">
        <v>60</v>
      </c>
      <c r="B84" s="156">
        <v>24.395849173919792</v>
      </c>
      <c r="C84" s="156">
        <v>26.239791803395377</v>
      </c>
      <c r="D84" s="156">
        <v>26.398879703111682</v>
      </c>
      <c r="E84" s="156">
        <v>37.830710826371323</v>
      </c>
      <c r="F84" s="156">
        <v>35.158222405203482</v>
      </c>
      <c r="G84" s="156">
        <v>21.678435596497785</v>
      </c>
      <c r="H84" s="156">
        <v>25.072804778433358</v>
      </c>
      <c r="I84" s="156">
        <v>24.148561099178774</v>
      </c>
      <c r="J84" s="156">
        <v>34.262064615865917</v>
      </c>
      <c r="K84" s="156">
        <v>25.612523817402465</v>
      </c>
      <c r="L84" s="156">
        <v>55.443677140267624</v>
      </c>
      <c r="M84" s="156">
        <v>21.686126031166168</v>
      </c>
      <c r="N84" s="156">
        <v>59.629785885748994</v>
      </c>
      <c r="O84" s="156">
        <v>86.517384129384908</v>
      </c>
      <c r="P84" s="156">
        <v>36.451575286869179</v>
      </c>
      <c r="Q84" s="156">
        <v>55.657224433197676</v>
      </c>
    </row>
    <row r="85" spans="1:17" ht="12.95" customHeight="1" x14ac:dyDescent="0.25">
      <c r="A85" s="158" t="s">
        <v>112</v>
      </c>
      <c r="B85" s="157">
        <f t="shared" ref="B85:Q85" si="180">B86</f>
        <v>9.2978892762396157</v>
      </c>
      <c r="C85" s="157">
        <f t="shared" si="180"/>
        <v>9.2078281296894833</v>
      </c>
      <c r="D85" s="157">
        <f t="shared" si="180"/>
        <v>9.7997043370182961</v>
      </c>
      <c r="E85" s="157">
        <f t="shared" si="180"/>
        <v>9.9665614649088816</v>
      </c>
      <c r="F85" s="157">
        <f t="shared" si="180"/>
        <v>10.29631201277701</v>
      </c>
      <c r="G85" s="157">
        <f t="shared" si="180"/>
        <v>10.974351294274872</v>
      </c>
      <c r="H85" s="157">
        <f t="shared" si="180"/>
        <v>11.056116916764335</v>
      </c>
      <c r="I85" s="157">
        <f t="shared" si="180"/>
        <v>12.514441016645408</v>
      </c>
      <c r="J85" s="157">
        <f t="shared" si="180"/>
        <v>13.425158026368122</v>
      </c>
      <c r="K85" s="157">
        <f t="shared" si="180"/>
        <v>15.198765525232847</v>
      </c>
      <c r="L85" s="157">
        <f t="shared" si="180"/>
        <v>18.266053968287725</v>
      </c>
      <c r="M85" s="157">
        <f t="shared" si="180"/>
        <v>18.765279776297369</v>
      </c>
      <c r="N85" s="157">
        <f t="shared" si="180"/>
        <v>21.377028231887007</v>
      </c>
      <c r="O85" s="157">
        <f t="shared" si="180"/>
        <v>25.932492028203708</v>
      </c>
      <c r="P85" s="157">
        <f t="shared" si="180"/>
        <v>27.090440285055447</v>
      </c>
      <c r="Q85" s="157">
        <f t="shared" si="180"/>
        <v>30.646648317866564</v>
      </c>
    </row>
    <row r="86" spans="1:17" ht="12" customHeight="1" x14ac:dyDescent="0.25">
      <c r="A86" s="23" t="s">
        <v>60</v>
      </c>
      <c r="B86" s="156">
        <v>9.2978892762396157</v>
      </c>
      <c r="C86" s="156">
        <v>9.2078281296894833</v>
      </c>
      <c r="D86" s="156">
        <v>9.7997043370182961</v>
      </c>
      <c r="E86" s="156">
        <v>9.9665614649088816</v>
      </c>
      <c r="F86" s="156">
        <v>10.29631201277701</v>
      </c>
      <c r="G86" s="156">
        <v>10.974351294274872</v>
      </c>
      <c r="H86" s="156">
        <v>11.056116916764335</v>
      </c>
      <c r="I86" s="156">
        <v>12.514441016645408</v>
      </c>
      <c r="J86" s="156">
        <v>13.425158026368122</v>
      </c>
      <c r="K86" s="156">
        <v>15.198765525232847</v>
      </c>
      <c r="L86" s="156">
        <v>18.266053968287725</v>
      </c>
      <c r="M86" s="156">
        <v>18.765279776297369</v>
      </c>
      <c r="N86" s="156">
        <v>21.377028231887007</v>
      </c>
      <c r="O86" s="156">
        <v>25.932492028203708</v>
      </c>
      <c r="P86" s="156">
        <v>27.090440285055447</v>
      </c>
      <c r="Q86" s="156">
        <v>30.646648317866564</v>
      </c>
    </row>
    <row r="87" spans="1:17" ht="12" customHeight="1" x14ac:dyDescent="0.25">
      <c r="A87" s="158" t="s">
        <v>63</v>
      </c>
      <c r="B87" s="157">
        <f>SUM(B88:B89,B92:B93,B96:B97)</f>
        <v>600.53962392567973</v>
      </c>
      <c r="C87" s="157">
        <f t="shared" ref="C87:Q87" si="181">SUM(C88:C89,C92:C93,C96:C97)</f>
        <v>580.34032320927247</v>
      </c>
      <c r="D87" s="157">
        <f t="shared" si="181"/>
        <v>577.17879347171527</v>
      </c>
      <c r="E87" s="157">
        <f t="shared" si="181"/>
        <v>585.4570305705854</v>
      </c>
      <c r="F87" s="157">
        <f t="shared" si="181"/>
        <v>588.25870555741346</v>
      </c>
      <c r="G87" s="157">
        <f t="shared" si="181"/>
        <v>569.09032590525044</v>
      </c>
      <c r="H87" s="157">
        <f t="shared" si="181"/>
        <v>553.58627795351572</v>
      </c>
      <c r="I87" s="157">
        <f t="shared" si="181"/>
        <v>600.20483609320115</v>
      </c>
      <c r="J87" s="157">
        <f t="shared" si="181"/>
        <v>606.96083423922187</v>
      </c>
      <c r="K87" s="157">
        <f t="shared" si="181"/>
        <v>628.32014056383935</v>
      </c>
      <c r="L87" s="157">
        <f t="shared" si="181"/>
        <v>777.28651909162295</v>
      </c>
      <c r="M87" s="157">
        <f t="shared" si="181"/>
        <v>676.84424775423781</v>
      </c>
      <c r="N87" s="157">
        <f t="shared" si="181"/>
        <v>893.59943712362735</v>
      </c>
      <c r="O87" s="157">
        <f t="shared" si="181"/>
        <v>980.01393487282905</v>
      </c>
      <c r="P87" s="157">
        <f t="shared" si="181"/>
        <v>915.73091420091987</v>
      </c>
      <c r="Q87" s="157">
        <f t="shared" si="181"/>
        <v>962.72248623635937</v>
      </c>
    </row>
    <row r="88" spans="1:17" ht="12" customHeight="1" x14ac:dyDescent="0.25">
      <c r="A88" s="167" t="s">
        <v>156</v>
      </c>
      <c r="B88" s="132">
        <v>173.40910465563655</v>
      </c>
      <c r="C88" s="132">
        <v>177.3847071579043</v>
      </c>
      <c r="D88" s="132">
        <v>178.16066332133818</v>
      </c>
      <c r="E88" s="132">
        <v>194.99860440861914</v>
      </c>
      <c r="F88" s="132">
        <v>200.4058361925581</v>
      </c>
      <c r="G88" s="132">
        <v>205.54374787576552</v>
      </c>
      <c r="H88" s="132">
        <v>209.3276185535361</v>
      </c>
      <c r="I88" s="132">
        <v>230.33013023574881</v>
      </c>
      <c r="J88" s="132">
        <v>230.9519956132493</v>
      </c>
      <c r="K88" s="132">
        <v>254.39764172603265</v>
      </c>
      <c r="L88" s="132">
        <v>288.75767696968222</v>
      </c>
      <c r="M88" s="132">
        <v>279.49915471086382</v>
      </c>
      <c r="N88" s="132">
        <v>345.26474736694178</v>
      </c>
      <c r="O88" s="132">
        <v>368.64321289194913</v>
      </c>
      <c r="P88" s="132">
        <v>375.51955924968598</v>
      </c>
      <c r="Q88" s="132">
        <v>382.80664921242698</v>
      </c>
    </row>
    <row r="89" spans="1:17" ht="12" customHeight="1" x14ac:dyDescent="0.25">
      <c r="A89" s="167" t="s">
        <v>155</v>
      </c>
      <c r="B89" s="132">
        <f>SUM(B90:B91)</f>
        <v>3.1495640001545184</v>
      </c>
      <c r="C89" s="132">
        <f t="shared" ref="C89:Q89" si="182">SUM(C90:C91)</f>
        <v>3.2129856765275262</v>
      </c>
      <c r="D89" s="132">
        <f t="shared" si="182"/>
        <v>3.2169614106148661</v>
      </c>
      <c r="E89" s="132">
        <f t="shared" si="182"/>
        <v>3.6432033854901573</v>
      </c>
      <c r="F89" s="132">
        <f t="shared" si="182"/>
        <v>3.8533195371651745</v>
      </c>
      <c r="G89" s="132">
        <f t="shared" si="182"/>
        <v>4.0802004960439602</v>
      </c>
      <c r="H89" s="132">
        <f t="shared" si="182"/>
        <v>5.5282996658499943</v>
      </c>
      <c r="I89" s="132">
        <f t="shared" si="182"/>
        <v>7.6896352053731452</v>
      </c>
      <c r="J89" s="132">
        <f t="shared" si="182"/>
        <v>9.5715412330798824</v>
      </c>
      <c r="K89" s="132">
        <f t="shared" si="182"/>
        <v>12.038185665274042</v>
      </c>
      <c r="L89" s="132">
        <f t="shared" si="182"/>
        <v>14.988717950359426</v>
      </c>
      <c r="M89" s="132">
        <f t="shared" si="182"/>
        <v>17.557170558516741</v>
      </c>
      <c r="N89" s="132">
        <f t="shared" si="182"/>
        <v>21.601406067934452</v>
      </c>
      <c r="O89" s="132">
        <f t="shared" si="182"/>
        <v>23.414074394887493</v>
      </c>
      <c r="P89" s="132">
        <f t="shared" si="182"/>
        <v>25.528008956974951</v>
      </c>
      <c r="Q89" s="132">
        <f t="shared" si="182"/>
        <v>26.838353328262048</v>
      </c>
    </row>
    <row r="90" spans="1:17" ht="12" customHeight="1" x14ac:dyDescent="0.25">
      <c r="A90" s="166" t="s">
        <v>55</v>
      </c>
      <c r="B90" s="165">
        <v>2.0094197976284276</v>
      </c>
      <c r="C90" s="165">
        <v>2.0889192459602932</v>
      </c>
      <c r="D90" s="165">
        <v>2.0917256173692014</v>
      </c>
      <c r="E90" s="165">
        <v>2.3802437310945073</v>
      </c>
      <c r="F90" s="165">
        <v>2.5201030653879286</v>
      </c>
      <c r="G90" s="165">
        <v>2.6734769789374639</v>
      </c>
      <c r="H90" s="165">
        <v>3.6389776878910913</v>
      </c>
      <c r="I90" s="165">
        <v>5.0911332667382334</v>
      </c>
      <c r="J90" s="165">
        <v>6.3321864433368447</v>
      </c>
      <c r="K90" s="165">
        <v>7.9633073580320168</v>
      </c>
      <c r="L90" s="165">
        <v>9.9089383175610557</v>
      </c>
      <c r="M90" s="165">
        <v>11.61931181113137</v>
      </c>
      <c r="N90" s="165">
        <v>14.720808549044296</v>
      </c>
      <c r="O90" s="165">
        <v>15.492199662848956</v>
      </c>
      <c r="P90" s="165">
        <v>16.881029172480972</v>
      </c>
      <c r="Q90" s="165">
        <v>17.732006219726642</v>
      </c>
    </row>
    <row r="91" spans="1:17" ht="12" customHeight="1" x14ac:dyDescent="0.25">
      <c r="A91" s="147" t="s">
        <v>59</v>
      </c>
      <c r="B91" s="164">
        <v>1.1401442025260908</v>
      </c>
      <c r="C91" s="164">
        <v>1.124066430567233</v>
      </c>
      <c r="D91" s="164">
        <v>1.1252357932456647</v>
      </c>
      <c r="E91" s="164">
        <v>1.2629596543956501</v>
      </c>
      <c r="F91" s="164">
        <v>1.3332164717772459</v>
      </c>
      <c r="G91" s="164">
        <v>1.4067235171064965</v>
      </c>
      <c r="H91" s="164">
        <v>1.8893219779589026</v>
      </c>
      <c r="I91" s="164">
        <v>2.5985019386349113</v>
      </c>
      <c r="J91" s="164">
        <v>3.2393547897430381</v>
      </c>
      <c r="K91" s="164">
        <v>4.0748783072420247</v>
      </c>
      <c r="L91" s="164">
        <v>5.0797796327983713</v>
      </c>
      <c r="M91" s="164">
        <v>5.9378587473853708</v>
      </c>
      <c r="N91" s="164">
        <v>6.8805975188901565</v>
      </c>
      <c r="O91" s="164">
        <v>7.9218747320385363</v>
      </c>
      <c r="P91" s="164">
        <v>8.6469797844939791</v>
      </c>
      <c r="Q91" s="164">
        <v>9.106347108535406</v>
      </c>
    </row>
    <row r="92" spans="1:17" ht="12" customHeight="1" x14ac:dyDescent="0.25">
      <c r="A92" s="163" t="s">
        <v>144</v>
      </c>
      <c r="B92" s="162">
        <v>189.74165973028724</v>
      </c>
      <c r="C92" s="162">
        <v>191.66657702801086</v>
      </c>
      <c r="D92" s="162">
        <v>186.92371486304725</v>
      </c>
      <c r="E92" s="162">
        <v>186.46403920097293</v>
      </c>
      <c r="F92" s="162">
        <v>188.11960498059932</v>
      </c>
      <c r="G92" s="162">
        <v>173.34503203189257</v>
      </c>
      <c r="H92" s="162">
        <v>151.92402489313451</v>
      </c>
      <c r="I92" s="162">
        <v>141.29967315563846</v>
      </c>
      <c r="J92" s="162">
        <v>127.15862701123667</v>
      </c>
      <c r="K92" s="162">
        <v>123.36667054138032</v>
      </c>
      <c r="L92" s="162">
        <v>122.52278430551851</v>
      </c>
      <c r="M92" s="162">
        <v>94.297603492968307</v>
      </c>
      <c r="N92" s="162">
        <v>92.195401422991011</v>
      </c>
      <c r="O92" s="162">
        <v>90.770482043099022</v>
      </c>
      <c r="P92" s="162">
        <v>70.691642890481276</v>
      </c>
      <c r="Q92" s="162">
        <v>69.381624513644155</v>
      </c>
    </row>
    <row r="93" spans="1:17" ht="12" customHeight="1" x14ac:dyDescent="0.25">
      <c r="A93" s="161" t="s">
        <v>143</v>
      </c>
      <c r="B93" s="160">
        <f>SUM(B94:B95)</f>
        <v>3.4462184995686469</v>
      </c>
      <c r="C93" s="160">
        <f t="shared" ref="C93:Q93" si="183">SUM(C94:C95)</f>
        <v>3.4681170680318525</v>
      </c>
      <c r="D93" s="160">
        <f t="shared" si="183"/>
        <v>3.3689478478933284</v>
      </c>
      <c r="E93" s="160">
        <f t="shared" si="183"/>
        <v>3.4620590814407173</v>
      </c>
      <c r="F93" s="160">
        <f t="shared" si="183"/>
        <v>3.586557907784484</v>
      </c>
      <c r="G93" s="160">
        <f t="shared" si="183"/>
        <v>3.4013051669681356</v>
      </c>
      <c r="H93" s="160">
        <f t="shared" si="183"/>
        <v>3.9311624507711866</v>
      </c>
      <c r="I93" s="160">
        <f t="shared" si="183"/>
        <v>4.5873131386067829</v>
      </c>
      <c r="J93" s="160">
        <f t="shared" si="183"/>
        <v>5.0976506678213278</v>
      </c>
      <c r="K93" s="160">
        <f t="shared" si="183"/>
        <v>5.689998661989959</v>
      </c>
      <c r="L93" s="160">
        <f t="shared" si="183"/>
        <v>6.2294047805283688</v>
      </c>
      <c r="M93" s="160">
        <f t="shared" si="183"/>
        <v>5.8015275178352148</v>
      </c>
      <c r="N93" s="160">
        <f t="shared" si="183"/>
        <v>5.6544660438763179</v>
      </c>
      <c r="O93" s="160">
        <f t="shared" si="183"/>
        <v>5.6646479129892491</v>
      </c>
      <c r="P93" s="160">
        <f t="shared" si="183"/>
        <v>4.7245122165845208</v>
      </c>
      <c r="Q93" s="160">
        <f t="shared" si="183"/>
        <v>4.7989819077753335</v>
      </c>
    </row>
    <row r="94" spans="1:17" ht="12" customHeight="1" x14ac:dyDescent="0.25">
      <c r="A94" s="148" t="s">
        <v>57</v>
      </c>
      <c r="B94" s="156">
        <v>2.1986850808005998</v>
      </c>
      <c r="C94" s="156">
        <v>2.2544564227500197</v>
      </c>
      <c r="D94" s="156">
        <v>2.1898199871043089</v>
      </c>
      <c r="E94" s="156">
        <v>2.2517458927603586</v>
      </c>
      <c r="F94" s="156">
        <v>2.33537293947081</v>
      </c>
      <c r="G94" s="156">
        <v>2.2145401848200583</v>
      </c>
      <c r="H94" s="156">
        <v>2.5592720248728971</v>
      </c>
      <c r="I94" s="156">
        <v>2.9929248330474261</v>
      </c>
      <c r="J94" s="156">
        <v>3.3269898294443538</v>
      </c>
      <c r="K94" s="156">
        <v>3.7227982979443799</v>
      </c>
      <c r="L94" s="156">
        <v>4.0754628987053136</v>
      </c>
      <c r="M94" s="156">
        <v>3.796727415222704</v>
      </c>
      <c r="N94" s="156">
        <v>3.8175552654024365</v>
      </c>
      <c r="O94" s="156">
        <v>3.7133733542794887</v>
      </c>
      <c r="P94" s="156">
        <v>3.0965248178189309</v>
      </c>
      <c r="Q94" s="156">
        <v>3.1427374707574787</v>
      </c>
    </row>
    <row r="95" spans="1:17" ht="12" customHeight="1" x14ac:dyDescent="0.25">
      <c r="A95" s="148" t="s">
        <v>59</v>
      </c>
      <c r="B95" s="156">
        <v>1.2475334187680471</v>
      </c>
      <c r="C95" s="156">
        <v>1.2136606452818328</v>
      </c>
      <c r="D95" s="156">
        <v>1.1791278607890197</v>
      </c>
      <c r="E95" s="156">
        <v>1.2103131886803589</v>
      </c>
      <c r="F95" s="156">
        <v>1.2511849683136738</v>
      </c>
      <c r="G95" s="156">
        <v>1.1867649821480772</v>
      </c>
      <c r="H95" s="156">
        <v>1.3718904258982896</v>
      </c>
      <c r="I95" s="156">
        <v>1.5943883055593571</v>
      </c>
      <c r="J95" s="156">
        <v>1.7706608383769742</v>
      </c>
      <c r="K95" s="156">
        <v>1.9672003640455789</v>
      </c>
      <c r="L95" s="156">
        <v>2.1539418818230551</v>
      </c>
      <c r="M95" s="156">
        <v>2.0048001026125108</v>
      </c>
      <c r="N95" s="156">
        <v>1.8369107784738812</v>
      </c>
      <c r="O95" s="156">
        <v>1.95127455870976</v>
      </c>
      <c r="P95" s="156">
        <v>1.6279873987655902</v>
      </c>
      <c r="Q95" s="156">
        <v>1.6562444370178553</v>
      </c>
    </row>
    <row r="96" spans="1:17" ht="12" customHeight="1" x14ac:dyDescent="0.25">
      <c r="A96" s="163" t="s">
        <v>142</v>
      </c>
      <c r="B96" s="162">
        <v>226.80195353094217</v>
      </c>
      <c r="C96" s="162">
        <v>201.09682974326321</v>
      </c>
      <c r="D96" s="162">
        <v>202.01283177031866</v>
      </c>
      <c r="E96" s="162">
        <v>193.47448232031482</v>
      </c>
      <c r="F96" s="162">
        <v>188.8841523918793</v>
      </c>
      <c r="G96" s="162">
        <v>179.30581304986649</v>
      </c>
      <c r="H96" s="162">
        <v>178.41097649161935</v>
      </c>
      <c r="I96" s="162">
        <v>209.71486022888089</v>
      </c>
      <c r="J96" s="162">
        <v>225.46912134056038</v>
      </c>
      <c r="K96" s="162">
        <v>222.71117879493727</v>
      </c>
      <c r="L96" s="162">
        <v>329.31130856530496</v>
      </c>
      <c r="M96" s="162">
        <v>263.92574669690237</v>
      </c>
      <c r="N96" s="162">
        <v>405.68532834977191</v>
      </c>
      <c r="O96" s="162">
        <v>465.07918045915335</v>
      </c>
      <c r="P96" s="162">
        <v>412.86870351606893</v>
      </c>
      <c r="Q96" s="162">
        <v>449.85213962602512</v>
      </c>
    </row>
    <row r="97" spans="1:17" ht="12" customHeight="1" x14ac:dyDescent="0.25">
      <c r="A97" s="161" t="s">
        <v>141</v>
      </c>
      <c r="B97" s="160">
        <f>SUM(B98:B99)</f>
        <v>3.9911235090905555</v>
      </c>
      <c r="C97" s="160">
        <f t="shared" ref="C97:Q97" si="184">SUM(C98:C99)</f>
        <v>3.5111065355346844</v>
      </c>
      <c r="D97" s="160">
        <f t="shared" si="184"/>
        <v>3.4956742585030822</v>
      </c>
      <c r="E97" s="160">
        <f t="shared" si="184"/>
        <v>3.4146421737476995</v>
      </c>
      <c r="F97" s="160">
        <f t="shared" si="184"/>
        <v>3.4092345474271477</v>
      </c>
      <c r="G97" s="160">
        <f t="shared" si="184"/>
        <v>3.4142272847138182</v>
      </c>
      <c r="H97" s="160">
        <f t="shared" si="184"/>
        <v>4.4641958986045296</v>
      </c>
      <c r="I97" s="160">
        <f t="shared" si="184"/>
        <v>6.5832241289531632</v>
      </c>
      <c r="J97" s="160">
        <f t="shared" si="184"/>
        <v>8.7118983732744155</v>
      </c>
      <c r="K97" s="160">
        <f t="shared" si="184"/>
        <v>10.116465174225139</v>
      </c>
      <c r="L97" s="160">
        <f t="shared" si="184"/>
        <v>15.476626520229519</v>
      </c>
      <c r="M97" s="160">
        <f t="shared" si="184"/>
        <v>15.76304477715129</v>
      </c>
      <c r="N97" s="160">
        <f t="shared" si="184"/>
        <v>23.198087872111827</v>
      </c>
      <c r="O97" s="160">
        <f t="shared" si="184"/>
        <v>26.442337170750719</v>
      </c>
      <c r="P97" s="160">
        <f t="shared" si="184"/>
        <v>26.39848737112419</v>
      </c>
      <c r="Q97" s="160">
        <f t="shared" si="184"/>
        <v>29.044737648225649</v>
      </c>
    </row>
    <row r="98" spans="1:17" ht="12" customHeight="1" x14ac:dyDescent="0.25">
      <c r="A98" s="148" t="s">
        <v>60</v>
      </c>
      <c r="B98" s="156">
        <v>2.6281235100968785</v>
      </c>
      <c r="C98" s="156">
        <v>2.3651669362242989</v>
      </c>
      <c r="D98" s="156">
        <v>2.3663615239775417</v>
      </c>
      <c r="E98" s="156">
        <v>2.3335521281866929</v>
      </c>
      <c r="F98" s="156">
        <v>2.3385188867333331</v>
      </c>
      <c r="G98" s="156">
        <v>2.2916418673042913</v>
      </c>
      <c r="H98" s="156">
        <v>3.0236470236188788</v>
      </c>
      <c r="I98" s="156">
        <v>4.4868002795485644</v>
      </c>
      <c r="J98" s="156">
        <v>5.9528001107342421</v>
      </c>
      <c r="K98" s="156">
        <v>6.7450461292654458</v>
      </c>
      <c r="L98" s="156">
        <v>10.978038565040801</v>
      </c>
      <c r="M98" s="156">
        <v>10.693285081540337</v>
      </c>
      <c r="N98" s="156">
        <v>16.923610057271798</v>
      </c>
      <c r="O98" s="156">
        <v>19.163134927313582</v>
      </c>
      <c r="P98" s="156">
        <v>18.242751917486668</v>
      </c>
      <c r="Q98" s="156">
        <v>20.49623493384108</v>
      </c>
    </row>
    <row r="99" spans="1:17" ht="12" customHeight="1" x14ac:dyDescent="0.25">
      <c r="A99" s="148" t="s">
        <v>59</v>
      </c>
      <c r="B99" s="156">
        <v>1.362999998993677</v>
      </c>
      <c r="C99" s="156">
        <v>1.1459395993103856</v>
      </c>
      <c r="D99" s="156">
        <v>1.1293127345255405</v>
      </c>
      <c r="E99" s="156">
        <v>1.0810900455610069</v>
      </c>
      <c r="F99" s="156">
        <v>1.0707156606938149</v>
      </c>
      <c r="G99" s="156">
        <v>1.1225854174095267</v>
      </c>
      <c r="H99" s="156">
        <v>1.4405488749856503</v>
      </c>
      <c r="I99" s="156">
        <v>2.0964238494045988</v>
      </c>
      <c r="J99" s="156">
        <v>2.7590982625401725</v>
      </c>
      <c r="K99" s="156">
        <v>3.3714190449596928</v>
      </c>
      <c r="L99" s="156">
        <v>4.498587955188718</v>
      </c>
      <c r="M99" s="156">
        <v>5.0697596956109532</v>
      </c>
      <c r="N99" s="156">
        <v>6.2744778148400302</v>
      </c>
      <c r="O99" s="156">
        <v>7.2792022434371386</v>
      </c>
      <c r="P99" s="156">
        <v>8.1557354536375222</v>
      </c>
      <c r="Q99" s="156">
        <v>8.5485027143845667</v>
      </c>
    </row>
    <row r="100" spans="1:17" ht="12" customHeight="1" x14ac:dyDescent="0.25">
      <c r="A100" s="158" t="s">
        <v>62</v>
      </c>
      <c r="B100" s="157">
        <f>SUM(B101:B103)</f>
        <v>326.87829813181088</v>
      </c>
      <c r="C100" s="157">
        <f t="shared" ref="C100:Q100" si="185">SUM(C101:C103)</f>
        <v>314.67524636688529</v>
      </c>
      <c r="D100" s="157">
        <f t="shared" si="185"/>
        <v>318.38237865201046</v>
      </c>
      <c r="E100" s="157">
        <f t="shared" si="185"/>
        <v>332.9805564690937</v>
      </c>
      <c r="F100" s="157">
        <f t="shared" si="185"/>
        <v>330.49606123678836</v>
      </c>
      <c r="G100" s="157">
        <f t="shared" si="185"/>
        <v>316.42849299738106</v>
      </c>
      <c r="H100" s="157">
        <f t="shared" si="185"/>
        <v>316.39260547288518</v>
      </c>
      <c r="I100" s="157">
        <f t="shared" si="185"/>
        <v>340.18646953768382</v>
      </c>
      <c r="J100" s="157">
        <f t="shared" si="185"/>
        <v>358.65054101111008</v>
      </c>
      <c r="K100" s="157">
        <f t="shared" si="185"/>
        <v>370.87053024660082</v>
      </c>
      <c r="L100" s="157">
        <f t="shared" si="185"/>
        <v>456.88233194616976</v>
      </c>
      <c r="M100" s="157">
        <f t="shared" si="185"/>
        <v>407.82884020905158</v>
      </c>
      <c r="N100" s="157">
        <f t="shared" si="185"/>
        <v>507.28911868185486</v>
      </c>
      <c r="O100" s="157">
        <f t="shared" si="185"/>
        <v>579.11766100722434</v>
      </c>
      <c r="P100" s="157">
        <f t="shared" si="185"/>
        <v>519.09978154475436</v>
      </c>
      <c r="Q100" s="157">
        <f t="shared" si="185"/>
        <v>559.11094366478562</v>
      </c>
    </row>
    <row r="101" spans="1:17" ht="12" customHeight="1" x14ac:dyDescent="0.25">
      <c r="A101" s="23" t="s">
        <v>55</v>
      </c>
      <c r="B101" s="156">
        <v>0</v>
      </c>
      <c r="C101" s="156">
        <v>0</v>
      </c>
      <c r="D101" s="156">
        <v>0</v>
      </c>
      <c r="E101" s="156">
        <v>0</v>
      </c>
      <c r="F101" s="156">
        <v>0</v>
      </c>
      <c r="G101" s="156">
        <v>0</v>
      </c>
      <c r="H101" s="156">
        <v>0</v>
      </c>
      <c r="I101" s="156">
        <v>0</v>
      </c>
      <c r="J101" s="156">
        <v>0</v>
      </c>
      <c r="K101" s="156">
        <v>0</v>
      </c>
      <c r="L101" s="156">
        <v>0</v>
      </c>
      <c r="M101" s="156">
        <v>0</v>
      </c>
      <c r="N101" s="156">
        <v>0</v>
      </c>
      <c r="O101" s="156">
        <v>0</v>
      </c>
      <c r="P101" s="156">
        <v>0</v>
      </c>
      <c r="Q101" s="156">
        <v>0</v>
      </c>
    </row>
    <row r="102" spans="1:17" ht="12" customHeight="1" x14ac:dyDescent="0.25">
      <c r="A102" s="23" t="s">
        <v>57</v>
      </c>
      <c r="B102" s="156">
        <v>84.448554331381274</v>
      </c>
      <c r="C102" s="156">
        <v>77.631384098430345</v>
      </c>
      <c r="D102" s="156">
        <v>76.652768067030181</v>
      </c>
      <c r="E102" s="156">
        <v>74.192190398223403</v>
      </c>
      <c r="F102" s="156">
        <v>76.472155067907906</v>
      </c>
      <c r="G102" s="156">
        <v>74.128470015438182</v>
      </c>
      <c r="H102" s="156">
        <v>68.402891891143881</v>
      </c>
      <c r="I102" s="156">
        <v>72.08258317409134</v>
      </c>
      <c r="J102" s="156">
        <v>71.548913175046437</v>
      </c>
      <c r="K102" s="156">
        <v>76.278752553820297</v>
      </c>
      <c r="L102" s="156">
        <v>84.23604801273882</v>
      </c>
      <c r="M102" s="156">
        <v>76.366553568048602</v>
      </c>
      <c r="N102" s="156">
        <v>82.929250148359529</v>
      </c>
      <c r="O102" s="156">
        <v>84.96268325505514</v>
      </c>
      <c r="P102" s="156">
        <v>74.5299411794647</v>
      </c>
      <c r="Q102" s="156">
        <v>75.654561416252463</v>
      </c>
    </row>
    <row r="103" spans="1:17" ht="12" customHeight="1" x14ac:dyDescent="0.25">
      <c r="A103" s="29" t="s">
        <v>140</v>
      </c>
      <c r="B103" s="57">
        <v>242.42974380042963</v>
      </c>
      <c r="C103" s="57">
        <v>237.04386226845492</v>
      </c>
      <c r="D103" s="57">
        <v>241.72961058498029</v>
      </c>
      <c r="E103" s="57">
        <v>258.78836607087032</v>
      </c>
      <c r="F103" s="57">
        <v>254.02390616888047</v>
      </c>
      <c r="G103" s="57">
        <v>242.30002298194287</v>
      </c>
      <c r="H103" s="57">
        <v>247.98971358174128</v>
      </c>
      <c r="I103" s="57">
        <v>268.10388636359249</v>
      </c>
      <c r="J103" s="57">
        <v>287.10162783606364</v>
      </c>
      <c r="K103" s="57">
        <v>294.59177769278051</v>
      </c>
      <c r="L103" s="57">
        <v>372.64628393343094</v>
      </c>
      <c r="M103" s="57">
        <v>331.462286641003</v>
      </c>
      <c r="N103" s="57">
        <v>424.35986853349533</v>
      </c>
      <c r="O103" s="57">
        <v>494.15497775216926</v>
      </c>
      <c r="P103" s="57">
        <v>444.56984036528968</v>
      </c>
      <c r="Q103" s="57">
        <v>483.45638224853315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>
        <f>SUM(B106,B109,B111,B120)</f>
        <v>121.3787322654609</v>
      </c>
      <c r="C105" s="168">
        <f t="shared" ref="C105:Q105" si="186">SUM(C106,C109,C111,C120)</f>
        <v>120.16807958000896</v>
      </c>
      <c r="D105" s="168">
        <f t="shared" si="186"/>
        <v>120.81880932701816</v>
      </c>
      <c r="E105" s="168">
        <f t="shared" si="186"/>
        <v>123.19165302473145</v>
      </c>
      <c r="F105" s="168">
        <f t="shared" si="186"/>
        <v>123.54251309759417</v>
      </c>
      <c r="G105" s="168">
        <f t="shared" si="186"/>
        <v>15.429610786367942</v>
      </c>
      <c r="H105" s="168">
        <f t="shared" si="186"/>
        <v>15.635304993879942</v>
      </c>
      <c r="I105" s="168">
        <f t="shared" si="186"/>
        <v>16.090575084303257</v>
      </c>
      <c r="J105" s="168">
        <f t="shared" si="186"/>
        <v>16.162845413955065</v>
      </c>
      <c r="K105" s="168">
        <f t="shared" si="186"/>
        <v>15.939432111027083</v>
      </c>
      <c r="L105" s="168">
        <f t="shared" si="186"/>
        <v>16.694107417312839</v>
      </c>
      <c r="M105" s="168">
        <f t="shared" si="186"/>
        <v>20.563214590475091</v>
      </c>
      <c r="N105" s="168">
        <f t="shared" si="186"/>
        <v>22.211162023286466</v>
      </c>
      <c r="O105" s="168">
        <f t="shared" si="186"/>
        <v>22.746834540952232</v>
      </c>
      <c r="P105" s="168">
        <f t="shared" si="186"/>
        <v>22.39168007073658</v>
      </c>
      <c r="Q105" s="168">
        <f t="shared" si="186"/>
        <v>21.747815832459569</v>
      </c>
    </row>
    <row r="106" spans="1:17" ht="12.95" customHeight="1" x14ac:dyDescent="0.25">
      <c r="A106" s="158" t="s">
        <v>65</v>
      </c>
      <c r="B106" s="157">
        <f t="shared" ref="B106:Q106" si="187">SUM(B107:B108)</f>
        <v>92.803749700918033</v>
      </c>
      <c r="C106" s="157">
        <f t="shared" si="187"/>
        <v>91.660743513786528</v>
      </c>
      <c r="D106" s="157">
        <f t="shared" si="187"/>
        <v>92.177452464209424</v>
      </c>
      <c r="E106" s="157">
        <f t="shared" si="187"/>
        <v>93.562395433650238</v>
      </c>
      <c r="F106" s="157">
        <f t="shared" si="187"/>
        <v>94.555263363528056</v>
      </c>
      <c r="G106" s="157">
        <f t="shared" si="187"/>
        <v>12.061315411060763</v>
      </c>
      <c r="H106" s="157">
        <f t="shared" si="187"/>
        <v>12.024289798400856</v>
      </c>
      <c r="I106" s="157">
        <f t="shared" si="187"/>
        <v>12.09226635427731</v>
      </c>
      <c r="J106" s="157">
        <f t="shared" si="187"/>
        <v>12.070976154433104</v>
      </c>
      <c r="K106" s="157">
        <f t="shared" si="187"/>
        <v>12.044864724820352</v>
      </c>
      <c r="L106" s="157">
        <f t="shared" si="187"/>
        <v>12.14742789393534</v>
      </c>
      <c r="M106" s="157">
        <f t="shared" si="187"/>
        <v>15.096691740455363</v>
      </c>
      <c r="N106" s="157">
        <f t="shared" si="187"/>
        <v>15.174070063524921</v>
      </c>
      <c r="O106" s="157">
        <f t="shared" si="187"/>
        <v>15.215321932652715</v>
      </c>
      <c r="P106" s="157">
        <f t="shared" si="187"/>
        <v>15.19064806203806</v>
      </c>
      <c r="Q106" s="157">
        <f t="shared" si="187"/>
        <v>14.356291771933796</v>
      </c>
    </row>
    <row r="107" spans="1:17" ht="12" customHeight="1" x14ac:dyDescent="0.25">
      <c r="A107" s="23" t="s">
        <v>153</v>
      </c>
      <c r="B107" s="156">
        <v>92.444881847349365</v>
      </c>
      <c r="C107" s="156">
        <v>91.288968635477062</v>
      </c>
      <c r="D107" s="156">
        <v>91.771747936109264</v>
      </c>
      <c r="E107" s="156">
        <v>93.020497638995437</v>
      </c>
      <c r="F107" s="156">
        <v>94.052665157774044</v>
      </c>
      <c r="G107" s="156">
        <v>12.020855554544202</v>
      </c>
      <c r="H107" s="156">
        <v>11.973775337451649</v>
      </c>
      <c r="I107" s="156">
        <v>12.041308322243777</v>
      </c>
      <c r="J107" s="156">
        <v>12.004682480294495</v>
      </c>
      <c r="K107" s="156">
        <v>11.997230954604291</v>
      </c>
      <c r="L107" s="156">
        <v>12.057478789546568</v>
      </c>
      <c r="M107" s="156">
        <v>15.042065004279195</v>
      </c>
      <c r="N107" s="156">
        <v>15.045276459572312</v>
      </c>
      <c r="O107" s="156">
        <v>15.048192924588596</v>
      </c>
      <c r="P107" s="156">
        <v>15.102510695612457</v>
      </c>
      <c r="Q107" s="156">
        <v>14.238473451685765</v>
      </c>
    </row>
    <row r="108" spans="1:17" ht="12" customHeight="1" x14ac:dyDescent="0.25">
      <c r="A108" s="23" t="s">
        <v>60</v>
      </c>
      <c r="B108" s="156">
        <v>0.35886785356866874</v>
      </c>
      <c r="C108" s="156">
        <v>0.37177487830946737</v>
      </c>
      <c r="D108" s="156">
        <v>0.40570452810016222</v>
      </c>
      <c r="E108" s="156">
        <v>0.5418977946548037</v>
      </c>
      <c r="F108" s="156">
        <v>0.50259820575400849</v>
      </c>
      <c r="G108" s="156">
        <v>4.0459856516560484E-2</v>
      </c>
      <c r="H108" s="156">
        <v>5.051446094920807E-2</v>
      </c>
      <c r="I108" s="156">
        <v>5.0958032033533177E-2</v>
      </c>
      <c r="J108" s="156">
        <v>6.6293674138609329E-2</v>
      </c>
      <c r="K108" s="156">
        <v>4.7633770216060689E-2</v>
      </c>
      <c r="L108" s="156">
        <v>8.9949104388772932E-2</v>
      </c>
      <c r="M108" s="156">
        <v>5.4626736176167957E-2</v>
      </c>
      <c r="N108" s="156">
        <v>0.12879360395260947</v>
      </c>
      <c r="O108" s="156">
        <v>0.16712900806411898</v>
      </c>
      <c r="P108" s="156">
        <v>8.8137366425602062E-2</v>
      </c>
      <c r="Q108" s="156">
        <v>0.1178183202480312</v>
      </c>
    </row>
    <row r="109" spans="1:17" ht="12.95" customHeight="1" x14ac:dyDescent="0.25">
      <c r="A109" s="158" t="s">
        <v>112</v>
      </c>
      <c r="B109" s="157">
        <f t="shared" ref="B109:Q109" si="188">B110</f>
        <v>0.27348749142791046</v>
      </c>
      <c r="C109" s="157">
        <f t="shared" si="188"/>
        <v>0.27695824228471178</v>
      </c>
      <c r="D109" s="157">
        <f t="shared" si="188"/>
        <v>0.29410611271702802</v>
      </c>
      <c r="E109" s="157">
        <f t="shared" si="188"/>
        <v>0.29743024788996408</v>
      </c>
      <c r="F109" s="157">
        <f t="shared" si="188"/>
        <v>0.29870495715514134</v>
      </c>
      <c r="G109" s="157">
        <f t="shared" si="188"/>
        <v>3.9051080565594157E-2</v>
      </c>
      <c r="H109" s="157">
        <f t="shared" si="188"/>
        <v>4.2813496281197523E-2</v>
      </c>
      <c r="I109" s="157">
        <f t="shared" si="188"/>
        <v>4.9910076938331341E-2</v>
      </c>
      <c r="J109" s="157">
        <f t="shared" si="188"/>
        <v>5.3506445790972676E-2</v>
      </c>
      <c r="K109" s="157">
        <f t="shared" si="188"/>
        <v>5.7346943993642562E-2</v>
      </c>
      <c r="L109" s="157">
        <f t="shared" si="188"/>
        <v>6.1054295049491433E-2</v>
      </c>
      <c r="M109" s="157">
        <f t="shared" si="188"/>
        <v>8.9862465673447009E-2</v>
      </c>
      <c r="N109" s="157">
        <f t="shared" si="188"/>
        <v>9.610657628257202E-2</v>
      </c>
      <c r="O109" s="157">
        <f t="shared" si="188"/>
        <v>0.11029819327117987</v>
      </c>
      <c r="P109" s="157">
        <f t="shared" si="188"/>
        <v>0.12639518201673569</v>
      </c>
      <c r="Q109" s="157">
        <f t="shared" si="188"/>
        <v>0.13537181303955237</v>
      </c>
    </row>
    <row r="110" spans="1:17" ht="12" customHeight="1" x14ac:dyDescent="0.25">
      <c r="A110" s="23" t="s">
        <v>60</v>
      </c>
      <c r="B110" s="156">
        <v>0.27348749142791046</v>
      </c>
      <c r="C110" s="156">
        <v>0.27695824228471178</v>
      </c>
      <c r="D110" s="156">
        <v>0.29410611271702802</v>
      </c>
      <c r="E110" s="156">
        <v>0.29743024788996408</v>
      </c>
      <c r="F110" s="156">
        <v>0.29870495715514134</v>
      </c>
      <c r="G110" s="156">
        <v>3.9051080565594157E-2</v>
      </c>
      <c r="H110" s="156">
        <v>4.2813496281197523E-2</v>
      </c>
      <c r="I110" s="156">
        <v>4.9910076938331341E-2</v>
      </c>
      <c r="J110" s="156">
        <v>5.3506445790972676E-2</v>
      </c>
      <c r="K110" s="156">
        <v>5.7346943993642562E-2</v>
      </c>
      <c r="L110" s="156">
        <v>6.1054295049491433E-2</v>
      </c>
      <c r="M110" s="156">
        <v>8.9862465673447009E-2</v>
      </c>
      <c r="N110" s="156">
        <v>9.610657628257202E-2</v>
      </c>
      <c r="O110" s="156">
        <v>0.11029819327117987</v>
      </c>
      <c r="P110" s="156">
        <v>0.12639518201673569</v>
      </c>
      <c r="Q110" s="156">
        <v>0.13537181303955237</v>
      </c>
    </row>
    <row r="111" spans="1:17" ht="12" customHeight="1" x14ac:dyDescent="0.25">
      <c r="A111" s="158" t="s">
        <v>63</v>
      </c>
      <c r="B111" s="157">
        <f>SUM(B112:B113,B116:B117)</f>
        <v>18.684619121459242</v>
      </c>
      <c r="C111" s="157">
        <f t="shared" ref="C111:Q111" si="189">SUM(C112:C113,C116:C117)</f>
        <v>18.765354365214584</v>
      </c>
      <c r="D111" s="157">
        <f t="shared" si="189"/>
        <v>18.794149538957356</v>
      </c>
      <c r="E111" s="157">
        <f t="shared" si="189"/>
        <v>19.395180563937863</v>
      </c>
      <c r="F111" s="157">
        <f t="shared" si="189"/>
        <v>19.102332711879477</v>
      </c>
      <c r="G111" s="157">
        <f t="shared" si="189"/>
        <v>2.2015578674662013</v>
      </c>
      <c r="H111" s="157">
        <f t="shared" si="189"/>
        <v>2.3428622864163318</v>
      </c>
      <c r="I111" s="157">
        <f t="shared" si="189"/>
        <v>2.5927889530046118</v>
      </c>
      <c r="J111" s="157">
        <f t="shared" si="189"/>
        <v>2.6094939796603493</v>
      </c>
      <c r="K111" s="157">
        <f t="shared" si="189"/>
        <v>2.4362989535828192</v>
      </c>
      <c r="L111" s="157">
        <f t="shared" si="189"/>
        <v>2.9581706880971788</v>
      </c>
      <c r="M111" s="157">
        <f t="shared" si="189"/>
        <v>3.425257188180423</v>
      </c>
      <c r="N111" s="157">
        <f t="shared" si="189"/>
        <v>4.6600466949688011</v>
      </c>
      <c r="O111" s="157">
        <f t="shared" si="189"/>
        <v>4.957628161183524</v>
      </c>
      <c r="P111" s="157">
        <f t="shared" si="189"/>
        <v>4.6532169842027109</v>
      </c>
      <c r="Q111" s="157">
        <f t="shared" si="189"/>
        <v>4.7853928073168941</v>
      </c>
    </row>
    <row r="112" spans="1:17" ht="12" customHeight="1" x14ac:dyDescent="0.25">
      <c r="A112" s="167" t="s">
        <v>152</v>
      </c>
      <c r="B112" s="132">
        <v>0</v>
      </c>
      <c r="C112" s="132">
        <v>0</v>
      </c>
      <c r="D112" s="132">
        <v>0</v>
      </c>
      <c r="E112" s="132">
        <v>0</v>
      </c>
      <c r="F112" s="132">
        <v>0</v>
      </c>
      <c r="G112" s="132">
        <v>0</v>
      </c>
      <c r="H112" s="132">
        <v>0</v>
      </c>
      <c r="I112" s="132">
        <v>0</v>
      </c>
      <c r="J112" s="132">
        <v>0</v>
      </c>
      <c r="K112" s="132">
        <v>0</v>
      </c>
      <c r="L112" s="132">
        <v>0</v>
      </c>
      <c r="M112" s="132">
        <v>0</v>
      </c>
      <c r="N112" s="132">
        <v>0</v>
      </c>
      <c r="O112" s="132">
        <v>0</v>
      </c>
      <c r="P112" s="132">
        <v>0</v>
      </c>
      <c r="Q112" s="132">
        <v>0</v>
      </c>
    </row>
    <row r="113" spans="1:17" ht="12" customHeight="1" x14ac:dyDescent="0.25">
      <c r="A113" s="167" t="s">
        <v>151</v>
      </c>
      <c r="B113" s="132">
        <f>SUM(B114:B115)</f>
        <v>0</v>
      </c>
      <c r="C113" s="132">
        <f t="shared" ref="C113:Q113" si="190">SUM(C114:C115)</f>
        <v>0</v>
      </c>
      <c r="D113" s="132">
        <f t="shared" si="190"/>
        <v>0</v>
      </c>
      <c r="E113" s="132">
        <f t="shared" si="190"/>
        <v>0</v>
      </c>
      <c r="F113" s="132">
        <f t="shared" si="190"/>
        <v>0</v>
      </c>
      <c r="G113" s="132">
        <f t="shared" si="190"/>
        <v>0</v>
      </c>
      <c r="H113" s="132">
        <f t="shared" si="190"/>
        <v>0</v>
      </c>
      <c r="I113" s="132">
        <f t="shared" si="190"/>
        <v>0</v>
      </c>
      <c r="J113" s="132">
        <f t="shared" si="190"/>
        <v>0</v>
      </c>
      <c r="K113" s="132">
        <f t="shared" si="190"/>
        <v>0</v>
      </c>
      <c r="L113" s="132">
        <f t="shared" si="190"/>
        <v>0</v>
      </c>
      <c r="M113" s="132">
        <f t="shared" si="190"/>
        <v>0</v>
      </c>
      <c r="N113" s="132">
        <f t="shared" si="190"/>
        <v>0</v>
      </c>
      <c r="O113" s="132">
        <f t="shared" si="190"/>
        <v>0</v>
      </c>
      <c r="P113" s="132">
        <f t="shared" si="190"/>
        <v>0</v>
      </c>
      <c r="Q113" s="132">
        <f t="shared" si="190"/>
        <v>0</v>
      </c>
    </row>
    <row r="114" spans="1:17" ht="12" customHeight="1" x14ac:dyDescent="0.25">
      <c r="A114" s="166" t="s">
        <v>79</v>
      </c>
      <c r="B114" s="165">
        <v>0</v>
      </c>
      <c r="C114" s="165">
        <v>0</v>
      </c>
      <c r="D114" s="165">
        <v>0</v>
      </c>
      <c r="E114" s="165">
        <v>0</v>
      </c>
      <c r="F114" s="165">
        <v>0</v>
      </c>
      <c r="G114" s="165">
        <v>0</v>
      </c>
      <c r="H114" s="165">
        <v>0</v>
      </c>
      <c r="I114" s="165">
        <v>0</v>
      </c>
      <c r="J114" s="165">
        <v>0</v>
      </c>
      <c r="K114" s="165">
        <v>0</v>
      </c>
      <c r="L114" s="165">
        <v>0</v>
      </c>
      <c r="M114" s="165">
        <v>0</v>
      </c>
      <c r="N114" s="165">
        <v>0</v>
      </c>
      <c r="O114" s="165">
        <v>0</v>
      </c>
      <c r="P114" s="165">
        <v>0</v>
      </c>
      <c r="Q114" s="165">
        <v>0</v>
      </c>
    </row>
    <row r="115" spans="1:17" ht="12" customHeight="1" x14ac:dyDescent="0.25">
      <c r="A115" s="147" t="s">
        <v>59</v>
      </c>
      <c r="B115" s="164">
        <v>0</v>
      </c>
      <c r="C115" s="164">
        <v>0</v>
      </c>
      <c r="D115" s="164">
        <v>0</v>
      </c>
      <c r="E115" s="164">
        <v>0</v>
      </c>
      <c r="F115" s="164">
        <v>0</v>
      </c>
      <c r="G115" s="164">
        <v>0</v>
      </c>
      <c r="H115" s="164">
        <v>0</v>
      </c>
      <c r="I115" s="164">
        <v>0</v>
      </c>
      <c r="J115" s="164">
        <v>0</v>
      </c>
      <c r="K115" s="164">
        <v>0</v>
      </c>
      <c r="L115" s="164">
        <v>0</v>
      </c>
      <c r="M115" s="164">
        <v>0</v>
      </c>
      <c r="N115" s="164">
        <v>0</v>
      </c>
      <c r="O115" s="164">
        <v>0</v>
      </c>
      <c r="P115" s="164">
        <v>0</v>
      </c>
      <c r="Q115" s="164">
        <v>0</v>
      </c>
    </row>
    <row r="116" spans="1:17" ht="12" customHeight="1" x14ac:dyDescent="0.25">
      <c r="A116" s="163" t="s">
        <v>142</v>
      </c>
      <c r="B116" s="162">
        <v>18.361503552394268</v>
      </c>
      <c r="C116" s="162">
        <v>18.443670774064195</v>
      </c>
      <c r="D116" s="162">
        <v>18.474710070165379</v>
      </c>
      <c r="E116" s="162">
        <v>19.059055077247834</v>
      </c>
      <c r="F116" s="162">
        <v>18.763834020912299</v>
      </c>
      <c r="G116" s="162">
        <v>2.1607659848612988</v>
      </c>
      <c r="H116" s="162">
        <v>2.2861365697755267</v>
      </c>
      <c r="I116" s="162">
        <v>2.5143280276468398</v>
      </c>
      <c r="J116" s="162">
        <v>2.5122320525044284</v>
      </c>
      <c r="K116" s="162">
        <v>2.3301088946763104</v>
      </c>
      <c r="L116" s="162">
        <v>2.8244604864239928</v>
      </c>
      <c r="M116" s="162">
        <v>3.2310606830681969</v>
      </c>
      <c r="N116" s="162">
        <v>4.4101516689405633</v>
      </c>
      <c r="O116" s="162">
        <v>4.6924394374264926</v>
      </c>
      <c r="P116" s="162">
        <v>4.3749137341286195</v>
      </c>
      <c r="Q116" s="162">
        <v>4.4960126785811934</v>
      </c>
    </row>
    <row r="117" spans="1:17" ht="12" customHeight="1" x14ac:dyDescent="0.25">
      <c r="A117" s="161" t="s">
        <v>141</v>
      </c>
      <c r="B117" s="160">
        <f>SUM(B118:B119)</f>
        <v>0.32311556906497374</v>
      </c>
      <c r="C117" s="160">
        <f t="shared" ref="C117:Q117" si="191">SUM(C118:C119)</f>
        <v>0.32168359115038836</v>
      </c>
      <c r="D117" s="160">
        <f t="shared" si="191"/>
        <v>0.31943946879197849</v>
      </c>
      <c r="E117" s="160">
        <f t="shared" si="191"/>
        <v>0.33612548669002817</v>
      </c>
      <c r="F117" s="160">
        <f t="shared" si="191"/>
        <v>0.33849869096717844</v>
      </c>
      <c r="G117" s="160">
        <f t="shared" si="191"/>
        <v>4.0791882604902574E-2</v>
      </c>
      <c r="H117" s="160">
        <f t="shared" si="191"/>
        <v>5.6725716640805016E-2</v>
      </c>
      <c r="I117" s="160">
        <f t="shared" si="191"/>
        <v>7.8460925357771757E-2</v>
      </c>
      <c r="J117" s="160">
        <f t="shared" si="191"/>
        <v>9.7261927155920885E-2</v>
      </c>
      <c r="K117" s="160">
        <f t="shared" si="191"/>
        <v>0.10619005890650875</v>
      </c>
      <c r="L117" s="160">
        <f t="shared" si="191"/>
        <v>0.13371020167318581</v>
      </c>
      <c r="M117" s="160">
        <f t="shared" si="191"/>
        <v>0.19419650511222616</v>
      </c>
      <c r="N117" s="160">
        <f t="shared" si="191"/>
        <v>0.24989502602823743</v>
      </c>
      <c r="O117" s="160">
        <f t="shared" si="191"/>
        <v>0.26518872375703156</v>
      </c>
      <c r="P117" s="160">
        <f t="shared" si="191"/>
        <v>0.27830325007409146</v>
      </c>
      <c r="Q117" s="160">
        <f t="shared" si="191"/>
        <v>0.28938012873570029</v>
      </c>
    </row>
    <row r="118" spans="1:17" ht="12" customHeight="1" x14ac:dyDescent="0.25">
      <c r="A118" s="148" t="s">
        <v>60</v>
      </c>
      <c r="B118" s="156">
        <v>0.2127690665557706</v>
      </c>
      <c r="C118" s="156">
        <v>0.21690682401407071</v>
      </c>
      <c r="D118" s="156">
        <v>0.21641176519845556</v>
      </c>
      <c r="E118" s="156">
        <v>0.23006336988373466</v>
      </c>
      <c r="F118" s="156">
        <v>0.23248212323630482</v>
      </c>
      <c r="G118" s="156">
        <v>2.755324074628324E-2</v>
      </c>
      <c r="H118" s="156">
        <v>3.8527605057749104E-2</v>
      </c>
      <c r="I118" s="156">
        <v>5.3401693550581331E-2</v>
      </c>
      <c r="J118" s="156">
        <v>6.6310640981994545E-2</v>
      </c>
      <c r="K118" s="156">
        <v>7.0620690177033527E-2</v>
      </c>
      <c r="L118" s="156">
        <v>9.4467822908100796E-2</v>
      </c>
      <c r="M118" s="156">
        <v>0.13194270261113081</v>
      </c>
      <c r="N118" s="156">
        <v>0.18249204701687646</v>
      </c>
      <c r="O118" s="156">
        <v>0.19220341300734145</v>
      </c>
      <c r="P118" s="156">
        <v>0.1923332979436822</v>
      </c>
      <c r="Q118" s="156">
        <v>0.2040223780343762</v>
      </c>
    </row>
    <row r="119" spans="1:17" ht="12" customHeight="1" x14ac:dyDescent="0.25">
      <c r="A119" s="148" t="s">
        <v>59</v>
      </c>
      <c r="B119" s="156">
        <v>0.11034650250920312</v>
      </c>
      <c r="C119" s="156">
        <v>0.10477676713631767</v>
      </c>
      <c r="D119" s="156">
        <v>0.1030277035935229</v>
      </c>
      <c r="E119" s="156">
        <v>0.10606211680629352</v>
      </c>
      <c r="F119" s="156">
        <v>0.10601656773087365</v>
      </c>
      <c r="G119" s="156">
        <v>1.3238641858619336E-2</v>
      </c>
      <c r="H119" s="156">
        <v>1.8198111583055909E-2</v>
      </c>
      <c r="I119" s="156">
        <v>2.5059231807190423E-2</v>
      </c>
      <c r="J119" s="156">
        <v>3.0951286173926337E-2</v>
      </c>
      <c r="K119" s="156">
        <v>3.556936872947522E-2</v>
      </c>
      <c r="L119" s="156">
        <v>3.9242378765085024E-2</v>
      </c>
      <c r="M119" s="156">
        <v>6.225380250109535E-2</v>
      </c>
      <c r="N119" s="156">
        <v>6.7402979011360969E-2</v>
      </c>
      <c r="O119" s="156">
        <v>7.2985310749690113E-2</v>
      </c>
      <c r="P119" s="156">
        <v>8.5969952130409269E-2</v>
      </c>
      <c r="Q119" s="156">
        <v>8.5357750701324106E-2</v>
      </c>
    </row>
    <row r="120" spans="1:17" ht="12" customHeight="1" x14ac:dyDescent="0.25">
      <c r="A120" s="158" t="s">
        <v>62</v>
      </c>
      <c r="B120" s="157">
        <f>SUM(B121:B122)</f>
        <v>9.6168759516557021</v>
      </c>
      <c r="C120" s="157">
        <f t="shared" ref="C120:Q120" si="192">SUM(C121:C122)</f>
        <v>9.4650234587231523</v>
      </c>
      <c r="D120" s="157">
        <f t="shared" si="192"/>
        <v>9.5531012111343507</v>
      </c>
      <c r="E120" s="157">
        <f t="shared" si="192"/>
        <v>9.9366467792533957</v>
      </c>
      <c r="F120" s="157">
        <f t="shared" si="192"/>
        <v>9.5862120650314981</v>
      </c>
      <c r="G120" s="157">
        <f t="shared" si="192"/>
        <v>1.1276864272753828</v>
      </c>
      <c r="H120" s="157">
        <f t="shared" si="192"/>
        <v>1.2253394127815547</v>
      </c>
      <c r="I120" s="157">
        <f t="shared" si="192"/>
        <v>1.3556097000830034</v>
      </c>
      <c r="J120" s="157">
        <f t="shared" si="192"/>
        <v>1.428868834070637</v>
      </c>
      <c r="K120" s="157">
        <f t="shared" si="192"/>
        <v>1.4009214886302683</v>
      </c>
      <c r="L120" s="157">
        <f t="shared" si="192"/>
        <v>1.5274545402308299</v>
      </c>
      <c r="M120" s="157">
        <f t="shared" si="192"/>
        <v>1.9514031961658587</v>
      </c>
      <c r="N120" s="157">
        <f t="shared" si="192"/>
        <v>2.2809386885101732</v>
      </c>
      <c r="O120" s="157">
        <f t="shared" si="192"/>
        <v>2.4635862538448139</v>
      </c>
      <c r="P120" s="157">
        <f t="shared" si="192"/>
        <v>2.4214198424790729</v>
      </c>
      <c r="Q120" s="157">
        <f t="shared" si="192"/>
        <v>2.4707594401693274</v>
      </c>
    </row>
    <row r="121" spans="1:17" ht="12" customHeight="1" x14ac:dyDescent="0.25">
      <c r="A121" s="23" t="s">
        <v>57</v>
      </c>
      <c r="B121" s="156">
        <v>2.4845165976901726</v>
      </c>
      <c r="C121" s="156">
        <v>2.3350778815892772</v>
      </c>
      <c r="D121" s="156">
        <v>2.2999802477735076</v>
      </c>
      <c r="E121" s="156">
        <v>2.2140084329698495</v>
      </c>
      <c r="F121" s="156">
        <v>2.2181197069167271</v>
      </c>
      <c r="G121" s="156">
        <v>0.26420544045095568</v>
      </c>
      <c r="H121" s="156">
        <v>0.26492590347225992</v>
      </c>
      <c r="I121" s="156">
        <v>0.28723770040801544</v>
      </c>
      <c r="J121" s="156">
        <v>0.28507623638446272</v>
      </c>
      <c r="K121" s="156">
        <v>0.288132938062581</v>
      </c>
      <c r="L121" s="156">
        <v>0.28161005460168803</v>
      </c>
      <c r="M121" s="156">
        <v>0.36539176056000261</v>
      </c>
      <c r="N121" s="156">
        <v>0.37289563110735191</v>
      </c>
      <c r="O121" s="156">
        <v>0.36143912278736795</v>
      </c>
      <c r="P121" s="156">
        <v>0.3476799918410533</v>
      </c>
      <c r="Q121" s="156">
        <v>0.33433970878964281</v>
      </c>
    </row>
    <row r="122" spans="1:17" ht="12" customHeight="1" x14ac:dyDescent="0.25">
      <c r="A122" s="29" t="s">
        <v>140</v>
      </c>
      <c r="B122" s="57">
        <v>7.132359353965529</v>
      </c>
      <c r="C122" s="57">
        <v>7.1299455771338751</v>
      </c>
      <c r="D122" s="57">
        <v>7.2531209633608427</v>
      </c>
      <c r="E122" s="57">
        <v>7.7226383462835457</v>
      </c>
      <c r="F122" s="57">
        <v>7.3680923581147715</v>
      </c>
      <c r="G122" s="57">
        <v>0.8634809868244272</v>
      </c>
      <c r="H122" s="57">
        <v>0.96041350930929481</v>
      </c>
      <c r="I122" s="57">
        <v>1.0683719996749879</v>
      </c>
      <c r="J122" s="57">
        <v>1.1437925976861743</v>
      </c>
      <c r="K122" s="57">
        <v>1.1127885505676873</v>
      </c>
      <c r="L122" s="57">
        <v>1.245844485629142</v>
      </c>
      <c r="M122" s="57">
        <v>1.5860114356058561</v>
      </c>
      <c r="N122" s="57">
        <v>1.9080430574028213</v>
      </c>
      <c r="O122" s="57">
        <v>2.1021471310574458</v>
      </c>
      <c r="P122" s="57">
        <v>2.0737398506380198</v>
      </c>
      <c r="Q122" s="57">
        <v>2.1364197313796844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>
        <f>SUM(B125,B128,B130,B139)</f>
        <v>1500.9858085864078</v>
      </c>
      <c r="C124" s="168">
        <f t="shared" ref="C124:Q124" si="193">SUM(C125,C128,C130,C139)</f>
        <v>1816.4387562224722</v>
      </c>
      <c r="D124" s="168">
        <f t="shared" si="193"/>
        <v>1912.5220513933323</v>
      </c>
      <c r="E124" s="168">
        <f t="shared" si="193"/>
        <v>1858.6420020228811</v>
      </c>
      <c r="F124" s="168">
        <f t="shared" si="193"/>
        <v>1877.6457749813776</v>
      </c>
      <c r="G124" s="168">
        <f t="shared" si="193"/>
        <v>1939.4048656596578</v>
      </c>
      <c r="H124" s="168">
        <f t="shared" si="193"/>
        <v>1843.3034246689276</v>
      </c>
      <c r="I124" s="168">
        <f t="shared" si="193"/>
        <v>1845.5801569808714</v>
      </c>
      <c r="J124" s="168">
        <f t="shared" si="193"/>
        <v>1836.2728874660734</v>
      </c>
      <c r="K124" s="168">
        <f t="shared" si="193"/>
        <v>1436.1024225306537</v>
      </c>
      <c r="L124" s="168">
        <f t="shared" si="193"/>
        <v>1738.8120207202726</v>
      </c>
      <c r="M124" s="168">
        <f t="shared" si="193"/>
        <v>1494.9225716648389</v>
      </c>
      <c r="N124" s="168">
        <f t="shared" si="193"/>
        <v>1218.3431507661965</v>
      </c>
      <c r="O124" s="168">
        <f t="shared" si="193"/>
        <v>1225.8140625175386</v>
      </c>
      <c r="P124" s="168">
        <f t="shared" si="193"/>
        <v>1267.7473075870485</v>
      </c>
      <c r="Q124" s="168">
        <f t="shared" si="193"/>
        <v>1389.1008596424763</v>
      </c>
    </row>
    <row r="125" spans="1:17" ht="12.95" customHeight="1" x14ac:dyDescent="0.25">
      <c r="A125" s="158" t="s">
        <v>65</v>
      </c>
      <c r="B125" s="157">
        <f t="shared" ref="B125:Q125" si="194">SUM(B126:B127)</f>
        <v>1160.8090886050691</v>
      </c>
      <c r="C125" s="157">
        <f t="shared" si="194"/>
        <v>1424.5209546594485</v>
      </c>
      <c r="D125" s="157">
        <f t="shared" si="194"/>
        <v>1480.719803223825</v>
      </c>
      <c r="E125" s="157">
        <f t="shared" si="194"/>
        <v>1440.1983892315934</v>
      </c>
      <c r="F125" s="157">
        <f t="shared" si="194"/>
        <v>1467.8895541425904</v>
      </c>
      <c r="G125" s="157">
        <f t="shared" si="194"/>
        <v>1517.8368456607732</v>
      </c>
      <c r="H125" s="157">
        <f t="shared" si="194"/>
        <v>1420.7943153961812</v>
      </c>
      <c r="I125" s="157">
        <f t="shared" si="194"/>
        <v>1380.1123452356435</v>
      </c>
      <c r="J125" s="157">
        <f t="shared" si="194"/>
        <v>1394.1823382253424</v>
      </c>
      <c r="K125" s="157">
        <f t="shared" si="194"/>
        <v>1084.2849493322378</v>
      </c>
      <c r="L125" s="157">
        <f t="shared" si="194"/>
        <v>1301.8684004530462</v>
      </c>
      <c r="M125" s="157">
        <f t="shared" si="194"/>
        <v>1084.010651856275</v>
      </c>
      <c r="N125" s="157">
        <f t="shared" si="194"/>
        <v>872.61524604096894</v>
      </c>
      <c r="O125" s="157">
        <f t="shared" si="194"/>
        <v>884.38815031221168</v>
      </c>
      <c r="P125" s="157">
        <f t="shared" si="194"/>
        <v>866.84260436902696</v>
      </c>
      <c r="Q125" s="157">
        <f t="shared" si="194"/>
        <v>963.12638876677443</v>
      </c>
    </row>
    <row r="126" spans="1:17" ht="12" customHeight="1" x14ac:dyDescent="0.25">
      <c r="A126" s="23" t="s">
        <v>149</v>
      </c>
      <c r="B126" s="156">
        <v>1156.3202929758706</v>
      </c>
      <c r="C126" s="156">
        <v>1418.7431147220259</v>
      </c>
      <c r="D126" s="156">
        <v>1474.202648399561</v>
      </c>
      <c r="E126" s="156">
        <v>1431.8570002860372</v>
      </c>
      <c r="F126" s="156">
        <v>1460.087147064301</v>
      </c>
      <c r="G126" s="156">
        <v>1512.7452400690095</v>
      </c>
      <c r="H126" s="156">
        <v>1414.8255089082104</v>
      </c>
      <c r="I126" s="156">
        <v>1374.2964123874958</v>
      </c>
      <c r="J126" s="156">
        <v>1386.5255034807744</v>
      </c>
      <c r="K126" s="156">
        <v>1079.9969327122758</v>
      </c>
      <c r="L126" s="156">
        <v>1292.2283435064016</v>
      </c>
      <c r="M126" s="156">
        <v>1080.0882054746996</v>
      </c>
      <c r="N126" s="156">
        <v>865.20871226782106</v>
      </c>
      <c r="O126" s="156">
        <v>874.67380348737447</v>
      </c>
      <c r="P126" s="156">
        <v>861.81311359664016</v>
      </c>
      <c r="Q126" s="156">
        <v>955.22226316709191</v>
      </c>
    </row>
    <row r="127" spans="1:17" ht="12" customHeight="1" x14ac:dyDescent="0.25">
      <c r="A127" s="23" t="s">
        <v>60</v>
      </c>
      <c r="B127" s="156">
        <v>4.4887956291984059</v>
      </c>
      <c r="C127" s="156">
        <v>5.7778399374225726</v>
      </c>
      <c r="D127" s="156">
        <v>6.5171548242639865</v>
      </c>
      <c r="E127" s="156">
        <v>8.3413889455561243</v>
      </c>
      <c r="F127" s="156">
        <v>7.8024070782894785</v>
      </c>
      <c r="G127" s="156">
        <v>5.0916055917637832</v>
      </c>
      <c r="H127" s="156">
        <v>5.9688064879708929</v>
      </c>
      <c r="I127" s="156">
        <v>5.8159328481476873</v>
      </c>
      <c r="J127" s="156">
        <v>7.6568347445680009</v>
      </c>
      <c r="K127" s="156">
        <v>4.2880166199620957</v>
      </c>
      <c r="L127" s="156">
        <v>9.6400569466446111</v>
      </c>
      <c r="M127" s="156">
        <v>3.9224463815754129</v>
      </c>
      <c r="N127" s="156">
        <v>7.4065337731478715</v>
      </c>
      <c r="O127" s="156">
        <v>9.714346824837218</v>
      </c>
      <c r="P127" s="156">
        <v>5.0294907723868176</v>
      </c>
      <c r="Q127" s="156">
        <v>7.904125599682529</v>
      </c>
    </row>
    <row r="128" spans="1:17" ht="12.95" customHeight="1" x14ac:dyDescent="0.25">
      <c r="A128" s="158" t="s">
        <v>112</v>
      </c>
      <c r="B128" s="157">
        <f t="shared" ref="B128:Q128" si="195">B129</f>
        <v>3.4215410017790568</v>
      </c>
      <c r="C128" s="157">
        <f t="shared" si="195"/>
        <v>4.0466217211031914</v>
      </c>
      <c r="D128" s="157">
        <f t="shared" si="195"/>
        <v>4.7532147119330901</v>
      </c>
      <c r="E128" s="157">
        <f t="shared" si="195"/>
        <v>4.5958130243316209</v>
      </c>
      <c r="F128" s="157">
        <f t="shared" si="195"/>
        <v>4.6634290884037126</v>
      </c>
      <c r="G128" s="157">
        <f t="shared" si="195"/>
        <v>5.2636295892281888</v>
      </c>
      <c r="H128" s="157">
        <f t="shared" si="195"/>
        <v>5.4508644272084901</v>
      </c>
      <c r="I128" s="157">
        <f t="shared" si="195"/>
        <v>6.3175650019308911</v>
      </c>
      <c r="J128" s="157">
        <f t="shared" si="195"/>
        <v>6.3006845898970942</v>
      </c>
      <c r="K128" s="157">
        <f t="shared" si="195"/>
        <v>5.4117565688642468</v>
      </c>
      <c r="L128" s="157">
        <f t="shared" si="195"/>
        <v>6.814586734536654</v>
      </c>
      <c r="M128" s="157">
        <f t="shared" si="195"/>
        <v>7.2690286121934804</v>
      </c>
      <c r="N128" s="157">
        <f t="shared" si="195"/>
        <v>5.6405594525254257</v>
      </c>
      <c r="O128" s="157">
        <f t="shared" si="195"/>
        <v>6.1773438418601749</v>
      </c>
      <c r="P128" s="157">
        <f t="shared" si="195"/>
        <v>7.8596242602396842</v>
      </c>
      <c r="Q128" s="157">
        <f t="shared" si="195"/>
        <v>9.1062916725406851</v>
      </c>
    </row>
    <row r="129" spans="1:17" ht="12" customHeight="1" x14ac:dyDescent="0.25">
      <c r="A129" s="23" t="s">
        <v>60</v>
      </c>
      <c r="B129" s="156">
        <v>3.4215410017790568</v>
      </c>
      <c r="C129" s="156">
        <v>4.0466217211031914</v>
      </c>
      <c r="D129" s="156">
        <v>4.7532147119330901</v>
      </c>
      <c r="E129" s="156">
        <v>4.5958130243316209</v>
      </c>
      <c r="F129" s="156">
        <v>4.6634290884037126</v>
      </c>
      <c r="G129" s="156">
        <v>5.2636295892281888</v>
      </c>
      <c r="H129" s="156">
        <v>5.4508644272084901</v>
      </c>
      <c r="I129" s="156">
        <v>6.3175650019308911</v>
      </c>
      <c r="J129" s="156">
        <v>6.3006845898970942</v>
      </c>
      <c r="K129" s="156">
        <v>5.4117565688642468</v>
      </c>
      <c r="L129" s="156">
        <v>6.814586734536654</v>
      </c>
      <c r="M129" s="156">
        <v>7.2690286121934804</v>
      </c>
      <c r="N129" s="156">
        <v>5.6405594525254257</v>
      </c>
      <c r="O129" s="156">
        <v>6.1773438418601749</v>
      </c>
      <c r="P129" s="156">
        <v>7.8596242602396842</v>
      </c>
      <c r="Q129" s="156">
        <v>9.1062916725406851</v>
      </c>
    </row>
    <row r="130" spans="1:17" ht="12" customHeight="1" x14ac:dyDescent="0.25">
      <c r="A130" s="158" t="s">
        <v>63</v>
      </c>
      <c r="B130" s="157">
        <f>SUM(B131:B132,B135:B136)</f>
        <v>216.4650626888382</v>
      </c>
      <c r="C130" s="157">
        <f t="shared" ref="C130:Q130" si="196">SUM(C131:C132,C135:C136)</f>
        <v>249.57728521785259</v>
      </c>
      <c r="D130" s="157">
        <f t="shared" si="196"/>
        <v>272.62177514394546</v>
      </c>
      <c r="E130" s="157">
        <f t="shared" si="196"/>
        <v>260.30336005182443</v>
      </c>
      <c r="F130" s="157">
        <f t="shared" si="196"/>
        <v>255.40442449239285</v>
      </c>
      <c r="G130" s="157">
        <f t="shared" si="196"/>
        <v>264.53600985000247</v>
      </c>
      <c r="H130" s="157">
        <f t="shared" si="196"/>
        <v>261.07046043617407</v>
      </c>
      <c r="I130" s="157">
        <f t="shared" si="196"/>
        <v>287.41769359645565</v>
      </c>
      <c r="J130" s="157">
        <f t="shared" si="196"/>
        <v>267.46751334224666</v>
      </c>
      <c r="K130" s="157">
        <f t="shared" si="196"/>
        <v>214.35249661414488</v>
      </c>
      <c r="L130" s="157">
        <f t="shared" si="196"/>
        <v>259.67776112714154</v>
      </c>
      <c r="M130" s="157">
        <f t="shared" si="196"/>
        <v>245.66493891167983</v>
      </c>
      <c r="N130" s="157">
        <f t="shared" si="196"/>
        <v>206.23229662045924</v>
      </c>
      <c r="O130" s="157">
        <f t="shared" si="196"/>
        <v>197.29761731073077</v>
      </c>
      <c r="P130" s="157">
        <f t="shared" si="196"/>
        <v>242.4418024079722</v>
      </c>
      <c r="Q130" s="157">
        <f t="shared" si="196"/>
        <v>250.73366731359653</v>
      </c>
    </row>
    <row r="131" spans="1:17" ht="12" customHeight="1" x14ac:dyDescent="0.25">
      <c r="A131" s="167" t="s">
        <v>148</v>
      </c>
      <c r="B131" s="132">
        <v>181.26547680727617</v>
      </c>
      <c r="C131" s="132">
        <v>210.04356071839533</v>
      </c>
      <c r="D131" s="132">
        <v>229.8965948735125</v>
      </c>
      <c r="E131" s="132">
        <v>221.54429729075429</v>
      </c>
      <c r="F131" s="132">
        <v>218.95701414209796</v>
      </c>
      <c r="G131" s="132">
        <v>234.78021287972487</v>
      </c>
      <c r="H131" s="132">
        <v>230.67239955074672</v>
      </c>
      <c r="I131" s="132">
        <v>253.33299255946102</v>
      </c>
      <c r="J131" s="132">
        <v>233.88296558874563</v>
      </c>
      <c r="K131" s="132">
        <v>189.01382468731572</v>
      </c>
      <c r="L131" s="132">
        <v>224.4214014399281</v>
      </c>
      <c r="M131" s="132">
        <v>217.58399781339975</v>
      </c>
      <c r="N131" s="132">
        <v>186.72809239897487</v>
      </c>
      <c r="O131" s="132">
        <v>179.14767730134079</v>
      </c>
      <c r="P131" s="132">
        <v>222.16104163342783</v>
      </c>
      <c r="Q131" s="132">
        <v>230.33972346867375</v>
      </c>
    </row>
    <row r="132" spans="1:17" ht="12" customHeight="1" x14ac:dyDescent="0.25">
      <c r="A132" s="167" t="s">
        <v>147</v>
      </c>
      <c r="B132" s="132">
        <f>SUM(B133:B134)</f>
        <v>3.2923432022008221</v>
      </c>
      <c r="C132" s="132">
        <f t="shared" ref="C132:Q132" si="197">SUM(C133:C134)</f>
        <v>3.8080414139551193</v>
      </c>
      <c r="D132" s="132">
        <f t="shared" si="197"/>
        <v>4.1586104926828442</v>
      </c>
      <c r="E132" s="132">
        <f t="shared" si="197"/>
        <v>4.1325649322141542</v>
      </c>
      <c r="F132" s="132">
        <f t="shared" si="197"/>
        <v>4.1988321771861958</v>
      </c>
      <c r="G132" s="132">
        <f t="shared" si="197"/>
        <v>4.6419386837771954</v>
      </c>
      <c r="H132" s="132">
        <f t="shared" si="197"/>
        <v>6.042146028220567</v>
      </c>
      <c r="I132" s="132">
        <f t="shared" si="197"/>
        <v>8.3461816925551613</v>
      </c>
      <c r="J132" s="132">
        <f t="shared" si="197"/>
        <v>9.5638745196010042</v>
      </c>
      <c r="K132" s="132">
        <f t="shared" si="197"/>
        <v>8.8380530374471515</v>
      </c>
      <c r="L132" s="132">
        <f t="shared" si="197"/>
        <v>11.576810616185433</v>
      </c>
      <c r="M132" s="132">
        <f t="shared" si="197"/>
        <v>13.63121535317385</v>
      </c>
      <c r="N132" s="132">
        <f t="shared" si="197"/>
        <v>11.635360327411707</v>
      </c>
      <c r="O132" s="132">
        <f t="shared" si="197"/>
        <v>11.380071695039209</v>
      </c>
      <c r="P132" s="132">
        <f t="shared" si="197"/>
        <v>15.096023169613808</v>
      </c>
      <c r="Q132" s="132">
        <f t="shared" si="197"/>
        <v>16.212728680065432</v>
      </c>
    </row>
    <row r="133" spans="1:17" ht="12" customHeight="1" x14ac:dyDescent="0.25">
      <c r="A133" s="166" t="s">
        <v>61</v>
      </c>
      <c r="B133" s="165">
        <v>2.1005126978994211</v>
      </c>
      <c r="C133" s="165">
        <v>2.4760083260632837</v>
      </c>
      <c r="D133" s="165">
        <v>2.7037370097039055</v>
      </c>
      <c r="E133" s="165">
        <v>2.682821429083488</v>
      </c>
      <c r="F133" s="165">
        <v>2.7225665429386154</v>
      </c>
      <c r="G133" s="165">
        <v>3.013971326677463</v>
      </c>
      <c r="H133" s="165">
        <v>3.9165469293800208</v>
      </c>
      <c r="I133" s="165">
        <v>5.4219097404267744</v>
      </c>
      <c r="J133" s="165">
        <v>6.2038693994554706</v>
      </c>
      <c r="K133" s="165">
        <v>5.7265903668404672</v>
      </c>
      <c r="L133" s="165">
        <v>7.5075652655120875</v>
      </c>
      <c r="M133" s="165">
        <v>8.850468739413822</v>
      </c>
      <c r="N133" s="165">
        <v>7.7937285951322117</v>
      </c>
      <c r="O133" s="165">
        <v>7.3941809414302906</v>
      </c>
      <c r="P133" s="165">
        <v>9.8436057828694032</v>
      </c>
      <c r="Q133" s="165">
        <v>10.548536036325762</v>
      </c>
    </row>
    <row r="134" spans="1:17" ht="12" customHeight="1" x14ac:dyDescent="0.25">
      <c r="A134" s="147" t="s">
        <v>59</v>
      </c>
      <c r="B134" s="164">
        <v>1.1918305043014013</v>
      </c>
      <c r="C134" s="164">
        <v>1.3320330878918356</v>
      </c>
      <c r="D134" s="164">
        <v>1.4548734829789389</v>
      </c>
      <c r="E134" s="164">
        <v>1.449743503130666</v>
      </c>
      <c r="F134" s="164">
        <v>1.4762656342475799</v>
      </c>
      <c r="G134" s="164">
        <v>1.6279673570997326</v>
      </c>
      <c r="H134" s="164">
        <v>2.1255990988405462</v>
      </c>
      <c r="I134" s="164">
        <v>2.9242719521283873</v>
      </c>
      <c r="J134" s="164">
        <v>3.3600051201455337</v>
      </c>
      <c r="K134" s="164">
        <v>3.1114626706066844</v>
      </c>
      <c r="L134" s="164">
        <v>4.0692453506733468</v>
      </c>
      <c r="M134" s="164">
        <v>4.7807466137600292</v>
      </c>
      <c r="N134" s="164">
        <v>3.8416317322794957</v>
      </c>
      <c r="O134" s="164">
        <v>3.9858907536089179</v>
      </c>
      <c r="P134" s="164">
        <v>5.2524173867444057</v>
      </c>
      <c r="Q134" s="164">
        <v>5.6641926437396704</v>
      </c>
    </row>
    <row r="135" spans="1:17" ht="12" customHeight="1" x14ac:dyDescent="0.25">
      <c r="A135" s="163" t="s">
        <v>142</v>
      </c>
      <c r="B135" s="162">
        <v>31.355490533625861</v>
      </c>
      <c r="C135" s="162">
        <v>35.112820209625994</v>
      </c>
      <c r="D135" s="162">
        <v>37.909945032400444</v>
      </c>
      <c r="E135" s="162">
        <v>34.024988572626633</v>
      </c>
      <c r="F135" s="162">
        <v>31.675297502817134</v>
      </c>
      <c r="G135" s="162">
        <v>24.643657154389771</v>
      </c>
      <c r="H135" s="162">
        <v>23.760352957506175</v>
      </c>
      <c r="I135" s="162">
        <v>24.95495564769697</v>
      </c>
      <c r="J135" s="162">
        <v>23.123328248899892</v>
      </c>
      <c r="K135" s="162">
        <v>15.782830081250694</v>
      </c>
      <c r="L135" s="162">
        <v>22.620577836582395</v>
      </c>
      <c r="M135" s="162">
        <v>13.642116173407278</v>
      </c>
      <c r="N135" s="162">
        <v>7.4475330960117123</v>
      </c>
      <c r="O135" s="162">
        <v>6.4084440351812848</v>
      </c>
      <c r="P135" s="162">
        <v>4.8764910865854949</v>
      </c>
      <c r="Q135" s="162">
        <v>3.9294480405676988</v>
      </c>
    </row>
    <row r="136" spans="1:17" ht="12" customHeight="1" x14ac:dyDescent="0.25">
      <c r="A136" s="161" t="s">
        <v>141</v>
      </c>
      <c r="B136" s="160">
        <f t="shared" ref="B136" si="198">SUM(B137:B138)</f>
        <v>0.55175214573534936</v>
      </c>
      <c r="C136" s="160">
        <f t="shared" ref="C136" si="199">SUM(C137:C138)</f>
        <v>0.61286287587615851</v>
      </c>
      <c r="D136" s="160">
        <f t="shared" ref="D136" si="200">SUM(D137:D138)</f>
        <v>0.6566247453496793</v>
      </c>
      <c r="E136" s="160">
        <f t="shared" ref="E136" si="201">SUM(E137:E138)</f>
        <v>0.60150925622934626</v>
      </c>
      <c r="F136" s="160">
        <f t="shared" ref="F136" si="202">SUM(F137:F138)</f>
        <v>0.57328067029154106</v>
      </c>
      <c r="G136" s="160">
        <f t="shared" ref="G136" si="203">SUM(G137:G138)</f>
        <v>0.47020113211062076</v>
      </c>
      <c r="H136" s="160">
        <f t="shared" ref="H136" si="204">SUM(H137:H138)</f>
        <v>0.59556189970058626</v>
      </c>
      <c r="I136" s="160">
        <f t="shared" ref="I136" si="205">SUM(I137:I138)</f>
        <v>0.78356369674245419</v>
      </c>
      <c r="J136" s="160">
        <f t="shared" ref="J136" si="206">SUM(J137:J138)</f>
        <v>0.89734498500015758</v>
      </c>
      <c r="K136" s="160">
        <f t="shared" ref="K136" si="207">SUM(K137:K138)</f>
        <v>0.71778880813134405</v>
      </c>
      <c r="L136" s="160">
        <f t="shared" ref="L136" si="208">SUM(L137:L138)</f>
        <v>1.0589712344455939</v>
      </c>
      <c r="M136" s="160">
        <f t="shared" ref="M136" si="209">SUM(M137:M138)</f>
        <v>0.8076095716989582</v>
      </c>
      <c r="N136" s="160">
        <f t="shared" ref="N136" si="210">SUM(N137:N138)</f>
        <v>0.42131079806092964</v>
      </c>
      <c r="O136" s="160">
        <f t="shared" ref="O136" si="211">SUM(O137:O138)</f>
        <v>0.36142427916949682</v>
      </c>
      <c r="P136" s="160">
        <f t="shared" ref="P136" si="212">SUM(P137:P138)</f>
        <v>0.30824651834506145</v>
      </c>
      <c r="Q136" s="160">
        <f t="shared" ref="Q136" si="213">SUM(Q137:Q138)</f>
        <v>0.25176712428964798</v>
      </c>
    </row>
    <row r="137" spans="1:17" ht="12" customHeight="1" x14ac:dyDescent="0.25">
      <c r="A137" s="148" t="s">
        <v>60</v>
      </c>
      <c r="B137" s="156">
        <v>0.36332445805063401</v>
      </c>
      <c r="C137" s="156">
        <v>0.41390281744579521</v>
      </c>
      <c r="D137" s="156">
        <v>0.4460252473611056</v>
      </c>
      <c r="E137" s="156">
        <v>0.41228965380458099</v>
      </c>
      <c r="F137" s="156">
        <v>0.39406013621522262</v>
      </c>
      <c r="G137" s="156">
        <v>0.31583599742904966</v>
      </c>
      <c r="H137" s="156">
        <v>0.40309662590882872</v>
      </c>
      <c r="I137" s="156">
        <v>0.53284374251533506</v>
      </c>
      <c r="J137" s="156">
        <v>0.61115216945529849</v>
      </c>
      <c r="K137" s="156">
        <v>0.47741701391010732</v>
      </c>
      <c r="L137" s="156">
        <v>0.75122836939308502</v>
      </c>
      <c r="M137" s="156">
        <v>0.54780003906670716</v>
      </c>
      <c r="N137" s="156">
        <v>0.30712719349121337</v>
      </c>
      <c r="O137" s="156">
        <v>0.26147681080952356</v>
      </c>
      <c r="P137" s="156">
        <v>0.21345575948764237</v>
      </c>
      <c r="Q137" s="156">
        <v>0.17783384607404815</v>
      </c>
    </row>
    <row r="138" spans="1:17" ht="12" customHeight="1" x14ac:dyDescent="0.25">
      <c r="A138" s="148" t="s">
        <v>59</v>
      </c>
      <c r="B138" s="156">
        <v>0.18842768768471529</v>
      </c>
      <c r="C138" s="156">
        <v>0.19896005843036332</v>
      </c>
      <c r="D138" s="156">
        <v>0.21059949798857372</v>
      </c>
      <c r="E138" s="156">
        <v>0.18921960242476529</v>
      </c>
      <c r="F138" s="156">
        <v>0.17922053407631847</v>
      </c>
      <c r="G138" s="156">
        <v>0.15436513468157106</v>
      </c>
      <c r="H138" s="156">
        <v>0.19246527379175749</v>
      </c>
      <c r="I138" s="156">
        <v>0.25071995422711918</v>
      </c>
      <c r="J138" s="156">
        <v>0.28619281554485904</v>
      </c>
      <c r="K138" s="156">
        <v>0.24037179422123675</v>
      </c>
      <c r="L138" s="156">
        <v>0.30774286505250892</v>
      </c>
      <c r="M138" s="156">
        <v>0.25980953263225098</v>
      </c>
      <c r="N138" s="156">
        <v>0.11418360456971625</v>
      </c>
      <c r="O138" s="156">
        <v>9.9947468359973229E-2</v>
      </c>
      <c r="P138" s="156">
        <v>9.4790758857419097E-2</v>
      </c>
      <c r="Q138" s="156">
        <v>7.3933278215599807E-2</v>
      </c>
    </row>
    <row r="139" spans="1:17" ht="12" customHeight="1" x14ac:dyDescent="0.25">
      <c r="A139" s="158" t="s">
        <v>62</v>
      </c>
      <c r="B139" s="157">
        <f>SUM(B140:B141)</f>
        <v>120.29011629072123</v>
      </c>
      <c r="C139" s="157">
        <f t="shared" ref="C139:Q139" si="214">SUM(C140:C141)</f>
        <v>138.2938946240676</v>
      </c>
      <c r="D139" s="157">
        <f t="shared" si="214"/>
        <v>154.42725831362856</v>
      </c>
      <c r="E139" s="157">
        <f t="shared" si="214"/>
        <v>153.54443971513172</v>
      </c>
      <c r="F139" s="157">
        <f t="shared" si="214"/>
        <v>149.68836725799059</v>
      </c>
      <c r="G139" s="157">
        <f t="shared" si="214"/>
        <v>151.76838055965385</v>
      </c>
      <c r="H139" s="157">
        <f t="shared" si="214"/>
        <v>155.98778440936388</v>
      </c>
      <c r="I139" s="157">
        <f t="shared" si="214"/>
        <v>171.73255314684147</v>
      </c>
      <c r="J139" s="157">
        <f t="shared" si="214"/>
        <v>168.32235130858734</v>
      </c>
      <c r="K139" s="157">
        <f t="shared" si="214"/>
        <v>132.05322001540662</v>
      </c>
      <c r="L139" s="157">
        <f t="shared" si="214"/>
        <v>170.451272405548</v>
      </c>
      <c r="M139" s="157">
        <f t="shared" si="214"/>
        <v>157.97795228469036</v>
      </c>
      <c r="N139" s="157">
        <f t="shared" si="214"/>
        <v>133.85504865224297</v>
      </c>
      <c r="O139" s="157">
        <f t="shared" si="214"/>
        <v>137.95095105273592</v>
      </c>
      <c r="P139" s="157">
        <f t="shared" si="214"/>
        <v>150.60327654980969</v>
      </c>
      <c r="Q139" s="157">
        <f t="shared" si="214"/>
        <v>166.13451188956461</v>
      </c>
    </row>
    <row r="140" spans="1:17" ht="12" customHeight="1" x14ac:dyDescent="0.25">
      <c r="A140" s="23" t="s">
        <v>57</v>
      </c>
      <c r="B140" s="156">
        <v>31.076790020318057</v>
      </c>
      <c r="C140" s="156">
        <v>34.1175345670841</v>
      </c>
      <c r="D140" s="156">
        <v>37.179412673424103</v>
      </c>
      <c r="E140" s="156">
        <v>34.211628011479547</v>
      </c>
      <c r="F140" s="156">
        <v>34.635823433339283</v>
      </c>
      <c r="G140" s="156">
        <v>35.554150813582353</v>
      </c>
      <c r="H140" s="156">
        <v>33.723960941905915</v>
      </c>
      <c r="I140" s="156">
        <v>36.388666567851232</v>
      </c>
      <c r="J140" s="156">
        <v>33.579409737804788</v>
      </c>
      <c r="K140" s="156">
        <v>27.160040387792758</v>
      </c>
      <c r="L140" s="156">
        <v>31.426346012584993</v>
      </c>
      <c r="M140" s="156">
        <v>29.581616078334214</v>
      </c>
      <c r="N140" s="156">
        <v>21.882006622743564</v>
      </c>
      <c r="O140" s="156">
        <v>20.23889493426271</v>
      </c>
      <c r="P140" s="156">
        <v>21.622929779183984</v>
      </c>
      <c r="Q140" s="156">
        <v>22.480025825053872</v>
      </c>
    </row>
    <row r="141" spans="1:17" ht="12" customHeight="1" x14ac:dyDescent="0.25">
      <c r="A141" s="29" t="s">
        <v>140</v>
      </c>
      <c r="B141" s="57">
        <v>89.213326270403172</v>
      </c>
      <c r="C141" s="57">
        <v>104.1763600569835</v>
      </c>
      <c r="D141" s="57">
        <v>117.24784564020446</v>
      </c>
      <c r="E141" s="57">
        <v>119.33281170365218</v>
      </c>
      <c r="F141" s="57">
        <v>115.05254382465129</v>
      </c>
      <c r="G141" s="57">
        <v>116.21422974607148</v>
      </c>
      <c r="H141" s="57">
        <v>122.26382346745798</v>
      </c>
      <c r="I141" s="57">
        <v>135.34388657899024</v>
      </c>
      <c r="J141" s="57">
        <v>134.74294157078256</v>
      </c>
      <c r="K141" s="57">
        <v>104.89317962761386</v>
      </c>
      <c r="L141" s="57">
        <v>139.02492639296301</v>
      </c>
      <c r="M141" s="57">
        <v>128.39633620635615</v>
      </c>
      <c r="N141" s="57">
        <v>111.97304202949941</v>
      </c>
      <c r="O141" s="57">
        <v>117.71205611847321</v>
      </c>
      <c r="P141" s="57">
        <v>128.98034677062572</v>
      </c>
      <c r="Q141" s="57">
        <v>143.65448606451073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>
        <f t="shared" ref="B143" si="215">SUM(B144,B146,B148,B157)</f>
        <v>235.53698483846458</v>
      </c>
      <c r="C143" s="168">
        <f t="shared" ref="C143" si="216">SUM(C144,C146,C148,C157)</f>
        <v>284.80563791291536</v>
      </c>
      <c r="D143" s="168">
        <f t="shared" ref="D143" si="217">SUM(D144,D146,D148,D157)</f>
        <v>309.55343311527093</v>
      </c>
      <c r="E143" s="168">
        <f t="shared" ref="E143" si="218">SUM(E144,E146,E148,E157)</f>
        <v>380.79308054933233</v>
      </c>
      <c r="F143" s="168">
        <f t="shared" ref="F143" si="219">SUM(F144,F146,F148,F157)</f>
        <v>421.59887812700947</v>
      </c>
      <c r="G143" s="168">
        <f t="shared" ref="G143" si="220">SUM(G144,G146,G148,G157)</f>
        <v>432.48718116551493</v>
      </c>
      <c r="H143" s="168">
        <f t="shared" ref="H143" si="221">SUM(H144,H146,H148,H157)</f>
        <v>479.44529194345228</v>
      </c>
      <c r="I143" s="168">
        <f t="shared" ref="I143" si="222">SUM(I144,I146,I148,I157)</f>
        <v>461.95169105889943</v>
      </c>
      <c r="J143" s="168">
        <f t="shared" ref="J143" si="223">SUM(J144,J146,J148,J157)</f>
        <v>559.00646656926006</v>
      </c>
      <c r="K143" s="168">
        <f t="shared" ref="K143" si="224">SUM(K144,K146,K148,K157)</f>
        <v>573.27553382201688</v>
      </c>
      <c r="L143" s="168">
        <f t="shared" ref="L143" si="225">SUM(L144,L146,L148,L157)</f>
        <v>691.88179073941615</v>
      </c>
      <c r="M143" s="168">
        <f t="shared" ref="M143" si="226">SUM(M144,M146,M148,M157)</f>
        <v>613.28612653360278</v>
      </c>
      <c r="N143" s="168">
        <f t="shared" ref="N143" si="227">SUM(N144,N146,N148,N157)</f>
        <v>866.3139332181438</v>
      </c>
      <c r="O143" s="168">
        <f t="shared" ref="O143" si="228">SUM(O144,O146,O148,O157)</f>
        <v>1166.7537032929072</v>
      </c>
      <c r="P143" s="168">
        <f t="shared" ref="P143" si="229">SUM(P144,P146,P148,P157)</f>
        <v>1092.5243788538507</v>
      </c>
      <c r="Q143" s="168">
        <f t="shared" ref="Q143" si="230">SUM(Q144,Q146,Q148,Q157)</f>
        <v>1406.3423850082288</v>
      </c>
    </row>
    <row r="144" spans="1:17" ht="12.95" customHeight="1" x14ac:dyDescent="0.25">
      <c r="A144" s="158" t="s">
        <v>65</v>
      </c>
      <c r="B144" s="157">
        <f t="shared" ref="B144:Q144" si="231">B145</f>
        <v>180.69620127825527</v>
      </c>
      <c r="C144" s="157">
        <f t="shared" si="231"/>
        <v>221.15444965641723</v>
      </c>
      <c r="D144" s="157">
        <f t="shared" si="231"/>
        <v>236.80447440785457</v>
      </c>
      <c r="E144" s="157">
        <f t="shared" si="231"/>
        <v>291.11910474825737</v>
      </c>
      <c r="F144" s="157">
        <f t="shared" si="231"/>
        <v>324.95409515598362</v>
      </c>
      <c r="G144" s="157">
        <f t="shared" si="231"/>
        <v>334.60401142288794</v>
      </c>
      <c r="H144" s="157">
        <f t="shared" si="231"/>
        <v>365.21134919992863</v>
      </c>
      <c r="I144" s="157">
        <f t="shared" si="231"/>
        <v>340.33599087677192</v>
      </c>
      <c r="J144" s="157">
        <f t="shared" si="231"/>
        <v>418.90774694012055</v>
      </c>
      <c r="K144" s="157">
        <f t="shared" si="231"/>
        <v>430.10424875089973</v>
      </c>
      <c r="L144" s="157">
        <f t="shared" si="231"/>
        <v>504.68147063021269</v>
      </c>
      <c r="M144" s="157">
        <f t="shared" si="231"/>
        <v>437.06058859613483</v>
      </c>
      <c r="N144" s="157">
        <f t="shared" si="231"/>
        <v>599.41040475474449</v>
      </c>
      <c r="O144" s="157">
        <f t="shared" si="231"/>
        <v>808.36896908326662</v>
      </c>
      <c r="P144" s="157">
        <f t="shared" si="231"/>
        <v>728.25417727929653</v>
      </c>
      <c r="Q144" s="157">
        <f t="shared" si="231"/>
        <v>942.38436794463337</v>
      </c>
    </row>
    <row r="145" spans="1:17" ht="12" customHeight="1" x14ac:dyDescent="0.25">
      <c r="A145" s="23" t="s">
        <v>60</v>
      </c>
      <c r="B145" s="156">
        <v>180.69620127825527</v>
      </c>
      <c r="C145" s="156">
        <v>221.15444965641723</v>
      </c>
      <c r="D145" s="156">
        <v>236.80447440785457</v>
      </c>
      <c r="E145" s="156">
        <v>291.11910474825737</v>
      </c>
      <c r="F145" s="156">
        <v>324.95409515598362</v>
      </c>
      <c r="G145" s="156">
        <v>334.60401142288794</v>
      </c>
      <c r="H145" s="156">
        <v>365.21134919992863</v>
      </c>
      <c r="I145" s="156">
        <v>340.33599087677192</v>
      </c>
      <c r="J145" s="156">
        <v>418.90774694012055</v>
      </c>
      <c r="K145" s="156">
        <v>430.10424875089973</v>
      </c>
      <c r="L145" s="156">
        <v>504.68147063021269</v>
      </c>
      <c r="M145" s="156">
        <v>437.06058859613483</v>
      </c>
      <c r="N145" s="156">
        <v>599.41040475474449</v>
      </c>
      <c r="O145" s="156">
        <v>808.36896908326662</v>
      </c>
      <c r="P145" s="156">
        <v>728.25417727929653</v>
      </c>
      <c r="Q145" s="156">
        <v>942.38436794463337</v>
      </c>
    </row>
    <row r="146" spans="1:17" ht="12.95" customHeight="1" x14ac:dyDescent="0.25">
      <c r="A146" s="158" t="s">
        <v>112</v>
      </c>
      <c r="B146" s="157">
        <f t="shared" ref="B146:Q146" si="232">B147</f>
        <v>6.7149335790033211</v>
      </c>
      <c r="C146" s="157">
        <f t="shared" si="232"/>
        <v>7.709828514354923</v>
      </c>
      <c r="D146" s="157">
        <f t="shared" si="232"/>
        <v>8.7802380706572016</v>
      </c>
      <c r="E146" s="157">
        <f t="shared" si="232"/>
        <v>10.493824177077451</v>
      </c>
      <c r="F146" s="157">
        <f t="shared" si="232"/>
        <v>11.29096292100426</v>
      </c>
      <c r="G146" s="157">
        <f t="shared" si="232"/>
        <v>12.071344604907642</v>
      </c>
      <c r="H146" s="157">
        <f t="shared" si="232"/>
        <v>13.978880426864645</v>
      </c>
      <c r="I146" s="157">
        <f t="shared" si="232"/>
        <v>14.994913466121481</v>
      </c>
      <c r="J146" s="157">
        <f t="shared" si="232"/>
        <v>17.321238894578098</v>
      </c>
      <c r="K146" s="157">
        <f t="shared" si="232"/>
        <v>18.594282642513718</v>
      </c>
      <c r="L146" s="157">
        <f t="shared" si="232"/>
        <v>21.673409162690287</v>
      </c>
      <c r="M146" s="157">
        <f t="shared" si="232"/>
        <v>23.834782450909735</v>
      </c>
      <c r="N146" s="157">
        <f t="shared" si="232"/>
        <v>29.959581434778993</v>
      </c>
      <c r="O146" s="157">
        <f t="shared" si="232"/>
        <v>38.821222923145527</v>
      </c>
      <c r="P146" s="157">
        <f t="shared" si="232"/>
        <v>44.050486403236306</v>
      </c>
      <c r="Q146" s="157">
        <f t="shared" si="232"/>
        <v>53.468899524962595</v>
      </c>
    </row>
    <row r="147" spans="1:17" ht="12" customHeight="1" x14ac:dyDescent="0.25">
      <c r="A147" s="23" t="s">
        <v>60</v>
      </c>
      <c r="B147" s="156">
        <v>6.7149335790033211</v>
      </c>
      <c r="C147" s="156">
        <v>7.709828514354923</v>
      </c>
      <c r="D147" s="156">
        <v>8.7802380706572016</v>
      </c>
      <c r="E147" s="156">
        <v>10.493824177077451</v>
      </c>
      <c r="F147" s="156">
        <v>11.29096292100426</v>
      </c>
      <c r="G147" s="156">
        <v>12.071344604907642</v>
      </c>
      <c r="H147" s="156">
        <v>13.978880426864645</v>
      </c>
      <c r="I147" s="156">
        <v>14.994913466121481</v>
      </c>
      <c r="J147" s="156">
        <v>17.321238894578098</v>
      </c>
      <c r="K147" s="156">
        <v>18.594282642513718</v>
      </c>
      <c r="L147" s="156">
        <v>21.673409162690287</v>
      </c>
      <c r="M147" s="156">
        <v>23.834782450909735</v>
      </c>
      <c r="N147" s="156">
        <v>29.959581434778993</v>
      </c>
      <c r="O147" s="156">
        <v>38.821222923145527</v>
      </c>
      <c r="P147" s="156">
        <v>44.050486403236306</v>
      </c>
      <c r="Q147" s="156">
        <v>53.468899524962595</v>
      </c>
    </row>
    <row r="148" spans="1:17" ht="12" customHeight="1" x14ac:dyDescent="0.25">
      <c r="A148" s="158" t="s">
        <v>63</v>
      </c>
      <c r="B148" s="157">
        <f t="shared" ref="B148" si="233">SUM(B149:B150,B153:B154)</f>
        <v>31.319489209389126</v>
      </c>
      <c r="C148" s="157">
        <f t="shared" ref="C148" si="234">SUM(C149:C150,C153:C154)</f>
        <v>36.678539898026095</v>
      </c>
      <c r="D148" s="157">
        <f t="shared" ref="D148" si="235">SUM(D149:D150,D153:D154)</f>
        <v>41.878328610256432</v>
      </c>
      <c r="E148" s="157">
        <f t="shared" ref="E148" si="236">SUM(E149:E150,E153:E154)</f>
        <v>51.720438066413053</v>
      </c>
      <c r="F148" s="157">
        <f t="shared" ref="F148" si="237">SUM(F149:F150,F153:F154)</f>
        <v>56.15529567395734</v>
      </c>
      <c r="G148" s="157">
        <f t="shared" ref="G148" si="238">SUM(G149:G150,G153:G154)</f>
        <v>56.071812027088093</v>
      </c>
      <c r="H148" s="157">
        <f t="shared" ref="H148" si="239">SUM(H149:H150,H153:H154)</f>
        <v>65.20572265801799</v>
      </c>
      <c r="I148" s="157">
        <f t="shared" ref="I148" si="240">SUM(I149:I150,I153:I154)</f>
        <v>69.471152598986009</v>
      </c>
      <c r="J148" s="157">
        <f t="shared" ref="J148" si="241">SUM(J149:J150,J153:J154)</f>
        <v>78.942425117725108</v>
      </c>
      <c r="K148" s="157">
        <f t="shared" ref="K148" si="242">SUM(K149:K150,K153:K154)</f>
        <v>79.143624432575109</v>
      </c>
      <c r="L148" s="157">
        <f t="shared" ref="L148" si="243">SUM(L149:L150,L153:L154)</f>
        <v>108.81492426689162</v>
      </c>
      <c r="M148" s="157">
        <f t="shared" ref="M148" si="244">SUM(M149:M150,M153:M154)</f>
        <v>97.008520363057528</v>
      </c>
      <c r="N148" s="157">
        <f t="shared" ref="N148" si="245">SUM(N149:N150,N153:N154)</f>
        <v>157.98775192280337</v>
      </c>
      <c r="O148" s="157">
        <f t="shared" ref="O148" si="246">SUM(O149:O150,O153:O154)</f>
        <v>212.41751354874714</v>
      </c>
      <c r="P148" s="157">
        <f t="shared" ref="P148" si="247">SUM(P149:P150,P153:P154)</f>
        <v>210.28522468038952</v>
      </c>
      <c r="Q148" s="157">
        <f t="shared" ref="Q148" si="248">SUM(Q149:Q150,Q153:Q154)</f>
        <v>270.35479197073766</v>
      </c>
    </row>
    <row r="149" spans="1:17" ht="12" customHeight="1" x14ac:dyDescent="0.25">
      <c r="A149" s="167" t="s">
        <v>144</v>
      </c>
      <c r="B149" s="132">
        <v>14.016159666830776</v>
      </c>
      <c r="C149" s="132">
        <v>14.15838011923211</v>
      </c>
      <c r="D149" s="132">
        <v>13.807920211309145</v>
      </c>
      <c r="E149" s="132">
        <v>13.774028875886989</v>
      </c>
      <c r="F149" s="132">
        <v>13.896340442844364</v>
      </c>
      <c r="G149" s="132">
        <v>12.804993380267529</v>
      </c>
      <c r="H149" s="132">
        <v>11.222628488344435</v>
      </c>
      <c r="I149" s="132">
        <v>10.437865757652204</v>
      </c>
      <c r="J149" s="132">
        <v>9.3931936054518985</v>
      </c>
      <c r="K149" s="132">
        <v>9.1130342751036775</v>
      </c>
      <c r="L149" s="132">
        <v>9.0507210967198137</v>
      </c>
      <c r="M149" s="132">
        <v>6.9657514488279091</v>
      </c>
      <c r="N149" s="132">
        <v>6.8105275883379734</v>
      </c>
      <c r="O149" s="132">
        <v>6.7053006276605549</v>
      </c>
      <c r="P149" s="132">
        <v>5.2220992545593097</v>
      </c>
      <c r="Q149" s="132">
        <v>5.1251741188136419</v>
      </c>
    </row>
    <row r="150" spans="1:17" ht="12" customHeight="1" x14ac:dyDescent="0.25">
      <c r="A150" s="167" t="s">
        <v>143</v>
      </c>
      <c r="B150" s="132">
        <f t="shared" ref="B150" si="249">SUM(B151:B152)</f>
        <v>0.25458902586680349</v>
      </c>
      <c r="C150" s="132">
        <f t="shared" ref="C150" si="250">SUM(C151:C152)</f>
        <v>0.25614162897938647</v>
      </c>
      <c r="D150" s="132">
        <f t="shared" ref="D150" si="251">SUM(D151:D152)</f>
        <v>0.24886145463604997</v>
      </c>
      <c r="E150" s="132">
        <f t="shared" ref="E150" si="252">SUM(E151:E152)</f>
        <v>0.25571187000906204</v>
      </c>
      <c r="F150" s="132">
        <f t="shared" ref="F150" si="253">SUM(F151:F152)</f>
        <v>0.26488968194654156</v>
      </c>
      <c r="G150" s="132">
        <f t="shared" ref="G150" si="254">SUM(G151:G152)</f>
        <v>0.25122556502494026</v>
      </c>
      <c r="H150" s="132">
        <f t="shared" ref="H150" si="255">SUM(H151:H152)</f>
        <v>0.29040692611981289</v>
      </c>
      <c r="I150" s="132">
        <f t="shared" ref="I150" si="256">SUM(I151:I152)</f>
        <v>0.33882641757726517</v>
      </c>
      <c r="J150" s="132">
        <f t="shared" ref="J150" si="257">SUM(J151:J152)</f>
        <v>0.3765543763217325</v>
      </c>
      <c r="K150" s="132">
        <f t="shared" ref="K150" si="258">SUM(K151:K152)</f>
        <v>0.42032907143457754</v>
      </c>
      <c r="L150" s="132">
        <f t="shared" ref="L150" si="259">SUM(L151:L152)</f>
        <v>0.46019335842650055</v>
      </c>
      <c r="M150" s="132">
        <f t="shared" ref="M150" si="260">SUM(M151:M152)</f>
        <v>0.42856931206673327</v>
      </c>
      <c r="N150" s="132">
        <f t="shared" ref="N150" si="261">SUM(N151:N152)</f>
        <v>0.41769815507878527</v>
      </c>
      <c r="O150" s="132">
        <f t="shared" ref="O150" si="262">SUM(O151:O152)</f>
        <v>0.41844718936110903</v>
      </c>
      <c r="P150" s="132">
        <f t="shared" ref="P150" si="263">SUM(P151:P152)</f>
        <v>0.34895492228070424</v>
      </c>
      <c r="Q150" s="132">
        <f t="shared" ref="Q150" si="264">SUM(Q151:Q152)</f>
        <v>0.35456365580937521</v>
      </c>
    </row>
    <row r="151" spans="1:17" ht="12" customHeight="1" x14ac:dyDescent="0.25">
      <c r="A151" s="166" t="s">
        <v>57</v>
      </c>
      <c r="B151" s="165">
        <v>0.16242762697111704</v>
      </c>
      <c r="C151" s="165">
        <v>0.16650452569862348</v>
      </c>
      <c r="D151" s="165">
        <v>0.16175930291704116</v>
      </c>
      <c r="E151" s="165">
        <v>0.1663154363431612</v>
      </c>
      <c r="F151" s="165">
        <v>0.17248043972458588</v>
      </c>
      <c r="G151" s="165">
        <v>0.1635677616503928</v>
      </c>
      <c r="H151" s="165">
        <v>0.18906006582822754</v>
      </c>
      <c r="I151" s="165">
        <v>0.22106079169899154</v>
      </c>
      <c r="J151" s="165">
        <v>0.24575748103026415</v>
      </c>
      <c r="K151" s="165">
        <v>0.27500891557716733</v>
      </c>
      <c r="L151" s="165">
        <v>0.30107239716193424</v>
      </c>
      <c r="M151" s="165">
        <v>0.28047120561236222</v>
      </c>
      <c r="N151" s="165">
        <v>0.28200475971484784</v>
      </c>
      <c r="O151" s="165">
        <v>0.27430678054719493</v>
      </c>
      <c r="P151" s="165">
        <v>0.22871108928564488</v>
      </c>
      <c r="Q151" s="165">
        <v>0.23219582694137011</v>
      </c>
    </row>
    <row r="152" spans="1:17" ht="12" customHeight="1" x14ac:dyDescent="0.25">
      <c r="A152" s="147" t="s">
        <v>59</v>
      </c>
      <c r="B152" s="164">
        <v>9.2161398895686447E-2</v>
      </c>
      <c r="C152" s="164">
        <v>8.9637103280762992E-2</v>
      </c>
      <c r="D152" s="164">
        <v>8.7102151719008813E-2</v>
      </c>
      <c r="E152" s="164">
        <v>8.939643366590086E-2</v>
      </c>
      <c r="F152" s="164">
        <v>9.2409242221955665E-2</v>
      </c>
      <c r="G152" s="164">
        <v>8.7657803374547469E-2</v>
      </c>
      <c r="H152" s="164">
        <v>0.10134686029158532</v>
      </c>
      <c r="I152" s="164">
        <v>0.11776562587827361</v>
      </c>
      <c r="J152" s="164">
        <v>0.13079689529146837</v>
      </c>
      <c r="K152" s="164">
        <v>0.14532015585741018</v>
      </c>
      <c r="L152" s="164">
        <v>0.15912096126456629</v>
      </c>
      <c r="M152" s="164">
        <v>0.14809810645437105</v>
      </c>
      <c r="N152" s="164">
        <v>0.1356933953639374</v>
      </c>
      <c r="O152" s="164">
        <v>0.1441404088139141</v>
      </c>
      <c r="P152" s="164">
        <v>0.12024383299505939</v>
      </c>
      <c r="Q152" s="164">
        <v>0.12236782886800512</v>
      </c>
    </row>
    <row r="153" spans="1:17" ht="12" customHeight="1" x14ac:dyDescent="0.25">
      <c r="A153" s="163" t="s">
        <v>142</v>
      </c>
      <c r="B153" s="162">
        <v>16.753929871476664</v>
      </c>
      <c r="C153" s="162">
        <v>21.881493595513035</v>
      </c>
      <c r="D153" s="162">
        <v>27.346407683295681</v>
      </c>
      <c r="E153" s="162">
        <v>37.034668087902617</v>
      </c>
      <c r="F153" s="162">
        <v>41.246944352097515</v>
      </c>
      <c r="G153" s="162">
        <v>42.209969436904743</v>
      </c>
      <c r="H153" s="162">
        <v>52.381718313843265</v>
      </c>
      <c r="I153" s="162">
        <v>56.909160856518348</v>
      </c>
      <c r="J153" s="162">
        <v>66.588218270707202</v>
      </c>
      <c r="K153" s="162">
        <v>66.583214782329989</v>
      </c>
      <c r="L153" s="162">
        <v>94.841070313271302</v>
      </c>
      <c r="M153" s="162">
        <v>84.570292642982324</v>
      </c>
      <c r="N153" s="162">
        <v>142.61766713528638</v>
      </c>
      <c r="O153" s="162">
        <v>194.25991633265082</v>
      </c>
      <c r="P153" s="162">
        <v>192.43520331972658</v>
      </c>
      <c r="Q153" s="162">
        <v>248.80505713515507</v>
      </c>
    </row>
    <row r="154" spans="1:17" ht="12" customHeight="1" x14ac:dyDescent="0.25">
      <c r="A154" s="161" t="s">
        <v>141</v>
      </c>
      <c r="B154" s="160">
        <f t="shared" ref="B154" si="265">SUM(B155:B156)</f>
        <v>0.29481064521488204</v>
      </c>
      <c r="C154" s="160">
        <f t="shared" ref="C154" si="266">SUM(C155:C156)</f>
        <v>0.38252455430155885</v>
      </c>
      <c r="D154" s="160">
        <f t="shared" ref="D154" si="267">SUM(D155:D156)</f>
        <v>0.47513926101555398</v>
      </c>
      <c r="E154" s="160">
        <f t="shared" ref="E154" si="268">SUM(E155:E156)</f>
        <v>0.65602923261438728</v>
      </c>
      <c r="F154" s="160">
        <f t="shared" ref="F154" si="269">SUM(F155:F156)</f>
        <v>0.74712119706891977</v>
      </c>
      <c r="G154" s="160">
        <f t="shared" ref="G154" si="270">SUM(G155:G156)</f>
        <v>0.80562364489087712</v>
      </c>
      <c r="H154" s="160">
        <f t="shared" ref="H154" si="271">SUM(H155:H156)</f>
        <v>1.3109689297104834</v>
      </c>
      <c r="I154" s="160">
        <f t="shared" ref="I154" si="272">SUM(I155:I156)</f>
        <v>1.7852995672381931</v>
      </c>
      <c r="J154" s="160">
        <f t="shared" ref="J154" si="273">SUM(J155:J156)</f>
        <v>2.5844588652442781</v>
      </c>
      <c r="K154" s="160">
        <f t="shared" ref="K154" si="274">SUM(K155:K156)</f>
        <v>3.0270463037068636</v>
      </c>
      <c r="L154" s="160">
        <f t="shared" ref="L154" si="275">SUM(L155:L156)</f>
        <v>4.4629394984739967</v>
      </c>
      <c r="M154" s="160">
        <f t="shared" ref="M154" si="276">SUM(M155:M156)</f>
        <v>5.0439069591805552</v>
      </c>
      <c r="N154" s="160">
        <f t="shared" ref="N154" si="277">SUM(N155:N156)</f>
        <v>8.1418590441002152</v>
      </c>
      <c r="O154" s="160">
        <f t="shared" ref="O154" si="278">SUM(O155:O156)</f>
        <v>11.033849399074642</v>
      </c>
      <c r="P154" s="160">
        <f t="shared" ref="P154" si="279">SUM(P155:P156)</f>
        <v>12.278967183822903</v>
      </c>
      <c r="Q154" s="160">
        <f t="shared" ref="Q154" si="280">SUM(Q155:Q156)</f>
        <v>16.069997060959587</v>
      </c>
    </row>
    <row r="155" spans="1:17" ht="12" customHeight="1" x14ac:dyDescent="0.25">
      <c r="A155" s="148" t="s">
        <v>60</v>
      </c>
      <c r="B155" s="156">
        <v>0.1941304963254851</v>
      </c>
      <c r="C155" s="156">
        <v>0.25891970661966462</v>
      </c>
      <c r="D155" s="156">
        <v>0.32399515669183271</v>
      </c>
      <c r="E155" s="156">
        <v>0.45232330561374223</v>
      </c>
      <c r="F155" s="156">
        <v>0.51661482539411607</v>
      </c>
      <c r="G155" s="156">
        <v>0.54402122680437326</v>
      </c>
      <c r="H155" s="156">
        <v>0.89147475567765144</v>
      </c>
      <c r="I155" s="156">
        <v>1.2162550419051334</v>
      </c>
      <c r="J155" s="156">
        <v>1.7656992909050835</v>
      </c>
      <c r="K155" s="156">
        <v>2.0191475288291194</v>
      </c>
      <c r="L155" s="156">
        <v>3.1657465240978797</v>
      </c>
      <c r="M155" s="156">
        <v>3.4249548254115276</v>
      </c>
      <c r="N155" s="156">
        <v>5.9441415980407548</v>
      </c>
      <c r="O155" s="156">
        <v>8.0045349292914789</v>
      </c>
      <c r="P155" s="156">
        <v>8.4959820978108223</v>
      </c>
      <c r="Q155" s="156">
        <v>11.352254632120909</v>
      </c>
    </row>
    <row r="156" spans="1:17" ht="12" customHeight="1" x14ac:dyDescent="0.25">
      <c r="A156" s="148" t="s">
        <v>59</v>
      </c>
      <c r="B156" s="156">
        <v>0.10068014888939693</v>
      </c>
      <c r="C156" s="156">
        <v>0.1236048476818942</v>
      </c>
      <c r="D156" s="156">
        <v>0.15114410432372127</v>
      </c>
      <c r="E156" s="156">
        <v>0.20370592700064502</v>
      </c>
      <c r="F156" s="156">
        <v>0.23050637167480365</v>
      </c>
      <c r="G156" s="156">
        <v>0.26160241808650381</v>
      </c>
      <c r="H156" s="156">
        <v>0.41949417403283196</v>
      </c>
      <c r="I156" s="156">
        <v>0.56904452533305949</v>
      </c>
      <c r="J156" s="156">
        <v>0.81875957433919477</v>
      </c>
      <c r="K156" s="156">
        <v>1.0078987748777444</v>
      </c>
      <c r="L156" s="156">
        <v>1.2971929743761172</v>
      </c>
      <c r="M156" s="156">
        <v>1.6189521337690271</v>
      </c>
      <c r="N156" s="156">
        <v>2.1977174460594604</v>
      </c>
      <c r="O156" s="156">
        <v>3.0293144697831629</v>
      </c>
      <c r="P156" s="156">
        <v>3.7829850860120811</v>
      </c>
      <c r="Q156" s="156">
        <v>4.7177424288386787</v>
      </c>
    </row>
    <row r="157" spans="1:17" ht="12" customHeight="1" x14ac:dyDescent="0.25">
      <c r="A157" s="158" t="s">
        <v>62</v>
      </c>
      <c r="B157" s="157">
        <f t="shared" ref="B157" si="281">SUM(B158:B159)</f>
        <v>16.806360771816845</v>
      </c>
      <c r="C157" s="157">
        <f t="shared" ref="C157" si="282">SUM(C158:C159)</f>
        <v>19.262819844117111</v>
      </c>
      <c r="D157" s="157">
        <f t="shared" ref="D157" si="283">SUM(D158:D159)</f>
        <v>22.090392026502759</v>
      </c>
      <c r="E157" s="157">
        <f t="shared" ref="E157" si="284">SUM(E158:E159)</f>
        <v>27.459713557584465</v>
      </c>
      <c r="F157" s="157">
        <f t="shared" ref="F157" si="285">SUM(F158:F159)</f>
        <v>29.198524376064285</v>
      </c>
      <c r="G157" s="157">
        <f t="shared" ref="G157" si="286">SUM(G158:G159)</f>
        <v>29.74001311063126</v>
      </c>
      <c r="H157" s="157">
        <f t="shared" ref="H157" si="287">SUM(H158:H159)</f>
        <v>35.04933965864106</v>
      </c>
      <c r="I157" s="157">
        <f t="shared" ref="I157" si="288">SUM(I158:I159)</f>
        <v>37.14963411702</v>
      </c>
      <c r="J157" s="157">
        <f t="shared" ref="J157" si="289">SUM(J158:J159)</f>
        <v>43.83505561683635</v>
      </c>
      <c r="K157" s="157">
        <f t="shared" ref="K157" si="290">SUM(K158:K159)</f>
        <v>45.433377996028298</v>
      </c>
      <c r="L157" s="157">
        <f t="shared" ref="L157" si="291">SUM(L158:L159)</f>
        <v>56.711986679621639</v>
      </c>
      <c r="M157" s="157">
        <f t="shared" ref="M157" si="292">SUM(M158:M159)</f>
        <v>55.382235123500671</v>
      </c>
      <c r="N157" s="157">
        <f t="shared" ref="N157" si="293">SUM(N158:N159)</f>
        <v>78.956195105816917</v>
      </c>
      <c r="O157" s="157">
        <f t="shared" ref="O157" si="294">SUM(O158:O159)</f>
        <v>107.14599773774785</v>
      </c>
      <c r="P157" s="157">
        <f t="shared" ref="P157" si="295">SUM(P158:P159)</f>
        <v>109.93449049092835</v>
      </c>
      <c r="Q157" s="157">
        <f t="shared" ref="Q157" si="296">SUM(Q158:Q159)</f>
        <v>140.1343255678951</v>
      </c>
    </row>
    <row r="158" spans="1:17" ht="12" customHeight="1" x14ac:dyDescent="0.25">
      <c r="A158" s="23" t="s">
        <v>57</v>
      </c>
      <c r="B158" s="156">
        <v>4.3418742837173072</v>
      </c>
      <c r="C158" s="156">
        <v>4.7522014318024226</v>
      </c>
      <c r="D158" s="156">
        <v>5.3184262789424146</v>
      </c>
      <c r="E158" s="156">
        <v>6.1183982438049913</v>
      </c>
      <c r="F158" s="156">
        <v>6.7561101386268403</v>
      </c>
      <c r="G158" s="156">
        <v>6.9670701734263334</v>
      </c>
      <c r="H158" s="156">
        <v>7.5775317629023888</v>
      </c>
      <c r="I158" s="156">
        <v>7.8717076713434544</v>
      </c>
      <c r="J158" s="156">
        <v>8.7448374099560784</v>
      </c>
      <c r="K158" s="156">
        <v>9.344519251396644</v>
      </c>
      <c r="L158" s="156">
        <v>10.45607320122086</v>
      </c>
      <c r="M158" s="156">
        <v>10.370391684430686</v>
      </c>
      <c r="N158" s="156">
        <v>12.907422459207101</v>
      </c>
      <c r="O158" s="156">
        <v>15.719481308283493</v>
      </c>
      <c r="P158" s="156">
        <v>15.783885299323464</v>
      </c>
      <c r="Q158" s="156">
        <v>18.961895396488973</v>
      </c>
    </row>
    <row r="159" spans="1:17" ht="12" customHeight="1" x14ac:dyDescent="0.25">
      <c r="A159" s="29" t="s">
        <v>140</v>
      </c>
      <c r="B159" s="57">
        <v>12.464486488099537</v>
      </c>
      <c r="C159" s="57">
        <v>14.510618412314686</v>
      </c>
      <c r="D159" s="57">
        <v>16.771965747560344</v>
      </c>
      <c r="E159" s="57">
        <v>21.341315313779475</v>
      </c>
      <c r="F159" s="57">
        <v>22.442414237437443</v>
      </c>
      <c r="G159" s="57">
        <v>22.772942937204927</v>
      </c>
      <c r="H159" s="57">
        <v>27.471807895738667</v>
      </c>
      <c r="I159" s="57">
        <v>29.277926445676542</v>
      </c>
      <c r="J159" s="57">
        <v>35.090218206880273</v>
      </c>
      <c r="K159" s="57">
        <v>36.088858744631658</v>
      </c>
      <c r="L159" s="57">
        <v>46.255913478400778</v>
      </c>
      <c r="M159" s="57">
        <v>45.011843439069985</v>
      </c>
      <c r="N159" s="57">
        <v>66.04877264660982</v>
      </c>
      <c r="O159" s="57">
        <v>91.426516429464357</v>
      </c>
      <c r="P159" s="57">
        <v>94.150605191604896</v>
      </c>
      <c r="Q159" s="57">
        <v>121.17243017140612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>
        <f>SUM(B162,B164,B166,B175)</f>
        <v>2556.362018567122</v>
      </c>
      <c r="C161" s="168">
        <f t="shared" ref="C161:Q161" si="297">SUM(C162,C164,C166,C175)</f>
        <v>2766.7930705372446</v>
      </c>
      <c r="D161" s="168">
        <f t="shared" si="297"/>
        <v>2677.0039553150305</v>
      </c>
      <c r="E161" s="168">
        <f t="shared" si="297"/>
        <v>2877.3661357833275</v>
      </c>
      <c r="F161" s="168">
        <f t="shared" si="297"/>
        <v>3004.4888322072179</v>
      </c>
      <c r="G161" s="168">
        <f t="shared" si="297"/>
        <v>2781.5870591718976</v>
      </c>
      <c r="H161" s="168">
        <f t="shared" si="297"/>
        <v>2826.6023062324912</v>
      </c>
      <c r="I161" s="168">
        <f t="shared" si="297"/>
        <v>2592.6552045588701</v>
      </c>
      <c r="J161" s="168">
        <f t="shared" si="297"/>
        <v>2894.1746053852303</v>
      </c>
      <c r="K161" s="168">
        <f t="shared" si="297"/>
        <v>2684.3755149753842</v>
      </c>
      <c r="L161" s="168">
        <f t="shared" si="297"/>
        <v>2988.5313047840609</v>
      </c>
      <c r="M161" s="168">
        <f t="shared" si="297"/>
        <v>2135.9233953487333</v>
      </c>
      <c r="N161" s="168">
        <f t="shared" si="297"/>
        <v>2733.3356183715846</v>
      </c>
      <c r="O161" s="168">
        <f t="shared" si="297"/>
        <v>3019.1364128317682</v>
      </c>
      <c r="P161" s="168">
        <f t="shared" si="297"/>
        <v>2118.7699799144652</v>
      </c>
      <c r="Q161" s="168">
        <f t="shared" si="297"/>
        <v>2346.9089781197977</v>
      </c>
    </row>
    <row r="162" spans="1:17" ht="12.95" customHeight="1" x14ac:dyDescent="0.25">
      <c r="A162" s="158" t="s">
        <v>65</v>
      </c>
      <c r="B162" s="157">
        <f t="shared" ref="B162:Q162" si="298">B163</f>
        <v>2027.3260645958667</v>
      </c>
      <c r="C162" s="157">
        <f t="shared" si="298"/>
        <v>2224.8622937480668</v>
      </c>
      <c r="D162" s="157">
        <f t="shared" si="298"/>
        <v>2131.3712092137148</v>
      </c>
      <c r="E162" s="157">
        <f t="shared" si="298"/>
        <v>2311.1870146460205</v>
      </c>
      <c r="F162" s="157">
        <f t="shared" si="298"/>
        <v>2428.53322845906</v>
      </c>
      <c r="G162" s="157">
        <f t="shared" si="298"/>
        <v>2226.7794069534057</v>
      </c>
      <c r="H162" s="157">
        <f t="shared" si="298"/>
        <v>2244.8683786823344</v>
      </c>
      <c r="I162" s="157">
        <f t="shared" si="298"/>
        <v>1995.9149727302186</v>
      </c>
      <c r="J162" s="157">
        <f t="shared" si="298"/>
        <v>2282.8804630992122</v>
      </c>
      <c r="K162" s="157">
        <f t="shared" si="298"/>
        <v>2096.8659542479609</v>
      </c>
      <c r="L162" s="157">
        <f t="shared" si="298"/>
        <v>2333.8004113498419</v>
      </c>
      <c r="M162" s="157">
        <f t="shared" si="298"/>
        <v>1589.084983016661</v>
      </c>
      <c r="N162" s="157">
        <f t="shared" si="298"/>
        <v>2053.200968080489</v>
      </c>
      <c r="O162" s="157">
        <f t="shared" si="298"/>
        <v>2309.736358569387</v>
      </c>
      <c r="P162" s="157">
        <f t="shared" si="298"/>
        <v>1502.9407064277514</v>
      </c>
      <c r="Q162" s="157">
        <f t="shared" si="298"/>
        <v>1705.1203292860832</v>
      </c>
    </row>
    <row r="163" spans="1:17" ht="12" customHeight="1" x14ac:dyDescent="0.25">
      <c r="A163" s="23" t="s">
        <v>60</v>
      </c>
      <c r="B163" s="57">
        <v>2027.3260645958667</v>
      </c>
      <c r="C163" s="57">
        <v>2224.8622937480668</v>
      </c>
      <c r="D163" s="57">
        <v>2131.3712092137148</v>
      </c>
      <c r="E163" s="57">
        <v>2311.1870146460205</v>
      </c>
      <c r="F163" s="57">
        <v>2428.53322845906</v>
      </c>
      <c r="G163" s="57">
        <v>2226.7794069534057</v>
      </c>
      <c r="H163" s="57">
        <v>2244.8683786823344</v>
      </c>
      <c r="I163" s="57">
        <v>1995.9149727302186</v>
      </c>
      <c r="J163" s="57">
        <v>2282.8804630992122</v>
      </c>
      <c r="K163" s="57">
        <v>2096.8659542479609</v>
      </c>
      <c r="L163" s="57">
        <v>2333.8004113498419</v>
      </c>
      <c r="M163" s="57">
        <v>1589.084983016661</v>
      </c>
      <c r="N163" s="57">
        <v>2053.200968080489</v>
      </c>
      <c r="O163" s="57">
        <v>2309.736358569387</v>
      </c>
      <c r="P163" s="57">
        <v>1502.9407064277514</v>
      </c>
      <c r="Q163" s="57">
        <v>1705.1203292860832</v>
      </c>
    </row>
    <row r="164" spans="1:17" ht="12.95" customHeight="1" x14ac:dyDescent="0.25">
      <c r="A164" s="158" t="s">
        <v>112</v>
      </c>
      <c r="B164" s="157">
        <f t="shared" ref="B164:Q164" si="299">B165</f>
        <v>5.203390833147469</v>
      </c>
      <c r="C164" s="157">
        <f t="shared" si="299"/>
        <v>5.4367867491680952</v>
      </c>
      <c r="D164" s="157">
        <f t="shared" si="299"/>
        <v>5.803573895456644</v>
      </c>
      <c r="E164" s="157">
        <f t="shared" si="299"/>
        <v>5.9331341248490537</v>
      </c>
      <c r="F164" s="157">
        <f t="shared" si="299"/>
        <v>6.2079110817619627</v>
      </c>
      <c r="G164" s="157">
        <f t="shared" si="299"/>
        <v>6.6757394660307643</v>
      </c>
      <c r="H164" s="157">
        <f t="shared" si="299"/>
        <v>7.1208790885474587</v>
      </c>
      <c r="I164" s="157">
        <f t="shared" si="299"/>
        <v>7.6457276049009311</v>
      </c>
      <c r="J164" s="157">
        <f t="shared" si="299"/>
        <v>8.1589814880981795</v>
      </c>
      <c r="K164" s="157">
        <f t="shared" si="299"/>
        <v>8.6998508430461499</v>
      </c>
      <c r="L164" s="157">
        <f t="shared" si="299"/>
        <v>9.1103827962330985</v>
      </c>
      <c r="M164" s="157">
        <f t="shared" si="299"/>
        <v>9.1143581850740283</v>
      </c>
      <c r="N164" s="157">
        <f t="shared" si="299"/>
        <v>9.6793950649765002</v>
      </c>
      <c r="O164" s="157">
        <f t="shared" si="299"/>
        <v>10.867113366576145</v>
      </c>
      <c r="P164" s="157">
        <f t="shared" si="299"/>
        <v>11.008567268332769</v>
      </c>
      <c r="Q164" s="157">
        <f t="shared" si="299"/>
        <v>12.040596727272295</v>
      </c>
    </row>
    <row r="165" spans="1:17" ht="12" customHeight="1" x14ac:dyDescent="0.25">
      <c r="A165" s="23" t="s">
        <v>60</v>
      </c>
      <c r="B165" s="156">
        <v>5.203390833147469</v>
      </c>
      <c r="C165" s="156">
        <v>5.4367867491680952</v>
      </c>
      <c r="D165" s="156">
        <v>5.803573895456644</v>
      </c>
      <c r="E165" s="156">
        <v>5.9331341248490537</v>
      </c>
      <c r="F165" s="156">
        <v>6.2079110817619627</v>
      </c>
      <c r="G165" s="156">
        <v>6.6757394660307643</v>
      </c>
      <c r="H165" s="156">
        <v>7.1208790885474587</v>
      </c>
      <c r="I165" s="156">
        <v>7.6457276049009311</v>
      </c>
      <c r="J165" s="156">
        <v>8.1589814880981795</v>
      </c>
      <c r="K165" s="156">
        <v>8.6998508430461499</v>
      </c>
      <c r="L165" s="156">
        <v>9.1103827962330985</v>
      </c>
      <c r="M165" s="156">
        <v>9.1143581850740283</v>
      </c>
      <c r="N165" s="156">
        <v>9.6793950649765002</v>
      </c>
      <c r="O165" s="156">
        <v>10.867113366576145</v>
      </c>
      <c r="P165" s="156">
        <v>11.008567268332769</v>
      </c>
      <c r="Q165" s="156">
        <v>12.040596727272295</v>
      </c>
    </row>
    <row r="166" spans="1:17" ht="12" customHeight="1" x14ac:dyDescent="0.25">
      <c r="A166" s="158" t="s">
        <v>63</v>
      </c>
      <c r="B166" s="157">
        <f>SUM(B167:B168,B171:B172)</f>
        <v>340.90137269481619</v>
      </c>
      <c r="C166" s="157">
        <f t="shared" ref="C166:Q166" si="300">SUM(C167:C168,C171:C172)</f>
        <v>350.69422783951489</v>
      </c>
      <c r="D166" s="157">
        <f t="shared" si="300"/>
        <v>351.27404754245111</v>
      </c>
      <c r="E166" s="157">
        <f t="shared" si="300"/>
        <v>362.018765381599</v>
      </c>
      <c r="F166" s="157">
        <f t="shared" si="300"/>
        <v>370.48054380083443</v>
      </c>
      <c r="G166" s="157">
        <f t="shared" si="300"/>
        <v>355.64888433748143</v>
      </c>
      <c r="H166" s="157">
        <f t="shared" si="300"/>
        <v>370.83486469992005</v>
      </c>
      <c r="I166" s="157">
        <f t="shared" si="300"/>
        <v>381.25727887562039</v>
      </c>
      <c r="J166" s="157">
        <f t="shared" si="300"/>
        <v>385.17219216891993</v>
      </c>
      <c r="K166" s="157">
        <f t="shared" si="300"/>
        <v>366.52047930185444</v>
      </c>
      <c r="L166" s="157">
        <f t="shared" si="300"/>
        <v>417.7459806526345</v>
      </c>
      <c r="M166" s="157">
        <f t="shared" si="300"/>
        <v>339.64220612693936</v>
      </c>
      <c r="N166" s="157">
        <f t="shared" si="300"/>
        <v>440.75596245964272</v>
      </c>
      <c r="O166" s="157">
        <f t="shared" si="300"/>
        <v>455.85146063275567</v>
      </c>
      <c r="P166" s="157">
        <f t="shared" si="300"/>
        <v>393.87671035683337</v>
      </c>
      <c r="Q166" s="157">
        <f t="shared" si="300"/>
        <v>410.08139214747706</v>
      </c>
    </row>
    <row r="167" spans="1:17" ht="12" customHeight="1" x14ac:dyDescent="0.25">
      <c r="A167" s="167" t="s">
        <v>144</v>
      </c>
      <c r="B167" s="132">
        <v>152.56158106016662</v>
      </c>
      <c r="C167" s="132">
        <v>154.10932375321013</v>
      </c>
      <c r="D167" s="132">
        <v>150.29582181368565</v>
      </c>
      <c r="E167" s="132">
        <v>149.92627232310443</v>
      </c>
      <c r="F167" s="132">
        <v>151.25751255999452</v>
      </c>
      <c r="G167" s="132">
        <v>139.37798111612381</v>
      </c>
      <c r="H167" s="132">
        <v>122.15438511672339</v>
      </c>
      <c r="I167" s="132">
        <v>113.61180723553565</v>
      </c>
      <c r="J167" s="132">
        <v>102.24183324695117</v>
      </c>
      <c r="K167" s="132">
        <v>99.192934614306196</v>
      </c>
      <c r="L167" s="132">
        <v>98.514356263804501</v>
      </c>
      <c r="M167" s="132">
        <v>75.819881508603018</v>
      </c>
      <c r="N167" s="132">
        <v>74.129679260931795</v>
      </c>
      <c r="O167" s="132">
        <v>72.983959915677929</v>
      </c>
      <c r="P167" s="132">
        <v>56.839702722350737</v>
      </c>
      <c r="Q167" s="132">
        <v>55.786399690737639</v>
      </c>
    </row>
    <row r="168" spans="1:17" ht="12" customHeight="1" x14ac:dyDescent="0.25">
      <c r="A168" s="167" t="s">
        <v>143</v>
      </c>
      <c r="B168" s="132">
        <f t="shared" ref="B168" si="301">SUM(B169:B170)</f>
        <v>2.7709723188931883</v>
      </c>
      <c r="C168" s="132">
        <f t="shared" ref="C168" si="302">SUM(C169:C170)</f>
        <v>2.7885370734480803</v>
      </c>
      <c r="D168" s="132">
        <f t="shared" ref="D168" si="303">SUM(D169:D170)</f>
        <v>2.7087467860495682</v>
      </c>
      <c r="E168" s="132">
        <f t="shared" ref="E168" si="304">SUM(E169:E170)</f>
        <v>2.7836555924530968</v>
      </c>
      <c r="F168" s="132">
        <f t="shared" ref="F168" si="305">SUM(F169:F170)</f>
        <v>2.8837118466056513</v>
      </c>
      <c r="G168" s="132">
        <f t="shared" ref="G168" si="306">SUM(G169:G170)</f>
        <v>2.7347947311064962</v>
      </c>
      <c r="H168" s="132">
        <f t="shared" ref="H168" si="307">SUM(H169:H170)</f>
        <v>3.1608035616767305</v>
      </c>
      <c r="I168" s="132">
        <f t="shared" ref="I168" si="308">SUM(I169:I170)</f>
        <v>3.6884560875666428</v>
      </c>
      <c r="J168" s="132">
        <f t="shared" ref="J168" si="309">SUM(J169:J170)</f>
        <v>4.0986888048599788</v>
      </c>
      <c r="K168" s="132">
        <f t="shared" ref="K168" si="310">SUM(K169:K170)</f>
        <v>4.5750297896741028</v>
      </c>
      <c r="L168" s="132">
        <f t="shared" ref="L168" si="311">SUM(L169:L170)</f>
        <v>5.008736261817333</v>
      </c>
      <c r="M168" s="132">
        <f t="shared" ref="M168" si="312">SUM(M169:M170)</f>
        <v>4.6647353446003983</v>
      </c>
      <c r="N168" s="132">
        <f t="shared" ref="N168" si="313">SUM(N169:N170)</f>
        <v>4.5464164039893582</v>
      </c>
      <c r="O168" s="132">
        <f t="shared" ref="O168" si="314">SUM(O169:O170)</f>
        <v>4.5547097599771025</v>
      </c>
      <c r="P168" s="132">
        <f t="shared" ref="P168" si="315">SUM(P169:P170)</f>
        <v>3.798766129171689</v>
      </c>
      <c r="Q168" s="132">
        <f t="shared" ref="Q168" si="316">SUM(Q169:Q170)</f>
        <v>3.8586463336631676</v>
      </c>
    </row>
    <row r="169" spans="1:17" ht="12" customHeight="1" x14ac:dyDescent="0.25">
      <c r="A169" s="166" t="s">
        <v>57</v>
      </c>
      <c r="B169" s="165">
        <v>1.7678784724835281</v>
      </c>
      <c r="C169" s="165">
        <v>1.8126935275403291</v>
      </c>
      <c r="D169" s="165">
        <v>1.760688065925164</v>
      </c>
      <c r="E169" s="165">
        <v>1.8105078946167867</v>
      </c>
      <c r="F169" s="165">
        <v>1.8777171043925438</v>
      </c>
      <c r="G169" s="165">
        <v>1.7805842732580497</v>
      </c>
      <c r="H169" s="165">
        <v>2.0577508122794175</v>
      </c>
      <c r="I169" s="165">
        <v>2.406478544588269</v>
      </c>
      <c r="J169" s="165">
        <v>2.6750149061105346</v>
      </c>
      <c r="K169" s="165">
        <v>2.9933071024015714</v>
      </c>
      <c r="L169" s="165">
        <v>3.2768650963393648</v>
      </c>
      <c r="M169" s="165">
        <v>3.0527700814777736</v>
      </c>
      <c r="N169" s="165">
        <v>3.0694671146808532</v>
      </c>
      <c r="O169" s="165">
        <v>2.9857710951946208</v>
      </c>
      <c r="P169" s="165">
        <v>2.4897759647276629</v>
      </c>
      <c r="Q169" s="165">
        <v>2.526935105545868</v>
      </c>
    </row>
    <row r="170" spans="1:17" ht="12" customHeight="1" x14ac:dyDescent="0.25">
      <c r="A170" s="147" t="s">
        <v>59</v>
      </c>
      <c r="B170" s="164">
        <v>1.0030938464096602</v>
      </c>
      <c r="C170" s="164">
        <v>0.97584354590775113</v>
      </c>
      <c r="D170" s="164">
        <v>0.94805872012440406</v>
      </c>
      <c r="E170" s="164">
        <v>0.97314769783630994</v>
      </c>
      <c r="F170" s="164">
        <v>1.0059947422131077</v>
      </c>
      <c r="G170" s="164">
        <v>0.95421045784844671</v>
      </c>
      <c r="H170" s="164">
        <v>1.1030527493973132</v>
      </c>
      <c r="I170" s="164">
        <v>1.2819775429783737</v>
      </c>
      <c r="J170" s="164">
        <v>1.4236738987494444</v>
      </c>
      <c r="K170" s="164">
        <v>1.581722687272531</v>
      </c>
      <c r="L170" s="164">
        <v>1.7318711654779684</v>
      </c>
      <c r="M170" s="164">
        <v>1.6119652631226244</v>
      </c>
      <c r="N170" s="164">
        <v>1.4769492893085054</v>
      </c>
      <c r="O170" s="164">
        <v>1.5689386647824815</v>
      </c>
      <c r="P170" s="164">
        <v>1.308990164444026</v>
      </c>
      <c r="Q170" s="164">
        <v>1.3317112281172996</v>
      </c>
    </row>
    <row r="171" spans="1:17" ht="12" customHeight="1" x14ac:dyDescent="0.25">
      <c r="A171" s="163" t="s">
        <v>142</v>
      </c>
      <c r="B171" s="162">
        <v>182.35976473003066</v>
      </c>
      <c r="C171" s="162">
        <v>190.47408152908014</v>
      </c>
      <c r="D171" s="162">
        <v>194.89892724477252</v>
      </c>
      <c r="E171" s="162">
        <v>205.67896190827912</v>
      </c>
      <c r="F171" s="162">
        <v>212.49993125448231</v>
      </c>
      <c r="G171" s="162">
        <v>209.53757605737368</v>
      </c>
      <c r="H171" s="162">
        <v>239.51000383900714</v>
      </c>
      <c r="I171" s="162">
        <v>255.92422873436769</v>
      </c>
      <c r="J171" s="162">
        <v>268.43205655347737</v>
      </c>
      <c r="K171" s="162">
        <v>251.33916687391866</v>
      </c>
      <c r="L171" s="162">
        <v>300.11177999175464</v>
      </c>
      <c r="M171" s="162">
        <v>244.54676183917991</v>
      </c>
      <c r="N171" s="162">
        <v>342.49653361170215</v>
      </c>
      <c r="O171" s="162">
        <v>357.96936992907968</v>
      </c>
      <c r="P171" s="162">
        <v>313.24569036389408</v>
      </c>
      <c r="Q171" s="162">
        <v>329.20769780763828</v>
      </c>
    </row>
    <row r="172" spans="1:17" ht="12" customHeight="1" x14ac:dyDescent="0.25">
      <c r="A172" s="161" t="s">
        <v>141</v>
      </c>
      <c r="B172" s="160">
        <f t="shared" ref="B172" si="317">SUM(B173:B174)</f>
        <v>3.2090545857256929</v>
      </c>
      <c r="C172" s="160">
        <f t="shared" ref="C172" si="318">SUM(C173:C174)</f>
        <v>3.322285483776513</v>
      </c>
      <c r="D172" s="160">
        <f t="shared" ref="D172" si="319">SUM(D173:D174)</f>
        <v>3.3705516979433421</v>
      </c>
      <c r="E172" s="160">
        <f t="shared" ref="E172" si="320">SUM(E173:E174)</f>
        <v>3.6298755577623862</v>
      </c>
      <c r="F172" s="160">
        <f t="shared" ref="F172" si="321">SUM(F173:F174)</f>
        <v>3.8393881397519354</v>
      </c>
      <c r="G172" s="160">
        <f t="shared" ref="G172" si="322">SUM(G173:G174)</f>
        <v>3.9985324328774468</v>
      </c>
      <c r="H172" s="160">
        <f t="shared" ref="H172" si="323">SUM(H173:H174)</f>
        <v>6.009672182512805</v>
      </c>
      <c r="I172" s="160">
        <f t="shared" ref="I172" si="324">SUM(I173:I174)</f>
        <v>8.0327868181504112</v>
      </c>
      <c r="J172" s="160">
        <f t="shared" ref="J172" si="325">SUM(J173:J174)</f>
        <v>10.399613563631434</v>
      </c>
      <c r="K172" s="160">
        <f t="shared" ref="K172" si="326">SUM(K173:K174)</f>
        <v>11.413348023955534</v>
      </c>
      <c r="L172" s="160">
        <f t="shared" ref="L172" si="327">SUM(L173:L174)</f>
        <v>14.111108135258014</v>
      </c>
      <c r="M172" s="160">
        <f t="shared" ref="M172" si="328">SUM(M173:M174)</f>
        <v>14.610827434556054</v>
      </c>
      <c r="N172" s="160">
        <f t="shared" ref="N172" si="329">SUM(N173:N174)</f>
        <v>19.583333183019413</v>
      </c>
      <c r="O172" s="160">
        <f t="shared" ref="O172" si="330">SUM(O173:O174)</f>
        <v>20.343421028021002</v>
      </c>
      <c r="P172" s="160">
        <f t="shared" ref="P172" si="331">SUM(P173:P174)</f>
        <v>19.992551141416879</v>
      </c>
      <c r="Q172" s="160">
        <f t="shared" ref="Q172" si="332">SUM(Q173:Q174)</f>
        <v>21.228648315437965</v>
      </c>
    </row>
    <row r="173" spans="1:17" ht="12" customHeight="1" x14ac:dyDescent="0.25">
      <c r="A173" s="148" t="s">
        <v>60</v>
      </c>
      <c r="B173" s="156">
        <v>2.1131372614052912</v>
      </c>
      <c r="C173" s="156">
        <v>2.2411933965046504</v>
      </c>
      <c r="D173" s="156">
        <v>2.2851085503147965</v>
      </c>
      <c r="E173" s="156">
        <v>2.4870797520610539</v>
      </c>
      <c r="F173" s="156">
        <v>2.6415990057137626</v>
      </c>
      <c r="G173" s="156">
        <v>2.6922769259925112</v>
      </c>
      <c r="H173" s="156">
        <v>4.0844654037273624</v>
      </c>
      <c r="I173" s="156">
        <v>5.4722779083844655</v>
      </c>
      <c r="J173" s="156">
        <v>7.1017668115872556</v>
      </c>
      <c r="K173" s="156">
        <v>7.6067398953237673</v>
      </c>
      <c r="L173" s="156">
        <v>9.9913898566335231</v>
      </c>
      <c r="M173" s="156">
        <v>9.9026579209375907</v>
      </c>
      <c r="N173" s="156">
        <v>14.271978436924167</v>
      </c>
      <c r="O173" s="156">
        <v>14.724578804972074</v>
      </c>
      <c r="P173" s="156">
        <v>13.811930356249659</v>
      </c>
      <c r="Q173" s="156">
        <v>14.973336958444547</v>
      </c>
    </row>
    <row r="174" spans="1:17" ht="12" customHeight="1" x14ac:dyDescent="0.25">
      <c r="A174" s="159" t="s">
        <v>59</v>
      </c>
      <c r="B174" s="57">
        <v>1.0959173243204019</v>
      </c>
      <c r="C174" s="57">
        <v>1.0810920872718626</v>
      </c>
      <c r="D174" s="57">
        <v>1.0854431476285458</v>
      </c>
      <c r="E174" s="57">
        <v>1.1427958057013323</v>
      </c>
      <c r="F174" s="57">
        <v>1.1977891340381728</v>
      </c>
      <c r="G174" s="57">
        <v>1.3062555068849357</v>
      </c>
      <c r="H174" s="57">
        <v>1.9252067787854428</v>
      </c>
      <c r="I174" s="57">
        <v>2.5605089097659453</v>
      </c>
      <c r="J174" s="57">
        <v>3.297846752044177</v>
      </c>
      <c r="K174" s="57">
        <v>3.8066081286317663</v>
      </c>
      <c r="L174" s="57">
        <v>4.1197182786244921</v>
      </c>
      <c r="M174" s="57">
        <v>4.7081695136184623</v>
      </c>
      <c r="N174" s="57">
        <v>5.3113547460952448</v>
      </c>
      <c r="O174" s="57">
        <v>5.6188422230489286</v>
      </c>
      <c r="P174" s="57">
        <v>6.1806207851672186</v>
      </c>
      <c r="Q174" s="57">
        <v>6.2553113569934187</v>
      </c>
    </row>
    <row r="175" spans="1:17" ht="12" customHeight="1" x14ac:dyDescent="0.25">
      <c r="A175" s="158" t="s">
        <v>62</v>
      </c>
      <c r="B175" s="157">
        <f>SUM(B176:B177)</f>
        <v>182.93119044329151</v>
      </c>
      <c r="C175" s="157">
        <f t="shared" ref="C175:Q175" si="333">SUM(C176:C177)</f>
        <v>185.79976220049457</v>
      </c>
      <c r="D175" s="157">
        <f t="shared" si="333"/>
        <v>188.55512466340767</v>
      </c>
      <c r="E175" s="157">
        <f t="shared" si="333"/>
        <v>198.22722163085868</v>
      </c>
      <c r="F175" s="157">
        <f t="shared" si="333"/>
        <v>199.26714886556167</v>
      </c>
      <c r="G175" s="157">
        <f t="shared" si="333"/>
        <v>192.4830284149798</v>
      </c>
      <c r="H175" s="157">
        <f t="shared" si="333"/>
        <v>203.77818376168889</v>
      </c>
      <c r="I175" s="157">
        <f t="shared" si="333"/>
        <v>207.83722534813018</v>
      </c>
      <c r="J175" s="157">
        <f t="shared" si="333"/>
        <v>217.96296862899987</v>
      </c>
      <c r="K175" s="157">
        <f t="shared" si="333"/>
        <v>212.28923058252292</v>
      </c>
      <c r="L175" s="157">
        <f t="shared" si="333"/>
        <v>227.87452998535173</v>
      </c>
      <c r="M175" s="157">
        <f t="shared" si="333"/>
        <v>198.08184802005911</v>
      </c>
      <c r="N175" s="157">
        <f t="shared" si="333"/>
        <v>229.69929276647582</v>
      </c>
      <c r="O175" s="157">
        <f t="shared" si="333"/>
        <v>242.68148026304937</v>
      </c>
      <c r="P175" s="157">
        <f t="shared" si="333"/>
        <v>210.94399586154768</v>
      </c>
      <c r="Q175" s="157">
        <f t="shared" si="333"/>
        <v>219.66665995896543</v>
      </c>
    </row>
    <row r="176" spans="1:17" ht="12" customHeight="1" x14ac:dyDescent="0.25">
      <c r="A176" s="23" t="s">
        <v>57</v>
      </c>
      <c r="B176" s="156">
        <v>47.260035487289024</v>
      </c>
      <c r="C176" s="156">
        <v>45.837423320724795</v>
      </c>
      <c r="D176" s="156">
        <v>45.396042855080402</v>
      </c>
      <c r="E176" s="156">
        <v>44.1674934193232</v>
      </c>
      <c r="F176" s="156">
        <v>46.107578263128197</v>
      </c>
      <c r="G176" s="156">
        <v>45.092253122356183</v>
      </c>
      <c r="H176" s="156">
        <v>44.056071177324043</v>
      </c>
      <c r="I176" s="156">
        <v>44.038952159851263</v>
      </c>
      <c r="J176" s="156">
        <v>43.482427939967259</v>
      </c>
      <c r="K176" s="156">
        <v>43.662556564807844</v>
      </c>
      <c r="L176" s="156">
        <v>42.013547984645093</v>
      </c>
      <c r="M176" s="156">
        <v>37.091091486945558</v>
      </c>
      <c r="N176" s="156">
        <v>37.550165157868257</v>
      </c>
      <c r="O176" s="156">
        <v>35.603856562424809</v>
      </c>
      <c r="P176" s="156">
        <v>30.286391209726766</v>
      </c>
      <c r="Q176" s="156">
        <v>29.723559821576082</v>
      </c>
    </row>
    <row r="177" spans="1:17" ht="12" customHeight="1" x14ac:dyDescent="0.25">
      <c r="A177" s="29" t="s">
        <v>140</v>
      </c>
      <c r="B177" s="57">
        <v>135.67115495600248</v>
      </c>
      <c r="C177" s="57">
        <v>139.96233887976976</v>
      </c>
      <c r="D177" s="57">
        <v>143.15908180832727</v>
      </c>
      <c r="E177" s="57">
        <v>154.05972821153549</v>
      </c>
      <c r="F177" s="57">
        <v>153.15957060243346</v>
      </c>
      <c r="G177" s="57">
        <v>147.3907752926236</v>
      </c>
      <c r="H177" s="57">
        <v>159.72211258436485</v>
      </c>
      <c r="I177" s="57">
        <v>163.7982731882789</v>
      </c>
      <c r="J177" s="57">
        <v>174.48054068903261</v>
      </c>
      <c r="K177" s="57">
        <v>168.62667401771509</v>
      </c>
      <c r="L177" s="57">
        <v>185.86098200070663</v>
      </c>
      <c r="M177" s="57">
        <v>160.99075653311357</v>
      </c>
      <c r="N177" s="57">
        <v>192.14912760860756</v>
      </c>
      <c r="O177" s="57">
        <v>207.07762370062454</v>
      </c>
      <c r="P177" s="57">
        <v>180.65760465182092</v>
      </c>
      <c r="Q177" s="57">
        <v>189.94310013738934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263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176</v>
      </c>
    </row>
    <row r="3" spans="1:17" ht="12" customHeight="1" x14ac:dyDescent="0.25">
      <c r="A3" s="152" t="s">
        <v>172</v>
      </c>
      <c r="B3" s="175">
        <f>IF(RES_hhdet_tes!B3=0,"",RES_hhdet_tes!B3/RES_hhdet_fec!B3)</f>
        <v>0.54248005300933089</v>
      </c>
      <c r="C3" s="175">
        <f>IF(RES_hhdet_tes!C3=0,"",RES_hhdet_tes!C3/RES_hhdet_fec!C3)</f>
        <v>0.54174069107517719</v>
      </c>
      <c r="D3" s="175">
        <f>IF(RES_hhdet_tes!D3=0,"",RES_hhdet_tes!D3/RES_hhdet_fec!D3)</f>
        <v>0.54039482351678181</v>
      </c>
      <c r="E3" s="175">
        <f>IF(RES_hhdet_tes!E3=0,"",RES_hhdet_tes!E3/RES_hhdet_fec!E3)</f>
        <v>0.54306948010936129</v>
      </c>
      <c r="F3" s="175">
        <f>IF(RES_hhdet_tes!F3=0,"",RES_hhdet_tes!F3/RES_hhdet_fec!F3)</f>
        <v>0.5419729372212857</v>
      </c>
      <c r="G3" s="175">
        <f>IF(RES_hhdet_tes!G3=0,"",RES_hhdet_tes!G3/RES_hhdet_fec!G3)</f>
        <v>0.54379597870827479</v>
      </c>
      <c r="H3" s="175">
        <f>IF(RES_hhdet_tes!H3=0,"",RES_hhdet_tes!H3/RES_hhdet_fec!H3)</f>
        <v>0.54782079477764833</v>
      </c>
      <c r="I3" s="175">
        <f>IF(RES_hhdet_tes!I3=0,"",RES_hhdet_tes!I3/RES_hhdet_fec!I3)</f>
        <v>0.55028856130202108</v>
      </c>
      <c r="J3" s="175">
        <f>IF(RES_hhdet_tes!J3=0,"",RES_hhdet_tes!J3/RES_hhdet_fec!J3)</f>
        <v>0.5560356981135729</v>
      </c>
      <c r="K3" s="175">
        <f>IF(RES_hhdet_tes!K3=0,"",RES_hhdet_tes!K3/RES_hhdet_fec!K3)</f>
        <v>0.5579532676596719</v>
      </c>
      <c r="L3" s="175">
        <f>IF(RES_hhdet_tes!L3=0,"",RES_hhdet_tes!L3/RES_hhdet_fec!L3)</f>
        <v>0.56526783380810641</v>
      </c>
      <c r="M3" s="175">
        <f>IF(RES_hhdet_tes!M3=0,"",RES_hhdet_tes!M3/RES_hhdet_fec!M3)</f>
        <v>0.57810141118267211</v>
      </c>
      <c r="N3" s="175">
        <f>IF(RES_hhdet_tes!N3=0,"",RES_hhdet_tes!N3/RES_hhdet_fec!N3)</f>
        <v>0.58029736469058613</v>
      </c>
      <c r="O3" s="175">
        <f>IF(RES_hhdet_tes!O3=0,"",RES_hhdet_tes!O3/RES_hhdet_fec!O3)</f>
        <v>0.58218265145663295</v>
      </c>
      <c r="P3" s="175">
        <f>IF(RES_hhdet_tes!P3=0,"",RES_hhdet_tes!P3/RES_hhdet_fec!P3)</f>
        <v>0.57790506257821284</v>
      </c>
      <c r="Q3" s="175">
        <f>IF(RES_hhdet_tes!Q3=0,"",RES_hhdet_tes!Q3/RES_hhdet_fec!Q3)</f>
        <v>0.57911755159997946</v>
      </c>
    </row>
    <row r="4" spans="1:17" ht="12.95" customHeight="1" x14ac:dyDescent="0.25">
      <c r="A4" s="158" t="s">
        <v>65</v>
      </c>
      <c r="B4" s="169">
        <f>IF(RES_hhdet_tes!B4=0,"",RES_hhdet_tes!B4/RES_hhdet_fec!B4)</f>
        <v>0.52488010429906762</v>
      </c>
      <c r="C4" s="169">
        <f>IF(RES_hhdet_tes!C4=0,"",RES_hhdet_tes!C4/RES_hhdet_fec!C4)</f>
        <v>0.52497438775269101</v>
      </c>
      <c r="D4" s="169">
        <f>IF(RES_hhdet_tes!D4=0,"",RES_hhdet_tes!D4/RES_hhdet_fec!D4)</f>
        <v>0.52514663422407037</v>
      </c>
      <c r="E4" s="169">
        <f>IF(RES_hhdet_tes!E4=0,"",RES_hhdet_tes!E4/RES_hhdet_fec!E4)</f>
        <v>0.52724906381818071</v>
      </c>
      <c r="F4" s="169">
        <f>IF(RES_hhdet_tes!F4=0,"",RES_hhdet_tes!F4/RES_hhdet_fec!F4)</f>
        <v>0.52766688640444148</v>
      </c>
      <c r="G4" s="169">
        <f>IF(RES_hhdet_tes!G4=0,"",RES_hhdet_tes!G4/RES_hhdet_fec!G4)</f>
        <v>0.52892655881698902</v>
      </c>
      <c r="H4" s="169">
        <f>IF(RES_hhdet_tes!H4=0,"",RES_hhdet_tes!H4/RES_hhdet_fec!H4)</f>
        <v>0.5324947231306788</v>
      </c>
      <c r="I4" s="169">
        <f>IF(RES_hhdet_tes!I4=0,"",RES_hhdet_tes!I4/RES_hhdet_fec!I4)</f>
        <v>0.53602051610658163</v>
      </c>
      <c r="J4" s="169">
        <f>IF(RES_hhdet_tes!J4=0,"",RES_hhdet_tes!J4/RES_hhdet_fec!J4)</f>
        <v>0.54030904368411092</v>
      </c>
      <c r="K4" s="169">
        <f>IF(RES_hhdet_tes!K4=0,"",RES_hhdet_tes!K4/RES_hhdet_fec!K4)</f>
        <v>0.54877963441255906</v>
      </c>
      <c r="L4" s="169">
        <f>IF(RES_hhdet_tes!L4=0,"",RES_hhdet_tes!L4/RES_hhdet_fec!L4)</f>
        <v>0.55806500422370764</v>
      </c>
      <c r="M4" s="169">
        <f>IF(RES_hhdet_tes!M4=0,"",RES_hhdet_tes!M4/RES_hhdet_fec!M4)</f>
        <v>0.56603165976054881</v>
      </c>
      <c r="N4" s="169">
        <f>IF(RES_hhdet_tes!N4=0,"",RES_hhdet_tes!N4/RES_hhdet_fec!N4)</f>
        <v>0.56846006728181364</v>
      </c>
      <c r="O4" s="169">
        <f>IF(RES_hhdet_tes!O4=0,"",RES_hhdet_tes!O4/RES_hhdet_fec!O4)</f>
        <v>0.56973222249327926</v>
      </c>
      <c r="P4" s="169">
        <f>IF(RES_hhdet_tes!P4=0,"",RES_hhdet_tes!P4/RES_hhdet_fec!P4)</f>
        <v>0.56748504121509002</v>
      </c>
      <c r="Q4" s="169">
        <f>IF(RES_hhdet_tes!Q4=0,"",RES_hhdet_tes!Q4/RES_hhdet_fec!Q4)</f>
        <v>0.56867247381943731</v>
      </c>
    </row>
    <row r="5" spans="1:17" ht="12" customHeight="1" x14ac:dyDescent="0.25">
      <c r="A5" s="23" t="s">
        <v>58</v>
      </c>
      <c r="B5" s="73">
        <f>IF(RES_hhdet_tes!B5=0,"",RES_hhdet_tes!B5/RES_hhdet_fec!B5)</f>
        <v>0.52295104342822374</v>
      </c>
      <c r="C5" s="73">
        <f>IF(RES_hhdet_tes!C5=0,"",RES_hhdet_tes!C5/RES_hhdet_fec!C5)</f>
        <v>0.52295104342822363</v>
      </c>
      <c r="D5" s="73">
        <f>IF(RES_hhdet_tes!D5=0,"",RES_hhdet_tes!D5/RES_hhdet_fec!D5)</f>
        <v>0.52295104342822363</v>
      </c>
      <c r="E5" s="73">
        <f>IF(RES_hhdet_tes!E5=0,"",RES_hhdet_tes!E5/RES_hhdet_fec!E5)</f>
        <v>0.52436083653695076</v>
      </c>
      <c r="F5" s="73">
        <f>IF(RES_hhdet_tes!F5=0,"",RES_hhdet_tes!F5/RES_hhdet_fec!F5)</f>
        <v>0.52501654873567449</v>
      </c>
      <c r="G5" s="73">
        <f>IF(RES_hhdet_tes!G5=0,"",RES_hhdet_tes!G5/RES_hhdet_fec!G5)</f>
        <v>0.52725459087948412</v>
      </c>
      <c r="H5" s="73">
        <f>IF(RES_hhdet_tes!H5=0,"",RES_hhdet_tes!H5/RES_hhdet_fec!H5)</f>
        <v>0.53040250626794072</v>
      </c>
      <c r="I5" s="73">
        <f>IF(RES_hhdet_tes!I5=0,"",RES_hhdet_tes!I5/RES_hhdet_fec!I5)</f>
        <v>0.53392376444843948</v>
      </c>
      <c r="J5" s="73">
        <f>IF(RES_hhdet_tes!J5=0,"",RES_hhdet_tes!J5/RES_hhdet_fec!J5)</f>
        <v>0.53757968748582385</v>
      </c>
      <c r="K5" s="73">
        <f>IF(RES_hhdet_tes!K5=0,"",RES_hhdet_tes!K5/RES_hhdet_fec!K5)</f>
        <v>0.5468203508460513</v>
      </c>
      <c r="L5" s="73">
        <f>IF(RES_hhdet_tes!L5=0,"",RES_hhdet_tes!L5/RES_hhdet_fec!L5)</f>
        <v>0.55440939882195039</v>
      </c>
      <c r="M5" s="73">
        <f>IF(RES_hhdet_tes!M5=0,"",RES_hhdet_tes!M5/RES_hhdet_fec!M5)</f>
        <v>0.56425313540939093</v>
      </c>
      <c r="N5" s="73">
        <f>IF(RES_hhdet_tes!N5=0,"",RES_hhdet_tes!N5/RES_hhdet_fec!N5)</f>
        <v>0.56429091110602603</v>
      </c>
      <c r="O5" s="73">
        <f>IF(RES_hhdet_tes!O5=0,"",RES_hhdet_tes!O5/RES_hhdet_fec!O5)</f>
        <v>0.5643386551830305</v>
      </c>
      <c r="P5" s="73">
        <f>IF(RES_hhdet_tes!P5=0,"",RES_hhdet_tes!P5/RES_hhdet_fec!P5)</f>
        <v>0.56463461669025694</v>
      </c>
      <c r="Q5" s="73">
        <f>IF(RES_hhdet_tes!Q5=0,"",RES_hhdet_tes!Q5/RES_hhdet_fec!Q5)</f>
        <v>0.56464196644075593</v>
      </c>
    </row>
    <row r="6" spans="1:17" ht="12" customHeight="1" x14ac:dyDescent="0.25">
      <c r="A6" s="23" t="s">
        <v>60</v>
      </c>
      <c r="B6" s="73">
        <f>IF(RES_hhdet_tes!B6=0,"",RES_hhdet_tes!B6/RES_hhdet_fec!B6)</f>
        <v>1.0000000000000004</v>
      </c>
      <c r="C6" s="73">
        <f>IF(RES_hhdet_tes!C6=0,"",RES_hhdet_tes!C6/RES_hhdet_fec!C6)</f>
        <v>0.99999999999999978</v>
      </c>
      <c r="D6" s="73">
        <f>IF(RES_hhdet_tes!D6=0,"",RES_hhdet_tes!D6/RES_hhdet_fec!D6)</f>
        <v>0.99999999999999978</v>
      </c>
      <c r="E6" s="73">
        <f>IF(RES_hhdet_tes!E6=0,"",RES_hhdet_tes!E6/RES_hhdet_fec!E6)</f>
        <v>1</v>
      </c>
      <c r="F6" s="73">
        <f>IF(RES_hhdet_tes!F6=0,"",RES_hhdet_tes!F6/RES_hhdet_fec!F6)</f>
        <v>0.99999999999999933</v>
      </c>
      <c r="G6" s="73">
        <f>IF(RES_hhdet_tes!G6=0,"",RES_hhdet_tes!G6/RES_hhdet_fec!G6)</f>
        <v>1.0000000000000002</v>
      </c>
      <c r="H6" s="73">
        <f>IF(RES_hhdet_tes!H6=0,"",RES_hhdet_tes!H6/RES_hhdet_fec!H6)</f>
        <v>1</v>
      </c>
      <c r="I6" s="73">
        <f>IF(RES_hhdet_tes!I6=0,"",RES_hhdet_tes!I6/RES_hhdet_fec!I6)</f>
        <v>1</v>
      </c>
      <c r="J6" s="73">
        <f>IF(RES_hhdet_tes!J6=0,"",RES_hhdet_tes!J6/RES_hhdet_fec!J6)</f>
        <v>1</v>
      </c>
      <c r="K6" s="73">
        <f>IF(RES_hhdet_tes!K6=0,"",RES_hhdet_tes!K6/RES_hhdet_fec!K6)</f>
        <v>1.0000000000000004</v>
      </c>
      <c r="L6" s="73">
        <f>IF(RES_hhdet_tes!L6=0,"",RES_hhdet_tes!L6/RES_hhdet_fec!L6)</f>
        <v>1.0000000000000002</v>
      </c>
      <c r="M6" s="73">
        <f>IF(RES_hhdet_tes!M6=0,"",RES_hhdet_tes!M6/RES_hhdet_fec!M6)</f>
        <v>0.99999999999999978</v>
      </c>
      <c r="N6" s="73">
        <f>IF(RES_hhdet_tes!N6=0,"",RES_hhdet_tes!N6/RES_hhdet_fec!N6)</f>
        <v>0.99999999999999989</v>
      </c>
      <c r="O6" s="73">
        <f>IF(RES_hhdet_tes!O6=0,"",RES_hhdet_tes!O6/RES_hhdet_fec!O6)</f>
        <v>1.0000000000000002</v>
      </c>
      <c r="P6" s="73">
        <f>IF(RES_hhdet_tes!P6=0,"",RES_hhdet_tes!P6/RES_hhdet_fec!P6)</f>
        <v>0.99999999999999989</v>
      </c>
      <c r="Q6" s="73">
        <f>IF(RES_hhdet_tes!Q6=0,"",RES_hhdet_tes!Q6/RES_hhdet_fec!Q6)</f>
        <v>1</v>
      </c>
    </row>
    <row r="7" spans="1:17" ht="12.95" customHeight="1" x14ac:dyDescent="0.25">
      <c r="A7" s="158" t="s">
        <v>112</v>
      </c>
      <c r="B7" s="169">
        <f>IF(RES_hhdet_tes!B7=0,"",RES_hhdet_tes!B7/RES_hhdet_fec!B7)</f>
        <v>1.6292521448704615</v>
      </c>
      <c r="C7" s="169">
        <f>IF(RES_hhdet_tes!C7=0,"",RES_hhdet_tes!C7/RES_hhdet_fec!C7)</f>
        <v>1.6642526731262373</v>
      </c>
      <c r="D7" s="169">
        <f>IF(RES_hhdet_tes!D7=0,"",RES_hhdet_tes!D7/RES_hhdet_fec!D7)</f>
        <v>1.7232992143774959</v>
      </c>
      <c r="E7" s="169">
        <f>IF(RES_hhdet_tes!E7=0,"",RES_hhdet_tes!E7/RES_hhdet_fec!E7)</f>
        <v>1.7644457512433094</v>
      </c>
      <c r="F7" s="169">
        <f>IF(RES_hhdet_tes!F7=0,"",RES_hhdet_tes!F7/RES_hhdet_fec!F7)</f>
        <v>1.8240672373882427</v>
      </c>
      <c r="G7" s="169">
        <f>IF(RES_hhdet_tes!G7=0,"",RES_hhdet_tes!G7/RES_hhdet_fec!G7)</f>
        <v>1.8890633013539369</v>
      </c>
      <c r="H7" s="169">
        <f>IF(RES_hhdet_tes!H7=0,"",RES_hhdet_tes!H7/RES_hhdet_fec!H7)</f>
        <v>1.9538168539361742</v>
      </c>
      <c r="I7" s="169">
        <f>IF(RES_hhdet_tes!I7=0,"",RES_hhdet_tes!I7/RES_hhdet_fec!I7)</f>
        <v>2.040157877126902</v>
      </c>
      <c r="J7" s="169">
        <f>IF(RES_hhdet_tes!J7=0,"",RES_hhdet_tes!J7/RES_hhdet_fec!J7)</f>
        <v>2.1819292725508053</v>
      </c>
      <c r="K7" s="169">
        <f>IF(RES_hhdet_tes!K7=0,"",RES_hhdet_tes!K7/RES_hhdet_fec!K7)</f>
        <v>2.3195099311307636</v>
      </c>
      <c r="L7" s="169">
        <f>IF(RES_hhdet_tes!L7=0,"",RES_hhdet_tes!L7/RES_hhdet_fec!L7)</f>
        <v>2.5202635183227486</v>
      </c>
      <c r="M7" s="169">
        <f>IF(RES_hhdet_tes!M7=0,"",RES_hhdet_tes!M7/RES_hhdet_fec!M7)</f>
        <v>2.944358325555223</v>
      </c>
      <c r="N7" s="169">
        <f>IF(RES_hhdet_tes!N7=0,"",RES_hhdet_tes!N7/RES_hhdet_fec!N7)</f>
        <v>3.1893125628674603</v>
      </c>
      <c r="O7" s="169">
        <f>IF(RES_hhdet_tes!O7=0,"",RES_hhdet_tes!O7/RES_hhdet_fec!O7)</f>
        <v>3.4221314934280764</v>
      </c>
      <c r="P7" s="169">
        <f>IF(RES_hhdet_tes!P7=0,"",RES_hhdet_tes!P7/RES_hhdet_fec!P7)</f>
        <v>3.5367299101377716</v>
      </c>
      <c r="Q7" s="169">
        <f>IF(RES_hhdet_tes!Q7=0,"",RES_hhdet_tes!Q7/RES_hhdet_fec!Q7)</f>
        <v>3.6851488106768238</v>
      </c>
    </row>
    <row r="8" spans="1:17" ht="12" customHeight="1" x14ac:dyDescent="0.25">
      <c r="A8" s="23" t="s">
        <v>60</v>
      </c>
      <c r="B8" s="73">
        <f>IF(RES_hhdet_tes!B8=0,"",RES_hhdet_tes!B8/RES_hhdet_fec!B8)</f>
        <v>1.6292521448704615</v>
      </c>
      <c r="C8" s="73">
        <f>IF(RES_hhdet_tes!C8=0,"",RES_hhdet_tes!C8/RES_hhdet_fec!C8)</f>
        <v>1.6642526731262373</v>
      </c>
      <c r="D8" s="73">
        <f>IF(RES_hhdet_tes!D8=0,"",RES_hhdet_tes!D8/RES_hhdet_fec!D8)</f>
        <v>1.7232992143774959</v>
      </c>
      <c r="E8" s="73">
        <f>IF(RES_hhdet_tes!E8=0,"",RES_hhdet_tes!E8/RES_hhdet_fec!E8)</f>
        <v>1.7644457512433094</v>
      </c>
      <c r="F8" s="73">
        <f>IF(RES_hhdet_tes!F8=0,"",RES_hhdet_tes!F8/RES_hhdet_fec!F8)</f>
        <v>1.8240672373882427</v>
      </c>
      <c r="G8" s="73">
        <f>IF(RES_hhdet_tes!G8=0,"",RES_hhdet_tes!G8/RES_hhdet_fec!G8)</f>
        <v>1.8890633013539369</v>
      </c>
      <c r="H8" s="73">
        <f>IF(RES_hhdet_tes!H8=0,"",RES_hhdet_tes!H8/RES_hhdet_fec!H8)</f>
        <v>1.9538168539361742</v>
      </c>
      <c r="I8" s="73">
        <f>IF(RES_hhdet_tes!I8=0,"",RES_hhdet_tes!I8/RES_hhdet_fec!I8)</f>
        <v>2.040157877126902</v>
      </c>
      <c r="J8" s="73">
        <f>IF(RES_hhdet_tes!J8=0,"",RES_hhdet_tes!J8/RES_hhdet_fec!J8)</f>
        <v>2.1819292725508053</v>
      </c>
      <c r="K8" s="73">
        <f>IF(RES_hhdet_tes!K8=0,"",RES_hhdet_tes!K8/RES_hhdet_fec!K8)</f>
        <v>2.3195099311307636</v>
      </c>
      <c r="L8" s="73">
        <f>IF(RES_hhdet_tes!L8=0,"",RES_hhdet_tes!L8/RES_hhdet_fec!L8)</f>
        <v>2.5202635183227486</v>
      </c>
      <c r="M8" s="73">
        <f>IF(RES_hhdet_tes!M8=0,"",RES_hhdet_tes!M8/RES_hhdet_fec!M8)</f>
        <v>2.944358325555223</v>
      </c>
      <c r="N8" s="73">
        <f>IF(RES_hhdet_tes!N8=0,"",RES_hhdet_tes!N8/RES_hhdet_fec!N8)</f>
        <v>3.1893125628674603</v>
      </c>
      <c r="O8" s="73">
        <f>IF(RES_hhdet_tes!O8=0,"",RES_hhdet_tes!O8/RES_hhdet_fec!O8)</f>
        <v>3.4221314934280764</v>
      </c>
      <c r="P8" s="73">
        <f>IF(RES_hhdet_tes!P8=0,"",RES_hhdet_tes!P8/RES_hhdet_fec!P8)</f>
        <v>3.5367299101377716</v>
      </c>
      <c r="Q8" s="73">
        <f>IF(RES_hhdet_tes!Q8=0,"",RES_hhdet_tes!Q8/RES_hhdet_fec!Q8)</f>
        <v>3.6851488106768238</v>
      </c>
    </row>
    <row r="9" spans="1:17" ht="12" customHeight="1" x14ac:dyDescent="0.25">
      <c r="A9" s="158" t="s">
        <v>63</v>
      </c>
      <c r="B9" s="169">
        <f>IF(RES_hhdet_tes!B9=0,"",RES_hhdet_tes!B9/RES_hhdet_fec!B9)</f>
        <v>0.58564761208059835</v>
      </c>
      <c r="C9" s="169">
        <f>IF(RES_hhdet_tes!C9=0,"",RES_hhdet_tes!C9/RES_hhdet_fec!C9)</f>
        <v>0.5824140032690277</v>
      </c>
      <c r="D9" s="169">
        <f>IF(RES_hhdet_tes!D9=0,"",RES_hhdet_tes!D9/RES_hhdet_fec!D9)</f>
        <v>0.56240804787973653</v>
      </c>
      <c r="E9" s="169">
        <f>IF(RES_hhdet_tes!E9=0,"",RES_hhdet_tes!E9/RES_hhdet_fec!E9)</f>
        <v>0.56322964974719458</v>
      </c>
      <c r="F9" s="169">
        <f>IF(RES_hhdet_tes!F9=0,"",RES_hhdet_tes!F9/RES_hhdet_fec!F9)</f>
        <v>0.55597228350600625</v>
      </c>
      <c r="G9" s="169">
        <f>IF(RES_hhdet_tes!G9=0,"",RES_hhdet_tes!G9/RES_hhdet_fec!G9)</f>
        <v>0.55429858342201888</v>
      </c>
      <c r="H9" s="169">
        <f>IF(RES_hhdet_tes!H9=0,"",RES_hhdet_tes!H9/RES_hhdet_fec!H9)</f>
        <v>0.55179516321951216</v>
      </c>
      <c r="I9" s="169">
        <f>IF(RES_hhdet_tes!I9=0,"",RES_hhdet_tes!I9/RES_hhdet_fec!I9)</f>
        <v>0.54279807209036257</v>
      </c>
      <c r="J9" s="169">
        <f>IF(RES_hhdet_tes!J9=0,"",RES_hhdet_tes!J9/RES_hhdet_fec!J9)</f>
        <v>0.55032673550761657</v>
      </c>
      <c r="K9" s="169">
        <f>IF(RES_hhdet_tes!K9=0,"",RES_hhdet_tes!K9/RES_hhdet_fec!K9)</f>
        <v>0.51643938300958581</v>
      </c>
      <c r="L9" s="169">
        <f>IF(RES_hhdet_tes!L9=0,"",RES_hhdet_tes!L9/RES_hhdet_fec!L9)</f>
        <v>0.51565583977213492</v>
      </c>
      <c r="M9" s="169">
        <f>IF(RES_hhdet_tes!M9=0,"",RES_hhdet_tes!M9/RES_hhdet_fec!M9)</f>
        <v>0.54349259059428479</v>
      </c>
      <c r="N9" s="169">
        <f>IF(RES_hhdet_tes!N9=0,"",RES_hhdet_tes!N9/RES_hhdet_fec!N9)</f>
        <v>0.54077344294489837</v>
      </c>
      <c r="O9" s="169">
        <f>IF(RES_hhdet_tes!O9=0,"",RES_hhdet_tes!O9/RES_hhdet_fec!O9)</f>
        <v>0.53831754213847971</v>
      </c>
      <c r="P9" s="169">
        <f>IF(RES_hhdet_tes!P9=0,"",RES_hhdet_tes!P9/RES_hhdet_fec!P9)</f>
        <v>0.52162137878621218</v>
      </c>
      <c r="Q9" s="169">
        <f>IF(RES_hhdet_tes!Q9=0,"",RES_hhdet_tes!Q9/RES_hhdet_fec!Q9)</f>
        <v>0.51927926752363862</v>
      </c>
    </row>
    <row r="10" spans="1:17" ht="12" customHeight="1" x14ac:dyDescent="0.25">
      <c r="A10" s="167" t="s">
        <v>171</v>
      </c>
      <c r="B10" s="174">
        <f>IF(RES_hhdet_tes!B10=0,"",RES_hhdet_tes!B10/RES_hhdet_fec!B10)</f>
        <v>0.40141744192009182</v>
      </c>
      <c r="C10" s="174">
        <f>IF(RES_hhdet_tes!C10=0,"",RES_hhdet_tes!C10/RES_hhdet_fec!C10)</f>
        <v>0.40296087431439648</v>
      </c>
      <c r="D10" s="174">
        <f>IF(RES_hhdet_tes!D10=0,"",RES_hhdet_tes!D10/RES_hhdet_fec!D10)</f>
        <v>0.40469873868882039</v>
      </c>
      <c r="E10" s="174">
        <f>IF(RES_hhdet_tes!E10=0,"",RES_hhdet_tes!E10/RES_hhdet_fec!E10)</f>
        <v>0.40659798561267885</v>
      </c>
      <c r="F10" s="174">
        <f>IF(RES_hhdet_tes!F10=0,"",RES_hhdet_tes!F10/RES_hhdet_fec!F10)</f>
        <v>0.4090088629735199</v>
      </c>
      <c r="G10" s="174">
        <f>IF(RES_hhdet_tes!G10=0,"",RES_hhdet_tes!G10/RES_hhdet_fec!G10)</f>
        <v>0.41075800604228457</v>
      </c>
      <c r="H10" s="174">
        <f>IF(RES_hhdet_tes!H10=0,"",RES_hhdet_tes!H10/RES_hhdet_fec!H10)</f>
        <v>0.41409475988202016</v>
      </c>
      <c r="I10" s="174">
        <f>IF(RES_hhdet_tes!I10=0,"",RES_hhdet_tes!I10/RES_hhdet_fec!I10)</f>
        <v>0.41807463882588441</v>
      </c>
      <c r="J10" s="174">
        <f>IF(RES_hhdet_tes!J10=0,"",RES_hhdet_tes!J10/RES_hhdet_fec!J10)</f>
        <v>0.41925856193299588</v>
      </c>
      <c r="K10" s="174">
        <f>IF(RES_hhdet_tes!K10=0,"",RES_hhdet_tes!K10/RES_hhdet_fec!K10)</f>
        <v>0.42269897800930656</v>
      </c>
      <c r="L10" s="174">
        <f>IF(RES_hhdet_tes!L10=0,"",RES_hhdet_tes!L10/RES_hhdet_fec!L10)</f>
        <v>0.4237455733109366</v>
      </c>
      <c r="M10" s="174">
        <f>IF(RES_hhdet_tes!M10=0,"",RES_hhdet_tes!M10/RES_hhdet_fec!M10)</f>
        <v>0.4338949983510606</v>
      </c>
      <c r="N10" s="174">
        <f>IF(RES_hhdet_tes!N10=0,"",RES_hhdet_tes!N10/RES_hhdet_fec!N10)</f>
        <v>0.43438813402260146</v>
      </c>
      <c r="O10" s="174">
        <f>IF(RES_hhdet_tes!O10=0,"",RES_hhdet_tes!O10/RES_hhdet_fec!O10)</f>
        <v>0.43460288721187029</v>
      </c>
      <c r="P10" s="174">
        <f>IF(RES_hhdet_tes!P10=0,"",RES_hhdet_tes!P10/RES_hhdet_fec!P10)</f>
        <v>0.4346292474922745</v>
      </c>
      <c r="Q10" s="174">
        <f>IF(RES_hhdet_tes!Q10=0,"",RES_hhdet_tes!Q10/RES_hhdet_fec!Q10)</f>
        <v>0.43487011941011283</v>
      </c>
    </row>
    <row r="11" spans="1:17" ht="12" customHeight="1" x14ac:dyDescent="0.25">
      <c r="A11" s="167" t="s">
        <v>144</v>
      </c>
      <c r="B11" s="174">
        <f>IF(RES_hhdet_tes!B11=0,"",RES_hhdet_tes!B11/RES_hhdet_fec!B11)</f>
        <v>0.55230288448642306</v>
      </c>
      <c r="C11" s="174">
        <f>IF(RES_hhdet_tes!C11=0,"",RES_hhdet_tes!C11/RES_hhdet_fec!C11)</f>
        <v>0.55358546721967539</v>
      </c>
      <c r="D11" s="174">
        <f>IF(RES_hhdet_tes!D11=0,"",RES_hhdet_tes!D11/RES_hhdet_fec!D11)</f>
        <v>0.55409207193673304</v>
      </c>
      <c r="E11" s="174">
        <f>IF(RES_hhdet_tes!E11=0,"",RES_hhdet_tes!E11/RES_hhdet_fec!E11)</f>
        <v>0.55912836486731721</v>
      </c>
      <c r="F11" s="174">
        <f>IF(RES_hhdet_tes!F11=0,"",RES_hhdet_tes!F11/RES_hhdet_fec!F11)</f>
        <v>0.56349680359010546</v>
      </c>
      <c r="G11" s="174">
        <f>IF(RES_hhdet_tes!G11=0,"",RES_hhdet_tes!G11/RES_hhdet_fec!G11)</f>
        <v>0.57079078419532325</v>
      </c>
      <c r="H11" s="174">
        <f>IF(RES_hhdet_tes!H11=0,"",RES_hhdet_tes!H11/RES_hhdet_fec!H11)</f>
        <v>0.5795141368093949</v>
      </c>
      <c r="I11" s="174">
        <f>IF(RES_hhdet_tes!I11=0,"",RES_hhdet_tes!I11/RES_hhdet_fec!I11)</f>
        <v>0.5891000751789125</v>
      </c>
      <c r="J11" s="174">
        <f>IF(RES_hhdet_tes!J11=0,"",RES_hhdet_tes!J11/RES_hhdet_fec!J11)</f>
        <v>0.59953755284656107</v>
      </c>
      <c r="K11" s="174">
        <f>IF(RES_hhdet_tes!K11=0,"",RES_hhdet_tes!K11/RES_hhdet_fec!K11)</f>
        <v>0.60413510738244613</v>
      </c>
      <c r="L11" s="174">
        <f>IF(RES_hhdet_tes!L11=0,"",RES_hhdet_tes!L11/RES_hhdet_fec!L11)</f>
        <v>0.60423036120669016</v>
      </c>
      <c r="M11" s="174">
        <f>IF(RES_hhdet_tes!M11=0,"",RES_hhdet_tes!M11/RES_hhdet_fec!M11)</f>
        <v>0.60885263464998984</v>
      </c>
      <c r="N11" s="174">
        <f>IF(RES_hhdet_tes!N11=0,"",RES_hhdet_tes!N11/RES_hhdet_fec!N11)</f>
        <v>0.60885263464998862</v>
      </c>
      <c r="O11" s="174">
        <f>IF(RES_hhdet_tes!O11=0,"",RES_hhdet_tes!O11/RES_hhdet_fec!O11)</f>
        <v>0.60885263464998918</v>
      </c>
      <c r="P11" s="174">
        <f>IF(RES_hhdet_tes!P11=0,"",RES_hhdet_tes!P11/RES_hhdet_fec!P11)</f>
        <v>0.60885263464999062</v>
      </c>
      <c r="Q11" s="174">
        <f>IF(RES_hhdet_tes!Q11=0,"",RES_hhdet_tes!Q11/RES_hhdet_fec!Q11)</f>
        <v>0.60885263464999073</v>
      </c>
    </row>
    <row r="12" spans="1:17" ht="12" customHeight="1" x14ac:dyDescent="0.25">
      <c r="A12" s="167" t="s">
        <v>143</v>
      </c>
      <c r="B12" s="174">
        <f>IF(RES_hhdet_tes!B12=0,"",RES_hhdet_tes!B12/RES_hhdet_fec!B12)</f>
        <v>0.6591250836371112</v>
      </c>
      <c r="C12" s="174">
        <f>IF(RES_hhdet_tes!C12=0,"",RES_hhdet_tes!C12/RES_hhdet_fec!C12)</f>
        <v>0.65652019663874717</v>
      </c>
      <c r="D12" s="174">
        <f>IF(RES_hhdet_tes!D12=0,"",RES_hhdet_tes!D12/RES_hhdet_fec!D12)</f>
        <v>0.65752382822080579</v>
      </c>
      <c r="E12" s="174">
        <f>IF(RES_hhdet_tes!E12=0,"",RES_hhdet_tes!E12/RES_hhdet_fec!E12)</f>
        <v>0.66195438569795284</v>
      </c>
      <c r="F12" s="174">
        <f>IF(RES_hhdet_tes!F12=0,"",RES_hhdet_tes!F12/RES_hhdet_fec!F12)</f>
        <v>0.6657492625952155</v>
      </c>
      <c r="G12" s="174">
        <f>IF(RES_hhdet_tes!G12=0,"",RES_hhdet_tes!G12/RES_hhdet_fec!G12)</f>
        <v>0.67157743722669794</v>
      </c>
      <c r="H12" s="174">
        <f>IF(RES_hhdet_tes!H12=0,"",RES_hhdet_tes!H12/RES_hhdet_fec!H12)</f>
        <v>0.68408579712672568</v>
      </c>
      <c r="I12" s="174">
        <f>IF(RES_hhdet_tes!I12=0,"",RES_hhdet_tes!I12/RES_hhdet_fec!I12)</f>
        <v>0.69438228090025189</v>
      </c>
      <c r="J12" s="174">
        <f>IF(RES_hhdet_tes!J12=0,"",RES_hhdet_tes!J12/RES_hhdet_fec!J12)</f>
        <v>0.69974057309040583</v>
      </c>
      <c r="K12" s="174">
        <f>IF(RES_hhdet_tes!K12=0,"",RES_hhdet_tes!K12/RES_hhdet_fec!K12)</f>
        <v>0.70172564256700576</v>
      </c>
      <c r="L12" s="174">
        <f>IF(RES_hhdet_tes!L12=0,"",RES_hhdet_tes!L12/RES_hhdet_fec!L12)</f>
        <v>0.70283979043171863</v>
      </c>
      <c r="M12" s="174">
        <f>IF(RES_hhdet_tes!M12=0,"",RES_hhdet_tes!M12/RES_hhdet_fec!M12)</f>
        <v>0.70637541433789441</v>
      </c>
      <c r="N12" s="174">
        <f>IF(RES_hhdet_tes!N12=0,"",RES_hhdet_tes!N12/RES_hhdet_fec!N12)</f>
        <v>0.70032215667674835</v>
      </c>
      <c r="O12" s="174">
        <f>IF(RES_hhdet_tes!O12=0,"",RES_hhdet_tes!O12/RES_hhdet_fec!O12)</f>
        <v>0.70671796276229892</v>
      </c>
      <c r="P12" s="174">
        <f>IF(RES_hhdet_tes!P12=0,"",RES_hhdet_tes!P12/RES_hhdet_fec!P12)</f>
        <v>0.70691265637324041</v>
      </c>
      <c r="Q12" s="174">
        <f>IF(RES_hhdet_tes!Q12=0,"",RES_hhdet_tes!Q12/RES_hhdet_fec!Q12)</f>
        <v>0.70729854960517391</v>
      </c>
    </row>
    <row r="13" spans="1:17" ht="12" customHeight="1" x14ac:dyDescent="0.25">
      <c r="A13" s="166" t="s">
        <v>57</v>
      </c>
      <c r="B13" s="173">
        <f>IF(RES_hhdet_tes!B13=0,"",RES_hhdet_tes!B13/RES_hhdet_fec!B13)</f>
        <v>0.55230288448642317</v>
      </c>
      <c r="C13" s="173">
        <f>IF(RES_hhdet_tes!C13=0,"",RES_hhdet_tes!C13/RES_hhdet_fec!C13)</f>
        <v>0.55358546721967516</v>
      </c>
      <c r="D13" s="173">
        <f>IF(RES_hhdet_tes!D13=0,"",RES_hhdet_tes!D13/RES_hhdet_fec!D13)</f>
        <v>0.55409906284926302</v>
      </c>
      <c r="E13" s="173">
        <f>IF(RES_hhdet_tes!E13=0,"",RES_hhdet_tes!E13/RES_hhdet_fec!E13)</f>
        <v>0.55908198811708265</v>
      </c>
      <c r="F13" s="173">
        <f>IF(RES_hhdet_tes!F13=0,"",RES_hhdet_tes!F13/RES_hhdet_fec!F13)</f>
        <v>0.56325404418050418</v>
      </c>
      <c r="G13" s="173">
        <f>IF(RES_hhdet_tes!G13=0,"",RES_hhdet_tes!G13/RES_hhdet_fec!G13)</f>
        <v>0.57020404884616605</v>
      </c>
      <c r="H13" s="173">
        <f>IF(RES_hhdet_tes!H13=0,"",RES_hhdet_tes!H13/RES_hhdet_fec!H13)</f>
        <v>0.58573094568328499</v>
      </c>
      <c r="I13" s="173">
        <f>IF(RES_hhdet_tes!I13=0,"",RES_hhdet_tes!I13/RES_hhdet_fec!I13)</f>
        <v>0.59848893889826649</v>
      </c>
      <c r="J13" s="173">
        <f>IF(RES_hhdet_tes!J13=0,"",RES_hhdet_tes!J13/RES_hhdet_fec!J13)</f>
        <v>0.60467031289068296</v>
      </c>
      <c r="K13" s="173">
        <f>IF(RES_hhdet_tes!K13=0,"",RES_hhdet_tes!K13/RES_hhdet_fec!K13)</f>
        <v>0.60658333497527894</v>
      </c>
      <c r="L13" s="173">
        <f>IF(RES_hhdet_tes!L13=0,"",RES_hhdet_tes!L13/RES_hhdet_fec!L13)</f>
        <v>0.6072754344031539</v>
      </c>
      <c r="M13" s="173">
        <f>IF(RES_hhdet_tes!M13=0,"",RES_hhdet_tes!M13/RES_hhdet_fec!M13)</f>
        <v>0.61189446812691262</v>
      </c>
      <c r="N13" s="173">
        <f>IF(RES_hhdet_tes!N13=0,"",RES_hhdet_tes!N13/RES_hhdet_fec!N13)</f>
        <v>0.6119670367188087</v>
      </c>
      <c r="O13" s="173">
        <f>IF(RES_hhdet_tes!O13=0,"",RES_hhdet_tes!O13/RES_hhdet_fec!O13)</f>
        <v>0.61198572313122168</v>
      </c>
      <c r="P13" s="173">
        <f>IF(RES_hhdet_tes!P13=0,"",RES_hhdet_tes!P13/RES_hhdet_fec!P13)</f>
        <v>0.61200463513412673</v>
      </c>
      <c r="Q13" s="173">
        <f>IF(RES_hhdet_tes!Q13=0,"",RES_hhdet_tes!Q13/RES_hhdet_fec!Q13)</f>
        <v>0.61223534646551137</v>
      </c>
    </row>
    <row r="14" spans="1:17" ht="12" customHeight="1" x14ac:dyDescent="0.25">
      <c r="A14" s="147" t="s">
        <v>59</v>
      </c>
      <c r="B14" s="172">
        <f>IF(RES_hhdet_tes!B14=0,"",RES_hhdet_tes!B14/RES_hhdet_fec!B14)</f>
        <v>1.0000000000000004</v>
      </c>
      <c r="C14" s="172">
        <f>IF(RES_hhdet_tes!C14=0,"",RES_hhdet_tes!C14/RES_hhdet_fec!C14)</f>
        <v>1</v>
      </c>
      <c r="D14" s="172">
        <f>IF(RES_hhdet_tes!D14=0,"",RES_hhdet_tes!D14/RES_hhdet_fec!D14)</f>
        <v>1.0000000000000002</v>
      </c>
      <c r="E14" s="172">
        <f>IF(RES_hhdet_tes!E14=0,"",RES_hhdet_tes!E14/RES_hhdet_fec!E14)</f>
        <v>1</v>
      </c>
      <c r="F14" s="172">
        <f>IF(RES_hhdet_tes!F14=0,"",RES_hhdet_tes!F14/RES_hhdet_fec!F14)</f>
        <v>0.99999999999999967</v>
      </c>
      <c r="G14" s="172">
        <f>IF(RES_hhdet_tes!G14=0,"",RES_hhdet_tes!G14/RES_hhdet_fec!G14)</f>
        <v>0.99999999999999967</v>
      </c>
      <c r="H14" s="172">
        <f>IF(RES_hhdet_tes!H14=0,"",RES_hhdet_tes!H14/RES_hhdet_fec!H14)</f>
        <v>0.99999999999999967</v>
      </c>
      <c r="I14" s="172">
        <f>IF(RES_hhdet_tes!I14=0,"",RES_hhdet_tes!I14/RES_hhdet_fec!I14)</f>
        <v>0.99999999999999978</v>
      </c>
      <c r="J14" s="172">
        <f>IF(RES_hhdet_tes!J14=0,"",RES_hhdet_tes!J14/RES_hhdet_fec!J14)</f>
        <v>1.0000000000000002</v>
      </c>
      <c r="K14" s="172">
        <f>IF(RES_hhdet_tes!K14=0,"",RES_hhdet_tes!K14/RES_hhdet_fec!K14)</f>
        <v>1.0000000000000004</v>
      </c>
      <c r="L14" s="172">
        <f>IF(RES_hhdet_tes!L14=0,"",RES_hhdet_tes!L14/RES_hhdet_fec!L14)</f>
        <v>0.99999999999999956</v>
      </c>
      <c r="M14" s="172">
        <f>IF(RES_hhdet_tes!M14=0,"",RES_hhdet_tes!M14/RES_hhdet_fec!M14)</f>
        <v>1.0000000000000002</v>
      </c>
      <c r="N14" s="172">
        <f>IF(RES_hhdet_tes!N14=0,"",RES_hhdet_tes!N14/RES_hhdet_fec!N14)</f>
        <v>1</v>
      </c>
      <c r="O14" s="172">
        <f>IF(RES_hhdet_tes!O14=0,"",RES_hhdet_tes!O14/RES_hhdet_fec!O14)</f>
        <v>1.0000000000000002</v>
      </c>
      <c r="P14" s="172">
        <f>IF(RES_hhdet_tes!P14=0,"",RES_hhdet_tes!P14/RES_hhdet_fec!P14)</f>
        <v>0.99999999999999989</v>
      </c>
      <c r="Q14" s="172">
        <f>IF(RES_hhdet_tes!Q14=0,"",RES_hhdet_tes!Q14/RES_hhdet_fec!Q14)</f>
        <v>1</v>
      </c>
    </row>
    <row r="15" spans="1:17" ht="12" customHeight="1" x14ac:dyDescent="0.25">
      <c r="A15" s="163" t="s">
        <v>142</v>
      </c>
      <c r="B15" s="171">
        <f>IF(RES_hhdet_tes!B15=0,"",RES_hhdet_tes!B15/RES_hhdet_fec!B15)</f>
        <v>0.7057203523993183</v>
      </c>
      <c r="C15" s="171">
        <f>IF(RES_hhdet_tes!C15=0,"",RES_hhdet_tes!C15/RES_hhdet_fec!C15)</f>
        <v>0.70612642042190843</v>
      </c>
      <c r="D15" s="171">
        <f>IF(RES_hhdet_tes!D15=0,"",RES_hhdet_tes!D15/RES_hhdet_fec!D15)</f>
        <v>0.70637104099751047</v>
      </c>
      <c r="E15" s="171">
        <f>IF(RES_hhdet_tes!E15=0,"",RES_hhdet_tes!E15/RES_hhdet_fec!E15)</f>
        <v>0.70956696269494124</v>
      </c>
      <c r="F15" s="171">
        <f>IF(RES_hhdet_tes!F15=0,"",RES_hhdet_tes!F15/RES_hhdet_fec!F15)</f>
        <v>0.71096563104159061</v>
      </c>
      <c r="G15" s="171">
        <f>IF(RES_hhdet_tes!G15=0,"",RES_hhdet_tes!G15/RES_hhdet_fec!G15)</f>
        <v>0.71699054222917824</v>
      </c>
      <c r="H15" s="171">
        <f>IF(RES_hhdet_tes!H15=0,"",RES_hhdet_tes!H15/RES_hhdet_fec!H15)</f>
        <v>0.72346096678121674</v>
      </c>
      <c r="I15" s="171">
        <f>IF(RES_hhdet_tes!I15=0,"",RES_hhdet_tes!I15/RES_hhdet_fec!I15)</f>
        <v>0.73158213135984185</v>
      </c>
      <c r="J15" s="171">
        <f>IF(RES_hhdet_tes!J15=0,"",RES_hhdet_tes!J15/RES_hhdet_fec!J15)</f>
        <v>0.74412083052011735</v>
      </c>
      <c r="K15" s="171">
        <f>IF(RES_hhdet_tes!K15=0,"",RES_hhdet_tes!K15/RES_hhdet_fec!K15)</f>
        <v>0.75409313491042784</v>
      </c>
      <c r="L15" s="171">
        <f>IF(RES_hhdet_tes!L15=0,"",RES_hhdet_tes!L15/RES_hhdet_fec!L15)</f>
        <v>0.7594189713054178</v>
      </c>
      <c r="M15" s="171">
        <f>IF(RES_hhdet_tes!M15=0,"",RES_hhdet_tes!M15/RES_hhdet_fec!M15)</f>
        <v>0.7631399999999956</v>
      </c>
      <c r="N15" s="171">
        <f>IF(RES_hhdet_tes!N15=0,"",RES_hhdet_tes!N15/RES_hhdet_fec!N15)</f>
        <v>0.76313999999999371</v>
      </c>
      <c r="O15" s="171">
        <f>IF(RES_hhdet_tes!O15=0,"",RES_hhdet_tes!O15/RES_hhdet_fec!O15)</f>
        <v>0.76313999999999227</v>
      </c>
      <c r="P15" s="171">
        <f>IF(RES_hhdet_tes!P15=0,"",RES_hhdet_tes!P15/RES_hhdet_fec!P15)</f>
        <v>0.76313999999999305</v>
      </c>
      <c r="Q15" s="171">
        <f>IF(RES_hhdet_tes!Q15=0,"",RES_hhdet_tes!Q15/RES_hhdet_fec!Q15)</f>
        <v>0.76313999999999038</v>
      </c>
    </row>
    <row r="16" spans="1:17" ht="12" customHeight="1" x14ac:dyDescent="0.25">
      <c r="A16" s="161" t="s">
        <v>141</v>
      </c>
      <c r="B16" s="170">
        <f>IF(RES_hhdet_tes!B16=0,"",RES_hhdet_tes!B16/RES_hhdet_fec!B16)</f>
        <v>0.78456855809591586</v>
      </c>
      <c r="C16" s="170">
        <f>IF(RES_hhdet_tes!C16=0,"",RES_hhdet_tes!C16/RES_hhdet_fec!C16)</f>
        <v>0.78101401431689965</v>
      </c>
      <c r="D16" s="170">
        <f>IF(RES_hhdet_tes!D16=0,"",RES_hhdet_tes!D16/RES_hhdet_fec!D16)</f>
        <v>0.78063042439919184</v>
      </c>
      <c r="E16" s="170">
        <f>IF(RES_hhdet_tes!E16=0,"",RES_hhdet_tes!E16/RES_hhdet_fec!E16)</f>
        <v>0.78155675248463341</v>
      </c>
      <c r="F16" s="170">
        <f>IF(RES_hhdet_tes!F16=0,"",RES_hhdet_tes!F16/RES_hhdet_fec!F16)</f>
        <v>0.78217777286757995</v>
      </c>
      <c r="G16" s="170">
        <f>IF(RES_hhdet_tes!G16=0,"",RES_hhdet_tes!G16/RES_hhdet_fec!G16)</f>
        <v>0.79079707799441679</v>
      </c>
      <c r="H16" s="170">
        <f>IF(RES_hhdet_tes!H16=0,"",RES_hhdet_tes!H16/RES_hhdet_fec!H16)</f>
        <v>0.79750942812455106</v>
      </c>
      <c r="I16" s="170">
        <f>IF(RES_hhdet_tes!I16=0,"",RES_hhdet_tes!I16/RES_hhdet_fec!I16)</f>
        <v>0.80133762002564546</v>
      </c>
      <c r="J16" s="170">
        <f>IF(RES_hhdet_tes!J16=0,"",RES_hhdet_tes!J16/RES_hhdet_fec!J16)</f>
        <v>0.81336633492211952</v>
      </c>
      <c r="K16" s="170">
        <f>IF(RES_hhdet_tes!K16=0,"",RES_hhdet_tes!K16/RES_hhdet_fec!K16)</f>
        <v>0.82194442087097752</v>
      </c>
      <c r="L16" s="170">
        <f>IF(RES_hhdet_tes!L16=0,"",RES_hhdet_tes!L16/RES_hhdet_fec!L16)</f>
        <v>0.81722270480967441</v>
      </c>
      <c r="M16" s="170">
        <f>IF(RES_hhdet_tes!M16=0,"",RES_hhdet_tes!M16/RES_hhdet_fec!M16)</f>
        <v>0.82599518168740083</v>
      </c>
      <c r="N16" s="170">
        <f>IF(RES_hhdet_tes!N16=0,"",RES_hhdet_tes!N16/RES_hhdet_fec!N16)</f>
        <v>0.81552260669809873</v>
      </c>
      <c r="O16" s="170">
        <f>IF(RES_hhdet_tes!O16=0,"",RES_hhdet_tes!O16/RES_hhdet_fec!O16)</f>
        <v>0.8166706305702347</v>
      </c>
      <c r="P16" s="170">
        <f>IF(RES_hhdet_tes!P16=0,"",RES_hhdet_tes!P16/RES_hhdet_fec!P16)</f>
        <v>0.82387409703751302</v>
      </c>
      <c r="Q16" s="170">
        <f>IF(RES_hhdet_tes!Q16=0,"",RES_hhdet_tes!Q16/RES_hhdet_fec!Q16)</f>
        <v>0.82095806219014422</v>
      </c>
    </row>
    <row r="17" spans="1:17" ht="12" customHeight="1" x14ac:dyDescent="0.25">
      <c r="A17" s="148" t="s">
        <v>60</v>
      </c>
      <c r="B17" s="73">
        <f>IF(RES_hhdet_tes!B17=0,"",RES_hhdet_tes!B17/RES_hhdet_fec!B17)</f>
        <v>0.70572035239931841</v>
      </c>
      <c r="C17" s="73">
        <f>IF(RES_hhdet_tes!C17=0,"",RES_hhdet_tes!C17/RES_hhdet_fec!C17)</f>
        <v>0.70612642042190843</v>
      </c>
      <c r="D17" s="73">
        <f>IF(RES_hhdet_tes!D17=0,"",RES_hhdet_tes!D17/RES_hhdet_fec!D17)</f>
        <v>0.70637365036514022</v>
      </c>
      <c r="E17" s="73">
        <f>IF(RES_hhdet_tes!E17=0,"",RES_hhdet_tes!E17/RES_hhdet_fec!E17)</f>
        <v>0.70954955868478065</v>
      </c>
      <c r="F17" s="73">
        <f>IF(RES_hhdet_tes!F17=0,"",RES_hhdet_tes!F17/RES_hhdet_fec!F17)</f>
        <v>0.71082835021100066</v>
      </c>
      <c r="G17" s="73">
        <f>IF(RES_hhdet_tes!G17=0,"",RES_hhdet_tes!G17/RES_hhdet_fec!G17)</f>
        <v>0.71668759778633018</v>
      </c>
      <c r="H17" s="73">
        <f>IF(RES_hhdet_tes!H17=0,"",RES_hhdet_tes!H17/RES_hhdet_fec!H17)</f>
        <v>0.72670983736697803</v>
      </c>
      <c r="I17" s="73">
        <f>IF(RES_hhdet_tes!I17=0,"",RES_hhdet_tes!I17/RES_hhdet_fec!I17)</f>
        <v>0.73195022669163745</v>
      </c>
      <c r="J17" s="73">
        <f>IF(RES_hhdet_tes!J17=0,"",RES_hhdet_tes!J17/RES_hhdet_fec!J17)</f>
        <v>0.74835340746291801</v>
      </c>
      <c r="K17" s="73">
        <f>IF(RES_hhdet_tes!K17=0,"",RES_hhdet_tes!K17/RES_hhdet_fec!K17)</f>
        <v>0.75487509794421837</v>
      </c>
      <c r="L17" s="73">
        <f>IF(RES_hhdet_tes!L17=0,"",RES_hhdet_tes!L17/RES_hhdet_fec!L17)</f>
        <v>0.76033550713650933</v>
      </c>
      <c r="M17" s="73">
        <f>IF(RES_hhdet_tes!M17=0,"",RES_hhdet_tes!M17/RES_hhdet_fec!M17)</f>
        <v>0.76314000000000015</v>
      </c>
      <c r="N17" s="73">
        <f>IF(RES_hhdet_tes!N17=0,"",RES_hhdet_tes!N17/RES_hhdet_fec!N17)</f>
        <v>0.76314000000000048</v>
      </c>
      <c r="O17" s="73">
        <f>IF(RES_hhdet_tes!O17=0,"",RES_hhdet_tes!O17/RES_hhdet_fec!O17)</f>
        <v>0.76314000000000104</v>
      </c>
      <c r="P17" s="73">
        <f>IF(RES_hhdet_tes!P17=0,"",RES_hhdet_tes!P17/RES_hhdet_fec!P17)</f>
        <v>0.76314000000000037</v>
      </c>
      <c r="Q17" s="73">
        <f>IF(RES_hhdet_tes!Q17=0,"",RES_hhdet_tes!Q17/RES_hhdet_fec!Q17)</f>
        <v>0.76314000000000171</v>
      </c>
    </row>
    <row r="18" spans="1:17" ht="12" customHeight="1" x14ac:dyDescent="0.25">
      <c r="A18" s="148" t="s">
        <v>59</v>
      </c>
      <c r="B18" s="73">
        <f>IF(RES_hhdet_tes!B18=0,"",RES_hhdet_tes!B18/RES_hhdet_fec!B18)</f>
        <v>1</v>
      </c>
      <c r="C18" s="73">
        <f>IF(RES_hhdet_tes!C18=0,"",RES_hhdet_tes!C18/RES_hhdet_fec!C18)</f>
        <v>1</v>
      </c>
      <c r="D18" s="73">
        <f>IF(RES_hhdet_tes!D18=0,"",RES_hhdet_tes!D18/RES_hhdet_fec!D18)</f>
        <v>1</v>
      </c>
      <c r="E18" s="73">
        <f>IF(RES_hhdet_tes!E18=0,"",RES_hhdet_tes!E18/RES_hhdet_fec!E18)</f>
        <v>1.0000000000000002</v>
      </c>
      <c r="F18" s="73">
        <f>IF(RES_hhdet_tes!F18=0,"",RES_hhdet_tes!F18/RES_hhdet_fec!F18)</f>
        <v>1</v>
      </c>
      <c r="G18" s="73">
        <f>IF(RES_hhdet_tes!G18=0,"",RES_hhdet_tes!G18/RES_hhdet_fec!G18)</f>
        <v>1</v>
      </c>
      <c r="H18" s="73">
        <f>IF(RES_hhdet_tes!H18=0,"",RES_hhdet_tes!H18/RES_hhdet_fec!H18)</f>
        <v>1</v>
      </c>
      <c r="I18" s="73">
        <f>IF(RES_hhdet_tes!I18=0,"",RES_hhdet_tes!I18/RES_hhdet_fec!I18)</f>
        <v>0.99999999999999989</v>
      </c>
      <c r="J18" s="73">
        <f>IF(RES_hhdet_tes!J18=0,"",RES_hhdet_tes!J18/RES_hhdet_fec!J18)</f>
        <v>1</v>
      </c>
      <c r="K18" s="73">
        <f>IF(RES_hhdet_tes!K18=0,"",RES_hhdet_tes!K18/RES_hhdet_fec!K18)</f>
        <v>1</v>
      </c>
      <c r="L18" s="73">
        <f>IF(RES_hhdet_tes!L18=0,"",RES_hhdet_tes!L18/RES_hhdet_fec!L18)</f>
        <v>1.0000000000000002</v>
      </c>
      <c r="M18" s="73">
        <f>IF(RES_hhdet_tes!M18=0,"",RES_hhdet_tes!M18/RES_hhdet_fec!M18)</f>
        <v>0.99999999999999956</v>
      </c>
      <c r="N18" s="73">
        <f>IF(RES_hhdet_tes!N18=0,"",RES_hhdet_tes!N18/RES_hhdet_fec!N18)</f>
        <v>0.99999999999999989</v>
      </c>
      <c r="O18" s="73">
        <f>IF(RES_hhdet_tes!O18=0,"",RES_hhdet_tes!O18/RES_hhdet_fec!O18)</f>
        <v>1</v>
      </c>
      <c r="P18" s="73">
        <f>IF(RES_hhdet_tes!P18=0,"",RES_hhdet_tes!P18/RES_hhdet_fec!P18)</f>
        <v>0.99999999999999967</v>
      </c>
      <c r="Q18" s="73">
        <f>IF(RES_hhdet_tes!Q18=0,"",RES_hhdet_tes!Q18/RES_hhdet_fec!Q18)</f>
        <v>1</v>
      </c>
    </row>
    <row r="19" spans="1:17" ht="12" customHeight="1" x14ac:dyDescent="0.25">
      <c r="A19" s="158" t="s">
        <v>62</v>
      </c>
      <c r="B19" s="169">
        <f>IF(RES_hhdet_tes!B19=0,"",RES_hhdet_tes!B19/RES_hhdet_fec!B19)</f>
        <v>0.65307887502729056</v>
      </c>
      <c r="C19" s="169">
        <f>IF(RES_hhdet_tes!C19=0,"",RES_hhdet_tes!C19/RES_hhdet_fec!C19)</f>
        <v>0.659696041992889</v>
      </c>
      <c r="D19" s="169">
        <f>IF(RES_hhdet_tes!D19=0,"",RES_hhdet_tes!D19/RES_hhdet_fec!D19)</f>
        <v>0.66300006538233003</v>
      </c>
      <c r="E19" s="169">
        <f>IF(RES_hhdet_tes!E19=0,"",RES_hhdet_tes!E19/RES_hhdet_fec!E19)</f>
        <v>0.67647807259084092</v>
      </c>
      <c r="F19" s="169">
        <f>IF(RES_hhdet_tes!F19=0,"",RES_hhdet_tes!F19/RES_hhdet_fec!F19)</f>
        <v>0.676306290504744</v>
      </c>
      <c r="G19" s="169">
        <f>IF(RES_hhdet_tes!G19=0,"",RES_hhdet_tes!G19/RES_hhdet_fec!G19)</f>
        <v>0.68138043466715204</v>
      </c>
      <c r="H19" s="169">
        <f>IF(RES_hhdet_tes!H19=0,"",RES_hhdet_tes!H19/RES_hhdet_fec!H19)</f>
        <v>0.69790712371915709</v>
      </c>
      <c r="I19" s="169">
        <f>IF(RES_hhdet_tes!I19=0,"",RES_hhdet_tes!I19/RES_hhdet_fec!I19)</f>
        <v>0.70842249483274178</v>
      </c>
      <c r="J19" s="169">
        <f>IF(RES_hhdet_tes!J19=0,"",RES_hhdet_tes!J19/RES_hhdet_fec!J19)</f>
        <v>0.72377254702181637</v>
      </c>
      <c r="K19" s="169">
        <f>IF(RES_hhdet_tes!K19=0,"",RES_hhdet_tes!K19/RES_hhdet_fec!K19)</f>
        <v>0.72398391629210368</v>
      </c>
      <c r="L19" s="169">
        <f>IF(RES_hhdet_tes!L19=0,"",RES_hhdet_tes!L19/RES_hhdet_fec!L19)</f>
        <v>0.7357512433325708</v>
      </c>
      <c r="M19" s="169">
        <f>IF(RES_hhdet_tes!M19=0,"",RES_hhdet_tes!M19/RES_hhdet_fec!M19)</f>
        <v>0.73835316438415322</v>
      </c>
      <c r="N19" s="169">
        <f>IF(RES_hhdet_tes!N19=0,"",RES_hhdet_tes!N19/RES_hhdet_fec!N19)</f>
        <v>0.75090574593064296</v>
      </c>
      <c r="O19" s="169">
        <f>IF(RES_hhdet_tes!O19=0,"",RES_hhdet_tes!O19/RES_hhdet_fec!O19)</f>
        <v>0.76001302410074467</v>
      </c>
      <c r="P19" s="169">
        <f>IF(RES_hhdet_tes!P19=0,"",RES_hhdet_tes!P19/RES_hhdet_fec!P19)</f>
        <v>0.76177724003900693</v>
      </c>
      <c r="Q19" s="169">
        <f>IF(RES_hhdet_tes!Q19=0,"",RES_hhdet_tes!Q19/RES_hhdet_fec!Q19)</f>
        <v>0.76636587805538536</v>
      </c>
    </row>
    <row r="20" spans="1:17" ht="12" customHeight="1" x14ac:dyDescent="0.25">
      <c r="A20" s="23" t="s">
        <v>58</v>
      </c>
      <c r="B20" s="73" t="str">
        <f>IF(RES_hhdet_tes!B20=0,"",RES_hhdet_tes!B20/RES_hhdet_fec!B20)</f>
        <v/>
      </c>
      <c r="C20" s="73" t="str">
        <f>IF(RES_hhdet_tes!C20=0,"",RES_hhdet_tes!C20/RES_hhdet_fec!C20)</f>
        <v/>
      </c>
      <c r="D20" s="73" t="str">
        <f>IF(RES_hhdet_tes!D20=0,"",RES_hhdet_tes!D20/RES_hhdet_fec!D20)</f>
        <v/>
      </c>
      <c r="E20" s="73" t="str">
        <f>IF(RES_hhdet_tes!E20=0,"",RES_hhdet_tes!E20/RES_hhdet_fec!E20)</f>
        <v/>
      </c>
      <c r="F20" s="73" t="str">
        <f>IF(RES_hhdet_tes!F20=0,"",RES_hhdet_tes!F20/RES_hhdet_fec!F20)</f>
        <v/>
      </c>
      <c r="G20" s="73" t="str">
        <f>IF(RES_hhdet_tes!G20=0,"",RES_hhdet_tes!G20/RES_hhdet_fec!G20)</f>
        <v/>
      </c>
      <c r="H20" s="73" t="str">
        <f>IF(RES_hhdet_tes!H20=0,"",RES_hhdet_tes!H20/RES_hhdet_fec!H20)</f>
        <v/>
      </c>
      <c r="I20" s="73" t="str">
        <f>IF(RES_hhdet_tes!I20=0,"",RES_hhdet_tes!I20/RES_hhdet_fec!I20)</f>
        <v/>
      </c>
      <c r="J20" s="73" t="str">
        <f>IF(RES_hhdet_tes!J20=0,"",RES_hhdet_tes!J20/RES_hhdet_fec!J20)</f>
        <v/>
      </c>
      <c r="K20" s="73" t="str">
        <f>IF(RES_hhdet_tes!K20=0,"",RES_hhdet_tes!K20/RES_hhdet_fec!K20)</f>
        <v/>
      </c>
      <c r="L20" s="73" t="str">
        <f>IF(RES_hhdet_tes!L20=0,"",RES_hhdet_tes!L20/RES_hhdet_fec!L20)</f>
        <v/>
      </c>
      <c r="M20" s="73" t="str">
        <f>IF(RES_hhdet_tes!M20=0,"",RES_hhdet_tes!M20/RES_hhdet_fec!M20)</f>
        <v/>
      </c>
      <c r="N20" s="73" t="str">
        <f>IF(RES_hhdet_tes!N20=0,"",RES_hhdet_tes!N20/RES_hhdet_fec!N20)</f>
        <v/>
      </c>
      <c r="O20" s="73" t="str">
        <f>IF(RES_hhdet_tes!O20=0,"",RES_hhdet_tes!O20/RES_hhdet_fec!O20)</f>
        <v/>
      </c>
      <c r="P20" s="73" t="str">
        <f>IF(RES_hhdet_tes!P20=0,"",RES_hhdet_tes!P20/RES_hhdet_fec!P20)</f>
        <v/>
      </c>
      <c r="Q20" s="73" t="str">
        <f>IF(RES_hhdet_tes!Q20=0,"",RES_hhdet_tes!Q20/RES_hhdet_fec!Q20)</f>
        <v/>
      </c>
    </row>
    <row r="21" spans="1:17" ht="12" customHeight="1" x14ac:dyDescent="0.25">
      <c r="A21" s="23" t="s">
        <v>57</v>
      </c>
      <c r="B21" s="73">
        <f>IF(RES_hhdet_tes!B21=0,"",RES_hhdet_tes!B21/RES_hhdet_fec!B21)</f>
        <v>0.42256848681613907</v>
      </c>
      <c r="C21" s="73">
        <f>IF(RES_hhdet_tes!C21=0,"",RES_hhdet_tes!C21/RES_hhdet_fec!C21)</f>
        <v>0.4229165145835454</v>
      </c>
      <c r="D21" s="73">
        <f>IF(RES_hhdet_tes!D21=0,"",RES_hhdet_tes!D21/RES_hhdet_fec!D21)</f>
        <v>0.4230582011025022</v>
      </c>
      <c r="E21" s="73">
        <f>IF(RES_hhdet_tes!E21=0,"",RES_hhdet_tes!E21/RES_hhdet_fec!E21)</f>
        <v>0.42707754127301617</v>
      </c>
      <c r="F21" s="73">
        <f>IF(RES_hhdet_tes!F21=0,"",RES_hhdet_tes!F21/RES_hhdet_fec!F21)</f>
        <v>0.43129343368921003</v>
      </c>
      <c r="G21" s="73">
        <f>IF(RES_hhdet_tes!G21=0,"",RES_hhdet_tes!G21/RES_hhdet_fec!G21)</f>
        <v>0.43772420564005649</v>
      </c>
      <c r="H21" s="73">
        <f>IF(RES_hhdet_tes!H21=0,"",RES_hhdet_tes!H21/RES_hhdet_fec!H21)</f>
        <v>0.44484254377682281</v>
      </c>
      <c r="I21" s="73">
        <f>IF(RES_hhdet_tes!I21=0,"",RES_hhdet_tes!I21/RES_hhdet_fec!I21)</f>
        <v>0.45348217447796246</v>
      </c>
      <c r="J21" s="73">
        <f>IF(RES_hhdet_tes!J21=0,"",RES_hhdet_tes!J21/RES_hhdet_fec!J21)</f>
        <v>0.46350000731338825</v>
      </c>
      <c r="K21" s="73">
        <f>IF(RES_hhdet_tes!K21=0,"",RES_hhdet_tes!K21/RES_hhdet_fec!K21)</f>
        <v>0.46646983651697799</v>
      </c>
      <c r="L21" s="73">
        <f>IF(RES_hhdet_tes!L21=0,"",RES_hhdet_tes!L21/RES_hhdet_fec!L21)</f>
        <v>0.4667698688212103</v>
      </c>
      <c r="M21" s="73">
        <f>IF(RES_hhdet_tes!M21=0,"",RES_hhdet_tes!M21/RES_hhdet_fec!M21)</f>
        <v>0.46996512559682074</v>
      </c>
      <c r="N21" s="73">
        <f>IF(RES_hhdet_tes!N21=0,"",RES_hhdet_tes!N21/RES_hhdet_fec!N21)</f>
        <v>0.46996512559682035</v>
      </c>
      <c r="O21" s="73">
        <f>IF(RES_hhdet_tes!O21=0,"",RES_hhdet_tes!O21/RES_hhdet_fec!O21)</f>
        <v>0.4699651255968203</v>
      </c>
      <c r="P21" s="73">
        <f>IF(RES_hhdet_tes!P21=0,"",RES_hhdet_tes!P21/RES_hhdet_fec!P21)</f>
        <v>0.46996512559682035</v>
      </c>
      <c r="Q21" s="73">
        <f>IF(RES_hhdet_tes!Q21=0,"",RES_hhdet_tes!Q21/RES_hhdet_fec!Q21)</f>
        <v>0.46996512559682085</v>
      </c>
    </row>
    <row r="22" spans="1:17" ht="12" customHeight="1" x14ac:dyDescent="0.25">
      <c r="A22" s="29" t="s">
        <v>140</v>
      </c>
      <c r="B22" s="65">
        <f>IF(RES_hhdet_tes!B22=0,"",RES_hhdet_tes!B22/RES_hhdet_fec!B22)</f>
        <v>0.80629111636711037</v>
      </c>
      <c r="C22" s="65">
        <f>IF(RES_hhdet_tes!C22=0,"",RES_hhdet_tes!C22/RES_hhdet_fec!C22)</f>
        <v>0.80781499778784427</v>
      </c>
      <c r="D22" s="65">
        <f>IF(RES_hhdet_tes!D22=0,"",RES_hhdet_tes!D22/RES_hhdet_fec!D22)</f>
        <v>0.80838487476388232</v>
      </c>
      <c r="E22" s="65">
        <f>IF(RES_hhdet_tes!E22=0,"",RES_hhdet_tes!E22/RES_hhdet_fec!E22)</f>
        <v>0.81250686077162593</v>
      </c>
      <c r="F22" s="65">
        <f>IF(RES_hhdet_tes!F22=0,"",RES_hhdet_tes!F22/RES_hhdet_fec!F22)</f>
        <v>0.81582982371762558</v>
      </c>
      <c r="G22" s="65">
        <f>IF(RES_hhdet_tes!G22=0,"",RES_hhdet_tes!G22/RES_hhdet_fec!G22)</f>
        <v>0.82123424165101944</v>
      </c>
      <c r="H22" s="65">
        <f>IF(RES_hhdet_tes!H22=0,"",RES_hhdet_tes!H22/RES_hhdet_fec!H22)</f>
        <v>0.82780055025667254</v>
      </c>
      <c r="I22" s="65">
        <f>IF(RES_hhdet_tes!I22=0,"",RES_hhdet_tes!I22/RES_hhdet_fec!I22)</f>
        <v>0.83456506120564899</v>
      </c>
      <c r="J22" s="65">
        <f>IF(RES_hhdet_tes!J22=0,"",RES_hhdet_tes!J22/RES_hhdet_fec!J22)</f>
        <v>0.8415396793600286</v>
      </c>
      <c r="K22" s="65">
        <f>IF(RES_hhdet_tes!K22=0,"",RES_hhdet_tes!K22/RES_hhdet_fec!K22)</f>
        <v>0.84473388224956758</v>
      </c>
      <c r="L22" s="65">
        <f>IF(RES_hhdet_tes!L22=0,"",RES_hhdet_tes!L22/RES_hhdet_fec!L22)</f>
        <v>0.84594646051895883</v>
      </c>
      <c r="M22" s="65">
        <f>IF(RES_hhdet_tes!M22=0,"",RES_hhdet_tes!M22/RES_hhdet_fec!M22)</f>
        <v>0.85022747466296866</v>
      </c>
      <c r="N22" s="65">
        <f>IF(RES_hhdet_tes!N22=0,"",RES_hhdet_tes!N22/RES_hhdet_fec!N22)</f>
        <v>0.85023033053679054</v>
      </c>
      <c r="O22" s="65">
        <f>IF(RES_hhdet_tes!O22=0,"",RES_hhdet_tes!O22/RES_hhdet_fec!O22)</f>
        <v>0.85023749631061263</v>
      </c>
      <c r="P22" s="65">
        <f>IF(RES_hhdet_tes!P22=0,"",RES_hhdet_tes!P22/RES_hhdet_fec!P22)</f>
        <v>0.85029143891858339</v>
      </c>
      <c r="Q22" s="65">
        <f>IF(RES_hhdet_tes!Q22=0,"",RES_hhdet_tes!Q22/RES_hhdet_fec!Q22)</f>
        <v>0.85029337103886204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75">
        <f>IF(RES_hhdet_tes!B24=0,"",RES_hhdet_tes!B24/RES_hhdet_fec!B24)</f>
        <v>0.62766705792603039</v>
      </c>
      <c r="C24" s="175">
        <f>IF(RES_hhdet_tes!C24=0,"",RES_hhdet_tes!C24/RES_hhdet_fec!C24)</f>
        <v>0.63119303607013577</v>
      </c>
      <c r="D24" s="175">
        <f>IF(RES_hhdet_tes!D24=0,"",RES_hhdet_tes!D24/RES_hhdet_fec!D24)</f>
        <v>0.63485190090842469</v>
      </c>
      <c r="E24" s="175">
        <f>IF(RES_hhdet_tes!E24=0,"",RES_hhdet_tes!E24/RES_hhdet_fec!E24)</f>
        <v>0.64026152759123334</v>
      </c>
      <c r="F24" s="175">
        <f>IF(RES_hhdet_tes!F24=0,"",RES_hhdet_tes!F24/RES_hhdet_fec!F24)</f>
        <v>0.64144802945167334</v>
      </c>
      <c r="G24" s="175">
        <f>IF(RES_hhdet_tes!G24=0,"",RES_hhdet_tes!G24/RES_hhdet_fec!G24)</f>
        <v>0.64476926635361143</v>
      </c>
      <c r="H24" s="175">
        <f>IF(RES_hhdet_tes!H24=0,"",RES_hhdet_tes!H24/RES_hhdet_fec!H24)</f>
        <v>0.65392552072714549</v>
      </c>
      <c r="I24" s="175">
        <f>IF(RES_hhdet_tes!I24=0,"",RES_hhdet_tes!I24/RES_hhdet_fec!I24)</f>
        <v>0.66306617166812865</v>
      </c>
      <c r="J24" s="175">
        <f>IF(RES_hhdet_tes!J24=0,"",RES_hhdet_tes!J24/RES_hhdet_fec!J24)</f>
        <v>0.6690206032887932</v>
      </c>
      <c r="K24" s="175">
        <f>IF(RES_hhdet_tes!K24=0,"",RES_hhdet_tes!K24/RES_hhdet_fec!K24)</f>
        <v>0.67157158507647219</v>
      </c>
      <c r="L24" s="175">
        <f>IF(RES_hhdet_tes!L24=0,"",RES_hhdet_tes!L24/RES_hhdet_fec!L24)</f>
        <v>0.68075341636578179</v>
      </c>
      <c r="M24" s="175">
        <f>IF(RES_hhdet_tes!M24=0,"",RES_hhdet_tes!M24/RES_hhdet_fec!M24)</f>
        <v>0.68287518354272103</v>
      </c>
      <c r="N24" s="175">
        <f>IF(RES_hhdet_tes!N24=0,"",RES_hhdet_tes!N24/RES_hhdet_fec!N24)</f>
        <v>0.69214470758097313</v>
      </c>
      <c r="O24" s="175">
        <f>IF(RES_hhdet_tes!O24=0,"",RES_hhdet_tes!O24/RES_hhdet_fec!O24)</f>
        <v>0.69982081243561467</v>
      </c>
      <c r="P24" s="175">
        <f>IF(RES_hhdet_tes!P24=0,"",RES_hhdet_tes!P24/RES_hhdet_fec!P24)</f>
        <v>0.70054944788126794</v>
      </c>
      <c r="Q24" s="175">
        <f>IF(RES_hhdet_tes!Q24=0,"",RES_hhdet_tes!Q24/RES_hhdet_fec!Q24)</f>
        <v>0.70840856646397055</v>
      </c>
    </row>
    <row r="25" spans="1:17" ht="12.95" customHeight="1" x14ac:dyDescent="0.25">
      <c r="A25" s="158" t="s">
        <v>65</v>
      </c>
      <c r="B25" s="169">
        <f>IF(RES_hhdet_tes!B25=0,"",RES_hhdet_tes!B25/RES_hhdet_fec!B25)</f>
        <v>0.62401678937378691</v>
      </c>
      <c r="C25" s="169">
        <f>IF(RES_hhdet_tes!C25=0,"",RES_hhdet_tes!C25/RES_hhdet_fec!C25)</f>
        <v>0.62719889526178574</v>
      </c>
      <c r="D25" s="169">
        <f>IF(RES_hhdet_tes!D25=0,"",RES_hhdet_tes!D25/RES_hhdet_fec!D25)</f>
        <v>0.6306771974391735</v>
      </c>
      <c r="E25" s="169">
        <f>IF(RES_hhdet_tes!E25=0,"",RES_hhdet_tes!E25/RES_hhdet_fec!E25)</f>
        <v>0.63559647247426065</v>
      </c>
      <c r="F25" s="169">
        <f>IF(RES_hhdet_tes!F25=0,"",RES_hhdet_tes!F25/RES_hhdet_fec!F25)</f>
        <v>0.63683584174955099</v>
      </c>
      <c r="G25" s="169">
        <f>IF(RES_hhdet_tes!G25=0,"",RES_hhdet_tes!G25/RES_hhdet_fec!G25)</f>
        <v>0.64025900395831192</v>
      </c>
      <c r="H25" s="169">
        <f>IF(RES_hhdet_tes!H25=0,"",RES_hhdet_tes!H25/RES_hhdet_fec!H25)</f>
        <v>0.64871487667663574</v>
      </c>
      <c r="I25" s="169">
        <f>IF(RES_hhdet_tes!I25=0,"",RES_hhdet_tes!I25/RES_hhdet_fec!I25)</f>
        <v>0.65755264094549959</v>
      </c>
      <c r="J25" s="169">
        <f>IF(RES_hhdet_tes!J25=0,"",RES_hhdet_tes!J25/RES_hhdet_fec!J25)</f>
        <v>0.66315118092233827</v>
      </c>
      <c r="K25" s="169">
        <f>IF(RES_hhdet_tes!K25=0,"",RES_hhdet_tes!K25/RES_hhdet_fec!K25)</f>
        <v>0.6662540495861573</v>
      </c>
      <c r="L25" s="169">
        <f>IF(RES_hhdet_tes!L25=0,"",RES_hhdet_tes!L25/RES_hhdet_fec!L25)</f>
        <v>0.67442491278628647</v>
      </c>
      <c r="M25" s="169">
        <f>IF(RES_hhdet_tes!M25=0,"",RES_hhdet_tes!M25/RES_hhdet_fec!M25)</f>
        <v>0.67617062107951487</v>
      </c>
      <c r="N25" s="169">
        <f>IF(RES_hhdet_tes!N25=0,"",RES_hhdet_tes!N25/RES_hhdet_fec!N25)</f>
        <v>0.68572989118738437</v>
      </c>
      <c r="O25" s="169">
        <f>IF(RES_hhdet_tes!O25=0,"",RES_hhdet_tes!O25/RES_hhdet_fec!O25)</f>
        <v>0.69287150266610753</v>
      </c>
      <c r="P25" s="169">
        <f>IF(RES_hhdet_tes!P25=0,"",RES_hhdet_tes!P25/RES_hhdet_fec!P25)</f>
        <v>0.69290369309804956</v>
      </c>
      <c r="Q25" s="169">
        <f>IF(RES_hhdet_tes!Q25=0,"",RES_hhdet_tes!Q25/RES_hhdet_fec!Q25)</f>
        <v>0.70042585465036911</v>
      </c>
    </row>
    <row r="26" spans="1:17" ht="12" customHeight="1" x14ac:dyDescent="0.25">
      <c r="A26" s="23" t="s">
        <v>84</v>
      </c>
      <c r="B26" s="73">
        <f>IF(RES_hhdet_tes!B26=0,"",RES_hhdet_tes!B26/RES_hhdet_fec!B26)</f>
        <v>0.61949585144574182</v>
      </c>
      <c r="C26" s="73">
        <f>IF(RES_hhdet_tes!C26=0,"",RES_hhdet_tes!C26/RES_hhdet_fec!C26)</f>
        <v>0.6224735900551055</v>
      </c>
      <c r="D26" s="73">
        <f>IF(RES_hhdet_tes!D26=0,"",RES_hhdet_tes!D26/RES_hhdet_fec!D26)</f>
        <v>0.62557034707804726</v>
      </c>
      <c r="E26" s="73">
        <f>IF(RES_hhdet_tes!E26=0,"",RES_hhdet_tes!E26/RES_hhdet_fec!E26)</f>
        <v>0.62892091804225647</v>
      </c>
      <c r="F26" s="73">
        <f>IF(RES_hhdet_tes!F26=0,"",RES_hhdet_tes!F26/RES_hhdet_fec!F26)</f>
        <v>0.63071577016766034</v>
      </c>
      <c r="G26" s="73">
        <f>IF(RES_hhdet_tes!G26=0,"",RES_hhdet_tes!G26/RES_hhdet_fec!G26)</f>
        <v>0.63640614367561588</v>
      </c>
      <c r="H26" s="73">
        <f>IF(RES_hhdet_tes!H26=0,"",RES_hhdet_tes!H26/RES_hhdet_fec!H26)</f>
        <v>0.64394329888901347</v>
      </c>
      <c r="I26" s="73">
        <f>IF(RES_hhdet_tes!I26=0,"",RES_hhdet_tes!I26/RES_hhdet_fec!I26)</f>
        <v>0.65282224232704966</v>
      </c>
      <c r="J26" s="73">
        <f>IF(RES_hhdet_tes!J26=0,"",RES_hhdet_tes!J26/RES_hhdet_fec!J26)</f>
        <v>0.65704009600750624</v>
      </c>
      <c r="K26" s="73">
        <f>IF(RES_hhdet_tes!K26=0,"",RES_hhdet_tes!K26/RES_hhdet_fec!K26)</f>
        <v>0.661868824675516</v>
      </c>
      <c r="L26" s="73">
        <f>IF(RES_hhdet_tes!L26=0,"",RES_hhdet_tes!L26/RES_hhdet_fec!L26)</f>
        <v>0.66633296989117485</v>
      </c>
      <c r="M26" s="73">
        <f>IF(RES_hhdet_tes!M26=0,"",RES_hhdet_tes!M26/RES_hhdet_fec!M26)</f>
        <v>0.67221791858266866</v>
      </c>
      <c r="N26" s="73">
        <f>IF(RES_hhdet_tes!N26=0,"",RES_hhdet_tes!N26/RES_hhdet_fec!N26)</f>
        <v>0.67662829922524104</v>
      </c>
      <c r="O26" s="73">
        <f>IF(RES_hhdet_tes!O26=0,"",RES_hhdet_tes!O26/RES_hhdet_fec!O26)</f>
        <v>0.68125258254328169</v>
      </c>
      <c r="P26" s="73">
        <f>IF(RES_hhdet_tes!P26=0,"",RES_hhdet_tes!P26/RES_hhdet_fec!P26)</f>
        <v>0.68674974228539798</v>
      </c>
      <c r="Q26" s="73">
        <f>IF(RES_hhdet_tes!Q26=0,"",RES_hhdet_tes!Q26/RES_hhdet_fec!Q26)</f>
        <v>0.69185081402145465</v>
      </c>
    </row>
    <row r="27" spans="1:17" ht="12" customHeight="1" x14ac:dyDescent="0.25">
      <c r="A27" s="23" t="s">
        <v>60</v>
      </c>
      <c r="B27" s="73">
        <f>IF(RES_hhdet_tes!B27=0,"",RES_hhdet_tes!B27/RES_hhdet_fec!B27)</f>
        <v>0.99999999999999956</v>
      </c>
      <c r="C27" s="73">
        <f>IF(RES_hhdet_tes!C27=0,"",RES_hhdet_tes!C27/RES_hhdet_fec!C27)</f>
        <v>1</v>
      </c>
      <c r="D27" s="73">
        <f>IF(RES_hhdet_tes!D27=0,"",RES_hhdet_tes!D27/RES_hhdet_fec!D27)</f>
        <v>1</v>
      </c>
      <c r="E27" s="73">
        <f>IF(RES_hhdet_tes!E27=0,"",RES_hhdet_tes!E27/RES_hhdet_fec!E27)</f>
        <v>1.0000000000000002</v>
      </c>
      <c r="F27" s="73">
        <f>IF(RES_hhdet_tes!F27=0,"",RES_hhdet_tes!F27/RES_hhdet_fec!F27)</f>
        <v>0.99999999999999978</v>
      </c>
      <c r="G27" s="73">
        <f>IF(RES_hhdet_tes!G27=0,"",RES_hhdet_tes!G27/RES_hhdet_fec!G27)</f>
        <v>0.99999999999999956</v>
      </c>
      <c r="H27" s="73">
        <f>IF(RES_hhdet_tes!H27=0,"",RES_hhdet_tes!H27/RES_hhdet_fec!H27)</f>
        <v>0.99999999999999967</v>
      </c>
      <c r="I27" s="73">
        <f>IF(RES_hhdet_tes!I27=0,"",RES_hhdet_tes!I27/RES_hhdet_fec!I27)</f>
        <v>1.0000000000000004</v>
      </c>
      <c r="J27" s="73">
        <f>IF(RES_hhdet_tes!J27=0,"",RES_hhdet_tes!J27/RES_hhdet_fec!J27)</f>
        <v>1.0000000000000004</v>
      </c>
      <c r="K27" s="73">
        <f>IF(RES_hhdet_tes!K27=0,"",RES_hhdet_tes!K27/RES_hhdet_fec!K27)</f>
        <v>0.99999999999999978</v>
      </c>
      <c r="L27" s="73">
        <f>IF(RES_hhdet_tes!L27=0,"",RES_hhdet_tes!L27/RES_hhdet_fec!L27)</f>
        <v>1</v>
      </c>
      <c r="M27" s="73">
        <f>IF(RES_hhdet_tes!M27=0,"",RES_hhdet_tes!M27/RES_hhdet_fec!M27)</f>
        <v>0.99999999999999956</v>
      </c>
      <c r="N27" s="73">
        <f>IF(RES_hhdet_tes!N27=0,"",RES_hhdet_tes!N27/RES_hhdet_fec!N27)</f>
        <v>1.0000000000000004</v>
      </c>
      <c r="O27" s="73">
        <f>IF(RES_hhdet_tes!O27=0,"",RES_hhdet_tes!O27/RES_hhdet_fec!O27)</f>
        <v>0.99999999999999978</v>
      </c>
      <c r="P27" s="73">
        <f>IF(RES_hhdet_tes!P27=0,"",RES_hhdet_tes!P27/RES_hhdet_fec!P27)</f>
        <v>1</v>
      </c>
      <c r="Q27" s="73">
        <f>IF(RES_hhdet_tes!Q27=0,"",RES_hhdet_tes!Q27/RES_hhdet_fec!Q27)</f>
        <v>1</v>
      </c>
    </row>
    <row r="28" spans="1:17" ht="12.95" customHeight="1" x14ac:dyDescent="0.25">
      <c r="A28" s="158" t="s">
        <v>112</v>
      </c>
      <c r="B28" s="169">
        <f>IF(RES_hhdet_tes!B28=0,"",RES_hhdet_tes!B28/RES_hhdet_fec!B28)</f>
        <v>1.6292521448704615</v>
      </c>
      <c r="C28" s="169">
        <f>IF(RES_hhdet_tes!C28=0,"",RES_hhdet_tes!C28/RES_hhdet_fec!C28)</f>
        <v>1.6680754611579209</v>
      </c>
      <c r="D28" s="169">
        <f>IF(RES_hhdet_tes!D28=0,"",RES_hhdet_tes!D28/RES_hhdet_fec!D28)</f>
        <v>1.7179887190272831</v>
      </c>
      <c r="E28" s="169">
        <f>IF(RES_hhdet_tes!E28=0,"",RES_hhdet_tes!E28/RES_hhdet_fec!E28)</f>
        <v>1.758185286556825</v>
      </c>
      <c r="F28" s="169">
        <f>IF(RES_hhdet_tes!F28=0,"",RES_hhdet_tes!F28/RES_hhdet_fec!F28)</f>
        <v>1.8106124911311618</v>
      </c>
      <c r="G28" s="169">
        <f>IF(RES_hhdet_tes!G28=0,"",RES_hhdet_tes!G28/RES_hhdet_fec!G28)</f>
        <v>1.8920002339983011</v>
      </c>
      <c r="H28" s="169">
        <f>IF(RES_hhdet_tes!H28=0,"",RES_hhdet_tes!H28/RES_hhdet_fec!H28)</f>
        <v>1.9788985812367619</v>
      </c>
      <c r="I28" s="169">
        <f>IF(RES_hhdet_tes!I28=0,"",RES_hhdet_tes!I28/RES_hhdet_fec!I28)</f>
        <v>2.0997607132413476</v>
      </c>
      <c r="J28" s="169">
        <f>IF(RES_hhdet_tes!J28=0,"",RES_hhdet_tes!J28/RES_hhdet_fec!J28)</f>
        <v>2.2341299118482074</v>
      </c>
      <c r="K28" s="169">
        <f>IF(RES_hhdet_tes!K28=0,"",RES_hhdet_tes!K28/RES_hhdet_fec!K28)</f>
        <v>2.3423872243829429</v>
      </c>
      <c r="L28" s="169">
        <f>IF(RES_hhdet_tes!L28=0,"",RES_hhdet_tes!L28/RES_hhdet_fec!L28)</f>
        <v>2.4643918012117263</v>
      </c>
      <c r="M28" s="169">
        <f>IF(RES_hhdet_tes!M28=0,"",RES_hhdet_tes!M28/RES_hhdet_fec!M28)</f>
        <v>2.5814464158792254</v>
      </c>
      <c r="N28" s="169">
        <f>IF(RES_hhdet_tes!N28=0,"",RES_hhdet_tes!N28/RES_hhdet_fec!N28)</f>
        <v>2.6282205470516811</v>
      </c>
      <c r="O28" s="169">
        <f>IF(RES_hhdet_tes!O28=0,"",RES_hhdet_tes!O28/RES_hhdet_fec!O28)</f>
        <v>2.8340802284061581</v>
      </c>
      <c r="P28" s="169">
        <f>IF(RES_hhdet_tes!P28=0,"",RES_hhdet_tes!P28/RES_hhdet_fec!P28)</f>
        <v>3.013529823278696</v>
      </c>
      <c r="Q28" s="169">
        <f>IF(RES_hhdet_tes!Q28=0,"",RES_hhdet_tes!Q28/RES_hhdet_fec!Q28)</f>
        <v>3.2612366738908145</v>
      </c>
    </row>
    <row r="29" spans="1:17" ht="12" customHeight="1" x14ac:dyDescent="0.25">
      <c r="A29" s="23" t="s">
        <v>60</v>
      </c>
      <c r="B29" s="73">
        <f>IF(RES_hhdet_tes!B29=0,"",RES_hhdet_tes!B29/RES_hhdet_fec!B29)</f>
        <v>1.6292521448704615</v>
      </c>
      <c r="C29" s="73">
        <f>IF(RES_hhdet_tes!C29=0,"",RES_hhdet_tes!C29/RES_hhdet_fec!C29)</f>
        <v>1.6680754611579209</v>
      </c>
      <c r="D29" s="73">
        <f>IF(RES_hhdet_tes!D29=0,"",RES_hhdet_tes!D29/RES_hhdet_fec!D29)</f>
        <v>1.7179887190272831</v>
      </c>
      <c r="E29" s="73">
        <f>IF(RES_hhdet_tes!E29=0,"",RES_hhdet_tes!E29/RES_hhdet_fec!E29)</f>
        <v>1.758185286556825</v>
      </c>
      <c r="F29" s="73">
        <f>IF(RES_hhdet_tes!F29=0,"",RES_hhdet_tes!F29/RES_hhdet_fec!F29)</f>
        <v>1.8106124911311618</v>
      </c>
      <c r="G29" s="73">
        <f>IF(RES_hhdet_tes!G29=0,"",RES_hhdet_tes!G29/RES_hhdet_fec!G29)</f>
        <v>1.8920002339983011</v>
      </c>
      <c r="H29" s="73">
        <f>IF(RES_hhdet_tes!H29=0,"",RES_hhdet_tes!H29/RES_hhdet_fec!H29)</f>
        <v>1.9788985812367619</v>
      </c>
      <c r="I29" s="73">
        <f>IF(RES_hhdet_tes!I29=0,"",RES_hhdet_tes!I29/RES_hhdet_fec!I29)</f>
        <v>2.0997607132413476</v>
      </c>
      <c r="J29" s="73">
        <f>IF(RES_hhdet_tes!J29=0,"",RES_hhdet_tes!J29/RES_hhdet_fec!J29)</f>
        <v>2.2341299118482074</v>
      </c>
      <c r="K29" s="73">
        <f>IF(RES_hhdet_tes!K29=0,"",RES_hhdet_tes!K29/RES_hhdet_fec!K29)</f>
        <v>2.3423872243829429</v>
      </c>
      <c r="L29" s="73">
        <f>IF(RES_hhdet_tes!L29=0,"",RES_hhdet_tes!L29/RES_hhdet_fec!L29)</f>
        <v>2.4643918012117263</v>
      </c>
      <c r="M29" s="73">
        <f>IF(RES_hhdet_tes!M29=0,"",RES_hhdet_tes!M29/RES_hhdet_fec!M29)</f>
        <v>2.5814464158792254</v>
      </c>
      <c r="N29" s="73">
        <f>IF(RES_hhdet_tes!N29=0,"",RES_hhdet_tes!N29/RES_hhdet_fec!N29)</f>
        <v>2.6282205470516811</v>
      </c>
      <c r="O29" s="73">
        <f>IF(RES_hhdet_tes!O29=0,"",RES_hhdet_tes!O29/RES_hhdet_fec!O29)</f>
        <v>2.8340802284061581</v>
      </c>
      <c r="P29" s="73">
        <f>IF(RES_hhdet_tes!P29=0,"",RES_hhdet_tes!P29/RES_hhdet_fec!P29)</f>
        <v>3.013529823278696</v>
      </c>
      <c r="Q29" s="73">
        <f>IF(RES_hhdet_tes!Q29=0,"",RES_hhdet_tes!Q29/RES_hhdet_fec!Q29)</f>
        <v>3.2612366738908145</v>
      </c>
    </row>
    <row r="30" spans="1:17" ht="12" customHeight="1" x14ac:dyDescent="0.25">
      <c r="A30" s="158" t="s">
        <v>63</v>
      </c>
      <c r="B30" s="169">
        <f>IF(RES_hhdet_tes!B30=0,"",RES_hhdet_tes!B30/RES_hhdet_fec!B30)</f>
        <v>0.62789778302748345</v>
      </c>
      <c r="C30" s="169">
        <f>IF(RES_hhdet_tes!C30=0,"",RES_hhdet_tes!C30/RES_hhdet_fec!C30)</f>
        <v>0.63048157826248297</v>
      </c>
      <c r="D30" s="169">
        <f>IF(RES_hhdet_tes!D30=0,"",RES_hhdet_tes!D30/RES_hhdet_fec!D30)</f>
        <v>0.63319622833218259</v>
      </c>
      <c r="E30" s="169">
        <f>IF(RES_hhdet_tes!E30=0,"",RES_hhdet_tes!E30/RES_hhdet_fec!E30)</f>
        <v>0.63693368344416179</v>
      </c>
      <c r="F30" s="169">
        <f>IF(RES_hhdet_tes!F30=0,"",RES_hhdet_tes!F30/RES_hhdet_fec!F30)</f>
        <v>0.63928222644838073</v>
      </c>
      <c r="G30" s="169">
        <f>IF(RES_hhdet_tes!G30=0,"",RES_hhdet_tes!G30/RES_hhdet_fec!G30)</f>
        <v>0.64072801596630269</v>
      </c>
      <c r="H30" s="169">
        <f>IF(RES_hhdet_tes!H30=0,"",RES_hhdet_tes!H30/RES_hhdet_fec!H30)</f>
        <v>0.64733161755321933</v>
      </c>
      <c r="I30" s="169">
        <f>IF(RES_hhdet_tes!I30=0,"",RES_hhdet_tes!I30/RES_hhdet_fec!I30)</f>
        <v>0.65421247815058603</v>
      </c>
      <c r="J30" s="169">
        <f>IF(RES_hhdet_tes!J30=0,"",RES_hhdet_tes!J30/RES_hhdet_fec!J30)</f>
        <v>0.65880080851010125</v>
      </c>
      <c r="K30" s="169">
        <f>IF(RES_hhdet_tes!K30=0,"",RES_hhdet_tes!K30/RES_hhdet_fec!K30)</f>
        <v>0.65945451004990852</v>
      </c>
      <c r="L30" s="169">
        <f>IF(RES_hhdet_tes!L30=0,"",RES_hhdet_tes!L30/RES_hhdet_fec!L30)</f>
        <v>0.67003996729644355</v>
      </c>
      <c r="M30" s="169">
        <f>IF(RES_hhdet_tes!M30=0,"",RES_hhdet_tes!M30/RES_hhdet_fec!M30)</f>
        <v>0.66845986468719953</v>
      </c>
      <c r="N30" s="169">
        <f>IF(RES_hhdet_tes!N30=0,"",RES_hhdet_tes!N30/RES_hhdet_fec!N30)</f>
        <v>0.67552643675231694</v>
      </c>
      <c r="O30" s="169">
        <f>IF(RES_hhdet_tes!O30=0,"",RES_hhdet_tes!O30/RES_hhdet_fec!O30)</f>
        <v>0.68083825810671417</v>
      </c>
      <c r="P30" s="169">
        <f>IF(RES_hhdet_tes!P30=0,"",RES_hhdet_tes!P30/RES_hhdet_fec!P30)</f>
        <v>0.67877393655267004</v>
      </c>
      <c r="Q30" s="169">
        <f>IF(RES_hhdet_tes!Q30=0,"",RES_hhdet_tes!Q30/RES_hhdet_fec!Q30)</f>
        <v>0.68562091506854583</v>
      </c>
    </row>
    <row r="31" spans="1:17" ht="12" customHeight="1" x14ac:dyDescent="0.25">
      <c r="A31" s="167" t="s">
        <v>169</v>
      </c>
      <c r="B31" s="174">
        <f>IF(RES_hhdet_tes!B31=0,"",RES_hhdet_tes!B31/RES_hhdet_fec!B31)</f>
        <v>0.55230288448642306</v>
      </c>
      <c r="C31" s="174">
        <f>IF(RES_hhdet_tes!C31=0,"",RES_hhdet_tes!C31/RES_hhdet_fec!C31)</f>
        <v>0.55452527000951091</v>
      </c>
      <c r="D31" s="174">
        <f>IF(RES_hhdet_tes!D31=0,"",RES_hhdet_tes!D31/RES_hhdet_fec!D31)</f>
        <v>0.55685783284861035</v>
      </c>
      <c r="E31" s="174">
        <f>IF(RES_hhdet_tes!E31=0,"",RES_hhdet_tes!E31/RES_hhdet_fec!E31)</f>
        <v>0.55936858348697782</v>
      </c>
      <c r="F31" s="174">
        <f>IF(RES_hhdet_tes!F31=0,"",RES_hhdet_tes!F31/RES_hhdet_fec!F31)</f>
        <v>0.56084227506171469</v>
      </c>
      <c r="G31" s="174">
        <f>IF(RES_hhdet_tes!G31=0,"",RES_hhdet_tes!G31/RES_hhdet_fec!G31)</f>
        <v>0.56498544581754551</v>
      </c>
      <c r="H31" s="174">
        <f>IF(RES_hhdet_tes!H31=0,"",RES_hhdet_tes!H31/RES_hhdet_fec!H31)</f>
        <v>0.57022797849334206</v>
      </c>
      <c r="I31" s="174">
        <f>IF(RES_hhdet_tes!I31=0,"",RES_hhdet_tes!I31/RES_hhdet_fec!I31)</f>
        <v>0.57641780587277802</v>
      </c>
      <c r="J31" s="174">
        <f>IF(RES_hhdet_tes!J31=0,"",RES_hhdet_tes!J31/RES_hhdet_fec!J31)</f>
        <v>0.57934533100815089</v>
      </c>
      <c r="K31" s="174">
        <f>IF(RES_hhdet_tes!K31=0,"",RES_hhdet_tes!K31/RES_hhdet_fec!K31)</f>
        <v>0.58276196012104553</v>
      </c>
      <c r="L31" s="174">
        <f>IF(RES_hhdet_tes!L31=0,"",RES_hhdet_tes!L31/RES_hhdet_fec!L31)</f>
        <v>0.5859571449789216</v>
      </c>
      <c r="M31" s="174">
        <f>IF(RES_hhdet_tes!M31=0,"",RES_hhdet_tes!M31/RES_hhdet_fec!M31)</f>
        <v>0.58998639473803571</v>
      </c>
      <c r="N31" s="174">
        <f>IF(RES_hhdet_tes!N31=0,"",RES_hhdet_tes!N31/RES_hhdet_fec!N31)</f>
        <v>0.59286744055967844</v>
      </c>
      <c r="O31" s="174">
        <f>IF(RES_hhdet_tes!O31=0,"",RES_hhdet_tes!O31/RES_hhdet_fec!O31)</f>
        <v>0.59578003383855505</v>
      </c>
      <c r="P31" s="174">
        <f>IF(RES_hhdet_tes!P31=0,"",RES_hhdet_tes!P31/RES_hhdet_fec!P31)</f>
        <v>0.59918184432109589</v>
      </c>
      <c r="Q31" s="174">
        <f>IF(RES_hhdet_tes!Q31=0,"",RES_hhdet_tes!Q31/RES_hhdet_fec!Q31)</f>
        <v>0.60228406134799473</v>
      </c>
    </row>
    <row r="32" spans="1:17" ht="12" customHeight="1" x14ac:dyDescent="0.25">
      <c r="A32" s="167" t="s">
        <v>168</v>
      </c>
      <c r="B32" s="174">
        <f>IF(RES_hhdet_tes!B32=0,"",RES_hhdet_tes!B32/RES_hhdet_fec!B32)</f>
        <v>0.65912508363711109</v>
      </c>
      <c r="C32" s="174">
        <f>IF(RES_hhdet_tes!C32=0,"",RES_hhdet_tes!C32/RES_hhdet_fec!C32)</f>
        <v>0.65725599698121207</v>
      </c>
      <c r="D32" s="174">
        <f>IF(RES_hhdet_tes!D32=0,"",RES_hhdet_tes!D32/RES_hhdet_fec!D32)</f>
        <v>0.65966226851793774</v>
      </c>
      <c r="E32" s="174">
        <f>IF(RES_hhdet_tes!E32=0,"",RES_hhdet_tes!E32/RES_hhdet_fec!E32)</f>
        <v>0.66300003665827489</v>
      </c>
      <c r="F32" s="174">
        <f>IF(RES_hhdet_tes!F32=0,"",RES_hhdet_tes!F32/RES_hhdet_fec!F32)</f>
        <v>0.66458729885109591</v>
      </c>
      <c r="G32" s="174">
        <f>IF(RES_hhdet_tes!G32=0,"",RES_hhdet_tes!G32/RES_hhdet_fec!G32)</f>
        <v>0.67027789943722238</v>
      </c>
      <c r="H32" s="174">
        <f>IF(RES_hhdet_tes!H32=0,"",RES_hhdet_tes!H32/RES_hhdet_fec!H32)</f>
        <v>0.68300604968245038</v>
      </c>
      <c r="I32" s="174">
        <f>IF(RES_hhdet_tes!I32=0,"",RES_hhdet_tes!I32/RES_hhdet_fec!I32)</f>
        <v>0.694270925394326</v>
      </c>
      <c r="J32" s="174">
        <f>IF(RES_hhdet_tes!J32=0,"",RES_hhdet_tes!J32/RES_hhdet_fec!J32)</f>
        <v>0.69872304262696106</v>
      </c>
      <c r="K32" s="174">
        <f>IF(RES_hhdet_tes!K32=0,"",RES_hhdet_tes!K32/RES_hhdet_fec!K32)</f>
        <v>0.70129594372189974</v>
      </c>
      <c r="L32" s="174">
        <f>IF(RES_hhdet_tes!L32=0,"",RES_hhdet_tes!L32/RES_hhdet_fec!L32)</f>
        <v>0.70330036365466531</v>
      </c>
      <c r="M32" s="174">
        <f>IF(RES_hhdet_tes!M32=0,"",RES_hhdet_tes!M32/RES_hhdet_fec!M32)</f>
        <v>0.70600993831540726</v>
      </c>
      <c r="N32" s="174">
        <f>IF(RES_hhdet_tes!N32=0,"",RES_hhdet_tes!N32/RES_hhdet_fec!N32)</f>
        <v>0.70047310090522852</v>
      </c>
      <c r="O32" s="174">
        <f>IF(RES_hhdet_tes!O32=0,"",RES_hhdet_tes!O32/RES_hhdet_fec!O32)</f>
        <v>0.70743767028969207</v>
      </c>
      <c r="P32" s="174">
        <f>IF(RES_hhdet_tes!P32=0,"",RES_hhdet_tes!P32/RES_hhdet_fec!P32)</f>
        <v>0.70915158714559168</v>
      </c>
      <c r="Q32" s="174">
        <f>IF(RES_hhdet_tes!Q32=0,"",RES_hhdet_tes!Q32/RES_hhdet_fec!Q32)</f>
        <v>0.71016556490454164</v>
      </c>
    </row>
    <row r="33" spans="1:17" ht="12" customHeight="1" x14ac:dyDescent="0.25">
      <c r="A33" s="166" t="s">
        <v>57</v>
      </c>
      <c r="B33" s="173">
        <f>IF(RES_hhdet_tes!B33=0,"",RES_hhdet_tes!B33/RES_hhdet_fec!B33)</f>
        <v>0.55230288448642328</v>
      </c>
      <c r="C33" s="173">
        <f>IF(RES_hhdet_tes!C33=0,"",RES_hhdet_tes!C33/RES_hhdet_fec!C33)</f>
        <v>0.55454177371247815</v>
      </c>
      <c r="D33" s="173">
        <f>IF(RES_hhdet_tes!D33=0,"",RES_hhdet_tes!D33/RES_hhdet_fec!D33)</f>
        <v>0.55688329314352947</v>
      </c>
      <c r="E33" s="173">
        <f>IF(RES_hhdet_tes!E33=0,"",RES_hhdet_tes!E33/RES_hhdet_fec!E33)</f>
        <v>0.56044584649312057</v>
      </c>
      <c r="F33" s="173">
        <f>IF(RES_hhdet_tes!F33=0,"",RES_hhdet_tes!F33/RES_hhdet_fec!F33)</f>
        <v>0.56173577388439844</v>
      </c>
      <c r="G33" s="173">
        <f>IF(RES_hhdet_tes!G33=0,"",RES_hhdet_tes!G33/RES_hhdet_fec!G33)</f>
        <v>0.56850338590884664</v>
      </c>
      <c r="H33" s="173">
        <f>IF(RES_hhdet_tes!H33=0,"",RES_hhdet_tes!H33/RES_hhdet_fec!H33)</f>
        <v>0.58431503608323354</v>
      </c>
      <c r="I33" s="173">
        <f>IF(RES_hhdet_tes!I33=0,"",RES_hhdet_tes!I33/RES_hhdet_fec!I33)</f>
        <v>0.59834264349538335</v>
      </c>
      <c r="J33" s="173">
        <f>IF(RES_hhdet_tes!J33=0,"",RES_hhdet_tes!J33/RES_hhdet_fec!J33)</f>
        <v>0.60333060474603584</v>
      </c>
      <c r="K33" s="173">
        <f>IF(RES_hhdet_tes!K33=0,"",RES_hhdet_tes!K33/RES_hhdet_fec!K33)</f>
        <v>0.60601657258892605</v>
      </c>
      <c r="L33" s="173">
        <f>IF(RES_hhdet_tes!L33=0,"",RES_hhdet_tes!L33/RES_hhdet_fec!L33)</f>
        <v>0.60788412430537853</v>
      </c>
      <c r="M33" s="173">
        <f>IF(RES_hhdet_tes!M33=0,"",RES_hhdet_tes!M33/RES_hhdet_fec!M33)</f>
        <v>0.61141139118778498</v>
      </c>
      <c r="N33" s="173">
        <f>IF(RES_hhdet_tes!N33=0,"",RES_hhdet_tes!N33/RES_hhdet_fec!N33)</f>
        <v>0.61216248438893972</v>
      </c>
      <c r="O33" s="173">
        <f>IF(RES_hhdet_tes!O33=0,"",RES_hhdet_tes!O33/RES_hhdet_fec!O33)</f>
        <v>0.61293790144540938</v>
      </c>
      <c r="P33" s="173">
        <f>IF(RES_hhdet_tes!P33=0,"",RES_hhdet_tes!P33/RES_hhdet_fec!P33)</f>
        <v>0.61496858011782429</v>
      </c>
      <c r="Q33" s="173">
        <f>IF(RES_hhdet_tes!Q33=0,"",RES_hhdet_tes!Q33/RES_hhdet_fec!Q33)</f>
        <v>0.61603350733125983</v>
      </c>
    </row>
    <row r="34" spans="1:17" ht="12" customHeight="1" x14ac:dyDescent="0.25">
      <c r="A34" s="147" t="s">
        <v>59</v>
      </c>
      <c r="B34" s="172">
        <f>IF(RES_hhdet_tes!B34=0,"",RES_hhdet_tes!B34/RES_hhdet_fec!B34)</f>
        <v>1</v>
      </c>
      <c r="C34" s="172">
        <f>IF(RES_hhdet_tes!C34=0,"",RES_hhdet_tes!C34/RES_hhdet_fec!C34)</f>
        <v>1.0000000000000002</v>
      </c>
      <c r="D34" s="172">
        <f>IF(RES_hhdet_tes!D34=0,"",RES_hhdet_tes!D34/RES_hhdet_fec!D34)</f>
        <v>0.99999999999999989</v>
      </c>
      <c r="E34" s="172">
        <f>IF(RES_hhdet_tes!E34=0,"",RES_hhdet_tes!E34/RES_hhdet_fec!E34)</f>
        <v>0.99999999999999967</v>
      </c>
      <c r="F34" s="172">
        <f>IF(RES_hhdet_tes!F34=0,"",RES_hhdet_tes!F34/RES_hhdet_fec!F34)</f>
        <v>1.0000000000000002</v>
      </c>
      <c r="G34" s="172">
        <f>IF(RES_hhdet_tes!G34=0,"",RES_hhdet_tes!G34/RES_hhdet_fec!G34)</f>
        <v>1</v>
      </c>
      <c r="H34" s="172">
        <f>IF(RES_hhdet_tes!H34=0,"",RES_hhdet_tes!H34/RES_hhdet_fec!H34)</f>
        <v>1</v>
      </c>
      <c r="I34" s="172">
        <f>IF(RES_hhdet_tes!I34=0,"",RES_hhdet_tes!I34/RES_hhdet_fec!I34)</f>
        <v>1.0000000000000002</v>
      </c>
      <c r="J34" s="172">
        <f>IF(RES_hhdet_tes!J34=0,"",RES_hhdet_tes!J34/RES_hhdet_fec!J34)</f>
        <v>1</v>
      </c>
      <c r="K34" s="172">
        <f>IF(RES_hhdet_tes!K34=0,"",RES_hhdet_tes!K34/RES_hhdet_fec!K34)</f>
        <v>1.0000000000000004</v>
      </c>
      <c r="L34" s="172">
        <f>IF(RES_hhdet_tes!L34=0,"",RES_hhdet_tes!L34/RES_hhdet_fec!L34)</f>
        <v>1</v>
      </c>
      <c r="M34" s="172">
        <f>IF(RES_hhdet_tes!M34=0,"",RES_hhdet_tes!M34/RES_hhdet_fec!M34)</f>
        <v>1</v>
      </c>
      <c r="N34" s="172">
        <f>IF(RES_hhdet_tes!N34=0,"",RES_hhdet_tes!N34/RES_hhdet_fec!N34)</f>
        <v>0.99999999999999956</v>
      </c>
      <c r="O34" s="172">
        <f>IF(RES_hhdet_tes!O34=0,"",RES_hhdet_tes!O34/RES_hhdet_fec!O34)</f>
        <v>0.99999999999999989</v>
      </c>
      <c r="P34" s="172">
        <f>IF(RES_hhdet_tes!P34=0,"",RES_hhdet_tes!P34/RES_hhdet_fec!P34)</f>
        <v>1.0000000000000002</v>
      </c>
      <c r="Q34" s="172">
        <f>IF(RES_hhdet_tes!Q34=0,"",RES_hhdet_tes!Q34/RES_hhdet_fec!Q34)</f>
        <v>1</v>
      </c>
    </row>
    <row r="35" spans="1:17" ht="12" customHeight="1" x14ac:dyDescent="0.25">
      <c r="A35" s="163" t="s">
        <v>142</v>
      </c>
      <c r="B35" s="171">
        <f>IF(RES_hhdet_tes!B35=0,"",RES_hhdet_tes!B35/RES_hhdet_fec!B35)</f>
        <v>0.70572035239931841</v>
      </c>
      <c r="C35" s="171">
        <f>IF(RES_hhdet_tes!C35=0,"",RES_hhdet_tes!C35/RES_hhdet_fec!C35)</f>
        <v>0.70811552804082822</v>
      </c>
      <c r="D35" s="171">
        <f>IF(RES_hhdet_tes!D35=0,"",RES_hhdet_tes!D35/RES_hhdet_fec!D35)</f>
        <v>0.71097355358962067</v>
      </c>
      <c r="E35" s="171">
        <f>IF(RES_hhdet_tes!E35=0,"",RES_hhdet_tes!E35/RES_hhdet_fec!E35)</f>
        <v>0.71436356842832671</v>
      </c>
      <c r="F35" s="171">
        <f>IF(RES_hhdet_tes!F35=0,"",RES_hhdet_tes!F35/RES_hhdet_fec!F35)</f>
        <v>0.71757257788489115</v>
      </c>
      <c r="G35" s="171">
        <f>IF(RES_hhdet_tes!G35=0,"",RES_hhdet_tes!G35/RES_hhdet_fec!G35)</f>
        <v>0.72285470167151866</v>
      </c>
      <c r="H35" s="171">
        <f>IF(RES_hhdet_tes!H35=0,"",RES_hhdet_tes!H35/RES_hhdet_fec!H35)</f>
        <v>0.72910081136038241</v>
      </c>
      <c r="I35" s="171">
        <f>IF(RES_hhdet_tes!I35=0,"",RES_hhdet_tes!I35/RES_hhdet_fec!I35)</f>
        <v>0.73592306014590647</v>
      </c>
      <c r="J35" s="171">
        <f>IF(RES_hhdet_tes!J35=0,"",RES_hhdet_tes!J35/RES_hhdet_fec!J35)</f>
        <v>0.74128062519231674</v>
      </c>
      <c r="K35" s="171">
        <f>IF(RES_hhdet_tes!K35=0,"",RES_hhdet_tes!K35/RES_hhdet_fec!K35)</f>
        <v>0.74483355240084537</v>
      </c>
      <c r="L35" s="171">
        <f>IF(RES_hhdet_tes!L35=0,"",RES_hhdet_tes!L35/RES_hhdet_fec!L35)</f>
        <v>0.74804082111063686</v>
      </c>
      <c r="M35" s="171">
        <f>IF(RES_hhdet_tes!M35=0,"",RES_hhdet_tes!M35/RES_hhdet_fec!M35)</f>
        <v>0.75165958069448935</v>
      </c>
      <c r="N35" s="171">
        <f>IF(RES_hhdet_tes!N35=0,"",RES_hhdet_tes!N35/RES_hhdet_fec!N35)</f>
        <v>0.75297783009069275</v>
      </c>
      <c r="O35" s="171">
        <f>IF(RES_hhdet_tes!O35=0,"",RES_hhdet_tes!O35/RES_hhdet_fec!O35)</f>
        <v>0.75660985167284667</v>
      </c>
      <c r="P35" s="171">
        <f>IF(RES_hhdet_tes!P35=0,"",RES_hhdet_tes!P35/RES_hhdet_fec!P35)</f>
        <v>0.76220237044095152</v>
      </c>
      <c r="Q35" s="171">
        <f>IF(RES_hhdet_tes!Q35=0,"",RES_hhdet_tes!Q35/RES_hhdet_fec!Q35)</f>
        <v>0.76886860118408118</v>
      </c>
    </row>
    <row r="36" spans="1:17" ht="12" customHeight="1" x14ac:dyDescent="0.25">
      <c r="A36" s="161" t="s">
        <v>141</v>
      </c>
      <c r="B36" s="170">
        <f>IF(RES_hhdet_tes!B36=0,"",RES_hhdet_tes!B36/RES_hhdet_fec!B36)</f>
        <v>0.78456855809591608</v>
      </c>
      <c r="C36" s="170">
        <f>IF(RES_hhdet_tes!C36=0,"",RES_hhdet_tes!C36/RES_hhdet_fec!C36)</f>
        <v>0.78249623906532462</v>
      </c>
      <c r="D36" s="170">
        <f>IF(RES_hhdet_tes!D36=0,"",RES_hhdet_tes!D36/RES_hhdet_fec!D36)</f>
        <v>0.78407426899047994</v>
      </c>
      <c r="E36" s="170">
        <f>IF(RES_hhdet_tes!E36=0,"",RES_hhdet_tes!E36/RES_hhdet_fec!E36)</f>
        <v>0.78541185218552767</v>
      </c>
      <c r="F36" s="170">
        <f>IF(RES_hhdet_tes!F36=0,"",RES_hhdet_tes!F36/RES_hhdet_fec!F36)</f>
        <v>0.78732018891953071</v>
      </c>
      <c r="G36" s="170">
        <f>IF(RES_hhdet_tes!G36=0,"",RES_hhdet_tes!G36/RES_hhdet_fec!G36)</f>
        <v>0.79650003982449413</v>
      </c>
      <c r="H36" s="170">
        <f>IF(RES_hhdet_tes!H36=0,"",RES_hhdet_tes!H36/RES_hhdet_fec!H36)</f>
        <v>0.80565258791922334</v>
      </c>
      <c r="I36" s="170">
        <f>IF(RES_hhdet_tes!I36=0,"",RES_hhdet_tes!I36/RES_hhdet_fec!I36)</f>
        <v>0.8122811852405768</v>
      </c>
      <c r="J36" s="170">
        <f>IF(RES_hhdet_tes!J36=0,"",RES_hhdet_tes!J36/RES_hhdet_fec!J36)</f>
        <v>0.81452850657657727</v>
      </c>
      <c r="K36" s="170">
        <f>IF(RES_hhdet_tes!K36=0,"",RES_hhdet_tes!K36/RES_hhdet_fec!K36)</f>
        <v>0.82028936115176454</v>
      </c>
      <c r="L36" s="170">
        <f>IF(RES_hhdet_tes!L36=0,"",RES_hhdet_tes!L36/RES_hhdet_fec!L36)</f>
        <v>0.81317578558410886</v>
      </c>
      <c r="M36" s="170">
        <f>IF(RES_hhdet_tes!M36=0,"",RES_hhdet_tes!M36/RES_hhdet_fec!M36)</f>
        <v>0.82334669775996649</v>
      </c>
      <c r="N36" s="170">
        <f>IF(RES_hhdet_tes!N36=0,"",RES_hhdet_tes!N36/RES_hhdet_fec!N36)</f>
        <v>0.81339281725273682</v>
      </c>
      <c r="O36" s="170">
        <f>IF(RES_hhdet_tes!O36=0,"",RES_hhdet_tes!O36/RES_hhdet_fec!O36)</f>
        <v>0.81648440113144316</v>
      </c>
      <c r="P36" s="170">
        <f>IF(RES_hhdet_tes!P36=0,"",RES_hhdet_tes!P36/RES_hhdet_fec!P36)</f>
        <v>0.82719435668229713</v>
      </c>
      <c r="Q36" s="170">
        <f>IF(RES_hhdet_tes!Q36=0,"",RES_hhdet_tes!Q36/RES_hhdet_fec!Q36)</f>
        <v>0.82776628892912063</v>
      </c>
    </row>
    <row r="37" spans="1:17" ht="12" customHeight="1" x14ac:dyDescent="0.25">
      <c r="A37" s="148" t="s">
        <v>60</v>
      </c>
      <c r="B37" s="73">
        <f>IF(RES_hhdet_tes!B37=0,"",RES_hhdet_tes!B37/RES_hhdet_fec!B37)</f>
        <v>0.70572035239931841</v>
      </c>
      <c r="C37" s="73">
        <f>IF(RES_hhdet_tes!C37=0,"",RES_hhdet_tes!C37/RES_hhdet_fec!C37)</f>
        <v>0.70811552804082845</v>
      </c>
      <c r="D37" s="73">
        <f>IF(RES_hhdet_tes!D37=0,"",RES_hhdet_tes!D37/RES_hhdet_fec!D37)</f>
        <v>0.71098323906165928</v>
      </c>
      <c r="E37" s="73">
        <f>IF(RES_hhdet_tes!E37=0,"",RES_hhdet_tes!E37/RES_hhdet_fec!E37)</f>
        <v>0.71467544571573627</v>
      </c>
      <c r="F37" s="73">
        <f>IF(RES_hhdet_tes!F37=0,"",RES_hhdet_tes!F37/RES_hhdet_fec!F37)</f>
        <v>0.71765520600630039</v>
      </c>
      <c r="G37" s="73">
        <f>IF(RES_hhdet_tes!G37=0,"",RES_hhdet_tes!G37/RES_hhdet_fec!G37)</f>
        <v>0.72441081599151813</v>
      </c>
      <c r="H37" s="73">
        <f>IF(RES_hhdet_tes!H37=0,"",RES_hhdet_tes!H37/RES_hhdet_fec!H37)</f>
        <v>0.73770020320979657</v>
      </c>
      <c r="I37" s="73">
        <f>IF(RES_hhdet_tes!I37=0,"",RES_hhdet_tes!I37/RES_hhdet_fec!I37)</f>
        <v>0.746716083092967</v>
      </c>
      <c r="J37" s="73">
        <f>IF(RES_hhdet_tes!J37=0,"",RES_hhdet_tes!J37/RES_hhdet_fec!J37)</f>
        <v>0.74992041594804515</v>
      </c>
      <c r="K37" s="73">
        <f>IF(RES_hhdet_tes!K37=0,"",RES_hhdet_tes!K37/RES_hhdet_fec!K37)</f>
        <v>0.75259661639619257</v>
      </c>
      <c r="L37" s="73">
        <f>IF(RES_hhdet_tes!L37=0,"",RES_hhdet_tes!L37/RES_hhdet_fec!L37)</f>
        <v>0.7550290337977682</v>
      </c>
      <c r="M37" s="73">
        <f>IF(RES_hhdet_tes!M37=0,"",RES_hhdet_tes!M37/RES_hhdet_fec!M37)</f>
        <v>0.75953481303371095</v>
      </c>
      <c r="N37" s="73">
        <f>IF(RES_hhdet_tes!N37=0,"",RES_hhdet_tes!N37/RES_hhdet_fec!N37)</f>
        <v>0.76040545394533654</v>
      </c>
      <c r="O37" s="73">
        <f>IF(RES_hhdet_tes!O37=0,"",RES_hhdet_tes!O37/RES_hhdet_fec!O37)</f>
        <v>0.76289939313483079</v>
      </c>
      <c r="P37" s="73">
        <f>IF(RES_hhdet_tes!P37=0,"",RES_hhdet_tes!P37/RES_hhdet_fec!P37)</f>
        <v>0.76760519612524636</v>
      </c>
      <c r="Q37" s="73">
        <f>IF(RES_hhdet_tes!Q37=0,"",RES_hhdet_tes!Q37/RES_hhdet_fec!Q37)</f>
        <v>0.77214680927117096</v>
      </c>
    </row>
    <row r="38" spans="1:17" ht="12" customHeight="1" x14ac:dyDescent="0.25">
      <c r="A38" s="148" t="s">
        <v>59</v>
      </c>
      <c r="B38" s="73">
        <f>IF(RES_hhdet_tes!B38=0,"",RES_hhdet_tes!B38/RES_hhdet_fec!B38)</f>
        <v>1.0000000000000002</v>
      </c>
      <c r="C38" s="73">
        <f>IF(RES_hhdet_tes!C38=0,"",RES_hhdet_tes!C38/RES_hhdet_fec!C38)</f>
        <v>1</v>
      </c>
      <c r="D38" s="73">
        <f>IF(RES_hhdet_tes!D38=0,"",RES_hhdet_tes!D38/RES_hhdet_fec!D38)</f>
        <v>1</v>
      </c>
      <c r="E38" s="73">
        <f>IF(RES_hhdet_tes!E38=0,"",RES_hhdet_tes!E38/RES_hhdet_fec!E38)</f>
        <v>1.0000000000000007</v>
      </c>
      <c r="F38" s="73">
        <f>IF(RES_hhdet_tes!F38=0,"",RES_hhdet_tes!F38/RES_hhdet_fec!F38)</f>
        <v>1.0000000000000002</v>
      </c>
      <c r="G38" s="73">
        <f>IF(RES_hhdet_tes!G38=0,"",RES_hhdet_tes!G38/RES_hhdet_fec!G38)</f>
        <v>0.99999999999999989</v>
      </c>
      <c r="H38" s="73">
        <f>IF(RES_hhdet_tes!H38=0,"",RES_hhdet_tes!H38/RES_hhdet_fec!H38)</f>
        <v>1</v>
      </c>
      <c r="I38" s="73">
        <f>IF(RES_hhdet_tes!I38=0,"",RES_hhdet_tes!I38/RES_hhdet_fec!I38)</f>
        <v>0.99999999999999911</v>
      </c>
      <c r="J38" s="73">
        <f>IF(RES_hhdet_tes!J38=0,"",RES_hhdet_tes!J38/RES_hhdet_fec!J38)</f>
        <v>1.0000000000000004</v>
      </c>
      <c r="K38" s="73">
        <f>IF(RES_hhdet_tes!K38=0,"",RES_hhdet_tes!K38/RES_hhdet_fec!K38)</f>
        <v>1.0000000000000002</v>
      </c>
      <c r="L38" s="73">
        <f>IF(RES_hhdet_tes!L38=0,"",RES_hhdet_tes!L38/RES_hhdet_fec!L38)</f>
        <v>1.0000000000000002</v>
      </c>
      <c r="M38" s="73">
        <f>IF(RES_hhdet_tes!M38=0,"",RES_hhdet_tes!M38/RES_hhdet_fec!M38)</f>
        <v>1.0000000000000002</v>
      </c>
      <c r="N38" s="73">
        <f>IF(RES_hhdet_tes!N38=0,"",RES_hhdet_tes!N38/RES_hhdet_fec!N38)</f>
        <v>1.0000000000000002</v>
      </c>
      <c r="O38" s="73">
        <f>IF(RES_hhdet_tes!O38=0,"",RES_hhdet_tes!O38/RES_hhdet_fec!O38)</f>
        <v>1</v>
      </c>
      <c r="P38" s="73">
        <f>IF(RES_hhdet_tes!P38=0,"",RES_hhdet_tes!P38/RES_hhdet_fec!P38)</f>
        <v>0.99999999999999956</v>
      </c>
      <c r="Q38" s="73">
        <f>IF(RES_hhdet_tes!Q38=0,"",RES_hhdet_tes!Q38/RES_hhdet_fec!Q38)</f>
        <v>1.0000000000000002</v>
      </c>
    </row>
    <row r="39" spans="1:17" ht="12" customHeight="1" x14ac:dyDescent="0.25">
      <c r="A39" s="158" t="s">
        <v>62</v>
      </c>
      <c r="B39" s="169">
        <f>IF(RES_hhdet_tes!B39=0,"",RES_hhdet_tes!B39/RES_hhdet_fec!B39)</f>
        <v>0.65308006894357562</v>
      </c>
      <c r="C39" s="169">
        <f>IF(RES_hhdet_tes!C39=0,"",RES_hhdet_tes!C39/RES_hhdet_fec!C39)</f>
        <v>0.66206897844253709</v>
      </c>
      <c r="D39" s="169">
        <f>IF(RES_hhdet_tes!D39=0,"",RES_hhdet_tes!D39/RES_hhdet_fec!D39)</f>
        <v>0.6688604816858269</v>
      </c>
      <c r="E39" s="169">
        <f>IF(RES_hhdet_tes!E39=0,"",RES_hhdet_tes!E39/RES_hhdet_fec!E39)</f>
        <v>0.68199544170497051</v>
      </c>
      <c r="F39" s="169">
        <f>IF(RES_hhdet_tes!F39=0,"",RES_hhdet_tes!F39/RES_hhdet_fec!F39)</f>
        <v>0.6817082870714759</v>
      </c>
      <c r="G39" s="169">
        <f>IF(RES_hhdet_tes!G39=0,"",RES_hhdet_tes!G39/RES_hhdet_fec!G39)</f>
        <v>0.6862369297561306</v>
      </c>
      <c r="H39" s="169">
        <f>IF(RES_hhdet_tes!H39=0,"",RES_hhdet_tes!H39/RES_hhdet_fec!H39)</f>
        <v>0.70384076206357826</v>
      </c>
      <c r="I39" s="169">
        <f>IF(RES_hhdet_tes!I39=0,"",RES_hhdet_tes!I39/RES_hhdet_fec!I39)</f>
        <v>0.71402896174011465</v>
      </c>
      <c r="J39" s="169">
        <f>IF(RES_hhdet_tes!J39=0,"",RES_hhdet_tes!J39/RES_hhdet_fec!J39)</f>
        <v>0.72371207703753249</v>
      </c>
      <c r="K39" s="169">
        <f>IF(RES_hhdet_tes!K39=0,"",RES_hhdet_tes!K39/RES_hhdet_fec!K39)</f>
        <v>0.72249498249079602</v>
      </c>
      <c r="L39" s="169">
        <f>IF(RES_hhdet_tes!L39=0,"",RES_hhdet_tes!L39/RES_hhdet_fec!L39)</f>
        <v>0.73549549947480597</v>
      </c>
      <c r="M39" s="169">
        <f>IF(RES_hhdet_tes!M39=0,"",RES_hhdet_tes!M39/RES_hhdet_fec!M39)</f>
        <v>0.7364771018295404</v>
      </c>
      <c r="N39" s="169">
        <f>IF(RES_hhdet_tes!N39=0,"",RES_hhdet_tes!N39/RES_hhdet_fec!N39)</f>
        <v>0.74955620869891104</v>
      </c>
      <c r="O39" s="169">
        <f>IF(RES_hhdet_tes!O39=0,"",RES_hhdet_tes!O39/RES_hhdet_fec!O39)</f>
        <v>0.76063952875449614</v>
      </c>
      <c r="P39" s="169">
        <f>IF(RES_hhdet_tes!P39=0,"",RES_hhdet_tes!P39/RES_hhdet_fec!P39)</f>
        <v>0.76492602640867036</v>
      </c>
      <c r="Q39" s="169">
        <f>IF(RES_hhdet_tes!Q39=0,"",RES_hhdet_tes!Q39/RES_hhdet_fec!Q39)</f>
        <v>0.77297958573223835</v>
      </c>
    </row>
    <row r="40" spans="1:17" ht="12" customHeight="1" x14ac:dyDescent="0.25">
      <c r="A40" s="23" t="s">
        <v>57</v>
      </c>
      <c r="B40" s="73">
        <f>IF(RES_hhdet_tes!B40=0,"",RES_hhdet_tes!B40/RES_hhdet_fec!B40)</f>
        <v>0.42256848681613912</v>
      </c>
      <c r="C40" s="73">
        <f>IF(RES_hhdet_tes!C40=0,"",RES_hhdet_tes!C40/RES_hhdet_fec!C40)</f>
        <v>0.42527705099435298</v>
      </c>
      <c r="D40" s="73">
        <f>IF(RES_hhdet_tes!D40=0,"",RES_hhdet_tes!D40/RES_hhdet_fec!D40)</f>
        <v>0.42884700841586759</v>
      </c>
      <c r="E40" s="73">
        <f>IF(RES_hhdet_tes!E40=0,"",RES_hhdet_tes!E40/RES_hhdet_fec!E40)</f>
        <v>0.43266241141274908</v>
      </c>
      <c r="F40" s="73">
        <f>IF(RES_hhdet_tes!F40=0,"",RES_hhdet_tes!F40/RES_hhdet_fec!F40)</f>
        <v>0.43675071292910467</v>
      </c>
      <c r="G40" s="73">
        <f>IF(RES_hhdet_tes!G40=0,"",RES_hhdet_tes!G40/RES_hhdet_fec!G40)</f>
        <v>0.44266133979000116</v>
      </c>
      <c r="H40" s="73">
        <f>IF(RES_hhdet_tes!H40=0,"",RES_hhdet_tes!H40/RES_hhdet_fec!H40)</f>
        <v>0.4528948762116361</v>
      </c>
      <c r="I40" s="73">
        <f>IF(RES_hhdet_tes!I40=0,"",RES_hhdet_tes!I40/RES_hhdet_fec!I40)</f>
        <v>0.46235242443943997</v>
      </c>
      <c r="J40" s="73">
        <f>IF(RES_hhdet_tes!J40=0,"",RES_hhdet_tes!J40/RES_hhdet_fec!J40)</f>
        <v>0.46438801703234678</v>
      </c>
      <c r="K40" s="73">
        <f>IF(RES_hhdet_tes!K40=0,"",RES_hhdet_tes!K40/RES_hhdet_fec!K40)</f>
        <v>0.46577622566558186</v>
      </c>
      <c r="L40" s="73">
        <f>IF(RES_hhdet_tes!L40=0,"",RES_hhdet_tes!L40/RES_hhdet_fec!L40)</f>
        <v>0.46782596551886702</v>
      </c>
      <c r="M40" s="73">
        <f>IF(RES_hhdet_tes!M40=0,"",RES_hhdet_tes!M40/RES_hhdet_fec!M40)</f>
        <v>0.4701873077687409</v>
      </c>
      <c r="N40" s="73">
        <f>IF(RES_hhdet_tes!N40=0,"",RES_hhdet_tes!N40/RES_hhdet_fec!N40)</f>
        <v>0.47082422933658857</v>
      </c>
      <c r="O40" s="73">
        <f>IF(RES_hhdet_tes!O40=0,"",RES_hhdet_tes!O40/RES_hhdet_fec!O40)</f>
        <v>0.47262038378198906</v>
      </c>
      <c r="P40" s="73">
        <f>IF(RES_hhdet_tes!P40=0,"",RES_hhdet_tes!P40/RES_hhdet_fec!P40)</f>
        <v>0.47353403606086802</v>
      </c>
      <c r="Q40" s="73">
        <f>IF(RES_hhdet_tes!Q40=0,"",RES_hhdet_tes!Q40/RES_hhdet_fec!Q40)</f>
        <v>0.47675890936256904</v>
      </c>
    </row>
    <row r="41" spans="1:17" ht="12" customHeight="1" x14ac:dyDescent="0.25">
      <c r="A41" s="29" t="s">
        <v>140</v>
      </c>
      <c r="B41" s="65">
        <f>IF(RES_hhdet_tes!B41=0,"",RES_hhdet_tes!B41/RES_hhdet_fec!B41)</f>
        <v>0.80629111636711071</v>
      </c>
      <c r="C41" s="65">
        <f>IF(RES_hhdet_tes!C41=0,"",RES_hhdet_tes!C41/RES_hhdet_fec!C41)</f>
        <v>0.809719403062377</v>
      </c>
      <c r="D41" s="65">
        <f>IF(RES_hhdet_tes!D41=0,"",RES_hhdet_tes!D41/RES_hhdet_fec!D41)</f>
        <v>0.81317645214092593</v>
      </c>
      <c r="E41" s="65">
        <f>IF(RES_hhdet_tes!E41=0,"",RES_hhdet_tes!E41/RES_hhdet_fec!E41)</f>
        <v>0.81696860514434566</v>
      </c>
      <c r="F41" s="65">
        <f>IF(RES_hhdet_tes!F41=0,"",RES_hhdet_tes!F41/RES_hhdet_fec!F41)</f>
        <v>0.82019301111699894</v>
      </c>
      <c r="G41" s="65">
        <f>IF(RES_hhdet_tes!G41=0,"",RES_hhdet_tes!G41/RES_hhdet_fec!G41)</f>
        <v>0.82514255884006493</v>
      </c>
      <c r="H41" s="65">
        <f>IF(RES_hhdet_tes!H41=0,"",RES_hhdet_tes!H41/RES_hhdet_fec!H41)</f>
        <v>0.83081959982280673</v>
      </c>
      <c r="I41" s="65">
        <f>IF(RES_hhdet_tes!I41=0,"",RES_hhdet_tes!I41/RES_hhdet_fec!I41)</f>
        <v>0.83644428718868258</v>
      </c>
      <c r="J41" s="65">
        <f>IF(RES_hhdet_tes!J41=0,"",RES_hhdet_tes!J41/RES_hhdet_fec!J41)</f>
        <v>0.84070778342046959</v>
      </c>
      <c r="K41" s="65">
        <f>IF(RES_hhdet_tes!K41=0,"",RES_hhdet_tes!K41/RES_hhdet_fec!K41)</f>
        <v>0.84276895360152415</v>
      </c>
      <c r="L41" s="65">
        <f>IF(RES_hhdet_tes!L41=0,"",RES_hhdet_tes!L41/RES_hhdet_fec!L41)</f>
        <v>0.84475177485029462</v>
      </c>
      <c r="M41" s="65">
        <f>IF(RES_hhdet_tes!M41=0,"",RES_hhdet_tes!M41/RES_hhdet_fec!M41)</f>
        <v>0.84699613883914315</v>
      </c>
      <c r="N41" s="65">
        <f>IF(RES_hhdet_tes!N41=0,"",RES_hhdet_tes!N41/RES_hhdet_fec!N41)</f>
        <v>0.8476190349436723</v>
      </c>
      <c r="O41" s="65">
        <f>IF(RES_hhdet_tes!O41=0,"",RES_hhdet_tes!O41/RES_hhdet_fec!O41)</f>
        <v>0.84966628925944754</v>
      </c>
      <c r="P41" s="65">
        <f>IF(RES_hhdet_tes!P41=0,"",RES_hhdet_tes!P41/RES_hhdet_fec!P41)</f>
        <v>0.8529137725674224</v>
      </c>
      <c r="Q41" s="65">
        <f>IF(RES_hhdet_tes!Q41=0,"",RES_hhdet_tes!Q41/RES_hhdet_fec!Q41)</f>
        <v>0.8562283644944374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75">
        <f>IF(RES_hhdet_tes!B43=0,"",RES_hhdet_tes!B43/RES_hhdet_fec!B43)</f>
        <v>0.60920583013931895</v>
      </c>
      <c r="C43" s="175">
        <f>IF(RES_hhdet_tes!C43=0,"",RES_hhdet_tes!C43/RES_hhdet_fec!C43)</f>
        <v>0.61189753047535211</v>
      </c>
      <c r="D43" s="175">
        <f>IF(RES_hhdet_tes!D43=0,"",RES_hhdet_tes!D43/RES_hhdet_fec!D43)</f>
        <v>0.6166385680738834</v>
      </c>
      <c r="E43" s="175">
        <f>IF(RES_hhdet_tes!E43=0,"",RES_hhdet_tes!E43/RES_hhdet_fec!E43)</f>
        <v>0.62155472009187362</v>
      </c>
      <c r="F43" s="175">
        <f>IF(RES_hhdet_tes!F43=0,"",RES_hhdet_tes!F43/RES_hhdet_fec!F43)</f>
        <v>0.62513383604068673</v>
      </c>
      <c r="G43" s="175">
        <f>IF(RES_hhdet_tes!G43=0,"",RES_hhdet_tes!G43/RES_hhdet_fec!G43)</f>
        <v>0.62676210232154705</v>
      </c>
      <c r="H43" s="175">
        <f>IF(RES_hhdet_tes!H43=0,"",RES_hhdet_tes!H43/RES_hhdet_fec!H43)</f>
        <v>0.63161956327652446</v>
      </c>
      <c r="I43" s="175">
        <f>IF(RES_hhdet_tes!I43=0,"",RES_hhdet_tes!I43/RES_hhdet_fec!I43)</f>
        <v>0.6371438083671771</v>
      </c>
      <c r="J43" s="175">
        <f>IF(RES_hhdet_tes!J43=0,"",RES_hhdet_tes!J43/RES_hhdet_fec!J43)</f>
        <v>0.64322928278010028</v>
      </c>
      <c r="K43" s="175">
        <f>IF(RES_hhdet_tes!K43=0,"",RES_hhdet_tes!K43/RES_hhdet_fec!K43)</f>
        <v>0.64630809166952341</v>
      </c>
      <c r="L43" s="175">
        <f>IF(RES_hhdet_tes!L43=0,"",RES_hhdet_tes!L43/RES_hhdet_fec!L43)</f>
        <v>0.657186015639739</v>
      </c>
      <c r="M43" s="175">
        <f>IF(RES_hhdet_tes!M43=0,"",RES_hhdet_tes!M43/RES_hhdet_fec!M43)</f>
        <v>0.65723619277643064</v>
      </c>
      <c r="N43" s="175">
        <f>IF(RES_hhdet_tes!N43=0,"",RES_hhdet_tes!N43/RES_hhdet_fec!N43)</f>
        <v>0.66673299137961617</v>
      </c>
      <c r="O43" s="175">
        <f>IF(RES_hhdet_tes!O43=0,"",RES_hhdet_tes!O43/RES_hhdet_fec!O43)</f>
        <v>0.67732556969545332</v>
      </c>
      <c r="P43" s="175">
        <f>IF(RES_hhdet_tes!P43=0,"",RES_hhdet_tes!P43/RES_hhdet_fec!P43)</f>
        <v>0.67848975136033807</v>
      </c>
      <c r="Q43" s="175">
        <f>IF(RES_hhdet_tes!Q43=0,"",RES_hhdet_tes!Q43/RES_hhdet_fec!Q43)</f>
        <v>0.68769103350857741</v>
      </c>
    </row>
    <row r="44" spans="1:17" ht="12.95" customHeight="1" x14ac:dyDescent="0.25">
      <c r="A44" s="158" t="s">
        <v>65</v>
      </c>
      <c r="B44" s="169">
        <f>IF(RES_hhdet_tes!B44=0,"",RES_hhdet_tes!B44/RES_hhdet_fec!B44)</f>
        <v>0.60799619410294903</v>
      </c>
      <c r="C44" s="169">
        <f>IF(RES_hhdet_tes!C44=0,"",RES_hhdet_tes!C44/RES_hhdet_fec!C44)</f>
        <v>0.61156481478915725</v>
      </c>
      <c r="D44" s="169">
        <f>IF(RES_hhdet_tes!D44=0,"",RES_hhdet_tes!D44/RES_hhdet_fec!D44)</f>
        <v>0.61569686426806314</v>
      </c>
      <c r="E44" s="169">
        <f>IF(RES_hhdet_tes!E44=0,"",RES_hhdet_tes!E44/RES_hhdet_fec!E44)</f>
        <v>0.62087265576636386</v>
      </c>
      <c r="F44" s="169">
        <f>IF(RES_hhdet_tes!F44=0,"",RES_hhdet_tes!F44/RES_hhdet_fec!F44)</f>
        <v>0.62443366280485002</v>
      </c>
      <c r="G44" s="169">
        <f>IF(RES_hhdet_tes!G44=0,"",RES_hhdet_tes!G44/RES_hhdet_fec!G44)</f>
        <v>0.62646916442190548</v>
      </c>
      <c r="H44" s="169">
        <f>IF(RES_hhdet_tes!H44=0,"",RES_hhdet_tes!H44/RES_hhdet_fec!H44)</f>
        <v>0.63064389858803094</v>
      </c>
      <c r="I44" s="169">
        <f>IF(RES_hhdet_tes!I44=0,"",RES_hhdet_tes!I44/RES_hhdet_fec!I44)</f>
        <v>0.63538711237764844</v>
      </c>
      <c r="J44" s="169">
        <f>IF(RES_hhdet_tes!J44=0,"",RES_hhdet_tes!J44/RES_hhdet_fec!J44)</f>
        <v>0.6422991288011769</v>
      </c>
      <c r="K44" s="169">
        <f>IF(RES_hhdet_tes!K44=0,"",RES_hhdet_tes!K44/RES_hhdet_fec!K44)</f>
        <v>0.64627728027376996</v>
      </c>
      <c r="L44" s="169">
        <f>IF(RES_hhdet_tes!L44=0,"",RES_hhdet_tes!L44/RES_hhdet_fec!L44)</f>
        <v>0.65573752678514041</v>
      </c>
      <c r="M44" s="169">
        <f>IF(RES_hhdet_tes!M44=0,"",RES_hhdet_tes!M44/RES_hhdet_fec!M44)</f>
        <v>0.65782058295959411</v>
      </c>
      <c r="N44" s="169">
        <f>IF(RES_hhdet_tes!N44=0,"",RES_hhdet_tes!N44/RES_hhdet_fec!N44)</f>
        <v>0.6683209259001891</v>
      </c>
      <c r="O44" s="169">
        <f>IF(RES_hhdet_tes!O44=0,"",RES_hhdet_tes!O44/RES_hhdet_fec!O44)</f>
        <v>0.678643911926335</v>
      </c>
      <c r="P44" s="169">
        <f>IF(RES_hhdet_tes!P44=0,"",RES_hhdet_tes!P44/RES_hhdet_fec!P44)</f>
        <v>0.68121584256010503</v>
      </c>
      <c r="Q44" s="169">
        <f>IF(RES_hhdet_tes!Q44=0,"",RES_hhdet_tes!Q44/RES_hhdet_fec!Q44)</f>
        <v>0.69054804704864614</v>
      </c>
    </row>
    <row r="45" spans="1:17" ht="12" customHeight="1" x14ac:dyDescent="0.25">
      <c r="A45" s="23" t="s">
        <v>166</v>
      </c>
      <c r="B45" s="73">
        <f>IF(RES_hhdet_tes!B45=0,"",RES_hhdet_tes!B45/RES_hhdet_fec!B45)</f>
        <v>0.60340505010948875</v>
      </c>
      <c r="C45" s="73">
        <f>IF(RES_hhdet_tes!C45=0,"",RES_hhdet_tes!C45/RES_hhdet_fec!C45)</f>
        <v>0.60676558827025007</v>
      </c>
      <c r="D45" s="73">
        <f>IF(RES_hhdet_tes!D45=0,"",RES_hhdet_tes!D45/RES_hhdet_fec!D45)</f>
        <v>0.6105107971534498</v>
      </c>
      <c r="E45" s="73">
        <f>IF(RES_hhdet_tes!E45=0,"",RES_hhdet_tes!E45/RES_hhdet_fec!E45)</f>
        <v>0.61409114164102252</v>
      </c>
      <c r="F45" s="73">
        <f>IF(RES_hhdet_tes!F45=0,"",RES_hhdet_tes!F45/RES_hhdet_fec!F45)</f>
        <v>0.61822988145902402</v>
      </c>
      <c r="G45" s="73">
        <f>IF(RES_hhdet_tes!G45=0,"",RES_hhdet_tes!G45/RES_hhdet_fec!G45)</f>
        <v>0.62255567987624572</v>
      </c>
      <c r="H45" s="73">
        <f>IF(RES_hhdet_tes!H45=0,"",RES_hhdet_tes!H45/RES_hhdet_fec!H45)</f>
        <v>0.62576846134560993</v>
      </c>
      <c r="I45" s="73">
        <f>IF(RES_hhdet_tes!I45=0,"",RES_hhdet_tes!I45/RES_hhdet_fec!I45)</f>
        <v>0.63052257404451029</v>
      </c>
      <c r="J45" s="73">
        <f>IF(RES_hhdet_tes!J45=0,"",RES_hhdet_tes!J45/RES_hhdet_fec!J45)</f>
        <v>0.63601738240949102</v>
      </c>
      <c r="K45" s="73">
        <f>IF(RES_hhdet_tes!K45=0,"",RES_hhdet_tes!K45/RES_hhdet_fec!K45)</f>
        <v>0.64177070337987407</v>
      </c>
      <c r="L45" s="73">
        <f>IF(RES_hhdet_tes!L45=0,"",RES_hhdet_tes!L45/RES_hhdet_fec!L45)</f>
        <v>0.64742393347324889</v>
      </c>
      <c r="M45" s="73">
        <f>IF(RES_hhdet_tes!M45=0,"",RES_hhdet_tes!M45/RES_hhdet_fec!M45)</f>
        <v>0.65375859073998188</v>
      </c>
      <c r="N45" s="73">
        <f>IF(RES_hhdet_tes!N45=0,"",RES_hhdet_tes!N45/RES_hhdet_fec!N45)</f>
        <v>0.65896589686707752</v>
      </c>
      <c r="O45" s="73">
        <f>IF(RES_hhdet_tes!O45=0,"",RES_hhdet_tes!O45/RES_hhdet_fec!O45)</f>
        <v>0.66674563150149246</v>
      </c>
      <c r="P45" s="73">
        <f>IF(RES_hhdet_tes!P45=0,"",RES_hhdet_tes!P45/RES_hhdet_fec!P45)</f>
        <v>0.67493755439174008</v>
      </c>
      <c r="Q45" s="73">
        <f>IF(RES_hhdet_tes!Q45=0,"",RES_hhdet_tes!Q45/RES_hhdet_fec!Q45)</f>
        <v>0.68181870441668879</v>
      </c>
    </row>
    <row r="46" spans="1:17" ht="12" customHeight="1" x14ac:dyDescent="0.25">
      <c r="A46" s="23" t="s">
        <v>60</v>
      </c>
      <c r="B46" s="73">
        <f>IF(RES_hhdet_tes!B46=0,"",RES_hhdet_tes!B46/RES_hhdet_fec!B46)</f>
        <v>1</v>
      </c>
      <c r="C46" s="73">
        <f>IF(RES_hhdet_tes!C46=0,"",RES_hhdet_tes!C46/RES_hhdet_fec!C46)</f>
        <v>1</v>
      </c>
      <c r="D46" s="73">
        <f>IF(RES_hhdet_tes!D46=0,"",RES_hhdet_tes!D46/RES_hhdet_fec!D46)</f>
        <v>1</v>
      </c>
      <c r="E46" s="73">
        <f>IF(RES_hhdet_tes!E46=0,"",RES_hhdet_tes!E46/RES_hhdet_fec!E46)</f>
        <v>1</v>
      </c>
      <c r="F46" s="73">
        <f>IF(RES_hhdet_tes!F46=0,"",RES_hhdet_tes!F46/RES_hhdet_fec!F46)</f>
        <v>1.0000000000000002</v>
      </c>
      <c r="G46" s="73">
        <f>IF(RES_hhdet_tes!G46=0,"",RES_hhdet_tes!G46/RES_hhdet_fec!G46)</f>
        <v>1</v>
      </c>
      <c r="H46" s="73">
        <f>IF(RES_hhdet_tes!H46=0,"",RES_hhdet_tes!H46/RES_hhdet_fec!H46)</f>
        <v>0.99999999999999933</v>
      </c>
      <c r="I46" s="73">
        <f>IF(RES_hhdet_tes!I46=0,"",RES_hhdet_tes!I46/RES_hhdet_fec!I46)</f>
        <v>0.99999999999999978</v>
      </c>
      <c r="J46" s="73">
        <f>IF(RES_hhdet_tes!J46=0,"",RES_hhdet_tes!J46/RES_hhdet_fec!J46)</f>
        <v>0.99999999999999944</v>
      </c>
      <c r="K46" s="73">
        <f>IF(RES_hhdet_tes!K46=0,"",RES_hhdet_tes!K46/RES_hhdet_fec!K46)</f>
        <v>1</v>
      </c>
      <c r="L46" s="73">
        <f>IF(RES_hhdet_tes!L46=0,"",RES_hhdet_tes!L46/RES_hhdet_fec!L46)</f>
        <v>1</v>
      </c>
      <c r="M46" s="73">
        <f>IF(RES_hhdet_tes!M46=0,"",RES_hhdet_tes!M46/RES_hhdet_fec!M46)</f>
        <v>1.0000000000000002</v>
      </c>
      <c r="N46" s="73">
        <f>IF(RES_hhdet_tes!N46=0,"",RES_hhdet_tes!N46/RES_hhdet_fec!N46)</f>
        <v>0.99999999999999933</v>
      </c>
      <c r="O46" s="73">
        <f>IF(RES_hhdet_tes!O46=0,"",RES_hhdet_tes!O46/RES_hhdet_fec!O46)</f>
        <v>0.99999999999999967</v>
      </c>
      <c r="P46" s="73">
        <f>IF(RES_hhdet_tes!P46=0,"",RES_hhdet_tes!P46/RES_hhdet_fec!P46)</f>
        <v>1.0000000000000007</v>
      </c>
      <c r="Q46" s="73">
        <f>IF(RES_hhdet_tes!Q46=0,"",RES_hhdet_tes!Q46/RES_hhdet_fec!Q46)</f>
        <v>1.0000000000000002</v>
      </c>
    </row>
    <row r="47" spans="1:17" ht="12.95" customHeight="1" x14ac:dyDescent="0.25">
      <c r="A47" s="158" t="s">
        <v>112</v>
      </c>
      <c r="B47" s="169">
        <f>IF(RES_hhdet_tes!B47=0,"",RES_hhdet_tes!B47/RES_hhdet_fec!B47)</f>
        <v>1.6292521448704613</v>
      </c>
      <c r="C47" s="169">
        <f>IF(RES_hhdet_tes!C47=0,"",RES_hhdet_tes!C47/RES_hhdet_fec!C47)</f>
        <v>1.6678990383882892</v>
      </c>
      <c r="D47" s="169">
        <f>IF(RES_hhdet_tes!D47=0,"",RES_hhdet_tes!D47/RES_hhdet_fec!D47)</f>
        <v>1.7190233835271693</v>
      </c>
      <c r="E47" s="169">
        <f>IF(RES_hhdet_tes!E47=0,"",RES_hhdet_tes!E47/RES_hhdet_fec!E47)</f>
        <v>1.7584394814295348</v>
      </c>
      <c r="F47" s="169">
        <f>IF(RES_hhdet_tes!F47=0,"",RES_hhdet_tes!F47/RES_hhdet_fec!F47)</f>
        <v>1.8153435797382445</v>
      </c>
      <c r="G47" s="169">
        <f>IF(RES_hhdet_tes!G47=0,"",RES_hhdet_tes!G47/RES_hhdet_fec!G47)</f>
        <v>1.8869289995302554</v>
      </c>
      <c r="H47" s="169">
        <f>IF(RES_hhdet_tes!H47=0,"",RES_hhdet_tes!H47/RES_hhdet_fec!H47)</f>
        <v>1.9461535137858248</v>
      </c>
      <c r="I47" s="169">
        <f>IF(RES_hhdet_tes!I47=0,"",RES_hhdet_tes!I47/RES_hhdet_fec!I47)</f>
        <v>2.0303430077869091</v>
      </c>
      <c r="J47" s="169">
        <f>IF(RES_hhdet_tes!J47=0,"",RES_hhdet_tes!J47/RES_hhdet_fec!J47)</f>
        <v>2.2039456913142645</v>
      </c>
      <c r="K47" s="169">
        <f>IF(RES_hhdet_tes!K47=0,"",RES_hhdet_tes!K47/RES_hhdet_fec!K47)</f>
        <v>2.3244534957435476</v>
      </c>
      <c r="L47" s="169">
        <f>IF(RES_hhdet_tes!L47=0,"",RES_hhdet_tes!L47/RES_hhdet_fec!L47)</f>
        <v>2.4710172921776854</v>
      </c>
      <c r="M47" s="169">
        <f>IF(RES_hhdet_tes!M47=0,"",RES_hhdet_tes!M47/RES_hhdet_fec!M47)</f>
        <v>2.585389093216413</v>
      </c>
      <c r="N47" s="169">
        <f>IF(RES_hhdet_tes!N47=0,"",RES_hhdet_tes!N47/RES_hhdet_fec!N47)</f>
        <v>2.7119328262953455</v>
      </c>
      <c r="O47" s="169">
        <f>IF(RES_hhdet_tes!O47=0,"",RES_hhdet_tes!O47/RES_hhdet_fec!O47)</f>
        <v>2.9403865697026657</v>
      </c>
      <c r="P47" s="169">
        <f>IF(RES_hhdet_tes!P47=0,"",RES_hhdet_tes!P47/RES_hhdet_fec!P47)</f>
        <v>3.0734456780235582</v>
      </c>
      <c r="Q47" s="169">
        <f>IF(RES_hhdet_tes!Q47=0,"",RES_hhdet_tes!Q47/RES_hhdet_fec!Q47)</f>
        <v>3.2317866967790509</v>
      </c>
    </row>
    <row r="48" spans="1:17" ht="12" customHeight="1" x14ac:dyDescent="0.25">
      <c r="A48" s="23" t="s">
        <v>60</v>
      </c>
      <c r="B48" s="73">
        <f>IF(RES_hhdet_tes!B48=0,"",RES_hhdet_tes!B48/RES_hhdet_fec!B48)</f>
        <v>1.6292521448704613</v>
      </c>
      <c r="C48" s="73">
        <f>IF(RES_hhdet_tes!C48=0,"",RES_hhdet_tes!C48/RES_hhdet_fec!C48)</f>
        <v>1.6678990383882892</v>
      </c>
      <c r="D48" s="73">
        <f>IF(RES_hhdet_tes!D48=0,"",RES_hhdet_tes!D48/RES_hhdet_fec!D48)</f>
        <v>1.7190233835271693</v>
      </c>
      <c r="E48" s="73">
        <f>IF(RES_hhdet_tes!E48=0,"",RES_hhdet_tes!E48/RES_hhdet_fec!E48)</f>
        <v>1.7584394814295348</v>
      </c>
      <c r="F48" s="73">
        <f>IF(RES_hhdet_tes!F48=0,"",RES_hhdet_tes!F48/RES_hhdet_fec!F48)</f>
        <v>1.8153435797382445</v>
      </c>
      <c r="G48" s="73">
        <f>IF(RES_hhdet_tes!G48=0,"",RES_hhdet_tes!G48/RES_hhdet_fec!G48)</f>
        <v>1.8869289995302554</v>
      </c>
      <c r="H48" s="73">
        <f>IF(RES_hhdet_tes!H48=0,"",RES_hhdet_tes!H48/RES_hhdet_fec!H48)</f>
        <v>1.9461535137858248</v>
      </c>
      <c r="I48" s="73">
        <f>IF(RES_hhdet_tes!I48=0,"",RES_hhdet_tes!I48/RES_hhdet_fec!I48)</f>
        <v>2.0303430077869091</v>
      </c>
      <c r="J48" s="73">
        <f>IF(RES_hhdet_tes!J48=0,"",RES_hhdet_tes!J48/RES_hhdet_fec!J48)</f>
        <v>2.2039456913142645</v>
      </c>
      <c r="K48" s="73">
        <f>IF(RES_hhdet_tes!K48=0,"",RES_hhdet_tes!K48/RES_hhdet_fec!K48)</f>
        <v>2.3244534957435476</v>
      </c>
      <c r="L48" s="73">
        <f>IF(RES_hhdet_tes!L48=0,"",RES_hhdet_tes!L48/RES_hhdet_fec!L48)</f>
        <v>2.4710172921776854</v>
      </c>
      <c r="M48" s="73">
        <f>IF(RES_hhdet_tes!M48=0,"",RES_hhdet_tes!M48/RES_hhdet_fec!M48)</f>
        <v>2.585389093216413</v>
      </c>
      <c r="N48" s="73">
        <f>IF(RES_hhdet_tes!N48=0,"",RES_hhdet_tes!N48/RES_hhdet_fec!N48)</f>
        <v>2.7119328262953455</v>
      </c>
      <c r="O48" s="73">
        <f>IF(RES_hhdet_tes!O48=0,"",RES_hhdet_tes!O48/RES_hhdet_fec!O48)</f>
        <v>2.9403865697026657</v>
      </c>
      <c r="P48" s="73">
        <f>IF(RES_hhdet_tes!P48=0,"",RES_hhdet_tes!P48/RES_hhdet_fec!P48)</f>
        <v>3.0734456780235582</v>
      </c>
      <c r="Q48" s="73">
        <f>IF(RES_hhdet_tes!Q48=0,"",RES_hhdet_tes!Q48/RES_hhdet_fec!Q48)</f>
        <v>3.2317866967790509</v>
      </c>
    </row>
    <row r="49" spans="1:17" ht="12" customHeight="1" x14ac:dyDescent="0.25">
      <c r="A49" s="158" t="s">
        <v>63</v>
      </c>
      <c r="B49" s="169">
        <f>IF(RES_hhdet_tes!B49=0,"",RES_hhdet_tes!B49/RES_hhdet_fec!B49)</f>
        <v>0.58808814075508309</v>
      </c>
      <c r="C49" s="169">
        <f>IF(RES_hhdet_tes!C49=0,"",RES_hhdet_tes!C49/RES_hhdet_fec!C49)</f>
        <v>0.58430011343934385</v>
      </c>
      <c r="D49" s="169">
        <f>IF(RES_hhdet_tes!D49=0,"",RES_hhdet_tes!D49/RES_hhdet_fec!D49)</f>
        <v>0.5887141810909795</v>
      </c>
      <c r="E49" s="169">
        <f>IF(RES_hhdet_tes!E49=0,"",RES_hhdet_tes!E49/RES_hhdet_fec!E49)</f>
        <v>0.58910266369553776</v>
      </c>
      <c r="F49" s="169">
        <f>IF(RES_hhdet_tes!F49=0,"",RES_hhdet_tes!F49/RES_hhdet_fec!F49)</f>
        <v>0.59308368379750487</v>
      </c>
      <c r="G49" s="169">
        <f>IF(RES_hhdet_tes!G49=0,"",RES_hhdet_tes!G49/RES_hhdet_fec!G49)</f>
        <v>0.59156041347140254</v>
      </c>
      <c r="H49" s="169">
        <f>IF(RES_hhdet_tes!H49=0,"",RES_hhdet_tes!H49/RES_hhdet_fec!H49)</f>
        <v>0.59443400845988559</v>
      </c>
      <c r="I49" s="169">
        <f>IF(RES_hhdet_tes!I49=0,"",RES_hhdet_tes!I49/RES_hhdet_fec!I49)</f>
        <v>0.60073492389588345</v>
      </c>
      <c r="J49" s="169">
        <f>IF(RES_hhdet_tes!J49=0,"",RES_hhdet_tes!J49/RES_hhdet_fec!J49)</f>
        <v>0.59959594778023306</v>
      </c>
      <c r="K49" s="169">
        <f>IF(RES_hhdet_tes!K49=0,"",RES_hhdet_tes!K49/RES_hhdet_fec!K49)</f>
        <v>0.59945189430870804</v>
      </c>
      <c r="L49" s="169">
        <f>IF(RES_hhdet_tes!L49=0,"",RES_hhdet_tes!L49/RES_hhdet_fec!L49)</f>
        <v>0.61100312752513675</v>
      </c>
      <c r="M49" s="169">
        <f>IF(RES_hhdet_tes!M49=0,"",RES_hhdet_tes!M49/RES_hhdet_fec!M49)</f>
        <v>0.60191166697347742</v>
      </c>
      <c r="N49" s="169">
        <f>IF(RES_hhdet_tes!N49=0,"",RES_hhdet_tes!N49/RES_hhdet_fec!N49)</f>
        <v>0.60529973655417513</v>
      </c>
      <c r="O49" s="169">
        <f>IF(RES_hhdet_tes!O49=0,"",RES_hhdet_tes!O49/RES_hhdet_fec!O49)</f>
        <v>0.6129815860862613</v>
      </c>
      <c r="P49" s="169">
        <f>IF(RES_hhdet_tes!P49=0,"",RES_hhdet_tes!P49/RES_hhdet_fec!P49)</f>
        <v>0.61186095629780313</v>
      </c>
      <c r="Q49" s="169">
        <f>IF(RES_hhdet_tes!Q49=0,"",RES_hhdet_tes!Q49/RES_hhdet_fec!Q49)</f>
        <v>0.61786595269538658</v>
      </c>
    </row>
    <row r="50" spans="1:17" ht="12" customHeight="1" x14ac:dyDescent="0.25">
      <c r="A50" s="167" t="s">
        <v>165</v>
      </c>
      <c r="B50" s="174">
        <f>IF(RES_hhdet_tes!B50=0,"",RES_hhdet_tes!B50/RES_hhdet_fec!B50)</f>
        <v>0.53696113769513332</v>
      </c>
      <c r="C50" s="174">
        <f>IF(RES_hhdet_tes!C50=0,"",RES_hhdet_tes!C50/RES_hhdet_fec!C50)</f>
        <v>0.53920110553093248</v>
      </c>
      <c r="D50" s="174">
        <f>IF(RES_hhdet_tes!D50=0,"",RES_hhdet_tes!D50/RES_hhdet_fec!D50)</f>
        <v>0.54067050511248638</v>
      </c>
      <c r="E50" s="174">
        <f>IF(RES_hhdet_tes!E50=0,"",RES_hhdet_tes!E50/RES_hhdet_fec!E50)</f>
        <v>0.54231673139198489</v>
      </c>
      <c r="F50" s="174">
        <f>IF(RES_hhdet_tes!F50=0,"",RES_hhdet_tes!F50/RES_hhdet_fec!F50)</f>
        <v>0.54415955811634675</v>
      </c>
      <c r="G50" s="174">
        <f>IF(RES_hhdet_tes!G50=0,"",RES_hhdet_tes!G50/RES_hhdet_fec!G50)</f>
        <v>0.54627873058366849</v>
      </c>
      <c r="H50" s="174">
        <f>IF(RES_hhdet_tes!H50=0,"",RES_hhdet_tes!H50/RES_hhdet_fec!H50)</f>
        <v>0.54769288292156715</v>
      </c>
      <c r="I50" s="174">
        <f>IF(RES_hhdet_tes!I50=0,"",RES_hhdet_tes!I50/RES_hhdet_fec!I50)</f>
        <v>0.54921504718051017</v>
      </c>
      <c r="J50" s="174">
        <f>IF(RES_hhdet_tes!J50=0,"",RES_hhdet_tes!J50/RES_hhdet_fec!J50)</f>
        <v>0.55270889809695023</v>
      </c>
      <c r="K50" s="174">
        <f>IF(RES_hhdet_tes!K50=0,"",RES_hhdet_tes!K50/RES_hhdet_fec!K50)</f>
        <v>0.55543713502550529</v>
      </c>
      <c r="L50" s="174">
        <f>IF(RES_hhdet_tes!L50=0,"",RES_hhdet_tes!L50/RES_hhdet_fec!L50)</f>
        <v>0.558407577574904</v>
      </c>
      <c r="M50" s="174">
        <f>IF(RES_hhdet_tes!M50=0,"",RES_hhdet_tes!M50/RES_hhdet_fec!M50)</f>
        <v>0.56260765048750272</v>
      </c>
      <c r="N50" s="174">
        <f>IF(RES_hhdet_tes!N50=0,"",RES_hhdet_tes!N50/RES_hhdet_fec!N50)</f>
        <v>0.56575236913011162</v>
      </c>
      <c r="O50" s="174">
        <f>IF(RES_hhdet_tes!O50=0,"",RES_hhdet_tes!O50/RES_hhdet_fec!O50)</f>
        <v>0.56919965227906955</v>
      </c>
      <c r="P50" s="174">
        <f>IF(RES_hhdet_tes!P50=0,"",RES_hhdet_tes!P50/RES_hhdet_fec!P50)</f>
        <v>0.57342331286204196</v>
      </c>
      <c r="Q50" s="174">
        <f>IF(RES_hhdet_tes!Q50=0,"",RES_hhdet_tes!Q50/RES_hhdet_fec!Q50)</f>
        <v>0.5767372112771697</v>
      </c>
    </row>
    <row r="51" spans="1:17" ht="12" customHeight="1" x14ac:dyDescent="0.25">
      <c r="A51" s="167" t="s">
        <v>164</v>
      </c>
      <c r="B51" s="174">
        <f>IF(RES_hhdet_tes!B51=0,"",RES_hhdet_tes!B51/RES_hhdet_fec!B51)</f>
        <v>0.64509164489549797</v>
      </c>
      <c r="C51" s="174">
        <f>IF(RES_hhdet_tes!C51=0,"",RES_hhdet_tes!C51/RES_hhdet_fec!C51)</f>
        <v>0.64177178534364243</v>
      </c>
      <c r="D51" s="174">
        <f>IF(RES_hhdet_tes!D51=0,"",RES_hhdet_tes!D51/RES_hhdet_fec!D51)</f>
        <v>0.64836472695290459</v>
      </c>
      <c r="E51" s="174">
        <f>IF(RES_hhdet_tes!E51=0,"",RES_hhdet_tes!E51/RES_hhdet_fec!E51)</f>
        <v>0.64645733936207395</v>
      </c>
      <c r="F51" s="174">
        <f>IF(RES_hhdet_tes!F51=0,"",RES_hhdet_tes!F51/RES_hhdet_fec!F51)</f>
        <v>0.65236211212402684</v>
      </c>
      <c r="G51" s="174">
        <f>IF(RES_hhdet_tes!G51=0,"",RES_hhdet_tes!G51/RES_hhdet_fec!G51)</f>
        <v>0.65339937759442623</v>
      </c>
      <c r="H51" s="174">
        <f>IF(RES_hhdet_tes!H51=0,"",RES_hhdet_tes!H51/RES_hhdet_fec!H51)</f>
        <v>0.65900027635406988</v>
      </c>
      <c r="I51" s="174">
        <f>IF(RES_hhdet_tes!I51=0,"",RES_hhdet_tes!I51/RES_hhdet_fec!I51)</f>
        <v>0.66331921007078176</v>
      </c>
      <c r="J51" s="174">
        <f>IF(RES_hhdet_tes!J51=0,"",RES_hhdet_tes!J51/RES_hhdet_fec!J51)</f>
        <v>0.66694656554346832</v>
      </c>
      <c r="K51" s="174">
        <f>IF(RES_hhdet_tes!K51=0,"",RES_hhdet_tes!K51/RES_hhdet_fec!K51)</f>
        <v>0.67023488437691625</v>
      </c>
      <c r="L51" s="174">
        <f>IF(RES_hhdet_tes!L51=0,"",RES_hhdet_tes!L51/RES_hhdet_fec!L51)</f>
        <v>0.680762191090172</v>
      </c>
      <c r="M51" s="174">
        <f>IF(RES_hhdet_tes!M51=0,"",RES_hhdet_tes!M51/RES_hhdet_fec!M51)</f>
        <v>0.68068330391079523</v>
      </c>
      <c r="N51" s="174">
        <f>IF(RES_hhdet_tes!N51=0,"",RES_hhdet_tes!N51/RES_hhdet_fec!N51)</f>
        <v>0.67822943658792423</v>
      </c>
      <c r="O51" s="174">
        <f>IF(RES_hhdet_tes!O51=0,"",RES_hhdet_tes!O51/RES_hhdet_fec!O51)</f>
        <v>0.68465616233387661</v>
      </c>
      <c r="P51" s="174">
        <f>IF(RES_hhdet_tes!P51=0,"",RES_hhdet_tes!P51/RES_hhdet_fec!P51)</f>
        <v>0.68722492346733743</v>
      </c>
      <c r="Q51" s="174">
        <f>IF(RES_hhdet_tes!Q51=0,"",RES_hhdet_tes!Q51/RES_hhdet_fec!Q51)</f>
        <v>0.6884834760357853</v>
      </c>
    </row>
    <row r="52" spans="1:17" ht="12" customHeight="1" x14ac:dyDescent="0.25">
      <c r="A52" s="166" t="s">
        <v>163</v>
      </c>
      <c r="B52" s="173">
        <f>IF(RES_hhdet_tes!B52=0,"",RES_hhdet_tes!B52/RES_hhdet_fec!B52)</f>
        <v>0.53696113769513343</v>
      </c>
      <c r="C52" s="173">
        <f>IF(RES_hhdet_tes!C52=0,"",RES_hhdet_tes!C52/RES_hhdet_fec!C52)</f>
        <v>0.54009904806989995</v>
      </c>
      <c r="D52" s="173">
        <f>IF(RES_hhdet_tes!D52=0,"",RES_hhdet_tes!D52/RES_hhdet_fec!D52)</f>
        <v>0.54158077073049449</v>
      </c>
      <c r="E52" s="173">
        <f>IF(RES_hhdet_tes!E52=0,"",RES_hhdet_tes!E52/RES_hhdet_fec!E52)</f>
        <v>0.54389755724245659</v>
      </c>
      <c r="F52" s="173">
        <f>IF(RES_hhdet_tes!F52=0,"",RES_hhdet_tes!F52/RES_hhdet_fec!F52)</f>
        <v>0.54638431759414863</v>
      </c>
      <c r="G52" s="173">
        <f>IF(RES_hhdet_tes!G52=0,"",RES_hhdet_tes!G52/RES_hhdet_fec!G52)</f>
        <v>0.54938680692551467</v>
      </c>
      <c r="H52" s="173">
        <f>IF(RES_hhdet_tes!H52=0,"",RES_hhdet_tes!H52/RES_hhdet_fec!H52)</f>
        <v>0.55578445655303554</v>
      </c>
      <c r="I52" s="173">
        <f>IF(RES_hhdet_tes!I52=0,"",RES_hhdet_tes!I52/RES_hhdet_fec!I52)</f>
        <v>0.56061371889421718</v>
      </c>
      <c r="J52" s="173">
        <f>IF(RES_hhdet_tes!J52=0,"",RES_hhdet_tes!J52/RES_hhdet_fec!J52)</f>
        <v>0.5687797524096595</v>
      </c>
      <c r="K52" s="173">
        <f>IF(RES_hhdet_tes!K52=0,"",RES_hhdet_tes!K52/RES_hhdet_fec!K52)</f>
        <v>0.57332404630962408</v>
      </c>
      <c r="L52" s="173">
        <f>IF(RES_hhdet_tes!L52=0,"",RES_hhdet_tes!L52/RES_hhdet_fec!L52)</f>
        <v>0.57754557241340543</v>
      </c>
      <c r="M52" s="173">
        <f>IF(RES_hhdet_tes!M52=0,"",RES_hhdet_tes!M52/RES_hhdet_fec!M52)</f>
        <v>0.58286973768394379</v>
      </c>
      <c r="N52" s="173">
        <f>IF(RES_hhdet_tes!N52=0,"",RES_hhdet_tes!N52/RES_hhdet_fec!N52)</f>
        <v>0.58415477968896601</v>
      </c>
      <c r="O52" s="173">
        <f>IF(RES_hhdet_tes!O52=0,"",RES_hhdet_tes!O52/RES_hhdet_fec!O52)</f>
        <v>0.58582547246952021</v>
      </c>
      <c r="P52" s="173">
        <f>IF(RES_hhdet_tes!P52=0,"",RES_hhdet_tes!P52/RES_hhdet_fec!P52)</f>
        <v>0.5890256598251955</v>
      </c>
      <c r="Q52" s="173">
        <f>IF(RES_hhdet_tes!Q52=0,"",RES_hhdet_tes!Q52/RES_hhdet_fec!Q52)</f>
        <v>0.59044385523445564</v>
      </c>
    </row>
    <row r="53" spans="1:17" ht="12" customHeight="1" x14ac:dyDescent="0.25">
      <c r="A53" s="147" t="s">
        <v>59</v>
      </c>
      <c r="B53" s="172">
        <f>IF(RES_hhdet_tes!B53=0,"",RES_hhdet_tes!B53/RES_hhdet_fec!B53)</f>
        <v>1.0000000000000002</v>
      </c>
      <c r="C53" s="172">
        <f>IF(RES_hhdet_tes!C53=0,"",RES_hhdet_tes!C53/RES_hhdet_fec!C53)</f>
        <v>1</v>
      </c>
      <c r="D53" s="172">
        <f>IF(RES_hhdet_tes!D53=0,"",RES_hhdet_tes!D53/RES_hhdet_fec!D53)</f>
        <v>1</v>
      </c>
      <c r="E53" s="172">
        <f>IF(RES_hhdet_tes!E53=0,"",RES_hhdet_tes!E53/RES_hhdet_fec!E53)</f>
        <v>1.0000000000000002</v>
      </c>
      <c r="F53" s="172">
        <f>IF(RES_hhdet_tes!F53=0,"",RES_hhdet_tes!F53/RES_hhdet_fec!F53)</f>
        <v>0.99999999999999944</v>
      </c>
      <c r="G53" s="172">
        <f>IF(RES_hhdet_tes!G53=0,"",RES_hhdet_tes!G53/RES_hhdet_fec!G53)</f>
        <v>1.0000000000000004</v>
      </c>
      <c r="H53" s="172">
        <f>IF(RES_hhdet_tes!H53=0,"",RES_hhdet_tes!H53/RES_hhdet_fec!H53)</f>
        <v>1</v>
      </c>
      <c r="I53" s="172">
        <f>IF(RES_hhdet_tes!I53=0,"",RES_hhdet_tes!I53/RES_hhdet_fec!I53)</f>
        <v>0.99999999999999967</v>
      </c>
      <c r="J53" s="172">
        <f>IF(RES_hhdet_tes!J53=0,"",RES_hhdet_tes!J53/RES_hhdet_fec!J53)</f>
        <v>0.99999999999999967</v>
      </c>
      <c r="K53" s="172">
        <f>IF(RES_hhdet_tes!K53=0,"",RES_hhdet_tes!K53/RES_hhdet_fec!K53)</f>
        <v>1</v>
      </c>
      <c r="L53" s="172">
        <f>IF(RES_hhdet_tes!L53=0,"",RES_hhdet_tes!L53/RES_hhdet_fec!L53)</f>
        <v>1</v>
      </c>
      <c r="M53" s="172">
        <f>IF(RES_hhdet_tes!M53=0,"",RES_hhdet_tes!M53/RES_hhdet_fec!M53)</f>
        <v>1.0000000000000002</v>
      </c>
      <c r="N53" s="172">
        <f>IF(RES_hhdet_tes!N53=0,"",RES_hhdet_tes!N53/RES_hhdet_fec!N53)</f>
        <v>1</v>
      </c>
      <c r="O53" s="172">
        <f>IF(RES_hhdet_tes!O53=0,"",RES_hhdet_tes!O53/RES_hhdet_fec!O53)</f>
        <v>1</v>
      </c>
      <c r="P53" s="172">
        <f>IF(RES_hhdet_tes!P53=0,"",RES_hhdet_tes!P53/RES_hhdet_fec!P53)</f>
        <v>1</v>
      </c>
      <c r="Q53" s="172">
        <f>IF(RES_hhdet_tes!Q53=0,"",RES_hhdet_tes!Q53/RES_hhdet_fec!Q53)</f>
        <v>1.0000000000000004</v>
      </c>
    </row>
    <row r="54" spans="1:17" ht="12" customHeight="1" x14ac:dyDescent="0.25">
      <c r="A54" s="163" t="s">
        <v>142</v>
      </c>
      <c r="B54" s="171">
        <f>IF(RES_hhdet_tes!B54=0,"",RES_hhdet_tes!B54/RES_hhdet_fec!B54)</f>
        <v>0.7057203523993183</v>
      </c>
      <c r="C54" s="171">
        <f>IF(RES_hhdet_tes!C54=0,"",RES_hhdet_tes!C54/RES_hhdet_fec!C54)</f>
        <v>0.70614491160166215</v>
      </c>
      <c r="D54" s="171">
        <f>IF(RES_hhdet_tes!D54=0,"",RES_hhdet_tes!D54/RES_hhdet_fec!D54)</f>
        <v>0.70948190362927532</v>
      </c>
      <c r="E54" s="171">
        <f>IF(RES_hhdet_tes!E54=0,"",RES_hhdet_tes!E54/RES_hhdet_fec!E54)</f>
        <v>0.71283793854649435</v>
      </c>
      <c r="F54" s="171">
        <f>IF(RES_hhdet_tes!F54=0,"",RES_hhdet_tes!F54/RES_hhdet_fec!F54)</f>
        <v>0.71724212306937474</v>
      </c>
      <c r="G54" s="171">
        <f>IF(RES_hhdet_tes!G54=0,"",RES_hhdet_tes!G54/RES_hhdet_fec!G54)</f>
        <v>0.72194407485280965</v>
      </c>
      <c r="H54" s="171">
        <f>IF(RES_hhdet_tes!H54=0,"",RES_hhdet_tes!H54/RES_hhdet_fec!H54)</f>
        <v>0.72708589294984249</v>
      </c>
      <c r="I54" s="171">
        <f>IF(RES_hhdet_tes!I54=0,"",RES_hhdet_tes!I54/RES_hhdet_fec!I54)</f>
        <v>0.73457261221840064</v>
      </c>
      <c r="J54" s="171">
        <f>IF(RES_hhdet_tes!J54=0,"",RES_hhdet_tes!J54/RES_hhdet_fec!J54)</f>
        <v>0.74075172835083192</v>
      </c>
      <c r="K54" s="171">
        <f>IF(RES_hhdet_tes!K54=0,"",RES_hhdet_tes!K54/RES_hhdet_fec!K54)</f>
        <v>0.74192563664909872</v>
      </c>
      <c r="L54" s="171">
        <f>IF(RES_hhdet_tes!L54=0,"",RES_hhdet_tes!L54/RES_hhdet_fec!L54)</f>
        <v>0.74588012199652276</v>
      </c>
      <c r="M54" s="171">
        <f>IF(RES_hhdet_tes!M54=0,"",RES_hhdet_tes!M54/RES_hhdet_fec!M54)</f>
        <v>0.74824542546009798</v>
      </c>
      <c r="N54" s="171">
        <f>IF(RES_hhdet_tes!N54=0,"",RES_hhdet_tes!N54/RES_hhdet_fec!N54)</f>
        <v>0.75043851828285335</v>
      </c>
      <c r="O54" s="171">
        <f>IF(RES_hhdet_tes!O54=0,"",RES_hhdet_tes!O54/RES_hhdet_fec!O54)</f>
        <v>0.75815603226326533</v>
      </c>
      <c r="P54" s="171">
        <f>IF(RES_hhdet_tes!P54=0,"",RES_hhdet_tes!P54/RES_hhdet_fec!P54)</f>
        <v>0.76320656542312559</v>
      </c>
      <c r="Q54" s="171">
        <f>IF(RES_hhdet_tes!Q54=0,"",RES_hhdet_tes!Q54/RES_hhdet_fec!Q54)</f>
        <v>0.77179052180570928</v>
      </c>
    </row>
    <row r="55" spans="1:17" ht="12" customHeight="1" x14ac:dyDescent="0.25">
      <c r="A55" s="161" t="s">
        <v>141</v>
      </c>
      <c r="B55" s="170">
        <f>IF(RES_hhdet_tes!B55=0,"",RES_hhdet_tes!B55/RES_hhdet_fec!B55)</f>
        <v>0.78456855809591586</v>
      </c>
      <c r="C55" s="170">
        <f>IF(RES_hhdet_tes!C55=0,"",RES_hhdet_tes!C55/RES_hhdet_fec!C55)</f>
        <v>0.7810277934025549</v>
      </c>
      <c r="D55" s="170">
        <f>IF(RES_hhdet_tes!D55=0,"",RES_hhdet_tes!D55/RES_hhdet_fec!D55)</f>
        <v>0.78295391390097446</v>
      </c>
      <c r="E55" s="170">
        <f>IF(RES_hhdet_tes!E55=0,"",RES_hhdet_tes!E55/RES_hhdet_fec!E55)</f>
        <v>0.78394660738151156</v>
      </c>
      <c r="F55" s="170">
        <f>IF(RES_hhdet_tes!F55=0,"",RES_hhdet_tes!F55/RES_hhdet_fec!F55)</f>
        <v>0.7870718671589525</v>
      </c>
      <c r="G55" s="170">
        <f>IF(RES_hhdet_tes!G55=0,"",RES_hhdet_tes!G55/RES_hhdet_fec!G55)</f>
        <v>0.79448454934710433</v>
      </c>
      <c r="H55" s="170">
        <f>IF(RES_hhdet_tes!H55=0,"",RES_hhdet_tes!H55/RES_hhdet_fec!H55)</f>
        <v>0.80053802733589119</v>
      </c>
      <c r="I55" s="170">
        <f>IF(RES_hhdet_tes!I55=0,"",RES_hhdet_tes!I55/RES_hhdet_fec!I55)</f>
        <v>0.80984112249901674</v>
      </c>
      <c r="J55" s="170">
        <f>IF(RES_hhdet_tes!J55=0,"",RES_hhdet_tes!J55/RES_hhdet_fec!J55)</f>
        <v>0.81201157296250204</v>
      </c>
      <c r="K55" s="170">
        <f>IF(RES_hhdet_tes!K55=0,"",RES_hhdet_tes!K55/RES_hhdet_fec!K55)</f>
        <v>0.81750413544683209</v>
      </c>
      <c r="L55" s="170">
        <f>IF(RES_hhdet_tes!L55=0,"",RES_hhdet_tes!L55/RES_hhdet_fec!L55)</f>
        <v>0.81108736597309306</v>
      </c>
      <c r="M55" s="170">
        <f>IF(RES_hhdet_tes!M55=0,"",RES_hhdet_tes!M55/RES_hhdet_fec!M55)</f>
        <v>0.81805560589927817</v>
      </c>
      <c r="N55" s="170">
        <f>IF(RES_hhdet_tes!N55=0,"",RES_hhdet_tes!N55/RES_hhdet_fec!N55)</f>
        <v>0.80866275868167192</v>
      </c>
      <c r="O55" s="170">
        <f>IF(RES_hhdet_tes!O55=0,"",RES_hhdet_tes!O55/RES_hhdet_fec!O55)</f>
        <v>0.81640793756598107</v>
      </c>
      <c r="P55" s="170">
        <f>IF(RES_hhdet_tes!P55=0,"",RES_hhdet_tes!P55/RES_hhdet_fec!P55)</f>
        <v>0.82751470132787108</v>
      </c>
      <c r="Q55" s="170">
        <f>IF(RES_hhdet_tes!Q55=0,"",RES_hhdet_tes!Q55/RES_hhdet_fec!Q55)</f>
        <v>0.82982053891810192</v>
      </c>
    </row>
    <row r="56" spans="1:17" ht="12" customHeight="1" x14ac:dyDescent="0.25">
      <c r="A56" s="148" t="s">
        <v>60</v>
      </c>
      <c r="B56" s="73">
        <f>IF(RES_hhdet_tes!B56=0,"",RES_hhdet_tes!B56/RES_hhdet_fec!B56)</f>
        <v>0.7057203523993183</v>
      </c>
      <c r="C56" s="73">
        <f>IF(RES_hhdet_tes!C56=0,"",RES_hhdet_tes!C56/RES_hhdet_fec!C56)</f>
        <v>0.70614491160166237</v>
      </c>
      <c r="D56" s="73">
        <f>IF(RES_hhdet_tes!D56=0,"",RES_hhdet_tes!D56/RES_hhdet_fec!D56)</f>
        <v>0.70948364289238508</v>
      </c>
      <c r="E56" s="73">
        <f>IF(RES_hhdet_tes!E56=0,"",RES_hhdet_tes!E56/RES_hhdet_fec!E56)</f>
        <v>0.71272720055457017</v>
      </c>
      <c r="F56" s="73">
        <f>IF(RES_hhdet_tes!F56=0,"",RES_hhdet_tes!F56/RES_hhdet_fec!F56)</f>
        <v>0.71732554445554764</v>
      </c>
      <c r="G56" s="73">
        <f>IF(RES_hhdet_tes!G56=0,"",RES_hhdet_tes!G56/RES_hhdet_fec!G56)</f>
        <v>0.72168134432203146</v>
      </c>
      <c r="H56" s="73">
        <f>IF(RES_hhdet_tes!H56=0,"",RES_hhdet_tes!H56/RES_hhdet_fec!H56)</f>
        <v>0.73079736778062354</v>
      </c>
      <c r="I56" s="73">
        <f>IF(RES_hhdet_tes!I56=0,"",RES_hhdet_tes!I56/RES_hhdet_fec!I56)</f>
        <v>0.74342377246617464</v>
      </c>
      <c r="J56" s="73">
        <f>IF(RES_hhdet_tes!J56=0,"",RES_hhdet_tes!J56/RES_hhdet_fec!J56)</f>
        <v>0.74652672077863547</v>
      </c>
      <c r="K56" s="73">
        <f>IF(RES_hhdet_tes!K56=0,"",RES_hhdet_tes!K56/RES_hhdet_fec!K56)</f>
        <v>0.7487622620812957</v>
      </c>
      <c r="L56" s="73">
        <f>IF(RES_hhdet_tes!L56=0,"",RES_hhdet_tes!L56/RES_hhdet_fec!L56)</f>
        <v>0.75229061912520689</v>
      </c>
      <c r="M56" s="73">
        <f>IF(RES_hhdet_tes!M56=0,"",RES_hhdet_tes!M56/RES_hhdet_fec!M56)</f>
        <v>0.75233243766114388</v>
      </c>
      <c r="N56" s="73">
        <f>IF(RES_hhdet_tes!N56=0,"",RES_hhdet_tes!N56/RES_hhdet_fec!N56)</f>
        <v>0.7543322888106313</v>
      </c>
      <c r="O56" s="73">
        <f>IF(RES_hhdet_tes!O56=0,"",RES_hhdet_tes!O56/RES_hhdet_fec!O56)</f>
        <v>0.76280060285277373</v>
      </c>
      <c r="P56" s="73">
        <f>IF(RES_hhdet_tes!P56=0,"",RES_hhdet_tes!P56/RES_hhdet_fec!P56)</f>
        <v>0.76803600630974722</v>
      </c>
      <c r="Q56" s="73">
        <f>IF(RES_hhdet_tes!Q56=0,"",RES_hhdet_tes!Q56/RES_hhdet_fec!Q56)</f>
        <v>0.77486443877374522</v>
      </c>
    </row>
    <row r="57" spans="1:17" ht="12" customHeight="1" x14ac:dyDescent="0.25">
      <c r="A57" s="148" t="s">
        <v>59</v>
      </c>
      <c r="B57" s="73">
        <f>IF(RES_hhdet_tes!B57=0,"",RES_hhdet_tes!B57/RES_hhdet_fec!B57)</f>
        <v>0.99999999999999989</v>
      </c>
      <c r="C57" s="73">
        <f>IF(RES_hhdet_tes!C57=0,"",RES_hhdet_tes!C57/RES_hhdet_fec!C57)</f>
        <v>1.0000000000000002</v>
      </c>
      <c r="D57" s="73">
        <f>IF(RES_hhdet_tes!D57=0,"",RES_hhdet_tes!D57/RES_hhdet_fec!D57)</f>
        <v>1</v>
      </c>
      <c r="E57" s="73">
        <f>IF(RES_hhdet_tes!E57=0,"",RES_hhdet_tes!E57/RES_hhdet_fec!E57)</f>
        <v>1</v>
      </c>
      <c r="F57" s="73">
        <f>IF(RES_hhdet_tes!F57=0,"",RES_hhdet_tes!F57/RES_hhdet_fec!F57)</f>
        <v>1</v>
      </c>
      <c r="G57" s="73">
        <f>IF(RES_hhdet_tes!G57=0,"",RES_hhdet_tes!G57/RES_hhdet_fec!G57)</f>
        <v>1</v>
      </c>
      <c r="H57" s="73">
        <f>IF(RES_hhdet_tes!H57=0,"",RES_hhdet_tes!H57/RES_hhdet_fec!H57)</f>
        <v>1.0000000000000002</v>
      </c>
      <c r="I57" s="73">
        <f>IF(RES_hhdet_tes!I57=0,"",RES_hhdet_tes!I57/RES_hhdet_fec!I57)</f>
        <v>1.0000000000000002</v>
      </c>
      <c r="J57" s="73">
        <f>IF(RES_hhdet_tes!J57=0,"",RES_hhdet_tes!J57/RES_hhdet_fec!J57)</f>
        <v>0.99999999999999978</v>
      </c>
      <c r="K57" s="73">
        <f>IF(RES_hhdet_tes!K57=0,"",RES_hhdet_tes!K57/RES_hhdet_fec!K57)</f>
        <v>1</v>
      </c>
      <c r="L57" s="73">
        <f>IF(RES_hhdet_tes!L57=0,"",RES_hhdet_tes!L57/RES_hhdet_fec!L57)</f>
        <v>0.99999999999999956</v>
      </c>
      <c r="M57" s="73">
        <f>IF(RES_hhdet_tes!M57=0,"",RES_hhdet_tes!M57/RES_hhdet_fec!M57)</f>
        <v>1.0000000000000002</v>
      </c>
      <c r="N57" s="73">
        <f>IF(RES_hhdet_tes!N57=0,"",RES_hhdet_tes!N57/RES_hhdet_fec!N57)</f>
        <v>0.99999999999999967</v>
      </c>
      <c r="O57" s="73">
        <f>IF(RES_hhdet_tes!O57=0,"",RES_hhdet_tes!O57/RES_hhdet_fec!O57)</f>
        <v>0.99999999999999967</v>
      </c>
      <c r="P57" s="73">
        <f>IF(RES_hhdet_tes!P57=0,"",RES_hhdet_tes!P57/RES_hhdet_fec!P57)</f>
        <v>0.99999999999999989</v>
      </c>
      <c r="Q57" s="73">
        <f>IF(RES_hhdet_tes!Q57=0,"",RES_hhdet_tes!Q57/RES_hhdet_fec!Q57)</f>
        <v>0.99999999999999944</v>
      </c>
    </row>
    <row r="58" spans="1:17" ht="12" customHeight="1" x14ac:dyDescent="0.25">
      <c r="A58" s="158" t="s">
        <v>62</v>
      </c>
      <c r="B58" s="169">
        <f>IF(RES_hhdet_tes!B58=0,"",RES_hhdet_tes!B58/RES_hhdet_fec!B58)</f>
        <v>0.65307931907510552</v>
      </c>
      <c r="C58" s="169">
        <f>IF(RES_hhdet_tes!C58=0,"",RES_hhdet_tes!C58/RES_hhdet_fec!C58)</f>
        <v>0.6620277544707851</v>
      </c>
      <c r="D58" s="169">
        <f>IF(RES_hhdet_tes!D58=0,"",RES_hhdet_tes!D58/RES_hhdet_fec!D58)</f>
        <v>0.66894668488069076</v>
      </c>
      <c r="E58" s="169">
        <f>IF(RES_hhdet_tes!E58=0,"",RES_hhdet_tes!E58/RES_hhdet_fec!E58)</f>
        <v>0.68199935532104117</v>
      </c>
      <c r="F58" s="169">
        <f>IF(RES_hhdet_tes!F58=0,"",RES_hhdet_tes!F58/RES_hhdet_fec!F58)</f>
        <v>0.68258923256393833</v>
      </c>
      <c r="G58" s="169">
        <f>IF(RES_hhdet_tes!G58=0,"",RES_hhdet_tes!G58/RES_hhdet_fec!G58)</f>
        <v>0.68626427768682796</v>
      </c>
      <c r="H58" s="169">
        <f>IF(RES_hhdet_tes!H58=0,"",RES_hhdet_tes!H58/RES_hhdet_fec!H58)</f>
        <v>0.70011224998914068</v>
      </c>
      <c r="I58" s="169">
        <f>IF(RES_hhdet_tes!I58=0,"",RES_hhdet_tes!I58/RES_hhdet_fec!I58)</f>
        <v>0.70827186162424438</v>
      </c>
      <c r="J58" s="169">
        <f>IF(RES_hhdet_tes!J58=0,"",RES_hhdet_tes!J58/RES_hhdet_fec!J58)</f>
        <v>0.72133089945569195</v>
      </c>
      <c r="K58" s="169">
        <f>IF(RES_hhdet_tes!K58=0,"",RES_hhdet_tes!K58/RES_hhdet_fec!K58)</f>
        <v>0.7207920846119944</v>
      </c>
      <c r="L58" s="169">
        <f>IF(RES_hhdet_tes!L58=0,"",RES_hhdet_tes!L58/RES_hhdet_fec!L58)</f>
        <v>0.73424422769785658</v>
      </c>
      <c r="M58" s="169">
        <f>IF(RES_hhdet_tes!M58=0,"",RES_hhdet_tes!M58/RES_hhdet_fec!M58)</f>
        <v>0.73520638013777306</v>
      </c>
      <c r="N58" s="169">
        <f>IF(RES_hhdet_tes!N58=0,"",RES_hhdet_tes!N58/RES_hhdet_fec!N58)</f>
        <v>0.75028464102160575</v>
      </c>
      <c r="O58" s="169">
        <f>IF(RES_hhdet_tes!O58=0,"",RES_hhdet_tes!O58/RES_hhdet_fec!O58)</f>
        <v>0.76227711989636393</v>
      </c>
      <c r="P58" s="169">
        <f>IF(RES_hhdet_tes!P58=0,"",RES_hhdet_tes!P58/RES_hhdet_fec!P58)</f>
        <v>0.76598742703098677</v>
      </c>
      <c r="Q58" s="169">
        <f>IF(RES_hhdet_tes!Q58=0,"",RES_hhdet_tes!Q58/RES_hhdet_fec!Q58)</f>
        <v>0.77270094214723173</v>
      </c>
    </row>
    <row r="59" spans="1:17" ht="12" customHeight="1" x14ac:dyDescent="0.25">
      <c r="A59" s="23" t="s">
        <v>57</v>
      </c>
      <c r="B59" s="73">
        <f>IF(RES_hhdet_tes!B59=0,"",RES_hhdet_tes!B59/RES_hhdet_fec!B59)</f>
        <v>0.42256848681613912</v>
      </c>
      <c r="C59" s="73">
        <f>IF(RES_hhdet_tes!C59=0,"",RES_hhdet_tes!C59/RES_hhdet_fec!C59)</f>
        <v>0.42521899722234346</v>
      </c>
      <c r="D59" s="73">
        <f>IF(RES_hhdet_tes!D59=0,"",RES_hhdet_tes!D59/RES_hhdet_fec!D59)</f>
        <v>0.42891737441406536</v>
      </c>
      <c r="E59" s="73">
        <f>IF(RES_hhdet_tes!E59=0,"",RES_hhdet_tes!E59/RES_hhdet_fec!E59)</f>
        <v>0.43265339157004384</v>
      </c>
      <c r="F59" s="73">
        <f>IF(RES_hhdet_tes!F59=0,"",RES_hhdet_tes!F59/RES_hhdet_fec!F59)</f>
        <v>0.43762848539064569</v>
      </c>
      <c r="G59" s="73">
        <f>IF(RES_hhdet_tes!G59=0,"",RES_hhdet_tes!G59/RES_hhdet_fec!G59)</f>
        <v>0.44268733945182298</v>
      </c>
      <c r="H59" s="73">
        <f>IF(RES_hhdet_tes!H59=0,"",RES_hhdet_tes!H59/RES_hhdet_fec!H59)</f>
        <v>0.44718352900011921</v>
      </c>
      <c r="I59" s="73">
        <f>IF(RES_hhdet_tes!I59=0,"",RES_hhdet_tes!I59/RES_hhdet_fec!I59)</f>
        <v>0.45331775667066282</v>
      </c>
      <c r="J59" s="73">
        <f>IF(RES_hhdet_tes!J59=0,"",RES_hhdet_tes!J59/RES_hhdet_fec!J59)</f>
        <v>0.46073966094495256</v>
      </c>
      <c r="K59" s="73">
        <f>IF(RES_hhdet_tes!K59=0,"",RES_hhdet_tes!K59/RES_hhdet_fec!K59)</f>
        <v>0.46312686335863179</v>
      </c>
      <c r="L59" s="73">
        <f>IF(RES_hhdet_tes!L59=0,"",RES_hhdet_tes!L59/RES_hhdet_fec!L59)</f>
        <v>0.46531858010770005</v>
      </c>
      <c r="M59" s="73">
        <f>IF(RES_hhdet_tes!M59=0,"",RES_hhdet_tes!M59/RES_hhdet_fec!M59)</f>
        <v>0.46744177007019877</v>
      </c>
      <c r="N59" s="73">
        <f>IF(RES_hhdet_tes!N59=0,"",RES_hhdet_tes!N59/RES_hhdet_fec!N59)</f>
        <v>0.47046069139569008</v>
      </c>
      <c r="O59" s="73">
        <f>IF(RES_hhdet_tes!O59=0,"",RES_hhdet_tes!O59/RES_hhdet_fec!O59)</f>
        <v>0.47365431496447252</v>
      </c>
      <c r="P59" s="73">
        <f>IF(RES_hhdet_tes!P59=0,"",RES_hhdet_tes!P59/RES_hhdet_fec!P59)</f>
        <v>0.47469166695456966</v>
      </c>
      <c r="Q59" s="73">
        <f>IF(RES_hhdet_tes!Q59=0,"",RES_hhdet_tes!Q59/RES_hhdet_fec!Q59)</f>
        <v>0.47696407452900436</v>
      </c>
    </row>
    <row r="60" spans="1:17" ht="12" customHeight="1" x14ac:dyDescent="0.25">
      <c r="A60" s="29" t="s">
        <v>140</v>
      </c>
      <c r="B60" s="65">
        <f>IF(RES_hhdet_tes!B60=0,"",RES_hhdet_tes!B60/RES_hhdet_fec!B60)</f>
        <v>0.80629111636711059</v>
      </c>
      <c r="C60" s="65">
        <f>IF(RES_hhdet_tes!C60=0,"",RES_hhdet_tes!C60/RES_hhdet_fec!C60)</f>
        <v>0.80970803074633391</v>
      </c>
      <c r="D60" s="65">
        <f>IF(RES_hhdet_tes!D60=0,"",RES_hhdet_tes!D60/RES_hhdet_fec!D60)</f>
        <v>0.81326478695875992</v>
      </c>
      <c r="E60" s="65">
        <f>IF(RES_hhdet_tes!E60=0,"",RES_hhdet_tes!E60/RES_hhdet_fec!E60)</f>
        <v>0.81698583943430769</v>
      </c>
      <c r="F60" s="65">
        <f>IF(RES_hhdet_tes!F60=0,"",RES_hhdet_tes!F60/RES_hhdet_fec!F60)</f>
        <v>0.82092065654278235</v>
      </c>
      <c r="G60" s="65">
        <f>IF(RES_hhdet_tes!G60=0,"",RES_hhdet_tes!G60/RES_hhdet_fec!G60)</f>
        <v>0.82516768753418634</v>
      </c>
      <c r="H60" s="65">
        <f>IF(RES_hhdet_tes!H60=0,"",RES_hhdet_tes!H60/RES_hhdet_fec!H60)</f>
        <v>0.82952681956920393</v>
      </c>
      <c r="I60" s="65">
        <f>IF(RES_hhdet_tes!I60=0,"",RES_hhdet_tes!I60/RES_hhdet_fec!I60)</f>
        <v>0.83445100412168827</v>
      </c>
      <c r="J60" s="65">
        <f>IF(RES_hhdet_tes!J60=0,"",RES_hhdet_tes!J60/RES_hhdet_fec!J60)</f>
        <v>0.83968645313752099</v>
      </c>
      <c r="K60" s="65">
        <f>IF(RES_hhdet_tes!K60=0,"",RES_hhdet_tes!K60/RES_hhdet_fec!K60)</f>
        <v>0.84210444403917162</v>
      </c>
      <c r="L60" s="65">
        <f>IF(RES_hhdet_tes!L60=0,"",RES_hhdet_tes!L60/RES_hhdet_fec!L60)</f>
        <v>0.84458215929646496</v>
      </c>
      <c r="M60" s="65">
        <f>IF(RES_hhdet_tes!M60=0,"",RES_hhdet_tes!M60/RES_hhdet_fec!M60)</f>
        <v>0.84698856260981648</v>
      </c>
      <c r="N60" s="65">
        <f>IF(RES_hhdet_tes!N60=0,"",RES_hhdet_tes!N60/RES_hhdet_fec!N60)</f>
        <v>0.84896345659833283</v>
      </c>
      <c r="O60" s="65">
        <f>IF(RES_hhdet_tes!O60=0,"",RES_hhdet_tes!O60/RES_hhdet_fec!O60)</f>
        <v>0.851486784974815</v>
      </c>
      <c r="P60" s="65">
        <f>IF(RES_hhdet_tes!P60=0,"",RES_hhdet_tes!P60/RES_hhdet_fec!P60)</f>
        <v>0.85382545512065999</v>
      </c>
      <c r="Q60" s="65">
        <f>IF(RES_hhdet_tes!Q60=0,"",RES_hhdet_tes!Q60/RES_hhdet_fec!Q60)</f>
        <v>0.85573081622123981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75">
        <f>IF(RES_hhdet_tes!B62=0,"",RES_hhdet_tes!B62/RES_hhdet_fec!B62)</f>
        <v>0.62897549844404577</v>
      </c>
      <c r="C62" s="175">
        <f>IF(RES_hhdet_tes!C62=0,"",RES_hhdet_tes!C62/RES_hhdet_fec!C62)</f>
        <v>0.63372223189452892</v>
      </c>
      <c r="D62" s="175">
        <f>IF(RES_hhdet_tes!D62=0,"",RES_hhdet_tes!D62/RES_hhdet_fec!D62)</f>
        <v>0.63543315532083622</v>
      </c>
      <c r="E62" s="175">
        <f>IF(RES_hhdet_tes!E62=0,"",RES_hhdet_tes!E62/RES_hhdet_fec!E62)</f>
        <v>0.64200696536965762</v>
      </c>
      <c r="F62" s="175">
        <f>IF(RES_hhdet_tes!F62=0,"",RES_hhdet_tes!F62/RES_hhdet_fec!F62)</f>
        <v>0.6451103838506772</v>
      </c>
      <c r="G62" s="175">
        <f>IF(RES_hhdet_tes!G62=0,"",RES_hhdet_tes!G62/RES_hhdet_fec!G62)</f>
        <v>0.64605321352271572</v>
      </c>
      <c r="H62" s="175">
        <f>IF(RES_hhdet_tes!H62=0,"",RES_hhdet_tes!H62/RES_hhdet_fec!H62)</f>
        <v>0.65097702379973366</v>
      </c>
      <c r="I62" s="175">
        <f>IF(RES_hhdet_tes!I62=0,"",RES_hhdet_tes!I62/RES_hhdet_fec!I62)</f>
        <v>0.65030303240912823</v>
      </c>
      <c r="J62" s="175">
        <f>IF(RES_hhdet_tes!J62=0,"",RES_hhdet_tes!J62/RES_hhdet_fec!J62)</f>
        <v>0.65897819683461922</v>
      </c>
      <c r="K62" s="175">
        <f>IF(RES_hhdet_tes!K62=0,"",RES_hhdet_tes!K62/RES_hhdet_fec!K62)</f>
        <v>0.66118056624144061</v>
      </c>
      <c r="L62" s="175">
        <f>IF(RES_hhdet_tes!L62=0,"",RES_hhdet_tes!L62/RES_hhdet_fec!L62)</f>
        <v>0.66555386333975042</v>
      </c>
      <c r="M62" s="175">
        <f>IF(RES_hhdet_tes!M62=0,"",RES_hhdet_tes!M62/RES_hhdet_fec!M62)</f>
        <v>0.66159873864186391</v>
      </c>
      <c r="N62" s="175">
        <f>IF(RES_hhdet_tes!N62=0,"",RES_hhdet_tes!N62/RES_hhdet_fec!N62)</f>
        <v>0.67085572252408587</v>
      </c>
      <c r="O62" s="175">
        <f>IF(RES_hhdet_tes!O62=0,"",RES_hhdet_tes!O62/RES_hhdet_fec!O62)</f>
        <v>0.67693592643893286</v>
      </c>
      <c r="P62" s="175">
        <f>IF(RES_hhdet_tes!P62=0,"",RES_hhdet_tes!P62/RES_hhdet_fec!P62)</f>
        <v>0.67021672477584637</v>
      </c>
      <c r="Q62" s="175">
        <f>IF(RES_hhdet_tes!Q62=0,"",RES_hhdet_tes!Q62/RES_hhdet_fec!Q62)</f>
        <v>0.67758019093577226</v>
      </c>
    </row>
    <row r="63" spans="1:17" ht="12.95" customHeight="1" x14ac:dyDescent="0.25">
      <c r="A63" s="158" t="s">
        <v>65</v>
      </c>
      <c r="B63" s="169">
        <f>IF(RES_hhdet_tes!B63=0,"",RES_hhdet_tes!B63/RES_hhdet_fec!B63)</f>
        <v>0.64802915049128507</v>
      </c>
      <c r="C63" s="169">
        <f>IF(RES_hhdet_tes!C63=0,"",RES_hhdet_tes!C63/RES_hhdet_fec!C63)</f>
        <v>0.65172618570253593</v>
      </c>
      <c r="D63" s="169">
        <f>IF(RES_hhdet_tes!D63=0,"",RES_hhdet_tes!D63/RES_hhdet_fec!D63)</f>
        <v>0.65555512577817066</v>
      </c>
      <c r="E63" s="169">
        <f>IF(RES_hhdet_tes!E63=0,"",RES_hhdet_tes!E63/RES_hhdet_fec!E63)</f>
        <v>0.66160684797479019</v>
      </c>
      <c r="F63" s="169">
        <f>IF(RES_hhdet_tes!F63=0,"",RES_hhdet_tes!F63/RES_hhdet_fec!F63)</f>
        <v>0.6655374953643205</v>
      </c>
      <c r="G63" s="169">
        <f>IF(RES_hhdet_tes!G63=0,"",RES_hhdet_tes!G63/RES_hhdet_fec!G63)</f>
        <v>0.66705317103398609</v>
      </c>
      <c r="H63" s="169">
        <f>IF(RES_hhdet_tes!H63=0,"",RES_hhdet_tes!H63/RES_hhdet_fec!H63)</f>
        <v>0.67351484473203382</v>
      </c>
      <c r="I63" s="169">
        <f>IF(RES_hhdet_tes!I63=0,"",RES_hhdet_tes!I63/RES_hhdet_fec!I63)</f>
        <v>0.67589201050494041</v>
      </c>
      <c r="J63" s="169">
        <f>IF(RES_hhdet_tes!J63=0,"",RES_hhdet_tes!J63/RES_hhdet_fec!J63)</f>
        <v>0.68323665589956406</v>
      </c>
      <c r="K63" s="169">
        <f>IF(RES_hhdet_tes!K63=0,"",RES_hhdet_tes!K63/RES_hhdet_fec!K63)</f>
        <v>0.68686718757318033</v>
      </c>
      <c r="L63" s="169">
        <f>IF(RES_hhdet_tes!L63=0,"",RES_hhdet_tes!L63/RES_hhdet_fec!L63)</f>
        <v>0.69272880646118196</v>
      </c>
      <c r="M63" s="169">
        <f>IF(RES_hhdet_tes!M63=0,"",RES_hhdet_tes!M63/RES_hhdet_fec!M63)</f>
        <v>0.69313584023328223</v>
      </c>
      <c r="N63" s="169">
        <f>IF(RES_hhdet_tes!N63=0,"",RES_hhdet_tes!N63/RES_hhdet_fec!N63)</f>
        <v>0.70419592966234679</v>
      </c>
      <c r="O63" s="169">
        <f>IF(RES_hhdet_tes!O63=0,"",RES_hhdet_tes!O63/RES_hhdet_fec!O63)</f>
        <v>0.70993024370238644</v>
      </c>
      <c r="P63" s="169">
        <f>IF(RES_hhdet_tes!P63=0,"",RES_hhdet_tes!P63/RES_hhdet_fec!P63)</f>
        <v>0.70823371696217197</v>
      </c>
      <c r="Q63" s="169">
        <f>IF(RES_hhdet_tes!Q63=0,"",RES_hhdet_tes!Q63/RES_hhdet_fec!Q63)</f>
        <v>0.71574515095038638</v>
      </c>
    </row>
    <row r="64" spans="1:17" ht="12" customHeight="1" x14ac:dyDescent="0.25">
      <c r="A64" s="23" t="s">
        <v>161</v>
      </c>
      <c r="B64" s="73">
        <f>IF(RES_hhdet_tes!B64=0,"",RES_hhdet_tes!B64/RES_hhdet_fec!B64)</f>
        <v>0.64363205345012153</v>
      </c>
      <c r="C64" s="73">
        <f>IF(RES_hhdet_tes!C64=0,"",RES_hhdet_tes!C64/RES_hhdet_fec!C64)</f>
        <v>0.6471368618559693</v>
      </c>
      <c r="D64" s="73">
        <f>IF(RES_hhdet_tes!D64=0,"",RES_hhdet_tes!D64/RES_hhdet_fec!D64)</f>
        <v>0.65060169868972906</v>
      </c>
      <c r="E64" s="73">
        <f>IF(RES_hhdet_tes!E64=0,"",RES_hhdet_tes!E64/RES_hhdet_fec!E64)</f>
        <v>0.65514925678373448</v>
      </c>
      <c r="F64" s="73">
        <f>IF(RES_hhdet_tes!F64=0,"",RES_hhdet_tes!F64/RES_hhdet_fec!F64)</f>
        <v>0.65964260183799872</v>
      </c>
      <c r="G64" s="73">
        <f>IF(RES_hhdet_tes!G64=0,"",RES_hhdet_tes!G64/RES_hhdet_fec!G64)</f>
        <v>0.66333638409722562</v>
      </c>
      <c r="H64" s="73">
        <f>IF(RES_hhdet_tes!H64=0,"",RES_hhdet_tes!H64/RES_hhdet_fec!H64)</f>
        <v>0.66890820146568519</v>
      </c>
      <c r="I64" s="73">
        <f>IF(RES_hhdet_tes!I64=0,"",RES_hhdet_tes!I64/RES_hhdet_fec!I64)</f>
        <v>0.67128830227817882</v>
      </c>
      <c r="J64" s="73">
        <f>IF(RES_hhdet_tes!J64=0,"",RES_hhdet_tes!J64/RES_hhdet_fec!J64)</f>
        <v>0.67731264946318692</v>
      </c>
      <c r="K64" s="73">
        <f>IF(RES_hhdet_tes!K64=0,"",RES_hhdet_tes!K64/RES_hhdet_fec!K64)</f>
        <v>0.68262378789306422</v>
      </c>
      <c r="L64" s="73">
        <f>IF(RES_hhdet_tes!L64=0,"",RES_hhdet_tes!L64/RES_hhdet_fec!L64)</f>
        <v>0.68487923071224666</v>
      </c>
      <c r="M64" s="73">
        <f>IF(RES_hhdet_tes!M64=0,"",RES_hhdet_tes!M64/RES_hhdet_fec!M64)</f>
        <v>0.68929506288061571</v>
      </c>
      <c r="N64" s="73">
        <f>IF(RES_hhdet_tes!N64=0,"",RES_hhdet_tes!N64/RES_hhdet_fec!N64)</f>
        <v>0.69539157160541132</v>
      </c>
      <c r="O64" s="73">
        <f>IF(RES_hhdet_tes!O64=0,"",RES_hhdet_tes!O64/RES_hhdet_fec!O64)</f>
        <v>0.69867601403893054</v>
      </c>
      <c r="P64" s="73">
        <f>IF(RES_hhdet_tes!P64=0,"",RES_hhdet_tes!P64/RES_hhdet_fec!P64)</f>
        <v>0.70225496081541428</v>
      </c>
      <c r="Q64" s="73">
        <f>IF(RES_hhdet_tes!Q64=0,"",RES_hhdet_tes!Q64/RES_hhdet_fec!Q64)</f>
        <v>0.70742544532505891</v>
      </c>
    </row>
    <row r="65" spans="1:17" ht="12" customHeight="1" x14ac:dyDescent="0.25">
      <c r="A65" s="23" t="s">
        <v>60</v>
      </c>
      <c r="B65" s="73">
        <f>IF(RES_hhdet_tes!B65=0,"",RES_hhdet_tes!B65/RES_hhdet_fec!B65)</f>
        <v>1.0000000000000002</v>
      </c>
      <c r="C65" s="73">
        <f>IF(RES_hhdet_tes!C65=0,"",RES_hhdet_tes!C65/RES_hhdet_fec!C65)</f>
        <v>0.99999999999999933</v>
      </c>
      <c r="D65" s="73">
        <f>IF(RES_hhdet_tes!D65=0,"",RES_hhdet_tes!D65/RES_hhdet_fec!D65)</f>
        <v>0.99999999999999978</v>
      </c>
      <c r="E65" s="73">
        <f>IF(RES_hhdet_tes!E65=0,"",RES_hhdet_tes!E65/RES_hhdet_fec!E65)</f>
        <v>1.0000000000000004</v>
      </c>
      <c r="F65" s="73">
        <f>IF(RES_hhdet_tes!F65=0,"",RES_hhdet_tes!F65/RES_hhdet_fec!F65)</f>
        <v>0.99999999999999978</v>
      </c>
      <c r="G65" s="73">
        <f>IF(RES_hhdet_tes!G65=0,"",RES_hhdet_tes!G65/RES_hhdet_fec!G65)</f>
        <v>1</v>
      </c>
      <c r="H65" s="73">
        <f>IF(RES_hhdet_tes!H65=0,"",RES_hhdet_tes!H65/RES_hhdet_fec!H65)</f>
        <v>1.0000000000000002</v>
      </c>
      <c r="I65" s="73">
        <f>IF(RES_hhdet_tes!I65=0,"",RES_hhdet_tes!I65/RES_hhdet_fec!I65)</f>
        <v>1</v>
      </c>
      <c r="J65" s="73">
        <f>IF(RES_hhdet_tes!J65=0,"",RES_hhdet_tes!J65/RES_hhdet_fec!J65)</f>
        <v>0.99999999999999956</v>
      </c>
      <c r="K65" s="73">
        <f>IF(RES_hhdet_tes!K65=0,"",RES_hhdet_tes!K65/RES_hhdet_fec!K65)</f>
        <v>1</v>
      </c>
      <c r="L65" s="73">
        <f>IF(RES_hhdet_tes!L65=0,"",RES_hhdet_tes!L65/RES_hhdet_fec!L65)</f>
        <v>1</v>
      </c>
      <c r="M65" s="73">
        <f>IF(RES_hhdet_tes!M65=0,"",RES_hhdet_tes!M65/RES_hhdet_fec!M65)</f>
        <v>0.99999999999999933</v>
      </c>
      <c r="N65" s="73">
        <f>IF(RES_hhdet_tes!N65=0,"",RES_hhdet_tes!N65/RES_hhdet_fec!N65)</f>
        <v>1.0000000000000002</v>
      </c>
      <c r="O65" s="73">
        <f>IF(RES_hhdet_tes!O65=0,"",RES_hhdet_tes!O65/RES_hhdet_fec!O65)</f>
        <v>1</v>
      </c>
      <c r="P65" s="73">
        <f>IF(RES_hhdet_tes!P65=0,"",RES_hhdet_tes!P65/RES_hhdet_fec!P65)</f>
        <v>1.0000000000000004</v>
      </c>
      <c r="Q65" s="73">
        <f>IF(RES_hhdet_tes!Q65=0,"",RES_hhdet_tes!Q65/RES_hhdet_fec!Q65)</f>
        <v>1.0000000000000009</v>
      </c>
    </row>
    <row r="66" spans="1:17" ht="12.95" customHeight="1" x14ac:dyDescent="0.25">
      <c r="A66" s="158" t="s">
        <v>112</v>
      </c>
      <c r="B66" s="169">
        <f>IF(RES_hhdet_tes!B66=0,"",RES_hhdet_tes!B66/RES_hhdet_fec!B66)</f>
        <v>1.6292521448704609</v>
      </c>
      <c r="C66" s="169">
        <f>IF(RES_hhdet_tes!C66=0,"",RES_hhdet_tes!C66/RES_hhdet_fec!C66)</f>
        <v>1.6731466010835014</v>
      </c>
      <c r="D66" s="169">
        <f>IF(RES_hhdet_tes!D66=0,"",RES_hhdet_tes!D66/RES_hhdet_fec!D66)</f>
        <v>1.7271725402787754</v>
      </c>
      <c r="E66" s="169">
        <f>IF(RES_hhdet_tes!E66=0,"",RES_hhdet_tes!E66/RES_hhdet_fec!E66)</f>
        <v>1.7771843837207466</v>
      </c>
      <c r="F66" s="169">
        <f>IF(RES_hhdet_tes!F66=0,"",RES_hhdet_tes!F66/RES_hhdet_fec!F66)</f>
        <v>1.8421438078794989</v>
      </c>
      <c r="G66" s="169">
        <f>IF(RES_hhdet_tes!G66=0,"",RES_hhdet_tes!G66/RES_hhdet_fec!G66)</f>
        <v>1.9155322024454409</v>
      </c>
      <c r="H66" s="169">
        <f>IF(RES_hhdet_tes!H66=0,"",RES_hhdet_tes!H66/RES_hhdet_fec!H66)</f>
        <v>1.9956017074937238</v>
      </c>
      <c r="I66" s="169">
        <f>IF(RES_hhdet_tes!I66=0,"",RES_hhdet_tes!I66/RES_hhdet_fec!I66)</f>
        <v>2.0708996524800529</v>
      </c>
      <c r="J66" s="169">
        <f>IF(RES_hhdet_tes!J66=0,"",RES_hhdet_tes!J66/RES_hhdet_fec!J66)</f>
        <v>2.1985160566722217</v>
      </c>
      <c r="K66" s="169">
        <f>IF(RES_hhdet_tes!K66=0,"",RES_hhdet_tes!K66/RES_hhdet_fec!K66)</f>
        <v>2.3271037198987083</v>
      </c>
      <c r="L66" s="169">
        <f>IF(RES_hhdet_tes!L66=0,"",RES_hhdet_tes!L66/RES_hhdet_fec!L66)</f>
        <v>2.4304006654816037</v>
      </c>
      <c r="M66" s="169">
        <f>IF(RES_hhdet_tes!M66=0,"",RES_hhdet_tes!M66/RES_hhdet_fec!M66)</f>
        <v>2.5603060453778963</v>
      </c>
      <c r="N66" s="169">
        <f>IF(RES_hhdet_tes!N66=0,"",RES_hhdet_tes!N66/RES_hhdet_fec!N66)</f>
        <v>2.7389011107826793</v>
      </c>
      <c r="O66" s="169">
        <f>IF(RES_hhdet_tes!O66=0,"",RES_hhdet_tes!O66/RES_hhdet_fec!O66)</f>
        <v>2.9176708108981502</v>
      </c>
      <c r="P66" s="169">
        <f>IF(RES_hhdet_tes!P66=0,"",RES_hhdet_tes!P66/RES_hhdet_fec!P66)</f>
        <v>3.0553353796935796</v>
      </c>
      <c r="Q66" s="169">
        <f>IF(RES_hhdet_tes!Q66=0,"",RES_hhdet_tes!Q66/RES_hhdet_fec!Q66)</f>
        <v>3.1935703647981613</v>
      </c>
    </row>
    <row r="67" spans="1:17" ht="12" customHeight="1" x14ac:dyDescent="0.25">
      <c r="A67" s="23" t="s">
        <v>60</v>
      </c>
      <c r="B67" s="73">
        <f>IF(RES_hhdet_tes!B67=0,"",RES_hhdet_tes!B67/RES_hhdet_fec!B67)</f>
        <v>1.6292521448704609</v>
      </c>
      <c r="C67" s="73">
        <f>IF(RES_hhdet_tes!C67=0,"",RES_hhdet_tes!C67/RES_hhdet_fec!C67)</f>
        <v>1.6731466010835014</v>
      </c>
      <c r="D67" s="73">
        <f>IF(RES_hhdet_tes!D67=0,"",RES_hhdet_tes!D67/RES_hhdet_fec!D67)</f>
        <v>1.7271725402787754</v>
      </c>
      <c r="E67" s="73">
        <f>IF(RES_hhdet_tes!E67=0,"",RES_hhdet_tes!E67/RES_hhdet_fec!E67)</f>
        <v>1.7771843837207466</v>
      </c>
      <c r="F67" s="73">
        <f>IF(RES_hhdet_tes!F67=0,"",RES_hhdet_tes!F67/RES_hhdet_fec!F67)</f>
        <v>1.8421438078794989</v>
      </c>
      <c r="G67" s="73">
        <f>IF(RES_hhdet_tes!G67=0,"",RES_hhdet_tes!G67/RES_hhdet_fec!G67)</f>
        <v>1.9155322024454409</v>
      </c>
      <c r="H67" s="73">
        <f>IF(RES_hhdet_tes!H67=0,"",RES_hhdet_tes!H67/RES_hhdet_fec!H67)</f>
        <v>1.9956017074937238</v>
      </c>
      <c r="I67" s="73">
        <f>IF(RES_hhdet_tes!I67=0,"",RES_hhdet_tes!I67/RES_hhdet_fec!I67)</f>
        <v>2.0708996524800529</v>
      </c>
      <c r="J67" s="73">
        <f>IF(RES_hhdet_tes!J67=0,"",RES_hhdet_tes!J67/RES_hhdet_fec!J67)</f>
        <v>2.1985160566722217</v>
      </c>
      <c r="K67" s="73">
        <f>IF(RES_hhdet_tes!K67=0,"",RES_hhdet_tes!K67/RES_hhdet_fec!K67)</f>
        <v>2.3271037198987083</v>
      </c>
      <c r="L67" s="73">
        <f>IF(RES_hhdet_tes!L67=0,"",RES_hhdet_tes!L67/RES_hhdet_fec!L67)</f>
        <v>2.4304006654816037</v>
      </c>
      <c r="M67" s="73">
        <f>IF(RES_hhdet_tes!M67=0,"",RES_hhdet_tes!M67/RES_hhdet_fec!M67)</f>
        <v>2.5603060453778963</v>
      </c>
      <c r="N67" s="73">
        <f>IF(RES_hhdet_tes!N67=0,"",RES_hhdet_tes!N67/RES_hhdet_fec!N67)</f>
        <v>2.7389011107826793</v>
      </c>
      <c r="O67" s="73">
        <f>IF(RES_hhdet_tes!O67=0,"",RES_hhdet_tes!O67/RES_hhdet_fec!O67)</f>
        <v>2.9176708108981502</v>
      </c>
      <c r="P67" s="73">
        <f>IF(RES_hhdet_tes!P67=0,"",RES_hhdet_tes!P67/RES_hhdet_fec!P67)</f>
        <v>3.0553353796935796</v>
      </c>
      <c r="Q67" s="73">
        <f>IF(RES_hhdet_tes!Q67=0,"",RES_hhdet_tes!Q67/RES_hhdet_fec!Q67)</f>
        <v>3.1935703647981613</v>
      </c>
    </row>
    <row r="68" spans="1:17" ht="12" customHeight="1" x14ac:dyDescent="0.25">
      <c r="A68" s="158" t="s">
        <v>63</v>
      </c>
      <c r="B68" s="169">
        <f>IF(RES_hhdet_tes!B68=0,"",RES_hhdet_tes!B68/RES_hhdet_fec!B68)</f>
        <v>0.592757853473459</v>
      </c>
      <c r="C68" s="169">
        <f>IF(RES_hhdet_tes!C68=0,"",RES_hhdet_tes!C68/RES_hhdet_fec!C68)</f>
        <v>0.59680298069794413</v>
      </c>
      <c r="D68" s="169">
        <f>IF(RES_hhdet_tes!D68=0,"",RES_hhdet_tes!D68/RES_hhdet_fec!D68)</f>
        <v>0.59383918644561395</v>
      </c>
      <c r="E68" s="169">
        <f>IF(RES_hhdet_tes!E68=0,"",RES_hhdet_tes!E68/RES_hhdet_fec!E68)</f>
        <v>0.6005975956312376</v>
      </c>
      <c r="F68" s="169">
        <f>IF(RES_hhdet_tes!F68=0,"",RES_hhdet_tes!F68/RES_hhdet_fec!F68)</f>
        <v>0.59766273450066043</v>
      </c>
      <c r="G68" s="169">
        <f>IF(RES_hhdet_tes!G68=0,"",RES_hhdet_tes!G68/RES_hhdet_fec!G68)</f>
        <v>0.59966085414174852</v>
      </c>
      <c r="H68" s="169">
        <f>IF(RES_hhdet_tes!H68=0,"",RES_hhdet_tes!H68/RES_hhdet_fec!H68)</f>
        <v>0.60278875963137091</v>
      </c>
      <c r="I68" s="169">
        <f>IF(RES_hhdet_tes!I68=0,"",RES_hhdet_tes!I68/RES_hhdet_fec!I68)</f>
        <v>0.60148745567463335</v>
      </c>
      <c r="J68" s="169">
        <f>IF(RES_hhdet_tes!J68=0,"",RES_hhdet_tes!J68/RES_hhdet_fec!J68)</f>
        <v>0.61019863174827005</v>
      </c>
      <c r="K68" s="169">
        <f>IF(RES_hhdet_tes!K68=0,"",RES_hhdet_tes!K68/RES_hhdet_fec!K68)</f>
        <v>0.61236702949747535</v>
      </c>
      <c r="L68" s="169">
        <f>IF(RES_hhdet_tes!L68=0,"",RES_hhdet_tes!L68/RES_hhdet_fec!L68)</f>
        <v>0.60996509506590624</v>
      </c>
      <c r="M68" s="169">
        <f>IF(RES_hhdet_tes!M68=0,"",RES_hhdet_tes!M68/RES_hhdet_fec!M68)</f>
        <v>0.61166353299067422</v>
      </c>
      <c r="N68" s="169">
        <f>IF(RES_hhdet_tes!N68=0,"",RES_hhdet_tes!N68/RES_hhdet_fec!N68)</f>
        <v>0.61461696682965472</v>
      </c>
      <c r="O68" s="169">
        <f>IF(RES_hhdet_tes!O68=0,"",RES_hhdet_tes!O68/RES_hhdet_fec!O68)</f>
        <v>0.61602020326589124</v>
      </c>
      <c r="P68" s="169">
        <f>IF(RES_hhdet_tes!P68=0,"",RES_hhdet_tes!P68/RES_hhdet_fec!P68)</f>
        <v>0.61827183213303105</v>
      </c>
      <c r="Q68" s="169">
        <f>IF(RES_hhdet_tes!Q68=0,"",RES_hhdet_tes!Q68/RES_hhdet_fec!Q68)</f>
        <v>0.61941526812634384</v>
      </c>
    </row>
    <row r="69" spans="1:17" ht="12" customHeight="1" x14ac:dyDescent="0.25">
      <c r="A69" s="167" t="s">
        <v>160</v>
      </c>
      <c r="B69" s="174">
        <f>IF(RES_hhdet_tes!B69=0,"",RES_hhdet_tes!B69/RES_hhdet_fec!B69)</f>
        <v>0.57531550467335735</v>
      </c>
      <c r="C69" s="174">
        <f>IF(RES_hhdet_tes!C69=0,"",RES_hhdet_tes!C69/RES_hhdet_fec!C69)</f>
        <v>0.57637702898204213</v>
      </c>
      <c r="D69" s="174">
        <f>IF(RES_hhdet_tes!D69=0,"",RES_hhdet_tes!D69/RES_hhdet_fec!D69)</f>
        <v>0.57860483488643488</v>
      </c>
      <c r="E69" s="174">
        <f>IF(RES_hhdet_tes!E69=0,"",RES_hhdet_tes!E69/RES_hhdet_fec!E69)</f>
        <v>0.57999077653434672</v>
      </c>
      <c r="F69" s="174">
        <f>IF(RES_hhdet_tes!F69=0,"",RES_hhdet_tes!F69/RES_hhdet_fec!F69)</f>
        <v>0.58313042085481326</v>
      </c>
      <c r="G69" s="174">
        <f>IF(RES_hhdet_tes!G69=0,"",RES_hhdet_tes!G69/RES_hhdet_fec!G69)</f>
        <v>0.58470068460434688</v>
      </c>
      <c r="H69" s="174">
        <f>IF(RES_hhdet_tes!H69=0,"",RES_hhdet_tes!H69/RES_hhdet_fec!H69)</f>
        <v>0.58753473699008163</v>
      </c>
      <c r="I69" s="174">
        <f>IF(RES_hhdet_tes!I69=0,"",RES_hhdet_tes!I69/RES_hhdet_fec!I69)</f>
        <v>0.58924707188787662</v>
      </c>
      <c r="J69" s="174">
        <f>IF(RES_hhdet_tes!J69=0,"",RES_hhdet_tes!J69/RES_hhdet_fec!J69)</f>
        <v>0.59138311587381909</v>
      </c>
      <c r="K69" s="174">
        <f>IF(RES_hhdet_tes!K69=0,"",RES_hhdet_tes!K69/RES_hhdet_fec!K69)</f>
        <v>0.59426167409207276</v>
      </c>
      <c r="L69" s="174">
        <f>IF(RES_hhdet_tes!L69=0,"",RES_hhdet_tes!L69/RES_hhdet_fec!L69)</f>
        <v>0.59645125192960124</v>
      </c>
      <c r="M69" s="174">
        <f>IF(RES_hhdet_tes!M69=0,"",RES_hhdet_tes!M69/RES_hhdet_fec!M69)</f>
        <v>0.59865546153099947</v>
      </c>
      <c r="N69" s="174">
        <f>IF(RES_hhdet_tes!N69=0,"",RES_hhdet_tes!N69/RES_hhdet_fec!N69)</f>
        <v>0.60243117101052313</v>
      </c>
      <c r="O69" s="174">
        <f>IF(RES_hhdet_tes!O69=0,"",RES_hhdet_tes!O69/RES_hhdet_fec!O69)</f>
        <v>0.60418039839969606</v>
      </c>
      <c r="P69" s="174">
        <f>IF(RES_hhdet_tes!P69=0,"",RES_hhdet_tes!P69/RES_hhdet_fec!P69)</f>
        <v>0.60634389921785503</v>
      </c>
      <c r="Q69" s="174">
        <f>IF(RES_hhdet_tes!Q69=0,"",RES_hhdet_tes!Q69/RES_hhdet_fec!Q69)</f>
        <v>0.60895210418054457</v>
      </c>
    </row>
    <row r="70" spans="1:17" ht="12" customHeight="1" x14ac:dyDescent="0.25">
      <c r="A70" s="167" t="s">
        <v>159</v>
      </c>
      <c r="B70" s="174">
        <f>IF(RES_hhdet_tes!B70=0,"",RES_hhdet_tes!B70/RES_hhdet_fec!B70)</f>
        <v>0.67888614934672531</v>
      </c>
      <c r="C70" s="174">
        <f>IF(RES_hhdet_tes!C70=0,"",RES_hhdet_tes!C70/RES_hhdet_fec!C70)</f>
        <v>0.67828387159676573</v>
      </c>
      <c r="D70" s="174">
        <f>IF(RES_hhdet_tes!D70=0,"",RES_hhdet_tes!D70/RES_hhdet_fec!D70)</f>
        <v>0.67938126465899529</v>
      </c>
      <c r="E70" s="174">
        <f>IF(RES_hhdet_tes!E70=0,"",RES_hhdet_tes!E70/RES_hhdet_fec!E70)</f>
        <v>0.68319554677574468</v>
      </c>
      <c r="F70" s="174">
        <f>IF(RES_hhdet_tes!F70=0,"",RES_hhdet_tes!F70/RES_hhdet_fec!F70)</f>
        <v>0.68715818186314936</v>
      </c>
      <c r="G70" s="174">
        <f>IF(RES_hhdet_tes!G70=0,"",RES_hhdet_tes!G70/RES_hhdet_fec!G70)</f>
        <v>0.6892191994448984</v>
      </c>
      <c r="H70" s="174">
        <f>IF(RES_hhdet_tes!H70=0,"",RES_hhdet_tes!H70/RES_hhdet_fec!H70)</f>
        <v>0.6959954801582573</v>
      </c>
      <c r="I70" s="174">
        <f>IF(RES_hhdet_tes!I70=0,"",RES_hhdet_tes!I70/RES_hhdet_fec!I70)</f>
        <v>0.70079817306025949</v>
      </c>
      <c r="J70" s="174">
        <f>IF(RES_hhdet_tes!J70=0,"",RES_hhdet_tes!J70/RES_hhdet_fec!J70)</f>
        <v>0.70448960432228225</v>
      </c>
      <c r="K70" s="174">
        <f>IF(RES_hhdet_tes!K70=0,"",RES_hhdet_tes!K70/RES_hhdet_fec!K70)</f>
        <v>0.70690240429429274</v>
      </c>
      <c r="L70" s="174">
        <f>IF(RES_hhdet_tes!L70=0,"",RES_hhdet_tes!L70/RES_hhdet_fec!L70)</f>
        <v>0.71125852510185616</v>
      </c>
      <c r="M70" s="174">
        <f>IF(RES_hhdet_tes!M70=0,"",RES_hhdet_tes!M70/RES_hhdet_fec!M70)</f>
        <v>0.71328219638381096</v>
      </c>
      <c r="N70" s="174">
        <f>IF(RES_hhdet_tes!N70=0,"",RES_hhdet_tes!N70/RES_hhdet_fec!N70)</f>
        <v>0.70865445987412778</v>
      </c>
      <c r="O70" s="174">
        <f>IF(RES_hhdet_tes!O70=0,"",RES_hhdet_tes!O70/RES_hhdet_fec!O70)</f>
        <v>0.71536186603999818</v>
      </c>
      <c r="P70" s="174">
        <f>IF(RES_hhdet_tes!P70=0,"",RES_hhdet_tes!P70/RES_hhdet_fec!P70)</f>
        <v>0.71548966113494206</v>
      </c>
      <c r="Q70" s="174">
        <f>IF(RES_hhdet_tes!Q70=0,"",RES_hhdet_tes!Q70/RES_hhdet_fec!Q70)</f>
        <v>0.71700744748384515</v>
      </c>
    </row>
    <row r="71" spans="1:17" ht="12" customHeight="1" x14ac:dyDescent="0.25">
      <c r="A71" s="166" t="s">
        <v>109</v>
      </c>
      <c r="B71" s="173">
        <f>IF(RES_hhdet_tes!B71=0,"",RES_hhdet_tes!B71/RES_hhdet_fec!B71)</f>
        <v>0.57531550467335724</v>
      </c>
      <c r="C71" s="173">
        <f>IF(RES_hhdet_tes!C71=0,"",RES_hhdet_tes!C71/RES_hhdet_fec!C71)</f>
        <v>0.57637702898204235</v>
      </c>
      <c r="D71" s="173">
        <f>IF(RES_hhdet_tes!D71=0,"",RES_hhdet_tes!D71/RES_hhdet_fec!D71)</f>
        <v>0.57965968485021091</v>
      </c>
      <c r="E71" s="173">
        <f>IF(RES_hhdet_tes!E71=0,"",RES_hhdet_tes!E71/RES_hhdet_fec!E71)</f>
        <v>0.58161391311905286</v>
      </c>
      <c r="F71" s="173">
        <f>IF(RES_hhdet_tes!F71=0,"",RES_hhdet_tes!F71/RES_hhdet_fec!F71)</f>
        <v>0.58723073370228362</v>
      </c>
      <c r="G71" s="173">
        <f>IF(RES_hhdet_tes!G71=0,"",RES_hhdet_tes!G71/RES_hhdet_fec!G71)</f>
        <v>0.5892942574109914</v>
      </c>
      <c r="H71" s="173">
        <f>IF(RES_hhdet_tes!H71=0,"",RES_hhdet_tes!H71/RES_hhdet_fec!H71)</f>
        <v>0.59788876979882233</v>
      </c>
      <c r="I71" s="173">
        <f>IF(RES_hhdet_tes!I71=0,"",RES_hhdet_tes!I71/RES_hhdet_fec!I71)</f>
        <v>0.60222891945036428</v>
      </c>
      <c r="J71" s="173">
        <f>IF(RES_hhdet_tes!J71=0,"",RES_hhdet_tes!J71/RES_hhdet_fec!J71)</f>
        <v>0.60702440128662638</v>
      </c>
      <c r="K71" s="173">
        <f>IF(RES_hhdet_tes!K71=0,"",RES_hhdet_tes!K71/RES_hhdet_fec!K71)</f>
        <v>0.61131013697361769</v>
      </c>
      <c r="L71" s="173">
        <f>IF(RES_hhdet_tes!L71=0,"",RES_hhdet_tes!L71/RES_hhdet_fec!L71)</f>
        <v>0.613432333619917</v>
      </c>
      <c r="M71" s="173">
        <f>IF(RES_hhdet_tes!M71=0,"",RES_hhdet_tes!M71/RES_hhdet_fec!M71)</f>
        <v>0.61649976782792448</v>
      </c>
      <c r="N71" s="173">
        <f>IF(RES_hhdet_tes!N71=0,"",RES_hhdet_tes!N71/RES_hhdet_fec!N71)</f>
        <v>0.61929888830275237</v>
      </c>
      <c r="O71" s="173">
        <f>IF(RES_hhdet_tes!O71=0,"",RES_hhdet_tes!O71/RES_hhdet_fec!O71)</f>
        <v>0.61981170804162378</v>
      </c>
      <c r="P71" s="173">
        <f>IF(RES_hhdet_tes!P71=0,"",RES_hhdet_tes!P71/RES_hhdet_fec!P71)</f>
        <v>0.6198341804835571</v>
      </c>
      <c r="Q71" s="173">
        <f>IF(RES_hhdet_tes!Q71=0,"",RES_hhdet_tes!Q71/RES_hhdet_fec!Q71)</f>
        <v>0.62168125197811275</v>
      </c>
    </row>
    <row r="72" spans="1:17" ht="12" customHeight="1" x14ac:dyDescent="0.25">
      <c r="A72" s="147" t="s">
        <v>59</v>
      </c>
      <c r="B72" s="172">
        <f>IF(RES_hhdet_tes!B72=0,"",RES_hhdet_tes!B72/RES_hhdet_fec!B72)</f>
        <v>1.0000000000000002</v>
      </c>
      <c r="C72" s="172">
        <f>IF(RES_hhdet_tes!C72=0,"",RES_hhdet_tes!C72/RES_hhdet_fec!C72)</f>
        <v>0.99999999999999967</v>
      </c>
      <c r="D72" s="172">
        <f>IF(RES_hhdet_tes!D72=0,"",RES_hhdet_tes!D72/RES_hhdet_fec!D72)</f>
        <v>0.99999999999999956</v>
      </c>
      <c r="E72" s="172">
        <f>IF(RES_hhdet_tes!E72=0,"",RES_hhdet_tes!E72/RES_hhdet_fec!E72)</f>
        <v>1.0000000000000002</v>
      </c>
      <c r="F72" s="172">
        <f>IF(RES_hhdet_tes!F72=0,"",RES_hhdet_tes!F72/RES_hhdet_fec!F72)</f>
        <v>1.0000000000000002</v>
      </c>
      <c r="G72" s="172">
        <f>IF(RES_hhdet_tes!G72=0,"",RES_hhdet_tes!G72/RES_hhdet_fec!G72)</f>
        <v>1</v>
      </c>
      <c r="H72" s="172">
        <f>IF(RES_hhdet_tes!H72=0,"",RES_hhdet_tes!H72/RES_hhdet_fec!H72)</f>
        <v>1.0000000000000002</v>
      </c>
      <c r="I72" s="172">
        <f>IF(RES_hhdet_tes!I72=0,"",RES_hhdet_tes!I72/RES_hhdet_fec!I72)</f>
        <v>1</v>
      </c>
      <c r="J72" s="172">
        <f>IF(RES_hhdet_tes!J72=0,"",RES_hhdet_tes!J72/RES_hhdet_fec!J72)</f>
        <v>0.99999999999999978</v>
      </c>
      <c r="K72" s="172">
        <f>IF(RES_hhdet_tes!K72=0,"",RES_hhdet_tes!K72/RES_hhdet_fec!K72)</f>
        <v>1</v>
      </c>
      <c r="L72" s="172">
        <f>IF(RES_hhdet_tes!L72=0,"",RES_hhdet_tes!L72/RES_hhdet_fec!L72)</f>
        <v>1.0000000000000002</v>
      </c>
      <c r="M72" s="172">
        <f>IF(RES_hhdet_tes!M72=0,"",RES_hhdet_tes!M72/RES_hhdet_fec!M72)</f>
        <v>0.99999999999999967</v>
      </c>
      <c r="N72" s="172">
        <f>IF(RES_hhdet_tes!N72=0,"",RES_hhdet_tes!N72/RES_hhdet_fec!N72)</f>
        <v>0.99999999999999978</v>
      </c>
      <c r="O72" s="172">
        <f>IF(RES_hhdet_tes!O72=0,"",RES_hhdet_tes!O72/RES_hhdet_fec!O72)</f>
        <v>0.99999999999999967</v>
      </c>
      <c r="P72" s="172">
        <f>IF(RES_hhdet_tes!P72=0,"",RES_hhdet_tes!P72/RES_hhdet_fec!P72)</f>
        <v>1</v>
      </c>
      <c r="Q72" s="172">
        <f>IF(RES_hhdet_tes!Q72=0,"",RES_hhdet_tes!Q72/RES_hhdet_fec!Q72)</f>
        <v>1</v>
      </c>
    </row>
    <row r="73" spans="1:17" ht="12" customHeight="1" x14ac:dyDescent="0.25">
      <c r="A73" s="163" t="s">
        <v>142</v>
      </c>
      <c r="B73" s="171">
        <f>IF(RES_hhdet_tes!B73=0,"",RES_hhdet_tes!B73/RES_hhdet_fec!B73)</f>
        <v>0.70572035239931807</v>
      </c>
      <c r="C73" s="171">
        <f>IF(RES_hhdet_tes!C73=0,"",RES_hhdet_tes!C73/RES_hhdet_fec!C73)</f>
        <v>0.71029505420631078</v>
      </c>
      <c r="D73" s="171">
        <f>IF(RES_hhdet_tes!D73=0,"",RES_hhdet_tes!D73/RES_hhdet_fec!D73)</f>
        <v>0.71184669204812345</v>
      </c>
      <c r="E73" s="171">
        <f>IF(RES_hhdet_tes!E73=0,"",RES_hhdet_tes!E73/RES_hhdet_fec!E73)</f>
        <v>0.71944481984517095</v>
      </c>
      <c r="F73" s="171">
        <f>IF(RES_hhdet_tes!F73=0,"",RES_hhdet_tes!F73/RES_hhdet_fec!F73)</f>
        <v>0.72584981916676605</v>
      </c>
      <c r="G73" s="171">
        <f>IF(RES_hhdet_tes!G73=0,"",RES_hhdet_tes!G73/RES_hhdet_fec!G73)</f>
        <v>0.72872949472138393</v>
      </c>
      <c r="H73" s="171">
        <f>IF(RES_hhdet_tes!H73=0,"",RES_hhdet_tes!H73/RES_hhdet_fec!H73)</f>
        <v>0.73467171114754848</v>
      </c>
      <c r="I73" s="171">
        <f>IF(RES_hhdet_tes!I73=0,"",RES_hhdet_tes!I73/RES_hhdet_fec!I73)</f>
        <v>0.73830262307617578</v>
      </c>
      <c r="J73" s="171">
        <f>IF(RES_hhdet_tes!J73=0,"",RES_hhdet_tes!J73/RES_hhdet_fec!J73)</f>
        <v>0.74485189682523389</v>
      </c>
      <c r="K73" s="171">
        <f>IF(RES_hhdet_tes!K73=0,"",RES_hhdet_tes!K73/RES_hhdet_fec!K73)</f>
        <v>0.74607558159042731</v>
      </c>
      <c r="L73" s="171">
        <f>IF(RES_hhdet_tes!L73=0,"",RES_hhdet_tes!L73/RES_hhdet_fec!L73)</f>
        <v>0.75513944857405513</v>
      </c>
      <c r="M73" s="171">
        <f>IF(RES_hhdet_tes!M73=0,"",RES_hhdet_tes!M73/RES_hhdet_fec!M73)</f>
        <v>0.75659842426470936</v>
      </c>
      <c r="N73" s="171">
        <f>IF(RES_hhdet_tes!N73=0,"",RES_hhdet_tes!N73/RES_hhdet_fec!N73)</f>
        <v>0.75769128223502424</v>
      </c>
      <c r="O73" s="171">
        <f>IF(RES_hhdet_tes!O73=0,"",RES_hhdet_tes!O73/RES_hhdet_fec!O73)</f>
        <v>0.75829434184612032</v>
      </c>
      <c r="P73" s="171">
        <f>IF(RES_hhdet_tes!P73=0,"",RES_hhdet_tes!P73/RES_hhdet_fec!P73)</f>
        <v>0.75937334372953913</v>
      </c>
      <c r="Q73" s="171">
        <f>IF(RES_hhdet_tes!Q73=0,"",RES_hhdet_tes!Q73/RES_hhdet_fec!Q73)</f>
        <v>0.76498941566781375</v>
      </c>
    </row>
    <row r="74" spans="1:17" ht="12" customHeight="1" x14ac:dyDescent="0.25">
      <c r="A74" s="161" t="s">
        <v>141</v>
      </c>
      <c r="B74" s="170">
        <f>IF(RES_hhdet_tes!B74=0,"",RES_hhdet_tes!B74/RES_hhdet_fec!B74)</f>
        <v>0.78456855809591597</v>
      </c>
      <c r="C74" s="170">
        <f>IF(RES_hhdet_tes!C74=0,"",RES_hhdet_tes!C74/RES_hhdet_fec!C74)</f>
        <v>0.78580232970725838</v>
      </c>
      <c r="D74" s="170">
        <f>IF(RES_hhdet_tes!D74=0,"",RES_hhdet_tes!D74/RES_hhdet_fec!D74)</f>
        <v>0.7870052502510464</v>
      </c>
      <c r="E74" s="170">
        <f>IF(RES_hhdet_tes!E74=0,"",RES_hhdet_tes!E74/RES_hhdet_fec!E74)</f>
        <v>0.7960373643487263</v>
      </c>
      <c r="F74" s="170">
        <f>IF(RES_hhdet_tes!F74=0,"",RES_hhdet_tes!F74/RES_hhdet_fec!F74)</f>
        <v>0.79868435984852892</v>
      </c>
      <c r="G74" s="170">
        <f>IF(RES_hhdet_tes!G74=0,"",RES_hhdet_tes!G74/RES_hhdet_fec!G74)</f>
        <v>0.80484499513264285</v>
      </c>
      <c r="H74" s="170">
        <f>IF(RES_hhdet_tes!H74=0,"",RES_hhdet_tes!H74/RES_hhdet_fec!H74)</f>
        <v>0.80741412345984942</v>
      </c>
      <c r="I74" s="170">
        <f>IF(RES_hhdet_tes!I74=0,"",RES_hhdet_tes!I74/RES_hhdet_fec!I74)</f>
        <v>0.80820412927023666</v>
      </c>
      <c r="J74" s="170">
        <f>IF(RES_hhdet_tes!J74=0,"",RES_hhdet_tes!J74/RES_hhdet_fec!J74)</f>
        <v>0.81749321539821196</v>
      </c>
      <c r="K74" s="170">
        <f>IF(RES_hhdet_tes!K74=0,"",RES_hhdet_tes!K74/RES_hhdet_fec!K74)</f>
        <v>0.82242836535394193</v>
      </c>
      <c r="L74" s="170">
        <f>IF(RES_hhdet_tes!L74=0,"",RES_hhdet_tes!L74/RES_hhdet_fec!L74)</f>
        <v>0.81438558966612618</v>
      </c>
      <c r="M74" s="170">
        <f>IF(RES_hhdet_tes!M74=0,"",RES_hhdet_tes!M74/RES_hhdet_fec!M74)</f>
        <v>0.82306463977437849</v>
      </c>
      <c r="N74" s="170">
        <f>IF(RES_hhdet_tes!N74=0,"",RES_hhdet_tes!N74/RES_hhdet_fec!N74)</f>
        <v>0.81356964596215131</v>
      </c>
      <c r="O74" s="170">
        <f>IF(RES_hhdet_tes!O74=0,"",RES_hhdet_tes!O74/RES_hhdet_fec!O74)</f>
        <v>0.81557898033542853</v>
      </c>
      <c r="P74" s="170">
        <f>IF(RES_hhdet_tes!P74=0,"",RES_hhdet_tes!P74/RES_hhdet_fec!P74)</f>
        <v>0.82508382976258066</v>
      </c>
      <c r="Q74" s="170">
        <f>IF(RES_hhdet_tes!Q74=0,"",RES_hhdet_tes!Q74/RES_hhdet_fec!Q74)</f>
        <v>0.82652491234263803</v>
      </c>
    </row>
    <row r="75" spans="1:17" ht="12" customHeight="1" x14ac:dyDescent="0.25">
      <c r="A75" s="148" t="s">
        <v>60</v>
      </c>
      <c r="B75" s="73">
        <f>IF(RES_hhdet_tes!B75=0,"",RES_hhdet_tes!B75/RES_hhdet_fec!B75)</f>
        <v>0.70572035239931841</v>
      </c>
      <c r="C75" s="73">
        <f>IF(RES_hhdet_tes!C75=0,"",RES_hhdet_tes!C75/RES_hhdet_fec!C75)</f>
        <v>0.71255221693817472</v>
      </c>
      <c r="D75" s="73">
        <f>IF(RES_hhdet_tes!D75=0,"",RES_hhdet_tes!D75/RES_hhdet_fec!D75)</f>
        <v>0.71490635978626893</v>
      </c>
      <c r="E75" s="73">
        <f>IF(RES_hhdet_tes!E75=0,"",RES_hhdet_tes!E75/RES_hhdet_fec!E75)</f>
        <v>0.72880353038809154</v>
      </c>
      <c r="F75" s="73">
        <f>IF(RES_hhdet_tes!F75=0,"",RES_hhdet_tes!F75/RES_hhdet_fec!F75)</f>
        <v>0.73274180253634535</v>
      </c>
      <c r="G75" s="73">
        <f>IF(RES_hhdet_tes!G75=0,"",RES_hhdet_tes!G75/RES_hhdet_fec!G75)</f>
        <v>0.73571194559359077</v>
      </c>
      <c r="H75" s="73">
        <f>IF(RES_hhdet_tes!H75=0,"",RES_hhdet_tes!H75/RES_hhdet_fec!H75)</f>
        <v>0.74007764888503336</v>
      </c>
      <c r="I75" s="73">
        <f>IF(RES_hhdet_tes!I75=0,"",RES_hhdet_tes!I75/RES_hhdet_fec!I75)</f>
        <v>0.74121502180115983</v>
      </c>
      <c r="J75" s="73">
        <f>IF(RES_hhdet_tes!J75=0,"",RES_hhdet_tes!J75/RES_hhdet_fec!J75)</f>
        <v>0.75391786663582805</v>
      </c>
      <c r="K75" s="73">
        <f>IF(RES_hhdet_tes!K75=0,"",RES_hhdet_tes!K75/RES_hhdet_fec!K75)</f>
        <v>0.75554133286124459</v>
      </c>
      <c r="L75" s="73">
        <f>IF(RES_hhdet_tes!L75=0,"",RES_hhdet_tes!L75/RES_hhdet_fec!L75)</f>
        <v>0.75661537460382355</v>
      </c>
      <c r="M75" s="73">
        <f>IF(RES_hhdet_tes!M75=0,"",RES_hhdet_tes!M75/RES_hhdet_fec!M75)</f>
        <v>0.75915086818026234</v>
      </c>
      <c r="N75" s="73">
        <f>IF(RES_hhdet_tes!N75=0,"",RES_hhdet_tes!N75/RES_hhdet_fec!N75)</f>
        <v>0.76063249340725791</v>
      </c>
      <c r="O75" s="73">
        <f>IF(RES_hhdet_tes!O75=0,"",RES_hhdet_tes!O75/RES_hhdet_fec!O75)</f>
        <v>0.76172959709827071</v>
      </c>
      <c r="P75" s="73">
        <f>IF(RES_hhdet_tes!P75=0,"",RES_hhdet_tes!P75/RES_hhdet_fec!P75)</f>
        <v>0.76476688899497414</v>
      </c>
      <c r="Q75" s="73">
        <f>IF(RES_hhdet_tes!Q75=0,"",RES_hhdet_tes!Q75/RES_hhdet_fec!Q75)</f>
        <v>0.77050455460239875</v>
      </c>
    </row>
    <row r="76" spans="1:17" ht="12" customHeight="1" x14ac:dyDescent="0.25">
      <c r="A76" s="148" t="s">
        <v>59</v>
      </c>
      <c r="B76" s="73">
        <f>IF(RES_hhdet_tes!B76=0,"",RES_hhdet_tes!B76/RES_hhdet_fec!B76)</f>
        <v>1.0000000000000002</v>
      </c>
      <c r="C76" s="73">
        <f>IF(RES_hhdet_tes!C76=0,"",RES_hhdet_tes!C76/RES_hhdet_fec!C76)</f>
        <v>1.0000000000000002</v>
      </c>
      <c r="D76" s="73">
        <f>IF(RES_hhdet_tes!D76=0,"",RES_hhdet_tes!D76/RES_hhdet_fec!D76)</f>
        <v>1</v>
      </c>
      <c r="E76" s="73">
        <f>IF(RES_hhdet_tes!E76=0,"",RES_hhdet_tes!E76/RES_hhdet_fec!E76)</f>
        <v>0.99999999999999978</v>
      </c>
      <c r="F76" s="73">
        <f>IF(RES_hhdet_tes!F76=0,"",RES_hhdet_tes!F76/RES_hhdet_fec!F76)</f>
        <v>0.99999999999999956</v>
      </c>
      <c r="G76" s="73">
        <f>IF(RES_hhdet_tes!G76=0,"",RES_hhdet_tes!G76/RES_hhdet_fec!G76)</f>
        <v>0.99999999999999967</v>
      </c>
      <c r="H76" s="73">
        <f>IF(RES_hhdet_tes!H76=0,"",RES_hhdet_tes!H76/RES_hhdet_fec!H76)</f>
        <v>1</v>
      </c>
      <c r="I76" s="73">
        <f>IF(RES_hhdet_tes!I76=0,"",RES_hhdet_tes!I76/RES_hhdet_fec!I76)</f>
        <v>0.99999999999999978</v>
      </c>
      <c r="J76" s="73">
        <f>IF(RES_hhdet_tes!J76=0,"",RES_hhdet_tes!J76/RES_hhdet_fec!J76)</f>
        <v>1</v>
      </c>
      <c r="K76" s="73">
        <f>IF(RES_hhdet_tes!K76=0,"",RES_hhdet_tes!K76/RES_hhdet_fec!K76)</f>
        <v>1</v>
      </c>
      <c r="L76" s="73">
        <f>IF(RES_hhdet_tes!L76=0,"",RES_hhdet_tes!L76/RES_hhdet_fec!L76)</f>
        <v>1.0000000000000002</v>
      </c>
      <c r="M76" s="73">
        <f>IF(RES_hhdet_tes!M76=0,"",RES_hhdet_tes!M76/RES_hhdet_fec!M76)</f>
        <v>1</v>
      </c>
      <c r="N76" s="73">
        <f>IF(RES_hhdet_tes!N76=0,"",RES_hhdet_tes!N76/RES_hhdet_fec!N76)</f>
        <v>0.99999999999999944</v>
      </c>
      <c r="O76" s="73">
        <f>IF(RES_hhdet_tes!O76=0,"",RES_hhdet_tes!O76/RES_hhdet_fec!O76)</f>
        <v>1</v>
      </c>
      <c r="P76" s="73">
        <f>IF(RES_hhdet_tes!P76=0,"",RES_hhdet_tes!P76/RES_hhdet_fec!P76)</f>
        <v>1</v>
      </c>
      <c r="Q76" s="73">
        <f>IF(RES_hhdet_tes!Q76=0,"",RES_hhdet_tes!Q76/RES_hhdet_fec!Q76)</f>
        <v>1.0000000000000002</v>
      </c>
    </row>
    <row r="77" spans="1:17" ht="12" customHeight="1" x14ac:dyDescent="0.25">
      <c r="A77" s="158" t="s">
        <v>62</v>
      </c>
      <c r="B77" s="169">
        <f>IF(RES_hhdet_tes!B77=0,"",RES_hhdet_tes!B77/RES_hhdet_fec!B77)</f>
        <v>0.52118605250805849</v>
      </c>
      <c r="C77" s="169">
        <f>IF(RES_hhdet_tes!C77=0,"",RES_hhdet_tes!C77/RES_hhdet_fec!C77)</f>
        <v>0.53011927540576542</v>
      </c>
      <c r="D77" s="169">
        <f>IF(RES_hhdet_tes!D77=0,"",RES_hhdet_tes!D77/RES_hhdet_fec!D77)</f>
        <v>0.52347524834648584</v>
      </c>
      <c r="E77" s="169">
        <f>IF(RES_hhdet_tes!E77=0,"",RES_hhdet_tes!E77/RES_hhdet_fec!E77)</f>
        <v>0.53810732870124933</v>
      </c>
      <c r="F77" s="169">
        <f>IF(RES_hhdet_tes!F77=0,"",RES_hhdet_tes!F77/RES_hhdet_fec!F77)</f>
        <v>0.52997666991397607</v>
      </c>
      <c r="G77" s="169">
        <f>IF(RES_hhdet_tes!G77=0,"",RES_hhdet_tes!G77/RES_hhdet_fec!G77)</f>
        <v>0.52915418683458215</v>
      </c>
      <c r="H77" s="169">
        <f>IF(RES_hhdet_tes!H77=0,"",RES_hhdet_tes!H77/RES_hhdet_fec!H77)</f>
        <v>0.53271059078449612</v>
      </c>
      <c r="I77" s="169">
        <f>IF(RES_hhdet_tes!I77=0,"",RES_hhdet_tes!I77/RES_hhdet_fec!I77)</f>
        <v>0.53058890372376211</v>
      </c>
      <c r="J77" s="169">
        <f>IF(RES_hhdet_tes!J77=0,"",RES_hhdet_tes!J77/RES_hhdet_fec!J77)</f>
        <v>0.53926742257939497</v>
      </c>
      <c r="K77" s="169">
        <f>IF(RES_hhdet_tes!K77=0,"",RES_hhdet_tes!K77/RES_hhdet_fec!K77)</f>
        <v>0.53838242799257374</v>
      </c>
      <c r="L77" s="169">
        <f>IF(RES_hhdet_tes!L77=0,"",RES_hhdet_tes!L77/RES_hhdet_fec!L77)</f>
        <v>0.53160264164824522</v>
      </c>
      <c r="M77" s="169">
        <f>IF(RES_hhdet_tes!M77=0,"",RES_hhdet_tes!M77/RES_hhdet_fec!M77)</f>
        <v>0.52941120889464532</v>
      </c>
      <c r="N77" s="169">
        <f>IF(RES_hhdet_tes!N77=0,"",RES_hhdet_tes!N77/RES_hhdet_fec!N77)</f>
        <v>0.53423998011799689</v>
      </c>
      <c r="O77" s="169">
        <f>IF(RES_hhdet_tes!O77=0,"",RES_hhdet_tes!O77/RES_hhdet_fec!O77)</f>
        <v>0.53533748190586927</v>
      </c>
      <c r="P77" s="169">
        <f>IF(RES_hhdet_tes!P77=0,"",RES_hhdet_tes!P77/RES_hhdet_fec!P77)</f>
        <v>0.53486328621972767</v>
      </c>
      <c r="Q77" s="169">
        <f>IF(RES_hhdet_tes!Q77=0,"",RES_hhdet_tes!Q77/RES_hhdet_fec!Q77)</f>
        <v>0.53501076714118256</v>
      </c>
    </row>
    <row r="78" spans="1:17" ht="12" customHeight="1" x14ac:dyDescent="0.25">
      <c r="A78" s="23" t="s">
        <v>109</v>
      </c>
      <c r="B78" s="73">
        <f>IF(RES_hhdet_tes!B78=0,"",RES_hhdet_tes!B78/RES_hhdet_fec!B78)</f>
        <v>0.45507375503276531</v>
      </c>
      <c r="C78" s="73">
        <f>IF(RES_hhdet_tes!C78=0,"",RES_hhdet_tes!C78/RES_hhdet_fec!C78)</f>
        <v>0.45986818371267896</v>
      </c>
      <c r="D78" s="73">
        <f>IF(RES_hhdet_tes!D78=0,"",RES_hhdet_tes!D78/RES_hhdet_fec!D78)</f>
        <v>0.46736967891174408</v>
      </c>
      <c r="E78" s="73">
        <f>IF(RES_hhdet_tes!E78=0,"",RES_hhdet_tes!E78/RES_hhdet_fec!E78)</f>
        <v>0.47239366053120663</v>
      </c>
      <c r="F78" s="73">
        <f>IF(RES_hhdet_tes!F78=0,"",RES_hhdet_tes!F78/RES_hhdet_fec!F78)</f>
        <v>0.47996607316584572</v>
      </c>
      <c r="G78" s="73">
        <f>IF(RES_hhdet_tes!G78=0,"",RES_hhdet_tes!G78/RES_hhdet_fec!G78)</f>
        <v>0.48554943518002214</v>
      </c>
      <c r="H78" s="73">
        <f>IF(RES_hhdet_tes!H78=0,"",RES_hhdet_tes!H78/RES_hhdet_fec!H78)</f>
        <v>0.49183186272855289</v>
      </c>
      <c r="I78" s="73">
        <f>IF(RES_hhdet_tes!I78=0,"",RES_hhdet_tes!I78/RES_hhdet_fec!I78)</f>
        <v>0.49697931501844511</v>
      </c>
      <c r="J78" s="73">
        <f>IF(RES_hhdet_tes!J78=0,"",RES_hhdet_tes!J78/RES_hhdet_fec!J78)</f>
        <v>0.50287174570859794</v>
      </c>
      <c r="K78" s="73">
        <f>IF(RES_hhdet_tes!K78=0,"",RES_hhdet_tes!K78/RES_hhdet_fec!K78)</f>
        <v>0.50535188201514281</v>
      </c>
      <c r="L78" s="73">
        <f>IF(RES_hhdet_tes!L78=0,"",RES_hhdet_tes!L78/RES_hhdet_fec!L78)</f>
        <v>0.50854125882159318</v>
      </c>
      <c r="M78" s="73">
        <f>IF(RES_hhdet_tes!M78=0,"",RES_hhdet_tes!M78/RES_hhdet_fec!M78)</f>
        <v>0.51056820894376165</v>
      </c>
      <c r="N78" s="73">
        <f>IF(RES_hhdet_tes!N78=0,"",RES_hhdet_tes!N78/RES_hhdet_fec!N78)</f>
        <v>0.5147742204309792</v>
      </c>
      <c r="O78" s="73">
        <f>IF(RES_hhdet_tes!O78=0,"",RES_hhdet_tes!O78/RES_hhdet_fec!O78)</f>
        <v>0.51695314968678585</v>
      </c>
      <c r="P78" s="73">
        <f>IF(RES_hhdet_tes!P78=0,"",RES_hhdet_tes!P78/RES_hhdet_fec!P78)</f>
        <v>0.51977484449452438</v>
      </c>
      <c r="Q78" s="73">
        <f>IF(RES_hhdet_tes!Q78=0,"",RES_hhdet_tes!Q78/RES_hhdet_fec!Q78)</f>
        <v>0.52198594982379187</v>
      </c>
    </row>
    <row r="79" spans="1:17" ht="12" customHeight="1" x14ac:dyDescent="0.25">
      <c r="A79" s="29" t="s">
        <v>140</v>
      </c>
      <c r="B79" s="65">
        <f>IF(RES_hhdet_tes!B79=0,"",RES_hhdet_tes!B79/RES_hhdet_fec!B79)</f>
        <v>0.80629111636711059</v>
      </c>
      <c r="C79" s="65">
        <f>IF(RES_hhdet_tes!C79=0,"",RES_hhdet_tes!C79/RES_hhdet_fec!C79)</f>
        <v>0.81084129748487366</v>
      </c>
      <c r="D79" s="65">
        <f>IF(RES_hhdet_tes!D79=0,"",RES_hhdet_tes!D79/RES_hhdet_fec!D79)</f>
        <v>0.81177021634564439</v>
      </c>
      <c r="E79" s="65">
        <f>IF(RES_hhdet_tes!E79=0,"",RES_hhdet_tes!E79/RES_hhdet_fec!E79)</f>
        <v>0.8183841117960059</v>
      </c>
      <c r="F79" s="65">
        <f>IF(RES_hhdet_tes!F79=0,"",RES_hhdet_tes!F79/RES_hhdet_fec!F79)</f>
        <v>0.82127091552761378</v>
      </c>
      <c r="G79" s="65">
        <f>IF(RES_hhdet_tes!G79=0,"",RES_hhdet_tes!G79/RES_hhdet_fec!G79)</f>
        <v>0.82409730486859678</v>
      </c>
      <c r="H79" s="65">
        <f>IF(RES_hhdet_tes!H79=0,"",RES_hhdet_tes!H79/RES_hhdet_fec!H79)</f>
        <v>0.82830264360045192</v>
      </c>
      <c r="I79" s="65">
        <f>IF(RES_hhdet_tes!I79=0,"",RES_hhdet_tes!I79/RES_hhdet_fec!I79)</f>
        <v>0.83342331932681513</v>
      </c>
      <c r="J79" s="65">
        <f>IF(RES_hhdet_tes!J79=0,"",RES_hhdet_tes!J79/RES_hhdet_fec!J79)</f>
        <v>0.83799658739269811</v>
      </c>
      <c r="K79" s="65">
        <f>IF(RES_hhdet_tes!K79=0,"",RES_hhdet_tes!K79/RES_hhdet_fec!K79)</f>
        <v>0.84306510012469926</v>
      </c>
      <c r="L79" s="65">
        <f>IF(RES_hhdet_tes!L79=0,"",RES_hhdet_tes!L79/RES_hhdet_fec!L79)</f>
        <v>0.84739045596144325</v>
      </c>
      <c r="M79" s="65">
        <f>IF(RES_hhdet_tes!M79=0,"",RES_hhdet_tes!M79/RES_hhdet_fec!M79)</f>
        <v>0.8480663315711936</v>
      </c>
      <c r="N79" s="65">
        <f>IF(RES_hhdet_tes!N79=0,"",RES_hhdet_tes!N79/RES_hhdet_fec!N79)</f>
        <v>0.84831359313421439</v>
      </c>
      <c r="O79" s="65">
        <f>IF(RES_hhdet_tes!O79=0,"",RES_hhdet_tes!O79/RES_hhdet_fec!O79)</f>
        <v>0.84925872343655162</v>
      </c>
      <c r="P79" s="65">
        <f>IF(RES_hhdet_tes!P79=0,"",RES_hhdet_tes!P79/RES_hhdet_fec!P79)</f>
        <v>0.84953004961058121</v>
      </c>
      <c r="Q79" s="65">
        <f>IF(RES_hhdet_tes!Q79=0,"",RES_hhdet_tes!Q79/RES_hhdet_fec!Q79)</f>
        <v>0.84989280798463973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75">
        <f>IF(RES_hhdet_tes!B81=0,"",RES_hhdet_tes!B81/RES_hhdet_fec!B81)</f>
        <v>0.52023186588043557</v>
      </c>
      <c r="C81" s="175">
        <f>IF(RES_hhdet_tes!C81=0,"",RES_hhdet_tes!C81/RES_hhdet_fec!C81)</f>
        <v>0.52078028951286448</v>
      </c>
      <c r="D81" s="175">
        <f>IF(RES_hhdet_tes!D81=0,"",RES_hhdet_tes!D81/RES_hhdet_fec!D81)</f>
        <v>0.52700305648346246</v>
      </c>
      <c r="E81" s="175">
        <f>IF(RES_hhdet_tes!E81=0,"",RES_hhdet_tes!E81/RES_hhdet_fec!E81)</f>
        <v>0.53154088278555311</v>
      </c>
      <c r="F81" s="175">
        <f>IF(RES_hhdet_tes!F81=0,"",RES_hhdet_tes!F81/RES_hhdet_fec!F81)</f>
        <v>0.53555404393085748</v>
      </c>
      <c r="G81" s="175">
        <f>IF(RES_hhdet_tes!G81=0,"",RES_hhdet_tes!G81/RES_hhdet_fec!G81)</f>
        <v>0.53916032874993003</v>
      </c>
      <c r="H81" s="175">
        <f>IF(RES_hhdet_tes!H81=0,"",RES_hhdet_tes!H81/RES_hhdet_fec!H81)</f>
        <v>0.54501801701553809</v>
      </c>
      <c r="I81" s="175">
        <f>IF(RES_hhdet_tes!I81=0,"",RES_hhdet_tes!I81/RES_hhdet_fec!I81)</f>
        <v>0.55708226589250232</v>
      </c>
      <c r="J81" s="175">
        <f>IF(RES_hhdet_tes!J81=0,"",RES_hhdet_tes!J81/RES_hhdet_fec!J81)</f>
        <v>0.56373978211796016</v>
      </c>
      <c r="K81" s="175">
        <f>IF(RES_hhdet_tes!K81=0,"",RES_hhdet_tes!K81/RES_hhdet_fec!K81)</f>
        <v>0.57032118001349419</v>
      </c>
      <c r="L81" s="175">
        <f>IF(RES_hhdet_tes!L81=0,"",RES_hhdet_tes!L81/RES_hhdet_fec!L81)</f>
        <v>0.58499412858199773</v>
      </c>
      <c r="M81" s="175">
        <f>IF(RES_hhdet_tes!M81=0,"",RES_hhdet_tes!M81/RES_hhdet_fec!M81)</f>
        <v>0.58947224621450078</v>
      </c>
      <c r="N81" s="175">
        <f>IF(RES_hhdet_tes!N81=0,"",RES_hhdet_tes!N81/RES_hhdet_fec!N81)</f>
        <v>0.60163493410487379</v>
      </c>
      <c r="O81" s="175">
        <f>IF(RES_hhdet_tes!O81=0,"",RES_hhdet_tes!O81/RES_hhdet_fec!O81)</f>
        <v>0.61016467872452285</v>
      </c>
      <c r="P81" s="175">
        <f>IF(RES_hhdet_tes!P81=0,"",RES_hhdet_tes!P81/RES_hhdet_fec!P81)</f>
        <v>0.61468953710017482</v>
      </c>
      <c r="Q81" s="175">
        <f>IF(RES_hhdet_tes!Q81=0,"",RES_hhdet_tes!Q81/RES_hhdet_fec!Q81)</f>
        <v>0.62136698912223853</v>
      </c>
    </row>
    <row r="82" spans="1:17" ht="12.95" customHeight="1" x14ac:dyDescent="0.25">
      <c r="A82" s="158" t="s">
        <v>65</v>
      </c>
      <c r="B82" s="169">
        <f>IF(RES_hhdet_tes!B82=0,"",RES_hhdet_tes!B82/RES_hhdet_fec!B82)</f>
        <v>0.50074832540386749</v>
      </c>
      <c r="C82" s="169">
        <f>IF(RES_hhdet_tes!C82=0,"",RES_hhdet_tes!C82/RES_hhdet_fec!C82)</f>
        <v>0.50246317075925129</v>
      </c>
      <c r="D82" s="169">
        <f>IF(RES_hhdet_tes!D82=0,"",RES_hhdet_tes!D82/RES_hhdet_fec!D82)</f>
        <v>0.50741303589549869</v>
      </c>
      <c r="E82" s="169">
        <f>IF(RES_hhdet_tes!E82=0,"",RES_hhdet_tes!E82/RES_hhdet_fec!E82)</f>
        <v>0.51309549883689953</v>
      </c>
      <c r="F82" s="169">
        <f>IF(RES_hhdet_tes!F82=0,"",RES_hhdet_tes!F82/RES_hhdet_fec!F82)</f>
        <v>0.51772712822984124</v>
      </c>
      <c r="G82" s="169">
        <f>IF(RES_hhdet_tes!G82=0,"",RES_hhdet_tes!G82/RES_hhdet_fec!G82)</f>
        <v>0.52172185195877985</v>
      </c>
      <c r="H82" s="169">
        <f>IF(RES_hhdet_tes!H82=0,"",RES_hhdet_tes!H82/RES_hhdet_fec!H82)</f>
        <v>0.52609687575259223</v>
      </c>
      <c r="I82" s="169">
        <f>IF(RES_hhdet_tes!I82=0,"",RES_hhdet_tes!I82/RES_hhdet_fec!I82)</f>
        <v>0.53624548101777547</v>
      </c>
      <c r="J82" s="169">
        <f>IF(RES_hhdet_tes!J82=0,"",RES_hhdet_tes!J82/RES_hhdet_fec!J82)</f>
        <v>0.54289025497744525</v>
      </c>
      <c r="K82" s="169">
        <f>IF(RES_hhdet_tes!K82=0,"",RES_hhdet_tes!K82/RES_hhdet_fec!K82)</f>
        <v>0.55089783669080539</v>
      </c>
      <c r="L82" s="169">
        <f>IF(RES_hhdet_tes!L82=0,"",RES_hhdet_tes!L82/RES_hhdet_fec!L82)</f>
        <v>0.56363616730587207</v>
      </c>
      <c r="M82" s="169">
        <f>IF(RES_hhdet_tes!M82=0,"",RES_hhdet_tes!M82/RES_hhdet_fec!M82)</f>
        <v>0.56757835988676231</v>
      </c>
      <c r="N82" s="169">
        <f>IF(RES_hhdet_tes!N82=0,"",RES_hhdet_tes!N82/RES_hhdet_fec!N82)</f>
        <v>0.5775445740435291</v>
      </c>
      <c r="O82" s="169">
        <f>IF(RES_hhdet_tes!O82=0,"",RES_hhdet_tes!O82/RES_hhdet_fec!O82)</f>
        <v>0.58550976881441641</v>
      </c>
      <c r="P82" s="169">
        <f>IF(RES_hhdet_tes!P82=0,"",RES_hhdet_tes!P82/RES_hhdet_fec!P82)</f>
        <v>0.58840744446252069</v>
      </c>
      <c r="Q82" s="169">
        <f>IF(RES_hhdet_tes!Q82=0,"",RES_hhdet_tes!Q82/RES_hhdet_fec!Q82)</f>
        <v>0.59487708877238965</v>
      </c>
    </row>
    <row r="83" spans="1:17" ht="12" customHeight="1" x14ac:dyDescent="0.25">
      <c r="A83" s="23" t="s">
        <v>157</v>
      </c>
      <c r="B83" s="73">
        <f>IF(RES_hhdet_tes!B83=0,"",RES_hhdet_tes!B83/RES_hhdet_fec!B83)</f>
        <v>0.49881484142384386</v>
      </c>
      <c r="C83" s="73">
        <f>IF(RES_hhdet_tes!C83=0,"",RES_hhdet_tes!C83/RES_hhdet_fec!C83)</f>
        <v>0.50043518544088017</v>
      </c>
      <c r="D83" s="73">
        <f>IF(RES_hhdet_tes!D83=0,"",RES_hhdet_tes!D83/RES_hhdet_fec!D83)</f>
        <v>0.50521270485808079</v>
      </c>
      <c r="E83" s="73">
        <f>IF(RES_hhdet_tes!E83=0,"",RES_hhdet_tes!E83/RES_hhdet_fec!E83)</f>
        <v>0.51020112965116282</v>
      </c>
      <c r="F83" s="73">
        <f>IF(RES_hhdet_tes!F83=0,"",RES_hhdet_tes!F83/RES_hhdet_fec!F83)</f>
        <v>0.51507227309634551</v>
      </c>
      <c r="G83" s="73">
        <f>IF(RES_hhdet_tes!G83=0,"",RES_hhdet_tes!G83/RES_hhdet_fec!G83)</f>
        <v>0.5200475163221755</v>
      </c>
      <c r="H83" s="73">
        <f>IF(RES_hhdet_tes!H83=0,"",RES_hhdet_tes!H83/RES_hhdet_fec!H83)</f>
        <v>0.52400162109043724</v>
      </c>
      <c r="I83" s="73">
        <f>IF(RES_hhdet_tes!I83=0,"",RES_hhdet_tes!I83/RES_hhdet_fec!I83)</f>
        <v>0.53414886244466731</v>
      </c>
      <c r="J83" s="73">
        <f>IF(RES_hhdet_tes!J83=0,"",RES_hhdet_tes!J83/RES_hhdet_fec!J83)</f>
        <v>0.54016318133592434</v>
      </c>
      <c r="K83" s="73">
        <f>IF(RES_hhdet_tes!K83=0,"",RES_hhdet_tes!K83/RES_hhdet_fec!K83)</f>
        <v>0.54894019092378032</v>
      </c>
      <c r="L83" s="73">
        <f>IF(RES_hhdet_tes!L83=0,"",RES_hhdet_tes!L83/RES_hhdet_fec!L83)</f>
        <v>0.5599903106229035</v>
      </c>
      <c r="M83" s="73">
        <f>IF(RES_hhdet_tes!M83=0,"",RES_hhdet_tes!M83/RES_hhdet_fec!M83)</f>
        <v>0.56580131189199445</v>
      </c>
      <c r="N83" s="73">
        <f>IF(RES_hhdet_tes!N83=0,"",RES_hhdet_tes!N83/RES_hhdet_fec!N83)</f>
        <v>0.57339731970364505</v>
      </c>
      <c r="O83" s="73">
        <f>IF(RES_hhdet_tes!O83=0,"",RES_hhdet_tes!O83/RES_hhdet_fec!O83)</f>
        <v>0.58016823810604368</v>
      </c>
      <c r="P83" s="73">
        <f>IF(RES_hhdet_tes!P83=0,"",RES_hhdet_tes!P83/RES_hhdet_fec!P83)</f>
        <v>0.58559421471015061</v>
      </c>
      <c r="Q83" s="73">
        <f>IF(RES_hhdet_tes!Q83=0,"",RES_hhdet_tes!Q83/RES_hhdet_fec!Q83)</f>
        <v>0.59091529895449357</v>
      </c>
    </row>
    <row r="84" spans="1:17" ht="12" customHeight="1" x14ac:dyDescent="0.25">
      <c r="A84" s="23" t="s">
        <v>60</v>
      </c>
      <c r="B84" s="73">
        <f>IF(RES_hhdet_tes!B84=0,"",RES_hhdet_tes!B84/RES_hhdet_fec!B84)</f>
        <v>0.99999999999999967</v>
      </c>
      <c r="C84" s="73">
        <f>IF(RES_hhdet_tes!C84=0,"",RES_hhdet_tes!C84/RES_hhdet_fec!C84)</f>
        <v>0.99999999999999989</v>
      </c>
      <c r="D84" s="73">
        <f>IF(RES_hhdet_tes!D84=0,"",RES_hhdet_tes!D84/RES_hhdet_fec!D84)</f>
        <v>0.99999999999999989</v>
      </c>
      <c r="E84" s="73">
        <f>IF(RES_hhdet_tes!E84=0,"",RES_hhdet_tes!E84/RES_hhdet_fec!E84)</f>
        <v>1.0000000000000002</v>
      </c>
      <c r="F84" s="73">
        <f>IF(RES_hhdet_tes!F84=0,"",RES_hhdet_tes!F84/RES_hhdet_fec!F84)</f>
        <v>0.99999999999999978</v>
      </c>
      <c r="G84" s="73">
        <f>IF(RES_hhdet_tes!G84=0,"",RES_hhdet_tes!G84/RES_hhdet_fec!G84)</f>
        <v>1.0000000000000002</v>
      </c>
      <c r="H84" s="73">
        <f>IF(RES_hhdet_tes!H84=0,"",RES_hhdet_tes!H84/RES_hhdet_fec!H84)</f>
        <v>0.99999999999999956</v>
      </c>
      <c r="I84" s="73">
        <f>IF(RES_hhdet_tes!I84=0,"",RES_hhdet_tes!I84/RES_hhdet_fec!I84)</f>
        <v>0.99999999999999956</v>
      </c>
      <c r="J84" s="73">
        <f>IF(RES_hhdet_tes!J84=0,"",RES_hhdet_tes!J84/RES_hhdet_fec!J84)</f>
        <v>1</v>
      </c>
      <c r="K84" s="73">
        <f>IF(RES_hhdet_tes!K84=0,"",RES_hhdet_tes!K84/RES_hhdet_fec!K84)</f>
        <v>1.0000000000000009</v>
      </c>
      <c r="L84" s="73">
        <f>IF(RES_hhdet_tes!L84=0,"",RES_hhdet_tes!L84/RES_hhdet_fec!L84)</f>
        <v>0.99999999999999978</v>
      </c>
      <c r="M84" s="73">
        <f>IF(RES_hhdet_tes!M84=0,"",RES_hhdet_tes!M84/RES_hhdet_fec!M84)</f>
        <v>1</v>
      </c>
      <c r="N84" s="73">
        <f>IF(RES_hhdet_tes!N84=0,"",RES_hhdet_tes!N84/RES_hhdet_fec!N84)</f>
        <v>0.99999999999999967</v>
      </c>
      <c r="O84" s="73">
        <f>IF(RES_hhdet_tes!O84=0,"",RES_hhdet_tes!O84/RES_hhdet_fec!O84)</f>
        <v>1</v>
      </c>
      <c r="P84" s="73">
        <f>IF(RES_hhdet_tes!P84=0,"",RES_hhdet_tes!P84/RES_hhdet_fec!P84)</f>
        <v>0.99999999999999922</v>
      </c>
      <c r="Q84" s="73">
        <f>IF(RES_hhdet_tes!Q84=0,"",RES_hhdet_tes!Q84/RES_hhdet_fec!Q84)</f>
        <v>0.99999999999999967</v>
      </c>
    </row>
    <row r="85" spans="1:17" ht="12.95" customHeight="1" x14ac:dyDescent="0.25">
      <c r="A85" s="158" t="s">
        <v>112</v>
      </c>
      <c r="B85" s="169">
        <f>IF(RES_hhdet_tes!B85=0,"",RES_hhdet_tes!B85/RES_hhdet_fec!B85)</f>
        <v>1.6292521448704611</v>
      </c>
      <c r="C85" s="169">
        <f>IF(RES_hhdet_tes!C85=0,"",RES_hhdet_tes!C85/RES_hhdet_fec!C85)</f>
        <v>1.66275404860093</v>
      </c>
      <c r="D85" s="169">
        <f>IF(RES_hhdet_tes!D85=0,"",RES_hhdet_tes!D85/RES_hhdet_fec!D85)</f>
        <v>1.7142921830324731</v>
      </c>
      <c r="E85" s="169">
        <f>IF(RES_hhdet_tes!E85=0,"",RES_hhdet_tes!E85/RES_hhdet_fec!E85)</f>
        <v>1.7558451873649665</v>
      </c>
      <c r="F85" s="169">
        <f>IF(RES_hhdet_tes!F85=0,"",RES_hhdet_tes!F85/RES_hhdet_fec!F85)</f>
        <v>1.8120890571124129</v>
      </c>
      <c r="G85" s="169">
        <f>IF(RES_hhdet_tes!G85=0,"",RES_hhdet_tes!G85/RES_hhdet_fec!G85)</f>
        <v>1.8826913520225266</v>
      </c>
      <c r="H85" s="169">
        <f>IF(RES_hhdet_tes!H85=0,"",RES_hhdet_tes!H85/RES_hhdet_fec!H85)</f>
        <v>1.9415067807646806</v>
      </c>
      <c r="I85" s="169">
        <f>IF(RES_hhdet_tes!I85=0,"",RES_hhdet_tes!I85/RES_hhdet_fec!I85)</f>
        <v>2.0545206924141017</v>
      </c>
      <c r="J85" s="169">
        <f>IF(RES_hhdet_tes!J85=0,"",RES_hhdet_tes!J85/RES_hhdet_fec!J85)</f>
        <v>2.2274171087140053</v>
      </c>
      <c r="K85" s="169">
        <f>IF(RES_hhdet_tes!K85=0,"",RES_hhdet_tes!K85/RES_hhdet_fec!K85)</f>
        <v>2.3508043951019233</v>
      </c>
      <c r="L85" s="169">
        <f>IF(RES_hhdet_tes!L85=0,"",RES_hhdet_tes!L85/RES_hhdet_fec!L85)</f>
        <v>2.536347695345722</v>
      </c>
      <c r="M85" s="169">
        <f>IF(RES_hhdet_tes!M85=0,"",RES_hhdet_tes!M85/RES_hhdet_fec!M85)</f>
        <v>2.6389405060244955</v>
      </c>
      <c r="N85" s="169">
        <f>IF(RES_hhdet_tes!N85=0,"",RES_hhdet_tes!N85/RES_hhdet_fec!N85)</f>
        <v>2.7874459196277566</v>
      </c>
      <c r="O85" s="169">
        <f>IF(RES_hhdet_tes!O85=0,"",RES_hhdet_tes!O85/RES_hhdet_fec!O85)</f>
        <v>2.9789526739959604</v>
      </c>
      <c r="P85" s="169">
        <f>IF(RES_hhdet_tes!P85=0,"",RES_hhdet_tes!P85/RES_hhdet_fec!P85)</f>
        <v>3.0736539757571122</v>
      </c>
      <c r="Q85" s="169">
        <f>IF(RES_hhdet_tes!Q85=0,"",RES_hhdet_tes!Q85/RES_hhdet_fec!Q85)</f>
        <v>3.2558268623650251</v>
      </c>
    </row>
    <row r="86" spans="1:17" ht="12" customHeight="1" x14ac:dyDescent="0.25">
      <c r="A86" s="23" t="s">
        <v>60</v>
      </c>
      <c r="B86" s="73">
        <f>IF(RES_hhdet_tes!B86=0,"",RES_hhdet_tes!B86/RES_hhdet_fec!B86)</f>
        <v>1.6292521448704611</v>
      </c>
      <c r="C86" s="73">
        <f>IF(RES_hhdet_tes!C86=0,"",RES_hhdet_tes!C86/RES_hhdet_fec!C86)</f>
        <v>1.66275404860093</v>
      </c>
      <c r="D86" s="73">
        <f>IF(RES_hhdet_tes!D86=0,"",RES_hhdet_tes!D86/RES_hhdet_fec!D86)</f>
        <v>1.7142921830324731</v>
      </c>
      <c r="E86" s="73">
        <f>IF(RES_hhdet_tes!E86=0,"",RES_hhdet_tes!E86/RES_hhdet_fec!E86)</f>
        <v>1.7558451873649665</v>
      </c>
      <c r="F86" s="73">
        <f>IF(RES_hhdet_tes!F86=0,"",RES_hhdet_tes!F86/RES_hhdet_fec!F86)</f>
        <v>1.8120890571124129</v>
      </c>
      <c r="G86" s="73">
        <f>IF(RES_hhdet_tes!G86=0,"",RES_hhdet_tes!G86/RES_hhdet_fec!G86)</f>
        <v>1.8826913520225266</v>
      </c>
      <c r="H86" s="73">
        <f>IF(RES_hhdet_tes!H86=0,"",RES_hhdet_tes!H86/RES_hhdet_fec!H86)</f>
        <v>1.9415067807646806</v>
      </c>
      <c r="I86" s="73">
        <f>IF(RES_hhdet_tes!I86=0,"",RES_hhdet_tes!I86/RES_hhdet_fec!I86)</f>
        <v>2.0545206924141017</v>
      </c>
      <c r="J86" s="73">
        <f>IF(RES_hhdet_tes!J86=0,"",RES_hhdet_tes!J86/RES_hhdet_fec!J86)</f>
        <v>2.2274171087140053</v>
      </c>
      <c r="K86" s="73">
        <f>IF(RES_hhdet_tes!K86=0,"",RES_hhdet_tes!K86/RES_hhdet_fec!K86)</f>
        <v>2.3508043951019233</v>
      </c>
      <c r="L86" s="73">
        <f>IF(RES_hhdet_tes!L86=0,"",RES_hhdet_tes!L86/RES_hhdet_fec!L86)</f>
        <v>2.536347695345722</v>
      </c>
      <c r="M86" s="73">
        <f>IF(RES_hhdet_tes!M86=0,"",RES_hhdet_tes!M86/RES_hhdet_fec!M86)</f>
        <v>2.6389405060244955</v>
      </c>
      <c r="N86" s="73">
        <f>IF(RES_hhdet_tes!N86=0,"",RES_hhdet_tes!N86/RES_hhdet_fec!N86)</f>
        <v>2.7874459196277566</v>
      </c>
      <c r="O86" s="73">
        <f>IF(RES_hhdet_tes!O86=0,"",RES_hhdet_tes!O86/RES_hhdet_fec!O86)</f>
        <v>2.9789526739959604</v>
      </c>
      <c r="P86" s="73">
        <f>IF(RES_hhdet_tes!P86=0,"",RES_hhdet_tes!P86/RES_hhdet_fec!P86)</f>
        <v>3.0736539757571122</v>
      </c>
      <c r="Q86" s="73">
        <f>IF(RES_hhdet_tes!Q86=0,"",RES_hhdet_tes!Q86/RES_hhdet_fec!Q86)</f>
        <v>3.2558268623650251</v>
      </c>
    </row>
    <row r="87" spans="1:17" ht="12" customHeight="1" x14ac:dyDescent="0.25">
      <c r="A87" s="158" t="s">
        <v>63</v>
      </c>
      <c r="B87" s="169">
        <f>IF(RES_hhdet_tes!B87=0,"",RES_hhdet_tes!B87/RES_hhdet_fec!B87)</f>
        <v>0.56787862689873081</v>
      </c>
      <c r="C87" s="169">
        <f>IF(RES_hhdet_tes!C87=0,"",RES_hhdet_tes!C87/RES_hhdet_fec!C87)</f>
        <v>0.56490221006464836</v>
      </c>
      <c r="D87" s="169">
        <f>IF(RES_hhdet_tes!D87=0,"",RES_hhdet_tes!D87/RES_hhdet_fec!D87)</f>
        <v>0.56865422669170873</v>
      </c>
      <c r="E87" s="169">
        <f>IF(RES_hhdet_tes!E87=0,"",RES_hhdet_tes!E87/RES_hhdet_fec!E87)</f>
        <v>0.56830120810361739</v>
      </c>
      <c r="F87" s="169">
        <f>IF(RES_hhdet_tes!F87=0,"",RES_hhdet_tes!F87/RES_hhdet_fec!F87)</f>
        <v>0.57067051926014856</v>
      </c>
      <c r="G87" s="169">
        <f>IF(RES_hhdet_tes!G87=0,"",RES_hhdet_tes!G87/RES_hhdet_fec!G87)</f>
        <v>0.57216416136935278</v>
      </c>
      <c r="H87" s="169">
        <f>IF(RES_hhdet_tes!H87=0,"",RES_hhdet_tes!H87/RES_hhdet_fec!H87)</f>
        <v>0.57599473294625858</v>
      </c>
      <c r="I87" s="169">
        <f>IF(RES_hhdet_tes!I87=0,"",RES_hhdet_tes!I87/RES_hhdet_fec!I87)</f>
        <v>0.58601961945226588</v>
      </c>
      <c r="J87" s="169">
        <f>IF(RES_hhdet_tes!J87=0,"",RES_hhdet_tes!J87/RES_hhdet_fec!J87)</f>
        <v>0.59485112356814351</v>
      </c>
      <c r="K87" s="169">
        <f>IF(RES_hhdet_tes!K87=0,"",RES_hhdet_tes!K87/RES_hhdet_fec!K87)</f>
        <v>0.59446497061782932</v>
      </c>
      <c r="L87" s="169">
        <f>IF(RES_hhdet_tes!L87=0,"",RES_hhdet_tes!L87/RES_hhdet_fec!L87)</f>
        <v>0.6128578126276002</v>
      </c>
      <c r="M87" s="169">
        <f>IF(RES_hhdet_tes!M87=0,"",RES_hhdet_tes!M87/RES_hhdet_fec!M87)</f>
        <v>0.60755100189896838</v>
      </c>
      <c r="N87" s="169">
        <f>IF(RES_hhdet_tes!N87=0,"",RES_hhdet_tes!N87/RES_hhdet_fec!N87)</f>
        <v>0.62243433858542008</v>
      </c>
      <c r="O87" s="169">
        <f>IF(RES_hhdet_tes!O87=0,"",RES_hhdet_tes!O87/RES_hhdet_fec!O87)</f>
        <v>0.63018430009165516</v>
      </c>
      <c r="P87" s="169">
        <f>IF(RES_hhdet_tes!P87=0,"",RES_hhdet_tes!P87/RES_hhdet_fec!P87)</f>
        <v>0.62620898181862983</v>
      </c>
      <c r="Q87" s="169">
        <f>IF(RES_hhdet_tes!Q87=0,"",RES_hhdet_tes!Q87/RES_hhdet_fec!Q87)</f>
        <v>0.63302115239797963</v>
      </c>
    </row>
    <row r="88" spans="1:17" ht="12" customHeight="1" x14ac:dyDescent="0.25">
      <c r="A88" s="167" t="s">
        <v>156</v>
      </c>
      <c r="B88" s="174">
        <f>IF(RES_hhdet_tes!B88=0,"",RES_hhdet_tes!B88/RES_hhdet_fec!B88)</f>
        <v>0.46025240373868581</v>
      </c>
      <c r="C88" s="174">
        <f>IF(RES_hhdet_tes!C88=0,"",RES_hhdet_tes!C88/RES_hhdet_fec!C88)</f>
        <v>0.46350533213447026</v>
      </c>
      <c r="D88" s="174">
        <f>IF(RES_hhdet_tes!D88=0,"",RES_hhdet_tes!D88/RES_hhdet_fec!D88)</f>
        <v>0.46674179931912579</v>
      </c>
      <c r="E88" s="174">
        <f>IF(RES_hhdet_tes!E88=0,"",RES_hhdet_tes!E88/RES_hhdet_fec!E88)</f>
        <v>0.47234049099103292</v>
      </c>
      <c r="F88" s="174">
        <f>IF(RES_hhdet_tes!F88=0,"",RES_hhdet_tes!F88/RES_hhdet_fec!F88)</f>
        <v>0.47575052107499133</v>
      </c>
      <c r="G88" s="174">
        <f>IF(RES_hhdet_tes!G88=0,"",RES_hhdet_tes!G88/RES_hhdet_fec!G88)</f>
        <v>0.47949283705262047</v>
      </c>
      <c r="H88" s="174">
        <f>IF(RES_hhdet_tes!H88=0,"",RES_hhdet_tes!H88/RES_hhdet_fec!H88)</f>
        <v>0.48313004368716983</v>
      </c>
      <c r="I88" s="174">
        <f>IF(RES_hhdet_tes!I88=0,"",RES_hhdet_tes!I88/RES_hhdet_fec!I88)</f>
        <v>0.48873404698611789</v>
      </c>
      <c r="J88" s="174">
        <f>IF(RES_hhdet_tes!J88=0,"",RES_hhdet_tes!J88/RES_hhdet_fec!J88)</f>
        <v>0.49164424522702305</v>
      </c>
      <c r="K88" s="174">
        <f>IF(RES_hhdet_tes!K88=0,"",RES_hhdet_tes!K88/RES_hhdet_fec!K88)</f>
        <v>0.49678297656344395</v>
      </c>
      <c r="L88" s="174">
        <f>IF(RES_hhdet_tes!L88=0,"",RES_hhdet_tes!L88/RES_hhdet_fec!L88)</f>
        <v>0.50226063098233198</v>
      </c>
      <c r="M88" s="174">
        <f>IF(RES_hhdet_tes!M88=0,"",RES_hhdet_tes!M88/RES_hhdet_fec!M88)</f>
        <v>0.50584619005757492</v>
      </c>
      <c r="N88" s="174">
        <f>IF(RES_hhdet_tes!N88=0,"",RES_hhdet_tes!N88/RES_hhdet_fec!N88)</f>
        <v>0.5096423374892125</v>
      </c>
      <c r="O88" s="174">
        <f>IF(RES_hhdet_tes!O88=0,"",RES_hhdet_tes!O88/RES_hhdet_fec!O88)</f>
        <v>0.51302598977672442</v>
      </c>
      <c r="P88" s="174">
        <f>IF(RES_hhdet_tes!P88=0,"",RES_hhdet_tes!P88/RES_hhdet_fec!P88)</f>
        <v>0.51570538424711987</v>
      </c>
      <c r="Q88" s="174">
        <f>IF(RES_hhdet_tes!Q88=0,"",RES_hhdet_tes!Q88/RES_hhdet_fec!Q88)</f>
        <v>0.51820936728019873</v>
      </c>
    </row>
    <row r="89" spans="1:17" ht="12" customHeight="1" x14ac:dyDescent="0.25">
      <c r="A89" s="167" t="s">
        <v>155</v>
      </c>
      <c r="B89" s="174">
        <f>IF(RES_hhdet_tes!B89=0,"",RES_hhdet_tes!B89/RES_hhdet_fec!B89)</f>
        <v>0.57201851756840016</v>
      </c>
      <c r="C89" s="174">
        <f>IF(RES_hhdet_tes!C89=0,"",RES_hhdet_tes!C89/RES_hhdet_fec!C89)</f>
        <v>0.57118741120084571</v>
      </c>
      <c r="D89" s="174">
        <f>IF(RES_hhdet_tes!D89=0,"",RES_hhdet_tes!D89/RES_hhdet_fec!D89)</f>
        <v>0.57481645824242511</v>
      </c>
      <c r="E89" s="174">
        <f>IF(RES_hhdet_tes!E89=0,"",RES_hhdet_tes!E89/RES_hhdet_fec!E89)</f>
        <v>0.58355076056696342</v>
      </c>
      <c r="F89" s="174">
        <f>IF(RES_hhdet_tes!F89=0,"",RES_hhdet_tes!F89/RES_hhdet_fec!F89)</f>
        <v>0.58824140277804549</v>
      </c>
      <c r="G89" s="174">
        <f>IF(RES_hhdet_tes!G89=0,"",RES_hhdet_tes!G89/RES_hhdet_fec!G89)</f>
        <v>0.59343104048564288</v>
      </c>
      <c r="H89" s="174">
        <f>IF(RES_hhdet_tes!H89=0,"",RES_hhdet_tes!H89/RES_hhdet_fec!H89)</f>
        <v>0.60277020235038103</v>
      </c>
      <c r="I89" s="174">
        <f>IF(RES_hhdet_tes!I89=0,"",RES_hhdet_tes!I89/RES_hhdet_fec!I89)</f>
        <v>0.61338458269237495</v>
      </c>
      <c r="J89" s="174">
        <f>IF(RES_hhdet_tes!J89=0,"",RES_hhdet_tes!J89/RES_hhdet_fec!J89)</f>
        <v>0.61686837884972412</v>
      </c>
      <c r="K89" s="174">
        <f>IF(RES_hhdet_tes!K89=0,"",RES_hhdet_tes!K89/RES_hhdet_fec!K89)</f>
        <v>0.62037364229778269</v>
      </c>
      <c r="L89" s="174">
        <f>IF(RES_hhdet_tes!L89=0,"",RES_hhdet_tes!L89/RES_hhdet_fec!L89)</f>
        <v>0.62362951314937876</v>
      </c>
      <c r="M89" s="174">
        <f>IF(RES_hhdet_tes!M89=0,"",RES_hhdet_tes!M89/RES_hhdet_fec!M89)</f>
        <v>0.62565792430748401</v>
      </c>
      <c r="N89" s="174">
        <f>IF(RES_hhdet_tes!N89=0,"",RES_hhdet_tes!N89/RES_hhdet_fec!N89)</f>
        <v>0.62041748099148741</v>
      </c>
      <c r="O89" s="174">
        <f>IF(RES_hhdet_tes!O89=0,"",RES_hhdet_tes!O89/RES_hhdet_fec!O89)</f>
        <v>0.62876772361397826</v>
      </c>
      <c r="P89" s="174">
        <f>IF(RES_hhdet_tes!P89=0,"",RES_hhdet_tes!P89/RES_hhdet_fec!P89)</f>
        <v>0.63001218537027381</v>
      </c>
      <c r="Q89" s="174">
        <f>IF(RES_hhdet_tes!Q89=0,"",RES_hhdet_tes!Q89/RES_hhdet_fec!Q89)</f>
        <v>0.63108110052709632</v>
      </c>
    </row>
    <row r="90" spans="1:17" ht="12" customHeight="1" x14ac:dyDescent="0.25">
      <c r="A90" s="166" t="s">
        <v>55</v>
      </c>
      <c r="B90" s="173">
        <f>IF(RES_hhdet_tes!B90=0,"",RES_hhdet_tes!B90/RES_hhdet_fec!B90)</f>
        <v>0.46025240373868581</v>
      </c>
      <c r="C90" s="173">
        <f>IF(RES_hhdet_tes!C90=0,"",RES_hhdet_tes!C90/RES_hhdet_fec!C90)</f>
        <v>0.46409779571690873</v>
      </c>
      <c r="D90" s="173">
        <f>IF(RES_hhdet_tes!D90=0,"",RES_hhdet_tes!D90/RES_hhdet_fec!D90)</f>
        <v>0.46781505715892585</v>
      </c>
      <c r="E90" s="173">
        <f>IF(RES_hhdet_tes!E90=0,"",RES_hhdet_tes!E90/RES_hhdet_fec!E90)</f>
        <v>0.47794093023882073</v>
      </c>
      <c r="F90" s="173">
        <f>IF(RES_hhdet_tes!F90=0,"",RES_hhdet_tes!F90/RES_hhdet_fec!F90)</f>
        <v>0.48302277125446541</v>
      </c>
      <c r="G90" s="173">
        <f>IF(RES_hhdet_tes!G90=0,"",RES_hhdet_tes!G90/RES_hhdet_fec!G90)</f>
        <v>0.48885214661372967</v>
      </c>
      <c r="H90" s="173">
        <f>IF(RES_hhdet_tes!H90=0,"",RES_hhdet_tes!H90/RES_hhdet_fec!H90)</f>
        <v>0.49971089461976465</v>
      </c>
      <c r="I90" s="173">
        <f>IF(RES_hhdet_tes!I90=0,"",RES_hhdet_tes!I90/RES_hhdet_fec!I90)</f>
        <v>0.51229471579733432</v>
      </c>
      <c r="J90" s="173">
        <f>IF(RES_hhdet_tes!J90=0,"",RES_hhdet_tes!J90/RES_hhdet_fec!J90)</f>
        <v>0.51577686924471655</v>
      </c>
      <c r="K90" s="173">
        <f>IF(RES_hhdet_tes!K90=0,"",RES_hhdet_tes!K90/RES_hhdet_fec!K90)</f>
        <v>0.51946393932945056</v>
      </c>
      <c r="L90" s="173">
        <f>IF(RES_hhdet_tes!L90=0,"",RES_hhdet_tes!L90/RES_hhdet_fec!L90)</f>
        <v>0.5227647245544994</v>
      </c>
      <c r="M90" s="173">
        <f>IF(RES_hhdet_tes!M90=0,"",RES_hhdet_tes!M90/RES_hhdet_fec!M90)</f>
        <v>0.52518861768297698</v>
      </c>
      <c r="N90" s="173">
        <f>IF(RES_hhdet_tes!N90=0,"",RES_hhdet_tes!N90/RES_hhdet_fec!N90)</f>
        <v>0.52692997060066482</v>
      </c>
      <c r="O90" s="173">
        <f>IF(RES_hhdet_tes!O90=0,"",RES_hhdet_tes!O90/RES_hhdet_fec!O90)</f>
        <v>0.52845255342393116</v>
      </c>
      <c r="P90" s="173">
        <f>IF(RES_hhdet_tes!P90=0,"",RES_hhdet_tes!P90/RES_hhdet_fec!P90)</f>
        <v>0.52963604775461615</v>
      </c>
      <c r="Q90" s="173">
        <f>IF(RES_hhdet_tes!Q90=0,"",RES_hhdet_tes!Q90/RES_hhdet_fec!Q90)</f>
        <v>0.5305610703081941</v>
      </c>
    </row>
    <row r="91" spans="1:17" ht="12" customHeight="1" x14ac:dyDescent="0.25">
      <c r="A91" s="147" t="s">
        <v>59</v>
      </c>
      <c r="B91" s="172">
        <f>IF(RES_hhdet_tes!B91=0,"",RES_hhdet_tes!B91/RES_hhdet_fec!B91)</f>
        <v>1.0000000000000002</v>
      </c>
      <c r="C91" s="172">
        <f>IF(RES_hhdet_tes!C91=0,"",RES_hhdet_tes!C91/RES_hhdet_fec!C91)</f>
        <v>1</v>
      </c>
      <c r="D91" s="172">
        <f>IF(RES_hhdet_tes!D91=0,"",RES_hhdet_tes!D91/RES_hhdet_fec!D91)</f>
        <v>1</v>
      </c>
      <c r="E91" s="172">
        <f>IF(RES_hhdet_tes!E91=0,"",RES_hhdet_tes!E91/RES_hhdet_fec!E91)</f>
        <v>1</v>
      </c>
      <c r="F91" s="172">
        <f>IF(RES_hhdet_tes!F91=0,"",RES_hhdet_tes!F91/RES_hhdet_fec!F91)</f>
        <v>1.0000000000000004</v>
      </c>
      <c r="G91" s="172">
        <f>IF(RES_hhdet_tes!G91=0,"",RES_hhdet_tes!G91/RES_hhdet_fec!G91)</f>
        <v>1</v>
      </c>
      <c r="H91" s="172">
        <f>IF(RES_hhdet_tes!H91=0,"",RES_hhdet_tes!H91/RES_hhdet_fec!H91)</f>
        <v>0.99999999999999978</v>
      </c>
      <c r="I91" s="172">
        <f>IF(RES_hhdet_tes!I91=0,"",RES_hhdet_tes!I91/RES_hhdet_fec!I91)</f>
        <v>1.0000000000000002</v>
      </c>
      <c r="J91" s="172">
        <f>IF(RES_hhdet_tes!J91=0,"",RES_hhdet_tes!J91/RES_hhdet_fec!J91)</f>
        <v>1.0000000000000002</v>
      </c>
      <c r="K91" s="172">
        <f>IF(RES_hhdet_tes!K91=0,"",RES_hhdet_tes!K91/RES_hhdet_fec!K91)</f>
        <v>1.0000000000000002</v>
      </c>
      <c r="L91" s="172">
        <f>IF(RES_hhdet_tes!L91=0,"",RES_hhdet_tes!L91/RES_hhdet_fec!L91)</f>
        <v>1.0000000000000002</v>
      </c>
      <c r="M91" s="172">
        <f>IF(RES_hhdet_tes!M91=0,"",RES_hhdet_tes!M91/RES_hhdet_fec!M91)</f>
        <v>1</v>
      </c>
      <c r="N91" s="172">
        <f>IF(RES_hhdet_tes!N91=0,"",RES_hhdet_tes!N91/RES_hhdet_fec!N91)</f>
        <v>1</v>
      </c>
      <c r="O91" s="172">
        <f>IF(RES_hhdet_tes!O91=0,"",RES_hhdet_tes!O91/RES_hhdet_fec!O91)</f>
        <v>1.0000000000000004</v>
      </c>
      <c r="P91" s="172">
        <f>IF(RES_hhdet_tes!P91=0,"",RES_hhdet_tes!P91/RES_hhdet_fec!P91)</f>
        <v>1</v>
      </c>
      <c r="Q91" s="172">
        <f>IF(RES_hhdet_tes!Q91=0,"",RES_hhdet_tes!Q91/RES_hhdet_fec!Q91)</f>
        <v>1</v>
      </c>
    </row>
    <row r="92" spans="1:17" ht="12" customHeight="1" x14ac:dyDescent="0.25">
      <c r="A92" s="163" t="s">
        <v>144</v>
      </c>
      <c r="B92" s="171">
        <f>IF(RES_hhdet_tes!B92=0,"",RES_hhdet_tes!B92/RES_hhdet_fec!B92)</f>
        <v>0.55230288448642317</v>
      </c>
      <c r="C92" s="171">
        <f>IF(RES_hhdet_tes!C92=0,"",RES_hhdet_tes!C92/RES_hhdet_fec!C92)</f>
        <v>0.5566392753526368</v>
      </c>
      <c r="D92" s="171">
        <f>IF(RES_hhdet_tes!D92=0,"",RES_hhdet_tes!D92/RES_hhdet_fec!D92)</f>
        <v>0.56078449065465219</v>
      </c>
      <c r="E92" s="171">
        <f>IF(RES_hhdet_tes!E92=0,"",RES_hhdet_tes!E92/RES_hhdet_fec!E92)</f>
        <v>0.56557241320318297</v>
      </c>
      <c r="F92" s="171">
        <f>IF(RES_hhdet_tes!F92=0,"",RES_hhdet_tes!F92/RES_hhdet_fec!F92)</f>
        <v>0.57103496019339151</v>
      </c>
      <c r="G92" s="171">
        <f>IF(RES_hhdet_tes!G92=0,"",RES_hhdet_tes!G92/RES_hhdet_fec!G92)</f>
        <v>0.57518810901018746</v>
      </c>
      <c r="H92" s="171">
        <f>IF(RES_hhdet_tes!H92=0,"",RES_hhdet_tes!H92/RES_hhdet_fec!H92)</f>
        <v>0.57947157687161044</v>
      </c>
      <c r="I92" s="171">
        <f>IF(RES_hhdet_tes!I92=0,"",RES_hhdet_tes!I92/RES_hhdet_fec!I92)</f>
        <v>0.58636793530125519</v>
      </c>
      <c r="J92" s="171">
        <f>IF(RES_hhdet_tes!J92=0,"",RES_hhdet_tes!J92/RES_hhdet_fec!J92)</f>
        <v>0.5942641496547062</v>
      </c>
      <c r="K92" s="171">
        <f>IF(RES_hhdet_tes!K92=0,"",RES_hhdet_tes!K92/RES_hhdet_fec!K92)</f>
        <v>0.59882377076420434</v>
      </c>
      <c r="L92" s="171">
        <f>IF(RES_hhdet_tes!L92=0,"",RES_hhdet_tes!L92/RES_hhdet_fec!L92)</f>
        <v>0.60312595835885929</v>
      </c>
      <c r="M92" s="171">
        <f>IF(RES_hhdet_tes!M92=0,"",RES_hhdet_tes!M92/RES_hhdet_fec!M92)</f>
        <v>0.60601829807232821</v>
      </c>
      <c r="N92" s="171">
        <f>IF(RES_hhdet_tes!N92=0,"",RES_hhdet_tes!N92/RES_hhdet_fec!N92)</f>
        <v>0.61022993420687466</v>
      </c>
      <c r="O92" s="171">
        <f>IF(RES_hhdet_tes!O92=0,"",RES_hhdet_tes!O92/RES_hhdet_fec!O92)</f>
        <v>0.61301985353537192</v>
      </c>
      <c r="P92" s="171">
        <f>IF(RES_hhdet_tes!P92=0,"",RES_hhdet_tes!P92/RES_hhdet_fec!P92)</f>
        <v>0.61547573560921642</v>
      </c>
      <c r="Q92" s="171">
        <f>IF(RES_hhdet_tes!Q92=0,"",RES_hhdet_tes!Q92/RES_hhdet_fec!Q92)</f>
        <v>0.61553010267512143</v>
      </c>
    </row>
    <row r="93" spans="1:17" ht="12" customHeight="1" x14ac:dyDescent="0.25">
      <c r="A93" s="161" t="s">
        <v>143</v>
      </c>
      <c r="B93" s="170">
        <f>IF(RES_hhdet_tes!B93=0,"",RES_hhdet_tes!B93/RES_hhdet_fec!B93)</f>
        <v>0.65912508363711098</v>
      </c>
      <c r="C93" s="170">
        <f>IF(RES_hhdet_tes!C93=0,"",RES_hhdet_tes!C93/RES_hhdet_fec!C93)</f>
        <v>0.65890087186172575</v>
      </c>
      <c r="D93" s="170">
        <f>IF(RES_hhdet_tes!D93=0,"",RES_hhdet_tes!D93/RES_hhdet_fec!D93)</f>
        <v>0.66270393011232276</v>
      </c>
      <c r="E93" s="170">
        <f>IF(RES_hhdet_tes!E93=0,"",RES_hhdet_tes!E93/RES_hhdet_fec!E93)</f>
        <v>0.66738698111478056</v>
      </c>
      <c r="F93" s="170">
        <f>IF(RES_hhdet_tes!F93=0,"",RES_hhdet_tes!F93/RES_hhdet_fec!F93)</f>
        <v>0.67271489249728011</v>
      </c>
      <c r="G93" s="170">
        <f>IF(RES_hhdet_tes!G93=0,"",RES_hhdet_tes!G93/RES_hhdet_fec!G93)</f>
        <v>0.67599349792214136</v>
      </c>
      <c r="H93" s="170">
        <f>IF(RES_hhdet_tes!H93=0,"",RES_hhdet_tes!H93/RES_hhdet_fec!H93)</f>
        <v>0.68032253921934016</v>
      </c>
      <c r="I93" s="170">
        <f>IF(RES_hhdet_tes!I93=0,"",RES_hhdet_tes!I93/RES_hhdet_fec!I93)</f>
        <v>0.68715581686871352</v>
      </c>
      <c r="J93" s="170">
        <f>IF(RES_hhdet_tes!J93=0,"",RES_hhdet_tes!J93/RES_hhdet_fec!J93)</f>
        <v>0.69234082697727439</v>
      </c>
      <c r="K93" s="170">
        <f>IF(RES_hhdet_tes!K93=0,"",RES_hhdet_tes!K93/RES_hhdet_fec!K93)</f>
        <v>0.69949480952418375</v>
      </c>
      <c r="L93" s="170">
        <f>IF(RES_hhdet_tes!L93=0,"",RES_hhdet_tes!L93/RES_hhdet_fec!L93)</f>
        <v>0.70375329386950403</v>
      </c>
      <c r="M93" s="170">
        <f>IF(RES_hhdet_tes!M93=0,"",RES_hhdet_tes!M93/RES_hhdet_fec!M93)</f>
        <v>0.70447515560507168</v>
      </c>
      <c r="N93" s="170">
        <f>IF(RES_hhdet_tes!N93=0,"",RES_hhdet_tes!N93/RES_hhdet_fec!N93)</f>
        <v>0.70091707255301483</v>
      </c>
      <c r="O93" s="170">
        <f>IF(RES_hhdet_tes!O93=0,"",RES_hhdet_tes!O93/RES_hhdet_fec!O93)</f>
        <v>0.70876887650525777</v>
      </c>
      <c r="P93" s="170">
        <f>IF(RES_hhdet_tes!P93=0,"",RES_hhdet_tes!P93/RES_hhdet_fec!P93)</f>
        <v>0.70987571439239405</v>
      </c>
      <c r="Q93" s="170">
        <f>IF(RES_hhdet_tes!Q93=0,"",RES_hhdet_tes!Q93/RES_hhdet_fec!Q93)</f>
        <v>0.71034430843658447</v>
      </c>
    </row>
    <row r="94" spans="1:17" ht="12" customHeight="1" x14ac:dyDescent="0.25">
      <c r="A94" s="148" t="s">
        <v>57</v>
      </c>
      <c r="B94" s="73">
        <f>IF(RES_hhdet_tes!B94=0,"",RES_hhdet_tes!B94/RES_hhdet_fec!B94)</f>
        <v>0.55230288448642306</v>
      </c>
      <c r="C94" s="73">
        <f>IF(RES_hhdet_tes!C94=0,"",RES_hhdet_tes!C94/RES_hhdet_fec!C94)</f>
        <v>0.55667958805871021</v>
      </c>
      <c r="D94" s="73">
        <f>IF(RES_hhdet_tes!D94=0,"",RES_hhdet_tes!D94/RES_hhdet_fec!D94)</f>
        <v>0.56084350955328932</v>
      </c>
      <c r="E94" s="73">
        <f>IF(RES_hhdet_tes!E94=0,"",RES_hhdet_tes!E94/RES_hhdet_fec!E94)</f>
        <v>0.56616780455489535</v>
      </c>
      <c r="F94" s="73">
        <f>IF(RES_hhdet_tes!F94=0,"",RES_hhdet_tes!F94/RES_hhdet_fec!F94)</f>
        <v>0.57235562676213914</v>
      </c>
      <c r="G94" s="73">
        <f>IF(RES_hhdet_tes!G94=0,"",RES_hhdet_tes!G94/RES_hhdet_fec!G94)</f>
        <v>0.5759832041847146</v>
      </c>
      <c r="H94" s="73">
        <f>IF(RES_hhdet_tes!H94=0,"",RES_hhdet_tes!H94/RES_hhdet_fec!H94)</f>
        <v>0.58079605741215545</v>
      </c>
      <c r="I94" s="73">
        <f>IF(RES_hhdet_tes!I94=0,"",RES_hhdet_tes!I94/RES_hhdet_fec!I94)</f>
        <v>0.58899503504392381</v>
      </c>
      <c r="J94" s="73">
        <f>IF(RES_hhdet_tes!J94=0,"",RES_hhdet_tes!J94/RES_hhdet_fec!J94)</f>
        <v>0.59492760690572333</v>
      </c>
      <c r="K94" s="73">
        <f>IF(RES_hhdet_tes!K94=0,"",RES_hhdet_tes!K94/RES_hhdet_fec!K94)</f>
        <v>0.6036409201345021</v>
      </c>
      <c r="L94" s="73">
        <f>IF(RES_hhdet_tes!L94=0,"",RES_hhdet_tes!L94/RES_hhdet_fec!L94)</f>
        <v>0.6084827132689774</v>
      </c>
      <c r="M94" s="73">
        <f>IF(RES_hhdet_tes!M94=0,"",RES_hhdet_tes!M94/RES_hhdet_fec!M94)</f>
        <v>0.60938275431883471</v>
      </c>
      <c r="N94" s="73">
        <f>IF(RES_hhdet_tes!N94=0,"",RES_hhdet_tes!N94/RES_hhdet_fec!N94)</f>
        <v>0.61273735382937911</v>
      </c>
      <c r="O94" s="73">
        <f>IF(RES_hhdet_tes!O94=0,"",RES_hhdet_tes!O94/RES_hhdet_fec!O94)</f>
        <v>0.61469909698933267</v>
      </c>
      <c r="P94" s="73">
        <f>IF(RES_hhdet_tes!P94=0,"",RES_hhdet_tes!P94/RES_hhdet_fec!P94)</f>
        <v>0.61592719542975072</v>
      </c>
      <c r="Q94" s="73">
        <f>IF(RES_hhdet_tes!Q94=0,"",RES_hhdet_tes!Q94/RES_hhdet_fec!Q94)</f>
        <v>0.61627030295929885</v>
      </c>
    </row>
    <row r="95" spans="1:17" ht="12" customHeight="1" x14ac:dyDescent="0.25">
      <c r="A95" s="148" t="s">
        <v>59</v>
      </c>
      <c r="B95" s="73">
        <f>IF(RES_hhdet_tes!B95=0,"",RES_hhdet_tes!B95/RES_hhdet_fec!B95)</f>
        <v>0.99999999999999978</v>
      </c>
      <c r="C95" s="73">
        <f>IF(RES_hhdet_tes!C95=0,"",RES_hhdet_tes!C95/RES_hhdet_fec!C95)</f>
        <v>0.99999999999999978</v>
      </c>
      <c r="D95" s="73">
        <f>IF(RES_hhdet_tes!D95=0,"",RES_hhdet_tes!D95/RES_hhdet_fec!D95)</f>
        <v>1</v>
      </c>
      <c r="E95" s="73">
        <f>IF(RES_hhdet_tes!E95=0,"",RES_hhdet_tes!E95/RES_hhdet_fec!E95)</f>
        <v>1</v>
      </c>
      <c r="F95" s="73">
        <f>IF(RES_hhdet_tes!F95=0,"",RES_hhdet_tes!F95/RES_hhdet_fec!F95)</f>
        <v>0.99999999999999978</v>
      </c>
      <c r="G95" s="73">
        <f>IF(RES_hhdet_tes!G95=0,"",RES_hhdet_tes!G95/RES_hhdet_fec!G95)</f>
        <v>1.0000000000000004</v>
      </c>
      <c r="H95" s="73">
        <f>IF(RES_hhdet_tes!H95=0,"",RES_hhdet_tes!H95/RES_hhdet_fec!H95)</f>
        <v>1.0000000000000002</v>
      </c>
      <c r="I95" s="73">
        <f>IF(RES_hhdet_tes!I95=0,"",RES_hhdet_tes!I95/RES_hhdet_fec!I95)</f>
        <v>1.0000000000000002</v>
      </c>
      <c r="J95" s="73">
        <f>IF(RES_hhdet_tes!J95=0,"",RES_hhdet_tes!J95/RES_hhdet_fec!J95)</f>
        <v>0.99999999999999978</v>
      </c>
      <c r="K95" s="73">
        <f>IF(RES_hhdet_tes!K95=0,"",RES_hhdet_tes!K95/RES_hhdet_fec!K95)</f>
        <v>1.0000000000000004</v>
      </c>
      <c r="L95" s="73">
        <f>IF(RES_hhdet_tes!L95=0,"",RES_hhdet_tes!L95/RES_hhdet_fec!L95)</f>
        <v>1</v>
      </c>
      <c r="M95" s="73">
        <f>IF(RES_hhdet_tes!M95=0,"",RES_hhdet_tes!M95/RES_hhdet_fec!M95)</f>
        <v>0.99999999999999956</v>
      </c>
      <c r="N95" s="73">
        <f>IF(RES_hhdet_tes!N95=0,"",RES_hhdet_tes!N95/RES_hhdet_fec!N95)</f>
        <v>1</v>
      </c>
      <c r="O95" s="73">
        <f>IF(RES_hhdet_tes!O95=0,"",RES_hhdet_tes!O95/RES_hhdet_fec!O95)</f>
        <v>1.0000000000000013</v>
      </c>
      <c r="P95" s="73">
        <f>IF(RES_hhdet_tes!P95=0,"",RES_hhdet_tes!P95/RES_hhdet_fec!P95)</f>
        <v>1</v>
      </c>
      <c r="Q95" s="73">
        <f>IF(RES_hhdet_tes!Q95=0,"",RES_hhdet_tes!Q95/RES_hhdet_fec!Q95)</f>
        <v>1</v>
      </c>
    </row>
    <row r="96" spans="1:17" ht="12" customHeight="1" x14ac:dyDescent="0.25">
      <c r="A96" s="163" t="s">
        <v>142</v>
      </c>
      <c r="B96" s="171">
        <f>IF(RES_hhdet_tes!B96=0,"",RES_hhdet_tes!B96/RES_hhdet_fec!B96)</f>
        <v>0.7057203523993183</v>
      </c>
      <c r="C96" s="171">
        <f>IF(RES_hhdet_tes!C96=0,"",RES_hhdet_tes!C96/RES_hhdet_fec!C96)</f>
        <v>0.70581945766612875</v>
      </c>
      <c r="D96" s="171">
        <f>IF(RES_hhdet_tes!D96=0,"",RES_hhdet_tes!D96/RES_hhdet_fec!D96)</f>
        <v>0.70929403414915082</v>
      </c>
      <c r="E96" s="171">
        <f>IF(RES_hhdet_tes!E96=0,"",RES_hhdet_tes!E96/RES_hhdet_fec!E96)</f>
        <v>0.7116410630888258</v>
      </c>
      <c r="F96" s="171">
        <f>IF(RES_hhdet_tes!F96=0,"",RES_hhdet_tes!F96/RES_hhdet_fec!F96)</f>
        <v>0.71568444468335324</v>
      </c>
      <c r="G96" s="171">
        <f>IF(RES_hhdet_tes!G96=0,"",RES_hhdet_tes!G96/RES_hhdet_fec!G96)</f>
        <v>0.72187527467735402</v>
      </c>
      <c r="H96" s="171">
        <f>IF(RES_hhdet_tes!H96=0,"",RES_hhdet_tes!H96/RES_hhdet_fec!H96)</f>
        <v>0.72780727563153036</v>
      </c>
      <c r="I96" s="171">
        <f>IF(RES_hhdet_tes!I96=0,"",RES_hhdet_tes!I96/RES_hhdet_fec!I96)</f>
        <v>0.73676794179998129</v>
      </c>
      <c r="J96" s="171">
        <f>IF(RES_hhdet_tes!J96=0,"",RES_hhdet_tes!J96/RES_hhdet_fec!J96)</f>
        <v>0.74395629855806278</v>
      </c>
      <c r="K96" s="171">
        <f>IF(RES_hhdet_tes!K96=0,"",RES_hhdet_tes!K96/RES_hhdet_fec!K96)</f>
        <v>0.74489195266154373</v>
      </c>
      <c r="L96" s="171">
        <f>IF(RES_hhdet_tes!L96=0,"",RES_hhdet_tes!L96/RES_hhdet_fec!L96)</f>
        <v>0.75117104444731464</v>
      </c>
      <c r="M96" s="171">
        <f>IF(RES_hhdet_tes!M96=0,"",RES_hhdet_tes!M96/RES_hhdet_fec!M96)</f>
        <v>0.75297236703099801</v>
      </c>
      <c r="N96" s="171">
        <f>IF(RES_hhdet_tes!N96=0,"",RES_hhdet_tes!N96/RES_hhdet_fec!N96)</f>
        <v>0.75708972917831385</v>
      </c>
      <c r="O96" s="171">
        <f>IF(RES_hhdet_tes!O96=0,"",RES_hhdet_tes!O96/RES_hhdet_fec!O96)</f>
        <v>0.76111926647324524</v>
      </c>
      <c r="P96" s="171">
        <f>IF(RES_hhdet_tes!P96=0,"",RES_hhdet_tes!P96/RES_hhdet_fec!P96)</f>
        <v>0.76409798803005669</v>
      </c>
      <c r="Q96" s="171">
        <f>IF(RES_hhdet_tes!Q96=0,"",RES_hhdet_tes!Q96/RES_hhdet_fec!Q96)</f>
        <v>0.7688396430439659</v>
      </c>
    </row>
    <row r="97" spans="1:17" ht="12" customHeight="1" x14ac:dyDescent="0.25">
      <c r="A97" s="161" t="s">
        <v>141</v>
      </c>
      <c r="B97" s="170">
        <f>IF(RES_hhdet_tes!B97=0,"",RES_hhdet_tes!B97/RES_hhdet_fec!B97)</f>
        <v>0.78456855809591575</v>
      </c>
      <c r="C97" s="170">
        <f>IF(RES_hhdet_tes!C97=0,"",RES_hhdet_tes!C97/RES_hhdet_fec!C97)</f>
        <v>0.78078527466041536</v>
      </c>
      <c r="D97" s="170">
        <f>IF(RES_hhdet_tes!D97=0,"",RES_hhdet_tes!D97/RES_hhdet_fec!D97)</f>
        <v>0.78281255632474778</v>
      </c>
      <c r="E97" s="170">
        <f>IF(RES_hhdet_tes!E97=0,"",RES_hhdet_tes!E97/RES_hhdet_fec!E97)</f>
        <v>0.78304582269895173</v>
      </c>
      <c r="F97" s="170">
        <f>IF(RES_hhdet_tes!F97=0,"",RES_hhdet_tes!F97/RES_hhdet_fec!F97)</f>
        <v>0.78562894592806964</v>
      </c>
      <c r="G97" s="170">
        <f>IF(RES_hhdet_tes!G97=0,"",RES_hhdet_tes!G97/RES_hhdet_fec!G97)</f>
        <v>0.79557515670343426</v>
      </c>
      <c r="H97" s="170">
        <f>IF(RES_hhdet_tes!H97=0,"",RES_hhdet_tes!H97/RES_hhdet_fec!H97)</f>
        <v>0.80282704599844368</v>
      </c>
      <c r="I97" s="170">
        <f>IF(RES_hhdet_tes!I97=0,"",RES_hhdet_tes!I97/RES_hhdet_fec!I97)</f>
        <v>0.81287670482983732</v>
      </c>
      <c r="J97" s="170">
        <f>IF(RES_hhdet_tes!J97=0,"",RES_hhdet_tes!J97/RES_hhdet_fec!J97)</f>
        <v>0.81574477555893588</v>
      </c>
      <c r="K97" s="170">
        <f>IF(RES_hhdet_tes!K97=0,"",RES_hhdet_tes!K97/RES_hhdet_fec!K97)</f>
        <v>0.82101774532887972</v>
      </c>
      <c r="L97" s="170">
        <f>IF(RES_hhdet_tes!L97=0,"",RES_hhdet_tes!L97/RES_hhdet_fec!L97)</f>
        <v>0.81660292312243166</v>
      </c>
      <c r="M97" s="170">
        <f>IF(RES_hhdet_tes!M97=0,"",RES_hhdet_tes!M97/RES_hhdet_fec!M97)</f>
        <v>0.82509146739298089</v>
      </c>
      <c r="N97" s="170">
        <f>IF(RES_hhdet_tes!N97=0,"",RES_hhdet_tes!N97/RES_hhdet_fec!N97)</f>
        <v>0.81765478462907715</v>
      </c>
      <c r="O97" s="170">
        <f>IF(RES_hhdet_tes!O97=0,"",RES_hhdet_tes!O97/RES_hhdet_fec!O97)</f>
        <v>0.82096886532088298</v>
      </c>
      <c r="P97" s="170">
        <f>IF(RES_hhdet_tes!P97=0,"",RES_hhdet_tes!P97/RES_hhdet_fec!P97)</f>
        <v>0.82995924406848798</v>
      </c>
      <c r="Q97" s="170">
        <f>IF(RES_hhdet_tes!Q97=0,"",RES_hhdet_tes!Q97/RES_hhdet_fec!Q97)</f>
        <v>0.82937169778519504</v>
      </c>
    </row>
    <row r="98" spans="1:17" ht="12" customHeight="1" x14ac:dyDescent="0.25">
      <c r="A98" s="148" t="s">
        <v>60</v>
      </c>
      <c r="B98" s="73">
        <f>IF(RES_hhdet_tes!B98=0,"",RES_hhdet_tes!B98/RES_hhdet_fec!B98)</f>
        <v>0.70572035239931818</v>
      </c>
      <c r="C98" s="73">
        <f>IF(RES_hhdet_tes!C98=0,"",RES_hhdet_tes!C98/RES_hhdet_fec!C98)</f>
        <v>0.70581945766612864</v>
      </c>
      <c r="D98" s="73">
        <f>IF(RES_hhdet_tes!D98=0,"",RES_hhdet_tes!D98/RES_hhdet_fec!D98)</f>
        <v>0.70929443566532535</v>
      </c>
      <c r="E98" s="73">
        <f>IF(RES_hhdet_tes!E98=0,"",RES_hhdet_tes!E98/RES_hhdet_fec!E98)</f>
        <v>0.71152948301669505</v>
      </c>
      <c r="F98" s="73">
        <f>IF(RES_hhdet_tes!F98=0,"",RES_hhdet_tes!F98/RES_hhdet_fec!F98)</f>
        <v>0.7154099827686482</v>
      </c>
      <c r="G98" s="73">
        <f>IF(RES_hhdet_tes!G98=0,"",RES_hhdet_tes!G98/RES_hhdet_fec!G98)</f>
        <v>0.72315829592018133</v>
      </c>
      <c r="H98" s="73">
        <f>IF(RES_hhdet_tes!H98=0,"",RES_hhdet_tes!H98/RES_hhdet_fec!H98)</f>
        <v>0.73388672782719278</v>
      </c>
      <c r="I98" s="73">
        <f>IF(RES_hhdet_tes!I98=0,"",RES_hhdet_tes!I98/RES_hhdet_fec!I98)</f>
        <v>0.7475196015594352</v>
      </c>
      <c r="J98" s="73">
        <f>IF(RES_hhdet_tes!J98=0,"",RES_hhdet_tes!J98/RES_hhdet_fec!J98)</f>
        <v>0.75156036630154321</v>
      </c>
      <c r="K98" s="73">
        <f>IF(RES_hhdet_tes!K98=0,"",RES_hhdet_tes!K98/RES_hhdet_fec!K98)</f>
        <v>0.75359936565542773</v>
      </c>
      <c r="L98" s="73">
        <f>IF(RES_hhdet_tes!L98=0,"",RES_hhdet_tes!L98/RES_hhdet_fec!L98)</f>
        <v>0.75952282597934229</v>
      </c>
      <c r="M98" s="73">
        <f>IF(RES_hhdet_tes!M98=0,"",RES_hhdet_tes!M98/RES_hhdet_fec!M98)</f>
        <v>0.76190983999723649</v>
      </c>
      <c r="N98" s="73">
        <f>IF(RES_hhdet_tes!N98=0,"",RES_hhdet_tes!N98/RES_hhdet_fec!N98)</f>
        <v>0.76587761275401989</v>
      </c>
      <c r="O98" s="73">
        <f>IF(RES_hhdet_tes!O98=0,"",RES_hhdet_tes!O98/RES_hhdet_fec!O98)</f>
        <v>0.76869328306754936</v>
      </c>
      <c r="P98" s="73">
        <f>IF(RES_hhdet_tes!P98=0,"",RES_hhdet_tes!P98/RES_hhdet_fec!P98)</f>
        <v>0.77132350907795633</v>
      </c>
      <c r="Q98" s="73">
        <f>IF(RES_hhdet_tes!Q98=0,"",RES_hhdet_tes!Q98/RES_hhdet_fec!Q98)</f>
        <v>0.77427065325041577</v>
      </c>
    </row>
    <row r="99" spans="1:17" ht="12" customHeight="1" x14ac:dyDescent="0.25">
      <c r="A99" s="148" t="s">
        <v>59</v>
      </c>
      <c r="B99" s="73">
        <f>IF(RES_hhdet_tes!B99=0,"",RES_hhdet_tes!B99/RES_hhdet_fec!B99)</f>
        <v>1</v>
      </c>
      <c r="C99" s="73">
        <f>IF(RES_hhdet_tes!C99=0,"",RES_hhdet_tes!C99/RES_hhdet_fec!C99)</f>
        <v>0.99999999999999978</v>
      </c>
      <c r="D99" s="73">
        <f>IF(RES_hhdet_tes!D99=0,"",RES_hhdet_tes!D99/RES_hhdet_fec!D99)</f>
        <v>1</v>
      </c>
      <c r="E99" s="73">
        <f>IF(RES_hhdet_tes!E99=0,"",RES_hhdet_tes!E99/RES_hhdet_fec!E99)</f>
        <v>1.0000000000000007</v>
      </c>
      <c r="F99" s="73">
        <f>IF(RES_hhdet_tes!F99=0,"",RES_hhdet_tes!F99/RES_hhdet_fec!F99)</f>
        <v>1</v>
      </c>
      <c r="G99" s="73">
        <f>IF(RES_hhdet_tes!G99=0,"",RES_hhdet_tes!G99/RES_hhdet_fec!G99)</f>
        <v>0.99999999999999944</v>
      </c>
      <c r="H99" s="73">
        <f>IF(RES_hhdet_tes!H99=0,"",RES_hhdet_tes!H99/RES_hhdet_fec!H99)</f>
        <v>1.0000000000000002</v>
      </c>
      <c r="I99" s="73">
        <f>IF(RES_hhdet_tes!I99=0,"",RES_hhdet_tes!I99/RES_hhdet_fec!I99)</f>
        <v>1.0000000000000002</v>
      </c>
      <c r="J99" s="73">
        <f>IF(RES_hhdet_tes!J99=0,"",RES_hhdet_tes!J99/RES_hhdet_fec!J99)</f>
        <v>1</v>
      </c>
      <c r="K99" s="73">
        <f>IF(RES_hhdet_tes!K99=0,"",RES_hhdet_tes!K99/RES_hhdet_fec!K99)</f>
        <v>0.99999999999999989</v>
      </c>
      <c r="L99" s="73">
        <f>IF(RES_hhdet_tes!L99=0,"",RES_hhdet_tes!L99/RES_hhdet_fec!L99)</f>
        <v>1</v>
      </c>
      <c r="M99" s="73">
        <f>IF(RES_hhdet_tes!M99=0,"",RES_hhdet_tes!M99/RES_hhdet_fec!M99)</f>
        <v>0.99999999999999967</v>
      </c>
      <c r="N99" s="73">
        <f>IF(RES_hhdet_tes!N99=0,"",RES_hhdet_tes!N99/RES_hhdet_fec!N99)</f>
        <v>1.0000000000000002</v>
      </c>
      <c r="O99" s="73">
        <f>IF(RES_hhdet_tes!O99=0,"",RES_hhdet_tes!O99/RES_hhdet_fec!O99)</f>
        <v>0.99999999999999989</v>
      </c>
      <c r="P99" s="73">
        <f>IF(RES_hhdet_tes!P99=0,"",RES_hhdet_tes!P99/RES_hhdet_fec!P99)</f>
        <v>1</v>
      </c>
      <c r="Q99" s="73">
        <f>IF(RES_hhdet_tes!Q99=0,"",RES_hhdet_tes!Q99/RES_hhdet_fec!Q99)</f>
        <v>1.0000000000000002</v>
      </c>
    </row>
    <row r="100" spans="1:17" ht="12" customHeight="1" x14ac:dyDescent="0.25">
      <c r="A100" s="158" t="s">
        <v>62</v>
      </c>
      <c r="B100" s="169">
        <f>IF(RES_hhdet_tes!B100=0,"",RES_hhdet_tes!B100/RES_hhdet_fec!B100)</f>
        <v>0.65307927311480241</v>
      </c>
      <c r="C100" s="169">
        <f>IF(RES_hhdet_tes!C100=0,"",RES_hhdet_tes!C100/RES_hhdet_fec!C100)</f>
        <v>0.66098273892018</v>
      </c>
      <c r="D100" s="169">
        <f>IF(RES_hhdet_tes!D100=0,"",RES_hhdet_tes!D100/RES_hhdet_fec!D100)</f>
        <v>0.66807345232075654</v>
      </c>
      <c r="E100" s="169">
        <f>IF(RES_hhdet_tes!E100=0,"",RES_hhdet_tes!E100/RES_hhdet_fec!E100)</f>
        <v>0.68148936841797692</v>
      </c>
      <c r="F100" s="169">
        <f>IF(RES_hhdet_tes!F100=0,"",RES_hhdet_tes!F100/RES_hhdet_fec!F100)</f>
        <v>0.68216566770741416</v>
      </c>
      <c r="G100" s="169">
        <f>IF(RES_hhdet_tes!G100=0,"",RES_hhdet_tes!G100/RES_hhdet_fec!G100)</f>
        <v>0.68593261788263649</v>
      </c>
      <c r="H100" s="169">
        <f>IF(RES_hhdet_tes!H100=0,"",RES_hhdet_tes!H100/RES_hhdet_fec!H100)</f>
        <v>0.70000268163874546</v>
      </c>
      <c r="I100" s="169">
        <f>IF(RES_hhdet_tes!I100=0,"",RES_hhdet_tes!I100/RES_hhdet_fec!I100)</f>
        <v>0.70940118616101122</v>
      </c>
      <c r="J100" s="169">
        <f>IF(RES_hhdet_tes!J100=0,"",RES_hhdet_tes!J100/RES_hhdet_fec!J100)</f>
        <v>0.72216903441038205</v>
      </c>
      <c r="K100" s="169">
        <f>IF(RES_hhdet_tes!K100=0,"",RES_hhdet_tes!K100/RES_hhdet_fec!K100)</f>
        <v>0.72121456319292176</v>
      </c>
      <c r="L100" s="169">
        <f>IF(RES_hhdet_tes!L100=0,"",RES_hhdet_tes!L100/RES_hhdet_fec!L100)</f>
        <v>0.73555909952399856</v>
      </c>
      <c r="M100" s="169">
        <f>IF(RES_hhdet_tes!M100=0,"",RES_hhdet_tes!M100/RES_hhdet_fec!M100)</f>
        <v>0.73623015462313501</v>
      </c>
      <c r="N100" s="169">
        <f>IF(RES_hhdet_tes!N100=0,"",RES_hhdet_tes!N100/RES_hhdet_fec!N100)</f>
        <v>0.75145607984795504</v>
      </c>
      <c r="O100" s="169">
        <f>IF(RES_hhdet_tes!O100=0,"",RES_hhdet_tes!O100/RES_hhdet_fec!O100)</f>
        <v>0.76283358549350799</v>
      </c>
      <c r="P100" s="169">
        <f>IF(RES_hhdet_tes!P100=0,"",RES_hhdet_tes!P100/RES_hhdet_fec!P100)</f>
        <v>0.76611983917467719</v>
      </c>
      <c r="Q100" s="169">
        <f>IF(RES_hhdet_tes!Q100=0,"",RES_hhdet_tes!Q100/RES_hhdet_fec!Q100)</f>
        <v>0.77306905916718971</v>
      </c>
    </row>
    <row r="101" spans="1:17" ht="12" customHeight="1" x14ac:dyDescent="0.25">
      <c r="A101" s="23" t="s">
        <v>55</v>
      </c>
      <c r="B101" s="73" t="str">
        <f>IF(RES_hhdet_tes!B101=0,"",RES_hhdet_tes!B101/RES_hhdet_fec!B101)</f>
        <v/>
      </c>
      <c r="C101" s="73" t="str">
        <f>IF(RES_hhdet_tes!C101=0,"",RES_hhdet_tes!C101/RES_hhdet_fec!C101)</f>
        <v/>
      </c>
      <c r="D101" s="73" t="str">
        <f>IF(RES_hhdet_tes!D101=0,"",RES_hhdet_tes!D101/RES_hhdet_fec!D101)</f>
        <v/>
      </c>
      <c r="E101" s="73" t="str">
        <f>IF(RES_hhdet_tes!E101=0,"",RES_hhdet_tes!E101/RES_hhdet_fec!E101)</f>
        <v/>
      </c>
      <c r="F101" s="73" t="str">
        <f>IF(RES_hhdet_tes!F101=0,"",RES_hhdet_tes!F101/RES_hhdet_fec!F101)</f>
        <v/>
      </c>
      <c r="G101" s="73" t="str">
        <f>IF(RES_hhdet_tes!G101=0,"",RES_hhdet_tes!G101/RES_hhdet_fec!G101)</f>
        <v/>
      </c>
      <c r="H101" s="73" t="str">
        <f>IF(RES_hhdet_tes!H101=0,"",RES_hhdet_tes!H101/RES_hhdet_fec!H101)</f>
        <v/>
      </c>
      <c r="I101" s="73" t="str">
        <f>IF(RES_hhdet_tes!I101=0,"",RES_hhdet_tes!I101/RES_hhdet_fec!I101)</f>
        <v/>
      </c>
      <c r="J101" s="73" t="str">
        <f>IF(RES_hhdet_tes!J101=0,"",RES_hhdet_tes!J101/RES_hhdet_fec!J101)</f>
        <v/>
      </c>
      <c r="K101" s="73" t="str">
        <f>IF(RES_hhdet_tes!K101=0,"",RES_hhdet_tes!K101/RES_hhdet_fec!K101)</f>
        <v/>
      </c>
      <c r="L101" s="73" t="str">
        <f>IF(RES_hhdet_tes!L101=0,"",RES_hhdet_tes!L101/RES_hhdet_fec!L101)</f>
        <v/>
      </c>
      <c r="M101" s="73" t="str">
        <f>IF(RES_hhdet_tes!M101=0,"",RES_hhdet_tes!M101/RES_hhdet_fec!M101)</f>
        <v/>
      </c>
      <c r="N101" s="73" t="str">
        <f>IF(RES_hhdet_tes!N101=0,"",RES_hhdet_tes!N101/RES_hhdet_fec!N101)</f>
        <v/>
      </c>
      <c r="O101" s="73" t="str">
        <f>IF(RES_hhdet_tes!O101=0,"",RES_hhdet_tes!O101/RES_hhdet_fec!O101)</f>
        <v/>
      </c>
      <c r="P101" s="73" t="str">
        <f>IF(RES_hhdet_tes!P101=0,"",RES_hhdet_tes!P101/RES_hhdet_fec!P101)</f>
        <v/>
      </c>
      <c r="Q101" s="73" t="str">
        <f>IF(RES_hhdet_tes!Q101=0,"",RES_hhdet_tes!Q101/RES_hhdet_fec!Q101)</f>
        <v/>
      </c>
    </row>
    <row r="102" spans="1:17" ht="12" customHeight="1" x14ac:dyDescent="0.25">
      <c r="A102" s="23" t="s">
        <v>57</v>
      </c>
      <c r="B102" s="73">
        <f>IF(RES_hhdet_tes!B102=0,"",RES_hhdet_tes!B102/RES_hhdet_fec!B102)</f>
        <v>0.42256848681613918</v>
      </c>
      <c r="C102" s="73">
        <f>IF(RES_hhdet_tes!C102=0,"",RES_hhdet_tes!C102/RES_hhdet_fec!C102)</f>
        <v>0.42418663043139176</v>
      </c>
      <c r="D102" s="73">
        <f>IF(RES_hhdet_tes!D102=0,"",RES_hhdet_tes!D102/RES_hhdet_fec!D102)</f>
        <v>0.42804220485798833</v>
      </c>
      <c r="E102" s="73">
        <f>IF(RES_hhdet_tes!E102=0,"",RES_hhdet_tes!E102/RES_hhdet_fec!E102)</f>
        <v>0.43212628862534086</v>
      </c>
      <c r="F102" s="73">
        <f>IF(RES_hhdet_tes!F102=0,"",RES_hhdet_tes!F102/RES_hhdet_fec!F102)</f>
        <v>0.43719077776026588</v>
      </c>
      <c r="G102" s="73">
        <f>IF(RES_hhdet_tes!G102=0,"",RES_hhdet_tes!G102/RES_hhdet_fec!G102)</f>
        <v>0.44234188883767228</v>
      </c>
      <c r="H102" s="73">
        <f>IF(RES_hhdet_tes!H102=0,"",RES_hhdet_tes!H102/RES_hhdet_fec!H102)</f>
        <v>0.44706059374691048</v>
      </c>
      <c r="I102" s="73">
        <f>IF(RES_hhdet_tes!I102=0,"",RES_hhdet_tes!I102/RES_hhdet_fec!I102)</f>
        <v>0.45448325645245685</v>
      </c>
      <c r="J102" s="73">
        <f>IF(RES_hhdet_tes!J102=0,"",RES_hhdet_tes!J102/RES_hhdet_fec!J102)</f>
        <v>0.46159823882266088</v>
      </c>
      <c r="K102" s="73">
        <f>IF(RES_hhdet_tes!K102=0,"",RES_hhdet_tes!K102/RES_hhdet_fec!K102)</f>
        <v>0.46350869364844927</v>
      </c>
      <c r="L102" s="73">
        <f>IF(RES_hhdet_tes!L102=0,"",RES_hhdet_tes!L102/RES_hhdet_fec!L102)</f>
        <v>0.46664582611965022</v>
      </c>
      <c r="M102" s="73">
        <f>IF(RES_hhdet_tes!M102=0,"",RES_hhdet_tes!M102/RES_hhdet_fec!M102)</f>
        <v>0.46854494779456779</v>
      </c>
      <c r="N102" s="73">
        <f>IF(RES_hhdet_tes!N102=0,"",RES_hhdet_tes!N102/RES_hhdet_fec!N102)</f>
        <v>0.47161658556153085</v>
      </c>
      <c r="O102" s="73">
        <f>IF(RES_hhdet_tes!O102=0,"",RES_hhdet_tes!O102/RES_hhdet_fec!O102)</f>
        <v>0.47406617398474876</v>
      </c>
      <c r="P102" s="73">
        <f>IF(RES_hhdet_tes!P102=0,"",RES_hhdet_tes!P102/RES_hhdet_fec!P102)</f>
        <v>0.47522595030071285</v>
      </c>
      <c r="Q102" s="73">
        <f>IF(RES_hhdet_tes!Q102=0,"",RES_hhdet_tes!Q102/RES_hhdet_fec!Q102)</f>
        <v>0.47745331632416893</v>
      </c>
    </row>
    <row r="103" spans="1:17" ht="12" customHeight="1" x14ac:dyDescent="0.25">
      <c r="A103" s="29" t="s">
        <v>140</v>
      </c>
      <c r="B103" s="65">
        <f>IF(RES_hhdet_tes!B103=0,"",RES_hhdet_tes!B103/RES_hhdet_fec!B103)</f>
        <v>0.80629111636711071</v>
      </c>
      <c r="C103" s="65">
        <f>IF(RES_hhdet_tes!C103=0,"",RES_hhdet_tes!C103/RES_hhdet_fec!C103)</f>
        <v>0.80885923339964216</v>
      </c>
      <c r="D103" s="65">
        <f>IF(RES_hhdet_tes!D103=0,"",RES_hhdet_tes!D103/RES_hhdet_fec!D103)</f>
        <v>0.81256291554354565</v>
      </c>
      <c r="E103" s="65">
        <f>IF(RES_hhdet_tes!E103=0,"",RES_hhdet_tes!E103/RES_hhdet_fec!E103)</f>
        <v>0.81658313708810104</v>
      </c>
      <c r="F103" s="65">
        <f>IF(RES_hhdet_tes!F103=0,"",RES_hhdet_tes!F103/RES_hhdet_fec!F103)</f>
        <v>0.82058735494555812</v>
      </c>
      <c r="G103" s="65">
        <f>IF(RES_hhdet_tes!G103=0,"",RES_hhdet_tes!G103/RES_hhdet_fec!G103)</f>
        <v>0.8249087338715333</v>
      </c>
      <c r="H103" s="65">
        <f>IF(RES_hhdet_tes!H103=0,"",RES_hhdet_tes!H103/RES_hhdet_fec!H103)</f>
        <v>0.82944740693397823</v>
      </c>
      <c r="I103" s="65">
        <f>IF(RES_hhdet_tes!I103=0,"",RES_hhdet_tes!I103/RES_hhdet_fec!I103)</f>
        <v>0.83537873120322137</v>
      </c>
      <c r="J103" s="65">
        <f>IF(RES_hhdet_tes!J103=0,"",RES_hhdet_tes!J103/RES_hhdet_fec!J103)</f>
        <v>0.84039486450962086</v>
      </c>
      <c r="K103" s="65">
        <f>IF(RES_hhdet_tes!K103=0,"",RES_hhdet_tes!K103/RES_hhdet_fec!K103)</f>
        <v>0.84250347111952262</v>
      </c>
      <c r="L103" s="65">
        <f>IF(RES_hhdet_tes!L103=0,"",RES_hhdet_tes!L103/RES_hhdet_fec!L103)</f>
        <v>0.84572733982201209</v>
      </c>
      <c r="M103" s="65">
        <f>IF(RES_hhdet_tes!M103=0,"",RES_hhdet_tes!M103/RES_hhdet_fec!M103)</f>
        <v>0.84782626202294398</v>
      </c>
      <c r="N103" s="65">
        <f>IF(RES_hhdet_tes!N103=0,"",RES_hhdet_tes!N103/RES_hhdet_fec!N103)</f>
        <v>0.85002116703505237</v>
      </c>
      <c r="O103" s="65">
        <f>IF(RES_hhdet_tes!O103=0,"",RES_hhdet_tes!O103/RES_hhdet_fec!O103)</f>
        <v>0.8520717028660757</v>
      </c>
      <c r="P103" s="65">
        <f>IF(RES_hhdet_tes!P103=0,"",RES_hhdet_tes!P103/RES_hhdet_fec!P103)</f>
        <v>0.85372804353242659</v>
      </c>
      <c r="Q103" s="65">
        <f>IF(RES_hhdet_tes!Q103=0,"",RES_hhdet_tes!Q103/RES_hhdet_fec!Q103)</f>
        <v>0.85600668954104864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75">
        <f>IF(RES_hhdet_tes!B105=0,"",RES_hhdet_tes!B105/RES_hhdet_fec!B105)</f>
        <v>0.74633195793994911</v>
      </c>
      <c r="C105" s="175">
        <f>IF(RES_hhdet_tes!C105=0,"",RES_hhdet_tes!C105/RES_hhdet_fec!C105)</f>
        <v>0.74952988006910226</v>
      </c>
      <c r="D105" s="175">
        <f>IF(RES_hhdet_tes!D105=0,"",RES_hhdet_tes!D105/RES_hhdet_fec!D105)</f>
        <v>0.75379151001206857</v>
      </c>
      <c r="E105" s="175">
        <f>IF(RES_hhdet_tes!E105=0,"",RES_hhdet_tes!E105/RES_hhdet_fec!E105)</f>
        <v>0.7586239844873045</v>
      </c>
      <c r="F105" s="175">
        <f>IF(RES_hhdet_tes!F105=0,"",RES_hhdet_tes!F105/RES_hhdet_fec!F105)</f>
        <v>0.76170072805531552</v>
      </c>
      <c r="G105" s="175">
        <f>IF(RES_hhdet_tes!G105=0,"",RES_hhdet_tes!G105/RES_hhdet_fec!G105)</f>
        <v>0.81006153507033907</v>
      </c>
      <c r="H105" s="175">
        <f>IF(RES_hhdet_tes!H105=0,"",RES_hhdet_tes!H105/RES_hhdet_fec!H105)</f>
        <v>0.81031871180886328</v>
      </c>
      <c r="I105" s="175">
        <f>IF(RES_hhdet_tes!I105=0,"",RES_hhdet_tes!I105/RES_hhdet_fec!I105)</f>
        <v>0.81031973029001547</v>
      </c>
      <c r="J105" s="175">
        <f>IF(RES_hhdet_tes!J105=0,"",RES_hhdet_tes!J105/RES_hhdet_fec!J105)</f>
        <v>0.81079815146208312</v>
      </c>
      <c r="K105" s="175">
        <f>IF(RES_hhdet_tes!K105=0,"",RES_hhdet_tes!K105/RES_hhdet_fec!K105)</f>
        <v>0.81172363436146289</v>
      </c>
      <c r="L105" s="175">
        <f>IF(RES_hhdet_tes!L105=0,"",RES_hhdet_tes!L105/RES_hhdet_fec!L105)</f>
        <v>0.81051526033272392</v>
      </c>
      <c r="M105" s="175">
        <f>IF(RES_hhdet_tes!M105=0,"",RES_hhdet_tes!M105/RES_hhdet_fec!M105)</f>
        <v>0.82161036065196436</v>
      </c>
      <c r="N105" s="175">
        <f>IF(RES_hhdet_tes!N105=0,"",RES_hhdet_tes!N105/RES_hhdet_fec!N105)</f>
        <v>0.82326747003244305</v>
      </c>
      <c r="O105" s="175">
        <f>IF(RES_hhdet_tes!O105=0,"",RES_hhdet_tes!O105/RES_hhdet_fec!O105)</f>
        <v>0.82388021631497466</v>
      </c>
      <c r="P105" s="175">
        <f>IF(RES_hhdet_tes!P105=0,"",RES_hhdet_tes!P105/RES_hhdet_fec!P105)</f>
        <v>0.82775515430825486</v>
      </c>
      <c r="Q105" s="175">
        <f>IF(RES_hhdet_tes!Q105=0,"",RES_hhdet_tes!Q105/RES_hhdet_fec!Q105)</f>
        <v>0.82824241756775152</v>
      </c>
    </row>
    <row r="106" spans="1:17" ht="12.95" customHeight="1" x14ac:dyDescent="0.25">
      <c r="A106" s="158" t="s">
        <v>65</v>
      </c>
      <c r="B106" s="169">
        <f>IF(RES_hhdet_tes!B106=0,"",RES_hhdet_tes!B106/RES_hhdet_fec!B106)</f>
        <v>0.76501028665538695</v>
      </c>
      <c r="C106" s="169">
        <f>IF(RES_hhdet_tes!C106=0,"",RES_hhdet_tes!C106/RES_hhdet_fec!C106)</f>
        <v>0.76775170484110289</v>
      </c>
      <c r="D106" s="169">
        <f>IF(RES_hhdet_tes!D106=0,"",RES_hhdet_tes!D106/RES_hhdet_fec!D106)</f>
        <v>0.77181429163110082</v>
      </c>
      <c r="E106" s="169">
        <f>IF(RES_hhdet_tes!E106=0,"",RES_hhdet_tes!E106/RES_hhdet_fec!E106)</f>
        <v>0.77618160081444409</v>
      </c>
      <c r="F106" s="169">
        <f>IF(RES_hhdet_tes!F106=0,"",RES_hhdet_tes!F106/RES_hhdet_fec!F106)</f>
        <v>0.7788517387811621</v>
      </c>
      <c r="G106" s="169">
        <f>IF(RES_hhdet_tes!G106=0,"",RES_hhdet_tes!G106/RES_hhdet_fec!G106)</f>
        <v>0.83510434222765517</v>
      </c>
      <c r="H106" s="169">
        <f>IF(RES_hhdet_tes!H106=0,"",RES_hhdet_tes!H106/RES_hhdet_fec!H106)</f>
        <v>0.83592254617957851</v>
      </c>
      <c r="I106" s="169">
        <f>IF(RES_hhdet_tes!I106=0,"",RES_hhdet_tes!I106/RES_hhdet_fec!I106)</f>
        <v>0.83757535223845014</v>
      </c>
      <c r="J106" s="169">
        <f>IF(RES_hhdet_tes!J106=0,"",RES_hhdet_tes!J106/RES_hhdet_fec!J106)</f>
        <v>0.83779018041060571</v>
      </c>
      <c r="K106" s="169">
        <f>IF(RES_hhdet_tes!K106=0,"",RES_hhdet_tes!K106/RES_hhdet_fec!K106)</f>
        <v>0.83766507940641666</v>
      </c>
      <c r="L106" s="169">
        <f>IF(RES_hhdet_tes!L106=0,"",RES_hhdet_tes!L106/RES_hhdet_fec!L106)</f>
        <v>0.83819548260363808</v>
      </c>
      <c r="M106" s="169">
        <f>IF(RES_hhdet_tes!M106=0,"",RES_hhdet_tes!M106/RES_hhdet_fec!M106)</f>
        <v>0.84808658119178637</v>
      </c>
      <c r="N106" s="169">
        <f>IF(RES_hhdet_tes!N106=0,"",RES_hhdet_tes!N106/RES_hhdet_fec!N106)</f>
        <v>0.84888041634550282</v>
      </c>
      <c r="O106" s="169">
        <f>IF(RES_hhdet_tes!O106=0,"",RES_hhdet_tes!O106/RES_hhdet_fec!O106)</f>
        <v>0.84936503211169989</v>
      </c>
      <c r="P106" s="169">
        <f>IF(RES_hhdet_tes!P106=0,"",RES_hhdet_tes!P106/RES_hhdet_fec!P106)</f>
        <v>0.85176168682598541</v>
      </c>
      <c r="Q106" s="169">
        <f>IF(RES_hhdet_tes!Q106=0,"",RES_hhdet_tes!Q106/RES_hhdet_fec!Q106)</f>
        <v>0.85266132046767507</v>
      </c>
    </row>
    <row r="107" spans="1:17" ht="12" customHeight="1" x14ac:dyDescent="0.25">
      <c r="A107" s="23" t="s">
        <v>153</v>
      </c>
      <c r="B107" s="73">
        <f>IF(RES_hhdet_tes!B107=0,"",RES_hhdet_tes!B107/RES_hhdet_fec!B107)</f>
        <v>0.76431306347201888</v>
      </c>
      <c r="C107" s="73">
        <f>IF(RES_hhdet_tes!C107=0,"",RES_hhdet_tes!C107/RES_hhdet_fec!C107)</f>
        <v>0.7670262264385227</v>
      </c>
      <c r="D107" s="73">
        <f>IF(RES_hhdet_tes!D107=0,"",RES_hhdet_tes!D107/RES_hhdet_fec!D107)</f>
        <v>0.77103649827643173</v>
      </c>
      <c r="E107" s="73">
        <f>IF(RES_hhdet_tes!E107=0,"",RES_hhdet_tes!E107/RES_hhdet_fec!E107)</f>
        <v>0.77517087825586872</v>
      </c>
      <c r="F107" s="73">
        <f>IF(RES_hhdet_tes!F107=0,"",RES_hhdet_tes!F107/RES_hhdet_fec!F107)</f>
        <v>0.77793240077093018</v>
      </c>
      <c r="G107" s="73">
        <f>IF(RES_hhdet_tes!G107=0,"",RES_hhdet_tes!G107/RES_hhdet_fec!G107)</f>
        <v>0.83464111086893789</v>
      </c>
      <c r="H107" s="73">
        <f>IF(RES_hhdet_tes!H107=0,"",RES_hhdet_tes!H107/RES_hhdet_fec!H107)</f>
        <v>0.83534431827199296</v>
      </c>
      <c r="I107" s="73">
        <f>IF(RES_hhdet_tes!I107=0,"",RES_hhdet_tes!I107/RES_hhdet_fec!I107)</f>
        <v>0.83700002309450461</v>
      </c>
      <c r="J107" s="73">
        <f>IF(RES_hhdet_tes!J107=0,"",RES_hhdet_tes!J107/RES_hhdet_fec!J107)</f>
        <v>0.837040381227382</v>
      </c>
      <c r="K107" s="73">
        <f>IF(RES_hhdet_tes!K107=0,"",RES_hhdet_tes!K107/RES_hhdet_fec!K107)</f>
        <v>0.83712552347104108</v>
      </c>
      <c r="L107" s="73">
        <f>IF(RES_hhdet_tes!L107=0,"",RES_hhdet_tes!L107/RES_hhdet_fec!L107)</f>
        <v>0.83718494520851705</v>
      </c>
      <c r="M107" s="73">
        <f>IF(RES_hhdet_tes!M107=0,"",RES_hhdet_tes!M107/RES_hhdet_fec!M107)</f>
        <v>0.84761895956100686</v>
      </c>
      <c r="N107" s="73">
        <f>IF(RES_hhdet_tes!N107=0,"",RES_hhdet_tes!N107/RES_hhdet_fec!N107)</f>
        <v>0.84778368583112995</v>
      </c>
      <c r="O107" s="73">
        <f>IF(RES_hhdet_tes!O107=0,"",RES_hhdet_tes!O107/RES_hhdet_fec!O107)</f>
        <v>0.84794642641799967</v>
      </c>
      <c r="P107" s="73">
        <f>IF(RES_hhdet_tes!P107=0,"",RES_hhdet_tes!P107/RES_hhdet_fec!P107)</f>
        <v>0.85102545610920199</v>
      </c>
      <c r="Q107" s="73">
        <f>IF(RES_hhdet_tes!Q107=0,"",RES_hhdet_tes!Q107/RES_hhdet_fec!Q107)</f>
        <v>0.85162304265398769</v>
      </c>
    </row>
    <row r="108" spans="1:17" ht="12" customHeight="1" x14ac:dyDescent="0.25">
      <c r="A108" s="23" t="s">
        <v>60</v>
      </c>
      <c r="B108" s="73">
        <f>IF(RES_hhdet_tes!B108=0,"",RES_hhdet_tes!B108/RES_hhdet_fec!B108)</f>
        <v>0.99999999999999989</v>
      </c>
      <c r="C108" s="73">
        <f>IF(RES_hhdet_tes!C108=0,"",RES_hhdet_tes!C108/RES_hhdet_fec!C108)</f>
        <v>0.99999999999999956</v>
      </c>
      <c r="D108" s="73">
        <f>IF(RES_hhdet_tes!D108=0,"",RES_hhdet_tes!D108/RES_hhdet_fec!D108)</f>
        <v>0.99999999999999989</v>
      </c>
      <c r="E108" s="73">
        <f>IF(RES_hhdet_tes!E108=0,"",RES_hhdet_tes!E108/RES_hhdet_fec!E108)</f>
        <v>0.99999999999999978</v>
      </c>
      <c r="F108" s="73">
        <f>IF(RES_hhdet_tes!F108=0,"",RES_hhdet_tes!F108/RES_hhdet_fec!F108)</f>
        <v>1</v>
      </c>
      <c r="G108" s="73">
        <f>IF(RES_hhdet_tes!G108=0,"",RES_hhdet_tes!G108/RES_hhdet_fec!G108)</f>
        <v>1.0000000000000004</v>
      </c>
      <c r="H108" s="73">
        <f>IF(RES_hhdet_tes!H108=0,"",RES_hhdet_tes!H108/RES_hhdet_fec!H108)</f>
        <v>1</v>
      </c>
      <c r="I108" s="73">
        <f>IF(RES_hhdet_tes!I108=0,"",RES_hhdet_tes!I108/RES_hhdet_fec!I108)</f>
        <v>1</v>
      </c>
      <c r="J108" s="73">
        <f>IF(RES_hhdet_tes!J108=0,"",RES_hhdet_tes!J108/RES_hhdet_fec!J108)</f>
        <v>1.0000000000000004</v>
      </c>
      <c r="K108" s="73">
        <f>IF(RES_hhdet_tes!K108=0,"",RES_hhdet_tes!K108/RES_hhdet_fec!K108)</f>
        <v>0.99999999999999967</v>
      </c>
      <c r="L108" s="73">
        <f>IF(RES_hhdet_tes!L108=0,"",RES_hhdet_tes!L108/RES_hhdet_fec!L108)</f>
        <v>1</v>
      </c>
      <c r="M108" s="73">
        <f>IF(RES_hhdet_tes!M108=0,"",RES_hhdet_tes!M108/RES_hhdet_fec!M108)</f>
        <v>1.0000000000000004</v>
      </c>
      <c r="N108" s="73">
        <f>IF(RES_hhdet_tes!N108=0,"",RES_hhdet_tes!N108/RES_hhdet_fec!N108)</f>
        <v>0.99999999999999933</v>
      </c>
      <c r="O108" s="73">
        <f>IF(RES_hhdet_tes!O108=0,"",RES_hhdet_tes!O108/RES_hhdet_fec!O108)</f>
        <v>1</v>
      </c>
      <c r="P108" s="73">
        <f>IF(RES_hhdet_tes!P108=0,"",RES_hhdet_tes!P108/RES_hhdet_fec!P108)</f>
        <v>0.99999999999999956</v>
      </c>
      <c r="Q108" s="73">
        <f>IF(RES_hhdet_tes!Q108=0,"",RES_hhdet_tes!Q108/RES_hhdet_fec!Q108)</f>
        <v>1.0000000000000007</v>
      </c>
    </row>
    <row r="109" spans="1:17" ht="12.95" customHeight="1" x14ac:dyDescent="0.25">
      <c r="A109" s="158" t="s">
        <v>112</v>
      </c>
      <c r="B109" s="169">
        <f>IF(RES_hhdet_tes!B109=0,"",RES_hhdet_tes!B109/RES_hhdet_fec!B109)</f>
        <v>1.6292521448704611</v>
      </c>
      <c r="C109" s="169">
        <f>IF(RES_hhdet_tes!C109=0,"",RES_hhdet_tes!C109/RES_hhdet_fec!C109)</f>
        <v>1.6640765055486408</v>
      </c>
      <c r="D109" s="169">
        <f>IF(RES_hhdet_tes!D109=0,"",RES_hhdet_tes!D109/RES_hhdet_fec!D109)</f>
        <v>1.7150592163026182</v>
      </c>
      <c r="E109" s="169">
        <f>IF(RES_hhdet_tes!E109=0,"",RES_hhdet_tes!E109/RES_hhdet_fec!E109)</f>
        <v>1.7551076944394104</v>
      </c>
      <c r="F109" s="169">
        <f>IF(RES_hhdet_tes!F109=0,"",RES_hhdet_tes!F109/RES_hhdet_fec!F109)</f>
        <v>1.805995726737748</v>
      </c>
      <c r="G109" s="169">
        <f>IF(RES_hhdet_tes!G109=0,"",RES_hhdet_tes!G109/RES_hhdet_fec!G109)</f>
        <v>2.1562150972680767</v>
      </c>
      <c r="H109" s="169">
        <f>IF(RES_hhdet_tes!H109=0,"",RES_hhdet_tes!H109/RES_hhdet_fec!H109)</f>
        <v>2.1804433222410768</v>
      </c>
      <c r="I109" s="169">
        <f>IF(RES_hhdet_tes!I109=0,"",RES_hhdet_tes!I109/RES_hhdet_fec!I109)</f>
        <v>2.2341500984752223</v>
      </c>
      <c r="J109" s="169">
        <f>IF(RES_hhdet_tes!J109=0,"",RES_hhdet_tes!J109/RES_hhdet_fec!J109)</f>
        <v>2.24633643831379</v>
      </c>
      <c r="K109" s="169">
        <f>IF(RES_hhdet_tes!K109=0,"",RES_hhdet_tes!K109/RES_hhdet_fec!K109)</f>
        <v>2.6289104520508477</v>
      </c>
      <c r="L109" s="169">
        <f>IF(RES_hhdet_tes!L109=0,"",RES_hhdet_tes!L109/RES_hhdet_fec!L109)</f>
        <v>2.9116991134123418</v>
      </c>
      <c r="M109" s="169">
        <f>IF(RES_hhdet_tes!M109=0,"",RES_hhdet_tes!M109/RES_hhdet_fec!M109)</f>
        <v>3.0701596470956622</v>
      </c>
      <c r="N109" s="169">
        <f>IF(RES_hhdet_tes!N109=0,"",RES_hhdet_tes!N109/RES_hhdet_fec!N109)</f>
        <v>3.1993587166595403</v>
      </c>
      <c r="O109" s="169">
        <f>IF(RES_hhdet_tes!O109=0,"",RES_hhdet_tes!O109/RES_hhdet_fec!O109)</f>
        <v>3.330555326995698</v>
      </c>
      <c r="P109" s="169">
        <f>IF(RES_hhdet_tes!P109=0,"",RES_hhdet_tes!P109/RES_hhdet_fec!P109)</f>
        <v>3.398539060734485</v>
      </c>
      <c r="Q109" s="169">
        <f>IF(RES_hhdet_tes!Q109=0,"",RES_hhdet_tes!Q109/RES_hhdet_fec!Q109)</f>
        <v>3.4694899506730681</v>
      </c>
    </row>
    <row r="110" spans="1:17" ht="12" customHeight="1" x14ac:dyDescent="0.25">
      <c r="A110" s="23" t="s">
        <v>60</v>
      </c>
      <c r="B110" s="73">
        <f>IF(RES_hhdet_tes!B110=0,"",RES_hhdet_tes!B110/RES_hhdet_fec!B110)</f>
        <v>1.6292521448704611</v>
      </c>
      <c r="C110" s="73">
        <f>IF(RES_hhdet_tes!C110=0,"",RES_hhdet_tes!C110/RES_hhdet_fec!C110)</f>
        <v>1.6640765055486408</v>
      </c>
      <c r="D110" s="73">
        <f>IF(RES_hhdet_tes!D110=0,"",RES_hhdet_tes!D110/RES_hhdet_fec!D110)</f>
        <v>1.7150592163026182</v>
      </c>
      <c r="E110" s="73">
        <f>IF(RES_hhdet_tes!E110=0,"",RES_hhdet_tes!E110/RES_hhdet_fec!E110)</f>
        <v>1.7551076944394104</v>
      </c>
      <c r="F110" s="73">
        <f>IF(RES_hhdet_tes!F110=0,"",RES_hhdet_tes!F110/RES_hhdet_fec!F110)</f>
        <v>1.805995726737748</v>
      </c>
      <c r="G110" s="73">
        <f>IF(RES_hhdet_tes!G110=0,"",RES_hhdet_tes!G110/RES_hhdet_fec!G110)</f>
        <v>2.1562150972680767</v>
      </c>
      <c r="H110" s="73">
        <f>IF(RES_hhdet_tes!H110=0,"",RES_hhdet_tes!H110/RES_hhdet_fec!H110)</f>
        <v>2.1804433222410768</v>
      </c>
      <c r="I110" s="73">
        <f>IF(RES_hhdet_tes!I110=0,"",RES_hhdet_tes!I110/RES_hhdet_fec!I110)</f>
        <v>2.2341500984752223</v>
      </c>
      <c r="J110" s="73">
        <f>IF(RES_hhdet_tes!J110=0,"",RES_hhdet_tes!J110/RES_hhdet_fec!J110)</f>
        <v>2.24633643831379</v>
      </c>
      <c r="K110" s="73">
        <f>IF(RES_hhdet_tes!K110=0,"",RES_hhdet_tes!K110/RES_hhdet_fec!K110)</f>
        <v>2.6289104520508477</v>
      </c>
      <c r="L110" s="73">
        <f>IF(RES_hhdet_tes!L110=0,"",RES_hhdet_tes!L110/RES_hhdet_fec!L110)</f>
        <v>2.9116991134123418</v>
      </c>
      <c r="M110" s="73">
        <f>IF(RES_hhdet_tes!M110=0,"",RES_hhdet_tes!M110/RES_hhdet_fec!M110)</f>
        <v>3.0701596470956622</v>
      </c>
      <c r="N110" s="73">
        <f>IF(RES_hhdet_tes!N110=0,"",RES_hhdet_tes!N110/RES_hhdet_fec!N110)</f>
        <v>3.1993587166595403</v>
      </c>
      <c r="O110" s="73">
        <f>IF(RES_hhdet_tes!O110=0,"",RES_hhdet_tes!O110/RES_hhdet_fec!O110)</f>
        <v>3.330555326995698</v>
      </c>
      <c r="P110" s="73">
        <f>IF(RES_hhdet_tes!P110=0,"",RES_hhdet_tes!P110/RES_hhdet_fec!P110)</f>
        <v>3.398539060734485</v>
      </c>
      <c r="Q110" s="73">
        <f>IF(RES_hhdet_tes!Q110=0,"",RES_hhdet_tes!Q110/RES_hhdet_fec!Q110)</f>
        <v>3.4694899506730681</v>
      </c>
    </row>
    <row r="111" spans="1:17" ht="12" customHeight="1" x14ac:dyDescent="0.25">
      <c r="A111" s="158" t="s">
        <v>63</v>
      </c>
      <c r="B111" s="169">
        <f>IF(RES_hhdet_tes!B111=0,"",RES_hhdet_tes!B111/RES_hhdet_fec!B111)</f>
        <v>0.70694898667484773</v>
      </c>
      <c r="C111" s="169">
        <f>IF(RES_hhdet_tes!C111=0,"",RES_hhdet_tes!C111/RES_hhdet_fec!C111)</f>
        <v>0.70910499889713696</v>
      </c>
      <c r="D111" s="169">
        <f>IF(RES_hhdet_tes!D111=0,"",RES_hhdet_tes!D111/RES_hhdet_fec!D111)</f>
        <v>0.71214706873397449</v>
      </c>
      <c r="E111" s="169">
        <f>IF(RES_hhdet_tes!E111=0,"",RES_hhdet_tes!E111/RES_hhdet_fec!E111)</f>
        <v>0.71565628554294392</v>
      </c>
      <c r="F111" s="169">
        <f>IF(RES_hhdet_tes!F111=0,"",RES_hhdet_tes!F111/RES_hhdet_fec!F111)</f>
        <v>0.7191621970304527</v>
      </c>
      <c r="G111" s="169">
        <f>IF(RES_hhdet_tes!G111=0,"",RES_hhdet_tes!G111/RES_hhdet_fec!G111)</f>
        <v>0.73854148510199047</v>
      </c>
      <c r="H111" s="169">
        <f>IF(RES_hhdet_tes!H111=0,"",RES_hhdet_tes!H111/RES_hhdet_fec!H111)</f>
        <v>0.73932781718913754</v>
      </c>
      <c r="I111" s="169">
        <f>IF(RES_hhdet_tes!I111=0,"",RES_hhdet_tes!I111/RES_hhdet_fec!I111)</f>
        <v>0.74087068972131842</v>
      </c>
      <c r="J111" s="169">
        <f>IF(RES_hhdet_tes!J111=0,"",RES_hhdet_tes!J111/RES_hhdet_fec!J111)</f>
        <v>0.74139850809121799</v>
      </c>
      <c r="K111" s="169">
        <f>IF(RES_hhdet_tes!K111=0,"",RES_hhdet_tes!K111/RES_hhdet_fec!K111)</f>
        <v>0.7420122533726583</v>
      </c>
      <c r="L111" s="169">
        <f>IF(RES_hhdet_tes!L111=0,"",RES_hhdet_tes!L111/RES_hhdet_fec!L111)</f>
        <v>0.74183352934792302</v>
      </c>
      <c r="M111" s="169">
        <f>IF(RES_hhdet_tes!M111=0,"",RES_hhdet_tes!M111/RES_hhdet_fec!M111)</f>
        <v>0.75457292650896446</v>
      </c>
      <c r="N111" s="169">
        <f>IF(RES_hhdet_tes!N111=0,"",RES_hhdet_tes!N111/RES_hhdet_fec!N111)</f>
        <v>0.76877896675583879</v>
      </c>
      <c r="O111" s="169">
        <f>IF(RES_hhdet_tes!O111=0,"",RES_hhdet_tes!O111/RES_hhdet_fec!O111)</f>
        <v>0.76886599240560138</v>
      </c>
      <c r="P111" s="169">
        <f>IF(RES_hhdet_tes!P111=0,"",RES_hhdet_tes!P111/RES_hhdet_fec!P111)</f>
        <v>0.77152568600139371</v>
      </c>
      <c r="Q111" s="169">
        <f>IF(RES_hhdet_tes!Q111=0,"",RES_hhdet_tes!Q111/RES_hhdet_fec!Q111)</f>
        <v>0.77301689449095567</v>
      </c>
    </row>
    <row r="112" spans="1:17" ht="12" customHeight="1" x14ac:dyDescent="0.25">
      <c r="A112" s="167" t="s">
        <v>152</v>
      </c>
      <c r="B112" s="174" t="str">
        <f>IF(RES_hhdet_tes!B112=0,"",RES_hhdet_tes!B112/RES_hhdet_fec!B112)</f>
        <v/>
      </c>
      <c r="C112" s="174" t="str">
        <f>IF(RES_hhdet_tes!C112=0,"",RES_hhdet_tes!C112/RES_hhdet_fec!C112)</f>
        <v/>
      </c>
      <c r="D112" s="174" t="str">
        <f>IF(RES_hhdet_tes!D112=0,"",RES_hhdet_tes!D112/RES_hhdet_fec!D112)</f>
        <v/>
      </c>
      <c r="E112" s="174" t="str">
        <f>IF(RES_hhdet_tes!E112=0,"",RES_hhdet_tes!E112/RES_hhdet_fec!E112)</f>
        <v/>
      </c>
      <c r="F112" s="174" t="str">
        <f>IF(RES_hhdet_tes!F112=0,"",RES_hhdet_tes!F112/RES_hhdet_fec!F112)</f>
        <v/>
      </c>
      <c r="G112" s="174" t="str">
        <f>IF(RES_hhdet_tes!G112=0,"",RES_hhdet_tes!G112/RES_hhdet_fec!G112)</f>
        <v/>
      </c>
      <c r="H112" s="174" t="str">
        <f>IF(RES_hhdet_tes!H112=0,"",RES_hhdet_tes!H112/RES_hhdet_fec!H112)</f>
        <v/>
      </c>
      <c r="I112" s="174" t="str">
        <f>IF(RES_hhdet_tes!I112=0,"",RES_hhdet_tes!I112/RES_hhdet_fec!I112)</f>
        <v/>
      </c>
      <c r="J112" s="174" t="str">
        <f>IF(RES_hhdet_tes!J112=0,"",RES_hhdet_tes!J112/RES_hhdet_fec!J112)</f>
        <v/>
      </c>
      <c r="K112" s="174" t="str">
        <f>IF(RES_hhdet_tes!K112=0,"",RES_hhdet_tes!K112/RES_hhdet_fec!K112)</f>
        <v/>
      </c>
      <c r="L112" s="174" t="str">
        <f>IF(RES_hhdet_tes!L112=0,"",RES_hhdet_tes!L112/RES_hhdet_fec!L112)</f>
        <v/>
      </c>
      <c r="M112" s="174" t="str">
        <f>IF(RES_hhdet_tes!M112=0,"",RES_hhdet_tes!M112/RES_hhdet_fec!M112)</f>
        <v/>
      </c>
      <c r="N112" s="174" t="str">
        <f>IF(RES_hhdet_tes!N112=0,"",RES_hhdet_tes!N112/RES_hhdet_fec!N112)</f>
        <v/>
      </c>
      <c r="O112" s="174" t="str">
        <f>IF(RES_hhdet_tes!O112=0,"",RES_hhdet_tes!O112/RES_hhdet_fec!O112)</f>
        <v/>
      </c>
      <c r="P112" s="174" t="str">
        <f>IF(RES_hhdet_tes!P112=0,"",RES_hhdet_tes!P112/RES_hhdet_fec!P112)</f>
        <v/>
      </c>
      <c r="Q112" s="174" t="str">
        <f>IF(RES_hhdet_tes!Q112=0,"",RES_hhdet_tes!Q112/RES_hhdet_fec!Q112)</f>
        <v/>
      </c>
    </row>
    <row r="113" spans="1:17" ht="12" customHeight="1" x14ac:dyDescent="0.25">
      <c r="A113" s="167" t="s">
        <v>151</v>
      </c>
      <c r="B113" s="174" t="str">
        <f>IF(RES_hhdet_tes!B113=0,"",RES_hhdet_tes!B113/RES_hhdet_fec!B113)</f>
        <v/>
      </c>
      <c r="C113" s="174" t="str">
        <f>IF(RES_hhdet_tes!C113=0,"",RES_hhdet_tes!C113/RES_hhdet_fec!C113)</f>
        <v/>
      </c>
      <c r="D113" s="174" t="str">
        <f>IF(RES_hhdet_tes!D113=0,"",RES_hhdet_tes!D113/RES_hhdet_fec!D113)</f>
        <v/>
      </c>
      <c r="E113" s="174" t="str">
        <f>IF(RES_hhdet_tes!E113=0,"",RES_hhdet_tes!E113/RES_hhdet_fec!E113)</f>
        <v/>
      </c>
      <c r="F113" s="174" t="str">
        <f>IF(RES_hhdet_tes!F113=0,"",RES_hhdet_tes!F113/RES_hhdet_fec!F113)</f>
        <v/>
      </c>
      <c r="G113" s="174" t="str">
        <f>IF(RES_hhdet_tes!G113=0,"",RES_hhdet_tes!G113/RES_hhdet_fec!G113)</f>
        <v/>
      </c>
      <c r="H113" s="174" t="str">
        <f>IF(RES_hhdet_tes!H113=0,"",RES_hhdet_tes!H113/RES_hhdet_fec!H113)</f>
        <v/>
      </c>
      <c r="I113" s="174" t="str">
        <f>IF(RES_hhdet_tes!I113=0,"",RES_hhdet_tes!I113/RES_hhdet_fec!I113)</f>
        <v/>
      </c>
      <c r="J113" s="174" t="str">
        <f>IF(RES_hhdet_tes!J113=0,"",RES_hhdet_tes!J113/RES_hhdet_fec!J113)</f>
        <v/>
      </c>
      <c r="K113" s="174" t="str">
        <f>IF(RES_hhdet_tes!K113=0,"",RES_hhdet_tes!K113/RES_hhdet_fec!K113)</f>
        <v/>
      </c>
      <c r="L113" s="174" t="str">
        <f>IF(RES_hhdet_tes!L113=0,"",RES_hhdet_tes!L113/RES_hhdet_fec!L113)</f>
        <v/>
      </c>
      <c r="M113" s="174" t="str">
        <f>IF(RES_hhdet_tes!M113=0,"",RES_hhdet_tes!M113/RES_hhdet_fec!M113)</f>
        <v/>
      </c>
      <c r="N113" s="174" t="str">
        <f>IF(RES_hhdet_tes!N113=0,"",RES_hhdet_tes!N113/RES_hhdet_fec!N113)</f>
        <v/>
      </c>
      <c r="O113" s="174" t="str">
        <f>IF(RES_hhdet_tes!O113=0,"",RES_hhdet_tes!O113/RES_hhdet_fec!O113)</f>
        <v/>
      </c>
      <c r="P113" s="174" t="str">
        <f>IF(RES_hhdet_tes!P113=0,"",RES_hhdet_tes!P113/RES_hhdet_fec!P113)</f>
        <v/>
      </c>
      <c r="Q113" s="174" t="str">
        <f>IF(RES_hhdet_tes!Q113=0,"",RES_hhdet_tes!Q113/RES_hhdet_fec!Q113)</f>
        <v/>
      </c>
    </row>
    <row r="114" spans="1:17" ht="12" customHeight="1" x14ac:dyDescent="0.25">
      <c r="A114" s="166" t="s">
        <v>79</v>
      </c>
      <c r="B114" s="173" t="str">
        <f>IF(RES_hhdet_tes!B114=0,"",RES_hhdet_tes!B114/RES_hhdet_fec!B114)</f>
        <v/>
      </c>
      <c r="C114" s="173" t="str">
        <f>IF(RES_hhdet_tes!C114=0,"",RES_hhdet_tes!C114/RES_hhdet_fec!C114)</f>
        <v/>
      </c>
      <c r="D114" s="173" t="str">
        <f>IF(RES_hhdet_tes!D114=0,"",RES_hhdet_tes!D114/RES_hhdet_fec!D114)</f>
        <v/>
      </c>
      <c r="E114" s="173" t="str">
        <f>IF(RES_hhdet_tes!E114=0,"",RES_hhdet_tes!E114/RES_hhdet_fec!E114)</f>
        <v/>
      </c>
      <c r="F114" s="173" t="str">
        <f>IF(RES_hhdet_tes!F114=0,"",RES_hhdet_tes!F114/RES_hhdet_fec!F114)</f>
        <v/>
      </c>
      <c r="G114" s="173" t="str">
        <f>IF(RES_hhdet_tes!G114=0,"",RES_hhdet_tes!G114/RES_hhdet_fec!G114)</f>
        <v/>
      </c>
      <c r="H114" s="173" t="str">
        <f>IF(RES_hhdet_tes!H114=0,"",RES_hhdet_tes!H114/RES_hhdet_fec!H114)</f>
        <v/>
      </c>
      <c r="I114" s="173" t="str">
        <f>IF(RES_hhdet_tes!I114=0,"",RES_hhdet_tes!I114/RES_hhdet_fec!I114)</f>
        <v/>
      </c>
      <c r="J114" s="173" t="str">
        <f>IF(RES_hhdet_tes!J114=0,"",RES_hhdet_tes!J114/RES_hhdet_fec!J114)</f>
        <v/>
      </c>
      <c r="K114" s="173" t="str">
        <f>IF(RES_hhdet_tes!K114=0,"",RES_hhdet_tes!K114/RES_hhdet_fec!K114)</f>
        <v/>
      </c>
      <c r="L114" s="173" t="str">
        <f>IF(RES_hhdet_tes!L114=0,"",RES_hhdet_tes!L114/RES_hhdet_fec!L114)</f>
        <v/>
      </c>
      <c r="M114" s="173" t="str">
        <f>IF(RES_hhdet_tes!M114=0,"",RES_hhdet_tes!M114/RES_hhdet_fec!M114)</f>
        <v/>
      </c>
      <c r="N114" s="173" t="str">
        <f>IF(RES_hhdet_tes!N114=0,"",RES_hhdet_tes!N114/RES_hhdet_fec!N114)</f>
        <v/>
      </c>
      <c r="O114" s="173" t="str">
        <f>IF(RES_hhdet_tes!O114=0,"",RES_hhdet_tes!O114/RES_hhdet_fec!O114)</f>
        <v/>
      </c>
      <c r="P114" s="173" t="str">
        <f>IF(RES_hhdet_tes!P114=0,"",RES_hhdet_tes!P114/RES_hhdet_fec!P114)</f>
        <v/>
      </c>
      <c r="Q114" s="173" t="str">
        <f>IF(RES_hhdet_tes!Q114=0,"",RES_hhdet_tes!Q114/RES_hhdet_fec!Q114)</f>
        <v/>
      </c>
    </row>
    <row r="115" spans="1:17" ht="12" customHeight="1" x14ac:dyDescent="0.25">
      <c r="A115" s="147" t="s">
        <v>59</v>
      </c>
      <c r="B115" s="172" t="str">
        <f>IF(RES_hhdet_tes!B115=0,"",RES_hhdet_tes!B115/RES_hhdet_fec!B115)</f>
        <v/>
      </c>
      <c r="C115" s="172" t="str">
        <f>IF(RES_hhdet_tes!C115=0,"",RES_hhdet_tes!C115/RES_hhdet_fec!C115)</f>
        <v/>
      </c>
      <c r="D115" s="172" t="str">
        <f>IF(RES_hhdet_tes!D115=0,"",RES_hhdet_tes!D115/RES_hhdet_fec!D115)</f>
        <v/>
      </c>
      <c r="E115" s="172" t="str">
        <f>IF(RES_hhdet_tes!E115=0,"",RES_hhdet_tes!E115/RES_hhdet_fec!E115)</f>
        <v/>
      </c>
      <c r="F115" s="172" t="str">
        <f>IF(RES_hhdet_tes!F115=0,"",RES_hhdet_tes!F115/RES_hhdet_fec!F115)</f>
        <v/>
      </c>
      <c r="G115" s="172" t="str">
        <f>IF(RES_hhdet_tes!G115=0,"",RES_hhdet_tes!G115/RES_hhdet_fec!G115)</f>
        <v/>
      </c>
      <c r="H115" s="172" t="str">
        <f>IF(RES_hhdet_tes!H115=0,"",RES_hhdet_tes!H115/RES_hhdet_fec!H115)</f>
        <v/>
      </c>
      <c r="I115" s="172" t="str">
        <f>IF(RES_hhdet_tes!I115=0,"",RES_hhdet_tes!I115/RES_hhdet_fec!I115)</f>
        <v/>
      </c>
      <c r="J115" s="172" t="str">
        <f>IF(RES_hhdet_tes!J115=0,"",RES_hhdet_tes!J115/RES_hhdet_fec!J115)</f>
        <v/>
      </c>
      <c r="K115" s="172" t="str">
        <f>IF(RES_hhdet_tes!K115=0,"",RES_hhdet_tes!K115/RES_hhdet_fec!K115)</f>
        <v/>
      </c>
      <c r="L115" s="172" t="str">
        <f>IF(RES_hhdet_tes!L115=0,"",RES_hhdet_tes!L115/RES_hhdet_fec!L115)</f>
        <v/>
      </c>
      <c r="M115" s="172" t="str">
        <f>IF(RES_hhdet_tes!M115=0,"",RES_hhdet_tes!M115/RES_hhdet_fec!M115)</f>
        <v/>
      </c>
      <c r="N115" s="172" t="str">
        <f>IF(RES_hhdet_tes!N115=0,"",RES_hhdet_tes!N115/RES_hhdet_fec!N115)</f>
        <v/>
      </c>
      <c r="O115" s="172" t="str">
        <f>IF(RES_hhdet_tes!O115=0,"",RES_hhdet_tes!O115/RES_hhdet_fec!O115)</f>
        <v/>
      </c>
      <c r="P115" s="172" t="str">
        <f>IF(RES_hhdet_tes!P115=0,"",RES_hhdet_tes!P115/RES_hhdet_fec!P115)</f>
        <v/>
      </c>
      <c r="Q115" s="172" t="str">
        <f>IF(RES_hhdet_tes!Q115=0,"",RES_hhdet_tes!Q115/RES_hhdet_fec!Q115)</f>
        <v/>
      </c>
    </row>
    <row r="116" spans="1:17" ht="12" customHeight="1" x14ac:dyDescent="0.25">
      <c r="A116" s="163" t="s">
        <v>142</v>
      </c>
      <c r="B116" s="171">
        <f>IF(RES_hhdet_tes!B116=0,"",RES_hhdet_tes!B116/RES_hhdet_fec!B116)</f>
        <v>0.70572035239931796</v>
      </c>
      <c r="C116" s="171">
        <f>IF(RES_hhdet_tes!C116=0,"",RES_hhdet_tes!C116/RES_hhdet_fec!C116)</f>
        <v>0.70794867914054416</v>
      </c>
      <c r="D116" s="171">
        <f>IF(RES_hhdet_tes!D116=0,"",RES_hhdet_tes!D116/RES_hhdet_fec!D116)</f>
        <v>0.71101880618187596</v>
      </c>
      <c r="E116" s="171">
        <f>IF(RES_hhdet_tes!E116=0,"",RES_hhdet_tes!E116/RES_hhdet_fec!E116)</f>
        <v>0.71453319494473055</v>
      </c>
      <c r="F116" s="171">
        <f>IF(RES_hhdet_tes!F116=0,"",RES_hhdet_tes!F116/RES_hhdet_fec!F116)</f>
        <v>0.71803357426965031</v>
      </c>
      <c r="G116" s="171">
        <f>IF(RES_hhdet_tes!G116=0,"",RES_hhdet_tes!G116/RES_hhdet_fec!G116)</f>
        <v>0.73737630048456182</v>
      </c>
      <c r="H116" s="171">
        <f>IF(RES_hhdet_tes!H116=0,"",RES_hhdet_tes!H116/RES_hhdet_fec!H116)</f>
        <v>0.73778162228865463</v>
      </c>
      <c r="I116" s="171">
        <f>IF(RES_hhdet_tes!I116=0,"",RES_hhdet_tes!I116/RES_hhdet_fec!I116)</f>
        <v>0.73888995315374661</v>
      </c>
      <c r="J116" s="171">
        <f>IF(RES_hhdet_tes!J116=0,"",RES_hhdet_tes!J116/RES_hhdet_fec!J116)</f>
        <v>0.73891616637981883</v>
      </c>
      <c r="K116" s="171">
        <f>IF(RES_hhdet_tes!K116=0,"",RES_hhdet_tes!K116/RES_hhdet_fec!K116)</f>
        <v>0.73892689126359556</v>
      </c>
      <c r="L116" s="171">
        <f>IF(RES_hhdet_tes!L116=0,"",RES_hhdet_tes!L116/RES_hhdet_fec!L116)</f>
        <v>0.73893871880849726</v>
      </c>
      <c r="M116" s="171">
        <f>IF(RES_hhdet_tes!M116=0,"",RES_hhdet_tes!M116/RES_hhdet_fec!M116)</f>
        <v>0.75058235230909365</v>
      </c>
      <c r="N116" s="171">
        <f>IF(RES_hhdet_tes!N116=0,"",RES_hhdet_tes!N116/RES_hhdet_fec!N116)</f>
        <v>0.7660712224298486</v>
      </c>
      <c r="O116" s="171">
        <f>IF(RES_hhdet_tes!O116=0,"",RES_hhdet_tes!O116/RES_hhdet_fec!O116)</f>
        <v>0.76610854842286191</v>
      </c>
      <c r="P116" s="171">
        <f>IF(RES_hhdet_tes!P116=0,"",RES_hhdet_tes!P116/RES_hhdet_fec!P116)</f>
        <v>0.76807984503455429</v>
      </c>
      <c r="Q116" s="171">
        <f>IF(RES_hhdet_tes!Q116=0,"",RES_hhdet_tes!Q116/RES_hhdet_fec!Q116)</f>
        <v>0.76975173260908769</v>
      </c>
    </row>
    <row r="117" spans="1:17" ht="12" customHeight="1" x14ac:dyDescent="0.25">
      <c r="A117" s="161" t="s">
        <v>141</v>
      </c>
      <c r="B117" s="170">
        <f>IF(RES_hhdet_tes!B117=0,"",RES_hhdet_tes!B117/RES_hhdet_fec!B117)</f>
        <v>0.78456855809591608</v>
      </c>
      <c r="C117" s="170">
        <f>IF(RES_hhdet_tes!C117=0,"",RES_hhdet_tes!C117/RES_hhdet_fec!C117)</f>
        <v>0.78237190815085034</v>
      </c>
      <c r="D117" s="170">
        <f>IF(RES_hhdet_tes!D117=0,"",RES_hhdet_tes!D117/RES_hhdet_fec!D117)</f>
        <v>0.78410749873606533</v>
      </c>
      <c r="E117" s="170">
        <f>IF(RES_hhdet_tes!E117=0,"",RES_hhdet_tes!E117/RES_hhdet_fec!E117)</f>
        <v>0.78567873555630841</v>
      </c>
      <c r="F117" s="170">
        <f>IF(RES_hhdet_tes!F117=0,"",RES_hhdet_tes!F117/RES_hhdet_fec!F117)</f>
        <v>0.78780367813917485</v>
      </c>
      <c r="G117" s="170">
        <f>IF(RES_hhdet_tes!G117=0,"",RES_hhdet_tes!G117/RES_hhdet_fec!G117)</f>
        <v>0.80600641122196659</v>
      </c>
      <c r="H117" s="170">
        <f>IF(RES_hhdet_tes!H117=0,"",RES_hhdet_tes!H117/RES_hhdet_fec!H117)</f>
        <v>0.80753325469362103</v>
      </c>
      <c r="I117" s="170">
        <f>IF(RES_hhdet_tes!I117=0,"",RES_hhdet_tes!I117/RES_hhdet_fec!I117)</f>
        <v>0.81049585986879735</v>
      </c>
      <c r="J117" s="170">
        <f>IF(RES_hhdet_tes!J117=0,"",RES_hhdet_tes!J117/RES_hhdet_fec!J117)</f>
        <v>0.81184447204388277</v>
      </c>
      <c r="K117" s="170">
        <f>IF(RES_hhdet_tes!K117=0,"",RES_hhdet_tes!K117/RES_hhdet_fec!K117)</f>
        <v>0.81685353550801254</v>
      </c>
      <c r="L117" s="170">
        <f>IF(RES_hhdet_tes!L117=0,"",RES_hhdet_tes!L117/RES_hhdet_fec!L117)</f>
        <v>0.80876074290363908</v>
      </c>
      <c r="M117" s="170">
        <f>IF(RES_hhdet_tes!M117=0,"",RES_hhdet_tes!M117/RES_hhdet_fec!M117)</f>
        <v>0.82779898085074943</v>
      </c>
      <c r="N117" s="170">
        <f>IF(RES_hhdet_tes!N117=0,"",RES_hhdet_tes!N117/RES_hhdet_fec!N117)</f>
        <v>0.81992457190236523</v>
      </c>
      <c r="O117" s="170">
        <f>IF(RES_hhdet_tes!O117=0,"",RES_hhdet_tes!O117/RES_hhdet_fec!O117)</f>
        <v>0.82116461359429227</v>
      </c>
      <c r="P117" s="170">
        <f>IF(RES_hhdet_tes!P117=0,"",RES_hhdet_tes!P117/RES_hhdet_fec!P117)</f>
        <v>0.83006565982603353</v>
      </c>
      <c r="Q117" s="170">
        <f>IF(RES_hhdet_tes!Q117=0,"",RES_hhdet_tes!Q117/RES_hhdet_fec!Q117)</f>
        <v>0.82755630187312479</v>
      </c>
    </row>
    <row r="118" spans="1:17" ht="12" customHeight="1" x14ac:dyDescent="0.25">
      <c r="A118" s="148" t="s">
        <v>60</v>
      </c>
      <c r="B118" s="73">
        <f>IF(RES_hhdet_tes!B118=0,"",RES_hhdet_tes!B118/RES_hhdet_fec!B118)</f>
        <v>0.70572035239931841</v>
      </c>
      <c r="C118" s="73">
        <f>IF(RES_hhdet_tes!C118=0,"",RES_hhdet_tes!C118/RES_hhdet_fec!C118)</f>
        <v>0.70794867914054449</v>
      </c>
      <c r="D118" s="73">
        <f>IF(RES_hhdet_tes!D118=0,"",RES_hhdet_tes!D118/RES_hhdet_fec!D118)</f>
        <v>0.71102771710228452</v>
      </c>
      <c r="E118" s="73">
        <f>IF(RES_hhdet_tes!E118=0,"",RES_hhdet_tes!E118/RES_hhdet_fec!E118)</f>
        <v>0.71503030398535417</v>
      </c>
      <c r="F118" s="73">
        <f>IF(RES_hhdet_tes!F118=0,"",RES_hhdet_tes!F118/RES_hhdet_fec!F118)</f>
        <v>0.71829706600902055</v>
      </c>
      <c r="G118" s="73">
        <f>IF(RES_hhdet_tes!G118=0,"",RES_hhdet_tes!G118/RES_hhdet_fec!G118)</f>
        <v>0.73728478969672961</v>
      </c>
      <c r="H118" s="73">
        <f>IF(RES_hhdet_tes!H118=0,"",RES_hhdet_tes!H118/RES_hhdet_fec!H118)</f>
        <v>0.7402384336265182</v>
      </c>
      <c r="I118" s="73">
        <f>IF(RES_hhdet_tes!I118=0,"",RES_hhdet_tes!I118/RES_hhdet_fec!I118)</f>
        <v>0.74430719188141015</v>
      </c>
      <c r="J118" s="73">
        <f>IF(RES_hhdet_tes!J118=0,"",RES_hhdet_tes!J118/RES_hhdet_fec!J118)</f>
        <v>0.74630141106957093</v>
      </c>
      <c r="K118" s="73">
        <f>IF(RES_hhdet_tes!K118=0,"",RES_hhdet_tes!K118/RES_hhdet_fec!K118)</f>
        <v>0.74786659654213805</v>
      </c>
      <c r="L118" s="73">
        <f>IF(RES_hhdet_tes!L118=0,"",RES_hhdet_tes!L118/RES_hhdet_fec!L118)</f>
        <v>0.74923986308111223</v>
      </c>
      <c r="M118" s="73">
        <f>IF(RES_hhdet_tes!M118=0,"",RES_hhdet_tes!M118/RES_hhdet_fec!M118)</f>
        <v>0.76559537953473888</v>
      </c>
      <c r="N118" s="73">
        <f>IF(RES_hhdet_tes!N118=0,"",RES_hhdet_tes!N118/RES_hhdet_fec!N118)</f>
        <v>0.76879190921023233</v>
      </c>
      <c r="O118" s="73">
        <f>IF(RES_hhdet_tes!O118=0,"",RES_hhdet_tes!O118/RES_hhdet_fec!O118)</f>
        <v>0.7689461881868106</v>
      </c>
      <c r="P118" s="73">
        <f>IF(RES_hhdet_tes!P118=0,"",RES_hhdet_tes!P118/RES_hhdet_fec!P118)</f>
        <v>0.77146662054485737</v>
      </c>
      <c r="Q118" s="73">
        <f>IF(RES_hhdet_tes!Q118=0,"",RES_hhdet_tes!Q118/RES_hhdet_fec!Q118)</f>
        <v>0.77186901103746319</v>
      </c>
    </row>
    <row r="119" spans="1:17" ht="12" customHeight="1" x14ac:dyDescent="0.25">
      <c r="A119" s="148" t="s">
        <v>59</v>
      </c>
      <c r="B119" s="73">
        <f>IF(RES_hhdet_tes!B119=0,"",RES_hhdet_tes!B119/RES_hhdet_fec!B119)</f>
        <v>1</v>
      </c>
      <c r="C119" s="73">
        <f>IF(RES_hhdet_tes!C119=0,"",RES_hhdet_tes!C119/RES_hhdet_fec!C119)</f>
        <v>1</v>
      </c>
      <c r="D119" s="73">
        <f>IF(RES_hhdet_tes!D119=0,"",RES_hhdet_tes!D119/RES_hhdet_fec!D119)</f>
        <v>1.0000000000000004</v>
      </c>
      <c r="E119" s="73">
        <f>IF(RES_hhdet_tes!E119=0,"",RES_hhdet_tes!E119/RES_hhdet_fec!E119)</f>
        <v>1</v>
      </c>
      <c r="F119" s="73">
        <f>IF(RES_hhdet_tes!F119=0,"",RES_hhdet_tes!F119/RES_hhdet_fec!F119)</f>
        <v>0.99999999999999978</v>
      </c>
      <c r="G119" s="73">
        <f>IF(RES_hhdet_tes!G119=0,"",RES_hhdet_tes!G119/RES_hhdet_fec!G119)</f>
        <v>1</v>
      </c>
      <c r="H119" s="73">
        <f>IF(RES_hhdet_tes!H119=0,"",RES_hhdet_tes!H119/RES_hhdet_fec!H119)</f>
        <v>1.0000000000000002</v>
      </c>
      <c r="I119" s="73">
        <f>IF(RES_hhdet_tes!I119=0,"",RES_hhdet_tes!I119/RES_hhdet_fec!I119)</f>
        <v>1</v>
      </c>
      <c r="J119" s="73">
        <f>IF(RES_hhdet_tes!J119=0,"",RES_hhdet_tes!J119/RES_hhdet_fec!J119)</f>
        <v>1</v>
      </c>
      <c r="K119" s="73">
        <f>IF(RES_hhdet_tes!K119=0,"",RES_hhdet_tes!K119/RES_hhdet_fec!K119)</f>
        <v>1</v>
      </c>
      <c r="L119" s="73">
        <f>IF(RES_hhdet_tes!L119=0,"",RES_hhdet_tes!L119/RES_hhdet_fec!L119)</f>
        <v>0.99999999999999944</v>
      </c>
      <c r="M119" s="73">
        <f>IF(RES_hhdet_tes!M119=0,"",RES_hhdet_tes!M119/RES_hhdet_fec!M119)</f>
        <v>1.0000000000000007</v>
      </c>
      <c r="N119" s="73">
        <f>IF(RES_hhdet_tes!N119=0,"",RES_hhdet_tes!N119/RES_hhdet_fec!N119)</f>
        <v>0.99999999999999933</v>
      </c>
      <c r="O119" s="73">
        <f>IF(RES_hhdet_tes!O119=0,"",RES_hhdet_tes!O119/RES_hhdet_fec!O119)</f>
        <v>1</v>
      </c>
      <c r="P119" s="73">
        <f>IF(RES_hhdet_tes!P119=0,"",RES_hhdet_tes!P119/RES_hhdet_fec!P119)</f>
        <v>1.0000000000000002</v>
      </c>
      <c r="Q119" s="73">
        <f>IF(RES_hhdet_tes!Q119=0,"",RES_hhdet_tes!Q119/RES_hhdet_fec!Q119)</f>
        <v>1.0000000000000002</v>
      </c>
    </row>
    <row r="120" spans="1:17" ht="12" customHeight="1" x14ac:dyDescent="0.25">
      <c r="A120" s="158" t="s">
        <v>62</v>
      </c>
      <c r="B120" s="169">
        <f>IF(RES_hhdet_tes!B120=0,"",RES_hhdet_tes!B120/RES_hhdet_fec!B120)</f>
        <v>0.6530787710207181</v>
      </c>
      <c r="C120" s="169">
        <f>IF(RES_hhdet_tes!C120=0,"",RES_hhdet_tes!C120/RES_hhdet_fec!C120)</f>
        <v>0.66160253817701697</v>
      </c>
      <c r="D120" s="169">
        <f>IF(RES_hhdet_tes!D120=0,"",RES_hhdet_tes!D120/RES_hhdet_fec!D120)</f>
        <v>0.66853608034809875</v>
      </c>
      <c r="E120" s="169">
        <f>IF(RES_hhdet_tes!E120=0,"",RES_hhdet_tes!E120/RES_hhdet_fec!E120)</f>
        <v>0.68172747782302023</v>
      </c>
      <c r="F120" s="169">
        <f>IF(RES_hhdet_tes!F120=0,"",RES_hhdet_tes!F120/RES_hhdet_fec!F120)</f>
        <v>0.6816986581951433</v>
      </c>
      <c r="G120" s="169">
        <f>IF(RES_hhdet_tes!G120=0,"",RES_hhdet_tes!G120/RES_hhdet_fec!G120)</f>
        <v>0.70238676754874452</v>
      </c>
      <c r="H120" s="169">
        <f>IF(RES_hhdet_tes!H120=0,"",RES_hhdet_tes!H120/RES_hhdet_fec!H120)</f>
        <v>0.71147375923219658</v>
      </c>
      <c r="I120" s="169">
        <f>IF(RES_hhdet_tes!I120=0,"",RES_hhdet_tes!I120/RES_hhdet_fec!I120)</f>
        <v>0.71428685143932635</v>
      </c>
      <c r="J120" s="169">
        <f>IF(RES_hhdet_tes!J120=0,"",RES_hhdet_tes!J120/RES_hhdet_fec!J120)</f>
        <v>0.72060905849786394</v>
      </c>
      <c r="K120" s="169">
        <f>IF(RES_hhdet_tes!K120=0,"",RES_hhdet_tes!K120/RES_hhdet_fec!K120)</f>
        <v>0.71759308185970827</v>
      </c>
      <c r="L120" s="169">
        <f>IF(RES_hhdet_tes!L120=0,"",RES_hhdet_tes!L120/RES_hhdet_fec!L120)</f>
        <v>0.72877031023982597</v>
      </c>
      <c r="M120" s="169">
        <f>IF(RES_hhdet_tes!M120=0,"",RES_hhdet_tes!M120/RES_hhdet_fec!M120)</f>
        <v>0.73403716864018875</v>
      </c>
      <c r="N120" s="169">
        <f>IF(RES_hhdet_tes!N120=0,"",RES_hhdet_tes!N120/RES_hhdet_fec!N120)</f>
        <v>0.75722694835377002</v>
      </c>
      <c r="O120" s="169">
        <f>IF(RES_hhdet_tes!O120=0,"",RES_hhdet_tes!O120/RES_hhdet_fec!O120)</f>
        <v>0.76638766369079814</v>
      </c>
      <c r="P120" s="169">
        <f>IF(RES_hhdet_tes!P120=0,"",RES_hhdet_tes!P120/RES_hhdet_fec!P120)</f>
        <v>0.76911398574149226</v>
      </c>
      <c r="Q120" s="169">
        <f>IF(RES_hhdet_tes!Q120=0,"",RES_hhdet_tes!Q120/RES_hhdet_fec!Q120)</f>
        <v>0.77424324222368346</v>
      </c>
    </row>
    <row r="121" spans="1:17" ht="12" customHeight="1" x14ac:dyDescent="0.25">
      <c r="A121" s="23" t="s">
        <v>57</v>
      </c>
      <c r="B121" s="73">
        <f>IF(RES_hhdet_tes!B121=0,"",RES_hhdet_tes!B121/RES_hhdet_fec!B121)</f>
        <v>0.42256848681613923</v>
      </c>
      <c r="C121" s="73">
        <f>IF(RES_hhdet_tes!C121=0,"",RES_hhdet_tes!C121/RES_hhdet_fec!C121)</f>
        <v>0.42480026831619533</v>
      </c>
      <c r="D121" s="73">
        <f>IF(RES_hhdet_tes!D121=0,"",RES_hhdet_tes!D121/RES_hhdet_fec!D121)</f>
        <v>0.42850624905104417</v>
      </c>
      <c r="E121" s="73">
        <f>IF(RES_hhdet_tes!E121=0,"",RES_hhdet_tes!E121/RES_hhdet_fec!E121)</f>
        <v>0.43237311623473285</v>
      </c>
      <c r="F121" s="73">
        <f>IF(RES_hhdet_tes!F121=0,"",RES_hhdet_tes!F121/RES_hhdet_fec!F121)</f>
        <v>0.43672603635459933</v>
      </c>
      <c r="G121" s="73">
        <f>IF(RES_hhdet_tes!G121=0,"",RES_hhdet_tes!G121/RES_hhdet_fec!G121)</f>
        <v>0.45929438211929929</v>
      </c>
      <c r="H121" s="73">
        <f>IF(RES_hhdet_tes!H121=0,"",RES_hhdet_tes!H121/RES_hhdet_fec!H121)</f>
        <v>0.45929945015593981</v>
      </c>
      <c r="I121" s="73">
        <f>IF(RES_hhdet_tes!I121=0,"",RES_hhdet_tes!I121/RES_hhdet_fec!I121)</f>
        <v>0.45975294473198547</v>
      </c>
      <c r="J121" s="73">
        <f>IF(RES_hhdet_tes!J121=0,"",RES_hhdet_tes!J121/RES_hhdet_fec!J121)</f>
        <v>0.45979475927954933</v>
      </c>
      <c r="K121" s="73">
        <f>IF(RES_hhdet_tes!K121=0,"",RES_hhdet_tes!K121/RES_hhdet_fec!K121)</f>
        <v>0.46000156658729879</v>
      </c>
      <c r="L121" s="73">
        <f>IF(RES_hhdet_tes!L121=0,"",RES_hhdet_tes!L121/RES_hhdet_fec!L121)</f>
        <v>0.46017213327652401</v>
      </c>
      <c r="M121" s="73">
        <f>IF(RES_hhdet_tes!M121=0,"",RES_hhdet_tes!M121/RES_hhdet_fec!M121)</f>
        <v>0.46530960856868758</v>
      </c>
      <c r="N121" s="73">
        <f>IF(RES_hhdet_tes!N121=0,"",RES_hhdet_tes!N121/RES_hhdet_fec!N121)</f>
        <v>0.47841998159385868</v>
      </c>
      <c r="O121" s="73">
        <f>IF(RES_hhdet_tes!O121=0,"",RES_hhdet_tes!O121/RES_hhdet_fec!O121)</f>
        <v>0.47885304659287636</v>
      </c>
      <c r="P121" s="73">
        <f>IF(RES_hhdet_tes!P121=0,"",RES_hhdet_tes!P121/RES_hhdet_fec!P121)</f>
        <v>0.47909410693116794</v>
      </c>
      <c r="Q121" s="73">
        <f>IF(RES_hhdet_tes!Q121=0,"",RES_hhdet_tes!Q121/RES_hhdet_fec!Q121)</f>
        <v>0.4791422404511072</v>
      </c>
    </row>
    <row r="122" spans="1:17" ht="12" customHeight="1" x14ac:dyDescent="0.25">
      <c r="A122" s="29" t="s">
        <v>140</v>
      </c>
      <c r="B122" s="65">
        <f>IF(RES_hhdet_tes!B122=0,"",RES_hhdet_tes!B122/RES_hhdet_fec!B122)</f>
        <v>0.80629111636711059</v>
      </c>
      <c r="C122" s="65">
        <f>IF(RES_hhdet_tes!C122=0,"",RES_hhdet_tes!C122/RES_hhdet_fec!C122)</f>
        <v>0.80936355804959514</v>
      </c>
      <c r="D122" s="65">
        <f>IF(RES_hhdet_tes!D122=0,"",RES_hhdet_tes!D122/RES_hhdet_fec!D122)</f>
        <v>0.81293464583858133</v>
      </c>
      <c r="E122" s="65">
        <f>IF(RES_hhdet_tes!E122=0,"",RES_hhdet_tes!E122/RES_hhdet_fec!E122)</f>
        <v>0.81677040862700012</v>
      </c>
      <c r="F122" s="65">
        <f>IF(RES_hhdet_tes!F122=0,"",RES_hhdet_tes!F122/RES_hhdet_fec!F122)</f>
        <v>0.82020159989338648</v>
      </c>
      <c r="G122" s="65">
        <f>IF(RES_hhdet_tes!G122=0,"",RES_hhdet_tes!G122/RES_hhdet_fec!G122)</f>
        <v>0.83811597667980742</v>
      </c>
      <c r="H122" s="65">
        <f>IF(RES_hhdet_tes!H122=0,"",RES_hhdet_tes!H122/RES_hhdet_fec!H122)</f>
        <v>0.83845888351230424</v>
      </c>
      <c r="I122" s="65">
        <f>IF(RES_hhdet_tes!I122=0,"",RES_hhdet_tes!I122/RES_hhdet_fec!I122)</f>
        <v>0.83919911715232631</v>
      </c>
      <c r="J122" s="65">
        <f>IF(RES_hhdet_tes!J122=0,"",RES_hhdet_tes!J122/RES_hhdet_fec!J122)</f>
        <v>0.83926205298955536</v>
      </c>
      <c r="K122" s="65">
        <f>IF(RES_hhdet_tes!K122=0,"",RES_hhdet_tes!K122/RES_hhdet_fec!K122)</f>
        <v>0.83928507437511257</v>
      </c>
      <c r="L122" s="65">
        <f>IF(RES_hhdet_tes!L122=0,"",RES_hhdet_tes!L122/RES_hhdet_fec!L122)</f>
        <v>0.83953633354655766</v>
      </c>
      <c r="M122" s="65">
        <f>IF(RES_hhdet_tes!M122=0,"",RES_hhdet_tes!M122/RES_hhdet_fec!M122)</f>
        <v>0.84669147888391483</v>
      </c>
      <c r="N122" s="65">
        <f>IF(RES_hhdet_tes!N122=0,"",RES_hhdet_tes!N122/RES_hhdet_fec!N122)</f>
        <v>0.85455384315523208</v>
      </c>
      <c r="O122" s="65">
        <f>IF(RES_hhdet_tes!O122=0,"",RES_hhdet_tes!O122/RES_hhdet_fec!O122)</f>
        <v>0.85462117951877359</v>
      </c>
      <c r="P122" s="65">
        <f>IF(RES_hhdet_tes!P122=0,"",RES_hhdet_tes!P122/RES_hhdet_fec!P122)</f>
        <v>0.8559902596670238</v>
      </c>
      <c r="Q122" s="65">
        <f>IF(RES_hhdet_tes!Q122=0,"",RES_hhdet_tes!Q122/RES_hhdet_fec!Q122)</f>
        <v>0.85682828513164144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75">
        <f>IF(RES_hhdet_tes!B124=0,"",RES_hhdet_tes!B124/RES_hhdet_fec!B124)</f>
        <v>0.79445220116843573</v>
      </c>
      <c r="C124" s="175">
        <f>IF(RES_hhdet_tes!C124=0,"",RES_hhdet_tes!C124/RES_hhdet_fec!C124)</f>
        <v>0.80020446821850133</v>
      </c>
      <c r="D124" s="175">
        <f>IF(RES_hhdet_tes!D124=0,"",RES_hhdet_tes!D124/RES_hhdet_fec!D124)</f>
        <v>0.80379388553265496</v>
      </c>
      <c r="E124" s="175">
        <f>IF(RES_hhdet_tes!E124=0,"",RES_hhdet_tes!E124/RES_hhdet_fec!E124)</f>
        <v>0.80548702204624878</v>
      </c>
      <c r="F124" s="175">
        <f>IF(RES_hhdet_tes!F124=0,"",RES_hhdet_tes!F124/RES_hhdet_fec!F124)</f>
        <v>0.8069926744774395</v>
      </c>
      <c r="G124" s="175">
        <f>IF(RES_hhdet_tes!G124=0,"",RES_hhdet_tes!G124/RES_hhdet_fec!G124)</f>
        <v>0.81130268912080428</v>
      </c>
      <c r="H124" s="175">
        <f>IF(RES_hhdet_tes!H124=0,"",RES_hhdet_tes!H124/RES_hhdet_fec!H124)</f>
        <v>0.81426419340157608</v>
      </c>
      <c r="I124" s="175">
        <f>IF(RES_hhdet_tes!I124=0,"",RES_hhdet_tes!I124/RES_hhdet_fec!I124)</f>
        <v>0.81952254656707624</v>
      </c>
      <c r="J124" s="175">
        <f>IF(RES_hhdet_tes!J124=0,"",RES_hhdet_tes!J124/RES_hhdet_fec!J124)</f>
        <v>0.82218350444848032</v>
      </c>
      <c r="K124" s="175">
        <f>IF(RES_hhdet_tes!K124=0,"",RES_hhdet_tes!K124/RES_hhdet_fec!K124)</f>
        <v>0.82710450079328635</v>
      </c>
      <c r="L124" s="175">
        <f>IF(RES_hhdet_tes!L124=0,"",RES_hhdet_tes!L124/RES_hhdet_fec!L124)</f>
        <v>0.83637973486022954</v>
      </c>
      <c r="M124" s="175">
        <f>IF(RES_hhdet_tes!M124=0,"",RES_hhdet_tes!M124/RES_hhdet_fec!M124)</f>
        <v>0.84061464120586105</v>
      </c>
      <c r="N124" s="175">
        <f>IF(RES_hhdet_tes!N124=0,"",RES_hhdet_tes!N124/RES_hhdet_fec!N124)</f>
        <v>0.85049861230595458</v>
      </c>
      <c r="O124" s="175">
        <f>IF(RES_hhdet_tes!O124=0,"",RES_hhdet_tes!O124/RES_hhdet_fec!O124)</f>
        <v>0.85278431993252368</v>
      </c>
      <c r="P124" s="175">
        <f>IF(RES_hhdet_tes!P124=0,"",RES_hhdet_tes!P124/RES_hhdet_fec!P124)</f>
        <v>0.85804154855931947</v>
      </c>
      <c r="Q124" s="175">
        <f>IF(RES_hhdet_tes!Q124=0,"",RES_hhdet_tes!Q124/RES_hhdet_fec!Q124)</f>
        <v>0.86052782908467296</v>
      </c>
    </row>
    <row r="125" spans="1:17" ht="12.95" customHeight="1" x14ac:dyDescent="0.25">
      <c r="A125" s="158" t="s">
        <v>65</v>
      </c>
      <c r="B125" s="169">
        <f>IF(RES_hhdet_tes!B125=0,"",RES_hhdet_tes!B125/RES_hhdet_fec!B125)</f>
        <v>0.80514862601663484</v>
      </c>
      <c r="C125" s="169">
        <f>IF(RES_hhdet_tes!C125=0,"",RES_hhdet_tes!C125/RES_hhdet_fec!C125)</f>
        <v>0.8094455633743427</v>
      </c>
      <c r="D125" s="169">
        <f>IF(RES_hhdet_tes!D125=0,"",RES_hhdet_tes!D125/RES_hhdet_fec!D125)</f>
        <v>0.81308788947625288</v>
      </c>
      <c r="E125" s="169">
        <f>IF(RES_hhdet_tes!E125=0,"",RES_hhdet_tes!E125/RES_hhdet_fec!E125)</f>
        <v>0.81371163773416011</v>
      </c>
      <c r="F125" s="169">
        <f>IF(RES_hhdet_tes!F125=0,"",RES_hhdet_tes!F125/RES_hhdet_fec!F125)</f>
        <v>0.81492119999186963</v>
      </c>
      <c r="G125" s="169">
        <f>IF(RES_hhdet_tes!G125=0,"",RES_hhdet_tes!G125/RES_hhdet_fec!G125)</f>
        <v>0.81820702977646298</v>
      </c>
      <c r="H125" s="169">
        <f>IF(RES_hhdet_tes!H125=0,"",RES_hhdet_tes!H125/RES_hhdet_fec!H125)</f>
        <v>0.82061034333485272</v>
      </c>
      <c r="I125" s="169">
        <f>IF(RES_hhdet_tes!I125=0,"",RES_hhdet_tes!I125/RES_hhdet_fec!I125)</f>
        <v>0.82614259595868034</v>
      </c>
      <c r="J125" s="169">
        <f>IF(RES_hhdet_tes!J125=0,"",RES_hhdet_tes!J125/RES_hhdet_fec!J125)</f>
        <v>0.82786118361324745</v>
      </c>
      <c r="K125" s="169">
        <f>IF(RES_hhdet_tes!K125=0,"",RES_hhdet_tes!K125/RES_hhdet_fec!K125)</f>
        <v>0.8331597811858249</v>
      </c>
      <c r="L125" s="169">
        <f>IF(RES_hhdet_tes!L125=0,"",RES_hhdet_tes!L125/RES_hhdet_fec!L125)</f>
        <v>0.84286741342628957</v>
      </c>
      <c r="M125" s="169">
        <f>IF(RES_hhdet_tes!M125=0,"",RES_hhdet_tes!M125/RES_hhdet_fec!M125)</f>
        <v>0.84732339830968584</v>
      </c>
      <c r="N125" s="169">
        <f>IF(RES_hhdet_tes!N125=0,"",RES_hhdet_tes!N125/RES_hhdet_fec!N125)</f>
        <v>0.85712532177265022</v>
      </c>
      <c r="O125" s="169">
        <f>IF(RES_hhdet_tes!O125=0,"",RES_hhdet_tes!O125/RES_hhdet_fec!O125)</f>
        <v>0.85840913942909858</v>
      </c>
      <c r="P125" s="169">
        <f>IF(RES_hhdet_tes!P125=0,"",RES_hhdet_tes!P125/RES_hhdet_fec!P125)</f>
        <v>0.86264193648901322</v>
      </c>
      <c r="Q125" s="169">
        <f>IF(RES_hhdet_tes!Q125=0,"",RES_hhdet_tes!Q125/RES_hhdet_fec!Q125)</f>
        <v>0.86396823742628537</v>
      </c>
    </row>
    <row r="126" spans="1:17" ht="12" customHeight="1" x14ac:dyDescent="0.25">
      <c r="A126" s="23" t="s">
        <v>149</v>
      </c>
      <c r="B126" s="73">
        <f>IF(RES_hhdet_tes!B126=0,"",RES_hhdet_tes!B126/RES_hhdet_fec!B126)</f>
        <v>0.80454006681265189</v>
      </c>
      <c r="C126" s="73">
        <f>IF(RES_hhdet_tes!C126=0,"",RES_hhdet_tes!C126/RES_hhdet_fec!C126)</f>
        <v>0.80881789310972574</v>
      </c>
      <c r="D126" s="73">
        <f>IF(RES_hhdet_tes!D126=0,"",RES_hhdet_tes!D126/RES_hhdet_fec!D126)</f>
        <v>0.81241658881432433</v>
      </c>
      <c r="E126" s="73">
        <f>IF(RES_hhdet_tes!E126=0,"",RES_hhdet_tes!E126/RES_hhdet_fec!E126)</f>
        <v>0.81282952534792074</v>
      </c>
      <c r="F126" s="73">
        <f>IF(RES_hhdet_tes!F126=0,"",RES_hhdet_tes!F126/RES_hhdet_fec!F126)</f>
        <v>0.8141160203174862</v>
      </c>
      <c r="G126" s="73">
        <f>IF(RES_hhdet_tes!G126=0,"",RES_hhdet_tes!G126/RES_hhdet_fec!G126)</f>
        <v>0.81770669165125298</v>
      </c>
      <c r="H126" s="73">
        <f>IF(RES_hhdet_tes!H126=0,"",RES_hhdet_tes!H126/RES_hhdet_fec!H126)</f>
        <v>0.81998977379815696</v>
      </c>
      <c r="I126" s="73">
        <f>IF(RES_hhdet_tes!I126=0,"",RES_hhdet_tes!I126/RES_hhdet_fec!I126)</f>
        <v>0.82553520578697026</v>
      </c>
      <c r="J126" s="73">
        <f>IF(RES_hhdet_tes!J126=0,"",RES_hhdet_tes!J126/RES_hhdet_fec!J126)</f>
        <v>0.82707496178419837</v>
      </c>
      <c r="K126" s="73">
        <f>IF(RES_hhdet_tes!K126=0,"",RES_hhdet_tes!K126/RES_hhdet_fec!K126)</f>
        <v>0.83260824324290628</v>
      </c>
      <c r="L126" s="73">
        <f>IF(RES_hhdet_tes!L126=0,"",RES_hhdet_tes!L126/RES_hhdet_fec!L126)</f>
        <v>0.84188054995816686</v>
      </c>
      <c r="M126" s="73">
        <f>IF(RES_hhdet_tes!M126=0,"",RES_hhdet_tes!M126/RES_hhdet_fec!M126)</f>
        <v>0.84685385166237248</v>
      </c>
      <c r="N126" s="73">
        <f>IF(RES_hhdet_tes!N126=0,"",RES_hhdet_tes!N126/RES_hhdet_fec!N126)</f>
        <v>0.8560782827479706</v>
      </c>
      <c r="O126" s="73">
        <f>IF(RES_hhdet_tes!O126=0,"",RES_hhdet_tes!O126/RES_hhdet_fec!O126)</f>
        <v>0.85706137301780683</v>
      </c>
      <c r="P126" s="73">
        <f>IF(RES_hhdet_tes!P126=0,"",RES_hhdet_tes!P126/RES_hhdet_fec!P126)</f>
        <v>0.86195098485659472</v>
      </c>
      <c r="Q126" s="73">
        <f>IF(RES_hhdet_tes!Q126=0,"",RES_hhdet_tes!Q126/RES_hhdet_fec!Q126)</f>
        <v>0.86299683557822926</v>
      </c>
    </row>
    <row r="127" spans="1:17" ht="12" customHeight="1" x14ac:dyDescent="0.25">
      <c r="A127" s="23" t="s">
        <v>60</v>
      </c>
      <c r="B127" s="73">
        <f>IF(RES_hhdet_tes!B127=0,"",RES_hhdet_tes!B127/RES_hhdet_fec!B127)</f>
        <v>1.0000000000000002</v>
      </c>
      <c r="C127" s="73">
        <f>IF(RES_hhdet_tes!C127=0,"",RES_hhdet_tes!C127/RES_hhdet_fec!C127)</f>
        <v>0.99999999999999989</v>
      </c>
      <c r="D127" s="73">
        <f>IF(RES_hhdet_tes!D127=0,"",RES_hhdet_tes!D127/RES_hhdet_fec!D127)</f>
        <v>1</v>
      </c>
      <c r="E127" s="73">
        <f>IF(RES_hhdet_tes!E127=0,"",RES_hhdet_tes!E127/RES_hhdet_fec!E127)</f>
        <v>1.0000000000000002</v>
      </c>
      <c r="F127" s="73">
        <f>IF(RES_hhdet_tes!F127=0,"",RES_hhdet_tes!F127/RES_hhdet_fec!F127)</f>
        <v>1</v>
      </c>
      <c r="G127" s="73">
        <f>IF(RES_hhdet_tes!G127=0,"",RES_hhdet_tes!G127/RES_hhdet_fec!G127)</f>
        <v>1.0000000000000007</v>
      </c>
      <c r="H127" s="73">
        <f>IF(RES_hhdet_tes!H127=0,"",RES_hhdet_tes!H127/RES_hhdet_fec!H127)</f>
        <v>1.0000000000000002</v>
      </c>
      <c r="I127" s="73">
        <f>IF(RES_hhdet_tes!I127=0,"",RES_hhdet_tes!I127/RES_hhdet_fec!I127)</f>
        <v>1.0000000000000002</v>
      </c>
      <c r="J127" s="73">
        <f>IF(RES_hhdet_tes!J127=0,"",RES_hhdet_tes!J127/RES_hhdet_fec!J127)</f>
        <v>0.99999999999999978</v>
      </c>
      <c r="K127" s="73">
        <f>IF(RES_hhdet_tes!K127=0,"",RES_hhdet_tes!K127/RES_hhdet_fec!K127)</f>
        <v>1.0000000000000007</v>
      </c>
      <c r="L127" s="73">
        <f>IF(RES_hhdet_tes!L127=0,"",RES_hhdet_tes!L127/RES_hhdet_fec!L127)</f>
        <v>0.99999999999999978</v>
      </c>
      <c r="M127" s="73">
        <f>IF(RES_hhdet_tes!M127=0,"",RES_hhdet_tes!M127/RES_hhdet_fec!M127)</f>
        <v>0.99999999999999989</v>
      </c>
      <c r="N127" s="73">
        <f>IF(RES_hhdet_tes!N127=0,"",RES_hhdet_tes!N127/RES_hhdet_fec!N127)</f>
        <v>0.99999999999999978</v>
      </c>
      <c r="O127" s="73">
        <f>IF(RES_hhdet_tes!O127=0,"",RES_hhdet_tes!O127/RES_hhdet_fec!O127)</f>
        <v>1</v>
      </c>
      <c r="P127" s="73">
        <f>IF(RES_hhdet_tes!P127=0,"",RES_hhdet_tes!P127/RES_hhdet_fec!P127)</f>
        <v>0.99999999999999911</v>
      </c>
      <c r="Q127" s="73">
        <f>IF(RES_hhdet_tes!Q127=0,"",RES_hhdet_tes!Q127/RES_hhdet_fec!Q127)</f>
        <v>1.0000000000000002</v>
      </c>
    </row>
    <row r="128" spans="1:17" ht="12.95" customHeight="1" x14ac:dyDescent="0.25">
      <c r="A128" s="158" t="s">
        <v>112</v>
      </c>
      <c r="B128" s="169">
        <f>IF(RES_hhdet_tes!B128=0,"",RES_hhdet_tes!B128/RES_hhdet_fec!B128)</f>
        <v>1.6292521448704609</v>
      </c>
      <c r="C128" s="169">
        <f>IF(RES_hhdet_tes!C128=0,"",RES_hhdet_tes!C128/RES_hhdet_fec!C128)</f>
        <v>1.7000190976860328</v>
      </c>
      <c r="D128" s="169">
        <f>IF(RES_hhdet_tes!D128=0,"",RES_hhdet_tes!D128/RES_hhdet_fec!D128)</f>
        <v>1.7694697624264681</v>
      </c>
      <c r="E128" s="169">
        <f>IF(RES_hhdet_tes!E128=0,"",RES_hhdet_tes!E128/RES_hhdet_fec!E128)</f>
        <v>1.8153989367687779</v>
      </c>
      <c r="F128" s="169">
        <f>IF(RES_hhdet_tes!F128=0,"",RES_hhdet_tes!F128/RES_hhdet_fec!F128)</f>
        <v>1.8663264770942269</v>
      </c>
      <c r="G128" s="169">
        <f>IF(RES_hhdet_tes!G128=0,"",RES_hhdet_tes!G128/RES_hhdet_fec!G128)</f>
        <v>1.94758963484707</v>
      </c>
      <c r="H128" s="169">
        <f>IF(RES_hhdet_tes!H128=0,"",RES_hhdet_tes!H128/RES_hhdet_fec!H128)</f>
        <v>2.0114683658535992</v>
      </c>
      <c r="I128" s="169">
        <f>IF(RES_hhdet_tes!I128=0,"",RES_hhdet_tes!I128/RES_hhdet_fec!I128)</f>
        <v>2.1236500046327471</v>
      </c>
      <c r="J128" s="169">
        <f>IF(RES_hhdet_tes!J128=0,"",RES_hhdet_tes!J128/RES_hhdet_fec!J128)</f>
        <v>2.1324105446325579</v>
      </c>
      <c r="K128" s="169">
        <f>IF(RES_hhdet_tes!K128=0,"",RES_hhdet_tes!K128/RES_hhdet_fec!K128)</f>
        <v>2.2017001992103169</v>
      </c>
      <c r="L128" s="169">
        <f>IF(RES_hhdet_tes!L128=0,"",RES_hhdet_tes!L128/RES_hhdet_fec!L128)</f>
        <v>2.5243021219850625</v>
      </c>
      <c r="M128" s="169">
        <f>IF(RES_hhdet_tes!M128=0,"",RES_hhdet_tes!M128/RES_hhdet_fec!M128)</f>
        <v>2.655549113735129</v>
      </c>
      <c r="N128" s="169">
        <f>IF(RES_hhdet_tes!N128=0,"",RES_hhdet_tes!N128/RES_hhdet_fec!N128)</f>
        <v>2.8045438393220361</v>
      </c>
      <c r="O128" s="169">
        <f>IF(RES_hhdet_tes!O128=0,"",RES_hhdet_tes!O128/RES_hhdet_fec!O128)</f>
        <v>3.0481799310475917</v>
      </c>
      <c r="P128" s="169">
        <f>IF(RES_hhdet_tes!P128=0,"",RES_hhdet_tes!P128/RES_hhdet_fec!P128)</f>
        <v>3.2713235901874533</v>
      </c>
      <c r="Q128" s="169">
        <f>IF(RES_hhdet_tes!Q128=0,"",RES_hhdet_tes!Q128/RES_hhdet_fec!Q128)</f>
        <v>3.4556163641629576</v>
      </c>
    </row>
    <row r="129" spans="1:17" ht="12" customHeight="1" x14ac:dyDescent="0.25">
      <c r="A129" s="23" t="s">
        <v>60</v>
      </c>
      <c r="B129" s="73">
        <f>IF(RES_hhdet_tes!B129=0,"",RES_hhdet_tes!B129/RES_hhdet_fec!B129)</f>
        <v>1.6292521448704609</v>
      </c>
      <c r="C129" s="73">
        <f>IF(RES_hhdet_tes!C129=0,"",RES_hhdet_tes!C129/RES_hhdet_fec!C129)</f>
        <v>1.7000190976860328</v>
      </c>
      <c r="D129" s="73">
        <f>IF(RES_hhdet_tes!D129=0,"",RES_hhdet_tes!D129/RES_hhdet_fec!D129)</f>
        <v>1.7694697624264681</v>
      </c>
      <c r="E129" s="73">
        <f>IF(RES_hhdet_tes!E129=0,"",RES_hhdet_tes!E129/RES_hhdet_fec!E129)</f>
        <v>1.8153989367687779</v>
      </c>
      <c r="F129" s="73">
        <f>IF(RES_hhdet_tes!F129=0,"",RES_hhdet_tes!F129/RES_hhdet_fec!F129)</f>
        <v>1.8663264770942269</v>
      </c>
      <c r="G129" s="73">
        <f>IF(RES_hhdet_tes!G129=0,"",RES_hhdet_tes!G129/RES_hhdet_fec!G129)</f>
        <v>1.94758963484707</v>
      </c>
      <c r="H129" s="73">
        <f>IF(RES_hhdet_tes!H129=0,"",RES_hhdet_tes!H129/RES_hhdet_fec!H129)</f>
        <v>2.0114683658535992</v>
      </c>
      <c r="I129" s="73">
        <f>IF(RES_hhdet_tes!I129=0,"",RES_hhdet_tes!I129/RES_hhdet_fec!I129)</f>
        <v>2.1236500046327471</v>
      </c>
      <c r="J129" s="73">
        <f>IF(RES_hhdet_tes!J129=0,"",RES_hhdet_tes!J129/RES_hhdet_fec!J129)</f>
        <v>2.1324105446325579</v>
      </c>
      <c r="K129" s="73">
        <f>IF(RES_hhdet_tes!K129=0,"",RES_hhdet_tes!K129/RES_hhdet_fec!K129)</f>
        <v>2.2017001992103169</v>
      </c>
      <c r="L129" s="73">
        <f>IF(RES_hhdet_tes!L129=0,"",RES_hhdet_tes!L129/RES_hhdet_fec!L129)</f>
        <v>2.5243021219850625</v>
      </c>
      <c r="M129" s="73">
        <f>IF(RES_hhdet_tes!M129=0,"",RES_hhdet_tes!M129/RES_hhdet_fec!M129)</f>
        <v>2.655549113735129</v>
      </c>
      <c r="N129" s="73">
        <f>IF(RES_hhdet_tes!N129=0,"",RES_hhdet_tes!N129/RES_hhdet_fec!N129)</f>
        <v>2.8045438393220361</v>
      </c>
      <c r="O129" s="73">
        <f>IF(RES_hhdet_tes!O129=0,"",RES_hhdet_tes!O129/RES_hhdet_fec!O129)</f>
        <v>3.0481799310475917</v>
      </c>
      <c r="P129" s="73">
        <f>IF(RES_hhdet_tes!P129=0,"",RES_hhdet_tes!P129/RES_hhdet_fec!P129)</f>
        <v>3.2713235901874533</v>
      </c>
      <c r="Q129" s="73">
        <f>IF(RES_hhdet_tes!Q129=0,"",RES_hhdet_tes!Q129/RES_hhdet_fec!Q129)</f>
        <v>3.4556163641629576</v>
      </c>
    </row>
    <row r="130" spans="1:17" ht="12" customHeight="1" x14ac:dyDescent="0.25">
      <c r="A130" s="158" t="s">
        <v>63</v>
      </c>
      <c r="B130" s="169">
        <f>IF(RES_hhdet_tes!B130=0,"",RES_hhdet_tes!B130/RES_hhdet_fec!B130)</f>
        <v>0.82837650684925035</v>
      </c>
      <c r="C130" s="169">
        <f>IF(RES_hhdet_tes!C130=0,"",RES_hhdet_tes!C130/RES_hhdet_fec!C130)</f>
        <v>0.8320904252368847</v>
      </c>
      <c r="D130" s="169">
        <f>IF(RES_hhdet_tes!D130=0,"",RES_hhdet_tes!D130/RES_hhdet_fec!D130)</f>
        <v>0.83499393777573139</v>
      </c>
      <c r="E130" s="169">
        <f>IF(RES_hhdet_tes!E130=0,"",RES_hhdet_tes!E130/RES_hhdet_fec!E130)</f>
        <v>0.83697725887989127</v>
      </c>
      <c r="F130" s="169">
        <f>IF(RES_hhdet_tes!F130=0,"",RES_hhdet_tes!F130/RES_hhdet_fec!F130)</f>
        <v>0.83921668717272424</v>
      </c>
      <c r="G130" s="169">
        <f>IF(RES_hhdet_tes!G130=0,"",RES_hhdet_tes!G130/RES_hhdet_fec!G130)</f>
        <v>0.8471857621763379</v>
      </c>
      <c r="H130" s="169">
        <f>IF(RES_hhdet_tes!H130=0,"",RES_hhdet_tes!H130/RES_hhdet_fec!H130)</f>
        <v>0.84944972753409986</v>
      </c>
      <c r="I130" s="169">
        <f>IF(RES_hhdet_tes!I130=0,"",RES_hhdet_tes!I130/RES_hhdet_fec!I130)</f>
        <v>0.85415162790624255</v>
      </c>
      <c r="J130" s="169">
        <f>IF(RES_hhdet_tes!J130=0,"",RES_hhdet_tes!J130/RES_hhdet_fec!J130)</f>
        <v>0.85574093939127893</v>
      </c>
      <c r="K130" s="169">
        <f>IF(RES_hhdet_tes!K130=0,"",RES_hhdet_tes!K130/RES_hhdet_fec!K130)</f>
        <v>0.86155483319227444</v>
      </c>
      <c r="L130" s="169">
        <f>IF(RES_hhdet_tes!L130=0,"",RES_hhdet_tes!L130/RES_hhdet_fec!L130)</f>
        <v>0.86492204972932174</v>
      </c>
      <c r="M130" s="169">
        <f>IF(RES_hhdet_tes!M130=0,"",RES_hhdet_tes!M130/RES_hhdet_fec!M130)</f>
        <v>0.87208316651391915</v>
      </c>
      <c r="N130" s="169">
        <f>IF(RES_hhdet_tes!N130=0,"",RES_hhdet_tes!N130/RES_hhdet_fec!N130)</f>
        <v>0.88007370593359557</v>
      </c>
      <c r="O130" s="169">
        <f>IF(RES_hhdet_tes!O130=0,"",RES_hhdet_tes!O130/RES_hhdet_fec!O130)</f>
        <v>0.88127975900791211</v>
      </c>
      <c r="P130" s="169">
        <f>IF(RES_hhdet_tes!P130=0,"",RES_hhdet_tes!P130/RES_hhdet_fec!P130)</f>
        <v>0.88697103296057056</v>
      </c>
      <c r="Q130" s="169">
        <f>IF(RES_hhdet_tes!Q130=0,"",RES_hhdet_tes!Q130/RES_hhdet_fec!Q130)</f>
        <v>0.88840586669380639</v>
      </c>
    </row>
    <row r="131" spans="1:17" ht="12" customHeight="1" x14ac:dyDescent="0.25">
      <c r="A131" s="167" t="s">
        <v>148</v>
      </c>
      <c r="B131" s="174">
        <f>IF(RES_hhdet_tes!B131=0,"",RES_hhdet_tes!B131/RES_hhdet_fec!B131)</f>
        <v>0.85291723233233552</v>
      </c>
      <c r="C131" s="174">
        <f>IF(RES_hhdet_tes!C131=0,"",RES_hhdet_tes!C131/RES_hhdet_fec!C131)</f>
        <v>0.85567984503329797</v>
      </c>
      <c r="D131" s="174">
        <f>IF(RES_hhdet_tes!D131=0,"",RES_hhdet_tes!D131/RES_hhdet_fec!D131)</f>
        <v>0.8579624845217606</v>
      </c>
      <c r="E131" s="174">
        <f>IF(RES_hhdet_tes!E131=0,"",RES_hhdet_tes!E131/RES_hhdet_fec!E131)</f>
        <v>0.858398637133578</v>
      </c>
      <c r="F131" s="174">
        <f>IF(RES_hhdet_tes!F131=0,"",RES_hhdet_tes!F131/RES_hhdet_fec!F131)</f>
        <v>0.85932167974223228</v>
      </c>
      <c r="G131" s="174">
        <f>IF(RES_hhdet_tes!G131=0,"",RES_hhdet_tes!G131/RES_hhdet_fec!G131)</f>
        <v>0.8618840585483607</v>
      </c>
      <c r="H131" s="174">
        <f>IF(RES_hhdet_tes!H131=0,"",RES_hhdet_tes!H131/RES_hhdet_fec!H131)</f>
        <v>0.86319475880441776</v>
      </c>
      <c r="I131" s="174">
        <f>IF(RES_hhdet_tes!I131=0,"",RES_hhdet_tes!I131/RES_hhdet_fec!I131)</f>
        <v>0.86640693597353324</v>
      </c>
      <c r="J131" s="174">
        <f>IF(RES_hhdet_tes!J131=0,"",RES_hhdet_tes!J131/RES_hhdet_fec!J131)</f>
        <v>0.86749761002454295</v>
      </c>
      <c r="K131" s="174">
        <f>IF(RES_hhdet_tes!K131=0,"",RES_hhdet_tes!K131/RES_hhdet_fec!K131)</f>
        <v>0.8710463875933655</v>
      </c>
      <c r="L131" s="174">
        <f>IF(RES_hhdet_tes!L131=0,"",RES_hhdet_tes!L131/RES_hhdet_fec!L131)</f>
        <v>0.87520694802711851</v>
      </c>
      <c r="M131" s="174">
        <f>IF(RES_hhdet_tes!M131=0,"",RES_hhdet_tes!M131/RES_hhdet_fec!M131)</f>
        <v>0.87719452637992901</v>
      </c>
      <c r="N131" s="174">
        <f>IF(RES_hhdet_tes!N131=0,"",RES_hhdet_tes!N131/RES_hhdet_fec!N131)</f>
        <v>0.88285697594133772</v>
      </c>
      <c r="O131" s="174">
        <f>IF(RES_hhdet_tes!O131=0,"",RES_hhdet_tes!O131/RES_hhdet_fec!O131)</f>
        <v>0.88343285713418263</v>
      </c>
      <c r="P131" s="174">
        <f>IF(RES_hhdet_tes!P131=0,"",RES_hhdet_tes!P131/RES_hhdet_fec!P131)</f>
        <v>0.8869723545152256</v>
      </c>
      <c r="Q131" s="174">
        <f>IF(RES_hhdet_tes!Q131=0,"",RES_hhdet_tes!Q131/RES_hhdet_fec!Q131)</f>
        <v>0.88775198821587353</v>
      </c>
    </row>
    <row r="132" spans="1:17" ht="12" customHeight="1" x14ac:dyDescent="0.25">
      <c r="A132" s="167" t="s">
        <v>147</v>
      </c>
      <c r="B132" s="174">
        <f>IF(RES_hhdet_tes!B132=0,"",RES_hhdet_tes!B132/RES_hhdet_fec!B132)</f>
        <v>0.90088395443680758</v>
      </c>
      <c r="C132" s="174">
        <f>IF(RES_hhdet_tes!C132=0,"",RES_hhdet_tes!C132/RES_hhdet_fec!C132)</f>
        <v>0.90257385602002638</v>
      </c>
      <c r="D132" s="174">
        <f>IF(RES_hhdet_tes!D132=0,"",RES_hhdet_tes!D132/RES_hhdet_fec!D132)</f>
        <v>0.90528691402974326</v>
      </c>
      <c r="E132" s="174">
        <f>IF(RES_hhdet_tes!E132=0,"",RES_hhdet_tes!E132/RES_hhdet_fec!E132)</f>
        <v>0.9056418897488383</v>
      </c>
      <c r="F132" s="174">
        <f>IF(RES_hhdet_tes!F132=0,"",RES_hhdet_tes!F132/RES_hhdet_fec!F132)</f>
        <v>0.90645076612326436</v>
      </c>
      <c r="G132" s="174">
        <f>IF(RES_hhdet_tes!G132=0,"",RES_hhdet_tes!G132/RES_hhdet_fec!G132)</f>
        <v>0.90960792024963755</v>
      </c>
      <c r="H132" s="174">
        <f>IF(RES_hhdet_tes!H132=0,"",RES_hhdet_tes!H132/RES_hhdet_fec!H132)</f>
        <v>0.91312225551044668</v>
      </c>
      <c r="I132" s="174">
        <f>IF(RES_hhdet_tes!I132=0,"",RES_hhdet_tes!I132/RES_hhdet_fec!I132)</f>
        <v>0.91816476663376267</v>
      </c>
      <c r="J132" s="174">
        <f>IF(RES_hhdet_tes!J132=0,"",RES_hhdet_tes!J132/RES_hhdet_fec!J132)</f>
        <v>0.91906399189341381</v>
      </c>
      <c r="K132" s="174">
        <f>IF(RES_hhdet_tes!K132=0,"",RES_hhdet_tes!K132/RES_hhdet_fec!K132)</f>
        <v>0.91991241225126852</v>
      </c>
      <c r="L132" s="174">
        <f>IF(RES_hhdet_tes!L132=0,"",RES_hhdet_tes!L132/RES_hhdet_fec!L132)</f>
        <v>0.92441798618785109</v>
      </c>
      <c r="M132" s="174">
        <f>IF(RES_hhdet_tes!M132=0,"",RES_hhdet_tes!M132/RES_hhdet_fec!M132)</f>
        <v>0.92649114561911117</v>
      </c>
      <c r="N132" s="174">
        <f>IF(RES_hhdet_tes!N132=0,"",RES_hhdet_tes!N132/RES_hhdet_fec!N132)</f>
        <v>0.92612549892145557</v>
      </c>
      <c r="O132" s="174">
        <f>IF(RES_hhdet_tes!O132=0,"",RES_hhdet_tes!O132/RES_hhdet_fec!O132)</f>
        <v>0.92829404453081277</v>
      </c>
      <c r="P132" s="174">
        <f>IF(RES_hhdet_tes!P132=0,"",RES_hhdet_tes!P132/RES_hhdet_fec!P132)</f>
        <v>0.93093768483816353</v>
      </c>
      <c r="Q132" s="174">
        <f>IF(RES_hhdet_tes!Q132=0,"",RES_hhdet_tes!Q132/RES_hhdet_fec!Q132)</f>
        <v>0.93160517481308214</v>
      </c>
    </row>
    <row r="133" spans="1:17" ht="12" customHeight="1" x14ac:dyDescent="0.25">
      <c r="A133" s="166" t="s">
        <v>61</v>
      </c>
      <c r="B133" s="173">
        <f>IF(RES_hhdet_tes!B133=0,"",RES_hhdet_tes!B133/RES_hhdet_fec!B133)</f>
        <v>0.85291723233233552</v>
      </c>
      <c r="C133" s="173">
        <f>IF(RES_hhdet_tes!C133=0,"",RES_hhdet_tes!C133/RES_hhdet_fec!C133)</f>
        <v>0.85762330693708455</v>
      </c>
      <c r="D133" s="173">
        <f>IF(RES_hhdet_tes!D133=0,"",RES_hhdet_tes!D133/RES_hhdet_fec!D133)</f>
        <v>0.86138647936389967</v>
      </c>
      <c r="E133" s="173">
        <f>IF(RES_hhdet_tes!E133=0,"",RES_hhdet_tes!E133/RES_hhdet_fec!E133)</f>
        <v>0.86170423553115905</v>
      </c>
      <c r="F133" s="173">
        <f>IF(RES_hhdet_tes!F133=0,"",RES_hhdet_tes!F133/RES_hhdet_fec!F133)</f>
        <v>0.86269037503917934</v>
      </c>
      <c r="G133" s="173">
        <f>IF(RES_hhdet_tes!G133=0,"",RES_hhdet_tes!G133/RES_hhdet_fec!G133)</f>
        <v>0.86726425925628148</v>
      </c>
      <c r="H133" s="173">
        <f>IF(RES_hhdet_tes!H133=0,"",RES_hhdet_tes!H133/RES_hhdet_fec!H133)</f>
        <v>0.87200668017855643</v>
      </c>
      <c r="I133" s="173">
        <f>IF(RES_hhdet_tes!I133=0,"",RES_hhdet_tes!I133/RES_hhdet_fec!I133)</f>
        <v>0.87935251738770426</v>
      </c>
      <c r="J133" s="173">
        <f>IF(RES_hhdet_tes!J133=0,"",RES_hhdet_tes!J133/RES_hhdet_fec!J133)</f>
        <v>0.88046881366687857</v>
      </c>
      <c r="K133" s="173">
        <f>IF(RES_hhdet_tes!K133=0,"",RES_hhdet_tes!K133/RES_hhdet_fec!K133)</f>
        <v>0.88155213892756834</v>
      </c>
      <c r="L133" s="173">
        <f>IF(RES_hhdet_tes!L133=0,"",RES_hhdet_tes!L133/RES_hhdet_fec!L133)</f>
        <v>0.88803781982978047</v>
      </c>
      <c r="M133" s="173">
        <f>IF(RES_hhdet_tes!M133=0,"",RES_hhdet_tes!M133/RES_hhdet_fec!M133)</f>
        <v>0.89110776406266401</v>
      </c>
      <c r="N133" s="173">
        <f>IF(RES_hhdet_tes!N133=0,"",RES_hhdet_tes!N133/RES_hhdet_fec!N133)</f>
        <v>0.89358668620230997</v>
      </c>
      <c r="O133" s="173">
        <f>IF(RES_hhdet_tes!O133=0,"",RES_hhdet_tes!O133/RES_hhdet_fec!O133)</f>
        <v>0.89374744100942538</v>
      </c>
      <c r="P133" s="173">
        <f>IF(RES_hhdet_tes!P133=0,"",RES_hhdet_tes!P133/RES_hhdet_fec!P133)</f>
        <v>0.89785120818980968</v>
      </c>
      <c r="Q133" s="173">
        <f>IF(RES_hhdet_tes!Q133=0,"",RES_hhdet_tes!Q133/RES_hhdet_fec!Q133)</f>
        <v>0.89860341249469944</v>
      </c>
    </row>
    <row r="134" spans="1:17" ht="12" customHeight="1" x14ac:dyDescent="0.25">
      <c r="A134" s="147" t="s">
        <v>59</v>
      </c>
      <c r="B134" s="172">
        <f>IF(RES_hhdet_tes!B134=0,"",RES_hhdet_tes!B134/RES_hhdet_fec!B134)</f>
        <v>1</v>
      </c>
      <c r="C134" s="172">
        <f>IF(RES_hhdet_tes!C134=0,"",RES_hhdet_tes!C134/RES_hhdet_fec!C134)</f>
        <v>1</v>
      </c>
      <c r="D134" s="172">
        <f>IF(RES_hhdet_tes!D134=0,"",RES_hhdet_tes!D134/RES_hhdet_fec!D134)</f>
        <v>1</v>
      </c>
      <c r="E134" s="172">
        <f>IF(RES_hhdet_tes!E134=0,"",RES_hhdet_tes!E134/RES_hhdet_fec!E134)</f>
        <v>1</v>
      </c>
      <c r="F134" s="172">
        <f>IF(RES_hhdet_tes!F134=0,"",RES_hhdet_tes!F134/RES_hhdet_fec!F134)</f>
        <v>1.0000000000000002</v>
      </c>
      <c r="G134" s="172">
        <f>IF(RES_hhdet_tes!G134=0,"",RES_hhdet_tes!G134/RES_hhdet_fec!G134)</f>
        <v>0.99999999999999933</v>
      </c>
      <c r="H134" s="172">
        <f>IF(RES_hhdet_tes!H134=0,"",RES_hhdet_tes!H134/RES_hhdet_fec!H134)</f>
        <v>1</v>
      </c>
      <c r="I134" s="172">
        <f>IF(RES_hhdet_tes!I134=0,"",RES_hhdet_tes!I134/RES_hhdet_fec!I134)</f>
        <v>0.99999999999999989</v>
      </c>
      <c r="J134" s="172">
        <f>IF(RES_hhdet_tes!J134=0,"",RES_hhdet_tes!J134/RES_hhdet_fec!J134)</f>
        <v>0.99999999999999989</v>
      </c>
      <c r="K134" s="172">
        <f>IF(RES_hhdet_tes!K134=0,"",RES_hhdet_tes!K134/RES_hhdet_fec!K134)</f>
        <v>0.99999999999999989</v>
      </c>
      <c r="L134" s="172">
        <f>IF(RES_hhdet_tes!L134=0,"",RES_hhdet_tes!L134/RES_hhdet_fec!L134)</f>
        <v>0.99999999999999956</v>
      </c>
      <c r="M134" s="172">
        <f>IF(RES_hhdet_tes!M134=0,"",RES_hhdet_tes!M134/RES_hhdet_fec!M134)</f>
        <v>1</v>
      </c>
      <c r="N134" s="172">
        <f>IF(RES_hhdet_tes!N134=0,"",RES_hhdet_tes!N134/RES_hhdet_fec!N134)</f>
        <v>1</v>
      </c>
      <c r="O134" s="172">
        <f>IF(RES_hhdet_tes!O134=0,"",RES_hhdet_tes!O134/RES_hhdet_fec!O134)</f>
        <v>1</v>
      </c>
      <c r="P134" s="172">
        <f>IF(RES_hhdet_tes!P134=0,"",RES_hhdet_tes!P134/RES_hhdet_fec!P134)</f>
        <v>1</v>
      </c>
      <c r="Q134" s="172">
        <f>IF(RES_hhdet_tes!Q134=0,"",RES_hhdet_tes!Q134/RES_hhdet_fec!Q134)</f>
        <v>1.0000000000000002</v>
      </c>
    </row>
    <row r="135" spans="1:17" ht="12" customHeight="1" x14ac:dyDescent="0.25">
      <c r="A135" s="163" t="s">
        <v>142</v>
      </c>
      <c r="B135" s="171">
        <f>IF(RES_hhdet_tes!B135=0,"",RES_hhdet_tes!B135/RES_hhdet_fec!B135)</f>
        <v>0.70572035239931841</v>
      </c>
      <c r="C135" s="171">
        <f>IF(RES_hhdet_tes!C135=0,"",RES_hhdet_tes!C135/RES_hhdet_fec!C135)</f>
        <v>0.70977361555319807</v>
      </c>
      <c r="D135" s="171">
        <f>IF(RES_hhdet_tes!D135=0,"",RES_hhdet_tes!D135/RES_hhdet_fec!D135)</f>
        <v>0.71376553575993007</v>
      </c>
      <c r="E135" s="171">
        <f>IF(RES_hhdet_tes!E135=0,"",RES_hhdet_tes!E135/RES_hhdet_fec!E135)</f>
        <v>0.71499843731714574</v>
      </c>
      <c r="F135" s="171">
        <f>IF(RES_hhdet_tes!F135=0,"",RES_hhdet_tes!F135/RES_hhdet_fec!F135)</f>
        <v>0.71702499079723259</v>
      </c>
      <c r="G135" s="171">
        <f>IF(RES_hhdet_tes!G135=0,"",RES_hhdet_tes!G135/RES_hhdet_fec!G135)</f>
        <v>0.72150648633253001</v>
      </c>
      <c r="H135" s="171">
        <f>IF(RES_hhdet_tes!H135=0,"",RES_hhdet_tes!H135/RES_hhdet_fec!H135)</f>
        <v>0.72551273485604006</v>
      </c>
      <c r="I135" s="171">
        <f>IF(RES_hhdet_tes!I135=0,"",RES_hhdet_tes!I135/RES_hhdet_fec!I135)</f>
        <v>0.7330770568473074</v>
      </c>
      <c r="J135" s="171">
        <f>IF(RES_hhdet_tes!J135=0,"",RES_hhdet_tes!J135/RES_hhdet_fec!J135)</f>
        <v>0.7355613858305643</v>
      </c>
      <c r="K135" s="171">
        <f>IF(RES_hhdet_tes!K135=0,"",RES_hhdet_tes!K135/RES_hhdet_fec!K135)</f>
        <v>0.74045670649964535</v>
      </c>
      <c r="L135" s="171">
        <f>IF(RES_hhdet_tes!L135=0,"",RES_hhdet_tes!L135/RES_hhdet_fec!L135)</f>
        <v>0.75422691430992661</v>
      </c>
      <c r="M135" s="171">
        <f>IF(RES_hhdet_tes!M135=0,"",RES_hhdet_tes!M135/RES_hhdet_fec!M135)</f>
        <v>0.75950396105336548</v>
      </c>
      <c r="N135" s="171">
        <f>IF(RES_hhdet_tes!N135=0,"",RES_hhdet_tes!N135/RES_hhdet_fec!N135)</f>
        <v>0.7637622097558916</v>
      </c>
      <c r="O135" s="171">
        <f>IF(RES_hhdet_tes!O135=0,"",RES_hhdet_tes!O135/RES_hhdet_fec!O135)</f>
        <v>0.76390579528075242</v>
      </c>
      <c r="P135" s="171">
        <f>IF(RES_hhdet_tes!P135=0,"",RES_hhdet_tes!P135/RES_hhdet_fec!P135)</f>
        <v>0.77651745725998744</v>
      </c>
      <c r="Q135" s="171">
        <f>IF(RES_hhdet_tes!Q135=0,"",RES_hhdet_tes!Q135/RES_hhdet_fec!Q135)</f>
        <v>0.77675350234521556</v>
      </c>
    </row>
    <row r="136" spans="1:17" ht="12" customHeight="1" x14ac:dyDescent="0.25">
      <c r="A136" s="161" t="s">
        <v>141</v>
      </c>
      <c r="B136" s="170">
        <f>IF(RES_hhdet_tes!B136=0,"",RES_hhdet_tes!B136/RES_hhdet_fec!B136)</f>
        <v>0.78456855809591597</v>
      </c>
      <c r="C136" s="170">
        <f>IF(RES_hhdet_tes!C136=0,"",RES_hhdet_tes!C136/RES_hhdet_fec!C136)</f>
        <v>0.78495859487116015</v>
      </c>
      <c r="D136" s="170">
        <f>IF(RES_hhdet_tes!D136=0,"",RES_hhdet_tes!D136/RES_hhdet_fec!D136)</f>
        <v>0.78849867132827145</v>
      </c>
      <c r="E136" s="170">
        <f>IF(RES_hhdet_tes!E136=0,"",RES_hhdet_tes!E136/RES_hhdet_fec!E136)</f>
        <v>0.78809765414874111</v>
      </c>
      <c r="F136" s="170">
        <f>IF(RES_hhdet_tes!F136=0,"",RES_hhdet_tes!F136/RES_hhdet_fec!F136)</f>
        <v>0.78924943911453693</v>
      </c>
      <c r="G136" s="170">
        <f>IF(RES_hhdet_tes!G136=0,"",RES_hhdet_tes!G136/RES_hhdet_fec!G136)</f>
        <v>0.79678772514740637</v>
      </c>
      <c r="H136" s="170">
        <f>IF(RES_hhdet_tes!H136=0,"",RES_hhdet_tes!H136/RES_hhdet_fec!H136)</f>
        <v>0.80164349529963763</v>
      </c>
      <c r="I136" s="170">
        <f>IF(RES_hhdet_tes!I136=0,"",RES_hhdet_tes!I136/RES_hhdet_fec!I136)</f>
        <v>0.80900375074617681</v>
      </c>
      <c r="J136" s="170">
        <f>IF(RES_hhdet_tes!J136=0,"",RES_hhdet_tes!J136/RES_hhdet_fec!J136)</f>
        <v>0.81004543876781399</v>
      </c>
      <c r="K136" s="170">
        <f>IF(RES_hhdet_tes!K136=0,"",RES_hhdet_tes!K136/RES_hhdet_fec!K136)</f>
        <v>0.81705194132491288</v>
      </c>
      <c r="L136" s="170">
        <f>IF(RES_hhdet_tes!L136=0,"",RES_hhdet_tes!L136/RES_hhdet_fec!L136)</f>
        <v>0.81678361010745393</v>
      </c>
      <c r="M136" s="170">
        <f>IF(RES_hhdet_tes!M136=0,"",RES_hhdet_tes!M136/RES_hhdet_fec!M136)</f>
        <v>0.82488942683297362</v>
      </c>
      <c r="N136" s="170">
        <f>IF(RES_hhdet_tes!N136=0,"",RES_hhdet_tes!N136/RES_hhdet_fec!N136)</f>
        <v>0.81600763573640256</v>
      </c>
      <c r="O136" s="170">
        <f>IF(RES_hhdet_tes!O136=0,"",RES_hhdet_tes!O136/RES_hhdet_fec!O136)</f>
        <v>0.8172523155942869</v>
      </c>
      <c r="P136" s="170">
        <f>IF(RES_hhdet_tes!P136=0,"",RES_hhdet_tes!P136/RES_hhdet_fec!P136)</f>
        <v>0.8338213939186131</v>
      </c>
      <c r="Q136" s="170">
        <f>IF(RES_hhdet_tes!Q136=0,"",RES_hhdet_tes!Q136/RES_hhdet_fec!Q136)</f>
        <v>0.83124847779542255</v>
      </c>
    </row>
    <row r="137" spans="1:17" ht="12" customHeight="1" x14ac:dyDescent="0.25">
      <c r="A137" s="148" t="s">
        <v>60</v>
      </c>
      <c r="B137" s="73">
        <f>IF(RES_hhdet_tes!B137=0,"",RES_hhdet_tes!B137/RES_hhdet_fec!B137)</f>
        <v>0.70572035239931818</v>
      </c>
      <c r="C137" s="73">
        <f>IF(RES_hhdet_tes!C137=0,"",RES_hhdet_tes!C137/RES_hhdet_fec!C137)</f>
        <v>0.711419946415358</v>
      </c>
      <c r="D137" s="73">
        <f>IF(RES_hhdet_tes!D137=0,"",RES_hhdet_tes!D137/RES_hhdet_fec!D137)</f>
        <v>0.7169053050737928</v>
      </c>
      <c r="E137" s="73">
        <f>IF(RES_hhdet_tes!E137=0,"",RES_hhdet_tes!E137/RES_hhdet_fec!E137)</f>
        <v>0.71824659004898384</v>
      </c>
      <c r="F137" s="73">
        <f>IF(RES_hhdet_tes!F137=0,"",RES_hhdet_tes!F137/RES_hhdet_fec!F137)</f>
        <v>0.72021639762154621</v>
      </c>
      <c r="G137" s="73">
        <f>IF(RES_hhdet_tes!G137=0,"",RES_hhdet_tes!G137/RES_hhdet_fec!G137)</f>
        <v>0.7248004129394694</v>
      </c>
      <c r="H137" s="73">
        <f>IF(RES_hhdet_tes!H137=0,"",RES_hhdet_tes!H137/RES_hhdet_fec!H137)</f>
        <v>0.73228935586085731</v>
      </c>
      <c r="I137" s="73">
        <f>IF(RES_hhdet_tes!I137=0,"",RES_hhdet_tes!I137/RES_hhdet_fec!I137)</f>
        <v>0.74229392942013606</v>
      </c>
      <c r="J137" s="73">
        <f>IF(RES_hhdet_tes!J137=0,"",RES_hhdet_tes!J137/RES_hhdet_fec!J137)</f>
        <v>0.74387569332141068</v>
      </c>
      <c r="K137" s="73">
        <f>IF(RES_hhdet_tes!K137=0,"",RES_hhdet_tes!K137/RES_hhdet_fec!K137)</f>
        <v>0.74813973713494009</v>
      </c>
      <c r="L137" s="73">
        <f>IF(RES_hhdet_tes!L137=0,"",RES_hhdet_tes!L137/RES_hhdet_fec!L137)</f>
        <v>0.75975974957856351</v>
      </c>
      <c r="M137" s="73">
        <f>IF(RES_hhdet_tes!M137=0,"",RES_hhdet_tes!M137/RES_hhdet_fec!M137)</f>
        <v>0.76163481699783098</v>
      </c>
      <c r="N137" s="73">
        <f>IF(RES_hhdet_tes!N137=0,"",RES_hhdet_tes!N137/RES_hhdet_fec!N137)</f>
        <v>0.76376275369331958</v>
      </c>
      <c r="O137" s="73">
        <f>IF(RES_hhdet_tes!O137=0,"",RES_hhdet_tes!O137/RES_hhdet_fec!O137)</f>
        <v>0.7638915321479901</v>
      </c>
      <c r="P137" s="73">
        <f>IF(RES_hhdet_tes!P137=0,"",RES_hhdet_tes!P137/RES_hhdet_fec!P137)</f>
        <v>0.77651745725998755</v>
      </c>
      <c r="Q137" s="73">
        <f>IF(RES_hhdet_tes!Q137=0,"",RES_hhdet_tes!Q137/RES_hhdet_fec!Q137)</f>
        <v>0.7767535023452159</v>
      </c>
    </row>
    <row r="138" spans="1:17" ht="12" customHeight="1" x14ac:dyDescent="0.25">
      <c r="A138" s="148" t="s">
        <v>59</v>
      </c>
      <c r="B138" s="73">
        <f>IF(RES_hhdet_tes!B138=0,"",RES_hhdet_tes!B138/RES_hhdet_fec!B138)</f>
        <v>0.99999999999999989</v>
      </c>
      <c r="C138" s="73">
        <f>IF(RES_hhdet_tes!C138=0,"",RES_hhdet_tes!C138/RES_hhdet_fec!C138)</f>
        <v>1.0000000000000002</v>
      </c>
      <c r="D138" s="73">
        <f>IF(RES_hhdet_tes!D138=0,"",RES_hhdet_tes!D138/RES_hhdet_fec!D138)</f>
        <v>1</v>
      </c>
      <c r="E138" s="73">
        <f>IF(RES_hhdet_tes!E138=0,"",RES_hhdet_tes!E138/RES_hhdet_fec!E138)</f>
        <v>1.0000000000000002</v>
      </c>
      <c r="F138" s="73">
        <f>IF(RES_hhdet_tes!F138=0,"",RES_hhdet_tes!F138/RES_hhdet_fec!F138)</f>
        <v>1</v>
      </c>
      <c r="G138" s="73">
        <f>IF(RES_hhdet_tes!G138=0,"",RES_hhdet_tes!G138/RES_hhdet_fec!G138)</f>
        <v>0.99999999999999978</v>
      </c>
      <c r="H138" s="73">
        <f>IF(RES_hhdet_tes!H138=0,"",RES_hhdet_tes!H138/RES_hhdet_fec!H138)</f>
        <v>1</v>
      </c>
      <c r="I138" s="73">
        <f>IF(RES_hhdet_tes!I138=0,"",RES_hhdet_tes!I138/RES_hhdet_fec!I138)</f>
        <v>1</v>
      </c>
      <c r="J138" s="73">
        <f>IF(RES_hhdet_tes!J138=0,"",RES_hhdet_tes!J138/RES_hhdet_fec!J138)</f>
        <v>1.0000000000000007</v>
      </c>
      <c r="K138" s="73">
        <f>IF(RES_hhdet_tes!K138=0,"",RES_hhdet_tes!K138/RES_hhdet_fec!K138)</f>
        <v>1</v>
      </c>
      <c r="L138" s="73">
        <f>IF(RES_hhdet_tes!L138=0,"",RES_hhdet_tes!L138/RES_hhdet_fec!L138)</f>
        <v>1</v>
      </c>
      <c r="M138" s="73">
        <f>IF(RES_hhdet_tes!M138=0,"",RES_hhdet_tes!M138/RES_hhdet_fec!M138)</f>
        <v>1</v>
      </c>
      <c r="N138" s="73">
        <f>IF(RES_hhdet_tes!N138=0,"",RES_hhdet_tes!N138/RES_hhdet_fec!N138)</f>
        <v>1</v>
      </c>
      <c r="O138" s="73">
        <f>IF(RES_hhdet_tes!O138=0,"",RES_hhdet_tes!O138/RES_hhdet_fec!O138)</f>
        <v>1</v>
      </c>
      <c r="P138" s="73">
        <f>IF(RES_hhdet_tes!P138=0,"",RES_hhdet_tes!P138/RES_hhdet_fec!P138)</f>
        <v>1.0000000000000002</v>
      </c>
      <c r="Q138" s="73">
        <f>IF(RES_hhdet_tes!Q138=0,"",RES_hhdet_tes!Q138/RES_hhdet_fec!Q138)</f>
        <v>1.0000000000000002</v>
      </c>
    </row>
    <row r="139" spans="1:17" ht="12" customHeight="1" x14ac:dyDescent="0.25">
      <c r="A139" s="158" t="s">
        <v>62</v>
      </c>
      <c r="B139" s="169">
        <f>IF(RES_hhdet_tes!B139=0,"",RES_hhdet_tes!B139/RES_hhdet_fec!B139)</f>
        <v>0.65307925097697539</v>
      </c>
      <c r="C139" s="169">
        <f>IF(RES_hhdet_tes!C139=0,"",RES_hhdet_tes!C139/RES_hhdet_fec!C139)</f>
        <v>0.66559328215999825</v>
      </c>
      <c r="D139" s="169">
        <f>IF(RES_hhdet_tes!D139=0,"",RES_hhdet_tes!D139/RES_hhdet_fec!D139)</f>
        <v>0.67411846458873736</v>
      </c>
      <c r="E139" s="169">
        <f>IF(RES_hhdet_tes!E139=0,"",RES_hhdet_tes!E139/RES_hhdet_fec!E139)</f>
        <v>0.68538095357977014</v>
      </c>
      <c r="F139" s="169">
        <f>IF(RES_hhdet_tes!F139=0,"",RES_hhdet_tes!F139/RES_hhdet_fec!F139)</f>
        <v>0.68470070551269313</v>
      </c>
      <c r="G139" s="169">
        <f>IF(RES_hhdet_tes!G139=0,"",RES_hhdet_tes!G139/RES_hhdet_fec!G139)</f>
        <v>0.68844676988074527</v>
      </c>
      <c r="H139" s="169">
        <f>IF(RES_hhdet_tes!H139=0,"",RES_hhdet_tes!H139/RES_hhdet_fec!H139)</f>
        <v>0.70161129668307176</v>
      </c>
      <c r="I139" s="169">
        <f>IF(RES_hhdet_tes!I139=0,"",RES_hhdet_tes!I139/RES_hhdet_fec!I139)</f>
        <v>0.70964105324535509</v>
      </c>
      <c r="J139" s="169">
        <f>IF(RES_hhdet_tes!J139=0,"",RES_hhdet_tes!J139/RES_hhdet_fec!J139)</f>
        <v>0.7198762442427995</v>
      </c>
      <c r="K139" s="169">
        <f>IF(RES_hhdet_tes!K139=0,"",RES_hhdet_tes!K139/RES_hhdet_fec!K139)</f>
        <v>0.71911557168497997</v>
      </c>
      <c r="L139" s="169">
        <f>IF(RES_hhdet_tes!L139=0,"",RES_hhdet_tes!L139/RES_hhdet_fec!L139)</f>
        <v>0.73638157601930743</v>
      </c>
      <c r="M139" s="169">
        <f>IF(RES_hhdet_tes!M139=0,"",RES_hhdet_tes!M139/RES_hhdet_fec!M139)</f>
        <v>0.73616109308042532</v>
      </c>
      <c r="N139" s="169">
        <f>IF(RES_hhdet_tes!N139=0,"",RES_hhdet_tes!N139/RES_hhdet_fec!N139)</f>
        <v>0.75163088675838907</v>
      </c>
      <c r="O139" s="169">
        <f>IF(RES_hhdet_tes!O139=0,"",RES_hhdet_tes!O139/RES_hhdet_fec!O139)</f>
        <v>0.7610721913709545</v>
      </c>
      <c r="P139" s="169">
        <f>IF(RES_hhdet_tes!P139=0,"",RES_hhdet_tes!P139/RES_hhdet_fec!P139)</f>
        <v>0.76494757258233592</v>
      </c>
      <c r="Q139" s="169">
        <f>IF(RES_hhdet_tes!Q139=0,"",RES_hhdet_tes!Q139/RES_hhdet_fec!Q139)</f>
        <v>0.77412917103103951</v>
      </c>
    </row>
    <row r="140" spans="1:17" ht="12" customHeight="1" x14ac:dyDescent="0.25">
      <c r="A140" s="23" t="s">
        <v>57</v>
      </c>
      <c r="B140" s="73">
        <f>IF(RES_hhdet_tes!B140=0,"",RES_hhdet_tes!B140/RES_hhdet_fec!B140)</f>
        <v>0.42256848681613918</v>
      </c>
      <c r="C140" s="73">
        <f>IF(RES_hhdet_tes!C140=0,"",RES_hhdet_tes!C140/RES_hhdet_fec!C140)</f>
        <v>0.4287453836933387</v>
      </c>
      <c r="D140" s="73">
        <f>IF(RES_hhdet_tes!D140=0,"",RES_hhdet_tes!D140/RES_hhdet_fec!D140)</f>
        <v>0.43409715462372589</v>
      </c>
      <c r="E140" s="73">
        <f>IF(RES_hhdet_tes!E140=0,"",RES_hhdet_tes!E140/RES_hhdet_fec!E140)</f>
        <v>0.4361362063006925</v>
      </c>
      <c r="F140" s="73">
        <f>IF(RES_hhdet_tes!F140=0,"",RES_hhdet_tes!F140/RES_hhdet_fec!F140)</f>
        <v>0.43981615288419812</v>
      </c>
      <c r="G140" s="73">
        <f>IF(RES_hhdet_tes!G140=0,"",RES_hhdet_tes!G140/RES_hhdet_fec!G140)</f>
        <v>0.44494455659232102</v>
      </c>
      <c r="H140" s="73">
        <f>IF(RES_hhdet_tes!H140=0,"",RES_hhdet_tes!H140/RES_hhdet_fec!H140)</f>
        <v>0.44878471229661404</v>
      </c>
      <c r="I140" s="73">
        <f>IF(RES_hhdet_tes!I140=0,"",RES_hhdet_tes!I140/RES_hhdet_fec!I140)</f>
        <v>0.45472453225860865</v>
      </c>
      <c r="J140" s="73">
        <f>IF(RES_hhdet_tes!J140=0,"",RES_hhdet_tes!J140/RES_hhdet_fec!J140)</f>
        <v>0.45908425922750568</v>
      </c>
      <c r="K140" s="73">
        <f>IF(RES_hhdet_tes!K140=0,"",RES_hhdet_tes!K140/RES_hhdet_fec!K140)</f>
        <v>0.46159715798466733</v>
      </c>
      <c r="L140" s="73">
        <f>IF(RES_hhdet_tes!L140=0,"",RES_hhdet_tes!L140/RES_hhdet_fec!L140)</f>
        <v>0.46779231041863917</v>
      </c>
      <c r="M140" s="73">
        <f>IF(RES_hhdet_tes!M140=0,"",RES_hhdet_tes!M140/RES_hhdet_fec!M140)</f>
        <v>0.46856564420244001</v>
      </c>
      <c r="N140" s="73">
        <f>IF(RES_hhdet_tes!N140=0,"",RES_hhdet_tes!N140/RES_hhdet_fec!N140)</f>
        <v>0.47164341327106385</v>
      </c>
      <c r="O140" s="73">
        <f>IF(RES_hhdet_tes!O140=0,"",RES_hhdet_tes!O140/RES_hhdet_fec!O140)</f>
        <v>0.47227276366588061</v>
      </c>
      <c r="P140" s="73">
        <f>IF(RES_hhdet_tes!P140=0,"",RES_hhdet_tes!P140/RES_hhdet_fec!P140)</f>
        <v>0.47313853798629579</v>
      </c>
      <c r="Q140" s="73">
        <f>IF(RES_hhdet_tes!Q140=0,"",RES_hhdet_tes!Q140/RES_hhdet_fec!Q140)</f>
        <v>0.4786479366833441</v>
      </c>
    </row>
    <row r="141" spans="1:17" ht="12" customHeight="1" x14ac:dyDescent="0.25">
      <c r="A141" s="29" t="s">
        <v>140</v>
      </c>
      <c r="B141" s="65">
        <f>IF(RES_hhdet_tes!B141=0,"",RES_hhdet_tes!B141/RES_hhdet_fec!B141)</f>
        <v>0.80629111636711037</v>
      </c>
      <c r="C141" s="65">
        <f>IF(RES_hhdet_tes!C141=0,"",RES_hhdet_tes!C141/RES_hhdet_fec!C141)</f>
        <v>0.81260751177126422</v>
      </c>
      <c r="D141" s="65">
        <f>IF(RES_hhdet_tes!D141=0,"",RES_hhdet_tes!D141/RES_hhdet_fec!D141)</f>
        <v>0.81744198048075423</v>
      </c>
      <c r="E141" s="65">
        <f>IF(RES_hhdet_tes!E141=0,"",RES_hhdet_tes!E141/RES_hhdet_fec!E141)</f>
        <v>0.81967598748612192</v>
      </c>
      <c r="F141" s="65">
        <f>IF(RES_hhdet_tes!F141=0,"",RES_hhdet_tes!F141/RES_hhdet_fec!F141)</f>
        <v>0.82257946613207567</v>
      </c>
      <c r="G141" s="65">
        <f>IF(RES_hhdet_tes!G141=0,"",RES_hhdet_tes!G141/RES_hhdet_fec!G141)</f>
        <v>0.82689154433725354</v>
      </c>
      <c r="H141" s="65">
        <f>IF(RES_hhdet_tes!H141=0,"",RES_hhdet_tes!H141/RES_hhdet_fec!H141)</f>
        <v>0.83069340502672484</v>
      </c>
      <c r="I141" s="65">
        <f>IF(RES_hhdet_tes!I141=0,"",RES_hhdet_tes!I141/RES_hhdet_fec!I141)</f>
        <v>0.83558173292377269</v>
      </c>
      <c r="J141" s="65">
        <f>IF(RES_hhdet_tes!J141=0,"",RES_hhdet_tes!J141/RES_hhdet_fec!J141)</f>
        <v>0.83859557438239452</v>
      </c>
      <c r="K141" s="65">
        <f>IF(RES_hhdet_tes!K141=0,"",RES_hhdet_tes!K141/RES_hhdet_fec!K141)</f>
        <v>0.840533673838186</v>
      </c>
      <c r="L141" s="65">
        <f>IF(RES_hhdet_tes!L141=0,"",RES_hhdet_tes!L141/RES_hhdet_fec!L141)</f>
        <v>0.84621005489228873</v>
      </c>
      <c r="M141" s="65">
        <f>IF(RES_hhdet_tes!M141=0,"",RES_hhdet_tes!M141/RES_hhdet_fec!M141)</f>
        <v>0.84769803173385339</v>
      </c>
      <c r="N141" s="65">
        <f>IF(RES_hhdet_tes!N141=0,"",RES_hhdet_tes!N141/RES_hhdet_fec!N141)</f>
        <v>0.85027159115588191</v>
      </c>
      <c r="O141" s="65">
        <f>IF(RES_hhdet_tes!O141=0,"",RES_hhdet_tes!O141/RES_hhdet_fec!O141)</f>
        <v>0.85049332876266581</v>
      </c>
      <c r="P141" s="65">
        <f>IF(RES_hhdet_tes!P141=0,"",RES_hhdet_tes!P141/RES_hhdet_fec!P141)</f>
        <v>0.85316048036162706</v>
      </c>
      <c r="Q141" s="65">
        <f>IF(RES_hhdet_tes!Q141=0,"",RES_hhdet_tes!Q141/RES_hhdet_fec!Q141)</f>
        <v>0.85690931773623369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75">
        <f>IF(RES_hhdet_tes!B143=0,"",RES_hhdet_tes!B143/RES_hhdet_fec!B143)</f>
        <v>1.0264579853006528</v>
      </c>
      <c r="C143" s="175">
        <f>IF(RES_hhdet_tes!C143=0,"",RES_hhdet_tes!C143/RES_hhdet_fec!C143)</f>
        <v>1.051037239354258</v>
      </c>
      <c r="D143" s="175">
        <f>IF(RES_hhdet_tes!D143=0,"",RES_hhdet_tes!D143/RES_hhdet_fec!D143)</f>
        <v>1.0638438002624022</v>
      </c>
      <c r="E143" s="175">
        <f>IF(RES_hhdet_tes!E143=0,"",RES_hhdet_tes!E143/RES_hhdet_fec!E143)</f>
        <v>1.0924030668152687</v>
      </c>
      <c r="F143" s="175">
        <f>IF(RES_hhdet_tes!F143=0,"",RES_hhdet_tes!F143/RES_hhdet_fec!F143)</f>
        <v>1.1134207405068646</v>
      </c>
      <c r="G143" s="175">
        <f>IF(RES_hhdet_tes!G143=0,"",RES_hhdet_tes!G143/RES_hhdet_fec!G143)</f>
        <v>1.13691153466093</v>
      </c>
      <c r="H143" s="175">
        <f>IF(RES_hhdet_tes!H143=0,"",RES_hhdet_tes!H143/RES_hhdet_fec!H143)</f>
        <v>1.1697361761712783</v>
      </c>
      <c r="I143" s="175">
        <f>IF(RES_hhdet_tes!I143=0,"",RES_hhdet_tes!I143/RES_hhdet_fec!I143)</f>
        <v>1.1763573062328596</v>
      </c>
      <c r="J143" s="175">
        <f>IF(RES_hhdet_tes!J143=0,"",RES_hhdet_tes!J143/RES_hhdet_fec!J143)</f>
        <v>1.2347078706008481</v>
      </c>
      <c r="K143" s="175">
        <f>IF(RES_hhdet_tes!K143=0,"",RES_hhdet_tes!K143/RES_hhdet_fec!K143)</f>
        <v>1.2711854469402224</v>
      </c>
      <c r="L143" s="175">
        <f>IF(RES_hhdet_tes!L143=0,"",RES_hhdet_tes!L143/RES_hhdet_fec!L143)</f>
        <v>1.3130208268479024</v>
      </c>
      <c r="M143" s="175">
        <f>IF(RES_hhdet_tes!M143=0,"",RES_hhdet_tes!M143/RES_hhdet_fec!M143)</f>
        <v>1.3547032819112594</v>
      </c>
      <c r="N143" s="175">
        <f>IF(RES_hhdet_tes!N143=0,"",RES_hhdet_tes!N143/RES_hhdet_fec!N143)</f>
        <v>1.3993436375087969</v>
      </c>
      <c r="O143" s="175">
        <f>IF(RES_hhdet_tes!O143=0,"",RES_hhdet_tes!O143/RES_hhdet_fec!O143)</f>
        <v>1.4736615875955437</v>
      </c>
      <c r="P143" s="175">
        <f>IF(RES_hhdet_tes!P143=0,"",RES_hhdet_tes!P143/RES_hhdet_fec!P143)</f>
        <v>1.4839618716740928</v>
      </c>
      <c r="Q143" s="175">
        <f>IF(RES_hhdet_tes!Q143=0,"",RES_hhdet_tes!Q143/RES_hhdet_fec!Q143)</f>
        <v>1.5309957035101647</v>
      </c>
    </row>
    <row r="144" spans="1:17" ht="12.95" customHeight="1" x14ac:dyDescent="0.25">
      <c r="A144" s="158" t="s">
        <v>65</v>
      </c>
      <c r="B144" s="169">
        <f>IF(RES_hhdet_tes!B144=0,"",RES_hhdet_tes!B144/RES_hhdet_fec!B144)</f>
        <v>1.2068101002189773</v>
      </c>
      <c r="C144" s="169">
        <f>IF(RES_hhdet_tes!C144=0,"",RES_hhdet_tes!C144/RES_hhdet_fec!C144)</f>
        <v>1.22542159555932</v>
      </c>
      <c r="D144" s="169">
        <f>IF(RES_hhdet_tes!D144=0,"",RES_hhdet_tes!D144/RES_hhdet_fec!D144)</f>
        <v>1.2490738972716389</v>
      </c>
      <c r="E144" s="169">
        <f>IF(RES_hhdet_tes!E144=0,"",RES_hhdet_tes!E144/RES_hhdet_fec!E144)</f>
        <v>1.2859467671131501</v>
      </c>
      <c r="F144" s="169">
        <f>IF(RES_hhdet_tes!F144=0,"",RES_hhdet_tes!F144/RES_hhdet_fec!F144)</f>
        <v>1.3104231547157477</v>
      </c>
      <c r="G144" s="169">
        <f>IF(RES_hhdet_tes!G144=0,"",RES_hhdet_tes!G144/RES_hhdet_fec!G144)</f>
        <v>1.3393235240264758</v>
      </c>
      <c r="H144" s="169">
        <f>IF(RES_hhdet_tes!H144=0,"",RES_hhdet_tes!H144/RES_hhdet_fec!H144)</f>
        <v>1.40091072199064</v>
      </c>
      <c r="I144" s="169">
        <f>IF(RES_hhdet_tes!I144=0,"",RES_hhdet_tes!I144/RES_hhdet_fec!I144)</f>
        <v>1.4439676690973346</v>
      </c>
      <c r="J144" s="169">
        <f>IF(RES_hhdet_tes!J144=0,"",RES_hhdet_tes!J144/RES_hhdet_fec!J144)</f>
        <v>1.5243672152269758</v>
      </c>
      <c r="K144" s="169">
        <f>IF(RES_hhdet_tes!K144=0,"",RES_hhdet_tes!K144/RES_hhdet_fec!K144)</f>
        <v>1.5865704743622344</v>
      </c>
      <c r="L144" s="169">
        <f>IF(RES_hhdet_tes!L144=0,"",RES_hhdet_tes!L144/RES_hhdet_fec!L144)</f>
        <v>1.7189709001670954</v>
      </c>
      <c r="M144" s="169">
        <f>IF(RES_hhdet_tes!M144=0,"",RES_hhdet_tes!M144/RES_hhdet_fec!M144)</f>
        <v>1.8330188683641928</v>
      </c>
      <c r="N144" s="169">
        <f>IF(RES_hhdet_tes!N144=0,"",RES_hhdet_tes!N144/RES_hhdet_fec!N144)</f>
        <v>2.0353676113148729</v>
      </c>
      <c r="O144" s="169">
        <f>IF(RES_hhdet_tes!O144=0,"",RES_hhdet_tes!O144/RES_hhdet_fec!O144)</f>
        <v>2.2450156135351613</v>
      </c>
      <c r="P144" s="169">
        <f>IF(RES_hhdet_tes!P144=0,"",RES_hhdet_tes!P144/RES_hhdet_fec!P144)</f>
        <v>2.3837347361639178</v>
      </c>
      <c r="Q144" s="169">
        <f>IF(RES_hhdet_tes!Q144=0,"",RES_hhdet_tes!Q144/RES_hhdet_fec!Q144)</f>
        <v>2.5380860078165512</v>
      </c>
    </row>
    <row r="145" spans="1:17" ht="12" customHeight="1" x14ac:dyDescent="0.25">
      <c r="A145" s="23" t="s">
        <v>60</v>
      </c>
      <c r="B145" s="73">
        <f>IF(RES_hhdet_tes!B145=0,"",RES_hhdet_tes!B145/RES_hhdet_fec!B145)</f>
        <v>1.2068101002189773</v>
      </c>
      <c r="C145" s="73">
        <f>IF(RES_hhdet_tes!C145=0,"",RES_hhdet_tes!C145/RES_hhdet_fec!C145)</f>
        <v>1.22542159555932</v>
      </c>
      <c r="D145" s="73">
        <f>IF(RES_hhdet_tes!D145=0,"",RES_hhdet_tes!D145/RES_hhdet_fec!D145)</f>
        <v>1.2490738972716389</v>
      </c>
      <c r="E145" s="73">
        <f>IF(RES_hhdet_tes!E145=0,"",RES_hhdet_tes!E145/RES_hhdet_fec!E145)</f>
        <v>1.2859467671131501</v>
      </c>
      <c r="F145" s="73">
        <f>IF(RES_hhdet_tes!F145=0,"",RES_hhdet_tes!F145/RES_hhdet_fec!F145)</f>
        <v>1.3104231547157477</v>
      </c>
      <c r="G145" s="73">
        <f>IF(RES_hhdet_tes!G145=0,"",RES_hhdet_tes!G145/RES_hhdet_fec!G145)</f>
        <v>1.3393235240264758</v>
      </c>
      <c r="H145" s="73">
        <f>IF(RES_hhdet_tes!H145=0,"",RES_hhdet_tes!H145/RES_hhdet_fec!H145)</f>
        <v>1.40091072199064</v>
      </c>
      <c r="I145" s="73">
        <f>IF(RES_hhdet_tes!I145=0,"",RES_hhdet_tes!I145/RES_hhdet_fec!I145)</f>
        <v>1.4439676690973346</v>
      </c>
      <c r="J145" s="73">
        <f>IF(RES_hhdet_tes!J145=0,"",RES_hhdet_tes!J145/RES_hhdet_fec!J145)</f>
        <v>1.5243672152269758</v>
      </c>
      <c r="K145" s="73">
        <f>IF(RES_hhdet_tes!K145=0,"",RES_hhdet_tes!K145/RES_hhdet_fec!K145)</f>
        <v>1.5865704743622344</v>
      </c>
      <c r="L145" s="73">
        <f>IF(RES_hhdet_tes!L145=0,"",RES_hhdet_tes!L145/RES_hhdet_fec!L145)</f>
        <v>1.7189709001670954</v>
      </c>
      <c r="M145" s="73">
        <f>IF(RES_hhdet_tes!M145=0,"",RES_hhdet_tes!M145/RES_hhdet_fec!M145)</f>
        <v>1.8330188683641928</v>
      </c>
      <c r="N145" s="73">
        <f>IF(RES_hhdet_tes!N145=0,"",RES_hhdet_tes!N145/RES_hhdet_fec!N145)</f>
        <v>2.0353676113148729</v>
      </c>
      <c r="O145" s="73">
        <f>IF(RES_hhdet_tes!O145=0,"",RES_hhdet_tes!O145/RES_hhdet_fec!O145)</f>
        <v>2.2450156135351613</v>
      </c>
      <c r="P145" s="73">
        <f>IF(RES_hhdet_tes!P145=0,"",RES_hhdet_tes!P145/RES_hhdet_fec!P145)</f>
        <v>2.3837347361639178</v>
      </c>
      <c r="Q145" s="73">
        <f>IF(RES_hhdet_tes!Q145=0,"",RES_hhdet_tes!Q145/RES_hhdet_fec!Q145)</f>
        <v>2.5380860078165512</v>
      </c>
    </row>
    <row r="146" spans="1:17" ht="12.95" customHeight="1" x14ac:dyDescent="0.25">
      <c r="A146" s="158" t="s">
        <v>112</v>
      </c>
      <c r="B146" s="169">
        <f>IF(RES_hhdet_tes!B146=0,"",RES_hhdet_tes!B146/RES_hhdet_fec!B146)</f>
        <v>1.6292521448704615</v>
      </c>
      <c r="C146" s="169">
        <f>IF(RES_hhdet_tes!C146=0,"",RES_hhdet_tes!C146/RES_hhdet_fec!C146)</f>
        <v>1.7057941320471954</v>
      </c>
      <c r="D146" s="169">
        <f>IF(RES_hhdet_tes!D146=0,"",RES_hhdet_tes!D146/RES_hhdet_fec!D146)</f>
        <v>1.7794553462065903</v>
      </c>
      <c r="E146" s="169">
        <f>IF(RES_hhdet_tes!E146=0,"",RES_hhdet_tes!E146/RES_hhdet_fec!E146)</f>
        <v>1.8723168401035302</v>
      </c>
      <c r="F146" s="169">
        <f>IF(RES_hhdet_tes!F146=0,"",RES_hhdet_tes!F146/RES_hhdet_fec!F146)</f>
        <v>1.9262039602277883</v>
      </c>
      <c r="G146" s="169">
        <f>IF(RES_hhdet_tes!G146=0,"",RES_hhdet_tes!G146/RES_hhdet_fec!G146)</f>
        <v>1.9833366350602033</v>
      </c>
      <c r="H146" s="169">
        <f>IF(RES_hhdet_tes!H146=0,"",RES_hhdet_tes!H146/RES_hhdet_fec!H146)</f>
        <v>2.084337460245191</v>
      </c>
      <c r="I146" s="169">
        <f>IF(RES_hhdet_tes!I146=0,"",RES_hhdet_tes!I146/RES_hhdet_fec!I146)</f>
        <v>2.1371602634183735</v>
      </c>
      <c r="J146" s="169">
        <f>IF(RES_hhdet_tes!J146=0,"",RES_hhdet_tes!J146/RES_hhdet_fec!J146)</f>
        <v>2.2381171508171769</v>
      </c>
      <c r="K146" s="169">
        <f>IF(RES_hhdet_tes!K146=0,"",RES_hhdet_tes!K146/RES_hhdet_fec!K146)</f>
        <v>2.3158928031224084</v>
      </c>
      <c r="L146" s="169">
        <f>IF(RES_hhdet_tes!L146=0,"",RES_hhdet_tes!L146/RES_hhdet_fec!L146)</f>
        <v>2.4841200989891155</v>
      </c>
      <c r="M146" s="169">
        <f>IF(RES_hhdet_tes!M146=0,"",RES_hhdet_tes!M146/RES_hhdet_fec!M146)</f>
        <v>2.6312946573902036</v>
      </c>
      <c r="N146" s="169">
        <f>IF(RES_hhdet_tes!N146=0,"",RES_hhdet_tes!N146/RES_hhdet_fec!N146)</f>
        <v>2.8913392608226469</v>
      </c>
      <c r="O146" s="169">
        <f>IF(RES_hhdet_tes!O146=0,"",RES_hhdet_tes!O146/RES_hhdet_fec!O146)</f>
        <v>3.1515293692620374</v>
      </c>
      <c r="P146" s="169">
        <f>IF(RES_hhdet_tes!P146=0,"",RES_hhdet_tes!P146/RES_hhdet_fec!P146)</f>
        <v>3.3133366887309559</v>
      </c>
      <c r="Q146" s="169">
        <f>IF(RES_hhdet_tes!Q146=0,"",RES_hhdet_tes!Q146/RES_hhdet_fec!Q146)</f>
        <v>3.4785314586970082</v>
      </c>
    </row>
    <row r="147" spans="1:17" ht="12" customHeight="1" x14ac:dyDescent="0.25">
      <c r="A147" s="23" t="s">
        <v>60</v>
      </c>
      <c r="B147" s="73">
        <f>IF(RES_hhdet_tes!B147=0,"",RES_hhdet_tes!B147/RES_hhdet_fec!B147)</f>
        <v>1.6292521448704615</v>
      </c>
      <c r="C147" s="73">
        <f>IF(RES_hhdet_tes!C147=0,"",RES_hhdet_tes!C147/RES_hhdet_fec!C147)</f>
        <v>1.7057941320471954</v>
      </c>
      <c r="D147" s="73">
        <f>IF(RES_hhdet_tes!D147=0,"",RES_hhdet_tes!D147/RES_hhdet_fec!D147)</f>
        <v>1.7794553462065903</v>
      </c>
      <c r="E147" s="73">
        <f>IF(RES_hhdet_tes!E147=0,"",RES_hhdet_tes!E147/RES_hhdet_fec!E147)</f>
        <v>1.8723168401035302</v>
      </c>
      <c r="F147" s="73">
        <f>IF(RES_hhdet_tes!F147=0,"",RES_hhdet_tes!F147/RES_hhdet_fec!F147)</f>
        <v>1.9262039602277883</v>
      </c>
      <c r="G147" s="73">
        <f>IF(RES_hhdet_tes!G147=0,"",RES_hhdet_tes!G147/RES_hhdet_fec!G147)</f>
        <v>1.9833366350602033</v>
      </c>
      <c r="H147" s="73">
        <f>IF(RES_hhdet_tes!H147=0,"",RES_hhdet_tes!H147/RES_hhdet_fec!H147)</f>
        <v>2.084337460245191</v>
      </c>
      <c r="I147" s="73">
        <f>IF(RES_hhdet_tes!I147=0,"",RES_hhdet_tes!I147/RES_hhdet_fec!I147)</f>
        <v>2.1371602634183735</v>
      </c>
      <c r="J147" s="73">
        <f>IF(RES_hhdet_tes!J147=0,"",RES_hhdet_tes!J147/RES_hhdet_fec!J147)</f>
        <v>2.2381171508171769</v>
      </c>
      <c r="K147" s="73">
        <f>IF(RES_hhdet_tes!K147=0,"",RES_hhdet_tes!K147/RES_hhdet_fec!K147)</f>
        <v>2.3158928031224084</v>
      </c>
      <c r="L147" s="73">
        <f>IF(RES_hhdet_tes!L147=0,"",RES_hhdet_tes!L147/RES_hhdet_fec!L147)</f>
        <v>2.4841200989891155</v>
      </c>
      <c r="M147" s="73">
        <f>IF(RES_hhdet_tes!M147=0,"",RES_hhdet_tes!M147/RES_hhdet_fec!M147)</f>
        <v>2.6312946573902036</v>
      </c>
      <c r="N147" s="73">
        <f>IF(RES_hhdet_tes!N147=0,"",RES_hhdet_tes!N147/RES_hhdet_fec!N147)</f>
        <v>2.8913392608226469</v>
      </c>
      <c r="O147" s="73">
        <f>IF(RES_hhdet_tes!O147=0,"",RES_hhdet_tes!O147/RES_hhdet_fec!O147)</f>
        <v>3.1515293692620374</v>
      </c>
      <c r="P147" s="73">
        <f>IF(RES_hhdet_tes!P147=0,"",RES_hhdet_tes!P147/RES_hhdet_fec!P147)</f>
        <v>3.3133366887309559</v>
      </c>
      <c r="Q147" s="73">
        <f>IF(RES_hhdet_tes!Q147=0,"",RES_hhdet_tes!Q147/RES_hhdet_fec!Q147)</f>
        <v>3.4785314586970082</v>
      </c>
    </row>
    <row r="148" spans="1:17" ht="12" customHeight="1" x14ac:dyDescent="0.25">
      <c r="A148" s="158" t="s">
        <v>63</v>
      </c>
      <c r="B148" s="169">
        <f>IF(RES_hhdet_tes!B148=0,"",RES_hhdet_tes!B148/RES_hhdet_fec!B148)</f>
        <v>0.62789842805836593</v>
      </c>
      <c r="C148" s="169">
        <f>IF(RES_hhdet_tes!C148=0,"",RES_hhdet_tes!C148/RES_hhdet_fec!C148)</f>
        <v>0.64303327824340328</v>
      </c>
      <c r="D148" s="169">
        <f>IF(RES_hhdet_tes!D148=0,"",RES_hhdet_tes!D148/RES_hhdet_fec!D148)</f>
        <v>0.65730254382255415</v>
      </c>
      <c r="E148" s="169">
        <f>IF(RES_hhdet_tes!E148=0,"",RES_hhdet_tes!E148/RES_hhdet_fec!E148)</f>
        <v>0.67355539865920389</v>
      </c>
      <c r="F148" s="169">
        <f>IF(RES_hhdet_tes!F148=0,"",RES_hhdet_tes!F148/RES_hhdet_fec!F148)</f>
        <v>0.68085337082504738</v>
      </c>
      <c r="G148" s="169">
        <f>IF(RES_hhdet_tes!G148=0,"",RES_hhdet_tes!G148/RES_hhdet_fec!G148)</f>
        <v>0.68786157013217886</v>
      </c>
      <c r="H148" s="169">
        <f>IF(RES_hhdet_tes!H148=0,"",RES_hhdet_tes!H148/RES_hhdet_fec!H148)</f>
        <v>0.70264677623090077</v>
      </c>
      <c r="I148" s="169">
        <f>IF(RES_hhdet_tes!I148=0,"",RES_hhdet_tes!I148/RES_hhdet_fec!I148)</f>
        <v>0.71067778298984696</v>
      </c>
      <c r="J148" s="169">
        <f>IF(RES_hhdet_tes!J148=0,"",RES_hhdet_tes!J148/RES_hhdet_fec!J148)</f>
        <v>0.72123749875588472</v>
      </c>
      <c r="K148" s="169">
        <f>IF(RES_hhdet_tes!K148=0,"",RES_hhdet_tes!K148/RES_hhdet_fec!K148)</f>
        <v>0.72686022717993848</v>
      </c>
      <c r="L148" s="169">
        <f>IF(RES_hhdet_tes!L148=0,"",RES_hhdet_tes!L148/RES_hhdet_fec!L148)</f>
        <v>0.73752783873421657</v>
      </c>
      <c r="M148" s="169">
        <f>IF(RES_hhdet_tes!M148=0,"",RES_hhdet_tes!M148/RES_hhdet_fec!M148)</f>
        <v>0.74544445784582714</v>
      </c>
      <c r="N148" s="169">
        <f>IF(RES_hhdet_tes!N148=0,"",RES_hhdet_tes!N148/RES_hhdet_fec!N148)</f>
        <v>0.75454660763274228</v>
      </c>
      <c r="O148" s="169">
        <f>IF(RES_hhdet_tes!O148=0,"",RES_hhdet_tes!O148/RES_hhdet_fec!O148)</f>
        <v>0.76073750568843423</v>
      </c>
      <c r="P148" s="169">
        <f>IF(RES_hhdet_tes!P148=0,"",RES_hhdet_tes!P148/RES_hhdet_fec!P148)</f>
        <v>0.7664570169268049</v>
      </c>
      <c r="Q148" s="169">
        <f>IF(RES_hhdet_tes!Q148=0,"",RES_hhdet_tes!Q148/RES_hhdet_fec!Q148)</f>
        <v>0.77011003780303278</v>
      </c>
    </row>
    <row r="149" spans="1:17" ht="12" customHeight="1" x14ac:dyDescent="0.25">
      <c r="A149" s="167" t="s">
        <v>144</v>
      </c>
      <c r="B149" s="174">
        <f>IF(RES_hhdet_tes!B149=0,"",RES_hhdet_tes!B149/RES_hhdet_fec!B149)</f>
        <v>0.55230288448642306</v>
      </c>
      <c r="C149" s="174">
        <f>IF(RES_hhdet_tes!C149=0,"",RES_hhdet_tes!C149/RES_hhdet_fec!C149)</f>
        <v>0.55663934590796293</v>
      </c>
      <c r="D149" s="174">
        <f>IF(RES_hhdet_tes!D149=0,"",RES_hhdet_tes!D149/RES_hhdet_fec!D149)</f>
        <v>0.56078447099575934</v>
      </c>
      <c r="E149" s="174">
        <f>IF(RES_hhdet_tes!E149=0,"",RES_hhdet_tes!E149/RES_hhdet_fec!E149)</f>
        <v>0.56557255118778826</v>
      </c>
      <c r="F149" s="174">
        <f>IF(RES_hhdet_tes!F149=0,"",RES_hhdet_tes!F149/RES_hhdet_fec!F149)</f>
        <v>0.57103515312729525</v>
      </c>
      <c r="G149" s="174">
        <f>IF(RES_hhdet_tes!G149=0,"",RES_hhdet_tes!G149/RES_hhdet_fec!G149)</f>
        <v>0.57518847688245267</v>
      </c>
      <c r="H149" s="174">
        <f>IF(RES_hhdet_tes!H149=0,"",RES_hhdet_tes!H149/RES_hhdet_fec!H149)</f>
        <v>0.57947198510215447</v>
      </c>
      <c r="I149" s="174">
        <f>IF(RES_hhdet_tes!I149=0,"",RES_hhdet_tes!I149/RES_hhdet_fec!I149)</f>
        <v>0.58636846348863192</v>
      </c>
      <c r="J149" s="174">
        <f>IF(RES_hhdet_tes!J149=0,"",RES_hhdet_tes!J149/RES_hhdet_fec!J149)</f>
        <v>0.594264223062411</v>
      </c>
      <c r="K149" s="174">
        <f>IF(RES_hhdet_tes!K149=0,"",RES_hhdet_tes!K149/RES_hhdet_fec!K149)</f>
        <v>0.59882366077326876</v>
      </c>
      <c r="L149" s="174">
        <f>IF(RES_hhdet_tes!L149=0,"",RES_hhdet_tes!L149/RES_hhdet_fec!L149)</f>
        <v>0.60312571808178106</v>
      </c>
      <c r="M149" s="174">
        <f>IF(RES_hhdet_tes!M149=0,"",RES_hhdet_tes!M149/RES_hhdet_fec!M149)</f>
        <v>0.60601814278813815</v>
      </c>
      <c r="N149" s="174">
        <f>IF(RES_hhdet_tes!N149=0,"",RES_hhdet_tes!N149/RES_hhdet_fec!N149)</f>
        <v>0.61022978946097806</v>
      </c>
      <c r="O149" s="174">
        <f>IF(RES_hhdet_tes!O149=0,"",RES_hhdet_tes!O149/RES_hhdet_fec!O149)</f>
        <v>0.61301998510237454</v>
      </c>
      <c r="P149" s="174">
        <f>IF(RES_hhdet_tes!P149=0,"",RES_hhdet_tes!P149/RES_hhdet_fec!P149)</f>
        <v>0.61547587014132099</v>
      </c>
      <c r="Q149" s="174">
        <f>IF(RES_hhdet_tes!Q149=0,"",RES_hhdet_tes!Q149/RES_hhdet_fec!Q149)</f>
        <v>0.61553052909103689</v>
      </c>
    </row>
    <row r="150" spans="1:17" ht="12" customHeight="1" x14ac:dyDescent="0.25">
      <c r="A150" s="167" t="s">
        <v>143</v>
      </c>
      <c r="B150" s="174">
        <f>IF(RES_hhdet_tes!B150=0,"",RES_hhdet_tes!B150/RES_hhdet_fec!B150)</f>
        <v>0.65912508363711075</v>
      </c>
      <c r="C150" s="174">
        <f>IF(RES_hhdet_tes!C150=0,"",RES_hhdet_tes!C150/RES_hhdet_fec!C150)</f>
        <v>0.65889461267946425</v>
      </c>
      <c r="D150" s="174">
        <f>IF(RES_hhdet_tes!D150=0,"",RES_hhdet_tes!D150/RES_hhdet_fec!D150)</f>
        <v>0.66269685700587866</v>
      </c>
      <c r="E150" s="174">
        <f>IF(RES_hhdet_tes!E150=0,"",RES_hhdet_tes!E150/RES_hhdet_fec!E150)</f>
        <v>0.66737773838422898</v>
      </c>
      <c r="F150" s="174">
        <f>IF(RES_hhdet_tes!F150=0,"",RES_hhdet_tes!F150/RES_hhdet_fec!F150)</f>
        <v>0.67270452032342665</v>
      </c>
      <c r="G150" s="174">
        <f>IF(RES_hhdet_tes!G150=0,"",RES_hhdet_tes!G150/RES_hhdet_fec!G150)</f>
        <v>0.67598162561609298</v>
      </c>
      <c r="H150" s="174">
        <f>IF(RES_hhdet_tes!H150=0,"",RES_hhdet_tes!H150/RES_hhdet_fec!H150)</f>
        <v>0.68031487192991968</v>
      </c>
      <c r="I150" s="174">
        <f>IF(RES_hhdet_tes!I150=0,"",RES_hhdet_tes!I150/RES_hhdet_fec!I150)</f>
        <v>0.68714700836115561</v>
      </c>
      <c r="J150" s="174">
        <f>IF(RES_hhdet_tes!J150=0,"",RES_hhdet_tes!J150/RES_hhdet_fec!J150)</f>
        <v>0.6923337733673397</v>
      </c>
      <c r="K150" s="174">
        <f>IF(RES_hhdet_tes!K150=0,"",RES_hhdet_tes!K150/RES_hhdet_fec!K150)</f>
        <v>0.69949481794666946</v>
      </c>
      <c r="L150" s="174">
        <f>IF(RES_hhdet_tes!L150=0,"",RES_hhdet_tes!L150/RES_hhdet_fec!L150)</f>
        <v>0.70375391273681376</v>
      </c>
      <c r="M150" s="174">
        <f>IF(RES_hhdet_tes!M150=0,"",RES_hhdet_tes!M150/RES_hhdet_fec!M150)</f>
        <v>0.70447561547906112</v>
      </c>
      <c r="N150" s="174">
        <f>IF(RES_hhdet_tes!N150=0,"",RES_hhdet_tes!N150/RES_hhdet_fec!N150)</f>
        <v>0.70091757201735894</v>
      </c>
      <c r="O150" s="174">
        <f>IF(RES_hhdet_tes!O150=0,"",RES_hhdet_tes!O150/RES_hhdet_fec!O150)</f>
        <v>0.70876947441872806</v>
      </c>
      <c r="P150" s="174">
        <f>IF(RES_hhdet_tes!P150=0,"",RES_hhdet_tes!P150/RES_hhdet_fec!P150)</f>
        <v>0.70987666189070964</v>
      </c>
      <c r="Q150" s="174">
        <f>IF(RES_hhdet_tes!Q150=0,"",RES_hhdet_tes!Q150/RES_hhdet_fec!Q150)</f>
        <v>0.71034804095752901</v>
      </c>
    </row>
    <row r="151" spans="1:17" ht="12" customHeight="1" x14ac:dyDescent="0.25">
      <c r="A151" s="166" t="s">
        <v>57</v>
      </c>
      <c r="B151" s="173">
        <f>IF(RES_hhdet_tes!B151=0,"",RES_hhdet_tes!B151/RES_hhdet_fec!B151)</f>
        <v>0.55230288448642284</v>
      </c>
      <c r="C151" s="173">
        <f>IF(RES_hhdet_tes!C151=0,"",RES_hhdet_tes!C151/RES_hhdet_fec!C151)</f>
        <v>0.5566714531119169</v>
      </c>
      <c r="D151" s="173">
        <f>IF(RES_hhdet_tes!D151=0,"",RES_hhdet_tes!D151/RES_hhdet_fec!D151)</f>
        <v>0.56083430043145277</v>
      </c>
      <c r="E151" s="173">
        <f>IF(RES_hhdet_tes!E151=0,"",RES_hhdet_tes!E151/RES_hhdet_fec!E151)</f>
        <v>0.56615574912152578</v>
      </c>
      <c r="F151" s="173">
        <f>IF(RES_hhdet_tes!F151=0,"",RES_hhdet_tes!F151/RES_hhdet_fec!F151)</f>
        <v>0.57234207404713633</v>
      </c>
      <c r="G151" s="173">
        <f>IF(RES_hhdet_tes!G151=0,"",RES_hhdet_tes!G151/RES_hhdet_fec!G151)</f>
        <v>0.57596766728302529</v>
      </c>
      <c r="H151" s="173">
        <f>IF(RES_hhdet_tes!H151=0,"",RES_hhdet_tes!H151/RES_hhdet_fec!H151)</f>
        <v>0.58078600303438932</v>
      </c>
      <c r="I151" s="173">
        <f>IF(RES_hhdet_tes!I151=0,"",RES_hhdet_tes!I151/RES_hhdet_fec!I151)</f>
        <v>0.58898346270045265</v>
      </c>
      <c r="J151" s="173">
        <f>IF(RES_hhdet_tes!J151=0,"",RES_hhdet_tes!J151/RES_hhdet_fec!J151)</f>
        <v>0.59491831993199806</v>
      </c>
      <c r="K151" s="173">
        <f>IF(RES_hhdet_tes!K151=0,"",RES_hhdet_tes!K151/RES_hhdet_fec!K151)</f>
        <v>0.60364093124355733</v>
      </c>
      <c r="L151" s="173">
        <f>IF(RES_hhdet_tes!L151=0,"",RES_hhdet_tes!L151/RES_hhdet_fec!L151)</f>
        <v>0.6084835311590836</v>
      </c>
      <c r="M151" s="173">
        <f>IF(RES_hhdet_tes!M151=0,"",RES_hhdet_tes!M151/RES_hhdet_fec!M151)</f>
        <v>0.60938336216861311</v>
      </c>
      <c r="N151" s="173">
        <f>IF(RES_hhdet_tes!N151=0,"",RES_hhdet_tes!N151/RES_hhdet_fec!N151)</f>
        <v>0.6127380005526315</v>
      </c>
      <c r="O151" s="173">
        <f>IF(RES_hhdet_tes!O151=0,"",RES_hhdet_tes!O151/RES_hhdet_fec!O151)</f>
        <v>0.61469988803322018</v>
      </c>
      <c r="P151" s="173">
        <f>IF(RES_hhdet_tes!P151=0,"",RES_hhdet_tes!P151/RES_hhdet_fec!P151)</f>
        <v>0.61592844974851491</v>
      </c>
      <c r="Q151" s="173">
        <f>IF(RES_hhdet_tes!Q151=0,"",RES_hhdet_tes!Q151/RES_hhdet_fec!Q151)</f>
        <v>0.61627524772362752</v>
      </c>
    </row>
    <row r="152" spans="1:17" ht="12" customHeight="1" x14ac:dyDescent="0.25">
      <c r="A152" s="147" t="s">
        <v>59</v>
      </c>
      <c r="B152" s="172">
        <f>IF(RES_hhdet_tes!B152=0,"",RES_hhdet_tes!B152/RES_hhdet_fec!B152)</f>
        <v>0.99999999999999989</v>
      </c>
      <c r="C152" s="172">
        <f>IF(RES_hhdet_tes!C152=0,"",RES_hhdet_tes!C152/RES_hhdet_fec!C152)</f>
        <v>1</v>
      </c>
      <c r="D152" s="172">
        <f>IF(RES_hhdet_tes!D152=0,"",RES_hhdet_tes!D152/RES_hhdet_fec!D152)</f>
        <v>0.99999999999999989</v>
      </c>
      <c r="E152" s="172">
        <f>IF(RES_hhdet_tes!E152=0,"",RES_hhdet_tes!E152/RES_hhdet_fec!E152)</f>
        <v>0.99999999999999967</v>
      </c>
      <c r="F152" s="172">
        <f>IF(RES_hhdet_tes!F152=0,"",RES_hhdet_tes!F152/RES_hhdet_fec!F152)</f>
        <v>1</v>
      </c>
      <c r="G152" s="172">
        <f>IF(RES_hhdet_tes!G152=0,"",RES_hhdet_tes!G152/RES_hhdet_fec!G152)</f>
        <v>0.99999999999999989</v>
      </c>
      <c r="H152" s="172">
        <f>IF(RES_hhdet_tes!H152=0,"",RES_hhdet_tes!H152/RES_hhdet_fec!H152)</f>
        <v>0.99999999999999956</v>
      </c>
      <c r="I152" s="172">
        <f>IF(RES_hhdet_tes!I152=0,"",RES_hhdet_tes!I152/RES_hhdet_fec!I152)</f>
        <v>1.0000000000000002</v>
      </c>
      <c r="J152" s="172">
        <f>IF(RES_hhdet_tes!J152=0,"",RES_hhdet_tes!J152/RES_hhdet_fec!J152)</f>
        <v>1.0000000000000002</v>
      </c>
      <c r="K152" s="172">
        <f>IF(RES_hhdet_tes!K152=0,"",RES_hhdet_tes!K152/RES_hhdet_fec!K152)</f>
        <v>0.99999999999999978</v>
      </c>
      <c r="L152" s="172">
        <f>IF(RES_hhdet_tes!L152=0,"",RES_hhdet_tes!L152/RES_hhdet_fec!L152)</f>
        <v>0.99999999999999978</v>
      </c>
      <c r="M152" s="172">
        <f>IF(RES_hhdet_tes!M152=0,"",RES_hhdet_tes!M152/RES_hhdet_fec!M152)</f>
        <v>0.99999999999999978</v>
      </c>
      <c r="N152" s="172">
        <f>IF(RES_hhdet_tes!N152=0,"",RES_hhdet_tes!N152/RES_hhdet_fec!N152)</f>
        <v>0.99999999999999933</v>
      </c>
      <c r="O152" s="172">
        <f>IF(RES_hhdet_tes!O152=0,"",RES_hhdet_tes!O152/RES_hhdet_fec!O152)</f>
        <v>1.0000000000000009</v>
      </c>
      <c r="P152" s="172">
        <f>IF(RES_hhdet_tes!P152=0,"",RES_hhdet_tes!P152/RES_hhdet_fec!P152)</f>
        <v>1</v>
      </c>
      <c r="Q152" s="172">
        <f>IF(RES_hhdet_tes!Q152=0,"",RES_hhdet_tes!Q152/RES_hhdet_fec!Q152)</f>
        <v>1.0000000000000002</v>
      </c>
    </row>
    <row r="153" spans="1:17" ht="12" customHeight="1" x14ac:dyDescent="0.25">
      <c r="A153" s="163" t="s">
        <v>142</v>
      </c>
      <c r="B153" s="171">
        <f>IF(RES_hhdet_tes!B153=0,"",RES_hhdet_tes!B153/RES_hhdet_fec!B153)</f>
        <v>0.70572035239931818</v>
      </c>
      <c r="C153" s="171">
        <f>IF(RES_hhdet_tes!C153=0,"",RES_hhdet_tes!C153/RES_hhdet_fec!C153)</f>
        <v>0.71204204712489483</v>
      </c>
      <c r="D153" s="171">
        <f>IF(RES_hhdet_tes!D153=0,"",RES_hhdet_tes!D153/RES_hhdet_fec!D153)</f>
        <v>0.71743867193408073</v>
      </c>
      <c r="E153" s="171">
        <f>IF(RES_hhdet_tes!E153=0,"",RES_hhdet_tes!E153/RES_hhdet_fec!E153)</f>
        <v>0.7229346009364338</v>
      </c>
      <c r="F153" s="171">
        <f>IF(RES_hhdet_tes!F153=0,"",RES_hhdet_tes!F153/RES_hhdet_fec!F153)</f>
        <v>0.72599358854514306</v>
      </c>
      <c r="G153" s="171">
        <f>IF(RES_hhdet_tes!G153=0,"",RES_hhdet_tes!G153/RES_hhdet_fec!G153)</f>
        <v>0.72923984597118163</v>
      </c>
      <c r="H153" s="171">
        <f>IF(RES_hhdet_tes!H153=0,"",RES_hhdet_tes!H153/RES_hhdet_fec!H153)</f>
        <v>0.73377097465819963</v>
      </c>
      <c r="I153" s="171">
        <f>IF(RES_hhdet_tes!I153=0,"",RES_hhdet_tes!I153/RES_hhdet_fec!I153)</f>
        <v>0.73658185819196365</v>
      </c>
      <c r="J153" s="171">
        <f>IF(RES_hhdet_tes!J153=0,"",RES_hhdet_tes!J153/RES_hhdet_fec!J153)</f>
        <v>0.7404068788343815</v>
      </c>
      <c r="K153" s="171">
        <f>IF(RES_hhdet_tes!K153=0,"",RES_hhdet_tes!K153/RES_hhdet_fec!K153)</f>
        <v>0.74493331429272625</v>
      </c>
      <c r="L153" s="171">
        <f>IF(RES_hhdet_tes!L153=0,"",RES_hhdet_tes!L153/RES_hhdet_fec!L153)</f>
        <v>0.75023723146583599</v>
      </c>
      <c r="M153" s="171">
        <f>IF(RES_hhdet_tes!M153=0,"",RES_hhdet_tes!M153/RES_hhdet_fec!M153)</f>
        <v>0.75555248479757731</v>
      </c>
      <c r="N153" s="171">
        <f>IF(RES_hhdet_tes!N153=0,"",RES_hhdet_tes!N153/RES_hhdet_fec!N153)</f>
        <v>0.75986960256800395</v>
      </c>
      <c r="O153" s="171">
        <f>IF(RES_hhdet_tes!O153=0,"",RES_hhdet_tes!O153/RES_hhdet_fec!O153)</f>
        <v>0.76392082424480623</v>
      </c>
      <c r="P153" s="171">
        <f>IF(RES_hhdet_tes!P153=0,"",RES_hhdet_tes!P153/RES_hhdet_fec!P153)</f>
        <v>0.76780465406265819</v>
      </c>
      <c r="Q153" s="171">
        <f>IF(RES_hhdet_tes!Q153=0,"",RES_hhdet_tes!Q153/RES_hhdet_fec!Q153)</f>
        <v>0.7705150325718565</v>
      </c>
    </row>
    <row r="154" spans="1:17" ht="12" customHeight="1" x14ac:dyDescent="0.25">
      <c r="A154" s="161" t="s">
        <v>141</v>
      </c>
      <c r="B154" s="170">
        <f>IF(RES_hhdet_tes!B154=0,"",RES_hhdet_tes!B154/RES_hhdet_fec!B154)</f>
        <v>0.78456855809591586</v>
      </c>
      <c r="C154" s="170">
        <f>IF(RES_hhdet_tes!C154=0,"",RES_hhdet_tes!C154/RES_hhdet_fec!C154)</f>
        <v>0.78862973536409908</v>
      </c>
      <c r="D154" s="170">
        <f>IF(RES_hhdet_tes!D154=0,"",RES_hhdet_tes!D154/RES_hhdet_fec!D154)</f>
        <v>0.7950066449220744</v>
      </c>
      <c r="E154" s="170">
        <f>IF(RES_hhdet_tes!E154=0,"",RES_hhdet_tes!E154/RES_hhdet_fec!E154)</f>
        <v>0.79840522824400839</v>
      </c>
      <c r="F154" s="170">
        <f>IF(RES_hhdet_tes!F154=0,"",RES_hhdet_tes!F154/RES_hhdet_fec!F154)</f>
        <v>0.79972905384527693</v>
      </c>
      <c r="G154" s="170">
        <f>IF(RES_hhdet_tes!G154=0,"",RES_hhdet_tes!G154/RES_hhdet_fec!G154)</f>
        <v>0.80556136823511715</v>
      </c>
      <c r="H154" s="170">
        <f>IF(RES_hhdet_tes!H154=0,"",RES_hhdet_tes!H154/RES_hhdet_fec!H154)</f>
        <v>0.80960505937685079</v>
      </c>
      <c r="I154" s="170">
        <f>IF(RES_hhdet_tes!I154=0,"",RES_hhdet_tes!I154/RES_hhdet_fec!I154)</f>
        <v>0.81213827504433234</v>
      </c>
      <c r="J154" s="170">
        <f>IF(RES_hhdet_tes!J154=0,"",RES_hhdet_tes!J154/RES_hhdet_fec!J154)</f>
        <v>0.81549612330076549</v>
      </c>
      <c r="K154" s="170">
        <f>IF(RES_hhdet_tes!K154=0,"",RES_hhdet_tes!K154/RES_hhdet_fec!K154)</f>
        <v>0.82174796246351434</v>
      </c>
      <c r="L154" s="170">
        <f>IF(RES_hhdet_tes!L154=0,"",RES_hhdet_tes!L154/RES_hhdet_fec!L154)</f>
        <v>0.81663362004841034</v>
      </c>
      <c r="M154" s="170">
        <f>IF(RES_hhdet_tes!M154=0,"",RES_hhdet_tes!M154/RES_hhdet_fec!M154)</f>
        <v>0.82676564052952617</v>
      </c>
      <c r="N154" s="170">
        <f>IF(RES_hhdet_tes!N154=0,"",RES_hhdet_tes!N154/RES_hhdet_fec!N154)</f>
        <v>0.81930782927952561</v>
      </c>
      <c r="O154" s="170">
        <f>IF(RES_hhdet_tes!O154=0,"",RES_hhdet_tes!O154/RES_hhdet_fec!O154)</f>
        <v>0.82317718852445398</v>
      </c>
      <c r="P154" s="170">
        <f>IF(RES_hhdet_tes!P154=0,"",RES_hhdet_tes!P154/RES_hhdet_fec!P154)</f>
        <v>0.83227732686297828</v>
      </c>
      <c r="Q154" s="170">
        <f>IF(RES_hhdet_tes!Q154=0,"",RES_hhdet_tes!Q154/RES_hhdet_fec!Q154)</f>
        <v>0.83148300698721744</v>
      </c>
    </row>
    <row r="155" spans="1:17" ht="12" customHeight="1" x14ac:dyDescent="0.25">
      <c r="A155" s="148" t="s">
        <v>60</v>
      </c>
      <c r="B155" s="73">
        <f>IF(RES_hhdet_tes!B155=0,"",RES_hhdet_tes!B155/RES_hhdet_fec!B155)</f>
        <v>0.70572035239931818</v>
      </c>
      <c r="C155" s="73">
        <f>IF(RES_hhdet_tes!C155=0,"",RES_hhdet_tes!C155/RES_hhdet_fec!C155)</f>
        <v>0.71634652285552924</v>
      </c>
      <c r="D155" s="73">
        <f>IF(RES_hhdet_tes!D155=0,"",RES_hhdet_tes!D155/RES_hhdet_fec!D155)</f>
        <v>0.72561623285233656</v>
      </c>
      <c r="E155" s="73">
        <f>IF(RES_hhdet_tes!E155=0,"",RES_hhdet_tes!E155/RES_hhdet_fec!E155)</f>
        <v>0.73195193218664401</v>
      </c>
      <c r="F155" s="73">
        <f>IF(RES_hhdet_tes!F155=0,"",RES_hhdet_tes!F155/RES_hhdet_fec!F155)</f>
        <v>0.73412869445523388</v>
      </c>
      <c r="G155" s="73">
        <f>IF(RES_hhdet_tes!G155=0,"",RES_hhdet_tes!G155/RES_hhdet_fec!G155)</f>
        <v>0.73668209162500131</v>
      </c>
      <c r="H155" s="73">
        <f>IF(RES_hhdet_tes!H155=0,"",RES_hhdet_tes!H155/RES_hhdet_fec!H155)</f>
        <v>0.74303463215358845</v>
      </c>
      <c r="I155" s="73">
        <f>IF(RES_hhdet_tes!I155=0,"",RES_hhdet_tes!I155/RES_hhdet_fec!I155)</f>
        <v>0.74652325823245858</v>
      </c>
      <c r="J155" s="73">
        <f>IF(RES_hhdet_tes!J155=0,"",RES_hhdet_tes!J155/RES_hhdet_fec!J155)</f>
        <v>0.75122509724132802</v>
      </c>
      <c r="K155" s="73">
        <f>IF(RES_hhdet_tes!K155=0,"",RES_hhdet_tes!K155/RES_hhdet_fec!K155)</f>
        <v>0.75460463830390268</v>
      </c>
      <c r="L155" s="73">
        <f>IF(RES_hhdet_tes!L155=0,"",RES_hhdet_tes!L155/RES_hhdet_fec!L155)</f>
        <v>0.75956307694809355</v>
      </c>
      <c r="M155" s="73">
        <f>IF(RES_hhdet_tes!M155=0,"",RES_hhdet_tes!M155/RES_hhdet_fec!M155)</f>
        <v>0.76418876912671441</v>
      </c>
      <c r="N155" s="73">
        <f>IF(RES_hhdet_tes!N155=0,"",RES_hhdet_tes!N155/RES_hhdet_fec!N155)</f>
        <v>0.76800004168093161</v>
      </c>
      <c r="O155" s="73">
        <f>IF(RES_hhdet_tes!O155=0,"",RES_hhdet_tes!O155/RES_hhdet_fec!O155)</f>
        <v>0.77154641803236568</v>
      </c>
      <c r="P155" s="73">
        <f>IF(RES_hhdet_tes!P155=0,"",RES_hhdet_tes!P155/RES_hhdet_fec!P155)</f>
        <v>0.77444094428463295</v>
      </c>
      <c r="Q155" s="73">
        <f>IF(RES_hhdet_tes!Q155=0,"",RES_hhdet_tes!Q155/RES_hhdet_fec!Q155)</f>
        <v>0.77706376811338229</v>
      </c>
    </row>
    <row r="156" spans="1:17" ht="12" customHeight="1" x14ac:dyDescent="0.25">
      <c r="A156" s="148" t="s">
        <v>59</v>
      </c>
      <c r="B156" s="73">
        <f>IF(RES_hhdet_tes!B156=0,"",RES_hhdet_tes!B156/RES_hhdet_fec!B156)</f>
        <v>0.99999999999999989</v>
      </c>
      <c r="C156" s="73">
        <f>IF(RES_hhdet_tes!C156=0,"",RES_hhdet_tes!C156/RES_hhdet_fec!C156)</f>
        <v>1</v>
      </c>
      <c r="D156" s="73">
        <f>IF(RES_hhdet_tes!D156=0,"",RES_hhdet_tes!D156/RES_hhdet_fec!D156)</f>
        <v>0.99999999999999967</v>
      </c>
      <c r="E156" s="73">
        <f>IF(RES_hhdet_tes!E156=0,"",RES_hhdet_tes!E156/RES_hhdet_fec!E156)</f>
        <v>0.99999999999999978</v>
      </c>
      <c r="F156" s="73">
        <f>IF(RES_hhdet_tes!F156=0,"",RES_hhdet_tes!F156/RES_hhdet_fec!F156)</f>
        <v>0.99999999999999989</v>
      </c>
      <c r="G156" s="73">
        <f>IF(RES_hhdet_tes!G156=0,"",RES_hhdet_tes!G156/RES_hhdet_fec!G156)</f>
        <v>0.99999999999999978</v>
      </c>
      <c r="H156" s="73">
        <f>IF(RES_hhdet_tes!H156=0,"",RES_hhdet_tes!H156/RES_hhdet_fec!H156)</f>
        <v>1</v>
      </c>
      <c r="I156" s="73">
        <f>IF(RES_hhdet_tes!I156=0,"",RES_hhdet_tes!I156/RES_hhdet_fec!I156)</f>
        <v>1</v>
      </c>
      <c r="J156" s="73">
        <f>IF(RES_hhdet_tes!J156=0,"",RES_hhdet_tes!J156/RES_hhdet_fec!J156)</f>
        <v>0.99999999999999989</v>
      </c>
      <c r="K156" s="73">
        <f>IF(RES_hhdet_tes!K156=0,"",RES_hhdet_tes!K156/RES_hhdet_fec!K156)</f>
        <v>1.0000000000000002</v>
      </c>
      <c r="L156" s="73">
        <f>IF(RES_hhdet_tes!L156=0,"",RES_hhdet_tes!L156/RES_hhdet_fec!L156)</f>
        <v>1.0000000000000002</v>
      </c>
      <c r="M156" s="73">
        <f>IF(RES_hhdet_tes!M156=0,"",RES_hhdet_tes!M156/RES_hhdet_fec!M156)</f>
        <v>1.0000000000000002</v>
      </c>
      <c r="N156" s="73">
        <f>IF(RES_hhdet_tes!N156=0,"",RES_hhdet_tes!N156/RES_hhdet_fec!N156)</f>
        <v>1</v>
      </c>
      <c r="O156" s="73">
        <f>IF(RES_hhdet_tes!O156=0,"",RES_hhdet_tes!O156/RES_hhdet_fec!O156)</f>
        <v>1.0000000000000002</v>
      </c>
      <c r="P156" s="73">
        <f>IF(RES_hhdet_tes!P156=0,"",RES_hhdet_tes!P156/RES_hhdet_fec!P156)</f>
        <v>1</v>
      </c>
      <c r="Q156" s="73">
        <f>IF(RES_hhdet_tes!Q156=0,"",RES_hhdet_tes!Q156/RES_hhdet_fec!Q156)</f>
        <v>1</v>
      </c>
    </row>
    <row r="157" spans="1:17" ht="12" customHeight="1" x14ac:dyDescent="0.25">
      <c r="A157" s="158" t="s">
        <v>62</v>
      </c>
      <c r="B157" s="169">
        <f>IF(RES_hhdet_tes!B157=0,"",RES_hhdet_tes!B157/RES_hhdet_fec!B157)</f>
        <v>0.65308000708703562</v>
      </c>
      <c r="C157" s="169">
        <f>IF(RES_hhdet_tes!C157=0,"",RES_hhdet_tes!C157/RES_hhdet_fec!C157)</f>
        <v>0.66552072273878427</v>
      </c>
      <c r="D157" s="169">
        <f>IF(RES_hhdet_tes!D157=0,"",RES_hhdet_tes!D157/RES_hhdet_fec!D157)</f>
        <v>0.67460398242574759</v>
      </c>
      <c r="E157" s="169">
        <f>IF(RES_hhdet_tes!E157=0,"",RES_hhdet_tes!E157/RES_hhdet_fec!E157)</f>
        <v>0.68983894659818146</v>
      </c>
      <c r="F157" s="169">
        <f>IF(RES_hhdet_tes!F157=0,"",RES_hhdet_tes!F157/RES_hhdet_fec!F157)</f>
        <v>0.68968777432226114</v>
      </c>
      <c r="G157" s="169">
        <f>IF(RES_hhdet_tes!G157=0,"",RES_hhdet_tes!G157/RES_hhdet_fec!G157)</f>
        <v>0.69207584733653527</v>
      </c>
      <c r="H157" s="169">
        <f>IF(RES_hhdet_tes!H157=0,"",RES_hhdet_tes!H157/RES_hhdet_fec!H157)</f>
        <v>0.70561157200280356</v>
      </c>
      <c r="I157" s="169">
        <f>IF(RES_hhdet_tes!I157=0,"",RES_hhdet_tes!I157/RES_hhdet_fec!I157)</f>
        <v>0.71124180886913024</v>
      </c>
      <c r="J157" s="169">
        <f>IF(RES_hhdet_tes!J157=0,"",RES_hhdet_tes!J157/RES_hhdet_fec!J157)</f>
        <v>0.721648563010577</v>
      </c>
      <c r="K157" s="169">
        <f>IF(RES_hhdet_tes!K157=0,"",RES_hhdet_tes!K157/RES_hhdet_fec!K157)</f>
        <v>0.72147012921170639</v>
      </c>
      <c r="L157" s="169">
        <f>IF(RES_hhdet_tes!L157=0,"",RES_hhdet_tes!L157/RES_hhdet_fec!L157)</f>
        <v>0.73576505002734949</v>
      </c>
      <c r="M157" s="169">
        <f>IF(RES_hhdet_tes!M157=0,"",RES_hhdet_tes!M157/RES_hhdet_fec!M157)</f>
        <v>0.73766360689303601</v>
      </c>
      <c r="N157" s="169">
        <f>IF(RES_hhdet_tes!N157=0,"",RES_hhdet_tes!N157/RES_hhdet_fec!N157)</f>
        <v>0.75307062377663192</v>
      </c>
      <c r="O157" s="169">
        <f>IF(RES_hhdet_tes!O157=0,"",RES_hhdet_tes!O157/RES_hhdet_fec!O157)</f>
        <v>0.76466691686625343</v>
      </c>
      <c r="P157" s="169">
        <f>IF(RES_hhdet_tes!P157=0,"",RES_hhdet_tes!P157/RES_hhdet_fec!P157)</f>
        <v>0.76846857747157205</v>
      </c>
      <c r="Q157" s="169">
        <f>IF(RES_hhdet_tes!Q157=0,"",RES_hhdet_tes!Q157/RES_hhdet_fec!Q157)</f>
        <v>0.77485675882325844</v>
      </c>
    </row>
    <row r="158" spans="1:17" ht="12" customHeight="1" x14ac:dyDescent="0.25">
      <c r="A158" s="23" t="s">
        <v>57</v>
      </c>
      <c r="B158" s="73">
        <f>IF(RES_hhdet_tes!B158=0,"",RES_hhdet_tes!B158/RES_hhdet_fec!B158)</f>
        <v>0.42256848681613912</v>
      </c>
      <c r="C158" s="73">
        <f>IF(RES_hhdet_tes!C158=0,"",RES_hhdet_tes!C158/RES_hhdet_fec!C158)</f>
        <v>0.42867373503846518</v>
      </c>
      <c r="D158" s="73">
        <f>IF(RES_hhdet_tes!D158=0,"",RES_hhdet_tes!D158/RES_hhdet_fec!D158)</f>
        <v>0.43458278117544957</v>
      </c>
      <c r="E158" s="73">
        <f>IF(RES_hhdet_tes!E158=0,"",RES_hhdet_tes!E158/RES_hhdet_fec!E158)</f>
        <v>0.44067809468180325</v>
      </c>
      <c r="F158" s="73">
        <f>IF(RES_hhdet_tes!F158=0,"",RES_hhdet_tes!F158/RES_hhdet_fec!F158)</f>
        <v>0.44486907196577413</v>
      </c>
      <c r="G158" s="73">
        <f>IF(RES_hhdet_tes!G158=0,"",RES_hhdet_tes!G158/RES_hhdet_fec!G158)</f>
        <v>0.44864233662444786</v>
      </c>
      <c r="H158" s="73">
        <f>IF(RES_hhdet_tes!H158=0,"",RES_hhdet_tes!H158/RES_hhdet_fec!H158)</f>
        <v>0.45295894445476709</v>
      </c>
      <c r="I158" s="73">
        <f>IF(RES_hhdet_tes!I158=0,"",RES_hhdet_tes!I158/RES_hhdet_fec!I158)</f>
        <v>0.45640558402930648</v>
      </c>
      <c r="J158" s="73">
        <f>IF(RES_hhdet_tes!J158=0,"",RES_hhdet_tes!J158/RES_hhdet_fec!J158)</f>
        <v>0.46075536634397268</v>
      </c>
      <c r="K158" s="73">
        <f>IF(RES_hhdet_tes!K158=0,"",RES_hhdet_tes!K158/RES_hhdet_fec!K158)</f>
        <v>0.4637934637838102</v>
      </c>
      <c r="L158" s="73">
        <f>IF(RES_hhdet_tes!L158=0,"",RES_hhdet_tes!L158/RES_hhdet_fec!L158)</f>
        <v>0.46694045841250892</v>
      </c>
      <c r="M158" s="73">
        <f>IF(RES_hhdet_tes!M158=0,"",RES_hhdet_tes!M158/RES_hhdet_fec!M158)</f>
        <v>0.47024672285324737</v>
      </c>
      <c r="N158" s="73">
        <f>IF(RES_hhdet_tes!N158=0,"",RES_hhdet_tes!N158/RES_hhdet_fec!N158)</f>
        <v>0.47337020310844968</v>
      </c>
      <c r="O158" s="73">
        <f>IF(RES_hhdet_tes!O158=0,"",RES_hhdet_tes!O158/RES_hhdet_fec!O158)</f>
        <v>0.47594163462800687</v>
      </c>
      <c r="P158" s="73">
        <f>IF(RES_hhdet_tes!P158=0,"",RES_hhdet_tes!P158/RES_hhdet_fec!P158)</f>
        <v>0.47743474275821385</v>
      </c>
      <c r="Q158" s="73">
        <f>IF(RES_hhdet_tes!Q158=0,"",RES_hhdet_tes!Q158/RES_hhdet_fec!Q158)</f>
        <v>0.47948057188168774</v>
      </c>
    </row>
    <row r="159" spans="1:17" ht="12" customHeight="1" x14ac:dyDescent="0.25">
      <c r="A159" s="29" t="s">
        <v>140</v>
      </c>
      <c r="B159" s="65">
        <f>IF(RES_hhdet_tes!B159=0,"",RES_hhdet_tes!B159/RES_hhdet_fec!B159)</f>
        <v>0.80629111636711082</v>
      </c>
      <c r="C159" s="65">
        <f>IF(RES_hhdet_tes!C159=0,"",RES_hhdet_tes!C159/RES_hhdet_fec!C159)</f>
        <v>0.81254842192208565</v>
      </c>
      <c r="D159" s="65">
        <f>IF(RES_hhdet_tes!D159=0,"",RES_hhdet_tes!D159/RES_hhdet_fec!D159)</f>
        <v>0.81783695204289553</v>
      </c>
      <c r="E159" s="65">
        <f>IF(RES_hhdet_tes!E159=0,"",RES_hhdet_tes!E159/RES_hhdet_fec!E159)</f>
        <v>0.82329210403447317</v>
      </c>
      <c r="F159" s="65">
        <f>IF(RES_hhdet_tes!F159=0,"",RES_hhdet_tes!F159/RES_hhdet_fec!F159)</f>
        <v>0.82663502845096648</v>
      </c>
      <c r="G159" s="65">
        <f>IF(RES_hhdet_tes!G159=0,"",RES_hhdet_tes!G159/RES_hhdet_fec!G159)</f>
        <v>0.82982831406015511</v>
      </c>
      <c r="H159" s="65">
        <f>IF(RES_hhdet_tes!H159=0,"",RES_hhdet_tes!H159/RES_hhdet_fec!H159)</f>
        <v>0.83391116976699398</v>
      </c>
      <c r="I159" s="65">
        <f>IF(RES_hhdet_tes!I159=0,"",RES_hhdet_tes!I159/RES_hhdet_fec!I159)</f>
        <v>0.83687331813500432</v>
      </c>
      <c r="J159" s="65">
        <f>IF(RES_hhdet_tes!J159=0,"",RES_hhdet_tes!J159/RES_hhdet_fec!J159)</f>
        <v>0.8402107673118312</v>
      </c>
      <c r="K159" s="65">
        <f>IF(RES_hhdet_tes!K159=0,"",RES_hhdet_tes!K159/RES_hhdet_fec!K159)</f>
        <v>0.84269922863689029</v>
      </c>
      <c r="L159" s="65">
        <f>IF(RES_hhdet_tes!L159=0,"",RES_hhdet_tes!L159/RES_hhdet_fec!L159)</f>
        <v>0.84584249562129732</v>
      </c>
      <c r="M159" s="65">
        <f>IF(RES_hhdet_tes!M159=0,"",RES_hhdet_tes!M159/RES_hhdet_fec!M159)</f>
        <v>0.84888262337183085</v>
      </c>
      <c r="N159" s="65">
        <f>IF(RES_hhdet_tes!N159=0,"",RES_hhdet_tes!N159/RES_hhdet_fec!N159)</f>
        <v>0.85137884291604293</v>
      </c>
      <c r="O159" s="65">
        <f>IF(RES_hhdet_tes!O159=0,"",RES_hhdet_tes!O159/RES_hhdet_fec!O159)</f>
        <v>0.85371167912003187</v>
      </c>
      <c r="P159" s="65">
        <f>IF(RES_hhdet_tes!P159=0,"",RES_hhdet_tes!P159/RES_hhdet_fec!P159)</f>
        <v>0.85593941576138965</v>
      </c>
      <c r="Q159" s="65">
        <f>IF(RES_hhdet_tes!Q159=0,"",RES_hhdet_tes!Q159/RES_hhdet_fec!Q159)</f>
        <v>0.85752299582411007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75">
        <f>IF(RES_hhdet_tes!B161=0,"",RES_hhdet_tes!B161/RES_hhdet_fec!B161)</f>
        <v>0.73486018898443917</v>
      </c>
      <c r="C161" s="175">
        <f>IF(RES_hhdet_tes!C161=0,"",RES_hhdet_tes!C161/RES_hhdet_fec!C161)</f>
        <v>0.74146441070132074</v>
      </c>
      <c r="D161" s="175">
        <f>IF(RES_hhdet_tes!D161=0,"",RES_hhdet_tes!D161/RES_hhdet_fec!D161)</f>
        <v>0.74524107713888288</v>
      </c>
      <c r="E161" s="175">
        <f>IF(RES_hhdet_tes!E161=0,"",RES_hhdet_tes!E161/RES_hhdet_fec!E161)</f>
        <v>0.75190257208189548</v>
      </c>
      <c r="F161" s="175">
        <f>IF(RES_hhdet_tes!F161=0,"",RES_hhdet_tes!F161/RES_hhdet_fec!F161)</f>
        <v>0.75737391780333607</v>
      </c>
      <c r="G161" s="175">
        <f>IF(RES_hhdet_tes!G161=0,"",RES_hhdet_tes!G161/RES_hhdet_fec!G161)</f>
        <v>0.76177922862572178</v>
      </c>
      <c r="H161" s="175">
        <f>IF(RES_hhdet_tes!H161=0,"",RES_hhdet_tes!H161/RES_hhdet_fec!H161)</f>
        <v>0.76997586290446551</v>
      </c>
      <c r="I161" s="175">
        <f>IF(RES_hhdet_tes!I161=0,"",RES_hhdet_tes!I161/RES_hhdet_fec!I161)</f>
        <v>0.77469692052403849</v>
      </c>
      <c r="J161" s="175">
        <f>IF(RES_hhdet_tes!J161=0,"",RES_hhdet_tes!J161/RES_hhdet_fec!J161)</f>
        <v>0.78394090456106946</v>
      </c>
      <c r="K161" s="175">
        <f>IF(RES_hhdet_tes!K161=0,"",RES_hhdet_tes!K161/RES_hhdet_fec!K161)</f>
        <v>0.78807228929097439</v>
      </c>
      <c r="L161" s="175">
        <f>IF(RES_hhdet_tes!L161=0,"",RES_hhdet_tes!L161/RES_hhdet_fec!L161)</f>
        <v>0.79461385789069938</v>
      </c>
      <c r="M161" s="175">
        <f>IF(RES_hhdet_tes!M161=0,"",RES_hhdet_tes!M161/RES_hhdet_fec!M161)</f>
        <v>0.79684373962097499</v>
      </c>
      <c r="N161" s="175">
        <f>IF(RES_hhdet_tes!N161=0,"",RES_hhdet_tes!N161/RES_hhdet_fec!N161)</f>
        <v>0.80579737491046921</v>
      </c>
      <c r="O161" s="175">
        <f>IF(RES_hhdet_tes!O161=0,"",RES_hhdet_tes!O161/RES_hhdet_fec!O161)</f>
        <v>0.81383412288660228</v>
      </c>
      <c r="P161" s="175">
        <f>IF(RES_hhdet_tes!P161=0,"",RES_hhdet_tes!P161/RES_hhdet_fec!P161)</f>
        <v>0.81650260509084172</v>
      </c>
      <c r="Q161" s="175">
        <f>IF(RES_hhdet_tes!Q161=0,"",RES_hhdet_tes!Q161/RES_hhdet_fec!Q161)</f>
        <v>0.82487889598235586</v>
      </c>
    </row>
    <row r="162" spans="1:17" ht="12.95" customHeight="1" x14ac:dyDescent="0.25">
      <c r="A162" s="158" t="s">
        <v>65</v>
      </c>
      <c r="B162" s="169">
        <f>IF(RES_hhdet_tes!B162=0,"",RES_hhdet_tes!B162/RES_hhdet_fec!B162)</f>
        <v>0.76431306347201888</v>
      </c>
      <c r="C162" s="169">
        <f>IF(RES_hhdet_tes!C162=0,"",RES_hhdet_tes!C162/RES_hhdet_fec!C162)</f>
        <v>0.76886883571223275</v>
      </c>
      <c r="D162" s="169">
        <f>IF(RES_hhdet_tes!D162=0,"",RES_hhdet_tes!D162/RES_hhdet_fec!D162)</f>
        <v>0.77308952684940413</v>
      </c>
      <c r="E162" s="169">
        <f>IF(RES_hhdet_tes!E162=0,"",RES_hhdet_tes!E162/RES_hhdet_fec!E162)</f>
        <v>0.77770573469153026</v>
      </c>
      <c r="F162" s="169">
        <f>IF(RES_hhdet_tes!F162=0,"",RES_hhdet_tes!F162/RES_hhdet_fec!F162)</f>
        <v>0.78271420765846678</v>
      </c>
      <c r="G162" s="169">
        <f>IF(RES_hhdet_tes!G162=0,"",RES_hhdet_tes!G162/RES_hhdet_fec!G162)</f>
        <v>0.78759927271031183</v>
      </c>
      <c r="H162" s="169">
        <f>IF(RES_hhdet_tes!H162=0,"",RES_hhdet_tes!H162/RES_hhdet_fec!H162)</f>
        <v>0.79424961579953934</v>
      </c>
      <c r="I162" s="169">
        <f>IF(RES_hhdet_tes!I162=0,"",RES_hhdet_tes!I162/RES_hhdet_fec!I162)</f>
        <v>0.80051886677928341</v>
      </c>
      <c r="J162" s="169">
        <f>IF(RES_hhdet_tes!J162=0,"",RES_hhdet_tes!J162/RES_hhdet_fec!J162)</f>
        <v>0.80580914732373854</v>
      </c>
      <c r="K162" s="169">
        <f>IF(RES_hhdet_tes!K162=0,"",RES_hhdet_tes!K162/RES_hhdet_fec!K162)</f>
        <v>0.81137278524808121</v>
      </c>
      <c r="L162" s="169">
        <f>IF(RES_hhdet_tes!L162=0,"",RES_hhdet_tes!L162/RES_hhdet_fec!L162)</f>
        <v>0.81671823576041125</v>
      </c>
      <c r="M162" s="169">
        <f>IF(RES_hhdet_tes!M162=0,"",RES_hhdet_tes!M162/RES_hhdet_fec!M162)</f>
        <v>0.82235553844132681</v>
      </c>
      <c r="N162" s="169">
        <f>IF(RES_hhdet_tes!N162=0,"",RES_hhdet_tes!N162/RES_hhdet_fec!N162)</f>
        <v>0.8290099710241724</v>
      </c>
      <c r="O162" s="169">
        <f>IF(RES_hhdet_tes!O162=0,"",RES_hhdet_tes!O162/RES_hhdet_fec!O162)</f>
        <v>0.83525374594657298</v>
      </c>
      <c r="P162" s="169">
        <f>IF(RES_hhdet_tes!P162=0,"",RES_hhdet_tes!P162/RES_hhdet_fec!P162)</f>
        <v>0.84220360690172658</v>
      </c>
      <c r="Q162" s="169">
        <f>IF(RES_hhdet_tes!Q162=0,"",RES_hhdet_tes!Q162/RES_hhdet_fec!Q162)</f>
        <v>0.84943008895779837</v>
      </c>
    </row>
    <row r="163" spans="1:17" ht="12" customHeight="1" x14ac:dyDescent="0.25">
      <c r="A163" s="23" t="s">
        <v>60</v>
      </c>
      <c r="B163" s="65">
        <f>IF(RES_hhdet_tes!B163=0,"",RES_hhdet_tes!B163/RES_hhdet_fec!B163)</f>
        <v>0.76431306347201888</v>
      </c>
      <c r="C163" s="65">
        <f>IF(RES_hhdet_tes!C163=0,"",RES_hhdet_tes!C163/RES_hhdet_fec!C163)</f>
        <v>0.76886883571223275</v>
      </c>
      <c r="D163" s="65">
        <f>IF(RES_hhdet_tes!D163=0,"",RES_hhdet_tes!D163/RES_hhdet_fec!D163)</f>
        <v>0.77308952684940413</v>
      </c>
      <c r="E163" s="65">
        <f>IF(RES_hhdet_tes!E163=0,"",RES_hhdet_tes!E163/RES_hhdet_fec!E163)</f>
        <v>0.77770573469153026</v>
      </c>
      <c r="F163" s="65">
        <f>IF(RES_hhdet_tes!F163=0,"",RES_hhdet_tes!F163/RES_hhdet_fec!F163)</f>
        <v>0.78271420765846678</v>
      </c>
      <c r="G163" s="65">
        <f>IF(RES_hhdet_tes!G163=0,"",RES_hhdet_tes!G163/RES_hhdet_fec!G163)</f>
        <v>0.78759927271031183</v>
      </c>
      <c r="H163" s="65">
        <f>IF(RES_hhdet_tes!H163=0,"",RES_hhdet_tes!H163/RES_hhdet_fec!H163)</f>
        <v>0.79424961579953934</v>
      </c>
      <c r="I163" s="65">
        <f>IF(RES_hhdet_tes!I163=0,"",RES_hhdet_tes!I163/RES_hhdet_fec!I163)</f>
        <v>0.80051886677928341</v>
      </c>
      <c r="J163" s="65">
        <f>IF(RES_hhdet_tes!J163=0,"",RES_hhdet_tes!J163/RES_hhdet_fec!J163)</f>
        <v>0.80580914732373854</v>
      </c>
      <c r="K163" s="65">
        <f>IF(RES_hhdet_tes!K163=0,"",RES_hhdet_tes!K163/RES_hhdet_fec!K163)</f>
        <v>0.81137278524808121</v>
      </c>
      <c r="L163" s="65">
        <f>IF(RES_hhdet_tes!L163=0,"",RES_hhdet_tes!L163/RES_hhdet_fec!L163)</f>
        <v>0.81671823576041125</v>
      </c>
      <c r="M163" s="65">
        <f>IF(RES_hhdet_tes!M163=0,"",RES_hhdet_tes!M163/RES_hhdet_fec!M163)</f>
        <v>0.82235553844132681</v>
      </c>
      <c r="N163" s="65">
        <f>IF(RES_hhdet_tes!N163=0,"",RES_hhdet_tes!N163/RES_hhdet_fec!N163)</f>
        <v>0.8290099710241724</v>
      </c>
      <c r="O163" s="65">
        <f>IF(RES_hhdet_tes!O163=0,"",RES_hhdet_tes!O163/RES_hhdet_fec!O163)</f>
        <v>0.83525374594657298</v>
      </c>
      <c r="P163" s="65">
        <f>IF(RES_hhdet_tes!P163=0,"",RES_hhdet_tes!P163/RES_hhdet_fec!P163)</f>
        <v>0.84220360690172658</v>
      </c>
      <c r="Q163" s="65">
        <f>IF(RES_hhdet_tes!Q163=0,"",RES_hhdet_tes!Q163/RES_hhdet_fec!Q163)</f>
        <v>0.84943008895779837</v>
      </c>
    </row>
    <row r="164" spans="1:17" ht="12.95" customHeight="1" x14ac:dyDescent="0.25">
      <c r="A164" s="158" t="s">
        <v>112</v>
      </c>
      <c r="B164" s="169">
        <f>IF(RES_hhdet_tes!B164=0,"",RES_hhdet_tes!B164/RES_hhdet_fec!B164)</f>
        <v>1.6292521448704611</v>
      </c>
      <c r="C164" s="169">
        <f>IF(RES_hhdet_tes!C164=0,"",RES_hhdet_tes!C164/RES_hhdet_fec!C164)</f>
        <v>1.6718210836799856</v>
      </c>
      <c r="D164" s="169">
        <f>IF(RES_hhdet_tes!D164=0,"",RES_hhdet_tes!D164/RES_hhdet_fec!D164)</f>
        <v>1.723572534291036</v>
      </c>
      <c r="E164" s="169">
        <f>IF(RES_hhdet_tes!E164=0,"",RES_hhdet_tes!E164/RES_hhdet_fec!E164)</f>
        <v>1.7663449596955756</v>
      </c>
      <c r="F164" s="169">
        <f>IF(RES_hhdet_tes!F164=0,"",RES_hhdet_tes!F164/RES_hhdet_fec!F164)</f>
        <v>1.8257450795506529</v>
      </c>
      <c r="G164" s="169">
        <f>IF(RES_hhdet_tes!G164=0,"",RES_hhdet_tes!G164/RES_hhdet_fec!G164)</f>
        <v>1.8981240173903189</v>
      </c>
      <c r="H164" s="169">
        <f>IF(RES_hhdet_tes!H164=0,"",RES_hhdet_tes!H164/RES_hhdet_fec!H164)</f>
        <v>1.9722721360117088</v>
      </c>
      <c r="I164" s="169">
        <f>IF(RES_hhdet_tes!I164=0,"",RES_hhdet_tes!I164/RES_hhdet_fec!I164)</f>
        <v>2.0649319739478744</v>
      </c>
      <c r="J164" s="169">
        <f>IF(RES_hhdet_tes!J164=0,"",RES_hhdet_tes!J164/RES_hhdet_fec!J164)</f>
        <v>2.2014612918105851</v>
      </c>
      <c r="K164" s="169">
        <f>IF(RES_hhdet_tes!K164=0,"",RES_hhdet_tes!K164/RES_hhdet_fec!K164)</f>
        <v>2.3191628897357526</v>
      </c>
      <c r="L164" s="169">
        <f>IF(RES_hhdet_tes!L164=0,"",RES_hhdet_tes!L164/RES_hhdet_fec!L164)</f>
        <v>2.4525310677728247</v>
      </c>
      <c r="M164" s="169">
        <f>IF(RES_hhdet_tes!M164=0,"",RES_hhdet_tes!M164/RES_hhdet_fec!M164)</f>
        <v>2.5600562913046874</v>
      </c>
      <c r="N164" s="169">
        <f>IF(RES_hhdet_tes!N164=0,"",RES_hhdet_tes!N164/RES_hhdet_fec!N164)</f>
        <v>2.7050458050767099</v>
      </c>
      <c r="O164" s="169">
        <f>IF(RES_hhdet_tes!O164=0,"",RES_hhdet_tes!O164/RES_hhdet_fec!O164)</f>
        <v>2.9049168414154267</v>
      </c>
      <c r="P164" s="169">
        <f>IF(RES_hhdet_tes!P164=0,"",RES_hhdet_tes!P164/RES_hhdet_fec!P164)</f>
        <v>3.0581065368017448</v>
      </c>
      <c r="Q164" s="169">
        <f>IF(RES_hhdet_tes!Q164=0,"",RES_hhdet_tes!Q164/RES_hhdet_fec!Q164)</f>
        <v>3.2427091425532106</v>
      </c>
    </row>
    <row r="165" spans="1:17" ht="12" customHeight="1" x14ac:dyDescent="0.25">
      <c r="A165" s="23" t="s">
        <v>60</v>
      </c>
      <c r="B165" s="73">
        <f>IF(RES_hhdet_tes!B165=0,"",RES_hhdet_tes!B165/RES_hhdet_fec!B165)</f>
        <v>1.6292521448704611</v>
      </c>
      <c r="C165" s="73">
        <f>IF(RES_hhdet_tes!C165=0,"",RES_hhdet_tes!C165/RES_hhdet_fec!C165)</f>
        <v>1.6718210836799856</v>
      </c>
      <c r="D165" s="73">
        <f>IF(RES_hhdet_tes!D165=0,"",RES_hhdet_tes!D165/RES_hhdet_fec!D165)</f>
        <v>1.723572534291036</v>
      </c>
      <c r="E165" s="73">
        <f>IF(RES_hhdet_tes!E165=0,"",RES_hhdet_tes!E165/RES_hhdet_fec!E165)</f>
        <v>1.7663449596955756</v>
      </c>
      <c r="F165" s="73">
        <f>IF(RES_hhdet_tes!F165=0,"",RES_hhdet_tes!F165/RES_hhdet_fec!F165)</f>
        <v>1.8257450795506529</v>
      </c>
      <c r="G165" s="73">
        <f>IF(RES_hhdet_tes!G165=0,"",RES_hhdet_tes!G165/RES_hhdet_fec!G165)</f>
        <v>1.8981240173903189</v>
      </c>
      <c r="H165" s="73">
        <f>IF(RES_hhdet_tes!H165=0,"",RES_hhdet_tes!H165/RES_hhdet_fec!H165)</f>
        <v>1.9722721360117088</v>
      </c>
      <c r="I165" s="73">
        <f>IF(RES_hhdet_tes!I165=0,"",RES_hhdet_tes!I165/RES_hhdet_fec!I165)</f>
        <v>2.0649319739478744</v>
      </c>
      <c r="J165" s="73">
        <f>IF(RES_hhdet_tes!J165=0,"",RES_hhdet_tes!J165/RES_hhdet_fec!J165)</f>
        <v>2.2014612918105851</v>
      </c>
      <c r="K165" s="73">
        <f>IF(RES_hhdet_tes!K165=0,"",RES_hhdet_tes!K165/RES_hhdet_fec!K165)</f>
        <v>2.3191628897357526</v>
      </c>
      <c r="L165" s="73">
        <f>IF(RES_hhdet_tes!L165=0,"",RES_hhdet_tes!L165/RES_hhdet_fec!L165)</f>
        <v>2.4525310677728247</v>
      </c>
      <c r="M165" s="73">
        <f>IF(RES_hhdet_tes!M165=0,"",RES_hhdet_tes!M165/RES_hhdet_fec!M165)</f>
        <v>2.5600562913046874</v>
      </c>
      <c r="N165" s="73">
        <f>IF(RES_hhdet_tes!N165=0,"",RES_hhdet_tes!N165/RES_hhdet_fec!N165)</f>
        <v>2.7050458050767099</v>
      </c>
      <c r="O165" s="73">
        <f>IF(RES_hhdet_tes!O165=0,"",RES_hhdet_tes!O165/RES_hhdet_fec!O165)</f>
        <v>2.9049168414154267</v>
      </c>
      <c r="P165" s="73">
        <f>IF(RES_hhdet_tes!P165=0,"",RES_hhdet_tes!P165/RES_hhdet_fec!P165)</f>
        <v>3.0581065368017448</v>
      </c>
      <c r="Q165" s="73">
        <f>IF(RES_hhdet_tes!Q165=0,"",RES_hhdet_tes!Q165/RES_hhdet_fec!Q165)</f>
        <v>3.2427091425532106</v>
      </c>
    </row>
    <row r="166" spans="1:17" ht="12" customHeight="1" x14ac:dyDescent="0.25">
      <c r="A166" s="158" t="s">
        <v>63</v>
      </c>
      <c r="B166" s="169">
        <f>IF(RES_hhdet_tes!B166=0,"",RES_hhdet_tes!B166/RES_hhdet_fec!B166)</f>
        <v>0.62789813793121996</v>
      </c>
      <c r="C166" s="169">
        <f>IF(RES_hhdet_tes!C166=0,"",RES_hhdet_tes!C166/RES_hhdet_fec!C166)</f>
        <v>0.63288198228145176</v>
      </c>
      <c r="D166" s="169">
        <f>IF(RES_hhdet_tes!D166=0,"",RES_hhdet_tes!D166/RES_hhdet_fec!D166)</f>
        <v>0.63852166842495328</v>
      </c>
      <c r="E166" s="169">
        <f>IF(RES_hhdet_tes!E166=0,"",RES_hhdet_tes!E166/RES_hhdet_fec!E166)</f>
        <v>0.64501607421068352</v>
      </c>
      <c r="F166" s="169">
        <f>IF(RES_hhdet_tes!F166=0,"",RES_hhdet_tes!F166/RES_hhdet_fec!F166)</f>
        <v>0.65080807523666695</v>
      </c>
      <c r="G166" s="169">
        <f>IF(RES_hhdet_tes!G166=0,"",RES_hhdet_tes!G166/RES_hhdet_fec!G166)</f>
        <v>0.65813591208285827</v>
      </c>
      <c r="H166" s="169">
        <f>IF(RES_hhdet_tes!H166=0,"",RES_hhdet_tes!H166/RES_hhdet_fec!H166)</f>
        <v>0.67365212222986259</v>
      </c>
      <c r="I166" s="169">
        <f>IF(RES_hhdet_tes!I166=0,"",RES_hhdet_tes!I166/RES_hhdet_fec!I166)</f>
        <v>0.68489575545206538</v>
      </c>
      <c r="J166" s="169">
        <f>IF(RES_hhdet_tes!J166=0,"",RES_hhdet_tes!J166/RES_hhdet_fec!J166)</f>
        <v>0.69654512935387669</v>
      </c>
      <c r="K166" s="169">
        <f>IF(RES_hhdet_tes!K166=0,"",RES_hhdet_tes!K166/RES_hhdet_fec!K166)</f>
        <v>0.69989247220704565</v>
      </c>
      <c r="L166" s="169">
        <f>IF(RES_hhdet_tes!L166=0,"",RES_hhdet_tes!L166/RES_hhdet_fec!L166)</f>
        <v>0.70889704069239146</v>
      </c>
      <c r="M166" s="169">
        <f>IF(RES_hhdet_tes!M166=0,"",RES_hhdet_tes!M166/RES_hhdet_fec!M166)</f>
        <v>0.71505569214545905</v>
      </c>
      <c r="N166" s="169">
        <f>IF(RES_hhdet_tes!N166=0,"",RES_hhdet_tes!N166/RES_hhdet_fec!N166)</f>
        <v>0.72782551134462126</v>
      </c>
      <c r="O166" s="169">
        <f>IF(RES_hhdet_tes!O166=0,"",RES_hhdet_tes!O166/RES_hhdet_fec!O166)</f>
        <v>0.7328661520362707</v>
      </c>
      <c r="P166" s="169">
        <f>IF(RES_hhdet_tes!P166=0,"",RES_hhdet_tes!P166/RES_hhdet_fec!P166)</f>
        <v>0.74136685371071143</v>
      </c>
      <c r="Q166" s="169">
        <f>IF(RES_hhdet_tes!Q166=0,"",RES_hhdet_tes!Q166/RES_hhdet_fec!Q166)</f>
        <v>0.74582271173590975</v>
      </c>
    </row>
    <row r="167" spans="1:17" ht="12" customHeight="1" x14ac:dyDescent="0.25">
      <c r="A167" s="167" t="s">
        <v>144</v>
      </c>
      <c r="B167" s="174">
        <f>IF(RES_hhdet_tes!B167=0,"",RES_hhdet_tes!B167/RES_hhdet_fec!B167)</f>
        <v>0.55230288448642306</v>
      </c>
      <c r="C167" s="174">
        <f>IF(RES_hhdet_tes!C167=0,"",RES_hhdet_tes!C167/RES_hhdet_fec!C167)</f>
        <v>0.55663927905364396</v>
      </c>
      <c r="D167" s="174">
        <f>IF(RES_hhdet_tes!D167=0,"",RES_hhdet_tes!D167/RES_hhdet_fec!D167)</f>
        <v>0.56078448285295668</v>
      </c>
      <c r="E167" s="174">
        <f>IF(RES_hhdet_tes!E167=0,"",RES_hhdet_tes!E167/RES_hhdet_fec!E167)</f>
        <v>0.56557241536924885</v>
      </c>
      <c r="F167" s="174">
        <f>IF(RES_hhdet_tes!F167=0,"",RES_hhdet_tes!F167/RES_hhdet_fec!F167)</f>
        <v>0.57103497628314859</v>
      </c>
      <c r="G167" s="174">
        <f>IF(RES_hhdet_tes!G167=0,"",RES_hhdet_tes!G167/RES_hhdet_fec!G167)</f>
        <v>0.57518812782867745</v>
      </c>
      <c r="H167" s="174">
        <f>IF(RES_hhdet_tes!H167=0,"",RES_hhdet_tes!H167/RES_hhdet_fec!H167)</f>
        <v>0.57947158828883705</v>
      </c>
      <c r="I167" s="174">
        <f>IF(RES_hhdet_tes!I167=0,"",RES_hhdet_tes!I167/RES_hhdet_fec!I167)</f>
        <v>0.58636793534032494</v>
      </c>
      <c r="J167" s="174">
        <f>IF(RES_hhdet_tes!J167=0,"",RES_hhdet_tes!J167/RES_hhdet_fec!J167)</f>
        <v>0.59426415991031023</v>
      </c>
      <c r="K167" s="174">
        <f>IF(RES_hhdet_tes!K167=0,"",RES_hhdet_tes!K167/RES_hhdet_fec!K167)</f>
        <v>0.59882377543645304</v>
      </c>
      <c r="L167" s="174">
        <f>IF(RES_hhdet_tes!L167=0,"",RES_hhdet_tes!L167/RES_hhdet_fec!L167)</f>
        <v>0.60312593996782882</v>
      </c>
      <c r="M167" s="174">
        <f>IF(RES_hhdet_tes!M167=0,"",RES_hhdet_tes!M167/RES_hhdet_fec!M167)</f>
        <v>0.60601829706025478</v>
      </c>
      <c r="N167" s="174">
        <f>IF(RES_hhdet_tes!N167=0,"",RES_hhdet_tes!N167/RES_hhdet_fec!N167)</f>
        <v>0.61022993100846712</v>
      </c>
      <c r="O167" s="174">
        <f>IF(RES_hhdet_tes!O167=0,"",RES_hhdet_tes!O167/RES_hhdet_fec!O167)</f>
        <v>0.61301984401680132</v>
      </c>
      <c r="P167" s="174">
        <f>IF(RES_hhdet_tes!P167=0,"",RES_hhdet_tes!P167/RES_hhdet_fec!P167)</f>
        <v>0.61547570840875254</v>
      </c>
      <c r="Q167" s="174">
        <f>IF(RES_hhdet_tes!Q167=0,"",RES_hhdet_tes!Q167/RES_hhdet_fec!Q167)</f>
        <v>0.6155300784538239</v>
      </c>
    </row>
    <row r="168" spans="1:17" ht="12" customHeight="1" x14ac:dyDescent="0.25">
      <c r="A168" s="167" t="s">
        <v>143</v>
      </c>
      <c r="B168" s="174">
        <f>IF(RES_hhdet_tes!B168=0,"",RES_hhdet_tes!B168/RES_hhdet_fec!B168)</f>
        <v>0.6591250836371112</v>
      </c>
      <c r="C168" s="174">
        <f>IF(RES_hhdet_tes!C168=0,"",RES_hhdet_tes!C168/RES_hhdet_fec!C168)</f>
        <v>0.65890049156414965</v>
      </c>
      <c r="D168" s="174">
        <f>IF(RES_hhdet_tes!D168=0,"",RES_hhdet_tes!D168/RES_hhdet_fec!D168)</f>
        <v>0.66270360195447653</v>
      </c>
      <c r="E168" s="174">
        <f>IF(RES_hhdet_tes!E168=0,"",RES_hhdet_tes!E168/RES_hhdet_fec!E168)</f>
        <v>0.66738703091730489</v>
      </c>
      <c r="F168" s="174">
        <f>IF(RES_hhdet_tes!F168=0,"",RES_hhdet_tes!F168/RES_hhdet_fec!F168)</f>
        <v>0.67271461609704375</v>
      </c>
      <c r="G168" s="174">
        <f>IF(RES_hhdet_tes!G168=0,"",RES_hhdet_tes!G168/RES_hhdet_fec!G168)</f>
        <v>0.67599301045475568</v>
      </c>
      <c r="H168" s="174">
        <f>IF(RES_hhdet_tes!H168=0,"",RES_hhdet_tes!H168/RES_hhdet_fec!H168)</f>
        <v>0.68032200496820194</v>
      </c>
      <c r="I168" s="174">
        <f>IF(RES_hhdet_tes!I168=0,"",RES_hhdet_tes!I168/RES_hhdet_fec!I168)</f>
        <v>0.6871556796067938</v>
      </c>
      <c r="J168" s="174">
        <f>IF(RES_hhdet_tes!J168=0,"",RES_hhdet_tes!J168/RES_hhdet_fec!J168)</f>
        <v>0.69234040290826393</v>
      </c>
      <c r="K168" s="174">
        <f>IF(RES_hhdet_tes!K168=0,"",RES_hhdet_tes!K168/RES_hhdet_fec!K168)</f>
        <v>0.69949483233909293</v>
      </c>
      <c r="L168" s="174">
        <f>IF(RES_hhdet_tes!L168=0,"",RES_hhdet_tes!L168/RES_hhdet_fec!L168)</f>
        <v>0.7037533129071305</v>
      </c>
      <c r="M168" s="174">
        <f>IF(RES_hhdet_tes!M168=0,"",RES_hhdet_tes!M168/RES_hhdet_fec!M168)</f>
        <v>0.70447523588530025</v>
      </c>
      <c r="N168" s="174">
        <f>IF(RES_hhdet_tes!N168=0,"",RES_hhdet_tes!N168/RES_hhdet_fec!N168)</f>
        <v>0.70091721447579591</v>
      </c>
      <c r="O168" s="174">
        <f>IF(RES_hhdet_tes!O168=0,"",RES_hhdet_tes!O168/RES_hhdet_fec!O168)</f>
        <v>0.70876920697609747</v>
      </c>
      <c r="P168" s="174">
        <f>IF(RES_hhdet_tes!P168=0,"",RES_hhdet_tes!P168/RES_hhdet_fec!P168)</f>
        <v>0.70987610074422669</v>
      </c>
      <c r="Q168" s="174">
        <f>IF(RES_hhdet_tes!Q168=0,"",RES_hhdet_tes!Q168/RES_hhdet_fec!Q168)</f>
        <v>0.71034469017402024</v>
      </c>
    </row>
    <row r="169" spans="1:17" ht="12" customHeight="1" x14ac:dyDescent="0.25">
      <c r="A169" s="166" t="s">
        <v>57</v>
      </c>
      <c r="B169" s="173">
        <f>IF(RES_hhdet_tes!B169=0,"",RES_hhdet_tes!B169/RES_hhdet_fec!B169)</f>
        <v>0.55230288448642328</v>
      </c>
      <c r="C169" s="173">
        <f>IF(RES_hhdet_tes!C169=0,"",RES_hhdet_tes!C169/RES_hhdet_fec!C169)</f>
        <v>0.55667909379277936</v>
      </c>
      <c r="D169" s="173">
        <f>IF(RES_hhdet_tes!D169=0,"",RES_hhdet_tes!D169/RES_hhdet_fec!D169)</f>
        <v>0.56084308229468482</v>
      </c>
      <c r="E169" s="173">
        <f>IF(RES_hhdet_tes!E169=0,"",RES_hhdet_tes!E169/RES_hhdet_fec!E169)</f>
        <v>0.56616786951308162</v>
      </c>
      <c r="F169" s="173">
        <f>IF(RES_hhdet_tes!F169=0,"",RES_hhdet_tes!F169/RES_hhdet_fec!F169)</f>
        <v>0.57235526560606109</v>
      </c>
      <c r="G169" s="173">
        <f>IF(RES_hhdet_tes!G169=0,"",RES_hhdet_tes!G169/RES_hhdet_fec!G169)</f>
        <v>0.57598256625196453</v>
      </c>
      <c r="H169" s="173">
        <f>IF(RES_hhdet_tes!H169=0,"",RES_hhdet_tes!H169/RES_hhdet_fec!H169)</f>
        <v>0.58079535683044148</v>
      </c>
      <c r="I169" s="173">
        <f>IF(RES_hhdet_tes!I169=0,"",RES_hhdet_tes!I169/RES_hhdet_fec!I169)</f>
        <v>0.58899485471347957</v>
      </c>
      <c r="J169" s="173">
        <f>IF(RES_hhdet_tes!J169=0,"",RES_hhdet_tes!J169/RES_hhdet_fec!J169)</f>
        <v>0.59492704856498801</v>
      </c>
      <c r="K169" s="173">
        <f>IF(RES_hhdet_tes!K169=0,"",RES_hhdet_tes!K169/RES_hhdet_fec!K169)</f>
        <v>0.60364095022681574</v>
      </c>
      <c r="L169" s="173">
        <f>IF(RES_hhdet_tes!L169=0,"",RES_hhdet_tes!L169/RES_hhdet_fec!L169)</f>
        <v>0.60848273842895295</v>
      </c>
      <c r="M169" s="173">
        <f>IF(RES_hhdet_tes!M169=0,"",RES_hhdet_tes!M169/RES_hhdet_fec!M169)</f>
        <v>0.60938286043120515</v>
      </c>
      <c r="N169" s="173">
        <f>IF(RES_hhdet_tes!N169=0,"",RES_hhdet_tes!N169/RES_hhdet_fec!N169)</f>
        <v>0.61273753759577554</v>
      </c>
      <c r="O169" s="173">
        <f>IF(RES_hhdet_tes!O169=0,"",RES_hhdet_tes!O169/RES_hhdet_fec!O169)</f>
        <v>0.61469953420466728</v>
      </c>
      <c r="P169" s="173">
        <f>IF(RES_hhdet_tes!P169=0,"",RES_hhdet_tes!P169/RES_hhdet_fec!P169)</f>
        <v>0.61592770689066345</v>
      </c>
      <c r="Q169" s="173">
        <f>IF(RES_hhdet_tes!Q169=0,"",RES_hhdet_tes!Q169/RES_hhdet_fec!Q169)</f>
        <v>0.61627080867693074</v>
      </c>
    </row>
    <row r="170" spans="1:17" ht="12" customHeight="1" x14ac:dyDescent="0.25">
      <c r="A170" s="147" t="s">
        <v>59</v>
      </c>
      <c r="B170" s="172">
        <f>IF(RES_hhdet_tes!B170=0,"",RES_hhdet_tes!B170/RES_hhdet_fec!B170)</f>
        <v>1</v>
      </c>
      <c r="C170" s="172">
        <f>IF(RES_hhdet_tes!C170=0,"",RES_hhdet_tes!C170/RES_hhdet_fec!C170)</f>
        <v>0.99999999999999967</v>
      </c>
      <c r="D170" s="172">
        <f>IF(RES_hhdet_tes!D170=0,"",RES_hhdet_tes!D170/RES_hhdet_fec!D170)</f>
        <v>1.0000000000000002</v>
      </c>
      <c r="E170" s="172">
        <f>IF(RES_hhdet_tes!E170=0,"",RES_hhdet_tes!E170/RES_hhdet_fec!E170)</f>
        <v>1.0000000000000002</v>
      </c>
      <c r="F170" s="172">
        <f>IF(RES_hhdet_tes!F170=0,"",RES_hhdet_tes!F170/RES_hhdet_fec!F170)</f>
        <v>1.0000000000000007</v>
      </c>
      <c r="G170" s="172">
        <f>IF(RES_hhdet_tes!G170=0,"",RES_hhdet_tes!G170/RES_hhdet_fec!G170)</f>
        <v>1.0000000000000007</v>
      </c>
      <c r="H170" s="172">
        <f>IF(RES_hhdet_tes!H170=0,"",RES_hhdet_tes!H170/RES_hhdet_fec!H170)</f>
        <v>0.99999999999999956</v>
      </c>
      <c r="I170" s="172">
        <f>IF(RES_hhdet_tes!I170=0,"",RES_hhdet_tes!I170/RES_hhdet_fec!I170)</f>
        <v>1</v>
      </c>
      <c r="J170" s="172">
        <f>IF(RES_hhdet_tes!J170=0,"",RES_hhdet_tes!J170/RES_hhdet_fec!J170)</f>
        <v>1</v>
      </c>
      <c r="K170" s="172">
        <f>IF(RES_hhdet_tes!K170=0,"",RES_hhdet_tes!K170/RES_hhdet_fec!K170)</f>
        <v>0.99999999999999956</v>
      </c>
      <c r="L170" s="172">
        <f>IF(RES_hhdet_tes!L170=0,"",RES_hhdet_tes!L170/RES_hhdet_fec!L170)</f>
        <v>1</v>
      </c>
      <c r="M170" s="172">
        <f>IF(RES_hhdet_tes!M170=0,"",RES_hhdet_tes!M170/RES_hhdet_fec!M170)</f>
        <v>1.0000000000000002</v>
      </c>
      <c r="N170" s="172">
        <f>IF(RES_hhdet_tes!N170=0,"",RES_hhdet_tes!N170/RES_hhdet_fec!N170)</f>
        <v>0.99999999999999911</v>
      </c>
      <c r="O170" s="172">
        <f>IF(RES_hhdet_tes!O170=0,"",RES_hhdet_tes!O170/RES_hhdet_fec!O170)</f>
        <v>0.99999999999999944</v>
      </c>
      <c r="P170" s="172">
        <f>IF(RES_hhdet_tes!P170=0,"",RES_hhdet_tes!P170/RES_hhdet_fec!P170)</f>
        <v>1.0000000000000002</v>
      </c>
      <c r="Q170" s="172">
        <f>IF(RES_hhdet_tes!Q170=0,"",RES_hhdet_tes!Q170/RES_hhdet_fec!Q170)</f>
        <v>1.0000000000000011</v>
      </c>
    </row>
    <row r="171" spans="1:17" ht="12" customHeight="1" x14ac:dyDescent="0.25">
      <c r="A171" s="163" t="s">
        <v>142</v>
      </c>
      <c r="B171" s="171">
        <f>IF(RES_hhdet_tes!B171=0,"",RES_hhdet_tes!B171/RES_hhdet_fec!B171)</f>
        <v>0.70572035239931796</v>
      </c>
      <c r="C171" s="171">
        <f>IF(RES_hhdet_tes!C171=0,"",RES_hhdet_tes!C171/RES_hhdet_fec!C171)</f>
        <v>0.70863163867730905</v>
      </c>
      <c r="D171" s="171">
        <f>IF(RES_hhdet_tes!D171=0,"",RES_hhdet_tes!D171/RES_hhdet_fec!D171)</f>
        <v>0.71196729166633821</v>
      </c>
      <c r="E171" s="171">
        <f>IF(RES_hhdet_tes!E171=0,"",RES_hhdet_tes!E171/RES_hhdet_fec!E171)</f>
        <v>0.71568599176169001</v>
      </c>
      <c r="F171" s="171">
        <f>IF(RES_hhdet_tes!F171=0,"",RES_hhdet_tes!F171/RES_hhdet_fec!F171)</f>
        <v>0.71975787711126138</v>
      </c>
      <c r="G171" s="171">
        <f>IF(RES_hhdet_tes!G171=0,"",RES_hhdet_tes!G171/RES_hhdet_fec!G171)</f>
        <v>0.724963920434186</v>
      </c>
      <c r="H171" s="171">
        <f>IF(RES_hhdet_tes!H171=0,"",RES_hhdet_tes!H171/RES_hhdet_fec!H171)</f>
        <v>0.73109671574175095</v>
      </c>
      <c r="I171" s="171">
        <f>IF(RES_hhdet_tes!I171=0,"",RES_hhdet_tes!I171/RES_hhdet_fec!I171)</f>
        <v>0.73615411452549506</v>
      </c>
      <c r="J171" s="171">
        <f>IF(RES_hhdet_tes!J171=0,"",RES_hhdet_tes!J171/RES_hhdet_fec!J171)</f>
        <v>0.74102891677095839</v>
      </c>
      <c r="K171" s="171">
        <f>IF(RES_hhdet_tes!K171=0,"",RES_hhdet_tes!K171/RES_hhdet_fec!K171)</f>
        <v>0.74452780142975583</v>
      </c>
      <c r="L171" s="171">
        <f>IF(RES_hhdet_tes!L171=0,"",RES_hhdet_tes!L171/RES_hhdet_fec!L171)</f>
        <v>0.74751924729150998</v>
      </c>
      <c r="M171" s="171">
        <f>IF(RES_hhdet_tes!M171=0,"",RES_hhdet_tes!M171/RES_hhdet_fec!M171)</f>
        <v>0.75126815928285795</v>
      </c>
      <c r="N171" s="171">
        <f>IF(RES_hhdet_tes!N171=0,"",RES_hhdet_tes!N171/RES_hhdet_fec!N171)</f>
        <v>0.7550662456473145</v>
      </c>
      <c r="O171" s="171">
        <f>IF(RES_hhdet_tes!O171=0,"",RES_hhdet_tes!O171/RES_hhdet_fec!O171)</f>
        <v>0.7589447721773509</v>
      </c>
      <c r="P171" s="171">
        <f>IF(RES_hhdet_tes!P171=0,"",RES_hhdet_tes!P171/RES_hhdet_fec!P171)</f>
        <v>0.76498743510847078</v>
      </c>
      <c r="Q171" s="171">
        <f>IF(RES_hhdet_tes!Q171=0,"",RES_hhdet_tes!Q171/RES_hhdet_fec!Q171)</f>
        <v>0.76891044767004346</v>
      </c>
    </row>
    <row r="172" spans="1:17" ht="12" customHeight="1" x14ac:dyDescent="0.25">
      <c r="A172" s="161" t="s">
        <v>141</v>
      </c>
      <c r="B172" s="170">
        <f>IF(RES_hhdet_tes!B172=0,"",RES_hhdet_tes!B172/RES_hhdet_fec!B172)</f>
        <v>0.78456855809591586</v>
      </c>
      <c r="C172" s="170">
        <f>IF(RES_hhdet_tes!C172=0,"",RES_hhdet_tes!C172/RES_hhdet_fec!C172)</f>
        <v>0.78311148635707895</v>
      </c>
      <c r="D172" s="170">
        <f>IF(RES_hhdet_tes!D172=0,"",RES_hhdet_tes!D172/RES_hhdet_fec!D172)</f>
        <v>0.78529885380143227</v>
      </c>
      <c r="E172" s="170">
        <f>IF(RES_hhdet_tes!E172=0,"",RES_hhdet_tes!E172/RES_hhdet_fec!E172)</f>
        <v>0.78745717474569288</v>
      </c>
      <c r="F172" s="170">
        <f>IF(RES_hhdet_tes!F172=0,"",RES_hhdet_tes!F172/RES_hhdet_fec!F172)</f>
        <v>0.79089057571070798</v>
      </c>
      <c r="G172" s="170">
        <f>IF(RES_hhdet_tes!G172=0,"",RES_hhdet_tes!G172/RES_hhdet_fec!G172)</f>
        <v>0.80071998732645688</v>
      </c>
      <c r="H172" s="170">
        <f>IF(RES_hhdet_tes!H172=0,"",RES_hhdet_tes!H172/RES_hhdet_fec!H172)</f>
        <v>0.80868641716637468</v>
      </c>
      <c r="I172" s="170">
        <f>IF(RES_hhdet_tes!I172=0,"",RES_hhdet_tes!I172/RES_hhdet_fec!I172)</f>
        <v>0.81209171244641887</v>
      </c>
      <c r="J172" s="170">
        <f>IF(RES_hhdet_tes!J172=0,"",RES_hhdet_tes!J172/RES_hhdet_fec!J172)</f>
        <v>0.81469565368502395</v>
      </c>
      <c r="K172" s="170">
        <f>IF(RES_hhdet_tes!K172=0,"",RES_hhdet_tes!K172/RES_hhdet_fec!K172)</f>
        <v>0.82037303795531635</v>
      </c>
      <c r="L172" s="170">
        <f>IF(RES_hhdet_tes!L172=0,"",RES_hhdet_tes!L172/RES_hhdet_fec!L172)</f>
        <v>0.8130260209524599</v>
      </c>
      <c r="M172" s="170">
        <f>IF(RES_hhdet_tes!M172=0,"",RES_hhdet_tes!M172/RES_hhdet_fec!M172)</f>
        <v>0.82351607635097335</v>
      </c>
      <c r="N172" s="170">
        <f>IF(RES_hhdet_tes!N172=0,"",RES_hhdet_tes!N172/RES_hhdet_fec!N172)</f>
        <v>0.81541122419028633</v>
      </c>
      <c r="O172" s="170">
        <f>IF(RES_hhdet_tes!O172=0,"",RES_hhdet_tes!O172/RES_hhdet_fec!O172)</f>
        <v>0.81825333557097379</v>
      </c>
      <c r="P172" s="170">
        <f>IF(RES_hhdet_tes!P172=0,"",RES_hhdet_tes!P172/RES_hhdet_fec!P172)</f>
        <v>0.82942471384981464</v>
      </c>
      <c r="Q172" s="170">
        <f>IF(RES_hhdet_tes!Q172=0,"",RES_hhdet_tes!Q172/RES_hhdet_fec!Q172)</f>
        <v>0.82840978078682848</v>
      </c>
    </row>
    <row r="173" spans="1:17" ht="12" customHeight="1" x14ac:dyDescent="0.25">
      <c r="A173" s="148" t="s">
        <v>60</v>
      </c>
      <c r="B173" s="73">
        <f>IF(RES_hhdet_tes!B173=0,"",RES_hhdet_tes!B173/RES_hhdet_fec!B173)</f>
        <v>0.70572035239931818</v>
      </c>
      <c r="C173" s="73">
        <f>IF(RES_hhdet_tes!C173=0,"",RES_hhdet_tes!C173/RES_hhdet_fec!C173)</f>
        <v>0.70894117413589475</v>
      </c>
      <c r="D173" s="73">
        <f>IF(RES_hhdet_tes!D173=0,"",RES_hhdet_tes!D173/RES_hhdet_fec!D173)</f>
        <v>0.71262234679514258</v>
      </c>
      <c r="E173" s="73">
        <f>IF(RES_hhdet_tes!E173=0,"",RES_hhdet_tes!E173/RES_hhdet_fec!E173)</f>
        <v>0.7173949843006503</v>
      </c>
      <c r="F173" s="73">
        <f>IF(RES_hhdet_tes!F173=0,"",RES_hhdet_tes!F173/RES_hhdet_fec!F173)</f>
        <v>0.7223951017110759</v>
      </c>
      <c r="G173" s="73">
        <f>IF(RES_hhdet_tes!G173=0,"",RES_hhdet_tes!G173/RES_hhdet_fec!G173)</f>
        <v>0.7301256666854522</v>
      </c>
      <c r="H173" s="73">
        <f>IF(RES_hhdet_tes!H173=0,"",RES_hhdet_tes!H173/RES_hhdet_fec!H173)</f>
        <v>0.74179479230930667</v>
      </c>
      <c r="I173" s="73">
        <f>IF(RES_hhdet_tes!I173=0,"",RES_hhdet_tes!I173/RES_hhdet_fec!I173)</f>
        <v>0.74646043257912154</v>
      </c>
      <c r="J173" s="73">
        <f>IF(RES_hhdet_tes!J173=0,"",RES_hhdet_tes!J173/RES_hhdet_fec!J173)</f>
        <v>0.75014578793693865</v>
      </c>
      <c r="K173" s="73">
        <f>IF(RES_hhdet_tes!K173=0,"",RES_hhdet_tes!K173/RES_hhdet_fec!K173)</f>
        <v>0.75271181227140904</v>
      </c>
      <c r="L173" s="73">
        <f>IF(RES_hhdet_tes!L173=0,"",RES_hhdet_tes!L173/RES_hhdet_fec!L173)</f>
        <v>0.75483265675621247</v>
      </c>
      <c r="M173" s="73">
        <f>IF(RES_hhdet_tes!M173=0,"",RES_hhdet_tes!M173/RES_hhdet_fec!M173)</f>
        <v>0.7597653756897047</v>
      </c>
      <c r="N173" s="73">
        <f>IF(RES_hhdet_tes!N173=0,"",RES_hhdet_tes!N173/RES_hhdet_fec!N173)</f>
        <v>0.76299699027762613</v>
      </c>
      <c r="O173" s="73">
        <f>IF(RES_hhdet_tes!O173=0,"",RES_hhdet_tes!O173/RES_hhdet_fec!O173)</f>
        <v>0.76518484152016297</v>
      </c>
      <c r="P173" s="73">
        <f>IF(RES_hhdet_tes!P173=0,"",RES_hhdet_tes!P173/RES_hhdet_fec!P173)</f>
        <v>0.77060465497719421</v>
      </c>
      <c r="Q173" s="73">
        <f>IF(RES_hhdet_tes!Q173=0,"",RES_hhdet_tes!Q173/RES_hhdet_fec!Q173)</f>
        <v>0.77299810413136505</v>
      </c>
    </row>
    <row r="174" spans="1:17" ht="12" customHeight="1" x14ac:dyDescent="0.25">
      <c r="A174" s="159" t="s">
        <v>59</v>
      </c>
      <c r="B174" s="65">
        <f>IF(RES_hhdet_tes!B174=0,"",RES_hhdet_tes!B174/RES_hhdet_fec!B174)</f>
        <v>1</v>
      </c>
      <c r="C174" s="65">
        <f>IF(RES_hhdet_tes!C174=0,"",RES_hhdet_tes!C174/RES_hhdet_fec!C174)</f>
        <v>1</v>
      </c>
      <c r="D174" s="65">
        <f>IF(RES_hhdet_tes!D174=0,"",RES_hhdet_tes!D174/RES_hhdet_fec!D174)</f>
        <v>1.0000000000000002</v>
      </c>
      <c r="E174" s="65">
        <f>IF(RES_hhdet_tes!E174=0,"",RES_hhdet_tes!E174/RES_hhdet_fec!E174)</f>
        <v>1.0000000000000004</v>
      </c>
      <c r="F174" s="65">
        <f>IF(RES_hhdet_tes!F174=0,"",RES_hhdet_tes!F174/RES_hhdet_fec!F174)</f>
        <v>1</v>
      </c>
      <c r="G174" s="65">
        <f>IF(RES_hhdet_tes!G174=0,"",RES_hhdet_tes!G174/RES_hhdet_fec!G174)</f>
        <v>1</v>
      </c>
      <c r="H174" s="65">
        <f>IF(RES_hhdet_tes!H174=0,"",RES_hhdet_tes!H174/RES_hhdet_fec!H174)</f>
        <v>1</v>
      </c>
      <c r="I174" s="65">
        <f>IF(RES_hhdet_tes!I174=0,"",RES_hhdet_tes!I174/RES_hhdet_fec!I174)</f>
        <v>1</v>
      </c>
      <c r="J174" s="65">
        <f>IF(RES_hhdet_tes!J174=0,"",RES_hhdet_tes!J174/RES_hhdet_fec!J174)</f>
        <v>0.99999999999999956</v>
      </c>
      <c r="K174" s="65">
        <f>IF(RES_hhdet_tes!K174=0,"",RES_hhdet_tes!K174/RES_hhdet_fec!K174)</f>
        <v>1.0000000000000004</v>
      </c>
      <c r="L174" s="65">
        <f>IF(RES_hhdet_tes!L174=0,"",RES_hhdet_tes!L174/RES_hhdet_fec!L174)</f>
        <v>1.0000000000000002</v>
      </c>
      <c r="M174" s="65">
        <f>IF(RES_hhdet_tes!M174=0,"",RES_hhdet_tes!M174/RES_hhdet_fec!M174)</f>
        <v>1.0000000000000002</v>
      </c>
      <c r="N174" s="65">
        <f>IF(RES_hhdet_tes!N174=0,"",RES_hhdet_tes!N174/RES_hhdet_fec!N174)</f>
        <v>1</v>
      </c>
      <c r="O174" s="65">
        <f>IF(RES_hhdet_tes!O174=0,"",RES_hhdet_tes!O174/RES_hhdet_fec!O174)</f>
        <v>1.0000000000000004</v>
      </c>
      <c r="P174" s="65">
        <f>IF(RES_hhdet_tes!P174=0,"",RES_hhdet_tes!P174/RES_hhdet_fec!P174)</f>
        <v>1.0000000000000007</v>
      </c>
      <c r="Q174" s="65">
        <f>IF(RES_hhdet_tes!Q174=0,"",RES_hhdet_tes!Q174/RES_hhdet_fec!Q174)</f>
        <v>0.99999999999999967</v>
      </c>
    </row>
    <row r="175" spans="1:17" ht="12" customHeight="1" x14ac:dyDescent="0.25">
      <c r="A175" s="158" t="s">
        <v>62</v>
      </c>
      <c r="B175" s="169">
        <f>IF(RES_hhdet_tes!B175=0,"",RES_hhdet_tes!B175/RES_hhdet_fec!B175)</f>
        <v>0.65307922977848543</v>
      </c>
      <c r="C175" s="169">
        <f>IF(RES_hhdet_tes!C175=0,"",RES_hhdet_tes!C175/RES_hhdet_fec!C175)</f>
        <v>0.662463383547371</v>
      </c>
      <c r="D175" s="169">
        <f>IF(RES_hhdet_tes!D175=0,"",RES_hhdet_tes!D175/RES_hhdet_fec!D175)</f>
        <v>0.6694061020757518</v>
      </c>
      <c r="E175" s="169">
        <f>IF(RES_hhdet_tes!E175=0,"",RES_hhdet_tes!E175/RES_hhdet_fec!E175)</f>
        <v>0.68268358559151088</v>
      </c>
      <c r="F175" s="169">
        <f>IF(RES_hhdet_tes!F175=0,"",RES_hhdet_tes!F175/RES_hhdet_fec!F175)</f>
        <v>0.68332944291834152</v>
      </c>
      <c r="G175" s="169">
        <f>IF(RES_hhdet_tes!G175=0,"",RES_hhdet_tes!G175/RES_hhdet_fec!G175)</f>
        <v>0.6868765634502787</v>
      </c>
      <c r="H175" s="169">
        <f>IF(RES_hhdet_tes!H175=0,"",RES_hhdet_tes!H175/RES_hhdet_fec!H175)</f>
        <v>0.70139946500060724</v>
      </c>
      <c r="I175" s="169">
        <f>IF(RES_hhdet_tes!I175=0,"",RES_hhdet_tes!I175/RES_hhdet_fec!I175)</f>
        <v>0.70927820000390174</v>
      </c>
      <c r="J175" s="169">
        <f>IF(RES_hhdet_tes!J175=0,"",RES_hhdet_tes!J175/RES_hhdet_fec!J175)</f>
        <v>0.72145119733812724</v>
      </c>
      <c r="K175" s="169">
        <f>IF(RES_hhdet_tes!K175=0,"",RES_hhdet_tes!K175/RES_hhdet_fec!K175)</f>
        <v>0.72089634406494862</v>
      </c>
      <c r="L175" s="169">
        <f>IF(RES_hhdet_tes!L175=0,"",RES_hhdet_tes!L175/RES_hhdet_fec!L175)</f>
        <v>0.7340218074855368</v>
      </c>
      <c r="M175" s="169">
        <f>IF(RES_hhdet_tes!M175=0,"",RES_hhdet_tes!M175/RES_hhdet_fec!M175)</f>
        <v>0.73479387432068533</v>
      </c>
      <c r="N175" s="169">
        <f>IF(RES_hhdet_tes!N175=0,"",RES_hhdet_tes!N175/RES_hhdet_fec!N175)</f>
        <v>0.75006235366160623</v>
      </c>
      <c r="O175" s="169">
        <f>IF(RES_hhdet_tes!O175=0,"",RES_hhdet_tes!O175/RES_hhdet_fec!O175)</f>
        <v>0.76146126688834659</v>
      </c>
      <c r="P175" s="169">
        <f>IF(RES_hhdet_tes!P175=0,"",RES_hhdet_tes!P175/RES_hhdet_fec!P175)</f>
        <v>0.76563372776574734</v>
      </c>
      <c r="Q175" s="169">
        <f>IF(RES_hhdet_tes!Q175=0,"",RES_hhdet_tes!Q175/RES_hhdet_fec!Q175)</f>
        <v>0.77283406444707614</v>
      </c>
    </row>
    <row r="176" spans="1:17" ht="12" customHeight="1" x14ac:dyDescent="0.25">
      <c r="A176" s="23" t="s">
        <v>57</v>
      </c>
      <c r="B176" s="73">
        <f>IF(RES_hhdet_tes!B176=0,"",RES_hhdet_tes!B176/RES_hhdet_fec!B176)</f>
        <v>0.42256848681613934</v>
      </c>
      <c r="C176" s="73">
        <f>IF(RES_hhdet_tes!C176=0,"",RES_hhdet_tes!C176/RES_hhdet_fec!C176)</f>
        <v>0.42564949495819965</v>
      </c>
      <c r="D176" s="73">
        <f>IF(RES_hhdet_tes!D176=0,"",RES_hhdet_tes!D176/RES_hhdet_fec!D176)</f>
        <v>0.42937769369785395</v>
      </c>
      <c r="E176" s="73">
        <f>IF(RES_hhdet_tes!E176=0,"",RES_hhdet_tes!E176/RES_hhdet_fec!E176)</f>
        <v>0.43335333094681533</v>
      </c>
      <c r="F176" s="73">
        <f>IF(RES_hhdet_tes!F176=0,"",RES_hhdet_tes!F176/RES_hhdet_fec!F176)</f>
        <v>0.43838215574002093</v>
      </c>
      <c r="G176" s="73">
        <f>IF(RES_hhdet_tes!G176=0,"",RES_hhdet_tes!G176/RES_hhdet_fec!G176)</f>
        <v>0.44331428344851109</v>
      </c>
      <c r="H176" s="73">
        <f>IF(RES_hhdet_tes!H176=0,"",RES_hhdet_tes!H176/RES_hhdet_fec!H176)</f>
        <v>0.44852383363015341</v>
      </c>
      <c r="I176" s="73">
        <f>IF(RES_hhdet_tes!I176=0,"",RES_hhdet_tes!I176/RES_hhdet_fec!I176)</f>
        <v>0.45436051723173626</v>
      </c>
      <c r="J176" s="73">
        <f>IF(RES_hhdet_tes!J176=0,"",RES_hhdet_tes!J176/RES_hhdet_fec!J176)</f>
        <v>0.46080733428033116</v>
      </c>
      <c r="K176" s="73">
        <f>IF(RES_hhdet_tes!K176=0,"",RES_hhdet_tes!K176/RES_hhdet_fec!K176)</f>
        <v>0.46324246815736347</v>
      </c>
      <c r="L176" s="73">
        <f>IF(RES_hhdet_tes!L176=0,"",RES_hhdet_tes!L176/RES_hhdet_fec!L176)</f>
        <v>0.46509719769887431</v>
      </c>
      <c r="M176" s="73">
        <f>IF(RES_hhdet_tes!M176=0,"",RES_hhdet_tes!M176/RES_hhdet_fec!M176)</f>
        <v>0.46703364139682696</v>
      </c>
      <c r="N176" s="73">
        <f>IF(RES_hhdet_tes!N176=0,"",RES_hhdet_tes!N176/RES_hhdet_fec!N176)</f>
        <v>0.47020716027799075</v>
      </c>
      <c r="O176" s="73">
        <f>IF(RES_hhdet_tes!O176=0,"",RES_hhdet_tes!O176/RES_hhdet_fec!O176)</f>
        <v>0.47272069077058243</v>
      </c>
      <c r="P176" s="73">
        <f>IF(RES_hhdet_tes!P176=0,"",RES_hhdet_tes!P176/RES_hhdet_fec!P176)</f>
        <v>0.47415200638869198</v>
      </c>
      <c r="Q176" s="73">
        <f>IF(RES_hhdet_tes!Q176=0,"",RES_hhdet_tes!Q176/RES_hhdet_fec!Q176)</f>
        <v>0.47719992480537243</v>
      </c>
    </row>
    <row r="177" spans="1:17" ht="12" customHeight="1" x14ac:dyDescent="0.25">
      <c r="A177" s="29" t="s">
        <v>140</v>
      </c>
      <c r="B177" s="65">
        <f>IF(RES_hhdet_tes!B177=0,"",RES_hhdet_tes!B177/RES_hhdet_fec!B177)</f>
        <v>0.80629111636711059</v>
      </c>
      <c r="C177" s="65">
        <f>IF(RES_hhdet_tes!C177=0,"",RES_hhdet_tes!C177/RES_hhdet_fec!C177)</f>
        <v>0.81006201050332072</v>
      </c>
      <c r="D177" s="65">
        <f>IF(RES_hhdet_tes!D177=0,"",RES_hhdet_tes!D177/RES_hhdet_fec!D177)</f>
        <v>0.81363483722093144</v>
      </c>
      <c r="E177" s="65">
        <f>IF(RES_hhdet_tes!E177=0,"",RES_hhdet_tes!E177/RES_hhdet_fec!E177)</f>
        <v>0.81753400188714898</v>
      </c>
      <c r="F177" s="65">
        <f>IF(RES_hhdet_tes!F177=0,"",RES_hhdet_tes!F177/RES_hhdet_fec!F177)</f>
        <v>0.82151529910322074</v>
      </c>
      <c r="G177" s="65">
        <f>IF(RES_hhdet_tes!G177=0,"",RES_hhdet_tes!G177/RES_hhdet_fec!G177)</f>
        <v>0.82565752139689041</v>
      </c>
      <c r="H177" s="65">
        <f>IF(RES_hhdet_tes!H177=0,"",RES_hhdet_tes!H177/RES_hhdet_fec!H177)</f>
        <v>0.83056117984322664</v>
      </c>
      <c r="I177" s="65">
        <f>IF(RES_hhdet_tes!I177=0,"",RES_hhdet_tes!I177/RES_hhdet_fec!I177)</f>
        <v>0.8352739759387664</v>
      </c>
      <c r="J177" s="65">
        <f>IF(RES_hhdet_tes!J177=0,"",RES_hhdet_tes!J177/RES_hhdet_fec!J177)</f>
        <v>0.83983391869218138</v>
      </c>
      <c r="K177" s="65">
        <f>IF(RES_hhdet_tes!K177=0,"",RES_hhdet_tes!K177/RES_hhdet_fec!K177)</f>
        <v>0.84218451675813732</v>
      </c>
      <c r="L177" s="65">
        <f>IF(RES_hhdet_tes!L177=0,"",RES_hhdet_tes!L177/RES_hhdet_fec!L177)</f>
        <v>0.84438623079322817</v>
      </c>
      <c r="M177" s="65">
        <f>IF(RES_hhdet_tes!M177=0,"",RES_hhdet_tes!M177/RES_hhdet_fec!M177)</f>
        <v>0.84662350967621536</v>
      </c>
      <c r="N177" s="65">
        <f>IF(RES_hhdet_tes!N177=0,"",RES_hhdet_tes!N177/RES_hhdet_fec!N177)</f>
        <v>0.84878460757405794</v>
      </c>
      <c r="O177" s="65">
        <f>IF(RES_hhdet_tes!O177=0,"",RES_hhdet_tes!O177/RES_hhdet_fec!O177)</f>
        <v>0.85081258932583426</v>
      </c>
      <c r="P177" s="65">
        <f>IF(RES_hhdet_tes!P177=0,"",RES_hhdet_tes!P177/RES_hhdet_fec!P177)</f>
        <v>0.85360524634073487</v>
      </c>
      <c r="Q177" s="65">
        <f>IF(RES_hhdet_tes!Q177=0,"",RES_hhdet_tes!Q177/RES_hhdet_fec!Q177)</f>
        <v>0.85580084292544478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177</v>
      </c>
    </row>
    <row r="3" spans="1:17" ht="12" customHeight="1" x14ac:dyDescent="0.25">
      <c r="A3" s="152" t="s">
        <v>172</v>
      </c>
      <c r="B3" s="168">
        <f>SUM(B4,B7,B9,B19)</f>
        <v>2663.95241341459</v>
      </c>
      <c r="C3" s="168">
        <f t="shared" ref="C3:Q3" si="0">SUM(C4,C7,C9,C19)</f>
        <v>2590.7794324123802</v>
      </c>
      <c r="D3" s="168">
        <f t="shared" si="0"/>
        <v>1791.4395980496963</v>
      </c>
      <c r="E3" s="168">
        <f t="shared" si="0"/>
        <v>1767.2197206960641</v>
      </c>
      <c r="F3" s="168">
        <f t="shared" si="0"/>
        <v>1703.3237294731464</v>
      </c>
      <c r="G3" s="168">
        <f t="shared" si="0"/>
        <v>1532.1469018652685</v>
      </c>
      <c r="H3" s="168">
        <f t="shared" si="0"/>
        <v>1486.7037508675621</v>
      </c>
      <c r="I3" s="168">
        <f t="shared" si="0"/>
        <v>1446.5360225963072</v>
      </c>
      <c r="J3" s="168">
        <f t="shared" si="0"/>
        <v>1452.2221977448612</v>
      </c>
      <c r="K3" s="168">
        <f t="shared" si="0"/>
        <v>837.43063543652397</v>
      </c>
      <c r="L3" s="168">
        <f t="shared" si="0"/>
        <v>934.12101721659576</v>
      </c>
      <c r="M3" s="168">
        <f t="shared" si="0"/>
        <v>158.05000149993313</v>
      </c>
      <c r="N3" s="168">
        <f t="shared" si="0"/>
        <v>174.63684911218948</v>
      </c>
      <c r="O3" s="168">
        <f t="shared" si="0"/>
        <v>180.69627494266896</v>
      </c>
      <c r="P3" s="168">
        <f t="shared" si="0"/>
        <v>138.17304262452615</v>
      </c>
      <c r="Q3" s="168">
        <f t="shared" si="0"/>
        <v>145.80050447618922</v>
      </c>
    </row>
    <row r="4" spans="1:17" ht="12.95" customHeight="1" x14ac:dyDescent="0.25">
      <c r="A4" s="158" t="s">
        <v>65</v>
      </c>
      <c r="B4" s="157">
        <f t="shared" ref="B4:Q4" si="1">SUM(B5:B6)</f>
        <v>2419.0487910444681</v>
      </c>
      <c r="C4" s="157">
        <f t="shared" si="1"/>
        <v>2360.9855945280569</v>
      </c>
      <c r="D4" s="157">
        <f t="shared" si="1"/>
        <v>1604.2673985758513</v>
      </c>
      <c r="E4" s="157">
        <f t="shared" si="1"/>
        <v>1582.838244152379</v>
      </c>
      <c r="F4" s="157">
        <f t="shared" si="1"/>
        <v>1521.4448753259628</v>
      </c>
      <c r="G4" s="157">
        <f t="shared" si="1"/>
        <v>1354.2278358746639</v>
      </c>
      <c r="H4" s="157">
        <f t="shared" si="1"/>
        <v>1303.829973939057</v>
      </c>
      <c r="I4" s="157">
        <f t="shared" si="1"/>
        <v>1250.2348310695829</v>
      </c>
      <c r="J4" s="157">
        <f t="shared" si="1"/>
        <v>1260.8053896163494</v>
      </c>
      <c r="K4" s="157">
        <f t="shared" si="1"/>
        <v>701.17719112722602</v>
      </c>
      <c r="L4" s="157">
        <f t="shared" si="1"/>
        <v>786.95516952632181</v>
      </c>
      <c r="M4" s="157">
        <f t="shared" si="1"/>
        <v>132.40582493195714</v>
      </c>
      <c r="N4" s="157">
        <f t="shared" si="1"/>
        <v>144.57804824913885</v>
      </c>
      <c r="O4" s="157">
        <f t="shared" si="1"/>
        <v>150.40316857494867</v>
      </c>
      <c r="P4" s="157">
        <f t="shared" si="1"/>
        <v>109.34696284980522</v>
      </c>
      <c r="Q4" s="157">
        <f t="shared" si="1"/>
        <v>116.73955882057693</v>
      </c>
    </row>
    <row r="5" spans="1:17" ht="12" customHeight="1" x14ac:dyDescent="0.25">
      <c r="A5" s="23" t="s">
        <v>58</v>
      </c>
      <c r="B5" s="156">
        <v>2419.0487910444681</v>
      </c>
      <c r="C5" s="156">
        <v>2360.9855945280569</v>
      </c>
      <c r="D5" s="156">
        <v>1604.2673985758513</v>
      </c>
      <c r="E5" s="156">
        <v>1582.838244152379</v>
      </c>
      <c r="F5" s="156">
        <v>1521.4448753259628</v>
      </c>
      <c r="G5" s="156">
        <v>1354.2278358746639</v>
      </c>
      <c r="H5" s="156">
        <v>1303.829973939057</v>
      </c>
      <c r="I5" s="156">
        <v>1250.2348310695829</v>
      </c>
      <c r="J5" s="156">
        <v>1260.8053896163494</v>
      </c>
      <c r="K5" s="156">
        <v>701.17719112722602</v>
      </c>
      <c r="L5" s="156">
        <v>786.95516952632181</v>
      </c>
      <c r="M5" s="156">
        <v>132.40582493195714</v>
      </c>
      <c r="N5" s="156">
        <v>144.57804824913885</v>
      </c>
      <c r="O5" s="156">
        <v>150.40316857494867</v>
      </c>
      <c r="P5" s="156">
        <v>109.34696284980522</v>
      </c>
      <c r="Q5" s="156">
        <v>116.73955882057693</v>
      </c>
    </row>
    <row r="6" spans="1:17" ht="12" customHeight="1" x14ac:dyDescent="0.25">
      <c r="A6" s="23" t="s">
        <v>60</v>
      </c>
      <c r="B6" s="156">
        <v>0</v>
      </c>
      <c r="C6" s="156">
        <v>0</v>
      </c>
      <c r="D6" s="156">
        <v>0</v>
      </c>
      <c r="E6" s="156">
        <v>0</v>
      </c>
      <c r="F6" s="156">
        <v>0</v>
      </c>
      <c r="G6" s="156">
        <v>0</v>
      </c>
      <c r="H6" s="156">
        <v>0</v>
      </c>
      <c r="I6" s="156">
        <v>0</v>
      </c>
      <c r="J6" s="156">
        <v>0</v>
      </c>
      <c r="K6" s="156">
        <v>0</v>
      </c>
      <c r="L6" s="156">
        <v>0</v>
      </c>
      <c r="M6" s="156">
        <v>0</v>
      </c>
      <c r="N6" s="156">
        <v>0</v>
      </c>
      <c r="O6" s="156">
        <v>0</v>
      </c>
      <c r="P6" s="156">
        <v>0</v>
      </c>
      <c r="Q6" s="156">
        <v>0</v>
      </c>
    </row>
    <row r="7" spans="1:17" ht="12.95" customHeight="1" x14ac:dyDescent="0.25">
      <c r="A7" s="158" t="s">
        <v>112</v>
      </c>
      <c r="B7" s="157">
        <f t="shared" ref="B7:Q7" si="2">B8</f>
        <v>0</v>
      </c>
      <c r="C7" s="157">
        <f t="shared" si="2"/>
        <v>0</v>
      </c>
      <c r="D7" s="157">
        <f t="shared" si="2"/>
        <v>0</v>
      </c>
      <c r="E7" s="157">
        <f t="shared" si="2"/>
        <v>0</v>
      </c>
      <c r="F7" s="157">
        <f t="shared" si="2"/>
        <v>0</v>
      </c>
      <c r="G7" s="157">
        <f t="shared" si="2"/>
        <v>0</v>
      </c>
      <c r="H7" s="157">
        <f t="shared" si="2"/>
        <v>0</v>
      </c>
      <c r="I7" s="157">
        <f t="shared" si="2"/>
        <v>0</v>
      </c>
      <c r="J7" s="157">
        <f t="shared" si="2"/>
        <v>0</v>
      </c>
      <c r="K7" s="157">
        <f t="shared" si="2"/>
        <v>0</v>
      </c>
      <c r="L7" s="157">
        <f t="shared" si="2"/>
        <v>0</v>
      </c>
      <c r="M7" s="157">
        <f t="shared" si="2"/>
        <v>0</v>
      </c>
      <c r="N7" s="157">
        <f t="shared" si="2"/>
        <v>0</v>
      </c>
      <c r="O7" s="157">
        <f t="shared" si="2"/>
        <v>0</v>
      </c>
      <c r="P7" s="157">
        <f t="shared" si="2"/>
        <v>0</v>
      </c>
      <c r="Q7" s="157">
        <f t="shared" si="2"/>
        <v>0</v>
      </c>
    </row>
    <row r="8" spans="1:17" ht="12" customHeight="1" x14ac:dyDescent="0.25">
      <c r="A8" s="23" t="s">
        <v>60</v>
      </c>
      <c r="B8" s="156">
        <v>0</v>
      </c>
      <c r="C8" s="156">
        <v>0</v>
      </c>
      <c r="D8" s="156">
        <v>0</v>
      </c>
      <c r="E8" s="156">
        <v>0</v>
      </c>
      <c r="F8" s="156">
        <v>0</v>
      </c>
      <c r="G8" s="156">
        <v>0</v>
      </c>
      <c r="H8" s="156">
        <v>0</v>
      </c>
      <c r="I8" s="156">
        <v>0</v>
      </c>
      <c r="J8" s="156">
        <v>0</v>
      </c>
      <c r="K8" s="156">
        <v>0</v>
      </c>
      <c r="L8" s="156">
        <v>0</v>
      </c>
      <c r="M8" s="156">
        <v>0</v>
      </c>
      <c r="N8" s="156">
        <v>0</v>
      </c>
      <c r="O8" s="156">
        <v>0</v>
      </c>
      <c r="P8" s="156">
        <v>0</v>
      </c>
      <c r="Q8" s="156">
        <v>0</v>
      </c>
    </row>
    <row r="9" spans="1:17" ht="12" customHeight="1" x14ac:dyDescent="0.25">
      <c r="A9" s="158" t="s">
        <v>63</v>
      </c>
      <c r="B9" s="157">
        <f>SUM(B10:B12,B15:B16)</f>
        <v>192.06241230864941</v>
      </c>
      <c r="C9" s="157">
        <f t="shared" ref="C9:Q9" si="3">SUM(C10:C12,C15:C16)</f>
        <v>183.36241634671703</v>
      </c>
      <c r="D9" s="157">
        <f t="shared" si="3"/>
        <v>154.00626908155093</v>
      </c>
      <c r="E9" s="157">
        <f t="shared" si="3"/>
        <v>153.49804336242988</v>
      </c>
      <c r="F9" s="157">
        <f t="shared" si="3"/>
        <v>152.59793789854427</v>
      </c>
      <c r="G9" s="157">
        <f t="shared" si="3"/>
        <v>150.43980083534555</v>
      </c>
      <c r="H9" s="157">
        <f t="shared" si="3"/>
        <v>157.26464046820064</v>
      </c>
      <c r="I9" s="157">
        <f t="shared" si="3"/>
        <v>171.70589497759519</v>
      </c>
      <c r="J9" s="157">
        <f t="shared" si="3"/>
        <v>167.89145340887723</v>
      </c>
      <c r="K9" s="157">
        <f t="shared" si="3"/>
        <v>121.82084120044092</v>
      </c>
      <c r="L9" s="157">
        <f t="shared" si="3"/>
        <v>133.11869066210338</v>
      </c>
      <c r="M9" s="157">
        <f t="shared" si="3"/>
        <v>22.857463549075465</v>
      </c>
      <c r="N9" s="157">
        <f t="shared" si="3"/>
        <v>27.255144213627666</v>
      </c>
      <c r="O9" s="157">
        <f t="shared" si="3"/>
        <v>27.617597056295356</v>
      </c>
      <c r="P9" s="157">
        <f t="shared" si="3"/>
        <v>26.661280010166347</v>
      </c>
      <c r="Q9" s="157">
        <f t="shared" si="3"/>
        <v>26.922597645809528</v>
      </c>
    </row>
    <row r="10" spans="1:17" ht="12" customHeight="1" x14ac:dyDescent="0.25">
      <c r="A10" s="167" t="s">
        <v>171</v>
      </c>
      <c r="B10" s="132">
        <v>77.63613313045353</v>
      </c>
      <c r="C10" s="132">
        <v>79.51371888110765</v>
      </c>
      <c r="D10" s="132">
        <v>80.858820434376383</v>
      </c>
      <c r="E10" s="132">
        <v>83.24645890878881</v>
      </c>
      <c r="F10" s="132">
        <v>88.29795458597718</v>
      </c>
      <c r="G10" s="132">
        <v>89.032694414672463</v>
      </c>
      <c r="H10" s="132">
        <v>97.567022351091225</v>
      </c>
      <c r="I10" s="132">
        <v>113.33240633594144</v>
      </c>
      <c r="J10" s="132">
        <v>111.36211804294238</v>
      </c>
      <c r="K10" s="132">
        <v>87.645630031973752</v>
      </c>
      <c r="L10" s="132">
        <v>99.513958779687613</v>
      </c>
      <c r="M10" s="132">
        <v>18.548564109618741</v>
      </c>
      <c r="N10" s="132">
        <v>22.444422720693041</v>
      </c>
      <c r="O10" s="132">
        <v>22.95774288873719</v>
      </c>
      <c r="P10" s="132">
        <v>22.417784903538877</v>
      </c>
      <c r="Q10" s="132">
        <v>22.804391410593034</v>
      </c>
    </row>
    <row r="11" spans="1:17" ht="12" customHeight="1" x14ac:dyDescent="0.25">
      <c r="A11" s="167" t="s">
        <v>144</v>
      </c>
      <c r="B11" s="132">
        <v>113.11535880904097</v>
      </c>
      <c r="C11" s="132">
        <v>102.64146390841634</v>
      </c>
      <c r="D11" s="132">
        <v>72.300386136761659</v>
      </c>
      <c r="E11" s="132">
        <v>69.414290237149046</v>
      </c>
      <c r="F11" s="132">
        <v>63.513477573867192</v>
      </c>
      <c r="G11" s="132">
        <v>60.63337896711608</v>
      </c>
      <c r="H11" s="132">
        <v>58.710686814866754</v>
      </c>
      <c r="I11" s="132">
        <v>57.16806646361286</v>
      </c>
      <c r="J11" s="132">
        <v>55.08974534345213</v>
      </c>
      <c r="K11" s="132">
        <v>33.181741124130113</v>
      </c>
      <c r="L11" s="132">
        <v>32.532268787309384</v>
      </c>
      <c r="M11" s="132">
        <v>4.1429294038029365</v>
      </c>
      <c r="N11" s="132">
        <v>4.6202539946194321</v>
      </c>
      <c r="O11" s="132">
        <v>4.4773020214086436</v>
      </c>
      <c r="P11" s="132">
        <v>4.0655547902748976</v>
      </c>
      <c r="Q11" s="132">
        <v>3.9401181151128783</v>
      </c>
    </row>
    <row r="12" spans="1:17" ht="12" customHeight="1" x14ac:dyDescent="0.25">
      <c r="A12" s="167" t="s">
        <v>143</v>
      </c>
      <c r="B12" s="132">
        <f>SUM(B13:B14)</f>
        <v>1.3109203691549411</v>
      </c>
      <c r="C12" s="132">
        <f t="shared" ref="C12:Q12" si="4">SUM(C13:C14)</f>
        <v>1.2072335571930348</v>
      </c>
      <c r="D12" s="132">
        <f t="shared" si="4"/>
        <v>0.8470625104128795</v>
      </c>
      <c r="E12" s="132">
        <f t="shared" si="4"/>
        <v>0.83729421649199876</v>
      </c>
      <c r="F12" s="132">
        <f t="shared" si="4"/>
        <v>0.78650573869990748</v>
      </c>
      <c r="G12" s="132">
        <f t="shared" si="4"/>
        <v>0.77372745355700123</v>
      </c>
      <c r="H12" s="132">
        <f t="shared" si="4"/>
        <v>0.98693130224263959</v>
      </c>
      <c r="I12" s="132">
        <f t="shared" si="4"/>
        <v>1.2054221780408918</v>
      </c>
      <c r="J12" s="132">
        <f t="shared" si="4"/>
        <v>1.4395900224827149</v>
      </c>
      <c r="K12" s="132">
        <f t="shared" si="4"/>
        <v>0.99347004433706154</v>
      </c>
      <c r="L12" s="132">
        <f t="shared" si="4"/>
        <v>1.0724630951063809</v>
      </c>
      <c r="M12" s="132">
        <f t="shared" si="4"/>
        <v>0.16597003565378821</v>
      </c>
      <c r="N12" s="132">
        <f t="shared" si="4"/>
        <v>0.19046749831519424</v>
      </c>
      <c r="O12" s="132">
        <f t="shared" si="4"/>
        <v>0.18255214614952039</v>
      </c>
      <c r="P12" s="132">
        <f t="shared" si="4"/>
        <v>0.1779403163525704</v>
      </c>
      <c r="Q12" s="132">
        <f t="shared" si="4"/>
        <v>0.17808812010361488</v>
      </c>
    </row>
    <row r="13" spans="1:17" ht="12" customHeight="1" x14ac:dyDescent="0.25">
      <c r="A13" s="166" t="s">
        <v>57</v>
      </c>
      <c r="B13" s="165">
        <v>1.3109203691549411</v>
      </c>
      <c r="C13" s="165">
        <v>1.2072335571930348</v>
      </c>
      <c r="D13" s="165">
        <v>0.8470625104128795</v>
      </c>
      <c r="E13" s="165">
        <v>0.83729421649199876</v>
      </c>
      <c r="F13" s="165">
        <v>0.78650573869990748</v>
      </c>
      <c r="G13" s="165">
        <v>0.77372745355700123</v>
      </c>
      <c r="H13" s="165">
        <v>0.98693130224263959</v>
      </c>
      <c r="I13" s="165">
        <v>1.2054221780408918</v>
      </c>
      <c r="J13" s="165">
        <v>1.4395900224827149</v>
      </c>
      <c r="K13" s="165">
        <v>0.99347004433706154</v>
      </c>
      <c r="L13" s="165">
        <v>1.0724630951063809</v>
      </c>
      <c r="M13" s="165">
        <v>0.16597003565378821</v>
      </c>
      <c r="N13" s="165">
        <v>0.19046749831519424</v>
      </c>
      <c r="O13" s="165">
        <v>0.18255214614952039</v>
      </c>
      <c r="P13" s="165">
        <v>0.1779403163525704</v>
      </c>
      <c r="Q13" s="165">
        <v>0.17808812010361488</v>
      </c>
    </row>
    <row r="14" spans="1:17" ht="12" customHeight="1" x14ac:dyDescent="0.25">
      <c r="A14" s="147" t="s">
        <v>59</v>
      </c>
      <c r="B14" s="164">
        <v>0</v>
      </c>
      <c r="C14" s="164">
        <v>0</v>
      </c>
      <c r="D14" s="164">
        <v>0</v>
      </c>
      <c r="E14" s="164">
        <v>0</v>
      </c>
      <c r="F14" s="164">
        <v>0</v>
      </c>
      <c r="G14" s="164">
        <v>0</v>
      </c>
      <c r="H14" s="164">
        <v>0</v>
      </c>
      <c r="I14" s="164">
        <v>0</v>
      </c>
      <c r="J14" s="164">
        <v>0</v>
      </c>
      <c r="K14" s="164">
        <v>0</v>
      </c>
      <c r="L14" s="164">
        <v>0</v>
      </c>
      <c r="M14" s="164">
        <v>0</v>
      </c>
      <c r="N14" s="164">
        <v>0</v>
      </c>
      <c r="O14" s="164">
        <v>0</v>
      </c>
      <c r="P14" s="164">
        <v>0</v>
      </c>
      <c r="Q14" s="164">
        <v>0</v>
      </c>
    </row>
    <row r="15" spans="1:17" ht="12" customHeight="1" x14ac:dyDescent="0.25">
      <c r="A15" s="163" t="s">
        <v>142</v>
      </c>
      <c r="B15" s="162">
        <v>0</v>
      </c>
      <c r="C15" s="162">
        <v>0</v>
      </c>
      <c r="D15" s="162">
        <v>0</v>
      </c>
      <c r="E15" s="162">
        <v>0</v>
      </c>
      <c r="F15" s="162">
        <v>0</v>
      </c>
      <c r="G15" s="162">
        <v>0</v>
      </c>
      <c r="H15" s="162">
        <v>0</v>
      </c>
      <c r="I15" s="162">
        <v>0</v>
      </c>
      <c r="J15" s="162">
        <v>0</v>
      </c>
      <c r="K15" s="162">
        <v>0</v>
      </c>
      <c r="L15" s="162">
        <v>0</v>
      </c>
      <c r="M15" s="162">
        <v>0</v>
      </c>
      <c r="N15" s="162">
        <v>0</v>
      </c>
      <c r="O15" s="162">
        <v>0</v>
      </c>
      <c r="P15" s="162">
        <v>0</v>
      </c>
      <c r="Q15" s="162">
        <v>0</v>
      </c>
    </row>
    <row r="16" spans="1:17" ht="12" customHeight="1" x14ac:dyDescent="0.25">
      <c r="A16" s="161" t="s">
        <v>141</v>
      </c>
      <c r="B16" s="160">
        <f>SUM(B17:B18)</f>
        <v>0</v>
      </c>
      <c r="C16" s="160">
        <f t="shared" ref="C16:Q16" si="5">SUM(C17:C18)</f>
        <v>0</v>
      </c>
      <c r="D16" s="160">
        <f t="shared" si="5"/>
        <v>0</v>
      </c>
      <c r="E16" s="160">
        <f t="shared" si="5"/>
        <v>0</v>
      </c>
      <c r="F16" s="160">
        <f t="shared" si="5"/>
        <v>0</v>
      </c>
      <c r="G16" s="160">
        <f t="shared" si="5"/>
        <v>0</v>
      </c>
      <c r="H16" s="160">
        <f t="shared" si="5"/>
        <v>0</v>
      </c>
      <c r="I16" s="160">
        <f t="shared" si="5"/>
        <v>0</v>
      </c>
      <c r="J16" s="160">
        <f t="shared" si="5"/>
        <v>0</v>
      </c>
      <c r="K16" s="160">
        <f t="shared" si="5"/>
        <v>0</v>
      </c>
      <c r="L16" s="160">
        <f t="shared" si="5"/>
        <v>0</v>
      </c>
      <c r="M16" s="160">
        <f t="shared" si="5"/>
        <v>0</v>
      </c>
      <c r="N16" s="160">
        <f t="shared" si="5"/>
        <v>0</v>
      </c>
      <c r="O16" s="160">
        <f t="shared" si="5"/>
        <v>0</v>
      </c>
      <c r="P16" s="160">
        <f t="shared" si="5"/>
        <v>0</v>
      </c>
      <c r="Q16" s="160">
        <f t="shared" si="5"/>
        <v>0</v>
      </c>
    </row>
    <row r="17" spans="1:17" ht="12" customHeight="1" x14ac:dyDescent="0.25">
      <c r="A17" s="148" t="s">
        <v>60</v>
      </c>
      <c r="B17" s="156">
        <v>0</v>
      </c>
      <c r="C17" s="156">
        <v>0</v>
      </c>
      <c r="D17" s="156">
        <v>0</v>
      </c>
      <c r="E17" s="156">
        <v>0</v>
      </c>
      <c r="F17" s="156">
        <v>0</v>
      </c>
      <c r="G17" s="156">
        <v>0</v>
      </c>
      <c r="H17" s="156">
        <v>0</v>
      </c>
      <c r="I17" s="156">
        <v>0</v>
      </c>
      <c r="J17" s="156">
        <v>0</v>
      </c>
      <c r="K17" s="156">
        <v>0</v>
      </c>
      <c r="L17" s="156">
        <v>0</v>
      </c>
      <c r="M17" s="156">
        <v>0</v>
      </c>
      <c r="N17" s="156">
        <v>0</v>
      </c>
      <c r="O17" s="156">
        <v>0</v>
      </c>
      <c r="P17" s="156">
        <v>0</v>
      </c>
      <c r="Q17" s="156">
        <v>0</v>
      </c>
    </row>
    <row r="18" spans="1:17" ht="12" customHeight="1" x14ac:dyDescent="0.25">
      <c r="A18" s="148" t="s">
        <v>59</v>
      </c>
      <c r="B18" s="156">
        <v>0</v>
      </c>
      <c r="C18" s="156">
        <v>0</v>
      </c>
      <c r="D18" s="156">
        <v>0</v>
      </c>
      <c r="E18" s="156">
        <v>0</v>
      </c>
      <c r="F18" s="156">
        <v>0</v>
      </c>
      <c r="G18" s="156">
        <v>0</v>
      </c>
      <c r="H18" s="156">
        <v>0</v>
      </c>
      <c r="I18" s="156">
        <v>0</v>
      </c>
      <c r="J18" s="156">
        <v>0</v>
      </c>
      <c r="K18" s="156">
        <v>0</v>
      </c>
      <c r="L18" s="156">
        <v>0</v>
      </c>
      <c r="M18" s="156">
        <v>0</v>
      </c>
      <c r="N18" s="156">
        <v>0</v>
      </c>
      <c r="O18" s="156">
        <v>0</v>
      </c>
      <c r="P18" s="156">
        <v>0</v>
      </c>
      <c r="Q18" s="156">
        <v>0</v>
      </c>
    </row>
    <row r="19" spans="1:17" ht="12" customHeight="1" x14ac:dyDescent="0.25">
      <c r="A19" s="158" t="s">
        <v>62</v>
      </c>
      <c r="B19" s="157">
        <f>SUM(B20:B22)</f>
        <v>52.841210061472289</v>
      </c>
      <c r="C19" s="157">
        <f t="shared" ref="C19:Q19" si="6">SUM(C20:C22)</f>
        <v>46.431421537606212</v>
      </c>
      <c r="D19" s="157">
        <f t="shared" si="6"/>
        <v>33.16593039229415</v>
      </c>
      <c r="E19" s="157">
        <f t="shared" si="6"/>
        <v>30.883433181255192</v>
      </c>
      <c r="F19" s="157">
        <f t="shared" si="6"/>
        <v>29.280916248639507</v>
      </c>
      <c r="G19" s="157">
        <f t="shared" si="6"/>
        <v>27.479265155259167</v>
      </c>
      <c r="H19" s="157">
        <f t="shared" si="6"/>
        <v>25.60913646030437</v>
      </c>
      <c r="I19" s="157">
        <f t="shared" si="6"/>
        <v>24.595296549129145</v>
      </c>
      <c r="J19" s="157">
        <f t="shared" si="6"/>
        <v>23.525354719634702</v>
      </c>
      <c r="K19" s="157">
        <f t="shared" si="6"/>
        <v>14.432603108857098</v>
      </c>
      <c r="L19" s="157">
        <f t="shared" si="6"/>
        <v>14.047157028170565</v>
      </c>
      <c r="M19" s="157">
        <f t="shared" si="6"/>
        <v>2.7867130189005005</v>
      </c>
      <c r="N19" s="157">
        <f t="shared" si="6"/>
        <v>2.8036566494229747</v>
      </c>
      <c r="O19" s="157">
        <f t="shared" si="6"/>
        <v>2.6755093114249493</v>
      </c>
      <c r="P19" s="157">
        <f t="shared" si="6"/>
        <v>2.16479976455458</v>
      </c>
      <c r="Q19" s="157">
        <f t="shared" si="6"/>
        <v>2.1383480098027823</v>
      </c>
    </row>
    <row r="20" spans="1:17" ht="12" customHeight="1" x14ac:dyDescent="0.25">
      <c r="A20" s="23" t="s">
        <v>58</v>
      </c>
      <c r="B20" s="156">
        <v>0</v>
      </c>
      <c r="C20" s="156">
        <v>0</v>
      </c>
      <c r="D20" s="156">
        <v>0</v>
      </c>
      <c r="E20" s="156">
        <v>0</v>
      </c>
      <c r="F20" s="156">
        <v>0</v>
      </c>
      <c r="G20" s="156">
        <v>0</v>
      </c>
      <c r="H20" s="156">
        <v>0</v>
      </c>
      <c r="I20" s="156">
        <v>0</v>
      </c>
      <c r="J20" s="156">
        <v>0</v>
      </c>
      <c r="K20" s="156">
        <v>0</v>
      </c>
      <c r="L20" s="156">
        <v>0</v>
      </c>
      <c r="M20" s="156">
        <v>0</v>
      </c>
      <c r="N20" s="156">
        <v>0</v>
      </c>
      <c r="O20" s="156">
        <v>0</v>
      </c>
      <c r="P20" s="156">
        <v>0</v>
      </c>
      <c r="Q20" s="156">
        <v>0</v>
      </c>
    </row>
    <row r="21" spans="1:17" ht="12" customHeight="1" x14ac:dyDescent="0.25">
      <c r="A21" s="23" t="s">
        <v>57</v>
      </c>
      <c r="B21" s="156">
        <v>52.841210061472289</v>
      </c>
      <c r="C21" s="156">
        <v>46.431421537606212</v>
      </c>
      <c r="D21" s="156">
        <v>33.16593039229415</v>
      </c>
      <c r="E21" s="156">
        <v>30.883433181255192</v>
      </c>
      <c r="F21" s="156">
        <v>29.280916248639507</v>
      </c>
      <c r="G21" s="156">
        <v>27.479265155259167</v>
      </c>
      <c r="H21" s="156">
        <v>25.60913646030437</v>
      </c>
      <c r="I21" s="156">
        <v>24.595296549129145</v>
      </c>
      <c r="J21" s="156">
        <v>23.525354719634702</v>
      </c>
      <c r="K21" s="156">
        <v>14.432603108857098</v>
      </c>
      <c r="L21" s="156">
        <v>14.047157028170565</v>
      </c>
      <c r="M21" s="156">
        <v>2.7867130189005005</v>
      </c>
      <c r="N21" s="156">
        <v>2.8036566494229747</v>
      </c>
      <c r="O21" s="156">
        <v>2.6755093114249493</v>
      </c>
      <c r="P21" s="156">
        <v>2.16479976455458</v>
      </c>
      <c r="Q21" s="156">
        <v>2.1383480098027823</v>
      </c>
    </row>
    <row r="22" spans="1:17" ht="12" customHeight="1" x14ac:dyDescent="0.25">
      <c r="A22" s="29" t="s">
        <v>140</v>
      </c>
      <c r="B22" s="57">
        <v>0</v>
      </c>
      <c r="C22" s="57">
        <v>0</v>
      </c>
      <c r="D22" s="57">
        <v>0</v>
      </c>
      <c r="E22" s="57">
        <v>0</v>
      </c>
      <c r="F22" s="57">
        <v>0</v>
      </c>
      <c r="G22" s="57">
        <v>0</v>
      </c>
      <c r="H22" s="57">
        <v>0</v>
      </c>
      <c r="I22" s="57">
        <v>0</v>
      </c>
      <c r="J22" s="57">
        <v>0</v>
      </c>
      <c r="K22" s="57">
        <v>0</v>
      </c>
      <c r="L22" s="57">
        <v>0</v>
      </c>
      <c r="M22" s="57">
        <v>0</v>
      </c>
      <c r="N22" s="57">
        <v>0</v>
      </c>
      <c r="O22" s="57">
        <v>0</v>
      </c>
      <c r="P22" s="57">
        <v>0</v>
      </c>
      <c r="Q22" s="57"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>
        <f t="shared" ref="B24" si="7">SUM(B25,B28,B30,B39)</f>
        <v>760.22781427347502</v>
      </c>
      <c r="C24" s="168">
        <f t="shared" ref="C24" si="8">SUM(C25,C28,C30,C39)</f>
        <v>761.1285326982769</v>
      </c>
      <c r="D24" s="168">
        <f t="shared" ref="D24" si="9">SUM(D25,D28,D30,D39)</f>
        <v>761.72878470721685</v>
      </c>
      <c r="E24" s="168">
        <f t="shared" ref="E24" si="10">SUM(E25,E28,E30,E39)</f>
        <v>762.73122409537859</v>
      </c>
      <c r="F24" s="168">
        <f t="shared" ref="F24" si="11">SUM(F25,F28,F30,F39)</f>
        <v>759.32751529918221</v>
      </c>
      <c r="G24" s="168">
        <f t="shared" ref="G24" si="12">SUM(G25,G28,G30,G39)</f>
        <v>765.22067769552211</v>
      </c>
      <c r="H24" s="168">
        <f t="shared" ref="H24" si="13">SUM(H25,H28,H30,H39)</f>
        <v>776.18344281207362</v>
      </c>
      <c r="I24" s="168">
        <f t="shared" ref="I24" si="14">SUM(I25,I28,I30,I39)</f>
        <v>787.80553264950549</v>
      </c>
      <c r="J24" s="168">
        <f t="shared" ref="J24" si="15">SUM(J25,J28,J30,J39)</f>
        <v>806.31259083674422</v>
      </c>
      <c r="K24" s="168">
        <f t="shared" ref="K24" si="16">SUM(K25,K28,K30,K39)</f>
        <v>810.11005280364088</v>
      </c>
      <c r="L24" s="168">
        <f t="shared" ref="L24" si="17">SUM(L25,L28,L30,L39)</f>
        <v>808.47194998977284</v>
      </c>
      <c r="M24" s="168">
        <f t="shared" ref="M24" si="18">SUM(M25,M28,M30,M39)</f>
        <v>673.87120113887443</v>
      </c>
      <c r="N24" s="168">
        <f t="shared" ref="N24" si="19">SUM(N25,N28,N30,N39)</f>
        <v>675.76987733655324</v>
      </c>
      <c r="O24" s="168">
        <f t="shared" ref="O24" si="20">SUM(O25,O28,O30,O39)</f>
        <v>672.09343146772278</v>
      </c>
      <c r="P24" s="168">
        <f t="shared" ref="P24" si="21">SUM(P25,P28,P30,P39)</f>
        <v>572.253760865819</v>
      </c>
      <c r="Q24" s="168">
        <f t="shared" ref="Q24" si="22">SUM(Q25,Q28,Q30,Q39)</f>
        <v>569.9873703489111</v>
      </c>
    </row>
    <row r="25" spans="1:17" ht="12.95" customHeight="1" x14ac:dyDescent="0.25">
      <c r="A25" s="158" t="s">
        <v>65</v>
      </c>
      <c r="B25" s="157">
        <f t="shared" ref="B25:Q25" si="23">SUM(B26:B27)</f>
        <v>667.79124252469319</v>
      </c>
      <c r="C25" s="157">
        <f t="shared" si="23"/>
        <v>669.94064907075062</v>
      </c>
      <c r="D25" s="157">
        <f t="shared" si="23"/>
        <v>672.24149756957308</v>
      </c>
      <c r="E25" s="157">
        <f t="shared" si="23"/>
        <v>674.36161776218353</v>
      </c>
      <c r="F25" s="157">
        <f t="shared" si="23"/>
        <v>673.60400387300535</v>
      </c>
      <c r="G25" s="157">
        <f t="shared" si="23"/>
        <v>678.05276832078391</v>
      </c>
      <c r="H25" s="157">
        <f t="shared" si="23"/>
        <v>685.11981894811197</v>
      </c>
      <c r="I25" s="157">
        <f t="shared" si="23"/>
        <v>687.39641761796804</v>
      </c>
      <c r="J25" s="157">
        <f t="shared" si="23"/>
        <v>706.14845839857082</v>
      </c>
      <c r="K25" s="157">
        <f t="shared" si="23"/>
        <v>708.17869440719664</v>
      </c>
      <c r="L25" s="157">
        <f t="shared" si="23"/>
        <v>707.07453151691402</v>
      </c>
      <c r="M25" s="157">
        <f t="shared" si="23"/>
        <v>578.34363712409026</v>
      </c>
      <c r="N25" s="157">
        <f t="shared" si="23"/>
        <v>577.2642024011833</v>
      </c>
      <c r="O25" s="157">
        <f t="shared" si="23"/>
        <v>576.17663609691749</v>
      </c>
      <c r="P25" s="157">
        <f t="shared" si="23"/>
        <v>479.9887689312921</v>
      </c>
      <c r="Q25" s="157">
        <f t="shared" si="23"/>
        <v>480.06758078858712</v>
      </c>
    </row>
    <row r="26" spans="1:17" ht="12" customHeight="1" x14ac:dyDescent="0.25">
      <c r="A26" s="23" t="s">
        <v>84</v>
      </c>
      <c r="B26" s="156">
        <v>667.79124252469319</v>
      </c>
      <c r="C26" s="156">
        <v>669.94064907075062</v>
      </c>
      <c r="D26" s="156">
        <v>672.24149756957308</v>
      </c>
      <c r="E26" s="156">
        <v>674.36161776218353</v>
      </c>
      <c r="F26" s="156">
        <v>673.60400387300535</v>
      </c>
      <c r="G26" s="156">
        <v>678.05276832078391</v>
      </c>
      <c r="H26" s="156">
        <v>685.11981894811197</v>
      </c>
      <c r="I26" s="156">
        <v>687.39641761796804</v>
      </c>
      <c r="J26" s="156">
        <v>706.14845839857082</v>
      </c>
      <c r="K26" s="156">
        <v>708.17869440719664</v>
      </c>
      <c r="L26" s="156">
        <v>707.07453151691402</v>
      </c>
      <c r="M26" s="156">
        <v>578.34363712409026</v>
      </c>
      <c r="N26" s="156">
        <v>577.2642024011833</v>
      </c>
      <c r="O26" s="156">
        <v>576.17663609691749</v>
      </c>
      <c r="P26" s="156">
        <v>479.9887689312921</v>
      </c>
      <c r="Q26" s="156">
        <v>480.06758078858712</v>
      </c>
    </row>
    <row r="27" spans="1:17" ht="12" customHeight="1" x14ac:dyDescent="0.25">
      <c r="A27" s="23" t="s">
        <v>60</v>
      </c>
      <c r="B27" s="156">
        <v>0</v>
      </c>
      <c r="C27" s="156">
        <v>0</v>
      </c>
      <c r="D27" s="156">
        <v>0</v>
      </c>
      <c r="E27" s="156">
        <v>0</v>
      </c>
      <c r="F27" s="156">
        <v>0</v>
      </c>
      <c r="G27" s="156">
        <v>0</v>
      </c>
      <c r="H27" s="156">
        <v>0</v>
      </c>
      <c r="I27" s="156">
        <v>0</v>
      </c>
      <c r="J27" s="156">
        <v>0</v>
      </c>
      <c r="K27" s="156">
        <v>0</v>
      </c>
      <c r="L27" s="156">
        <v>0</v>
      </c>
      <c r="M27" s="156">
        <v>0</v>
      </c>
      <c r="N27" s="156">
        <v>0</v>
      </c>
      <c r="O27" s="156">
        <v>0</v>
      </c>
      <c r="P27" s="156">
        <v>0</v>
      </c>
      <c r="Q27" s="156">
        <v>0</v>
      </c>
    </row>
    <row r="28" spans="1:17" ht="12.95" customHeight="1" x14ac:dyDescent="0.25">
      <c r="A28" s="158" t="s">
        <v>112</v>
      </c>
      <c r="B28" s="157">
        <f t="shared" ref="B28:Q28" si="24">B29</f>
        <v>0</v>
      </c>
      <c r="C28" s="157">
        <f t="shared" si="24"/>
        <v>0</v>
      </c>
      <c r="D28" s="157">
        <f t="shared" si="24"/>
        <v>0</v>
      </c>
      <c r="E28" s="157">
        <f t="shared" si="24"/>
        <v>0</v>
      </c>
      <c r="F28" s="157">
        <f t="shared" si="24"/>
        <v>0</v>
      </c>
      <c r="G28" s="157">
        <f t="shared" si="24"/>
        <v>0</v>
      </c>
      <c r="H28" s="157">
        <f t="shared" si="24"/>
        <v>0</v>
      </c>
      <c r="I28" s="157">
        <f t="shared" si="24"/>
        <v>0</v>
      </c>
      <c r="J28" s="157">
        <f t="shared" si="24"/>
        <v>0</v>
      </c>
      <c r="K28" s="157">
        <f t="shared" si="24"/>
        <v>0</v>
      </c>
      <c r="L28" s="157">
        <f t="shared" si="24"/>
        <v>0</v>
      </c>
      <c r="M28" s="157">
        <f t="shared" si="24"/>
        <v>0</v>
      </c>
      <c r="N28" s="157">
        <f t="shared" si="24"/>
        <v>0</v>
      </c>
      <c r="O28" s="157">
        <f t="shared" si="24"/>
        <v>0</v>
      </c>
      <c r="P28" s="157">
        <f t="shared" si="24"/>
        <v>0</v>
      </c>
      <c r="Q28" s="157">
        <f t="shared" si="24"/>
        <v>0</v>
      </c>
    </row>
    <row r="29" spans="1:17" ht="12" customHeight="1" x14ac:dyDescent="0.25">
      <c r="A29" s="23" t="s">
        <v>60</v>
      </c>
      <c r="B29" s="156">
        <v>0</v>
      </c>
      <c r="C29" s="156">
        <v>0</v>
      </c>
      <c r="D29" s="156">
        <v>0</v>
      </c>
      <c r="E29" s="156">
        <v>0</v>
      </c>
      <c r="F29" s="156">
        <v>0</v>
      </c>
      <c r="G29" s="156">
        <v>0</v>
      </c>
      <c r="H29" s="156">
        <v>0</v>
      </c>
      <c r="I29" s="156">
        <v>0</v>
      </c>
      <c r="J29" s="156">
        <v>0</v>
      </c>
      <c r="K29" s="156">
        <v>0</v>
      </c>
      <c r="L29" s="156">
        <v>0</v>
      </c>
      <c r="M29" s="156">
        <v>0</v>
      </c>
      <c r="N29" s="156">
        <v>0</v>
      </c>
      <c r="O29" s="156">
        <v>0</v>
      </c>
      <c r="P29" s="156">
        <v>0</v>
      </c>
      <c r="Q29" s="156">
        <v>0</v>
      </c>
    </row>
    <row r="30" spans="1:17" ht="12" customHeight="1" x14ac:dyDescent="0.25">
      <c r="A30" s="158" t="s">
        <v>63</v>
      </c>
      <c r="B30" s="157">
        <f t="shared" ref="B30" si="25">SUM(B31:B32,B35:B36)</f>
        <v>66.014773123865965</v>
      </c>
      <c r="C30" s="157">
        <f t="shared" ref="C30" si="26">SUM(C31:C32,C35:C36)</f>
        <v>66.117886354340826</v>
      </c>
      <c r="D30" s="157">
        <f t="shared" ref="D30" si="27">SUM(D31:D32,D35:D36)</f>
        <v>65.066746650065511</v>
      </c>
      <c r="E30" s="157">
        <f t="shared" ref="E30" si="28">SUM(E31:E32,E35:E36)</f>
        <v>65.061593095213553</v>
      </c>
      <c r="F30" s="157">
        <f t="shared" ref="F30" si="29">SUM(F31:F32,F35:F36)</f>
        <v>62.788699408200927</v>
      </c>
      <c r="G30" s="157">
        <f t="shared" ref="G30" si="30">SUM(G31:G32,G35:G36)</f>
        <v>64.395561717594362</v>
      </c>
      <c r="H30" s="157">
        <f t="shared" ref="H30" si="31">SUM(H31:H32,H35:H36)</f>
        <v>68.402181394811208</v>
      </c>
      <c r="I30" s="157">
        <f t="shared" ref="I30" si="32">SUM(I31:I32,I35:I36)</f>
        <v>76.086071521741445</v>
      </c>
      <c r="J30" s="157">
        <f t="shared" ref="J30" si="33">SUM(J31:J32,J35:J36)</f>
        <v>76.107113907039121</v>
      </c>
      <c r="K30" s="157">
        <f t="shared" ref="K30" si="34">SUM(K31:K32,K35:K36)</f>
        <v>77.417873969237206</v>
      </c>
      <c r="L30" s="157">
        <f t="shared" ref="L30" si="35">SUM(L31:L32,L35:L36)</f>
        <v>77.569954313033662</v>
      </c>
      <c r="M30" s="157">
        <f t="shared" ref="M30" si="36">SUM(M31:M32,M35:M36)</f>
        <v>73.510868102329809</v>
      </c>
      <c r="N30" s="157">
        <f t="shared" ref="N30" si="37">SUM(N31:N32,N35:N36)</f>
        <v>77.933466639416665</v>
      </c>
      <c r="O30" s="157">
        <f t="shared" ref="O30" si="38">SUM(O31:O32,O35:O36)</f>
        <v>76.508503169521092</v>
      </c>
      <c r="P30" s="157">
        <f t="shared" ref="P30" si="39">SUM(P31:P32,P35:P36)</f>
        <v>75.611497546745994</v>
      </c>
      <c r="Q30" s="157">
        <f t="shared" ref="Q30" si="40">SUM(Q31:Q32,Q35:Q36)</f>
        <v>73.826087711798337</v>
      </c>
    </row>
    <row r="31" spans="1:17" ht="12" customHeight="1" x14ac:dyDescent="0.25">
      <c r="A31" s="167" t="s">
        <v>169</v>
      </c>
      <c r="B31" s="132">
        <v>65.258658962604869</v>
      </c>
      <c r="C31" s="132">
        <v>65.349234358796366</v>
      </c>
      <c r="D31" s="132">
        <v>64.313306838171954</v>
      </c>
      <c r="E31" s="132">
        <v>64.286251973162919</v>
      </c>
      <c r="F31" s="132">
        <v>62.02037233987663</v>
      </c>
      <c r="G31" s="132">
        <v>63.584431325524179</v>
      </c>
      <c r="H31" s="132">
        <v>67.271676722473174</v>
      </c>
      <c r="I31" s="132">
        <v>74.514903119694679</v>
      </c>
      <c r="J31" s="132">
        <v>74.168807499204107</v>
      </c>
      <c r="K31" s="132">
        <v>75.167570260377985</v>
      </c>
      <c r="L31" s="132">
        <v>75.094169369683271</v>
      </c>
      <c r="M31" s="132">
        <v>70.68067615454035</v>
      </c>
      <c r="N31" s="132">
        <v>74.846984375466064</v>
      </c>
      <c r="O31" s="132">
        <v>73.509536512576773</v>
      </c>
      <c r="P31" s="132">
        <v>72.440794444898174</v>
      </c>
      <c r="Q31" s="132">
        <v>70.630748683828116</v>
      </c>
    </row>
    <row r="32" spans="1:17" ht="12" customHeight="1" x14ac:dyDescent="0.25">
      <c r="A32" s="167" t="s">
        <v>168</v>
      </c>
      <c r="B32" s="132">
        <f t="shared" ref="B32" si="41">SUM(B33:B34)</f>
        <v>0.75611416126109576</v>
      </c>
      <c r="C32" s="132">
        <f t="shared" ref="C32" si="42">SUM(C33:C34)</f>
        <v>0.76865199554445329</v>
      </c>
      <c r="D32" s="132">
        <f t="shared" ref="D32" si="43">SUM(D33:D34)</f>
        <v>0.75343981189356157</v>
      </c>
      <c r="E32" s="132">
        <f t="shared" ref="E32" si="44">SUM(E33:E34)</f>
        <v>0.77534112205063244</v>
      </c>
      <c r="F32" s="132">
        <f t="shared" ref="F32" si="45">SUM(F33:F34)</f>
        <v>0.76832706832429654</v>
      </c>
      <c r="G32" s="132">
        <f t="shared" ref="G32" si="46">SUM(G33:G34)</f>
        <v>0.81113039207018356</v>
      </c>
      <c r="H32" s="132">
        <f t="shared" ref="H32" si="47">SUM(H33:H34)</f>
        <v>1.1305046723380325</v>
      </c>
      <c r="I32" s="132">
        <f t="shared" ref="I32" si="48">SUM(I33:I34)</f>
        <v>1.5711684020467609</v>
      </c>
      <c r="J32" s="132">
        <f t="shared" ref="J32" si="49">SUM(J33:J34)</f>
        <v>1.9383064078350167</v>
      </c>
      <c r="K32" s="132">
        <f t="shared" ref="K32" si="50">SUM(K33:K34)</f>
        <v>2.2503037088592244</v>
      </c>
      <c r="L32" s="132">
        <f t="shared" ref="L32" si="51">SUM(L33:L34)</f>
        <v>2.4757849433503911</v>
      </c>
      <c r="M32" s="132">
        <f t="shared" ref="M32" si="52">SUM(M33:M34)</f>
        <v>2.8301919477894528</v>
      </c>
      <c r="N32" s="132">
        <f t="shared" ref="N32" si="53">SUM(N33:N34)</f>
        <v>3.0864822639505953</v>
      </c>
      <c r="O32" s="132">
        <f t="shared" ref="O32" si="54">SUM(O33:O34)</f>
        <v>2.9989666569443205</v>
      </c>
      <c r="P32" s="132">
        <f t="shared" ref="P32" si="55">SUM(P33:P34)</f>
        <v>3.1707031018478147</v>
      </c>
      <c r="Q32" s="132">
        <f t="shared" ref="Q32" si="56">SUM(Q33:Q34)</f>
        <v>3.195339027970217</v>
      </c>
    </row>
    <row r="33" spans="1:17" ht="12" customHeight="1" x14ac:dyDescent="0.25">
      <c r="A33" s="166" t="s">
        <v>57</v>
      </c>
      <c r="B33" s="165">
        <v>0.75611416126109576</v>
      </c>
      <c r="C33" s="165">
        <v>0.76865199554445329</v>
      </c>
      <c r="D33" s="165">
        <v>0.75343981189356157</v>
      </c>
      <c r="E33" s="165">
        <v>0.77534112205063244</v>
      </c>
      <c r="F33" s="165">
        <v>0.76832706832429654</v>
      </c>
      <c r="G33" s="165">
        <v>0.81113039207018356</v>
      </c>
      <c r="H33" s="165">
        <v>1.1305046723380325</v>
      </c>
      <c r="I33" s="165">
        <v>1.5711684020467609</v>
      </c>
      <c r="J33" s="165">
        <v>1.9383064078350167</v>
      </c>
      <c r="K33" s="165">
        <v>2.2503037088592244</v>
      </c>
      <c r="L33" s="165">
        <v>2.4757849433503911</v>
      </c>
      <c r="M33" s="165">
        <v>2.8301919477894528</v>
      </c>
      <c r="N33" s="165">
        <v>3.0864822639505953</v>
      </c>
      <c r="O33" s="165">
        <v>2.9989666569443205</v>
      </c>
      <c r="P33" s="165">
        <v>3.1707031018478147</v>
      </c>
      <c r="Q33" s="165">
        <v>3.195339027970217</v>
      </c>
    </row>
    <row r="34" spans="1:17" ht="12" customHeight="1" x14ac:dyDescent="0.25">
      <c r="A34" s="147" t="s">
        <v>59</v>
      </c>
      <c r="B34" s="164">
        <v>0</v>
      </c>
      <c r="C34" s="164">
        <v>0</v>
      </c>
      <c r="D34" s="164">
        <v>0</v>
      </c>
      <c r="E34" s="164">
        <v>0</v>
      </c>
      <c r="F34" s="164">
        <v>0</v>
      </c>
      <c r="G34" s="164">
        <v>0</v>
      </c>
      <c r="H34" s="164">
        <v>0</v>
      </c>
      <c r="I34" s="164">
        <v>0</v>
      </c>
      <c r="J34" s="164">
        <v>0</v>
      </c>
      <c r="K34" s="164">
        <v>0</v>
      </c>
      <c r="L34" s="164">
        <v>0</v>
      </c>
      <c r="M34" s="164">
        <v>0</v>
      </c>
      <c r="N34" s="164">
        <v>0</v>
      </c>
      <c r="O34" s="164">
        <v>0</v>
      </c>
      <c r="P34" s="164">
        <v>0</v>
      </c>
      <c r="Q34" s="164">
        <v>0</v>
      </c>
    </row>
    <row r="35" spans="1:17" ht="12" customHeight="1" x14ac:dyDescent="0.25">
      <c r="A35" s="163" t="s">
        <v>142</v>
      </c>
      <c r="B35" s="162">
        <v>0</v>
      </c>
      <c r="C35" s="162">
        <v>0</v>
      </c>
      <c r="D35" s="162">
        <v>0</v>
      </c>
      <c r="E35" s="162">
        <v>0</v>
      </c>
      <c r="F35" s="162">
        <v>0</v>
      </c>
      <c r="G35" s="162">
        <v>0</v>
      </c>
      <c r="H35" s="162">
        <v>0</v>
      </c>
      <c r="I35" s="162">
        <v>0</v>
      </c>
      <c r="J35" s="162">
        <v>0</v>
      </c>
      <c r="K35" s="162">
        <v>0</v>
      </c>
      <c r="L35" s="162">
        <v>0</v>
      </c>
      <c r="M35" s="162">
        <v>0</v>
      </c>
      <c r="N35" s="162">
        <v>0</v>
      </c>
      <c r="O35" s="162">
        <v>0</v>
      </c>
      <c r="P35" s="162">
        <v>0</v>
      </c>
      <c r="Q35" s="162">
        <v>0</v>
      </c>
    </row>
    <row r="36" spans="1:17" ht="12" customHeight="1" x14ac:dyDescent="0.25">
      <c r="A36" s="161" t="s">
        <v>141</v>
      </c>
      <c r="B36" s="160">
        <f t="shared" ref="B36" si="57">SUM(B37:B38)</f>
        <v>0</v>
      </c>
      <c r="C36" s="160">
        <f t="shared" ref="C36" si="58">SUM(C37:C38)</f>
        <v>0</v>
      </c>
      <c r="D36" s="160">
        <f t="shared" ref="D36" si="59">SUM(D37:D38)</f>
        <v>0</v>
      </c>
      <c r="E36" s="160">
        <f t="shared" ref="E36" si="60">SUM(E37:E38)</f>
        <v>0</v>
      </c>
      <c r="F36" s="160">
        <f t="shared" ref="F36" si="61">SUM(F37:F38)</f>
        <v>0</v>
      </c>
      <c r="G36" s="160">
        <f t="shared" ref="G36" si="62">SUM(G37:G38)</f>
        <v>0</v>
      </c>
      <c r="H36" s="160">
        <f t="shared" ref="H36" si="63">SUM(H37:H38)</f>
        <v>0</v>
      </c>
      <c r="I36" s="160">
        <f t="shared" ref="I36" si="64">SUM(I37:I38)</f>
        <v>0</v>
      </c>
      <c r="J36" s="160">
        <f t="shared" ref="J36" si="65">SUM(J37:J38)</f>
        <v>0</v>
      </c>
      <c r="K36" s="160">
        <f t="shared" ref="K36" si="66">SUM(K37:K38)</f>
        <v>0</v>
      </c>
      <c r="L36" s="160">
        <f t="shared" ref="L36" si="67">SUM(L37:L38)</f>
        <v>0</v>
      </c>
      <c r="M36" s="160">
        <f t="shared" ref="M36" si="68">SUM(M37:M38)</f>
        <v>0</v>
      </c>
      <c r="N36" s="160">
        <f t="shared" ref="N36" si="69">SUM(N37:N38)</f>
        <v>0</v>
      </c>
      <c r="O36" s="160">
        <f t="shared" ref="O36" si="70">SUM(O37:O38)</f>
        <v>0</v>
      </c>
      <c r="P36" s="160">
        <f t="shared" ref="P36" si="71">SUM(P37:P38)</f>
        <v>0</v>
      </c>
      <c r="Q36" s="160">
        <f t="shared" ref="Q36" si="72">SUM(Q37:Q38)</f>
        <v>0</v>
      </c>
    </row>
    <row r="37" spans="1:17" ht="12" customHeight="1" x14ac:dyDescent="0.25">
      <c r="A37" s="148" t="s">
        <v>60</v>
      </c>
      <c r="B37" s="156">
        <v>0</v>
      </c>
      <c r="C37" s="156">
        <v>0</v>
      </c>
      <c r="D37" s="156">
        <v>0</v>
      </c>
      <c r="E37" s="156">
        <v>0</v>
      </c>
      <c r="F37" s="156">
        <v>0</v>
      </c>
      <c r="G37" s="156">
        <v>0</v>
      </c>
      <c r="H37" s="156">
        <v>0</v>
      </c>
      <c r="I37" s="156">
        <v>0</v>
      </c>
      <c r="J37" s="156">
        <v>0</v>
      </c>
      <c r="K37" s="156">
        <v>0</v>
      </c>
      <c r="L37" s="156">
        <v>0</v>
      </c>
      <c r="M37" s="156">
        <v>0</v>
      </c>
      <c r="N37" s="156">
        <v>0</v>
      </c>
      <c r="O37" s="156">
        <v>0</v>
      </c>
      <c r="P37" s="156">
        <v>0</v>
      </c>
      <c r="Q37" s="156">
        <v>0</v>
      </c>
    </row>
    <row r="38" spans="1:17" ht="12" customHeight="1" x14ac:dyDescent="0.25">
      <c r="A38" s="148" t="s">
        <v>59</v>
      </c>
      <c r="B38" s="156">
        <v>0</v>
      </c>
      <c r="C38" s="156">
        <v>0</v>
      </c>
      <c r="D38" s="156">
        <v>0</v>
      </c>
      <c r="E38" s="156">
        <v>0</v>
      </c>
      <c r="F38" s="156">
        <v>0</v>
      </c>
      <c r="G38" s="156">
        <v>0</v>
      </c>
      <c r="H38" s="156">
        <v>0</v>
      </c>
      <c r="I38" s="156">
        <v>0</v>
      </c>
      <c r="J38" s="156">
        <v>0</v>
      </c>
      <c r="K38" s="156">
        <v>0</v>
      </c>
      <c r="L38" s="156">
        <v>0</v>
      </c>
      <c r="M38" s="156">
        <v>0</v>
      </c>
      <c r="N38" s="156">
        <v>0</v>
      </c>
      <c r="O38" s="156">
        <v>0</v>
      </c>
      <c r="P38" s="156">
        <v>0</v>
      </c>
      <c r="Q38" s="156">
        <v>0</v>
      </c>
    </row>
    <row r="39" spans="1:17" ht="12" customHeight="1" x14ac:dyDescent="0.25">
      <c r="A39" s="158" t="s">
        <v>62</v>
      </c>
      <c r="B39" s="157">
        <f t="shared" ref="B39" si="73">SUM(B40:B41)</f>
        <v>26.42179862491577</v>
      </c>
      <c r="C39" s="157">
        <f t="shared" ref="C39" si="74">SUM(C40:C41)</f>
        <v>25.069997273185461</v>
      </c>
      <c r="D39" s="157">
        <f t="shared" ref="D39" si="75">SUM(D40:D41)</f>
        <v>24.420540487578254</v>
      </c>
      <c r="E39" s="157">
        <f t="shared" ref="E39" si="76">SUM(E40:E41)</f>
        <v>23.308013237981513</v>
      </c>
      <c r="F39" s="157">
        <f t="shared" ref="F39" si="77">SUM(F40:F41)</f>
        <v>22.934812017975911</v>
      </c>
      <c r="G39" s="157">
        <f t="shared" ref="G39" si="78">SUM(G40:G41)</f>
        <v>22.772347657143886</v>
      </c>
      <c r="H39" s="157">
        <f t="shared" ref="H39" si="79">SUM(H40:H41)</f>
        <v>22.661442469150433</v>
      </c>
      <c r="I39" s="157">
        <f t="shared" ref="I39" si="80">SUM(I40:I41)</f>
        <v>24.323043509796026</v>
      </c>
      <c r="J39" s="157">
        <f t="shared" ref="J39" si="81">SUM(J40:J41)</f>
        <v>24.057018531134254</v>
      </c>
      <c r="K39" s="157">
        <f t="shared" ref="K39" si="82">SUM(K40:K41)</f>
        <v>24.513484427206983</v>
      </c>
      <c r="L39" s="157">
        <f t="shared" ref="L39" si="83">SUM(L40:L41)</f>
        <v>23.827464159825134</v>
      </c>
      <c r="M39" s="157">
        <f t="shared" ref="M39" si="84">SUM(M40:M41)</f>
        <v>22.016695912454352</v>
      </c>
      <c r="N39" s="157">
        <f t="shared" ref="N39" si="85">SUM(N40:N41)</f>
        <v>20.572208295953306</v>
      </c>
      <c r="O39" s="157">
        <f t="shared" ref="O39" si="86">SUM(O40:O41)</f>
        <v>19.40829220128423</v>
      </c>
      <c r="P39" s="157">
        <f t="shared" ref="P39" si="87">SUM(P40:P41)</f>
        <v>16.65349438778091</v>
      </c>
      <c r="Q39" s="157">
        <f t="shared" ref="Q39" si="88">SUM(Q40:Q41)</f>
        <v>16.093701848525559</v>
      </c>
    </row>
    <row r="40" spans="1:17" ht="12" customHeight="1" x14ac:dyDescent="0.25">
      <c r="A40" s="23" t="s">
        <v>57</v>
      </c>
      <c r="B40" s="156">
        <v>26.42179862491577</v>
      </c>
      <c r="C40" s="156">
        <v>25.069997273185461</v>
      </c>
      <c r="D40" s="156">
        <v>24.420540487578254</v>
      </c>
      <c r="E40" s="156">
        <v>23.308013237981513</v>
      </c>
      <c r="F40" s="156">
        <v>22.934812017975911</v>
      </c>
      <c r="G40" s="156">
        <v>22.772347657143886</v>
      </c>
      <c r="H40" s="156">
        <v>22.661442469150433</v>
      </c>
      <c r="I40" s="156">
        <v>24.323043509796026</v>
      </c>
      <c r="J40" s="156">
        <v>24.057018531134254</v>
      </c>
      <c r="K40" s="156">
        <v>24.513484427206983</v>
      </c>
      <c r="L40" s="156">
        <v>23.827464159825134</v>
      </c>
      <c r="M40" s="156">
        <v>22.016695912454352</v>
      </c>
      <c r="N40" s="156">
        <v>20.572208295953306</v>
      </c>
      <c r="O40" s="156">
        <v>19.40829220128423</v>
      </c>
      <c r="P40" s="156">
        <v>16.65349438778091</v>
      </c>
      <c r="Q40" s="156">
        <v>16.093701848525559</v>
      </c>
    </row>
    <row r="41" spans="1:17" ht="12" customHeight="1" x14ac:dyDescent="0.25">
      <c r="A41" s="29" t="s">
        <v>140</v>
      </c>
      <c r="B41" s="57">
        <v>0</v>
      </c>
      <c r="C41" s="57">
        <v>0</v>
      </c>
      <c r="D41" s="57">
        <v>0</v>
      </c>
      <c r="E41" s="57">
        <v>0</v>
      </c>
      <c r="F41" s="57">
        <v>0</v>
      </c>
      <c r="G41" s="57">
        <v>0</v>
      </c>
      <c r="H41" s="57">
        <v>0</v>
      </c>
      <c r="I41" s="57">
        <v>0</v>
      </c>
      <c r="J41" s="57">
        <v>0</v>
      </c>
      <c r="K41" s="57">
        <v>0</v>
      </c>
      <c r="L41" s="57">
        <v>0</v>
      </c>
      <c r="M41" s="57">
        <v>0</v>
      </c>
      <c r="N41" s="57">
        <v>0</v>
      </c>
      <c r="O41" s="57">
        <v>0</v>
      </c>
      <c r="P41" s="57">
        <v>0</v>
      </c>
      <c r="Q41" s="57"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>
        <f t="shared" ref="B43" si="89">SUM(B44,B47,B49,B58)</f>
        <v>25413.4880031211</v>
      </c>
      <c r="C43" s="168">
        <f t="shared" ref="C43" si="90">SUM(C44,C47,C49,C58)</f>
        <v>28715.682235748864</v>
      </c>
      <c r="D43" s="168">
        <f t="shared" ref="D43" si="91">SUM(D44,D47,D49,D58)</f>
        <v>25007.746720792504</v>
      </c>
      <c r="E43" s="168">
        <f t="shared" ref="E43" si="92">SUM(E44,E47,E49,E58)</f>
        <v>26630.913785847795</v>
      </c>
      <c r="F43" s="168">
        <f t="shared" ref="F43" si="93">SUM(F44,F47,F49,F58)</f>
        <v>26134.101096166098</v>
      </c>
      <c r="G43" s="168">
        <f t="shared" ref="G43" si="94">SUM(G44,G47,G49,G58)</f>
        <v>26086.208666324255</v>
      </c>
      <c r="H43" s="168">
        <f t="shared" ref="H43" si="95">SUM(H44,H47,H49,H58)</f>
        <v>23848.632267667384</v>
      </c>
      <c r="I43" s="168">
        <f t="shared" ref="I43" si="96">SUM(I44,I47,I49,I58)</f>
        <v>20401.929749136882</v>
      </c>
      <c r="J43" s="168">
        <f t="shared" ref="J43" si="97">SUM(J44,J47,J49,J58)</f>
        <v>23430.356255514132</v>
      </c>
      <c r="K43" s="168">
        <f t="shared" ref="K43" si="98">SUM(K44,K47,K49,K58)</f>
        <v>22694.256487653194</v>
      </c>
      <c r="L43" s="168">
        <f t="shared" ref="L43" si="99">SUM(L44,L47,L49,L58)</f>
        <v>20859.908564476173</v>
      </c>
      <c r="M43" s="168">
        <f t="shared" ref="M43" si="100">SUM(M44,M47,M49,M58)</f>
        <v>17760.813426930545</v>
      </c>
      <c r="N43" s="168">
        <f t="shared" ref="N43" si="101">SUM(N44,N47,N49,N58)</f>
        <v>18704.161396799365</v>
      </c>
      <c r="O43" s="168">
        <f t="shared" ref="O43" si="102">SUM(O44,O47,O49,O58)</f>
        <v>19850.43440232865</v>
      </c>
      <c r="P43" s="168">
        <f t="shared" ref="P43" si="103">SUM(P44,P47,P49,P58)</f>
        <v>16878.104368160661</v>
      </c>
      <c r="Q43" s="168">
        <f t="shared" ref="Q43" si="104">SUM(Q44,Q47,Q49,Q58)</f>
        <v>17491.560141748876</v>
      </c>
    </row>
    <row r="44" spans="1:17" ht="12.95" customHeight="1" x14ac:dyDescent="0.25">
      <c r="A44" s="158" t="s">
        <v>65</v>
      </c>
      <c r="B44" s="157">
        <f t="shared" ref="B44:Q44" si="105">SUM(B45:B46)</f>
        <v>21668.388034217875</v>
      </c>
      <c r="C44" s="157">
        <f t="shared" si="105"/>
        <v>24788.959147118516</v>
      </c>
      <c r="D44" s="157">
        <f t="shared" si="105"/>
        <v>21339.047445546472</v>
      </c>
      <c r="E44" s="157">
        <f t="shared" si="105"/>
        <v>22831.191546891529</v>
      </c>
      <c r="F44" s="157">
        <f t="shared" si="105"/>
        <v>22448.703655495119</v>
      </c>
      <c r="G44" s="157">
        <f t="shared" si="105"/>
        <v>22373.03633976858</v>
      </c>
      <c r="H44" s="157">
        <f t="shared" si="105"/>
        <v>20308.93496614353</v>
      </c>
      <c r="I44" s="157">
        <f t="shared" si="105"/>
        <v>16998.388704678709</v>
      </c>
      <c r="J44" s="157">
        <f t="shared" si="105"/>
        <v>19824.982942527244</v>
      </c>
      <c r="K44" s="157">
        <f t="shared" si="105"/>
        <v>19058.666615474431</v>
      </c>
      <c r="L44" s="157">
        <f t="shared" si="105"/>
        <v>17506.477921539223</v>
      </c>
      <c r="M44" s="157">
        <f t="shared" si="105"/>
        <v>14423.564313963996</v>
      </c>
      <c r="N44" s="157">
        <f t="shared" si="105"/>
        <v>15101.076370120956</v>
      </c>
      <c r="O44" s="157">
        <f t="shared" si="105"/>
        <v>16178.739404270938</v>
      </c>
      <c r="P44" s="157">
        <f t="shared" si="105"/>
        <v>13162.493594318721</v>
      </c>
      <c r="Q44" s="157">
        <f t="shared" si="105"/>
        <v>13812.730786477321</v>
      </c>
    </row>
    <row r="45" spans="1:17" ht="12" customHeight="1" x14ac:dyDescent="0.25">
      <c r="A45" s="23" t="s">
        <v>166</v>
      </c>
      <c r="B45" s="156">
        <v>21668.388034217875</v>
      </c>
      <c r="C45" s="156">
        <v>24788.959147118516</v>
      </c>
      <c r="D45" s="156">
        <v>21339.047445546472</v>
      </c>
      <c r="E45" s="156">
        <v>22831.191546891529</v>
      </c>
      <c r="F45" s="156">
        <v>22448.703655495119</v>
      </c>
      <c r="G45" s="156">
        <v>22373.03633976858</v>
      </c>
      <c r="H45" s="156">
        <v>20308.93496614353</v>
      </c>
      <c r="I45" s="156">
        <v>16998.388704678709</v>
      </c>
      <c r="J45" s="156">
        <v>19824.982942527244</v>
      </c>
      <c r="K45" s="156">
        <v>19058.666615474431</v>
      </c>
      <c r="L45" s="156">
        <v>17506.477921539223</v>
      </c>
      <c r="M45" s="156">
        <v>14423.564313963996</v>
      </c>
      <c r="N45" s="156">
        <v>15101.076370120956</v>
      </c>
      <c r="O45" s="156">
        <v>16178.739404270938</v>
      </c>
      <c r="P45" s="156">
        <v>13162.493594318721</v>
      </c>
      <c r="Q45" s="156">
        <v>13812.730786477321</v>
      </c>
    </row>
    <row r="46" spans="1:17" ht="12" customHeight="1" x14ac:dyDescent="0.25">
      <c r="A46" s="23" t="s">
        <v>60</v>
      </c>
      <c r="B46" s="156">
        <v>0</v>
      </c>
      <c r="C46" s="156">
        <v>0</v>
      </c>
      <c r="D46" s="156">
        <v>0</v>
      </c>
      <c r="E46" s="156">
        <v>0</v>
      </c>
      <c r="F46" s="156">
        <v>0</v>
      </c>
      <c r="G46" s="156">
        <v>0</v>
      </c>
      <c r="H46" s="156">
        <v>0</v>
      </c>
      <c r="I46" s="156">
        <v>0</v>
      </c>
      <c r="J46" s="156">
        <v>0</v>
      </c>
      <c r="K46" s="156">
        <v>0</v>
      </c>
      <c r="L46" s="156">
        <v>0</v>
      </c>
      <c r="M46" s="156">
        <v>0</v>
      </c>
      <c r="N46" s="156">
        <v>0</v>
      </c>
      <c r="O46" s="156">
        <v>0</v>
      </c>
      <c r="P46" s="156">
        <v>0</v>
      </c>
      <c r="Q46" s="156">
        <v>0</v>
      </c>
    </row>
    <row r="47" spans="1:17" ht="12.95" customHeight="1" x14ac:dyDescent="0.25">
      <c r="A47" s="158" t="s">
        <v>112</v>
      </c>
      <c r="B47" s="157">
        <f t="shared" ref="B47:Q47" si="106">B48</f>
        <v>0</v>
      </c>
      <c r="C47" s="157">
        <f t="shared" si="106"/>
        <v>0</v>
      </c>
      <c r="D47" s="157">
        <f t="shared" si="106"/>
        <v>0</v>
      </c>
      <c r="E47" s="157">
        <f t="shared" si="106"/>
        <v>0</v>
      </c>
      <c r="F47" s="157">
        <f t="shared" si="106"/>
        <v>0</v>
      </c>
      <c r="G47" s="157">
        <f t="shared" si="106"/>
        <v>0</v>
      </c>
      <c r="H47" s="157">
        <f t="shared" si="106"/>
        <v>0</v>
      </c>
      <c r="I47" s="157">
        <f t="shared" si="106"/>
        <v>0</v>
      </c>
      <c r="J47" s="157">
        <f t="shared" si="106"/>
        <v>0</v>
      </c>
      <c r="K47" s="157">
        <f t="shared" si="106"/>
        <v>0</v>
      </c>
      <c r="L47" s="157">
        <f t="shared" si="106"/>
        <v>0</v>
      </c>
      <c r="M47" s="157">
        <f t="shared" si="106"/>
        <v>0</v>
      </c>
      <c r="N47" s="157">
        <f t="shared" si="106"/>
        <v>0</v>
      </c>
      <c r="O47" s="157">
        <f t="shared" si="106"/>
        <v>0</v>
      </c>
      <c r="P47" s="157">
        <f t="shared" si="106"/>
        <v>0</v>
      </c>
      <c r="Q47" s="157">
        <f t="shared" si="106"/>
        <v>0</v>
      </c>
    </row>
    <row r="48" spans="1:17" ht="12" customHeight="1" x14ac:dyDescent="0.25">
      <c r="A48" s="23" t="s">
        <v>60</v>
      </c>
      <c r="B48" s="156">
        <v>0</v>
      </c>
      <c r="C48" s="156">
        <v>0</v>
      </c>
      <c r="D48" s="156">
        <v>0</v>
      </c>
      <c r="E48" s="156">
        <v>0</v>
      </c>
      <c r="F48" s="156">
        <v>0</v>
      </c>
      <c r="G48" s="156">
        <v>0</v>
      </c>
      <c r="H48" s="156">
        <v>0</v>
      </c>
      <c r="I48" s="156">
        <v>0</v>
      </c>
      <c r="J48" s="156">
        <v>0</v>
      </c>
      <c r="K48" s="156">
        <v>0</v>
      </c>
      <c r="L48" s="156">
        <v>0</v>
      </c>
      <c r="M48" s="156">
        <v>0</v>
      </c>
      <c r="N48" s="156">
        <v>0</v>
      </c>
      <c r="O48" s="156">
        <v>0</v>
      </c>
      <c r="P48" s="156">
        <v>0</v>
      </c>
      <c r="Q48" s="156">
        <v>0</v>
      </c>
    </row>
    <row r="49" spans="1:17" ht="12" customHeight="1" x14ac:dyDescent="0.25">
      <c r="A49" s="158" t="s">
        <v>63</v>
      </c>
      <c r="B49" s="157">
        <f t="shared" ref="B49" si="107">SUM(B50:B51,B54:B55)</f>
        <v>3027.7868683678894</v>
      </c>
      <c r="C49" s="157">
        <f t="shared" ref="C49" si="108">SUM(C50:C51,C54:C55)</f>
        <v>3246.3649519313035</v>
      </c>
      <c r="D49" s="157">
        <f t="shared" ref="D49" si="109">SUM(D50:D51,D54:D55)</f>
        <v>3003.0605157116343</v>
      </c>
      <c r="E49" s="157">
        <f t="shared" ref="E49" si="110">SUM(E50:E51,E54:E55)</f>
        <v>3166.1037416438194</v>
      </c>
      <c r="F49" s="157">
        <f t="shared" ref="F49" si="111">SUM(F50:F51,F54:F55)</f>
        <v>3038.045878636171</v>
      </c>
      <c r="G49" s="157">
        <f t="shared" ref="G49" si="112">SUM(G50:G51,G54:G55)</f>
        <v>3090.3768019580298</v>
      </c>
      <c r="H49" s="157">
        <f t="shared" ref="H49" si="113">SUM(H50:H51,H54:H55)</f>
        <v>2971.4796373028425</v>
      </c>
      <c r="I49" s="157">
        <f t="shared" ref="I49" si="114">SUM(I50:I51,I54:I55)</f>
        <v>2858.4505560633484</v>
      </c>
      <c r="J49" s="157">
        <f t="shared" ref="J49" si="115">SUM(J50:J51,J54:J55)</f>
        <v>3074.2521111528226</v>
      </c>
      <c r="K49" s="157">
        <f t="shared" ref="K49" si="116">SUM(K50:K51,K54:K55)</f>
        <v>3103.1257188329009</v>
      </c>
      <c r="L49" s="157">
        <f t="shared" ref="L49" si="117">SUM(L50:L51,L54:L55)</f>
        <v>2840.3222255622409</v>
      </c>
      <c r="M49" s="157">
        <f t="shared" ref="M49" si="118">SUM(M50:M51,M54:M55)</f>
        <v>2878.9102327785704</v>
      </c>
      <c r="N49" s="157">
        <f t="shared" ref="N49" si="119">SUM(N50:N51,N54:N55)</f>
        <v>3155.5307326267343</v>
      </c>
      <c r="O49" s="157">
        <f t="shared" ref="O49" si="120">SUM(O50:O51,O54:O55)</f>
        <v>3233.1582872709546</v>
      </c>
      <c r="P49" s="157">
        <f t="shared" ref="P49" si="121">SUM(P50:P51,P54:P55)</f>
        <v>3325.1995701300871</v>
      </c>
      <c r="Q49" s="157">
        <f t="shared" ref="Q49" si="122">SUM(Q50:Q51,Q54:Q55)</f>
        <v>3293.3458270121705</v>
      </c>
    </row>
    <row r="50" spans="1:17" ht="12" customHeight="1" x14ac:dyDescent="0.25">
      <c r="A50" s="167" t="s">
        <v>165</v>
      </c>
      <c r="B50" s="132">
        <v>2993.1032106687699</v>
      </c>
      <c r="C50" s="132">
        <v>3208.6270896745182</v>
      </c>
      <c r="D50" s="132">
        <v>2968.2905333279386</v>
      </c>
      <c r="E50" s="132">
        <v>3128.3654004976433</v>
      </c>
      <c r="F50" s="132">
        <v>3000.8784103322018</v>
      </c>
      <c r="G50" s="132">
        <v>3051.4473254524623</v>
      </c>
      <c r="H50" s="132">
        <v>2922.3623487535565</v>
      </c>
      <c r="I50" s="132">
        <v>2799.4188106286838</v>
      </c>
      <c r="J50" s="132">
        <v>2995.9537522765695</v>
      </c>
      <c r="K50" s="132">
        <v>3012.930865002731</v>
      </c>
      <c r="L50" s="132">
        <v>2749.6662084093709</v>
      </c>
      <c r="M50" s="132">
        <v>2768.0740633585042</v>
      </c>
      <c r="N50" s="132">
        <v>3030.5584687583359</v>
      </c>
      <c r="O50" s="132">
        <v>3106.4225115831882</v>
      </c>
      <c r="P50" s="132">
        <v>3185.7545137032748</v>
      </c>
      <c r="Q50" s="132">
        <v>3150.795846415936</v>
      </c>
    </row>
    <row r="51" spans="1:17" ht="12" customHeight="1" x14ac:dyDescent="0.25">
      <c r="A51" s="167" t="s">
        <v>164</v>
      </c>
      <c r="B51" s="132">
        <f t="shared" ref="B51" si="123">SUM(B52:B53)</f>
        <v>34.683657699119301</v>
      </c>
      <c r="C51" s="132">
        <f t="shared" ref="C51" si="124">SUM(C52:C53)</f>
        <v>37.737862256785185</v>
      </c>
      <c r="D51" s="132">
        <f t="shared" ref="D51" si="125">SUM(D52:D53)</f>
        <v>34.769982383695627</v>
      </c>
      <c r="E51" s="132">
        <f t="shared" ref="E51" si="126">SUM(E52:E53)</f>
        <v>37.738341146176104</v>
      </c>
      <c r="F51" s="132">
        <f t="shared" ref="F51" si="127">SUM(F52:F53)</f>
        <v>37.167468303968988</v>
      </c>
      <c r="G51" s="132">
        <f t="shared" ref="G51" si="128">SUM(G52:G53)</f>
        <v>38.92947650556755</v>
      </c>
      <c r="H51" s="132">
        <f t="shared" ref="H51" si="129">SUM(H52:H53)</f>
        <v>49.117288549285981</v>
      </c>
      <c r="I51" s="132">
        <f t="shared" ref="I51" si="130">SUM(I52:I53)</f>
        <v>59.0317454346647</v>
      </c>
      <c r="J51" s="132">
        <f t="shared" ref="J51" si="131">SUM(J52:J53)</f>
        <v>78.298358876253118</v>
      </c>
      <c r="K51" s="132">
        <f t="shared" ref="K51" si="132">SUM(K52:K53)</f>
        <v>90.19485383016972</v>
      </c>
      <c r="L51" s="132">
        <f t="shared" ref="L51" si="133">SUM(L52:L53)</f>
        <v>90.656017152870149</v>
      </c>
      <c r="M51" s="132">
        <f t="shared" ref="M51" si="134">SUM(M52:M53)</f>
        <v>110.83616942006604</v>
      </c>
      <c r="N51" s="132">
        <f t="shared" ref="N51" si="135">SUM(N52:N53)</f>
        <v>124.97226386839823</v>
      </c>
      <c r="O51" s="132">
        <f t="shared" ref="O51" si="136">SUM(O52:O53)</f>
        <v>126.73577568776624</v>
      </c>
      <c r="P51" s="132">
        <f t="shared" ref="P51" si="137">SUM(P52:P53)</f>
        <v>139.44505642681213</v>
      </c>
      <c r="Q51" s="132">
        <f t="shared" ref="Q51" si="138">SUM(Q52:Q53)</f>
        <v>142.54998059623435</v>
      </c>
    </row>
    <row r="52" spans="1:17" ht="12" customHeight="1" x14ac:dyDescent="0.25">
      <c r="A52" s="166" t="s">
        <v>163</v>
      </c>
      <c r="B52" s="165">
        <v>34.683657699119301</v>
      </c>
      <c r="C52" s="165">
        <v>37.737862256785185</v>
      </c>
      <c r="D52" s="165">
        <v>34.769982383695627</v>
      </c>
      <c r="E52" s="165">
        <v>37.738341146176104</v>
      </c>
      <c r="F52" s="165">
        <v>37.167468303968988</v>
      </c>
      <c r="G52" s="165">
        <v>38.92947650556755</v>
      </c>
      <c r="H52" s="165">
        <v>49.117288549285981</v>
      </c>
      <c r="I52" s="165">
        <v>59.0317454346647</v>
      </c>
      <c r="J52" s="165">
        <v>78.298358876253118</v>
      </c>
      <c r="K52" s="165">
        <v>90.19485383016972</v>
      </c>
      <c r="L52" s="165">
        <v>90.656017152870149</v>
      </c>
      <c r="M52" s="165">
        <v>110.83616942006604</v>
      </c>
      <c r="N52" s="165">
        <v>124.97226386839823</v>
      </c>
      <c r="O52" s="165">
        <v>126.73577568776624</v>
      </c>
      <c r="P52" s="165">
        <v>139.44505642681213</v>
      </c>
      <c r="Q52" s="165">
        <v>142.54998059623435</v>
      </c>
    </row>
    <row r="53" spans="1:17" ht="12" customHeight="1" x14ac:dyDescent="0.25">
      <c r="A53" s="147" t="s">
        <v>59</v>
      </c>
      <c r="B53" s="164">
        <v>0</v>
      </c>
      <c r="C53" s="164">
        <v>0</v>
      </c>
      <c r="D53" s="164">
        <v>0</v>
      </c>
      <c r="E53" s="164">
        <v>0</v>
      </c>
      <c r="F53" s="164">
        <v>0</v>
      </c>
      <c r="G53" s="164">
        <v>0</v>
      </c>
      <c r="H53" s="164">
        <v>0</v>
      </c>
      <c r="I53" s="164">
        <v>0</v>
      </c>
      <c r="J53" s="164">
        <v>0</v>
      </c>
      <c r="K53" s="164">
        <v>0</v>
      </c>
      <c r="L53" s="164">
        <v>0</v>
      </c>
      <c r="M53" s="164">
        <v>0</v>
      </c>
      <c r="N53" s="164">
        <v>0</v>
      </c>
      <c r="O53" s="164">
        <v>0</v>
      </c>
      <c r="P53" s="164">
        <v>0</v>
      </c>
      <c r="Q53" s="164">
        <v>0</v>
      </c>
    </row>
    <row r="54" spans="1:17" ht="12" customHeight="1" x14ac:dyDescent="0.25">
      <c r="A54" s="163" t="s">
        <v>142</v>
      </c>
      <c r="B54" s="162">
        <v>0</v>
      </c>
      <c r="C54" s="162">
        <v>0</v>
      </c>
      <c r="D54" s="162">
        <v>0</v>
      </c>
      <c r="E54" s="162">
        <v>0</v>
      </c>
      <c r="F54" s="162">
        <v>0</v>
      </c>
      <c r="G54" s="162">
        <v>0</v>
      </c>
      <c r="H54" s="162">
        <v>0</v>
      </c>
      <c r="I54" s="162">
        <v>0</v>
      </c>
      <c r="J54" s="162">
        <v>0</v>
      </c>
      <c r="K54" s="162">
        <v>0</v>
      </c>
      <c r="L54" s="162">
        <v>0</v>
      </c>
      <c r="M54" s="162">
        <v>0</v>
      </c>
      <c r="N54" s="162">
        <v>0</v>
      </c>
      <c r="O54" s="162">
        <v>0</v>
      </c>
      <c r="P54" s="162">
        <v>0</v>
      </c>
      <c r="Q54" s="162">
        <v>0</v>
      </c>
    </row>
    <row r="55" spans="1:17" ht="12" customHeight="1" x14ac:dyDescent="0.25">
      <c r="A55" s="161" t="s">
        <v>141</v>
      </c>
      <c r="B55" s="160">
        <f t="shared" ref="B55" si="139">SUM(B56:B57)</f>
        <v>0</v>
      </c>
      <c r="C55" s="160">
        <f t="shared" ref="C55" si="140">SUM(C56:C57)</f>
        <v>0</v>
      </c>
      <c r="D55" s="160">
        <f t="shared" ref="D55" si="141">SUM(D56:D57)</f>
        <v>0</v>
      </c>
      <c r="E55" s="160">
        <f t="shared" ref="E55" si="142">SUM(E56:E57)</f>
        <v>0</v>
      </c>
      <c r="F55" s="160">
        <f t="shared" ref="F55" si="143">SUM(F56:F57)</f>
        <v>0</v>
      </c>
      <c r="G55" s="160">
        <f t="shared" ref="G55" si="144">SUM(G56:G57)</f>
        <v>0</v>
      </c>
      <c r="H55" s="160">
        <f t="shared" ref="H55" si="145">SUM(H56:H57)</f>
        <v>0</v>
      </c>
      <c r="I55" s="160">
        <f t="shared" ref="I55" si="146">SUM(I56:I57)</f>
        <v>0</v>
      </c>
      <c r="J55" s="160">
        <f t="shared" ref="J55" si="147">SUM(J56:J57)</f>
        <v>0</v>
      </c>
      <c r="K55" s="160">
        <f t="shared" ref="K55" si="148">SUM(K56:K57)</f>
        <v>0</v>
      </c>
      <c r="L55" s="160">
        <f t="shared" ref="L55" si="149">SUM(L56:L57)</f>
        <v>0</v>
      </c>
      <c r="M55" s="160">
        <f t="shared" ref="M55" si="150">SUM(M56:M57)</f>
        <v>0</v>
      </c>
      <c r="N55" s="160">
        <f t="shared" ref="N55" si="151">SUM(N56:N57)</f>
        <v>0</v>
      </c>
      <c r="O55" s="160">
        <f t="shared" ref="O55" si="152">SUM(O56:O57)</f>
        <v>0</v>
      </c>
      <c r="P55" s="160">
        <f t="shared" ref="P55" si="153">SUM(P56:P57)</f>
        <v>0</v>
      </c>
      <c r="Q55" s="160">
        <f t="shared" ref="Q55" si="154">SUM(Q56:Q57)</f>
        <v>0</v>
      </c>
    </row>
    <row r="56" spans="1:17" ht="12" customHeight="1" x14ac:dyDescent="0.25">
      <c r="A56" s="148" t="s">
        <v>60</v>
      </c>
      <c r="B56" s="156">
        <v>0</v>
      </c>
      <c r="C56" s="156">
        <v>0</v>
      </c>
      <c r="D56" s="156">
        <v>0</v>
      </c>
      <c r="E56" s="156">
        <v>0</v>
      </c>
      <c r="F56" s="156">
        <v>0</v>
      </c>
      <c r="G56" s="156">
        <v>0</v>
      </c>
      <c r="H56" s="156">
        <v>0</v>
      </c>
      <c r="I56" s="156">
        <v>0</v>
      </c>
      <c r="J56" s="156">
        <v>0</v>
      </c>
      <c r="K56" s="156">
        <v>0</v>
      </c>
      <c r="L56" s="156">
        <v>0</v>
      </c>
      <c r="M56" s="156">
        <v>0</v>
      </c>
      <c r="N56" s="156">
        <v>0</v>
      </c>
      <c r="O56" s="156">
        <v>0</v>
      </c>
      <c r="P56" s="156">
        <v>0</v>
      </c>
      <c r="Q56" s="156">
        <v>0</v>
      </c>
    </row>
    <row r="57" spans="1:17" ht="12" customHeight="1" x14ac:dyDescent="0.25">
      <c r="A57" s="148" t="s">
        <v>59</v>
      </c>
      <c r="B57" s="156">
        <v>0</v>
      </c>
      <c r="C57" s="156">
        <v>0</v>
      </c>
      <c r="D57" s="156">
        <v>0</v>
      </c>
      <c r="E57" s="156">
        <v>0</v>
      </c>
      <c r="F57" s="156">
        <v>0</v>
      </c>
      <c r="G57" s="156">
        <v>0</v>
      </c>
      <c r="H57" s="156">
        <v>0</v>
      </c>
      <c r="I57" s="156">
        <v>0</v>
      </c>
      <c r="J57" s="156">
        <v>0</v>
      </c>
      <c r="K57" s="156">
        <v>0</v>
      </c>
      <c r="L57" s="156">
        <v>0</v>
      </c>
      <c r="M57" s="156">
        <v>0</v>
      </c>
      <c r="N57" s="156">
        <v>0</v>
      </c>
      <c r="O57" s="156">
        <v>0</v>
      </c>
      <c r="P57" s="156">
        <v>0</v>
      </c>
      <c r="Q57" s="156">
        <v>0</v>
      </c>
    </row>
    <row r="58" spans="1:17" ht="12" customHeight="1" x14ac:dyDescent="0.25">
      <c r="A58" s="158" t="s">
        <v>62</v>
      </c>
      <c r="B58" s="157">
        <f t="shared" ref="B58" si="155">SUM(B59:B60)</f>
        <v>717.31310053533446</v>
      </c>
      <c r="C58" s="157">
        <f t="shared" ref="C58" si="156">SUM(C59:C60)</f>
        <v>680.35813669904292</v>
      </c>
      <c r="D58" s="157">
        <f t="shared" ref="D58" si="157">SUM(D59:D60)</f>
        <v>665.63875953439788</v>
      </c>
      <c r="E58" s="157">
        <f t="shared" ref="E58" si="158">SUM(E59:E60)</f>
        <v>633.61849731244558</v>
      </c>
      <c r="F58" s="157">
        <f t="shared" ref="F58" si="159">SUM(F59:F60)</f>
        <v>647.35156203480631</v>
      </c>
      <c r="G58" s="157">
        <f t="shared" ref="G58" si="160">SUM(G59:G60)</f>
        <v>622.79552459764466</v>
      </c>
      <c r="H58" s="157">
        <f t="shared" ref="H58" si="161">SUM(H59:H60)</f>
        <v>568.21766422100904</v>
      </c>
      <c r="I58" s="157">
        <f t="shared" ref="I58" si="162">SUM(I59:I60)</f>
        <v>545.0904883948225</v>
      </c>
      <c r="J58" s="157">
        <f t="shared" ref="J58" si="163">SUM(J59:J60)</f>
        <v>531.12120183406842</v>
      </c>
      <c r="K58" s="157">
        <f t="shared" ref="K58" si="164">SUM(K59:K60)</f>
        <v>532.46415334586413</v>
      </c>
      <c r="L58" s="157">
        <f t="shared" ref="L58" si="165">SUM(L59:L60)</f>
        <v>513.10841737470878</v>
      </c>
      <c r="M58" s="157">
        <f t="shared" ref="M58" si="166">SUM(M59:M60)</f>
        <v>458.33888018797876</v>
      </c>
      <c r="N58" s="157">
        <f t="shared" ref="N58" si="167">SUM(N59:N60)</f>
        <v>447.5542940516753</v>
      </c>
      <c r="O58" s="157">
        <f t="shared" ref="O58" si="168">SUM(O59:O60)</f>
        <v>438.53671078675723</v>
      </c>
      <c r="P58" s="157">
        <f t="shared" ref="P58" si="169">SUM(P59:P60)</f>
        <v>390.41120371185434</v>
      </c>
      <c r="Q58" s="157">
        <f t="shared" ref="Q58" si="170">SUM(Q59:Q60)</f>
        <v>385.4835282593865</v>
      </c>
    </row>
    <row r="59" spans="1:17" ht="12" customHeight="1" x14ac:dyDescent="0.25">
      <c r="A59" s="23" t="s">
        <v>57</v>
      </c>
      <c r="B59" s="156">
        <v>717.31310053533446</v>
      </c>
      <c r="C59" s="156">
        <v>680.35813669904292</v>
      </c>
      <c r="D59" s="156">
        <v>665.63875953439788</v>
      </c>
      <c r="E59" s="156">
        <v>633.61849731244558</v>
      </c>
      <c r="F59" s="156">
        <v>647.35156203480631</v>
      </c>
      <c r="G59" s="156">
        <v>622.79552459764466</v>
      </c>
      <c r="H59" s="156">
        <v>568.21766422100904</v>
      </c>
      <c r="I59" s="156">
        <v>545.0904883948225</v>
      </c>
      <c r="J59" s="156">
        <v>531.12120183406842</v>
      </c>
      <c r="K59" s="156">
        <v>532.46415334586413</v>
      </c>
      <c r="L59" s="156">
        <v>513.10841737470878</v>
      </c>
      <c r="M59" s="156">
        <v>458.33888018797876</v>
      </c>
      <c r="N59" s="156">
        <v>447.5542940516753</v>
      </c>
      <c r="O59" s="156">
        <v>438.53671078675723</v>
      </c>
      <c r="P59" s="156">
        <v>390.41120371185434</v>
      </c>
      <c r="Q59" s="156">
        <v>385.4835282593865</v>
      </c>
    </row>
    <row r="60" spans="1:17" ht="12" customHeight="1" x14ac:dyDescent="0.25">
      <c r="A60" s="29" t="s">
        <v>140</v>
      </c>
      <c r="B60" s="57">
        <v>0</v>
      </c>
      <c r="C60" s="57">
        <v>0</v>
      </c>
      <c r="D60" s="57">
        <v>0</v>
      </c>
      <c r="E60" s="57">
        <v>0</v>
      </c>
      <c r="F60" s="57">
        <v>0</v>
      </c>
      <c r="G60" s="57">
        <v>0</v>
      </c>
      <c r="H60" s="57">
        <v>0</v>
      </c>
      <c r="I60" s="57">
        <v>0</v>
      </c>
      <c r="J60" s="57">
        <v>0</v>
      </c>
      <c r="K60" s="57">
        <v>0</v>
      </c>
      <c r="L60" s="57">
        <v>0</v>
      </c>
      <c r="M60" s="57">
        <v>0</v>
      </c>
      <c r="N60" s="57">
        <v>0</v>
      </c>
      <c r="O60" s="57">
        <v>0</v>
      </c>
      <c r="P60" s="57">
        <v>0</v>
      </c>
      <c r="Q60" s="57"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>
        <f>SUM(B63,B66,B68,B77)</f>
        <v>29739.136740939866</v>
      </c>
      <c r="C62" s="168">
        <f t="shared" ref="C62:Q62" si="171">SUM(C63,C66,C68,C77)</f>
        <v>30318.441446217294</v>
      </c>
      <c r="D62" s="168">
        <f t="shared" si="171"/>
        <v>31064.230230890469</v>
      </c>
      <c r="E62" s="168">
        <f t="shared" si="171"/>
        <v>30896.952494474888</v>
      </c>
      <c r="F62" s="168">
        <f t="shared" si="171"/>
        <v>34677.804407113705</v>
      </c>
      <c r="G62" s="168">
        <f t="shared" si="171"/>
        <v>33944.989161842306</v>
      </c>
      <c r="H62" s="168">
        <f t="shared" si="171"/>
        <v>34325.467359761162</v>
      </c>
      <c r="I62" s="168">
        <f t="shared" si="171"/>
        <v>30394.511980844618</v>
      </c>
      <c r="J62" s="168">
        <f t="shared" si="171"/>
        <v>32890.196391197533</v>
      </c>
      <c r="K62" s="168">
        <f t="shared" si="171"/>
        <v>33339.532721339194</v>
      </c>
      <c r="L62" s="168">
        <f t="shared" si="171"/>
        <v>32579.908496521482</v>
      </c>
      <c r="M62" s="168">
        <f t="shared" si="171"/>
        <v>26490.821200448478</v>
      </c>
      <c r="N62" s="168">
        <f t="shared" si="171"/>
        <v>30024.806692384002</v>
      </c>
      <c r="O62" s="168">
        <f t="shared" si="171"/>
        <v>29884.033769084388</v>
      </c>
      <c r="P62" s="168">
        <f t="shared" si="171"/>
        <v>23522.011981262716</v>
      </c>
      <c r="Q62" s="168">
        <f t="shared" si="171"/>
        <v>23917.860530298422</v>
      </c>
    </row>
    <row r="63" spans="1:17" ht="12.95" customHeight="1" x14ac:dyDescent="0.25">
      <c r="A63" s="158" t="s">
        <v>65</v>
      </c>
      <c r="B63" s="157">
        <f t="shared" ref="B63:Q63" si="172">SUM(B64:B65)</f>
        <v>23300.804486339912</v>
      </c>
      <c r="C63" s="157">
        <f t="shared" si="172"/>
        <v>24028.977498764023</v>
      </c>
      <c r="D63" s="157">
        <f t="shared" si="172"/>
        <v>24314.081933048852</v>
      </c>
      <c r="E63" s="157">
        <f t="shared" si="172"/>
        <v>24235.830644029767</v>
      </c>
      <c r="F63" s="157">
        <f t="shared" si="172"/>
        <v>27361.026381982523</v>
      </c>
      <c r="G63" s="157">
        <f t="shared" si="172"/>
        <v>26609.670770052337</v>
      </c>
      <c r="H63" s="157">
        <f t="shared" si="172"/>
        <v>26577.820311198448</v>
      </c>
      <c r="I63" s="157">
        <f t="shared" si="172"/>
        <v>22765.420216250477</v>
      </c>
      <c r="J63" s="157">
        <f t="shared" si="172"/>
        <v>25068.758670713356</v>
      </c>
      <c r="K63" s="157">
        <f t="shared" si="172"/>
        <v>25095.764057144061</v>
      </c>
      <c r="L63" s="157">
        <f t="shared" si="172"/>
        <v>24563.858502570532</v>
      </c>
      <c r="M63" s="157">
        <f t="shared" si="172"/>
        <v>18972.158839312189</v>
      </c>
      <c r="N63" s="157">
        <f t="shared" si="172"/>
        <v>21346.633366829996</v>
      </c>
      <c r="O63" s="157">
        <f t="shared" si="172"/>
        <v>21515.745769949302</v>
      </c>
      <c r="P63" s="157">
        <f t="shared" si="172"/>
        <v>15786.451711850512</v>
      </c>
      <c r="Q63" s="157">
        <f t="shared" si="172"/>
        <v>16306.201594979168</v>
      </c>
    </row>
    <row r="64" spans="1:17" ht="12" customHeight="1" x14ac:dyDescent="0.25">
      <c r="A64" s="23" t="s">
        <v>161</v>
      </c>
      <c r="B64" s="156">
        <v>23300.804486339912</v>
      </c>
      <c r="C64" s="156">
        <v>24028.977498764023</v>
      </c>
      <c r="D64" s="156">
        <v>24314.081933048852</v>
      </c>
      <c r="E64" s="156">
        <v>24235.830644029767</v>
      </c>
      <c r="F64" s="156">
        <v>27361.026381982523</v>
      </c>
      <c r="G64" s="156">
        <v>26609.670770052337</v>
      </c>
      <c r="H64" s="156">
        <v>26577.820311198448</v>
      </c>
      <c r="I64" s="156">
        <v>22765.420216250477</v>
      </c>
      <c r="J64" s="156">
        <v>25068.758670713356</v>
      </c>
      <c r="K64" s="156">
        <v>25095.764057144061</v>
      </c>
      <c r="L64" s="156">
        <v>24563.858502570532</v>
      </c>
      <c r="M64" s="156">
        <v>18972.158839312189</v>
      </c>
      <c r="N64" s="156">
        <v>21346.633366829996</v>
      </c>
      <c r="O64" s="156">
        <v>21515.745769949302</v>
      </c>
      <c r="P64" s="156">
        <v>15786.451711850512</v>
      </c>
      <c r="Q64" s="156">
        <v>16306.201594979168</v>
      </c>
    </row>
    <row r="65" spans="1:17" ht="12" customHeight="1" x14ac:dyDescent="0.25">
      <c r="A65" s="23" t="s">
        <v>60</v>
      </c>
      <c r="B65" s="156">
        <v>0</v>
      </c>
      <c r="C65" s="156">
        <v>0</v>
      </c>
      <c r="D65" s="156">
        <v>0</v>
      </c>
      <c r="E65" s="156">
        <v>0</v>
      </c>
      <c r="F65" s="156">
        <v>0</v>
      </c>
      <c r="G65" s="156">
        <v>0</v>
      </c>
      <c r="H65" s="156">
        <v>0</v>
      </c>
      <c r="I65" s="156">
        <v>0</v>
      </c>
      <c r="J65" s="156">
        <v>0</v>
      </c>
      <c r="K65" s="156">
        <v>0</v>
      </c>
      <c r="L65" s="156">
        <v>0</v>
      </c>
      <c r="M65" s="156">
        <v>0</v>
      </c>
      <c r="N65" s="156">
        <v>0</v>
      </c>
      <c r="O65" s="156">
        <v>0</v>
      </c>
      <c r="P65" s="156">
        <v>0</v>
      </c>
      <c r="Q65" s="156">
        <v>0</v>
      </c>
    </row>
    <row r="66" spans="1:17" ht="12.95" customHeight="1" x14ac:dyDescent="0.25">
      <c r="A66" s="158" t="s">
        <v>112</v>
      </c>
      <c r="B66" s="157">
        <f t="shared" ref="B66:Q66" si="173">B67</f>
        <v>0</v>
      </c>
      <c r="C66" s="157">
        <f t="shared" si="173"/>
        <v>0</v>
      </c>
      <c r="D66" s="157">
        <f t="shared" si="173"/>
        <v>0</v>
      </c>
      <c r="E66" s="157">
        <f t="shared" si="173"/>
        <v>0</v>
      </c>
      <c r="F66" s="157">
        <f t="shared" si="173"/>
        <v>0</v>
      </c>
      <c r="G66" s="157">
        <f t="shared" si="173"/>
        <v>0</v>
      </c>
      <c r="H66" s="157">
        <f t="shared" si="173"/>
        <v>0</v>
      </c>
      <c r="I66" s="157">
        <f t="shared" si="173"/>
        <v>0</v>
      </c>
      <c r="J66" s="157">
        <f t="shared" si="173"/>
        <v>0</v>
      </c>
      <c r="K66" s="157">
        <f t="shared" si="173"/>
        <v>0</v>
      </c>
      <c r="L66" s="157">
        <f t="shared" si="173"/>
        <v>0</v>
      </c>
      <c r="M66" s="157">
        <f t="shared" si="173"/>
        <v>0</v>
      </c>
      <c r="N66" s="157">
        <f t="shared" si="173"/>
        <v>0</v>
      </c>
      <c r="O66" s="157">
        <f t="shared" si="173"/>
        <v>0</v>
      </c>
      <c r="P66" s="157">
        <f t="shared" si="173"/>
        <v>0</v>
      </c>
      <c r="Q66" s="157">
        <f t="shared" si="173"/>
        <v>0</v>
      </c>
    </row>
    <row r="67" spans="1:17" ht="12" customHeight="1" x14ac:dyDescent="0.25">
      <c r="A67" s="23" t="s">
        <v>60</v>
      </c>
      <c r="B67" s="156">
        <v>0</v>
      </c>
      <c r="C67" s="156">
        <v>0</v>
      </c>
      <c r="D67" s="156">
        <v>0</v>
      </c>
      <c r="E67" s="156">
        <v>0</v>
      </c>
      <c r="F67" s="156">
        <v>0</v>
      </c>
      <c r="G67" s="156">
        <v>0</v>
      </c>
      <c r="H67" s="156">
        <v>0</v>
      </c>
      <c r="I67" s="156">
        <v>0</v>
      </c>
      <c r="J67" s="156">
        <v>0</v>
      </c>
      <c r="K67" s="156">
        <v>0</v>
      </c>
      <c r="L67" s="156">
        <v>0</v>
      </c>
      <c r="M67" s="156">
        <v>0</v>
      </c>
      <c r="N67" s="156">
        <v>0</v>
      </c>
      <c r="O67" s="156">
        <v>0</v>
      </c>
      <c r="P67" s="156">
        <v>0</v>
      </c>
      <c r="Q67" s="156">
        <v>0</v>
      </c>
    </row>
    <row r="68" spans="1:17" ht="12" customHeight="1" x14ac:dyDescent="0.25">
      <c r="A68" s="158" t="s">
        <v>63</v>
      </c>
      <c r="B68" s="157">
        <f>SUM(B69:B70,B73:B74)</f>
        <v>4141.4500217238574</v>
      </c>
      <c r="C68" s="157">
        <f t="shared" ref="C68:Q68" si="174">SUM(C69:C70,C73:C74)</f>
        <v>4025.352714303734</v>
      </c>
      <c r="D68" s="157">
        <f t="shared" si="174"/>
        <v>4301.4064672721643</v>
      </c>
      <c r="E68" s="157">
        <f t="shared" si="174"/>
        <v>4203.983722084341</v>
      </c>
      <c r="F68" s="157">
        <f t="shared" si="174"/>
        <v>4626.234222838134</v>
      </c>
      <c r="G68" s="157">
        <f t="shared" si="174"/>
        <v>4572.2867098274382</v>
      </c>
      <c r="H68" s="157">
        <f t="shared" si="174"/>
        <v>4795.0223037519663</v>
      </c>
      <c r="I68" s="157">
        <f t="shared" si="174"/>
        <v>4681.7414926433321</v>
      </c>
      <c r="J68" s="157">
        <f t="shared" si="174"/>
        <v>4731.8735671949944</v>
      </c>
      <c r="K68" s="157">
        <f t="shared" si="174"/>
        <v>4981.3289633948143</v>
      </c>
      <c r="L68" s="157">
        <f t="shared" si="174"/>
        <v>4814.0666186697508</v>
      </c>
      <c r="M68" s="157">
        <f t="shared" si="174"/>
        <v>4398.385230287995</v>
      </c>
      <c r="N68" s="157">
        <f t="shared" si="174"/>
        <v>5306.0539114891717</v>
      </c>
      <c r="O68" s="157">
        <f t="shared" si="174"/>
        <v>5096.5355613639031</v>
      </c>
      <c r="P68" s="157">
        <f t="shared" si="174"/>
        <v>4667.0853772772825</v>
      </c>
      <c r="Q68" s="157">
        <f t="shared" si="174"/>
        <v>4597.2408875320616</v>
      </c>
    </row>
    <row r="69" spans="1:17" ht="12" customHeight="1" x14ac:dyDescent="0.25">
      <c r="A69" s="167" t="s">
        <v>160</v>
      </c>
      <c r="B69" s="132">
        <v>4094.0092483830786</v>
      </c>
      <c r="C69" s="132">
        <v>3978.5593908344072</v>
      </c>
      <c r="D69" s="132">
        <v>4251.6039222559375</v>
      </c>
      <c r="E69" s="132">
        <v>4153.8739789542988</v>
      </c>
      <c r="F69" s="132">
        <v>4569.6363883155036</v>
      </c>
      <c r="G69" s="132">
        <v>4514.6895202345122</v>
      </c>
      <c r="H69" s="132">
        <v>4715.7627813847666</v>
      </c>
      <c r="I69" s="132">
        <v>4585.0554712562407</v>
      </c>
      <c r="J69" s="132">
        <v>4611.3568678997899</v>
      </c>
      <c r="K69" s="132">
        <v>4836.5425890494462</v>
      </c>
      <c r="L69" s="132">
        <v>4660.4139253775147</v>
      </c>
      <c r="M69" s="132">
        <v>4229.0500848712954</v>
      </c>
      <c r="N69" s="132">
        <v>5095.9118390131071</v>
      </c>
      <c r="O69" s="132">
        <v>4896.7574752237342</v>
      </c>
      <c r="P69" s="132">
        <v>4471.3670047782562</v>
      </c>
      <c r="Q69" s="132">
        <v>4398.2524605412336</v>
      </c>
    </row>
    <row r="70" spans="1:17" ht="12" customHeight="1" x14ac:dyDescent="0.25">
      <c r="A70" s="167" t="s">
        <v>159</v>
      </c>
      <c r="B70" s="132">
        <f>SUM(B71:B72)</f>
        <v>47.440773340778961</v>
      </c>
      <c r="C70" s="132">
        <f t="shared" ref="C70:Q70" si="175">SUM(C71:C72)</f>
        <v>46.793323469326786</v>
      </c>
      <c r="D70" s="132">
        <f t="shared" si="175"/>
        <v>49.80254501622656</v>
      </c>
      <c r="E70" s="132">
        <f t="shared" si="175"/>
        <v>50.109743130042496</v>
      </c>
      <c r="F70" s="132">
        <f t="shared" si="175"/>
        <v>56.597834522630635</v>
      </c>
      <c r="G70" s="132">
        <f t="shared" si="175"/>
        <v>57.597189592925929</v>
      </c>
      <c r="H70" s="132">
        <f t="shared" si="175"/>
        <v>79.259522367199295</v>
      </c>
      <c r="I70" s="132">
        <f t="shared" si="175"/>
        <v>96.686021387091316</v>
      </c>
      <c r="J70" s="132">
        <f t="shared" si="175"/>
        <v>120.51669929520422</v>
      </c>
      <c r="K70" s="132">
        <f t="shared" si="175"/>
        <v>144.78637434536799</v>
      </c>
      <c r="L70" s="132">
        <f t="shared" si="175"/>
        <v>153.65269329223656</v>
      </c>
      <c r="M70" s="132">
        <f t="shared" si="175"/>
        <v>169.33514541669948</v>
      </c>
      <c r="N70" s="132">
        <f t="shared" si="175"/>
        <v>210.14207247606475</v>
      </c>
      <c r="O70" s="132">
        <f t="shared" si="175"/>
        <v>199.77808614016902</v>
      </c>
      <c r="P70" s="132">
        <f t="shared" si="175"/>
        <v>195.71837249902643</v>
      </c>
      <c r="Q70" s="132">
        <f t="shared" si="175"/>
        <v>198.98842699082832</v>
      </c>
    </row>
    <row r="71" spans="1:17" ht="12" customHeight="1" x14ac:dyDescent="0.25">
      <c r="A71" s="166" t="s">
        <v>109</v>
      </c>
      <c r="B71" s="165">
        <v>47.440773340778961</v>
      </c>
      <c r="C71" s="165">
        <v>46.793323469326786</v>
      </c>
      <c r="D71" s="165">
        <v>49.80254501622656</v>
      </c>
      <c r="E71" s="165">
        <v>50.109743130042496</v>
      </c>
      <c r="F71" s="165">
        <v>56.597834522630635</v>
      </c>
      <c r="G71" s="165">
        <v>57.597189592925929</v>
      </c>
      <c r="H71" s="165">
        <v>79.259522367199295</v>
      </c>
      <c r="I71" s="165">
        <v>96.686021387091316</v>
      </c>
      <c r="J71" s="165">
        <v>120.51669929520422</v>
      </c>
      <c r="K71" s="165">
        <v>144.78637434536799</v>
      </c>
      <c r="L71" s="165">
        <v>153.65269329223656</v>
      </c>
      <c r="M71" s="165">
        <v>169.33514541669948</v>
      </c>
      <c r="N71" s="165">
        <v>210.14207247606475</v>
      </c>
      <c r="O71" s="165">
        <v>199.77808614016902</v>
      </c>
      <c r="P71" s="165">
        <v>195.71837249902643</v>
      </c>
      <c r="Q71" s="165">
        <v>198.98842699082832</v>
      </c>
    </row>
    <row r="72" spans="1:17" ht="12" customHeight="1" x14ac:dyDescent="0.25">
      <c r="A72" s="147" t="s">
        <v>59</v>
      </c>
      <c r="B72" s="164">
        <v>0</v>
      </c>
      <c r="C72" s="164">
        <v>0</v>
      </c>
      <c r="D72" s="164">
        <v>0</v>
      </c>
      <c r="E72" s="164">
        <v>0</v>
      </c>
      <c r="F72" s="164">
        <v>0</v>
      </c>
      <c r="G72" s="164">
        <v>0</v>
      </c>
      <c r="H72" s="164">
        <v>0</v>
      </c>
      <c r="I72" s="164">
        <v>0</v>
      </c>
      <c r="J72" s="164">
        <v>0</v>
      </c>
      <c r="K72" s="164">
        <v>0</v>
      </c>
      <c r="L72" s="164">
        <v>0</v>
      </c>
      <c r="M72" s="164">
        <v>0</v>
      </c>
      <c r="N72" s="164">
        <v>0</v>
      </c>
      <c r="O72" s="164">
        <v>0</v>
      </c>
      <c r="P72" s="164">
        <v>0</v>
      </c>
      <c r="Q72" s="164">
        <v>0</v>
      </c>
    </row>
    <row r="73" spans="1:17" ht="12" customHeight="1" x14ac:dyDescent="0.25">
      <c r="A73" s="163" t="s">
        <v>142</v>
      </c>
      <c r="B73" s="162">
        <v>0</v>
      </c>
      <c r="C73" s="162">
        <v>0</v>
      </c>
      <c r="D73" s="162">
        <v>0</v>
      </c>
      <c r="E73" s="162">
        <v>0</v>
      </c>
      <c r="F73" s="162">
        <v>0</v>
      </c>
      <c r="G73" s="162">
        <v>0</v>
      </c>
      <c r="H73" s="162">
        <v>0</v>
      </c>
      <c r="I73" s="162">
        <v>0</v>
      </c>
      <c r="J73" s="162">
        <v>0</v>
      </c>
      <c r="K73" s="162">
        <v>0</v>
      </c>
      <c r="L73" s="162">
        <v>0</v>
      </c>
      <c r="M73" s="162">
        <v>0</v>
      </c>
      <c r="N73" s="162">
        <v>0</v>
      </c>
      <c r="O73" s="162">
        <v>0</v>
      </c>
      <c r="P73" s="162">
        <v>0</v>
      </c>
      <c r="Q73" s="162">
        <v>0</v>
      </c>
    </row>
    <row r="74" spans="1:17" ht="12" customHeight="1" x14ac:dyDescent="0.25">
      <c r="A74" s="161" t="s">
        <v>141</v>
      </c>
      <c r="B74" s="160">
        <f>SUM(B75:B76)</f>
        <v>0</v>
      </c>
      <c r="C74" s="160">
        <f t="shared" ref="C74:Q74" si="176">SUM(C75:C76)</f>
        <v>0</v>
      </c>
      <c r="D74" s="160">
        <f t="shared" si="176"/>
        <v>0</v>
      </c>
      <c r="E74" s="160">
        <f t="shared" si="176"/>
        <v>0</v>
      </c>
      <c r="F74" s="160">
        <f t="shared" si="176"/>
        <v>0</v>
      </c>
      <c r="G74" s="160">
        <f t="shared" si="176"/>
        <v>0</v>
      </c>
      <c r="H74" s="160">
        <f t="shared" si="176"/>
        <v>0</v>
      </c>
      <c r="I74" s="160">
        <f t="shared" si="176"/>
        <v>0</v>
      </c>
      <c r="J74" s="160">
        <f t="shared" si="176"/>
        <v>0</v>
      </c>
      <c r="K74" s="160">
        <f t="shared" si="176"/>
        <v>0</v>
      </c>
      <c r="L74" s="160">
        <f t="shared" si="176"/>
        <v>0</v>
      </c>
      <c r="M74" s="160">
        <f t="shared" si="176"/>
        <v>0</v>
      </c>
      <c r="N74" s="160">
        <f t="shared" si="176"/>
        <v>0</v>
      </c>
      <c r="O74" s="160">
        <f t="shared" si="176"/>
        <v>0</v>
      </c>
      <c r="P74" s="160">
        <f t="shared" si="176"/>
        <v>0</v>
      </c>
      <c r="Q74" s="160">
        <f t="shared" si="176"/>
        <v>0</v>
      </c>
    </row>
    <row r="75" spans="1:17" ht="12" customHeight="1" x14ac:dyDescent="0.25">
      <c r="A75" s="148" t="s">
        <v>60</v>
      </c>
      <c r="B75" s="156">
        <v>0</v>
      </c>
      <c r="C75" s="156">
        <v>0</v>
      </c>
      <c r="D75" s="156">
        <v>0</v>
      </c>
      <c r="E75" s="156">
        <v>0</v>
      </c>
      <c r="F75" s="156">
        <v>0</v>
      </c>
      <c r="G75" s="156">
        <v>0</v>
      </c>
      <c r="H75" s="156">
        <v>0</v>
      </c>
      <c r="I75" s="156">
        <v>0</v>
      </c>
      <c r="J75" s="156">
        <v>0</v>
      </c>
      <c r="K75" s="156">
        <v>0</v>
      </c>
      <c r="L75" s="156">
        <v>0</v>
      </c>
      <c r="M75" s="156">
        <v>0</v>
      </c>
      <c r="N75" s="156">
        <v>0</v>
      </c>
      <c r="O75" s="156">
        <v>0</v>
      </c>
      <c r="P75" s="156">
        <v>0</v>
      </c>
      <c r="Q75" s="156">
        <v>0</v>
      </c>
    </row>
    <row r="76" spans="1:17" ht="12" customHeight="1" x14ac:dyDescent="0.25">
      <c r="A76" s="148" t="s">
        <v>59</v>
      </c>
      <c r="B76" s="156">
        <v>0</v>
      </c>
      <c r="C76" s="156">
        <v>0</v>
      </c>
      <c r="D76" s="156">
        <v>0</v>
      </c>
      <c r="E76" s="156">
        <v>0</v>
      </c>
      <c r="F76" s="156">
        <v>0</v>
      </c>
      <c r="G76" s="156">
        <v>0</v>
      </c>
      <c r="H76" s="156">
        <v>0</v>
      </c>
      <c r="I76" s="156">
        <v>0</v>
      </c>
      <c r="J76" s="156">
        <v>0</v>
      </c>
      <c r="K76" s="156">
        <v>0</v>
      </c>
      <c r="L76" s="156">
        <v>0</v>
      </c>
      <c r="M76" s="156">
        <v>0</v>
      </c>
      <c r="N76" s="156">
        <v>0</v>
      </c>
      <c r="O76" s="156">
        <v>0</v>
      </c>
      <c r="P76" s="156">
        <v>0</v>
      </c>
      <c r="Q76" s="156">
        <v>0</v>
      </c>
    </row>
    <row r="77" spans="1:17" ht="12" customHeight="1" x14ac:dyDescent="0.25">
      <c r="A77" s="158" t="s">
        <v>62</v>
      </c>
      <c r="B77" s="157">
        <f>SUM(B78:B79)</f>
        <v>2296.8822328760989</v>
      </c>
      <c r="C77" s="157">
        <f t="shared" ref="C77:Q77" si="177">SUM(C78:C79)</f>
        <v>2264.1112331495333</v>
      </c>
      <c r="D77" s="157">
        <f t="shared" si="177"/>
        <v>2448.7418305694505</v>
      </c>
      <c r="E77" s="157">
        <f t="shared" si="177"/>
        <v>2457.1381283607807</v>
      </c>
      <c r="F77" s="157">
        <f t="shared" si="177"/>
        <v>2690.5438022930448</v>
      </c>
      <c r="G77" s="157">
        <f t="shared" si="177"/>
        <v>2763.0316819625277</v>
      </c>
      <c r="H77" s="157">
        <f t="shared" si="177"/>
        <v>2952.6247448107461</v>
      </c>
      <c r="I77" s="157">
        <f t="shared" si="177"/>
        <v>2947.350271950811</v>
      </c>
      <c r="J77" s="157">
        <f t="shared" si="177"/>
        <v>3089.5641532891791</v>
      </c>
      <c r="K77" s="157">
        <f t="shared" si="177"/>
        <v>3262.4397008003193</v>
      </c>
      <c r="L77" s="157">
        <f t="shared" si="177"/>
        <v>3201.9833752812015</v>
      </c>
      <c r="M77" s="157">
        <f t="shared" si="177"/>
        <v>3120.2771308482947</v>
      </c>
      <c r="N77" s="157">
        <f t="shared" si="177"/>
        <v>3372.1194140648345</v>
      </c>
      <c r="O77" s="157">
        <f t="shared" si="177"/>
        <v>3271.7524377711802</v>
      </c>
      <c r="P77" s="157">
        <f t="shared" si="177"/>
        <v>3068.4748921349251</v>
      </c>
      <c r="Q77" s="157">
        <f t="shared" si="177"/>
        <v>3014.4180477871919</v>
      </c>
    </row>
    <row r="78" spans="1:17" ht="12" customHeight="1" x14ac:dyDescent="0.25">
      <c r="A78" s="23" t="s">
        <v>109</v>
      </c>
      <c r="B78" s="156">
        <v>2296.8822328760989</v>
      </c>
      <c r="C78" s="156">
        <v>2264.1112331495333</v>
      </c>
      <c r="D78" s="156">
        <v>2448.7418305694505</v>
      </c>
      <c r="E78" s="156">
        <v>2457.1381283607807</v>
      </c>
      <c r="F78" s="156">
        <v>2690.5438022930448</v>
      </c>
      <c r="G78" s="156">
        <v>2763.0316819625277</v>
      </c>
      <c r="H78" s="156">
        <v>2952.6247448107461</v>
      </c>
      <c r="I78" s="156">
        <v>2947.350271950811</v>
      </c>
      <c r="J78" s="156">
        <v>3089.5641532891791</v>
      </c>
      <c r="K78" s="156">
        <v>3262.4397008003193</v>
      </c>
      <c r="L78" s="156">
        <v>3201.9833752812015</v>
      </c>
      <c r="M78" s="156">
        <v>3120.2771308482947</v>
      </c>
      <c r="N78" s="156">
        <v>3372.1194140648345</v>
      </c>
      <c r="O78" s="156">
        <v>3271.7524377711802</v>
      </c>
      <c r="P78" s="156">
        <v>3068.4748921349251</v>
      </c>
      <c r="Q78" s="156">
        <v>3014.4180477871919</v>
      </c>
    </row>
    <row r="79" spans="1:17" ht="12" customHeight="1" x14ac:dyDescent="0.25">
      <c r="A79" s="29" t="s">
        <v>140</v>
      </c>
      <c r="B79" s="57">
        <v>0</v>
      </c>
      <c r="C79" s="57">
        <v>0</v>
      </c>
      <c r="D79" s="57">
        <v>0</v>
      </c>
      <c r="E79" s="57">
        <v>0</v>
      </c>
      <c r="F79" s="57">
        <v>0</v>
      </c>
      <c r="G79" s="57">
        <v>0</v>
      </c>
      <c r="H79" s="57">
        <v>0</v>
      </c>
      <c r="I79" s="57">
        <v>0</v>
      </c>
      <c r="J79" s="57">
        <v>0</v>
      </c>
      <c r="K79" s="57">
        <v>0</v>
      </c>
      <c r="L79" s="57">
        <v>0</v>
      </c>
      <c r="M79" s="57">
        <v>0</v>
      </c>
      <c r="N79" s="57">
        <v>0</v>
      </c>
      <c r="O79" s="57">
        <v>0</v>
      </c>
      <c r="P79" s="57">
        <v>0</v>
      </c>
      <c r="Q79" s="57"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>
        <f>SUM(B82,B85,B87,B100)</f>
        <v>1446.0891858159735</v>
      </c>
      <c r="C81" s="168">
        <f t="shared" ref="C81:Q81" si="178">SUM(C82,C85,C87,C100)</f>
        <v>1403.8645648552354</v>
      </c>
      <c r="D81" s="168">
        <f t="shared" si="178"/>
        <v>1364.0177231327805</v>
      </c>
      <c r="E81" s="168">
        <f t="shared" si="178"/>
        <v>1335.0931651862059</v>
      </c>
      <c r="F81" s="168">
        <f t="shared" si="178"/>
        <v>1343.2159912145348</v>
      </c>
      <c r="G81" s="168">
        <f t="shared" si="178"/>
        <v>1249.0703689022594</v>
      </c>
      <c r="H81" s="168">
        <f t="shared" si="178"/>
        <v>1108.5004274824626</v>
      </c>
      <c r="I81" s="168">
        <f t="shared" si="178"/>
        <v>1069.0573639172203</v>
      </c>
      <c r="J81" s="168">
        <f t="shared" si="178"/>
        <v>989.56934363070911</v>
      </c>
      <c r="K81" s="168">
        <f t="shared" si="178"/>
        <v>995.32572644263519</v>
      </c>
      <c r="L81" s="168">
        <f t="shared" si="178"/>
        <v>1031.27510477335</v>
      </c>
      <c r="M81" s="168">
        <f t="shared" si="178"/>
        <v>858.12974609518938</v>
      </c>
      <c r="N81" s="168">
        <f t="shared" si="178"/>
        <v>880.14925424904629</v>
      </c>
      <c r="O81" s="168">
        <f t="shared" si="178"/>
        <v>880.62308715635822</v>
      </c>
      <c r="P81" s="168">
        <f t="shared" si="178"/>
        <v>731.04493602886532</v>
      </c>
      <c r="Q81" s="168">
        <f t="shared" si="178"/>
        <v>729.87615485989272</v>
      </c>
    </row>
    <row r="82" spans="1:17" ht="12.95" customHeight="1" x14ac:dyDescent="0.25">
      <c r="A82" s="158" t="s">
        <v>65</v>
      </c>
      <c r="B82" s="157">
        <f t="shared" ref="B82:Q82" si="179">SUM(B83:B84)</f>
        <v>0</v>
      </c>
      <c r="C82" s="157">
        <f t="shared" si="179"/>
        <v>0</v>
      </c>
      <c r="D82" s="157">
        <f t="shared" si="179"/>
        <v>0</v>
      </c>
      <c r="E82" s="157">
        <f t="shared" si="179"/>
        <v>0</v>
      </c>
      <c r="F82" s="157">
        <f t="shared" si="179"/>
        <v>0</v>
      </c>
      <c r="G82" s="157">
        <f t="shared" si="179"/>
        <v>0</v>
      </c>
      <c r="H82" s="157">
        <f t="shared" si="179"/>
        <v>0</v>
      </c>
      <c r="I82" s="157">
        <f t="shared" si="179"/>
        <v>0</v>
      </c>
      <c r="J82" s="157">
        <f t="shared" si="179"/>
        <v>0</v>
      </c>
      <c r="K82" s="157">
        <f t="shared" si="179"/>
        <v>0</v>
      </c>
      <c r="L82" s="157">
        <f t="shared" si="179"/>
        <v>0</v>
      </c>
      <c r="M82" s="157">
        <f t="shared" si="179"/>
        <v>0</v>
      </c>
      <c r="N82" s="157">
        <f t="shared" si="179"/>
        <v>0</v>
      </c>
      <c r="O82" s="157">
        <f t="shared" si="179"/>
        <v>0</v>
      </c>
      <c r="P82" s="157">
        <f t="shared" si="179"/>
        <v>0</v>
      </c>
      <c r="Q82" s="157">
        <f t="shared" si="179"/>
        <v>0</v>
      </c>
    </row>
    <row r="83" spans="1:17" ht="12" customHeight="1" x14ac:dyDescent="0.25">
      <c r="A83" s="23" t="s">
        <v>157</v>
      </c>
      <c r="B83" s="156">
        <v>0</v>
      </c>
      <c r="C83" s="156">
        <v>0</v>
      </c>
      <c r="D83" s="156">
        <v>0</v>
      </c>
      <c r="E83" s="156">
        <v>0</v>
      </c>
      <c r="F83" s="156">
        <v>0</v>
      </c>
      <c r="G83" s="156">
        <v>0</v>
      </c>
      <c r="H83" s="156">
        <v>0</v>
      </c>
      <c r="I83" s="156">
        <v>0</v>
      </c>
      <c r="J83" s="156">
        <v>0</v>
      </c>
      <c r="K83" s="156">
        <v>0</v>
      </c>
      <c r="L83" s="156">
        <v>0</v>
      </c>
      <c r="M83" s="156">
        <v>0</v>
      </c>
      <c r="N83" s="156">
        <v>0</v>
      </c>
      <c r="O83" s="156">
        <v>0</v>
      </c>
      <c r="P83" s="156">
        <v>0</v>
      </c>
      <c r="Q83" s="156">
        <v>0</v>
      </c>
    </row>
    <row r="84" spans="1:17" ht="12" customHeight="1" x14ac:dyDescent="0.25">
      <c r="A84" s="23" t="s">
        <v>60</v>
      </c>
      <c r="B84" s="156">
        <v>0</v>
      </c>
      <c r="C84" s="156">
        <v>0</v>
      </c>
      <c r="D84" s="156">
        <v>0</v>
      </c>
      <c r="E84" s="156">
        <v>0</v>
      </c>
      <c r="F84" s="156">
        <v>0</v>
      </c>
      <c r="G84" s="156">
        <v>0</v>
      </c>
      <c r="H84" s="156">
        <v>0</v>
      </c>
      <c r="I84" s="156">
        <v>0</v>
      </c>
      <c r="J84" s="156">
        <v>0</v>
      </c>
      <c r="K84" s="156">
        <v>0</v>
      </c>
      <c r="L84" s="156">
        <v>0</v>
      </c>
      <c r="M84" s="156">
        <v>0</v>
      </c>
      <c r="N84" s="156">
        <v>0</v>
      </c>
      <c r="O84" s="156">
        <v>0</v>
      </c>
      <c r="P84" s="156">
        <v>0</v>
      </c>
      <c r="Q84" s="156">
        <v>0</v>
      </c>
    </row>
    <row r="85" spans="1:17" ht="12.95" customHeight="1" x14ac:dyDescent="0.25">
      <c r="A85" s="158" t="s">
        <v>112</v>
      </c>
      <c r="B85" s="157">
        <f t="shared" ref="B85:Q85" si="180">B86</f>
        <v>0</v>
      </c>
      <c r="C85" s="157">
        <f t="shared" si="180"/>
        <v>0</v>
      </c>
      <c r="D85" s="157">
        <f t="shared" si="180"/>
        <v>0</v>
      </c>
      <c r="E85" s="157">
        <f t="shared" si="180"/>
        <v>0</v>
      </c>
      <c r="F85" s="157">
        <f t="shared" si="180"/>
        <v>0</v>
      </c>
      <c r="G85" s="157">
        <f t="shared" si="180"/>
        <v>0</v>
      </c>
      <c r="H85" s="157">
        <f t="shared" si="180"/>
        <v>0</v>
      </c>
      <c r="I85" s="157">
        <f t="shared" si="180"/>
        <v>0</v>
      </c>
      <c r="J85" s="157">
        <f t="shared" si="180"/>
        <v>0</v>
      </c>
      <c r="K85" s="157">
        <f t="shared" si="180"/>
        <v>0</v>
      </c>
      <c r="L85" s="157">
        <f t="shared" si="180"/>
        <v>0</v>
      </c>
      <c r="M85" s="157">
        <f t="shared" si="180"/>
        <v>0</v>
      </c>
      <c r="N85" s="157">
        <f t="shared" si="180"/>
        <v>0</v>
      </c>
      <c r="O85" s="157">
        <f t="shared" si="180"/>
        <v>0</v>
      </c>
      <c r="P85" s="157">
        <f t="shared" si="180"/>
        <v>0</v>
      </c>
      <c r="Q85" s="157">
        <f t="shared" si="180"/>
        <v>0</v>
      </c>
    </row>
    <row r="86" spans="1:17" ht="12" customHeight="1" x14ac:dyDescent="0.25">
      <c r="A86" s="23" t="s">
        <v>60</v>
      </c>
      <c r="B86" s="156">
        <v>0</v>
      </c>
      <c r="C86" s="156">
        <v>0</v>
      </c>
      <c r="D86" s="156">
        <v>0</v>
      </c>
      <c r="E86" s="156">
        <v>0</v>
      </c>
      <c r="F86" s="156">
        <v>0</v>
      </c>
      <c r="G86" s="156">
        <v>0</v>
      </c>
      <c r="H86" s="156">
        <v>0</v>
      </c>
      <c r="I86" s="156">
        <v>0</v>
      </c>
      <c r="J86" s="156">
        <v>0</v>
      </c>
      <c r="K86" s="156">
        <v>0</v>
      </c>
      <c r="L86" s="156">
        <v>0</v>
      </c>
      <c r="M86" s="156">
        <v>0</v>
      </c>
      <c r="N86" s="156">
        <v>0</v>
      </c>
      <c r="O86" s="156">
        <v>0</v>
      </c>
      <c r="P86" s="156">
        <v>0</v>
      </c>
      <c r="Q86" s="156">
        <v>0</v>
      </c>
    </row>
    <row r="87" spans="1:17" ht="12" customHeight="1" x14ac:dyDescent="0.25">
      <c r="A87" s="158" t="s">
        <v>63</v>
      </c>
      <c r="B87" s="157">
        <f>SUM(B88:B89,B92:B93,B96:B97)</f>
        <v>918.12229583025089</v>
      </c>
      <c r="C87" s="157">
        <f t="shared" ref="C87:Q87" si="181">SUM(C88:C89,C92:C93,C96:C97)</f>
        <v>920.36963102233301</v>
      </c>
      <c r="D87" s="157">
        <f t="shared" si="181"/>
        <v>890.91785728510024</v>
      </c>
      <c r="E87" s="157">
        <f t="shared" si="181"/>
        <v>881.50775147617173</v>
      </c>
      <c r="F87" s="157">
        <f t="shared" si="181"/>
        <v>881.10753933460728</v>
      </c>
      <c r="G87" s="157">
        <f t="shared" si="181"/>
        <v>806.3407850117112</v>
      </c>
      <c r="H87" s="157">
        <f t="shared" si="181"/>
        <v>704.27870619813461</v>
      </c>
      <c r="I87" s="157">
        <f t="shared" si="181"/>
        <v>650.04771070654283</v>
      </c>
      <c r="J87" s="157">
        <f t="shared" si="181"/>
        <v>580.07258088090509</v>
      </c>
      <c r="K87" s="157">
        <f t="shared" si="181"/>
        <v>560.55802565554654</v>
      </c>
      <c r="L87" s="157">
        <f t="shared" si="181"/>
        <v>554.38075986348622</v>
      </c>
      <c r="M87" s="157">
        <f t="shared" si="181"/>
        <v>427.54017530224922</v>
      </c>
      <c r="N87" s="157">
        <f t="shared" si="181"/>
        <v>415.60162988594431</v>
      </c>
      <c r="O87" s="157">
        <f t="shared" si="181"/>
        <v>407.14397327129893</v>
      </c>
      <c r="P87" s="157">
        <f t="shared" si="181"/>
        <v>316.71891868248036</v>
      </c>
      <c r="Q87" s="157">
        <f t="shared" si="181"/>
        <v>311.26019836980987</v>
      </c>
    </row>
    <row r="88" spans="1:17" ht="12" customHeight="1" x14ac:dyDescent="0.25">
      <c r="A88" s="167" t="s">
        <v>156</v>
      </c>
      <c r="B88" s="132">
        <v>0</v>
      </c>
      <c r="C88" s="132">
        <v>0</v>
      </c>
      <c r="D88" s="132">
        <v>0</v>
      </c>
      <c r="E88" s="132">
        <v>0</v>
      </c>
      <c r="F88" s="132">
        <v>0</v>
      </c>
      <c r="G88" s="132">
        <v>0</v>
      </c>
      <c r="H88" s="132">
        <v>0</v>
      </c>
      <c r="I88" s="132">
        <v>0</v>
      </c>
      <c r="J88" s="132">
        <v>0</v>
      </c>
      <c r="K88" s="132">
        <v>0</v>
      </c>
      <c r="L88" s="132">
        <v>0</v>
      </c>
      <c r="M88" s="132">
        <v>0</v>
      </c>
      <c r="N88" s="132">
        <v>0</v>
      </c>
      <c r="O88" s="132">
        <v>0</v>
      </c>
      <c r="P88" s="132">
        <v>0</v>
      </c>
      <c r="Q88" s="132">
        <v>0</v>
      </c>
    </row>
    <row r="89" spans="1:17" ht="12" customHeight="1" x14ac:dyDescent="0.25">
      <c r="A89" s="167" t="s">
        <v>155</v>
      </c>
      <c r="B89" s="132">
        <f>SUM(B90:B91)</f>
        <v>0</v>
      </c>
      <c r="C89" s="132">
        <f t="shared" ref="C89:Q89" si="182">SUM(C90:C91)</f>
        <v>0</v>
      </c>
      <c r="D89" s="132">
        <f t="shared" si="182"/>
        <v>0</v>
      </c>
      <c r="E89" s="132">
        <f t="shared" si="182"/>
        <v>0</v>
      </c>
      <c r="F89" s="132">
        <f t="shared" si="182"/>
        <v>0</v>
      </c>
      <c r="G89" s="132">
        <f t="shared" si="182"/>
        <v>0</v>
      </c>
      <c r="H89" s="132">
        <f t="shared" si="182"/>
        <v>0</v>
      </c>
      <c r="I89" s="132">
        <f t="shared" si="182"/>
        <v>0</v>
      </c>
      <c r="J89" s="132">
        <f t="shared" si="182"/>
        <v>0</v>
      </c>
      <c r="K89" s="132">
        <f t="shared" si="182"/>
        <v>0</v>
      </c>
      <c r="L89" s="132">
        <f t="shared" si="182"/>
        <v>0</v>
      </c>
      <c r="M89" s="132">
        <f t="shared" si="182"/>
        <v>0</v>
      </c>
      <c r="N89" s="132">
        <f t="shared" si="182"/>
        <v>0</v>
      </c>
      <c r="O89" s="132">
        <f t="shared" si="182"/>
        <v>0</v>
      </c>
      <c r="P89" s="132">
        <f t="shared" si="182"/>
        <v>0</v>
      </c>
      <c r="Q89" s="132">
        <f t="shared" si="182"/>
        <v>0</v>
      </c>
    </row>
    <row r="90" spans="1:17" ht="12" customHeight="1" x14ac:dyDescent="0.25">
      <c r="A90" s="166" t="s">
        <v>55</v>
      </c>
      <c r="B90" s="165">
        <v>0</v>
      </c>
      <c r="C90" s="165">
        <v>0</v>
      </c>
      <c r="D90" s="165">
        <v>0</v>
      </c>
      <c r="E90" s="165">
        <v>0</v>
      </c>
      <c r="F90" s="165">
        <v>0</v>
      </c>
      <c r="G90" s="165">
        <v>0</v>
      </c>
      <c r="H90" s="165">
        <v>0</v>
      </c>
      <c r="I90" s="165">
        <v>0</v>
      </c>
      <c r="J90" s="165">
        <v>0</v>
      </c>
      <c r="K90" s="165">
        <v>0</v>
      </c>
      <c r="L90" s="165">
        <v>0</v>
      </c>
      <c r="M90" s="165">
        <v>0</v>
      </c>
      <c r="N90" s="165">
        <v>0</v>
      </c>
      <c r="O90" s="165">
        <v>0</v>
      </c>
      <c r="P90" s="165">
        <v>0</v>
      </c>
      <c r="Q90" s="165">
        <v>0</v>
      </c>
    </row>
    <row r="91" spans="1:17" ht="12" customHeight="1" x14ac:dyDescent="0.25">
      <c r="A91" s="147" t="s">
        <v>59</v>
      </c>
      <c r="B91" s="164">
        <v>0</v>
      </c>
      <c r="C91" s="164">
        <v>0</v>
      </c>
      <c r="D91" s="164">
        <v>0</v>
      </c>
      <c r="E91" s="164">
        <v>0</v>
      </c>
      <c r="F91" s="164">
        <v>0</v>
      </c>
      <c r="G91" s="164">
        <v>0</v>
      </c>
      <c r="H91" s="164">
        <v>0</v>
      </c>
      <c r="I91" s="164">
        <v>0</v>
      </c>
      <c r="J91" s="164">
        <v>0</v>
      </c>
      <c r="K91" s="164">
        <v>0</v>
      </c>
      <c r="L91" s="164">
        <v>0</v>
      </c>
      <c r="M91" s="164">
        <v>0</v>
      </c>
      <c r="N91" s="164">
        <v>0</v>
      </c>
      <c r="O91" s="164">
        <v>0</v>
      </c>
      <c r="P91" s="164">
        <v>0</v>
      </c>
      <c r="Q91" s="164">
        <v>0</v>
      </c>
    </row>
    <row r="92" spans="1:17" ht="12" customHeight="1" x14ac:dyDescent="0.25">
      <c r="A92" s="163" t="s">
        <v>144</v>
      </c>
      <c r="B92" s="162">
        <v>907.60516460294593</v>
      </c>
      <c r="C92" s="162">
        <v>909.67050944342645</v>
      </c>
      <c r="D92" s="162">
        <v>880.60264210895389</v>
      </c>
      <c r="E92" s="162">
        <v>871.00058085423871</v>
      </c>
      <c r="F92" s="162">
        <v>870.32795879514288</v>
      </c>
      <c r="G92" s="162">
        <v>796.18332033705292</v>
      </c>
      <c r="H92" s="162">
        <v>692.63732891004724</v>
      </c>
      <c r="I92" s="162">
        <v>636.62328392434893</v>
      </c>
      <c r="J92" s="162">
        <v>565.29855261211969</v>
      </c>
      <c r="K92" s="162">
        <v>544.2649749534213</v>
      </c>
      <c r="L92" s="162">
        <v>536.68617923895249</v>
      </c>
      <c r="M92" s="162">
        <v>411.08013730027403</v>
      </c>
      <c r="N92" s="162">
        <v>399.14190579694855</v>
      </c>
      <c r="O92" s="162">
        <v>391.18453444632325</v>
      </c>
      <c r="P92" s="162">
        <v>303.43712408342344</v>
      </c>
      <c r="Q92" s="162">
        <v>297.78769074419353</v>
      </c>
    </row>
    <row r="93" spans="1:17" ht="12" customHeight="1" x14ac:dyDescent="0.25">
      <c r="A93" s="161" t="s">
        <v>143</v>
      </c>
      <c r="B93" s="160">
        <f>SUM(B94:B95)</f>
        <v>10.51713122730493</v>
      </c>
      <c r="C93" s="160">
        <f t="shared" ref="C93:Q93" si="183">SUM(C94:C95)</f>
        <v>10.699121578906514</v>
      </c>
      <c r="D93" s="160">
        <f t="shared" si="183"/>
        <v>10.315215176146316</v>
      </c>
      <c r="E93" s="160">
        <f t="shared" si="183"/>
        <v>10.507170621933041</v>
      </c>
      <c r="F93" s="160">
        <f t="shared" si="183"/>
        <v>10.779580539464396</v>
      </c>
      <c r="G93" s="160">
        <f t="shared" si="183"/>
        <v>10.157464674658266</v>
      </c>
      <c r="H93" s="160">
        <f t="shared" si="183"/>
        <v>11.641377288087419</v>
      </c>
      <c r="I93" s="160">
        <f t="shared" si="183"/>
        <v>13.42442678219388</v>
      </c>
      <c r="J93" s="160">
        <f t="shared" si="183"/>
        <v>14.774028268785427</v>
      </c>
      <c r="K93" s="160">
        <f t="shared" si="183"/>
        <v>16.293050702125214</v>
      </c>
      <c r="L93" s="160">
        <f t="shared" si="183"/>
        <v>17.694580624533675</v>
      </c>
      <c r="M93" s="160">
        <f t="shared" si="183"/>
        <v>16.460038001975207</v>
      </c>
      <c r="N93" s="160">
        <f t="shared" si="183"/>
        <v>16.459724088995763</v>
      </c>
      <c r="O93" s="160">
        <f t="shared" si="183"/>
        <v>15.959438824975667</v>
      </c>
      <c r="P93" s="160">
        <f t="shared" si="183"/>
        <v>13.281794599056946</v>
      </c>
      <c r="Q93" s="160">
        <f t="shared" si="183"/>
        <v>13.472507625616331</v>
      </c>
    </row>
    <row r="94" spans="1:17" ht="12" customHeight="1" x14ac:dyDescent="0.25">
      <c r="A94" s="148" t="s">
        <v>57</v>
      </c>
      <c r="B94" s="156">
        <v>10.51713122730493</v>
      </c>
      <c r="C94" s="156">
        <v>10.699121578906514</v>
      </c>
      <c r="D94" s="156">
        <v>10.315215176146316</v>
      </c>
      <c r="E94" s="156">
        <v>10.507170621933041</v>
      </c>
      <c r="F94" s="156">
        <v>10.779580539464396</v>
      </c>
      <c r="G94" s="156">
        <v>10.157464674658266</v>
      </c>
      <c r="H94" s="156">
        <v>11.641377288087419</v>
      </c>
      <c r="I94" s="156">
        <v>13.42442678219388</v>
      </c>
      <c r="J94" s="156">
        <v>14.774028268785427</v>
      </c>
      <c r="K94" s="156">
        <v>16.293050702125214</v>
      </c>
      <c r="L94" s="156">
        <v>17.694580624533675</v>
      </c>
      <c r="M94" s="156">
        <v>16.460038001975207</v>
      </c>
      <c r="N94" s="156">
        <v>16.459724088995763</v>
      </c>
      <c r="O94" s="156">
        <v>15.959438824975667</v>
      </c>
      <c r="P94" s="156">
        <v>13.281794599056946</v>
      </c>
      <c r="Q94" s="156">
        <v>13.472507625616331</v>
      </c>
    </row>
    <row r="95" spans="1:17" ht="12" customHeight="1" x14ac:dyDescent="0.25">
      <c r="A95" s="148" t="s">
        <v>59</v>
      </c>
      <c r="B95" s="156">
        <v>0</v>
      </c>
      <c r="C95" s="156">
        <v>0</v>
      </c>
      <c r="D95" s="156">
        <v>0</v>
      </c>
      <c r="E95" s="156">
        <v>0</v>
      </c>
      <c r="F95" s="156">
        <v>0</v>
      </c>
      <c r="G95" s="156">
        <v>0</v>
      </c>
      <c r="H95" s="156">
        <v>0</v>
      </c>
      <c r="I95" s="156">
        <v>0</v>
      </c>
      <c r="J95" s="156">
        <v>0</v>
      </c>
      <c r="K95" s="156">
        <v>0</v>
      </c>
      <c r="L95" s="156">
        <v>0</v>
      </c>
      <c r="M95" s="156">
        <v>0</v>
      </c>
      <c r="N95" s="156">
        <v>0</v>
      </c>
      <c r="O95" s="156">
        <v>0</v>
      </c>
      <c r="P95" s="156">
        <v>0</v>
      </c>
      <c r="Q95" s="156">
        <v>0</v>
      </c>
    </row>
    <row r="96" spans="1:17" ht="12" customHeight="1" x14ac:dyDescent="0.25">
      <c r="A96" s="163" t="s">
        <v>142</v>
      </c>
      <c r="B96" s="162">
        <v>0</v>
      </c>
      <c r="C96" s="162">
        <v>0</v>
      </c>
      <c r="D96" s="162">
        <v>0</v>
      </c>
      <c r="E96" s="162">
        <v>0</v>
      </c>
      <c r="F96" s="162">
        <v>0</v>
      </c>
      <c r="G96" s="162">
        <v>0</v>
      </c>
      <c r="H96" s="162">
        <v>0</v>
      </c>
      <c r="I96" s="162">
        <v>0</v>
      </c>
      <c r="J96" s="162">
        <v>0</v>
      </c>
      <c r="K96" s="162">
        <v>0</v>
      </c>
      <c r="L96" s="162">
        <v>0</v>
      </c>
      <c r="M96" s="162">
        <v>0</v>
      </c>
      <c r="N96" s="162">
        <v>0</v>
      </c>
      <c r="O96" s="162">
        <v>0</v>
      </c>
      <c r="P96" s="162">
        <v>0</v>
      </c>
      <c r="Q96" s="162">
        <v>0</v>
      </c>
    </row>
    <row r="97" spans="1:17" ht="12" customHeight="1" x14ac:dyDescent="0.25">
      <c r="A97" s="161" t="s">
        <v>141</v>
      </c>
      <c r="B97" s="160">
        <f>SUM(B98:B99)</f>
        <v>0</v>
      </c>
      <c r="C97" s="160">
        <f t="shared" ref="C97:Q97" si="184">SUM(C98:C99)</f>
        <v>0</v>
      </c>
      <c r="D97" s="160">
        <f t="shared" si="184"/>
        <v>0</v>
      </c>
      <c r="E97" s="160">
        <f t="shared" si="184"/>
        <v>0</v>
      </c>
      <c r="F97" s="160">
        <f t="shared" si="184"/>
        <v>0</v>
      </c>
      <c r="G97" s="160">
        <f t="shared" si="184"/>
        <v>0</v>
      </c>
      <c r="H97" s="160">
        <f t="shared" si="184"/>
        <v>0</v>
      </c>
      <c r="I97" s="160">
        <f t="shared" si="184"/>
        <v>0</v>
      </c>
      <c r="J97" s="160">
        <f t="shared" si="184"/>
        <v>0</v>
      </c>
      <c r="K97" s="160">
        <f t="shared" si="184"/>
        <v>0</v>
      </c>
      <c r="L97" s="160">
        <f t="shared" si="184"/>
        <v>0</v>
      </c>
      <c r="M97" s="160">
        <f t="shared" si="184"/>
        <v>0</v>
      </c>
      <c r="N97" s="160">
        <f t="shared" si="184"/>
        <v>0</v>
      </c>
      <c r="O97" s="160">
        <f t="shared" si="184"/>
        <v>0</v>
      </c>
      <c r="P97" s="160">
        <f t="shared" si="184"/>
        <v>0</v>
      </c>
      <c r="Q97" s="160">
        <f t="shared" si="184"/>
        <v>0</v>
      </c>
    </row>
    <row r="98" spans="1:17" ht="12" customHeight="1" x14ac:dyDescent="0.25">
      <c r="A98" s="148" t="s">
        <v>60</v>
      </c>
      <c r="B98" s="156">
        <v>0</v>
      </c>
      <c r="C98" s="156">
        <v>0</v>
      </c>
      <c r="D98" s="156">
        <v>0</v>
      </c>
      <c r="E98" s="156">
        <v>0</v>
      </c>
      <c r="F98" s="156">
        <v>0</v>
      </c>
      <c r="G98" s="156">
        <v>0</v>
      </c>
      <c r="H98" s="156">
        <v>0</v>
      </c>
      <c r="I98" s="156">
        <v>0</v>
      </c>
      <c r="J98" s="156">
        <v>0</v>
      </c>
      <c r="K98" s="156">
        <v>0</v>
      </c>
      <c r="L98" s="156">
        <v>0</v>
      </c>
      <c r="M98" s="156">
        <v>0</v>
      </c>
      <c r="N98" s="156">
        <v>0</v>
      </c>
      <c r="O98" s="156">
        <v>0</v>
      </c>
      <c r="P98" s="156">
        <v>0</v>
      </c>
      <c r="Q98" s="156">
        <v>0</v>
      </c>
    </row>
    <row r="99" spans="1:17" ht="12" customHeight="1" x14ac:dyDescent="0.25">
      <c r="A99" s="148" t="s">
        <v>59</v>
      </c>
      <c r="B99" s="156">
        <v>0</v>
      </c>
      <c r="C99" s="156">
        <v>0</v>
      </c>
      <c r="D99" s="156">
        <v>0</v>
      </c>
      <c r="E99" s="156">
        <v>0</v>
      </c>
      <c r="F99" s="156">
        <v>0</v>
      </c>
      <c r="G99" s="156">
        <v>0</v>
      </c>
      <c r="H99" s="156">
        <v>0</v>
      </c>
      <c r="I99" s="156">
        <v>0</v>
      </c>
      <c r="J99" s="156">
        <v>0</v>
      </c>
      <c r="K99" s="156">
        <v>0</v>
      </c>
      <c r="L99" s="156">
        <v>0</v>
      </c>
      <c r="M99" s="156">
        <v>0</v>
      </c>
      <c r="N99" s="156">
        <v>0</v>
      </c>
      <c r="O99" s="156">
        <v>0</v>
      </c>
      <c r="P99" s="156">
        <v>0</v>
      </c>
      <c r="Q99" s="156">
        <v>0</v>
      </c>
    </row>
    <row r="100" spans="1:17" ht="12" customHeight="1" x14ac:dyDescent="0.25">
      <c r="A100" s="158" t="s">
        <v>62</v>
      </c>
      <c r="B100" s="157">
        <f>SUM(B101:B103)</f>
        <v>527.96688998572245</v>
      </c>
      <c r="C100" s="157">
        <f t="shared" ref="C100:Q100" si="185">SUM(C101:C103)</f>
        <v>483.49493383290229</v>
      </c>
      <c r="D100" s="157">
        <f t="shared" si="185"/>
        <v>473.09986584768023</v>
      </c>
      <c r="E100" s="157">
        <f t="shared" si="185"/>
        <v>453.58541371003412</v>
      </c>
      <c r="F100" s="157">
        <f t="shared" si="185"/>
        <v>462.10845187992766</v>
      </c>
      <c r="G100" s="157">
        <f t="shared" si="185"/>
        <v>442.7295838905481</v>
      </c>
      <c r="H100" s="157">
        <f t="shared" si="185"/>
        <v>404.221721284328</v>
      </c>
      <c r="I100" s="157">
        <f t="shared" si="185"/>
        <v>419.00965321067741</v>
      </c>
      <c r="J100" s="157">
        <f t="shared" si="185"/>
        <v>409.49676274980402</v>
      </c>
      <c r="K100" s="157">
        <f t="shared" si="185"/>
        <v>434.76770078708864</v>
      </c>
      <c r="L100" s="157">
        <f t="shared" si="185"/>
        <v>476.89434490986372</v>
      </c>
      <c r="M100" s="157">
        <f t="shared" si="185"/>
        <v>430.58957079294009</v>
      </c>
      <c r="N100" s="157">
        <f t="shared" si="185"/>
        <v>464.54762436310199</v>
      </c>
      <c r="O100" s="157">
        <f t="shared" si="185"/>
        <v>473.47911388505935</v>
      </c>
      <c r="P100" s="157">
        <f t="shared" si="185"/>
        <v>414.3260173463849</v>
      </c>
      <c r="Q100" s="157">
        <f t="shared" si="185"/>
        <v>418.61595649008291</v>
      </c>
    </row>
    <row r="101" spans="1:17" ht="12" customHeight="1" x14ac:dyDescent="0.25">
      <c r="A101" s="23" t="s">
        <v>55</v>
      </c>
      <c r="B101" s="156">
        <v>0</v>
      </c>
      <c r="C101" s="156">
        <v>0</v>
      </c>
      <c r="D101" s="156">
        <v>0</v>
      </c>
      <c r="E101" s="156">
        <v>0</v>
      </c>
      <c r="F101" s="156">
        <v>0</v>
      </c>
      <c r="G101" s="156">
        <v>0</v>
      </c>
      <c r="H101" s="156">
        <v>0</v>
      </c>
      <c r="I101" s="156">
        <v>0</v>
      </c>
      <c r="J101" s="156">
        <v>0</v>
      </c>
      <c r="K101" s="156">
        <v>0</v>
      </c>
      <c r="L101" s="156">
        <v>0</v>
      </c>
      <c r="M101" s="156">
        <v>0</v>
      </c>
      <c r="N101" s="156">
        <v>0</v>
      </c>
      <c r="O101" s="156">
        <v>0</v>
      </c>
      <c r="P101" s="156">
        <v>0</v>
      </c>
      <c r="Q101" s="156">
        <v>0</v>
      </c>
    </row>
    <row r="102" spans="1:17" ht="12" customHeight="1" x14ac:dyDescent="0.25">
      <c r="A102" s="23" t="s">
        <v>57</v>
      </c>
      <c r="B102" s="156">
        <v>527.96688998572245</v>
      </c>
      <c r="C102" s="156">
        <v>483.49493383290229</v>
      </c>
      <c r="D102" s="156">
        <v>473.09986584768023</v>
      </c>
      <c r="E102" s="156">
        <v>453.58541371003412</v>
      </c>
      <c r="F102" s="156">
        <v>462.10845187992766</v>
      </c>
      <c r="G102" s="156">
        <v>442.7295838905481</v>
      </c>
      <c r="H102" s="156">
        <v>404.221721284328</v>
      </c>
      <c r="I102" s="156">
        <v>419.00965321067741</v>
      </c>
      <c r="J102" s="156">
        <v>409.49676274980402</v>
      </c>
      <c r="K102" s="156">
        <v>434.76770078708864</v>
      </c>
      <c r="L102" s="156">
        <v>476.89434490986372</v>
      </c>
      <c r="M102" s="156">
        <v>430.58957079294009</v>
      </c>
      <c r="N102" s="156">
        <v>464.54762436310199</v>
      </c>
      <c r="O102" s="156">
        <v>473.47911388505935</v>
      </c>
      <c r="P102" s="156">
        <v>414.3260173463849</v>
      </c>
      <c r="Q102" s="156">
        <v>418.61595649008291</v>
      </c>
    </row>
    <row r="103" spans="1:17" ht="12" customHeight="1" x14ac:dyDescent="0.25">
      <c r="A103" s="29" t="s">
        <v>140</v>
      </c>
      <c r="B103" s="57">
        <v>0</v>
      </c>
      <c r="C103" s="57">
        <v>0</v>
      </c>
      <c r="D103" s="57">
        <v>0</v>
      </c>
      <c r="E103" s="57">
        <v>0</v>
      </c>
      <c r="F103" s="57">
        <v>0</v>
      </c>
      <c r="G103" s="57">
        <v>0</v>
      </c>
      <c r="H103" s="57">
        <v>0</v>
      </c>
      <c r="I103" s="57">
        <v>0</v>
      </c>
      <c r="J103" s="57">
        <v>0</v>
      </c>
      <c r="K103" s="57">
        <v>0</v>
      </c>
      <c r="L103" s="57">
        <v>0</v>
      </c>
      <c r="M103" s="57">
        <v>0</v>
      </c>
      <c r="N103" s="57">
        <v>0</v>
      </c>
      <c r="O103" s="57">
        <v>0</v>
      </c>
      <c r="P103" s="57">
        <v>0</v>
      </c>
      <c r="Q103" s="57"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>
        <f>SUM(B106,B109,B111,B120)</f>
        <v>15.533036788919219</v>
      </c>
      <c r="C105" s="168">
        <f t="shared" ref="C105:Q105" si="186">SUM(C106,C109,C111,C120)</f>
        <v>14.522057849795811</v>
      </c>
      <c r="D105" s="168">
        <f t="shared" si="186"/>
        <v>14.180074784500485</v>
      </c>
      <c r="E105" s="168">
        <f t="shared" si="186"/>
        <v>13.527955394066057</v>
      </c>
      <c r="F105" s="168">
        <f t="shared" si="186"/>
        <v>13.41799021995989</v>
      </c>
      <c r="G105" s="168">
        <f t="shared" si="186"/>
        <v>1.5197151663553721</v>
      </c>
      <c r="H105" s="168">
        <f t="shared" si="186"/>
        <v>1.5238424698948685</v>
      </c>
      <c r="I105" s="168">
        <f t="shared" si="186"/>
        <v>1.6505492831795903</v>
      </c>
      <c r="J105" s="168">
        <f t="shared" si="186"/>
        <v>1.6379799236035086</v>
      </c>
      <c r="K105" s="168">
        <f t="shared" si="186"/>
        <v>1.6547987026067652</v>
      </c>
      <c r="L105" s="168">
        <f t="shared" si="186"/>
        <v>1.6167371434278894</v>
      </c>
      <c r="M105" s="168">
        <f t="shared" si="186"/>
        <v>2.0745710060736164</v>
      </c>
      <c r="N105" s="168">
        <f t="shared" si="186"/>
        <v>2.0591574707813813</v>
      </c>
      <c r="O105" s="168">
        <f t="shared" si="186"/>
        <v>1.9940887319474507</v>
      </c>
      <c r="P105" s="168">
        <f t="shared" si="186"/>
        <v>1.917213350990107</v>
      </c>
      <c r="Q105" s="168">
        <f t="shared" si="186"/>
        <v>1.8434657589367622</v>
      </c>
    </row>
    <row r="106" spans="1:17" ht="12.95" customHeight="1" x14ac:dyDescent="0.25">
      <c r="A106" s="158" t="s">
        <v>65</v>
      </c>
      <c r="B106" s="157">
        <f t="shared" ref="B106:Q106" si="187">SUM(B107:B108)</f>
        <v>0</v>
      </c>
      <c r="C106" s="157">
        <f t="shared" si="187"/>
        <v>0</v>
      </c>
      <c r="D106" s="157">
        <f t="shared" si="187"/>
        <v>0</v>
      </c>
      <c r="E106" s="157">
        <f t="shared" si="187"/>
        <v>0</v>
      </c>
      <c r="F106" s="157">
        <f t="shared" si="187"/>
        <v>0</v>
      </c>
      <c r="G106" s="157">
        <f t="shared" si="187"/>
        <v>0</v>
      </c>
      <c r="H106" s="157">
        <f t="shared" si="187"/>
        <v>0</v>
      </c>
      <c r="I106" s="157">
        <f t="shared" si="187"/>
        <v>0</v>
      </c>
      <c r="J106" s="157">
        <f t="shared" si="187"/>
        <v>0</v>
      </c>
      <c r="K106" s="157">
        <f t="shared" si="187"/>
        <v>0</v>
      </c>
      <c r="L106" s="157">
        <f t="shared" si="187"/>
        <v>0</v>
      </c>
      <c r="M106" s="157">
        <f t="shared" si="187"/>
        <v>0</v>
      </c>
      <c r="N106" s="157">
        <f t="shared" si="187"/>
        <v>0</v>
      </c>
      <c r="O106" s="157">
        <f t="shared" si="187"/>
        <v>0</v>
      </c>
      <c r="P106" s="157">
        <f t="shared" si="187"/>
        <v>0</v>
      </c>
      <c r="Q106" s="157">
        <f t="shared" si="187"/>
        <v>0</v>
      </c>
    </row>
    <row r="107" spans="1:17" ht="12" customHeight="1" x14ac:dyDescent="0.25">
      <c r="A107" s="23" t="s">
        <v>153</v>
      </c>
      <c r="B107" s="156">
        <v>0</v>
      </c>
      <c r="C107" s="156">
        <v>0</v>
      </c>
      <c r="D107" s="156">
        <v>0</v>
      </c>
      <c r="E107" s="156">
        <v>0</v>
      </c>
      <c r="F107" s="156">
        <v>0</v>
      </c>
      <c r="G107" s="156">
        <v>0</v>
      </c>
      <c r="H107" s="156">
        <v>0</v>
      </c>
      <c r="I107" s="156">
        <v>0</v>
      </c>
      <c r="J107" s="156">
        <v>0</v>
      </c>
      <c r="K107" s="156">
        <v>0</v>
      </c>
      <c r="L107" s="156">
        <v>0</v>
      </c>
      <c r="M107" s="156">
        <v>0</v>
      </c>
      <c r="N107" s="156">
        <v>0</v>
      </c>
      <c r="O107" s="156">
        <v>0</v>
      </c>
      <c r="P107" s="156">
        <v>0</v>
      </c>
      <c r="Q107" s="156">
        <v>0</v>
      </c>
    </row>
    <row r="108" spans="1:17" ht="12" customHeight="1" x14ac:dyDescent="0.25">
      <c r="A108" s="23" t="s">
        <v>60</v>
      </c>
      <c r="B108" s="156">
        <v>0</v>
      </c>
      <c r="C108" s="156">
        <v>0</v>
      </c>
      <c r="D108" s="156">
        <v>0</v>
      </c>
      <c r="E108" s="156">
        <v>0</v>
      </c>
      <c r="F108" s="156">
        <v>0</v>
      </c>
      <c r="G108" s="156">
        <v>0</v>
      </c>
      <c r="H108" s="156">
        <v>0</v>
      </c>
      <c r="I108" s="156">
        <v>0</v>
      </c>
      <c r="J108" s="156">
        <v>0</v>
      </c>
      <c r="K108" s="156">
        <v>0</v>
      </c>
      <c r="L108" s="156">
        <v>0</v>
      </c>
      <c r="M108" s="156">
        <v>0</v>
      </c>
      <c r="N108" s="156">
        <v>0</v>
      </c>
      <c r="O108" s="156">
        <v>0</v>
      </c>
      <c r="P108" s="156">
        <v>0</v>
      </c>
      <c r="Q108" s="156">
        <v>0</v>
      </c>
    </row>
    <row r="109" spans="1:17" ht="12.95" customHeight="1" x14ac:dyDescent="0.25">
      <c r="A109" s="158" t="s">
        <v>112</v>
      </c>
      <c r="B109" s="157">
        <f t="shared" ref="B109:Q109" si="188">B110</f>
        <v>0</v>
      </c>
      <c r="C109" s="157">
        <f t="shared" si="188"/>
        <v>0</v>
      </c>
      <c r="D109" s="157">
        <f t="shared" si="188"/>
        <v>0</v>
      </c>
      <c r="E109" s="157">
        <f t="shared" si="188"/>
        <v>0</v>
      </c>
      <c r="F109" s="157">
        <f t="shared" si="188"/>
        <v>0</v>
      </c>
      <c r="G109" s="157">
        <f t="shared" si="188"/>
        <v>0</v>
      </c>
      <c r="H109" s="157">
        <f t="shared" si="188"/>
        <v>0</v>
      </c>
      <c r="I109" s="157">
        <f t="shared" si="188"/>
        <v>0</v>
      </c>
      <c r="J109" s="157">
        <f t="shared" si="188"/>
        <v>0</v>
      </c>
      <c r="K109" s="157">
        <f t="shared" si="188"/>
        <v>0</v>
      </c>
      <c r="L109" s="157">
        <f t="shared" si="188"/>
        <v>0</v>
      </c>
      <c r="M109" s="157">
        <f t="shared" si="188"/>
        <v>0</v>
      </c>
      <c r="N109" s="157">
        <f t="shared" si="188"/>
        <v>0</v>
      </c>
      <c r="O109" s="157">
        <f t="shared" si="188"/>
        <v>0</v>
      </c>
      <c r="P109" s="157">
        <f t="shared" si="188"/>
        <v>0</v>
      </c>
      <c r="Q109" s="157">
        <f t="shared" si="188"/>
        <v>0</v>
      </c>
    </row>
    <row r="110" spans="1:17" ht="12" customHeight="1" x14ac:dyDescent="0.25">
      <c r="A110" s="23" t="s">
        <v>60</v>
      </c>
      <c r="B110" s="156">
        <v>0</v>
      </c>
      <c r="C110" s="156">
        <v>0</v>
      </c>
      <c r="D110" s="156">
        <v>0</v>
      </c>
      <c r="E110" s="156">
        <v>0</v>
      </c>
      <c r="F110" s="156">
        <v>0</v>
      </c>
      <c r="G110" s="156">
        <v>0</v>
      </c>
      <c r="H110" s="156">
        <v>0</v>
      </c>
      <c r="I110" s="156">
        <v>0</v>
      </c>
      <c r="J110" s="156">
        <v>0</v>
      </c>
      <c r="K110" s="156">
        <v>0</v>
      </c>
      <c r="L110" s="156">
        <v>0</v>
      </c>
      <c r="M110" s="156">
        <v>0</v>
      </c>
      <c r="N110" s="156">
        <v>0</v>
      </c>
      <c r="O110" s="156">
        <v>0</v>
      </c>
      <c r="P110" s="156">
        <v>0</v>
      </c>
      <c r="Q110" s="156">
        <v>0</v>
      </c>
    </row>
    <row r="111" spans="1:17" ht="12" customHeight="1" x14ac:dyDescent="0.25">
      <c r="A111" s="158" t="s">
        <v>63</v>
      </c>
      <c r="B111" s="157">
        <f>SUM(B112:B113,B116:B117)</f>
        <v>0</v>
      </c>
      <c r="C111" s="157">
        <f t="shared" ref="C111:Q111" si="189">SUM(C112:C113,C116:C117)</f>
        <v>0</v>
      </c>
      <c r="D111" s="157">
        <f t="shared" si="189"/>
        <v>0</v>
      </c>
      <c r="E111" s="157">
        <f t="shared" si="189"/>
        <v>0</v>
      </c>
      <c r="F111" s="157">
        <f t="shared" si="189"/>
        <v>0</v>
      </c>
      <c r="G111" s="157">
        <f t="shared" si="189"/>
        <v>0</v>
      </c>
      <c r="H111" s="157">
        <f t="shared" si="189"/>
        <v>0</v>
      </c>
      <c r="I111" s="157">
        <f t="shared" si="189"/>
        <v>0</v>
      </c>
      <c r="J111" s="157">
        <f t="shared" si="189"/>
        <v>0</v>
      </c>
      <c r="K111" s="157">
        <f t="shared" si="189"/>
        <v>0</v>
      </c>
      <c r="L111" s="157">
        <f t="shared" si="189"/>
        <v>0</v>
      </c>
      <c r="M111" s="157">
        <f t="shared" si="189"/>
        <v>0</v>
      </c>
      <c r="N111" s="157">
        <f t="shared" si="189"/>
        <v>0</v>
      </c>
      <c r="O111" s="157">
        <f t="shared" si="189"/>
        <v>0</v>
      </c>
      <c r="P111" s="157">
        <f t="shared" si="189"/>
        <v>0</v>
      </c>
      <c r="Q111" s="157">
        <f t="shared" si="189"/>
        <v>0</v>
      </c>
    </row>
    <row r="112" spans="1:17" ht="12" customHeight="1" x14ac:dyDescent="0.25">
      <c r="A112" s="167" t="s">
        <v>152</v>
      </c>
      <c r="B112" s="132">
        <v>0</v>
      </c>
      <c r="C112" s="132">
        <v>0</v>
      </c>
      <c r="D112" s="132">
        <v>0</v>
      </c>
      <c r="E112" s="132">
        <v>0</v>
      </c>
      <c r="F112" s="132">
        <v>0</v>
      </c>
      <c r="G112" s="132">
        <v>0</v>
      </c>
      <c r="H112" s="132">
        <v>0</v>
      </c>
      <c r="I112" s="132">
        <v>0</v>
      </c>
      <c r="J112" s="132">
        <v>0</v>
      </c>
      <c r="K112" s="132">
        <v>0</v>
      </c>
      <c r="L112" s="132">
        <v>0</v>
      </c>
      <c r="M112" s="132">
        <v>0</v>
      </c>
      <c r="N112" s="132">
        <v>0</v>
      </c>
      <c r="O112" s="132">
        <v>0</v>
      </c>
      <c r="P112" s="132">
        <v>0</v>
      </c>
      <c r="Q112" s="132">
        <v>0</v>
      </c>
    </row>
    <row r="113" spans="1:17" ht="12" customHeight="1" x14ac:dyDescent="0.25">
      <c r="A113" s="167" t="s">
        <v>151</v>
      </c>
      <c r="B113" s="132">
        <f>SUM(B114:B115)</f>
        <v>0</v>
      </c>
      <c r="C113" s="132">
        <f t="shared" ref="C113:Q113" si="190">SUM(C114:C115)</f>
        <v>0</v>
      </c>
      <c r="D113" s="132">
        <f t="shared" si="190"/>
        <v>0</v>
      </c>
      <c r="E113" s="132">
        <f t="shared" si="190"/>
        <v>0</v>
      </c>
      <c r="F113" s="132">
        <f t="shared" si="190"/>
        <v>0</v>
      </c>
      <c r="G113" s="132">
        <f t="shared" si="190"/>
        <v>0</v>
      </c>
      <c r="H113" s="132">
        <f t="shared" si="190"/>
        <v>0</v>
      </c>
      <c r="I113" s="132">
        <f t="shared" si="190"/>
        <v>0</v>
      </c>
      <c r="J113" s="132">
        <f t="shared" si="190"/>
        <v>0</v>
      </c>
      <c r="K113" s="132">
        <f t="shared" si="190"/>
        <v>0</v>
      </c>
      <c r="L113" s="132">
        <f t="shared" si="190"/>
        <v>0</v>
      </c>
      <c r="M113" s="132">
        <f t="shared" si="190"/>
        <v>0</v>
      </c>
      <c r="N113" s="132">
        <f t="shared" si="190"/>
        <v>0</v>
      </c>
      <c r="O113" s="132">
        <f t="shared" si="190"/>
        <v>0</v>
      </c>
      <c r="P113" s="132">
        <f t="shared" si="190"/>
        <v>0</v>
      </c>
      <c r="Q113" s="132">
        <f t="shared" si="190"/>
        <v>0</v>
      </c>
    </row>
    <row r="114" spans="1:17" ht="12" customHeight="1" x14ac:dyDescent="0.25">
      <c r="A114" s="166" t="s">
        <v>79</v>
      </c>
      <c r="B114" s="165">
        <v>0</v>
      </c>
      <c r="C114" s="165">
        <v>0</v>
      </c>
      <c r="D114" s="165">
        <v>0</v>
      </c>
      <c r="E114" s="165">
        <v>0</v>
      </c>
      <c r="F114" s="165">
        <v>0</v>
      </c>
      <c r="G114" s="165">
        <v>0</v>
      </c>
      <c r="H114" s="165">
        <v>0</v>
      </c>
      <c r="I114" s="165">
        <v>0</v>
      </c>
      <c r="J114" s="165">
        <v>0</v>
      </c>
      <c r="K114" s="165">
        <v>0</v>
      </c>
      <c r="L114" s="165">
        <v>0</v>
      </c>
      <c r="M114" s="165">
        <v>0</v>
      </c>
      <c r="N114" s="165">
        <v>0</v>
      </c>
      <c r="O114" s="165">
        <v>0</v>
      </c>
      <c r="P114" s="165">
        <v>0</v>
      </c>
      <c r="Q114" s="165">
        <v>0</v>
      </c>
    </row>
    <row r="115" spans="1:17" ht="12" customHeight="1" x14ac:dyDescent="0.25">
      <c r="A115" s="147" t="s">
        <v>59</v>
      </c>
      <c r="B115" s="164">
        <v>0</v>
      </c>
      <c r="C115" s="164">
        <v>0</v>
      </c>
      <c r="D115" s="164">
        <v>0</v>
      </c>
      <c r="E115" s="164">
        <v>0</v>
      </c>
      <c r="F115" s="164">
        <v>0</v>
      </c>
      <c r="G115" s="164">
        <v>0</v>
      </c>
      <c r="H115" s="164">
        <v>0</v>
      </c>
      <c r="I115" s="164">
        <v>0</v>
      </c>
      <c r="J115" s="164">
        <v>0</v>
      </c>
      <c r="K115" s="164">
        <v>0</v>
      </c>
      <c r="L115" s="164">
        <v>0</v>
      </c>
      <c r="M115" s="164">
        <v>0</v>
      </c>
      <c r="N115" s="164">
        <v>0</v>
      </c>
      <c r="O115" s="164">
        <v>0</v>
      </c>
      <c r="P115" s="164">
        <v>0</v>
      </c>
      <c r="Q115" s="164">
        <v>0</v>
      </c>
    </row>
    <row r="116" spans="1:17" ht="12" customHeight="1" x14ac:dyDescent="0.25">
      <c r="A116" s="163" t="s">
        <v>142</v>
      </c>
      <c r="B116" s="162">
        <v>0</v>
      </c>
      <c r="C116" s="162">
        <v>0</v>
      </c>
      <c r="D116" s="162">
        <v>0</v>
      </c>
      <c r="E116" s="162">
        <v>0</v>
      </c>
      <c r="F116" s="162">
        <v>0</v>
      </c>
      <c r="G116" s="162">
        <v>0</v>
      </c>
      <c r="H116" s="162">
        <v>0</v>
      </c>
      <c r="I116" s="162">
        <v>0</v>
      </c>
      <c r="J116" s="162">
        <v>0</v>
      </c>
      <c r="K116" s="162">
        <v>0</v>
      </c>
      <c r="L116" s="162">
        <v>0</v>
      </c>
      <c r="M116" s="162">
        <v>0</v>
      </c>
      <c r="N116" s="162">
        <v>0</v>
      </c>
      <c r="O116" s="162">
        <v>0</v>
      </c>
      <c r="P116" s="162">
        <v>0</v>
      </c>
      <c r="Q116" s="162">
        <v>0</v>
      </c>
    </row>
    <row r="117" spans="1:17" ht="12" customHeight="1" x14ac:dyDescent="0.25">
      <c r="A117" s="161" t="s">
        <v>141</v>
      </c>
      <c r="B117" s="160">
        <f>SUM(B118:B119)</f>
        <v>0</v>
      </c>
      <c r="C117" s="160">
        <f t="shared" ref="C117:Q117" si="191">SUM(C118:C119)</f>
        <v>0</v>
      </c>
      <c r="D117" s="160">
        <f t="shared" si="191"/>
        <v>0</v>
      </c>
      <c r="E117" s="160">
        <f t="shared" si="191"/>
        <v>0</v>
      </c>
      <c r="F117" s="160">
        <f t="shared" si="191"/>
        <v>0</v>
      </c>
      <c r="G117" s="160">
        <f t="shared" si="191"/>
        <v>0</v>
      </c>
      <c r="H117" s="160">
        <f t="shared" si="191"/>
        <v>0</v>
      </c>
      <c r="I117" s="160">
        <f t="shared" si="191"/>
        <v>0</v>
      </c>
      <c r="J117" s="160">
        <f t="shared" si="191"/>
        <v>0</v>
      </c>
      <c r="K117" s="160">
        <f t="shared" si="191"/>
        <v>0</v>
      </c>
      <c r="L117" s="160">
        <f t="shared" si="191"/>
        <v>0</v>
      </c>
      <c r="M117" s="160">
        <f t="shared" si="191"/>
        <v>0</v>
      </c>
      <c r="N117" s="160">
        <f t="shared" si="191"/>
        <v>0</v>
      </c>
      <c r="O117" s="160">
        <f t="shared" si="191"/>
        <v>0</v>
      </c>
      <c r="P117" s="160">
        <f t="shared" si="191"/>
        <v>0</v>
      </c>
      <c r="Q117" s="160">
        <f t="shared" si="191"/>
        <v>0</v>
      </c>
    </row>
    <row r="118" spans="1:17" ht="12" customHeight="1" x14ac:dyDescent="0.25">
      <c r="A118" s="148" t="s">
        <v>60</v>
      </c>
      <c r="B118" s="156">
        <v>0</v>
      </c>
      <c r="C118" s="156">
        <v>0</v>
      </c>
      <c r="D118" s="156">
        <v>0</v>
      </c>
      <c r="E118" s="156">
        <v>0</v>
      </c>
      <c r="F118" s="156">
        <v>0</v>
      </c>
      <c r="G118" s="156">
        <v>0</v>
      </c>
      <c r="H118" s="156">
        <v>0</v>
      </c>
      <c r="I118" s="156">
        <v>0</v>
      </c>
      <c r="J118" s="156">
        <v>0</v>
      </c>
      <c r="K118" s="156">
        <v>0</v>
      </c>
      <c r="L118" s="156">
        <v>0</v>
      </c>
      <c r="M118" s="156">
        <v>0</v>
      </c>
      <c r="N118" s="156">
        <v>0</v>
      </c>
      <c r="O118" s="156">
        <v>0</v>
      </c>
      <c r="P118" s="156">
        <v>0</v>
      </c>
      <c r="Q118" s="156">
        <v>0</v>
      </c>
    </row>
    <row r="119" spans="1:17" ht="12" customHeight="1" x14ac:dyDescent="0.25">
      <c r="A119" s="148" t="s">
        <v>59</v>
      </c>
      <c r="B119" s="156">
        <v>0</v>
      </c>
      <c r="C119" s="156">
        <v>0</v>
      </c>
      <c r="D119" s="156">
        <v>0</v>
      </c>
      <c r="E119" s="156">
        <v>0</v>
      </c>
      <c r="F119" s="156">
        <v>0</v>
      </c>
      <c r="G119" s="156">
        <v>0</v>
      </c>
      <c r="H119" s="156">
        <v>0</v>
      </c>
      <c r="I119" s="156">
        <v>0</v>
      </c>
      <c r="J119" s="156">
        <v>0</v>
      </c>
      <c r="K119" s="156">
        <v>0</v>
      </c>
      <c r="L119" s="156">
        <v>0</v>
      </c>
      <c r="M119" s="156">
        <v>0</v>
      </c>
      <c r="N119" s="156">
        <v>0</v>
      </c>
      <c r="O119" s="156">
        <v>0</v>
      </c>
      <c r="P119" s="156">
        <v>0</v>
      </c>
      <c r="Q119" s="156">
        <v>0</v>
      </c>
    </row>
    <row r="120" spans="1:17" ht="12" customHeight="1" x14ac:dyDescent="0.25">
      <c r="A120" s="158" t="s">
        <v>62</v>
      </c>
      <c r="B120" s="157">
        <f>SUM(B121:B122)</f>
        <v>15.533036788919219</v>
      </c>
      <c r="C120" s="157">
        <f t="shared" ref="C120:Q120" si="192">SUM(C121:C122)</f>
        <v>14.522057849795811</v>
      </c>
      <c r="D120" s="157">
        <f t="shared" si="192"/>
        <v>14.180074784500485</v>
      </c>
      <c r="E120" s="157">
        <f t="shared" si="192"/>
        <v>13.527955394066057</v>
      </c>
      <c r="F120" s="157">
        <f t="shared" si="192"/>
        <v>13.41799021995989</v>
      </c>
      <c r="G120" s="157">
        <f t="shared" si="192"/>
        <v>1.5197151663553721</v>
      </c>
      <c r="H120" s="157">
        <f t="shared" si="192"/>
        <v>1.5238424698948685</v>
      </c>
      <c r="I120" s="157">
        <f t="shared" si="192"/>
        <v>1.6505492831795903</v>
      </c>
      <c r="J120" s="157">
        <f t="shared" si="192"/>
        <v>1.6379799236035086</v>
      </c>
      <c r="K120" s="157">
        <f t="shared" si="192"/>
        <v>1.6547987026067652</v>
      </c>
      <c r="L120" s="157">
        <f t="shared" si="192"/>
        <v>1.6167371434278894</v>
      </c>
      <c r="M120" s="157">
        <f t="shared" si="192"/>
        <v>2.0745710060736164</v>
      </c>
      <c r="N120" s="157">
        <f t="shared" si="192"/>
        <v>2.0591574707813813</v>
      </c>
      <c r="O120" s="157">
        <f t="shared" si="192"/>
        <v>1.9940887319474507</v>
      </c>
      <c r="P120" s="157">
        <f t="shared" si="192"/>
        <v>1.917213350990107</v>
      </c>
      <c r="Q120" s="157">
        <f t="shared" si="192"/>
        <v>1.8434657589367622</v>
      </c>
    </row>
    <row r="121" spans="1:17" ht="12" customHeight="1" x14ac:dyDescent="0.25">
      <c r="A121" s="23" t="s">
        <v>57</v>
      </c>
      <c r="B121" s="156">
        <v>15.533036788919219</v>
      </c>
      <c r="C121" s="156">
        <v>14.522057849795811</v>
      </c>
      <c r="D121" s="156">
        <v>14.180074784500485</v>
      </c>
      <c r="E121" s="156">
        <v>13.527955394066057</v>
      </c>
      <c r="F121" s="156">
        <v>13.41799021995989</v>
      </c>
      <c r="G121" s="156">
        <v>1.5197151663553721</v>
      </c>
      <c r="H121" s="156">
        <v>1.5238424698948685</v>
      </c>
      <c r="I121" s="156">
        <v>1.6505492831795903</v>
      </c>
      <c r="J121" s="156">
        <v>1.6379799236035086</v>
      </c>
      <c r="K121" s="156">
        <v>1.6547987026067652</v>
      </c>
      <c r="L121" s="156">
        <v>1.6167371434278894</v>
      </c>
      <c r="M121" s="156">
        <v>2.0745710060736164</v>
      </c>
      <c r="N121" s="156">
        <v>2.0591574707813813</v>
      </c>
      <c r="O121" s="156">
        <v>1.9940887319474507</v>
      </c>
      <c r="P121" s="156">
        <v>1.917213350990107</v>
      </c>
      <c r="Q121" s="156">
        <v>1.8434657589367622</v>
      </c>
    </row>
    <row r="122" spans="1:17" ht="12" customHeight="1" x14ac:dyDescent="0.25">
      <c r="A122" s="29" t="s">
        <v>140</v>
      </c>
      <c r="B122" s="57">
        <v>0</v>
      </c>
      <c r="C122" s="57">
        <v>0</v>
      </c>
      <c r="D122" s="57">
        <v>0</v>
      </c>
      <c r="E122" s="57">
        <v>0</v>
      </c>
      <c r="F122" s="57">
        <v>0</v>
      </c>
      <c r="G122" s="57">
        <v>0</v>
      </c>
      <c r="H122" s="57">
        <v>0</v>
      </c>
      <c r="I122" s="57">
        <v>0</v>
      </c>
      <c r="J122" s="57">
        <v>0</v>
      </c>
      <c r="K122" s="57">
        <v>0</v>
      </c>
      <c r="L122" s="57">
        <v>0</v>
      </c>
      <c r="M122" s="57">
        <v>0</v>
      </c>
      <c r="N122" s="57">
        <v>0</v>
      </c>
      <c r="O122" s="57">
        <v>0</v>
      </c>
      <c r="P122" s="57">
        <v>0</v>
      </c>
      <c r="Q122" s="57"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>
        <f>SUM(B125,B128,B130,B139)</f>
        <v>194.29007764162037</v>
      </c>
      <c r="C124" s="168">
        <f t="shared" ref="C124:Q124" si="193">SUM(C125,C128,C130,C139)</f>
        <v>210.22761239859511</v>
      </c>
      <c r="D124" s="168">
        <f t="shared" si="193"/>
        <v>226.2700956614394</v>
      </c>
      <c r="E124" s="168">
        <f t="shared" si="193"/>
        <v>207.23503290546782</v>
      </c>
      <c r="F124" s="168">
        <f t="shared" si="193"/>
        <v>208.0491359001708</v>
      </c>
      <c r="G124" s="168">
        <f t="shared" si="193"/>
        <v>211.10376891128499</v>
      </c>
      <c r="H124" s="168">
        <f t="shared" si="193"/>
        <v>198.52357986266895</v>
      </c>
      <c r="I124" s="168">
        <f t="shared" si="193"/>
        <v>211.41185231209272</v>
      </c>
      <c r="J124" s="168">
        <f t="shared" si="193"/>
        <v>193.23786491137227</v>
      </c>
      <c r="K124" s="168">
        <f t="shared" si="193"/>
        <v>155.44575261382738</v>
      </c>
      <c r="L124" s="168">
        <f t="shared" si="193"/>
        <v>177.4812112816565</v>
      </c>
      <c r="M124" s="168">
        <f t="shared" si="193"/>
        <v>166.78731934601092</v>
      </c>
      <c r="N124" s="168">
        <f t="shared" si="193"/>
        <v>122.57021452096161</v>
      </c>
      <c r="O124" s="168">
        <f t="shared" si="193"/>
        <v>113.21539090262686</v>
      </c>
      <c r="P124" s="168">
        <f t="shared" si="193"/>
        <v>120.73627956243806</v>
      </c>
      <c r="Q124" s="168">
        <f t="shared" si="193"/>
        <v>124.07725858378775</v>
      </c>
    </row>
    <row r="125" spans="1:17" ht="12.95" customHeight="1" x14ac:dyDescent="0.25">
      <c r="A125" s="158" t="s">
        <v>65</v>
      </c>
      <c r="B125" s="157">
        <f t="shared" ref="B125:Q125" si="194">SUM(B126:B127)</f>
        <v>0</v>
      </c>
      <c r="C125" s="157">
        <f t="shared" si="194"/>
        <v>0</v>
      </c>
      <c r="D125" s="157">
        <f t="shared" si="194"/>
        <v>0</v>
      </c>
      <c r="E125" s="157">
        <f t="shared" si="194"/>
        <v>0</v>
      </c>
      <c r="F125" s="157">
        <f t="shared" si="194"/>
        <v>0</v>
      </c>
      <c r="G125" s="157">
        <f t="shared" si="194"/>
        <v>0</v>
      </c>
      <c r="H125" s="157">
        <f t="shared" si="194"/>
        <v>0</v>
      </c>
      <c r="I125" s="157">
        <f t="shared" si="194"/>
        <v>0</v>
      </c>
      <c r="J125" s="157">
        <f t="shared" si="194"/>
        <v>0</v>
      </c>
      <c r="K125" s="157">
        <f t="shared" si="194"/>
        <v>0</v>
      </c>
      <c r="L125" s="157">
        <f t="shared" si="194"/>
        <v>0</v>
      </c>
      <c r="M125" s="157">
        <f t="shared" si="194"/>
        <v>0</v>
      </c>
      <c r="N125" s="157">
        <f t="shared" si="194"/>
        <v>0</v>
      </c>
      <c r="O125" s="157">
        <f t="shared" si="194"/>
        <v>0</v>
      </c>
      <c r="P125" s="157">
        <f t="shared" si="194"/>
        <v>0</v>
      </c>
      <c r="Q125" s="157">
        <f t="shared" si="194"/>
        <v>0</v>
      </c>
    </row>
    <row r="126" spans="1:17" ht="12" customHeight="1" x14ac:dyDescent="0.25">
      <c r="A126" s="23" t="s">
        <v>149</v>
      </c>
      <c r="B126" s="156">
        <v>0</v>
      </c>
      <c r="C126" s="156">
        <v>0</v>
      </c>
      <c r="D126" s="156">
        <v>0</v>
      </c>
      <c r="E126" s="156">
        <v>0</v>
      </c>
      <c r="F126" s="156">
        <v>0</v>
      </c>
      <c r="G126" s="156">
        <v>0</v>
      </c>
      <c r="H126" s="156">
        <v>0</v>
      </c>
      <c r="I126" s="156">
        <v>0</v>
      </c>
      <c r="J126" s="156">
        <v>0</v>
      </c>
      <c r="K126" s="156">
        <v>0</v>
      </c>
      <c r="L126" s="156">
        <v>0</v>
      </c>
      <c r="M126" s="156">
        <v>0</v>
      </c>
      <c r="N126" s="156">
        <v>0</v>
      </c>
      <c r="O126" s="156">
        <v>0</v>
      </c>
      <c r="P126" s="156">
        <v>0</v>
      </c>
      <c r="Q126" s="156">
        <v>0</v>
      </c>
    </row>
    <row r="127" spans="1:17" ht="12" customHeight="1" x14ac:dyDescent="0.25">
      <c r="A127" s="23" t="s">
        <v>60</v>
      </c>
      <c r="B127" s="156">
        <v>0</v>
      </c>
      <c r="C127" s="156">
        <v>0</v>
      </c>
      <c r="D127" s="156">
        <v>0</v>
      </c>
      <c r="E127" s="156">
        <v>0</v>
      </c>
      <c r="F127" s="156">
        <v>0</v>
      </c>
      <c r="G127" s="156">
        <v>0</v>
      </c>
      <c r="H127" s="156">
        <v>0</v>
      </c>
      <c r="I127" s="156">
        <v>0</v>
      </c>
      <c r="J127" s="156">
        <v>0</v>
      </c>
      <c r="K127" s="156">
        <v>0</v>
      </c>
      <c r="L127" s="156">
        <v>0</v>
      </c>
      <c r="M127" s="156">
        <v>0</v>
      </c>
      <c r="N127" s="156">
        <v>0</v>
      </c>
      <c r="O127" s="156">
        <v>0</v>
      </c>
      <c r="P127" s="156">
        <v>0</v>
      </c>
      <c r="Q127" s="156">
        <v>0</v>
      </c>
    </row>
    <row r="128" spans="1:17" ht="12.95" customHeight="1" x14ac:dyDescent="0.25">
      <c r="A128" s="158" t="s">
        <v>112</v>
      </c>
      <c r="B128" s="157">
        <f t="shared" ref="B128:Q128" si="195">B129</f>
        <v>0</v>
      </c>
      <c r="C128" s="157">
        <f t="shared" si="195"/>
        <v>0</v>
      </c>
      <c r="D128" s="157">
        <f t="shared" si="195"/>
        <v>0</v>
      </c>
      <c r="E128" s="157">
        <f t="shared" si="195"/>
        <v>0</v>
      </c>
      <c r="F128" s="157">
        <f t="shared" si="195"/>
        <v>0</v>
      </c>
      <c r="G128" s="157">
        <f t="shared" si="195"/>
        <v>0</v>
      </c>
      <c r="H128" s="157">
        <f t="shared" si="195"/>
        <v>0</v>
      </c>
      <c r="I128" s="157">
        <f t="shared" si="195"/>
        <v>0</v>
      </c>
      <c r="J128" s="157">
        <f t="shared" si="195"/>
        <v>0</v>
      </c>
      <c r="K128" s="157">
        <f t="shared" si="195"/>
        <v>0</v>
      </c>
      <c r="L128" s="157">
        <f t="shared" si="195"/>
        <v>0</v>
      </c>
      <c r="M128" s="157">
        <f t="shared" si="195"/>
        <v>0</v>
      </c>
      <c r="N128" s="157">
        <f t="shared" si="195"/>
        <v>0</v>
      </c>
      <c r="O128" s="157">
        <f t="shared" si="195"/>
        <v>0</v>
      </c>
      <c r="P128" s="157">
        <f t="shared" si="195"/>
        <v>0</v>
      </c>
      <c r="Q128" s="157">
        <f t="shared" si="195"/>
        <v>0</v>
      </c>
    </row>
    <row r="129" spans="1:17" ht="12" customHeight="1" x14ac:dyDescent="0.25">
      <c r="A129" s="23" t="s">
        <v>60</v>
      </c>
      <c r="B129" s="156">
        <v>0</v>
      </c>
      <c r="C129" s="156">
        <v>0</v>
      </c>
      <c r="D129" s="156">
        <v>0</v>
      </c>
      <c r="E129" s="156">
        <v>0</v>
      </c>
      <c r="F129" s="156">
        <v>0</v>
      </c>
      <c r="G129" s="156">
        <v>0</v>
      </c>
      <c r="H129" s="156">
        <v>0</v>
      </c>
      <c r="I129" s="156">
        <v>0</v>
      </c>
      <c r="J129" s="156">
        <v>0</v>
      </c>
      <c r="K129" s="156">
        <v>0</v>
      </c>
      <c r="L129" s="156">
        <v>0</v>
      </c>
      <c r="M129" s="156">
        <v>0</v>
      </c>
      <c r="N129" s="156">
        <v>0</v>
      </c>
      <c r="O129" s="156">
        <v>0</v>
      </c>
      <c r="P129" s="156">
        <v>0</v>
      </c>
      <c r="Q129" s="156">
        <v>0</v>
      </c>
    </row>
    <row r="130" spans="1:17" ht="12" customHeight="1" x14ac:dyDescent="0.25">
      <c r="A130" s="158" t="s">
        <v>63</v>
      </c>
      <c r="B130" s="157">
        <f>SUM(B131:B132,B135:B136)</f>
        <v>0</v>
      </c>
      <c r="C130" s="157">
        <f t="shared" ref="C130:Q130" si="196">SUM(C131:C132,C135:C136)</f>
        <v>0</v>
      </c>
      <c r="D130" s="157">
        <f t="shared" si="196"/>
        <v>0</v>
      </c>
      <c r="E130" s="157">
        <f t="shared" si="196"/>
        <v>0</v>
      </c>
      <c r="F130" s="157">
        <f t="shared" si="196"/>
        <v>0</v>
      </c>
      <c r="G130" s="157">
        <f t="shared" si="196"/>
        <v>0</v>
      </c>
      <c r="H130" s="157">
        <f t="shared" si="196"/>
        <v>0</v>
      </c>
      <c r="I130" s="157">
        <f t="shared" si="196"/>
        <v>0</v>
      </c>
      <c r="J130" s="157">
        <f t="shared" si="196"/>
        <v>0</v>
      </c>
      <c r="K130" s="157">
        <f t="shared" si="196"/>
        <v>0</v>
      </c>
      <c r="L130" s="157">
        <f t="shared" si="196"/>
        <v>0</v>
      </c>
      <c r="M130" s="157">
        <f t="shared" si="196"/>
        <v>0</v>
      </c>
      <c r="N130" s="157">
        <f t="shared" si="196"/>
        <v>0</v>
      </c>
      <c r="O130" s="157">
        <f t="shared" si="196"/>
        <v>0</v>
      </c>
      <c r="P130" s="157">
        <f t="shared" si="196"/>
        <v>0</v>
      </c>
      <c r="Q130" s="157">
        <f t="shared" si="196"/>
        <v>0</v>
      </c>
    </row>
    <row r="131" spans="1:17" ht="12" customHeight="1" x14ac:dyDescent="0.25">
      <c r="A131" s="167" t="s">
        <v>148</v>
      </c>
      <c r="B131" s="132">
        <v>0</v>
      </c>
      <c r="C131" s="132">
        <v>0</v>
      </c>
      <c r="D131" s="132">
        <v>0</v>
      </c>
      <c r="E131" s="132">
        <v>0</v>
      </c>
      <c r="F131" s="132">
        <v>0</v>
      </c>
      <c r="G131" s="132">
        <v>0</v>
      </c>
      <c r="H131" s="132">
        <v>0</v>
      </c>
      <c r="I131" s="132">
        <v>0</v>
      </c>
      <c r="J131" s="132">
        <v>0</v>
      </c>
      <c r="K131" s="132">
        <v>0</v>
      </c>
      <c r="L131" s="132">
        <v>0</v>
      </c>
      <c r="M131" s="132">
        <v>0</v>
      </c>
      <c r="N131" s="132">
        <v>0</v>
      </c>
      <c r="O131" s="132">
        <v>0</v>
      </c>
      <c r="P131" s="132">
        <v>0</v>
      </c>
      <c r="Q131" s="132">
        <v>0</v>
      </c>
    </row>
    <row r="132" spans="1:17" ht="12" customHeight="1" x14ac:dyDescent="0.25">
      <c r="A132" s="167" t="s">
        <v>147</v>
      </c>
      <c r="B132" s="132">
        <f>SUM(B133:B134)</f>
        <v>0</v>
      </c>
      <c r="C132" s="132">
        <f t="shared" ref="C132:Q132" si="197">SUM(C133:C134)</f>
        <v>0</v>
      </c>
      <c r="D132" s="132">
        <f t="shared" si="197"/>
        <v>0</v>
      </c>
      <c r="E132" s="132">
        <f t="shared" si="197"/>
        <v>0</v>
      </c>
      <c r="F132" s="132">
        <f t="shared" si="197"/>
        <v>0</v>
      </c>
      <c r="G132" s="132">
        <f t="shared" si="197"/>
        <v>0</v>
      </c>
      <c r="H132" s="132">
        <f t="shared" si="197"/>
        <v>0</v>
      </c>
      <c r="I132" s="132">
        <f t="shared" si="197"/>
        <v>0</v>
      </c>
      <c r="J132" s="132">
        <f t="shared" si="197"/>
        <v>0</v>
      </c>
      <c r="K132" s="132">
        <f t="shared" si="197"/>
        <v>0</v>
      </c>
      <c r="L132" s="132">
        <f t="shared" si="197"/>
        <v>0</v>
      </c>
      <c r="M132" s="132">
        <f t="shared" si="197"/>
        <v>0</v>
      </c>
      <c r="N132" s="132">
        <f t="shared" si="197"/>
        <v>0</v>
      </c>
      <c r="O132" s="132">
        <f t="shared" si="197"/>
        <v>0</v>
      </c>
      <c r="P132" s="132">
        <f t="shared" si="197"/>
        <v>0</v>
      </c>
      <c r="Q132" s="132">
        <f t="shared" si="197"/>
        <v>0</v>
      </c>
    </row>
    <row r="133" spans="1:17" ht="12" customHeight="1" x14ac:dyDescent="0.25">
      <c r="A133" s="166" t="s">
        <v>61</v>
      </c>
      <c r="B133" s="165">
        <v>0</v>
      </c>
      <c r="C133" s="165">
        <v>0</v>
      </c>
      <c r="D133" s="165">
        <v>0</v>
      </c>
      <c r="E133" s="165">
        <v>0</v>
      </c>
      <c r="F133" s="165">
        <v>0</v>
      </c>
      <c r="G133" s="165">
        <v>0</v>
      </c>
      <c r="H133" s="165">
        <v>0</v>
      </c>
      <c r="I133" s="165">
        <v>0</v>
      </c>
      <c r="J133" s="165">
        <v>0</v>
      </c>
      <c r="K133" s="165">
        <v>0</v>
      </c>
      <c r="L133" s="165">
        <v>0</v>
      </c>
      <c r="M133" s="165">
        <v>0</v>
      </c>
      <c r="N133" s="165">
        <v>0</v>
      </c>
      <c r="O133" s="165">
        <v>0</v>
      </c>
      <c r="P133" s="165">
        <v>0</v>
      </c>
      <c r="Q133" s="165">
        <v>0</v>
      </c>
    </row>
    <row r="134" spans="1:17" ht="12" customHeight="1" x14ac:dyDescent="0.25">
      <c r="A134" s="147" t="s">
        <v>59</v>
      </c>
      <c r="B134" s="164">
        <v>0</v>
      </c>
      <c r="C134" s="164">
        <v>0</v>
      </c>
      <c r="D134" s="164">
        <v>0</v>
      </c>
      <c r="E134" s="164">
        <v>0</v>
      </c>
      <c r="F134" s="164">
        <v>0</v>
      </c>
      <c r="G134" s="164">
        <v>0</v>
      </c>
      <c r="H134" s="164">
        <v>0</v>
      </c>
      <c r="I134" s="164">
        <v>0</v>
      </c>
      <c r="J134" s="164">
        <v>0</v>
      </c>
      <c r="K134" s="164">
        <v>0</v>
      </c>
      <c r="L134" s="164">
        <v>0</v>
      </c>
      <c r="M134" s="164">
        <v>0</v>
      </c>
      <c r="N134" s="164">
        <v>0</v>
      </c>
      <c r="O134" s="164">
        <v>0</v>
      </c>
      <c r="P134" s="164">
        <v>0</v>
      </c>
      <c r="Q134" s="164">
        <v>0</v>
      </c>
    </row>
    <row r="135" spans="1:17" ht="12" customHeight="1" x14ac:dyDescent="0.25">
      <c r="A135" s="163" t="s">
        <v>142</v>
      </c>
      <c r="B135" s="162">
        <v>0</v>
      </c>
      <c r="C135" s="162">
        <v>0</v>
      </c>
      <c r="D135" s="162">
        <v>0</v>
      </c>
      <c r="E135" s="162">
        <v>0</v>
      </c>
      <c r="F135" s="162">
        <v>0</v>
      </c>
      <c r="G135" s="162">
        <v>0</v>
      </c>
      <c r="H135" s="162">
        <v>0</v>
      </c>
      <c r="I135" s="162">
        <v>0</v>
      </c>
      <c r="J135" s="162">
        <v>0</v>
      </c>
      <c r="K135" s="162">
        <v>0</v>
      </c>
      <c r="L135" s="162">
        <v>0</v>
      </c>
      <c r="M135" s="162">
        <v>0</v>
      </c>
      <c r="N135" s="162">
        <v>0</v>
      </c>
      <c r="O135" s="162">
        <v>0</v>
      </c>
      <c r="P135" s="162">
        <v>0</v>
      </c>
      <c r="Q135" s="162">
        <v>0</v>
      </c>
    </row>
    <row r="136" spans="1:17" ht="12" customHeight="1" x14ac:dyDescent="0.25">
      <c r="A136" s="161" t="s">
        <v>141</v>
      </c>
      <c r="B136" s="160">
        <f t="shared" ref="B136" si="198">SUM(B137:B138)</f>
        <v>0</v>
      </c>
      <c r="C136" s="160">
        <f t="shared" ref="C136" si="199">SUM(C137:C138)</f>
        <v>0</v>
      </c>
      <c r="D136" s="160">
        <f t="shared" ref="D136" si="200">SUM(D137:D138)</f>
        <v>0</v>
      </c>
      <c r="E136" s="160">
        <f t="shared" ref="E136" si="201">SUM(E137:E138)</f>
        <v>0</v>
      </c>
      <c r="F136" s="160">
        <f t="shared" ref="F136" si="202">SUM(F137:F138)</f>
        <v>0</v>
      </c>
      <c r="G136" s="160">
        <f t="shared" ref="G136" si="203">SUM(G137:G138)</f>
        <v>0</v>
      </c>
      <c r="H136" s="160">
        <f t="shared" ref="H136" si="204">SUM(H137:H138)</f>
        <v>0</v>
      </c>
      <c r="I136" s="160">
        <f t="shared" ref="I136" si="205">SUM(I137:I138)</f>
        <v>0</v>
      </c>
      <c r="J136" s="160">
        <f t="shared" ref="J136" si="206">SUM(J137:J138)</f>
        <v>0</v>
      </c>
      <c r="K136" s="160">
        <f t="shared" ref="K136" si="207">SUM(K137:K138)</f>
        <v>0</v>
      </c>
      <c r="L136" s="160">
        <f t="shared" ref="L136" si="208">SUM(L137:L138)</f>
        <v>0</v>
      </c>
      <c r="M136" s="160">
        <f t="shared" ref="M136" si="209">SUM(M137:M138)</f>
        <v>0</v>
      </c>
      <c r="N136" s="160">
        <f t="shared" ref="N136" si="210">SUM(N137:N138)</f>
        <v>0</v>
      </c>
      <c r="O136" s="160">
        <f t="shared" ref="O136" si="211">SUM(O137:O138)</f>
        <v>0</v>
      </c>
      <c r="P136" s="160">
        <f t="shared" ref="P136" si="212">SUM(P137:P138)</f>
        <v>0</v>
      </c>
      <c r="Q136" s="160">
        <f t="shared" ref="Q136" si="213">SUM(Q137:Q138)</f>
        <v>0</v>
      </c>
    </row>
    <row r="137" spans="1:17" ht="12" customHeight="1" x14ac:dyDescent="0.25">
      <c r="A137" s="148" t="s">
        <v>60</v>
      </c>
      <c r="B137" s="156">
        <v>0</v>
      </c>
      <c r="C137" s="156">
        <v>0</v>
      </c>
      <c r="D137" s="156">
        <v>0</v>
      </c>
      <c r="E137" s="156">
        <v>0</v>
      </c>
      <c r="F137" s="156">
        <v>0</v>
      </c>
      <c r="G137" s="156">
        <v>0</v>
      </c>
      <c r="H137" s="156">
        <v>0</v>
      </c>
      <c r="I137" s="156">
        <v>0</v>
      </c>
      <c r="J137" s="156">
        <v>0</v>
      </c>
      <c r="K137" s="156">
        <v>0</v>
      </c>
      <c r="L137" s="156">
        <v>0</v>
      </c>
      <c r="M137" s="156">
        <v>0</v>
      </c>
      <c r="N137" s="156">
        <v>0</v>
      </c>
      <c r="O137" s="156">
        <v>0</v>
      </c>
      <c r="P137" s="156">
        <v>0</v>
      </c>
      <c r="Q137" s="156">
        <v>0</v>
      </c>
    </row>
    <row r="138" spans="1:17" ht="12" customHeight="1" x14ac:dyDescent="0.25">
      <c r="A138" s="148" t="s">
        <v>59</v>
      </c>
      <c r="B138" s="156">
        <v>0</v>
      </c>
      <c r="C138" s="156">
        <v>0</v>
      </c>
      <c r="D138" s="156">
        <v>0</v>
      </c>
      <c r="E138" s="156">
        <v>0</v>
      </c>
      <c r="F138" s="156">
        <v>0</v>
      </c>
      <c r="G138" s="156">
        <v>0</v>
      </c>
      <c r="H138" s="156">
        <v>0</v>
      </c>
      <c r="I138" s="156">
        <v>0</v>
      </c>
      <c r="J138" s="156">
        <v>0</v>
      </c>
      <c r="K138" s="156">
        <v>0</v>
      </c>
      <c r="L138" s="156">
        <v>0</v>
      </c>
      <c r="M138" s="156">
        <v>0</v>
      </c>
      <c r="N138" s="156">
        <v>0</v>
      </c>
      <c r="O138" s="156">
        <v>0</v>
      </c>
      <c r="P138" s="156">
        <v>0</v>
      </c>
      <c r="Q138" s="156">
        <v>0</v>
      </c>
    </row>
    <row r="139" spans="1:17" ht="12" customHeight="1" x14ac:dyDescent="0.25">
      <c r="A139" s="158" t="s">
        <v>62</v>
      </c>
      <c r="B139" s="157">
        <f>SUM(B140:B141)</f>
        <v>194.29007764162037</v>
      </c>
      <c r="C139" s="157">
        <f t="shared" ref="C139:Q139" si="214">SUM(C140:C141)</f>
        <v>210.22761239859511</v>
      </c>
      <c r="D139" s="157">
        <f t="shared" si="214"/>
        <v>226.2700956614394</v>
      </c>
      <c r="E139" s="157">
        <f t="shared" si="214"/>
        <v>207.23503290546782</v>
      </c>
      <c r="F139" s="157">
        <f t="shared" si="214"/>
        <v>208.0491359001708</v>
      </c>
      <c r="G139" s="157">
        <f t="shared" si="214"/>
        <v>211.10376891128499</v>
      </c>
      <c r="H139" s="157">
        <f t="shared" si="214"/>
        <v>198.52357986266895</v>
      </c>
      <c r="I139" s="157">
        <f t="shared" si="214"/>
        <v>211.41185231209272</v>
      </c>
      <c r="J139" s="157">
        <f t="shared" si="214"/>
        <v>193.23786491137227</v>
      </c>
      <c r="K139" s="157">
        <f t="shared" si="214"/>
        <v>155.44575261382738</v>
      </c>
      <c r="L139" s="157">
        <f t="shared" si="214"/>
        <v>177.4812112816565</v>
      </c>
      <c r="M139" s="157">
        <f t="shared" si="214"/>
        <v>166.78731934601092</v>
      </c>
      <c r="N139" s="157">
        <f t="shared" si="214"/>
        <v>122.57021452096161</v>
      </c>
      <c r="O139" s="157">
        <f t="shared" si="214"/>
        <v>113.21539090262686</v>
      </c>
      <c r="P139" s="157">
        <f t="shared" si="214"/>
        <v>120.73627956243806</v>
      </c>
      <c r="Q139" s="157">
        <f t="shared" si="214"/>
        <v>124.07725858378775</v>
      </c>
    </row>
    <row r="140" spans="1:17" ht="12" customHeight="1" x14ac:dyDescent="0.25">
      <c r="A140" s="23" t="s">
        <v>57</v>
      </c>
      <c r="B140" s="156">
        <v>194.29007764162037</v>
      </c>
      <c r="C140" s="156">
        <v>210.22761239859511</v>
      </c>
      <c r="D140" s="156">
        <v>226.2700956614394</v>
      </c>
      <c r="E140" s="156">
        <v>207.23503290546782</v>
      </c>
      <c r="F140" s="156">
        <v>208.0491359001708</v>
      </c>
      <c r="G140" s="156">
        <v>211.10376891128499</v>
      </c>
      <c r="H140" s="156">
        <v>198.52357986266895</v>
      </c>
      <c r="I140" s="156">
        <v>211.41185231209272</v>
      </c>
      <c r="J140" s="156">
        <v>193.23786491137227</v>
      </c>
      <c r="K140" s="156">
        <v>155.44575261382738</v>
      </c>
      <c r="L140" s="156">
        <v>177.4812112816565</v>
      </c>
      <c r="M140" s="156">
        <v>166.78731934601092</v>
      </c>
      <c r="N140" s="156">
        <v>122.57021452096161</v>
      </c>
      <c r="O140" s="156">
        <v>113.21539090262686</v>
      </c>
      <c r="P140" s="156">
        <v>120.73627956243806</v>
      </c>
      <c r="Q140" s="156">
        <v>124.07725858378775</v>
      </c>
    </row>
    <row r="141" spans="1:17" ht="12" customHeight="1" x14ac:dyDescent="0.25">
      <c r="A141" s="29" t="s">
        <v>140</v>
      </c>
      <c r="B141" s="57">
        <v>0</v>
      </c>
      <c r="C141" s="57">
        <v>0</v>
      </c>
      <c r="D141" s="57">
        <v>0</v>
      </c>
      <c r="E141" s="57">
        <v>0</v>
      </c>
      <c r="F141" s="57">
        <v>0</v>
      </c>
      <c r="G141" s="57">
        <v>0</v>
      </c>
      <c r="H141" s="57">
        <v>0</v>
      </c>
      <c r="I141" s="57">
        <v>0</v>
      </c>
      <c r="J141" s="57">
        <v>0</v>
      </c>
      <c r="K141" s="57">
        <v>0</v>
      </c>
      <c r="L141" s="57">
        <v>0</v>
      </c>
      <c r="M141" s="57">
        <v>0</v>
      </c>
      <c r="N141" s="57">
        <v>0</v>
      </c>
      <c r="O141" s="57">
        <v>0</v>
      </c>
      <c r="P141" s="57">
        <v>0</v>
      </c>
      <c r="Q141" s="57"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>
        <f t="shared" ref="B143" si="215">SUM(B144,B146,B148,B157)</f>
        <v>94.966590763720475</v>
      </c>
      <c r="C143" s="168">
        <f t="shared" ref="C143" si="216">SUM(C144,C146,C148,C157)</f>
        <v>97.274726775862021</v>
      </c>
      <c r="D143" s="168">
        <f t="shared" ref="D143" si="217">SUM(D144,D146,D148,D157)</f>
        <v>98.142698305129514</v>
      </c>
      <c r="E143" s="168">
        <f t="shared" ref="E143" si="218">SUM(E144,E146,E148,E157)</f>
        <v>101.79643024039666</v>
      </c>
      <c r="F143" s="168">
        <f t="shared" ref="F143" si="219">SUM(F144,F146,F148,F157)</f>
        <v>105.20840298794084</v>
      </c>
      <c r="G143" s="168">
        <f t="shared" ref="G143" si="220">SUM(G144,G146,G148,G157)</f>
        <v>100.59048431362163</v>
      </c>
      <c r="H143" s="168">
        <f t="shared" ref="H143" si="221">SUM(H144,H146,H148,H157)</f>
        <v>96.220829772663961</v>
      </c>
      <c r="I143" s="168">
        <f t="shared" ref="I143" si="222">SUM(I144,I146,I148,I157)</f>
        <v>93.583959757271813</v>
      </c>
      <c r="J143" s="168">
        <f t="shared" ref="J143" si="223">SUM(J144,J146,J148,J157)</f>
        <v>92.990869037642739</v>
      </c>
      <c r="K143" s="168">
        <f t="shared" ref="K143" si="224">SUM(K144,K146,K148,K157)</f>
        <v>94.636643558688633</v>
      </c>
      <c r="L143" s="168">
        <f t="shared" ref="L143" si="225">SUM(L144,L146,L148,L157)</f>
        <v>100.11074524617847</v>
      </c>
      <c r="M143" s="168">
        <f t="shared" ref="M143" si="226">SUM(M144,M146,M148,M157)</f>
        <v>89.8437803068677</v>
      </c>
      <c r="N143" s="168">
        <f t="shared" ref="N143" si="227">SUM(N144,N146,N148,N157)</f>
        <v>102.73683554670936</v>
      </c>
      <c r="O143" s="168">
        <f t="shared" ref="O143" si="228">SUM(O144,O146,O148,O157)</f>
        <v>117.33224234534639</v>
      </c>
      <c r="P143" s="168">
        <f t="shared" ref="P143" si="229">SUM(P144,P146,P148,P157)</f>
        <v>110.73601114896478</v>
      </c>
      <c r="Q143" s="168">
        <f t="shared" ref="Q143" si="230">SUM(Q144,Q146,Q148,Q157)</f>
        <v>127.47013537992808</v>
      </c>
    </row>
    <row r="144" spans="1:17" ht="12.95" customHeight="1" x14ac:dyDescent="0.25">
      <c r="A144" s="158" t="s">
        <v>65</v>
      </c>
      <c r="B144" s="157">
        <f t="shared" ref="B144:Q144" si="231">B145</f>
        <v>0</v>
      </c>
      <c r="C144" s="157">
        <f t="shared" si="231"/>
        <v>0</v>
      </c>
      <c r="D144" s="157">
        <f t="shared" si="231"/>
        <v>0</v>
      </c>
      <c r="E144" s="157">
        <f t="shared" si="231"/>
        <v>0</v>
      </c>
      <c r="F144" s="157">
        <f t="shared" si="231"/>
        <v>0</v>
      </c>
      <c r="G144" s="157">
        <f t="shared" si="231"/>
        <v>0</v>
      </c>
      <c r="H144" s="157">
        <f t="shared" si="231"/>
        <v>0</v>
      </c>
      <c r="I144" s="157">
        <f t="shared" si="231"/>
        <v>0</v>
      </c>
      <c r="J144" s="157">
        <f t="shared" si="231"/>
        <v>0</v>
      </c>
      <c r="K144" s="157">
        <f t="shared" si="231"/>
        <v>0</v>
      </c>
      <c r="L144" s="157">
        <f t="shared" si="231"/>
        <v>0</v>
      </c>
      <c r="M144" s="157">
        <f t="shared" si="231"/>
        <v>0</v>
      </c>
      <c r="N144" s="157">
        <f t="shared" si="231"/>
        <v>0</v>
      </c>
      <c r="O144" s="157">
        <f t="shared" si="231"/>
        <v>0</v>
      </c>
      <c r="P144" s="157">
        <f t="shared" si="231"/>
        <v>0</v>
      </c>
      <c r="Q144" s="157">
        <f t="shared" si="231"/>
        <v>0</v>
      </c>
    </row>
    <row r="145" spans="1:17" ht="12" customHeight="1" x14ac:dyDescent="0.25">
      <c r="A145" s="23" t="s">
        <v>60</v>
      </c>
      <c r="B145" s="156">
        <v>0</v>
      </c>
      <c r="C145" s="156">
        <v>0</v>
      </c>
      <c r="D145" s="156">
        <v>0</v>
      </c>
      <c r="E145" s="156">
        <v>0</v>
      </c>
      <c r="F145" s="156">
        <v>0</v>
      </c>
      <c r="G145" s="156">
        <v>0</v>
      </c>
      <c r="H145" s="156">
        <v>0</v>
      </c>
      <c r="I145" s="156">
        <v>0</v>
      </c>
      <c r="J145" s="156">
        <v>0</v>
      </c>
      <c r="K145" s="156">
        <v>0</v>
      </c>
      <c r="L145" s="156">
        <v>0</v>
      </c>
      <c r="M145" s="156">
        <v>0</v>
      </c>
      <c r="N145" s="156">
        <v>0</v>
      </c>
      <c r="O145" s="156">
        <v>0</v>
      </c>
      <c r="P145" s="156">
        <v>0</v>
      </c>
      <c r="Q145" s="156">
        <v>0</v>
      </c>
    </row>
    <row r="146" spans="1:17" ht="12.95" customHeight="1" x14ac:dyDescent="0.25">
      <c r="A146" s="158" t="s">
        <v>112</v>
      </c>
      <c r="B146" s="157">
        <f t="shared" ref="B146:Q146" si="232">B147</f>
        <v>0</v>
      </c>
      <c r="C146" s="157">
        <f t="shared" si="232"/>
        <v>0</v>
      </c>
      <c r="D146" s="157">
        <f t="shared" si="232"/>
        <v>0</v>
      </c>
      <c r="E146" s="157">
        <f t="shared" si="232"/>
        <v>0</v>
      </c>
      <c r="F146" s="157">
        <f t="shared" si="232"/>
        <v>0</v>
      </c>
      <c r="G146" s="157">
        <f t="shared" si="232"/>
        <v>0</v>
      </c>
      <c r="H146" s="157">
        <f t="shared" si="232"/>
        <v>0</v>
      </c>
      <c r="I146" s="157">
        <f t="shared" si="232"/>
        <v>0</v>
      </c>
      <c r="J146" s="157">
        <f t="shared" si="232"/>
        <v>0</v>
      </c>
      <c r="K146" s="157">
        <f t="shared" si="232"/>
        <v>0</v>
      </c>
      <c r="L146" s="157">
        <f t="shared" si="232"/>
        <v>0</v>
      </c>
      <c r="M146" s="157">
        <f t="shared" si="232"/>
        <v>0</v>
      </c>
      <c r="N146" s="157">
        <f t="shared" si="232"/>
        <v>0</v>
      </c>
      <c r="O146" s="157">
        <f t="shared" si="232"/>
        <v>0</v>
      </c>
      <c r="P146" s="157">
        <f t="shared" si="232"/>
        <v>0</v>
      </c>
      <c r="Q146" s="157">
        <f t="shared" si="232"/>
        <v>0</v>
      </c>
    </row>
    <row r="147" spans="1:17" ht="12" customHeight="1" x14ac:dyDescent="0.25">
      <c r="A147" s="23" t="s">
        <v>60</v>
      </c>
      <c r="B147" s="156">
        <v>0</v>
      </c>
      <c r="C147" s="156">
        <v>0</v>
      </c>
      <c r="D147" s="156">
        <v>0</v>
      </c>
      <c r="E147" s="156">
        <v>0</v>
      </c>
      <c r="F147" s="156">
        <v>0</v>
      </c>
      <c r="G147" s="156">
        <v>0</v>
      </c>
      <c r="H147" s="156">
        <v>0</v>
      </c>
      <c r="I147" s="156">
        <v>0</v>
      </c>
      <c r="J147" s="156">
        <v>0</v>
      </c>
      <c r="K147" s="156">
        <v>0</v>
      </c>
      <c r="L147" s="156">
        <v>0</v>
      </c>
      <c r="M147" s="156">
        <v>0</v>
      </c>
      <c r="N147" s="156">
        <v>0</v>
      </c>
      <c r="O147" s="156">
        <v>0</v>
      </c>
      <c r="P147" s="156">
        <v>0</v>
      </c>
      <c r="Q147" s="156">
        <v>0</v>
      </c>
    </row>
    <row r="148" spans="1:17" ht="12" customHeight="1" x14ac:dyDescent="0.25">
      <c r="A148" s="158" t="s">
        <v>63</v>
      </c>
      <c r="B148" s="157">
        <f t="shared" ref="B148" si="233">SUM(B149:B150,B153:B154)</f>
        <v>67.821474065951676</v>
      </c>
      <c r="C148" s="157">
        <f t="shared" ref="C148" si="234">SUM(C149:C150,C153:C154)</f>
        <v>67.987412970012741</v>
      </c>
      <c r="D148" s="157">
        <f t="shared" ref="D148" si="235">SUM(D149:D150,D153:D154)</f>
        <v>65.811470062982195</v>
      </c>
      <c r="E148" s="157">
        <f t="shared" ref="E148" si="236">SUM(E149:E150,E153:E154)</f>
        <v>65.116554707325051</v>
      </c>
      <c r="F148" s="157">
        <f t="shared" ref="F148" si="237">SUM(F149:F150,F153:F154)</f>
        <v>65.087002734260366</v>
      </c>
      <c r="G148" s="157">
        <f t="shared" ref="G148" si="238">SUM(G149:G150,G153:G154)</f>
        <v>59.564264204275474</v>
      </c>
      <c r="H148" s="157">
        <f t="shared" ref="H148" si="239">SUM(H149:H150,H153:H154)</f>
        <v>52.025080587091907</v>
      </c>
      <c r="I148" s="157">
        <f t="shared" ref="I148" si="240">SUM(I149:I150,I153:I154)</f>
        <v>48.019147733142567</v>
      </c>
      <c r="J148" s="157">
        <f t="shared" ref="J148" si="241">SUM(J149:J150,J153:J154)</f>
        <v>42.849878195957196</v>
      </c>
      <c r="K148" s="157">
        <f t="shared" ref="K148" si="242">SUM(K149:K150,K153:K154)</f>
        <v>41.408182017000946</v>
      </c>
      <c r="L148" s="157">
        <f t="shared" ref="L148" si="243">SUM(L149:L150,L153:L154)</f>
        <v>40.952036731431548</v>
      </c>
      <c r="M148" s="157">
        <f t="shared" ref="M148" si="244">SUM(M149:M150,M153:M154)</f>
        <v>31.582374869683463</v>
      </c>
      <c r="N148" s="157">
        <f t="shared" ref="N148" si="245">SUM(N149:N150,N153:N154)</f>
        <v>30.700737215376179</v>
      </c>
      <c r="O148" s="157">
        <f t="shared" ref="O148" si="246">SUM(O149:O150,O153:O154)</f>
        <v>30.076083946935483</v>
      </c>
      <c r="P148" s="157">
        <f t="shared" ref="P148" si="247">SUM(P149:P150,P153:P154)</f>
        <v>23.396356221611796</v>
      </c>
      <c r="Q148" s="157">
        <f t="shared" ref="Q148" si="248">SUM(Q149:Q150,Q153:Q154)</f>
        <v>22.992747351368688</v>
      </c>
    </row>
    <row r="149" spans="1:17" ht="12" customHeight="1" x14ac:dyDescent="0.25">
      <c r="A149" s="167" t="s">
        <v>144</v>
      </c>
      <c r="B149" s="132">
        <v>67.044522112844803</v>
      </c>
      <c r="C149" s="132">
        <v>67.197209983939004</v>
      </c>
      <c r="D149" s="132">
        <v>65.049485322255521</v>
      </c>
      <c r="E149" s="132">
        <v>64.340471632047581</v>
      </c>
      <c r="F149" s="132">
        <v>64.290851170463199</v>
      </c>
      <c r="G149" s="132">
        <v>58.814005261158115</v>
      </c>
      <c r="H149" s="132">
        <v>51.165086949593558</v>
      </c>
      <c r="I149" s="132">
        <v>47.027585002439096</v>
      </c>
      <c r="J149" s="132">
        <v>41.758535920450164</v>
      </c>
      <c r="K149" s="132">
        <v>40.20458897650542</v>
      </c>
      <c r="L149" s="132">
        <v>39.644861871278813</v>
      </c>
      <c r="M149" s="132">
        <v>30.366442938573282</v>
      </c>
      <c r="N149" s="132">
        <v>29.484850262910793</v>
      </c>
      <c r="O149" s="132">
        <v>28.89716218710188</v>
      </c>
      <c r="P149" s="132">
        <v>22.41535729443666</v>
      </c>
      <c r="Q149" s="132">
        <v>21.997361965789555</v>
      </c>
    </row>
    <row r="150" spans="1:17" ht="12" customHeight="1" x14ac:dyDescent="0.25">
      <c r="A150" s="167" t="s">
        <v>143</v>
      </c>
      <c r="B150" s="132">
        <f t="shared" ref="B150" si="249">SUM(B151:B152)</f>
        <v>0.77695195310687437</v>
      </c>
      <c r="C150" s="132">
        <f t="shared" ref="C150" si="250">SUM(C151:C152)</f>
        <v>0.79020298607373707</v>
      </c>
      <c r="D150" s="132">
        <f t="shared" ref="D150" si="251">SUM(D151:D152)</f>
        <v>0.76198474072667366</v>
      </c>
      <c r="E150" s="132">
        <f t="shared" ref="E150" si="252">SUM(E151:E152)</f>
        <v>0.77608307527747522</v>
      </c>
      <c r="F150" s="132">
        <f t="shared" ref="F150" si="253">SUM(F151:F152)</f>
        <v>0.79615156379717056</v>
      </c>
      <c r="G150" s="132">
        <f t="shared" ref="G150" si="254">SUM(G151:G152)</f>
        <v>0.75025894311735819</v>
      </c>
      <c r="H150" s="132">
        <f t="shared" ref="H150" si="255">SUM(H151:H152)</f>
        <v>0.85999363749835012</v>
      </c>
      <c r="I150" s="132">
        <f t="shared" ref="I150" si="256">SUM(I151:I152)</f>
        <v>0.99156273070347367</v>
      </c>
      <c r="J150" s="132">
        <f t="shared" ref="J150" si="257">SUM(J151:J152)</f>
        <v>1.0913422755070348</v>
      </c>
      <c r="K150" s="132">
        <f t="shared" ref="K150" si="258">SUM(K151:K152)</f>
        <v>1.2035930404955257</v>
      </c>
      <c r="L150" s="132">
        <f t="shared" ref="L150" si="259">SUM(L151:L152)</f>
        <v>1.3071748601527344</v>
      </c>
      <c r="M150" s="132">
        <f t="shared" ref="M150" si="260">SUM(M151:M152)</f>
        <v>1.2159319311101802</v>
      </c>
      <c r="N150" s="132">
        <f t="shared" ref="N150" si="261">SUM(N151:N152)</f>
        <v>1.2158869524653859</v>
      </c>
      <c r="O150" s="132">
        <f t="shared" ref="O150" si="262">SUM(O151:O152)</f>
        <v>1.1789217598336026</v>
      </c>
      <c r="P150" s="132">
        <f t="shared" ref="P150" si="263">SUM(P151:P152)</f>
        <v>0.9809989271751367</v>
      </c>
      <c r="Q150" s="132">
        <f t="shared" ref="Q150" si="264">SUM(Q151:Q152)</f>
        <v>0.99538538557913392</v>
      </c>
    </row>
    <row r="151" spans="1:17" ht="12" customHeight="1" x14ac:dyDescent="0.25">
      <c r="A151" s="166" t="s">
        <v>57</v>
      </c>
      <c r="B151" s="165">
        <v>0.77695195310687437</v>
      </c>
      <c r="C151" s="165">
        <v>0.79020298607373707</v>
      </c>
      <c r="D151" s="165">
        <v>0.76198474072667366</v>
      </c>
      <c r="E151" s="165">
        <v>0.77608307527747522</v>
      </c>
      <c r="F151" s="165">
        <v>0.79615156379717056</v>
      </c>
      <c r="G151" s="165">
        <v>0.75025894311735819</v>
      </c>
      <c r="H151" s="165">
        <v>0.85999363749835012</v>
      </c>
      <c r="I151" s="165">
        <v>0.99156273070347367</v>
      </c>
      <c r="J151" s="165">
        <v>1.0913422755070348</v>
      </c>
      <c r="K151" s="165">
        <v>1.2035930404955257</v>
      </c>
      <c r="L151" s="165">
        <v>1.3071748601527344</v>
      </c>
      <c r="M151" s="165">
        <v>1.2159319311101802</v>
      </c>
      <c r="N151" s="165">
        <v>1.2158869524653859</v>
      </c>
      <c r="O151" s="165">
        <v>1.1789217598336026</v>
      </c>
      <c r="P151" s="165">
        <v>0.9809989271751367</v>
      </c>
      <c r="Q151" s="165">
        <v>0.99538538557913392</v>
      </c>
    </row>
    <row r="152" spans="1:17" ht="12" customHeight="1" x14ac:dyDescent="0.25">
      <c r="A152" s="147" t="s">
        <v>59</v>
      </c>
      <c r="B152" s="164">
        <v>0</v>
      </c>
      <c r="C152" s="164">
        <v>0</v>
      </c>
      <c r="D152" s="164">
        <v>0</v>
      </c>
      <c r="E152" s="164">
        <v>0</v>
      </c>
      <c r="F152" s="164">
        <v>0</v>
      </c>
      <c r="G152" s="164">
        <v>0</v>
      </c>
      <c r="H152" s="164">
        <v>0</v>
      </c>
      <c r="I152" s="164">
        <v>0</v>
      </c>
      <c r="J152" s="164">
        <v>0</v>
      </c>
      <c r="K152" s="164">
        <v>0</v>
      </c>
      <c r="L152" s="164">
        <v>0</v>
      </c>
      <c r="M152" s="164">
        <v>0</v>
      </c>
      <c r="N152" s="164">
        <v>0</v>
      </c>
      <c r="O152" s="164">
        <v>0</v>
      </c>
      <c r="P152" s="164">
        <v>0</v>
      </c>
      <c r="Q152" s="164">
        <v>0</v>
      </c>
    </row>
    <row r="153" spans="1:17" ht="12" customHeight="1" x14ac:dyDescent="0.25">
      <c r="A153" s="163" t="s">
        <v>142</v>
      </c>
      <c r="B153" s="162">
        <v>0</v>
      </c>
      <c r="C153" s="162">
        <v>0</v>
      </c>
      <c r="D153" s="162">
        <v>0</v>
      </c>
      <c r="E153" s="162">
        <v>0</v>
      </c>
      <c r="F153" s="162">
        <v>0</v>
      </c>
      <c r="G153" s="162">
        <v>0</v>
      </c>
      <c r="H153" s="162">
        <v>0</v>
      </c>
      <c r="I153" s="162">
        <v>0</v>
      </c>
      <c r="J153" s="162">
        <v>0</v>
      </c>
      <c r="K153" s="162">
        <v>0</v>
      </c>
      <c r="L153" s="162">
        <v>0</v>
      </c>
      <c r="M153" s="162">
        <v>0</v>
      </c>
      <c r="N153" s="162">
        <v>0</v>
      </c>
      <c r="O153" s="162">
        <v>0</v>
      </c>
      <c r="P153" s="162">
        <v>0</v>
      </c>
      <c r="Q153" s="162">
        <v>0</v>
      </c>
    </row>
    <row r="154" spans="1:17" ht="12" customHeight="1" x14ac:dyDescent="0.25">
      <c r="A154" s="161" t="s">
        <v>141</v>
      </c>
      <c r="B154" s="160">
        <f t="shared" ref="B154" si="265">SUM(B155:B156)</f>
        <v>0</v>
      </c>
      <c r="C154" s="160">
        <f t="shared" ref="C154" si="266">SUM(C155:C156)</f>
        <v>0</v>
      </c>
      <c r="D154" s="160">
        <f t="shared" ref="D154" si="267">SUM(D155:D156)</f>
        <v>0</v>
      </c>
      <c r="E154" s="160">
        <f t="shared" ref="E154" si="268">SUM(E155:E156)</f>
        <v>0</v>
      </c>
      <c r="F154" s="160">
        <f t="shared" ref="F154" si="269">SUM(F155:F156)</f>
        <v>0</v>
      </c>
      <c r="G154" s="160">
        <f t="shared" ref="G154" si="270">SUM(G155:G156)</f>
        <v>0</v>
      </c>
      <c r="H154" s="160">
        <f t="shared" ref="H154" si="271">SUM(H155:H156)</f>
        <v>0</v>
      </c>
      <c r="I154" s="160">
        <f t="shared" ref="I154" si="272">SUM(I155:I156)</f>
        <v>0</v>
      </c>
      <c r="J154" s="160">
        <f t="shared" ref="J154" si="273">SUM(J155:J156)</f>
        <v>0</v>
      </c>
      <c r="K154" s="160">
        <f t="shared" ref="K154" si="274">SUM(K155:K156)</f>
        <v>0</v>
      </c>
      <c r="L154" s="160">
        <f t="shared" ref="L154" si="275">SUM(L155:L156)</f>
        <v>0</v>
      </c>
      <c r="M154" s="160">
        <f t="shared" ref="M154" si="276">SUM(M155:M156)</f>
        <v>0</v>
      </c>
      <c r="N154" s="160">
        <f t="shared" ref="N154" si="277">SUM(N155:N156)</f>
        <v>0</v>
      </c>
      <c r="O154" s="160">
        <f t="shared" ref="O154" si="278">SUM(O155:O156)</f>
        <v>0</v>
      </c>
      <c r="P154" s="160">
        <f t="shared" ref="P154" si="279">SUM(P155:P156)</f>
        <v>0</v>
      </c>
      <c r="Q154" s="160">
        <f t="shared" ref="Q154" si="280">SUM(Q155:Q156)</f>
        <v>0</v>
      </c>
    </row>
    <row r="155" spans="1:17" ht="12" customHeight="1" x14ac:dyDescent="0.25">
      <c r="A155" s="148" t="s">
        <v>60</v>
      </c>
      <c r="B155" s="156">
        <v>0</v>
      </c>
      <c r="C155" s="156">
        <v>0</v>
      </c>
      <c r="D155" s="156">
        <v>0</v>
      </c>
      <c r="E155" s="156">
        <v>0</v>
      </c>
      <c r="F155" s="156">
        <v>0</v>
      </c>
      <c r="G155" s="156">
        <v>0</v>
      </c>
      <c r="H155" s="156">
        <v>0</v>
      </c>
      <c r="I155" s="156">
        <v>0</v>
      </c>
      <c r="J155" s="156">
        <v>0</v>
      </c>
      <c r="K155" s="156">
        <v>0</v>
      </c>
      <c r="L155" s="156">
        <v>0</v>
      </c>
      <c r="M155" s="156">
        <v>0</v>
      </c>
      <c r="N155" s="156">
        <v>0</v>
      </c>
      <c r="O155" s="156">
        <v>0</v>
      </c>
      <c r="P155" s="156">
        <v>0</v>
      </c>
      <c r="Q155" s="156">
        <v>0</v>
      </c>
    </row>
    <row r="156" spans="1:17" ht="12" customHeight="1" x14ac:dyDescent="0.25">
      <c r="A156" s="148" t="s">
        <v>59</v>
      </c>
      <c r="B156" s="156">
        <v>0</v>
      </c>
      <c r="C156" s="156">
        <v>0</v>
      </c>
      <c r="D156" s="156">
        <v>0</v>
      </c>
      <c r="E156" s="156">
        <v>0</v>
      </c>
      <c r="F156" s="156">
        <v>0</v>
      </c>
      <c r="G156" s="156">
        <v>0</v>
      </c>
      <c r="H156" s="156">
        <v>0</v>
      </c>
      <c r="I156" s="156">
        <v>0</v>
      </c>
      <c r="J156" s="156">
        <v>0</v>
      </c>
      <c r="K156" s="156">
        <v>0</v>
      </c>
      <c r="L156" s="156">
        <v>0</v>
      </c>
      <c r="M156" s="156">
        <v>0</v>
      </c>
      <c r="N156" s="156">
        <v>0</v>
      </c>
      <c r="O156" s="156">
        <v>0</v>
      </c>
      <c r="P156" s="156">
        <v>0</v>
      </c>
      <c r="Q156" s="156">
        <v>0</v>
      </c>
    </row>
    <row r="157" spans="1:17" ht="12" customHeight="1" x14ac:dyDescent="0.25">
      <c r="A157" s="158" t="s">
        <v>62</v>
      </c>
      <c r="B157" s="157">
        <f t="shared" ref="B157" si="281">SUM(B158:B159)</f>
        <v>27.145116697768799</v>
      </c>
      <c r="C157" s="157">
        <f t="shared" ref="C157" si="282">SUM(C158:C159)</f>
        <v>29.287313805849276</v>
      </c>
      <c r="D157" s="157">
        <f t="shared" ref="D157" si="283">SUM(D158:D159)</f>
        <v>32.331228242147318</v>
      </c>
      <c r="E157" s="157">
        <f t="shared" ref="E157" si="284">SUM(E158:E159)</f>
        <v>36.679875533071616</v>
      </c>
      <c r="F157" s="157">
        <f t="shared" ref="F157" si="285">SUM(F158:F159)</f>
        <v>40.12140025368047</v>
      </c>
      <c r="G157" s="157">
        <f t="shared" ref="G157" si="286">SUM(G158:G159)</f>
        <v>41.026220109346156</v>
      </c>
      <c r="H157" s="157">
        <f t="shared" ref="H157" si="287">SUM(H158:H159)</f>
        <v>44.195749185572062</v>
      </c>
      <c r="I157" s="157">
        <f t="shared" ref="I157" si="288">SUM(I158:I159)</f>
        <v>45.564812024129246</v>
      </c>
      <c r="J157" s="157">
        <f t="shared" ref="J157" si="289">SUM(J158:J159)</f>
        <v>50.140990841685543</v>
      </c>
      <c r="K157" s="157">
        <f t="shared" ref="K157" si="290">SUM(K158:K159)</f>
        <v>53.228461541687679</v>
      </c>
      <c r="L157" s="157">
        <f t="shared" ref="L157" si="291">SUM(L158:L159)</f>
        <v>59.15870851474692</v>
      </c>
      <c r="M157" s="157">
        <f t="shared" ref="M157" si="292">SUM(M158:M159)</f>
        <v>58.261405437184237</v>
      </c>
      <c r="N157" s="157">
        <f t="shared" ref="N157" si="293">SUM(N158:N159)</f>
        <v>72.036098331333179</v>
      </c>
      <c r="O157" s="157">
        <f t="shared" ref="O157" si="294">SUM(O158:O159)</f>
        <v>87.256158398410903</v>
      </c>
      <c r="P157" s="157">
        <f t="shared" ref="P157" si="295">SUM(P158:P159)</f>
        <v>87.339654927352981</v>
      </c>
      <c r="Q157" s="157">
        <f t="shared" ref="Q157" si="296">SUM(Q158:Q159)</f>
        <v>104.47738802855939</v>
      </c>
    </row>
    <row r="158" spans="1:17" ht="12" customHeight="1" x14ac:dyDescent="0.25">
      <c r="A158" s="23" t="s">
        <v>57</v>
      </c>
      <c r="B158" s="156">
        <v>27.145116697768799</v>
      </c>
      <c r="C158" s="156">
        <v>29.287313805849276</v>
      </c>
      <c r="D158" s="156">
        <v>32.331228242147318</v>
      </c>
      <c r="E158" s="156">
        <v>36.679875533071616</v>
      </c>
      <c r="F158" s="156">
        <v>40.12140025368047</v>
      </c>
      <c r="G158" s="156">
        <v>41.026220109346156</v>
      </c>
      <c r="H158" s="156">
        <v>44.195749185572062</v>
      </c>
      <c r="I158" s="156">
        <v>45.564812024129246</v>
      </c>
      <c r="J158" s="156">
        <v>50.140990841685543</v>
      </c>
      <c r="K158" s="156">
        <v>53.228461541687679</v>
      </c>
      <c r="L158" s="156">
        <v>59.15870851474692</v>
      </c>
      <c r="M158" s="156">
        <v>58.261405437184237</v>
      </c>
      <c r="N158" s="156">
        <v>72.036098331333179</v>
      </c>
      <c r="O158" s="156">
        <v>87.256158398410903</v>
      </c>
      <c r="P158" s="156">
        <v>87.339654927352981</v>
      </c>
      <c r="Q158" s="156">
        <v>104.47738802855939</v>
      </c>
    </row>
    <row r="159" spans="1:17" ht="12" customHeight="1" x14ac:dyDescent="0.25">
      <c r="A159" s="29" t="s">
        <v>140</v>
      </c>
      <c r="B159" s="57">
        <v>0</v>
      </c>
      <c r="C159" s="57">
        <v>0</v>
      </c>
      <c r="D159" s="57">
        <v>0</v>
      </c>
      <c r="E159" s="57">
        <v>0</v>
      </c>
      <c r="F159" s="57">
        <v>0</v>
      </c>
      <c r="G159" s="57">
        <v>0</v>
      </c>
      <c r="H159" s="57">
        <v>0</v>
      </c>
      <c r="I159" s="57">
        <v>0</v>
      </c>
      <c r="J159" s="57">
        <v>0</v>
      </c>
      <c r="K159" s="57">
        <v>0</v>
      </c>
      <c r="L159" s="57">
        <v>0</v>
      </c>
      <c r="M159" s="57">
        <v>0</v>
      </c>
      <c r="N159" s="57">
        <v>0</v>
      </c>
      <c r="O159" s="57">
        <v>0</v>
      </c>
      <c r="P159" s="57">
        <v>0</v>
      </c>
      <c r="Q159" s="57">
        <v>0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>
        <f>SUM(B162,B164,B166,B175)</f>
        <v>1033.682075982726</v>
      </c>
      <c r="C161" s="168">
        <f t="shared" ref="C161:Q161" si="297">SUM(C162,C164,C166,C175)</f>
        <v>1024.5205868227167</v>
      </c>
      <c r="D161" s="168">
        <f t="shared" si="297"/>
        <v>995.65376671871138</v>
      </c>
      <c r="E161" s="168">
        <f t="shared" si="297"/>
        <v>978.0358335597366</v>
      </c>
      <c r="F161" s="168">
        <f t="shared" si="297"/>
        <v>986.31725312586377</v>
      </c>
      <c r="G161" s="168">
        <f t="shared" si="297"/>
        <v>917.05890848834838</v>
      </c>
      <c r="H161" s="168">
        <f t="shared" si="297"/>
        <v>825.77125474137506</v>
      </c>
      <c r="I161" s="168">
        <f t="shared" si="297"/>
        <v>778.73373489726453</v>
      </c>
      <c r="J161" s="168">
        <f t="shared" si="297"/>
        <v>715.69750706175091</v>
      </c>
      <c r="K161" s="168">
        <f t="shared" si="297"/>
        <v>699.7239413608537</v>
      </c>
      <c r="L161" s="168">
        <f t="shared" si="297"/>
        <v>684.39710457598085</v>
      </c>
      <c r="M161" s="168">
        <f t="shared" si="297"/>
        <v>553.5765653526546</v>
      </c>
      <c r="N161" s="168">
        <f t="shared" si="297"/>
        <v>545.14073043339567</v>
      </c>
      <c r="O161" s="168">
        <f t="shared" si="297"/>
        <v>526.34156782863295</v>
      </c>
      <c r="P161" s="168">
        <f t="shared" si="297"/>
        <v>423.40740551626504</v>
      </c>
      <c r="Q161" s="168">
        <f t="shared" si="297"/>
        <v>414.82464323863223</v>
      </c>
    </row>
    <row r="162" spans="1:17" ht="12.95" customHeight="1" x14ac:dyDescent="0.25">
      <c r="A162" s="158" t="s">
        <v>65</v>
      </c>
      <c r="B162" s="157">
        <f t="shared" ref="B162:Q162" si="298">B163</f>
        <v>0</v>
      </c>
      <c r="C162" s="157">
        <f t="shared" si="298"/>
        <v>0</v>
      </c>
      <c r="D162" s="157">
        <f t="shared" si="298"/>
        <v>0</v>
      </c>
      <c r="E162" s="157">
        <f t="shared" si="298"/>
        <v>0</v>
      </c>
      <c r="F162" s="157">
        <f t="shared" si="298"/>
        <v>0</v>
      </c>
      <c r="G162" s="157">
        <f t="shared" si="298"/>
        <v>0</v>
      </c>
      <c r="H162" s="157">
        <f t="shared" si="298"/>
        <v>0</v>
      </c>
      <c r="I162" s="157">
        <f t="shared" si="298"/>
        <v>0</v>
      </c>
      <c r="J162" s="157">
        <f t="shared" si="298"/>
        <v>0</v>
      </c>
      <c r="K162" s="157">
        <f t="shared" si="298"/>
        <v>0</v>
      </c>
      <c r="L162" s="157">
        <f t="shared" si="298"/>
        <v>0</v>
      </c>
      <c r="M162" s="157">
        <f t="shared" si="298"/>
        <v>0</v>
      </c>
      <c r="N162" s="157">
        <f t="shared" si="298"/>
        <v>0</v>
      </c>
      <c r="O162" s="157">
        <f t="shared" si="298"/>
        <v>0</v>
      </c>
      <c r="P162" s="157">
        <f t="shared" si="298"/>
        <v>0</v>
      </c>
      <c r="Q162" s="157">
        <f t="shared" si="298"/>
        <v>0</v>
      </c>
    </row>
    <row r="163" spans="1:17" ht="12" customHeight="1" x14ac:dyDescent="0.25">
      <c r="A163" s="23" t="s">
        <v>60</v>
      </c>
      <c r="B163" s="57">
        <v>0</v>
      </c>
      <c r="C163" s="57">
        <v>0</v>
      </c>
      <c r="D163" s="57">
        <v>0</v>
      </c>
      <c r="E163" s="57">
        <v>0</v>
      </c>
      <c r="F163" s="57">
        <v>0</v>
      </c>
      <c r="G163" s="57">
        <v>0</v>
      </c>
      <c r="H163" s="57">
        <v>0</v>
      </c>
      <c r="I163" s="57">
        <v>0</v>
      </c>
      <c r="J163" s="57">
        <v>0</v>
      </c>
      <c r="K163" s="57">
        <v>0</v>
      </c>
      <c r="L163" s="57">
        <v>0</v>
      </c>
      <c r="M163" s="57">
        <v>0</v>
      </c>
      <c r="N163" s="57">
        <v>0</v>
      </c>
      <c r="O163" s="57">
        <v>0</v>
      </c>
      <c r="P163" s="57">
        <v>0</v>
      </c>
      <c r="Q163" s="57">
        <v>0</v>
      </c>
    </row>
    <row r="164" spans="1:17" ht="12.95" customHeight="1" x14ac:dyDescent="0.25">
      <c r="A164" s="158" t="s">
        <v>112</v>
      </c>
      <c r="B164" s="157">
        <f t="shared" ref="B164:Q164" si="299">B165</f>
        <v>0</v>
      </c>
      <c r="C164" s="157">
        <f t="shared" si="299"/>
        <v>0</v>
      </c>
      <c r="D164" s="157">
        <f t="shared" si="299"/>
        <v>0</v>
      </c>
      <c r="E164" s="157">
        <f t="shared" si="299"/>
        <v>0</v>
      </c>
      <c r="F164" s="157">
        <f t="shared" si="299"/>
        <v>0</v>
      </c>
      <c r="G164" s="157">
        <f t="shared" si="299"/>
        <v>0</v>
      </c>
      <c r="H164" s="157">
        <f t="shared" si="299"/>
        <v>0</v>
      </c>
      <c r="I164" s="157">
        <f t="shared" si="299"/>
        <v>0</v>
      </c>
      <c r="J164" s="157">
        <f t="shared" si="299"/>
        <v>0</v>
      </c>
      <c r="K164" s="157">
        <f t="shared" si="299"/>
        <v>0</v>
      </c>
      <c r="L164" s="157">
        <f t="shared" si="299"/>
        <v>0</v>
      </c>
      <c r="M164" s="157">
        <f t="shared" si="299"/>
        <v>0</v>
      </c>
      <c r="N164" s="157">
        <f t="shared" si="299"/>
        <v>0</v>
      </c>
      <c r="O164" s="157">
        <f t="shared" si="299"/>
        <v>0</v>
      </c>
      <c r="P164" s="157">
        <f t="shared" si="299"/>
        <v>0</v>
      </c>
      <c r="Q164" s="157">
        <f t="shared" si="299"/>
        <v>0</v>
      </c>
    </row>
    <row r="165" spans="1:17" ht="12" customHeight="1" x14ac:dyDescent="0.25">
      <c r="A165" s="23" t="s">
        <v>60</v>
      </c>
      <c r="B165" s="156">
        <v>0</v>
      </c>
      <c r="C165" s="156">
        <v>0</v>
      </c>
      <c r="D165" s="156">
        <v>0</v>
      </c>
      <c r="E165" s="156">
        <v>0</v>
      </c>
      <c r="F165" s="156">
        <v>0</v>
      </c>
      <c r="G165" s="156">
        <v>0</v>
      </c>
      <c r="H165" s="156">
        <v>0</v>
      </c>
      <c r="I165" s="156">
        <v>0</v>
      </c>
      <c r="J165" s="156">
        <v>0</v>
      </c>
      <c r="K165" s="156">
        <v>0</v>
      </c>
      <c r="L165" s="156">
        <v>0</v>
      </c>
      <c r="M165" s="156">
        <v>0</v>
      </c>
      <c r="N165" s="156">
        <v>0</v>
      </c>
      <c r="O165" s="156">
        <v>0</v>
      </c>
      <c r="P165" s="156">
        <v>0</v>
      </c>
      <c r="Q165" s="156">
        <v>0</v>
      </c>
    </row>
    <row r="166" spans="1:17" ht="12" customHeight="1" x14ac:dyDescent="0.25">
      <c r="A166" s="158" t="s">
        <v>63</v>
      </c>
      <c r="B166" s="157">
        <f>SUM(B167:B168,B171:B172)</f>
        <v>738.21539624624734</v>
      </c>
      <c r="C166" s="157">
        <f t="shared" ref="C166:Q166" si="300">SUM(C167:C168,C171:C172)</f>
        <v>740.02230442688278</v>
      </c>
      <c r="D166" s="157">
        <f t="shared" si="300"/>
        <v>716.34144608666031</v>
      </c>
      <c r="E166" s="157">
        <f t="shared" si="300"/>
        <v>708.77561830129514</v>
      </c>
      <c r="F166" s="157">
        <f t="shared" si="300"/>
        <v>708.45406212428531</v>
      </c>
      <c r="G166" s="157">
        <f t="shared" si="300"/>
        <v>648.33779735366102</v>
      </c>
      <c r="H166" s="157">
        <f t="shared" si="300"/>
        <v>566.27456966205318</v>
      </c>
      <c r="I166" s="157">
        <f t="shared" si="300"/>
        <v>522.67006439490706</v>
      </c>
      <c r="J166" s="157">
        <f t="shared" si="300"/>
        <v>466.40686400566682</v>
      </c>
      <c r="K166" s="157">
        <f t="shared" si="300"/>
        <v>450.71647513966622</v>
      </c>
      <c r="L166" s="157">
        <f t="shared" si="300"/>
        <v>445.74942797377594</v>
      </c>
      <c r="M166" s="157">
        <f t="shared" si="300"/>
        <v>343.76326101248497</v>
      </c>
      <c r="N166" s="157">
        <f t="shared" si="300"/>
        <v>334.16417957206892</v>
      </c>
      <c r="O166" s="157">
        <f t="shared" si="300"/>
        <v>327.36405138794169</v>
      </c>
      <c r="P166" s="157">
        <f t="shared" si="300"/>
        <v>254.65828815249205</v>
      </c>
      <c r="Q166" s="157">
        <f t="shared" si="300"/>
        <v>250.26928460838496</v>
      </c>
    </row>
    <row r="167" spans="1:17" ht="12" customHeight="1" x14ac:dyDescent="0.25">
      <c r="A167" s="167" t="s">
        <v>144</v>
      </c>
      <c r="B167" s="132">
        <v>729.7589737911195</v>
      </c>
      <c r="C167" s="132">
        <v>731.41967833016713</v>
      </c>
      <c r="D167" s="132">
        <v>708.04766385751248</v>
      </c>
      <c r="E167" s="132">
        <v>700.32736788385057</v>
      </c>
      <c r="F167" s="132">
        <v>699.78691728112153</v>
      </c>
      <c r="G167" s="132">
        <v>640.17075572066506</v>
      </c>
      <c r="H167" s="132">
        <v>556.9144538816779</v>
      </c>
      <c r="I167" s="132">
        <v>511.87607299261049</v>
      </c>
      <c r="J167" s="132">
        <v>454.52802308380177</v>
      </c>
      <c r="K167" s="132">
        <v>437.61608719167174</v>
      </c>
      <c r="L167" s="132">
        <v>431.52214810728395</v>
      </c>
      <c r="M167" s="132">
        <v>330.52852032472941</v>
      </c>
      <c r="N167" s="132">
        <v>320.92990707482033</v>
      </c>
      <c r="O167" s="132">
        <v>314.53173082650733</v>
      </c>
      <c r="P167" s="132">
        <v>243.9790049408935</v>
      </c>
      <c r="Q167" s="132">
        <v>239.43665068374901</v>
      </c>
    </row>
    <row r="168" spans="1:17" ht="12" customHeight="1" x14ac:dyDescent="0.25">
      <c r="A168" s="167" t="s">
        <v>143</v>
      </c>
      <c r="B168" s="132">
        <f t="shared" ref="B168" si="301">SUM(B169:B170)</f>
        <v>8.456422455127786</v>
      </c>
      <c r="C168" s="132">
        <f t="shared" ref="C168" si="302">SUM(C169:C170)</f>
        <v>8.6026260967156674</v>
      </c>
      <c r="D168" s="132">
        <f t="shared" ref="D168" si="303">SUM(D169:D170)</f>
        <v>8.2937822291478582</v>
      </c>
      <c r="E168" s="132">
        <f t="shared" ref="E168" si="304">SUM(E169:E170)</f>
        <v>8.4482504174445214</v>
      </c>
      <c r="F168" s="132">
        <f t="shared" ref="F168" si="305">SUM(F169:F170)</f>
        <v>8.6671448431637934</v>
      </c>
      <c r="G168" s="132">
        <f t="shared" ref="G168" si="306">SUM(G169:G170)</f>
        <v>8.1670416329959874</v>
      </c>
      <c r="H168" s="132">
        <f t="shared" ref="H168" si="307">SUM(H169:H170)</f>
        <v>9.360115780375228</v>
      </c>
      <c r="I168" s="132">
        <f t="shared" ref="I168" si="308">SUM(I169:I170)</f>
        <v>10.793991402296625</v>
      </c>
      <c r="J168" s="132">
        <f t="shared" ref="J168" si="309">SUM(J169:J170)</f>
        <v>11.878840921865033</v>
      </c>
      <c r="K168" s="132">
        <f t="shared" ref="K168" si="310">SUM(K169:K170)</f>
        <v>13.100387947994497</v>
      </c>
      <c r="L168" s="132">
        <f t="shared" ref="L168" si="311">SUM(L169:L170)</f>
        <v>14.227279866491996</v>
      </c>
      <c r="M168" s="132">
        <f t="shared" ref="M168" si="312">SUM(M169:M170)</f>
        <v>13.234740687755584</v>
      </c>
      <c r="N168" s="132">
        <f t="shared" ref="N168" si="313">SUM(N169:N170)</f>
        <v>13.234272497248597</v>
      </c>
      <c r="O168" s="132">
        <f t="shared" ref="O168" si="314">SUM(O169:O170)</f>
        <v>12.832320561434384</v>
      </c>
      <c r="P168" s="132">
        <f t="shared" ref="P168" si="315">SUM(P169:P170)</f>
        <v>10.679283211598532</v>
      </c>
      <c r="Q168" s="132">
        <f t="shared" ref="Q168" si="316">SUM(Q169:Q170)</f>
        <v>10.832633924635948</v>
      </c>
    </row>
    <row r="169" spans="1:17" ht="12" customHeight="1" x14ac:dyDescent="0.25">
      <c r="A169" s="166" t="s">
        <v>57</v>
      </c>
      <c r="B169" s="165">
        <v>8.456422455127786</v>
      </c>
      <c r="C169" s="165">
        <v>8.6026260967156674</v>
      </c>
      <c r="D169" s="165">
        <v>8.2937822291478582</v>
      </c>
      <c r="E169" s="165">
        <v>8.4482504174445214</v>
      </c>
      <c r="F169" s="165">
        <v>8.6671448431637934</v>
      </c>
      <c r="G169" s="165">
        <v>8.1670416329959874</v>
      </c>
      <c r="H169" s="165">
        <v>9.360115780375228</v>
      </c>
      <c r="I169" s="165">
        <v>10.793991402296625</v>
      </c>
      <c r="J169" s="165">
        <v>11.878840921865033</v>
      </c>
      <c r="K169" s="165">
        <v>13.100387947994497</v>
      </c>
      <c r="L169" s="165">
        <v>14.227279866491996</v>
      </c>
      <c r="M169" s="165">
        <v>13.234740687755584</v>
      </c>
      <c r="N169" s="165">
        <v>13.234272497248597</v>
      </c>
      <c r="O169" s="165">
        <v>12.832320561434384</v>
      </c>
      <c r="P169" s="165">
        <v>10.679283211598532</v>
      </c>
      <c r="Q169" s="165">
        <v>10.832633924635948</v>
      </c>
    </row>
    <row r="170" spans="1:17" ht="12" customHeight="1" x14ac:dyDescent="0.25">
      <c r="A170" s="147" t="s">
        <v>59</v>
      </c>
      <c r="B170" s="164">
        <v>0</v>
      </c>
      <c r="C170" s="164">
        <v>0</v>
      </c>
      <c r="D170" s="164">
        <v>0</v>
      </c>
      <c r="E170" s="164">
        <v>0</v>
      </c>
      <c r="F170" s="164">
        <v>0</v>
      </c>
      <c r="G170" s="164">
        <v>0</v>
      </c>
      <c r="H170" s="164">
        <v>0</v>
      </c>
      <c r="I170" s="164">
        <v>0</v>
      </c>
      <c r="J170" s="164">
        <v>0</v>
      </c>
      <c r="K170" s="164">
        <v>0</v>
      </c>
      <c r="L170" s="164">
        <v>0</v>
      </c>
      <c r="M170" s="164">
        <v>0</v>
      </c>
      <c r="N170" s="164">
        <v>0</v>
      </c>
      <c r="O170" s="164">
        <v>0</v>
      </c>
      <c r="P170" s="164">
        <v>0</v>
      </c>
      <c r="Q170" s="164">
        <v>0</v>
      </c>
    </row>
    <row r="171" spans="1:17" ht="12" customHeight="1" x14ac:dyDescent="0.25">
      <c r="A171" s="163" t="s">
        <v>142</v>
      </c>
      <c r="B171" s="162">
        <v>0</v>
      </c>
      <c r="C171" s="162">
        <v>0</v>
      </c>
      <c r="D171" s="162">
        <v>0</v>
      </c>
      <c r="E171" s="162">
        <v>0</v>
      </c>
      <c r="F171" s="162">
        <v>0</v>
      </c>
      <c r="G171" s="162">
        <v>0</v>
      </c>
      <c r="H171" s="162">
        <v>0</v>
      </c>
      <c r="I171" s="162">
        <v>0</v>
      </c>
      <c r="J171" s="162">
        <v>0</v>
      </c>
      <c r="K171" s="162">
        <v>0</v>
      </c>
      <c r="L171" s="162">
        <v>0</v>
      </c>
      <c r="M171" s="162">
        <v>0</v>
      </c>
      <c r="N171" s="162">
        <v>0</v>
      </c>
      <c r="O171" s="162">
        <v>0</v>
      </c>
      <c r="P171" s="162">
        <v>0</v>
      </c>
      <c r="Q171" s="162">
        <v>0</v>
      </c>
    </row>
    <row r="172" spans="1:17" ht="12" customHeight="1" x14ac:dyDescent="0.25">
      <c r="A172" s="161" t="s">
        <v>141</v>
      </c>
      <c r="B172" s="160">
        <f t="shared" ref="B172" si="317">SUM(B173:B174)</f>
        <v>0</v>
      </c>
      <c r="C172" s="160">
        <f t="shared" ref="C172" si="318">SUM(C173:C174)</f>
        <v>0</v>
      </c>
      <c r="D172" s="160">
        <f t="shared" ref="D172" si="319">SUM(D173:D174)</f>
        <v>0</v>
      </c>
      <c r="E172" s="160">
        <f t="shared" ref="E172" si="320">SUM(E173:E174)</f>
        <v>0</v>
      </c>
      <c r="F172" s="160">
        <f t="shared" ref="F172" si="321">SUM(F173:F174)</f>
        <v>0</v>
      </c>
      <c r="G172" s="160">
        <f t="shared" ref="G172" si="322">SUM(G173:G174)</f>
        <v>0</v>
      </c>
      <c r="H172" s="160">
        <f t="shared" ref="H172" si="323">SUM(H173:H174)</f>
        <v>0</v>
      </c>
      <c r="I172" s="160">
        <f t="shared" ref="I172" si="324">SUM(I173:I174)</f>
        <v>0</v>
      </c>
      <c r="J172" s="160">
        <f t="shared" ref="J172" si="325">SUM(J173:J174)</f>
        <v>0</v>
      </c>
      <c r="K172" s="160">
        <f t="shared" ref="K172" si="326">SUM(K173:K174)</f>
        <v>0</v>
      </c>
      <c r="L172" s="160">
        <f t="shared" ref="L172" si="327">SUM(L173:L174)</f>
        <v>0</v>
      </c>
      <c r="M172" s="160">
        <f t="shared" ref="M172" si="328">SUM(M173:M174)</f>
        <v>0</v>
      </c>
      <c r="N172" s="160">
        <f t="shared" ref="N172" si="329">SUM(N173:N174)</f>
        <v>0</v>
      </c>
      <c r="O172" s="160">
        <f t="shared" ref="O172" si="330">SUM(O173:O174)</f>
        <v>0</v>
      </c>
      <c r="P172" s="160">
        <f t="shared" ref="P172" si="331">SUM(P173:P174)</f>
        <v>0</v>
      </c>
      <c r="Q172" s="160">
        <f t="shared" ref="Q172" si="332">SUM(Q173:Q174)</f>
        <v>0</v>
      </c>
    </row>
    <row r="173" spans="1:17" ht="12" customHeight="1" x14ac:dyDescent="0.25">
      <c r="A173" s="148" t="s">
        <v>60</v>
      </c>
      <c r="B173" s="156">
        <v>0</v>
      </c>
      <c r="C173" s="156">
        <v>0</v>
      </c>
      <c r="D173" s="156">
        <v>0</v>
      </c>
      <c r="E173" s="156">
        <v>0</v>
      </c>
      <c r="F173" s="156">
        <v>0</v>
      </c>
      <c r="G173" s="156">
        <v>0</v>
      </c>
      <c r="H173" s="156">
        <v>0</v>
      </c>
      <c r="I173" s="156">
        <v>0</v>
      </c>
      <c r="J173" s="156">
        <v>0</v>
      </c>
      <c r="K173" s="156">
        <v>0</v>
      </c>
      <c r="L173" s="156">
        <v>0</v>
      </c>
      <c r="M173" s="156">
        <v>0</v>
      </c>
      <c r="N173" s="156">
        <v>0</v>
      </c>
      <c r="O173" s="156">
        <v>0</v>
      </c>
      <c r="P173" s="156">
        <v>0</v>
      </c>
      <c r="Q173" s="156">
        <v>0</v>
      </c>
    </row>
    <row r="174" spans="1:17" ht="12" customHeight="1" x14ac:dyDescent="0.25">
      <c r="A174" s="159" t="s">
        <v>59</v>
      </c>
      <c r="B174" s="57">
        <v>0</v>
      </c>
      <c r="C174" s="57">
        <v>0</v>
      </c>
      <c r="D174" s="57">
        <v>0</v>
      </c>
      <c r="E174" s="57">
        <v>0</v>
      </c>
      <c r="F174" s="57">
        <v>0</v>
      </c>
      <c r="G174" s="57">
        <v>0</v>
      </c>
      <c r="H174" s="57">
        <v>0</v>
      </c>
      <c r="I174" s="57">
        <v>0</v>
      </c>
      <c r="J174" s="57">
        <v>0</v>
      </c>
      <c r="K174" s="57">
        <v>0</v>
      </c>
      <c r="L174" s="57">
        <v>0</v>
      </c>
      <c r="M174" s="57">
        <v>0</v>
      </c>
      <c r="N174" s="57">
        <v>0</v>
      </c>
      <c r="O174" s="57">
        <v>0</v>
      </c>
      <c r="P174" s="57">
        <v>0</v>
      </c>
      <c r="Q174" s="57">
        <v>0</v>
      </c>
    </row>
    <row r="175" spans="1:17" ht="12" customHeight="1" x14ac:dyDescent="0.25">
      <c r="A175" s="158" t="s">
        <v>62</v>
      </c>
      <c r="B175" s="157">
        <f>SUM(B176:B177)</f>
        <v>295.46667973647874</v>
      </c>
      <c r="C175" s="157">
        <f t="shared" ref="C175:Q175" si="333">SUM(C176:C177)</f>
        <v>284.49828239583383</v>
      </c>
      <c r="D175" s="157">
        <f t="shared" si="333"/>
        <v>279.31232063205107</v>
      </c>
      <c r="E175" s="157">
        <f t="shared" si="333"/>
        <v>269.26021525844152</v>
      </c>
      <c r="F175" s="157">
        <f t="shared" si="333"/>
        <v>277.8631910015784</v>
      </c>
      <c r="G175" s="157">
        <f t="shared" si="333"/>
        <v>268.72111113468742</v>
      </c>
      <c r="H175" s="157">
        <f t="shared" si="333"/>
        <v>259.49668507932182</v>
      </c>
      <c r="I175" s="157">
        <f t="shared" si="333"/>
        <v>256.06367050235747</v>
      </c>
      <c r="J175" s="157">
        <f t="shared" si="333"/>
        <v>249.29064305608415</v>
      </c>
      <c r="K175" s="157">
        <f t="shared" si="333"/>
        <v>249.00746622118746</v>
      </c>
      <c r="L175" s="157">
        <f t="shared" si="333"/>
        <v>238.64767660220497</v>
      </c>
      <c r="M175" s="157">
        <f t="shared" si="333"/>
        <v>209.81330434016959</v>
      </c>
      <c r="N175" s="157">
        <f t="shared" si="333"/>
        <v>210.97655086132681</v>
      </c>
      <c r="O175" s="157">
        <f t="shared" si="333"/>
        <v>198.97751644069129</v>
      </c>
      <c r="P175" s="157">
        <f t="shared" si="333"/>
        <v>168.74911736377302</v>
      </c>
      <c r="Q175" s="157">
        <f t="shared" si="333"/>
        <v>164.55535863024724</v>
      </c>
    </row>
    <row r="176" spans="1:17" ht="12" customHeight="1" x14ac:dyDescent="0.25">
      <c r="A176" s="23" t="s">
        <v>57</v>
      </c>
      <c r="B176" s="156">
        <v>295.46667973647874</v>
      </c>
      <c r="C176" s="156">
        <v>284.49828239583383</v>
      </c>
      <c r="D176" s="156">
        <v>279.31232063205107</v>
      </c>
      <c r="E176" s="156">
        <v>269.26021525844152</v>
      </c>
      <c r="F176" s="156">
        <v>277.8631910015784</v>
      </c>
      <c r="G176" s="156">
        <v>268.72111113468742</v>
      </c>
      <c r="H176" s="156">
        <v>259.49668507932182</v>
      </c>
      <c r="I176" s="156">
        <v>256.06367050235747</v>
      </c>
      <c r="J176" s="156">
        <v>249.29064305608415</v>
      </c>
      <c r="K176" s="156">
        <v>249.00746622118746</v>
      </c>
      <c r="L176" s="156">
        <v>238.64767660220497</v>
      </c>
      <c r="M176" s="156">
        <v>209.81330434016959</v>
      </c>
      <c r="N176" s="156">
        <v>210.97655086132681</v>
      </c>
      <c r="O176" s="156">
        <v>198.97751644069129</v>
      </c>
      <c r="P176" s="156">
        <v>168.74911736377302</v>
      </c>
      <c r="Q176" s="156">
        <v>164.55535863024724</v>
      </c>
    </row>
    <row r="177" spans="1:17" ht="12" customHeight="1" x14ac:dyDescent="0.25">
      <c r="A177" s="29" t="s">
        <v>140</v>
      </c>
      <c r="B177" s="57">
        <v>0</v>
      </c>
      <c r="C177" s="57">
        <v>0</v>
      </c>
      <c r="D177" s="57">
        <v>0</v>
      </c>
      <c r="E177" s="57">
        <v>0</v>
      </c>
      <c r="F177" s="57">
        <v>0</v>
      </c>
      <c r="G177" s="57">
        <v>0</v>
      </c>
      <c r="H177" s="57">
        <v>0</v>
      </c>
      <c r="I177" s="57">
        <v>0</v>
      </c>
      <c r="J177" s="57">
        <v>0</v>
      </c>
      <c r="K177" s="57">
        <v>0</v>
      </c>
      <c r="L177" s="57">
        <v>0</v>
      </c>
      <c r="M177" s="57">
        <v>0</v>
      </c>
      <c r="N177" s="57">
        <v>0</v>
      </c>
      <c r="O177" s="57">
        <v>0</v>
      </c>
      <c r="P177" s="57">
        <v>0</v>
      </c>
      <c r="Q177" s="57"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265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178</v>
      </c>
    </row>
    <row r="3" spans="1:17" ht="12" customHeight="1" x14ac:dyDescent="0.25">
      <c r="A3" s="152" t="s">
        <v>172</v>
      </c>
      <c r="B3" s="168">
        <f>SUM(B4,B7,B9,B19)</f>
        <v>18485.648276041375</v>
      </c>
      <c r="C3" s="168">
        <f t="shared" ref="C3:Q3" si="0">SUM(C4,C7,C9,C19)</f>
        <v>19476.567268753446</v>
      </c>
      <c r="D3" s="168">
        <f t="shared" si="0"/>
        <v>18567.381085781235</v>
      </c>
      <c r="E3" s="168">
        <f t="shared" si="0"/>
        <v>18981.18322293146</v>
      </c>
      <c r="F3" s="168">
        <f t="shared" si="0"/>
        <v>19658.654502002522</v>
      </c>
      <c r="G3" s="168">
        <f t="shared" si="0"/>
        <v>18144.687353948964</v>
      </c>
      <c r="H3" s="168">
        <f t="shared" si="0"/>
        <v>17723.199708007072</v>
      </c>
      <c r="I3" s="168">
        <f t="shared" si="0"/>
        <v>17215.642445624952</v>
      </c>
      <c r="J3" s="168">
        <f t="shared" si="0"/>
        <v>17543.811914176178</v>
      </c>
      <c r="K3" s="168">
        <f t="shared" si="0"/>
        <v>16238.841303297108</v>
      </c>
      <c r="L3" s="168">
        <f t="shared" si="0"/>
        <v>18180.400509945313</v>
      </c>
      <c r="M3" s="168">
        <f t="shared" si="0"/>
        <v>13940.149487717008</v>
      </c>
      <c r="N3" s="168">
        <f t="shared" si="0"/>
        <v>15654.430909490375</v>
      </c>
      <c r="O3" s="168">
        <f t="shared" si="0"/>
        <v>16335.43624336279</v>
      </c>
      <c r="P3" s="168">
        <f t="shared" si="0"/>
        <v>13305.400633810736</v>
      </c>
      <c r="Q3" s="168">
        <f t="shared" si="0"/>
        <v>14035.384536861593</v>
      </c>
    </row>
    <row r="4" spans="1:17" ht="12.95" customHeight="1" x14ac:dyDescent="0.25">
      <c r="A4" s="158" t="s">
        <v>65</v>
      </c>
      <c r="B4" s="157">
        <f t="shared" ref="B4" si="1">SUM(B5:B6)</f>
        <v>14726.684322133726</v>
      </c>
      <c r="C4" s="157">
        <f t="shared" ref="C4:Q4" si="2">SUM(C5:C6)</f>
        <v>15689.440723055801</v>
      </c>
      <c r="D4" s="157">
        <f t="shared" si="2"/>
        <v>14720.665743150917</v>
      </c>
      <c r="E4" s="157">
        <f t="shared" si="2"/>
        <v>15061.986977220724</v>
      </c>
      <c r="F4" s="157">
        <f t="shared" si="2"/>
        <v>15692.055706098166</v>
      </c>
      <c r="G4" s="157">
        <f t="shared" si="2"/>
        <v>14302.096443447424</v>
      </c>
      <c r="H4" s="157">
        <f t="shared" si="2"/>
        <v>13859.310185582652</v>
      </c>
      <c r="I4" s="157">
        <f t="shared" si="2"/>
        <v>13327.671153648127</v>
      </c>
      <c r="J4" s="157">
        <f t="shared" si="2"/>
        <v>13634.200534020294</v>
      </c>
      <c r="K4" s="157">
        <f t="shared" si="2"/>
        <v>12331.836935164691</v>
      </c>
      <c r="L4" s="157">
        <f t="shared" si="2"/>
        <v>13928.210288487953</v>
      </c>
      <c r="M4" s="157">
        <f t="shared" si="2"/>
        <v>10303.99151238107</v>
      </c>
      <c r="N4" s="157">
        <f t="shared" si="2"/>
        <v>11385.570727898968</v>
      </c>
      <c r="O4" s="157">
        <f t="shared" si="2"/>
        <v>11955.444033695494</v>
      </c>
      <c r="P4" s="157">
        <f t="shared" si="2"/>
        <v>9215.6760224248774</v>
      </c>
      <c r="Q4" s="157">
        <f t="shared" si="2"/>
        <v>9884.0103099738935</v>
      </c>
    </row>
    <row r="5" spans="1:17" ht="12" customHeight="1" x14ac:dyDescent="0.25">
      <c r="A5" s="23" t="s">
        <v>58</v>
      </c>
      <c r="B5" s="156">
        <f>IF(RES_hhdet_fec!B5=0,0,RES_hhdet_fec!B5/0.086*1000000/RES_hhdet_num!B$3)</f>
        <v>14667.133472914284</v>
      </c>
      <c r="C5" s="156">
        <f>IF(RES_hhdet_fec!C5=0,0,RES_hhdet_fec!C5/0.086*1000000/RES_hhdet_num!C$3)</f>
        <v>15622.895894891431</v>
      </c>
      <c r="D5" s="156">
        <f>IF(RES_hhdet_fec!D5=0,0,RES_hhdet_fec!D5/0.086*1000000/RES_hhdet_num!D$3)</f>
        <v>14652.914713053999</v>
      </c>
      <c r="E5" s="156">
        <f>IF(RES_hhdet_fec!E5=0,0,RES_hhdet_fec!E5/0.086*1000000/RES_hhdet_num!E$3)</f>
        <v>14970.52596004879</v>
      </c>
      <c r="F5" s="156">
        <f>IF(RES_hhdet_fec!F5=0,0,RES_hhdet_fec!F5/0.086*1000000/RES_hhdet_num!F$3)</f>
        <v>15604.496347498285</v>
      </c>
      <c r="G5" s="156">
        <f>IF(RES_hhdet_fec!G5=0,0,RES_hhdet_fec!G5/0.086*1000000/RES_hhdet_num!G$3)</f>
        <v>14251.513939141285</v>
      </c>
      <c r="H5" s="156">
        <f>IF(RES_hhdet_fec!H5=0,0,RES_hhdet_fec!H5/0.086*1000000/RES_hhdet_num!H$3)</f>
        <v>13797.562235767702</v>
      </c>
      <c r="I5" s="156">
        <f>IF(RES_hhdet_fec!I5=0,0,RES_hhdet_fec!I5/0.086*1000000/RES_hhdet_num!I$3)</f>
        <v>13267.713544872999</v>
      </c>
      <c r="J5" s="156">
        <f>IF(RES_hhdet_fec!J5=0,0,RES_hhdet_fec!J5/0.086*1000000/RES_hhdet_num!J$3)</f>
        <v>13553.727015169246</v>
      </c>
      <c r="K5" s="156">
        <f>IF(RES_hhdet_fec!K5=0,0,RES_hhdet_fec!K5/0.086*1000000/RES_hhdet_num!K$3)</f>
        <v>12278.521289819564</v>
      </c>
      <c r="L5" s="156">
        <f>IF(RES_hhdet_fec!L5=0,0,RES_hhdet_fec!L5/0.086*1000000/RES_hhdet_num!L$3)</f>
        <v>13813.943873009717</v>
      </c>
      <c r="M5" s="156">
        <f>IF(RES_hhdet_fec!M5=0,0,RES_hhdet_fec!M5/0.086*1000000/RES_hhdet_num!M$3)</f>
        <v>10261.935214773257</v>
      </c>
      <c r="N5" s="156">
        <f>IF(RES_hhdet_fec!N5=0,0,RES_hhdet_fec!N5/0.086*1000000/RES_hhdet_num!N$3)</f>
        <v>11276.625966990761</v>
      </c>
      <c r="O5" s="156">
        <f>IF(RES_hhdet_fec!O5=0,0,RES_hhdet_fec!O5/0.086*1000000/RES_hhdet_num!O$3)</f>
        <v>11807.433444996743</v>
      </c>
      <c r="P5" s="156">
        <f>IF(RES_hhdet_fec!P5=0,0,RES_hhdet_fec!P5/0.086*1000000/RES_hhdet_num!P$3)</f>
        <v>9155.339142290919</v>
      </c>
      <c r="Q5" s="156">
        <f>IF(RES_hhdet_fec!Q5=0,0,RES_hhdet_fec!Q5/0.086*1000000/RES_hhdet_num!Q$3)</f>
        <v>9792.5049892620591</v>
      </c>
    </row>
    <row r="6" spans="1:17" ht="12" customHeight="1" x14ac:dyDescent="0.25">
      <c r="A6" s="23" t="s">
        <v>60</v>
      </c>
      <c r="B6" s="156">
        <f>IF(RES_hhdet_fec!B6=0,0,RES_hhdet_fec!B6/0.086*1000000/RES_hhdet_num!B$3)</f>
        <v>59.550849219443009</v>
      </c>
      <c r="C6" s="156">
        <f>IF(RES_hhdet_fec!C6=0,0,RES_hhdet_fec!C6/0.086*1000000/RES_hhdet_num!C$3)</f>
        <v>66.544828164369974</v>
      </c>
      <c r="D6" s="156">
        <f>IF(RES_hhdet_fec!D6=0,0,RES_hhdet_fec!D6/0.086*1000000/RES_hhdet_num!D$3)</f>
        <v>67.751030096919706</v>
      </c>
      <c r="E6" s="156">
        <f>IF(RES_hhdet_fec!E6=0,0,RES_hhdet_fec!E6/0.086*1000000/RES_hhdet_num!E$3)</f>
        <v>91.461017171933364</v>
      </c>
      <c r="F6" s="156">
        <f>IF(RES_hhdet_fec!F6=0,0,RES_hhdet_fec!F6/0.086*1000000/RES_hhdet_num!F$3)</f>
        <v>87.559358599881136</v>
      </c>
      <c r="G6" s="156">
        <f>IF(RES_hhdet_fec!G6=0,0,RES_hhdet_fec!G6/0.086*1000000/RES_hhdet_num!G$3)</f>
        <v>50.582504306140194</v>
      </c>
      <c r="H6" s="156">
        <f>IF(RES_hhdet_fec!H6=0,0,RES_hhdet_fec!H6/0.086*1000000/RES_hhdet_num!H$3)</f>
        <v>61.747949814949393</v>
      </c>
      <c r="I6" s="156">
        <f>IF(RES_hhdet_fec!I6=0,0,RES_hhdet_fec!I6/0.086*1000000/RES_hhdet_num!I$3)</f>
        <v>59.957608775128442</v>
      </c>
      <c r="J6" s="156">
        <f>IF(RES_hhdet_fec!J6=0,0,RES_hhdet_fec!J6/0.086*1000000/RES_hhdet_num!J$3)</f>
        <v>80.473518851048325</v>
      </c>
      <c r="K6" s="156">
        <f>IF(RES_hhdet_fec!K6=0,0,RES_hhdet_fec!K6/0.086*1000000/RES_hhdet_num!K$3)</f>
        <v>53.31564534512674</v>
      </c>
      <c r="L6" s="156">
        <f>IF(RES_hhdet_fec!L6=0,0,RES_hhdet_fec!L6/0.086*1000000/RES_hhdet_num!L$3)</f>
        <v>114.26641547823667</v>
      </c>
      <c r="M6" s="156">
        <f>IF(RES_hhdet_fec!M6=0,0,RES_hhdet_fec!M6/0.086*1000000/RES_hhdet_num!M$3)</f>
        <v>42.056297607813498</v>
      </c>
      <c r="N6" s="156">
        <f>IF(RES_hhdet_fec!N6=0,0,RES_hhdet_fec!N6/0.086*1000000/RES_hhdet_num!N$3)</f>
        <v>108.94476090820703</v>
      </c>
      <c r="O6" s="156">
        <f>IF(RES_hhdet_fec!O6=0,0,RES_hhdet_fec!O6/0.086*1000000/RES_hhdet_num!O$3)</f>
        <v>148.01058869875101</v>
      </c>
      <c r="P6" s="156">
        <f>IF(RES_hhdet_fec!P6=0,0,RES_hhdet_fec!P6/0.086*1000000/RES_hhdet_num!P$3)</f>
        <v>60.336880133959042</v>
      </c>
      <c r="Q6" s="156">
        <f>IF(RES_hhdet_fec!Q6=0,0,RES_hhdet_fec!Q6/0.086*1000000/RES_hhdet_num!Q$3)</f>
        <v>91.505320711834187</v>
      </c>
    </row>
    <row r="7" spans="1:17" ht="12.95" customHeight="1" x14ac:dyDescent="0.25">
      <c r="A7" s="158" t="s">
        <v>112</v>
      </c>
      <c r="B7" s="157">
        <f t="shared" ref="B7:Q7" si="3">B8</f>
        <v>13.930134290142103</v>
      </c>
      <c r="C7" s="157">
        <f t="shared" si="3"/>
        <v>14.076292629668325</v>
      </c>
      <c r="D7" s="157">
        <f t="shared" si="3"/>
        <v>14.476270088818017</v>
      </c>
      <c r="E7" s="157">
        <f t="shared" si="3"/>
        <v>14.388349676591675</v>
      </c>
      <c r="F7" s="157">
        <f t="shared" si="3"/>
        <v>14.458203495047981</v>
      </c>
      <c r="G7" s="157">
        <f t="shared" si="3"/>
        <v>14.990606868191742</v>
      </c>
      <c r="H7" s="157">
        <f t="shared" si="3"/>
        <v>15.033331701675541</v>
      </c>
      <c r="I7" s="157">
        <f t="shared" si="3"/>
        <v>15.16265583329076</v>
      </c>
      <c r="J7" s="157">
        <f t="shared" si="3"/>
        <v>15.17629318579659</v>
      </c>
      <c r="K7" s="157">
        <f t="shared" si="3"/>
        <v>15.271612610370966</v>
      </c>
      <c r="L7" s="157">
        <f t="shared" si="3"/>
        <v>14.921539348359879</v>
      </c>
      <c r="M7" s="157">
        <f t="shared" si="3"/>
        <v>12.972389087463528</v>
      </c>
      <c r="N7" s="157">
        <f t="shared" si="3"/>
        <v>12.732169175789455</v>
      </c>
      <c r="O7" s="157">
        <f t="shared" si="3"/>
        <v>13.545779099691295</v>
      </c>
      <c r="P7" s="157">
        <f t="shared" si="3"/>
        <v>13.381567042150191</v>
      </c>
      <c r="Q7" s="157">
        <f t="shared" si="3"/>
        <v>14.1578287196657</v>
      </c>
    </row>
    <row r="8" spans="1:17" ht="12" customHeight="1" x14ac:dyDescent="0.25">
      <c r="A8" s="23" t="s">
        <v>60</v>
      </c>
      <c r="B8" s="156">
        <f>IF(RES_hhdet_fec!B8=0,0,RES_hhdet_fec!B8/0.086*1000000/RES_hhdet_num!B$3)</f>
        <v>13.930134290142103</v>
      </c>
      <c r="C8" s="156">
        <f>IF(RES_hhdet_fec!C8=0,0,RES_hhdet_fec!C8/0.086*1000000/RES_hhdet_num!C$3)</f>
        <v>14.076292629668325</v>
      </c>
      <c r="D8" s="156">
        <f>IF(RES_hhdet_fec!D8=0,0,RES_hhdet_fec!D8/0.086*1000000/RES_hhdet_num!D$3)</f>
        <v>14.476270088818017</v>
      </c>
      <c r="E8" s="156">
        <f>IF(RES_hhdet_fec!E8=0,0,RES_hhdet_fec!E8/0.086*1000000/RES_hhdet_num!E$3)</f>
        <v>14.388349676591675</v>
      </c>
      <c r="F8" s="156">
        <f>IF(RES_hhdet_fec!F8=0,0,RES_hhdet_fec!F8/0.086*1000000/RES_hhdet_num!F$3)</f>
        <v>14.458203495047981</v>
      </c>
      <c r="G8" s="156">
        <f>IF(RES_hhdet_fec!G8=0,0,RES_hhdet_fec!G8/0.086*1000000/RES_hhdet_num!G$3)</f>
        <v>14.990606868191742</v>
      </c>
      <c r="H8" s="156">
        <f>IF(RES_hhdet_fec!H8=0,0,RES_hhdet_fec!H8/0.086*1000000/RES_hhdet_num!H$3)</f>
        <v>15.033331701675541</v>
      </c>
      <c r="I8" s="156">
        <f>IF(RES_hhdet_fec!I8=0,0,RES_hhdet_fec!I8/0.086*1000000/RES_hhdet_num!I$3)</f>
        <v>15.16265583329076</v>
      </c>
      <c r="J8" s="156">
        <f>IF(RES_hhdet_fec!J8=0,0,RES_hhdet_fec!J8/0.086*1000000/RES_hhdet_num!J$3)</f>
        <v>15.17629318579659</v>
      </c>
      <c r="K8" s="156">
        <f>IF(RES_hhdet_fec!K8=0,0,RES_hhdet_fec!K8/0.086*1000000/RES_hhdet_num!K$3)</f>
        <v>15.271612610370966</v>
      </c>
      <c r="L8" s="156">
        <f>IF(RES_hhdet_fec!L8=0,0,RES_hhdet_fec!L8/0.086*1000000/RES_hhdet_num!L$3)</f>
        <v>14.921539348359879</v>
      </c>
      <c r="M8" s="156">
        <f>IF(RES_hhdet_fec!M8=0,0,RES_hhdet_fec!M8/0.086*1000000/RES_hhdet_num!M$3)</f>
        <v>12.972389087463528</v>
      </c>
      <c r="N8" s="156">
        <f>IF(RES_hhdet_fec!N8=0,0,RES_hhdet_fec!N8/0.086*1000000/RES_hhdet_num!N$3)</f>
        <v>12.732169175789455</v>
      </c>
      <c r="O8" s="156">
        <f>IF(RES_hhdet_fec!O8=0,0,RES_hhdet_fec!O8/0.086*1000000/RES_hhdet_num!O$3)</f>
        <v>13.545779099691295</v>
      </c>
      <c r="P8" s="156">
        <f>IF(RES_hhdet_fec!P8=0,0,RES_hhdet_fec!P8/0.086*1000000/RES_hhdet_num!P$3)</f>
        <v>13.381567042150191</v>
      </c>
      <c r="Q8" s="156">
        <f>IF(RES_hhdet_fec!Q8=0,0,RES_hhdet_fec!Q8/0.086*1000000/RES_hhdet_num!Q$3)</f>
        <v>14.1578287196657</v>
      </c>
    </row>
    <row r="9" spans="1:17" ht="12" customHeight="1" x14ac:dyDescent="0.25">
      <c r="A9" s="158" t="s">
        <v>63</v>
      </c>
      <c r="B9" s="157">
        <f>IF(RES_hhdet_fec!B9=0,0,RES_hhdet_fec!B9/0.086*1000000/RES_hhdet_num!B$3)</f>
        <v>2523.2557403268165</v>
      </c>
      <c r="C9" s="157">
        <f>IF(RES_hhdet_fec!C9=0,0,RES_hhdet_fec!C9/0.086*1000000/RES_hhdet_num!C$3)</f>
        <v>2559.4349594514679</v>
      </c>
      <c r="D9" s="157">
        <f>IF(RES_hhdet_fec!D9=0,0,RES_hhdet_fec!D9/0.086*1000000/RES_hhdet_num!D$3)</f>
        <v>2609.6816683673483</v>
      </c>
      <c r="E9" s="157">
        <f>IF(RES_hhdet_fec!E9=0,0,RES_hhdet_fec!E9/0.086*1000000/RES_hhdet_num!E$3)</f>
        <v>2651.0003627933088</v>
      </c>
      <c r="F9" s="157">
        <f>IF(RES_hhdet_fec!F9=0,0,RES_hhdet_fec!F9/0.086*1000000/RES_hhdet_num!F$3)</f>
        <v>2700.398170642562</v>
      </c>
      <c r="G9" s="157">
        <f>IF(RES_hhdet_fec!G9=0,0,RES_hhdet_fec!G9/0.086*1000000/RES_hhdet_num!G$3)</f>
        <v>2629.1779538374039</v>
      </c>
      <c r="H9" s="157">
        <f>IF(RES_hhdet_fec!H9=0,0,RES_hhdet_fec!H9/0.086*1000000/RES_hhdet_num!H$3)</f>
        <v>2644.4701666779733</v>
      </c>
      <c r="I9" s="157">
        <f>IF(RES_hhdet_fec!I9=0,0,RES_hhdet_fec!I9/0.086*1000000/RES_hhdet_num!I$3)</f>
        <v>2685.9144163738351</v>
      </c>
      <c r="J9" s="157">
        <f>IF(RES_hhdet_fec!J9=0,0,RES_hhdet_fec!J9/0.086*1000000/RES_hhdet_num!J$3)</f>
        <v>2672.2752372844434</v>
      </c>
      <c r="K9" s="157">
        <f>IF(RES_hhdet_fec!K9=0,0,RES_hhdet_fec!K9/0.086*1000000/RES_hhdet_num!K$3)</f>
        <v>2697.8353344077959</v>
      </c>
      <c r="L9" s="157">
        <f>IF(RES_hhdet_fec!L9=0,0,RES_hhdet_fec!L9/0.086*1000000/RES_hhdet_num!L$3)</f>
        <v>2958.867024803928</v>
      </c>
      <c r="M9" s="157">
        <f>IF(RES_hhdet_fec!M9=0,0,RES_hhdet_fec!M9/0.086*1000000/RES_hhdet_num!M$3)</f>
        <v>2498.9725836474313</v>
      </c>
      <c r="N9" s="157">
        <f>IF(RES_hhdet_fec!N9=0,0,RES_hhdet_fec!N9/0.086*1000000/RES_hhdet_num!N$3)</f>
        <v>2972.2947765993949</v>
      </c>
      <c r="O9" s="157">
        <f>IF(RES_hhdet_fec!O9=0,0,RES_hhdet_fec!O9/0.086*1000000/RES_hhdet_num!O$3)</f>
        <v>3004.5975812563502</v>
      </c>
      <c r="P9" s="157">
        <f>IF(RES_hhdet_fec!P9=0,0,RES_hhdet_fec!P9/0.086*1000000/RES_hhdet_num!P$3)</f>
        <v>2886.0101105147796</v>
      </c>
      <c r="Q9" s="157">
        <f>IF(RES_hhdet_fec!Q9=0,0,RES_hhdet_fec!Q9/0.086*1000000/RES_hhdet_num!Q$3)</f>
        <v>2895.4310688619307</v>
      </c>
    </row>
    <row r="10" spans="1:17" ht="12" customHeight="1" x14ac:dyDescent="0.25">
      <c r="A10" s="167" t="s">
        <v>171</v>
      </c>
      <c r="B10" s="132">
        <f>IF(RES_hhdet_fec!B10=0,0,RES_hhdet_fec!B10/0.086*1000000/RES_hhdet_num!B10)</f>
        <v>3531.9264188096126</v>
      </c>
      <c r="C10" s="132">
        <f>IF(RES_hhdet_fec!C10=0,0,RES_hhdet_fec!C10/0.086*1000000/RES_hhdet_num!C10)</f>
        <v>3522.4760658425489</v>
      </c>
      <c r="D10" s="132">
        <f>IF(RES_hhdet_fec!D10=0,0,RES_hhdet_fec!D10/0.086*1000000/RES_hhdet_num!D10)</f>
        <v>3461.3016147230342</v>
      </c>
      <c r="E10" s="132">
        <f>IF(RES_hhdet_fec!E10=0,0,RES_hhdet_fec!E10/0.086*1000000/RES_hhdet_num!E10)</f>
        <v>3456.2357471816717</v>
      </c>
      <c r="F10" s="132">
        <f>IF(RES_hhdet_fec!F10=0,0,RES_hhdet_fec!F10/0.086*1000000/RES_hhdet_num!F10)</f>
        <v>3456.4042635450392</v>
      </c>
      <c r="G10" s="132">
        <f>IF(RES_hhdet_fec!G10=0,0,RES_hhdet_fec!G10/0.086*1000000/RES_hhdet_num!G10)</f>
        <v>3416.3679259735886</v>
      </c>
      <c r="H10" s="132">
        <f>IF(RES_hhdet_fec!H10=0,0,RES_hhdet_fec!H10/0.086*1000000/RES_hhdet_num!H10)</f>
        <v>3369.2916978727271</v>
      </c>
      <c r="I10" s="132">
        <f>IF(RES_hhdet_fec!I10=0,0,RES_hhdet_fec!I10/0.086*1000000/RES_hhdet_num!I10)</f>
        <v>3337.4155194739951</v>
      </c>
      <c r="J10" s="132">
        <f>IF(RES_hhdet_fec!J10=0,0,RES_hhdet_fec!J10/0.086*1000000/RES_hhdet_num!J10)</f>
        <v>3314.0753990028429</v>
      </c>
      <c r="K10" s="132">
        <f>IF(RES_hhdet_fec!K10=0,0,RES_hhdet_fec!K10/0.086*1000000/RES_hhdet_num!K10)</f>
        <v>3106.0460598393902</v>
      </c>
      <c r="L10" s="132">
        <f>IF(RES_hhdet_fec!L10=0,0,RES_hhdet_fec!L10/0.086*1000000/RES_hhdet_num!L10)</f>
        <v>3533.4590302492356</v>
      </c>
      <c r="M10" s="132">
        <f>IF(RES_hhdet_fec!M10=0,0,RES_hhdet_fec!M10/0.086*1000000/RES_hhdet_num!M10)</f>
        <v>2999.7339641830995</v>
      </c>
      <c r="N10" s="132">
        <f>IF(RES_hhdet_fec!N10=0,0,RES_hhdet_fec!N10/0.086*1000000/RES_hhdet_num!N10)</f>
        <v>3402.3493294513914</v>
      </c>
      <c r="O10" s="132">
        <f>IF(RES_hhdet_fec!O10=0,0,RES_hhdet_fec!O10/0.086*1000000/RES_hhdet_num!O10)</f>
        <v>3374.3408055147843</v>
      </c>
      <c r="P10" s="132">
        <f>IF(RES_hhdet_fec!P10=0,0,RES_hhdet_fec!P10/0.086*1000000/RES_hhdet_num!P10)</f>
        <v>3305.1896250945488</v>
      </c>
      <c r="Q10" s="132">
        <f>IF(RES_hhdet_fec!Q10=0,0,RES_hhdet_fec!Q10/0.086*1000000/RES_hhdet_num!Q10)</f>
        <v>3260.5837173788741</v>
      </c>
    </row>
    <row r="11" spans="1:17" ht="12" customHeight="1" x14ac:dyDescent="0.25">
      <c r="A11" s="167" t="s">
        <v>144</v>
      </c>
      <c r="B11" s="132">
        <f>IF(RES_hhdet_fec!B11=0,0,RES_hhdet_fec!B11/0.086*1000000/RES_hhdet_num!B11)</f>
        <v>2567.0419373167606</v>
      </c>
      <c r="C11" s="132">
        <f>IF(RES_hhdet_fec!C11=0,0,RES_hhdet_fec!C11/0.086*1000000/RES_hhdet_num!C11)</f>
        <v>2560.1711408670899</v>
      </c>
      <c r="D11" s="132">
        <f>IF(RES_hhdet_fec!D11=0,0,RES_hhdet_fec!D11/0.086*1000000/RES_hhdet_num!D11)</f>
        <v>2515.6906253599263</v>
      </c>
      <c r="E11" s="132">
        <f>IF(RES_hhdet_fec!E11=0,0,RES_hhdet_fec!E11/0.086*1000000/RES_hhdet_num!E11)</f>
        <v>2512.0203289340616</v>
      </c>
      <c r="F11" s="132">
        <f>IF(RES_hhdet_fec!F11=0,0,RES_hhdet_fec!F11/0.086*1000000/RES_hhdet_num!F11)</f>
        <v>2512.1331369319273</v>
      </c>
      <c r="G11" s="132">
        <f>IF(RES_hhdet_fec!G11=0,0,RES_hhdet_fec!G11/0.086*1000000/RES_hhdet_num!G11)</f>
        <v>2483.0311560311056</v>
      </c>
      <c r="H11" s="132">
        <f>IF(RES_hhdet_fec!H11=0,0,RES_hhdet_fec!H11/0.086*1000000/RES_hhdet_num!H11)</f>
        <v>2448.8377150577576</v>
      </c>
      <c r="I11" s="132">
        <f>IF(RES_hhdet_fec!I11=0,0,RES_hhdet_fec!I11/0.086*1000000/RES_hhdet_num!I11)</f>
        <v>2425.664467250439</v>
      </c>
      <c r="J11" s="132">
        <f>IF(RES_hhdet_fec!J11=0,0,RES_hhdet_fec!J11/0.086*1000000/RES_hhdet_num!J11)</f>
        <v>2408.6973839969141</v>
      </c>
      <c r="K11" s="132">
        <f>IF(RES_hhdet_fec!K11=0,0,RES_hhdet_fec!K11/0.086*1000000/RES_hhdet_num!K11)</f>
        <v>2403.4134954690908</v>
      </c>
      <c r="L11" s="132">
        <f>IF(RES_hhdet_fec!L11=0,0,RES_hhdet_fec!L11/0.086*1000000/RES_hhdet_num!L11)</f>
        <v>2393.5549232152912</v>
      </c>
      <c r="M11" s="132">
        <f>IF(RES_hhdet_fec!M11=0,0,RES_hhdet_fec!M11/0.086*1000000/RES_hhdet_num!M11)</f>
        <v>2182.2227327812084</v>
      </c>
      <c r="N11" s="132">
        <f>IF(RES_hhdet_fec!N11=0,0,RES_hhdet_fec!N11/0.086*1000000/RES_hhdet_num!N11)</f>
        <v>2487.5284922614132</v>
      </c>
      <c r="O11" s="132">
        <f>IF(RES_hhdet_fec!O11=0,0,RES_hhdet_fec!O11/0.086*1000000/RES_hhdet_num!O11)</f>
        <v>2472.2566632375192</v>
      </c>
      <c r="P11" s="132">
        <f>IF(RES_hhdet_fec!P11=0,0,RES_hhdet_fec!P11/0.086*1000000/RES_hhdet_num!P11)</f>
        <v>2424.3459164764613</v>
      </c>
      <c r="Q11" s="132">
        <f>IF(RES_hhdet_fec!Q11=0,0,RES_hhdet_fec!Q11/0.086*1000000/RES_hhdet_num!Q11)</f>
        <v>2392.6602272640657</v>
      </c>
    </row>
    <row r="12" spans="1:17" ht="12" customHeight="1" x14ac:dyDescent="0.25">
      <c r="A12" s="167" t="s">
        <v>143</v>
      </c>
      <c r="B12" s="132">
        <f>IF(RES_hhdet_fec!B12=0,0,RES_hhdet_fec!B12/0.086*1000000/RES_hhdet_num!B12)</f>
        <v>2151.0123025625444</v>
      </c>
      <c r="C12" s="132">
        <f>IF(RES_hhdet_fec!C12=0,0,RES_hhdet_fec!C12/0.086*1000000/RES_hhdet_num!C12)</f>
        <v>2162.8154992734517</v>
      </c>
      <c r="D12" s="132">
        <f>IF(RES_hhdet_fec!D12=0,0,RES_hhdet_fec!D12/0.086*1000000/RES_hhdet_num!D12)</f>
        <v>2129.0144684843331</v>
      </c>
      <c r="E12" s="132">
        <f>IF(RES_hhdet_fec!E12=0,0,RES_hhdet_fec!E12/0.086*1000000/RES_hhdet_num!E12)</f>
        <v>2129.7029913978054</v>
      </c>
      <c r="F12" s="132">
        <f>IF(RES_hhdet_fec!F12=0,0,RES_hhdet_fec!F12/0.086*1000000/RES_hhdet_num!F12)</f>
        <v>2133.5976631195658</v>
      </c>
      <c r="G12" s="132">
        <f>IF(RES_hhdet_fec!G12=0,0,RES_hhdet_fec!G12/0.086*1000000/RES_hhdet_num!G12)</f>
        <v>2112.150497473473</v>
      </c>
      <c r="H12" s="132">
        <f>IF(RES_hhdet_fec!H12=0,0,RES_hhdet_fec!H12/0.086*1000000/RES_hhdet_num!H12)</f>
        <v>2087.3087973172287</v>
      </c>
      <c r="I12" s="132">
        <f>IF(RES_hhdet_fec!I12=0,0,RES_hhdet_fec!I12/0.086*1000000/RES_hhdet_num!I12)</f>
        <v>2071.3956836154739</v>
      </c>
      <c r="J12" s="132">
        <f>IF(RES_hhdet_fec!J12=0,0,RES_hhdet_fec!J12/0.086*1000000/RES_hhdet_num!J12)</f>
        <v>2061.3815040622353</v>
      </c>
      <c r="K12" s="132">
        <f>IF(RES_hhdet_fec!K12=0,0,RES_hhdet_fec!K12/0.086*1000000/RES_hhdet_num!K12)</f>
        <v>2060.5287850764112</v>
      </c>
      <c r="L12" s="132">
        <f>IF(RES_hhdet_fec!L12=0,0,RES_hhdet_fec!L12/0.086*1000000/RES_hhdet_num!L12)</f>
        <v>2056.1470266541874</v>
      </c>
      <c r="M12" s="132">
        <f>IF(RES_hhdet_fec!M12=0,0,RES_hhdet_fec!M12/0.086*1000000/RES_hhdet_num!M12)</f>
        <v>1874.8643377399271</v>
      </c>
      <c r="N12" s="132">
        <f>IF(RES_hhdet_fec!N12=0,0,RES_hhdet_fec!N12/0.086*1000000/RES_hhdet_num!N12)</f>
        <v>2158.0268922600235</v>
      </c>
      <c r="O12" s="132">
        <f>IF(RES_hhdet_fec!O12=0,0,RES_hhdet_fec!O12/0.086*1000000/RES_hhdet_num!O12)</f>
        <v>2126.0288519399815</v>
      </c>
      <c r="P12" s="132">
        <f>IF(RES_hhdet_fec!P12=0,0,RES_hhdet_fec!P12/0.086*1000000/RES_hhdet_num!P12)</f>
        <v>2086.1110152694691</v>
      </c>
      <c r="Q12" s="132">
        <f>IF(RES_hhdet_fec!Q12=0,0,RES_hhdet_fec!Q12/0.086*1000000/RES_hhdet_num!Q12)</f>
        <v>2060.3344835481917</v>
      </c>
    </row>
    <row r="13" spans="1:17" ht="12" customHeight="1" x14ac:dyDescent="0.25">
      <c r="A13" s="166" t="s">
        <v>57</v>
      </c>
      <c r="B13" s="165">
        <f>IF(RES_hhdet_fec!B13=0,0,RES_hhdet_fec!B13/0.086*1000000/RES_hhdet_num!B12)</f>
        <v>1637.7727560081109</v>
      </c>
      <c r="C13" s="165">
        <f>IF(RES_hhdet_fec!C13=0,0,RES_hhdet_fec!C13/0.086*1000000/RES_hhdet_num!C12)</f>
        <v>1664.1112415636321</v>
      </c>
      <c r="D13" s="165">
        <f>IF(RES_hhdet_fec!D13=0,0,RES_hhdet_fec!D13/0.086*1000000/RES_hhdet_num!D12)</f>
        <v>1635.1989064838974</v>
      </c>
      <c r="E13" s="165">
        <f>IF(RES_hhdet_fec!E13=0,0,RES_hhdet_fec!E13/0.086*1000000/RES_hhdet_num!E12)</f>
        <v>1632.8132138070898</v>
      </c>
      <c r="F13" s="165">
        <f>IF(RES_hhdet_fec!F13=0,0,RES_hhdet_fec!F13/0.086*1000000/RES_hhdet_num!F12)</f>
        <v>1632.8865390057158</v>
      </c>
      <c r="G13" s="165">
        <f>IF(RES_hhdet_fec!G13=0,0,RES_hhdet_fec!G13/0.086*1000000/RES_hhdet_num!G12)</f>
        <v>1613.9702514202127</v>
      </c>
      <c r="H13" s="165">
        <f>IF(RES_hhdet_fec!H13=0,0,RES_hhdet_fec!H13/0.086*1000000/RES_hhdet_num!H12)</f>
        <v>1591.7445147875212</v>
      </c>
      <c r="I13" s="165">
        <f>IF(RES_hhdet_fec!I13=0,0,RES_hhdet_fec!I13/0.086*1000000/RES_hhdet_num!I12)</f>
        <v>1576.6819037127921</v>
      </c>
      <c r="J13" s="165">
        <f>IF(RES_hhdet_fec!J13=0,0,RES_hhdet_fec!J13/0.086*1000000/RES_hhdet_num!J12)</f>
        <v>1565.6532995980424</v>
      </c>
      <c r="K13" s="165">
        <f>IF(RES_hhdet_fec!K13=0,0,RES_hhdet_fec!K13/0.086*1000000/RES_hhdet_num!K12)</f>
        <v>1562.2187720549036</v>
      </c>
      <c r="L13" s="165">
        <f>IF(RES_hhdet_fec!L13=0,0,RES_hhdet_fec!L13/0.086*1000000/RES_hhdet_num!L12)</f>
        <v>1555.8107000899656</v>
      </c>
      <c r="M13" s="165">
        <f>IF(RES_hhdet_fec!M13=0,0,RES_hhdet_fec!M13/0.086*1000000/RES_hhdet_num!M12)</f>
        <v>1418.4447763078078</v>
      </c>
      <c r="N13" s="165">
        <f>IF(RES_hhdet_fec!N13=0,0,RES_hhdet_fec!N13/0.086*1000000/RES_hhdet_num!N12)</f>
        <v>1666.6440898151666</v>
      </c>
      <c r="O13" s="165">
        <f>IF(RES_hhdet_fec!O13=0,0,RES_hhdet_fec!O13/0.086*1000000/RES_hhdet_num!O12)</f>
        <v>1606.9668311044072</v>
      </c>
      <c r="P13" s="165">
        <f>IF(RES_hhdet_fec!P13=0,0,RES_hhdet_fec!P13/0.086*1000000/RES_hhdet_num!P12)</f>
        <v>1575.8248457097195</v>
      </c>
      <c r="Q13" s="165">
        <f>IF(RES_hhdet_fec!Q13=0,0,RES_hhdet_fec!Q13/0.086*1000000/RES_hhdet_num!Q12)</f>
        <v>1555.2291477216686</v>
      </c>
    </row>
    <row r="14" spans="1:17" ht="12" customHeight="1" x14ac:dyDescent="0.25">
      <c r="A14" s="147" t="s">
        <v>59</v>
      </c>
      <c r="B14" s="164">
        <f>IF(RES_hhdet_fec!B14=0,0,RES_hhdet_fec!B14/0.086*1000000/RES_hhdet_num!B12)</f>
        <v>513.23954655443322</v>
      </c>
      <c r="C14" s="164">
        <f>IF(RES_hhdet_fec!C14=0,0,RES_hhdet_fec!C14/0.086*1000000/RES_hhdet_num!C12)</f>
        <v>498.70425770981961</v>
      </c>
      <c r="D14" s="164">
        <f>IF(RES_hhdet_fec!D14=0,0,RES_hhdet_fec!D14/0.086*1000000/RES_hhdet_num!D12)</f>
        <v>493.81556200043548</v>
      </c>
      <c r="E14" s="164">
        <f>IF(RES_hhdet_fec!E14=0,0,RES_hhdet_fec!E14/0.086*1000000/RES_hhdet_num!E12)</f>
        <v>496.88977759071594</v>
      </c>
      <c r="F14" s="164">
        <f>IF(RES_hhdet_fec!F14=0,0,RES_hhdet_fec!F14/0.086*1000000/RES_hhdet_num!F12)</f>
        <v>500.71112411384996</v>
      </c>
      <c r="G14" s="164">
        <f>IF(RES_hhdet_fec!G14=0,0,RES_hhdet_fec!G14/0.086*1000000/RES_hhdet_num!G12)</f>
        <v>498.18024605326036</v>
      </c>
      <c r="H14" s="164">
        <f>IF(RES_hhdet_fec!H14=0,0,RES_hhdet_fec!H14/0.086*1000000/RES_hhdet_num!H12)</f>
        <v>495.56428252970716</v>
      </c>
      <c r="I14" s="164">
        <f>IF(RES_hhdet_fec!I14=0,0,RES_hhdet_fec!I14/0.086*1000000/RES_hhdet_num!I12)</f>
        <v>494.71377990268161</v>
      </c>
      <c r="J14" s="164">
        <f>IF(RES_hhdet_fec!J14=0,0,RES_hhdet_fec!J14/0.086*1000000/RES_hhdet_num!J12)</f>
        <v>495.72820446419291</v>
      </c>
      <c r="K14" s="164">
        <f>IF(RES_hhdet_fec!K14=0,0,RES_hhdet_fec!K14/0.086*1000000/RES_hhdet_num!K12)</f>
        <v>498.31001302150764</v>
      </c>
      <c r="L14" s="164">
        <f>IF(RES_hhdet_fec!L14=0,0,RES_hhdet_fec!L14/0.086*1000000/RES_hhdet_num!L12)</f>
        <v>500.33632656422179</v>
      </c>
      <c r="M14" s="164">
        <f>IF(RES_hhdet_fec!M14=0,0,RES_hhdet_fec!M14/0.086*1000000/RES_hhdet_num!M12)</f>
        <v>456.41956143211951</v>
      </c>
      <c r="N14" s="164">
        <f>IF(RES_hhdet_fec!N14=0,0,RES_hhdet_fec!N14/0.086*1000000/RES_hhdet_num!N12)</f>
        <v>491.38280244485691</v>
      </c>
      <c r="O14" s="164">
        <f>IF(RES_hhdet_fec!O14=0,0,RES_hhdet_fec!O14/0.086*1000000/RES_hhdet_num!O12)</f>
        <v>519.06202083557457</v>
      </c>
      <c r="P14" s="164">
        <f>IF(RES_hhdet_fec!P14=0,0,RES_hhdet_fec!P14/0.086*1000000/RES_hhdet_num!P12)</f>
        <v>510.28616955974985</v>
      </c>
      <c r="Q14" s="164">
        <f>IF(RES_hhdet_fec!Q14=0,0,RES_hhdet_fec!Q14/0.086*1000000/RES_hhdet_num!Q12)</f>
        <v>505.10533582652312</v>
      </c>
    </row>
    <row r="15" spans="1:17" ht="12" customHeight="1" x14ac:dyDescent="0.25">
      <c r="A15" s="163" t="s">
        <v>142</v>
      </c>
      <c r="B15" s="162">
        <f>IF(RES_hhdet_fec!B15=0,0,RES_hhdet_fec!B15/0.086*1000000/RES_hhdet_num!B15)</f>
        <v>2197.9444261956187</v>
      </c>
      <c r="C15" s="162">
        <f>IF(RES_hhdet_fec!C15=0,0,RES_hhdet_fec!C15/0.086*1000000/RES_hhdet_num!C15)</f>
        <v>2243.5521284191268</v>
      </c>
      <c r="D15" s="162">
        <f>IF(RES_hhdet_fec!D15=0,0,RES_hhdet_fec!D15/0.086*1000000/RES_hhdet_num!D15)</f>
        <v>2244.3559303359875</v>
      </c>
      <c r="E15" s="162">
        <f>IF(RES_hhdet_fec!E15=0,0,RES_hhdet_fec!E15/0.086*1000000/RES_hhdet_num!E15)</f>
        <v>2319.0464291196195</v>
      </c>
      <c r="F15" s="162">
        <f>IF(RES_hhdet_fec!F15=0,0,RES_hhdet_fec!F15/0.086*1000000/RES_hhdet_num!F15)</f>
        <v>2351.7200095306653</v>
      </c>
      <c r="G15" s="162">
        <f>IF(RES_hhdet_fec!G15=0,0,RES_hhdet_fec!G15/0.086*1000000/RES_hhdet_num!G15)</f>
        <v>2163.5509408547796</v>
      </c>
      <c r="H15" s="162">
        <f>IF(RES_hhdet_fec!H15=0,0,RES_hhdet_fec!H15/0.086*1000000/RES_hhdet_num!H15)</f>
        <v>2180.5231422461356</v>
      </c>
      <c r="I15" s="162">
        <f>IF(RES_hhdet_fec!I15=0,0,RES_hhdet_fec!I15/0.086*1000000/RES_hhdet_num!I15)</f>
        <v>2179.0927318294935</v>
      </c>
      <c r="J15" s="162">
        <f>IF(RES_hhdet_fec!J15=0,0,RES_hhdet_fec!J15/0.086*1000000/RES_hhdet_num!J15)</f>
        <v>2189.3769154825522</v>
      </c>
      <c r="K15" s="162">
        <f>IF(RES_hhdet_fec!K15=0,0,RES_hhdet_fec!K15/0.086*1000000/RES_hhdet_num!K15)</f>
        <v>2035.2507406341388</v>
      </c>
      <c r="L15" s="162">
        <f>IF(RES_hhdet_fec!L15=0,0,RES_hhdet_fec!L15/0.086*1000000/RES_hhdet_num!L15)</f>
        <v>2473.1837524466646</v>
      </c>
      <c r="M15" s="162">
        <f>IF(RES_hhdet_fec!M15=0,0,RES_hhdet_fec!M15/0.086*1000000/RES_hhdet_num!M15)</f>
        <v>1943.8872935736567</v>
      </c>
      <c r="N15" s="162">
        <f>IF(RES_hhdet_fec!N15=0,0,RES_hhdet_fec!N15/0.086*1000000/RES_hhdet_num!N15)</f>
        <v>2582.8619665614488</v>
      </c>
      <c r="O15" s="162">
        <f>IF(RES_hhdet_fec!O15=0,0,RES_hhdet_fec!O15/0.086*1000000/RES_hhdet_num!O15)</f>
        <v>2734.8630396938579</v>
      </c>
      <c r="P15" s="162">
        <f>IF(RES_hhdet_fec!P15=0,0,RES_hhdet_fec!P15/0.086*1000000/RES_hhdet_num!P15)</f>
        <v>2276.622872156126</v>
      </c>
      <c r="Q15" s="162">
        <f>IF(RES_hhdet_fec!Q15=0,0,RES_hhdet_fec!Q15/0.086*1000000/RES_hhdet_num!Q15)</f>
        <v>2406.3557755751258</v>
      </c>
    </row>
    <row r="16" spans="1:17" ht="12" customHeight="1" x14ac:dyDescent="0.25">
      <c r="A16" s="161" t="s">
        <v>141</v>
      </c>
      <c r="B16" s="160">
        <f>IF(RES_hhdet_fec!B16=0,0,RES_hhdet_fec!B16/0.086*1000000/RES_hhdet_num!B16)</f>
        <v>1915.5280904672463</v>
      </c>
      <c r="C16" s="160">
        <f>IF(RES_hhdet_fec!C16=0,0,RES_hhdet_fec!C16/0.086*1000000/RES_hhdet_num!C16)</f>
        <v>1957.0131411822836</v>
      </c>
      <c r="D16" s="160">
        <f>IF(RES_hhdet_fec!D16=0,0,RES_hhdet_fec!D16/0.086*1000000/RES_hhdet_num!D16)</f>
        <v>1952.6469167187897</v>
      </c>
      <c r="E16" s="160">
        <f>IF(RES_hhdet_fec!E16=0,0,RES_hhdet_fec!E16/0.086*1000000/RES_hhdet_num!E16)</f>
        <v>2004.2699565184223</v>
      </c>
      <c r="F16" s="160">
        <f>IF(RES_hhdet_fec!F16=0,0,RES_hhdet_fec!F16/0.086*1000000/RES_hhdet_num!F16)</f>
        <v>2029.3291303087383</v>
      </c>
      <c r="G16" s="160">
        <f>IF(RES_hhdet_fec!G16=0,0,RES_hhdet_fec!G16/0.086*1000000/RES_hhdet_num!G16)</f>
        <v>1904.488357608873</v>
      </c>
      <c r="H16" s="160">
        <f>IF(RES_hhdet_fec!H16=0,0,RES_hhdet_fec!H16/0.086*1000000/RES_hhdet_num!H16)</f>
        <v>1912.9043249896779</v>
      </c>
      <c r="I16" s="160">
        <f>IF(RES_hhdet_fec!I16=0,0,RES_hhdet_fec!I16/0.086*1000000/RES_hhdet_num!I16)</f>
        <v>1911.1240555918607</v>
      </c>
      <c r="J16" s="160">
        <f>IF(RES_hhdet_fec!J16=0,0,RES_hhdet_fec!J16/0.086*1000000/RES_hhdet_num!J16)</f>
        <v>1918.8231995278945</v>
      </c>
      <c r="K16" s="160">
        <f>IF(RES_hhdet_fec!K16=0,0,RES_hhdet_fec!K16/0.086*1000000/RES_hhdet_num!K16)</f>
        <v>1821.2229944336902</v>
      </c>
      <c r="L16" s="160">
        <f>IF(RES_hhdet_fec!L16=0,0,RES_hhdet_fec!L16/0.086*1000000/RES_hhdet_num!L16)</f>
        <v>2107.9057656545715</v>
      </c>
      <c r="M16" s="160">
        <f>IF(RES_hhdet_fec!M16=0,0,RES_hhdet_fec!M16/0.086*1000000/RES_hhdet_num!M16)</f>
        <v>1719.9463022550106</v>
      </c>
      <c r="N16" s="160">
        <f>IF(RES_hhdet_fec!N16=0,0,RES_hhdet_fec!N16/0.086*1000000/RES_hhdet_num!N16)</f>
        <v>2221.9003200410434</v>
      </c>
      <c r="O16" s="160">
        <f>IF(RES_hhdet_fec!O16=0,0,RES_hhdet_fec!O16/0.086*1000000/RES_hhdet_num!O16)</f>
        <v>2296.7229966366062</v>
      </c>
      <c r="P16" s="160">
        <f>IF(RES_hhdet_fec!P16=0,0,RES_hhdet_fec!P16/0.086*1000000/RES_hhdet_num!P16)</f>
        <v>1990.0910364612528</v>
      </c>
      <c r="Q16" s="160">
        <f>IF(RES_hhdet_fec!Q16=0,0,RES_hhdet_fec!Q16/0.086*1000000/RES_hhdet_num!Q16)</f>
        <v>2069.2365899503761</v>
      </c>
    </row>
    <row r="17" spans="1:17" ht="12" customHeight="1" x14ac:dyDescent="0.25">
      <c r="A17" s="148" t="s">
        <v>60</v>
      </c>
      <c r="B17" s="156">
        <f>IF(RES_hhdet_fec!B17=0,0,RES_hhdet_fec!B17/0.086*1000000/RES_hhdet_num!B16)</f>
        <v>1402.2885439128127</v>
      </c>
      <c r="C17" s="156">
        <f>IF(RES_hhdet_fec!C17=0,0,RES_hhdet_fec!C17/0.086*1000000/RES_hhdet_num!C16)</f>
        <v>1458.3088834724638</v>
      </c>
      <c r="D17" s="156">
        <f>IF(RES_hhdet_fec!D17=0,0,RES_hhdet_fec!D17/0.086*1000000/RES_hhdet_num!D16)</f>
        <v>1458.8313547183541</v>
      </c>
      <c r="E17" s="156">
        <f>IF(RES_hhdet_fec!E17=0,0,RES_hhdet_fec!E17/0.086*1000000/RES_hhdet_num!E16)</f>
        <v>1507.3801789277061</v>
      </c>
      <c r="F17" s="156">
        <f>IF(RES_hhdet_fec!F17=0,0,RES_hhdet_fec!F17/0.086*1000000/RES_hhdet_num!F16)</f>
        <v>1528.6180061948885</v>
      </c>
      <c r="G17" s="156">
        <f>IF(RES_hhdet_fec!G17=0,0,RES_hhdet_fec!G17/0.086*1000000/RES_hhdet_num!G16)</f>
        <v>1406.3081115556124</v>
      </c>
      <c r="H17" s="156">
        <f>IF(RES_hhdet_fec!H17=0,0,RES_hhdet_fec!H17/0.086*1000000/RES_hhdet_num!H16)</f>
        <v>1417.3400424599704</v>
      </c>
      <c r="I17" s="156">
        <f>IF(RES_hhdet_fec!I17=0,0,RES_hhdet_fec!I17/0.086*1000000/RES_hhdet_num!I16)</f>
        <v>1416.4102756891789</v>
      </c>
      <c r="J17" s="156">
        <f>IF(RES_hhdet_fec!J17=0,0,RES_hhdet_fec!J17/0.086*1000000/RES_hhdet_num!J16)</f>
        <v>1423.0949950637014</v>
      </c>
      <c r="K17" s="156">
        <f>IF(RES_hhdet_fec!K17=0,0,RES_hhdet_fec!K17/0.086*1000000/RES_hhdet_num!K16)</f>
        <v>1322.9129814121825</v>
      </c>
      <c r="L17" s="156">
        <f>IF(RES_hhdet_fec!L17=0,0,RES_hhdet_fec!L17/0.086*1000000/RES_hhdet_num!L16)</f>
        <v>1607.5694390903493</v>
      </c>
      <c r="M17" s="156">
        <f>IF(RES_hhdet_fec!M17=0,0,RES_hhdet_fec!M17/0.086*1000000/RES_hhdet_num!M16)</f>
        <v>1263.5267408228913</v>
      </c>
      <c r="N17" s="156">
        <f>IF(RES_hhdet_fec!N17=0,0,RES_hhdet_fec!N17/0.086*1000000/RES_hhdet_num!N16)</f>
        <v>1730.5175175961861</v>
      </c>
      <c r="O17" s="156">
        <f>IF(RES_hhdet_fec!O17=0,0,RES_hhdet_fec!O17/0.086*1000000/RES_hhdet_num!O16)</f>
        <v>1777.6609758010316</v>
      </c>
      <c r="P17" s="156">
        <f>IF(RES_hhdet_fec!P17=0,0,RES_hhdet_fec!P17/0.086*1000000/RES_hhdet_num!P16)</f>
        <v>1479.8048669015025</v>
      </c>
      <c r="Q17" s="156">
        <f>IF(RES_hhdet_fec!Q17=0,0,RES_hhdet_fec!Q17/0.086*1000000/RES_hhdet_num!Q16)</f>
        <v>1564.1312541238531</v>
      </c>
    </row>
    <row r="18" spans="1:17" ht="12" customHeight="1" x14ac:dyDescent="0.25">
      <c r="A18" s="148" t="s">
        <v>59</v>
      </c>
      <c r="B18" s="156">
        <f>IF(RES_hhdet_fec!B18=0,0,RES_hhdet_fec!B18/0.086*1000000/RES_hhdet_num!B16)</f>
        <v>513.23954655443322</v>
      </c>
      <c r="C18" s="156">
        <f>IF(RES_hhdet_fec!C18=0,0,RES_hhdet_fec!C18/0.086*1000000/RES_hhdet_num!C16)</f>
        <v>498.70425770981961</v>
      </c>
      <c r="D18" s="156">
        <f>IF(RES_hhdet_fec!D18=0,0,RES_hhdet_fec!D18/0.086*1000000/RES_hhdet_num!D16)</f>
        <v>493.81556200043565</v>
      </c>
      <c r="E18" s="156">
        <f>IF(RES_hhdet_fec!E18=0,0,RES_hhdet_fec!E18/0.086*1000000/RES_hhdet_num!E16)</f>
        <v>496.88977759071582</v>
      </c>
      <c r="F18" s="156">
        <f>IF(RES_hhdet_fec!F18=0,0,RES_hhdet_fec!F18/0.086*1000000/RES_hhdet_num!F16)</f>
        <v>500.71112411384985</v>
      </c>
      <c r="G18" s="156">
        <f>IF(RES_hhdet_fec!G18=0,0,RES_hhdet_fec!G18/0.086*1000000/RES_hhdet_num!G16)</f>
        <v>498.18024605326036</v>
      </c>
      <c r="H18" s="156">
        <f>IF(RES_hhdet_fec!H18=0,0,RES_hhdet_fec!H18/0.086*1000000/RES_hhdet_num!H16)</f>
        <v>495.56428252970727</v>
      </c>
      <c r="I18" s="156">
        <f>IF(RES_hhdet_fec!I18=0,0,RES_hhdet_fec!I18/0.086*1000000/RES_hhdet_num!I16)</f>
        <v>494.71377990268172</v>
      </c>
      <c r="J18" s="156">
        <f>IF(RES_hhdet_fec!J18=0,0,RES_hhdet_fec!J18/0.086*1000000/RES_hhdet_num!J16)</f>
        <v>495.7282044641928</v>
      </c>
      <c r="K18" s="156">
        <f>IF(RES_hhdet_fec!K18=0,0,RES_hhdet_fec!K18/0.086*1000000/RES_hhdet_num!K16)</f>
        <v>498.3100130215077</v>
      </c>
      <c r="L18" s="156">
        <f>IF(RES_hhdet_fec!L18=0,0,RES_hhdet_fec!L18/0.086*1000000/RES_hhdet_num!L16)</f>
        <v>500.33632656422179</v>
      </c>
      <c r="M18" s="156">
        <f>IF(RES_hhdet_fec!M18=0,0,RES_hhdet_fec!M18/0.086*1000000/RES_hhdet_num!M16)</f>
        <v>456.41956143211962</v>
      </c>
      <c r="N18" s="156">
        <f>IF(RES_hhdet_fec!N18=0,0,RES_hhdet_fec!N18/0.086*1000000/RES_hhdet_num!N16)</f>
        <v>491.38280244485685</v>
      </c>
      <c r="O18" s="156">
        <f>IF(RES_hhdet_fec!O18=0,0,RES_hhdet_fec!O18/0.086*1000000/RES_hhdet_num!O16)</f>
        <v>519.06202083557469</v>
      </c>
      <c r="P18" s="156">
        <f>IF(RES_hhdet_fec!P18=0,0,RES_hhdet_fec!P18/0.086*1000000/RES_hhdet_num!P16)</f>
        <v>510.28616955974991</v>
      </c>
      <c r="Q18" s="156">
        <f>IF(RES_hhdet_fec!Q18=0,0,RES_hhdet_fec!Q18/0.086*1000000/RES_hhdet_num!Q16)</f>
        <v>505.10533582652295</v>
      </c>
    </row>
    <row r="19" spans="1:17" ht="12" customHeight="1" x14ac:dyDescent="0.25">
      <c r="A19" s="158" t="s">
        <v>62</v>
      </c>
      <c r="B19" s="157">
        <f>IF(RES_hhdet_fec!B19=0,0,RES_hhdet_fec!B19/0.086*1000000/RES_hhdet_num!B$3)</f>
        <v>1221.7780792906894</v>
      </c>
      <c r="C19" s="157">
        <f>IF(RES_hhdet_fec!C19=0,0,RES_hhdet_fec!C19/0.086*1000000/RES_hhdet_num!C$3)</f>
        <v>1213.6152936165081</v>
      </c>
      <c r="D19" s="157">
        <f>IF(RES_hhdet_fec!D19=0,0,RES_hhdet_fec!D19/0.086*1000000/RES_hhdet_num!D$3)</f>
        <v>1222.5574041741493</v>
      </c>
      <c r="E19" s="157">
        <f>IF(RES_hhdet_fec!E19=0,0,RES_hhdet_fec!E19/0.086*1000000/RES_hhdet_num!E$3)</f>
        <v>1253.8075332408355</v>
      </c>
      <c r="F19" s="157">
        <f>IF(RES_hhdet_fec!F19=0,0,RES_hhdet_fec!F19/0.086*1000000/RES_hhdet_num!F$3)</f>
        <v>1251.7424217667483</v>
      </c>
      <c r="G19" s="157">
        <f>IF(RES_hhdet_fec!G19=0,0,RES_hhdet_fec!G19/0.086*1000000/RES_hhdet_num!G$3)</f>
        <v>1198.422349795942</v>
      </c>
      <c r="H19" s="157">
        <f>IF(RES_hhdet_fec!H19=0,0,RES_hhdet_fec!H19/0.086*1000000/RES_hhdet_num!H$3)</f>
        <v>1204.3860240447736</v>
      </c>
      <c r="I19" s="157">
        <f>IF(RES_hhdet_fec!I19=0,0,RES_hhdet_fec!I19/0.086*1000000/RES_hhdet_num!I$3)</f>
        <v>1186.8942197697015</v>
      </c>
      <c r="J19" s="157">
        <f>IF(RES_hhdet_fec!J19=0,0,RES_hhdet_fec!J19/0.086*1000000/RES_hhdet_num!J$3)</f>
        <v>1222.1598496856413</v>
      </c>
      <c r="K19" s="157">
        <f>IF(RES_hhdet_fec!K19=0,0,RES_hhdet_fec!K19/0.086*1000000/RES_hhdet_num!K$3)</f>
        <v>1193.8974211142493</v>
      </c>
      <c r="L19" s="157">
        <f>IF(RES_hhdet_fec!L19=0,0,RES_hhdet_fec!L19/0.086*1000000/RES_hhdet_num!L$3)</f>
        <v>1278.4016573050737</v>
      </c>
      <c r="M19" s="157">
        <f>IF(RES_hhdet_fec!M19=0,0,RES_hhdet_fec!M19/0.086*1000000/RES_hhdet_num!M$3)</f>
        <v>1124.2130026010436</v>
      </c>
      <c r="N19" s="157">
        <f>IF(RES_hhdet_fec!N19=0,0,RES_hhdet_fec!N19/0.086*1000000/RES_hhdet_num!N$3)</f>
        <v>1283.8332358162202</v>
      </c>
      <c r="O19" s="157">
        <f>IF(RES_hhdet_fec!O19=0,0,RES_hhdet_fec!O19/0.086*1000000/RES_hhdet_num!O$3)</f>
        <v>1361.8488493112552</v>
      </c>
      <c r="P19" s="157">
        <f>IF(RES_hhdet_fec!P19=0,0,RES_hhdet_fec!P19/0.086*1000000/RES_hhdet_num!P$3)</f>
        <v>1190.3329338289288</v>
      </c>
      <c r="Q19" s="157">
        <f>IF(RES_hhdet_fec!Q19=0,0,RES_hhdet_fec!Q19/0.086*1000000/RES_hhdet_num!Q$3)</f>
        <v>1241.7853293061037</v>
      </c>
    </row>
    <row r="20" spans="1:17" ht="12" customHeight="1" x14ac:dyDescent="0.25">
      <c r="A20" s="23" t="s">
        <v>58</v>
      </c>
      <c r="B20" s="156">
        <f>IF(RES_hhdet_fec!B20=0,0,RES_hhdet_fec!B20/0.086*1000000/RES_hhdet_num!B20)</f>
        <v>0</v>
      </c>
      <c r="C20" s="156">
        <f>IF(RES_hhdet_fec!C20=0,0,RES_hhdet_fec!C20/0.086*1000000/RES_hhdet_num!C20)</f>
        <v>0</v>
      </c>
      <c r="D20" s="156">
        <f>IF(RES_hhdet_fec!D20=0,0,RES_hhdet_fec!D20/0.086*1000000/RES_hhdet_num!D20)</f>
        <v>0</v>
      </c>
      <c r="E20" s="156">
        <f>IF(RES_hhdet_fec!E20=0,0,RES_hhdet_fec!E20/0.086*1000000/RES_hhdet_num!E20)</f>
        <v>0</v>
      </c>
      <c r="F20" s="156">
        <f>IF(RES_hhdet_fec!F20=0,0,RES_hhdet_fec!F20/0.086*1000000/RES_hhdet_num!F20)</f>
        <v>0</v>
      </c>
      <c r="G20" s="156">
        <f>IF(RES_hhdet_fec!G20=0,0,RES_hhdet_fec!G20/0.086*1000000/RES_hhdet_num!G20)</f>
        <v>0</v>
      </c>
      <c r="H20" s="156">
        <f>IF(RES_hhdet_fec!H20=0,0,RES_hhdet_fec!H20/0.086*1000000/RES_hhdet_num!H20)</f>
        <v>0</v>
      </c>
      <c r="I20" s="156">
        <f>IF(RES_hhdet_fec!I20=0,0,RES_hhdet_fec!I20/0.086*1000000/RES_hhdet_num!I20)</f>
        <v>0</v>
      </c>
      <c r="J20" s="156">
        <f>IF(RES_hhdet_fec!J20=0,0,RES_hhdet_fec!J20/0.086*1000000/RES_hhdet_num!J20)</f>
        <v>0</v>
      </c>
      <c r="K20" s="156">
        <f>IF(RES_hhdet_fec!K20=0,0,RES_hhdet_fec!K20/0.086*1000000/RES_hhdet_num!K20)</f>
        <v>0</v>
      </c>
      <c r="L20" s="156">
        <f>IF(RES_hhdet_fec!L20=0,0,RES_hhdet_fec!L20/0.086*1000000/RES_hhdet_num!L20)</f>
        <v>0</v>
      </c>
      <c r="M20" s="156">
        <f>IF(RES_hhdet_fec!M20=0,0,RES_hhdet_fec!M20/0.086*1000000/RES_hhdet_num!M20)</f>
        <v>0</v>
      </c>
      <c r="N20" s="156">
        <f>IF(RES_hhdet_fec!N20=0,0,RES_hhdet_fec!N20/0.086*1000000/RES_hhdet_num!N20)</f>
        <v>0</v>
      </c>
      <c r="O20" s="156">
        <f>IF(RES_hhdet_fec!O20=0,0,RES_hhdet_fec!O20/0.086*1000000/RES_hhdet_num!O20)</f>
        <v>0</v>
      </c>
      <c r="P20" s="156">
        <f>IF(RES_hhdet_fec!P20=0,0,RES_hhdet_fec!P20/0.086*1000000/RES_hhdet_num!P20)</f>
        <v>0</v>
      </c>
      <c r="Q20" s="156">
        <f>IF(RES_hhdet_fec!Q20=0,0,RES_hhdet_fec!Q20/0.086*1000000/RES_hhdet_num!Q20)</f>
        <v>0</v>
      </c>
    </row>
    <row r="21" spans="1:17" ht="12" customHeight="1" x14ac:dyDescent="0.25">
      <c r="A21" s="23" t="s">
        <v>57</v>
      </c>
      <c r="B21" s="156">
        <f>IF(RES_hhdet_fec!B21=0,0,RES_hhdet_fec!B21/0.086*1000000/RES_hhdet_num!B21)</f>
        <v>1751.1583191562788</v>
      </c>
      <c r="C21" s="156">
        <f>IF(RES_hhdet_fec!C21=0,0,RES_hhdet_fec!C21/0.086*1000000/RES_hhdet_num!C21)</f>
        <v>1737.9123544498393</v>
      </c>
      <c r="D21" s="156">
        <f>IF(RES_hhdet_fec!D21=0,0,RES_hhdet_fec!D21/0.086*1000000/RES_hhdet_num!D21)</f>
        <v>1746.7749434502175</v>
      </c>
      <c r="E21" s="156">
        <f>IF(RES_hhdet_fec!E21=0,0,RES_hhdet_fec!E21/0.086*1000000/RES_hhdet_num!E21)</f>
        <v>1720.5684851983224</v>
      </c>
      <c r="F21" s="156">
        <f>IF(RES_hhdet_fec!F21=0,0,RES_hhdet_fec!F21/0.086*1000000/RES_hhdet_num!F21)</f>
        <v>1768.7060736819903</v>
      </c>
      <c r="G21" s="156">
        <f>IF(RES_hhdet_fec!G21=0,0,RES_hhdet_fec!G21/0.086*1000000/RES_hhdet_num!G21)</f>
        <v>1726.1374198243934</v>
      </c>
      <c r="H21" s="156">
        <f>IF(RES_hhdet_fec!H21=0,0,RES_hhdet_fec!H21/0.086*1000000/RES_hhdet_num!H21)</f>
        <v>1701.4737295908376</v>
      </c>
      <c r="I21" s="156">
        <f>IF(RES_hhdet_fec!I21=0,0,RES_hhdet_fec!I21/0.086*1000000/RES_hhdet_num!I21)</f>
        <v>1702.9294560899577</v>
      </c>
      <c r="J21" s="156">
        <f>IF(RES_hhdet_fec!J21=0,0,RES_hhdet_fec!J21/0.086*1000000/RES_hhdet_num!J21)</f>
        <v>1679.6050156772144</v>
      </c>
      <c r="K21" s="156">
        <f>IF(RES_hhdet_fec!K21=0,0,RES_hhdet_fec!K21/0.086*1000000/RES_hhdet_num!K21)</f>
        <v>1659.1410344689539</v>
      </c>
      <c r="L21" s="156">
        <f>IF(RES_hhdet_fec!L21=0,0,RES_hhdet_fec!L21/0.086*1000000/RES_hhdet_num!L21)</f>
        <v>1715.6542938242542</v>
      </c>
      <c r="M21" s="156">
        <f>IF(RES_hhdet_fec!M21=0,0,RES_hhdet_fec!M21/0.086*1000000/RES_hhdet_num!M21)</f>
        <v>1605.2106071353371</v>
      </c>
      <c r="N21" s="156">
        <f>IF(RES_hhdet_fec!N21=0,0,RES_hhdet_fec!N21/0.086*1000000/RES_hhdet_num!N21)</f>
        <v>1668.6936843746987</v>
      </c>
      <c r="O21" s="156">
        <f>IF(RES_hhdet_fec!O21=0,0,RES_hhdet_fec!O21/0.086*1000000/RES_hhdet_num!O21)</f>
        <v>1678.4440173898506</v>
      </c>
      <c r="P21" s="156">
        <f>IF(RES_hhdet_fec!P21=0,0,RES_hhdet_fec!P21/0.086*1000000/RES_hhdet_num!P21)</f>
        <v>1677.1925196293139</v>
      </c>
      <c r="Q21" s="156">
        <f>IF(RES_hhdet_fec!Q21=0,0,RES_hhdet_fec!Q21/0.086*1000000/RES_hhdet_num!Q21)</f>
        <v>1663.4334009478723</v>
      </c>
    </row>
    <row r="22" spans="1:17" ht="12" customHeight="1" x14ac:dyDescent="0.25">
      <c r="A22" s="29" t="s">
        <v>140</v>
      </c>
      <c r="B22" s="57">
        <f>IF(RES_hhdet_fec!B22=0,0,RES_hhdet_fec!B22/0.086*1000000/RES_hhdet_num!B22)</f>
        <v>1017.3597517324716</v>
      </c>
      <c r="C22" s="57">
        <f>IF(RES_hhdet_fec!C22=0,0,RES_hhdet_fec!C22/0.086*1000000/RES_hhdet_num!C22)</f>
        <v>1020.94364442825</v>
      </c>
      <c r="D22" s="57">
        <f>IF(RES_hhdet_fec!D22=0,0,RES_hhdet_fec!D22/0.086*1000000/RES_hhdet_num!D22)</f>
        <v>1034.453221413916</v>
      </c>
      <c r="E22" s="57">
        <f>IF(RES_hhdet_fec!E22=0,0,RES_hhdet_fec!E22/0.086*1000000/RES_hhdet_num!E22)</f>
        <v>1092.2011090096448</v>
      </c>
      <c r="F22" s="57">
        <f>IF(RES_hhdet_fec!F22=0,0,RES_hhdet_fec!F22/0.086*1000000/RES_hhdet_num!F22)</f>
        <v>1073.1287272244467</v>
      </c>
      <c r="G22" s="57">
        <f>IF(RES_hhdet_fec!G22=0,0,RES_hhdet_fec!G22/0.086*1000000/RES_hhdet_num!G22)</f>
        <v>1019.519786792132</v>
      </c>
      <c r="H22" s="57">
        <f>IF(RES_hhdet_fec!H22=0,0,RES_hhdet_fec!H22/0.086*1000000/RES_hhdet_num!H22)</f>
        <v>1047.3323495710454</v>
      </c>
      <c r="I22" s="57">
        <f>IF(RES_hhdet_fec!I22=0,0,RES_hhdet_fec!I22/0.086*1000000/RES_hhdet_num!I22)</f>
        <v>1032.1393975157239</v>
      </c>
      <c r="J22" s="57">
        <f>IF(RES_hhdet_fec!J22=0,0,RES_hhdet_fec!J22/0.086*1000000/RES_hhdet_num!J22)</f>
        <v>1088.0731439996807</v>
      </c>
      <c r="K22" s="57">
        <f>IF(RES_hhdet_fec!K22=0,0,RES_hhdet_fec!K22/0.086*1000000/RES_hhdet_num!K22)</f>
        <v>1055.1577823221969</v>
      </c>
      <c r="L22" s="57">
        <f>IF(RES_hhdet_fec!L22=0,0,RES_hhdet_fec!L22/0.086*1000000/RES_hhdet_num!L22)</f>
        <v>1157.5423549569475</v>
      </c>
      <c r="M22" s="57">
        <f>IF(RES_hhdet_fec!M22=0,0,RES_hhdet_fec!M22/0.086*1000000/RES_hhdet_num!M22)</f>
        <v>999.38527797221707</v>
      </c>
      <c r="N22" s="57">
        <f>IF(RES_hhdet_fec!N22=0,0,RES_hhdet_fec!N22/0.086*1000000/RES_hhdet_num!N22)</f>
        <v>1187.0422204070942</v>
      </c>
      <c r="O22" s="57">
        <f>IF(RES_hhdet_fec!O22=0,0,RES_hhdet_fec!O22/0.086*1000000/RES_hhdet_num!O22)</f>
        <v>1286.3712014387679</v>
      </c>
      <c r="P22" s="57">
        <f>IF(RES_hhdet_fec!P22=0,0,RES_hhdet_fec!P22/0.086*1000000/RES_hhdet_num!P22)</f>
        <v>1094.0055104690575</v>
      </c>
      <c r="Q22" s="57">
        <f>IF(RES_hhdet_fec!Q22=0,0,RES_hhdet_fec!Q22/0.086*1000000/RES_hhdet_num!Q22)</f>
        <v>1158.6256531575707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>
        <f>SUM(B25,B28,B30,B39)</f>
        <v>16081.533065812102</v>
      </c>
      <c r="C24" s="168">
        <f t="shared" ref="C24:Q24" si="4">SUM(C25,C28,C30,C39)</f>
        <v>16181.576365360002</v>
      </c>
      <c r="D24" s="168">
        <f t="shared" si="4"/>
        <v>16295.989951884192</v>
      </c>
      <c r="E24" s="168">
        <f t="shared" si="4"/>
        <v>16534.075432944133</v>
      </c>
      <c r="F24" s="168">
        <f t="shared" si="4"/>
        <v>17075.06528288472</v>
      </c>
      <c r="G24" s="168">
        <f t="shared" si="4"/>
        <v>16525.924607436104</v>
      </c>
      <c r="H24" s="168">
        <f t="shared" si="4"/>
        <v>15811.255859413392</v>
      </c>
      <c r="I24" s="168">
        <f t="shared" si="4"/>
        <v>14526.127087378036</v>
      </c>
      <c r="J24" s="168">
        <f t="shared" si="4"/>
        <v>14881.843385332972</v>
      </c>
      <c r="K24" s="168">
        <f t="shared" si="4"/>
        <v>14593.340347189884</v>
      </c>
      <c r="L24" s="168">
        <f t="shared" si="4"/>
        <v>14982.994872880236</v>
      </c>
      <c r="M24" s="168">
        <f t="shared" si="4"/>
        <v>11982.987614101276</v>
      </c>
      <c r="N24" s="168">
        <f t="shared" si="4"/>
        <v>13479.490849738231</v>
      </c>
      <c r="O24" s="168">
        <f t="shared" si="4"/>
        <v>13850.57602076586</v>
      </c>
      <c r="P24" s="168">
        <f t="shared" si="4"/>
        <v>11618.65894597813</v>
      </c>
      <c r="Q24" s="168">
        <f t="shared" si="4"/>
        <v>11911.924101648476</v>
      </c>
    </row>
    <row r="25" spans="1:17" ht="12.95" customHeight="1" x14ac:dyDescent="0.25">
      <c r="A25" s="158" t="s">
        <v>65</v>
      </c>
      <c r="B25" s="157">
        <f t="shared" ref="B25" si="5">SUM(B26:B27)</f>
        <v>12477.67310969682</v>
      </c>
      <c r="C25" s="157">
        <f t="shared" ref="C25:Q25" si="6">SUM(C26:C27)</f>
        <v>12568.3258952328</v>
      </c>
      <c r="D25" s="157">
        <f t="shared" si="6"/>
        <v>12699.661841227375</v>
      </c>
      <c r="E25" s="157">
        <f t="shared" si="6"/>
        <v>12868.997557239474</v>
      </c>
      <c r="F25" s="157">
        <f t="shared" si="6"/>
        <v>13394.577387785841</v>
      </c>
      <c r="G25" s="157">
        <f t="shared" si="6"/>
        <v>13005.214675236464</v>
      </c>
      <c r="H25" s="157">
        <f t="shared" si="6"/>
        <v>12295.698943075382</v>
      </c>
      <c r="I25" s="157">
        <f t="shared" si="6"/>
        <v>11040.617581100169</v>
      </c>
      <c r="J25" s="157">
        <f t="shared" si="6"/>
        <v>11356.380556544716</v>
      </c>
      <c r="K25" s="157">
        <f t="shared" si="6"/>
        <v>11171.383413834206</v>
      </c>
      <c r="L25" s="157">
        <f t="shared" si="6"/>
        <v>11273.486638826793</v>
      </c>
      <c r="M25" s="157">
        <f t="shared" si="6"/>
        <v>8789.6741899868266</v>
      </c>
      <c r="N25" s="157">
        <f t="shared" si="6"/>
        <v>9664.5539922210373</v>
      </c>
      <c r="O25" s="157">
        <f t="shared" si="6"/>
        <v>9899.0391344477393</v>
      </c>
      <c r="P25" s="157">
        <f t="shared" si="6"/>
        <v>8082.9142939936983</v>
      </c>
      <c r="Q25" s="157">
        <f t="shared" si="6"/>
        <v>8287.4382167678687</v>
      </c>
    </row>
    <row r="26" spans="1:17" ht="12" customHeight="1" x14ac:dyDescent="0.25">
      <c r="A26" s="23" t="s">
        <v>84</v>
      </c>
      <c r="B26" s="156">
        <f>IF(RES_hhdet_fec!B26=0,0,RES_hhdet_fec!B26/0.086*1000000/RES_hhdet_num!B$24)</f>
        <v>12329.42036178405</v>
      </c>
      <c r="C26" s="156">
        <f>IF(RES_hhdet_fec!C26=0,0,RES_hhdet_fec!C26/0.086*1000000/RES_hhdet_num!C$24)</f>
        <v>12411.014580772267</v>
      </c>
      <c r="D26" s="156">
        <f>IF(RES_hhdet_fec!D26=0,0,RES_hhdet_fec!D26/0.086*1000000/RES_hhdet_num!D$24)</f>
        <v>12526.451006684918</v>
      </c>
      <c r="E26" s="156">
        <f>IF(RES_hhdet_fec!E26=0,0,RES_hhdet_fec!E26/0.086*1000000/RES_hhdet_num!E$24)</f>
        <v>12637.489779367845</v>
      </c>
      <c r="F26" s="156">
        <f>IF(RES_hhdet_fec!F26=0,0,RES_hhdet_fec!F26/0.086*1000000/RES_hhdet_num!F$24)</f>
        <v>13172.591811906686</v>
      </c>
      <c r="G26" s="156">
        <f>IF(RES_hhdet_fec!G26=0,0,RES_hhdet_fec!G26/0.086*1000000/RES_hhdet_num!G$24)</f>
        <v>12867.403559293265</v>
      </c>
      <c r="H26" s="156">
        <f>IF(RES_hhdet_fec!H26=0,0,RES_hhdet_fec!H26/0.086*1000000/RES_hhdet_num!H$24)</f>
        <v>12130.922142703406</v>
      </c>
      <c r="I26" s="156">
        <f>IF(RES_hhdet_fec!I26=0,0,RES_hhdet_fec!I26/0.086*1000000/RES_hhdet_num!I$24)</f>
        <v>10890.185933339866</v>
      </c>
      <c r="J26" s="156">
        <f>IF(RES_hhdet_fec!J26=0,0,RES_hhdet_fec!J26/0.086*1000000/RES_hhdet_num!J$24)</f>
        <v>11154.025105956212</v>
      </c>
      <c r="K26" s="156">
        <f>IF(RES_hhdet_fec!K26=0,0,RES_hhdet_fec!K26/0.086*1000000/RES_hhdet_num!K$24)</f>
        <v>11026.501686245325</v>
      </c>
      <c r="L26" s="156">
        <f>IF(RES_hhdet_fec!L26=0,0,RES_hhdet_fec!L26/0.086*1000000/RES_hhdet_num!L$24)</f>
        <v>11000.08710612367</v>
      </c>
      <c r="M26" s="156">
        <f>IF(RES_hhdet_fec!M26=0,0,RES_hhdet_fec!M26/0.086*1000000/RES_hhdet_num!M$24)</f>
        <v>8683.6800887626323</v>
      </c>
      <c r="N26" s="156">
        <f>IF(RES_hhdet_fec!N26=0,0,RES_hhdet_fec!N26/0.086*1000000/RES_hhdet_num!N$24)</f>
        <v>9392.5362902311881</v>
      </c>
      <c r="O26" s="156">
        <f>IF(RES_hhdet_fec!O26=0,0,RES_hhdet_fec!O26/0.086*1000000/RES_hhdet_num!O$24)</f>
        <v>9538.201246211378</v>
      </c>
      <c r="P26" s="156">
        <f>IF(RES_hhdet_fec!P26=0,0,RES_hhdet_fec!P26/0.086*1000000/RES_hhdet_num!P$24)</f>
        <v>7924.1215850873414</v>
      </c>
      <c r="Q26" s="156">
        <f>IF(RES_hhdet_fec!Q26=0,0,RES_hhdet_fec!Q26/0.086*1000000/RES_hhdet_num!Q$24)</f>
        <v>8056.8190146021016</v>
      </c>
    </row>
    <row r="27" spans="1:17" ht="12" customHeight="1" x14ac:dyDescent="0.25">
      <c r="A27" s="23" t="s">
        <v>60</v>
      </c>
      <c r="B27" s="156">
        <f>IF(RES_hhdet_fec!B27=0,0,RES_hhdet_fec!B27/0.086*1000000/RES_hhdet_num!B$24)</f>
        <v>148.25274791276922</v>
      </c>
      <c r="C27" s="156">
        <f>IF(RES_hhdet_fec!C27=0,0,RES_hhdet_fec!C27/0.086*1000000/RES_hhdet_num!C$24)</f>
        <v>157.3113144605326</v>
      </c>
      <c r="D27" s="156">
        <f>IF(RES_hhdet_fec!D27=0,0,RES_hhdet_fec!D27/0.086*1000000/RES_hhdet_num!D$24)</f>
        <v>173.21083454245621</v>
      </c>
      <c r="E27" s="156">
        <f>IF(RES_hhdet_fec!E27=0,0,RES_hhdet_fec!E27/0.086*1000000/RES_hhdet_num!E$24)</f>
        <v>231.50777787163014</v>
      </c>
      <c r="F27" s="156">
        <f>IF(RES_hhdet_fec!F27=0,0,RES_hhdet_fec!F27/0.086*1000000/RES_hhdet_num!F$24)</f>
        <v>221.98557587915448</v>
      </c>
      <c r="G27" s="156">
        <f>IF(RES_hhdet_fec!G27=0,0,RES_hhdet_fec!G27/0.086*1000000/RES_hhdet_num!G$24)</f>
        <v>137.81111594319879</v>
      </c>
      <c r="H27" s="156">
        <f>IF(RES_hhdet_fec!H27=0,0,RES_hhdet_fec!H27/0.086*1000000/RES_hhdet_num!H$24)</f>
        <v>164.77680037197638</v>
      </c>
      <c r="I27" s="156">
        <f>IF(RES_hhdet_fec!I27=0,0,RES_hhdet_fec!I27/0.086*1000000/RES_hhdet_num!I$24)</f>
        <v>150.43164776030284</v>
      </c>
      <c r="J27" s="156">
        <f>IF(RES_hhdet_fec!J27=0,0,RES_hhdet_fec!J27/0.086*1000000/RES_hhdet_num!J$24)</f>
        <v>202.35545058850474</v>
      </c>
      <c r="K27" s="156">
        <f>IF(RES_hhdet_fec!K27=0,0,RES_hhdet_fec!K27/0.086*1000000/RES_hhdet_num!K$24)</f>
        <v>144.8817275888816</v>
      </c>
      <c r="L27" s="156">
        <f>IF(RES_hhdet_fec!L27=0,0,RES_hhdet_fec!L27/0.086*1000000/RES_hhdet_num!L$24)</f>
        <v>273.39953270312174</v>
      </c>
      <c r="M27" s="156">
        <f>IF(RES_hhdet_fec!M27=0,0,RES_hhdet_fec!M27/0.086*1000000/RES_hhdet_num!M$24)</f>
        <v>105.99410122419367</v>
      </c>
      <c r="N27" s="156">
        <f>IF(RES_hhdet_fec!N27=0,0,RES_hhdet_fec!N27/0.086*1000000/RES_hhdet_num!N$24)</f>
        <v>272.0177019898494</v>
      </c>
      <c r="O27" s="156">
        <f>IF(RES_hhdet_fec!O27=0,0,RES_hhdet_fec!O27/0.086*1000000/RES_hhdet_num!O$24)</f>
        <v>360.83788823636053</v>
      </c>
      <c r="P27" s="156">
        <f>IF(RES_hhdet_fec!P27=0,0,RES_hhdet_fec!P27/0.086*1000000/RES_hhdet_num!P$24)</f>
        <v>158.79270890635709</v>
      </c>
      <c r="Q27" s="156">
        <f>IF(RES_hhdet_fec!Q27=0,0,RES_hhdet_fec!Q27/0.086*1000000/RES_hhdet_num!Q$24)</f>
        <v>230.61920216576783</v>
      </c>
    </row>
    <row r="28" spans="1:17" ht="12.95" customHeight="1" x14ac:dyDescent="0.25">
      <c r="A28" s="158" t="s">
        <v>112</v>
      </c>
      <c r="B28" s="157">
        <f t="shared" ref="B28:Q28" si="7">B29</f>
        <v>13.929374645250236</v>
      </c>
      <c r="C28" s="157">
        <f t="shared" si="7"/>
        <v>14.044778305231178</v>
      </c>
      <c r="D28" s="157">
        <f t="shared" si="7"/>
        <v>14.520840366230971</v>
      </c>
      <c r="E28" s="157">
        <f t="shared" si="7"/>
        <v>14.438943358666739</v>
      </c>
      <c r="F28" s="157">
        <f t="shared" si="7"/>
        <v>14.567909770574982</v>
      </c>
      <c r="G28" s="157">
        <f t="shared" si="7"/>
        <v>14.970419007694709</v>
      </c>
      <c r="H28" s="157">
        <f t="shared" si="7"/>
        <v>14.843196574231284</v>
      </c>
      <c r="I28" s="157">
        <f t="shared" si="7"/>
        <v>14.730776134806051</v>
      </c>
      <c r="J28" s="157">
        <f t="shared" si="7"/>
        <v>14.81994259789411</v>
      </c>
      <c r="K28" s="157">
        <f t="shared" si="7"/>
        <v>15.122021788845171</v>
      </c>
      <c r="L28" s="157">
        <f t="shared" si="7"/>
        <v>15.258091490956348</v>
      </c>
      <c r="M28" s="157">
        <f t="shared" si="7"/>
        <v>14.795095271115949</v>
      </c>
      <c r="N28" s="157">
        <f t="shared" si="7"/>
        <v>15.456097315292581</v>
      </c>
      <c r="O28" s="157">
        <f t="shared" si="7"/>
        <v>16.353854281934264</v>
      </c>
      <c r="P28" s="157">
        <f t="shared" si="7"/>
        <v>15.704003523135642</v>
      </c>
      <c r="Q28" s="157">
        <f t="shared" si="7"/>
        <v>15.994950153460847</v>
      </c>
    </row>
    <row r="29" spans="1:17" ht="12" customHeight="1" x14ac:dyDescent="0.25">
      <c r="A29" s="23" t="s">
        <v>60</v>
      </c>
      <c r="B29" s="156">
        <f>IF(RES_hhdet_fec!B29=0,0,RES_hhdet_fec!B29/0.086*1000000/RES_hhdet_num!B$24)</f>
        <v>13.929374645250236</v>
      </c>
      <c r="C29" s="156">
        <f>IF(RES_hhdet_fec!C29=0,0,RES_hhdet_fec!C29/0.086*1000000/RES_hhdet_num!C$24)</f>
        <v>14.044778305231178</v>
      </c>
      <c r="D29" s="156">
        <f>IF(RES_hhdet_fec!D29=0,0,RES_hhdet_fec!D29/0.086*1000000/RES_hhdet_num!D$24)</f>
        <v>14.520840366230971</v>
      </c>
      <c r="E29" s="156">
        <f>IF(RES_hhdet_fec!E29=0,0,RES_hhdet_fec!E29/0.086*1000000/RES_hhdet_num!E$24)</f>
        <v>14.438943358666739</v>
      </c>
      <c r="F29" s="156">
        <f>IF(RES_hhdet_fec!F29=0,0,RES_hhdet_fec!F29/0.086*1000000/RES_hhdet_num!F$24)</f>
        <v>14.567909770574982</v>
      </c>
      <c r="G29" s="156">
        <f>IF(RES_hhdet_fec!G29=0,0,RES_hhdet_fec!G29/0.086*1000000/RES_hhdet_num!G$24)</f>
        <v>14.970419007694709</v>
      </c>
      <c r="H29" s="156">
        <f>IF(RES_hhdet_fec!H29=0,0,RES_hhdet_fec!H29/0.086*1000000/RES_hhdet_num!H$24)</f>
        <v>14.843196574231284</v>
      </c>
      <c r="I29" s="156">
        <f>IF(RES_hhdet_fec!I29=0,0,RES_hhdet_fec!I29/0.086*1000000/RES_hhdet_num!I$24)</f>
        <v>14.730776134806051</v>
      </c>
      <c r="J29" s="156">
        <f>IF(RES_hhdet_fec!J29=0,0,RES_hhdet_fec!J29/0.086*1000000/RES_hhdet_num!J$24)</f>
        <v>14.81994259789411</v>
      </c>
      <c r="K29" s="156">
        <f>IF(RES_hhdet_fec!K29=0,0,RES_hhdet_fec!K29/0.086*1000000/RES_hhdet_num!K$24)</f>
        <v>15.122021788845171</v>
      </c>
      <c r="L29" s="156">
        <f>IF(RES_hhdet_fec!L29=0,0,RES_hhdet_fec!L29/0.086*1000000/RES_hhdet_num!L$24)</f>
        <v>15.258091490956348</v>
      </c>
      <c r="M29" s="156">
        <f>IF(RES_hhdet_fec!M29=0,0,RES_hhdet_fec!M29/0.086*1000000/RES_hhdet_num!M$24)</f>
        <v>14.795095271115949</v>
      </c>
      <c r="N29" s="156">
        <f>IF(RES_hhdet_fec!N29=0,0,RES_hhdet_fec!N29/0.086*1000000/RES_hhdet_num!N$24)</f>
        <v>15.456097315292581</v>
      </c>
      <c r="O29" s="156">
        <f>IF(RES_hhdet_fec!O29=0,0,RES_hhdet_fec!O29/0.086*1000000/RES_hhdet_num!O$24)</f>
        <v>16.353854281934264</v>
      </c>
      <c r="P29" s="156">
        <f>IF(RES_hhdet_fec!P29=0,0,RES_hhdet_fec!P29/0.086*1000000/RES_hhdet_num!P$24)</f>
        <v>15.704003523135642</v>
      </c>
      <c r="Q29" s="156">
        <f>IF(RES_hhdet_fec!Q29=0,0,RES_hhdet_fec!Q29/0.086*1000000/RES_hhdet_num!Q$24)</f>
        <v>15.994950153460847</v>
      </c>
    </row>
    <row r="30" spans="1:17" ht="12" customHeight="1" x14ac:dyDescent="0.25">
      <c r="A30" s="158" t="s">
        <v>63</v>
      </c>
      <c r="B30" s="157">
        <f>IF(RES_hhdet_fec!B30=0,0,RES_hhdet_fec!B30/0.086*1000000/RES_hhdet_num!B$24)</f>
        <v>2368.154415189772</v>
      </c>
      <c r="C30" s="157">
        <f>IF(RES_hhdet_fec!C30=0,0,RES_hhdet_fec!C30/0.086*1000000/RES_hhdet_num!C$24)</f>
        <v>2389.9398980274327</v>
      </c>
      <c r="D30" s="157">
        <f>IF(RES_hhdet_fec!D30=0,0,RES_hhdet_fec!D30/0.086*1000000/RES_hhdet_num!D$24)</f>
        <v>2369.9617520783036</v>
      </c>
      <c r="E30" s="157">
        <f>IF(RES_hhdet_fec!E30=0,0,RES_hhdet_fec!E30/0.086*1000000/RES_hhdet_num!E$24)</f>
        <v>2406.9745784293846</v>
      </c>
      <c r="F30" s="157">
        <f>IF(RES_hhdet_fec!F30=0,0,RES_hhdet_fec!F30/0.086*1000000/RES_hhdet_num!F$24)</f>
        <v>2424.0963877884283</v>
      </c>
      <c r="G30" s="157">
        <f>IF(RES_hhdet_fec!G30=0,0,RES_hhdet_fec!G30/0.086*1000000/RES_hhdet_num!G$24)</f>
        <v>2315.7983090778421</v>
      </c>
      <c r="H30" s="157">
        <f>IF(RES_hhdet_fec!H30=0,0,RES_hhdet_fec!H30/0.086*1000000/RES_hhdet_num!H$24)</f>
        <v>2306.4814792230104</v>
      </c>
      <c r="I30" s="157">
        <f>IF(RES_hhdet_fec!I30=0,0,RES_hhdet_fec!I30/0.086*1000000/RES_hhdet_num!I$24)</f>
        <v>2293.2041640512948</v>
      </c>
      <c r="J30" s="157">
        <f>IF(RES_hhdet_fec!J30=0,0,RES_hhdet_fec!J30/0.086*1000000/RES_hhdet_num!J$24)</f>
        <v>2288.3803181295953</v>
      </c>
      <c r="K30" s="157">
        <f>IF(RES_hhdet_fec!K30=0,0,RES_hhdet_fec!K30/0.086*1000000/RES_hhdet_num!K$24)</f>
        <v>2210.4766264423656</v>
      </c>
      <c r="L30" s="157">
        <f>IF(RES_hhdet_fec!L30=0,0,RES_hhdet_fec!L30/0.086*1000000/RES_hhdet_num!L$24)</f>
        <v>2415.4041711007185</v>
      </c>
      <c r="M30" s="157">
        <f>IF(RES_hhdet_fec!M30=0,0,RES_hhdet_fec!M30/0.086*1000000/RES_hhdet_num!M$24)</f>
        <v>2051.4403145666652</v>
      </c>
      <c r="N30" s="157">
        <f>IF(RES_hhdet_fec!N30=0,0,RES_hhdet_fec!N30/0.086*1000000/RES_hhdet_num!N$24)</f>
        <v>2513.3365430973654</v>
      </c>
      <c r="O30" s="157">
        <f>IF(RES_hhdet_fec!O30=0,0,RES_hhdet_fec!O30/0.086*1000000/RES_hhdet_num!O$24)</f>
        <v>2574.4534760346182</v>
      </c>
      <c r="P30" s="157">
        <f>IF(RES_hhdet_fec!P30=0,0,RES_hhdet_fec!P30/0.086*1000000/RES_hhdet_num!P$24)</f>
        <v>2334.6066810455395</v>
      </c>
      <c r="Q30" s="157">
        <f>IF(RES_hhdet_fec!Q30=0,0,RES_hhdet_fec!Q30/0.086*1000000/RES_hhdet_num!Q$24)</f>
        <v>2377.3262970805658</v>
      </c>
    </row>
    <row r="31" spans="1:17" ht="12" customHeight="1" x14ac:dyDescent="0.25">
      <c r="A31" s="167" t="s">
        <v>169</v>
      </c>
      <c r="B31" s="132">
        <f>IF(RES_hhdet_fec!B31=0,0,RES_hhdet_fec!B31/0.086*1000000/RES_hhdet_num!B31)</f>
        <v>2567.0419373167606</v>
      </c>
      <c r="C31" s="132">
        <f>IF(RES_hhdet_fec!C31=0,0,RES_hhdet_fec!C31/0.086*1000000/RES_hhdet_num!C31)</f>
        <v>2560.171140867089</v>
      </c>
      <c r="D31" s="132">
        <f>IF(RES_hhdet_fec!D31=0,0,RES_hhdet_fec!D31/0.086*1000000/RES_hhdet_num!D31)</f>
        <v>2515.6906253599268</v>
      </c>
      <c r="E31" s="132">
        <f>IF(RES_hhdet_fec!E31=0,0,RES_hhdet_fec!E31/0.086*1000000/RES_hhdet_num!E31)</f>
        <v>2512.0203289340616</v>
      </c>
      <c r="F31" s="132">
        <f>IF(RES_hhdet_fec!F31=0,0,RES_hhdet_fec!F31/0.086*1000000/RES_hhdet_num!F31)</f>
        <v>2512.1331369319269</v>
      </c>
      <c r="G31" s="132">
        <f>IF(RES_hhdet_fec!G31=0,0,RES_hhdet_fec!G31/0.086*1000000/RES_hhdet_num!G31)</f>
        <v>2483.0311560311065</v>
      </c>
      <c r="H31" s="132">
        <f>IF(RES_hhdet_fec!H31=0,0,RES_hhdet_fec!H31/0.086*1000000/RES_hhdet_num!H31)</f>
        <v>2448.8377150577567</v>
      </c>
      <c r="I31" s="132">
        <f>IF(RES_hhdet_fec!I31=0,0,RES_hhdet_fec!I31/0.086*1000000/RES_hhdet_num!I31)</f>
        <v>2425.6644672504394</v>
      </c>
      <c r="J31" s="132">
        <f>IF(RES_hhdet_fec!J31=0,0,RES_hhdet_fec!J31/0.086*1000000/RES_hhdet_num!J31)</f>
        <v>2408.6973839969151</v>
      </c>
      <c r="K31" s="132">
        <f>IF(RES_hhdet_fec!K31=0,0,RES_hhdet_fec!K31/0.086*1000000/RES_hhdet_num!K31)</f>
        <v>2403.4134954690912</v>
      </c>
      <c r="L31" s="132">
        <f>IF(RES_hhdet_fec!L31=0,0,RES_hhdet_fec!L31/0.086*1000000/RES_hhdet_num!L31)</f>
        <v>2393.5549232152921</v>
      </c>
      <c r="M31" s="132">
        <f>IF(RES_hhdet_fec!M31=0,0,RES_hhdet_fec!M31/0.086*1000000/RES_hhdet_num!M31)</f>
        <v>2182.2227327812097</v>
      </c>
      <c r="N31" s="132">
        <f>IF(RES_hhdet_fec!N31=0,0,RES_hhdet_fec!N31/0.086*1000000/RES_hhdet_num!N31)</f>
        <v>2487.5284922614132</v>
      </c>
      <c r="O31" s="132">
        <f>IF(RES_hhdet_fec!O31=0,0,RES_hhdet_fec!O31/0.086*1000000/RES_hhdet_num!O31)</f>
        <v>2472.2566632375197</v>
      </c>
      <c r="P31" s="132">
        <f>IF(RES_hhdet_fec!P31=0,0,RES_hhdet_fec!P31/0.086*1000000/RES_hhdet_num!P31)</f>
        <v>2424.3459164764618</v>
      </c>
      <c r="Q31" s="132">
        <f>IF(RES_hhdet_fec!Q31=0,0,RES_hhdet_fec!Q31/0.086*1000000/RES_hhdet_num!Q31)</f>
        <v>2392.6602272640666</v>
      </c>
    </row>
    <row r="32" spans="1:17" ht="12" customHeight="1" x14ac:dyDescent="0.25">
      <c r="A32" s="167" t="s">
        <v>168</v>
      </c>
      <c r="B32" s="132">
        <f>IF(RES_hhdet_fec!B32=0,0,RES_hhdet_fec!B32/0.086*1000000/RES_hhdet_num!B32)</f>
        <v>2151.0123025625439</v>
      </c>
      <c r="C32" s="132">
        <f>IF(RES_hhdet_fec!C32=0,0,RES_hhdet_fec!C32/0.086*1000000/RES_hhdet_num!C32)</f>
        <v>2162.8154992734512</v>
      </c>
      <c r="D32" s="132">
        <f>IF(RES_hhdet_fec!D32=0,0,RES_hhdet_fec!D32/0.086*1000000/RES_hhdet_num!D32)</f>
        <v>2129.0144684843331</v>
      </c>
      <c r="E32" s="132">
        <f>IF(RES_hhdet_fec!E32=0,0,RES_hhdet_fec!E32/0.086*1000000/RES_hhdet_num!E32)</f>
        <v>2129.7029913978049</v>
      </c>
      <c r="F32" s="132">
        <f>IF(RES_hhdet_fec!F32=0,0,RES_hhdet_fec!F32/0.086*1000000/RES_hhdet_num!F32)</f>
        <v>2133.5976631195654</v>
      </c>
      <c r="G32" s="132">
        <f>IF(RES_hhdet_fec!G32=0,0,RES_hhdet_fec!G32/0.086*1000000/RES_hhdet_num!G32)</f>
        <v>2112.1504974734735</v>
      </c>
      <c r="H32" s="132">
        <f>IF(RES_hhdet_fec!H32=0,0,RES_hhdet_fec!H32/0.086*1000000/RES_hhdet_num!H32)</f>
        <v>2087.3087973172292</v>
      </c>
      <c r="I32" s="132">
        <f>IF(RES_hhdet_fec!I32=0,0,RES_hhdet_fec!I32/0.086*1000000/RES_hhdet_num!I32)</f>
        <v>2071.3956836154739</v>
      </c>
      <c r="J32" s="132">
        <f>IF(RES_hhdet_fec!J32=0,0,RES_hhdet_fec!J32/0.086*1000000/RES_hhdet_num!J32)</f>
        <v>2061.3815040622362</v>
      </c>
      <c r="K32" s="132">
        <f>IF(RES_hhdet_fec!K32=0,0,RES_hhdet_fec!K32/0.086*1000000/RES_hhdet_num!K32)</f>
        <v>2060.5287850764112</v>
      </c>
      <c r="L32" s="132">
        <f>IF(RES_hhdet_fec!L32=0,0,RES_hhdet_fec!L32/0.086*1000000/RES_hhdet_num!L32)</f>
        <v>2056.147026654186</v>
      </c>
      <c r="M32" s="132">
        <f>IF(RES_hhdet_fec!M32=0,0,RES_hhdet_fec!M32/0.086*1000000/RES_hhdet_num!M32)</f>
        <v>1874.8643377399276</v>
      </c>
      <c r="N32" s="132">
        <f>IF(RES_hhdet_fec!N32=0,0,RES_hhdet_fec!N32/0.086*1000000/RES_hhdet_num!N32)</f>
        <v>2158.0268922600244</v>
      </c>
      <c r="O32" s="132">
        <f>IF(RES_hhdet_fec!O32=0,0,RES_hhdet_fec!O32/0.086*1000000/RES_hhdet_num!O32)</f>
        <v>2126.0288519399815</v>
      </c>
      <c r="P32" s="132">
        <f>IF(RES_hhdet_fec!P32=0,0,RES_hhdet_fec!P32/0.086*1000000/RES_hhdet_num!P32)</f>
        <v>2086.1110152694691</v>
      </c>
      <c r="Q32" s="132">
        <f>IF(RES_hhdet_fec!Q32=0,0,RES_hhdet_fec!Q32/0.086*1000000/RES_hhdet_num!Q32)</f>
        <v>2060.3344835481917</v>
      </c>
    </row>
    <row r="33" spans="1:17" ht="12" customHeight="1" x14ac:dyDescent="0.25">
      <c r="A33" s="166" t="s">
        <v>57</v>
      </c>
      <c r="B33" s="165">
        <f>IF(RES_hhdet_fec!B33=0,0,RES_hhdet_fec!B33/0.086*1000000/RES_hhdet_num!B32)</f>
        <v>1637.7727560081107</v>
      </c>
      <c r="C33" s="165">
        <f>IF(RES_hhdet_fec!C33=0,0,RES_hhdet_fec!C33/0.086*1000000/RES_hhdet_num!C32)</f>
        <v>1664.1112415636317</v>
      </c>
      <c r="D33" s="165">
        <f>IF(RES_hhdet_fec!D33=0,0,RES_hhdet_fec!D33/0.086*1000000/RES_hhdet_num!D32)</f>
        <v>1635.1989064838979</v>
      </c>
      <c r="E33" s="165">
        <f>IF(RES_hhdet_fec!E33=0,0,RES_hhdet_fec!E33/0.086*1000000/RES_hhdet_num!E32)</f>
        <v>1632.8132138070894</v>
      </c>
      <c r="F33" s="165">
        <f>IF(RES_hhdet_fec!F33=0,0,RES_hhdet_fec!F33/0.086*1000000/RES_hhdet_num!F32)</f>
        <v>1632.8865390057156</v>
      </c>
      <c r="G33" s="165">
        <f>IF(RES_hhdet_fec!G33=0,0,RES_hhdet_fec!G33/0.086*1000000/RES_hhdet_num!G32)</f>
        <v>1613.9702514202136</v>
      </c>
      <c r="H33" s="165">
        <f>IF(RES_hhdet_fec!H33=0,0,RES_hhdet_fec!H33/0.086*1000000/RES_hhdet_num!H32)</f>
        <v>1591.7445147875217</v>
      </c>
      <c r="I33" s="165">
        <f>IF(RES_hhdet_fec!I33=0,0,RES_hhdet_fec!I33/0.086*1000000/RES_hhdet_num!I32)</f>
        <v>1576.6819037127923</v>
      </c>
      <c r="J33" s="165">
        <f>IF(RES_hhdet_fec!J33=0,0,RES_hhdet_fec!J33/0.086*1000000/RES_hhdet_num!J32)</f>
        <v>1565.6532995980428</v>
      </c>
      <c r="K33" s="165">
        <f>IF(RES_hhdet_fec!K33=0,0,RES_hhdet_fec!K33/0.086*1000000/RES_hhdet_num!K32)</f>
        <v>1562.2187720549034</v>
      </c>
      <c r="L33" s="165">
        <f>IF(RES_hhdet_fec!L33=0,0,RES_hhdet_fec!L33/0.086*1000000/RES_hhdet_num!L32)</f>
        <v>1555.8107000899643</v>
      </c>
      <c r="M33" s="165">
        <f>IF(RES_hhdet_fec!M33=0,0,RES_hhdet_fec!M33/0.086*1000000/RES_hhdet_num!M32)</f>
        <v>1418.4447763078083</v>
      </c>
      <c r="N33" s="165">
        <f>IF(RES_hhdet_fec!N33=0,0,RES_hhdet_fec!N33/0.086*1000000/RES_hhdet_num!N32)</f>
        <v>1666.6440898151673</v>
      </c>
      <c r="O33" s="165">
        <f>IF(RES_hhdet_fec!O33=0,0,RES_hhdet_fec!O33/0.086*1000000/RES_hhdet_num!O32)</f>
        <v>1606.9668311044072</v>
      </c>
      <c r="P33" s="165">
        <f>IF(RES_hhdet_fec!P33=0,0,RES_hhdet_fec!P33/0.086*1000000/RES_hhdet_num!P32)</f>
        <v>1575.8248457097195</v>
      </c>
      <c r="Q33" s="165">
        <f>IF(RES_hhdet_fec!Q33=0,0,RES_hhdet_fec!Q33/0.086*1000000/RES_hhdet_num!Q32)</f>
        <v>1555.2291477216688</v>
      </c>
    </row>
    <row r="34" spans="1:17" ht="12" customHeight="1" x14ac:dyDescent="0.25">
      <c r="A34" s="147" t="s">
        <v>59</v>
      </c>
      <c r="B34" s="164">
        <f>IF(RES_hhdet_fec!B34=0,0,RES_hhdet_fec!B34/0.086*1000000/RES_hhdet_num!B32)</f>
        <v>513.23954655443322</v>
      </c>
      <c r="C34" s="164">
        <f>IF(RES_hhdet_fec!C34=0,0,RES_hhdet_fec!C34/0.086*1000000/RES_hhdet_num!C32)</f>
        <v>498.70425770981967</v>
      </c>
      <c r="D34" s="164">
        <f>IF(RES_hhdet_fec!D34=0,0,RES_hhdet_fec!D34/0.086*1000000/RES_hhdet_num!D32)</f>
        <v>493.81556200043553</v>
      </c>
      <c r="E34" s="164">
        <f>IF(RES_hhdet_fec!E34=0,0,RES_hhdet_fec!E34/0.086*1000000/RES_hhdet_num!E32)</f>
        <v>496.88977759071605</v>
      </c>
      <c r="F34" s="164">
        <f>IF(RES_hhdet_fec!F34=0,0,RES_hhdet_fec!F34/0.086*1000000/RES_hhdet_num!F32)</f>
        <v>500.71112411384985</v>
      </c>
      <c r="G34" s="164">
        <f>IF(RES_hhdet_fec!G34=0,0,RES_hhdet_fec!G34/0.086*1000000/RES_hhdet_num!G32)</f>
        <v>498.18024605326036</v>
      </c>
      <c r="H34" s="164">
        <f>IF(RES_hhdet_fec!H34=0,0,RES_hhdet_fec!H34/0.086*1000000/RES_hhdet_num!H32)</f>
        <v>495.56428252970727</v>
      </c>
      <c r="I34" s="164">
        <f>IF(RES_hhdet_fec!I34=0,0,RES_hhdet_fec!I34/0.086*1000000/RES_hhdet_num!I32)</f>
        <v>494.71377990268149</v>
      </c>
      <c r="J34" s="164">
        <f>IF(RES_hhdet_fec!J34=0,0,RES_hhdet_fec!J34/0.086*1000000/RES_hhdet_num!J32)</f>
        <v>495.72820446419303</v>
      </c>
      <c r="K34" s="164">
        <f>IF(RES_hhdet_fec!K34=0,0,RES_hhdet_fec!K34/0.086*1000000/RES_hhdet_num!K32)</f>
        <v>498.31001302150781</v>
      </c>
      <c r="L34" s="164">
        <f>IF(RES_hhdet_fec!L34=0,0,RES_hhdet_fec!L34/0.086*1000000/RES_hhdet_num!L32)</f>
        <v>500.33632656422168</v>
      </c>
      <c r="M34" s="164">
        <f>IF(RES_hhdet_fec!M34=0,0,RES_hhdet_fec!M34/0.086*1000000/RES_hhdet_num!M32)</f>
        <v>456.41956143211985</v>
      </c>
      <c r="N34" s="164">
        <f>IF(RES_hhdet_fec!N34=0,0,RES_hhdet_fec!N34/0.086*1000000/RES_hhdet_num!N32)</f>
        <v>491.38280244485696</v>
      </c>
      <c r="O34" s="164">
        <f>IF(RES_hhdet_fec!O34=0,0,RES_hhdet_fec!O34/0.086*1000000/RES_hhdet_num!O32)</f>
        <v>519.06202083557457</v>
      </c>
      <c r="P34" s="164">
        <f>IF(RES_hhdet_fec!P34=0,0,RES_hhdet_fec!P34/0.086*1000000/RES_hhdet_num!P32)</f>
        <v>510.28616955974985</v>
      </c>
      <c r="Q34" s="164">
        <f>IF(RES_hhdet_fec!Q34=0,0,RES_hhdet_fec!Q34/0.086*1000000/RES_hhdet_num!Q32)</f>
        <v>505.105335826523</v>
      </c>
    </row>
    <row r="35" spans="1:17" ht="12" customHeight="1" x14ac:dyDescent="0.25">
      <c r="A35" s="163" t="s">
        <v>142</v>
      </c>
      <c r="B35" s="162">
        <f>IF(RES_hhdet_fec!B35=0,0,RES_hhdet_fec!B35/0.086*1000000/RES_hhdet_num!B35)</f>
        <v>2197.9444261956178</v>
      </c>
      <c r="C35" s="162">
        <f>IF(RES_hhdet_fec!C35=0,0,RES_hhdet_fec!C35/0.086*1000000/RES_hhdet_num!C35)</f>
        <v>2243.5521284191263</v>
      </c>
      <c r="D35" s="162">
        <f>IF(RES_hhdet_fec!D35=0,0,RES_hhdet_fec!D35/0.086*1000000/RES_hhdet_num!D35)</f>
        <v>2244.3559303359871</v>
      </c>
      <c r="E35" s="162">
        <f>IF(RES_hhdet_fec!E35=0,0,RES_hhdet_fec!E35/0.086*1000000/RES_hhdet_num!E35)</f>
        <v>2319.0464291196208</v>
      </c>
      <c r="F35" s="162">
        <f>IF(RES_hhdet_fec!F35=0,0,RES_hhdet_fec!F35/0.086*1000000/RES_hhdet_num!F35)</f>
        <v>2351.7200095306666</v>
      </c>
      <c r="G35" s="162">
        <f>IF(RES_hhdet_fec!G35=0,0,RES_hhdet_fec!G35/0.086*1000000/RES_hhdet_num!G35)</f>
        <v>2163.55094085478</v>
      </c>
      <c r="H35" s="162">
        <f>IF(RES_hhdet_fec!H35=0,0,RES_hhdet_fec!H35/0.086*1000000/RES_hhdet_num!H35)</f>
        <v>2180.523142246137</v>
      </c>
      <c r="I35" s="162">
        <f>IF(RES_hhdet_fec!I35=0,0,RES_hhdet_fec!I35/0.086*1000000/RES_hhdet_num!I35)</f>
        <v>2179.0927318294939</v>
      </c>
      <c r="J35" s="162">
        <f>IF(RES_hhdet_fec!J35=0,0,RES_hhdet_fec!J35/0.086*1000000/RES_hhdet_num!J35)</f>
        <v>2189.3769154825536</v>
      </c>
      <c r="K35" s="162">
        <f>IF(RES_hhdet_fec!K35=0,0,RES_hhdet_fec!K35/0.086*1000000/RES_hhdet_num!K35)</f>
        <v>2035.2507406341392</v>
      </c>
      <c r="L35" s="162">
        <f>IF(RES_hhdet_fec!L35=0,0,RES_hhdet_fec!L35/0.086*1000000/RES_hhdet_num!L35)</f>
        <v>2473.1837524466641</v>
      </c>
      <c r="M35" s="162">
        <f>IF(RES_hhdet_fec!M35=0,0,RES_hhdet_fec!M35/0.086*1000000/RES_hhdet_num!M35)</f>
        <v>1943.8872935736561</v>
      </c>
      <c r="N35" s="162">
        <f>IF(RES_hhdet_fec!N35=0,0,RES_hhdet_fec!N35/0.086*1000000/RES_hhdet_num!N35)</f>
        <v>2582.8619665614488</v>
      </c>
      <c r="O35" s="162">
        <f>IF(RES_hhdet_fec!O35=0,0,RES_hhdet_fec!O35/0.086*1000000/RES_hhdet_num!O35)</f>
        <v>2734.8630396938574</v>
      </c>
      <c r="P35" s="162">
        <f>IF(RES_hhdet_fec!P35=0,0,RES_hhdet_fec!P35/0.086*1000000/RES_hhdet_num!P35)</f>
        <v>2276.6228721561247</v>
      </c>
      <c r="Q35" s="162">
        <f>IF(RES_hhdet_fec!Q35=0,0,RES_hhdet_fec!Q35/0.086*1000000/RES_hhdet_num!Q35)</f>
        <v>2406.3557755751253</v>
      </c>
    </row>
    <row r="36" spans="1:17" ht="12" customHeight="1" x14ac:dyDescent="0.25">
      <c r="A36" s="161" t="s">
        <v>141</v>
      </c>
      <c r="B36" s="160">
        <f>IF(RES_hhdet_fec!B36=0,0,RES_hhdet_fec!B36/0.086*1000000/RES_hhdet_num!B36)</f>
        <v>1915.5280904672461</v>
      </c>
      <c r="C36" s="160">
        <f>IF(RES_hhdet_fec!C36=0,0,RES_hhdet_fec!C36/0.086*1000000/RES_hhdet_num!C36)</f>
        <v>1957.0131411822831</v>
      </c>
      <c r="D36" s="160">
        <f>IF(RES_hhdet_fec!D36=0,0,RES_hhdet_fec!D36/0.086*1000000/RES_hhdet_num!D36)</f>
        <v>1952.64691671879</v>
      </c>
      <c r="E36" s="160">
        <f>IF(RES_hhdet_fec!E36=0,0,RES_hhdet_fec!E36/0.086*1000000/RES_hhdet_num!E36)</f>
        <v>2004.2699565184221</v>
      </c>
      <c r="F36" s="160">
        <f>IF(RES_hhdet_fec!F36=0,0,RES_hhdet_fec!F36/0.086*1000000/RES_hhdet_num!F36)</f>
        <v>2029.3291303087387</v>
      </c>
      <c r="G36" s="160">
        <f>IF(RES_hhdet_fec!G36=0,0,RES_hhdet_fec!G36/0.086*1000000/RES_hhdet_num!G36)</f>
        <v>1904.4883576088737</v>
      </c>
      <c r="H36" s="160">
        <f>IF(RES_hhdet_fec!H36=0,0,RES_hhdet_fec!H36/0.086*1000000/RES_hhdet_num!H36)</f>
        <v>1912.9043249896774</v>
      </c>
      <c r="I36" s="160">
        <f>IF(RES_hhdet_fec!I36=0,0,RES_hhdet_fec!I36/0.086*1000000/RES_hhdet_num!I36)</f>
        <v>1911.1240555918616</v>
      </c>
      <c r="J36" s="160">
        <f>IF(RES_hhdet_fec!J36=0,0,RES_hhdet_fec!J36/0.086*1000000/RES_hhdet_num!J36)</f>
        <v>1918.8231995278954</v>
      </c>
      <c r="K36" s="160">
        <f>IF(RES_hhdet_fec!K36=0,0,RES_hhdet_fec!K36/0.086*1000000/RES_hhdet_num!K36)</f>
        <v>1821.2229944336914</v>
      </c>
      <c r="L36" s="160">
        <f>IF(RES_hhdet_fec!L36=0,0,RES_hhdet_fec!L36/0.086*1000000/RES_hhdet_num!L36)</f>
        <v>2107.905765654572</v>
      </c>
      <c r="M36" s="160">
        <f>IF(RES_hhdet_fec!M36=0,0,RES_hhdet_fec!M36/0.086*1000000/RES_hhdet_num!M36)</f>
        <v>1719.9463022550101</v>
      </c>
      <c r="N36" s="160">
        <f>IF(RES_hhdet_fec!N36=0,0,RES_hhdet_fec!N36/0.086*1000000/RES_hhdet_num!N36)</f>
        <v>2221.9003200410421</v>
      </c>
      <c r="O36" s="160">
        <f>IF(RES_hhdet_fec!O36=0,0,RES_hhdet_fec!O36/0.086*1000000/RES_hhdet_num!O36)</f>
        <v>2296.7229966366053</v>
      </c>
      <c r="P36" s="160">
        <f>IF(RES_hhdet_fec!P36=0,0,RES_hhdet_fec!P36/0.086*1000000/RES_hhdet_num!P36)</f>
        <v>1990.0910364612528</v>
      </c>
      <c r="Q36" s="160">
        <f>IF(RES_hhdet_fec!Q36=0,0,RES_hhdet_fec!Q36/0.086*1000000/RES_hhdet_num!Q36)</f>
        <v>2069.2365899503757</v>
      </c>
    </row>
    <row r="37" spans="1:17" ht="12" customHeight="1" x14ac:dyDescent="0.25">
      <c r="A37" s="148" t="s">
        <v>60</v>
      </c>
      <c r="B37" s="156">
        <f>IF(RES_hhdet_fec!B37=0,0,RES_hhdet_fec!B37/0.086*1000000/RES_hhdet_num!B36)</f>
        <v>1402.2885439128129</v>
      </c>
      <c r="C37" s="156">
        <f>IF(RES_hhdet_fec!C37=0,0,RES_hhdet_fec!C37/0.086*1000000/RES_hhdet_num!C36)</f>
        <v>1458.3088834724638</v>
      </c>
      <c r="D37" s="156">
        <f>IF(RES_hhdet_fec!D37=0,0,RES_hhdet_fec!D37/0.086*1000000/RES_hhdet_num!D36)</f>
        <v>1458.8313547183543</v>
      </c>
      <c r="E37" s="156">
        <f>IF(RES_hhdet_fec!E37=0,0,RES_hhdet_fec!E37/0.086*1000000/RES_hhdet_num!E36)</f>
        <v>1507.3801789277065</v>
      </c>
      <c r="F37" s="156">
        <f>IF(RES_hhdet_fec!F37=0,0,RES_hhdet_fec!F37/0.086*1000000/RES_hhdet_num!F36)</f>
        <v>1528.6180061948885</v>
      </c>
      <c r="G37" s="156">
        <f>IF(RES_hhdet_fec!G37=0,0,RES_hhdet_fec!G37/0.086*1000000/RES_hhdet_num!G36)</f>
        <v>1406.3081115556129</v>
      </c>
      <c r="H37" s="156">
        <f>IF(RES_hhdet_fec!H37=0,0,RES_hhdet_fec!H37/0.086*1000000/RES_hhdet_num!H36)</f>
        <v>1417.3400424599699</v>
      </c>
      <c r="I37" s="156">
        <f>IF(RES_hhdet_fec!I37=0,0,RES_hhdet_fec!I37/0.086*1000000/RES_hhdet_num!I36)</f>
        <v>1416.4102756891796</v>
      </c>
      <c r="J37" s="156">
        <f>IF(RES_hhdet_fec!J37=0,0,RES_hhdet_fec!J37/0.086*1000000/RES_hhdet_num!J36)</f>
        <v>1423.0949950637025</v>
      </c>
      <c r="K37" s="156">
        <f>IF(RES_hhdet_fec!K37=0,0,RES_hhdet_fec!K37/0.086*1000000/RES_hhdet_num!K36)</f>
        <v>1322.9129814121836</v>
      </c>
      <c r="L37" s="156">
        <f>IF(RES_hhdet_fec!L37=0,0,RES_hhdet_fec!L37/0.086*1000000/RES_hhdet_num!L36)</f>
        <v>1607.56943909035</v>
      </c>
      <c r="M37" s="156">
        <f>IF(RES_hhdet_fec!M37=0,0,RES_hhdet_fec!M37/0.086*1000000/RES_hhdet_num!M36)</f>
        <v>1263.5267408228908</v>
      </c>
      <c r="N37" s="156">
        <f>IF(RES_hhdet_fec!N37=0,0,RES_hhdet_fec!N37/0.086*1000000/RES_hhdet_num!N36)</f>
        <v>1730.5175175961854</v>
      </c>
      <c r="O37" s="156">
        <f>IF(RES_hhdet_fec!O37=0,0,RES_hhdet_fec!O37/0.086*1000000/RES_hhdet_num!O36)</f>
        <v>1777.6609758010311</v>
      </c>
      <c r="P37" s="156">
        <f>IF(RES_hhdet_fec!P37=0,0,RES_hhdet_fec!P37/0.086*1000000/RES_hhdet_num!P36)</f>
        <v>1479.8048669015027</v>
      </c>
      <c r="Q37" s="156">
        <f>IF(RES_hhdet_fec!Q37=0,0,RES_hhdet_fec!Q37/0.086*1000000/RES_hhdet_num!Q36)</f>
        <v>1564.1312541238531</v>
      </c>
    </row>
    <row r="38" spans="1:17" ht="12" customHeight="1" x14ac:dyDescent="0.25">
      <c r="A38" s="148" t="s">
        <v>59</v>
      </c>
      <c r="B38" s="156">
        <f>IF(RES_hhdet_fec!B38=0,0,RES_hhdet_fec!B38/0.086*1000000/RES_hhdet_num!B36)</f>
        <v>513.2395465544331</v>
      </c>
      <c r="C38" s="156">
        <f>IF(RES_hhdet_fec!C38=0,0,RES_hhdet_fec!C38/0.086*1000000/RES_hhdet_num!C36)</f>
        <v>498.7042577098195</v>
      </c>
      <c r="D38" s="156">
        <f>IF(RES_hhdet_fec!D38=0,0,RES_hhdet_fec!D38/0.086*1000000/RES_hhdet_num!D36)</f>
        <v>493.81556200043582</v>
      </c>
      <c r="E38" s="156">
        <f>IF(RES_hhdet_fec!E38=0,0,RES_hhdet_fec!E38/0.086*1000000/RES_hhdet_num!E36)</f>
        <v>496.88977759071577</v>
      </c>
      <c r="F38" s="156">
        <f>IF(RES_hhdet_fec!F38=0,0,RES_hhdet_fec!F38/0.086*1000000/RES_hhdet_num!F36)</f>
        <v>500.71112411384985</v>
      </c>
      <c r="G38" s="156">
        <f>IF(RES_hhdet_fec!G38=0,0,RES_hhdet_fec!G38/0.086*1000000/RES_hhdet_num!G36)</f>
        <v>498.18024605326053</v>
      </c>
      <c r="H38" s="156">
        <f>IF(RES_hhdet_fec!H38=0,0,RES_hhdet_fec!H38/0.086*1000000/RES_hhdet_num!H36)</f>
        <v>495.56428252970716</v>
      </c>
      <c r="I38" s="156">
        <f>IF(RES_hhdet_fec!I38=0,0,RES_hhdet_fec!I38/0.086*1000000/RES_hhdet_num!I36)</f>
        <v>494.71377990268223</v>
      </c>
      <c r="J38" s="156">
        <f>IF(RES_hhdet_fec!J38=0,0,RES_hhdet_fec!J38/0.086*1000000/RES_hhdet_num!J36)</f>
        <v>495.72820446419314</v>
      </c>
      <c r="K38" s="156">
        <f>IF(RES_hhdet_fec!K38=0,0,RES_hhdet_fec!K38/0.086*1000000/RES_hhdet_num!K36)</f>
        <v>498.31001302150804</v>
      </c>
      <c r="L38" s="156">
        <f>IF(RES_hhdet_fec!L38=0,0,RES_hhdet_fec!L38/0.086*1000000/RES_hhdet_num!L36)</f>
        <v>500.33632656422191</v>
      </c>
      <c r="M38" s="156">
        <f>IF(RES_hhdet_fec!M38=0,0,RES_hhdet_fec!M38/0.086*1000000/RES_hhdet_num!M36)</f>
        <v>456.41956143211939</v>
      </c>
      <c r="N38" s="156">
        <f>IF(RES_hhdet_fec!N38=0,0,RES_hhdet_fec!N38/0.086*1000000/RES_hhdet_num!N36)</f>
        <v>491.38280244485674</v>
      </c>
      <c r="O38" s="156">
        <f>IF(RES_hhdet_fec!O38=0,0,RES_hhdet_fec!O38/0.086*1000000/RES_hhdet_num!O36)</f>
        <v>519.06202083557469</v>
      </c>
      <c r="P38" s="156">
        <f>IF(RES_hhdet_fec!P38=0,0,RES_hhdet_fec!P38/0.086*1000000/RES_hhdet_num!P36)</f>
        <v>510.28616955975002</v>
      </c>
      <c r="Q38" s="156">
        <f>IF(RES_hhdet_fec!Q38=0,0,RES_hhdet_fec!Q38/0.086*1000000/RES_hhdet_num!Q36)</f>
        <v>505.10533582652278</v>
      </c>
    </row>
    <row r="39" spans="1:17" ht="12" customHeight="1" x14ac:dyDescent="0.25">
      <c r="A39" s="158" t="s">
        <v>62</v>
      </c>
      <c r="B39" s="157">
        <f>IF(RES_hhdet_fec!B39=0,0,RES_hhdet_fec!B39/0.086*1000000/RES_hhdet_num!B$24)</f>
        <v>1221.7761662802614</v>
      </c>
      <c r="C39" s="157">
        <f>IF(RES_hhdet_fec!C39=0,0,RES_hhdet_fec!C39/0.086*1000000/RES_hhdet_num!C$24)</f>
        <v>1209.2657937945391</v>
      </c>
      <c r="D39" s="157">
        <f>IF(RES_hhdet_fec!D39=0,0,RES_hhdet_fec!D39/0.086*1000000/RES_hhdet_num!D$24)</f>
        <v>1211.845518212283</v>
      </c>
      <c r="E39" s="157">
        <f>IF(RES_hhdet_fec!E39=0,0,RES_hhdet_fec!E39/0.086*1000000/RES_hhdet_num!E$24)</f>
        <v>1243.6643539166078</v>
      </c>
      <c r="F39" s="157">
        <f>IF(RES_hhdet_fec!F39=0,0,RES_hhdet_fec!F39/0.086*1000000/RES_hhdet_num!F$24)</f>
        <v>1241.8235975398757</v>
      </c>
      <c r="G39" s="157">
        <f>IF(RES_hhdet_fec!G39=0,0,RES_hhdet_fec!G39/0.086*1000000/RES_hhdet_num!G$24)</f>
        <v>1189.941204114102</v>
      </c>
      <c r="H39" s="157">
        <f>IF(RES_hhdet_fec!H39=0,0,RES_hhdet_fec!H39/0.086*1000000/RES_hhdet_num!H$24)</f>
        <v>1194.2322405407685</v>
      </c>
      <c r="I39" s="157">
        <f>IF(RES_hhdet_fec!I39=0,0,RES_hhdet_fec!I39/0.086*1000000/RES_hhdet_num!I$24)</f>
        <v>1177.5745660917678</v>
      </c>
      <c r="J39" s="157">
        <f>IF(RES_hhdet_fec!J39=0,0,RES_hhdet_fec!J39/0.086*1000000/RES_hhdet_num!J$24)</f>
        <v>1222.2625680607646</v>
      </c>
      <c r="K39" s="157">
        <f>IF(RES_hhdet_fec!K39=0,0,RES_hhdet_fec!K39/0.086*1000000/RES_hhdet_num!K$24)</f>
        <v>1196.3582851244664</v>
      </c>
      <c r="L39" s="157">
        <f>IF(RES_hhdet_fec!L39=0,0,RES_hhdet_fec!L39/0.086*1000000/RES_hhdet_num!L$24)</f>
        <v>1278.8459714617695</v>
      </c>
      <c r="M39" s="157">
        <f>IF(RES_hhdet_fec!M39=0,0,RES_hhdet_fec!M39/0.086*1000000/RES_hhdet_num!M$24)</f>
        <v>1127.0780142766664</v>
      </c>
      <c r="N39" s="157">
        <f>IF(RES_hhdet_fec!N39=0,0,RES_hhdet_fec!N39/0.086*1000000/RES_hhdet_num!N$24)</f>
        <v>1286.1442171045351</v>
      </c>
      <c r="O39" s="157">
        <f>IF(RES_hhdet_fec!O39=0,0,RES_hhdet_fec!O39/0.086*1000000/RES_hhdet_num!O$24)</f>
        <v>1360.7295560015673</v>
      </c>
      <c r="P39" s="157">
        <f>IF(RES_hhdet_fec!P39=0,0,RES_hhdet_fec!P39/0.086*1000000/RES_hhdet_num!P$24)</f>
        <v>1185.433967415757</v>
      </c>
      <c r="Q39" s="157">
        <f>IF(RES_hhdet_fec!Q39=0,0,RES_hhdet_fec!Q39/0.086*1000000/RES_hhdet_num!Q$24)</f>
        <v>1231.1646376465801</v>
      </c>
    </row>
    <row r="40" spans="1:17" ht="12" customHeight="1" x14ac:dyDescent="0.25">
      <c r="A40" s="23" t="s">
        <v>57</v>
      </c>
      <c r="B40" s="156">
        <f>IF(RES_hhdet_fec!B40=0,0,RES_hhdet_fec!B40/0.086*1000000/RES_hhdet_num!B40)</f>
        <v>1751.1583191562788</v>
      </c>
      <c r="C40" s="156">
        <f>IF(RES_hhdet_fec!C40=0,0,RES_hhdet_fec!C40/0.086*1000000/RES_hhdet_num!C40)</f>
        <v>1728.2659242418636</v>
      </c>
      <c r="D40" s="156">
        <f>IF(RES_hhdet_fec!D40=0,0,RES_hhdet_fec!D40/0.086*1000000/RES_hhdet_num!D40)</f>
        <v>1723.1960368261505</v>
      </c>
      <c r="E40" s="156">
        <f>IF(RES_hhdet_fec!E40=0,0,RES_hhdet_fec!E40/0.086*1000000/RES_hhdet_num!E40)</f>
        <v>1698.3591337435166</v>
      </c>
      <c r="F40" s="156">
        <f>IF(RES_hhdet_fec!F40=0,0,RES_hhdet_fec!F40/0.086*1000000/RES_hhdet_num!F40)</f>
        <v>1746.6057710341802</v>
      </c>
      <c r="G40" s="156">
        <f>IF(RES_hhdet_fec!G40=0,0,RES_hhdet_fec!G40/0.086*1000000/RES_hhdet_num!G40)</f>
        <v>1706.8852935669818</v>
      </c>
      <c r="H40" s="156">
        <f>IF(RES_hhdet_fec!H40=0,0,RES_hhdet_fec!H40/0.086*1000000/RES_hhdet_num!H40)</f>
        <v>1671.2220468728274</v>
      </c>
      <c r="I40" s="156">
        <f>IF(RES_hhdet_fec!I40=0,0,RES_hhdet_fec!I40/0.086*1000000/RES_hhdet_num!I40)</f>
        <v>1670.2586856044447</v>
      </c>
      <c r="J40" s="156">
        <f>IF(RES_hhdet_fec!J40=0,0,RES_hhdet_fec!J40/0.086*1000000/RES_hhdet_num!J40)</f>
        <v>1676.3932498192921</v>
      </c>
      <c r="K40" s="156">
        <f>IF(RES_hhdet_fec!K40=0,0,RES_hhdet_fec!K40/0.086*1000000/RES_hhdet_num!K40)</f>
        <v>1661.6117449992307</v>
      </c>
      <c r="L40" s="156">
        <f>IF(RES_hhdet_fec!L40=0,0,RES_hhdet_fec!L40/0.086*1000000/RES_hhdet_num!L40)</f>
        <v>1711.7812791402157</v>
      </c>
      <c r="M40" s="156">
        <f>IF(RES_hhdet_fec!M40=0,0,RES_hhdet_fec!M40/0.086*1000000/RES_hhdet_num!M40)</f>
        <v>1604.4520813878537</v>
      </c>
      <c r="N40" s="156">
        <f>IF(RES_hhdet_fec!N40=0,0,RES_hhdet_fec!N40/0.086*1000000/RES_hhdet_num!N40)</f>
        <v>1665.6488517270802</v>
      </c>
      <c r="O40" s="156">
        <f>IF(RES_hhdet_fec!O40=0,0,RES_hhdet_fec!O40/0.086*1000000/RES_hhdet_num!O40)</f>
        <v>1669.0142459105537</v>
      </c>
      <c r="P40" s="156">
        <f>IF(RES_hhdet_fec!P40=0,0,RES_hhdet_fec!P40/0.086*1000000/RES_hhdet_num!P40)</f>
        <v>1664.5519289268575</v>
      </c>
      <c r="Q40" s="156">
        <f>IF(RES_hhdet_fec!Q40=0,0,RES_hhdet_fec!Q40/0.086*1000000/RES_hhdet_num!Q40)</f>
        <v>1639.7295820724737</v>
      </c>
    </row>
    <row r="41" spans="1:17" ht="12" customHeight="1" x14ac:dyDescent="0.25">
      <c r="A41" s="29" t="s">
        <v>140</v>
      </c>
      <c r="B41" s="57">
        <f>IF(RES_hhdet_fec!B41=0,0,RES_hhdet_fec!B41/0.086*1000000/RES_hhdet_num!B41)</f>
        <v>1017.3597517324715</v>
      </c>
      <c r="C41" s="57">
        <f>IF(RES_hhdet_fec!C41=0,0,RES_hhdet_fec!C41/0.086*1000000/RES_hhdet_num!C41)</f>
        <v>1018.5424540231586</v>
      </c>
      <c r="D41" s="57">
        <f>IF(RES_hhdet_fec!D41=0,0,RES_hhdet_fec!D41/0.086*1000000/RES_hhdet_num!D41)</f>
        <v>1028.3577883252096</v>
      </c>
      <c r="E41" s="57">
        <f>IF(RES_hhdet_fec!E41=0,0,RES_hhdet_fec!E41/0.086*1000000/RES_hhdet_num!E41)</f>
        <v>1086.2362260002899</v>
      </c>
      <c r="F41" s="57">
        <f>IF(RES_hhdet_fec!F41=0,0,RES_hhdet_fec!F41/0.086*1000000/RES_hhdet_num!F41)</f>
        <v>1067.4199956489917</v>
      </c>
      <c r="G41" s="57">
        <f>IF(RES_hhdet_fec!G41=0,0,RES_hhdet_fec!G41/0.086*1000000/RES_hhdet_num!G41)</f>
        <v>1014.6907949232691</v>
      </c>
      <c r="H41" s="57">
        <f>IF(RES_hhdet_fec!H41=0,0,RES_hhdet_fec!H41/0.086*1000000/RES_hhdet_num!H41)</f>
        <v>1043.526531465352</v>
      </c>
      <c r="I41" s="57">
        <f>IF(RES_hhdet_fec!I41=0,0,RES_hhdet_fec!I41/0.086*1000000/RES_hhdet_num!I41)</f>
        <v>1029.8205064626895</v>
      </c>
      <c r="J41" s="57">
        <f>IF(RES_hhdet_fec!J41=0,0,RES_hhdet_fec!J41/0.086*1000000/RES_hhdet_num!J41)</f>
        <v>1089.1498125500234</v>
      </c>
      <c r="K41" s="57">
        <f>IF(RES_hhdet_fec!K41=0,0,RES_hhdet_fec!K41/0.086*1000000/RES_hhdet_num!K41)</f>
        <v>1057.6178987584169</v>
      </c>
      <c r="L41" s="57">
        <f>IF(RES_hhdet_fec!L41=0,0,RES_hhdet_fec!L41/0.086*1000000/RES_hhdet_num!L41)</f>
        <v>1159.1794030265821</v>
      </c>
      <c r="M41" s="57">
        <f>IF(RES_hhdet_fec!M41=0,0,RES_hhdet_fec!M41/0.086*1000000/RES_hhdet_num!M41)</f>
        <v>1003.1979865578098</v>
      </c>
      <c r="N41" s="57">
        <f>IF(RES_hhdet_fec!N41=0,0,RES_hhdet_fec!N41/0.086*1000000/RES_hhdet_num!N41)</f>
        <v>1190.6991912763242</v>
      </c>
      <c r="O41" s="57">
        <f>IF(RES_hhdet_fec!O41=0,0,RES_hhdet_fec!O41/0.086*1000000/RES_hhdet_num!O41)</f>
        <v>1287.235993075162</v>
      </c>
      <c r="P41" s="57">
        <f>IF(RES_hhdet_fec!P41=0,0,RES_hhdet_fec!P41/0.086*1000000/RES_hhdet_num!P41)</f>
        <v>1090.6419260665186</v>
      </c>
      <c r="Q41" s="57">
        <f>IF(RES_hhdet_fec!Q41=0,0,RES_hhdet_fec!Q41/0.086*1000000/RES_hhdet_num!Q41)</f>
        <v>1150.5945764564249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>
        <f>SUM(B44,B47,B49,B58)</f>
        <v>16383.326322438541</v>
      </c>
      <c r="C43" s="168">
        <f t="shared" ref="C43:Q43" si="8">SUM(C44,C47,C49,C58)</f>
        <v>18339.704586874079</v>
      </c>
      <c r="D43" s="168">
        <f t="shared" si="8"/>
        <v>16215.708016808891</v>
      </c>
      <c r="E43" s="168">
        <f t="shared" si="8"/>
        <v>17414.258247694459</v>
      </c>
      <c r="F43" s="168">
        <f t="shared" si="8"/>
        <v>17147.663148283285</v>
      </c>
      <c r="G43" s="168">
        <f t="shared" si="8"/>
        <v>16991.360155217873</v>
      </c>
      <c r="H43" s="168">
        <f t="shared" si="8"/>
        <v>16148.487119145846</v>
      </c>
      <c r="I43" s="168">
        <f t="shared" si="8"/>
        <v>14156.570218457253</v>
      </c>
      <c r="J43" s="168">
        <f t="shared" si="8"/>
        <v>16074.236714346698</v>
      </c>
      <c r="K43" s="168">
        <f t="shared" si="8"/>
        <v>15499.032783830487</v>
      </c>
      <c r="L43" s="168">
        <f t="shared" si="8"/>
        <v>14772.56623788457</v>
      </c>
      <c r="M43" s="168">
        <f t="shared" si="8"/>
        <v>12363.561901474919</v>
      </c>
      <c r="N43" s="168">
        <f t="shared" si="8"/>
        <v>13708.644032225475</v>
      </c>
      <c r="O43" s="168">
        <f t="shared" si="8"/>
        <v>14388.493069869985</v>
      </c>
      <c r="P43" s="168">
        <f t="shared" si="8"/>
        <v>11671.207634898976</v>
      </c>
      <c r="Q43" s="168">
        <f t="shared" si="8"/>
        <v>12159.697303339108</v>
      </c>
    </row>
    <row r="44" spans="1:17" ht="12.95" customHeight="1" x14ac:dyDescent="0.25">
      <c r="A44" s="158" t="s">
        <v>65</v>
      </c>
      <c r="B44" s="157">
        <f t="shared" ref="B44" si="9">SUM(B45:B46)</f>
        <v>12661.675669652115</v>
      </c>
      <c r="C44" s="157">
        <f t="shared" ref="C44:Q44" si="10">SUM(C45:C46)</f>
        <v>14557.617415892613</v>
      </c>
      <c r="D44" s="157">
        <f t="shared" si="10"/>
        <v>12570.744959142443</v>
      </c>
      <c r="E44" s="157">
        <f t="shared" si="10"/>
        <v>13620.240070769314</v>
      </c>
      <c r="F44" s="157">
        <f t="shared" si="10"/>
        <v>13423.337298935483</v>
      </c>
      <c r="G44" s="157">
        <f t="shared" si="10"/>
        <v>13348.943054609083</v>
      </c>
      <c r="H44" s="157">
        <f t="shared" si="10"/>
        <v>12516.280388971487</v>
      </c>
      <c r="I44" s="157">
        <f t="shared" si="10"/>
        <v>10561.620044057805</v>
      </c>
      <c r="J44" s="157">
        <f t="shared" si="10"/>
        <v>12364.088602491041</v>
      </c>
      <c r="K44" s="157">
        <f t="shared" si="10"/>
        <v>11840.349720554366</v>
      </c>
      <c r="L44" s="157">
        <f t="shared" si="10"/>
        <v>11088.978742931627</v>
      </c>
      <c r="M44" s="157">
        <f t="shared" si="10"/>
        <v>9018.476078972506</v>
      </c>
      <c r="N44" s="157">
        <f t="shared" si="10"/>
        <v>9906.4941333539282</v>
      </c>
      <c r="O44" s="157">
        <f t="shared" si="10"/>
        <v>10453.678594692916</v>
      </c>
      <c r="P44" s="157">
        <f t="shared" si="10"/>
        <v>8035.2502622205966</v>
      </c>
      <c r="Q44" s="157">
        <f t="shared" si="10"/>
        <v>8477.5337573090928</v>
      </c>
    </row>
    <row r="45" spans="1:17" ht="12" customHeight="1" x14ac:dyDescent="0.25">
      <c r="A45" s="23" t="s">
        <v>166</v>
      </c>
      <c r="B45" s="156">
        <f>IF(RES_hhdet_fec!B45=0,0,RES_hhdet_fec!B45/0.086*1000000/RES_hhdet_num!B$43)</f>
        <v>12515.098976696458</v>
      </c>
      <c r="C45" s="156">
        <f>IF(RES_hhdet_fec!C45=0,0,RES_hhdet_fec!C45/0.086*1000000/RES_hhdet_num!C$43)</f>
        <v>14379.949079982911</v>
      </c>
      <c r="D45" s="156">
        <f>IF(RES_hhdet_fec!D45=0,0,RES_hhdet_fec!D45/0.086*1000000/RES_hhdet_num!D$43)</f>
        <v>12403.364896839446</v>
      </c>
      <c r="E45" s="156">
        <f>IF(RES_hhdet_fec!E45=0,0,RES_hhdet_fec!E45/0.086*1000000/RES_hhdet_num!E$43)</f>
        <v>13380.893788791662</v>
      </c>
      <c r="F45" s="156">
        <f>IF(RES_hhdet_fec!F45=0,0,RES_hhdet_fec!F45/0.086*1000000/RES_hhdet_num!F$43)</f>
        <v>13205.207472923628</v>
      </c>
      <c r="G45" s="156">
        <f>IF(RES_hhdet_fec!G45=0,0,RES_hhdet_fec!G45/0.086*1000000/RES_hhdet_num!G$43)</f>
        <v>13210.536196802937</v>
      </c>
      <c r="H45" s="156">
        <f>IF(RES_hhdet_fec!H45=0,0,RES_hhdet_fec!H45/0.086*1000000/RES_hhdet_num!H$43)</f>
        <v>12353.220001906326</v>
      </c>
      <c r="I45" s="156">
        <f>IF(RES_hhdet_fec!I45=0,0,RES_hhdet_fec!I45/0.086*1000000/RES_hhdet_num!I$43)</f>
        <v>10422.56579620628</v>
      </c>
      <c r="J45" s="156">
        <f>IF(RES_hhdet_fec!J45=0,0,RES_hhdet_fec!J45/0.086*1000000/RES_hhdet_num!J$43)</f>
        <v>12150.704596740075</v>
      </c>
      <c r="K45" s="156">
        <f>IF(RES_hhdet_fec!K45=0,0,RES_hhdet_fec!K45/0.086*1000000/RES_hhdet_num!K$43)</f>
        <v>11691.396391025655</v>
      </c>
      <c r="L45" s="156">
        <f>IF(RES_hhdet_fec!L45=0,0,RES_hhdet_fec!L45/0.086*1000000/RES_hhdet_num!L$43)</f>
        <v>10827.505352462711</v>
      </c>
      <c r="M45" s="156">
        <f>IF(RES_hhdet_fec!M45=0,0,RES_hhdet_fec!M45/0.086*1000000/RES_hhdet_num!M$43)</f>
        <v>8912.6742346932915</v>
      </c>
      <c r="N45" s="156">
        <f>IF(RES_hhdet_fec!N45=0,0,RES_hhdet_fec!N45/0.086*1000000/RES_hhdet_num!N$43)</f>
        <v>9634.7455328986998</v>
      </c>
      <c r="O45" s="156">
        <f>IF(RES_hhdet_fec!O45=0,0,RES_hhdet_fec!O45/0.086*1000000/RES_hhdet_num!O$43)</f>
        <v>10080.447780191565</v>
      </c>
      <c r="P45" s="156">
        <f>IF(RES_hhdet_fec!P45=0,0,RES_hhdet_fec!P45/0.086*1000000/RES_hhdet_num!P$43)</f>
        <v>7880.0566453241499</v>
      </c>
      <c r="Q45" s="156">
        <f>IF(RES_hhdet_fec!Q45=0,0,RES_hhdet_fec!Q45/0.086*1000000/RES_hhdet_num!Q$43)</f>
        <v>8244.9515852305358</v>
      </c>
    </row>
    <row r="46" spans="1:17" ht="12" customHeight="1" x14ac:dyDescent="0.25">
      <c r="A46" s="23" t="s">
        <v>60</v>
      </c>
      <c r="B46" s="156">
        <f>IF(RES_hhdet_fec!B46=0,0,RES_hhdet_fec!B46/0.086*1000000/RES_hhdet_num!B$43)</f>
        <v>146.5766929556579</v>
      </c>
      <c r="C46" s="156">
        <f>IF(RES_hhdet_fec!C46=0,0,RES_hhdet_fec!C46/0.086*1000000/RES_hhdet_num!C$43)</f>
        <v>177.6683359097018</v>
      </c>
      <c r="D46" s="156">
        <f>IF(RES_hhdet_fec!D46=0,0,RES_hhdet_fec!D46/0.086*1000000/RES_hhdet_num!D$43)</f>
        <v>167.38006230299703</v>
      </c>
      <c r="E46" s="156">
        <f>IF(RES_hhdet_fec!E46=0,0,RES_hhdet_fec!E46/0.086*1000000/RES_hhdet_num!E$43)</f>
        <v>239.34628197765178</v>
      </c>
      <c r="F46" s="156">
        <f>IF(RES_hhdet_fec!F46=0,0,RES_hhdet_fec!F46/0.086*1000000/RES_hhdet_num!F$43)</f>
        <v>218.12982601185382</v>
      </c>
      <c r="G46" s="156">
        <f>IF(RES_hhdet_fec!G46=0,0,RES_hhdet_fec!G46/0.086*1000000/RES_hhdet_num!G$43)</f>
        <v>138.4068578061445</v>
      </c>
      <c r="H46" s="156">
        <f>IF(RES_hhdet_fec!H46=0,0,RES_hhdet_fec!H46/0.086*1000000/RES_hhdet_num!H$43)</f>
        <v>163.06038706516122</v>
      </c>
      <c r="I46" s="156">
        <f>IF(RES_hhdet_fec!I46=0,0,RES_hhdet_fec!I46/0.086*1000000/RES_hhdet_num!I$43)</f>
        <v>139.05424785152496</v>
      </c>
      <c r="J46" s="156">
        <f>IF(RES_hhdet_fec!J46=0,0,RES_hhdet_fec!J46/0.086*1000000/RES_hhdet_num!J$43)</f>
        <v>213.38400575096531</v>
      </c>
      <c r="K46" s="156">
        <f>IF(RES_hhdet_fec!K46=0,0,RES_hhdet_fec!K46/0.086*1000000/RES_hhdet_num!K$43)</f>
        <v>148.95332952871132</v>
      </c>
      <c r="L46" s="156">
        <f>IF(RES_hhdet_fec!L46=0,0,RES_hhdet_fec!L46/0.086*1000000/RES_hhdet_num!L$43)</f>
        <v>261.47339046891699</v>
      </c>
      <c r="M46" s="156">
        <f>IF(RES_hhdet_fec!M46=0,0,RES_hhdet_fec!M46/0.086*1000000/RES_hhdet_num!M$43)</f>
        <v>105.80184427921486</v>
      </c>
      <c r="N46" s="156">
        <f>IF(RES_hhdet_fec!N46=0,0,RES_hhdet_fec!N46/0.086*1000000/RES_hhdet_num!N$43)</f>
        <v>271.74860045522814</v>
      </c>
      <c r="O46" s="156">
        <f>IF(RES_hhdet_fec!O46=0,0,RES_hhdet_fec!O46/0.086*1000000/RES_hhdet_num!O$43)</f>
        <v>373.23081450135089</v>
      </c>
      <c r="P46" s="156">
        <f>IF(RES_hhdet_fec!P46=0,0,RES_hhdet_fec!P46/0.086*1000000/RES_hhdet_num!P$43)</f>
        <v>155.19361689644688</v>
      </c>
      <c r="Q46" s="156">
        <f>IF(RES_hhdet_fec!Q46=0,0,RES_hhdet_fec!Q46/0.086*1000000/RES_hhdet_num!Q$43)</f>
        <v>232.58217207855762</v>
      </c>
    </row>
    <row r="47" spans="1:17" ht="12.95" customHeight="1" x14ac:dyDescent="0.25">
      <c r="A47" s="158" t="s">
        <v>112</v>
      </c>
      <c r="B47" s="157">
        <f t="shared" ref="B47:Q47" si="11">B48</f>
        <v>13.930495885476196</v>
      </c>
      <c r="C47" s="157">
        <f t="shared" si="11"/>
        <v>14.045946010981902</v>
      </c>
      <c r="D47" s="157">
        <f t="shared" si="11"/>
        <v>14.513211194160993</v>
      </c>
      <c r="E47" s="157">
        <f t="shared" si="11"/>
        <v>14.437200473154016</v>
      </c>
      <c r="F47" s="157">
        <f t="shared" si="11"/>
        <v>14.528186984652947</v>
      </c>
      <c r="G47" s="157">
        <f t="shared" si="11"/>
        <v>15.008948049443681</v>
      </c>
      <c r="H47" s="157">
        <f t="shared" si="11"/>
        <v>15.092501286025183</v>
      </c>
      <c r="I47" s="157">
        <f t="shared" si="11"/>
        <v>15.234657890196095</v>
      </c>
      <c r="J47" s="157">
        <f t="shared" si="11"/>
        <v>15.023800628905828</v>
      </c>
      <c r="K47" s="157">
        <f t="shared" si="11"/>
        <v>15.239112789102631</v>
      </c>
      <c r="L47" s="157">
        <f t="shared" si="11"/>
        <v>15.218153826697092</v>
      </c>
      <c r="M47" s="157">
        <f t="shared" si="11"/>
        <v>14.772922477741364</v>
      </c>
      <c r="N47" s="157">
        <f t="shared" si="11"/>
        <v>14.979868344166627</v>
      </c>
      <c r="O47" s="157">
        <f t="shared" si="11"/>
        <v>15.762502569641203</v>
      </c>
      <c r="P47" s="157">
        <f t="shared" si="11"/>
        <v>15.397013173855621</v>
      </c>
      <c r="Q47" s="157">
        <f t="shared" si="11"/>
        <v>16.140851373939778</v>
      </c>
    </row>
    <row r="48" spans="1:17" ht="12" customHeight="1" x14ac:dyDescent="0.25">
      <c r="A48" s="23" t="s">
        <v>60</v>
      </c>
      <c r="B48" s="156">
        <f>IF(RES_hhdet_fec!B48=0,0,RES_hhdet_fec!B48/0.086*1000000/RES_hhdet_num!B$43)</f>
        <v>13.930495885476196</v>
      </c>
      <c r="C48" s="156">
        <f>IF(RES_hhdet_fec!C48=0,0,RES_hhdet_fec!C48/0.086*1000000/RES_hhdet_num!C$43)</f>
        <v>14.045946010981902</v>
      </c>
      <c r="D48" s="156">
        <f>IF(RES_hhdet_fec!D48=0,0,RES_hhdet_fec!D48/0.086*1000000/RES_hhdet_num!D$43)</f>
        <v>14.513211194160993</v>
      </c>
      <c r="E48" s="156">
        <f>IF(RES_hhdet_fec!E48=0,0,RES_hhdet_fec!E48/0.086*1000000/RES_hhdet_num!E$43)</f>
        <v>14.437200473154016</v>
      </c>
      <c r="F48" s="156">
        <f>IF(RES_hhdet_fec!F48=0,0,RES_hhdet_fec!F48/0.086*1000000/RES_hhdet_num!F$43)</f>
        <v>14.528186984652947</v>
      </c>
      <c r="G48" s="156">
        <f>IF(RES_hhdet_fec!G48=0,0,RES_hhdet_fec!G48/0.086*1000000/RES_hhdet_num!G$43)</f>
        <v>15.008948049443681</v>
      </c>
      <c r="H48" s="156">
        <f>IF(RES_hhdet_fec!H48=0,0,RES_hhdet_fec!H48/0.086*1000000/RES_hhdet_num!H$43)</f>
        <v>15.092501286025183</v>
      </c>
      <c r="I48" s="156">
        <f>IF(RES_hhdet_fec!I48=0,0,RES_hhdet_fec!I48/0.086*1000000/RES_hhdet_num!I$43)</f>
        <v>15.234657890196095</v>
      </c>
      <c r="J48" s="156">
        <f>IF(RES_hhdet_fec!J48=0,0,RES_hhdet_fec!J48/0.086*1000000/RES_hhdet_num!J$43)</f>
        <v>15.023800628905828</v>
      </c>
      <c r="K48" s="156">
        <f>IF(RES_hhdet_fec!K48=0,0,RES_hhdet_fec!K48/0.086*1000000/RES_hhdet_num!K$43)</f>
        <v>15.239112789102631</v>
      </c>
      <c r="L48" s="156">
        <f>IF(RES_hhdet_fec!L48=0,0,RES_hhdet_fec!L48/0.086*1000000/RES_hhdet_num!L$43)</f>
        <v>15.218153826697092</v>
      </c>
      <c r="M48" s="156">
        <f>IF(RES_hhdet_fec!M48=0,0,RES_hhdet_fec!M48/0.086*1000000/RES_hhdet_num!M$43)</f>
        <v>14.772922477741364</v>
      </c>
      <c r="N48" s="156">
        <f>IF(RES_hhdet_fec!N48=0,0,RES_hhdet_fec!N48/0.086*1000000/RES_hhdet_num!N$43)</f>
        <v>14.979868344166627</v>
      </c>
      <c r="O48" s="156">
        <f>IF(RES_hhdet_fec!O48=0,0,RES_hhdet_fec!O48/0.086*1000000/RES_hhdet_num!O$43)</f>
        <v>15.762502569641203</v>
      </c>
      <c r="P48" s="156">
        <f>IF(RES_hhdet_fec!P48=0,0,RES_hhdet_fec!P48/0.086*1000000/RES_hhdet_num!P$43)</f>
        <v>15.397013173855621</v>
      </c>
      <c r="Q48" s="156">
        <f>IF(RES_hhdet_fec!Q48=0,0,RES_hhdet_fec!Q48/0.086*1000000/RES_hhdet_num!Q$43)</f>
        <v>16.140851373939778</v>
      </c>
    </row>
    <row r="49" spans="1:17" ht="12" customHeight="1" x14ac:dyDescent="0.25">
      <c r="A49" s="158" t="s">
        <v>63</v>
      </c>
      <c r="B49" s="157">
        <f>IF(RES_hhdet_fec!B49=0,0,RES_hhdet_fec!B49/0.086*1000000/RES_hhdet_num!B$43)</f>
        <v>2485.9427891081659</v>
      </c>
      <c r="C49" s="157">
        <f>IF(RES_hhdet_fec!C49=0,0,RES_hhdet_fec!C49/0.086*1000000/RES_hhdet_num!C$43)</f>
        <v>2558.700360546316</v>
      </c>
      <c r="D49" s="157">
        <f>IF(RES_hhdet_fec!D49=0,0,RES_hhdet_fec!D49/0.086*1000000/RES_hhdet_num!D$43)</f>
        <v>2418.7606111988603</v>
      </c>
      <c r="E49" s="157">
        <f>IF(RES_hhdet_fec!E49=0,0,RES_hhdet_fec!E49/0.086*1000000/RES_hhdet_num!E$43)</f>
        <v>2535.9239675358176</v>
      </c>
      <c r="F49" s="157">
        <f>IF(RES_hhdet_fec!F49=0,0,RES_hhdet_fec!F49/0.086*1000000/RES_hhdet_num!F$43)</f>
        <v>2469.5767687429875</v>
      </c>
      <c r="G49" s="157">
        <f>IF(RES_hhdet_fec!G49=0,0,RES_hhdet_fec!G49/0.086*1000000/RES_hhdet_num!G$43)</f>
        <v>2437.5145204520527</v>
      </c>
      <c r="H49" s="157">
        <f>IF(RES_hhdet_fec!H49=0,0,RES_hhdet_fec!H49/0.086*1000000/RES_hhdet_num!H$43)</f>
        <v>2416.5218924851401</v>
      </c>
      <c r="I49" s="157">
        <f>IF(RES_hhdet_fec!I49=0,0,RES_hhdet_fec!I49/0.086*1000000/RES_hhdet_num!I$43)</f>
        <v>2392.5690924458681</v>
      </c>
      <c r="J49" s="157">
        <f>IF(RES_hhdet_fec!J49=0,0,RES_hhdet_fec!J49/0.086*1000000/RES_hhdet_num!J$43)</f>
        <v>2468.8272705446038</v>
      </c>
      <c r="K49" s="157">
        <f>IF(RES_hhdet_fec!K49=0,0,RES_hhdet_fec!K49/0.086*1000000/RES_hhdet_num!K$43)</f>
        <v>2444.2592527764546</v>
      </c>
      <c r="L49" s="157">
        <f>IF(RES_hhdet_fec!L49=0,0,RES_hhdet_fec!L49/0.086*1000000/RES_hhdet_num!L$43)</f>
        <v>2387.3438605114097</v>
      </c>
      <c r="M49" s="157">
        <f>IF(RES_hhdet_fec!M49=0,0,RES_hhdet_fec!M49/0.086*1000000/RES_hhdet_num!M$43)</f>
        <v>2201.2867279757279</v>
      </c>
      <c r="N49" s="157">
        <f>IF(RES_hhdet_fec!N49=0,0,RES_hhdet_fec!N49/0.086*1000000/RES_hhdet_num!N$43)</f>
        <v>2502.2742411332792</v>
      </c>
      <c r="O49" s="157">
        <f>IF(RES_hhdet_fec!O49=0,0,RES_hhdet_fec!O49/0.086*1000000/RES_hhdet_num!O$43)</f>
        <v>2561.2458820410961</v>
      </c>
      <c r="P49" s="157">
        <f>IF(RES_hhdet_fec!P49=0,0,RES_hhdet_fec!P49/0.086*1000000/RES_hhdet_num!P$43)</f>
        <v>2436.7690201218338</v>
      </c>
      <c r="Q49" s="157">
        <f>IF(RES_hhdet_fec!Q49=0,0,RES_hhdet_fec!Q49/0.086*1000000/RES_hhdet_num!Q$43)</f>
        <v>2434.4145621563766</v>
      </c>
    </row>
    <row r="50" spans="1:17" ht="12" customHeight="1" x14ac:dyDescent="0.25">
      <c r="A50" s="167" t="s">
        <v>165</v>
      </c>
      <c r="B50" s="132">
        <f>IF(RES_hhdet_fec!B50=0,0,RES_hhdet_fec!B50/0.086*1000000/RES_hhdet_num!B50)</f>
        <v>2640.3859749337676</v>
      </c>
      <c r="C50" s="132">
        <f>IF(RES_hhdet_fec!C50=0,0,RES_hhdet_fec!C50/0.086*1000000/RES_hhdet_num!C50)</f>
        <v>2703.2424086449564</v>
      </c>
      <c r="D50" s="132">
        <f>IF(RES_hhdet_fec!D50=0,0,RES_hhdet_fec!D50/0.086*1000000/RES_hhdet_num!D50)</f>
        <v>2501.7150533401446</v>
      </c>
      <c r="E50" s="132">
        <f>IF(RES_hhdet_fec!E50=0,0,RES_hhdet_fec!E50/0.086*1000000/RES_hhdet_num!E50)</f>
        <v>2635.1870156954647</v>
      </c>
      <c r="F50" s="132">
        <f>IF(RES_hhdet_fec!F50=0,0,RES_hhdet_fec!F50/0.086*1000000/RES_hhdet_num!F50)</f>
        <v>2526.8886736002692</v>
      </c>
      <c r="G50" s="132">
        <f>IF(RES_hhdet_fec!G50=0,0,RES_hhdet_fec!G50/0.086*1000000/RES_hhdet_num!G50)</f>
        <v>2553.9750737933759</v>
      </c>
      <c r="H50" s="132">
        <f>IF(RES_hhdet_fec!H50=0,0,RES_hhdet_fec!H50/0.086*1000000/RES_hhdet_num!H50)</f>
        <v>2518.804157036835</v>
      </c>
      <c r="I50" s="132">
        <f>IF(RES_hhdet_fec!I50=0,0,RES_hhdet_fec!I50/0.086*1000000/RES_hhdet_num!I50)</f>
        <v>2494.9699797477138</v>
      </c>
      <c r="J50" s="132">
        <f>IF(RES_hhdet_fec!J50=0,0,RES_hhdet_fec!J50/0.086*1000000/RES_hhdet_num!J50)</f>
        <v>2587.4948629723654</v>
      </c>
      <c r="K50" s="132">
        <f>IF(RES_hhdet_fec!K50=0,0,RES_hhdet_fec!K50/0.086*1000000/RES_hhdet_num!K50)</f>
        <v>2608.6668519600325</v>
      </c>
      <c r="L50" s="132">
        <f>IF(RES_hhdet_fec!L50=0,0,RES_hhdet_fec!L50/0.086*1000000/RES_hhdet_num!L50)</f>
        <v>2380.7476958956236</v>
      </c>
      <c r="M50" s="132">
        <f>IF(RES_hhdet_fec!M50=0,0,RES_hhdet_fec!M50/0.086*1000000/RES_hhdet_num!M50)</f>
        <v>2292.3104087623788</v>
      </c>
      <c r="N50" s="132">
        <f>IF(RES_hhdet_fec!N50=0,0,RES_hhdet_fec!N50/0.086*1000000/RES_hhdet_num!N50)</f>
        <v>2508.5272206305231</v>
      </c>
      <c r="O50" s="132">
        <f>IF(RES_hhdet_fec!O50=0,0,RES_hhdet_fec!O50/0.086*1000000/RES_hhdet_num!O50)</f>
        <v>2547.9941015468489</v>
      </c>
      <c r="P50" s="132">
        <f>IF(RES_hhdet_fec!P50=0,0,RES_hhdet_fec!P50/0.086*1000000/RES_hhdet_num!P50)</f>
        <v>2500.4855483554202</v>
      </c>
      <c r="Q50" s="132">
        <f>IF(RES_hhdet_fec!Q50=0,0,RES_hhdet_fec!Q50/0.086*1000000/RES_hhdet_num!Q50)</f>
        <v>2469.1533604374995</v>
      </c>
    </row>
    <row r="51" spans="1:17" ht="12" customHeight="1" x14ac:dyDescent="0.25">
      <c r="A51" s="167" t="s">
        <v>164</v>
      </c>
      <c r="B51" s="132">
        <f>IF(RES_hhdet_fec!B51=0,0,RES_hhdet_fec!B51/0.086*1000000/RES_hhdet_num!B51)</f>
        <v>2197.805798562179</v>
      </c>
      <c r="C51" s="132">
        <f>IF(RES_hhdet_fec!C51=0,0,RES_hhdet_fec!C51/0.086*1000000/RES_hhdet_num!C51)</f>
        <v>2255.8118233290857</v>
      </c>
      <c r="D51" s="132">
        <f>IF(RES_hhdet_fec!D51=0,0,RES_hhdet_fec!D51/0.086*1000000/RES_hhdet_num!D51)</f>
        <v>2119.9303466714928</v>
      </c>
      <c r="E51" s="132">
        <f>IF(RES_hhdet_fec!E51=0,0,RES_hhdet_fec!E51/0.086*1000000/RES_hhdet_num!E51)</f>
        <v>2209.761337792746</v>
      </c>
      <c r="F51" s="132">
        <f>IF(RES_hhdet_fec!F51=0,0,RES_hhdet_fec!F51/0.086*1000000/RES_hhdet_num!F51)</f>
        <v>2143.1887619539975</v>
      </c>
      <c r="G51" s="132">
        <f>IF(RES_hhdet_fec!G51=0,0,RES_hhdet_fec!G51/0.086*1000000/RES_hhdet_num!G51)</f>
        <v>2158.2640440189562</v>
      </c>
      <c r="H51" s="132">
        <f>IF(RES_hhdet_fec!H51=0,0,RES_hhdet_fec!H51/0.086*1000000/RES_hhdet_num!H51)</f>
        <v>2132.786984603621</v>
      </c>
      <c r="I51" s="132">
        <f>IF(RES_hhdet_fec!I51=0,0,RES_hhdet_fec!I51/0.086*1000000/RES_hhdet_num!I51)</f>
        <v>2116.4442667387148</v>
      </c>
      <c r="J51" s="132">
        <f>IF(RES_hhdet_fec!J51=0,0,RES_hhdet_fec!J51/0.086*1000000/RES_hhdet_num!J51)</f>
        <v>2177.5998653962797</v>
      </c>
      <c r="K51" s="132">
        <f>IF(RES_hhdet_fec!K51=0,0,RES_hhdet_fec!K51/0.086*1000000/RES_hhdet_num!K51)</f>
        <v>2193.943466795532</v>
      </c>
      <c r="L51" s="132">
        <f>IF(RES_hhdet_fec!L51=0,0,RES_hhdet_fec!L51/0.086*1000000/RES_hhdet_num!L51)</f>
        <v>2047.8223288963989</v>
      </c>
      <c r="M51" s="132">
        <f>IF(RES_hhdet_fec!M51=0,0,RES_hhdet_fec!M51/0.086*1000000/RES_hhdet_num!M51)</f>
        <v>1946.421327127681</v>
      </c>
      <c r="N51" s="132">
        <f>IF(RES_hhdet_fec!N51=0,0,RES_hhdet_fec!N51/0.086*1000000/RES_hhdet_num!N51)</f>
        <v>2172.0960402673295</v>
      </c>
      <c r="O51" s="132">
        <f>IF(RES_hhdet_fec!O51=0,0,RES_hhdet_fec!O51/0.086*1000000/RES_hhdet_num!O51)</f>
        <v>2175.2581868410502</v>
      </c>
      <c r="P51" s="132">
        <f>IF(RES_hhdet_fec!P51=0,0,RES_hhdet_fec!P51/0.086*1000000/RES_hhdet_num!P51)</f>
        <v>2135.6017759907954</v>
      </c>
      <c r="Q51" s="132">
        <f>IF(RES_hhdet_fec!Q51=0,0,RES_hhdet_fec!Q51/0.086*1000000/RES_hhdet_num!Q51)</f>
        <v>2110.0550201109213</v>
      </c>
    </row>
    <row r="52" spans="1:17" ht="12" customHeight="1" x14ac:dyDescent="0.25">
      <c r="A52" s="166" t="s">
        <v>163</v>
      </c>
      <c r="B52" s="165">
        <f>IF(RES_hhdet_fec!B52=0,0,RES_hhdet_fec!B52/0.086*1000000/RES_hhdet_num!B51)</f>
        <v>1684.5662520077456</v>
      </c>
      <c r="C52" s="165">
        <f>IF(RES_hhdet_fec!C52=0,0,RES_hhdet_fec!C52/0.086*1000000/RES_hhdet_num!C51)</f>
        <v>1757.1075656192661</v>
      </c>
      <c r="D52" s="165">
        <f>IF(RES_hhdet_fec!D52=0,0,RES_hhdet_fec!D52/0.086*1000000/RES_hhdet_num!D51)</f>
        <v>1626.1147846710574</v>
      </c>
      <c r="E52" s="165">
        <f>IF(RES_hhdet_fec!E52=0,0,RES_hhdet_fec!E52/0.086*1000000/RES_hhdet_num!E51)</f>
        <v>1712.87156020203</v>
      </c>
      <c r="F52" s="165">
        <f>IF(RES_hhdet_fec!F52=0,0,RES_hhdet_fec!F52/0.086*1000000/RES_hhdet_num!F51)</f>
        <v>1642.4776378401475</v>
      </c>
      <c r="G52" s="165">
        <f>IF(RES_hhdet_fec!G52=0,0,RES_hhdet_fec!G52/0.086*1000000/RES_hhdet_num!G51)</f>
        <v>1660.0837979656956</v>
      </c>
      <c r="H52" s="165">
        <f>IF(RES_hhdet_fec!H52=0,0,RES_hhdet_fec!H52/0.086*1000000/RES_hhdet_num!H51)</f>
        <v>1637.2227020739135</v>
      </c>
      <c r="I52" s="165">
        <f>IF(RES_hhdet_fec!I52=0,0,RES_hhdet_fec!I52/0.086*1000000/RES_hhdet_num!I51)</f>
        <v>1621.7304868360327</v>
      </c>
      <c r="J52" s="165">
        <f>IF(RES_hhdet_fec!J52=0,0,RES_hhdet_fec!J52/0.086*1000000/RES_hhdet_num!J51)</f>
        <v>1681.8716609320866</v>
      </c>
      <c r="K52" s="165">
        <f>IF(RES_hhdet_fec!K52=0,0,RES_hhdet_fec!K52/0.086*1000000/RES_hhdet_num!K51)</f>
        <v>1695.6334537740245</v>
      </c>
      <c r="L52" s="165">
        <f>IF(RES_hhdet_fec!L52=0,0,RES_hhdet_fec!L52/0.086*1000000/RES_hhdet_num!L51)</f>
        <v>1547.4860023321771</v>
      </c>
      <c r="M52" s="165">
        <f>IF(RES_hhdet_fec!M52=0,0,RES_hhdet_fec!M52/0.086*1000000/RES_hhdet_num!M51)</f>
        <v>1490.0017656955617</v>
      </c>
      <c r="N52" s="165">
        <f>IF(RES_hhdet_fec!N52=0,0,RES_hhdet_fec!N52/0.086*1000000/RES_hhdet_num!N51)</f>
        <v>1680.7132378224726</v>
      </c>
      <c r="O52" s="165">
        <f>IF(RES_hhdet_fec!O52=0,0,RES_hhdet_fec!O52/0.086*1000000/RES_hhdet_num!O51)</f>
        <v>1656.1961660054756</v>
      </c>
      <c r="P52" s="165">
        <f>IF(RES_hhdet_fec!P52=0,0,RES_hhdet_fec!P52/0.086*1000000/RES_hhdet_num!P51)</f>
        <v>1625.3156064310454</v>
      </c>
      <c r="Q52" s="165">
        <f>IF(RES_hhdet_fec!Q52=0,0,RES_hhdet_fec!Q52/0.086*1000000/RES_hhdet_num!Q51)</f>
        <v>1604.9496842843985</v>
      </c>
    </row>
    <row r="53" spans="1:17" ht="12" customHeight="1" x14ac:dyDescent="0.25">
      <c r="A53" s="147" t="s">
        <v>59</v>
      </c>
      <c r="B53" s="164">
        <f>IF(RES_hhdet_fec!B53=0,0,RES_hhdet_fec!B53/0.086*1000000/RES_hhdet_num!B51)</f>
        <v>513.2395465544331</v>
      </c>
      <c r="C53" s="164">
        <f>IF(RES_hhdet_fec!C53=0,0,RES_hhdet_fec!C53/0.086*1000000/RES_hhdet_num!C51)</f>
        <v>498.70425770981967</v>
      </c>
      <c r="D53" s="164">
        <f>IF(RES_hhdet_fec!D53=0,0,RES_hhdet_fec!D53/0.086*1000000/RES_hhdet_num!D51)</f>
        <v>493.81556200043548</v>
      </c>
      <c r="E53" s="164">
        <f>IF(RES_hhdet_fec!E53=0,0,RES_hhdet_fec!E53/0.086*1000000/RES_hhdet_num!E51)</f>
        <v>496.88977759071588</v>
      </c>
      <c r="F53" s="164">
        <f>IF(RES_hhdet_fec!F53=0,0,RES_hhdet_fec!F53/0.086*1000000/RES_hhdet_num!F51)</f>
        <v>500.71112411385013</v>
      </c>
      <c r="G53" s="164">
        <f>IF(RES_hhdet_fec!G53=0,0,RES_hhdet_fec!G53/0.086*1000000/RES_hhdet_num!G51)</f>
        <v>498.18024605326013</v>
      </c>
      <c r="H53" s="164">
        <f>IF(RES_hhdet_fec!H53=0,0,RES_hhdet_fec!H53/0.086*1000000/RES_hhdet_num!H51)</f>
        <v>495.56428252970733</v>
      </c>
      <c r="I53" s="164">
        <f>IF(RES_hhdet_fec!I53=0,0,RES_hhdet_fec!I53/0.086*1000000/RES_hhdet_num!I51)</f>
        <v>494.71377990268167</v>
      </c>
      <c r="J53" s="164">
        <f>IF(RES_hhdet_fec!J53=0,0,RES_hhdet_fec!J53/0.086*1000000/RES_hhdet_num!J51)</f>
        <v>495.72820446419297</v>
      </c>
      <c r="K53" s="164">
        <f>IF(RES_hhdet_fec!K53=0,0,RES_hhdet_fec!K53/0.086*1000000/RES_hhdet_num!K51)</f>
        <v>498.3100130215077</v>
      </c>
      <c r="L53" s="164">
        <f>IF(RES_hhdet_fec!L53=0,0,RES_hhdet_fec!L53/0.086*1000000/RES_hhdet_num!L51)</f>
        <v>500.33632656422168</v>
      </c>
      <c r="M53" s="164">
        <f>IF(RES_hhdet_fec!M53=0,0,RES_hhdet_fec!M53/0.086*1000000/RES_hhdet_num!M51)</f>
        <v>456.41956143211939</v>
      </c>
      <c r="N53" s="164">
        <f>IF(RES_hhdet_fec!N53=0,0,RES_hhdet_fec!N53/0.086*1000000/RES_hhdet_num!N51)</f>
        <v>491.38280244485685</v>
      </c>
      <c r="O53" s="164">
        <f>IF(RES_hhdet_fec!O53=0,0,RES_hhdet_fec!O53/0.086*1000000/RES_hhdet_num!O51)</f>
        <v>519.06202083557457</v>
      </c>
      <c r="P53" s="164">
        <f>IF(RES_hhdet_fec!P53=0,0,RES_hhdet_fec!P53/0.086*1000000/RES_hhdet_num!P51)</f>
        <v>510.28616955974979</v>
      </c>
      <c r="Q53" s="164">
        <f>IF(RES_hhdet_fec!Q53=0,0,RES_hhdet_fec!Q53/0.086*1000000/RES_hhdet_num!Q51)</f>
        <v>505.105335826523</v>
      </c>
    </row>
    <row r="54" spans="1:17" ht="12" customHeight="1" x14ac:dyDescent="0.25">
      <c r="A54" s="163" t="s">
        <v>142</v>
      </c>
      <c r="B54" s="162">
        <f>IF(RES_hhdet_fec!B54=0,0,RES_hhdet_fec!B54/0.086*1000000/RES_hhdet_num!B54)</f>
        <v>2197.9444261956182</v>
      </c>
      <c r="C54" s="162">
        <f>IF(RES_hhdet_fec!C54=0,0,RES_hhdet_fec!C54/0.086*1000000/RES_hhdet_num!C54)</f>
        <v>2243.5521284191259</v>
      </c>
      <c r="D54" s="162">
        <f>IF(RES_hhdet_fec!D54=0,0,RES_hhdet_fec!D54/0.086*1000000/RES_hhdet_num!D54)</f>
        <v>2244.355930335988</v>
      </c>
      <c r="E54" s="162">
        <f>IF(RES_hhdet_fec!E54=0,0,RES_hhdet_fec!E54/0.086*1000000/RES_hhdet_num!E54)</f>
        <v>2319.0464291196195</v>
      </c>
      <c r="F54" s="162">
        <f>IF(RES_hhdet_fec!F54=0,0,RES_hhdet_fec!F54/0.086*1000000/RES_hhdet_num!F54)</f>
        <v>2351.7200095306662</v>
      </c>
      <c r="G54" s="162">
        <f>IF(RES_hhdet_fec!G54=0,0,RES_hhdet_fec!G54/0.086*1000000/RES_hhdet_num!G54)</f>
        <v>2163.5509408547805</v>
      </c>
      <c r="H54" s="162">
        <f>IF(RES_hhdet_fec!H54=0,0,RES_hhdet_fec!H54/0.086*1000000/RES_hhdet_num!H54)</f>
        <v>2180.5231422461352</v>
      </c>
      <c r="I54" s="162">
        <f>IF(RES_hhdet_fec!I54=0,0,RES_hhdet_fec!I54/0.086*1000000/RES_hhdet_num!I54)</f>
        <v>2179.0927318294944</v>
      </c>
      <c r="J54" s="162">
        <f>IF(RES_hhdet_fec!J54=0,0,RES_hhdet_fec!J54/0.086*1000000/RES_hhdet_num!J54)</f>
        <v>2189.3769154825527</v>
      </c>
      <c r="K54" s="162">
        <f>IF(RES_hhdet_fec!K54=0,0,RES_hhdet_fec!K54/0.086*1000000/RES_hhdet_num!K54)</f>
        <v>2035.2507406341401</v>
      </c>
      <c r="L54" s="162">
        <f>IF(RES_hhdet_fec!L54=0,0,RES_hhdet_fec!L54/0.086*1000000/RES_hhdet_num!L54)</f>
        <v>2473.1837524466664</v>
      </c>
      <c r="M54" s="162">
        <f>IF(RES_hhdet_fec!M54=0,0,RES_hhdet_fec!M54/0.086*1000000/RES_hhdet_num!M54)</f>
        <v>1943.8872935736572</v>
      </c>
      <c r="N54" s="162">
        <f>IF(RES_hhdet_fec!N54=0,0,RES_hhdet_fec!N54/0.086*1000000/RES_hhdet_num!N54)</f>
        <v>2582.8619665614519</v>
      </c>
      <c r="O54" s="162">
        <f>IF(RES_hhdet_fec!O54=0,0,RES_hhdet_fec!O54/0.086*1000000/RES_hhdet_num!O54)</f>
        <v>2734.8630396938561</v>
      </c>
      <c r="P54" s="162">
        <f>IF(RES_hhdet_fec!P54=0,0,RES_hhdet_fec!P54/0.086*1000000/RES_hhdet_num!P54)</f>
        <v>2276.622872156127</v>
      </c>
      <c r="Q54" s="162">
        <f>IF(RES_hhdet_fec!Q54=0,0,RES_hhdet_fec!Q54/0.086*1000000/RES_hhdet_num!Q54)</f>
        <v>2406.3557755751262</v>
      </c>
    </row>
    <row r="55" spans="1:17" ht="12" customHeight="1" x14ac:dyDescent="0.25">
      <c r="A55" s="161" t="s">
        <v>141</v>
      </c>
      <c r="B55" s="160">
        <f>IF(RES_hhdet_fec!B55=0,0,RES_hhdet_fec!B55/0.086*1000000/RES_hhdet_num!B55)</f>
        <v>1915.528090467247</v>
      </c>
      <c r="C55" s="160">
        <f>IF(RES_hhdet_fec!C55=0,0,RES_hhdet_fec!C55/0.086*1000000/RES_hhdet_num!C55)</f>
        <v>1957.0131411822831</v>
      </c>
      <c r="D55" s="160">
        <f>IF(RES_hhdet_fec!D55=0,0,RES_hhdet_fec!D55/0.086*1000000/RES_hhdet_num!D55)</f>
        <v>1952.6469167187906</v>
      </c>
      <c r="E55" s="160">
        <f>IF(RES_hhdet_fec!E55=0,0,RES_hhdet_fec!E55/0.086*1000000/RES_hhdet_num!E55)</f>
        <v>2004.2699565184216</v>
      </c>
      <c r="F55" s="160">
        <f>IF(RES_hhdet_fec!F55=0,0,RES_hhdet_fec!F55/0.086*1000000/RES_hhdet_num!F55)</f>
        <v>2029.3291303087387</v>
      </c>
      <c r="G55" s="160">
        <f>IF(RES_hhdet_fec!G55=0,0,RES_hhdet_fec!G55/0.086*1000000/RES_hhdet_num!G55)</f>
        <v>1904.4883576088737</v>
      </c>
      <c r="H55" s="160">
        <f>IF(RES_hhdet_fec!H55=0,0,RES_hhdet_fec!H55/0.086*1000000/RES_hhdet_num!H55)</f>
        <v>1912.9043249896774</v>
      </c>
      <c r="I55" s="160">
        <f>IF(RES_hhdet_fec!I55=0,0,RES_hhdet_fec!I55/0.086*1000000/RES_hhdet_num!I55)</f>
        <v>1911.1240555918607</v>
      </c>
      <c r="J55" s="160">
        <f>IF(RES_hhdet_fec!J55=0,0,RES_hhdet_fec!J55/0.086*1000000/RES_hhdet_num!J55)</f>
        <v>1918.8231995278954</v>
      </c>
      <c r="K55" s="160">
        <f>IF(RES_hhdet_fec!K55=0,0,RES_hhdet_fec!K55/0.086*1000000/RES_hhdet_num!K55)</f>
        <v>1821.2229944336912</v>
      </c>
      <c r="L55" s="160">
        <f>IF(RES_hhdet_fec!L55=0,0,RES_hhdet_fec!L55/0.086*1000000/RES_hhdet_num!L55)</f>
        <v>2107.9057656545724</v>
      </c>
      <c r="M55" s="160">
        <f>IF(RES_hhdet_fec!M55=0,0,RES_hhdet_fec!M55/0.086*1000000/RES_hhdet_num!M55)</f>
        <v>1719.9463022550112</v>
      </c>
      <c r="N55" s="160">
        <f>IF(RES_hhdet_fec!N55=0,0,RES_hhdet_fec!N55/0.086*1000000/RES_hhdet_num!N55)</f>
        <v>2221.9003200410443</v>
      </c>
      <c r="O55" s="160">
        <f>IF(RES_hhdet_fec!O55=0,0,RES_hhdet_fec!O55/0.086*1000000/RES_hhdet_num!O55)</f>
        <v>2296.7229966366062</v>
      </c>
      <c r="P55" s="160">
        <f>IF(RES_hhdet_fec!P55=0,0,RES_hhdet_fec!P55/0.086*1000000/RES_hhdet_num!P55)</f>
        <v>1990.0910364612532</v>
      </c>
      <c r="Q55" s="160">
        <f>IF(RES_hhdet_fec!Q55=0,0,RES_hhdet_fec!Q55/0.086*1000000/RES_hhdet_num!Q55)</f>
        <v>2069.2365899503775</v>
      </c>
    </row>
    <row r="56" spans="1:17" ht="12" customHeight="1" x14ac:dyDescent="0.25">
      <c r="A56" s="148" t="s">
        <v>60</v>
      </c>
      <c r="B56" s="156">
        <f>IF(RES_hhdet_fec!B56=0,0,RES_hhdet_fec!B56/0.086*1000000/RES_hhdet_num!B55)</f>
        <v>1402.2885439128136</v>
      </c>
      <c r="C56" s="156">
        <f>IF(RES_hhdet_fec!C56=0,0,RES_hhdet_fec!C56/0.086*1000000/RES_hhdet_num!C55)</f>
        <v>1458.3088834724638</v>
      </c>
      <c r="D56" s="156">
        <f>IF(RES_hhdet_fec!D56=0,0,RES_hhdet_fec!D56/0.086*1000000/RES_hhdet_num!D55)</f>
        <v>1458.8313547183545</v>
      </c>
      <c r="E56" s="156">
        <f>IF(RES_hhdet_fec!E56=0,0,RES_hhdet_fec!E56/0.086*1000000/RES_hhdet_num!E55)</f>
        <v>1507.3801789277063</v>
      </c>
      <c r="F56" s="156">
        <f>IF(RES_hhdet_fec!F56=0,0,RES_hhdet_fec!F56/0.086*1000000/RES_hhdet_num!F55)</f>
        <v>1528.6180061948889</v>
      </c>
      <c r="G56" s="156">
        <f>IF(RES_hhdet_fec!G56=0,0,RES_hhdet_fec!G56/0.086*1000000/RES_hhdet_num!G55)</f>
        <v>1406.3081115556131</v>
      </c>
      <c r="H56" s="156">
        <f>IF(RES_hhdet_fec!H56=0,0,RES_hhdet_fec!H56/0.086*1000000/RES_hhdet_num!H55)</f>
        <v>1417.3400424599704</v>
      </c>
      <c r="I56" s="156">
        <f>IF(RES_hhdet_fec!I56=0,0,RES_hhdet_fec!I56/0.086*1000000/RES_hhdet_num!I55)</f>
        <v>1416.4102756891787</v>
      </c>
      <c r="J56" s="156">
        <f>IF(RES_hhdet_fec!J56=0,0,RES_hhdet_fec!J56/0.086*1000000/RES_hhdet_num!J55)</f>
        <v>1423.0949950637021</v>
      </c>
      <c r="K56" s="156">
        <f>IF(RES_hhdet_fec!K56=0,0,RES_hhdet_fec!K56/0.086*1000000/RES_hhdet_num!K55)</f>
        <v>1322.9129814121832</v>
      </c>
      <c r="L56" s="156">
        <f>IF(RES_hhdet_fec!L56=0,0,RES_hhdet_fec!L56/0.086*1000000/RES_hhdet_num!L55)</f>
        <v>1607.5694390903504</v>
      </c>
      <c r="M56" s="156">
        <f>IF(RES_hhdet_fec!M56=0,0,RES_hhdet_fec!M56/0.086*1000000/RES_hhdet_num!M55)</f>
        <v>1263.5267408228917</v>
      </c>
      <c r="N56" s="156">
        <f>IF(RES_hhdet_fec!N56=0,0,RES_hhdet_fec!N56/0.086*1000000/RES_hhdet_num!N55)</f>
        <v>1730.5175175961872</v>
      </c>
      <c r="O56" s="156">
        <f>IF(RES_hhdet_fec!O56=0,0,RES_hhdet_fec!O56/0.086*1000000/RES_hhdet_num!O55)</f>
        <v>1777.6609758010316</v>
      </c>
      <c r="P56" s="156">
        <f>IF(RES_hhdet_fec!P56=0,0,RES_hhdet_fec!P56/0.086*1000000/RES_hhdet_num!P55)</f>
        <v>1479.8048669015034</v>
      </c>
      <c r="Q56" s="156">
        <f>IF(RES_hhdet_fec!Q56=0,0,RES_hhdet_fec!Q56/0.086*1000000/RES_hhdet_num!Q55)</f>
        <v>1564.1312541238542</v>
      </c>
    </row>
    <row r="57" spans="1:17" ht="12" customHeight="1" x14ac:dyDescent="0.25">
      <c r="A57" s="148" t="s">
        <v>59</v>
      </c>
      <c r="B57" s="156">
        <f>IF(RES_hhdet_fec!B57=0,0,RES_hhdet_fec!B57/0.086*1000000/RES_hhdet_num!B55)</f>
        <v>513.23954655443333</v>
      </c>
      <c r="C57" s="156">
        <f>IF(RES_hhdet_fec!C57=0,0,RES_hhdet_fec!C57/0.086*1000000/RES_hhdet_num!C55)</f>
        <v>498.70425770981961</v>
      </c>
      <c r="D57" s="156">
        <f>IF(RES_hhdet_fec!D57=0,0,RES_hhdet_fec!D57/0.086*1000000/RES_hhdet_num!D55)</f>
        <v>493.81556200043582</v>
      </c>
      <c r="E57" s="156">
        <f>IF(RES_hhdet_fec!E57=0,0,RES_hhdet_fec!E57/0.086*1000000/RES_hhdet_num!E55)</f>
        <v>496.88977759071565</v>
      </c>
      <c r="F57" s="156">
        <f>IF(RES_hhdet_fec!F57=0,0,RES_hhdet_fec!F57/0.086*1000000/RES_hhdet_num!F55)</f>
        <v>500.71112411385002</v>
      </c>
      <c r="G57" s="156">
        <f>IF(RES_hhdet_fec!G57=0,0,RES_hhdet_fec!G57/0.086*1000000/RES_hhdet_num!G55)</f>
        <v>498.18024605326048</v>
      </c>
      <c r="H57" s="156">
        <f>IF(RES_hhdet_fec!H57=0,0,RES_hhdet_fec!H57/0.086*1000000/RES_hhdet_num!H55)</f>
        <v>495.56428252970716</v>
      </c>
      <c r="I57" s="156">
        <f>IF(RES_hhdet_fec!I57=0,0,RES_hhdet_fec!I57/0.086*1000000/RES_hhdet_num!I55)</f>
        <v>494.71377990268178</v>
      </c>
      <c r="J57" s="156">
        <f>IF(RES_hhdet_fec!J57=0,0,RES_hhdet_fec!J57/0.086*1000000/RES_hhdet_num!J55)</f>
        <v>495.72820446419303</v>
      </c>
      <c r="K57" s="156">
        <f>IF(RES_hhdet_fec!K57=0,0,RES_hhdet_fec!K57/0.086*1000000/RES_hhdet_num!K55)</f>
        <v>498.31001302150776</v>
      </c>
      <c r="L57" s="156">
        <f>IF(RES_hhdet_fec!L57=0,0,RES_hhdet_fec!L57/0.086*1000000/RES_hhdet_num!L55)</f>
        <v>500.33632656422202</v>
      </c>
      <c r="M57" s="156">
        <f>IF(RES_hhdet_fec!M57=0,0,RES_hhdet_fec!M57/0.086*1000000/RES_hhdet_num!M55)</f>
        <v>456.41956143211974</v>
      </c>
      <c r="N57" s="156">
        <f>IF(RES_hhdet_fec!N57=0,0,RES_hhdet_fec!N57/0.086*1000000/RES_hhdet_num!N55)</f>
        <v>491.38280244485691</v>
      </c>
      <c r="O57" s="156">
        <f>IF(RES_hhdet_fec!O57=0,0,RES_hhdet_fec!O57/0.086*1000000/RES_hhdet_num!O55)</f>
        <v>519.0620208355748</v>
      </c>
      <c r="P57" s="156">
        <f>IF(RES_hhdet_fec!P57=0,0,RES_hhdet_fec!P57/0.086*1000000/RES_hhdet_num!P55)</f>
        <v>510.28616955975025</v>
      </c>
      <c r="Q57" s="156">
        <f>IF(RES_hhdet_fec!Q57=0,0,RES_hhdet_fec!Q57/0.086*1000000/RES_hhdet_num!Q55)</f>
        <v>505.10533582652329</v>
      </c>
    </row>
    <row r="58" spans="1:17" ht="12" customHeight="1" x14ac:dyDescent="0.25">
      <c r="A58" s="158" t="s">
        <v>62</v>
      </c>
      <c r="B58" s="157">
        <f>IF(RES_hhdet_fec!B58=0,0,RES_hhdet_fec!B58/0.086*1000000/RES_hhdet_num!B$43)</f>
        <v>1221.7773677927842</v>
      </c>
      <c r="C58" s="157">
        <f>IF(RES_hhdet_fec!C58=0,0,RES_hhdet_fec!C58/0.086*1000000/RES_hhdet_num!C$43)</f>
        <v>1209.3408644241683</v>
      </c>
      <c r="D58" s="157">
        <f>IF(RES_hhdet_fec!D58=0,0,RES_hhdet_fec!D58/0.086*1000000/RES_hhdet_num!D$43)</f>
        <v>1211.689235273426</v>
      </c>
      <c r="E58" s="157">
        <f>IF(RES_hhdet_fec!E58=0,0,RES_hhdet_fec!E58/0.086*1000000/RES_hhdet_num!E$43)</f>
        <v>1243.6570089161735</v>
      </c>
      <c r="F58" s="157">
        <f>IF(RES_hhdet_fec!F58=0,0,RES_hhdet_fec!F58/0.086*1000000/RES_hhdet_num!F$43)</f>
        <v>1240.2208936201607</v>
      </c>
      <c r="G58" s="157">
        <f>IF(RES_hhdet_fec!G58=0,0,RES_hhdet_fec!G58/0.086*1000000/RES_hhdet_num!G$43)</f>
        <v>1189.8936321072933</v>
      </c>
      <c r="H58" s="157">
        <f>IF(RES_hhdet_fec!H58=0,0,RES_hhdet_fec!H58/0.086*1000000/RES_hhdet_num!H$43)</f>
        <v>1200.5923364031953</v>
      </c>
      <c r="I58" s="157">
        <f>IF(RES_hhdet_fec!I58=0,0,RES_hhdet_fec!I58/0.086*1000000/RES_hhdet_num!I$43)</f>
        <v>1187.1464240633834</v>
      </c>
      <c r="J58" s="157">
        <f>IF(RES_hhdet_fec!J58=0,0,RES_hhdet_fec!J58/0.086*1000000/RES_hhdet_num!J$43)</f>
        <v>1226.2970406821487</v>
      </c>
      <c r="K58" s="157">
        <f>IF(RES_hhdet_fec!K58=0,0,RES_hhdet_fec!K58/0.086*1000000/RES_hhdet_num!K$43)</f>
        <v>1199.1846977105631</v>
      </c>
      <c r="L58" s="157">
        <f>IF(RES_hhdet_fec!L58=0,0,RES_hhdet_fec!L58/0.086*1000000/RES_hhdet_num!L$43)</f>
        <v>1281.0254806148341</v>
      </c>
      <c r="M58" s="157">
        <f>IF(RES_hhdet_fec!M58=0,0,RES_hhdet_fec!M58/0.086*1000000/RES_hhdet_num!M$43)</f>
        <v>1129.0261720489441</v>
      </c>
      <c r="N58" s="157">
        <f>IF(RES_hhdet_fec!N58=0,0,RES_hhdet_fec!N58/0.086*1000000/RES_hhdet_num!N$43)</f>
        <v>1284.8957893941006</v>
      </c>
      <c r="O58" s="157">
        <f>IF(RES_hhdet_fec!O58=0,0,RES_hhdet_fec!O58/0.086*1000000/RES_hhdet_num!O$43)</f>
        <v>1357.8060905663322</v>
      </c>
      <c r="P58" s="157">
        <f>IF(RES_hhdet_fec!P58=0,0,RES_hhdet_fec!P58/0.086*1000000/RES_hhdet_num!P$43)</f>
        <v>1183.7913393826893</v>
      </c>
      <c r="Q58" s="157">
        <f>IF(RES_hhdet_fec!Q58=0,0,RES_hhdet_fec!Q58/0.086*1000000/RES_hhdet_num!Q$43)</f>
        <v>1231.6081324996976</v>
      </c>
    </row>
    <row r="59" spans="1:17" ht="12" customHeight="1" x14ac:dyDescent="0.25">
      <c r="A59" s="23" t="s">
        <v>57</v>
      </c>
      <c r="B59" s="156">
        <f>IF(RES_hhdet_fec!B59=0,0,RES_hhdet_fec!B59/0.086*1000000/RES_hhdet_num!B59)</f>
        <v>1751.1583191562788</v>
      </c>
      <c r="C59" s="156">
        <f>IF(RES_hhdet_fec!C59=0,0,RES_hhdet_fec!C59/0.086*1000000/RES_hhdet_num!C59)</f>
        <v>1728.5018787890324</v>
      </c>
      <c r="D59" s="156">
        <f>IF(RES_hhdet_fec!D59=0,0,RES_hhdet_fec!D59/0.086*1000000/RES_hhdet_num!D59)</f>
        <v>1722.9133380677076</v>
      </c>
      <c r="E59" s="156">
        <f>IF(RES_hhdet_fec!E59=0,0,RES_hhdet_fec!E59/0.086*1000000/RES_hhdet_num!E59)</f>
        <v>1698.3945406825162</v>
      </c>
      <c r="F59" s="156">
        <f>IF(RES_hhdet_fec!F59=0,0,RES_hhdet_fec!F59/0.086*1000000/RES_hhdet_num!F59)</f>
        <v>1743.1025199932562</v>
      </c>
      <c r="G59" s="156">
        <f>IF(RES_hhdet_fec!G59=0,0,RES_hhdet_fec!G59/0.086*1000000/RES_hhdet_num!G59)</f>
        <v>1706.7850457477041</v>
      </c>
      <c r="H59" s="156">
        <f>IF(RES_hhdet_fec!H59=0,0,RES_hhdet_fec!H59/0.086*1000000/RES_hhdet_num!H59)</f>
        <v>1692.5665928103194</v>
      </c>
      <c r="I59" s="156">
        <f>IF(RES_hhdet_fec!I59=0,0,RES_hhdet_fec!I59/0.086*1000000/RES_hhdet_num!I59)</f>
        <v>1703.5471065636839</v>
      </c>
      <c r="J59" s="156">
        <f>IF(RES_hhdet_fec!J59=0,0,RES_hhdet_fec!J59/0.086*1000000/RES_hhdet_num!J59)</f>
        <v>1689.6677300437668</v>
      </c>
      <c r="K59" s="156">
        <f>IF(RES_hhdet_fec!K59=0,0,RES_hhdet_fec!K59/0.086*1000000/RES_hhdet_num!K59)</f>
        <v>1671.1171567433503</v>
      </c>
      <c r="L59" s="156">
        <f>IF(RES_hhdet_fec!L59=0,0,RES_hhdet_fec!L59/0.086*1000000/RES_hhdet_num!L59)</f>
        <v>1721.0052723137351</v>
      </c>
      <c r="M59" s="156">
        <f>IF(RES_hhdet_fec!M59=0,0,RES_hhdet_fec!M59/0.086*1000000/RES_hhdet_num!M59)</f>
        <v>1613.8758940571695</v>
      </c>
      <c r="N59" s="156">
        <f>IF(RES_hhdet_fec!N59=0,0,RES_hhdet_fec!N59/0.086*1000000/RES_hhdet_num!N59)</f>
        <v>1666.9359444957029</v>
      </c>
      <c r="O59" s="156">
        <f>IF(RES_hhdet_fec!O59=0,0,RES_hhdet_fec!O59/0.086*1000000/RES_hhdet_num!O59)</f>
        <v>1665.370985797985</v>
      </c>
      <c r="P59" s="156">
        <f>IF(RES_hhdet_fec!P59=0,0,RES_hhdet_fec!P59/0.086*1000000/RES_hhdet_num!P59)</f>
        <v>1660.492584996389</v>
      </c>
      <c r="Q59" s="156">
        <f>IF(RES_hhdet_fec!Q59=0,0,RES_hhdet_fec!Q59/0.086*1000000/RES_hhdet_num!Q59)</f>
        <v>1639.02425559071</v>
      </c>
    </row>
    <row r="60" spans="1:17" ht="12" customHeight="1" x14ac:dyDescent="0.25">
      <c r="A60" s="29" t="s">
        <v>140</v>
      </c>
      <c r="B60" s="57">
        <f>IF(RES_hhdet_fec!B60=0,0,RES_hhdet_fec!B60/0.086*1000000/RES_hhdet_num!B60)</f>
        <v>1017.3597517324713</v>
      </c>
      <c r="C60" s="57">
        <f>IF(RES_hhdet_fec!C60=0,0,RES_hhdet_fec!C60/0.086*1000000/RES_hhdet_num!C60)</f>
        <v>1018.5567594101013</v>
      </c>
      <c r="D60" s="57">
        <f>IF(RES_hhdet_fec!D60=0,0,RES_hhdet_fec!D60/0.086*1000000/RES_hhdet_num!D60)</f>
        <v>1028.2460906354088</v>
      </c>
      <c r="E60" s="57">
        <f>IF(RES_hhdet_fec!E60=0,0,RES_hhdet_fec!E60/0.086*1000000/RES_hhdet_num!E60)</f>
        <v>1086.2133118820975</v>
      </c>
      <c r="F60" s="57">
        <f>IF(RES_hhdet_fec!F60=0,0,RES_hhdet_fec!F60/0.086*1000000/RES_hhdet_num!F60)</f>
        <v>1066.4738588073453</v>
      </c>
      <c r="G60" s="57">
        <f>IF(RES_hhdet_fec!G60=0,0,RES_hhdet_fec!G60/0.086*1000000/RES_hhdet_num!G60)</f>
        <v>1014.6598947135316</v>
      </c>
      <c r="H60" s="57">
        <f>IF(RES_hhdet_fec!H60=0,0,RES_hhdet_fec!H60/0.086*1000000/RES_hhdet_num!H60)</f>
        <v>1045.1528206487319</v>
      </c>
      <c r="I60" s="57">
        <f>IF(RES_hhdet_fec!I60=0,0,RES_hhdet_fec!I60/0.086*1000000/RES_hhdet_num!I60)</f>
        <v>1032.2804756729081</v>
      </c>
      <c r="J60" s="57">
        <f>IF(RES_hhdet_fec!J60=0,0,RES_hhdet_fec!J60/0.086*1000000/RES_hhdet_num!J60)</f>
        <v>1090.474570954864</v>
      </c>
      <c r="K60" s="57">
        <f>IF(RES_hhdet_fec!K60=0,0,RES_hhdet_fec!K60/0.086*1000000/RES_hhdet_num!K60)</f>
        <v>1058.4524712535688</v>
      </c>
      <c r="L60" s="57">
        <f>IF(RES_hhdet_fec!L60=0,0,RES_hhdet_fec!L60/0.086*1000000/RES_hhdet_num!L60)</f>
        <v>1159.412198444136</v>
      </c>
      <c r="M60" s="57">
        <f>IF(RES_hhdet_fec!M60=0,0,RES_hhdet_fec!M60/0.086*1000000/RES_hhdet_num!M60)</f>
        <v>1003.2069600650581</v>
      </c>
      <c r="N60" s="57">
        <f>IF(RES_hhdet_fec!N60=0,0,RES_hhdet_fec!N60/0.086*1000000/RES_hhdet_num!N60)</f>
        <v>1188.8135956543965</v>
      </c>
      <c r="O60" s="57">
        <f>IF(RES_hhdet_fec!O60=0,0,RES_hhdet_fec!O60/0.086*1000000/RES_hhdet_num!O60)</f>
        <v>1284.483856868927</v>
      </c>
      <c r="P60" s="57">
        <f>IF(RES_hhdet_fec!P60=0,0,RES_hhdet_fec!P60/0.086*1000000/RES_hhdet_num!P60)</f>
        <v>1089.4773798353649</v>
      </c>
      <c r="Q60" s="57">
        <f>IF(RES_hhdet_fec!Q60=0,0,RES_hhdet_fec!Q60/0.086*1000000/RES_hhdet_num!Q60)</f>
        <v>1151.2635676085654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>
        <f>SUM(B63,B66,B68,B77)</f>
        <v>16116.56728809052</v>
      </c>
      <c r="C62" s="168">
        <f t="shared" ref="C62:Q62" si="12">SUM(C63,C66,C68,C77)</f>
        <v>16202.78327079729</v>
      </c>
      <c r="D62" s="168">
        <f t="shared" si="12"/>
        <v>16266.286583335606</v>
      </c>
      <c r="E62" s="168">
        <f t="shared" si="12"/>
        <v>15824.272800044631</v>
      </c>
      <c r="F62" s="168">
        <f t="shared" si="12"/>
        <v>16981.472681688585</v>
      </c>
      <c r="G62" s="168">
        <f t="shared" si="12"/>
        <v>16379.827023388107</v>
      </c>
      <c r="H62" s="168">
        <f t="shared" si="12"/>
        <v>15753.471750999593</v>
      </c>
      <c r="I62" s="168">
        <f t="shared" si="12"/>
        <v>14328.468767668734</v>
      </c>
      <c r="J62" s="168">
        <f t="shared" si="12"/>
        <v>14835.436569138912</v>
      </c>
      <c r="K62" s="168">
        <f t="shared" si="12"/>
        <v>14409.218637199685</v>
      </c>
      <c r="L62" s="168">
        <f t="shared" si="12"/>
        <v>14885.748205641503</v>
      </c>
      <c r="M62" s="168">
        <f t="shared" si="12"/>
        <v>11991.476315192358</v>
      </c>
      <c r="N62" s="168">
        <f t="shared" si="12"/>
        <v>13231.842662210032</v>
      </c>
      <c r="O62" s="168">
        <f t="shared" si="12"/>
        <v>13771.873475312033</v>
      </c>
      <c r="P62" s="168">
        <f t="shared" si="12"/>
        <v>11405.088149411293</v>
      </c>
      <c r="Q62" s="168">
        <f t="shared" si="12"/>
        <v>11812.611642434063</v>
      </c>
    </row>
    <row r="63" spans="1:17" ht="12.95" customHeight="1" x14ac:dyDescent="0.25">
      <c r="A63" s="158" t="s">
        <v>65</v>
      </c>
      <c r="B63" s="157">
        <f t="shared" ref="B63" si="13">SUM(B64:B65)</f>
        <v>12193.145236057799</v>
      </c>
      <c r="C63" s="157">
        <f t="shared" ref="C63:Q63" si="14">SUM(C64:C65)</f>
        <v>12362.235912384171</v>
      </c>
      <c r="D63" s="157">
        <f t="shared" si="14"/>
        <v>12370.345966046465</v>
      </c>
      <c r="E63" s="157">
        <f t="shared" si="14"/>
        <v>11970.918947781631</v>
      </c>
      <c r="F63" s="157">
        <f t="shared" si="14"/>
        <v>13085.832542998156</v>
      </c>
      <c r="G63" s="157">
        <f t="shared" si="14"/>
        <v>12532.557303829386</v>
      </c>
      <c r="H63" s="157">
        <f t="shared" si="14"/>
        <v>11915.828162436066</v>
      </c>
      <c r="I63" s="157">
        <f t="shared" si="14"/>
        <v>10528.486119235475</v>
      </c>
      <c r="J63" s="157">
        <f t="shared" si="14"/>
        <v>11035.034926738836</v>
      </c>
      <c r="K63" s="157">
        <f t="shared" si="14"/>
        <v>10585.214231439531</v>
      </c>
      <c r="L63" s="157">
        <f t="shared" si="14"/>
        <v>11089.880905776754</v>
      </c>
      <c r="M63" s="157">
        <f t="shared" si="14"/>
        <v>8462.7572281270441</v>
      </c>
      <c r="N63" s="157">
        <f t="shared" si="14"/>
        <v>9317.3520047235143</v>
      </c>
      <c r="O63" s="157">
        <f t="shared" si="14"/>
        <v>9856.0838860568638</v>
      </c>
      <c r="P63" s="157">
        <f t="shared" si="14"/>
        <v>7566.0353934930663</v>
      </c>
      <c r="Q63" s="157">
        <f t="shared" si="14"/>
        <v>8008.5371283536188</v>
      </c>
    </row>
    <row r="64" spans="1:17" ht="12" customHeight="1" x14ac:dyDescent="0.25">
      <c r="A64" s="23" t="s">
        <v>161</v>
      </c>
      <c r="B64" s="156">
        <f>IF(RES_hhdet_fec!B64=0,0,RES_hhdet_fec!B64/0.086*1000000/RES_hhdet_num!B$62)</f>
        <v>12042.698364056527</v>
      </c>
      <c r="C64" s="156">
        <f>IF(RES_hhdet_fec!C64=0,0,RES_hhdet_fec!C64/0.086*1000000/RES_hhdet_num!C$62)</f>
        <v>12201.45316707392</v>
      </c>
      <c r="D64" s="156">
        <f>IF(RES_hhdet_fec!D64=0,0,RES_hhdet_fec!D64/0.086*1000000/RES_hhdet_num!D$62)</f>
        <v>12194.971310325982</v>
      </c>
      <c r="E64" s="156">
        <f>IF(RES_hhdet_fec!E64=0,0,RES_hhdet_fec!E64/0.086*1000000/RES_hhdet_num!E$62)</f>
        <v>11746.754429459694</v>
      </c>
      <c r="F64" s="156">
        <f>IF(RES_hhdet_fec!F64=0,0,RES_hhdet_fec!F64/0.086*1000000/RES_hhdet_num!F$62)</f>
        <v>12859.189637743797</v>
      </c>
      <c r="G64" s="156">
        <f>IF(RES_hhdet_fec!G64=0,0,RES_hhdet_fec!G64/0.086*1000000/RES_hhdet_num!G$62)</f>
        <v>12394.197103704504</v>
      </c>
      <c r="H64" s="156">
        <f>IF(RES_hhdet_fec!H64=0,0,RES_hhdet_fec!H64/0.086*1000000/RES_hhdet_num!H$62)</f>
        <v>11750.037376284161</v>
      </c>
      <c r="I64" s="156">
        <f>IF(RES_hhdet_fec!I64=0,0,RES_hhdet_fec!I64/0.086*1000000/RES_hhdet_num!I$62)</f>
        <v>10381.031439349126</v>
      </c>
      <c r="J64" s="156">
        <f>IF(RES_hhdet_fec!J64=0,0,RES_hhdet_fec!J64/0.086*1000000/RES_hhdet_num!J$62)</f>
        <v>10832.449923568129</v>
      </c>
      <c r="K64" s="156">
        <f>IF(RES_hhdet_fec!K64=0,0,RES_hhdet_fec!K64/0.086*1000000/RES_hhdet_num!K$62)</f>
        <v>10443.687258181319</v>
      </c>
      <c r="L64" s="156">
        <f>IF(RES_hhdet_fec!L64=0,0,RES_hhdet_fec!L64/0.086*1000000/RES_hhdet_num!L$62)</f>
        <v>10813.634879806075</v>
      </c>
      <c r="M64" s="156">
        <f>IF(RES_hhdet_fec!M64=0,0,RES_hhdet_fec!M64/0.086*1000000/RES_hhdet_num!M$62)</f>
        <v>8358.1449017048963</v>
      </c>
      <c r="N64" s="156">
        <f>IF(RES_hhdet_fec!N64=0,0,RES_hhdet_fec!N64/0.086*1000000/RES_hhdet_num!N$62)</f>
        <v>9048.0446069458503</v>
      </c>
      <c r="O64" s="156">
        <f>IF(RES_hhdet_fec!O64=0,0,RES_hhdet_fec!O64/0.086*1000000/RES_hhdet_num!O$62)</f>
        <v>9487.9663885991558</v>
      </c>
      <c r="P64" s="156">
        <f>IF(RES_hhdet_fec!P64=0,0,RES_hhdet_fec!P64/0.086*1000000/RES_hhdet_num!P$62)</f>
        <v>7414.1084940917672</v>
      </c>
      <c r="Q64" s="156">
        <f>IF(RES_hhdet_fec!Q64=0,0,RES_hhdet_fec!Q64/0.086*1000000/RES_hhdet_num!Q$62)</f>
        <v>7780.8048449654298</v>
      </c>
    </row>
    <row r="65" spans="1:17" ht="12" customHeight="1" x14ac:dyDescent="0.25">
      <c r="A65" s="23" t="s">
        <v>60</v>
      </c>
      <c r="B65" s="156">
        <f>IF(RES_hhdet_fec!B65=0,0,RES_hhdet_fec!B65/0.086*1000000/RES_hhdet_num!B$62)</f>
        <v>150.44687200127277</v>
      </c>
      <c r="C65" s="156">
        <f>IF(RES_hhdet_fec!C65=0,0,RES_hhdet_fec!C65/0.086*1000000/RES_hhdet_num!C$62)</f>
        <v>160.78274531025022</v>
      </c>
      <c r="D65" s="156">
        <f>IF(RES_hhdet_fec!D65=0,0,RES_hhdet_fec!D65/0.086*1000000/RES_hhdet_num!D$62)</f>
        <v>175.37465572048308</v>
      </c>
      <c r="E65" s="156">
        <f>IF(RES_hhdet_fec!E65=0,0,RES_hhdet_fec!E65/0.086*1000000/RES_hhdet_num!E$62)</f>
        <v>224.16451832193732</v>
      </c>
      <c r="F65" s="156">
        <f>IF(RES_hhdet_fec!F65=0,0,RES_hhdet_fec!F65/0.086*1000000/RES_hhdet_num!F$62)</f>
        <v>226.64290525435865</v>
      </c>
      <c r="G65" s="156">
        <f>IF(RES_hhdet_fec!G65=0,0,RES_hhdet_fec!G65/0.086*1000000/RES_hhdet_num!G$62)</f>
        <v>138.36020012488115</v>
      </c>
      <c r="H65" s="156">
        <f>IF(RES_hhdet_fec!H65=0,0,RES_hhdet_fec!H65/0.086*1000000/RES_hhdet_num!H$62)</f>
        <v>165.79078615190477</v>
      </c>
      <c r="I65" s="156">
        <f>IF(RES_hhdet_fec!I65=0,0,RES_hhdet_fec!I65/0.086*1000000/RES_hhdet_num!I$62)</f>
        <v>147.45467988634886</v>
      </c>
      <c r="J65" s="156">
        <f>IF(RES_hhdet_fec!J65=0,0,RES_hhdet_fec!J65/0.086*1000000/RES_hhdet_num!J$62)</f>
        <v>202.58500317070681</v>
      </c>
      <c r="K65" s="156">
        <f>IF(RES_hhdet_fec!K65=0,0,RES_hhdet_fec!K65/0.086*1000000/RES_hhdet_num!K$62)</f>
        <v>141.52697325821268</v>
      </c>
      <c r="L65" s="156">
        <f>IF(RES_hhdet_fec!L65=0,0,RES_hhdet_fec!L65/0.086*1000000/RES_hhdet_num!L$62)</f>
        <v>276.2460259706782</v>
      </c>
      <c r="M65" s="156">
        <f>IF(RES_hhdet_fec!M65=0,0,RES_hhdet_fec!M65/0.086*1000000/RES_hhdet_num!M$62)</f>
        <v>104.61232642214726</v>
      </c>
      <c r="N65" s="156">
        <f>IF(RES_hhdet_fec!N65=0,0,RES_hhdet_fec!N65/0.086*1000000/RES_hhdet_num!N$62)</f>
        <v>269.30739777766468</v>
      </c>
      <c r="O65" s="156">
        <f>IF(RES_hhdet_fec!O65=0,0,RES_hhdet_fec!O65/0.086*1000000/RES_hhdet_num!O$62)</f>
        <v>368.11749745770857</v>
      </c>
      <c r="P65" s="156">
        <f>IF(RES_hhdet_fec!P65=0,0,RES_hhdet_fec!P65/0.086*1000000/RES_hhdet_num!P$62)</f>
        <v>151.92689940129924</v>
      </c>
      <c r="Q65" s="156">
        <f>IF(RES_hhdet_fec!Q65=0,0,RES_hhdet_fec!Q65/0.086*1000000/RES_hhdet_num!Q$62)</f>
        <v>227.73228338818888</v>
      </c>
    </row>
    <row r="66" spans="1:17" ht="12.95" customHeight="1" x14ac:dyDescent="0.25">
      <c r="A66" s="158" t="s">
        <v>112</v>
      </c>
      <c r="B66" s="157">
        <f t="shared" ref="B66:Q66" si="15">B67</f>
        <v>13.930530630659822</v>
      </c>
      <c r="C66" s="157">
        <f t="shared" si="15"/>
        <v>14.001836194800106</v>
      </c>
      <c r="D66" s="157">
        <f t="shared" si="15"/>
        <v>14.444701832878122</v>
      </c>
      <c r="E66" s="157">
        <f t="shared" si="15"/>
        <v>14.284920934689277</v>
      </c>
      <c r="F66" s="157">
        <f t="shared" si="15"/>
        <v>14.316873540633832</v>
      </c>
      <c r="G66" s="157">
        <f t="shared" si="15"/>
        <v>14.784837225463304</v>
      </c>
      <c r="H66" s="157">
        <f t="shared" si="15"/>
        <v>14.718482669193266</v>
      </c>
      <c r="I66" s="157">
        <f t="shared" si="15"/>
        <v>14.936238085819312</v>
      </c>
      <c r="J66" s="157">
        <f t="shared" si="15"/>
        <v>15.060909611605554</v>
      </c>
      <c r="K66" s="157">
        <f t="shared" si="15"/>
        <v>15.221749078917917</v>
      </c>
      <c r="L66" s="157">
        <f t="shared" si="15"/>
        <v>15.472460183466398</v>
      </c>
      <c r="M66" s="157">
        <f t="shared" si="15"/>
        <v>14.91760416342373</v>
      </c>
      <c r="N66" s="157">
        <f t="shared" si="15"/>
        <v>14.83233129994168</v>
      </c>
      <c r="O66" s="157">
        <f t="shared" si="15"/>
        <v>15.88521066778919</v>
      </c>
      <c r="P66" s="157">
        <f t="shared" si="15"/>
        <v>15.488237791839339</v>
      </c>
      <c r="Q66" s="157">
        <f t="shared" si="15"/>
        <v>16.333997578737378</v>
      </c>
    </row>
    <row r="67" spans="1:17" ht="12" customHeight="1" x14ac:dyDescent="0.25">
      <c r="A67" s="23" t="s">
        <v>60</v>
      </c>
      <c r="B67" s="156">
        <f>IF(RES_hhdet_fec!B67=0,0,RES_hhdet_fec!B67/0.086*1000000/RES_hhdet_num!B$62)</f>
        <v>13.930530630659822</v>
      </c>
      <c r="C67" s="156">
        <f>IF(RES_hhdet_fec!C67=0,0,RES_hhdet_fec!C67/0.086*1000000/RES_hhdet_num!C$62)</f>
        <v>14.001836194800106</v>
      </c>
      <c r="D67" s="156">
        <f>IF(RES_hhdet_fec!D67=0,0,RES_hhdet_fec!D67/0.086*1000000/RES_hhdet_num!D$62)</f>
        <v>14.444701832878122</v>
      </c>
      <c r="E67" s="156">
        <f>IF(RES_hhdet_fec!E67=0,0,RES_hhdet_fec!E67/0.086*1000000/RES_hhdet_num!E$62)</f>
        <v>14.284920934689277</v>
      </c>
      <c r="F67" s="156">
        <f>IF(RES_hhdet_fec!F67=0,0,RES_hhdet_fec!F67/0.086*1000000/RES_hhdet_num!F$62)</f>
        <v>14.316873540633832</v>
      </c>
      <c r="G67" s="156">
        <f>IF(RES_hhdet_fec!G67=0,0,RES_hhdet_fec!G67/0.086*1000000/RES_hhdet_num!G$62)</f>
        <v>14.784837225463304</v>
      </c>
      <c r="H67" s="156">
        <f>IF(RES_hhdet_fec!H67=0,0,RES_hhdet_fec!H67/0.086*1000000/RES_hhdet_num!H$62)</f>
        <v>14.718482669193266</v>
      </c>
      <c r="I67" s="156">
        <f>IF(RES_hhdet_fec!I67=0,0,RES_hhdet_fec!I67/0.086*1000000/RES_hhdet_num!I$62)</f>
        <v>14.936238085819312</v>
      </c>
      <c r="J67" s="156">
        <f>IF(RES_hhdet_fec!J67=0,0,RES_hhdet_fec!J67/0.086*1000000/RES_hhdet_num!J$62)</f>
        <v>15.060909611605554</v>
      </c>
      <c r="K67" s="156">
        <f>IF(RES_hhdet_fec!K67=0,0,RES_hhdet_fec!K67/0.086*1000000/RES_hhdet_num!K$62)</f>
        <v>15.221749078917917</v>
      </c>
      <c r="L67" s="156">
        <f>IF(RES_hhdet_fec!L67=0,0,RES_hhdet_fec!L67/0.086*1000000/RES_hhdet_num!L$62)</f>
        <v>15.472460183466398</v>
      </c>
      <c r="M67" s="156">
        <f>IF(RES_hhdet_fec!M67=0,0,RES_hhdet_fec!M67/0.086*1000000/RES_hhdet_num!M$62)</f>
        <v>14.91760416342373</v>
      </c>
      <c r="N67" s="156">
        <f>IF(RES_hhdet_fec!N67=0,0,RES_hhdet_fec!N67/0.086*1000000/RES_hhdet_num!N$62)</f>
        <v>14.83233129994168</v>
      </c>
      <c r="O67" s="156">
        <f>IF(RES_hhdet_fec!O67=0,0,RES_hhdet_fec!O67/0.086*1000000/RES_hhdet_num!O$62)</f>
        <v>15.88521066778919</v>
      </c>
      <c r="P67" s="156">
        <f>IF(RES_hhdet_fec!P67=0,0,RES_hhdet_fec!P67/0.086*1000000/RES_hhdet_num!P$62)</f>
        <v>15.488237791839339</v>
      </c>
      <c r="Q67" s="156">
        <f>IF(RES_hhdet_fec!Q67=0,0,RES_hhdet_fec!Q67/0.086*1000000/RES_hhdet_num!Q$62)</f>
        <v>16.333997578737378</v>
      </c>
    </row>
    <row r="68" spans="1:17" ht="12" customHeight="1" x14ac:dyDescent="0.25">
      <c r="A68" s="158" t="s">
        <v>63</v>
      </c>
      <c r="B68" s="157">
        <f>IF(RES_hhdet_fec!B68=0,0,RES_hhdet_fec!B68/0.086*1000000/RES_hhdet_num!B$62)</f>
        <v>2447.1033489371334</v>
      </c>
      <c r="C68" s="157">
        <f>IF(RES_hhdet_fec!C68=0,0,RES_hhdet_fec!C68/0.086*1000000/RES_hhdet_num!C$62)</f>
        <v>2389.1662057180783</v>
      </c>
      <c r="D68" s="157">
        <f>IF(RES_hhdet_fec!D68=0,0,RES_hhdet_fec!D68/0.086*1000000/RES_hhdet_num!D$62)</f>
        <v>2414.284607179462</v>
      </c>
      <c r="E68" s="157">
        <f>IF(RES_hhdet_fec!E68=0,0,RES_hhdet_fec!E68/0.086*1000000/RES_hhdet_num!E$62)</f>
        <v>2368.9023693204863</v>
      </c>
      <c r="F68" s="157">
        <f>IF(RES_hhdet_fec!F68=0,0,RES_hhdet_fec!F68/0.086*1000000/RES_hhdet_num!F$62)</f>
        <v>2399.7203373699481</v>
      </c>
      <c r="G68" s="157">
        <f>IF(RES_hhdet_fec!G68=0,0,RES_hhdet_fec!G68/0.086*1000000/RES_hhdet_num!G$62)</f>
        <v>2355.2601162942819</v>
      </c>
      <c r="H68" s="157">
        <f>IF(RES_hhdet_fec!H68=0,0,RES_hhdet_fec!H68/0.086*1000000/RES_hhdet_num!H$62)</f>
        <v>2337.0485011932929</v>
      </c>
      <c r="I68" s="157">
        <f>IF(RES_hhdet_fec!I68=0,0,RES_hhdet_fec!I68/0.086*1000000/RES_hhdet_num!I$62)</f>
        <v>2291.8939604372545</v>
      </c>
      <c r="J68" s="157">
        <f>IF(RES_hhdet_fec!J68=0,0,RES_hhdet_fec!J68/0.086*1000000/RES_hhdet_num!J$62)</f>
        <v>2287.6571292395411</v>
      </c>
      <c r="K68" s="157">
        <f>IF(RES_hhdet_fec!K68=0,0,RES_hhdet_fec!K68/0.086*1000000/RES_hhdet_num!K$62)</f>
        <v>2303.9221927237672</v>
      </c>
      <c r="L68" s="157">
        <f>IF(RES_hhdet_fec!L68=0,0,RES_hhdet_fec!L68/0.086*1000000/RES_hhdet_num!L$62)</f>
        <v>2267.8603691793896</v>
      </c>
      <c r="M68" s="157">
        <f>IF(RES_hhdet_fec!M68=0,0,RES_hhdet_fec!M68/0.086*1000000/RES_hhdet_num!M$62)</f>
        <v>2057.8839739319319</v>
      </c>
      <c r="N68" s="157">
        <f>IF(RES_hhdet_fec!N68=0,0,RES_hhdet_fec!N68/0.086*1000000/RES_hhdet_num!N$62)</f>
        <v>2381.755587445522</v>
      </c>
      <c r="O68" s="157">
        <f>IF(RES_hhdet_fec!O68=0,0,RES_hhdet_fec!O68/0.086*1000000/RES_hhdet_num!O$62)</f>
        <v>2372.6404638656163</v>
      </c>
      <c r="P68" s="157">
        <f>IF(RES_hhdet_fec!P68=0,0,RES_hhdet_fec!P68/0.086*1000000/RES_hhdet_num!P$62)</f>
        <v>2313.3530219448971</v>
      </c>
      <c r="Q68" s="157">
        <f>IF(RES_hhdet_fec!Q68=0,0,RES_hhdet_fec!Q68/0.086*1000000/RES_hhdet_num!Q$62)</f>
        <v>2289.8578153774474</v>
      </c>
    </row>
    <row r="69" spans="1:17" ht="12" customHeight="1" x14ac:dyDescent="0.25">
      <c r="A69" s="167" t="s">
        <v>160</v>
      </c>
      <c r="B69" s="132">
        <f>IF(RES_hhdet_fec!B69=0,0,RES_hhdet_fec!B69/0.086*1000000/RES_hhdet_num!B69)</f>
        <v>2494.1455441303183</v>
      </c>
      <c r="C69" s="132">
        <f>IF(RES_hhdet_fec!C69=0,0,RES_hhdet_fec!C69/0.086*1000000/RES_hhdet_num!C69)</f>
        <v>2422.1398061211344</v>
      </c>
      <c r="D69" s="132">
        <f>IF(RES_hhdet_fec!D69=0,0,RES_hhdet_fec!D69/0.086*1000000/RES_hhdet_num!D69)</f>
        <v>2442.5933034119666</v>
      </c>
      <c r="E69" s="132">
        <f>IF(RES_hhdet_fec!E69=0,0,RES_hhdet_fec!E69/0.086*1000000/RES_hhdet_num!E69)</f>
        <v>2384.0907915176408</v>
      </c>
      <c r="F69" s="132">
        <f>IF(RES_hhdet_fec!F69=0,0,RES_hhdet_fec!F69/0.086*1000000/RES_hhdet_num!F69)</f>
        <v>2411.6478245290264</v>
      </c>
      <c r="G69" s="132">
        <f>IF(RES_hhdet_fec!G69=0,0,RES_hhdet_fec!G69/0.086*1000000/RES_hhdet_num!G69)</f>
        <v>2383.7100210158037</v>
      </c>
      <c r="H69" s="132">
        <f>IF(RES_hhdet_fec!H69=0,0,RES_hhdet_fec!H69/0.086*1000000/RES_hhdet_num!H69)</f>
        <v>2362.4790599355756</v>
      </c>
      <c r="I69" s="132">
        <f>IF(RES_hhdet_fec!I69=0,0,RES_hhdet_fec!I69/0.086*1000000/RES_hhdet_num!I69)</f>
        <v>2310.2736453851248</v>
      </c>
      <c r="J69" s="132">
        <f>IF(RES_hhdet_fec!J69=0,0,RES_hhdet_fec!J69/0.086*1000000/RES_hhdet_num!J69)</f>
        <v>2312.349327478164</v>
      </c>
      <c r="K69" s="132">
        <f>IF(RES_hhdet_fec!K69=0,0,RES_hhdet_fec!K69/0.086*1000000/RES_hhdet_num!K69)</f>
        <v>2350.5838644189998</v>
      </c>
      <c r="L69" s="132">
        <f>IF(RES_hhdet_fec!L69=0,0,RES_hhdet_fec!L69/0.086*1000000/RES_hhdet_num!L69)</f>
        <v>2271.9705804246601</v>
      </c>
      <c r="M69" s="132">
        <f>IF(RES_hhdet_fec!M69=0,0,RES_hhdet_fec!M69/0.086*1000000/RES_hhdet_num!M69)</f>
        <v>2080.2189013650636</v>
      </c>
      <c r="N69" s="132">
        <f>IF(RES_hhdet_fec!N69=0,0,RES_hhdet_fec!N69/0.086*1000000/RES_hhdet_num!N69)</f>
        <v>2391.2880157942341</v>
      </c>
      <c r="O69" s="132">
        <f>IF(RES_hhdet_fec!O69=0,0,RES_hhdet_fec!O69/0.086*1000000/RES_hhdet_num!O69)</f>
        <v>2378.8528070599095</v>
      </c>
      <c r="P69" s="132">
        <f>IF(RES_hhdet_fec!P69=0,0,RES_hhdet_fec!P69/0.086*1000000/RES_hhdet_num!P69)</f>
        <v>2335.0094129626809</v>
      </c>
      <c r="Q69" s="132">
        <f>IF(RES_hhdet_fec!Q69=0,0,RES_hhdet_fec!Q69/0.086*1000000/RES_hhdet_num!Q69)</f>
        <v>2306.9136859170389</v>
      </c>
    </row>
    <row r="70" spans="1:17" ht="12" customHeight="1" x14ac:dyDescent="0.25">
      <c r="A70" s="167" t="s">
        <v>159</v>
      </c>
      <c r="B70" s="132">
        <f>IF(RES_hhdet_fec!B70=0,0,RES_hhdet_fec!B70/0.086*1000000/RES_hhdet_num!B70)</f>
        <v>2104.504403709594</v>
      </c>
      <c r="C70" s="132">
        <f>IF(RES_hhdet_fec!C70=0,0,RES_hhdet_fec!C70/0.086*1000000/RES_hhdet_num!C70)</f>
        <v>2073.0951316885971</v>
      </c>
      <c r="D70" s="132">
        <f>IF(RES_hhdet_fec!D70=0,0,RES_hhdet_fec!D70/0.086*1000000/RES_hhdet_num!D70)</f>
        <v>2081.5012092181914</v>
      </c>
      <c r="E70" s="132">
        <f>IF(RES_hhdet_fec!E70=0,0,RES_hhdet_fec!E70/0.086*1000000/RES_hhdet_num!E70)</f>
        <v>2046.5487920771297</v>
      </c>
      <c r="F70" s="132">
        <f>IF(RES_hhdet_fec!F70=0,0,RES_hhdet_fec!F70/0.086*1000000/RES_hhdet_num!F70)</f>
        <v>2068.2822100576705</v>
      </c>
      <c r="G70" s="132">
        <f>IF(RES_hhdet_fec!G70=0,0,RES_hhdet_fec!G70/0.086*1000000/RES_hhdet_num!G70)</f>
        <v>2047.5917597135217</v>
      </c>
      <c r="H70" s="132">
        <f>IF(RES_hhdet_fec!H70=0,0,RES_hhdet_fec!H70/0.086*1000000/RES_hhdet_num!H70)</f>
        <v>2031.1756714878045</v>
      </c>
      <c r="I70" s="132">
        <f>IF(RES_hhdet_fec!I70=0,0,RES_hhdet_fec!I70/0.086*1000000/RES_hhdet_num!I70)</f>
        <v>1996.3916494030307</v>
      </c>
      <c r="J70" s="132">
        <f>IF(RES_hhdet_fec!J70=0,0,RES_hhdet_fec!J70/0.086*1000000/RES_hhdet_num!J70)</f>
        <v>1998.7552673250402</v>
      </c>
      <c r="K70" s="132">
        <f>IF(RES_hhdet_fec!K70=0,0,RES_hhdet_fec!K70/0.086*1000000/RES_hhdet_num!K70)</f>
        <v>2026.1895248938515</v>
      </c>
      <c r="L70" s="132">
        <f>IF(RES_hhdet_fec!L70=0,0,RES_hhdet_fec!L70/0.086*1000000/RES_hhdet_num!L70)</f>
        <v>1977.117203840271</v>
      </c>
      <c r="M70" s="132">
        <f>IF(RES_hhdet_fec!M70=0,0,RES_hhdet_fec!M70/0.086*1000000/RES_hhdet_num!M70)</f>
        <v>1808.5618473194302</v>
      </c>
      <c r="N70" s="132">
        <f>IF(RES_hhdet_fec!N70=0,0,RES_hhdet_fec!N70/0.086*1000000/RES_hhdet_num!N70)</f>
        <v>2093.5457730270136</v>
      </c>
      <c r="O70" s="132">
        <f>IF(RES_hhdet_fec!O70=0,0,RES_hhdet_fec!O70/0.086*1000000/RES_hhdet_num!O70)</f>
        <v>2065.3163454245391</v>
      </c>
      <c r="P70" s="132">
        <f>IF(RES_hhdet_fec!P70=0,0,RES_hhdet_fec!P70/0.086*1000000/RES_hhdet_num!P70)</f>
        <v>2028.0422879855146</v>
      </c>
      <c r="Q70" s="132">
        <f>IF(RES_hhdet_fec!Q70=0,0,RES_hhdet_fec!Q70/0.086*1000000/RES_hhdet_num!Q70)</f>
        <v>2004.5992316726181</v>
      </c>
    </row>
    <row r="71" spans="1:17" ht="12" customHeight="1" x14ac:dyDescent="0.25">
      <c r="A71" s="166" t="s">
        <v>109</v>
      </c>
      <c r="B71" s="165">
        <f>IF(RES_hhdet_fec!B71=0,0,RES_hhdet_fec!B71/0.086*1000000/RES_hhdet_num!B70)</f>
        <v>1591.2648571551606</v>
      </c>
      <c r="C71" s="165">
        <f>IF(RES_hhdet_fec!C71=0,0,RES_hhdet_fec!C71/0.086*1000000/RES_hhdet_num!C70)</f>
        <v>1574.3908739787773</v>
      </c>
      <c r="D71" s="165">
        <f>IF(RES_hhdet_fec!D71=0,0,RES_hhdet_fec!D71/0.086*1000000/RES_hhdet_num!D70)</f>
        <v>1587.685647217756</v>
      </c>
      <c r="E71" s="165">
        <f>IF(RES_hhdet_fec!E71=0,0,RES_hhdet_fec!E71/0.086*1000000/RES_hhdet_num!E70)</f>
        <v>1549.659014486414</v>
      </c>
      <c r="F71" s="165">
        <f>IF(RES_hhdet_fec!F71=0,0,RES_hhdet_fec!F71/0.086*1000000/RES_hhdet_num!F70)</f>
        <v>1567.5710859438204</v>
      </c>
      <c r="G71" s="165">
        <f>IF(RES_hhdet_fec!G71=0,0,RES_hhdet_fec!G71/0.086*1000000/RES_hhdet_num!G70)</f>
        <v>1549.4115136602611</v>
      </c>
      <c r="H71" s="165">
        <f>IF(RES_hhdet_fec!H71=0,0,RES_hhdet_fec!H71/0.086*1000000/RES_hhdet_num!H70)</f>
        <v>1535.611388958097</v>
      </c>
      <c r="I71" s="165">
        <f>IF(RES_hhdet_fec!I71=0,0,RES_hhdet_fec!I71/0.086*1000000/RES_hhdet_num!I70)</f>
        <v>1501.6778695003491</v>
      </c>
      <c r="J71" s="165">
        <f>IF(RES_hhdet_fec!J71=0,0,RES_hhdet_fec!J71/0.086*1000000/RES_hhdet_num!J70)</f>
        <v>1503.0270628608473</v>
      </c>
      <c r="K71" s="165">
        <f>IF(RES_hhdet_fec!K71=0,0,RES_hhdet_fec!K71/0.086*1000000/RES_hhdet_num!K70)</f>
        <v>1527.8795118723438</v>
      </c>
      <c r="L71" s="165">
        <f>IF(RES_hhdet_fec!L71=0,0,RES_hhdet_fec!L71/0.086*1000000/RES_hhdet_num!L70)</f>
        <v>1476.7808772760491</v>
      </c>
      <c r="M71" s="165">
        <f>IF(RES_hhdet_fec!M71=0,0,RES_hhdet_fec!M71/0.086*1000000/RES_hhdet_num!M70)</f>
        <v>1352.1422858873107</v>
      </c>
      <c r="N71" s="165">
        <f>IF(RES_hhdet_fec!N71=0,0,RES_hhdet_fec!N71/0.086*1000000/RES_hhdet_num!N70)</f>
        <v>1602.162970582157</v>
      </c>
      <c r="O71" s="165">
        <f>IF(RES_hhdet_fec!O71=0,0,RES_hhdet_fec!O71/0.086*1000000/RES_hhdet_num!O70)</f>
        <v>1546.2543245889644</v>
      </c>
      <c r="P71" s="165">
        <f>IF(RES_hhdet_fec!P71=0,0,RES_hhdet_fec!P71/0.086*1000000/RES_hhdet_num!P70)</f>
        <v>1517.7561184257645</v>
      </c>
      <c r="Q71" s="165">
        <f>IF(RES_hhdet_fec!Q71=0,0,RES_hhdet_fec!Q71/0.086*1000000/RES_hhdet_num!Q70)</f>
        <v>1499.4938958460948</v>
      </c>
    </row>
    <row r="72" spans="1:17" ht="12" customHeight="1" x14ac:dyDescent="0.25">
      <c r="A72" s="147" t="s">
        <v>59</v>
      </c>
      <c r="B72" s="164">
        <f>IF(RES_hhdet_fec!B72=0,0,RES_hhdet_fec!B72/0.086*1000000/RES_hhdet_num!B70)</f>
        <v>513.23954655443322</v>
      </c>
      <c r="C72" s="164">
        <f>IF(RES_hhdet_fec!C72=0,0,RES_hhdet_fec!C72/0.086*1000000/RES_hhdet_num!C70)</f>
        <v>498.70425770981979</v>
      </c>
      <c r="D72" s="164">
        <f>IF(RES_hhdet_fec!D72=0,0,RES_hhdet_fec!D72/0.086*1000000/RES_hhdet_num!D70)</f>
        <v>493.81556200043553</v>
      </c>
      <c r="E72" s="164">
        <f>IF(RES_hhdet_fec!E72=0,0,RES_hhdet_fec!E72/0.086*1000000/RES_hhdet_num!E70)</f>
        <v>496.88977759071582</v>
      </c>
      <c r="F72" s="164">
        <f>IF(RES_hhdet_fec!F72=0,0,RES_hhdet_fec!F72/0.086*1000000/RES_hhdet_num!F70)</f>
        <v>500.71112411384968</v>
      </c>
      <c r="G72" s="164">
        <f>IF(RES_hhdet_fec!G72=0,0,RES_hhdet_fec!G72/0.086*1000000/RES_hhdet_num!G70)</f>
        <v>498.18024605326053</v>
      </c>
      <c r="H72" s="164">
        <f>IF(RES_hhdet_fec!H72=0,0,RES_hhdet_fec!H72/0.086*1000000/RES_hhdet_num!H70)</f>
        <v>495.56428252970716</v>
      </c>
      <c r="I72" s="164">
        <f>IF(RES_hhdet_fec!I72=0,0,RES_hhdet_fec!I72/0.086*1000000/RES_hhdet_num!I70)</f>
        <v>494.71377990268172</v>
      </c>
      <c r="J72" s="164">
        <f>IF(RES_hhdet_fec!J72=0,0,RES_hhdet_fec!J72/0.086*1000000/RES_hhdet_num!J70)</f>
        <v>495.72820446419286</v>
      </c>
      <c r="K72" s="164">
        <f>IF(RES_hhdet_fec!K72=0,0,RES_hhdet_fec!K72/0.086*1000000/RES_hhdet_num!K70)</f>
        <v>498.31001302150787</v>
      </c>
      <c r="L72" s="164">
        <f>IF(RES_hhdet_fec!L72=0,0,RES_hhdet_fec!L72/0.086*1000000/RES_hhdet_num!L70)</f>
        <v>500.33632656422174</v>
      </c>
      <c r="M72" s="164">
        <f>IF(RES_hhdet_fec!M72=0,0,RES_hhdet_fec!M72/0.086*1000000/RES_hhdet_num!M70)</f>
        <v>456.41956143211962</v>
      </c>
      <c r="N72" s="164">
        <f>IF(RES_hhdet_fec!N72=0,0,RES_hhdet_fec!N72/0.086*1000000/RES_hhdet_num!N70)</f>
        <v>491.38280244485696</v>
      </c>
      <c r="O72" s="164">
        <f>IF(RES_hhdet_fec!O72=0,0,RES_hhdet_fec!O72/0.086*1000000/RES_hhdet_num!O70)</f>
        <v>519.06202083557469</v>
      </c>
      <c r="P72" s="164">
        <f>IF(RES_hhdet_fec!P72=0,0,RES_hhdet_fec!P72/0.086*1000000/RES_hhdet_num!P70)</f>
        <v>510.28616955975014</v>
      </c>
      <c r="Q72" s="164">
        <f>IF(RES_hhdet_fec!Q72=0,0,RES_hhdet_fec!Q72/0.086*1000000/RES_hhdet_num!Q70)</f>
        <v>505.10533582652317</v>
      </c>
    </row>
    <row r="73" spans="1:17" ht="12" customHeight="1" x14ac:dyDescent="0.25">
      <c r="A73" s="163" t="s">
        <v>142</v>
      </c>
      <c r="B73" s="162">
        <f>IF(RES_hhdet_fec!B73=0,0,RES_hhdet_fec!B73/0.086*1000000/RES_hhdet_num!B73)</f>
        <v>2197.9444261956187</v>
      </c>
      <c r="C73" s="162">
        <f>IF(RES_hhdet_fec!C73=0,0,RES_hhdet_fec!C73/0.086*1000000/RES_hhdet_num!C73)</f>
        <v>2243.5521284191263</v>
      </c>
      <c r="D73" s="162">
        <f>IF(RES_hhdet_fec!D73=0,0,RES_hhdet_fec!D73/0.086*1000000/RES_hhdet_num!D73)</f>
        <v>2244.3559303359875</v>
      </c>
      <c r="E73" s="162">
        <f>IF(RES_hhdet_fec!E73=0,0,RES_hhdet_fec!E73/0.086*1000000/RES_hhdet_num!E73)</f>
        <v>2319.0464291196222</v>
      </c>
      <c r="F73" s="162">
        <f>IF(RES_hhdet_fec!F73=0,0,RES_hhdet_fec!F73/0.086*1000000/RES_hhdet_num!F73)</f>
        <v>2351.7200095306657</v>
      </c>
      <c r="G73" s="162">
        <f>IF(RES_hhdet_fec!G73=0,0,RES_hhdet_fec!G73/0.086*1000000/RES_hhdet_num!G73)</f>
        <v>2163.5509408547809</v>
      </c>
      <c r="H73" s="162">
        <f>IF(RES_hhdet_fec!H73=0,0,RES_hhdet_fec!H73/0.086*1000000/RES_hhdet_num!H73)</f>
        <v>2180.5231422461347</v>
      </c>
      <c r="I73" s="162">
        <f>IF(RES_hhdet_fec!I73=0,0,RES_hhdet_fec!I73/0.086*1000000/RES_hhdet_num!I73)</f>
        <v>2179.0927318294939</v>
      </c>
      <c r="J73" s="162">
        <f>IF(RES_hhdet_fec!J73=0,0,RES_hhdet_fec!J73/0.086*1000000/RES_hhdet_num!J73)</f>
        <v>2189.3769154825536</v>
      </c>
      <c r="K73" s="162">
        <f>IF(RES_hhdet_fec!K73=0,0,RES_hhdet_fec!K73/0.086*1000000/RES_hhdet_num!K73)</f>
        <v>2035.2507406341376</v>
      </c>
      <c r="L73" s="162">
        <f>IF(RES_hhdet_fec!L73=0,0,RES_hhdet_fec!L73/0.086*1000000/RES_hhdet_num!L73)</f>
        <v>2473.1837524466637</v>
      </c>
      <c r="M73" s="162">
        <f>IF(RES_hhdet_fec!M73=0,0,RES_hhdet_fec!M73/0.086*1000000/RES_hhdet_num!M73)</f>
        <v>1943.8872935736574</v>
      </c>
      <c r="N73" s="162">
        <f>IF(RES_hhdet_fec!N73=0,0,RES_hhdet_fec!N73/0.086*1000000/RES_hhdet_num!N73)</f>
        <v>2582.8619665614483</v>
      </c>
      <c r="O73" s="162">
        <f>IF(RES_hhdet_fec!O73=0,0,RES_hhdet_fec!O73/0.086*1000000/RES_hhdet_num!O73)</f>
        <v>2734.8630396938565</v>
      </c>
      <c r="P73" s="162">
        <f>IF(RES_hhdet_fec!P73=0,0,RES_hhdet_fec!P73/0.086*1000000/RES_hhdet_num!P73)</f>
        <v>2276.622872156126</v>
      </c>
      <c r="Q73" s="162">
        <f>IF(RES_hhdet_fec!Q73=0,0,RES_hhdet_fec!Q73/0.086*1000000/RES_hhdet_num!Q73)</f>
        <v>2406.3557755751253</v>
      </c>
    </row>
    <row r="74" spans="1:17" ht="12" customHeight="1" x14ac:dyDescent="0.25">
      <c r="A74" s="161" t="s">
        <v>141</v>
      </c>
      <c r="B74" s="160">
        <f>IF(RES_hhdet_fec!B74=0,0,RES_hhdet_fec!B74/0.086*1000000/RES_hhdet_num!B74)</f>
        <v>1915.5280904672466</v>
      </c>
      <c r="C74" s="160">
        <f>IF(RES_hhdet_fec!C74=0,0,RES_hhdet_fec!C74/0.086*1000000/RES_hhdet_num!C74)</f>
        <v>1957.0131411822836</v>
      </c>
      <c r="D74" s="160">
        <f>IF(RES_hhdet_fec!D74=0,0,RES_hhdet_fec!D74/0.086*1000000/RES_hhdet_num!D74)</f>
        <v>1952.6469167187904</v>
      </c>
      <c r="E74" s="160">
        <f>IF(RES_hhdet_fec!E74=0,0,RES_hhdet_fec!E74/0.086*1000000/RES_hhdet_num!E74)</f>
        <v>2004.269956518423</v>
      </c>
      <c r="F74" s="160">
        <f>IF(RES_hhdet_fec!F74=0,0,RES_hhdet_fec!F74/0.086*1000000/RES_hhdet_num!F74)</f>
        <v>2029.3291303087383</v>
      </c>
      <c r="G74" s="160">
        <f>IF(RES_hhdet_fec!G74=0,0,RES_hhdet_fec!G74/0.086*1000000/RES_hhdet_num!G74)</f>
        <v>1904.4883576088735</v>
      </c>
      <c r="H74" s="160">
        <f>IF(RES_hhdet_fec!H74=0,0,RES_hhdet_fec!H74/0.086*1000000/RES_hhdet_num!H74)</f>
        <v>1912.904324989677</v>
      </c>
      <c r="I74" s="160">
        <f>IF(RES_hhdet_fec!I74=0,0,RES_hhdet_fec!I74/0.086*1000000/RES_hhdet_num!I74)</f>
        <v>1911.1240555918605</v>
      </c>
      <c r="J74" s="160">
        <f>IF(RES_hhdet_fec!J74=0,0,RES_hhdet_fec!J74/0.086*1000000/RES_hhdet_num!J74)</f>
        <v>1918.823199527895</v>
      </c>
      <c r="K74" s="160">
        <f>IF(RES_hhdet_fec!K74=0,0,RES_hhdet_fec!K74/0.086*1000000/RES_hhdet_num!K74)</f>
        <v>1821.2229944336907</v>
      </c>
      <c r="L74" s="160">
        <f>IF(RES_hhdet_fec!L74=0,0,RES_hhdet_fec!L74/0.086*1000000/RES_hhdet_num!L74)</f>
        <v>2107.9057656545715</v>
      </c>
      <c r="M74" s="160">
        <f>IF(RES_hhdet_fec!M74=0,0,RES_hhdet_fec!M74/0.086*1000000/RES_hhdet_num!M74)</f>
        <v>1719.946302255011</v>
      </c>
      <c r="N74" s="160">
        <f>IF(RES_hhdet_fec!N74=0,0,RES_hhdet_fec!N74/0.086*1000000/RES_hhdet_num!N74)</f>
        <v>2221.9003200410439</v>
      </c>
      <c r="O74" s="160">
        <f>IF(RES_hhdet_fec!O74=0,0,RES_hhdet_fec!O74/0.086*1000000/RES_hhdet_num!O74)</f>
        <v>2296.7229966366058</v>
      </c>
      <c r="P74" s="160">
        <f>IF(RES_hhdet_fec!P74=0,0,RES_hhdet_fec!P74/0.086*1000000/RES_hhdet_num!P74)</f>
        <v>1990.0910364612525</v>
      </c>
      <c r="Q74" s="160">
        <f>IF(RES_hhdet_fec!Q74=0,0,RES_hhdet_fec!Q74/0.086*1000000/RES_hhdet_num!Q74)</f>
        <v>2069.2365899503766</v>
      </c>
    </row>
    <row r="75" spans="1:17" ht="12" customHeight="1" x14ac:dyDescent="0.25">
      <c r="A75" s="148" t="s">
        <v>60</v>
      </c>
      <c r="B75" s="156">
        <f>IF(RES_hhdet_fec!B75=0,0,RES_hhdet_fec!B75/0.086*1000000/RES_hhdet_num!B74)</f>
        <v>1402.2885439128133</v>
      </c>
      <c r="C75" s="156">
        <f>IF(RES_hhdet_fec!C75=0,0,RES_hhdet_fec!C75/0.086*1000000/RES_hhdet_num!C74)</f>
        <v>1458.3088834724638</v>
      </c>
      <c r="D75" s="156">
        <f>IF(RES_hhdet_fec!D75=0,0,RES_hhdet_fec!D75/0.086*1000000/RES_hhdet_num!D74)</f>
        <v>1458.8313547183543</v>
      </c>
      <c r="E75" s="156">
        <f>IF(RES_hhdet_fec!E75=0,0,RES_hhdet_fec!E75/0.086*1000000/RES_hhdet_num!E74)</f>
        <v>1507.3801789277065</v>
      </c>
      <c r="F75" s="156">
        <f>IF(RES_hhdet_fec!F75=0,0,RES_hhdet_fec!F75/0.086*1000000/RES_hhdet_num!F74)</f>
        <v>1528.6180061948885</v>
      </c>
      <c r="G75" s="156">
        <f>IF(RES_hhdet_fec!G75=0,0,RES_hhdet_fec!G75/0.086*1000000/RES_hhdet_num!G74)</f>
        <v>1406.3081115556129</v>
      </c>
      <c r="H75" s="156">
        <f>IF(RES_hhdet_fec!H75=0,0,RES_hhdet_fec!H75/0.086*1000000/RES_hhdet_num!H74)</f>
        <v>1417.3400424599699</v>
      </c>
      <c r="I75" s="156">
        <f>IF(RES_hhdet_fec!I75=0,0,RES_hhdet_fec!I75/0.086*1000000/RES_hhdet_num!I74)</f>
        <v>1416.4102756891789</v>
      </c>
      <c r="J75" s="156">
        <f>IF(RES_hhdet_fec!J75=0,0,RES_hhdet_fec!J75/0.086*1000000/RES_hhdet_num!J74)</f>
        <v>1423.0949950637021</v>
      </c>
      <c r="K75" s="156">
        <f>IF(RES_hhdet_fec!K75=0,0,RES_hhdet_fec!K75/0.086*1000000/RES_hhdet_num!K74)</f>
        <v>1322.9129814121829</v>
      </c>
      <c r="L75" s="156">
        <f>IF(RES_hhdet_fec!L75=0,0,RES_hhdet_fec!L75/0.086*1000000/RES_hhdet_num!L74)</f>
        <v>1607.5694390903498</v>
      </c>
      <c r="M75" s="156">
        <f>IF(RES_hhdet_fec!M75=0,0,RES_hhdet_fec!M75/0.086*1000000/RES_hhdet_num!M74)</f>
        <v>1263.5267408228915</v>
      </c>
      <c r="N75" s="156">
        <f>IF(RES_hhdet_fec!N75=0,0,RES_hhdet_fec!N75/0.086*1000000/RES_hhdet_num!N74)</f>
        <v>1730.5175175961865</v>
      </c>
      <c r="O75" s="156">
        <f>IF(RES_hhdet_fec!O75=0,0,RES_hhdet_fec!O75/0.086*1000000/RES_hhdet_num!O74)</f>
        <v>1777.6609758010311</v>
      </c>
      <c r="P75" s="156">
        <f>IF(RES_hhdet_fec!P75=0,0,RES_hhdet_fec!P75/0.086*1000000/RES_hhdet_num!P74)</f>
        <v>1479.8048669015027</v>
      </c>
      <c r="Q75" s="156">
        <f>IF(RES_hhdet_fec!Q75=0,0,RES_hhdet_fec!Q75/0.086*1000000/RES_hhdet_num!Q74)</f>
        <v>1564.1312541238533</v>
      </c>
    </row>
    <row r="76" spans="1:17" ht="12" customHeight="1" x14ac:dyDescent="0.25">
      <c r="A76" s="148" t="s">
        <v>59</v>
      </c>
      <c r="B76" s="156">
        <f>IF(RES_hhdet_fec!B76=0,0,RES_hhdet_fec!B76/0.086*1000000/RES_hhdet_num!B74)</f>
        <v>513.2395465544331</v>
      </c>
      <c r="C76" s="156">
        <f>IF(RES_hhdet_fec!C76=0,0,RES_hhdet_fec!C76/0.086*1000000/RES_hhdet_num!C74)</f>
        <v>498.70425770981956</v>
      </c>
      <c r="D76" s="156">
        <f>IF(RES_hhdet_fec!D76=0,0,RES_hhdet_fec!D76/0.086*1000000/RES_hhdet_num!D74)</f>
        <v>493.81556200043559</v>
      </c>
      <c r="E76" s="156">
        <f>IF(RES_hhdet_fec!E76=0,0,RES_hhdet_fec!E76/0.086*1000000/RES_hhdet_num!E74)</f>
        <v>496.88977759071594</v>
      </c>
      <c r="F76" s="156">
        <f>IF(RES_hhdet_fec!F76=0,0,RES_hhdet_fec!F76/0.086*1000000/RES_hhdet_num!F74)</f>
        <v>500.71112411384996</v>
      </c>
      <c r="G76" s="156">
        <f>IF(RES_hhdet_fec!G76=0,0,RES_hhdet_fec!G76/0.086*1000000/RES_hhdet_num!G74)</f>
        <v>498.18024605326053</v>
      </c>
      <c r="H76" s="156">
        <f>IF(RES_hhdet_fec!H76=0,0,RES_hhdet_fec!H76/0.086*1000000/RES_hhdet_num!H74)</f>
        <v>495.56428252970704</v>
      </c>
      <c r="I76" s="156">
        <f>IF(RES_hhdet_fec!I76=0,0,RES_hhdet_fec!I76/0.086*1000000/RES_hhdet_num!I74)</f>
        <v>494.71377990268178</v>
      </c>
      <c r="J76" s="156">
        <f>IF(RES_hhdet_fec!J76=0,0,RES_hhdet_fec!J76/0.086*1000000/RES_hhdet_num!J74)</f>
        <v>495.72820446419303</v>
      </c>
      <c r="K76" s="156">
        <f>IF(RES_hhdet_fec!K76=0,0,RES_hhdet_fec!K76/0.086*1000000/RES_hhdet_num!K74)</f>
        <v>498.31001302150787</v>
      </c>
      <c r="L76" s="156">
        <f>IF(RES_hhdet_fec!L76=0,0,RES_hhdet_fec!L76/0.086*1000000/RES_hhdet_num!L74)</f>
        <v>500.33632656422174</v>
      </c>
      <c r="M76" s="156">
        <f>IF(RES_hhdet_fec!M76=0,0,RES_hhdet_fec!M76/0.086*1000000/RES_hhdet_num!M74)</f>
        <v>456.41956143211962</v>
      </c>
      <c r="N76" s="156">
        <f>IF(RES_hhdet_fec!N76=0,0,RES_hhdet_fec!N76/0.086*1000000/RES_hhdet_num!N74)</f>
        <v>491.38280244485696</v>
      </c>
      <c r="O76" s="156">
        <f>IF(RES_hhdet_fec!O76=0,0,RES_hhdet_fec!O76/0.086*1000000/RES_hhdet_num!O74)</f>
        <v>519.0620208355748</v>
      </c>
      <c r="P76" s="156">
        <f>IF(RES_hhdet_fec!P76=0,0,RES_hhdet_fec!P76/0.086*1000000/RES_hhdet_num!P74)</f>
        <v>510.28616955975002</v>
      </c>
      <c r="Q76" s="156">
        <f>IF(RES_hhdet_fec!Q76=0,0,RES_hhdet_fec!Q76/0.086*1000000/RES_hhdet_num!Q74)</f>
        <v>505.105335826523</v>
      </c>
    </row>
    <row r="77" spans="1:17" ht="12" customHeight="1" x14ac:dyDescent="0.25">
      <c r="A77" s="158" t="s">
        <v>62</v>
      </c>
      <c r="B77" s="157">
        <f>IF(RES_hhdet_fec!B77=0,0,RES_hhdet_fec!B77/0.086*1000000/RES_hhdet_num!B$62)</f>
        <v>1462.3881724649298</v>
      </c>
      <c r="C77" s="157">
        <f>IF(RES_hhdet_fec!C77=0,0,RES_hhdet_fec!C77/0.086*1000000/RES_hhdet_num!C$62)</f>
        <v>1437.3793165002414</v>
      </c>
      <c r="D77" s="157">
        <f>IF(RES_hhdet_fec!D77=0,0,RES_hhdet_fec!D77/0.086*1000000/RES_hhdet_num!D$62)</f>
        <v>1467.2113082768026</v>
      </c>
      <c r="E77" s="157">
        <f>IF(RES_hhdet_fec!E77=0,0,RES_hhdet_fec!E77/0.086*1000000/RES_hhdet_num!E$62)</f>
        <v>1470.1665620078256</v>
      </c>
      <c r="F77" s="157">
        <f>IF(RES_hhdet_fec!F77=0,0,RES_hhdet_fec!F77/0.086*1000000/RES_hhdet_num!F$62)</f>
        <v>1481.6029277798452</v>
      </c>
      <c r="G77" s="157">
        <f>IF(RES_hhdet_fec!G77=0,0,RES_hhdet_fec!G77/0.086*1000000/RES_hhdet_num!G$62)</f>
        <v>1477.2247660389751</v>
      </c>
      <c r="H77" s="157">
        <f>IF(RES_hhdet_fec!H77=0,0,RES_hhdet_fec!H77/0.086*1000000/RES_hhdet_num!H$62)</f>
        <v>1485.8766047010404</v>
      </c>
      <c r="I77" s="157">
        <f>IF(RES_hhdet_fec!I77=0,0,RES_hhdet_fec!I77/0.086*1000000/RES_hhdet_num!I$62)</f>
        <v>1493.1524499101845</v>
      </c>
      <c r="J77" s="157">
        <f>IF(RES_hhdet_fec!J77=0,0,RES_hhdet_fec!J77/0.086*1000000/RES_hhdet_num!J$62)</f>
        <v>1497.6836035489307</v>
      </c>
      <c r="K77" s="157">
        <f>IF(RES_hhdet_fec!K77=0,0,RES_hhdet_fec!K77/0.086*1000000/RES_hhdet_num!K$62)</f>
        <v>1504.8604639574698</v>
      </c>
      <c r="L77" s="157">
        <f>IF(RES_hhdet_fec!L77=0,0,RES_hhdet_fec!L77/0.086*1000000/RES_hhdet_num!L$62)</f>
        <v>1512.5344705018933</v>
      </c>
      <c r="M77" s="157">
        <f>IF(RES_hhdet_fec!M77=0,0,RES_hhdet_fec!M77/0.086*1000000/RES_hhdet_num!M$62)</f>
        <v>1455.917508969959</v>
      </c>
      <c r="N77" s="157">
        <f>IF(RES_hhdet_fec!N77=0,0,RES_hhdet_fec!N77/0.086*1000000/RES_hhdet_num!N$62)</f>
        <v>1517.9027387410554</v>
      </c>
      <c r="O77" s="157">
        <f>IF(RES_hhdet_fec!O77=0,0,RES_hhdet_fec!O77/0.086*1000000/RES_hhdet_num!O$62)</f>
        <v>1527.2639147217637</v>
      </c>
      <c r="P77" s="157">
        <f>IF(RES_hhdet_fec!P77=0,0,RES_hhdet_fec!P77/0.086*1000000/RES_hhdet_num!P$62)</f>
        <v>1510.2114961814891</v>
      </c>
      <c r="Q77" s="157">
        <f>IF(RES_hhdet_fec!Q77=0,0,RES_hhdet_fec!Q77/0.086*1000000/RES_hhdet_num!Q$62)</f>
        <v>1497.8827011242599</v>
      </c>
    </row>
    <row r="78" spans="1:17" ht="12" customHeight="1" x14ac:dyDescent="0.25">
      <c r="A78" s="23" t="s">
        <v>109</v>
      </c>
      <c r="B78" s="156">
        <f>IF(RES_hhdet_fec!B78=0,0,RES_hhdet_fec!B78/0.086*1000000/RES_hhdet_num!B78)</f>
        <v>1627.4717923851301</v>
      </c>
      <c r="C78" s="156">
        <f>IF(RES_hhdet_fec!C78=0,0,RES_hhdet_fec!C78/0.086*1000000/RES_hhdet_num!C78)</f>
        <v>1603.1367743067369</v>
      </c>
      <c r="D78" s="156">
        <f>IF(RES_hhdet_fec!D78=0,0,RES_hhdet_fec!D78/0.086*1000000/RES_hhdet_num!D78)</f>
        <v>1599.2636572066069</v>
      </c>
      <c r="E78" s="156">
        <f>IF(RES_hhdet_fec!E78=0,0,RES_hhdet_fec!E78/0.086*1000000/RES_hhdet_num!E78)</f>
        <v>1603.9691913558941</v>
      </c>
      <c r="F78" s="156">
        <f>IF(RES_hhdet_fec!F78=0,0,RES_hhdet_fec!F78/0.086*1000000/RES_hhdet_num!F78)</f>
        <v>1587.8805220364463</v>
      </c>
      <c r="G78" s="156">
        <f>IF(RES_hhdet_fec!G78=0,0,RES_hhdet_fec!G78/0.086*1000000/RES_hhdet_num!G78)</f>
        <v>1583.5080967080228</v>
      </c>
      <c r="H78" s="156">
        <f>IF(RES_hhdet_fec!H78=0,0,RES_hhdet_fec!H78/0.086*1000000/RES_hhdet_num!H78)</f>
        <v>1577.4077936635153</v>
      </c>
      <c r="I78" s="156">
        <f>IF(RES_hhdet_fec!I78=0,0,RES_hhdet_fec!I78/0.086*1000000/RES_hhdet_num!I78)</f>
        <v>1570.667957915774</v>
      </c>
      <c r="J78" s="156">
        <f>IF(RES_hhdet_fec!J78=0,0,RES_hhdet_fec!J78/0.086*1000000/RES_hhdet_num!J78)</f>
        <v>1568.5167745271624</v>
      </c>
      <c r="K78" s="156">
        <f>IF(RES_hhdet_fec!K78=0,0,RES_hhdet_fec!K78/0.086*1000000/RES_hhdet_num!K78)</f>
        <v>1577.253540945019</v>
      </c>
      <c r="L78" s="156">
        <f>IF(RES_hhdet_fec!L78=0,0,RES_hhdet_fec!L78/0.086*1000000/RES_hhdet_num!L78)</f>
        <v>1547.4431697118571</v>
      </c>
      <c r="M78" s="156">
        <f>IF(RES_hhdet_fec!M78=0,0,RES_hhdet_fec!M78/0.086*1000000/RES_hhdet_num!M78)</f>
        <v>1496.0009230736048</v>
      </c>
      <c r="N78" s="156">
        <f>IF(RES_hhdet_fec!N78=0,0,RES_hhdet_fec!N78/0.086*1000000/RES_hhdet_num!N78)</f>
        <v>1544.3047257263756</v>
      </c>
      <c r="O78" s="156">
        <f>IF(RES_hhdet_fec!O78=0,0,RES_hhdet_fec!O78/0.086*1000000/RES_hhdet_num!O78)</f>
        <v>1544.0740545286517</v>
      </c>
      <c r="P78" s="156">
        <f>IF(RES_hhdet_fec!P78=0,0,RES_hhdet_fec!P78/0.086*1000000/RES_hhdet_num!P78)</f>
        <v>1538.1804508861426</v>
      </c>
      <c r="Q78" s="156">
        <f>IF(RES_hhdet_fec!Q78=0,0,RES_hhdet_fec!Q78/0.086*1000000/RES_hhdet_num!Q78)</f>
        <v>1516.2085534513121</v>
      </c>
    </row>
    <row r="79" spans="1:17" ht="12" customHeight="1" x14ac:dyDescent="0.25">
      <c r="A79" s="29" t="s">
        <v>140</v>
      </c>
      <c r="B79" s="57">
        <f>IF(RES_hhdet_fec!B79=0,0,RES_hhdet_fec!B79/0.086*1000000/RES_hhdet_num!B79)</f>
        <v>1017.3597517324714</v>
      </c>
      <c r="C79" s="57">
        <f>IF(RES_hhdet_fec!C79=0,0,RES_hhdet_fec!C79/0.086*1000000/RES_hhdet_num!C79)</f>
        <v>1017.1331805909973</v>
      </c>
      <c r="D79" s="57">
        <f>IF(RES_hhdet_fec!D79=0,0,RES_hhdet_fec!D79/0.086*1000000/RES_hhdet_num!D79)</f>
        <v>1030.1392204388555</v>
      </c>
      <c r="E79" s="57">
        <f>IF(RES_hhdet_fec!E79=0,0,RES_hhdet_fec!E79/0.086*1000000/RES_hhdet_num!E79)</f>
        <v>1084.3574326793844</v>
      </c>
      <c r="F79" s="57">
        <f>IF(RES_hhdet_fec!F79=0,0,RES_hhdet_fec!F79/0.086*1000000/RES_hhdet_num!F79)</f>
        <v>1066.0190246666587</v>
      </c>
      <c r="G79" s="57">
        <f>IF(RES_hhdet_fec!G79=0,0,RES_hhdet_fec!G79/0.086*1000000/RES_hhdet_num!G79)</f>
        <v>1015.9777904964128</v>
      </c>
      <c r="H79" s="57">
        <f>IF(RES_hhdet_fec!H79=0,0,RES_hhdet_fec!H79/0.086*1000000/RES_hhdet_num!H79)</f>
        <v>1046.6974866915079</v>
      </c>
      <c r="I79" s="57">
        <f>IF(RES_hhdet_fec!I79=0,0,RES_hhdet_fec!I79/0.086*1000000/RES_hhdet_num!I79)</f>
        <v>1033.5533689604993</v>
      </c>
      <c r="J79" s="57">
        <f>IF(RES_hhdet_fec!J79=0,0,RES_hhdet_fec!J79/0.086*1000000/RES_hhdet_num!J79)</f>
        <v>1092.673572300193</v>
      </c>
      <c r="K79" s="57">
        <f>IF(RES_hhdet_fec!K79=0,0,RES_hhdet_fec!K79/0.086*1000000/RES_hhdet_num!K79)</f>
        <v>1057.246385498624</v>
      </c>
      <c r="L79" s="57">
        <f>IF(RES_hhdet_fec!L79=0,0,RES_hhdet_fec!L79/0.086*1000000/RES_hhdet_num!L79)</f>
        <v>1155.5698452676054</v>
      </c>
      <c r="M79" s="57">
        <f>IF(RES_hhdet_fec!M79=0,0,RES_hhdet_fec!M79/0.086*1000000/RES_hhdet_num!M79)</f>
        <v>1001.9320299291192</v>
      </c>
      <c r="N79" s="57">
        <f>IF(RES_hhdet_fec!N79=0,0,RES_hhdet_fec!N79/0.086*1000000/RES_hhdet_num!N79)</f>
        <v>1189.7243042976572</v>
      </c>
      <c r="O79" s="57">
        <f>IF(RES_hhdet_fec!O79=0,0,RES_hhdet_fec!O79/0.086*1000000/RES_hhdet_num!O79)</f>
        <v>1287.8537475736446</v>
      </c>
      <c r="P79" s="57">
        <f>IF(RES_hhdet_fec!P79=0,0,RES_hhdet_fec!P79/0.086*1000000/RES_hhdet_num!P79)</f>
        <v>1094.9860103335984</v>
      </c>
      <c r="Q79" s="57">
        <f>IF(RES_hhdet_fec!Q79=0,0,RES_hhdet_fec!Q79/0.086*1000000/RES_hhdet_num!Q79)</f>
        <v>1159.1717251162561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>
        <f>SUM(B82,B85,B87,B100)</f>
        <v>19253.504954720858</v>
      </c>
      <c r="C81" s="168">
        <f t="shared" ref="C81:Q81" si="16">SUM(C82,C85,C87,C100)</f>
        <v>20284.740918895313</v>
      </c>
      <c r="D81" s="168">
        <f t="shared" si="16"/>
        <v>18924.813637212668</v>
      </c>
      <c r="E81" s="168">
        <f t="shared" si="16"/>
        <v>20190.156911210361</v>
      </c>
      <c r="F81" s="168">
        <f t="shared" si="16"/>
        <v>20345.576044581583</v>
      </c>
      <c r="G81" s="168">
        <f t="shared" si="16"/>
        <v>19808.694134635869</v>
      </c>
      <c r="H81" s="168">
        <f t="shared" si="16"/>
        <v>18901.643347854097</v>
      </c>
      <c r="I81" s="168">
        <f t="shared" si="16"/>
        <v>16993.707128785394</v>
      </c>
      <c r="J81" s="168">
        <f t="shared" si="16"/>
        <v>18005.148846195403</v>
      </c>
      <c r="K81" s="168">
        <f t="shared" si="16"/>
        <v>17430.823597138602</v>
      </c>
      <c r="L81" s="168">
        <f t="shared" si="16"/>
        <v>17680.152206851002</v>
      </c>
      <c r="M81" s="168">
        <f t="shared" si="16"/>
        <v>14194.063623749436</v>
      </c>
      <c r="N81" s="168">
        <f t="shared" si="16"/>
        <v>15682.142870470238</v>
      </c>
      <c r="O81" s="168">
        <f t="shared" si="16"/>
        <v>16305.128697671997</v>
      </c>
      <c r="P81" s="168">
        <f t="shared" si="16"/>
        <v>13132.984494641187</v>
      </c>
      <c r="Q81" s="168">
        <f t="shared" si="16"/>
        <v>13617.704517560665</v>
      </c>
    </row>
    <row r="82" spans="1:17" ht="12.95" customHeight="1" x14ac:dyDescent="0.25">
      <c r="A82" s="158" t="s">
        <v>65</v>
      </c>
      <c r="B82" s="157">
        <f t="shared" ref="B82" si="17">SUM(B83:B84)</f>
        <v>15436.380608123844</v>
      </c>
      <c r="C82" s="157">
        <f t="shared" ref="C82:Q82" si="18">SUM(C83:C84)</f>
        <v>16445.601874708296</v>
      </c>
      <c r="D82" s="157">
        <f t="shared" si="18"/>
        <v>15112.967519254704</v>
      </c>
      <c r="E82" s="157">
        <f t="shared" si="18"/>
        <v>16306.999910596787</v>
      </c>
      <c r="F82" s="157">
        <f t="shared" si="18"/>
        <v>16449.597909258817</v>
      </c>
      <c r="G82" s="157">
        <f t="shared" si="18"/>
        <v>16036.427030289744</v>
      </c>
      <c r="H82" s="157">
        <f t="shared" si="18"/>
        <v>15132.423466546968</v>
      </c>
      <c r="I82" s="157">
        <f t="shared" si="18"/>
        <v>13261.914843543907</v>
      </c>
      <c r="J82" s="157">
        <f t="shared" si="18"/>
        <v>14248.827518414228</v>
      </c>
      <c r="K82" s="157">
        <f t="shared" si="18"/>
        <v>13753.909618846932</v>
      </c>
      <c r="L82" s="157">
        <f t="shared" si="18"/>
        <v>13775.539489118801</v>
      </c>
      <c r="M82" s="157">
        <f t="shared" si="18"/>
        <v>10784.665391701321</v>
      </c>
      <c r="N82" s="157">
        <f t="shared" si="18"/>
        <v>11656.403513056621</v>
      </c>
      <c r="O82" s="157">
        <f t="shared" si="18"/>
        <v>12153.371135839157</v>
      </c>
      <c r="P82" s="157">
        <f t="shared" si="18"/>
        <v>9379.5686382753502</v>
      </c>
      <c r="Q82" s="157">
        <f t="shared" si="18"/>
        <v>9782.0377833433595</v>
      </c>
    </row>
    <row r="83" spans="1:17" ht="12" customHeight="1" x14ac:dyDescent="0.25">
      <c r="A83" s="23" t="s">
        <v>157</v>
      </c>
      <c r="B83" s="156">
        <f>IF(RES_hhdet_fec!B83=0,0,RES_hhdet_fec!B83/0.086*1000000/RES_hhdet_num!B$81)</f>
        <v>15376.829773258451</v>
      </c>
      <c r="C83" s="156">
        <f>IF(RES_hhdet_fec!C83=0,0,RES_hhdet_fec!C83/0.086*1000000/RES_hhdet_num!C$81)</f>
        <v>16378.840889583435</v>
      </c>
      <c r="D83" s="156">
        <f>IF(RES_hhdet_fec!D83=0,0,RES_hhdet_fec!D83/0.086*1000000/RES_hhdet_num!D$81)</f>
        <v>15045.759788121335</v>
      </c>
      <c r="E83" s="156">
        <f>IF(RES_hhdet_fec!E83=0,0,RES_hhdet_fec!E83/0.086*1000000/RES_hhdet_num!E$81)</f>
        <v>16210.636932014522</v>
      </c>
      <c r="F83" s="156">
        <f>IF(RES_hhdet_fec!F83=0,0,RES_hhdet_fec!F83/0.086*1000000/RES_hhdet_num!F$81)</f>
        <v>16359.540572813685</v>
      </c>
      <c r="G83" s="156">
        <f>IF(RES_hhdet_fec!G83=0,0,RES_hhdet_fec!G83/0.086*1000000/RES_hhdet_num!G$81)</f>
        <v>15980.483239656833</v>
      </c>
      <c r="H83" s="156">
        <f>IF(RES_hhdet_fec!H83=0,0,RES_hhdet_fec!H83/0.086*1000000/RES_hhdet_num!H$81)</f>
        <v>15065.813406045037</v>
      </c>
      <c r="I83" s="156">
        <f>IF(RES_hhdet_fec!I83=0,0,RES_hhdet_fec!I83/0.086*1000000/RES_hhdet_num!I$81)</f>
        <v>13202.228014996343</v>
      </c>
      <c r="J83" s="156">
        <f>IF(RES_hhdet_fec!J83=0,0,RES_hhdet_fec!J83/0.086*1000000/RES_hhdet_num!J$81)</f>
        <v>14164.324493926248</v>
      </c>
      <c r="K83" s="156">
        <f>IF(RES_hhdet_fec!K83=0,0,RES_hhdet_fec!K83/0.086*1000000/RES_hhdet_num!K$81)</f>
        <v>13694.216242483999</v>
      </c>
      <c r="L83" s="156">
        <f>IF(RES_hhdet_fec!L83=0,0,RES_hhdet_fec!L83/0.086*1000000/RES_hhdet_num!L$81)</f>
        <v>13661.39736016023</v>
      </c>
      <c r="M83" s="156">
        <f>IF(RES_hhdet_fec!M83=0,0,RES_hhdet_fec!M83/0.086*1000000/RES_hhdet_num!M$81)</f>
        <v>10740.526916543611</v>
      </c>
      <c r="N83" s="156">
        <f>IF(RES_hhdet_fec!N83=0,0,RES_hhdet_fec!N83/0.086*1000000/RES_hhdet_num!N$81)</f>
        <v>11543.084792172398</v>
      </c>
      <c r="O83" s="156">
        <f>IF(RES_hhdet_fec!O83=0,0,RES_hhdet_fec!O83/0.086*1000000/RES_hhdet_num!O$81)</f>
        <v>11998.743470606119</v>
      </c>
      <c r="P83" s="156">
        <f>IF(RES_hhdet_fec!P83=0,0,RES_hhdet_fec!P83/0.086*1000000/RES_hhdet_num!P$81)</f>
        <v>9315.8946199719176</v>
      </c>
      <c r="Q83" s="156">
        <f>IF(RES_hhdet_fec!Q83=0,0,RES_hhdet_fec!Q83/0.086*1000000/RES_hhdet_num!Q$81)</f>
        <v>9687.3034224902694</v>
      </c>
    </row>
    <row r="84" spans="1:17" ht="12" customHeight="1" x14ac:dyDescent="0.25">
      <c r="A84" s="23" t="s">
        <v>60</v>
      </c>
      <c r="B84" s="156">
        <f>IF(RES_hhdet_fec!B84=0,0,RES_hhdet_fec!B84/0.086*1000000/RES_hhdet_num!B$81)</f>
        <v>59.550834865392268</v>
      </c>
      <c r="C84" s="156">
        <f>IF(RES_hhdet_fec!C84=0,0,RES_hhdet_fec!C84/0.086*1000000/RES_hhdet_num!C$81)</f>
        <v>66.760985124861236</v>
      </c>
      <c r="D84" s="156">
        <f>IF(RES_hhdet_fec!D84=0,0,RES_hhdet_fec!D84/0.086*1000000/RES_hhdet_num!D$81)</f>
        <v>67.207731133368583</v>
      </c>
      <c r="E84" s="156">
        <f>IF(RES_hhdet_fec!E84=0,0,RES_hhdet_fec!E84/0.086*1000000/RES_hhdet_num!E$81)</f>
        <v>96.362978582265313</v>
      </c>
      <c r="F84" s="156">
        <f>IF(RES_hhdet_fec!F84=0,0,RES_hhdet_fec!F84/0.086*1000000/RES_hhdet_num!F$81)</f>
        <v>90.057336445132549</v>
      </c>
      <c r="G84" s="156">
        <f>IF(RES_hhdet_fec!G84=0,0,RES_hhdet_fec!G84/0.086*1000000/RES_hhdet_num!G$81)</f>
        <v>55.943790632910627</v>
      </c>
      <c r="H84" s="156">
        <f>IF(RES_hhdet_fec!H84=0,0,RES_hhdet_fec!H84/0.086*1000000/RES_hhdet_num!H$81)</f>
        <v>66.61006050193069</v>
      </c>
      <c r="I84" s="156">
        <f>IF(RES_hhdet_fec!I84=0,0,RES_hhdet_fec!I84/0.086*1000000/RES_hhdet_num!I$81)</f>
        <v>59.686828547564545</v>
      </c>
      <c r="J84" s="156">
        <f>IF(RES_hhdet_fec!J84=0,0,RES_hhdet_fec!J84/0.086*1000000/RES_hhdet_num!J$81)</f>
        <v>84.50302448797909</v>
      </c>
      <c r="K84" s="156">
        <f>IF(RES_hhdet_fec!K84=0,0,RES_hhdet_fec!K84/0.086*1000000/RES_hhdet_num!K$81)</f>
        <v>59.693376362933876</v>
      </c>
      <c r="L84" s="156">
        <f>IF(RES_hhdet_fec!L84=0,0,RES_hhdet_fec!L84/0.086*1000000/RES_hhdet_num!L$81)</f>
        <v>114.14212895857032</v>
      </c>
      <c r="M84" s="156">
        <f>IF(RES_hhdet_fec!M84=0,0,RES_hhdet_fec!M84/0.086*1000000/RES_hhdet_num!M$81)</f>
        <v>44.138475157709941</v>
      </c>
      <c r="N84" s="156">
        <f>IF(RES_hhdet_fec!N84=0,0,RES_hhdet_fec!N84/0.086*1000000/RES_hhdet_num!N$81)</f>
        <v>113.31872088422274</v>
      </c>
      <c r="O84" s="156">
        <f>IF(RES_hhdet_fec!O84=0,0,RES_hhdet_fec!O84/0.086*1000000/RES_hhdet_num!O$81)</f>
        <v>154.62766523303776</v>
      </c>
      <c r="P84" s="156">
        <f>IF(RES_hhdet_fec!P84=0,0,RES_hhdet_fec!P84/0.086*1000000/RES_hhdet_num!P$81)</f>
        <v>63.674018303431779</v>
      </c>
      <c r="Q84" s="156">
        <f>IF(RES_hhdet_fec!Q84=0,0,RES_hhdet_fec!Q84/0.086*1000000/RES_hhdet_num!Q$81)</f>
        <v>94.734360853089882</v>
      </c>
    </row>
    <row r="85" spans="1:17" ht="12.95" customHeight="1" x14ac:dyDescent="0.25">
      <c r="A85" s="158" t="s">
        <v>112</v>
      </c>
      <c r="B85" s="157">
        <f t="shared" ref="B85:Q85" si="19">B86</f>
        <v>13.930541018630949</v>
      </c>
      <c r="C85" s="157">
        <f t="shared" si="19"/>
        <v>14.089368952965241</v>
      </c>
      <c r="D85" s="157">
        <f t="shared" si="19"/>
        <v>14.55331285229806</v>
      </c>
      <c r="E85" s="157">
        <f t="shared" si="19"/>
        <v>14.458553351011117</v>
      </c>
      <c r="F85" s="157">
        <f t="shared" si="19"/>
        <v>14.554401319200247</v>
      </c>
      <c r="G85" s="157">
        <f t="shared" si="19"/>
        <v>15.042626823721093</v>
      </c>
      <c r="H85" s="157">
        <f t="shared" si="19"/>
        <v>15.128665476981013</v>
      </c>
      <c r="I85" s="157">
        <f t="shared" si="19"/>
        <v>15.055257262694996</v>
      </c>
      <c r="J85" s="157">
        <f t="shared" si="19"/>
        <v>14.865399282156922</v>
      </c>
      <c r="K85" s="157">
        <f t="shared" si="19"/>
        <v>15.068346205979102</v>
      </c>
      <c r="L85" s="157">
        <f t="shared" si="19"/>
        <v>14.826201242436241</v>
      </c>
      <c r="M85" s="157">
        <f t="shared" si="19"/>
        <v>14.473074335504036</v>
      </c>
      <c r="N85" s="157">
        <f t="shared" si="19"/>
        <v>14.574017756782919</v>
      </c>
      <c r="O85" s="157">
        <f t="shared" si="19"/>
        <v>15.558383339020322</v>
      </c>
      <c r="P85" s="157">
        <f t="shared" si="19"/>
        <v>15.395969630434639</v>
      </c>
      <c r="Q85" s="157">
        <f t="shared" si="19"/>
        <v>16.021665758893089</v>
      </c>
    </row>
    <row r="86" spans="1:17" ht="12" customHeight="1" x14ac:dyDescent="0.25">
      <c r="A86" s="23" t="s">
        <v>60</v>
      </c>
      <c r="B86" s="156">
        <f>IF(RES_hhdet_fec!B86=0,0,RES_hhdet_fec!B86/0.086*1000000/RES_hhdet_num!B$81)</f>
        <v>13.930541018630949</v>
      </c>
      <c r="C86" s="156">
        <f>IF(RES_hhdet_fec!C86=0,0,RES_hhdet_fec!C86/0.086*1000000/RES_hhdet_num!C$81)</f>
        <v>14.089368952965241</v>
      </c>
      <c r="D86" s="156">
        <f>IF(RES_hhdet_fec!D86=0,0,RES_hhdet_fec!D86/0.086*1000000/RES_hhdet_num!D$81)</f>
        <v>14.55331285229806</v>
      </c>
      <c r="E86" s="156">
        <f>IF(RES_hhdet_fec!E86=0,0,RES_hhdet_fec!E86/0.086*1000000/RES_hhdet_num!E$81)</f>
        <v>14.458553351011117</v>
      </c>
      <c r="F86" s="156">
        <f>IF(RES_hhdet_fec!F86=0,0,RES_hhdet_fec!F86/0.086*1000000/RES_hhdet_num!F$81)</f>
        <v>14.554401319200247</v>
      </c>
      <c r="G86" s="156">
        <f>IF(RES_hhdet_fec!G86=0,0,RES_hhdet_fec!G86/0.086*1000000/RES_hhdet_num!G$81)</f>
        <v>15.042626823721093</v>
      </c>
      <c r="H86" s="156">
        <f>IF(RES_hhdet_fec!H86=0,0,RES_hhdet_fec!H86/0.086*1000000/RES_hhdet_num!H$81)</f>
        <v>15.128665476981013</v>
      </c>
      <c r="I86" s="156">
        <f>IF(RES_hhdet_fec!I86=0,0,RES_hhdet_fec!I86/0.086*1000000/RES_hhdet_num!I$81)</f>
        <v>15.055257262694996</v>
      </c>
      <c r="J86" s="156">
        <f>IF(RES_hhdet_fec!J86=0,0,RES_hhdet_fec!J86/0.086*1000000/RES_hhdet_num!J$81)</f>
        <v>14.865399282156922</v>
      </c>
      <c r="K86" s="156">
        <f>IF(RES_hhdet_fec!K86=0,0,RES_hhdet_fec!K86/0.086*1000000/RES_hhdet_num!K$81)</f>
        <v>15.068346205979102</v>
      </c>
      <c r="L86" s="156">
        <f>IF(RES_hhdet_fec!L86=0,0,RES_hhdet_fec!L86/0.086*1000000/RES_hhdet_num!L$81)</f>
        <v>14.826201242436241</v>
      </c>
      <c r="M86" s="156">
        <f>IF(RES_hhdet_fec!M86=0,0,RES_hhdet_fec!M86/0.086*1000000/RES_hhdet_num!M$81)</f>
        <v>14.473074335504036</v>
      </c>
      <c r="N86" s="156">
        <f>IF(RES_hhdet_fec!N86=0,0,RES_hhdet_fec!N86/0.086*1000000/RES_hhdet_num!N$81)</f>
        <v>14.574017756782919</v>
      </c>
      <c r="O86" s="156">
        <f>IF(RES_hhdet_fec!O86=0,0,RES_hhdet_fec!O86/0.086*1000000/RES_hhdet_num!O$81)</f>
        <v>15.558383339020322</v>
      </c>
      <c r="P86" s="156">
        <f>IF(RES_hhdet_fec!P86=0,0,RES_hhdet_fec!P86/0.086*1000000/RES_hhdet_num!P$81)</f>
        <v>15.395969630434639</v>
      </c>
      <c r="Q86" s="156">
        <f>IF(RES_hhdet_fec!Q86=0,0,RES_hhdet_fec!Q86/0.086*1000000/RES_hhdet_num!Q$81)</f>
        <v>16.021665758893089</v>
      </c>
    </row>
    <row r="87" spans="1:17" ht="12" customHeight="1" x14ac:dyDescent="0.25">
      <c r="A87" s="158" t="s">
        <v>63</v>
      </c>
      <c r="B87" s="157">
        <f>IF(RES_hhdet_fec!B87=0,0,RES_hhdet_fec!B87/0.086*1000000/RES_hhdet_num!B$81)</f>
        <v>2581.4163641434357</v>
      </c>
      <c r="C87" s="157">
        <f>IF(RES_hhdet_fec!C87=0,0,RES_hhdet_fec!C87/0.086*1000000/RES_hhdet_num!C$81)</f>
        <v>2613.7968189455082</v>
      </c>
      <c r="D87" s="157">
        <f>IF(RES_hhdet_fec!D87=0,0,RES_hhdet_fec!D87/0.086*1000000/RES_hhdet_num!D$81)</f>
        <v>2584.0197683925412</v>
      </c>
      <c r="E87" s="157">
        <f>IF(RES_hhdet_fec!E87=0,0,RES_hhdet_fec!E87/0.086*1000000/RES_hhdet_num!E$81)</f>
        <v>2624.110749875555</v>
      </c>
      <c r="F87" s="157">
        <f>IF(RES_hhdet_fec!F87=0,0,RES_hhdet_fec!F87/0.086*1000000/RES_hhdet_num!F$81)</f>
        <v>2640.4327716757361</v>
      </c>
      <c r="G87" s="157">
        <f>IF(RES_hhdet_fec!G87=0,0,RES_hhdet_fec!G87/0.086*1000000/RES_hhdet_num!G$81)</f>
        <v>2566.7555096504771</v>
      </c>
      <c r="H87" s="157">
        <f>IF(RES_hhdet_fec!H87=0,0,RES_hhdet_fec!H87/0.086*1000000/RES_hhdet_num!H$81)</f>
        <v>2553.3109826968653</v>
      </c>
      <c r="I87" s="157">
        <f>IF(RES_hhdet_fec!I87=0,0,RES_hhdet_fec!I87/0.086*1000000/RES_hhdet_num!I$81)</f>
        <v>2531.4804591959846</v>
      </c>
      <c r="J87" s="157">
        <f>IF(RES_hhdet_fec!J87=0,0,RES_hhdet_fec!J87/0.086*1000000/RES_hhdet_num!J$81)</f>
        <v>2516.5821115694844</v>
      </c>
      <c r="K87" s="157">
        <f>IF(RES_hhdet_fec!K87=0,0,RES_hhdet_fec!K87/0.086*1000000/RES_hhdet_num!K$81)</f>
        <v>2463.3633821270782</v>
      </c>
      <c r="L87" s="157">
        <f>IF(RES_hhdet_fec!L87=0,0,RES_hhdet_fec!L87/0.086*1000000/RES_hhdet_num!L$81)</f>
        <v>2611.0509811198772</v>
      </c>
      <c r="M87" s="157">
        <f>IF(RES_hhdet_fec!M87=0,0,RES_hhdet_fec!M87/0.086*1000000/RES_hhdet_num!M$81)</f>
        <v>2267.4689526366524</v>
      </c>
      <c r="N87" s="157">
        <f>IF(RES_hhdet_fec!N87=0,0,RES_hhdet_fec!N87/0.086*1000000/RES_hhdet_num!N$81)</f>
        <v>2728.2725684362022</v>
      </c>
      <c r="O87" s="157">
        <f>IF(RES_hhdet_fec!O87=0,0,RES_hhdet_fec!O87/0.086*1000000/RES_hhdet_num!O$81)</f>
        <v>2779.3835968556064</v>
      </c>
      <c r="P87" s="157">
        <f>IF(RES_hhdet_fec!P87=0,0,RES_hhdet_fec!P87/0.086*1000000/RES_hhdet_num!P$81)</f>
        <v>2554.433139286919</v>
      </c>
      <c r="Q87" s="157">
        <f>IF(RES_hhdet_fec!Q87=0,0,RES_hhdet_fec!Q87/0.086*1000000/RES_hhdet_num!Q$81)</f>
        <v>2588.6234327275502</v>
      </c>
    </row>
    <row r="88" spans="1:17" ht="12" customHeight="1" x14ac:dyDescent="0.25">
      <c r="A88" s="167" t="s">
        <v>156</v>
      </c>
      <c r="B88" s="132">
        <f>IF(RES_hhdet_fec!B88=0,0,RES_hhdet_fec!B88/0.086*1000000/RES_hhdet_num!B88)</f>
        <v>3080.4506956654736</v>
      </c>
      <c r="C88" s="132">
        <f>IF(RES_hhdet_fec!C88=0,0,RES_hhdet_fec!C88/0.086*1000000/RES_hhdet_num!C88)</f>
        <v>3072.2028437055455</v>
      </c>
      <c r="D88" s="132">
        <f>IF(RES_hhdet_fec!D88=0,0,RES_hhdet_fec!D88/0.086*1000000/RES_hhdet_num!D88)</f>
        <v>3018.8281864360038</v>
      </c>
      <c r="E88" s="132">
        <f>IF(RES_hhdet_fec!E88=0,0,RES_hhdet_fec!E88/0.086*1000000/RES_hhdet_num!E88)</f>
        <v>3014.4246598250238</v>
      </c>
      <c r="F88" s="132">
        <f>IF(RES_hhdet_fec!F88=0,0,RES_hhdet_fec!F88/0.086*1000000/RES_hhdet_num!F88)</f>
        <v>3014.5598461640079</v>
      </c>
      <c r="G88" s="132">
        <f>IF(RES_hhdet_fec!G88=0,0,RES_hhdet_fec!G88/0.086*1000000/RES_hhdet_num!G88)</f>
        <v>2979.6367388587842</v>
      </c>
      <c r="H88" s="132">
        <f>IF(RES_hhdet_fec!H88=0,0,RES_hhdet_fec!H88/0.086*1000000/RES_hhdet_num!H88)</f>
        <v>2938.6051735480883</v>
      </c>
      <c r="I88" s="132">
        <f>IF(RES_hhdet_fec!I88=0,0,RES_hhdet_fec!I88/0.086*1000000/RES_hhdet_num!I88)</f>
        <v>2910.7988510170194</v>
      </c>
      <c r="J88" s="132">
        <f>IF(RES_hhdet_fec!J88=0,0,RES_hhdet_fec!J88/0.086*1000000/RES_hhdet_num!J88)</f>
        <v>2890.4375294512352</v>
      </c>
      <c r="K88" s="132">
        <f>IF(RES_hhdet_fec!K88=0,0,RES_hhdet_fec!K88/0.086*1000000/RES_hhdet_num!K88)</f>
        <v>2884.0958368686188</v>
      </c>
      <c r="L88" s="132">
        <f>IF(RES_hhdet_fec!L88=0,0,RES_hhdet_fec!L88/0.086*1000000/RES_hhdet_num!L88)</f>
        <v>2872.2659991939986</v>
      </c>
      <c r="M88" s="132">
        <f>IF(RES_hhdet_fec!M88=0,0,RES_hhdet_fec!M88/0.086*1000000/RES_hhdet_num!M88)</f>
        <v>2616.2915092945395</v>
      </c>
      <c r="N88" s="132">
        <f>IF(RES_hhdet_fec!N88=0,0,RES_hhdet_fec!N88/0.086*1000000/RES_hhdet_num!N88)</f>
        <v>2977.815315214882</v>
      </c>
      <c r="O88" s="132">
        <f>IF(RES_hhdet_fec!O88=0,0,RES_hhdet_fec!O88/0.086*1000000/RES_hhdet_num!O88)</f>
        <v>2955.1872933653572</v>
      </c>
      <c r="P88" s="132">
        <f>IF(RES_hhdet_fec!P88=0,0,RES_hhdet_fec!P88/0.086*1000000/RES_hhdet_num!P88)</f>
        <v>2893.7258349665822</v>
      </c>
      <c r="Q88" s="132">
        <f>IF(RES_hhdet_fec!Q88=0,0,RES_hhdet_fec!Q88/0.086*1000000/RES_hhdet_num!Q88)</f>
        <v>2851.9827449806826</v>
      </c>
    </row>
    <row r="89" spans="1:17" ht="12" customHeight="1" x14ac:dyDescent="0.25">
      <c r="A89" s="167" t="s">
        <v>155</v>
      </c>
      <c r="B89" s="132">
        <f>IF(RES_hhdet_fec!B89=0,0,RES_hhdet_fec!B89/0.086*1000000/RES_hhdet_num!B89)</f>
        <v>2478.5670903890127</v>
      </c>
      <c r="C89" s="132">
        <f>IF(RES_hhdet_fec!C89=0,0,RES_hhdet_fec!C89/0.086*1000000/RES_hhdet_num!C89)</f>
        <v>2495.6361061184557</v>
      </c>
      <c r="D89" s="132">
        <f>IF(RES_hhdet_fec!D89=0,0,RES_hhdet_fec!D89/0.086*1000000/RES_hhdet_num!D89)</f>
        <v>2456.053883183793</v>
      </c>
      <c r="E89" s="132">
        <f>IF(RES_hhdet_fec!E89=0,0,RES_hhdet_fec!E89/0.086*1000000/RES_hhdet_num!E89)</f>
        <v>2456.2658064769398</v>
      </c>
      <c r="F89" s="132">
        <f>IF(RES_hhdet_fec!F89=0,0,RES_hhdet_fec!F89/0.086*1000000/RES_hhdet_num!F89)</f>
        <v>2460.1750241204054</v>
      </c>
      <c r="G89" s="132">
        <f>IF(RES_hhdet_fec!G89=0,0,RES_hhdet_fec!G89/0.086*1000000/RES_hhdet_num!G89)</f>
        <v>2434.9441263114927</v>
      </c>
      <c r="H89" s="132">
        <f>IF(RES_hhdet_fec!H89=0,0,RES_hhdet_fec!H89/0.086*1000000/RES_hhdet_num!H89)</f>
        <v>2405.6576453359271</v>
      </c>
      <c r="I89" s="132">
        <f>IF(RES_hhdet_fec!I89=0,0,RES_hhdet_fec!I89/0.086*1000000/RES_hhdet_num!I89)</f>
        <v>2386.7330330637647</v>
      </c>
      <c r="J89" s="132">
        <f>IF(RES_hhdet_fec!J89=0,0,RES_hhdet_fec!J89/0.086*1000000/RES_hhdet_num!J89)</f>
        <v>2374.51259860755</v>
      </c>
      <c r="K89" s="132">
        <f>IF(RES_hhdet_fec!K89=0,0,RES_hhdet_fec!K89/0.086*1000000/RES_hhdet_num!K89)</f>
        <v>2372.9723069861038</v>
      </c>
      <c r="L89" s="132">
        <f>IF(RES_hhdet_fec!L89=0,0,RES_hhdet_fec!L89/0.086*1000000/RES_hhdet_num!L89)</f>
        <v>2367.3092260403396</v>
      </c>
      <c r="M89" s="132">
        <f>IF(RES_hhdet_fec!M89=0,0,RES_hhdet_fec!M89/0.086*1000000/RES_hhdet_num!M89)</f>
        <v>2157.0090424735986</v>
      </c>
      <c r="N89" s="132">
        <f>IF(RES_hhdet_fec!N89=0,0,RES_hhdet_fec!N89/0.086*1000000/RES_hhdet_num!N89)</f>
        <v>2486.5190636388552</v>
      </c>
      <c r="O89" s="132">
        <f>IF(RES_hhdet_fec!O89=0,0,RES_hhdet_fec!O89/0.086*1000000/RES_hhdet_num!O89)</f>
        <v>2439.9337615230775</v>
      </c>
      <c r="P89" s="132">
        <f>IF(RES_hhdet_fec!P89=0,0,RES_hhdet_fec!P89/0.086*1000000/RES_hhdet_num!P89)</f>
        <v>2391.2079622880533</v>
      </c>
      <c r="Q89" s="132">
        <f>IF(RES_hhdet_fec!Q89=0,0,RES_hhdet_fec!Q89/0.086*1000000/RES_hhdet_num!Q89)</f>
        <v>2358.8941200639897</v>
      </c>
    </row>
    <row r="90" spans="1:17" ht="12" customHeight="1" x14ac:dyDescent="0.25">
      <c r="A90" s="166" t="s">
        <v>55</v>
      </c>
      <c r="B90" s="165">
        <f>IF(RES_hhdet_fec!B90=0,0,RES_hhdet_fec!B90/0.086*1000000/RES_hhdet_num!B89)</f>
        <v>1965.3275438345797</v>
      </c>
      <c r="C90" s="165">
        <f>IF(RES_hhdet_fec!C90=0,0,RES_hhdet_fec!C90/0.086*1000000/RES_hhdet_num!C89)</f>
        <v>1996.9318484086361</v>
      </c>
      <c r="D90" s="165">
        <f>IF(RES_hhdet_fec!D90=0,0,RES_hhdet_fec!D90/0.086*1000000/RES_hhdet_num!D89)</f>
        <v>1962.2383211833571</v>
      </c>
      <c r="E90" s="165">
        <f>IF(RES_hhdet_fec!E90=0,0,RES_hhdet_fec!E90/0.086*1000000/RES_hhdet_num!E89)</f>
        <v>1959.3760288862245</v>
      </c>
      <c r="F90" s="165">
        <f>IF(RES_hhdet_fec!F90=0,0,RES_hhdet_fec!F90/0.086*1000000/RES_hhdet_num!F89)</f>
        <v>1959.4639000065556</v>
      </c>
      <c r="G90" s="165">
        <f>IF(RES_hhdet_fec!G90=0,0,RES_hhdet_fec!G90/0.086*1000000/RES_hhdet_num!G89)</f>
        <v>1936.7638802582323</v>
      </c>
      <c r="H90" s="165">
        <f>IF(RES_hhdet_fec!H90=0,0,RES_hhdet_fec!H90/0.086*1000000/RES_hhdet_num!H89)</f>
        <v>1910.0933628062198</v>
      </c>
      <c r="I90" s="165">
        <f>IF(RES_hhdet_fec!I90=0,0,RES_hhdet_fec!I90/0.086*1000000/RES_hhdet_num!I89)</f>
        <v>1892.019253161083</v>
      </c>
      <c r="J90" s="165">
        <f>IF(RES_hhdet_fec!J90=0,0,RES_hhdet_fec!J90/0.086*1000000/RES_hhdet_num!J89)</f>
        <v>1878.7843941433571</v>
      </c>
      <c r="K90" s="165">
        <f>IF(RES_hhdet_fec!K90=0,0,RES_hhdet_fec!K90/0.086*1000000/RES_hhdet_num!K89)</f>
        <v>1874.6622939645958</v>
      </c>
      <c r="L90" s="165">
        <f>IF(RES_hhdet_fec!L90=0,0,RES_hhdet_fec!L90/0.086*1000000/RES_hhdet_num!L89)</f>
        <v>1866.9728994761174</v>
      </c>
      <c r="M90" s="165">
        <f>IF(RES_hhdet_fec!M90=0,0,RES_hhdet_fec!M90/0.086*1000000/RES_hhdet_num!M89)</f>
        <v>1700.5894810414788</v>
      </c>
      <c r="N90" s="165">
        <f>IF(RES_hhdet_fec!N90=0,0,RES_hhdet_fec!N90/0.086*1000000/RES_hhdet_num!N89)</f>
        <v>1995.1362611939981</v>
      </c>
      <c r="O90" s="165">
        <f>IF(RES_hhdet_fec!O90=0,0,RES_hhdet_fec!O90/0.086*1000000/RES_hhdet_num!O89)</f>
        <v>1920.871740687503</v>
      </c>
      <c r="P90" s="165">
        <f>IF(RES_hhdet_fec!P90=0,0,RES_hhdet_fec!P90/0.086*1000000/RES_hhdet_num!P89)</f>
        <v>1880.921792728303</v>
      </c>
      <c r="Q90" s="165">
        <f>IF(RES_hhdet_fec!Q90=0,0,RES_hhdet_fec!Q90/0.086*1000000/RES_hhdet_num!Q89)</f>
        <v>1853.7887842374664</v>
      </c>
    </row>
    <row r="91" spans="1:17" ht="12" customHeight="1" x14ac:dyDescent="0.25">
      <c r="A91" s="147" t="s">
        <v>59</v>
      </c>
      <c r="B91" s="164">
        <f>IF(RES_hhdet_fec!B91=0,0,RES_hhdet_fec!B91/0.086*1000000/RES_hhdet_num!B89)</f>
        <v>513.23954655443333</v>
      </c>
      <c r="C91" s="164">
        <f>IF(RES_hhdet_fec!C91=0,0,RES_hhdet_fec!C91/0.086*1000000/RES_hhdet_num!C89)</f>
        <v>498.70425770981967</v>
      </c>
      <c r="D91" s="164">
        <f>IF(RES_hhdet_fec!D91=0,0,RES_hhdet_fec!D91/0.086*1000000/RES_hhdet_num!D89)</f>
        <v>493.8155620004357</v>
      </c>
      <c r="E91" s="164">
        <f>IF(RES_hhdet_fec!E91=0,0,RES_hhdet_fec!E91/0.086*1000000/RES_hhdet_num!E89)</f>
        <v>496.88977759071582</v>
      </c>
      <c r="F91" s="164">
        <f>IF(RES_hhdet_fec!F91=0,0,RES_hhdet_fec!F91/0.086*1000000/RES_hhdet_num!F89)</f>
        <v>500.71112411384968</v>
      </c>
      <c r="G91" s="164">
        <f>IF(RES_hhdet_fec!G91=0,0,RES_hhdet_fec!G91/0.086*1000000/RES_hhdet_num!G89)</f>
        <v>498.18024605326059</v>
      </c>
      <c r="H91" s="164">
        <f>IF(RES_hhdet_fec!H91=0,0,RES_hhdet_fec!H91/0.086*1000000/RES_hhdet_num!H89)</f>
        <v>495.56428252970744</v>
      </c>
      <c r="I91" s="164">
        <f>IF(RES_hhdet_fec!I91=0,0,RES_hhdet_fec!I91/0.086*1000000/RES_hhdet_num!I89)</f>
        <v>494.71377990268155</v>
      </c>
      <c r="J91" s="164">
        <f>IF(RES_hhdet_fec!J91=0,0,RES_hhdet_fec!J91/0.086*1000000/RES_hhdet_num!J89)</f>
        <v>495.72820446419274</v>
      </c>
      <c r="K91" s="164">
        <f>IF(RES_hhdet_fec!K91=0,0,RES_hhdet_fec!K91/0.086*1000000/RES_hhdet_num!K89)</f>
        <v>498.31001302150753</v>
      </c>
      <c r="L91" s="164">
        <f>IF(RES_hhdet_fec!L91=0,0,RES_hhdet_fec!L91/0.086*1000000/RES_hhdet_num!L89)</f>
        <v>500.33632656422174</v>
      </c>
      <c r="M91" s="164">
        <f>IF(RES_hhdet_fec!M91=0,0,RES_hhdet_fec!M91/0.086*1000000/RES_hhdet_num!M89)</f>
        <v>456.41956143211956</v>
      </c>
      <c r="N91" s="164">
        <f>IF(RES_hhdet_fec!N91=0,0,RES_hhdet_fec!N91/0.086*1000000/RES_hhdet_num!N89)</f>
        <v>491.38280244485696</v>
      </c>
      <c r="O91" s="164">
        <f>IF(RES_hhdet_fec!O91=0,0,RES_hhdet_fec!O91/0.086*1000000/RES_hhdet_num!O89)</f>
        <v>519.06202083557434</v>
      </c>
      <c r="P91" s="164">
        <f>IF(RES_hhdet_fec!P91=0,0,RES_hhdet_fec!P91/0.086*1000000/RES_hhdet_num!P89)</f>
        <v>510.28616955974974</v>
      </c>
      <c r="Q91" s="164">
        <f>IF(RES_hhdet_fec!Q91=0,0,RES_hhdet_fec!Q91/0.086*1000000/RES_hhdet_num!Q89)</f>
        <v>505.105335826523</v>
      </c>
    </row>
    <row r="92" spans="1:17" ht="12" customHeight="1" x14ac:dyDescent="0.25">
      <c r="A92" s="163" t="s">
        <v>144</v>
      </c>
      <c r="B92" s="162">
        <f>IF(RES_hhdet_fec!B92=0,0,RES_hhdet_fec!B92/0.086*1000000/RES_hhdet_num!B92)</f>
        <v>2567.0419373167597</v>
      </c>
      <c r="C92" s="162">
        <f>IF(RES_hhdet_fec!C92=0,0,RES_hhdet_fec!C92/0.086*1000000/RES_hhdet_num!C92)</f>
        <v>2560.1711408670899</v>
      </c>
      <c r="D92" s="162">
        <f>IF(RES_hhdet_fec!D92=0,0,RES_hhdet_fec!D92/0.086*1000000/RES_hhdet_num!D92)</f>
        <v>2515.6906253599259</v>
      </c>
      <c r="E92" s="162">
        <f>IF(RES_hhdet_fec!E92=0,0,RES_hhdet_fec!E92/0.086*1000000/RES_hhdet_num!E92)</f>
        <v>2512.0203289340616</v>
      </c>
      <c r="F92" s="162">
        <f>IF(RES_hhdet_fec!F92=0,0,RES_hhdet_fec!F92/0.086*1000000/RES_hhdet_num!F92)</f>
        <v>2512.1331369319264</v>
      </c>
      <c r="G92" s="162">
        <f>IF(RES_hhdet_fec!G92=0,0,RES_hhdet_fec!G92/0.086*1000000/RES_hhdet_num!G92)</f>
        <v>2483.031156031107</v>
      </c>
      <c r="H92" s="162">
        <f>IF(RES_hhdet_fec!H92=0,0,RES_hhdet_fec!H92/0.086*1000000/RES_hhdet_num!H92)</f>
        <v>2448.837715057758</v>
      </c>
      <c r="I92" s="162">
        <f>IF(RES_hhdet_fec!I92=0,0,RES_hhdet_fec!I92/0.086*1000000/RES_hhdet_num!I92)</f>
        <v>2425.6644672504394</v>
      </c>
      <c r="J92" s="162">
        <f>IF(RES_hhdet_fec!J92=0,0,RES_hhdet_fec!J92/0.086*1000000/RES_hhdet_num!J92)</f>
        <v>2408.6973839969141</v>
      </c>
      <c r="K92" s="162">
        <f>IF(RES_hhdet_fec!K92=0,0,RES_hhdet_fec!K92/0.086*1000000/RES_hhdet_num!K92)</f>
        <v>2403.4134954690921</v>
      </c>
      <c r="L92" s="162">
        <f>IF(RES_hhdet_fec!L92=0,0,RES_hhdet_fec!L92/0.086*1000000/RES_hhdet_num!L92)</f>
        <v>2393.5549232152907</v>
      </c>
      <c r="M92" s="162">
        <f>IF(RES_hhdet_fec!M92=0,0,RES_hhdet_fec!M92/0.086*1000000/RES_hhdet_num!M92)</f>
        <v>2182.2227327812079</v>
      </c>
      <c r="N92" s="162">
        <f>IF(RES_hhdet_fec!N92=0,0,RES_hhdet_fec!N92/0.086*1000000/RES_hhdet_num!N92)</f>
        <v>2487.5284922614137</v>
      </c>
      <c r="O92" s="162">
        <f>IF(RES_hhdet_fec!O92=0,0,RES_hhdet_fec!O92/0.086*1000000/RES_hhdet_num!O92)</f>
        <v>2472.2566632375192</v>
      </c>
      <c r="P92" s="162">
        <f>IF(RES_hhdet_fec!P92=0,0,RES_hhdet_fec!P92/0.086*1000000/RES_hhdet_num!P92)</f>
        <v>2424.3459164764608</v>
      </c>
      <c r="Q92" s="162">
        <f>IF(RES_hhdet_fec!Q92=0,0,RES_hhdet_fec!Q92/0.086*1000000/RES_hhdet_num!Q92)</f>
        <v>2392.6602272640648</v>
      </c>
    </row>
    <row r="93" spans="1:17" ht="12" customHeight="1" x14ac:dyDescent="0.25">
      <c r="A93" s="161" t="s">
        <v>143</v>
      </c>
      <c r="B93" s="160">
        <f>IF(RES_hhdet_fec!B93=0,0,RES_hhdet_fec!B93/0.086*1000000/RES_hhdet_num!B93)</f>
        <v>2151.0123025625444</v>
      </c>
      <c r="C93" s="160">
        <f>IF(RES_hhdet_fec!C93=0,0,RES_hhdet_fec!C93/0.086*1000000/RES_hhdet_num!C93)</f>
        <v>2162.8154992734521</v>
      </c>
      <c r="D93" s="160">
        <f>IF(RES_hhdet_fec!D93=0,0,RES_hhdet_fec!D93/0.086*1000000/RES_hhdet_num!D93)</f>
        <v>2129.0144684843326</v>
      </c>
      <c r="E93" s="160">
        <f>IF(RES_hhdet_fec!E93=0,0,RES_hhdet_fec!E93/0.086*1000000/RES_hhdet_num!E93)</f>
        <v>2129.7029913978049</v>
      </c>
      <c r="F93" s="160">
        <f>IF(RES_hhdet_fec!F93=0,0,RES_hhdet_fec!F93/0.086*1000000/RES_hhdet_num!F93)</f>
        <v>2133.5976631195654</v>
      </c>
      <c r="G93" s="160">
        <f>IF(RES_hhdet_fec!G93=0,0,RES_hhdet_fec!G93/0.086*1000000/RES_hhdet_num!G93)</f>
        <v>2112.1504974734739</v>
      </c>
      <c r="H93" s="160">
        <f>IF(RES_hhdet_fec!H93=0,0,RES_hhdet_fec!H93/0.086*1000000/RES_hhdet_num!H93)</f>
        <v>2087.3087973172283</v>
      </c>
      <c r="I93" s="160">
        <f>IF(RES_hhdet_fec!I93=0,0,RES_hhdet_fec!I93/0.086*1000000/RES_hhdet_num!I93)</f>
        <v>2071.3956836154744</v>
      </c>
      <c r="J93" s="160">
        <f>IF(RES_hhdet_fec!J93=0,0,RES_hhdet_fec!J93/0.086*1000000/RES_hhdet_num!J93)</f>
        <v>2061.3815040622362</v>
      </c>
      <c r="K93" s="160">
        <f>IF(RES_hhdet_fec!K93=0,0,RES_hhdet_fec!K93/0.086*1000000/RES_hhdet_num!K93)</f>
        <v>2060.5287850764112</v>
      </c>
      <c r="L93" s="160">
        <f>IF(RES_hhdet_fec!L93=0,0,RES_hhdet_fec!L93/0.086*1000000/RES_hhdet_num!L93)</f>
        <v>2056.147026654186</v>
      </c>
      <c r="M93" s="160">
        <f>IF(RES_hhdet_fec!M93=0,0,RES_hhdet_fec!M93/0.086*1000000/RES_hhdet_num!M93)</f>
        <v>1874.8643377399264</v>
      </c>
      <c r="N93" s="160">
        <f>IF(RES_hhdet_fec!N93=0,0,RES_hhdet_fec!N93/0.086*1000000/RES_hhdet_num!N93)</f>
        <v>2158.0268922600239</v>
      </c>
      <c r="O93" s="160">
        <f>IF(RES_hhdet_fec!O93=0,0,RES_hhdet_fec!O93/0.086*1000000/RES_hhdet_num!O93)</f>
        <v>2126.0288519399815</v>
      </c>
      <c r="P93" s="160">
        <f>IF(RES_hhdet_fec!P93=0,0,RES_hhdet_fec!P93/0.086*1000000/RES_hhdet_num!P93)</f>
        <v>2086.1110152694687</v>
      </c>
      <c r="Q93" s="160">
        <f>IF(RES_hhdet_fec!Q93=0,0,RES_hhdet_fec!Q93/0.086*1000000/RES_hhdet_num!Q93)</f>
        <v>2060.3344835481921</v>
      </c>
    </row>
    <row r="94" spans="1:17" ht="12" customHeight="1" x14ac:dyDescent="0.25">
      <c r="A94" s="148" t="s">
        <v>57</v>
      </c>
      <c r="B94" s="156">
        <f>IF(RES_hhdet_fec!B94=0,0,RES_hhdet_fec!B94/0.086*1000000/RES_hhdet_num!B93)</f>
        <v>1637.7727560081109</v>
      </c>
      <c r="C94" s="156">
        <f>IF(RES_hhdet_fec!C94=0,0,RES_hhdet_fec!C94/0.086*1000000/RES_hhdet_num!C93)</f>
        <v>1664.1112415636319</v>
      </c>
      <c r="D94" s="156">
        <f>IF(RES_hhdet_fec!D94=0,0,RES_hhdet_fec!D94/0.086*1000000/RES_hhdet_num!D93)</f>
        <v>1635.198906483897</v>
      </c>
      <c r="E94" s="156">
        <f>IF(RES_hhdet_fec!E94=0,0,RES_hhdet_fec!E94/0.086*1000000/RES_hhdet_num!E93)</f>
        <v>1632.8132138070887</v>
      </c>
      <c r="F94" s="156">
        <f>IF(RES_hhdet_fec!F94=0,0,RES_hhdet_fec!F94/0.086*1000000/RES_hhdet_num!F93)</f>
        <v>1632.8865390057156</v>
      </c>
      <c r="G94" s="156">
        <f>IF(RES_hhdet_fec!G94=0,0,RES_hhdet_fec!G94/0.086*1000000/RES_hhdet_num!G93)</f>
        <v>1613.9702514202133</v>
      </c>
      <c r="H94" s="156">
        <f>IF(RES_hhdet_fec!H94=0,0,RES_hhdet_fec!H94/0.086*1000000/RES_hhdet_num!H93)</f>
        <v>1591.744514787521</v>
      </c>
      <c r="I94" s="156">
        <f>IF(RES_hhdet_fec!I94=0,0,RES_hhdet_fec!I94/0.086*1000000/RES_hhdet_num!I93)</f>
        <v>1576.6819037127927</v>
      </c>
      <c r="J94" s="156">
        <f>IF(RES_hhdet_fec!J94=0,0,RES_hhdet_fec!J94/0.086*1000000/RES_hhdet_num!J93)</f>
        <v>1565.6532995980433</v>
      </c>
      <c r="K94" s="156">
        <f>IF(RES_hhdet_fec!K94=0,0,RES_hhdet_fec!K94/0.086*1000000/RES_hhdet_num!K93)</f>
        <v>1562.2187720549034</v>
      </c>
      <c r="L94" s="156">
        <f>IF(RES_hhdet_fec!L94=0,0,RES_hhdet_fec!L94/0.086*1000000/RES_hhdet_num!L93)</f>
        <v>1555.8107000899643</v>
      </c>
      <c r="M94" s="156">
        <f>IF(RES_hhdet_fec!M94=0,0,RES_hhdet_fec!M94/0.086*1000000/RES_hhdet_num!M93)</f>
        <v>1418.4447763078069</v>
      </c>
      <c r="N94" s="156">
        <f>IF(RES_hhdet_fec!N94=0,0,RES_hhdet_fec!N94/0.086*1000000/RES_hhdet_num!N93)</f>
        <v>1666.6440898151675</v>
      </c>
      <c r="O94" s="156">
        <f>IF(RES_hhdet_fec!O94=0,0,RES_hhdet_fec!O94/0.086*1000000/RES_hhdet_num!O93)</f>
        <v>1606.9668311044072</v>
      </c>
      <c r="P94" s="156">
        <f>IF(RES_hhdet_fec!P94=0,0,RES_hhdet_fec!P94/0.086*1000000/RES_hhdet_num!P93)</f>
        <v>1575.8248457097188</v>
      </c>
      <c r="Q94" s="156">
        <f>IF(RES_hhdet_fec!Q94=0,0,RES_hhdet_fec!Q94/0.086*1000000/RES_hhdet_num!Q93)</f>
        <v>1555.2291477216686</v>
      </c>
    </row>
    <row r="95" spans="1:17" ht="12" customHeight="1" x14ac:dyDescent="0.25">
      <c r="A95" s="148" t="s">
        <v>59</v>
      </c>
      <c r="B95" s="156">
        <f>IF(RES_hhdet_fec!B95=0,0,RES_hhdet_fec!B95/0.086*1000000/RES_hhdet_num!B93)</f>
        <v>513.23954655443333</v>
      </c>
      <c r="C95" s="156">
        <f>IF(RES_hhdet_fec!C95=0,0,RES_hhdet_fec!C95/0.086*1000000/RES_hhdet_num!C93)</f>
        <v>498.70425770981979</v>
      </c>
      <c r="D95" s="156">
        <f>IF(RES_hhdet_fec!D95=0,0,RES_hhdet_fec!D95/0.086*1000000/RES_hhdet_num!D93)</f>
        <v>493.81556200043531</v>
      </c>
      <c r="E95" s="156">
        <f>IF(RES_hhdet_fec!E95=0,0,RES_hhdet_fec!E95/0.086*1000000/RES_hhdet_num!E93)</f>
        <v>496.88977759071599</v>
      </c>
      <c r="F95" s="156">
        <f>IF(RES_hhdet_fec!F95=0,0,RES_hhdet_fec!F95/0.086*1000000/RES_hhdet_num!F93)</f>
        <v>500.71112411384985</v>
      </c>
      <c r="G95" s="156">
        <f>IF(RES_hhdet_fec!G95=0,0,RES_hhdet_fec!G95/0.086*1000000/RES_hhdet_num!G93)</f>
        <v>498.18024605326048</v>
      </c>
      <c r="H95" s="156">
        <f>IF(RES_hhdet_fec!H95=0,0,RES_hhdet_fec!H95/0.086*1000000/RES_hhdet_num!H93)</f>
        <v>495.56428252970699</v>
      </c>
      <c r="I95" s="156">
        <f>IF(RES_hhdet_fec!I95=0,0,RES_hhdet_fec!I95/0.086*1000000/RES_hhdet_num!I93)</f>
        <v>494.71377990268172</v>
      </c>
      <c r="J95" s="156">
        <f>IF(RES_hhdet_fec!J95=0,0,RES_hhdet_fec!J95/0.086*1000000/RES_hhdet_num!J93)</f>
        <v>495.72820446419308</v>
      </c>
      <c r="K95" s="156">
        <f>IF(RES_hhdet_fec!K95=0,0,RES_hhdet_fec!K95/0.086*1000000/RES_hhdet_num!K93)</f>
        <v>498.31001302150753</v>
      </c>
      <c r="L95" s="156">
        <f>IF(RES_hhdet_fec!L95=0,0,RES_hhdet_fec!L95/0.086*1000000/RES_hhdet_num!L93)</f>
        <v>500.33632656422168</v>
      </c>
      <c r="M95" s="156">
        <f>IF(RES_hhdet_fec!M95=0,0,RES_hhdet_fec!M95/0.086*1000000/RES_hhdet_num!M93)</f>
        <v>456.41956143211956</v>
      </c>
      <c r="N95" s="156">
        <f>IF(RES_hhdet_fec!N95=0,0,RES_hhdet_fec!N95/0.086*1000000/RES_hhdet_num!N93)</f>
        <v>491.38280244485691</v>
      </c>
      <c r="O95" s="156">
        <f>IF(RES_hhdet_fec!O95=0,0,RES_hhdet_fec!O95/0.086*1000000/RES_hhdet_num!O93)</f>
        <v>519.06202083557457</v>
      </c>
      <c r="P95" s="156">
        <f>IF(RES_hhdet_fec!P95=0,0,RES_hhdet_fec!P95/0.086*1000000/RES_hhdet_num!P93)</f>
        <v>510.28616955974974</v>
      </c>
      <c r="Q95" s="156">
        <f>IF(RES_hhdet_fec!Q95=0,0,RES_hhdet_fec!Q95/0.086*1000000/RES_hhdet_num!Q93)</f>
        <v>505.105335826523</v>
      </c>
    </row>
    <row r="96" spans="1:17" ht="12" customHeight="1" x14ac:dyDescent="0.25">
      <c r="A96" s="163" t="s">
        <v>142</v>
      </c>
      <c r="B96" s="162">
        <f>IF(RES_hhdet_fec!B96=0,0,RES_hhdet_fec!B96/0.086*1000000/RES_hhdet_num!B96)</f>
        <v>2197.9444261956182</v>
      </c>
      <c r="C96" s="162">
        <f>IF(RES_hhdet_fec!C96=0,0,RES_hhdet_fec!C96/0.086*1000000/RES_hhdet_num!C96)</f>
        <v>2243.5521284191259</v>
      </c>
      <c r="D96" s="162">
        <f>IF(RES_hhdet_fec!D96=0,0,RES_hhdet_fec!D96/0.086*1000000/RES_hhdet_num!D96)</f>
        <v>2244.3559303359884</v>
      </c>
      <c r="E96" s="162">
        <f>IF(RES_hhdet_fec!E96=0,0,RES_hhdet_fec!E96/0.086*1000000/RES_hhdet_num!E96)</f>
        <v>2319.0464291196213</v>
      </c>
      <c r="F96" s="162">
        <f>IF(RES_hhdet_fec!F96=0,0,RES_hhdet_fec!F96/0.086*1000000/RES_hhdet_num!F96)</f>
        <v>2351.7200095306653</v>
      </c>
      <c r="G96" s="162">
        <f>IF(RES_hhdet_fec!G96=0,0,RES_hhdet_fec!G96/0.086*1000000/RES_hhdet_num!G96)</f>
        <v>2163.5509408547787</v>
      </c>
      <c r="H96" s="162">
        <f>IF(RES_hhdet_fec!H96=0,0,RES_hhdet_fec!H96/0.086*1000000/RES_hhdet_num!H96)</f>
        <v>2180.5231422461352</v>
      </c>
      <c r="I96" s="162">
        <f>IF(RES_hhdet_fec!I96=0,0,RES_hhdet_fec!I96/0.086*1000000/RES_hhdet_num!I96)</f>
        <v>2179.0927318294957</v>
      </c>
      <c r="J96" s="162">
        <f>IF(RES_hhdet_fec!J96=0,0,RES_hhdet_fec!J96/0.086*1000000/RES_hhdet_num!J96)</f>
        <v>2189.3769154825527</v>
      </c>
      <c r="K96" s="162">
        <f>IF(RES_hhdet_fec!K96=0,0,RES_hhdet_fec!K96/0.086*1000000/RES_hhdet_num!K96)</f>
        <v>2035.2507406341385</v>
      </c>
      <c r="L96" s="162">
        <f>IF(RES_hhdet_fec!L96=0,0,RES_hhdet_fec!L96/0.086*1000000/RES_hhdet_num!L96)</f>
        <v>2473.1837524466637</v>
      </c>
      <c r="M96" s="162">
        <f>IF(RES_hhdet_fec!M96=0,0,RES_hhdet_fec!M96/0.086*1000000/RES_hhdet_num!M96)</f>
        <v>1943.8872935736565</v>
      </c>
      <c r="N96" s="162">
        <f>IF(RES_hhdet_fec!N96=0,0,RES_hhdet_fec!N96/0.086*1000000/RES_hhdet_num!N96)</f>
        <v>2582.8619665614483</v>
      </c>
      <c r="O96" s="162">
        <f>IF(RES_hhdet_fec!O96=0,0,RES_hhdet_fec!O96/0.086*1000000/RES_hhdet_num!O96)</f>
        <v>2734.8630396938588</v>
      </c>
      <c r="P96" s="162">
        <f>IF(RES_hhdet_fec!P96=0,0,RES_hhdet_fec!P96/0.086*1000000/RES_hhdet_num!P96)</f>
        <v>2276.6228721561256</v>
      </c>
      <c r="Q96" s="162">
        <f>IF(RES_hhdet_fec!Q96=0,0,RES_hhdet_fec!Q96/0.086*1000000/RES_hhdet_num!Q96)</f>
        <v>2406.3557755751253</v>
      </c>
    </row>
    <row r="97" spans="1:17" ht="12" customHeight="1" x14ac:dyDescent="0.25">
      <c r="A97" s="161" t="s">
        <v>141</v>
      </c>
      <c r="B97" s="160">
        <f>IF(RES_hhdet_fec!B97=0,0,RES_hhdet_fec!B97/0.086*1000000/RES_hhdet_num!B97)</f>
        <v>1915.5280904672466</v>
      </c>
      <c r="C97" s="160">
        <f>IF(RES_hhdet_fec!C97=0,0,RES_hhdet_fec!C97/0.086*1000000/RES_hhdet_num!C97)</f>
        <v>1957.0131411822838</v>
      </c>
      <c r="D97" s="160">
        <f>IF(RES_hhdet_fec!D97=0,0,RES_hhdet_fec!D97/0.086*1000000/RES_hhdet_num!D97)</f>
        <v>1952.6469167187895</v>
      </c>
      <c r="E97" s="160">
        <f>IF(RES_hhdet_fec!E97=0,0,RES_hhdet_fec!E97/0.086*1000000/RES_hhdet_num!E97)</f>
        <v>2004.2699565184218</v>
      </c>
      <c r="F97" s="160">
        <f>IF(RES_hhdet_fec!F97=0,0,RES_hhdet_fec!F97/0.086*1000000/RES_hhdet_num!F97)</f>
        <v>2029.3291303087376</v>
      </c>
      <c r="G97" s="160">
        <f>IF(RES_hhdet_fec!G97=0,0,RES_hhdet_fec!G97/0.086*1000000/RES_hhdet_num!G97)</f>
        <v>1904.4883576088735</v>
      </c>
      <c r="H97" s="160">
        <f>IF(RES_hhdet_fec!H97=0,0,RES_hhdet_fec!H97/0.086*1000000/RES_hhdet_num!H97)</f>
        <v>1912.9043249896772</v>
      </c>
      <c r="I97" s="160">
        <f>IF(RES_hhdet_fec!I97=0,0,RES_hhdet_fec!I97/0.086*1000000/RES_hhdet_num!I97)</f>
        <v>1911.1240555918607</v>
      </c>
      <c r="J97" s="160">
        <f>IF(RES_hhdet_fec!J97=0,0,RES_hhdet_fec!J97/0.086*1000000/RES_hhdet_num!J97)</f>
        <v>1918.8231995278941</v>
      </c>
      <c r="K97" s="160">
        <f>IF(RES_hhdet_fec!K97=0,0,RES_hhdet_fec!K97/0.086*1000000/RES_hhdet_num!K97)</f>
        <v>1821.2229944336912</v>
      </c>
      <c r="L97" s="160">
        <f>IF(RES_hhdet_fec!L97=0,0,RES_hhdet_fec!L97/0.086*1000000/RES_hhdet_num!L97)</f>
        <v>2107.905765654572</v>
      </c>
      <c r="M97" s="160">
        <f>IF(RES_hhdet_fec!M97=0,0,RES_hhdet_fec!M97/0.086*1000000/RES_hhdet_num!M97)</f>
        <v>1719.9463022550103</v>
      </c>
      <c r="N97" s="160">
        <f>IF(RES_hhdet_fec!N97=0,0,RES_hhdet_fec!N97/0.086*1000000/RES_hhdet_num!N97)</f>
        <v>2221.900320041043</v>
      </c>
      <c r="O97" s="160">
        <f>IF(RES_hhdet_fec!O97=0,0,RES_hhdet_fec!O97/0.086*1000000/RES_hhdet_num!O97)</f>
        <v>2296.7229966366058</v>
      </c>
      <c r="P97" s="160">
        <f>IF(RES_hhdet_fec!P97=0,0,RES_hhdet_fec!P97/0.086*1000000/RES_hhdet_num!P97)</f>
        <v>1990.0910364612525</v>
      </c>
      <c r="Q97" s="160">
        <f>IF(RES_hhdet_fec!Q97=0,0,RES_hhdet_fec!Q97/0.086*1000000/RES_hhdet_num!Q97)</f>
        <v>2069.2365899503766</v>
      </c>
    </row>
    <row r="98" spans="1:17" ht="12" customHeight="1" x14ac:dyDescent="0.25">
      <c r="A98" s="148" t="s">
        <v>60</v>
      </c>
      <c r="B98" s="156">
        <f>IF(RES_hhdet_fec!B98=0,0,RES_hhdet_fec!B98/0.086*1000000/RES_hhdet_num!B97)</f>
        <v>1402.2885439128133</v>
      </c>
      <c r="C98" s="156">
        <f>IF(RES_hhdet_fec!C98=0,0,RES_hhdet_fec!C98/0.086*1000000/RES_hhdet_num!C97)</f>
        <v>1458.308883472464</v>
      </c>
      <c r="D98" s="156">
        <f>IF(RES_hhdet_fec!D98=0,0,RES_hhdet_fec!D98/0.086*1000000/RES_hhdet_num!D97)</f>
        <v>1458.8313547183539</v>
      </c>
      <c r="E98" s="156">
        <f>IF(RES_hhdet_fec!E98=0,0,RES_hhdet_fec!E98/0.086*1000000/RES_hhdet_num!E97)</f>
        <v>1507.3801789277061</v>
      </c>
      <c r="F98" s="156">
        <f>IF(RES_hhdet_fec!F98=0,0,RES_hhdet_fec!F98/0.086*1000000/RES_hhdet_num!F97)</f>
        <v>1528.6180061948883</v>
      </c>
      <c r="G98" s="156">
        <f>IF(RES_hhdet_fec!G98=0,0,RES_hhdet_fec!G98/0.086*1000000/RES_hhdet_num!G97)</f>
        <v>1406.3081115556129</v>
      </c>
      <c r="H98" s="156">
        <f>IF(RES_hhdet_fec!H98=0,0,RES_hhdet_fec!H98/0.086*1000000/RES_hhdet_num!H97)</f>
        <v>1417.3400424599699</v>
      </c>
      <c r="I98" s="156">
        <f>IF(RES_hhdet_fec!I98=0,0,RES_hhdet_fec!I98/0.086*1000000/RES_hhdet_num!I97)</f>
        <v>1416.4102756891787</v>
      </c>
      <c r="J98" s="156">
        <f>IF(RES_hhdet_fec!J98=0,0,RES_hhdet_fec!J98/0.086*1000000/RES_hhdet_num!J97)</f>
        <v>1423.0949950637016</v>
      </c>
      <c r="K98" s="156">
        <f>IF(RES_hhdet_fec!K98=0,0,RES_hhdet_fec!K98/0.086*1000000/RES_hhdet_num!K97)</f>
        <v>1322.9129814121834</v>
      </c>
      <c r="L98" s="156">
        <f>IF(RES_hhdet_fec!L98=0,0,RES_hhdet_fec!L98/0.086*1000000/RES_hhdet_num!L97)</f>
        <v>1607.56943909035</v>
      </c>
      <c r="M98" s="156">
        <f>IF(RES_hhdet_fec!M98=0,0,RES_hhdet_fec!M98/0.086*1000000/RES_hhdet_num!M97)</f>
        <v>1263.5267408228908</v>
      </c>
      <c r="N98" s="156">
        <f>IF(RES_hhdet_fec!N98=0,0,RES_hhdet_fec!N98/0.086*1000000/RES_hhdet_num!N97)</f>
        <v>1730.5175175961861</v>
      </c>
      <c r="O98" s="156">
        <f>IF(RES_hhdet_fec!O98=0,0,RES_hhdet_fec!O98/0.086*1000000/RES_hhdet_num!O97)</f>
        <v>1777.6609758010313</v>
      </c>
      <c r="P98" s="156">
        <f>IF(RES_hhdet_fec!P98=0,0,RES_hhdet_fec!P98/0.086*1000000/RES_hhdet_num!P97)</f>
        <v>1479.8048669015027</v>
      </c>
      <c r="Q98" s="156">
        <f>IF(RES_hhdet_fec!Q98=0,0,RES_hhdet_fec!Q98/0.086*1000000/RES_hhdet_num!Q97)</f>
        <v>1564.1312541238533</v>
      </c>
    </row>
    <row r="99" spans="1:17" ht="12" customHeight="1" x14ac:dyDescent="0.25">
      <c r="A99" s="148" t="s">
        <v>59</v>
      </c>
      <c r="B99" s="156">
        <f>IF(RES_hhdet_fec!B99=0,0,RES_hhdet_fec!B99/0.086*1000000/RES_hhdet_num!B97)</f>
        <v>513.23954655443322</v>
      </c>
      <c r="C99" s="156">
        <f>IF(RES_hhdet_fec!C99=0,0,RES_hhdet_fec!C99/0.086*1000000/RES_hhdet_num!C97)</f>
        <v>498.70425770981967</v>
      </c>
      <c r="D99" s="156">
        <f>IF(RES_hhdet_fec!D99=0,0,RES_hhdet_fec!D99/0.086*1000000/RES_hhdet_num!D97)</f>
        <v>493.81556200043565</v>
      </c>
      <c r="E99" s="156">
        <f>IF(RES_hhdet_fec!E99=0,0,RES_hhdet_fec!E99/0.086*1000000/RES_hhdet_num!E97)</f>
        <v>496.88977759071565</v>
      </c>
      <c r="F99" s="156">
        <f>IF(RES_hhdet_fec!F99=0,0,RES_hhdet_fec!F99/0.086*1000000/RES_hhdet_num!F97)</f>
        <v>500.71112411384962</v>
      </c>
      <c r="G99" s="156">
        <f>IF(RES_hhdet_fec!G99=0,0,RES_hhdet_fec!G99/0.086*1000000/RES_hhdet_num!G97)</f>
        <v>498.18024605326053</v>
      </c>
      <c r="H99" s="156">
        <f>IF(RES_hhdet_fec!H99=0,0,RES_hhdet_fec!H99/0.086*1000000/RES_hhdet_num!H97)</f>
        <v>495.5642825297071</v>
      </c>
      <c r="I99" s="156">
        <f>IF(RES_hhdet_fec!I99=0,0,RES_hhdet_fec!I99/0.086*1000000/RES_hhdet_num!I97)</f>
        <v>494.71377990268161</v>
      </c>
      <c r="J99" s="156">
        <f>IF(RES_hhdet_fec!J99=0,0,RES_hhdet_fec!J99/0.086*1000000/RES_hhdet_num!J97)</f>
        <v>495.72820446419286</v>
      </c>
      <c r="K99" s="156">
        <f>IF(RES_hhdet_fec!K99=0,0,RES_hhdet_fec!K99/0.086*1000000/RES_hhdet_num!K97)</f>
        <v>498.31001302150793</v>
      </c>
      <c r="L99" s="156">
        <f>IF(RES_hhdet_fec!L99=0,0,RES_hhdet_fec!L99/0.086*1000000/RES_hhdet_num!L97)</f>
        <v>500.33632656422185</v>
      </c>
      <c r="M99" s="156">
        <f>IF(RES_hhdet_fec!M99=0,0,RES_hhdet_fec!M99/0.086*1000000/RES_hhdet_num!M97)</f>
        <v>456.41956143211968</v>
      </c>
      <c r="N99" s="156">
        <f>IF(RES_hhdet_fec!N99=0,0,RES_hhdet_fec!N99/0.086*1000000/RES_hhdet_num!N97)</f>
        <v>491.38280244485685</v>
      </c>
      <c r="O99" s="156">
        <f>IF(RES_hhdet_fec!O99=0,0,RES_hhdet_fec!O99/0.086*1000000/RES_hhdet_num!O97)</f>
        <v>519.06202083557469</v>
      </c>
      <c r="P99" s="156">
        <f>IF(RES_hhdet_fec!P99=0,0,RES_hhdet_fec!P99/0.086*1000000/RES_hhdet_num!P97)</f>
        <v>510.28616955974991</v>
      </c>
      <c r="Q99" s="156">
        <f>IF(RES_hhdet_fec!Q99=0,0,RES_hhdet_fec!Q99/0.086*1000000/RES_hhdet_num!Q97)</f>
        <v>505.105335826523</v>
      </c>
    </row>
    <row r="100" spans="1:17" ht="12" customHeight="1" x14ac:dyDescent="0.25">
      <c r="A100" s="158" t="s">
        <v>62</v>
      </c>
      <c r="B100" s="157">
        <f>IF(RES_hhdet_fec!B100=0,0,RES_hhdet_fec!B100/0.086*1000000/RES_hhdet_num!B$81)</f>
        <v>1221.7774414349487</v>
      </c>
      <c r="C100" s="157">
        <f>IF(RES_hhdet_fec!C100=0,0,RES_hhdet_fec!C100/0.086*1000000/RES_hhdet_num!C$81)</f>
        <v>1211.2528562885416</v>
      </c>
      <c r="D100" s="157">
        <f>IF(RES_hhdet_fec!D100=0,0,RES_hhdet_fec!D100/0.086*1000000/RES_hhdet_num!D$81)</f>
        <v>1213.2730367131253</v>
      </c>
      <c r="E100" s="157">
        <f>IF(RES_hhdet_fec!E100=0,0,RES_hhdet_fec!E100/0.086*1000000/RES_hhdet_num!E$81)</f>
        <v>1244.5876973870061</v>
      </c>
      <c r="F100" s="157">
        <f>IF(RES_hhdet_fec!F100=0,0,RES_hhdet_fec!F100/0.086*1000000/RES_hhdet_num!F$81)</f>
        <v>1240.9909623278293</v>
      </c>
      <c r="G100" s="157">
        <f>IF(RES_hhdet_fec!G100=0,0,RES_hhdet_fec!G100/0.086*1000000/RES_hhdet_num!G$81)</f>
        <v>1190.4689678719265</v>
      </c>
      <c r="H100" s="157">
        <f>IF(RES_hhdet_fec!H100=0,0,RES_hhdet_fec!H100/0.086*1000000/RES_hhdet_num!H$81)</f>
        <v>1200.7802331332825</v>
      </c>
      <c r="I100" s="157">
        <f>IF(RES_hhdet_fec!I100=0,0,RES_hhdet_fec!I100/0.086*1000000/RES_hhdet_num!I$81)</f>
        <v>1185.256568782806</v>
      </c>
      <c r="J100" s="157">
        <f>IF(RES_hhdet_fec!J100=0,0,RES_hhdet_fec!J100/0.086*1000000/RES_hhdet_num!J$81)</f>
        <v>1224.8738169295357</v>
      </c>
      <c r="K100" s="157">
        <f>IF(RES_hhdet_fec!K100=0,0,RES_hhdet_fec!K100/0.086*1000000/RES_hhdet_num!K$81)</f>
        <v>1198.4822499586128</v>
      </c>
      <c r="L100" s="157">
        <f>IF(RES_hhdet_fec!L100=0,0,RES_hhdet_fec!L100/0.086*1000000/RES_hhdet_num!L$81)</f>
        <v>1278.7355353698879</v>
      </c>
      <c r="M100" s="157">
        <f>IF(RES_hhdet_fec!M100=0,0,RES_hhdet_fec!M100/0.086*1000000/RES_hhdet_num!M$81)</f>
        <v>1127.4562050759569</v>
      </c>
      <c r="N100" s="157">
        <f>IF(RES_hhdet_fec!N100=0,0,RES_hhdet_fec!N100/0.086*1000000/RES_hhdet_num!N$81)</f>
        <v>1282.8927712206323</v>
      </c>
      <c r="O100" s="157">
        <f>IF(RES_hhdet_fec!O100=0,0,RES_hhdet_fec!O100/0.086*1000000/RES_hhdet_num!O$81)</f>
        <v>1356.8155816382116</v>
      </c>
      <c r="P100" s="157">
        <f>IF(RES_hhdet_fec!P100=0,0,RES_hhdet_fec!P100/0.086*1000000/RES_hhdet_num!P$81)</f>
        <v>1183.5867474484817</v>
      </c>
      <c r="Q100" s="157">
        <f>IF(RES_hhdet_fec!Q100=0,0,RES_hhdet_fec!Q100/0.086*1000000/RES_hhdet_num!Q$81)</f>
        <v>1231.0216357308611</v>
      </c>
    </row>
    <row r="101" spans="1:17" ht="12" customHeight="1" x14ac:dyDescent="0.25">
      <c r="A101" s="23" t="s">
        <v>55</v>
      </c>
      <c r="B101" s="156">
        <f>IF(RES_hhdet_fec!B101=0,0,RES_hhdet_fec!B101/0.086*1000000/RES_hhdet_num!B101)</f>
        <v>0</v>
      </c>
      <c r="C101" s="156">
        <f>IF(RES_hhdet_fec!C101=0,0,RES_hhdet_fec!C101/0.086*1000000/RES_hhdet_num!C101)</f>
        <v>0</v>
      </c>
      <c r="D101" s="156">
        <f>IF(RES_hhdet_fec!D101=0,0,RES_hhdet_fec!D101/0.086*1000000/RES_hhdet_num!D101)</f>
        <v>0</v>
      </c>
      <c r="E101" s="156">
        <f>IF(RES_hhdet_fec!E101=0,0,RES_hhdet_fec!E101/0.086*1000000/RES_hhdet_num!E101)</f>
        <v>0</v>
      </c>
      <c r="F101" s="156">
        <f>IF(RES_hhdet_fec!F101=0,0,RES_hhdet_fec!F101/0.086*1000000/RES_hhdet_num!F101)</f>
        <v>0</v>
      </c>
      <c r="G101" s="156">
        <f>IF(RES_hhdet_fec!G101=0,0,RES_hhdet_fec!G101/0.086*1000000/RES_hhdet_num!G101)</f>
        <v>0</v>
      </c>
      <c r="H101" s="156">
        <f>IF(RES_hhdet_fec!H101=0,0,RES_hhdet_fec!H101/0.086*1000000/RES_hhdet_num!H101)</f>
        <v>0</v>
      </c>
      <c r="I101" s="156">
        <f>IF(RES_hhdet_fec!I101=0,0,RES_hhdet_fec!I101/0.086*1000000/RES_hhdet_num!I101)</f>
        <v>0</v>
      </c>
      <c r="J101" s="156">
        <f>IF(RES_hhdet_fec!J101=0,0,RES_hhdet_fec!J101/0.086*1000000/RES_hhdet_num!J101)</f>
        <v>0</v>
      </c>
      <c r="K101" s="156">
        <f>IF(RES_hhdet_fec!K101=0,0,RES_hhdet_fec!K101/0.086*1000000/RES_hhdet_num!K101)</f>
        <v>0</v>
      </c>
      <c r="L101" s="156">
        <f>IF(RES_hhdet_fec!L101=0,0,RES_hhdet_fec!L101/0.086*1000000/RES_hhdet_num!L101)</f>
        <v>0</v>
      </c>
      <c r="M101" s="156">
        <f>IF(RES_hhdet_fec!M101=0,0,RES_hhdet_fec!M101/0.086*1000000/RES_hhdet_num!M101)</f>
        <v>0</v>
      </c>
      <c r="N101" s="156">
        <f>IF(RES_hhdet_fec!N101=0,0,RES_hhdet_fec!N101/0.086*1000000/RES_hhdet_num!N101)</f>
        <v>0</v>
      </c>
      <c r="O101" s="156">
        <f>IF(RES_hhdet_fec!O101=0,0,RES_hhdet_fec!O101/0.086*1000000/RES_hhdet_num!O101)</f>
        <v>0</v>
      </c>
      <c r="P101" s="156">
        <f>IF(RES_hhdet_fec!P101=0,0,RES_hhdet_fec!P101/0.086*1000000/RES_hhdet_num!P101)</f>
        <v>0</v>
      </c>
      <c r="Q101" s="156">
        <f>IF(RES_hhdet_fec!Q101=0,0,RES_hhdet_fec!Q101/0.086*1000000/RES_hhdet_num!Q101)</f>
        <v>0</v>
      </c>
    </row>
    <row r="102" spans="1:17" ht="12" customHeight="1" x14ac:dyDescent="0.25">
      <c r="A102" s="23" t="s">
        <v>57</v>
      </c>
      <c r="B102" s="156">
        <f>IF(RES_hhdet_fec!B102=0,0,RES_hhdet_fec!B102/0.086*1000000/RES_hhdet_num!B102)</f>
        <v>1751.1583191562784</v>
      </c>
      <c r="C102" s="156">
        <f>IF(RES_hhdet_fec!C102=0,0,RES_hhdet_fec!C102/0.086*1000000/RES_hhdet_num!C102)</f>
        <v>1732.708630746172</v>
      </c>
      <c r="D102" s="156">
        <f>IF(RES_hhdet_fec!D102=0,0,RES_hhdet_fec!D102/0.086*1000000/RES_hhdet_num!D102)</f>
        <v>1726.4359843958571</v>
      </c>
      <c r="E102" s="156">
        <f>IF(RES_hhdet_fec!E102=0,0,RES_hhdet_fec!E102/0.086*1000000/RES_hhdet_num!E102)</f>
        <v>1700.4662238622393</v>
      </c>
      <c r="F102" s="156">
        <f>IF(RES_hhdet_fec!F102=0,0,RES_hhdet_fec!F102/0.086*1000000/RES_hhdet_num!F102)</f>
        <v>1744.8476832317035</v>
      </c>
      <c r="G102" s="156">
        <f>IF(RES_hhdet_fec!G102=0,0,RES_hhdet_fec!G102/0.086*1000000/RES_hhdet_num!G102)</f>
        <v>1708.1179738676842</v>
      </c>
      <c r="H102" s="156">
        <f>IF(RES_hhdet_fec!H102=0,0,RES_hhdet_fec!H102/0.086*1000000/RES_hhdet_num!H102)</f>
        <v>1693.0320243548799</v>
      </c>
      <c r="I102" s="156">
        <f>IF(RES_hhdet_fec!I102=0,0,RES_hhdet_fec!I102/0.086*1000000/RES_hhdet_num!I102)</f>
        <v>1699.1784444561429</v>
      </c>
      <c r="J102" s="156">
        <f>IF(RES_hhdet_fec!J102=0,0,RES_hhdet_fec!J102/0.086*1000000/RES_hhdet_num!J102)</f>
        <v>1686.5249292016472</v>
      </c>
      <c r="K102" s="156">
        <f>IF(RES_hhdet_fec!K102=0,0,RES_hhdet_fec!K102/0.086*1000000/RES_hhdet_num!K102)</f>
        <v>1669.740519892689</v>
      </c>
      <c r="L102" s="156">
        <f>IF(RES_hhdet_fec!L102=0,0,RES_hhdet_fec!L102/0.086*1000000/RES_hhdet_num!L102)</f>
        <v>1716.1103450340504</v>
      </c>
      <c r="M102" s="156">
        <f>IF(RES_hhdet_fec!M102=0,0,RES_hhdet_fec!M102/0.086*1000000/RES_hhdet_num!M102)</f>
        <v>1610.0760623769863</v>
      </c>
      <c r="N102" s="156">
        <f>IF(RES_hhdet_fec!N102=0,0,RES_hhdet_fec!N102/0.086*1000000/RES_hhdet_num!N102)</f>
        <v>1662.8504191090626</v>
      </c>
      <c r="O102" s="156">
        <f>IF(RES_hhdet_fec!O102=0,0,RES_hhdet_fec!O102/0.086*1000000/RES_hhdet_num!O102)</f>
        <v>1663.9241454616615</v>
      </c>
      <c r="P102" s="156">
        <f>IF(RES_hhdet_fec!P102=0,0,RES_hhdet_fec!P102/0.086*1000000/RES_hhdet_num!P102)</f>
        <v>1658.6257392696411</v>
      </c>
      <c r="Q102" s="156">
        <f>IF(RES_hhdet_fec!Q102=0,0,RES_hhdet_fec!Q102/0.086*1000000/RES_hhdet_num!Q102)</f>
        <v>1637.3447632891443</v>
      </c>
    </row>
    <row r="103" spans="1:17" ht="12" customHeight="1" x14ac:dyDescent="0.25">
      <c r="A103" s="29" t="s">
        <v>140</v>
      </c>
      <c r="B103" s="57">
        <f>IF(RES_hhdet_fec!B103=0,0,RES_hhdet_fec!B103/0.086*1000000/RES_hhdet_num!B103)</f>
        <v>1017.3597517324711</v>
      </c>
      <c r="C103" s="57">
        <f>IF(RES_hhdet_fec!C103=0,0,RES_hhdet_fec!C103/0.086*1000000/RES_hhdet_num!C103)</f>
        <v>1019.6256082766818</v>
      </c>
      <c r="D103" s="57">
        <f>IF(RES_hhdet_fec!D103=0,0,RES_hhdet_fec!D103/0.086*1000000/RES_hhdet_num!D103)</f>
        <v>1029.1342637540893</v>
      </c>
      <c r="E103" s="57">
        <f>IF(RES_hhdet_fec!E103=0,0,RES_hhdet_fec!E103/0.086*1000000/RES_hhdet_num!E103)</f>
        <v>1086.7489837926582</v>
      </c>
      <c r="F103" s="57">
        <f>IF(RES_hhdet_fec!F103=0,0,RES_hhdet_fec!F103/0.086*1000000/RES_hhdet_num!F103)</f>
        <v>1066.9070332139404</v>
      </c>
      <c r="G103" s="57">
        <f>IF(RES_hhdet_fec!G103=0,0,RES_hhdet_fec!G103/0.086*1000000/RES_hhdet_num!G103)</f>
        <v>1014.9784146725209</v>
      </c>
      <c r="H103" s="57">
        <f>IF(RES_hhdet_fec!H103=0,0,RES_hhdet_fec!H103/0.086*1000000/RES_hhdet_num!H103)</f>
        <v>1045.252885268872</v>
      </c>
      <c r="I103" s="57">
        <f>IF(RES_hhdet_fec!I103=0,0,RES_hhdet_fec!I103/0.086*1000000/RES_hhdet_num!I103)</f>
        <v>1031.1340800115763</v>
      </c>
      <c r="J103" s="57">
        <f>IF(RES_hhdet_fec!J103=0,0,RES_hhdet_fec!J103/0.086*1000000/RES_hhdet_num!J103)</f>
        <v>1089.5553547391614</v>
      </c>
      <c r="K103" s="57">
        <f>IF(RES_hhdet_fec!K103=0,0,RES_hhdet_fec!K103/0.086*1000000/RES_hhdet_num!K103)</f>
        <v>1057.9511662574791</v>
      </c>
      <c r="L103" s="57">
        <f>IF(RES_hhdet_fec!L103=0,0,RES_hhdet_fec!L103/0.086*1000000/RES_hhdet_num!L103)</f>
        <v>1157.8422642487735</v>
      </c>
      <c r="M103" s="57">
        <f>IF(RES_hhdet_fec!M103=0,0,RES_hhdet_fec!M103/0.086*1000000/RES_hhdet_num!M103)</f>
        <v>1002.2157358964567</v>
      </c>
      <c r="N103" s="57">
        <f>IF(RES_hhdet_fec!N103=0,0,RES_hhdet_fec!N103/0.086*1000000/RES_hhdet_num!N103)</f>
        <v>1187.3343142009423</v>
      </c>
      <c r="O103" s="57">
        <f>IF(RES_hhdet_fec!O103=0,0,RES_hhdet_fec!O103/0.086*1000000/RES_hhdet_num!O103)</f>
        <v>1283.6021029198273</v>
      </c>
      <c r="P103" s="57">
        <f>IF(RES_hhdet_fec!P103=0,0,RES_hhdet_fec!P103/0.086*1000000/RES_hhdet_num!P103)</f>
        <v>1089.6016907593387</v>
      </c>
      <c r="Q103" s="57">
        <f>IF(RES_hhdet_fec!Q103=0,0,RES_hhdet_fec!Q103/0.086*1000000/RES_hhdet_num!Q103)</f>
        <v>1150.8925390801057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>
        <f>SUM(B106,B109,B111,B120)</f>
        <v>13493.807165905386</v>
      </c>
      <c r="C105" s="168">
        <f t="shared" ref="C105:Q105" si="20">SUM(C106,C109,C111,C120)</f>
        <v>13561.360589345268</v>
      </c>
      <c r="D105" s="168">
        <f t="shared" si="20"/>
        <v>13599.459979187424</v>
      </c>
      <c r="E105" s="168">
        <f t="shared" si="20"/>
        <v>13861.155824291578</v>
      </c>
      <c r="F105" s="168">
        <f t="shared" si="20"/>
        <v>14323.312775654367</v>
      </c>
      <c r="G105" s="168">
        <f t="shared" si="20"/>
        <v>13792.629034451304</v>
      </c>
      <c r="H105" s="168">
        <f t="shared" si="20"/>
        <v>13235.998659358185</v>
      </c>
      <c r="I105" s="168">
        <f t="shared" si="20"/>
        <v>12316.432244823403</v>
      </c>
      <c r="J105" s="168">
        <f t="shared" si="20"/>
        <v>12340.752988920232</v>
      </c>
      <c r="K105" s="168">
        <f t="shared" si="20"/>
        <v>12115.658265413382</v>
      </c>
      <c r="L105" s="168">
        <f t="shared" si="20"/>
        <v>12683.308705783638</v>
      </c>
      <c r="M105" s="168">
        <f t="shared" si="20"/>
        <v>10646.12800101936</v>
      </c>
      <c r="N105" s="168">
        <f t="shared" si="20"/>
        <v>11402.752836097214</v>
      </c>
      <c r="O105" s="168">
        <f t="shared" si="20"/>
        <v>11599.504274057797</v>
      </c>
      <c r="P105" s="168">
        <f t="shared" si="20"/>
        <v>10130.030295066797</v>
      </c>
      <c r="Q105" s="168">
        <f t="shared" si="20"/>
        <v>10113.721707554212</v>
      </c>
    </row>
    <row r="106" spans="1:17" ht="12.95" customHeight="1" x14ac:dyDescent="0.25">
      <c r="A106" s="158" t="s">
        <v>65</v>
      </c>
      <c r="B106" s="157">
        <f t="shared" ref="B106" si="21">SUM(B107:B108)</f>
        <v>10065.194926688744</v>
      </c>
      <c r="C106" s="157">
        <f t="shared" ref="C106:Q106" si="22">SUM(C107:C108)</f>
        <v>10098.70486280847</v>
      </c>
      <c r="D106" s="157">
        <f t="shared" si="22"/>
        <v>10133.284562624585</v>
      </c>
      <c r="E106" s="157">
        <f t="shared" si="22"/>
        <v>10289.226339345796</v>
      </c>
      <c r="F106" s="157">
        <f t="shared" si="22"/>
        <v>10721.173633945811</v>
      </c>
      <c r="G106" s="157">
        <f t="shared" si="22"/>
        <v>10458.370616805916</v>
      </c>
      <c r="H106" s="157">
        <f t="shared" si="22"/>
        <v>9867.3292657147285</v>
      </c>
      <c r="I106" s="157">
        <f t="shared" si="22"/>
        <v>8954.7524701834682</v>
      </c>
      <c r="J106" s="157">
        <f t="shared" si="22"/>
        <v>8919.5658581291445</v>
      </c>
      <c r="K106" s="157">
        <f t="shared" si="22"/>
        <v>8871.8436150883099</v>
      </c>
      <c r="L106" s="157">
        <f t="shared" si="22"/>
        <v>8924.2056476458947</v>
      </c>
      <c r="M106" s="157">
        <f t="shared" si="22"/>
        <v>7571.9576899763024</v>
      </c>
      <c r="N106" s="157">
        <f t="shared" si="22"/>
        <v>7555.0084848146407</v>
      </c>
      <c r="O106" s="157">
        <f t="shared" si="22"/>
        <v>7526.0881970407681</v>
      </c>
      <c r="P106" s="157">
        <f t="shared" si="22"/>
        <v>6678.5803983839887</v>
      </c>
      <c r="Q106" s="157">
        <f t="shared" si="22"/>
        <v>6485.12774257612</v>
      </c>
    </row>
    <row r="107" spans="1:17" ht="12" customHeight="1" x14ac:dyDescent="0.25">
      <c r="A107" s="23" t="s">
        <v>153</v>
      </c>
      <c r="B107" s="156">
        <f>IF(RES_hhdet_fec!B107=0,0,RES_hhdet_fec!B107/0.086*1000000/RES_hhdet_num!B$105)</f>
        <v>10035.419465429046</v>
      </c>
      <c r="C107" s="156">
        <f>IF(RES_hhdet_fec!C107=0,0,RES_hhdet_fec!C107/0.086*1000000/RES_hhdet_num!C$105)</f>
        <v>10067.257579451207</v>
      </c>
      <c r="D107" s="156">
        <f>IF(RES_hhdet_fec!D107=0,0,RES_hhdet_fec!D107/0.086*1000000/RES_hhdet_num!D$105)</f>
        <v>10098.861602919433</v>
      </c>
      <c r="E107" s="156">
        <f>IF(RES_hhdet_fec!E107=0,0,RES_hhdet_fec!E107/0.086*1000000/RES_hhdet_num!E$105)</f>
        <v>10242.970973978581</v>
      </c>
      <c r="F107" s="156">
        <f>IF(RES_hhdet_fec!F107=0,0,RES_hhdet_fec!F107/0.086*1000000/RES_hhdet_num!F$105)</f>
        <v>10676.789030022501</v>
      </c>
      <c r="G107" s="156">
        <f>IF(RES_hhdet_fec!G107=0,0,RES_hhdet_fec!G107/0.086*1000000/RES_hhdet_num!G$105)</f>
        <v>10429.072855698245</v>
      </c>
      <c r="H107" s="156">
        <f>IF(RES_hhdet_fec!H107=0,0,RES_hhdet_fec!H107/0.086*1000000/RES_hhdet_num!H$105)</f>
        <v>9832.6777730064659</v>
      </c>
      <c r="I107" s="156">
        <f>IF(RES_hhdet_fec!I107=0,0,RES_hhdet_fec!I107/0.086*1000000/RES_hhdet_num!I$105)</f>
        <v>8923.1455327426047</v>
      </c>
      <c r="J107" s="156">
        <f>IF(RES_hhdet_fec!J107=0,0,RES_hhdet_fec!J107/0.086*1000000/RES_hhdet_num!J$105)</f>
        <v>8878.5257326949577</v>
      </c>
      <c r="K107" s="156">
        <f>IF(RES_hhdet_fec!K107=0,0,RES_hhdet_fec!K107/0.086*1000000/RES_hhdet_num!K$105)</f>
        <v>8842.4537684882907</v>
      </c>
      <c r="L107" s="156">
        <f>IF(RES_hhdet_fec!L107=0,0,RES_hhdet_fec!L107/0.086*1000000/RES_hhdet_num!L$105)</f>
        <v>8868.8161534726114</v>
      </c>
      <c r="M107" s="156">
        <f>IF(RES_hhdet_fec!M107=0,0,RES_hhdet_fec!M107/0.086*1000000/RES_hhdet_num!M$105)</f>
        <v>7548.7211298833981</v>
      </c>
      <c r="N107" s="156">
        <f>IF(RES_hhdet_fec!N107=0,0,RES_hhdet_fec!N107/0.086*1000000/RES_hhdet_num!N$105)</f>
        <v>7500.5740545311073</v>
      </c>
      <c r="O107" s="156">
        <f>IF(RES_hhdet_fec!O107=0,0,RES_hhdet_fec!O107/0.086*1000000/RES_hhdet_num!O$105)</f>
        <v>7455.8724742787235</v>
      </c>
      <c r="P107" s="156">
        <f>IF(RES_hhdet_fec!P107=0,0,RES_hhdet_fec!P107/0.086*1000000/RES_hhdet_num!P$105)</f>
        <v>6645.5749203648547</v>
      </c>
      <c r="Q107" s="156">
        <f>IF(RES_hhdet_fec!Q107=0,0,RES_hhdet_fec!Q107/0.086*1000000/RES_hhdet_num!Q$105)</f>
        <v>6439.7476217373915</v>
      </c>
    </row>
    <row r="108" spans="1:17" ht="12" customHeight="1" x14ac:dyDescent="0.25">
      <c r="A108" s="23" t="s">
        <v>60</v>
      </c>
      <c r="B108" s="156">
        <f>IF(RES_hhdet_fec!B108=0,0,RES_hhdet_fec!B108/0.086*1000000/RES_hhdet_num!B$105)</f>
        <v>29.775461259697707</v>
      </c>
      <c r="C108" s="156">
        <f>IF(RES_hhdet_fec!C108=0,0,RES_hhdet_fec!C108/0.086*1000000/RES_hhdet_num!C$105)</f>
        <v>31.447283357263043</v>
      </c>
      <c r="D108" s="156">
        <f>IF(RES_hhdet_fec!D108=0,0,RES_hhdet_fec!D108/0.086*1000000/RES_hhdet_num!D$105)</f>
        <v>34.422959705152209</v>
      </c>
      <c r="E108" s="156">
        <f>IF(RES_hhdet_fec!E108=0,0,RES_hhdet_fec!E108/0.086*1000000/RES_hhdet_num!E$105)</f>
        <v>46.255365367215134</v>
      </c>
      <c r="F108" s="156">
        <f>IF(RES_hhdet_fec!F108=0,0,RES_hhdet_fec!F108/0.086*1000000/RES_hhdet_num!F$105)</f>
        <v>44.384603923309967</v>
      </c>
      <c r="G108" s="156">
        <f>IF(RES_hhdet_fec!G108=0,0,RES_hhdet_fec!G108/0.086*1000000/RES_hhdet_num!G$105)</f>
        <v>29.297761107671086</v>
      </c>
      <c r="H108" s="156">
        <f>IF(RES_hhdet_fec!H108=0,0,RES_hhdet_fec!H108/0.086*1000000/RES_hhdet_num!H$105)</f>
        <v>34.651492708263142</v>
      </c>
      <c r="I108" s="156">
        <f>IF(RES_hhdet_fec!I108=0,0,RES_hhdet_fec!I108/0.086*1000000/RES_hhdet_num!I$105)</f>
        <v>31.606937440863831</v>
      </c>
      <c r="J108" s="156">
        <f>IF(RES_hhdet_fec!J108=0,0,RES_hhdet_fec!J108/0.086*1000000/RES_hhdet_num!J$105)</f>
        <v>41.040125434187338</v>
      </c>
      <c r="K108" s="156">
        <f>IF(RES_hhdet_fec!K108=0,0,RES_hhdet_fec!K108/0.086*1000000/RES_hhdet_num!K$105)</f>
        <v>29.389846600019201</v>
      </c>
      <c r="L108" s="156">
        <f>IF(RES_hhdet_fec!L108=0,0,RES_hhdet_fec!L108/0.086*1000000/RES_hhdet_num!L$105)</f>
        <v>55.389494173283062</v>
      </c>
      <c r="M108" s="156">
        <f>IF(RES_hhdet_fec!M108=0,0,RES_hhdet_fec!M108/0.086*1000000/RES_hhdet_num!M$105)</f>
        <v>23.236560092904146</v>
      </c>
      <c r="N108" s="156">
        <f>IF(RES_hhdet_fec!N108=0,0,RES_hhdet_fec!N108/0.086*1000000/RES_hhdet_num!N$105)</f>
        <v>54.434430283533615</v>
      </c>
      <c r="O108" s="156">
        <f>IF(RES_hhdet_fec!O108=0,0,RES_hhdet_fec!O108/0.086*1000000/RES_hhdet_num!O$105)</f>
        <v>70.215722762044493</v>
      </c>
      <c r="P108" s="156">
        <f>IF(RES_hhdet_fec!P108=0,0,RES_hhdet_fec!P108/0.086*1000000/RES_hhdet_num!P$105)</f>
        <v>33.005478019133626</v>
      </c>
      <c r="Q108" s="156">
        <f>IF(RES_hhdet_fec!Q108=0,0,RES_hhdet_fec!Q108/0.086*1000000/RES_hhdet_num!Q$105)</f>
        <v>45.380120838728097</v>
      </c>
    </row>
    <row r="109" spans="1:17" ht="12.95" customHeight="1" x14ac:dyDescent="0.25">
      <c r="A109" s="158" t="s">
        <v>112</v>
      </c>
      <c r="B109" s="157">
        <f t="shared" ref="B109:Q109" si="23">B110</f>
        <v>13.927498075650375</v>
      </c>
      <c r="C109" s="157">
        <f t="shared" si="23"/>
        <v>14.078101727363375</v>
      </c>
      <c r="D109" s="157">
        <f t="shared" si="23"/>
        <v>14.550009769077215</v>
      </c>
      <c r="E109" s="157">
        <f t="shared" si="23"/>
        <v>14.465255035598874</v>
      </c>
      <c r="F109" s="157">
        <f t="shared" si="23"/>
        <v>14.606196078863567</v>
      </c>
      <c r="G109" s="157">
        <f t="shared" si="23"/>
        <v>13.114479790620996</v>
      </c>
      <c r="H109" s="157">
        <f t="shared" si="23"/>
        <v>13.469209802541574</v>
      </c>
      <c r="I109" s="157">
        <f t="shared" si="23"/>
        <v>13.856248436274281</v>
      </c>
      <c r="J109" s="157">
        <f t="shared" si="23"/>
        <v>14.745784811862737</v>
      </c>
      <c r="K109" s="157">
        <f t="shared" si="23"/>
        <v>13.459125671783907</v>
      </c>
      <c r="L109" s="157">
        <f t="shared" si="23"/>
        <v>12.912201135752635</v>
      </c>
      <c r="M109" s="157">
        <f t="shared" si="23"/>
        <v>12.450418635384594</v>
      </c>
      <c r="N109" s="157">
        <f t="shared" si="23"/>
        <v>12.69607722989026</v>
      </c>
      <c r="O109" s="157">
        <f t="shared" si="23"/>
        <v>13.913432360632699</v>
      </c>
      <c r="P109" s="157">
        <f t="shared" si="23"/>
        <v>13.927212798487103</v>
      </c>
      <c r="Q109" s="157">
        <f t="shared" si="23"/>
        <v>15.028492984262646</v>
      </c>
    </row>
    <row r="110" spans="1:17" ht="12" customHeight="1" x14ac:dyDescent="0.25">
      <c r="A110" s="23" t="s">
        <v>60</v>
      </c>
      <c r="B110" s="156">
        <f>IF(RES_hhdet_fec!B110=0,0,RES_hhdet_fec!B110/0.086*1000000/RES_hhdet_num!B$105)</f>
        <v>13.927498075650375</v>
      </c>
      <c r="C110" s="156">
        <f>IF(RES_hhdet_fec!C110=0,0,RES_hhdet_fec!C110/0.086*1000000/RES_hhdet_num!C$105)</f>
        <v>14.078101727363375</v>
      </c>
      <c r="D110" s="156">
        <f>IF(RES_hhdet_fec!D110=0,0,RES_hhdet_fec!D110/0.086*1000000/RES_hhdet_num!D$105)</f>
        <v>14.550009769077215</v>
      </c>
      <c r="E110" s="156">
        <f>IF(RES_hhdet_fec!E110=0,0,RES_hhdet_fec!E110/0.086*1000000/RES_hhdet_num!E$105)</f>
        <v>14.465255035598874</v>
      </c>
      <c r="F110" s="156">
        <f>IF(RES_hhdet_fec!F110=0,0,RES_hhdet_fec!F110/0.086*1000000/RES_hhdet_num!F$105)</f>
        <v>14.606196078863567</v>
      </c>
      <c r="G110" s="156">
        <f>IF(RES_hhdet_fec!G110=0,0,RES_hhdet_fec!G110/0.086*1000000/RES_hhdet_num!G$105)</f>
        <v>13.114479790620996</v>
      </c>
      <c r="H110" s="156">
        <f>IF(RES_hhdet_fec!H110=0,0,RES_hhdet_fec!H110/0.086*1000000/RES_hhdet_num!H$105)</f>
        <v>13.469209802541574</v>
      </c>
      <c r="I110" s="156">
        <f>IF(RES_hhdet_fec!I110=0,0,RES_hhdet_fec!I110/0.086*1000000/RES_hhdet_num!I$105)</f>
        <v>13.856248436274281</v>
      </c>
      <c r="J110" s="156">
        <f>IF(RES_hhdet_fec!J110=0,0,RES_hhdet_fec!J110/0.086*1000000/RES_hhdet_num!J$105)</f>
        <v>14.745784811862737</v>
      </c>
      <c r="K110" s="156">
        <f>IF(RES_hhdet_fec!K110=0,0,RES_hhdet_fec!K110/0.086*1000000/RES_hhdet_num!K$105)</f>
        <v>13.459125671783907</v>
      </c>
      <c r="L110" s="156">
        <f>IF(RES_hhdet_fec!L110=0,0,RES_hhdet_fec!L110/0.086*1000000/RES_hhdet_num!L$105)</f>
        <v>12.912201135752635</v>
      </c>
      <c r="M110" s="156">
        <f>IF(RES_hhdet_fec!M110=0,0,RES_hhdet_fec!M110/0.086*1000000/RES_hhdet_num!M$105)</f>
        <v>12.450418635384594</v>
      </c>
      <c r="N110" s="156">
        <f>IF(RES_hhdet_fec!N110=0,0,RES_hhdet_fec!N110/0.086*1000000/RES_hhdet_num!N$105)</f>
        <v>12.69607722989026</v>
      </c>
      <c r="O110" s="156">
        <f>IF(RES_hhdet_fec!O110=0,0,RES_hhdet_fec!O110/0.086*1000000/RES_hhdet_num!O$105)</f>
        <v>13.913432360632699</v>
      </c>
      <c r="P110" s="156">
        <f>IF(RES_hhdet_fec!P110=0,0,RES_hhdet_fec!P110/0.086*1000000/RES_hhdet_num!P$105)</f>
        <v>13.927212798487103</v>
      </c>
      <c r="Q110" s="156">
        <f>IF(RES_hhdet_fec!Q110=0,0,RES_hhdet_fec!Q110/0.086*1000000/RES_hhdet_num!Q$105)</f>
        <v>15.028492984262646</v>
      </c>
    </row>
    <row r="111" spans="1:17" ht="12" customHeight="1" x14ac:dyDescent="0.25">
      <c r="A111" s="158" t="s">
        <v>63</v>
      </c>
      <c r="B111" s="157">
        <f>IF(RES_hhdet_fec!B111=0,0,RES_hhdet_fec!B111/0.086*1000000/RES_hhdet_num!B$105)</f>
        <v>2192.9064952004283</v>
      </c>
      <c r="C111" s="157">
        <f>IF(RES_hhdet_fec!C111=0,0,RES_hhdet_fec!C111/0.086*1000000/RES_hhdet_num!C$105)</f>
        <v>2238.4598899486596</v>
      </c>
      <c r="D111" s="157">
        <f>IF(RES_hhdet_fec!D111=0,0,RES_hhdet_fec!D111/0.086*1000000/RES_hhdet_num!D$105)</f>
        <v>2239.1920347758773</v>
      </c>
      <c r="E111" s="157">
        <f>IF(RES_hhdet_fec!E111=0,0,RES_hhdet_fec!E111/0.086*1000000/RES_hhdet_num!E$105)</f>
        <v>2313.3112468476711</v>
      </c>
      <c r="F111" s="157">
        <f>IF(RES_hhdet_fec!F111=0,0,RES_hhdet_fec!F111/0.086*1000000/RES_hhdet_num!F$105)</f>
        <v>2345.6919065721981</v>
      </c>
      <c r="G111" s="157">
        <f>IF(RES_hhdet_fec!G111=0,0,RES_hhdet_fec!G111/0.086*1000000/RES_hhdet_num!G$105)</f>
        <v>2158.5658656135925</v>
      </c>
      <c r="H111" s="157">
        <f>IF(RES_hhdet_fec!H111=0,0,RES_hhdet_fec!H111/0.086*1000000/RES_hhdet_num!H$105)</f>
        <v>2173.7817561940733</v>
      </c>
      <c r="I111" s="157">
        <f>IF(RES_hhdet_fec!I111=0,0,RES_hhdet_fec!I111/0.086*1000000/RES_hhdet_num!I$105)</f>
        <v>2170.6735954181231</v>
      </c>
      <c r="J111" s="157">
        <f>IF(RES_hhdet_fec!J111=0,0,RES_hhdet_fec!J111/0.086*1000000/RES_hhdet_num!J$105)</f>
        <v>2178.9194806860296</v>
      </c>
      <c r="K111" s="157">
        <f>IF(RES_hhdet_fec!K111=0,0,RES_hhdet_fec!K111/0.086*1000000/RES_hhdet_num!K$105)</f>
        <v>2025.8247070277307</v>
      </c>
      <c r="L111" s="157">
        <f>IF(RES_hhdet_fec!L111=0,0,RES_hhdet_fec!L111/0.086*1000000/RES_hhdet_num!L$105)</f>
        <v>2455.541771619763</v>
      </c>
      <c r="M111" s="157">
        <f>IF(RES_hhdet_fec!M111=0,0,RES_hhdet_fec!M111/0.086*1000000/RES_hhdet_num!M$105)</f>
        <v>1930.8945216892794</v>
      </c>
      <c r="N111" s="157">
        <f>IF(RES_hhdet_fec!N111=0,0,RES_hhdet_fec!N111/0.086*1000000/RES_hhdet_num!N$105)</f>
        <v>2561.9353226896828</v>
      </c>
      <c r="O111" s="157">
        <f>IF(RES_hhdet_fec!O111=0,0,RES_hhdet_fec!O111/0.086*1000000/RES_hhdet_num!O$105)</f>
        <v>2708.9802138674108</v>
      </c>
      <c r="P111" s="157">
        <f>IF(RES_hhdet_fec!P111=0,0,RES_hhdet_fec!P111/0.086*1000000/RES_hhdet_num!P$105)</f>
        <v>2258.5456486809958</v>
      </c>
      <c r="Q111" s="157">
        <f>IF(RES_hhdet_fec!Q111=0,0,RES_hhdet_fec!Q111/0.086*1000000/RES_hhdet_num!Q$105)</f>
        <v>2384.4127102283901</v>
      </c>
    </row>
    <row r="112" spans="1:17" ht="12" customHeight="1" x14ac:dyDescent="0.25">
      <c r="A112" s="167" t="s">
        <v>152</v>
      </c>
      <c r="B112" s="132">
        <f>IF(RES_hhdet_fec!B112=0,0,RES_hhdet_fec!B112/0.086*1000000/RES_hhdet_num!B112)</f>
        <v>0</v>
      </c>
      <c r="C112" s="132">
        <f>IF(RES_hhdet_fec!C112=0,0,RES_hhdet_fec!C112/0.086*1000000/RES_hhdet_num!C112)</f>
        <v>0</v>
      </c>
      <c r="D112" s="132">
        <f>IF(RES_hhdet_fec!D112=0,0,RES_hhdet_fec!D112/0.086*1000000/RES_hhdet_num!D112)</f>
        <v>0</v>
      </c>
      <c r="E112" s="132">
        <f>IF(RES_hhdet_fec!E112=0,0,RES_hhdet_fec!E112/0.086*1000000/RES_hhdet_num!E112)</f>
        <v>0</v>
      </c>
      <c r="F112" s="132">
        <f>IF(RES_hhdet_fec!F112=0,0,RES_hhdet_fec!F112/0.086*1000000/RES_hhdet_num!F112)</f>
        <v>0</v>
      </c>
      <c r="G112" s="132">
        <f>IF(RES_hhdet_fec!G112=0,0,RES_hhdet_fec!G112/0.086*1000000/RES_hhdet_num!G112)</f>
        <v>0</v>
      </c>
      <c r="H112" s="132">
        <f>IF(RES_hhdet_fec!H112=0,0,RES_hhdet_fec!H112/0.086*1000000/RES_hhdet_num!H112)</f>
        <v>0</v>
      </c>
      <c r="I112" s="132">
        <f>IF(RES_hhdet_fec!I112=0,0,RES_hhdet_fec!I112/0.086*1000000/RES_hhdet_num!I112)</f>
        <v>0</v>
      </c>
      <c r="J112" s="132">
        <f>IF(RES_hhdet_fec!J112=0,0,RES_hhdet_fec!J112/0.086*1000000/RES_hhdet_num!J112)</f>
        <v>0</v>
      </c>
      <c r="K112" s="132">
        <f>IF(RES_hhdet_fec!K112=0,0,RES_hhdet_fec!K112/0.086*1000000/RES_hhdet_num!K112)</f>
        <v>0</v>
      </c>
      <c r="L112" s="132">
        <f>IF(RES_hhdet_fec!L112=0,0,RES_hhdet_fec!L112/0.086*1000000/RES_hhdet_num!L112)</f>
        <v>0</v>
      </c>
      <c r="M112" s="132">
        <f>IF(RES_hhdet_fec!M112=0,0,RES_hhdet_fec!M112/0.086*1000000/RES_hhdet_num!M112)</f>
        <v>0</v>
      </c>
      <c r="N112" s="132">
        <f>IF(RES_hhdet_fec!N112=0,0,RES_hhdet_fec!N112/0.086*1000000/RES_hhdet_num!N112)</f>
        <v>0</v>
      </c>
      <c r="O112" s="132">
        <f>IF(RES_hhdet_fec!O112=0,0,RES_hhdet_fec!O112/0.086*1000000/RES_hhdet_num!O112)</f>
        <v>0</v>
      </c>
      <c r="P112" s="132">
        <f>IF(RES_hhdet_fec!P112=0,0,RES_hhdet_fec!P112/0.086*1000000/RES_hhdet_num!P112)</f>
        <v>0</v>
      </c>
      <c r="Q112" s="132">
        <f>IF(RES_hhdet_fec!Q112=0,0,RES_hhdet_fec!Q112/0.086*1000000/RES_hhdet_num!Q112)</f>
        <v>0</v>
      </c>
    </row>
    <row r="113" spans="1:17" ht="12" customHeight="1" x14ac:dyDescent="0.25">
      <c r="A113" s="167" t="s">
        <v>151</v>
      </c>
      <c r="B113" s="132">
        <f>IF(RES_hhdet_fec!B113=0,0,RES_hhdet_fec!B113/0.086*1000000/RES_hhdet_num!B113)</f>
        <v>0</v>
      </c>
      <c r="C113" s="132">
        <f>IF(RES_hhdet_fec!C113=0,0,RES_hhdet_fec!C113/0.086*1000000/RES_hhdet_num!C113)</f>
        <v>0</v>
      </c>
      <c r="D113" s="132">
        <f>IF(RES_hhdet_fec!D113=0,0,RES_hhdet_fec!D113/0.086*1000000/RES_hhdet_num!D113)</f>
        <v>0</v>
      </c>
      <c r="E113" s="132">
        <f>IF(RES_hhdet_fec!E113=0,0,RES_hhdet_fec!E113/0.086*1000000/RES_hhdet_num!E113)</f>
        <v>0</v>
      </c>
      <c r="F113" s="132">
        <f>IF(RES_hhdet_fec!F113=0,0,RES_hhdet_fec!F113/0.086*1000000/RES_hhdet_num!F113)</f>
        <v>0</v>
      </c>
      <c r="G113" s="132">
        <f>IF(RES_hhdet_fec!G113=0,0,RES_hhdet_fec!G113/0.086*1000000/RES_hhdet_num!G113)</f>
        <v>0</v>
      </c>
      <c r="H113" s="132">
        <f>IF(RES_hhdet_fec!H113=0,0,RES_hhdet_fec!H113/0.086*1000000/RES_hhdet_num!H113)</f>
        <v>0</v>
      </c>
      <c r="I113" s="132">
        <f>IF(RES_hhdet_fec!I113=0,0,RES_hhdet_fec!I113/0.086*1000000/RES_hhdet_num!I113)</f>
        <v>0</v>
      </c>
      <c r="J113" s="132">
        <f>IF(RES_hhdet_fec!J113=0,0,RES_hhdet_fec!J113/0.086*1000000/RES_hhdet_num!J113)</f>
        <v>0</v>
      </c>
      <c r="K113" s="132">
        <f>IF(RES_hhdet_fec!K113=0,0,RES_hhdet_fec!K113/0.086*1000000/RES_hhdet_num!K113)</f>
        <v>0</v>
      </c>
      <c r="L113" s="132">
        <f>IF(RES_hhdet_fec!L113=0,0,RES_hhdet_fec!L113/0.086*1000000/RES_hhdet_num!L113)</f>
        <v>0</v>
      </c>
      <c r="M113" s="132">
        <f>IF(RES_hhdet_fec!M113=0,0,RES_hhdet_fec!M113/0.086*1000000/RES_hhdet_num!M113)</f>
        <v>0</v>
      </c>
      <c r="N113" s="132">
        <f>IF(RES_hhdet_fec!N113=0,0,RES_hhdet_fec!N113/0.086*1000000/RES_hhdet_num!N113)</f>
        <v>0</v>
      </c>
      <c r="O113" s="132">
        <f>IF(RES_hhdet_fec!O113=0,0,RES_hhdet_fec!O113/0.086*1000000/RES_hhdet_num!O113)</f>
        <v>0</v>
      </c>
      <c r="P113" s="132">
        <f>IF(RES_hhdet_fec!P113=0,0,RES_hhdet_fec!P113/0.086*1000000/RES_hhdet_num!P113)</f>
        <v>0</v>
      </c>
      <c r="Q113" s="132">
        <f>IF(RES_hhdet_fec!Q113=0,0,RES_hhdet_fec!Q113/0.086*1000000/RES_hhdet_num!Q113)</f>
        <v>0</v>
      </c>
    </row>
    <row r="114" spans="1:17" ht="12" customHeight="1" x14ac:dyDescent="0.25">
      <c r="A114" s="166" t="s">
        <v>79</v>
      </c>
      <c r="B114" s="165">
        <f>IF(RES_hhdet_fec!B114=0,0,RES_hhdet_fec!B114/0.086*1000000/RES_hhdet_num!B113)</f>
        <v>0</v>
      </c>
      <c r="C114" s="165">
        <f>IF(RES_hhdet_fec!C114=0,0,RES_hhdet_fec!C114/0.086*1000000/RES_hhdet_num!C113)</f>
        <v>0</v>
      </c>
      <c r="D114" s="165">
        <f>IF(RES_hhdet_fec!D114=0,0,RES_hhdet_fec!D114/0.086*1000000/RES_hhdet_num!D113)</f>
        <v>0</v>
      </c>
      <c r="E114" s="165">
        <f>IF(RES_hhdet_fec!E114=0,0,RES_hhdet_fec!E114/0.086*1000000/RES_hhdet_num!E113)</f>
        <v>0</v>
      </c>
      <c r="F114" s="165">
        <f>IF(RES_hhdet_fec!F114=0,0,RES_hhdet_fec!F114/0.086*1000000/RES_hhdet_num!F113)</f>
        <v>0</v>
      </c>
      <c r="G114" s="165">
        <f>IF(RES_hhdet_fec!G114=0,0,RES_hhdet_fec!G114/0.086*1000000/RES_hhdet_num!G113)</f>
        <v>0</v>
      </c>
      <c r="H114" s="165">
        <f>IF(RES_hhdet_fec!H114=0,0,RES_hhdet_fec!H114/0.086*1000000/RES_hhdet_num!H113)</f>
        <v>0</v>
      </c>
      <c r="I114" s="165">
        <f>IF(RES_hhdet_fec!I114=0,0,RES_hhdet_fec!I114/0.086*1000000/RES_hhdet_num!I113)</f>
        <v>0</v>
      </c>
      <c r="J114" s="165">
        <f>IF(RES_hhdet_fec!J114=0,0,RES_hhdet_fec!J114/0.086*1000000/RES_hhdet_num!J113)</f>
        <v>0</v>
      </c>
      <c r="K114" s="165">
        <f>IF(RES_hhdet_fec!K114=0,0,RES_hhdet_fec!K114/0.086*1000000/RES_hhdet_num!K113)</f>
        <v>0</v>
      </c>
      <c r="L114" s="165">
        <f>IF(RES_hhdet_fec!L114=0,0,RES_hhdet_fec!L114/0.086*1000000/RES_hhdet_num!L113)</f>
        <v>0</v>
      </c>
      <c r="M114" s="165">
        <f>IF(RES_hhdet_fec!M114=0,0,RES_hhdet_fec!M114/0.086*1000000/RES_hhdet_num!M113)</f>
        <v>0</v>
      </c>
      <c r="N114" s="165">
        <f>IF(RES_hhdet_fec!N114=0,0,RES_hhdet_fec!N114/0.086*1000000/RES_hhdet_num!N113)</f>
        <v>0</v>
      </c>
      <c r="O114" s="165">
        <f>IF(RES_hhdet_fec!O114=0,0,RES_hhdet_fec!O114/0.086*1000000/RES_hhdet_num!O113)</f>
        <v>0</v>
      </c>
      <c r="P114" s="165">
        <f>IF(RES_hhdet_fec!P114=0,0,RES_hhdet_fec!P114/0.086*1000000/RES_hhdet_num!P113)</f>
        <v>0</v>
      </c>
      <c r="Q114" s="165">
        <f>IF(RES_hhdet_fec!Q114=0,0,RES_hhdet_fec!Q114/0.086*1000000/RES_hhdet_num!Q113)</f>
        <v>0</v>
      </c>
    </row>
    <row r="115" spans="1:17" ht="12" customHeight="1" x14ac:dyDescent="0.25">
      <c r="A115" s="147" t="s">
        <v>59</v>
      </c>
      <c r="B115" s="164">
        <f>IF(RES_hhdet_fec!B115=0,0,RES_hhdet_fec!B115/0.086*1000000/RES_hhdet_num!B113)</f>
        <v>0</v>
      </c>
      <c r="C115" s="164">
        <f>IF(RES_hhdet_fec!C115=0,0,RES_hhdet_fec!C115/0.086*1000000/RES_hhdet_num!C113)</f>
        <v>0</v>
      </c>
      <c r="D115" s="164">
        <f>IF(RES_hhdet_fec!D115=0,0,RES_hhdet_fec!D115/0.086*1000000/RES_hhdet_num!D113)</f>
        <v>0</v>
      </c>
      <c r="E115" s="164">
        <f>IF(RES_hhdet_fec!E115=0,0,RES_hhdet_fec!E115/0.086*1000000/RES_hhdet_num!E113)</f>
        <v>0</v>
      </c>
      <c r="F115" s="164">
        <f>IF(RES_hhdet_fec!F115=0,0,RES_hhdet_fec!F115/0.086*1000000/RES_hhdet_num!F113)</f>
        <v>0</v>
      </c>
      <c r="G115" s="164">
        <f>IF(RES_hhdet_fec!G115=0,0,RES_hhdet_fec!G115/0.086*1000000/RES_hhdet_num!G113)</f>
        <v>0</v>
      </c>
      <c r="H115" s="164">
        <f>IF(RES_hhdet_fec!H115=0,0,RES_hhdet_fec!H115/0.086*1000000/RES_hhdet_num!H113)</f>
        <v>0</v>
      </c>
      <c r="I115" s="164">
        <f>IF(RES_hhdet_fec!I115=0,0,RES_hhdet_fec!I115/0.086*1000000/RES_hhdet_num!I113)</f>
        <v>0</v>
      </c>
      <c r="J115" s="164">
        <f>IF(RES_hhdet_fec!J115=0,0,RES_hhdet_fec!J115/0.086*1000000/RES_hhdet_num!J113)</f>
        <v>0</v>
      </c>
      <c r="K115" s="164">
        <f>IF(RES_hhdet_fec!K115=0,0,RES_hhdet_fec!K115/0.086*1000000/RES_hhdet_num!K113)</f>
        <v>0</v>
      </c>
      <c r="L115" s="164">
        <f>IF(RES_hhdet_fec!L115=0,0,RES_hhdet_fec!L115/0.086*1000000/RES_hhdet_num!L113)</f>
        <v>0</v>
      </c>
      <c r="M115" s="164">
        <f>IF(RES_hhdet_fec!M115=0,0,RES_hhdet_fec!M115/0.086*1000000/RES_hhdet_num!M113)</f>
        <v>0</v>
      </c>
      <c r="N115" s="164">
        <f>IF(RES_hhdet_fec!N115=0,0,RES_hhdet_fec!N115/0.086*1000000/RES_hhdet_num!N113)</f>
        <v>0</v>
      </c>
      <c r="O115" s="164">
        <f>IF(RES_hhdet_fec!O115=0,0,RES_hhdet_fec!O115/0.086*1000000/RES_hhdet_num!O113)</f>
        <v>0</v>
      </c>
      <c r="P115" s="164">
        <f>IF(RES_hhdet_fec!P115=0,0,RES_hhdet_fec!P115/0.086*1000000/RES_hhdet_num!P113)</f>
        <v>0</v>
      </c>
      <c r="Q115" s="164">
        <f>IF(RES_hhdet_fec!Q115=0,0,RES_hhdet_fec!Q115/0.086*1000000/RES_hhdet_num!Q113)</f>
        <v>0</v>
      </c>
    </row>
    <row r="116" spans="1:17" ht="12" customHeight="1" x14ac:dyDescent="0.25">
      <c r="A116" s="163" t="s">
        <v>142</v>
      </c>
      <c r="B116" s="162">
        <f>IF(RES_hhdet_fec!B116=0,0,RES_hhdet_fec!B116/0.086*1000000/RES_hhdet_num!B116)</f>
        <v>2197.9444261956187</v>
      </c>
      <c r="C116" s="162">
        <f>IF(RES_hhdet_fec!C116=0,0,RES_hhdet_fec!C116/0.086*1000000/RES_hhdet_num!C116)</f>
        <v>2243.5521284191259</v>
      </c>
      <c r="D116" s="162">
        <f>IF(RES_hhdet_fec!D116=0,0,RES_hhdet_fec!D116/0.086*1000000/RES_hhdet_num!D116)</f>
        <v>2244.355930335988</v>
      </c>
      <c r="E116" s="162">
        <f>IF(RES_hhdet_fec!E116=0,0,RES_hhdet_fec!E116/0.086*1000000/RES_hhdet_num!E116)</f>
        <v>2319.0464291196199</v>
      </c>
      <c r="F116" s="162">
        <f>IF(RES_hhdet_fec!F116=0,0,RES_hhdet_fec!F116/0.086*1000000/RES_hhdet_num!F116)</f>
        <v>2351.7200095306657</v>
      </c>
      <c r="G116" s="162">
        <f>IF(RES_hhdet_fec!G116=0,0,RES_hhdet_fec!G116/0.086*1000000/RES_hhdet_num!G116)</f>
        <v>2163.55094085478</v>
      </c>
      <c r="H116" s="162">
        <f>IF(RES_hhdet_fec!H116=0,0,RES_hhdet_fec!H116/0.086*1000000/RES_hhdet_num!H116)</f>
        <v>2180.5231422461352</v>
      </c>
      <c r="I116" s="162">
        <f>IF(RES_hhdet_fec!I116=0,0,RES_hhdet_fec!I116/0.086*1000000/RES_hhdet_num!I116)</f>
        <v>2179.0927318294939</v>
      </c>
      <c r="J116" s="162">
        <f>IF(RES_hhdet_fec!J116=0,0,RES_hhdet_fec!J116/0.086*1000000/RES_hhdet_num!J116)</f>
        <v>2189.3769154825527</v>
      </c>
      <c r="K116" s="162">
        <f>IF(RES_hhdet_fec!K116=0,0,RES_hhdet_fec!K116/0.086*1000000/RES_hhdet_num!K116)</f>
        <v>2035.250740634139</v>
      </c>
      <c r="L116" s="162">
        <f>IF(RES_hhdet_fec!L116=0,0,RES_hhdet_fec!L116/0.086*1000000/RES_hhdet_num!L116)</f>
        <v>2473.1837524466655</v>
      </c>
      <c r="M116" s="162">
        <f>IF(RES_hhdet_fec!M116=0,0,RES_hhdet_fec!M116/0.086*1000000/RES_hhdet_num!M116)</f>
        <v>1943.8872935736581</v>
      </c>
      <c r="N116" s="162">
        <f>IF(RES_hhdet_fec!N116=0,0,RES_hhdet_fec!N116/0.086*1000000/RES_hhdet_num!N116)</f>
        <v>2582.8619665614492</v>
      </c>
      <c r="O116" s="162">
        <f>IF(RES_hhdet_fec!O116=0,0,RES_hhdet_fec!O116/0.086*1000000/RES_hhdet_num!O116)</f>
        <v>2734.8630396938588</v>
      </c>
      <c r="P116" s="162">
        <f>IF(RES_hhdet_fec!P116=0,0,RES_hhdet_fec!P116/0.086*1000000/RES_hhdet_num!P116)</f>
        <v>2276.622872156126</v>
      </c>
      <c r="Q116" s="162">
        <f>IF(RES_hhdet_fec!Q116=0,0,RES_hhdet_fec!Q116/0.086*1000000/RES_hhdet_num!Q116)</f>
        <v>2406.3557755751262</v>
      </c>
    </row>
    <row r="117" spans="1:17" ht="12" customHeight="1" x14ac:dyDescent="0.25">
      <c r="A117" s="161" t="s">
        <v>141</v>
      </c>
      <c r="B117" s="160">
        <f>IF(RES_hhdet_fec!B117=0,0,RES_hhdet_fec!B117/0.086*1000000/RES_hhdet_num!B117)</f>
        <v>1915.5280904672459</v>
      </c>
      <c r="C117" s="160">
        <f>IF(RES_hhdet_fec!C117=0,0,RES_hhdet_fec!C117/0.086*1000000/RES_hhdet_num!C117)</f>
        <v>1957.0131411822833</v>
      </c>
      <c r="D117" s="160">
        <f>IF(RES_hhdet_fec!D117=0,0,RES_hhdet_fec!D117/0.086*1000000/RES_hhdet_num!D117)</f>
        <v>1952.6469167187895</v>
      </c>
      <c r="E117" s="160">
        <f>IF(RES_hhdet_fec!E117=0,0,RES_hhdet_fec!E117/0.086*1000000/RES_hhdet_num!E117)</f>
        <v>2004.2699565184232</v>
      </c>
      <c r="F117" s="160">
        <f>IF(RES_hhdet_fec!F117=0,0,RES_hhdet_fec!F117/0.086*1000000/RES_hhdet_num!F117)</f>
        <v>2029.3291303087378</v>
      </c>
      <c r="G117" s="160">
        <f>IF(RES_hhdet_fec!G117=0,0,RES_hhdet_fec!G117/0.086*1000000/RES_hhdet_num!G117)</f>
        <v>1904.488357608873</v>
      </c>
      <c r="H117" s="160">
        <f>IF(RES_hhdet_fec!H117=0,0,RES_hhdet_fec!H117/0.086*1000000/RES_hhdet_num!H117)</f>
        <v>1912.9043249896774</v>
      </c>
      <c r="I117" s="160">
        <f>IF(RES_hhdet_fec!I117=0,0,RES_hhdet_fec!I117/0.086*1000000/RES_hhdet_num!I117)</f>
        <v>1911.12405559186</v>
      </c>
      <c r="J117" s="160">
        <f>IF(RES_hhdet_fec!J117=0,0,RES_hhdet_fec!J117/0.086*1000000/RES_hhdet_num!J117)</f>
        <v>1918.8231995278929</v>
      </c>
      <c r="K117" s="160">
        <f>IF(RES_hhdet_fec!K117=0,0,RES_hhdet_fec!K117/0.086*1000000/RES_hhdet_num!K117)</f>
        <v>1821.2229944336902</v>
      </c>
      <c r="L117" s="160">
        <f>IF(RES_hhdet_fec!L117=0,0,RES_hhdet_fec!L117/0.086*1000000/RES_hhdet_num!L117)</f>
        <v>2107.905765654572</v>
      </c>
      <c r="M117" s="160">
        <f>IF(RES_hhdet_fec!M117=0,0,RES_hhdet_fec!M117/0.086*1000000/RES_hhdet_num!M117)</f>
        <v>1719.9463022550103</v>
      </c>
      <c r="N117" s="160">
        <f>IF(RES_hhdet_fec!N117=0,0,RES_hhdet_fec!N117/0.086*1000000/RES_hhdet_num!N117)</f>
        <v>2221.9003200410439</v>
      </c>
      <c r="O117" s="160">
        <f>IF(RES_hhdet_fec!O117=0,0,RES_hhdet_fec!O117/0.086*1000000/RES_hhdet_num!O117)</f>
        <v>2296.7229966366053</v>
      </c>
      <c r="P117" s="160">
        <f>IF(RES_hhdet_fec!P117=0,0,RES_hhdet_fec!P117/0.086*1000000/RES_hhdet_num!P117)</f>
        <v>1990.0910364612523</v>
      </c>
      <c r="Q117" s="160">
        <f>IF(RES_hhdet_fec!Q117=0,0,RES_hhdet_fec!Q117/0.086*1000000/RES_hhdet_num!Q117)</f>
        <v>2069.2365899503761</v>
      </c>
    </row>
    <row r="118" spans="1:17" ht="12" customHeight="1" x14ac:dyDescent="0.25">
      <c r="A118" s="148" t="s">
        <v>60</v>
      </c>
      <c r="B118" s="156">
        <f>IF(RES_hhdet_fec!B118=0,0,RES_hhdet_fec!B118/0.086*1000000/RES_hhdet_num!B117)</f>
        <v>1402.2885439128127</v>
      </c>
      <c r="C118" s="156">
        <f>IF(RES_hhdet_fec!C118=0,0,RES_hhdet_fec!C118/0.086*1000000/RES_hhdet_num!C117)</f>
        <v>1458.3088834724635</v>
      </c>
      <c r="D118" s="156">
        <f>IF(RES_hhdet_fec!D118=0,0,RES_hhdet_fec!D118/0.086*1000000/RES_hhdet_num!D117)</f>
        <v>1458.8313547183541</v>
      </c>
      <c r="E118" s="156">
        <f>IF(RES_hhdet_fec!E118=0,0,RES_hhdet_fec!E118/0.086*1000000/RES_hhdet_num!E117)</f>
        <v>1507.3801789277072</v>
      </c>
      <c r="F118" s="156">
        <f>IF(RES_hhdet_fec!F118=0,0,RES_hhdet_fec!F118/0.086*1000000/RES_hhdet_num!F117)</f>
        <v>1528.618006194888</v>
      </c>
      <c r="G118" s="156">
        <f>IF(RES_hhdet_fec!G118=0,0,RES_hhdet_fec!G118/0.086*1000000/RES_hhdet_num!G117)</f>
        <v>1406.3081115556129</v>
      </c>
      <c r="H118" s="156">
        <f>IF(RES_hhdet_fec!H118=0,0,RES_hhdet_fec!H118/0.086*1000000/RES_hhdet_num!H117)</f>
        <v>1417.3400424599699</v>
      </c>
      <c r="I118" s="156">
        <f>IF(RES_hhdet_fec!I118=0,0,RES_hhdet_fec!I118/0.086*1000000/RES_hhdet_num!I117)</f>
        <v>1416.4102756891787</v>
      </c>
      <c r="J118" s="156">
        <f>IF(RES_hhdet_fec!J118=0,0,RES_hhdet_fec!J118/0.086*1000000/RES_hhdet_num!J117)</f>
        <v>1423.0949950637007</v>
      </c>
      <c r="K118" s="156">
        <f>IF(RES_hhdet_fec!K118=0,0,RES_hhdet_fec!K118/0.086*1000000/RES_hhdet_num!K117)</f>
        <v>1322.9129814121827</v>
      </c>
      <c r="L118" s="156">
        <f>IF(RES_hhdet_fec!L118=0,0,RES_hhdet_fec!L118/0.086*1000000/RES_hhdet_num!L117)</f>
        <v>1607.56943909035</v>
      </c>
      <c r="M118" s="156">
        <f>IF(RES_hhdet_fec!M118=0,0,RES_hhdet_fec!M118/0.086*1000000/RES_hhdet_num!M117)</f>
        <v>1263.5267408228908</v>
      </c>
      <c r="N118" s="156">
        <f>IF(RES_hhdet_fec!N118=0,0,RES_hhdet_fec!N118/0.086*1000000/RES_hhdet_num!N117)</f>
        <v>1730.5175175961872</v>
      </c>
      <c r="O118" s="156">
        <f>IF(RES_hhdet_fec!O118=0,0,RES_hhdet_fec!O118/0.086*1000000/RES_hhdet_num!O117)</f>
        <v>1777.6609758010306</v>
      </c>
      <c r="P118" s="156">
        <f>IF(RES_hhdet_fec!P118=0,0,RES_hhdet_fec!P118/0.086*1000000/RES_hhdet_num!P117)</f>
        <v>1479.8048669015027</v>
      </c>
      <c r="Q118" s="156">
        <f>IF(RES_hhdet_fec!Q118=0,0,RES_hhdet_fec!Q118/0.086*1000000/RES_hhdet_num!Q117)</f>
        <v>1564.1312541238531</v>
      </c>
    </row>
    <row r="119" spans="1:17" ht="12" customHeight="1" x14ac:dyDescent="0.25">
      <c r="A119" s="148" t="s">
        <v>59</v>
      </c>
      <c r="B119" s="156">
        <f>IF(RES_hhdet_fec!B119=0,0,RES_hhdet_fec!B119/0.086*1000000/RES_hhdet_num!B117)</f>
        <v>513.23954655443322</v>
      </c>
      <c r="C119" s="156">
        <f>IF(RES_hhdet_fec!C119=0,0,RES_hhdet_fec!C119/0.086*1000000/RES_hhdet_num!C117)</f>
        <v>498.70425770981973</v>
      </c>
      <c r="D119" s="156">
        <f>IF(RES_hhdet_fec!D119=0,0,RES_hhdet_fec!D119/0.086*1000000/RES_hhdet_num!D117)</f>
        <v>493.81556200043559</v>
      </c>
      <c r="E119" s="156">
        <f>IF(RES_hhdet_fec!E119=0,0,RES_hhdet_fec!E119/0.086*1000000/RES_hhdet_num!E117)</f>
        <v>496.88977759071611</v>
      </c>
      <c r="F119" s="156">
        <f>IF(RES_hhdet_fec!F119=0,0,RES_hhdet_fec!F119/0.086*1000000/RES_hhdet_num!F117)</f>
        <v>500.71112411384991</v>
      </c>
      <c r="G119" s="156">
        <f>IF(RES_hhdet_fec!G119=0,0,RES_hhdet_fec!G119/0.086*1000000/RES_hhdet_num!G117)</f>
        <v>498.18024605326036</v>
      </c>
      <c r="H119" s="156">
        <f>IF(RES_hhdet_fec!H119=0,0,RES_hhdet_fec!H119/0.086*1000000/RES_hhdet_num!H117)</f>
        <v>495.56428252970727</v>
      </c>
      <c r="I119" s="156">
        <f>IF(RES_hhdet_fec!I119=0,0,RES_hhdet_fec!I119/0.086*1000000/RES_hhdet_num!I117)</f>
        <v>494.71377990268155</v>
      </c>
      <c r="J119" s="156">
        <f>IF(RES_hhdet_fec!J119=0,0,RES_hhdet_fec!J119/0.086*1000000/RES_hhdet_num!J117)</f>
        <v>495.7282044641924</v>
      </c>
      <c r="K119" s="156">
        <f>IF(RES_hhdet_fec!K119=0,0,RES_hhdet_fec!K119/0.086*1000000/RES_hhdet_num!K117)</f>
        <v>498.31001302150764</v>
      </c>
      <c r="L119" s="156">
        <f>IF(RES_hhdet_fec!L119=0,0,RES_hhdet_fec!L119/0.086*1000000/RES_hhdet_num!L117)</f>
        <v>500.33632656422196</v>
      </c>
      <c r="M119" s="156">
        <f>IF(RES_hhdet_fec!M119=0,0,RES_hhdet_fec!M119/0.086*1000000/RES_hhdet_num!M117)</f>
        <v>456.41956143211945</v>
      </c>
      <c r="N119" s="156">
        <f>IF(RES_hhdet_fec!N119=0,0,RES_hhdet_fec!N119/0.086*1000000/RES_hhdet_num!N117)</f>
        <v>491.38280244485708</v>
      </c>
      <c r="O119" s="156">
        <f>IF(RES_hhdet_fec!O119=0,0,RES_hhdet_fec!O119/0.086*1000000/RES_hhdet_num!O117)</f>
        <v>519.06202083557457</v>
      </c>
      <c r="P119" s="156">
        <f>IF(RES_hhdet_fec!P119=0,0,RES_hhdet_fec!P119/0.086*1000000/RES_hhdet_num!P117)</f>
        <v>510.28616955974979</v>
      </c>
      <c r="Q119" s="156">
        <f>IF(RES_hhdet_fec!Q119=0,0,RES_hhdet_fec!Q119/0.086*1000000/RES_hhdet_num!Q117)</f>
        <v>505.10533582652289</v>
      </c>
    </row>
    <row r="120" spans="1:17" ht="12" customHeight="1" x14ac:dyDescent="0.25">
      <c r="A120" s="158" t="s">
        <v>62</v>
      </c>
      <c r="B120" s="157">
        <f>IF(RES_hhdet_fec!B120=0,0,RES_hhdet_fec!B120/0.086*1000000/RES_hhdet_num!B$105)</f>
        <v>1221.7782459405616</v>
      </c>
      <c r="C120" s="157">
        <f>IF(RES_hhdet_fec!C120=0,0,RES_hhdet_fec!C120/0.086*1000000/RES_hhdet_num!C$105)</f>
        <v>1210.117734860775</v>
      </c>
      <c r="D120" s="157">
        <f>IF(RES_hhdet_fec!D120=0,0,RES_hhdet_fec!D120/0.086*1000000/RES_hhdet_num!D$105)</f>
        <v>1212.4333720178849</v>
      </c>
      <c r="E120" s="157">
        <f>IF(RES_hhdet_fec!E120=0,0,RES_hhdet_fec!E120/0.086*1000000/RES_hhdet_num!E$105)</f>
        <v>1244.1529830625109</v>
      </c>
      <c r="F120" s="157">
        <f>IF(RES_hhdet_fec!F120=0,0,RES_hhdet_fec!F120/0.086*1000000/RES_hhdet_num!F$105)</f>
        <v>1241.8410390574952</v>
      </c>
      <c r="G120" s="157">
        <f>IF(RES_hhdet_fec!G120=0,0,RES_hhdet_fec!G120/0.086*1000000/RES_hhdet_num!G$105)</f>
        <v>1162.5780722411728</v>
      </c>
      <c r="H120" s="157">
        <f>IF(RES_hhdet_fec!H120=0,0,RES_hhdet_fec!H120/0.086*1000000/RES_hhdet_num!H$105)</f>
        <v>1181.4184276468422</v>
      </c>
      <c r="I120" s="157">
        <f>IF(RES_hhdet_fec!I120=0,0,RES_hhdet_fec!I120/0.086*1000000/RES_hhdet_num!I$105)</f>
        <v>1177.1499307855397</v>
      </c>
      <c r="J120" s="157">
        <f>IF(RES_hhdet_fec!J120=0,0,RES_hhdet_fec!J120/0.086*1000000/RES_hhdet_num!J$105)</f>
        <v>1227.5218652931967</v>
      </c>
      <c r="K120" s="157">
        <f>IF(RES_hhdet_fec!K120=0,0,RES_hhdet_fec!K120/0.086*1000000/RES_hhdet_num!K$105)</f>
        <v>1204.530817625558</v>
      </c>
      <c r="L120" s="157">
        <f>IF(RES_hhdet_fec!L120=0,0,RES_hhdet_fec!L120/0.086*1000000/RES_hhdet_num!L$105)</f>
        <v>1290.6490853822286</v>
      </c>
      <c r="M120" s="157">
        <f>IF(RES_hhdet_fec!M120=0,0,RES_hhdet_fec!M120/0.086*1000000/RES_hhdet_num!M$105)</f>
        <v>1130.8253707183935</v>
      </c>
      <c r="N120" s="157">
        <f>IF(RES_hhdet_fec!N120=0,0,RES_hhdet_fec!N120/0.086*1000000/RES_hhdet_num!N$105)</f>
        <v>1273.112951363001</v>
      </c>
      <c r="O120" s="157">
        <f>IF(RES_hhdet_fec!O120=0,0,RES_hhdet_fec!O120/0.086*1000000/RES_hhdet_num!O$105)</f>
        <v>1350.5224307889864</v>
      </c>
      <c r="P120" s="157">
        <f>IF(RES_hhdet_fec!P120=0,0,RES_hhdet_fec!P120/0.086*1000000/RES_hhdet_num!P$105)</f>
        <v>1178.9770352033263</v>
      </c>
      <c r="Q120" s="157">
        <f>IF(RES_hhdet_fec!Q120=0,0,RES_hhdet_fec!Q120/0.086*1000000/RES_hhdet_num!Q$105)</f>
        <v>1229.1527617654385</v>
      </c>
    </row>
    <row r="121" spans="1:17" ht="12" customHeight="1" x14ac:dyDescent="0.25">
      <c r="A121" s="23" t="s">
        <v>57</v>
      </c>
      <c r="B121" s="156">
        <f>IF(RES_hhdet_fec!B121=0,0,RES_hhdet_fec!B121/0.086*1000000/RES_hhdet_num!B121)</f>
        <v>1751.1583191562784</v>
      </c>
      <c r="C121" s="156">
        <f>IF(RES_hhdet_fec!C121=0,0,RES_hhdet_fec!C121/0.086*1000000/RES_hhdet_num!C121)</f>
        <v>1730.2056764439851</v>
      </c>
      <c r="D121" s="156">
        <f>IF(RES_hhdet_fec!D121=0,0,RES_hhdet_fec!D121/0.086*1000000/RES_hhdet_num!D121)</f>
        <v>1724.5663673365591</v>
      </c>
      <c r="E121" s="156">
        <f>IF(RES_hhdet_fec!E121=0,0,RES_hhdet_fec!E121/0.086*1000000/RES_hhdet_num!E121)</f>
        <v>1699.4954835522437</v>
      </c>
      <c r="F121" s="156">
        <f>IF(RES_hhdet_fec!F121=0,0,RES_hhdet_fec!F121/0.086*1000000/RES_hhdet_num!F121)</f>
        <v>1746.7044604729879</v>
      </c>
      <c r="G121" s="156">
        <f>IF(RES_hhdet_fec!G121=0,0,RES_hhdet_fec!G121/0.086*1000000/RES_hhdet_num!G121)</f>
        <v>1645.071571378274</v>
      </c>
      <c r="H121" s="156">
        <f>IF(RES_hhdet_fec!H121=0,0,RES_hhdet_fec!H121/0.086*1000000/RES_hhdet_num!H121)</f>
        <v>1647.9181540140098</v>
      </c>
      <c r="I121" s="156">
        <f>IF(RES_hhdet_fec!I121=0,0,RES_hhdet_fec!I121/0.086*1000000/RES_hhdet_num!I121)</f>
        <v>1679.7024610259584</v>
      </c>
      <c r="J121" s="156">
        <f>IF(RES_hhdet_fec!J121=0,0,RES_hhdet_fec!J121/0.086*1000000/RES_hhdet_num!J121)</f>
        <v>1693.1400833489633</v>
      </c>
      <c r="K121" s="156">
        <f>IF(RES_hhdet_fec!K121=0,0,RES_hhdet_fec!K121/0.086*1000000/RES_hhdet_num!K121)</f>
        <v>1682.4708942821937</v>
      </c>
      <c r="L121" s="156">
        <f>IF(RES_hhdet_fec!L121=0,0,RES_hhdet_fec!L121/0.086*1000000/RES_hhdet_num!L121)</f>
        <v>1740.2525528195576</v>
      </c>
      <c r="M121" s="156">
        <f>IF(RES_hhdet_fec!M121=0,0,RES_hhdet_fec!M121/0.086*1000000/RES_hhdet_num!M121)</f>
        <v>1621.2710648986017</v>
      </c>
      <c r="N121" s="156">
        <f>IF(RES_hhdet_fec!N121=0,0,RES_hhdet_fec!N121/0.086*1000000/RES_hhdet_num!N121)</f>
        <v>1639.2037689293777</v>
      </c>
      <c r="O121" s="156">
        <f>IF(RES_hhdet_fec!O121=0,0,RES_hhdet_fec!O121/0.086*1000000/RES_hhdet_num!O121)</f>
        <v>1647.2906647506491</v>
      </c>
      <c r="P121" s="156">
        <f>IF(RES_hhdet_fec!P121=0,0,RES_hhdet_fec!P121/0.086*1000000/RES_hhdet_num!P121)</f>
        <v>1645.2341653429762</v>
      </c>
      <c r="Q121" s="156">
        <f>IF(RES_hhdet_fec!Q121=0,0,RES_hhdet_fec!Q121/0.086*1000000/RES_hhdet_num!Q121)</f>
        <v>1631.5733016199922</v>
      </c>
    </row>
    <row r="122" spans="1:17" ht="12" customHeight="1" x14ac:dyDescent="0.25">
      <c r="A122" s="29" t="s">
        <v>140</v>
      </c>
      <c r="B122" s="57">
        <f>IF(RES_hhdet_fec!B122=0,0,RES_hhdet_fec!B122/0.086*1000000/RES_hhdet_num!B122)</f>
        <v>1017.3597517324714</v>
      </c>
      <c r="C122" s="57">
        <f>IF(RES_hhdet_fec!C122=0,0,RES_hhdet_fec!C122/0.086*1000000/RES_hhdet_num!C122)</f>
        <v>1018.9902666890069</v>
      </c>
      <c r="D122" s="57">
        <f>IF(RES_hhdet_fec!D122=0,0,RES_hhdet_fec!D122/0.086*1000000/RES_hhdet_num!D122)</f>
        <v>1028.6636719476571</v>
      </c>
      <c r="E122" s="57">
        <f>IF(RES_hhdet_fec!E122=0,0,RES_hhdet_fec!E122/0.086*1000000/RES_hhdet_num!E122)</f>
        <v>1086.499810766258</v>
      </c>
      <c r="F122" s="57">
        <f>IF(RES_hhdet_fec!F122=0,0,RES_hhdet_fec!F122/0.086*1000000/RES_hhdet_num!F122)</f>
        <v>1067.4088181145228</v>
      </c>
      <c r="G122" s="57">
        <f>IF(RES_hhdet_fec!G122=0,0,RES_hhdet_fec!G122/0.086*1000000/RES_hhdet_num!G122)</f>
        <v>998.98412898804941</v>
      </c>
      <c r="H122" s="57">
        <f>IF(RES_hhdet_fec!H122=0,0,RES_hhdet_fec!H122/0.086*1000000/RES_hhdet_num!H122)</f>
        <v>1034.0188556947912</v>
      </c>
      <c r="I122" s="57">
        <f>IF(RES_hhdet_fec!I122=0,0,RES_hhdet_fec!I122/0.086*1000000/RES_hhdet_num!I122)</f>
        <v>1026.439925703733</v>
      </c>
      <c r="J122" s="57">
        <f>IF(RES_hhdet_fec!J122=0,0,RES_hhdet_fec!J122/0.086*1000000/RES_hhdet_num!J122)</f>
        <v>1091.0260048813925</v>
      </c>
      <c r="K122" s="57">
        <f>IF(RES_hhdet_fec!K122=0,0,RES_hhdet_fec!K122/0.086*1000000/RES_hhdet_num!K122)</f>
        <v>1062.0080793293137</v>
      </c>
      <c r="L122" s="57">
        <f>IF(RES_hhdet_fec!L122=0,0,RES_hhdet_fec!L122/0.086*1000000/RES_hhdet_num!L122)</f>
        <v>1166.3805590640422</v>
      </c>
      <c r="M122" s="57">
        <f>IF(RES_hhdet_fec!M122=0,0,RES_hhdet_fec!M122/0.086*1000000/RES_hhdet_num!M122)</f>
        <v>1003.5589613181473</v>
      </c>
      <c r="N122" s="57">
        <f>IF(RES_hhdet_fec!N122=0,0,RES_hhdet_fec!N122/0.086*1000000/RES_hhdet_num!N122)</f>
        <v>1181.036522744319</v>
      </c>
      <c r="O122" s="57">
        <f>IF(RES_hhdet_fec!O122=0,0,RES_hhdet_fec!O122/0.086*1000000/RES_hhdet_num!O122)</f>
        <v>1279.7729050586295</v>
      </c>
      <c r="P122" s="57">
        <f>IF(RES_hhdet_fec!P122=0,0,RES_hhdet_fec!P122/0.086*1000000/RES_hhdet_num!P122)</f>
        <v>1086.7220849492458</v>
      </c>
      <c r="Q122" s="57">
        <f>IF(RES_hhdet_fec!Q122=0,0,RES_hhdet_fec!Q122/0.086*1000000/RES_hhdet_num!Q122)</f>
        <v>1149.7889711286723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>
        <f>SUM(B125,B128,B130,B139)</f>
        <v>12532.475650393562</v>
      </c>
      <c r="C124" s="168">
        <f t="shared" ref="C124:Q124" si="24">SUM(C125,C128,C130,C139)</f>
        <v>13141.402464146871</v>
      </c>
      <c r="D124" s="168">
        <f t="shared" si="24"/>
        <v>12488.795672107779</v>
      </c>
      <c r="E124" s="168">
        <f t="shared" si="24"/>
        <v>12746.404013809843</v>
      </c>
      <c r="F124" s="168">
        <f t="shared" si="24"/>
        <v>13158.745384387121</v>
      </c>
      <c r="G124" s="168">
        <f t="shared" si="24"/>
        <v>12861.860963404913</v>
      </c>
      <c r="H124" s="168">
        <f t="shared" si="24"/>
        <v>12198.435700969432</v>
      </c>
      <c r="I124" s="168">
        <f t="shared" si="24"/>
        <v>11026.143883621982</v>
      </c>
      <c r="J124" s="168">
        <f t="shared" si="24"/>
        <v>11736.994384971291</v>
      </c>
      <c r="K124" s="168">
        <f t="shared" si="24"/>
        <v>11365.070243439828</v>
      </c>
      <c r="L124" s="168">
        <f t="shared" si="24"/>
        <v>11472.212705906744</v>
      </c>
      <c r="M124" s="168">
        <f t="shared" si="24"/>
        <v>9344.1230303929169</v>
      </c>
      <c r="N124" s="168">
        <f t="shared" si="24"/>
        <v>10317.042326703773</v>
      </c>
      <c r="O124" s="168">
        <f t="shared" si="24"/>
        <v>10784.779869265578</v>
      </c>
      <c r="P124" s="168">
        <f t="shared" si="24"/>
        <v>8895.8357622287349</v>
      </c>
      <c r="Q124" s="168">
        <f t="shared" si="24"/>
        <v>9246.8323595643742</v>
      </c>
    </row>
    <row r="125" spans="1:17" ht="12.95" customHeight="1" x14ac:dyDescent="0.25">
      <c r="A125" s="158" t="s">
        <v>65</v>
      </c>
      <c r="B125" s="157">
        <f t="shared" ref="B125" si="25">SUM(B126:B127)</f>
        <v>9563.4105398679385</v>
      </c>
      <c r="C125" s="157">
        <f t="shared" ref="C125:Q125" si="26">SUM(C126:C127)</f>
        <v>10188.332822041699</v>
      </c>
      <c r="D125" s="157">
        <f t="shared" si="26"/>
        <v>9558.5980478340152</v>
      </c>
      <c r="E125" s="157">
        <f t="shared" si="26"/>
        <v>9776.9247751582334</v>
      </c>
      <c r="F125" s="157">
        <f t="shared" si="26"/>
        <v>10187.043850187849</v>
      </c>
      <c r="G125" s="157">
        <f t="shared" si="26"/>
        <v>9981.1396002311267</v>
      </c>
      <c r="H125" s="157">
        <f t="shared" si="26"/>
        <v>9329.6826827726509</v>
      </c>
      <c r="I125" s="157">
        <f t="shared" si="26"/>
        <v>8179.204660851673</v>
      </c>
      <c r="J125" s="157">
        <f t="shared" si="26"/>
        <v>8850.1471311591395</v>
      </c>
      <c r="K125" s="157">
        <f t="shared" si="26"/>
        <v>8518.4823094511339</v>
      </c>
      <c r="L125" s="157">
        <f t="shared" si="26"/>
        <v>8523.262818824991</v>
      </c>
      <c r="M125" s="157">
        <f t="shared" si="26"/>
        <v>6722.0408761258286</v>
      </c>
      <c r="N125" s="157">
        <f t="shared" si="26"/>
        <v>7332.2567923136567</v>
      </c>
      <c r="O125" s="157">
        <f t="shared" si="26"/>
        <v>7729.9106556473607</v>
      </c>
      <c r="P125" s="157">
        <f t="shared" si="26"/>
        <v>6050.2324212247077</v>
      </c>
      <c r="Q125" s="157">
        <f t="shared" si="26"/>
        <v>6385.7164395736163</v>
      </c>
    </row>
    <row r="126" spans="1:17" ht="12" customHeight="1" x14ac:dyDescent="0.25">
      <c r="A126" s="23" t="s">
        <v>149</v>
      </c>
      <c r="B126" s="156">
        <f>IF(RES_hhdet_fec!B126=0,0,RES_hhdet_fec!B126/0.086*1000000/RES_hhdet_num!B$124)</f>
        <v>9533.6351203709637</v>
      </c>
      <c r="C126" s="156">
        <f>IF(RES_hhdet_fec!C126=0,0,RES_hhdet_fec!C126/0.086*1000000/RES_hhdet_num!C$124)</f>
        <v>10154.883491126611</v>
      </c>
      <c r="D126" s="156">
        <f>IF(RES_hhdet_fec!D126=0,0,RES_hhdet_fec!D126/0.086*1000000/RES_hhdet_num!D$124)</f>
        <v>9524.3909014980909</v>
      </c>
      <c r="E126" s="156">
        <f>IF(RES_hhdet_fec!E126=0,0,RES_hhdet_fec!E126/0.086*1000000/RES_hhdet_num!E$124)</f>
        <v>9730.8472810474304</v>
      </c>
      <c r="F126" s="156">
        <f>IF(RES_hhdet_fec!F126=0,0,RES_hhdet_fec!F126/0.086*1000000/RES_hhdet_num!F$124)</f>
        <v>10142.917397417501</v>
      </c>
      <c r="G126" s="156">
        <f>IF(RES_hhdet_fec!G126=0,0,RES_hhdet_fec!G126/0.086*1000000/RES_hhdet_num!G$124)</f>
        <v>9953.7444933000224</v>
      </c>
      <c r="H126" s="156">
        <f>IF(RES_hhdet_fec!H126=0,0,RES_hhdet_fec!H126/0.086*1000000/RES_hhdet_num!H$124)</f>
        <v>9297.5194163731376</v>
      </c>
      <c r="I126" s="156">
        <f>IF(RES_hhdet_fec!I126=0,0,RES_hhdet_fec!I126/0.086*1000000/RES_hhdet_num!I$124)</f>
        <v>8150.7291821981353</v>
      </c>
      <c r="J126" s="156">
        <f>IF(RES_hhdet_fec!J126=0,0,RES_hhdet_fec!J126/0.086*1000000/RES_hhdet_num!J$124)</f>
        <v>8809.9090086951728</v>
      </c>
      <c r="K126" s="156">
        <f>IF(RES_hhdet_fec!K126=0,0,RES_hhdet_fec!K126/0.086*1000000/RES_hhdet_num!K$124)</f>
        <v>8490.4148209393716</v>
      </c>
      <c r="L126" s="156">
        <f>IF(RES_hhdet_fec!L126=0,0,RES_hhdet_fec!L126/0.086*1000000/RES_hhdet_num!L$124)</f>
        <v>8470.0669804706249</v>
      </c>
      <c r="M126" s="156">
        <f>IF(RES_hhdet_fec!M126=0,0,RES_hhdet_fec!M126/0.086*1000000/RES_hhdet_num!M$124)</f>
        <v>6701.4310743727347</v>
      </c>
      <c r="N126" s="156">
        <f>IF(RES_hhdet_fec!N126=0,0,RES_hhdet_fec!N126/0.086*1000000/RES_hhdet_num!N$124)</f>
        <v>7278.9141894938166</v>
      </c>
      <c r="O126" s="156">
        <f>IF(RES_hhdet_fec!O126=0,0,RES_hhdet_fec!O126/0.086*1000000/RES_hhdet_num!O$124)</f>
        <v>7657.0254309609254</v>
      </c>
      <c r="P126" s="156">
        <f>IF(RES_hhdet_fec!P126=0,0,RES_hhdet_fec!P126/0.086*1000000/RES_hhdet_num!P$124)</f>
        <v>6019.9502930717899</v>
      </c>
      <c r="Q126" s="156">
        <f>IF(RES_hhdet_fec!Q126=0,0,RES_hhdet_fec!Q126/0.086*1000000/RES_hhdet_num!Q$124)</f>
        <v>6340.4394069098462</v>
      </c>
    </row>
    <row r="127" spans="1:17" ht="12" customHeight="1" x14ac:dyDescent="0.25">
      <c r="A127" s="23" t="s">
        <v>60</v>
      </c>
      <c r="B127" s="156">
        <f>IF(RES_hhdet_fec!B127=0,0,RES_hhdet_fec!B127/0.086*1000000/RES_hhdet_num!B$124)</f>
        <v>29.775419496975381</v>
      </c>
      <c r="C127" s="156">
        <f>IF(RES_hhdet_fec!C127=0,0,RES_hhdet_fec!C127/0.086*1000000/RES_hhdet_num!C$124)</f>
        <v>33.44933091508797</v>
      </c>
      <c r="D127" s="156">
        <f>IF(RES_hhdet_fec!D127=0,0,RES_hhdet_fec!D127/0.086*1000000/RES_hhdet_num!D$124)</f>
        <v>34.207146335923703</v>
      </c>
      <c r="E127" s="156">
        <f>IF(RES_hhdet_fec!E127=0,0,RES_hhdet_fec!E127/0.086*1000000/RES_hhdet_num!E$124)</f>
        <v>46.077494110802576</v>
      </c>
      <c r="F127" s="156">
        <f>IF(RES_hhdet_fec!F127=0,0,RES_hhdet_fec!F127/0.086*1000000/RES_hhdet_num!F$124)</f>
        <v>44.126452770347846</v>
      </c>
      <c r="G127" s="156">
        <f>IF(RES_hhdet_fec!G127=0,0,RES_hhdet_fec!G127/0.086*1000000/RES_hhdet_num!G$124)</f>
        <v>27.395106931103911</v>
      </c>
      <c r="H127" s="156">
        <f>IF(RES_hhdet_fec!H127=0,0,RES_hhdet_fec!H127/0.086*1000000/RES_hhdet_num!H$124)</f>
        <v>32.163266399513191</v>
      </c>
      <c r="I127" s="156">
        <f>IF(RES_hhdet_fec!I127=0,0,RES_hhdet_fec!I127/0.086*1000000/RES_hhdet_num!I$124)</f>
        <v>28.475478653537348</v>
      </c>
      <c r="J127" s="156">
        <f>IF(RES_hhdet_fec!J127=0,0,RES_hhdet_fec!J127/0.086*1000000/RES_hhdet_num!J$124)</f>
        <v>40.238122463966121</v>
      </c>
      <c r="K127" s="156">
        <f>IF(RES_hhdet_fec!K127=0,0,RES_hhdet_fec!K127/0.086*1000000/RES_hhdet_num!K$124)</f>
        <v>28.067488511762893</v>
      </c>
      <c r="L127" s="156">
        <f>IF(RES_hhdet_fec!L127=0,0,RES_hhdet_fec!L127/0.086*1000000/RES_hhdet_num!L$124)</f>
        <v>53.195838354366963</v>
      </c>
      <c r="M127" s="156">
        <f>IF(RES_hhdet_fec!M127=0,0,RES_hhdet_fec!M127/0.086*1000000/RES_hhdet_num!M$124)</f>
        <v>20.609801753093521</v>
      </c>
      <c r="N127" s="156">
        <f>IF(RES_hhdet_fec!N127=0,0,RES_hhdet_fec!N127/0.086*1000000/RES_hhdet_num!N$124)</f>
        <v>53.342602819840494</v>
      </c>
      <c r="O127" s="156">
        <f>IF(RES_hhdet_fec!O127=0,0,RES_hhdet_fec!O127/0.086*1000000/RES_hhdet_num!O$124)</f>
        <v>72.885224686435294</v>
      </c>
      <c r="P127" s="156">
        <f>IF(RES_hhdet_fec!P127=0,0,RES_hhdet_fec!P127/0.086*1000000/RES_hhdet_num!P$124)</f>
        <v>30.282128152917966</v>
      </c>
      <c r="Q127" s="156">
        <f>IF(RES_hhdet_fec!Q127=0,0,RES_hhdet_fec!Q127/0.086*1000000/RES_hhdet_num!Q$124)</f>
        <v>45.277032663769759</v>
      </c>
    </row>
    <row r="128" spans="1:17" ht="12.95" customHeight="1" x14ac:dyDescent="0.25">
      <c r="A128" s="158" t="s">
        <v>112</v>
      </c>
      <c r="B128" s="157">
        <f t="shared" ref="B128:Q128" si="27">B129</f>
        <v>13.930333163733282</v>
      </c>
      <c r="C128" s="157">
        <f t="shared" si="27"/>
        <v>13.780365503099608</v>
      </c>
      <c r="D128" s="157">
        <f t="shared" si="27"/>
        <v>14.099479947055816</v>
      </c>
      <c r="E128" s="157">
        <f t="shared" si="27"/>
        <v>13.984300735342009</v>
      </c>
      <c r="F128" s="157">
        <f t="shared" si="27"/>
        <v>14.131497032383505</v>
      </c>
      <c r="G128" s="157">
        <f t="shared" si="27"/>
        <v>14.541396290869185</v>
      </c>
      <c r="H128" s="157">
        <f t="shared" si="27"/>
        <v>14.602419557535685</v>
      </c>
      <c r="I128" s="157">
        <f t="shared" si="27"/>
        <v>14.565266179762112</v>
      </c>
      <c r="J128" s="157">
        <f t="shared" si="27"/>
        <v>15.527636375757055</v>
      </c>
      <c r="K128" s="157">
        <f t="shared" si="27"/>
        <v>16.088930099631774</v>
      </c>
      <c r="L128" s="157">
        <f t="shared" si="27"/>
        <v>14.896911900677315</v>
      </c>
      <c r="M128" s="157">
        <f t="shared" si="27"/>
        <v>14.382647578648749</v>
      </c>
      <c r="N128" s="157">
        <f t="shared" si="27"/>
        <v>14.485021478805404</v>
      </c>
      <c r="O128" s="157">
        <f t="shared" si="27"/>
        <v>15.205022544491053</v>
      </c>
      <c r="P128" s="157">
        <f t="shared" si="27"/>
        <v>14.465740046062226</v>
      </c>
      <c r="Q128" s="157">
        <f t="shared" si="27"/>
        <v>15.095244733369672</v>
      </c>
    </row>
    <row r="129" spans="1:17" ht="12" customHeight="1" x14ac:dyDescent="0.25">
      <c r="A129" s="23" t="s">
        <v>60</v>
      </c>
      <c r="B129" s="156">
        <f>IF(RES_hhdet_fec!B129=0,0,RES_hhdet_fec!B129/0.086*1000000/RES_hhdet_num!B$124)</f>
        <v>13.930333163733282</v>
      </c>
      <c r="C129" s="156">
        <f>IF(RES_hhdet_fec!C129=0,0,RES_hhdet_fec!C129/0.086*1000000/RES_hhdet_num!C$124)</f>
        <v>13.780365503099608</v>
      </c>
      <c r="D129" s="156">
        <f>IF(RES_hhdet_fec!D129=0,0,RES_hhdet_fec!D129/0.086*1000000/RES_hhdet_num!D$124)</f>
        <v>14.099479947055816</v>
      </c>
      <c r="E129" s="156">
        <f>IF(RES_hhdet_fec!E129=0,0,RES_hhdet_fec!E129/0.086*1000000/RES_hhdet_num!E$124)</f>
        <v>13.984300735342009</v>
      </c>
      <c r="F129" s="156">
        <f>IF(RES_hhdet_fec!F129=0,0,RES_hhdet_fec!F129/0.086*1000000/RES_hhdet_num!F$124)</f>
        <v>14.131497032383505</v>
      </c>
      <c r="G129" s="156">
        <f>IF(RES_hhdet_fec!G129=0,0,RES_hhdet_fec!G129/0.086*1000000/RES_hhdet_num!G$124)</f>
        <v>14.541396290869185</v>
      </c>
      <c r="H129" s="156">
        <f>IF(RES_hhdet_fec!H129=0,0,RES_hhdet_fec!H129/0.086*1000000/RES_hhdet_num!H$124)</f>
        <v>14.602419557535685</v>
      </c>
      <c r="I129" s="156">
        <f>IF(RES_hhdet_fec!I129=0,0,RES_hhdet_fec!I129/0.086*1000000/RES_hhdet_num!I$124)</f>
        <v>14.565266179762112</v>
      </c>
      <c r="J129" s="156">
        <f>IF(RES_hhdet_fec!J129=0,0,RES_hhdet_fec!J129/0.086*1000000/RES_hhdet_num!J$124)</f>
        <v>15.527636375757055</v>
      </c>
      <c r="K129" s="156">
        <f>IF(RES_hhdet_fec!K129=0,0,RES_hhdet_fec!K129/0.086*1000000/RES_hhdet_num!K$124)</f>
        <v>16.088930099631774</v>
      </c>
      <c r="L129" s="156">
        <f>IF(RES_hhdet_fec!L129=0,0,RES_hhdet_fec!L129/0.086*1000000/RES_hhdet_num!L$124)</f>
        <v>14.896911900677315</v>
      </c>
      <c r="M129" s="156">
        <f>IF(RES_hhdet_fec!M129=0,0,RES_hhdet_fec!M129/0.086*1000000/RES_hhdet_num!M$124)</f>
        <v>14.382647578648749</v>
      </c>
      <c r="N129" s="156">
        <f>IF(RES_hhdet_fec!N129=0,0,RES_hhdet_fec!N129/0.086*1000000/RES_hhdet_num!N$124)</f>
        <v>14.485021478805404</v>
      </c>
      <c r="O129" s="156">
        <f>IF(RES_hhdet_fec!O129=0,0,RES_hhdet_fec!O129/0.086*1000000/RES_hhdet_num!O$124)</f>
        <v>15.205022544491053</v>
      </c>
      <c r="P129" s="156">
        <f>IF(RES_hhdet_fec!P129=0,0,RES_hhdet_fec!P129/0.086*1000000/RES_hhdet_num!P$124)</f>
        <v>14.465740046062226</v>
      </c>
      <c r="Q129" s="156">
        <f>IF(RES_hhdet_fec!Q129=0,0,RES_hhdet_fec!Q129/0.086*1000000/RES_hhdet_num!Q$124)</f>
        <v>15.095244733369672</v>
      </c>
    </row>
    <row r="130" spans="1:17" ht="12" customHeight="1" x14ac:dyDescent="0.25">
      <c r="A130" s="158" t="s">
        <v>63</v>
      </c>
      <c r="B130" s="157">
        <f>IF(RES_hhdet_fec!B130=0,0,RES_hhdet_fec!B130/0.086*1000000/RES_hhdet_num!B$124)</f>
        <v>1733.3573004555135</v>
      </c>
      <c r="C130" s="157">
        <f>IF(RES_hhdet_fec!C130=0,0,RES_hhdet_fec!C130/0.086*1000000/RES_hhdet_num!C$124)</f>
        <v>1736.4267204991513</v>
      </c>
      <c r="D130" s="157">
        <f>IF(RES_hhdet_fec!D130=0,0,RES_hhdet_fec!D130/0.086*1000000/RES_hhdet_num!D$124)</f>
        <v>1713.7048507414947</v>
      </c>
      <c r="E130" s="157">
        <f>IF(RES_hhdet_fec!E130=0,0,RES_hhdet_fec!E130/0.086*1000000/RES_hhdet_num!E$124)</f>
        <v>1717.9740365909486</v>
      </c>
      <c r="F130" s="157">
        <f>IF(RES_hhdet_fec!F130=0,0,RES_hhdet_fec!F130/0.086*1000000/RES_hhdet_num!F$124)</f>
        <v>1721.1737631813776</v>
      </c>
      <c r="G130" s="157">
        <f>IF(RES_hhdet_fec!G130=0,0,RES_hhdet_fec!G130/0.086*1000000/RES_hhdet_num!G$124)</f>
        <v>1680.0584656137971</v>
      </c>
      <c r="H130" s="157">
        <f>IF(RES_hhdet_fec!H130=0,0,RES_hhdet_fec!H130/0.086*1000000/RES_hhdet_num!H$124)</f>
        <v>1656.1234344900072</v>
      </c>
      <c r="I130" s="157">
        <f>IF(RES_hhdet_fec!I130=0,0,RES_hhdet_fec!I130/0.086*1000000/RES_hhdet_num!I$124)</f>
        <v>1647.5180322026658</v>
      </c>
      <c r="J130" s="157">
        <f>IF(RES_hhdet_fec!J130=0,0,RES_hhdet_fec!J130/0.086*1000000/RES_hhdet_num!J$124)</f>
        <v>1642.5445769372893</v>
      </c>
      <c r="K130" s="157">
        <f>IF(RES_hhdet_fec!K130=0,0,RES_hhdet_fec!K130/0.086*1000000/RES_hhdet_num!K$124)</f>
        <v>1628.5185756213396</v>
      </c>
      <c r="L130" s="157">
        <f>IF(RES_hhdet_fec!L130=0,0,RES_hhdet_fec!L130/0.086*1000000/RES_hhdet_num!L$124)</f>
        <v>1656.7456826205637</v>
      </c>
      <c r="M130" s="157">
        <f>IF(RES_hhdet_fec!M130=0,0,RES_hhdet_fec!M130/0.086*1000000/RES_hhdet_num!M$124)</f>
        <v>1480.1375410179724</v>
      </c>
      <c r="N130" s="157">
        <f>IF(RES_hhdet_fec!N130=0,0,RES_hhdet_fec!N130/0.086*1000000/RES_hhdet_num!N$124)</f>
        <v>1687.7061303587357</v>
      </c>
      <c r="O130" s="157">
        <f>IF(RES_hhdet_fec!O130=0,0,RES_hhdet_fec!O130/0.086*1000000/RES_hhdet_num!O$124)</f>
        <v>1679.7085667834867</v>
      </c>
      <c r="P130" s="157">
        <f>IF(RES_hhdet_fec!P130=0,0,RES_hhdet_fec!P130/0.086*1000000/RES_hhdet_num!P$124)</f>
        <v>1645.7370436322321</v>
      </c>
      <c r="Q130" s="157">
        <f>IF(RES_hhdet_fec!Q130=0,0,RES_hhdet_fec!Q130/0.086*1000000/RES_hhdet_num!Q$124)</f>
        <v>1616.6848141346727</v>
      </c>
    </row>
    <row r="131" spans="1:17" ht="12" customHeight="1" x14ac:dyDescent="0.25">
      <c r="A131" s="167" t="s">
        <v>148</v>
      </c>
      <c r="B131" s="132">
        <f>IF(RES_hhdet_fec!B131=0,0,RES_hhdet_fec!B131/0.086*1000000/RES_hhdet_num!B131)</f>
        <v>1662.2768604825681</v>
      </c>
      <c r="C131" s="132">
        <f>IF(RES_hhdet_fec!C131=0,0,RES_hhdet_fec!C131/0.086*1000000/RES_hhdet_num!C131)</f>
        <v>1662.915694838538</v>
      </c>
      <c r="D131" s="132">
        <f>IF(RES_hhdet_fec!D131=0,0,RES_hhdet_fec!D131/0.086*1000000/RES_hhdet_num!D131)</f>
        <v>1639.0514347787025</v>
      </c>
      <c r="E131" s="132">
        <f>IF(RES_hhdet_fec!E131=0,0,RES_hhdet_fec!E131/0.086*1000000/RES_hhdet_num!E131)</f>
        <v>1641.6821394695912</v>
      </c>
      <c r="F131" s="132">
        <f>IF(RES_hhdet_fec!F131=0,0,RES_hhdet_fec!F131/0.086*1000000/RES_hhdet_num!F131)</f>
        <v>1646.7699141412093</v>
      </c>
      <c r="G131" s="132">
        <f>IF(RES_hhdet_fec!G131=0,0,RES_hhdet_fec!G131/0.086*1000000/RES_hhdet_num!G131)</f>
        <v>1636.1198773918359</v>
      </c>
      <c r="H131" s="132">
        <f>IF(RES_hhdet_fec!H131=0,0,RES_hhdet_fec!H131/0.086*1000000/RES_hhdet_num!H131)</f>
        <v>1610.9750200214537</v>
      </c>
      <c r="I131" s="132">
        <f>IF(RES_hhdet_fec!I131=0,0,RES_hhdet_fec!I131/0.086*1000000/RES_hhdet_num!I131)</f>
        <v>1604.7676626387872</v>
      </c>
      <c r="J131" s="132">
        <f>IF(RES_hhdet_fec!J131=0,0,RES_hhdet_fec!J131/0.086*1000000/RES_hhdet_num!J131)</f>
        <v>1599.3333810400095</v>
      </c>
      <c r="K131" s="132">
        <f>IF(RES_hhdet_fec!K131=0,0,RES_hhdet_fec!K131/0.086*1000000/RES_hhdet_num!K131)</f>
        <v>1600.5519587399581</v>
      </c>
      <c r="L131" s="132">
        <f>IF(RES_hhdet_fec!L131=0,0,RES_hhdet_fec!L131/0.086*1000000/RES_hhdet_num!L131)</f>
        <v>1599.1988082774885</v>
      </c>
      <c r="M131" s="132">
        <f>IF(RES_hhdet_fec!M131=0,0,RES_hhdet_fec!M131/0.086*1000000/RES_hhdet_num!M131)</f>
        <v>1458.7847394004025</v>
      </c>
      <c r="N131" s="132">
        <f>IF(RES_hhdet_fec!N131=0,0,RES_hhdet_fec!N131/0.086*1000000/RES_hhdet_num!N131)</f>
        <v>1665.0911352660535</v>
      </c>
      <c r="O131" s="132">
        <f>IF(RES_hhdet_fec!O131=0,0,RES_hhdet_fec!O131/0.086*1000000/RES_hhdet_num!O131)</f>
        <v>1657.5085139362413</v>
      </c>
      <c r="P131" s="132">
        <f>IF(RES_hhdet_fec!P131=0,0,RES_hhdet_fec!P131/0.086*1000000/RES_hhdet_num!P131)</f>
        <v>1638.6682989461378</v>
      </c>
      <c r="Q131" s="132">
        <f>IF(RES_hhdet_fec!Q131=0,0,RES_hhdet_fec!Q131/0.086*1000000/RES_hhdet_num!Q131)</f>
        <v>1610.4776844501444</v>
      </c>
    </row>
    <row r="132" spans="1:17" ht="12" customHeight="1" x14ac:dyDescent="0.25">
      <c r="A132" s="167" t="s">
        <v>147</v>
      </c>
      <c r="B132" s="132">
        <f>IF(RES_hhdet_fec!B132=0,0,RES_hhdet_fec!B132/0.086*1000000/RES_hhdet_num!B132)</f>
        <v>1573.7721835423274</v>
      </c>
      <c r="C132" s="132">
        <f>IF(RES_hhdet_fec!C132=0,0,RES_hhdet_fec!C132/0.086*1000000/RES_hhdet_num!C132)</f>
        <v>1579.5994593548846</v>
      </c>
      <c r="D132" s="132">
        <f>IF(RES_hhdet_fec!D132=0,0,RES_hhdet_fec!D132/0.086*1000000/RES_hhdet_num!D132)</f>
        <v>1559.1989946065726</v>
      </c>
      <c r="E132" s="132">
        <f>IF(RES_hhdet_fec!E132=0,0,RES_hhdet_fec!E132/0.086*1000000/RES_hhdet_num!E132)</f>
        <v>1563.9831682459355</v>
      </c>
      <c r="F132" s="132">
        <f>IF(RES_hhdet_fec!F132=0,0,RES_hhdet_fec!F132/0.086*1000000/RES_hhdet_num!F132)</f>
        <v>1571.1115683056128</v>
      </c>
      <c r="G132" s="132">
        <f>IF(RES_hhdet_fec!G132=0,0,RES_hhdet_fec!G132/0.086*1000000/RES_hhdet_num!G132)</f>
        <v>1561.6581663579504</v>
      </c>
      <c r="H132" s="132">
        <f>IF(RES_hhdet_fec!H132=0,0,RES_hhdet_fec!H132/0.086*1000000/RES_hhdet_num!H132)</f>
        <v>1542.6980455436312</v>
      </c>
      <c r="I132" s="132">
        <f>IF(RES_hhdet_fec!I132=0,0,RES_hhdet_fec!I132/0.086*1000000/RES_hhdet_num!I132)</f>
        <v>1537.8127606179146</v>
      </c>
      <c r="J132" s="132">
        <f>IF(RES_hhdet_fec!J132=0,0,RES_hhdet_fec!J132/0.086*1000000/RES_hhdet_num!J132)</f>
        <v>1535.2949021402324</v>
      </c>
      <c r="K132" s="132">
        <f>IF(RES_hhdet_fec!K132=0,0,RES_hhdet_fec!K132/0.086*1000000/RES_hhdet_num!K132)</f>
        <v>1538.6687862024792</v>
      </c>
      <c r="L132" s="132">
        <f>IF(RES_hhdet_fec!L132=0,0,RES_hhdet_fec!L132/0.086*1000000/RES_hhdet_num!L132)</f>
        <v>1539.8155519446009</v>
      </c>
      <c r="M132" s="132">
        <f>IF(RES_hhdet_fec!M132=0,0,RES_hhdet_fec!M132/0.086*1000000/RES_hhdet_num!M132)</f>
        <v>1404.6296420423919</v>
      </c>
      <c r="N132" s="132">
        <f>IF(RES_hhdet_fec!N132=0,0,RES_hhdet_fec!N132/0.086*1000000/RES_hhdet_num!N132)</f>
        <v>1606.9938630731283</v>
      </c>
      <c r="O132" s="132">
        <f>IF(RES_hhdet_fec!O132=0,0,RES_hhdet_fec!O132/0.086*1000000/RES_hhdet_num!O132)</f>
        <v>1596.442554894149</v>
      </c>
      <c r="P132" s="132">
        <f>IF(RES_hhdet_fec!P132=0,0,RES_hhdet_fec!P132/0.086*1000000/RES_hhdet_num!P132)</f>
        <v>1575.4205638747503</v>
      </c>
      <c r="Q132" s="132">
        <f>IF(RES_hhdet_fec!Q132=0,0,RES_hhdet_fec!Q132/0.086*1000000/RES_hhdet_num!Q132)</f>
        <v>1551.9158307191315</v>
      </c>
    </row>
    <row r="133" spans="1:17" ht="12" customHeight="1" x14ac:dyDescent="0.25">
      <c r="A133" s="166" t="s">
        <v>61</v>
      </c>
      <c r="B133" s="165">
        <f>IF(RES_hhdet_fec!B133=0,0,RES_hhdet_fec!B133/0.086*1000000/RES_hhdet_num!B132)</f>
        <v>1060.532636987894</v>
      </c>
      <c r="C133" s="165">
        <f>IF(RES_hhdet_fec!C133=0,0,RES_hhdet_fec!C133/0.086*1000000/RES_hhdet_num!C132)</f>
        <v>1080.8952016450648</v>
      </c>
      <c r="D133" s="165">
        <f>IF(RES_hhdet_fec!D133=0,0,RES_hhdet_fec!D133/0.086*1000000/RES_hhdet_num!D132)</f>
        <v>1065.3834326061371</v>
      </c>
      <c r="E133" s="165">
        <f>IF(RES_hhdet_fec!E133=0,0,RES_hhdet_fec!E133/0.086*1000000/RES_hhdet_num!E132)</f>
        <v>1067.0933906552195</v>
      </c>
      <c r="F133" s="165">
        <f>IF(RES_hhdet_fec!F133=0,0,RES_hhdet_fec!F133/0.086*1000000/RES_hhdet_num!F132)</f>
        <v>1070.4004441917641</v>
      </c>
      <c r="G133" s="165">
        <f>IF(RES_hhdet_fec!G133=0,0,RES_hhdet_fec!G133/0.086*1000000/RES_hhdet_num!G132)</f>
        <v>1063.4779203046899</v>
      </c>
      <c r="H133" s="165">
        <f>IF(RES_hhdet_fec!H133=0,0,RES_hhdet_fec!H133/0.086*1000000/RES_hhdet_num!H132)</f>
        <v>1047.1337630139242</v>
      </c>
      <c r="I133" s="165">
        <f>IF(RES_hhdet_fec!I133=0,0,RES_hhdet_fec!I133/0.086*1000000/RES_hhdet_num!I132)</f>
        <v>1043.0989807152328</v>
      </c>
      <c r="J133" s="165">
        <f>IF(RES_hhdet_fec!J133=0,0,RES_hhdet_fec!J133/0.086*1000000/RES_hhdet_num!J132)</f>
        <v>1039.5666976760383</v>
      </c>
      <c r="K133" s="165">
        <f>IF(RES_hhdet_fec!K133=0,0,RES_hhdet_fec!K133/0.086*1000000/RES_hhdet_num!K132)</f>
        <v>1040.3587731809714</v>
      </c>
      <c r="L133" s="165">
        <f>IF(RES_hhdet_fec!L133=0,0,RES_hhdet_fec!L133/0.086*1000000/RES_hhdet_num!L132)</f>
        <v>1039.4792253803787</v>
      </c>
      <c r="M133" s="165">
        <f>IF(RES_hhdet_fec!M133=0,0,RES_hhdet_fec!M133/0.086*1000000/RES_hhdet_num!M132)</f>
        <v>948.2100806102726</v>
      </c>
      <c r="N133" s="165">
        <f>IF(RES_hhdet_fec!N133=0,0,RES_hhdet_fec!N133/0.086*1000000/RES_hhdet_num!N132)</f>
        <v>1115.6110606282714</v>
      </c>
      <c r="O133" s="165">
        <f>IF(RES_hhdet_fec!O133=0,0,RES_hhdet_fec!O133/0.086*1000000/RES_hhdet_num!O132)</f>
        <v>1077.3805340585745</v>
      </c>
      <c r="P133" s="165">
        <f>IF(RES_hhdet_fec!P133=0,0,RES_hhdet_fec!P133/0.086*1000000/RES_hhdet_num!P132)</f>
        <v>1065.1343943150007</v>
      </c>
      <c r="Q133" s="165">
        <f>IF(RES_hhdet_fec!Q133=0,0,RES_hhdet_fec!Q133/0.086*1000000/RES_hhdet_num!Q132)</f>
        <v>1046.8104948926086</v>
      </c>
    </row>
    <row r="134" spans="1:17" ht="12" customHeight="1" x14ac:dyDescent="0.25">
      <c r="A134" s="147" t="s">
        <v>59</v>
      </c>
      <c r="B134" s="164">
        <f>IF(RES_hhdet_fec!B134=0,0,RES_hhdet_fec!B134/0.086*1000000/RES_hhdet_num!B132)</f>
        <v>513.23954655443322</v>
      </c>
      <c r="C134" s="164">
        <f>IF(RES_hhdet_fec!C134=0,0,RES_hhdet_fec!C134/0.086*1000000/RES_hhdet_num!C132)</f>
        <v>498.70425770981961</v>
      </c>
      <c r="D134" s="164">
        <f>IF(RES_hhdet_fec!D134=0,0,RES_hhdet_fec!D134/0.086*1000000/RES_hhdet_num!D132)</f>
        <v>493.81556200043542</v>
      </c>
      <c r="E134" s="164">
        <f>IF(RES_hhdet_fec!E134=0,0,RES_hhdet_fec!E134/0.086*1000000/RES_hhdet_num!E132)</f>
        <v>496.88977759071599</v>
      </c>
      <c r="F134" s="164">
        <f>IF(RES_hhdet_fec!F134=0,0,RES_hhdet_fec!F134/0.086*1000000/RES_hhdet_num!F132)</f>
        <v>500.71112411384877</v>
      </c>
      <c r="G134" s="164">
        <f>IF(RES_hhdet_fec!G134=0,0,RES_hhdet_fec!G134/0.086*1000000/RES_hhdet_num!G132)</f>
        <v>498.18024605326048</v>
      </c>
      <c r="H134" s="164">
        <f>IF(RES_hhdet_fec!H134=0,0,RES_hhdet_fec!H134/0.086*1000000/RES_hhdet_num!H132)</f>
        <v>495.56428252970721</v>
      </c>
      <c r="I134" s="164">
        <f>IF(RES_hhdet_fec!I134=0,0,RES_hhdet_fec!I134/0.086*1000000/RES_hhdet_num!I132)</f>
        <v>494.71377990268189</v>
      </c>
      <c r="J134" s="164">
        <f>IF(RES_hhdet_fec!J134=0,0,RES_hhdet_fec!J134/0.086*1000000/RES_hhdet_num!J132)</f>
        <v>495.72820446419405</v>
      </c>
      <c r="K134" s="164">
        <f>IF(RES_hhdet_fec!K134=0,0,RES_hhdet_fec!K134/0.086*1000000/RES_hhdet_num!K132)</f>
        <v>498.31001302150776</v>
      </c>
      <c r="L134" s="164">
        <f>IF(RES_hhdet_fec!L134=0,0,RES_hhdet_fec!L134/0.086*1000000/RES_hhdet_num!L132)</f>
        <v>500.33632656422208</v>
      </c>
      <c r="M134" s="164">
        <f>IF(RES_hhdet_fec!M134=0,0,RES_hhdet_fec!M134/0.086*1000000/RES_hhdet_num!M132)</f>
        <v>456.41956143211945</v>
      </c>
      <c r="N134" s="164">
        <f>IF(RES_hhdet_fec!N134=0,0,RES_hhdet_fec!N134/0.086*1000000/RES_hhdet_num!N132)</f>
        <v>491.38280244485702</v>
      </c>
      <c r="O134" s="164">
        <f>IF(RES_hhdet_fec!O134=0,0,RES_hhdet_fec!O134/0.086*1000000/RES_hhdet_num!O132)</f>
        <v>519.06202083557446</v>
      </c>
      <c r="P134" s="164">
        <f>IF(RES_hhdet_fec!P134=0,0,RES_hhdet_fec!P134/0.086*1000000/RES_hhdet_num!P132)</f>
        <v>510.28616955974979</v>
      </c>
      <c r="Q134" s="164">
        <f>IF(RES_hhdet_fec!Q134=0,0,RES_hhdet_fec!Q134/0.086*1000000/RES_hhdet_num!Q132)</f>
        <v>505.10533582652283</v>
      </c>
    </row>
    <row r="135" spans="1:17" ht="12" customHeight="1" x14ac:dyDescent="0.25">
      <c r="A135" s="163" t="s">
        <v>142</v>
      </c>
      <c r="B135" s="162">
        <f>IF(RES_hhdet_fec!B135=0,0,RES_hhdet_fec!B135/0.086*1000000/RES_hhdet_num!B135)</f>
        <v>2197.9444261956187</v>
      </c>
      <c r="C135" s="162">
        <f>IF(RES_hhdet_fec!C135=0,0,RES_hhdet_fec!C135/0.086*1000000/RES_hhdet_num!C135)</f>
        <v>2243.5521284191268</v>
      </c>
      <c r="D135" s="162">
        <f>IF(RES_hhdet_fec!D135=0,0,RES_hhdet_fec!D135/0.086*1000000/RES_hhdet_num!D135)</f>
        <v>2244.3559303359871</v>
      </c>
      <c r="E135" s="162">
        <f>IF(RES_hhdet_fec!E135=0,0,RES_hhdet_fec!E135/0.086*1000000/RES_hhdet_num!E135)</f>
        <v>2319.0464291196195</v>
      </c>
      <c r="F135" s="162">
        <f>IF(RES_hhdet_fec!F135=0,0,RES_hhdet_fec!F135/0.086*1000000/RES_hhdet_num!F135)</f>
        <v>2351.7200095306657</v>
      </c>
      <c r="G135" s="162">
        <f>IF(RES_hhdet_fec!G135=0,0,RES_hhdet_fec!G135/0.086*1000000/RES_hhdet_num!G135)</f>
        <v>2163.5509408547796</v>
      </c>
      <c r="H135" s="162">
        <f>IF(RES_hhdet_fec!H135=0,0,RES_hhdet_fec!H135/0.086*1000000/RES_hhdet_num!H135)</f>
        <v>2180.5231422461356</v>
      </c>
      <c r="I135" s="162">
        <f>IF(RES_hhdet_fec!I135=0,0,RES_hhdet_fec!I135/0.086*1000000/RES_hhdet_num!I135)</f>
        <v>2179.0927318294944</v>
      </c>
      <c r="J135" s="162">
        <f>IF(RES_hhdet_fec!J135=0,0,RES_hhdet_fec!J135/0.086*1000000/RES_hhdet_num!J135)</f>
        <v>2189.3769154825518</v>
      </c>
      <c r="K135" s="162">
        <f>IF(RES_hhdet_fec!K135=0,0,RES_hhdet_fec!K135/0.086*1000000/RES_hhdet_num!K135)</f>
        <v>2035.2507406341385</v>
      </c>
      <c r="L135" s="162">
        <f>IF(RES_hhdet_fec!L135=0,0,RES_hhdet_fec!L135/0.086*1000000/RES_hhdet_num!L135)</f>
        <v>2473.1837524466628</v>
      </c>
      <c r="M135" s="162">
        <f>IF(RES_hhdet_fec!M135=0,0,RES_hhdet_fec!M135/0.086*1000000/RES_hhdet_num!M135)</f>
        <v>1943.8872935736574</v>
      </c>
      <c r="N135" s="162">
        <f>IF(RES_hhdet_fec!N135=0,0,RES_hhdet_fec!N135/0.086*1000000/RES_hhdet_num!N135)</f>
        <v>2582.8619665614483</v>
      </c>
      <c r="O135" s="162">
        <f>IF(RES_hhdet_fec!O135=0,0,RES_hhdet_fec!O135/0.086*1000000/RES_hhdet_num!O135)</f>
        <v>2734.8630396938574</v>
      </c>
      <c r="P135" s="162">
        <f>IF(RES_hhdet_fec!P135=0,0,RES_hhdet_fec!P135/0.086*1000000/RES_hhdet_num!P135)</f>
        <v>2276.6228721561265</v>
      </c>
      <c r="Q135" s="162">
        <f>IF(RES_hhdet_fec!Q135=0,0,RES_hhdet_fec!Q135/0.086*1000000/RES_hhdet_num!Q135)</f>
        <v>2406.3557755751258</v>
      </c>
    </row>
    <row r="136" spans="1:17" ht="12" customHeight="1" x14ac:dyDescent="0.25">
      <c r="A136" s="161" t="s">
        <v>141</v>
      </c>
      <c r="B136" s="160">
        <f>IF(RES_hhdet_fec!B136=0,0,RES_hhdet_fec!B136/0.086*1000000/RES_hhdet_num!B136)</f>
        <v>1915.5280904672472</v>
      </c>
      <c r="C136" s="160">
        <f>IF(RES_hhdet_fec!C136=0,0,RES_hhdet_fec!C136/0.086*1000000/RES_hhdet_num!C136)</f>
        <v>1957.0131411822829</v>
      </c>
      <c r="D136" s="160">
        <f>IF(RES_hhdet_fec!D136=0,0,RES_hhdet_fec!D136/0.086*1000000/RES_hhdet_num!D136)</f>
        <v>1952.6469167187895</v>
      </c>
      <c r="E136" s="160">
        <f>IF(RES_hhdet_fec!E136=0,0,RES_hhdet_fec!E136/0.086*1000000/RES_hhdet_num!E136)</f>
        <v>2004.2699565184218</v>
      </c>
      <c r="F136" s="160">
        <f>IF(RES_hhdet_fec!F136=0,0,RES_hhdet_fec!F136/0.086*1000000/RES_hhdet_num!F136)</f>
        <v>2029.3291303087358</v>
      </c>
      <c r="G136" s="160">
        <f>IF(RES_hhdet_fec!G136=0,0,RES_hhdet_fec!G136/0.086*1000000/RES_hhdet_num!G136)</f>
        <v>1904.4883576088723</v>
      </c>
      <c r="H136" s="160">
        <f>IF(RES_hhdet_fec!H136=0,0,RES_hhdet_fec!H136/0.086*1000000/RES_hhdet_num!H136)</f>
        <v>1912.9043249896772</v>
      </c>
      <c r="I136" s="160">
        <f>IF(RES_hhdet_fec!I136=0,0,RES_hhdet_fec!I136/0.086*1000000/RES_hhdet_num!I136)</f>
        <v>1911.1240555918605</v>
      </c>
      <c r="J136" s="160">
        <f>IF(RES_hhdet_fec!J136=0,0,RES_hhdet_fec!J136/0.086*1000000/RES_hhdet_num!J136)</f>
        <v>1918.8231995278979</v>
      </c>
      <c r="K136" s="160">
        <f>IF(RES_hhdet_fec!K136=0,0,RES_hhdet_fec!K136/0.086*1000000/RES_hhdet_num!K136)</f>
        <v>1821.2229944336909</v>
      </c>
      <c r="L136" s="160">
        <f>IF(RES_hhdet_fec!L136=0,0,RES_hhdet_fec!L136/0.086*1000000/RES_hhdet_num!L136)</f>
        <v>2107.905765654571</v>
      </c>
      <c r="M136" s="160">
        <f>IF(RES_hhdet_fec!M136=0,0,RES_hhdet_fec!M136/0.086*1000000/RES_hhdet_num!M136)</f>
        <v>1719.9463022550106</v>
      </c>
      <c r="N136" s="160">
        <f>IF(RES_hhdet_fec!N136=0,0,RES_hhdet_fec!N136/0.086*1000000/RES_hhdet_num!N136)</f>
        <v>2221.900320041043</v>
      </c>
      <c r="O136" s="160">
        <f>IF(RES_hhdet_fec!O136=0,0,RES_hhdet_fec!O136/0.086*1000000/RES_hhdet_num!O136)</f>
        <v>2296.7229966366058</v>
      </c>
      <c r="P136" s="160">
        <f>IF(RES_hhdet_fec!P136=0,0,RES_hhdet_fec!P136/0.086*1000000/RES_hhdet_num!P136)</f>
        <v>1990.0910364612519</v>
      </c>
      <c r="Q136" s="160">
        <f>IF(RES_hhdet_fec!Q136=0,0,RES_hhdet_fec!Q136/0.086*1000000/RES_hhdet_num!Q136)</f>
        <v>2069.2365899503766</v>
      </c>
    </row>
    <row r="137" spans="1:17" ht="12" customHeight="1" x14ac:dyDescent="0.25">
      <c r="A137" s="148" t="s">
        <v>60</v>
      </c>
      <c r="B137" s="156">
        <f>IF(RES_hhdet_fec!B137=0,0,RES_hhdet_fec!B137/0.086*1000000/RES_hhdet_num!B136)</f>
        <v>1402.2885439128136</v>
      </c>
      <c r="C137" s="156">
        <f>IF(RES_hhdet_fec!C137=0,0,RES_hhdet_fec!C137/0.086*1000000/RES_hhdet_num!C136)</f>
        <v>1458.3088834724633</v>
      </c>
      <c r="D137" s="156">
        <f>IF(RES_hhdet_fec!D137=0,0,RES_hhdet_fec!D137/0.086*1000000/RES_hhdet_num!D136)</f>
        <v>1458.8313547183541</v>
      </c>
      <c r="E137" s="156">
        <f>IF(RES_hhdet_fec!E137=0,0,RES_hhdet_fec!E137/0.086*1000000/RES_hhdet_num!E136)</f>
        <v>1507.3801789277063</v>
      </c>
      <c r="F137" s="156">
        <f>IF(RES_hhdet_fec!F137=0,0,RES_hhdet_fec!F137/0.086*1000000/RES_hhdet_num!F136)</f>
        <v>1528.6180061948864</v>
      </c>
      <c r="G137" s="156">
        <f>IF(RES_hhdet_fec!G137=0,0,RES_hhdet_fec!G137/0.086*1000000/RES_hhdet_num!G136)</f>
        <v>1406.3081115556124</v>
      </c>
      <c r="H137" s="156">
        <f>IF(RES_hhdet_fec!H137=0,0,RES_hhdet_fec!H137/0.086*1000000/RES_hhdet_num!H136)</f>
        <v>1417.3400424599699</v>
      </c>
      <c r="I137" s="156">
        <f>IF(RES_hhdet_fec!I137=0,0,RES_hhdet_fec!I137/0.086*1000000/RES_hhdet_num!I136)</f>
        <v>1416.4102756891791</v>
      </c>
      <c r="J137" s="156">
        <f>IF(RES_hhdet_fec!J137=0,0,RES_hhdet_fec!J137/0.086*1000000/RES_hhdet_num!J136)</f>
        <v>1423.0949950637041</v>
      </c>
      <c r="K137" s="156">
        <f>IF(RES_hhdet_fec!K137=0,0,RES_hhdet_fec!K137/0.086*1000000/RES_hhdet_num!K136)</f>
        <v>1322.9129814121832</v>
      </c>
      <c r="L137" s="156">
        <f>IF(RES_hhdet_fec!L137=0,0,RES_hhdet_fec!L137/0.086*1000000/RES_hhdet_num!L136)</f>
        <v>1607.5694390903493</v>
      </c>
      <c r="M137" s="156">
        <f>IF(RES_hhdet_fec!M137=0,0,RES_hhdet_fec!M137/0.086*1000000/RES_hhdet_num!M136)</f>
        <v>1263.5267408228908</v>
      </c>
      <c r="N137" s="156">
        <f>IF(RES_hhdet_fec!N137=0,0,RES_hhdet_fec!N137/0.086*1000000/RES_hhdet_num!N136)</f>
        <v>1730.5175175961863</v>
      </c>
      <c r="O137" s="156">
        <f>IF(RES_hhdet_fec!O137=0,0,RES_hhdet_fec!O137/0.086*1000000/RES_hhdet_num!O136)</f>
        <v>1777.6609758010313</v>
      </c>
      <c r="P137" s="156">
        <f>IF(RES_hhdet_fec!P137=0,0,RES_hhdet_fec!P137/0.086*1000000/RES_hhdet_num!P136)</f>
        <v>1479.8048669015022</v>
      </c>
      <c r="Q137" s="156">
        <f>IF(RES_hhdet_fec!Q137=0,0,RES_hhdet_fec!Q137/0.086*1000000/RES_hhdet_num!Q136)</f>
        <v>1564.1312541238533</v>
      </c>
    </row>
    <row r="138" spans="1:17" ht="12" customHeight="1" x14ac:dyDescent="0.25">
      <c r="A138" s="148" t="s">
        <v>59</v>
      </c>
      <c r="B138" s="156">
        <f>IF(RES_hhdet_fec!B138=0,0,RES_hhdet_fec!B138/0.086*1000000/RES_hhdet_num!B136)</f>
        <v>513.23954655443345</v>
      </c>
      <c r="C138" s="156">
        <f>IF(RES_hhdet_fec!C138=0,0,RES_hhdet_fec!C138/0.086*1000000/RES_hhdet_num!C136)</f>
        <v>498.7042577098195</v>
      </c>
      <c r="D138" s="156">
        <f>IF(RES_hhdet_fec!D138=0,0,RES_hhdet_fec!D138/0.086*1000000/RES_hhdet_num!D136)</f>
        <v>493.81556200043553</v>
      </c>
      <c r="E138" s="156">
        <f>IF(RES_hhdet_fec!E138=0,0,RES_hhdet_fec!E138/0.086*1000000/RES_hhdet_num!E136)</f>
        <v>496.88977759071577</v>
      </c>
      <c r="F138" s="156">
        <f>IF(RES_hhdet_fec!F138=0,0,RES_hhdet_fec!F138/0.086*1000000/RES_hhdet_num!F136)</f>
        <v>500.71112411384922</v>
      </c>
      <c r="G138" s="156">
        <f>IF(RES_hhdet_fec!G138=0,0,RES_hhdet_fec!G138/0.086*1000000/RES_hhdet_num!G136)</f>
        <v>498.1802460532603</v>
      </c>
      <c r="H138" s="156">
        <f>IF(RES_hhdet_fec!H138=0,0,RES_hhdet_fec!H138/0.086*1000000/RES_hhdet_num!H136)</f>
        <v>495.56428252970721</v>
      </c>
      <c r="I138" s="156">
        <f>IF(RES_hhdet_fec!I138=0,0,RES_hhdet_fec!I138/0.086*1000000/RES_hhdet_num!I136)</f>
        <v>494.71377990268155</v>
      </c>
      <c r="J138" s="156">
        <f>IF(RES_hhdet_fec!J138=0,0,RES_hhdet_fec!J138/0.086*1000000/RES_hhdet_num!J136)</f>
        <v>495.72820446419371</v>
      </c>
      <c r="K138" s="156">
        <f>IF(RES_hhdet_fec!K138=0,0,RES_hhdet_fec!K138/0.086*1000000/RES_hhdet_num!K136)</f>
        <v>498.31001302150781</v>
      </c>
      <c r="L138" s="156">
        <f>IF(RES_hhdet_fec!L138=0,0,RES_hhdet_fec!L138/0.086*1000000/RES_hhdet_num!L136)</f>
        <v>500.33632656422157</v>
      </c>
      <c r="M138" s="156">
        <f>IF(RES_hhdet_fec!M138=0,0,RES_hhdet_fec!M138/0.086*1000000/RES_hhdet_num!M136)</f>
        <v>456.41956143211962</v>
      </c>
      <c r="N138" s="156">
        <f>IF(RES_hhdet_fec!N138=0,0,RES_hhdet_fec!N138/0.086*1000000/RES_hhdet_num!N136)</f>
        <v>491.38280244485696</v>
      </c>
      <c r="O138" s="156">
        <f>IF(RES_hhdet_fec!O138=0,0,RES_hhdet_fec!O138/0.086*1000000/RES_hhdet_num!O136)</f>
        <v>519.06202083557469</v>
      </c>
      <c r="P138" s="156">
        <f>IF(RES_hhdet_fec!P138=0,0,RES_hhdet_fec!P138/0.086*1000000/RES_hhdet_num!P136)</f>
        <v>510.28616955974979</v>
      </c>
      <c r="Q138" s="156">
        <f>IF(RES_hhdet_fec!Q138=0,0,RES_hhdet_fec!Q138/0.086*1000000/RES_hhdet_num!Q136)</f>
        <v>505.105335826523</v>
      </c>
    </row>
    <row r="139" spans="1:17" ht="12" customHeight="1" x14ac:dyDescent="0.25">
      <c r="A139" s="158" t="s">
        <v>62</v>
      </c>
      <c r="B139" s="157">
        <f>IF(RES_hhdet_fec!B139=0,0,RES_hhdet_fec!B139/0.086*1000000/RES_hhdet_num!B$124)</f>
        <v>1221.7774769063783</v>
      </c>
      <c r="C139" s="157">
        <f>IF(RES_hhdet_fec!C139=0,0,RES_hhdet_fec!C139/0.086*1000000/RES_hhdet_num!C$124)</f>
        <v>1202.862556102921</v>
      </c>
      <c r="D139" s="157">
        <f>IF(RES_hhdet_fec!D139=0,0,RES_hhdet_fec!D139/0.086*1000000/RES_hhdet_num!D$124)</f>
        <v>1202.3932935852126</v>
      </c>
      <c r="E139" s="157">
        <f>IF(RES_hhdet_fec!E139=0,0,RES_hhdet_fec!E139/0.086*1000000/RES_hhdet_num!E$124)</f>
        <v>1237.5209013253163</v>
      </c>
      <c r="F139" s="157">
        <f>IF(RES_hhdet_fec!F139=0,0,RES_hhdet_fec!F139/0.086*1000000/RES_hhdet_num!F$124)</f>
        <v>1236.3962739855112</v>
      </c>
      <c r="G139" s="157">
        <f>IF(RES_hhdet_fec!G139=0,0,RES_hhdet_fec!G139/0.086*1000000/RES_hhdet_num!G$124)</f>
        <v>1186.1215012691212</v>
      </c>
      <c r="H139" s="157">
        <f>IF(RES_hhdet_fec!H139=0,0,RES_hhdet_fec!H139/0.086*1000000/RES_hhdet_num!H$124)</f>
        <v>1198.0271641492379</v>
      </c>
      <c r="I139" s="157">
        <f>IF(RES_hhdet_fec!I139=0,0,RES_hhdet_fec!I139/0.086*1000000/RES_hhdet_num!I$124)</f>
        <v>1184.855924387881</v>
      </c>
      <c r="J139" s="157">
        <f>IF(RES_hhdet_fec!J139=0,0,RES_hhdet_fec!J139/0.086*1000000/RES_hhdet_num!J$124)</f>
        <v>1228.7750404991057</v>
      </c>
      <c r="K139" s="157">
        <f>IF(RES_hhdet_fec!K139=0,0,RES_hhdet_fec!K139/0.086*1000000/RES_hhdet_num!K$124)</f>
        <v>1201.9804282677237</v>
      </c>
      <c r="L139" s="157">
        <f>IF(RES_hhdet_fec!L139=0,0,RES_hhdet_fec!L139/0.086*1000000/RES_hhdet_num!L$124)</f>
        <v>1277.3072925605125</v>
      </c>
      <c r="M139" s="157">
        <f>IF(RES_hhdet_fec!M139=0,0,RES_hhdet_fec!M139/0.086*1000000/RES_hhdet_num!M$124)</f>
        <v>1127.561965670468</v>
      </c>
      <c r="N139" s="157">
        <f>IF(RES_hhdet_fec!N139=0,0,RES_hhdet_fec!N139/0.086*1000000/RES_hhdet_num!N$124)</f>
        <v>1282.5943825525756</v>
      </c>
      <c r="O139" s="157">
        <f>IF(RES_hhdet_fec!O139=0,0,RES_hhdet_fec!O139/0.086*1000000/RES_hhdet_num!O$124)</f>
        <v>1359.9556242902402</v>
      </c>
      <c r="P139" s="157">
        <f>IF(RES_hhdet_fec!P139=0,0,RES_hhdet_fec!P139/0.086*1000000/RES_hhdet_num!P$124)</f>
        <v>1185.4005573257332</v>
      </c>
      <c r="Q139" s="157">
        <f>IF(RES_hhdet_fec!Q139=0,0,RES_hhdet_fec!Q139/0.086*1000000/RES_hhdet_num!Q$124)</f>
        <v>1229.3358611227163</v>
      </c>
    </row>
    <row r="140" spans="1:17" ht="12" customHeight="1" x14ac:dyDescent="0.25">
      <c r="A140" s="23" t="s">
        <v>57</v>
      </c>
      <c r="B140" s="156">
        <f>IF(RES_hhdet_fec!B140=0,0,RES_hhdet_fec!B140/0.086*1000000/RES_hhdet_num!B140)</f>
        <v>1751.1583191562786</v>
      </c>
      <c r="C140" s="156">
        <f>IF(RES_hhdet_fec!C140=0,0,RES_hhdet_fec!C140/0.086*1000000/RES_hhdet_num!C140)</f>
        <v>1714.2851294728209</v>
      </c>
      <c r="D140" s="156">
        <f>IF(RES_hhdet_fec!D140=0,0,RES_hhdet_fec!D140/0.086*1000000/RES_hhdet_num!D140)</f>
        <v>1702.3550084024989</v>
      </c>
      <c r="E140" s="156">
        <f>IF(RES_hhdet_fec!E140=0,0,RES_hhdet_fec!E140/0.086*1000000/RES_hhdet_num!E140)</f>
        <v>1684.8318200477972</v>
      </c>
      <c r="F140" s="156">
        <f>IF(RES_hhdet_fec!F140=0,0,RES_hhdet_fec!F140/0.086*1000000/RES_hhdet_num!F140)</f>
        <v>1734.4322410689576</v>
      </c>
      <c r="G140" s="156">
        <f>IF(RES_hhdet_fec!G140=0,0,RES_hhdet_fec!G140/0.086*1000000/RES_hhdet_num!G140)</f>
        <v>1698.1264737900826</v>
      </c>
      <c r="H140" s="156">
        <f>IF(RES_hhdet_fec!H140=0,0,RES_hhdet_fec!H140/0.086*1000000/RES_hhdet_num!H140)</f>
        <v>1686.5278190233416</v>
      </c>
      <c r="I140" s="156">
        <f>IF(RES_hhdet_fec!I140=0,0,RES_hhdet_fec!I140/0.086*1000000/RES_hhdet_num!I140)</f>
        <v>1698.2768642248195</v>
      </c>
      <c r="J140" s="156">
        <f>IF(RES_hhdet_fec!J140=0,0,RES_hhdet_fec!J140/0.086*1000000/RES_hhdet_num!J140)</f>
        <v>1695.7604653227665</v>
      </c>
      <c r="K140" s="156">
        <f>IF(RES_hhdet_fec!K140=0,0,RES_hhdet_fec!K140/0.086*1000000/RES_hhdet_num!K140)</f>
        <v>1676.6551390531963</v>
      </c>
      <c r="L140" s="156">
        <f>IF(RES_hhdet_fec!L140=0,0,RES_hhdet_fec!L140/0.086*1000000/RES_hhdet_num!L140)</f>
        <v>1711.9044324482848</v>
      </c>
      <c r="M140" s="156">
        <f>IF(RES_hhdet_fec!M140=0,0,RES_hhdet_fec!M140/0.086*1000000/RES_hhdet_num!M140)</f>
        <v>1610.0049457868033</v>
      </c>
      <c r="N140" s="156">
        <f>IF(RES_hhdet_fec!N140=0,0,RES_hhdet_fec!N140/0.086*1000000/RES_hhdet_num!N140)</f>
        <v>1662.7558339483548</v>
      </c>
      <c r="O140" s="156">
        <f>IF(RES_hhdet_fec!O140=0,0,RES_hhdet_fec!O140/0.086*1000000/RES_hhdet_num!O140)</f>
        <v>1670.242737093163</v>
      </c>
      <c r="P140" s="156">
        <f>IF(RES_hhdet_fec!P140=0,0,RES_hhdet_fec!P140/0.086*1000000/RES_hhdet_num!P140)</f>
        <v>1665.9433334100306</v>
      </c>
      <c r="Q140" s="156">
        <f>IF(RES_hhdet_fec!Q140=0,0,RES_hhdet_fec!Q140/0.086*1000000/RES_hhdet_num!Q140)</f>
        <v>1633.2582411518777</v>
      </c>
    </row>
    <row r="141" spans="1:17" ht="12" customHeight="1" x14ac:dyDescent="0.25">
      <c r="A141" s="29" t="s">
        <v>140</v>
      </c>
      <c r="B141" s="57">
        <f>IF(RES_hhdet_fec!B141=0,0,RES_hhdet_fec!B141/0.086*1000000/RES_hhdet_num!B141)</f>
        <v>1017.3597517324715</v>
      </c>
      <c r="C141" s="57">
        <f>IF(RES_hhdet_fec!C141=0,0,RES_hhdet_fec!C141/0.086*1000000/RES_hhdet_num!C141)</f>
        <v>1014.922426778488</v>
      </c>
      <c r="D141" s="57">
        <f>IF(RES_hhdet_fec!D141=0,0,RES_hhdet_fec!D141/0.086*1000000/RES_hhdet_num!D141)</f>
        <v>1022.9916713477028</v>
      </c>
      <c r="E141" s="57">
        <f>IF(RES_hhdet_fec!E141=0,0,RES_hhdet_fec!E141/0.086*1000000/RES_hhdet_num!E141)</f>
        <v>1082.6483976117941</v>
      </c>
      <c r="F141" s="57">
        <f>IF(RES_hhdet_fec!F141=0,0,RES_hhdet_fec!F141/0.086*1000000/RES_hhdet_num!F141)</f>
        <v>1064.323213019846</v>
      </c>
      <c r="G141" s="57">
        <f>IF(RES_hhdet_fec!G141=0,0,RES_hhdet_fec!G141/0.086*1000000/RES_hhdet_num!G141)</f>
        <v>1012.5445890555167</v>
      </c>
      <c r="H141" s="57">
        <f>IF(RES_hhdet_fec!H141=0,0,RES_hhdet_fec!H141/0.086*1000000/RES_hhdet_num!H141)</f>
        <v>1043.6850588077475</v>
      </c>
      <c r="I141" s="57">
        <f>IF(RES_hhdet_fec!I141=0,0,RES_hhdet_fec!I141/0.086*1000000/RES_hhdet_num!I141)</f>
        <v>1030.8835695179725</v>
      </c>
      <c r="J141" s="57">
        <f>IF(RES_hhdet_fec!J141=0,0,RES_hhdet_fec!J141/0.086*1000000/RES_hhdet_num!J141)</f>
        <v>1091.893104010368</v>
      </c>
      <c r="K141" s="57">
        <f>IF(RES_hhdet_fec!K141=0,0,RES_hhdet_fec!K141/0.086*1000000/RES_hhdet_num!K141)</f>
        <v>1060.4304831438158</v>
      </c>
      <c r="L141" s="57">
        <f>IF(RES_hhdet_fec!L141=0,0,RES_hhdet_fec!L141/0.086*1000000/RES_hhdet_num!L141)</f>
        <v>1157.1817805937696</v>
      </c>
      <c r="M141" s="57">
        <f>IF(RES_hhdet_fec!M141=0,0,RES_hhdet_fec!M141/0.086*1000000/RES_hhdet_num!M141)</f>
        <v>1002.3673398978046</v>
      </c>
      <c r="N141" s="57">
        <f>IF(RES_hhdet_fec!N141=0,0,RES_hhdet_fec!N141/0.086*1000000/RES_hhdet_num!N141)</f>
        <v>1186.9846175218383</v>
      </c>
      <c r="O141" s="57">
        <f>IF(RES_hhdet_fec!O141=0,0,RES_hhdet_fec!O141/0.086*1000000/RES_hhdet_num!O141)</f>
        <v>1285.9842548424992</v>
      </c>
      <c r="P141" s="57">
        <f>IF(RES_hhdet_fec!P141=0,0,RES_hhdet_fec!P141/0.086*1000000/RES_hhdet_num!P141)</f>
        <v>1090.326545935769</v>
      </c>
      <c r="Q141" s="57">
        <f>IF(RES_hhdet_fec!Q141=0,0,RES_hhdet_fec!Q141/0.086*1000000/RES_hhdet_num!Q141)</f>
        <v>1149.6802427100008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>
        <f>SUM(B144,B146,B148,B157)</f>
        <v>10894.375106923007</v>
      </c>
      <c r="C143" s="168">
        <f t="shared" ref="C143:Q143" si="28">SUM(C144,C146,C148,C157)</f>
        <v>11262.519120540719</v>
      </c>
      <c r="D143" s="168">
        <f t="shared" si="28"/>
        <v>10676.700680117607</v>
      </c>
      <c r="E143" s="168">
        <f t="shared" si="28"/>
        <v>10766.997605554516</v>
      </c>
      <c r="F143" s="168">
        <f t="shared" si="28"/>
        <v>10978.36721091839</v>
      </c>
      <c r="G143" s="168">
        <f t="shared" si="28"/>
        <v>10444.916104555157</v>
      </c>
      <c r="H143" s="168">
        <f t="shared" si="28"/>
        <v>9829.5703904200254</v>
      </c>
      <c r="I143" s="168">
        <f t="shared" si="28"/>
        <v>8888.060885036628</v>
      </c>
      <c r="J143" s="168">
        <f t="shared" si="28"/>
        <v>9136.1098708930804</v>
      </c>
      <c r="K143" s="168">
        <f t="shared" si="28"/>
        <v>8579.76792243413</v>
      </c>
      <c r="L143" s="168">
        <f t="shared" si="28"/>
        <v>8739.4424321431979</v>
      </c>
      <c r="M143" s="168">
        <f t="shared" si="28"/>
        <v>6785.1862638898428</v>
      </c>
      <c r="N143" s="168">
        <f t="shared" si="28"/>
        <v>7558.9003608296789</v>
      </c>
      <c r="O143" s="168">
        <f t="shared" si="28"/>
        <v>7648.143955853755</v>
      </c>
      <c r="P143" s="168">
        <f t="shared" si="28"/>
        <v>6072.5518045211966</v>
      </c>
      <c r="Q143" s="168">
        <f t="shared" si="28"/>
        <v>6238.1604467214102</v>
      </c>
    </row>
    <row r="144" spans="1:17" ht="12.95" customHeight="1" x14ac:dyDescent="0.25">
      <c r="A144" s="158" t="s">
        <v>65</v>
      </c>
      <c r="B144" s="157">
        <f t="shared" ref="B144:Q144" si="29">B145</f>
        <v>7108.7702308730732</v>
      </c>
      <c r="C144" s="157">
        <f t="shared" si="29"/>
        <v>7500.9317717533286</v>
      </c>
      <c r="D144" s="157">
        <f t="shared" si="29"/>
        <v>6956.3444914349584</v>
      </c>
      <c r="E144" s="157">
        <f t="shared" si="29"/>
        <v>6992.559896265273</v>
      </c>
      <c r="F144" s="157">
        <f t="shared" si="29"/>
        <v>7189.655310646941</v>
      </c>
      <c r="G144" s="157">
        <f t="shared" si="29"/>
        <v>6859.6828245656397</v>
      </c>
      <c r="H144" s="157">
        <f t="shared" si="29"/>
        <v>6251.9746161521743</v>
      </c>
      <c r="I144" s="157">
        <f t="shared" si="29"/>
        <v>5334.57865770441</v>
      </c>
      <c r="J144" s="157">
        <f t="shared" si="29"/>
        <v>5545.4588969760589</v>
      </c>
      <c r="K144" s="157">
        <f t="shared" si="29"/>
        <v>5157.4545593306975</v>
      </c>
      <c r="L144" s="157">
        <f t="shared" si="29"/>
        <v>4869.3643874278296</v>
      </c>
      <c r="M144" s="157">
        <f t="shared" si="29"/>
        <v>3573.6953544060871</v>
      </c>
      <c r="N144" s="157">
        <f t="shared" si="29"/>
        <v>3595.7469168403363</v>
      </c>
      <c r="O144" s="157">
        <f t="shared" si="29"/>
        <v>3478.28286440189</v>
      </c>
      <c r="P144" s="157">
        <f t="shared" si="29"/>
        <v>2519.9266151404686</v>
      </c>
      <c r="Q144" s="157">
        <f t="shared" si="29"/>
        <v>2521.512847679292</v>
      </c>
    </row>
    <row r="145" spans="1:17" ht="12" customHeight="1" x14ac:dyDescent="0.25">
      <c r="A145" s="23" t="s">
        <v>60</v>
      </c>
      <c r="B145" s="156">
        <f>IF(RES_hhdet_fec!B145=0,0,RES_hhdet_fec!B145/0.086*1000000/RES_hhdet_num!B$143)</f>
        <v>7108.7702308730732</v>
      </c>
      <c r="C145" s="156">
        <f>IF(RES_hhdet_fec!C145=0,0,RES_hhdet_fec!C145/0.086*1000000/RES_hhdet_num!C$143)</f>
        <v>7500.9317717533286</v>
      </c>
      <c r="D145" s="156">
        <f>IF(RES_hhdet_fec!D145=0,0,RES_hhdet_fec!D145/0.086*1000000/RES_hhdet_num!D$143)</f>
        <v>6956.3444914349584</v>
      </c>
      <c r="E145" s="156">
        <f>IF(RES_hhdet_fec!E145=0,0,RES_hhdet_fec!E145/0.086*1000000/RES_hhdet_num!E$143)</f>
        <v>6992.559896265273</v>
      </c>
      <c r="F145" s="156">
        <f>IF(RES_hhdet_fec!F145=0,0,RES_hhdet_fec!F145/0.086*1000000/RES_hhdet_num!F$143)</f>
        <v>7189.655310646941</v>
      </c>
      <c r="G145" s="156">
        <f>IF(RES_hhdet_fec!G145=0,0,RES_hhdet_fec!G145/0.086*1000000/RES_hhdet_num!G$143)</f>
        <v>6859.6828245656397</v>
      </c>
      <c r="H145" s="156">
        <f>IF(RES_hhdet_fec!H145=0,0,RES_hhdet_fec!H145/0.086*1000000/RES_hhdet_num!H$143)</f>
        <v>6251.9746161521743</v>
      </c>
      <c r="I145" s="156">
        <f>IF(RES_hhdet_fec!I145=0,0,RES_hhdet_fec!I145/0.086*1000000/RES_hhdet_num!I$143)</f>
        <v>5334.57865770441</v>
      </c>
      <c r="J145" s="156">
        <f>IF(RES_hhdet_fec!J145=0,0,RES_hhdet_fec!J145/0.086*1000000/RES_hhdet_num!J$143)</f>
        <v>5545.4588969760589</v>
      </c>
      <c r="K145" s="156">
        <f>IF(RES_hhdet_fec!K145=0,0,RES_hhdet_fec!K145/0.086*1000000/RES_hhdet_num!K$143)</f>
        <v>5157.4545593306975</v>
      </c>
      <c r="L145" s="156">
        <f>IF(RES_hhdet_fec!L145=0,0,RES_hhdet_fec!L145/0.086*1000000/RES_hhdet_num!L$143)</f>
        <v>4869.3643874278296</v>
      </c>
      <c r="M145" s="156">
        <f>IF(RES_hhdet_fec!M145=0,0,RES_hhdet_fec!M145/0.086*1000000/RES_hhdet_num!M$143)</f>
        <v>3573.6953544060871</v>
      </c>
      <c r="N145" s="156">
        <f>IF(RES_hhdet_fec!N145=0,0,RES_hhdet_fec!N145/0.086*1000000/RES_hhdet_num!N$143)</f>
        <v>3595.7469168403363</v>
      </c>
      <c r="O145" s="156">
        <f>IF(RES_hhdet_fec!O145=0,0,RES_hhdet_fec!O145/0.086*1000000/RES_hhdet_num!O$143)</f>
        <v>3478.28286440189</v>
      </c>
      <c r="P145" s="156">
        <f>IF(RES_hhdet_fec!P145=0,0,RES_hhdet_fec!P145/0.086*1000000/RES_hhdet_num!P$143)</f>
        <v>2519.9266151404686</v>
      </c>
      <c r="Q145" s="156">
        <f>IF(RES_hhdet_fec!Q145=0,0,RES_hhdet_fec!Q145/0.086*1000000/RES_hhdet_num!Q$143)</f>
        <v>2521.512847679292</v>
      </c>
    </row>
    <row r="146" spans="1:17" ht="12.95" customHeight="1" x14ac:dyDescent="0.25">
      <c r="A146" s="158" t="s">
        <v>112</v>
      </c>
      <c r="B146" s="157">
        <f t="shared" ref="B146:Q146" si="30">B147</f>
        <v>195.67611206135555</v>
      </c>
      <c r="C146" s="157">
        <f t="shared" si="30"/>
        <v>187.85517576255941</v>
      </c>
      <c r="D146" s="157">
        <f t="shared" si="30"/>
        <v>181.04999076408365</v>
      </c>
      <c r="E146" s="157">
        <f t="shared" si="30"/>
        <v>173.11827615792416</v>
      </c>
      <c r="F146" s="157">
        <f t="shared" si="30"/>
        <v>169.95201709555872</v>
      </c>
      <c r="G146" s="157">
        <f t="shared" si="30"/>
        <v>167.11583496240587</v>
      </c>
      <c r="H146" s="157">
        <f t="shared" si="30"/>
        <v>160.83766383460321</v>
      </c>
      <c r="I146" s="157">
        <f t="shared" si="30"/>
        <v>158.80222644199043</v>
      </c>
      <c r="J146" s="157">
        <f t="shared" si="30"/>
        <v>156.17259789618274</v>
      </c>
      <c r="K146" s="157">
        <f t="shared" si="30"/>
        <v>152.75028193092373</v>
      </c>
      <c r="L146" s="157">
        <f t="shared" si="30"/>
        <v>144.7031819690728</v>
      </c>
      <c r="M146" s="157">
        <f t="shared" si="30"/>
        <v>135.76396875788157</v>
      </c>
      <c r="N146" s="157">
        <f t="shared" si="30"/>
        <v>126.51568955366761</v>
      </c>
      <c r="O146" s="157">
        <f t="shared" si="30"/>
        <v>118.99329280975982</v>
      </c>
      <c r="P146" s="157">
        <f t="shared" si="30"/>
        <v>109.65993218375857</v>
      </c>
      <c r="Q146" s="157">
        <f t="shared" si="30"/>
        <v>104.3866011487624</v>
      </c>
    </row>
    <row r="147" spans="1:17" ht="12" customHeight="1" x14ac:dyDescent="0.25">
      <c r="A147" s="23" t="s">
        <v>60</v>
      </c>
      <c r="B147" s="156">
        <f>IF(RES_hhdet_fec!B147=0,0,RES_hhdet_fec!B147/0.086*1000000/RES_hhdet_num!B$143)</f>
        <v>195.67611206135555</v>
      </c>
      <c r="C147" s="156">
        <f>IF(RES_hhdet_fec!C147=0,0,RES_hhdet_fec!C147/0.086*1000000/RES_hhdet_num!C$143)</f>
        <v>187.85517576255941</v>
      </c>
      <c r="D147" s="156">
        <f>IF(RES_hhdet_fec!D147=0,0,RES_hhdet_fec!D147/0.086*1000000/RES_hhdet_num!D$143)</f>
        <v>181.04999076408365</v>
      </c>
      <c r="E147" s="156">
        <f>IF(RES_hhdet_fec!E147=0,0,RES_hhdet_fec!E147/0.086*1000000/RES_hhdet_num!E$143)</f>
        <v>173.11827615792416</v>
      </c>
      <c r="F147" s="156">
        <f>IF(RES_hhdet_fec!F147=0,0,RES_hhdet_fec!F147/0.086*1000000/RES_hhdet_num!F$143)</f>
        <v>169.95201709555872</v>
      </c>
      <c r="G147" s="156">
        <f>IF(RES_hhdet_fec!G147=0,0,RES_hhdet_fec!G147/0.086*1000000/RES_hhdet_num!G$143)</f>
        <v>167.11583496240587</v>
      </c>
      <c r="H147" s="156">
        <f>IF(RES_hhdet_fec!H147=0,0,RES_hhdet_fec!H147/0.086*1000000/RES_hhdet_num!H$143)</f>
        <v>160.83766383460321</v>
      </c>
      <c r="I147" s="156">
        <f>IF(RES_hhdet_fec!I147=0,0,RES_hhdet_fec!I147/0.086*1000000/RES_hhdet_num!I$143)</f>
        <v>158.80222644199043</v>
      </c>
      <c r="J147" s="156">
        <f>IF(RES_hhdet_fec!J147=0,0,RES_hhdet_fec!J147/0.086*1000000/RES_hhdet_num!J$143)</f>
        <v>156.17259789618274</v>
      </c>
      <c r="K147" s="156">
        <f>IF(RES_hhdet_fec!K147=0,0,RES_hhdet_fec!K147/0.086*1000000/RES_hhdet_num!K$143)</f>
        <v>152.75028193092373</v>
      </c>
      <c r="L147" s="156">
        <f>IF(RES_hhdet_fec!L147=0,0,RES_hhdet_fec!L147/0.086*1000000/RES_hhdet_num!L$143)</f>
        <v>144.7031819690728</v>
      </c>
      <c r="M147" s="156">
        <f>IF(RES_hhdet_fec!M147=0,0,RES_hhdet_fec!M147/0.086*1000000/RES_hhdet_num!M$143)</f>
        <v>135.76396875788157</v>
      </c>
      <c r="N147" s="156">
        <f>IF(RES_hhdet_fec!N147=0,0,RES_hhdet_fec!N147/0.086*1000000/RES_hhdet_num!N$143)</f>
        <v>126.51568955366761</v>
      </c>
      <c r="O147" s="156">
        <f>IF(RES_hhdet_fec!O147=0,0,RES_hhdet_fec!O147/0.086*1000000/RES_hhdet_num!O$143)</f>
        <v>118.99329280975982</v>
      </c>
      <c r="P147" s="156">
        <f>IF(RES_hhdet_fec!P147=0,0,RES_hhdet_fec!P147/0.086*1000000/RES_hhdet_num!P$143)</f>
        <v>109.65993218375857</v>
      </c>
      <c r="Q147" s="156">
        <f>IF(RES_hhdet_fec!Q147=0,0,RES_hhdet_fec!Q147/0.086*1000000/RES_hhdet_num!Q$143)</f>
        <v>104.3866011487624</v>
      </c>
    </row>
    <row r="148" spans="1:17" ht="12" customHeight="1" x14ac:dyDescent="0.25">
      <c r="A148" s="158" t="s">
        <v>63</v>
      </c>
      <c r="B148" s="157">
        <f>IF(RES_hhdet_fec!B148=0,0,RES_hhdet_fec!B148/0.086*1000000/RES_hhdet_num!B$143)</f>
        <v>2368.1524985958144</v>
      </c>
      <c r="C148" s="157">
        <f>IF(RES_hhdet_fec!C148=0,0,RES_hhdet_fec!C148/0.086*1000000/RES_hhdet_num!C$143)</f>
        <v>2370.7385009287777</v>
      </c>
      <c r="D148" s="157">
        <f>IF(RES_hhdet_fec!D148=0,0,RES_hhdet_fec!D148/0.086*1000000/RES_hhdet_num!D$143)</f>
        <v>2337.7783746031328</v>
      </c>
      <c r="E148" s="157">
        <f>IF(RES_hhdet_fec!E148=0,0,RES_hhdet_fec!E148/0.086*1000000/RES_hhdet_num!E$143)</f>
        <v>2371.796108978242</v>
      </c>
      <c r="F148" s="157">
        <f>IF(RES_hhdet_fec!F148=0,0,RES_hhdet_fec!F148/0.086*1000000/RES_hhdet_num!F$143)</f>
        <v>2391.3037228660742</v>
      </c>
      <c r="G148" s="157">
        <f>IF(RES_hhdet_fec!G148=0,0,RES_hhdet_fec!G148/0.086*1000000/RES_hhdet_num!G$143)</f>
        <v>2238.2156777607743</v>
      </c>
      <c r="H148" s="157">
        <f>IF(RES_hhdet_fec!H148=0,0,RES_hhdet_fec!H148/0.086*1000000/RES_hhdet_num!H$143)</f>
        <v>2225.5228343231247</v>
      </c>
      <c r="I148" s="157">
        <f>IF(RES_hhdet_fec!I148=0,0,RES_hhdet_fec!I148/0.086*1000000/RES_hhdet_num!I$143)</f>
        <v>2212.4908298398218</v>
      </c>
      <c r="J148" s="157">
        <f>IF(RES_hhdet_fec!J148=0,0,RES_hhdet_fec!J148/0.086*1000000/RES_hhdet_num!J$143)</f>
        <v>2208.7210171246898</v>
      </c>
      <c r="K148" s="157">
        <f>IF(RES_hhdet_fec!K148=0,0,RES_hhdet_fec!K148/0.086*1000000/RES_hhdet_num!K$143)</f>
        <v>2071.5054256059789</v>
      </c>
      <c r="L148" s="157">
        <f>IF(RES_hhdet_fec!L148=0,0,RES_hhdet_fec!L148/0.086*1000000/RES_hhdet_num!L$143)</f>
        <v>2446.9972781647912</v>
      </c>
      <c r="M148" s="157">
        <f>IF(RES_hhdet_fec!M148=0,0,RES_hhdet_fec!M148/0.086*1000000/RES_hhdet_num!M$143)</f>
        <v>1950.461611254455</v>
      </c>
      <c r="N148" s="157">
        <f>IF(RES_hhdet_fec!N148=0,0,RES_hhdet_fec!N148/0.086*1000000/RES_hhdet_num!N$143)</f>
        <v>2556.4955861707958</v>
      </c>
      <c r="O148" s="157">
        <f>IF(RES_hhdet_fec!O148=0,0,RES_hhdet_fec!O148/0.086*1000000/RES_hhdet_num!O$143)</f>
        <v>2697.3053995393188</v>
      </c>
      <c r="P148" s="157">
        <f>IF(RES_hhdet_fec!P148=0,0,RES_hhdet_fec!P148/0.086*1000000/RES_hhdet_num!P$143)</f>
        <v>2262.9960114168975</v>
      </c>
      <c r="Q148" s="157">
        <f>IF(RES_hhdet_fec!Q148=0,0,RES_hhdet_fec!Q148/0.086*1000000/RES_hhdet_num!Q$143)</f>
        <v>2384.0795050880947</v>
      </c>
    </row>
    <row r="149" spans="1:17" ht="12" customHeight="1" x14ac:dyDescent="0.25">
      <c r="A149" s="167" t="s">
        <v>144</v>
      </c>
      <c r="B149" s="132">
        <f>IF(RES_hhdet_fec!B149=0,0,RES_hhdet_fec!B149/0.086*1000000/RES_hhdet_num!B149)</f>
        <v>2567.0419373167606</v>
      </c>
      <c r="C149" s="132">
        <f>IF(RES_hhdet_fec!C149=0,0,RES_hhdet_fec!C149/0.086*1000000/RES_hhdet_num!C149)</f>
        <v>2560.1711408670903</v>
      </c>
      <c r="D149" s="132">
        <f>IF(RES_hhdet_fec!D149=0,0,RES_hhdet_fec!D149/0.086*1000000/RES_hhdet_num!D149)</f>
        <v>2515.6906253599273</v>
      </c>
      <c r="E149" s="132">
        <f>IF(RES_hhdet_fec!E149=0,0,RES_hhdet_fec!E149/0.086*1000000/RES_hhdet_num!E149)</f>
        <v>2512.0203289340611</v>
      </c>
      <c r="F149" s="132">
        <f>IF(RES_hhdet_fec!F149=0,0,RES_hhdet_fec!F149/0.086*1000000/RES_hhdet_num!F149)</f>
        <v>2512.1331369319269</v>
      </c>
      <c r="G149" s="132">
        <f>IF(RES_hhdet_fec!G149=0,0,RES_hhdet_fec!G149/0.086*1000000/RES_hhdet_num!G149)</f>
        <v>2483.0311560311061</v>
      </c>
      <c r="H149" s="132">
        <f>IF(RES_hhdet_fec!H149=0,0,RES_hhdet_fec!H149/0.086*1000000/RES_hhdet_num!H149)</f>
        <v>2448.8377150577571</v>
      </c>
      <c r="I149" s="132">
        <f>IF(RES_hhdet_fec!I149=0,0,RES_hhdet_fec!I149/0.086*1000000/RES_hhdet_num!I149)</f>
        <v>2425.6644672504394</v>
      </c>
      <c r="J149" s="132">
        <f>IF(RES_hhdet_fec!J149=0,0,RES_hhdet_fec!J149/0.086*1000000/RES_hhdet_num!J149)</f>
        <v>2408.6973839969151</v>
      </c>
      <c r="K149" s="132">
        <f>IF(RES_hhdet_fec!K149=0,0,RES_hhdet_fec!K149/0.086*1000000/RES_hhdet_num!K149)</f>
        <v>2403.413495469093</v>
      </c>
      <c r="L149" s="132">
        <f>IF(RES_hhdet_fec!L149=0,0,RES_hhdet_fec!L149/0.086*1000000/RES_hhdet_num!L149)</f>
        <v>2393.5549232152921</v>
      </c>
      <c r="M149" s="132">
        <f>IF(RES_hhdet_fec!M149=0,0,RES_hhdet_fec!M149/0.086*1000000/RES_hhdet_num!M149)</f>
        <v>2182.2227327812079</v>
      </c>
      <c r="N149" s="132">
        <f>IF(RES_hhdet_fec!N149=0,0,RES_hhdet_fec!N149/0.086*1000000/RES_hhdet_num!N149)</f>
        <v>2487.5284922614128</v>
      </c>
      <c r="O149" s="132">
        <f>IF(RES_hhdet_fec!O149=0,0,RES_hhdet_fec!O149/0.086*1000000/RES_hhdet_num!O149)</f>
        <v>2472.2566632375188</v>
      </c>
      <c r="P149" s="132">
        <f>IF(RES_hhdet_fec!P149=0,0,RES_hhdet_fec!P149/0.086*1000000/RES_hhdet_num!P149)</f>
        <v>2424.3459164764604</v>
      </c>
      <c r="Q149" s="132">
        <f>IF(RES_hhdet_fec!Q149=0,0,RES_hhdet_fec!Q149/0.086*1000000/RES_hhdet_num!Q149)</f>
        <v>2392.6602272640657</v>
      </c>
    </row>
    <row r="150" spans="1:17" ht="12" customHeight="1" x14ac:dyDescent="0.25">
      <c r="A150" s="167" t="s">
        <v>143</v>
      </c>
      <c r="B150" s="132">
        <f>IF(RES_hhdet_fec!B150=0,0,RES_hhdet_fec!B150/0.086*1000000/RES_hhdet_num!B150)</f>
        <v>2151.0123025625448</v>
      </c>
      <c r="C150" s="132">
        <f>IF(RES_hhdet_fec!C150=0,0,RES_hhdet_fec!C150/0.086*1000000/RES_hhdet_num!C150)</f>
        <v>2162.8154992734512</v>
      </c>
      <c r="D150" s="132">
        <f>IF(RES_hhdet_fec!D150=0,0,RES_hhdet_fec!D150/0.086*1000000/RES_hhdet_num!D150)</f>
        <v>2129.0144684843326</v>
      </c>
      <c r="E150" s="132">
        <f>IF(RES_hhdet_fec!E150=0,0,RES_hhdet_fec!E150/0.086*1000000/RES_hhdet_num!E150)</f>
        <v>2129.7029913978058</v>
      </c>
      <c r="F150" s="132">
        <f>IF(RES_hhdet_fec!F150=0,0,RES_hhdet_fec!F150/0.086*1000000/RES_hhdet_num!F150)</f>
        <v>2133.5976631195654</v>
      </c>
      <c r="G150" s="132">
        <f>IF(RES_hhdet_fec!G150=0,0,RES_hhdet_fec!G150/0.086*1000000/RES_hhdet_num!G150)</f>
        <v>2112.1504974734744</v>
      </c>
      <c r="H150" s="132">
        <f>IF(RES_hhdet_fec!H150=0,0,RES_hhdet_fec!H150/0.086*1000000/RES_hhdet_num!H150)</f>
        <v>2087.3087973172301</v>
      </c>
      <c r="I150" s="132">
        <f>IF(RES_hhdet_fec!I150=0,0,RES_hhdet_fec!I150/0.086*1000000/RES_hhdet_num!I150)</f>
        <v>2071.3956836154744</v>
      </c>
      <c r="J150" s="132">
        <f>IF(RES_hhdet_fec!J150=0,0,RES_hhdet_fec!J150/0.086*1000000/RES_hhdet_num!J150)</f>
        <v>2061.3815040622358</v>
      </c>
      <c r="K150" s="132">
        <f>IF(RES_hhdet_fec!K150=0,0,RES_hhdet_fec!K150/0.086*1000000/RES_hhdet_num!K150)</f>
        <v>2060.5287850764116</v>
      </c>
      <c r="L150" s="132">
        <f>IF(RES_hhdet_fec!L150=0,0,RES_hhdet_fec!L150/0.086*1000000/RES_hhdet_num!L150)</f>
        <v>2056.1470266541874</v>
      </c>
      <c r="M150" s="132">
        <f>IF(RES_hhdet_fec!M150=0,0,RES_hhdet_fec!M150/0.086*1000000/RES_hhdet_num!M150)</f>
        <v>1874.8643377399267</v>
      </c>
      <c r="N150" s="132">
        <f>IF(RES_hhdet_fec!N150=0,0,RES_hhdet_fec!N150/0.086*1000000/RES_hhdet_num!N150)</f>
        <v>2158.0268922600249</v>
      </c>
      <c r="O150" s="132">
        <f>IF(RES_hhdet_fec!O150=0,0,RES_hhdet_fec!O150/0.086*1000000/RES_hhdet_num!O150)</f>
        <v>2126.0288519399824</v>
      </c>
      <c r="P150" s="132">
        <f>IF(RES_hhdet_fec!P150=0,0,RES_hhdet_fec!P150/0.086*1000000/RES_hhdet_num!P150)</f>
        <v>2086.11101526947</v>
      </c>
      <c r="Q150" s="132">
        <f>IF(RES_hhdet_fec!Q150=0,0,RES_hhdet_fec!Q150/0.086*1000000/RES_hhdet_num!Q150)</f>
        <v>2060.3344835481939</v>
      </c>
    </row>
    <row r="151" spans="1:17" ht="12" customHeight="1" x14ac:dyDescent="0.25">
      <c r="A151" s="166" t="s">
        <v>57</v>
      </c>
      <c r="B151" s="165">
        <f>IF(RES_hhdet_fec!B151=0,0,RES_hhdet_fec!B151/0.086*1000000/RES_hhdet_num!B150)</f>
        <v>1637.7727560081116</v>
      </c>
      <c r="C151" s="165">
        <f>IF(RES_hhdet_fec!C151=0,0,RES_hhdet_fec!C151/0.086*1000000/RES_hhdet_num!C150)</f>
        <v>1664.1112415636319</v>
      </c>
      <c r="D151" s="165">
        <f>IF(RES_hhdet_fec!D151=0,0,RES_hhdet_fec!D151/0.086*1000000/RES_hhdet_num!D150)</f>
        <v>1635.1989064838972</v>
      </c>
      <c r="E151" s="165">
        <f>IF(RES_hhdet_fec!E151=0,0,RES_hhdet_fec!E151/0.086*1000000/RES_hhdet_num!E150)</f>
        <v>1632.8132138070898</v>
      </c>
      <c r="F151" s="165">
        <f>IF(RES_hhdet_fec!F151=0,0,RES_hhdet_fec!F151/0.086*1000000/RES_hhdet_num!F150)</f>
        <v>1632.8865390057153</v>
      </c>
      <c r="G151" s="165">
        <f>IF(RES_hhdet_fec!G151=0,0,RES_hhdet_fec!G151/0.086*1000000/RES_hhdet_num!G150)</f>
        <v>1613.970251420214</v>
      </c>
      <c r="H151" s="165">
        <f>IF(RES_hhdet_fec!H151=0,0,RES_hhdet_fec!H151/0.086*1000000/RES_hhdet_num!H150)</f>
        <v>1591.7445147875226</v>
      </c>
      <c r="I151" s="165">
        <f>IF(RES_hhdet_fec!I151=0,0,RES_hhdet_fec!I151/0.086*1000000/RES_hhdet_num!I150)</f>
        <v>1576.6819037127925</v>
      </c>
      <c r="J151" s="165">
        <f>IF(RES_hhdet_fec!J151=0,0,RES_hhdet_fec!J151/0.086*1000000/RES_hhdet_num!J150)</f>
        <v>1565.6532995980433</v>
      </c>
      <c r="K151" s="165">
        <f>IF(RES_hhdet_fec!K151=0,0,RES_hhdet_fec!K151/0.086*1000000/RES_hhdet_num!K150)</f>
        <v>1562.2187720549036</v>
      </c>
      <c r="L151" s="165">
        <f>IF(RES_hhdet_fec!L151=0,0,RES_hhdet_fec!L151/0.086*1000000/RES_hhdet_num!L150)</f>
        <v>1555.8107000899652</v>
      </c>
      <c r="M151" s="165">
        <f>IF(RES_hhdet_fec!M151=0,0,RES_hhdet_fec!M151/0.086*1000000/RES_hhdet_num!M150)</f>
        <v>1418.4447763078074</v>
      </c>
      <c r="N151" s="165">
        <f>IF(RES_hhdet_fec!N151=0,0,RES_hhdet_fec!N151/0.086*1000000/RES_hhdet_num!N150)</f>
        <v>1666.6440898151673</v>
      </c>
      <c r="O151" s="165">
        <f>IF(RES_hhdet_fec!O151=0,0,RES_hhdet_fec!O151/0.086*1000000/RES_hhdet_num!O150)</f>
        <v>1606.9668311044074</v>
      </c>
      <c r="P151" s="165">
        <f>IF(RES_hhdet_fec!P151=0,0,RES_hhdet_fec!P151/0.086*1000000/RES_hhdet_num!P150)</f>
        <v>1575.82484570972</v>
      </c>
      <c r="Q151" s="165">
        <f>IF(RES_hhdet_fec!Q151=0,0,RES_hhdet_fec!Q151/0.086*1000000/RES_hhdet_num!Q150)</f>
        <v>1555.2291477216706</v>
      </c>
    </row>
    <row r="152" spans="1:17" ht="12" customHeight="1" x14ac:dyDescent="0.25">
      <c r="A152" s="147" t="s">
        <v>59</v>
      </c>
      <c r="B152" s="164">
        <f>IF(RES_hhdet_fec!B152=0,0,RES_hhdet_fec!B152/0.086*1000000/RES_hhdet_num!B150)</f>
        <v>513.23954655443322</v>
      </c>
      <c r="C152" s="164">
        <f>IF(RES_hhdet_fec!C152=0,0,RES_hhdet_fec!C152/0.086*1000000/RES_hhdet_num!C150)</f>
        <v>498.70425770981973</v>
      </c>
      <c r="D152" s="164">
        <f>IF(RES_hhdet_fec!D152=0,0,RES_hhdet_fec!D152/0.086*1000000/RES_hhdet_num!D150)</f>
        <v>493.81556200043559</v>
      </c>
      <c r="E152" s="164">
        <f>IF(RES_hhdet_fec!E152=0,0,RES_hhdet_fec!E152/0.086*1000000/RES_hhdet_num!E150)</f>
        <v>496.88977759071599</v>
      </c>
      <c r="F152" s="164">
        <f>IF(RES_hhdet_fec!F152=0,0,RES_hhdet_fec!F152/0.086*1000000/RES_hhdet_num!F150)</f>
        <v>500.71112411384985</v>
      </c>
      <c r="G152" s="164">
        <f>IF(RES_hhdet_fec!G152=0,0,RES_hhdet_fec!G152/0.086*1000000/RES_hhdet_num!G150)</f>
        <v>498.18024605326048</v>
      </c>
      <c r="H152" s="164">
        <f>IF(RES_hhdet_fec!H152=0,0,RES_hhdet_fec!H152/0.086*1000000/RES_hhdet_num!H150)</f>
        <v>495.56428252970738</v>
      </c>
      <c r="I152" s="164">
        <f>IF(RES_hhdet_fec!I152=0,0,RES_hhdet_fec!I152/0.086*1000000/RES_hhdet_num!I150)</f>
        <v>494.71377990268172</v>
      </c>
      <c r="J152" s="164">
        <f>IF(RES_hhdet_fec!J152=0,0,RES_hhdet_fec!J152/0.086*1000000/RES_hhdet_num!J150)</f>
        <v>495.72820446419286</v>
      </c>
      <c r="K152" s="164">
        <f>IF(RES_hhdet_fec!K152=0,0,RES_hhdet_fec!K152/0.086*1000000/RES_hhdet_num!K150)</f>
        <v>498.31001302150787</v>
      </c>
      <c r="L152" s="164">
        <f>IF(RES_hhdet_fec!L152=0,0,RES_hhdet_fec!L152/0.086*1000000/RES_hhdet_num!L150)</f>
        <v>500.33632656422191</v>
      </c>
      <c r="M152" s="164">
        <f>IF(RES_hhdet_fec!M152=0,0,RES_hhdet_fec!M152/0.086*1000000/RES_hhdet_num!M150)</f>
        <v>456.41956143211934</v>
      </c>
      <c r="N152" s="164">
        <f>IF(RES_hhdet_fec!N152=0,0,RES_hhdet_fec!N152/0.086*1000000/RES_hhdet_num!N150)</f>
        <v>491.38280244485713</v>
      </c>
      <c r="O152" s="164">
        <f>IF(RES_hhdet_fec!O152=0,0,RES_hhdet_fec!O152/0.086*1000000/RES_hhdet_num!O150)</f>
        <v>519.06202083557457</v>
      </c>
      <c r="P152" s="164">
        <f>IF(RES_hhdet_fec!P152=0,0,RES_hhdet_fec!P152/0.086*1000000/RES_hhdet_num!P150)</f>
        <v>510.28616955975008</v>
      </c>
      <c r="Q152" s="164">
        <f>IF(RES_hhdet_fec!Q152=0,0,RES_hhdet_fec!Q152/0.086*1000000/RES_hhdet_num!Q150)</f>
        <v>505.10533582652351</v>
      </c>
    </row>
    <row r="153" spans="1:17" ht="12" customHeight="1" x14ac:dyDescent="0.25">
      <c r="A153" s="163" t="s">
        <v>142</v>
      </c>
      <c r="B153" s="162">
        <f>IF(RES_hhdet_fec!B153=0,0,RES_hhdet_fec!B153/0.086*1000000/RES_hhdet_num!B153)</f>
        <v>2197.9444261956182</v>
      </c>
      <c r="C153" s="162">
        <f>IF(RES_hhdet_fec!C153=0,0,RES_hhdet_fec!C153/0.086*1000000/RES_hhdet_num!C153)</f>
        <v>2243.5521284191254</v>
      </c>
      <c r="D153" s="162">
        <f>IF(RES_hhdet_fec!D153=0,0,RES_hhdet_fec!D153/0.086*1000000/RES_hhdet_num!D153)</f>
        <v>2244.355930335988</v>
      </c>
      <c r="E153" s="162">
        <f>IF(RES_hhdet_fec!E153=0,0,RES_hhdet_fec!E153/0.086*1000000/RES_hhdet_num!E153)</f>
        <v>2319.0464291196204</v>
      </c>
      <c r="F153" s="162">
        <f>IF(RES_hhdet_fec!F153=0,0,RES_hhdet_fec!F153/0.086*1000000/RES_hhdet_num!F153)</f>
        <v>2351.7200095306653</v>
      </c>
      <c r="G153" s="162">
        <f>IF(RES_hhdet_fec!G153=0,0,RES_hhdet_fec!G153/0.086*1000000/RES_hhdet_num!G153)</f>
        <v>2163.5509408547796</v>
      </c>
      <c r="H153" s="162">
        <f>IF(RES_hhdet_fec!H153=0,0,RES_hhdet_fec!H153/0.086*1000000/RES_hhdet_num!H153)</f>
        <v>2180.5231422461352</v>
      </c>
      <c r="I153" s="162">
        <f>IF(RES_hhdet_fec!I153=0,0,RES_hhdet_fec!I153/0.086*1000000/RES_hhdet_num!I153)</f>
        <v>2179.0927318294948</v>
      </c>
      <c r="J153" s="162">
        <f>IF(RES_hhdet_fec!J153=0,0,RES_hhdet_fec!J153/0.086*1000000/RES_hhdet_num!J153)</f>
        <v>2189.3769154825536</v>
      </c>
      <c r="K153" s="162">
        <f>IF(RES_hhdet_fec!K153=0,0,RES_hhdet_fec!K153/0.086*1000000/RES_hhdet_num!K153)</f>
        <v>2035.2507406341392</v>
      </c>
      <c r="L153" s="162">
        <f>IF(RES_hhdet_fec!L153=0,0,RES_hhdet_fec!L153/0.086*1000000/RES_hhdet_num!L153)</f>
        <v>2473.1837524466637</v>
      </c>
      <c r="M153" s="162">
        <f>IF(RES_hhdet_fec!M153=0,0,RES_hhdet_fec!M153/0.086*1000000/RES_hhdet_num!M153)</f>
        <v>1943.8872935736565</v>
      </c>
      <c r="N153" s="162">
        <f>IF(RES_hhdet_fec!N153=0,0,RES_hhdet_fec!N153/0.086*1000000/RES_hhdet_num!N153)</f>
        <v>2582.8619665614478</v>
      </c>
      <c r="O153" s="162">
        <f>IF(RES_hhdet_fec!O153=0,0,RES_hhdet_fec!O153/0.086*1000000/RES_hhdet_num!O153)</f>
        <v>2734.8630396938574</v>
      </c>
      <c r="P153" s="162">
        <f>IF(RES_hhdet_fec!P153=0,0,RES_hhdet_fec!P153/0.086*1000000/RES_hhdet_num!P153)</f>
        <v>2276.6228721561251</v>
      </c>
      <c r="Q153" s="162">
        <f>IF(RES_hhdet_fec!Q153=0,0,RES_hhdet_fec!Q153/0.086*1000000/RES_hhdet_num!Q153)</f>
        <v>2406.3557755751253</v>
      </c>
    </row>
    <row r="154" spans="1:17" ht="12" customHeight="1" x14ac:dyDescent="0.25">
      <c r="A154" s="161" t="s">
        <v>141</v>
      </c>
      <c r="B154" s="160">
        <f>IF(RES_hhdet_fec!B154=0,0,RES_hhdet_fec!B154/0.086*1000000/RES_hhdet_num!B154)</f>
        <v>1915.5280904672461</v>
      </c>
      <c r="C154" s="160">
        <f>IF(RES_hhdet_fec!C154=0,0,RES_hhdet_fec!C154/0.086*1000000/RES_hhdet_num!C154)</f>
        <v>1957.0131411822836</v>
      </c>
      <c r="D154" s="160">
        <f>IF(RES_hhdet_fec!D154=0,0,RES_hhdet_fec!D154/0.086*1000000/RES_hhdet_num!D154)</f>
        <v>1952.6469167187893</v>
      </c>
      <c r="E154" s="160">
        <f>IF(RES_hhdet_fec!E154=0,0,RES_hhdet_fec!E154/0.086*1000000/RES_hhdet_num!E154)</f>
        <v>2004.2699565184225</v>
      </c>
      <c r="F154" s="160">
        <f>IF(RES_hhdet_fec!F154=0,0,RES_hhdet_fec!F154/0.086*1000000/RES_hhdet_num!F154)</f>
        <v>2029.3291303087387</v>
      </c>
      <c r="G154" s="160">
        <f>IF(RES_hhdet_fec!G154=0,0,RES_hhdet_fec!G154/0.086*1000000/RES_hhdet_num!G154)</f>
        <v>1904.4883576088725</v>
      </c>
      <c r="H154" s="160">
        <f>IF(RES_hhdet_fec!H154=0,0,RES_hhdet_fec!H154/0.086*1000000/RES_hhdet_num!H154)</f>
        <v>1912.9043249896777</v>
      </c>
      <c r="I154" s="160">
        <f>IF(RES_hhdet_fec!I154=0,0,RES_hhdet_fec!I154/0.086*1000000/RES_hhdet_num!I154)</f>
        <v>1911.1240555918603</v>
      </c>
      <c r="J154" s="160">
        <f>IF(RES_hhdet_fec!J154=0,0,RES_hhdet_fec!J154/0.086*1000000/RES_hhdet_num!J154)</f>
        <v>1918.8231995278948</v>
      </c>
      <c r="K154" s="160">
        <f>IF(RES_hhdet_fec!K154=0,0,RES_hhdet_fec!K154/0.086*1000000/RES_hhdet_num!K154)</f>
        <v>1821.2229944336909</v>
      </c>
      <c r="L154" s="160">
        <f>IF(RES_hhdet_fec!L154=0,0,RES_hhdet_fec!L154/0.086*1000000/RES_hhdet_num!L154)</f>
        <v>2107.9057656545715</v>
      </c>
      <c r="M154" s="160">
        <f>IF(RES_hhdet_fec!M154=0,0,RES_hhdet_fec!M154/0.086*1000000/RES_hhdet_num!M154)</f>
        <v>1719.9463022550103</v>
      </c>
      <c r="N154" s="160">
        <f>IF(RES_hhdet_fec!N154=0,0,RES_hhdet_fec!N154/0.086*1000000/RES_hhdet_num!N154)</f>
        <v>2221.9003200410434</v>
      </c>
      <c r="O154" s="160">
        <f>IF(RES_hhdet_fec!O154=0,0,RES_hhdet_fec!O154/0.086*1000000/RES_hhdet_num!O154)</f>
        <v>2296.7229966366053</v>
      </c>
      <c r="P154" s="160">
        <f>IF(RES_hhdet_fec!P154=0,0,RES_hhdet_fec!P154/0.086*1000000/RES_hhdet_num!P154)</f>
        <v>1990.0910364612519</v>
      </c>
      <c r="Q154" s="160">
        <f>IF(RES_hhdet_fec!Q154=0,0,RES_hhdet_fec!Q154/0.086*1000000/RES_hhdet_num!Q154)</f>
        <v>2069.2365899503766</v>
      </c>
    </row>
    <row r="155" spans="1:17" ht="12" customHeight="1" x14ac:dyDescent="0.25">
      <c r="A155" s="148" t="s">
        <v>60</v>
      </c>
      <c r="B155" s="156">
        <f>IF(RES_hhdet_fec!B155=0,0,RES_hhdet_fec!B155/0.086*1000000/RES_hhdet_num!B154)</f>
        <v>1402.2885439128131</v>
      </c>
      <c r="C155" s="156">
        <f>IF(RES_hhdet_fec!C155=0,0,RES_hhdet_fec!C155/0.086*1000000/RES_hhdet_num!C154)</f>
        <v>1458.308883472464</v>
      </c>
      <c r="D155" s="156">
        <f>IF(RES_hhdet_fec!D155=0,0,RES_hhdet_fec!D155/0.086*1000000/RES_hhdet_num!D154)</f>
        <v>1458.8313547183534</v>
      </c>
      <c r="E155" s="156">
        <f>IF(RES_hhdet_fec!E155=0,0,RES_hhdet_fec!E155/0.086*1000000/RES_hhdet_num!E154)</f>
        <v>1507.3801789277068</v>
      </c>
      <c r="F155" s="156">
        <f>IF(RES_hhdet_fec!F155=0,0,RES_hhdet_fec!F155/0.086*1000000/RES_hhdet_num!F154)</f>
        <v>1528.6180061948887</v>
      </c>
      <c r="G155" s="156">
        <f>IF(RES_hhdet_fec!G155=0,0,RES_hhdet_fec!G155/0.086*1000000/RES_hhdet_num!G154)</f>
        <v>1406.3081115556124</v>
      </c>
      <c r="H155" s="156">
        <f>IF(RES_hhdet_fec!H155=0,0,RES_hhdet_fec!H155/0.086*1000000/RES_hhdet_num!H154)</f>
        <v>1417.3400424599704</v>
      </c>
      <c r="I155" s="156">
        <f>IF(RES_hhdet_fec!I155=0,0,RES_hhdet_fec!I155/0.086*1000000/RES_hhdet_num!I154)</f>
        <v>1416.4102756891784</v>
      </c>
      <c r="J155" s="156">
        <f>IF(RES_hhdet_fec!J155=0,0,RES_hhdet_fec!J155/0.086*1000000/RES_hhdet_num!J154)</f>
        <v>1423.0949950637018</v>
      </c>
      <c r="K155" s="156">
        <f>IF(RES_hhdet_fec!K155=0,0,RES_hhdet_fec!K155/0.086*1000000/RES_hhdet_num!K154)</f>
        <v>1322.9129814121829</v>
      </c>
      <c r="L155" s="156">
        <f>IF(RES_hhdet_fec!L155=0,0,RES_hhdet_fec!L155/0.086*1000000/RES_hhdet_num!L154)</f>
        <v>1607.56943909035</v>
      </c>
      <c r="M155" s="156">
        <f>IF(RES_hhdet_fec!M155=0,0,RES_hhdet_fec!M155/0.086*1000000/RES_hhdet_num!M154)</f>
        <v>1263.5267408228908</v>
      </c>
      <c r="N155" s="156">
        <f>IF(RES_hhdet_fec!N155=0,0,RES_hhdet_fec!N155/0.086*1000000/RES_hhdet_num!N154)</f>
        <v>1730.5175175961863</v>
      </c>
      <c r="O155" s="156">
        <f>IF(RES_hhdet_fec!O155=0,0,RES_hhdet_fec!O155/0.086*1000000/RES_hhdet_num!O154)</f>
        <v>1777.6609758010309</v>
      </c>
      <c r="P155" s="156">
        <f>IF(RES_hhdet_fec!P155=0,0,RES_hhdet_fec!P155/0.086*1000000/RES_hhdet_num!P154)</f>
        <v>1479.804866901502</v>
      </c>
      <c r="Q155" s="156">
        <f>IF(RES_hhdet_fec!Q155=0,0,RES_hhdet_fec!Q155/0.086*1000000/RES_hhdet_num!Q154)</f>
        <v>1564.1312541238535</v>
      </c>
    </row>
    <row r="156" spans="1:17" ht="12" customHeight="1" x14ac:dyDescent="0.25">
      <c r="A156" s="148" t="s">
        <v>59</v>
      </c>
      <c r="B156" s="156">
        <f>IF(RES_hhdet_fec!B156=0,0,RES_hhdet_fec!B156/0.086*1000000/RES_hhdet_num!B154)</f>
        <v>513.23954655443322</v>
      </c>
      <c r="C156" s="156">
        <f>IF(RES_hhdet_fec!C156=0,0,RES_hhdet_fec!C156/0.086*1000000/RES_hhdet_num!C154)</f>
        <v>498.70425770981956</v>
      </c>
      <c r="D156" s="156">
        <f>IF(RES_hhdet_fec!D156=0,0,RES_hhdet_fec!D156/0.086*1000000/RES_hhdet_num!D154)</f>
        <v>493.81556200043559</v>
      </c>
      <c r="E156" s="156">
        <f>IF(RES_hhdet_fec!E156=0,0,RES_hhdet_fec!E156/0.086*1000000/RES_hhdet_num!E154)</f>
        <v>496.88977759071594</v>
      </c>
      <c r="F156" s="156">
        <f>IF(RES_hhdet_fec!F156=0,0,RES_hhdet_fec!F156/0.086*1000000/RES_hhdet_num!F154)</f>
        <v>500.71112411384979</v>
      </c>
      <c r="G156" s="156">
        <f>IF(RES_hhdet_fec!G156=0,0,RES_hhdet_fec!G156/0.086*1000000/RES_hhdet_num!G154)</f>
        <v>498.18024605326036</v>
      </c>
      <c r="H156" s="156">
        <f>IF(RES_hhdet_fec!H156=0,0,RES_hhdet_fec!H156/0.086*1000000/RES_hhdet_num!H154)</f>
        <v>495.56428252970721</v>
      </c>
      <c r="I156" s="156">
        <f>IF(RES_hhdet_fec!I156=0,0,RES_hhdet_fec!I156/0.086*1000000/RES_hhdet_num!I154)</f>
        <v>494.71377990268172</v>
      </c>
      <c r="J156" s="156">
        <f>IF(RES_hhdet_fec!J156=0,0,RES_hhdet_fec!J156/0.086*1000000/RES_hhdet_num!J154)</f>
        <v>495.72820446419297</v>
      </c>
      <c r="K156" s="156">
        <f>IF(RES_hhdet_fec!K156=0,0,RES_hhdet_fec!K156/0.086*1000000/RES_hhdet_num!K154)</f>
        <v>498.31001302150776</v>
      </c>
      <c r="L156" s="156">
        <f>IF(RES_hhdet_fec!L156=0,0,RES_hhdet_fec!L156/0.086*1000000/RES_hhdet_num!L154)</f>
        <v>500.33632656422185</v>
      </c>
      <c r="M156" s="156">
        <f>IF(RES_hhdet_fec!M156=0,0,RES_hhdet_fec!M156/0.086*1000000/RES_hhdet_num!M154)</f>
        <v>456.41956143211945</v>
      </c>
      <c r="N156" s="156">
        <f>IF(RES_hhdet_fec!N156=0,0,RES_hhdet_fec!N156/0.086*1000000/RES_hhdet_num!N154)</f>
        <v>491.38280244485668</v>
      </c>
      <c r="O156" s="156">
        <f>IF(RES_hhdet_fec!O156=0,0,RES_hhdet_fec!O156/0.086*1000000/RES_hhdet_num!O154)</f>
        <v>519.06202083557457</v>
      </c>
      <c r="P156" s="156">
        <f>IF(RES_hhdet_fec!P156=0,0,RES_hhdet_fec!P156/0.086*1000000/RES_hhdet_num!P154)</f>
        <v>510.28616955974974</v>
      </c>
      <c r="Q156" s="156">
        <f>IF(RES_hhdet_fec!Q156=0,0,RES_hhdet_fec!Q156/0.086*1000000/RES_hhdet_num!Q154)</f>
        <v>505.105335826523</v>
      </c>
    </row>
    <row r="157" spans="1:17" ht="12" customHeight="1" x14ac:dyDescent="0.25">
      <c r="A157" s="158" t="s">
        <v>62</v>
      </c>
      <c r="B157" s="157">
        <f>IF(RES_hhdet_fec!B157=0,0,RES_hhdet_fec!B157/0.086*1000000/RES_hhdet_num!B$143)</f>
        <v>1221.7762653927634</v>
      </c>
      <c r="C157" s="157">
        <f>IF(RES_hhdet_fec!C157=0,0,RES_hhdet_fec!C157/0.086*1000000/RES_hhdet_num!C$143)</f>
        <v>1202.9936720960534</v>
      </c>
      <c r="D157" s="157">
        <f>IF(RES_hhdet_fec!D157=0,0,RES_hhdet_fec!D157/0.086*1000000/RES_hhdet_num!D$143)</f>
        <v>1201.5278233154322</v>
      </c>
      <c r="E157" s="157">
        <f>IF(RES_hhdet_fec!E157=0,0,RES_hhdet_fec!E157/0.086*1000000/RES_hhdet_num!E$143)</f>
        <v>1229.5233241530761</v>
      </c>
      <c r="F157" s="157">
        <f>IF(RES_hhdet_fec!F157=0,0,RES_hhdet_fec!F157/0.086*1000000/RES_hhdet_num!F$143)</f>
        <v>1227.4561603098164</v>
      </c>
      <c r="G157" s="157">
        <f>IF(RES_hhdet_fec!G157=0,0,RES_hhdet_fec!G157/0.086*1000000/RES_hhdet_num!G$143)</f>
        <v>1179.9017672663374</v>
      </c>
      <c r="H157" s="157">
        <f>IF(RES_hhdet_fec!H157=0,0,RES_hhdet_fec!H157/0.086*1000000/RES_hhdet_num!H$143)</f>
        <v>1191.2352761101224</v>
      </c>
      <c r="I157" s="157">
        <f>IF(RES_hhdet_fec!I157=0,0,RES_hhdet_fec!I157/0.086*1000000/RES_hhdet_num!I$143)</f>
        <v>1182.1891710504062</v>
      </c>
      <c r="J157" s="157">
        <f>IF(RES_hhdet_fec!J157=0,0,RES_hhdet_fec!J157/0.086*1000000/RES_hhdet_num!J$143)</f>
        <v>1225.7573588961493</v>
      </c>
      <c r="K157" s="157">
        <f>IF(RES_hhdet_fec!K157=0,0,RES_hhdet_fec!K157/0.086*1000000/RES_hhdet_num!K$143)</f>
        <v>1198.0576555665309</v>
      </c>
      <c r="L157" s="157">
        <f>IF(RES_hhdet_fec!L157=0,0,RES_hhdet_fec!L157/0.086*1000000/RES_hhdet_num!L$143)</f>
        <v>1278.3775845815051</v>
      </c>
      <c r="M157" s="157">
        <f>IF(RES_hhdet_fec!M157=0,0,RES_hhdet_fec!M157/0.086*1000000/RES_hhdet_num!M$143)</f>
        <v>1125.2653294714189</v>
      </c>
      <c r="N157" s="157">
        <f>IF(RES_hhdet_fec!N157=0,0,RES_hhdet_fec!N157/0.086*1000000/RES_hhdet_num!N$143)</f>
        <v>1280.1421682648795</v>
      </c>
      <c r="O157" s="157">
        <f>IF(RES_hhdet_fec!O157=0,0,RES_hhdet_fec!O157/0.086*1000000/RES_hhdet_num!O$143)</f>
        <v>1353.5623991027855</v>
      </c>
      <c r="P157" s="157">
        <f>IF(RES_hhdet_fec!P157=0,0,RES_hhdet_fec!P157/0.086*1000000/RES_hhdet_num!P$143)</f>
        <v>1179.969245780072</v>
      </c>
      <c r="Q157" s="157">
        <f>IF(RES_hhdet_fec!Q157=0,0,RES_hhdet_fec!Q157/0.086*1000000/RES_hhdet_num!Q$143)</f>
        <v>1228.1814928052611</v>
      </c>
    </row>
    <row r="158" spans="1:17" ht="12" customHeight="1" x14ac:dyDescent="0.25">
      <c r="A158" s="23" t="s">
        <v>57</v>
      </c>
      <c r="B158" s="156">
        <f>IF(RES_hhdet_fec!B158=0,0,RES_hhdet_fec!B158/0.086*1000000/RES_hhdet_num!B158)</f>
        <v>1751.1583191562788</v>
      </c>
      <c r="C158" s="156">
        <f>IF(RES_hhdet_fec!C158=0,0,RES_hhdet_fec!C158/0.086*1000000/RES_hhdet_num!C158)</f>
        <v>1714.5716555964364</v>
      </c>
      <c r="D158" s="156">
        <f>IF(RES_hhdet_fec!D158=0,0,RES_hhdet_fec!D158/0.086*1000000/RES_hhdet_num!D158)</f>
        <v>1700.4527038742253</v>
      </c>
      <c r="E158" s="156">
        <f>IF(RES_hhdet_fec!E158=0,0,RES_hhdet_fec!E158/0.086*1000000/RES_hhdet_num!E158)</f>
        <v>1667.4669494995437</v>
      </c>
      <c r="F158" s="156">
        <f>IF(RES_hhdet_fec!F158=0,0,RES_hhdet_fec!F158/0.086*1000000/RES_hhdet_num!F158)</f>
        <v>1714.7321847627895</v>
      </c>
      <c r="G158" s="156">
        <f>IF(RES_hhdet_fec!G158=0,0,RES_hhdet_fec!G158/0.086*1000000/RES_hhdet_num!G158)</f>
        <v>1684.130250843197</v>
      </c>
      <c r="H158" s="156">
        <f>IF(RES_hhdet_fec!H158=0,0,RES_hhdet_fec!H158/0.086*1000000/RES_hhdet_num!H158)</f>
        <v>1670.985662843467</v>
      </c>
      <c r="I158" s="156">
        <f>IF(RES_hhdet_fec!I158=0,0,RES_hhdet_fec!I158/0.086*1000000/RES_hhdet_num!I158)</f>
        <v>1692.0217012083274</v>
      </c>
      <c r="J158" s="156">
        <f>IF(RES_hhdet_fec!J158=0,0,RES_hhdet_fec!J158/0.086*1000000/RES_hhdet_num!J158)</f>
        <v>1689.6101356935972</v>
      </c>
      <c r="K158" s="156">
        <f>IF(RES_hhdet_fec!K158=0,0,RES_hhdet_fec!K158/0.086*1000000/RES_hhdet_num!K158)</f>
        <v>1668.7152957983515</v>
      </c>
      <c r="L158" s="156">
        <f>IF(RES_hhdet_fec!L158=0,0,RES_hhdet_fec!L158/0.086*1000000/RES_hhdet_num!L158)</f>
        <v>1715.0275056341952</v>
      </c>
      <c r="M158" s="156">
        <f>IF(RES_hhdet_fec!M158=0,0,RES_hhdet_fec!M158/0.086*1000000/RES_hhdet_num!M158)</f>
        <v>1604.2493608767491</v>
      </c>
      <c r="N158" s="156">
        <f>IF(RES_hhdet_fec!N158=0,0,RES_hhdet_fec!N158/0.086*1000000/RES_hhdet_num!N158)</f>
        <v>1656.6903278027157</v>
      </c>
      <c r="O158" s="156">
        <f>IF(RES_hhdet_fec!O158=0,0,RES_hhdet_fec!O158/0.086*1000000/RES_hhdet_num!O158)</f>
        <v>1657.3674082041209</v>
      </c>
      <c r="P158" s="156">
        <f>IF(RES_hhdet_fec!P158=0,0,RES_hhdet_fec!P158/0.086*1000000/RES_hhdet_num!P158)</f>
        <v>1650.952313574749</v>
      </c>
      <c r="Q158" s="156">
        <f>IF(RES_hhdet_fec!Q158=0,0,RES_hhdet_fec!Q158/0.086*1000000/RES_hhdet_num!Q158)</f>
        <v>1630.4220296777989</v>
      </c>
    </row>
    <row r="159" spans="1:17" ht="12" customHeight="1" x14ac:dyDescent="0.25">
      <c r="A159" s="29" t="s">
        <v>140</v>
      </c>
      <c r="B159" s="57">
        <f>IF(RES_hhdet_fec!B159=0,0,RES_hhdet_fec!B159/0.086*1000000/RES_hhdet_num!B159)</f>
        <v>1017.3597517324711</v>
      </c>
      <c r="C159" s="57">
        <f>IF(RES_hhdet_fec!C159=0,0,RES_hhdet_fec!C159/0.086*1000000/RES_hhdet_num!C159)</f>
        <v>1014.9962335960372</v>
      </c>
      <c r="D159" s="57">
        <f>IF(RES_hhdet_fec!D159=0,0,RES_hhdet_fec!D159/0.086*1000000/RES_hhdet_num!D159)</f>
        <v>1022.4976210147113</v>
      </c>
      <c r="E159" s="57">
        <f>IF(RES_hhdet_fec!E159=0,0,RES_hhdet_fec!E159/0.086*1000000/RES_hhdet_num!E159)</f>
        <v>1077.8931196643136</v>
      </c>
      <c r="F159" s="57">
        <f>IF(RES_hhdet_fec!F159=0,0,RES_hhdet_fec!F159/0.086*1000000/RES_hhdet_num!F159)</f>
        <v>1059.1015263391685</v>
      </c>
      <c r="G159" s="57">
        <f>IF(RES_hhdet_fec!G159=0,0,RES_hhdet_fec!G159/0.086*1000000/RES_hhdet_num!G159)</f>
        <v>1008.9611848237699</v>
      </c>
      <c r="H159" s="57">
        <f>IF(RES_hhdet_fec!H159=0,0,RES_hhdet_fec!H159/0.086*1000000/RES_hhdet_num!H159)</f>
        <v>1039.6578517095195</v>
      </c>
      <c r="I159" s="57">
        <f>IF(RES_hhdet_fec!I159=0,0,RES_hhdet_fec!I159/0.086*1000000/RES_hhdet_num!I159)</f>
        <v>1029.2925593327527</v>
      </c>
      <c r="J159" s="57">
        <f>IF(RES_hhdet_fec!J159=0,0,RES_hhdet_fec!J159/0.086*1000000/RES_hhdet_num!J159)</f>
        <v>1089.7940854189483</v>
      </c>
      <c r="K159" s="57">
        <f>IF(RES_hhdet_fec!K159=0,0,RES_hhdet_fec!K159/0.086*1000000/RES_hhdet_num!K159)</f>
        <v>1057.7054061015838</v>
      </c>
      <c r="L159" s="57">
        <f>IF(RES_hhdet_fec!L159=0,0,RES_hhdet_fec!L159/0.086*1000000/RES_hhdet_num!L159)</f>
        <v>1157.6846317674588</v>
      </c>
      <c r="M159" s="57">
        <f>IF(RES_hhdet_fec!M159=0,0,RES_hhdet_fec!M159/0.086*1000000/RES_hhdet_num!M159)</f>
        <v>1000.9685646886857</v>
      </c>
      <c r="N159" s="57">
        <f>IF(RES_hhdet_fec!N159=0,0,RES_hhdet_fec!N159/0.086*1000000/RES_hhdet_num!N159)</f>
        <v>1185.4408972168644</v>
      </c>
      <c r="O159" s="57">
        <f>IF(RES_hhdet_fec!O159=0,0,RES_hhdet_fec!O159/0.086*1000000/RES_hhdet_num!O159)</f>
        <v>1281.1363091163664</v>
      </c>
      <c r="P159" s="57">
        <f>IF(RES_hhdet_fec!P159=0,0,RES_hhdet_fec!P159/0.086*1000000/RES_hhdet_num!P159)</f>
        <v>1086.7866376431869</v>
      </c>
      <c r="Q159" s="57">
        <f>IF(RES_hhdet_fec!Q159=0,0,RES_hhdet_fec!Q159/0.086*1000000/RES_hhdet_num!Q159)</f>
        <v>1148.857485097142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>
        <f>SUM(B162,B164,B166,B175)</f>
        <v>15173.573557161517</v>
      </c>
      <c r="C161" s="168">
        <f t="shared" ref="C161:Q161" si="31">SUM(C162,C164,C166,C175)</f>
        <v>16079.263011911047</v>
      </c>
      <c r="D161" s="168">
        <f t="shared" si="31"/>
        <v>15441.753741373239</v>
      </c>
      <c r="E161" s="168">
        <f t="shared" si="31"/>
        <v>16374.002266110565</v>
      </c>
      <c r="F161" s="168">
        <f t="shared" si="31"/>
        <v>16853.22557029649</v>
      </c>
      <c r="G161" s="168">
        <f t="shared" si="31"/>
        <v>15490.684933783556</v>
      </c>
      <c r="H161" s="168">
        <f t="shared" si="31"/>
        <v>15142.345330292308</v>
      </c>
      <c r="I161" s="168">
        <f t="shared" si="31"/>
        <v>13539.227063585535</v>
      </c>
      <c r="J161" s="168">
        <f t="shared" si="31"/>
        <v>14982.659804138972</v>
      </c>
      <c r="K161" s="168">
        <f t="shared" si="31"/>
        <v>13869.006278778224</v>
      </c>
      <c r="L161" s="168">
        <f t="shared" si="31"/>
        <v>15524.020129705768</v>
      </c>
      <c r="M161" s="168">
        <f t="shared" si="31"/>
        <v>11232.621335476382</v>
      </c>
      <c r="N161" s="168">
        <f t="shared" si="31"/>
        <v>14236.440421532332</v>
      </c>
      <c r="O161" s="168">
        <f t="shared" si="31"/>
        <v>15821.982044274437</v>
      </c>
      <c r="P161" s="168">
        <f t="shared" si="31"/>
        <v>11154.647729375305</v>
      </c>
      <c r="Q161" s="168">
        <f t="shared" si="31"/>
        <v>12326.106053803309</v>
      </c>
    </row>
    <row r="162" spans="1:17" ht="12.95" customHeight="1" x14ac:dyDescent="0.25">
      <c r="A162" s="158" t="s">
        <v>65</v>
      </c>
      <c r="B162" s="157">
        <f t="shared" ref="B162:Q162" si="32">B163</f>
        <v>11569.712299166344</v>
      </c>
      <c r="C162" s="157">
        <f t="shared" si="32"/>
        <v>12468.971944334424</v>
      </c>
      <c r="D162" s="157">
        <f t="shared" si="32"/>
        <v>11851.510329166213</v>
      </c>
      <c r="E162" s="157">
        <f t="shared" si="32"/>
        <v>12715.723507072698</v>
      </c>
      <c r="F162" s="157">
        <f t="shared" si="32"/>
        <v>13181.463076907517</v>
      </c>
      <c r="G162" s="157">
        <f t="shared" si="32"/>
        <v>11994.412489440214</v>
      </c>
      <c r="H162" s="157">
        <f t="shared" si="32"/>
        <v>11658.412501698758</v>
      </c>
      <c r="I162" s="157">
        <f t="shared" si="32"/>
        <v>10086.753356821246</v>
      </c>
      <c r="J162" s="157">
        <f t="shared" si="32"/>
        <v>11497.369638367194</v>
      </c>
      <c r="K162" s="157">
        <f t="shared" si="32"/>
        <v>10522.486189805388</v>
      </c>
      <c r="L162" s="157">
        <f t="shared" si="32"/>
        <v>11794.892362540317</v>
      </c>
      <c r="M162" s="157">
        <f t="shared" si="32"/>
        <v>8097.5961354746914</v>
      </c>
      <c r="N162" s="157">
        <f t="shared" si="32"/>
        <v>10394.557565068684</v>
      </c>
      <c r="O162" s="157">
        <f t="shared" si="32"/>
        <v>11793.915863870419</v>
      </c>
      <c r="P162" s="157">
        <f t="shared" si="32"/>
        <v>7671.0422291056575</v>
      </c>
      <c r="Q162" s="157">
        <f t="shared" si="32"/>
        <v>8696.5547985941466</v>
      </c>
    </row>
    <row r="163" spans="1:17" ht="12" customHeight="1" x14ac:dyDescent="0.25">
      <c r="A163" s="23" t="s">
        <v>60</v>
      </c>
      <c r="B163" s="57">
        <f>IF(RES_hhdet_fec!B163=0,0,RES_hhdet_fec!B163/0.086*1000000/RES_hhdet_num!B$161)</f>
        <v>11569.712299166344</v>
      </c>
      <c r="C163" s="57">
        <f>IF(RES_hhdet_fec!C163=0,0,RES_hhdet_fec!C163/0.086*1000000/RES_hhdet_num!C$161)</f>
        <v>12468.971944334424</v>
      </c>
      <c r="D163" s="57">
        <f>IF(RES_hhdet_fec!D163=0,0,RES_hhdet_fec!D163/0.086*1000000/RES_hhdet_num!D$161)</f>
        <v>11851.510329166213</v>
      </c>
      <c r="E163" s="57">
        <f>IF(RES_hhdet_fec!E163=0,0,RES_hhdet_fec!E163/0.086*1000000/RES_hhdet_num!E$161)</f>
        <v>12715.723507072698</v>
      </c>
      <c r="F163" s="57">
        <f>IF(RES_hhdet_fec!F163=0,0,RES_hhdet_fec!F163/0.086*1000000/RES_hhdet_num!F$161)</f>
        <v>13181.463076907517</v>
      </c>
      <c r="G163" s="57">
        <f>IF(RES_hhdet_fec!G163=0,0,RES_hhdet_fec!G163/0.086*1000000/RES_hhdet_num!G$161)</f>
        <v>11994.412489440214</v>
      </c>
      <c r="H163" s="57">
        <f>IF(RES_hhdet_fec!H163=0,0,RES_hhdet_fec!H163/0.086*1000000/RES_hhdet_num!H$161)</f>
        <v>11658.412501698758</v>
      </c>
      <c r="I163" s="57">
        <f>IF(RES_hhdet_fec!I163=0,0,RES_hhdet_fec!I163/0.086*1000000/RES_hhdet_num!I$161)</f>
        <v>10086.753356821246</v>
      </c>
      <c r="J163" s="57">
        <f>IF(RES_hhdet_fec!J163=0,0,RES_hhdet_fec!J163/0.086*1000000/RES_hhdet_num!J$161)</f>
        <v>11497.369638367194</v>
      </c>
      <c r="K163" s="57">
        <f>IF(RES_hhdet_fec!K163=0,0,RES_hhdet_fec!K163/0.086*1000000/RES_hhdet_num!K$161)</f>
        <v>10522.486189805388</v>
      </c>
      <c r="L163" s="57">
        <f>IF(RES_hhdet_fec!L163=0,0,RES_hhdet_fec!L163/0.086*1000000/RES_hhdet_num!L$161)</f>
        <v>11794.892362540317</v>
      </c>
      <c r="M163" s="57">
        <f>IF(RES_hhdet_fec!M163=0,0,RES_hhdet_fec!M163/0.086*1000000/RES_hhdet_num!M$161)</f>
        <v>8097.5961354746914</v>
      </c>
      <c r="N163" s="57">
        <f>IF(RES_hhdet_fec!N163=0,0,RES_hhdet_fec!N163/0.086*1000000/RES_hhdet_num!N$161)</f>
        <v>10394.557565068684</v>
      </c>
      <c r="O163" s="57">
        <f>IF(RES_hhdet_fec!O163=0,0,RES_hhdet_fec!O163/0.086*1000000/RES_hhdet_num!O$161)</f>
        <v>11793.915863870419</v>
      </c>
      <c r="P163" s="57">
        <f>IF(RES_hhdet_fec!P163=0,0,RES_hhdet_fec!P163/0.086*1000000/RES_hhdet_num!P$161)</f>
        <v>7671.0422291056575</v>
      </c>
      <c r="Q163" s="57">
        <f>IF(RES_hhdet_fec!Q163=0,0,RES_hhdet_fec!Q163/0.086*1000000/RES_hhdet_num!Q$161)</f>
        <v>8696.5547985941466</v>
      </c>
    </row>
    <row r="164" spans="1:17" ht="12.95" customHeight="1" x14ac:dyDescent="0.25">
      <c r="A164" s="158" t="s">
        <v>112</v>
      </c>
      <c r="B164" s="157">
        <f t="shared" ref="B164:Q164" si="33">B165</f>
        <v>13.930553876819419</v>
      </c>
      <c r="C164" s="157">
        <f t="shared" si="33"/>
        <v>14.013037070681447</v>
      </c>
      <c r="D164" s="157">
        <f t="shared" si="33"/>
        <v>14.474725883062295</v>
      </c>
      <c r="E164" s="157">
        <f t="shared" si="33"/>
        <v>14.372421038712837</v>
      </c>
      <c r="F164" s="157">
        <f t="shared" si="33"/>
        <v>14.445352142023037</v>
      </c>
      <c r="G164" s="157">
        <f t="shared" si="33"/>
        <v>14.920448741006295</v>
      </c>
      <c r="H164" s="157">
        <f t="shared" si="33"/>
        <v>14.892661588874786</v>
      </c>
      <c r="I164" s="157">
        <f t="shared" si="33"/>
        <v>14.97938591053981</v>
      </c>
      <c r="J164" s="157">
        <f t="shared" si="33"/>
        <v>15.040851027591703</v>
      </c>
      <c r="K164" s="157">
        <f t="shared" si="33"/>
        <v>15.273855815694196</v>
      </c>
      <c r="L164" s="157">
        <f t="shared" si="33"/>
        <v>15.332911549001583</v>
      </c>
      <c r="M164" s="157">
        <f t="shared" si="33"/>
        <v>14.91918804437884</v>
      </c>
      <c r="N164" s="157">
        <f t="shared" si="33"/>
        <v>15.01785458897375</v>
      </c>
      <c r="O164" s="157">
        <f t="shared" si="33"/>
        <v>15.954916649500611</v>
      </c>
      <c r="P164" s="157">
        <f t="shared" si="33"/>
        <v>15.474185999960008</v>
      </c>
      <c r="Q164" s="157">
        <f t="shared" si="33"/>
        <v>16.086436953463522</v>
      </c>
    </row>
    <row r="165" spans="1:17" ht="12" customHeight="1" x14ac:dyDescent="0.25">
      <c r="A165" s="23" t="s">
        <v>60</v>
      </c>
      <c r="B165" s="156">
        <f>IF(RES_hhdet_fec!B165=0,0,RES_hhdet_fec!B165/0.086*1000000/RES_hhdet_num!B$161)</f>
        <v>13.930553876819419</v>
      </c>
      <c r="C165" s="156">
        <f>IF(RES_hhdet_fec!C165=0,0,RES_hhdet_fec!C165/0.086*1000000/RES_hhdet_num!C$161)</f>
        <v>14.013037070681447</v>
      </c>
      <c r="D165" s="156">
        <f>IF(RES_hhdet_fec!D165=0,0,RES_hhdet_fec!D165/0.086*1000000/RES_hhdet_num!D$161)</f>
        <v>14.474725883062295</v>
      </c>
      <c r="E165" s="156">
        <f>IF(RES_hhdet_fec!E165=0,0,RES_hhdet_fec!E165/0.086*1000000/RES_hhdet_num!E$161)</f>
        <v>14.372421038712837</v>
      </c>
      <c r="F165" s="156">
        <f>IF(RES_hhdet_fec!F165=0,0,RES_hhdet_fec!F165/0.086*1000000/RES_hhdet_num!F$161)</f>
        <v>14.445352142023037</v>
      </c>
      <c r="G165" s="156">
        <f>IF(RES_hhdet_fec!G165=0,0,RES_hhdet_fec!G165/0.086*1000000/RES_hhdet_num!G$161)</f>
        <v>14.920448741006295</v>
      </c>
      <c r="H165" s="156">
        <f>IF(RES_hhdet_fec!H165=0,0,RES_hhdet_fec!H165/0.086*1000000/RES_hhdet_num!H$161)</f>
        <v>14.892661588874786</v>
      </c>
      <c r="I165" s="156">
        <f>IF(RES_hhdet_fec!I165=0,0,RES_hhdet_fec!I165/0.086*1000000/RES_hhdet_num!I$161)</f>
        <v>14.97938591053981</v>
      </c>
      <c r="J165" s="156">
        <f>IF(RES_hhdet_fec!J165=0,0,RES_hhdet_fec!J165/0.086*1000000/RES_hhdet_num!J$161)</f>
        <v>15.040851027591703</v>
      </c>
      <c r="K165" s="156">
        <f>IF(RES_hhdet_fec!K165=0,0,RES_hhdet_fec!K165/0.086*1000000/RES_hhdet_num!K$161)</f>
        <v>15.273855815694196</v>
      </c>
      <c r="L165" s="156">
        <f>IF(RES_hhdet_fec!L165=0,0,RES_hhdet_fec!L165/0.086*1000000/RES_hhdet_num!L$161)</f>
        <v>15.332911549001583</v>
      </c>
      <c r="M165" s="156">
        <f>IF(RES_hhdet_fec!M165=0,0,RES_hhdet_fec!M165/0.086*1000000/RES_hhdet_num!M$161)</f>
        <v>14.91918804437884</v>
      </c>
      <c r="N165" s="156">
        <f>IF(RES_hhdet_fec!N165=0,0,RES_hhdet_fec!N165/0.086*1000000/RES_hhdet_num!N$161)</f>
        <v>15.01785458897375</v>
      </c>
      <c r="O165" s="156">
        <f>IF(RES_hhdet_fec!O165=0,0,RES_hhdet_fec!O165/0.086*1000000/RES_hhdet_num!O$161)</f>
        <v>15.954916649500611</v>
      </c>
      <c r="P165" s="156">
        <f>IF(RES_hhdet_fec!P165=0,0,RES_hhdet_fec!P165/0.086*1000000/RES_hhdet_num!P$161)</f>
        <v>15.474185999960008</v>
      </c>
      <c r="Q165" s="156">
        <f>IF(RES_hhdet_fec!Q165=0,0,RES_hhdet_fec!Q165/0.086*1000000/RES_hhdet_num!Q$161)</f>
        <v>16.086436953463522</v>
      </c>
    </row>
    <row r="166" spans="1:17" ht="12" customHeight="1" x14ac:dyDescent="0.25">
      <c r="A166" s="158" t="s">
        <v>63</v>
      </c>
      <c r="B166" s="157">
        <f>IF(RES_hhdet_fec!B166=0,0,RES_hhdet_fec!B166/0.086*1000000/RES_hhdet_num!B$161)</f>
        <v>2368.1531932456442</v>
      </c>
      <c r="C166" s="157">
        <f>IF(RES_hhdet_fec!C166=0,0,RES_hhdet_fec!C166/0.086*1000000/RES_hhdet_num!C$161)</f>
        <v>2387.7324195358628</v>
      </c>
      <c r="D166" s="157">
        <f>IF(RES_hhdet_fec!D166=0,0,RES_hhdet_fec!D166/0.086*1000000/RES_hhdet_num!D$161)</f>
        <v>2364.911098176281</v>
      </c>
      <c r="E166" s="157">
        <f>IF(RES_hhdet_fec!E166=0,0,RES_hhdet_fec!E166/0.086*1000000/RES_hhdet_num!E$161)</f>
        <v>2401.4958134533613</v>
      </c>
      <c r="F166" s="157">
        <f>IF(RES_hhdet_fec!F166=0,0,RES_hhdet_fec!F166/0.086*1000000/RES_hhdet_num!F$161)</f>
        <v>2418.4396637832965</v>
      </c>
      <c r="G166" s="157">
        <f>IF(RES_hhdet_fec!G166=0,0,RES_hhdet_fec!G166/0.086*1000000/RES_hhdet_num!G$161)</f>
        <v>2292.519041833616</v>
      </c>
      <c r="H166" s="157">
        <f>IF(RES_hhdet_fec!H166=0,0,RES_hhdet_fec!H166/0.086*1000000/RES_hhdet_num!H$161)</f>
        <v>2270.6511907683584</v>
      </c>
      <c r="I166" s="157">
        <f>IF(RES_hhdet_fec!I166=0,0,RES_hhdet_fec!I166/0.086*1000000/RES_hhdet_num!I$161)</f>
        <v>2252.0322549310772</v>
      </c>
      <c r="J166" s="157">
        <f>IF(RES_hhdet_fec!J166=0,0,RES_hhdet_fec!J166/0.086*1000000/RES_hhdet_num!J$161)</f>
        <v>2244.156714079194</v>
      </c>
      <c r="K166" s="157">
        <f>IF(RES_hhdet_fec!K166=0,0,RES_hhdet_fec!K166/0.086*1000000/RES_hhdet_num!K$161)</f>
        <v>2132.2349425023126</v>
      </c>
      <c r="L166" s="157">
        <f>IF(RES_hhdet_fec!L166=0,0,RES_hhdet_fec!L166/0.086*1000000/RES_hhdet_num!L$161)</f>
        <v>2432.3812064033714</v>
      </c>
      <c r="M166" s="157">
        <f>IF(RES_hhdet_fec!M166=0,0,RES_hhdet_fec!M166/0.086*1000000/RES_hhdet_num!M$161)</f>
        <v>1990.4459815048981</v>
      </c>
      <c r="N166" s="157">
        <f>IF(RES_hhdet_fec!N166=0,0,RES_hhdet_fec!N166/0.086*1000000/RES_hhdet_num!N$161)</f>
        <v>2541.5884274167265</v>
      </c>
      <c r="O166" s="157">
        <f>IF(RES_hhdet_fec!O166=0,0,RES_hhdet_fec!O166/0.086*1000000/RES_hhdet_num!O$161)</f>
        <v>2652.8502372967432</v>
      </c>
      <c r="P166" s="157">
        <f>IF(RES_hhdet_fec!P166=0,0,RES_hhdet_fec!P166/0.086*1000000/RES_hhdet_num!P$161)</f>
        <v>2283.7931206368526</v>
      </c>
      <c r="Q166" s="157">
        <f>IF(RES_hhdet_fec!Q166=0,0,RES_hhdet_fec!Q166/0.086*1000000/RES_hhdet_num!Q$161)</f>
        <v>2382.0688238266102</v>
      </c>
    </row>
    <row r="167" spans="1:17" ht="12" customHeight="1" x14ac:dyDescent="0.25">
      <c r="A167" s="167" t="s">
        <v>144</v>
      </c>
      <c r="B167" s="132">
        <f>IF(RES_hhdet_fec!B167=0,0,RES_hhdet_fec!B167/0.086*1000000/RES_hhdet_num!B167)</f>
        <v>2567.0419373167597</v>
      </c>
      <c r="C167" s="132">
        <f>IF(RES_hhdet_fec!C167=0,0,RES_hhdet_fec!C167/0.086*1000000/RES_hhdet_num!C167)</f>
        <v>2560.1711408670899</v>
      </c>
      <c r="D167" s="132">
        <f>IF(RES_hhdet_fec!D167=0,0,RES_hhdet_fec!D167/0.086*1000000/RES_hhdet_num!D167)</f>
        <v>2515.6906253599268</v>
      </c>
      <c r="E167" s="132">
        <f>IF(RES_hhdet_fec!E167=0,0,RES_hhdet_fec!E167/0.086*1000000/RES_hhdet_num!E167)</f>
        <v>2512.0203289340625</v>
      </c>
      <c r="F167" s="132">
        <f>IF(RES_hhdet_fec!F167=0,0,RES_hhdet_fec!F167/0.086*1000000/RES_hhdet_num!F167)</f>
        <v>2512.1331369319273</v>
      </c>
      <c r="G167" s="132">
        <f>IF(RES_hhdet_fec!G167=0,0,RES_hhdet_fec!G167/0.086*1000000/RES_hhdet_num!G167)</f>
        <v>2483.0311560311056</v>
      </c>
      <c r="H167" s="132">
        <f>IF(RES_hhdet_fec!H167=0,0,RES_hhdet_fec!H167/0.086*1000000/RES_hhdet_num!H167)</f>
        <v>2448.8377150577585</v>
      </c>
      <c r="I167" s="132">
        <f>IF(RES_hhdet_fec!I167=0,0,RES_hhdet_fec!I167/0.086*1000000/RES_hhdet_num!I167)</f>
        <v>2425.664467250439</v>
      </c>
      <c r="J167" s="132">
        <f>IF(RES_hhdet_fec!J167=0,0,RES_hhdet_fec!J167/0.086*1000000/RES_hhdet_num!J167)</f>
        <v>2408.697383996916</v>
      </c>
      <c r="K167" s="132">
        <f>IF(RES_hhdet_fec!K167=0,0,RES_hhdet_fec!K167/0.086*1000000/RES_hhdet_num!K167)</f>
        <v>2403.4134954690926</v>
      </c>
      <c r="L167" s="132">
        <f>IF(RES_hhdet_fec!L167=0,0,RES_hhdet_fec!L167/0.086*1000000/RES_hhdet_num!L167)</f>
        <v>2393.5549232152921</v>
      </c>
      <c r="M167" s="132">
        <f>IF(RES_hhdet_fec!M167=0,0,RES_hhdet_fec!M167/0.086*1000000/RES_hhdet_num!M167)</f>
        <v>2182.2227327812079</v>
      </c>
      <c r="N167" s="132">
        <f>IF(RES_hhdet_fec!N167=0,0,RES_hhdet_fec!N167/0.086*1000000/RES_hhdet_num!N167)</f>
        <v>2487.5284922614137</v>
      </c>
      <c r="O167" s="132">
        <f>IF(RES_hhdet_fec!O167=0,0,RES_hhdet_fec!O167/0.086*1000000/RES_hhdet_num!O167)</f>
        <v>2472.2566632375178</v>
      </c>
      <c r="P167" s="132">
        <f>IF(RES_hhdet_fec!P167=0,0,RES_hhdet_fec!P167/0.086*1000000/RES_hhdet_num!P167)</f>
        <v>2424.3459164764618</v>
      </c>
      <c r="Q167" s="132">
        <f>IF(RES_hhdet_fec!Q167=0,0,RES_hhdet_fec!Q167/0.086*1000000/RES_hhdet_num!Q167)</f>
        <v>2392.6602272640653</v>
      </c>
    </row>
    <row r="168" spans="1:17" ht="12" customHeight="1" x14ac:dyDescent="0.25">
      <c r="A168" s="167" t="s">
        <v>143</v>
      </c>
      <c r="B168" s="132">
        <f>IF(RES_hhdet_fec!B168=0,0,RES_hhdet_fec!B168/0.086*1000000/RES_hhdet_num!B168)</f>
        <v>2151.0123025625444</v>
      </c>
      <c r="C168" s="132">
        <f>IF(RES_hhdet_fec!C168=0,0,RES_hhdet_fec!C168/0.086*1000000/RES_hhdet_num!C168)</f>
        <v>2162.8154992734521</v>
      </c>
      <c r="D168" s="132">
        <f>IF(RES_hhdet_fec!D168=0,0,RES_hhdet_fec!D168/0.086*1000000/RES_hhdet_num!D168)</f>
        <v>2129.0144684843326</v>
      </c>
      <c r="E168" s="132">
        <f>IF(RES_hhdet_fec!E168=0,0,RES_hhdet_fec!E168/0.086*1000000/RES_hhdet_num!E168)</f>
        <v>2129.702991397804</v>
      </c>
      <c r="F168" s="132">
        <f>IF(RES_hhdet_fec!F168=0,0,RES_hhdet_fec!F168/0.086*1000000/RES_hhdet_num!F168)</f>
        <v>2133.5976631195645</v>
      </c>
      <c r="G168" s="132">
        <f>IF(RES_hhdet_fec!G168=0,0,RES_hhdet_fec!G168/0.086*1000000/RES_hhdet_num!G168)</f>
        <v>2112.150497473473</v>
      </c>
      <c r="H168" s="132">
        <f>IF(RES_hhdet_fec!H168=0,0,RES_hhdet_fec!H168/0.086*1000000/RES_hhdet_num!H168)</f>
        <v>2087.3087973172292</v>
      </c>
      <c r="I168" s="132">
        <f>IF(RES_hhdet_fec!I168=0,0,RES_hhdet_fec!I168/0.086*1000000/RES_hhdet_num!I168)</f>
        <v>2071.3956836154744</v>
      </c>
      <c r="J168" s="132">
        <f>IF(RES_hhdet_fec!J168=0,0,RES_hhdet_fec!J168/0.086*1000000/RES_hhdet_num!J168)</f>
        <v>2061.3815040622362</v>
      </c>
      <c r="K168" s="132">
        <f>IF(RES_hhdet_fec!K168=0,0,RES_hhdet_fec!K168/0.086*1000000/RES_hhdet_num!K168)</f>
        <v>2060.5287850764116</v>
      </c>
      <c r="L168" s="132">
        <f>IF(RES_hhdet_fec!L168=0,0,RES_hhdet_fec!L168/0.086*1000000/RES_hhdet_num!L168)</f>
        <v>2056.1470266541869</v>
      </c>
      <c r="M168" s="132">
        <f>IF(RES_hhdet_fec!M168=0,0,RES_hhdet_fec!M168/0.086*1000000/RES_hhdet_num!M168)</f>
        <v>1874.8643377399276</v>
      </c>
      <c r="N168" s="132">
        <f>IF(RES_hhdet_fec!N168=0,0,RES_hhdet_fec!N168/0.086*1000000/RES_hhdet_num!N168)</f>
        <v>2158.0268922600244</v>
      </c>
      <c r="O168" s="132">
        <f>IF(RES_hhdet_fec!O168=0,0,RES_hhdet_fec!O168/0.086*1000000/RES_hhdet_num!O168)</f>
        <v>2126.028851939981</v>
      </c>
      <c r="P168" s="132">
        <f>IF(RES_hhdet_fec!P168=0,0,RES_hhdet_fec!P168/0.086*1000000/RES_hhdet_num!P168)</f>
        <v>2086.1110152694691</v>
      </c>
      <c r="Q168" s="132">
        <f>IF(RES_hhdet_fec!Q168=0,0,RES_hhdet_fec!Q168/0.086*1000000/RES_hhdet_num!Q168)</f>
        <v>2060.3344835481898</v>
      </c>
    </row>
    <row r="169" spans="1:17" ht="12" customHeight="1" x14ac:dyDescent="0.25">
      <c r="A169" s="166" t="s">
        <v>57</v>
      </c>
      <c r="B169" s="165">
        <f>IF(RES_hhdet_fec!B169=0,0,RES_hhdet_fec!B169/0.086*1000000/RES_hhdet_num!B168)</f>
        <v>1637.7727560081105</v>
      </c>
      <c r="C169" s="165">
        <f>IF(RES_hhdet_fec!C169=0,0,RES_hhdet_fec!C169/0.086*1000000/RES_hhdet_num!C168)</f>
        <v>1664.1112415636326</v>
      </c>
      <c r="D169" s="165">
        <f>IF(RES_hhdet_fec!D169=0,0,RES_hhdet_fec!D169/0.086*1000000/RES_hhdet_num!D168)</f>
        <v>1635.198906483897</v>
      </c>
      <c r="E169" s="165">
        <f>IF(RES_hhdet_fec!E169=0,0,RES_hhdet_fec!E169/0.086*1000000/RES_hhdet_num!E168)</f>
        <v>1632.8132138070885</v>
      </c>
      <c r="F169" s="165">
        <f>IF(RES_hhdet_fec!F169=0,0,RES_hhdet_fec!F169/0.086*1000000/RES_hhdet_num!F168)</f>
        <v>1632.8865390057149</v>
      </c>
      <c r="G169" s="165">
        <f>IF(RES_hhdet_fec!G169=0,0,RES_hhdet_fec!G169/0.086*1000000/RES_hhdet_num!G168)</f>
        <v>1613.9702514202127</v>
      </c>
      <c r="H169" s="165">
        <f>IF(RES_hhdet_fec!H169=0,0,RES_hhdet_fec!H169/0.086*1000000/RES_hhdet_num!H168)</f>
        <v>1591.7445147875214</v>
      </c>
      <c r="I169" s="165">
        <f>IF(RES_hhdet_fec!I169=0,0,RES_hhdet_fec!I169/0.086*1000000/RES_hhdet_num!I168)</f>
        <v>1576.6819037127927</v>
      </c>
      <c r="J169" s="165">
        <f>IF(RES_hhdet_fec!J169=0,0,RES_hhdet_fec!J169/0.086*1000000/RES_hhdet_num!J168)</f>
        <v>1565.6532995980433</v>
      </c>
      <c r="K169" s="165">
        <f>IF(RES_hhdet_fec!K169=0,0,RES_hhdet_fec!K169/0.086*1000000/RES_hhdet_num!K168)</f>
        <v>1562.2187720549034</v>
      </c>
      <c r="L169" s="165">
        <f>IF(RES_hhdet_fec!L169=0,0,RES_hhdet_fec!L169/0.086*1000000/RES_hhdet_num!L168)</f>
        <v>1555.8107000899652</v>
      </c>
      <c r="M169" s="165">
        <f>IF(RES_hhdet_fec!M169=0,0,RES_hhdet_fec!M169/0.086*1000000/RES_hhdet_num!M168)</f>
        <v>1418.4447763078085</v>
      </c>
      <c r="N169" s="165">
        <f>IF(RES_hhdet_fec!N169=0,0,RES_hhdet_fec!N169/0.086*1000000/RES_hhdet_num!N168)</f>
        <v>1666.6440898151673</v>
      </c>
      <c r="O169" s="165">
        <f>IF(RES_hhdet_fec!O169=0,0,RES_hhdet_fec!O169/0.086*1000000/RES_hhdet_num!O168)</f>
        <v>1606.9668311044065</v>
      </c>
      <c r="P169" s="165">
        <f>IF(RES_hhdet_fec!P169=0,0,RES_hhdet_fec!P169/0.086*1000000/RES_hhdet_num!P168)</f>
        <v>1575.8248457097193</v>
      </c>
      <c r="Q169" s="165">
        <f>IF(RES_hhdet_fec!Q169=0,0,RES_hhdet_fec!Q169/0.086*1000000/RES_hhdet_num!Q168)</f>
        <v>1555.2291477216672</v>
      </c>
    </row>
    <row r="170" spans="1:17" ht="12" customHeight="1" x14ac:dyDescent="0.25">
      <c r="A170" s="147" t="s">
        <v>59</v>
      </c>
      <c r="B170" s="164">
        <f>IF(RES_hhdet_fec!B170=0,0,RES_hhdet_fec!B170/0.086*1000000/RES_hhdet_num!B168)</f>
        <v>513.2395465544331</v>
      </c>
      <c r="C170" s="164">
        <f>IF(RES_hhdet_fec!C170=0,0,RES_hhdet_fec!C170/0.086*1000000/RES_hhdet_num!C168)</f>
        <v>498.70425770981979</v>
      </c>
      <c r="D170" s="164">
        <f>IF(RES_hhdet_fec!D170=0,0,RES_hhdet_fec!D170/0.086*1000000/RES_hhdet_num!D168)</f>
        <v>493.81556200043542</v>
      </c>
      <c r="E170" s="164">
        <f>IF(RES_hhdet_fec!E170=0,0,RES_hhdet_fec!E170/0.086*1000000/RES_hhdet_num!E168)</f>
        <v>496.88977759071554</v>
      </c>
      <c r="F170" s="164">
        <f>IF(RES_hhdet_fec!F170=0,0,RES_hhdet_fec!F170/0.086*1000000/RES_hhdet_num!F168)</f>
        <v>500.71112411384956</v>
      </c>
      <c r="G170" s="164">
        <f>IF(RES_hhdet_fec!G170=0,0,RES_hhdet_fec!G170/0.086*1000000/RES_hhdet_num!G168)</f>
        <v>498.1802460532603</v>
      </c>
      <c r="H170" s="164">
        <f>IF(RES_hhdet_fec!H170=0,0,RES_hhdet_fec!H170/0.086*1000000/RES_hhdet_num!H168)</f>
        <v>495.56428252970716</v>
      </c>
      <c r="I170" s="164">
        <f>IF(RES_hhdet_fec!I170=0,0,RES_hhdet_fec!I170/0.086*1000000/RES_hhdet_num!I168)</f>
        <v>494.71377990268189</v>
      </c>
      <c r="J170" s="164">
        <f>IF(RES_hhdet_fec!J170=0,0,RES_hhdet_fec!J170/0.086*1000000/RES_hhdet_num!J168)</f>
        <v>495.72820446419314</v>
      </c>
      <c r="K170" s="164">
        <f>IF(RES_hhdet_fec!K170=0,0,RES_hhdet_fec!K170/0.086*1000000/RES_hhdet_num!K168)</f>
        <v>498.31001302150798</v>
      </c>
      <c r="L170" s="164">
        <f>IF(RES_hhdet_fec!L170=0,0,RES_hhdet_fec!L170/0.086*1000000/RES_hhdet_num!L168)</f>
        <v>500.33632656422168</v>
      </c>
      <c r="M170" s="164">
        <f>IF(RES_hhdet_fec!M170=0,0,RES_hhdet_fec!M170/0.086*1000000/RES_hhdet_num!M168)</f>
        <v>456.41956143211945</v>
      </c>
      <c r="N170" s="164">
        <f>IF(RES_hhdet_fec!N170=0,0,RES_hhdet_fec!N170/0.086*1000000/RES_hhdet_num!N168)</f>
        <v>491.38280244485708</v>
      </c>
      <c r="O170" s="164">
        <f>IF(RES_hhdet_fec!O170=0,0,RES_hhdet_fec!O170/0.086*1000000/RES_hhdet_num!O168)</f>
        <v>519.06202083557434</v>
      </c>
      <c r="P170" s="164">
        <f>IF(RES_hhdet_fec!P170=0,0,RES_hhdet_fec!P170/0.086*1000000/RES_hhdet_num!P168)</f>
        <v>510.28616955974968</v>
      </c>
      <c r="Q170" s="164">
        <f>IF(RES_hhdet_fec!Q170=0,0,RES_hhdet_fec!Q170/0.086*1000000/RES_hhdet_num!Q168)</f>
        <v>505.10533582652278</v>
      </c>
    </row>
    <row r="171" spans="1:17" ht="12" customHeight="1" x14ac:dyDescent="0.25">
      <c r="A171" s="163" t="s">
        <v>142</v>
      </c>
      <c r="B171" s="162">
        <f>IF(RES_hhdet_fec!B171=0,0,RES_hhdet_fec!B171/0.086*1000000/RES_hhdet_num!B171)</f>
        <v>2197.9444261956191</v>
      </c>
      <c r="C171" s="162">
        <f>IF(RES_hhdet_fec!C171=0,0,RES_hhdet_fec!C171/0.086*1000000/RES_hhdet_num!C171)</f>
        <v>2243.5521284191254</v>
      </c>
      <c r="D171" s="162">
        <f>IF(RES_hhdet_fec!D171=0,0,RES_hhdet_fec!D171/0.086*1000000/RES_hhdet_num!D171)</f>
        <v>2244.3559303359866</v>
      </c>
      <c r="E171" s="162">
        <f>IF(RES_hhdet_fec!E171=0,0,RES_hhdet_fec!E171/0.086*1000000/RES_hhdet_num!E171)</f>
        <v>2319.0464291196186</v>
      </c>
      <c r="F171" s="162">
        <f>IF(RES_hhdet_fec!F171=0,0,RES_hhdet_fec!F171/0.086*1000000/RES_hhdet_num!F171)</f>
        <v>2351.7200095306653</v>
      </c>
      <c r="G171" s="162">
        <f>IF(RES_hhdet_fec!G171=0,0,RES_hhdet_fec!G171/0.086*1000000/RES_hhdet_num!G171)</f>
        <v>2163.5509408547805</v>
      </c>
      <c r="H171" s="162">
        <f>IF(RES_hhdet_fec!H171=0,0,RES_hhdet_fec!H171/0.086*1000000/RES_hhdet_num!H171)</f>
        <v>2180.5231422461352</v>
      </c>
      <c r="I171" s="162">
        <f>IF(RES_hhdet_fec!I171=0,0,RES_hhdet_fec!I171/0.086*1000000/RES_hhdet_num!I171)</f>
        <v>2179.0927318294957</v>
      </c>
      <c r="J171" s="162">
        <f>IF(RES_hhdet_fec!J171=0,0,RES_hhdet_fec!J171/0.086*1000000/RES_hhdet_num!J171)</f>
        <v>2189.3769154825527</v>
      </c>
      <c r="K171" s="162">
        <f>IF(RES_hhdet_fec!K171=0,0,RES_hhdet_fec!K171/0.086*1000000/RES_hhdet_num!K171)</f>
        <v>2035.2507406341392</v>
      </c>
      <c r="L171" s="162">
        <f>IF(RES_hhdet_fec!L171=0,0,RES_hhdet_fec!L171/0.086*1000000/RES_hhdet_num!L171)</f>
        <v>2473.1837524466655</v>
      </c>
      <c r="M171" s="162">
        <f>IF(RES_hhdet_fec!M171=0,0,RES_hhdet_fec!M171/0.086*1000000/RES_hhdet_num!M171)</f>
        <v>1943.8872935736579</v>
      </c>
      <c r="N171" s="162">
        <f>IF(RES_hhdet_fec!N171=0,0,RES_hhdet_fec!N171/0.086*1000000/RES_hhdet_num!N171)</f>
        <v>2582.8619665614497</v>
      </c>
      <c r="O171" s="162">
        <f>IF(RES_hhdet_fec!O171=0,0,RES_hhdet_fec!O171/0.086*1000000/RES_hhdet_num!O171)</f>
        <v>2734.8630396938584</v>
      </c>
      <c r="P171" s="162">
        <f>IF(RES_hhdet_fec!P171=0,0,RES_hhdet_fec!P171/0.086*1000000/RES_hhdet_num!P171)</f>
        <v>2276.622872156126</v>
      </c>
      <c r="Q171" s="162">
        <f>IF(RES_hhdet_fec!Q171=0,0,RES_hhdet_fec!Q171/0.086*1000000/RES_hhdet_num!Q171)</f>
        <v>2406.3557755751262</v>
      </c>
    </row>
    <row r="172" spans="1:17" ht="12" customHeight="1" x14ac:dyDescent="0.25">
      <c r="A172" s="161" t="s">
        <v>141</v>
      </c>
      <c r="B172" s="160">
        <f>IF(RES_hhdet_fec!B172=0,0,RES_hhdet_fec!B172/0.086*1000000/RES_hhdet_num!B172)</f>
        <v>1915.5280904672463</v>
      </c>
      <c r="C172" s="160">
        <f>IF(RES_hhdet_fec!C172=0,0,RES_hhdet_fec!C172/0.086*1000000/RES_hhdet_num!C172)</f>
        <v>1957.0131411822833</v>
      </c>
      <c r="D172" s="160">
        <f>IF(RES_hhdet_fec!D172=0,0,RES_hhdet_fec!D172/0.086*1000000/RES_hhdet_num!D172)</f>
        <v>1952.6469167187895</v>
      </c>
      <c r="E172" s="160">
        <f>IF(RES_hhdet_fec!E172=0,0,RES_hhdet_fec!E172/0.086*1000000/RES_hhdet_num!E172)</f>
        <v>2004.2699565184225</v>
      </c>
      <c r="F172" s="160">
        <f>IF(RES_hhdet_fec!F172=0,0,RES_hhdet_fec!F172/0.086*1000000/RES_hhdet_num!F172)</f>
        <v>2029.3291303087383</v>
      </c>
      <c r="G172" s="160">
        <f>IF(RES_hhdet_fec!G172=0,0,RES_hhdet_fec!G172/0.086*1000000/RES_hhdet_num!G172)</f>
        <v>1904.4883576088735</v>
      </c>
      <c r="H172" s="160">
        <f>IF(RES_hhdet_fec!H172=0,0,RES_hhdet_fec!H172/0.086*1000000/RES_hhdet_num!H172)</f>
        <v>1912.904324989677</v>
      </c>
      <c r="I172" s="160">
        <f>IF(RES_hhdet_fec!I172=0,0,RES_hhdet_fec!I172/0.086*1000000/RES_hhdet_num!I172)</f>
        <v>1911.1240555918607</v>
      </c>
      <c r="J172" s="160">
        <f>IF(RES_hhdet_fec!J172=0,0,RES_hhdet_fec!J172/0.086*1000000/RES_hhdet_num!J172)</f>
        <v>1918.8231995278952</v>
      </c>
      <c r="K172" s="160">
        <f>IF(RES_hhdet_fec!K172=0,0,RES_hhdet_fec!K172/0.086*1000000/RES_hhdet_num!K172)</f>
        <v>1821.2229944336905</v>
      </c>
      <c r="L172" s="160">
        <f>IF(RES_hhdet_fec!L172=0,0,RES_hhdet_fec!L172/0.086*1000000/RES_hhdet_num!L172)</f>
        <v>2107.9057656545715</v>
      </c>
      <c r="M172" s="160">
        <f>IF(RES_hhdet_fec!M172=0,0,RES_hhdet_fec!M172/0.086*1000000/RES_hhdet_num!M172)</f>
        <v>1719.9463022550094</v>
      </c>
      <c r="N172" s="160">
        <f>IF(RES_hhdet_fec!N172=0,0,RES_hhdet_fec!N172/0.086*1000000/RES_hhdet_num!N172)</f>
        <v>2221.9003200410421</v>
      </c>
      <c r="O172" s="160">
        <f>IF(RES_hhdet_fec!O172=0,0,RES_hhdet_fec!O172/0.086*1000000/RES_hhdet_num!O172)</f>
        <v>2296.7229966366049</v>
      </c>
      <c r="P172" s="160">
        <f>IF(RES_hhdet_fec!P172=0,0,RES_hhdet_fec!P172/0.086*1000000/RES_hhdet_num!P172)</f>
        <v>1990.0910364612507</v>
      </c>
      <c r="Q172" s="160">
        <f>IF(RES_hhdet_fec!Q172=0,0,RES_hhdet_fec!Q172/0.086*1000000/RES_hhdet_num!Q172)</f>
        <v>2069.2365899503766</v>
      </c>
    </row>
    <row r="173" spans="1:17" ht="12" customHeight="1" x14ac:dyDescent="0.25">
      <c r="A173" s="148" t="s">
        <v>60</v>
      </c>
      <c r="B173" s="156">
        <f>IF(RES_hhdet_fec!B173=0,0,RES_hhdet_fec!B173/0.086*1000000/RES_hhdet_num!B172)</f>
        <v>1402.2885439128129</v>
      </c>
      <c r="C173" s="156">
        <f>IF(RES_hhdet_fec!C173=0,0,RES_hhdet_fec!C173/0.086*1000000/RES_hhdet_num!C172)</f>
        <v>1458.3088834724638</v>
      </c>
      <c r="D173" s="156">
        <f>IF(RES_hhdet_fec!D173=0,0,RES_hhdet_fec!D173/0.086*1000000/RES_hhdet_num!D172)</f>
        <v>1458.8313547183539</v>
      </c>
      <c r="E173" s="156">
        <f>IF(RES_hhdet_fec!E173=0,0,RES_hhdet_fec!E173/0.086*1000000/RES_hhdet_num!E172)</f>
        <v>1507.3801789277065</v>
      </c>
      <c r="F173" s="156">
        <f>IF(RES_hhdet_fec!F173=0,0,RES_hhdet_fec!F173/0.086*1000000/RES_hhdet_num!F172)</f>
        <v>1528.6180061948883</v>
      </c>
      <c r="G173" s="156">
        <f>IF(RES_hhdet_fec!G173=0,0,RES_hhdet_fec!G173/0.086*1000000/RES_hhdet_num!G172)</f>
        <v>1406.3081115556129</v>
      </c>
      <c r="H173" s="156">
        <f>IF(RES_hhdet_fec!H173=0,0,RES_hhdet_fec!H173/0.086*1000000/RES_hhdet_num!H172)</f>
        <v>1417.3400424599699</v>
      </c>
      <c r="I173" s="156">
        <f>IF(RES_hhdet_fec!I173=0,0,RES_hhdet_fec!I173/0.086*1000000/RES_hhdet_num!I172)</f>
        <v>1416.4102756891793</v>
      </c>
      <c r="J173" s="156">
        <f>IF(RES_hhdet_fec!J173=0,0,RES_hhdet_fec!J173/0.086*1000000/RES_hhdet_num!J172)</f>
        <v>1423.0949950637021</v>
      </c>
      <c r="K173" s="156">
        <f>IF(RES_hhdet_fec!K173=0,0,RES_hhdet_fec!K173/0.086*1000000/RES_hhdet_num!K172)</f>
        <v>1322.9129814121829</v>
      </c>
      <c r="L173" s="156">
        <f>IF(RES_hhdet_fec!L173=0,0,RES_hhdet_fec!L173/0.086*1000000/RES_hhdet_num!L172)</f>
        <v>1607.5694390903495</v>
      </c>
      <c r="M173" s="156">
        <f>IF(RES_hhdet_fec!M173=0,0,RES_hhdet_fec!M173/0.086*1000000/RES_hhdet_num!M172)</f>
        <v>1263.5267408228899</v>
      </c>
      <c r="N173" s="156">
        <f>IF(RES_hhdet_fec!N173=0,0,RES_hhdet_fec!N173/0.086*1000000/RES_hhdet_num!N172)</f>
        <v>1730.5175175961856</v>
      </c>
      <c r="O173" s="156">
        <f>IF(RES_hhdet_fec!O173=0,0,RES_hhdet_fec!O173/0.086*1000000/RES_hhdet_num!O172)</f>
        <v>1777.6609758010306</v>
      </c>
      <c r="P173" s="156">
        <f>IF(RES_hhdet_fec!P173=0,0,RES_hhdet_fec!P173/0.086*1000000/RES_hhdet_num!P172)</f>
        <v>1479.8048669015016</v>
      </c>
      <c r="Q173" s="156">
        <f>IF(RES_hhdet_fec!Q173=0,0,RES_hhdet_fec!Q173/0.086*1000000/RES_hhdet_num!Q172)</f>
        <v>1564.1312541238535</v>
      </c>
    </row>
    <row r="174" spans="1:17" ht="12" customHeight="1" x14ac:dyDescent="0.25">
      <c r="A174" s="159" t="s">
        <v>59</v>
      </c>
      <c r="B174" s="57">
        <f>IF(RES_hhdet_fec!B174=0,0,RES_hhdet_fec!B174/0.086*1000000/RES_hhdet_num!B172)</f>
        <v>513.23954655443333</v>
      </c>
      <c r="C174" s="57">
        <f>IF(RES_hhdet_fec!C174=0,0,RES_hhdet_fec!C174/0.086*1000000/RES_hhdet_num!C172)</f>
        <v>498.70425770981979</v>
      </c>
      <c r="D174" s="57">
        <f>IF(RES_hhdet_fec!D174=0,0,RES_hhdet_fec!D174/0.086*1000000/RES_hhdet_num!D172)</f>
        <v>493.81556200043559</v>
      </c>
      <c r="E174" s="57">
        <f>IF(RES_hhdet_fec!E174=0,0,RES_hhdet_fec!E174/0.086*1000000/RES_hhdet_num!E172)</f>
        <v>496.88977759071571</v>
      </c>
      <c r="F174" s="57">
        <f>IF(RES_hhdet_fec!F174=0,0,RES_hhdet_fec!F174/0.086*1000000/RES_hhdet_num!F172)</f>
        <v>500.71112411384991</v>
      </c>
      <c r="G174" s="57">
        <f>IF(RES_hhdet_fec!G174=0,0,RES_hhdet_fec!G174/0.086*1000000/RES_hhdet_num!G172)</f>
        <v>498.18024605326059</v>
      </c>
      <c r="H174" s="57">
        <f>IF(RES_hhdet_fec!H174=0,0,RES_hhdet_fec!H174/0.086*1000000/RES_hhdet_num!H172)</f>
        <v>495.56428252970704</v>
      </c>
      <c r="I174" s="57">
        <f>IF(RES_hhdet_fec!I174=0,0,RES_hhdet_fec!I174/0.086*1000000/RES_hhdet_num!I172)</f>
        <v>494.71377990268172</v>
      </c>
      <c r="J174" s="57">
        <f>IF(RES_hhdet_fec!J174=0,0,RES_hhdet_fec!J174/0.086*1000000/RES_hhdet_num!J172)</f>
        <v>495.72820446419314</v>
      </c>
      <c r="K174" s="57">
        <f>IF(RES_hhdet_fec!K174=0,0,RES_hhdet_fec!K174/0.086*1000000/RES_hhdet_num!K172)</f>
        <v>498.3100130215077</v>
      </c>
      <c r="L174" s="57">
        <f>IF(RES_hhdet_fec!L174=0,0,RES_hhdet_fec!L174/0.086*1000000/RES_hhdet_num!L172)</f>
        <v>500.33632656422174</v>
      </c>
      <c r="M174" s="57">
        <f>IF(RES_hhdet_fec!M174=0,0,RES_hhdet_fec!M174/0.086*1000000/RES_hhdet_num!M172)</f>
        <v>456.41956143211939</v>
      </c>
      <c r="N174" s="57">
        <f>IF(RES_hhdet_fec!N174=0,0,RES_hhdet_fec!N174/0.086*1000000/RES_hhdet_num!N172)</f>
        <v>491.38280244485668</v>
      </c>
      <c r="O174" s="57">
        <f>IF(RES_hhdet_fec!O174=0,0,RES_hhdet_fec!O174/0.086*1000000/RES_hhdet_num!O172)</f>
        <v>519.06202083557446</v>
      </c>
      <c r="P174" s="57">
        <f>IF(RES_hhdet_fec!P174=0,0,RES_hhdet_fec!P174/0.086*1000000/RES_hhdet_num!P172)</f>
        <v>510.28616955974951</v>
      </c>
      <c r="Q174" s="57">
        <f>IF(RES_hhdet_fec!Q174=0,0,RES_hhdet_fec!Q174/0.086*1000000/RES_hhdet_num!Q172)</f>
        <v>505.10533582652283</v>
      </c>
    </row>
    <row r="175" spans="1:17" ht="12" customHeight="1" x14ac:dyDescent="0.25">
      <c r="A175" s="158" t="s">
        <v>62</v>
      </c>
      <c r="B175" s="157">
        <f>IF(RES_hhdet_fec!B175=0,0,RES_hhdet_fec!B175/0.086*1000000/RES_hhdet_num!B$161)</f>
        <v>1221.7775108727103</v>
      </c>
      <c r="C175" s="157">
        <f>IF(RES_hhdet_fec!C175=0,0,RES_hhdet_fec!C175/0.086*1000000/RES_hhdet_num!C$161)</f>
        <v>1208.5456109700799</v>
      </c>
      <c r="D175" s="157">
        <f>IF(RES_hhdet_fec!D175=0,0,RES_hhdet_fec!D175/0.086*1000000/RES_hhdet_num!D$161)</f>
        <v>1210.8575881476827</v>
      </c>
      <c r="E175" s="157">
        <f>IF(RES_hhdet_fec!E175=0,0,RES_hhdet_fec!E175/0.086*1000000/RES_hhdet_num!E$161)</f>
        <v>1242.4105245457918</v>
      </c>
      <c r="F175" s="157">
        <f>IF(RES_hhdet_fec!F175=0,0,RES_hhdet_fec!F175/0.086*1000000/RES_hhdet_num!F$161)</f>
        <v>1238.8774774636531</v>
      </c>
      <c r="G175" s="157">
        <f>IF(RES_hhdet_fec!G175=0,0,RES_hhdet_fec!G175/0.086*1000000/RES_hhdet_num!G$161)</f>
        <v>1188.8329537687209</v>
      </c>
      <c r="H175" s="157">
        <f>IF(RES_hhdet_fec!H175=0,0,RES_hhdet_fec!H175/0.086*1000000/RES_hhdet_num!H$161)</f>
        <v>1198.3889762363176</v>
      </c>
      <c r="I175" s="157">
        <f>IF(RES_hhdet_fec!I175=0,0,RES_hhdet_fec!I175/0.086*1000000/RES_hhdet_num!I$161)</f>
        <v>1185.4620659226728</v>
      </c>
      <c r="J175" s="157">
        <f>IF(RES_hhdet_fec!J175=0,0,RES_hhdet_fec!J175/0.086*1000000/RES_hhdet_num!J$161)</f>
        <v>1226.0926006649922</v>
      </c>
      <c r="K175" s="157">
        <f>IF(RES_hhdet_fec!K175=0,0,RES_hhdet_fec!K175/0.086*1000000/RES_hhdet_num!K$161)</f>
        <v>1199.0112906548288</v>
      </c>
      <c r="L175" s="157">
        <f>IF(RES_hhdet_fec!L175=0,0,RES_hhdet_fec!L175/0.086*1000000/RES_hhdet_num!L$161)</f>
        <v>1281.4136492130774</v>
      </c>
      <c r="M175" s="157">
        <f>IF(RES_hhdet_fec!M175=0,0,RES_hhdet_fec!M175/0.086*1000000/RES_hhdet_num!M$161)</f>
        <v>1129.6600304524138</v>
      </c>
      <c r="N175" s="157">
        <f>IF(RES_hhdet_fec!N175=0,0,RES_hhdet_fec!N175/0.086*1000000/RES_hhdet_num!N$161)</f>
        <v>1285.2765744579469</v>
      </c>
      <c r="O175" s="157">
        <f>IF(RES_hhdet_fec!O175=0,0,RES_hhdet_fec!O175/0.086*1000000/RES_hhdet_num!O$161)</f>
        <v>1359.2610264577736</v>
      </c>
      <c r="P175" s="157">
        <f>IF(RES_hhdet_fec!P175=0,0,RES_hhdet_fec!P175/0.086*1000000/RES_hhdet_num!P$161)</f>
        <v>1184.3381936328344</v>
      </c>
      <c r="Q175" s="157">
        <f>IF(RES_hhdet_fec!Q175=0,0,RES_hhdet_fec!Q175/0.086*1000000/RES_hhdet_num!Q$161)</f>
        <v>1231.3959944290887</v>
      </c>
    </row>
    <row r="176" spans="1:17" ht="12" customHeight="1" x14ac:dyDescent="0.25">
      <c r="A176" s="23" t="s">
        <v>57</v>
      </c>
      <c r="B176" s="156">
        <f>IF(RES_hhdet_fec!B176=0,0,RES_hhdet_fec!B176/0.086*1000000/RES_hhdet_num!B176)</f>
        <v>1751.1583191562779</v>
      </c>
      <c r="C176" s="156">
        <f>IF(RES_hhdet_fec!C176=0,0,RES_hhdet_fec!C176/0.086*1000000/RES_hhdet_num!C176)</f>
        <v>1726.7536888955747</v>
      </c>
      <c r="D176" s="156">
        <f>IF(RES_hhdet_fec!D176=0,0,RES_hhdet_fec!D176/0.086*1000000/RES_hhdet_num!D176)</f>
        <v>1721.0662690525962</v>
      </c>
      <c r="E176" s="156">
        <f>IF(RES_hhdet_fec!E176=0,0,RES_hhdet_fec!E176/0.086*1000000/RES_hhdet_num!E176)</f>
        <v>1695.6513444695784</v>
      </c>
      <c r="F176" s="156">
        <f>IF(RES_hhdet_fec!F176=0,0,RES_hhdet_fec!F176/0.086*1000000/RES_hhdet_num!F176)</f>
        <v>1740.1057632410973</v>
      </c>
      <c r="G176" s="156">
        <f>IF(RES_hhdet_fec!G176=0,0,RES_hhdet_fec!G176/0.086*1000000/RES_hhdet_num!G176)</f>
        <v>1704.3712759279172</v>
      </c>
      <c r="H176" s="156">
        <f>IF(RES_hhdet_fec!H176=0,0,RES_hhdet_fec!H176/0.086*1000000/RES_hhdet_num!H176)</f>
        <v>1687.5087682960136</v>
      </c>
      <c r="I176" s="156">
        <f>IF(RES_hhdet_fec!I176=0,0,RES_hhdet_fec!I176/0.086*1000000/RES_hhdet_num!I176)</f>
        <v>1699.6374540536494</v>
      </c>
      <c r="J176" s="156">
        <f>IF(RES_hhdet_fec!J176=0,0,RES_hhdet_fec!J176/0.086*1000000/RES_hhdet_num!J176)</f>
        <v>1689.4195884833628</v>
      </c>
      <c r="K176" s="156">
        <f>IF(RES_hhdet_fec!K176=0,0,RES_hhdet_fec!K176/0.086*1000000/RES_hhdet_num!K176)</f>
        <v>1670.7001199303593</v>
      </c>
      <c r="L176" s="156">
        <f>IF(RES_hhdet_fec!L176=0,0,RES_hhdet_fec!L176/0.086*1000000/RES_hhdet_num!L176)</f>
        <v>1721.8244565502162</v>
      </c>
      <c r="M176" s="156">
        <f>IF(RES_hhdet_fec!M176=0,0,RES_hhdet_fec!M176/0.086*1000000/RES_hhdet_num!M176)</f>
        <v>1615.2862186446182</v>
      </c>
      <c r="N176" s="156">
        <f>IF(RES_hhdet_fec!N176=0,0,RES_hhdet_fec!N176/0.086*1000000/RES_hhdet_num!N176)</f>
        <v>1667.8347401093031</v>
      </c>
      <c r="O176" s="156">
        <f>IF(RES_hhdet_fec!O176=0,0,RES_hhdet_fec!O176/0.086*1000000/RES_hhdet_num!O176)</f>
        <v>1668.6600964176375</v>
      </c>
      <c r="P176" s="156">
        <f>IF(RES_hhdet_fec!P176=0,0,RES_hhdet_fec!P176/0.086*1000000/RES_hhdet_num!P176)</f>
        <v>1662.3824902503586</v>
      </c>
      <c r="Q176" s="156">
        <f>IF(RES_hhdet_fec!Q176=0,0,RES_hhdet_fec!Q176/0.086*1000000/RES_hhdet_num!Q176)</f>
        <v>1638.2141877269892</v>
      </c>
    </row>
    <row r="177" spans="1:17" ht="12" customHeight="1" x14ac:dyDescent="0.25">
      <c r="A177" s="29" t="s">
        <v>140</v>
      </c>
      <c r="B177" s="57">
        <f>IF(RES_hhdet_fec!B177=0,0,RES_hhdet_fec!B177/0.086*1000000/RES_hhdet_num!B177)</f>
        <v>1017.3597517324715</v>
      </c>
      <c r="C177" s="57">
        <f>IF(RES_hhdet_fec!C177=0,0,RES_hhdet_fec!C177/0.086*1000000/RES_hhdet_num!C177)</f>
        <v>1018.1116719112449</v>
      </c>
      <c r="D177" s="57">
        <f>IF(RES_hhdet_fec!D177=0,0,RES_hhdet_fec!D177/0.086*1000000/RES_hhdet_num!D177)</f>
        <v>1027.7784327648139</v>
      </c>
      <c r="E177" s="57">
        <f>IF(RES_hhdet_fec!E177=0,0,RES_hhdet_fec!E177/0.086*1000000/RES_hhdet_num!E177)</f>
        <v>1085.4849980113891</v>
      </c>
      <c r="F177" s="57">
        <f>IF(RES_hhdet_fec!F177=0,0,RES_hhdet_fec!F177/0.086*1000000/RES_hhdet_num!F177)</f>
        <v>1065.7019063595528</v>
      </c>
      <c r="G177" s="57">
        <f>IF(RES_hhdet_fec!G177=0,0,RES_hhdet_fec!G177/0.086*1000000/RES_hhdet_num!G177)</f>
        <v>1014.0579323227357</v>
      </c>
      <c r="H177" s="57">
        <f>IF(RES_hhdet_fec!H177=0,0,RES_hhdet_fec!H177/0.086*1000000/RES_hhdet_num!H177)</f>
        <v>1043.851213272661</v>
      </c>
      <c r="I177" s="57">
        <f>IF(RES_hhdet_fec!I177=0,0,RES_hhdet_fec!I177/0.086*1000000/RES_hhdet_num!I177)</f>
        <v>1031.2633989253129</v>
      </c>
      <c r="J177" s="57">
        <f>IF(RES_hhdet_fec!J177=0,0,RES_hhdet_fec!J177/0.086*1000000/RES_hhdet_num!J177)</f>
        <v>1090.2830956716332</v>
      </c>
      <c r="K177" s="57">
        <f>IF(RES_hhdet_fec!K177=0,0,RES_hhdet_fec!K177/0.086*1000000/RES_hhdet_num!K177)</f>
        <v>1058.3518363385558</v>
      </c>
      <c r="L177" s="57">
        <f>IF(RES_hhdet_fec!L177=0,0,RES_hhdet_fec!L177/0.086*1000000/RES_hhdet_num!L177)</f>
        <v>1159.6812244992648</v>
      </c>
      <c r="M177" s="57">
        <f>IF(RES_hhdet_fec!M177=0,0,RES_hhdet_fec!M177/0.086*1000000/RES_hhdet_num!M177)</f>
        <v>1003.6395297251199</v>
      </c>
      <c r="N177" s="57">
        <f>IF(RES_hhdet_fec!N177=0,0,RES_hhdet_fec!N177/0.086*1000000/RES_hhdet_num!N177)</f>
        <v>1189.064092835577</v>
      </c>
      <c r="O177" s="57">
        <f>IF(RES_hhdet_fec!O177=0,0,RES_hhdet_fec!O177/0.086*1000000/RES_hhdet_num!O177)</f>
        <v>1285.5016996210816</v>
      </c>
      <c r="P177" s="57">
        <f>IF(RES_hhdet_fec!P177=0,0,RES_hhdet_fec!P177/0.086*1000000/RES_hhdet_num!P177)</f>
        <v>1089.7584377196706</v>
      </c>
      <c r="Q177" s="57">
        <f>IF(RES_hhdet_fec!Q177=0,0,RES_hhdet_fec!Q177/0.086*1000000/RES_hhdet_num!Q177)</f>
        <v>1151.1693643906349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266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179</v>
      </c>
    </row>
    <row r="3" spans="1:17" ht="12" customHeight="1" x14ac:dyDescent="0.25">
      <c r="A3" s="152" t="s">
        <v>172</v>
      </c>
      <c r="B3" s="168">
        <f>SUM(B4,B7,B9,B19)</f>
        <v>10028.095456698771</v>
      </c>
      <c r="C3" s="168">
        <f t="shared" ref="C3:Q3" si="0">SUM(C4,C7,C9,C19)</f>
        <v>10551.249011946666</v>
      </c>
      <c r="D3" s="168">
        <f t="shared" si="0"/>
        <v>10033.716625019582</v>
      </c>
      <c r="E3" s="168">
        <f t="shared" si="0"/>
        <v>10308.101304737918</v>
      </c>
      <c r="F3" s="168">
        <f t="shared" si="0"/>
        <v>10654.458722268759</v>
      </c>
      <c r="G3" s="168">
        <f t="shared" si="0"/>
        <v>9867.0080179963334</v>
      </c>
      <c r="H3" s="168">
        <f t="shared" si="0"/>
        <v>9709.1373500434202</v>
      </c>
      <c r="I3" s="168">
        <f t="shared" si="0"/>
        <v>9473.5711132929628</v>
      </c>
      <c r="J3" s="168">
        <f t="shared" si="0"/>
        <v>9754.9857052721691</v>
      </c>
      <c r="K3" s="168">
        <f t="shared" si="0"/>
        <v>9060.5145681814665</v>
      </c>
      <c r="L3" s="168">
        <f t="shared" si="0"/>
        <v>10276.795614020582</v>
      </c>
      <c r="M3" s="168">
        <f t="shared" si="0"/>
        <v>8058.8200909466068</v>
      </c>
      <c r="N3" s="168">
        <f t="shared" si="0"/>
        <v>9084.2250025081157</v>
      </c>
      <c r="O3" s="168">
        <f t="shared" si="0"/>
        <v>9510.2075848617278</v>
      </c>
      <c r="P3" s="168">
        <f t="shared" si="0"/>
        <v>7689.2583859105889</v>
      </c>
      <c r="Q3" s="168">
        <f t="shared" si="0"/>
        <v>8128.1375287514984</v>
      </c>
    </row>
    <row r="4" spans="1:17" ht="12.95" customHeight="1" x14ac:dyDescent="0.25">
      <c r="A4" s="158" t="s">
        <v>65</v>
      </c>
      <c r="B4" s="157">
        <f t="shared" ref="B4:Q4" si="1">SUM(B5:B6)</f>
        <v>7729.7436029809951</v>
      </c>
      <c r="C4" s="157">
        <f t="shared" si="1"/>
        <v>8236.5545377683557</v>
      </c>
      <c r="D4" s="157">
        <f t="shared" si="1"/>
        <v>7730.5080685532794</v>
      </c>
      <c r="E4" s="157">
        <f t="shared" si="1"/>
        <v>7941.4185329812553</v>
      </c>
      <c r="F4" s="157">
        <f t="shared" si="1"/>
        <v>8280.1781757218687</v>
      </c>
      <c r="G4" s="157">
        <f t="shared" si="1"/>
        <v>7564.7586557013437</v>
      </c>
      <c r="H4" s="157">
        <f t="shared" si="1"/>
        <v>7380.0095400540313</v>
      </c>
      <c r="I4" s="157">
        <f t="shared" si="1"/>
        <v>7143.9051702772695</v>
      </c>
      <c r="J4" s="157">
        <f t="shared" si="1"/>
        <v>7366.6818519339004</v>
      </c>
      <c r="K4" s="157">
        <f t="shared" si="1"/>
        <v>6767.4609649149716</v>
      </c>
      <c r="L4" s="157">
        <f t="shared" si="1"/>
        <v>7772.8467334737188</v>
      </c>
      <c r="M4" s="157">
        <f t="shared" si="1"/>
        <v>5832.3854179116652</v>
      </c>
      <c r="N4" s="157">
        <f t="shared" si="1"/>
        <v>6472.2423020232955</v>
      </c>
      <c r="O4" s="157">
        <f t="shared" si="1"/>
        <v>6811.4017002113487</v>
      </c>
      <c r="P4" s="157">
        <f t="shared" si="1"/>
        <v>5229.7582874106993</v>
      </c>
      <c r="Q4" s="157">
        <f t="shared" si="1"/>
        <v>5620.7645942296776</v>
      </c>
    </row>
    <row r="5" spans="1:17" ht="12" customHeight="1" x14ac:dyDescent="0.25">
      <c r="A5" s="23" t="s">
        <v>58</v>
      </c>
      <c r="B5" s="156">
        <f>IF(RES_hhdet_tes!B5=0,0,RES_hhdet_tes!B5/0.086*1000000/RES_hhdet_num!B$3)</f>
        <v>7670.192753761552</v>
      </c>
      <c r="C5" s="156">
        <f>IF(RES_hhdet_tes!C5=0,0,RES_hhdet_tes!C5/0.086*1000000/RES_hhdet_num!C$3)</f>
        <v>8170.0097096039854</v>
      </c>
      <c r="D5" s="156">
        <f>IF(RES_hhdet_tes!D5=0,0,RES_hhdet_tes!D5/0.086*1000000/RES_hhdet_num!D$3)</f>
        <v>7662.7570384563596</v>
      </c>
      <c r="E5" s="156">
        <f>IF(RES_hhdet_tes!E5=0,0,RES_hhdet_tes!E5/0.086*1000000/RES_hhdet_num!E$3)</f>
        <v>7849.9575158093221</v>
      </c>
      <c r="F5" s="156">
        <f>IF(RES_hhdet_tes!F5=0,0,RES_hhdet_tes!F5/0.086*1000000/RES_hhdet_num!F$3)</f>
        <v>8192.6188171219874</v>
      </c>
      <c r="G5" s="156">
        <f>IF(RES_hhdet_tes!G5=0,0,RES_hhdet_tes!G5/0.086*1000000/RES_hhdet_num!G$3)</f>
        <v>7514.1761513952033</v>
      </c>
      <c r="H5" s="156">
        <f>IF(RES_hhdet_tes!H5=0,0,RES_hhdet_tes!H5/0.086*1000000/RES_hhdet_num!H$3)</f>
        <v>7318.2615902390817</v>
      </c>
      <c r="I5" s="156">
        <f>IF(RES_hhdet_tes!I5=0,0,RES_hhdet_tes!I5/0.086*1000000/RES_hhdet_num!I$3)</f>
        <v>7083.9475615021411</v>
      </c>
      <c r="J5" s="156">
        <f>IF(RES_hhdet_tes!J5=0,0,RES_hhdet_tes!J5/0.086*1000000/RES_hhdet_num!J$3)</f>
        <v>7286.2083330828518</v>
      </c>
      <c r="K5" s="156">
        <f>IF(RES_hhdet_tes!K5=0,0,RES_hhdet_tes!K5/0.086*1000000/RES_hhdet_num!K$3)</f>
        <v>6714.145319569845</v>
      </c>
      <c r="L5" s="156">
        <f>IF(RES_hhdet_tes!L5=0,0,RES_hhdet_tes!L5/0.086*1000000/RES_hhdet_num!L$3)</f>
        <v>7658.5803179954819</v>
      </c>
      <c r="M5" s="156">
        <f>IF(RES_hhdet_tes!M5=0,0,RES_hhdet_tes!M5/0.086*1000000/RES_hhdet_num!M$3)</f>
        <v>5790.3291203038516</v>
      </c>
      <c r="N5" s="156">
        <f>IF(RES_hhdet_tes!N5=0,0,RES_hhdet_tes!N5/0.086*1000000/RES_hhdet_num!N$3)</f>
        <v>6363.2975411150883</v>
      </c>
      <c r="O5" s="156">
        <f>IF(RES_hhdet_tes!O5=0,0,RES_hhdet_tes!O5/0.086*1000000/RES_hhdet_num!O$3)</f>
        <v>6663.3911115125975</v>
      </c>
      <c r="P5" s="156">
        <f>IF(RES_hhdet_tes!P5=0,0,RES_hhdet_tes!P5/0.086*1000000/RES_hhdet_num!P$3)</f>
        <v>5169.42140727674</v>
      </c>
      <c r="Q5" s="156">
        <f>IF(RES_hhdet_tes!Q5=0,0,RES_hhdet_tes!Q5/0.086*1000000/RES_hhdet_num!Q$3)</f>
        <v>5529.2592735178432</v>
      </c>
    </row>
    <row r="6" spans="1:17" ht="12" customHeight="1" x14ac:dyDescent="0.25">
      <c r="A6" s="23" t="s">
        <v>60</v>
      </c>
      <c r="B6" s="156">
        <f>IF(RES_hhdet_tes!B6=0,0,RES_hhdet_tes!B6/0.086*1000000/RES_hhdet_num!B$3)</f>
        <v>59.550849219443037</v>
      </c>
      <c r="C6" s="156">
        <f>IF(RES_hhdet_tes!C6=0,0,RES_hhdet_tes!C6/0.086*1000000/RES_hhdet_num!C$3)</f>
        <v>66.54482816436996</v>
      </c>
      <c r="D6" s="156">
        <f>IF(RES_hhdet_tes!D6=0,0,RES_hhdet_tes!D6/0.086*1000000/RES_hhdet_num!D$3)</f>
        <v>67.751030096919678</v>
      </c>
      <c r="E6" s="156">
        <f>IF(RES_hhdet_tes!E6=0,0,RES_hhdet_tes!E6/0.086*1000000/RES_hhdet_num!E$3)</f>
        <v>91.461017171933364</v>
      </c>
      <c r="F6" s="156">
        <f>IF(RES_hhdet_tes!F6=0,0,RES_hhdet_tes!F6/0.086*1000000/RES_hhdet_num!F$3)</f>
        <v>87.559358599881065</v>
      </c>
      <c r="G6" s="156">
        <f>IF(RES_hhdet_tes!G6=0,0,RES_hhdet_tes!G6/0.086*1000000/RES_hhdet_num!G$3)</f>
        <v>50.582504306140201</v>
      </c>
      <c r="H6" s="156">
        <f>IF(RES_hhdet_tes!H6=0,0,RES_hhdet_tes!H6/0.086*1000000/RES_hhdet_num!H$3)</f>
        <v>61.747949814949393</v>
      </c>
      <c r="I6" s="156">
        <f>IF(RES_hhdet_tes!I6=0,0,RES_hhdet_tes!I6/0.086*1000000/RES_hhdet_num!I$3)</f>
        <v>59.957608775128442</v>
      </c>
      <c r="J6" s="156">
        <f>IF(RES_hhdet_tes!J6=0,0,RES_hhdet_tes!J6/0.086*1000000/RES_hhdet_num!J$3)</f>
        <v>80.473518851048325</v>
      </c>
      <c r="K6" s="156">
        <f>IF(RES_hhdet_tes!K6=0,0,RES_hhdet_tes!K6/0.086*1000000/RES_hhdet_num!K$3)</f>
        <v>53.315645345126761</v>
      </c>
      <c r="L6" s="156">
        <f>IF(RES_hhdet_tes!L6=0,0,RES_hhdet_tes!L6/0.086*1000000/RES_hhdet_num!L$3)</f>
        <v>114.26641547823668</v>
      </c>
      <c r="M6" s="156">
        <f>IF(RES_hhdet_tes!M6=0,0,RES_hhdet_tes!M6/0.086*1000000/RES_hhdet_num!M$3)</f>
        <v>42.056297607813484</v>
      </c>
      <c r="N6" s="156">
        <f>IF(RES_hhdet_tes!N6=0,0,RES_hhdet_tes!N6/0.086*1000000/RES_hhdet_num!N$3)</f>
        <v>108.94476090820703</v>
      </c>
      <c r="O6" s="156">
        <f>IF(RES_hhdet_tes!O6=0,0,RES_hhdet_tes!O6/0.086*1000000/RES_hhdet_num!O$3)</f>
        <v>148.01058869875104</v>
      </c>
      <c r="P6" s="156">
        <f>IF(RES_hhdet_tes!P6=0,0,RES_hhdet_tes!P6/0.086*1000000/RES_hhdet_num!P$3)</f>
        <v>60.336880133959028</v>
      </c>
      <c r="Q6" s="156">
        <f>IF(RES_hhdet_tes!Q6=0,0,RES_hhdet_tes!Q6/0.086*1000000/RES_hhdet_num!Q$3)</f>
        <v>91.505320711834187</v>
      </c>
    </row>
    <row r="7" spans="1:17" ht="12.95" customHeight="1" x14ac:dyDescent="0.25">
      <c r="A7" s="158" t="s">
        <v>112</v>
      </c>
      <c r="B7" s="157">
        <f t="shared" ref="B7:Q7" si="2">B8</f>
        <v>22.695701170547586</v>
      </c>
      <c r="C7" s="157">
        <f t="shared" si="2"/>
        <v>23.42650763663266</v>
      </c>
      <c r="D7" s="157">
        <f t="shared" si="2"/>
        <v>24.946944871176537</v>
      </c>
      <c r="E7" s="157">
        <f t="shared" si="2"/>
        <v>25.387462454265222</v>
      </c>
      <c r="F7" s="157">
        <f t="shared" si="2"/>
        <v>26.372735306809208</v>
      </c>
      <c r="G7" s="157">
        <f t="shared" si="2"/>
        <v>28.318205299725296</v>
      </c>
      <c r="H7" s="157">
        <f t="shared" si="2"/>
        <v>29.372376849546658</v>
      </c>
      <c r="I7" s="157">
        <f t="shared" si="2"/>
        <v>30.934211736452315</v>
      </c>
      <c r="J7" s="157">
        <f t="shared" si="2"/>
        <v>33.113598350902897</v>
      </c>
      <c r="K7" s="157">
        <f t="shared" si="2"/>
        <v>35.422657114137266</v>
      </c>
      <c r="L7" s="157">
        <f t="shared" si="2"/>
        <v>37.606211256888798</v>
      </c>
      <c r="M7" s="157">
        <f t="shared" si="2"/>
        <v>38.195361812014959</v>
      </c>
      <c r="N7" s="157">
        <f t="shared" si="2"/>
        <v>40.606867104899152</v>
      </c>
      <c r="O7" s="157">
        <f t="shared" si="2"/>
        <v>46.355437260073401</v>
      </c>
      <c r="P7" s="157">
        <f t="shared" si="2"/>
        <v>47.326988402486407</v>
      </c>
      <c r="Q7" s="157">
        <f t="shared" si="2"/>
        <v>52.173705668042231</v>
      </c>
    </row>
    <row r="8" spans="1:17" ht="12" customHeight="1" x14ac:dyDescent="0.25">
      <c r="A8" s="23" t="s">
        <v>60</v>
      </c>
      <c r="B8" s="156">
        <f>IF(RES_hhdet_tes!B8=0,0,RES_hhdet_tes!B8/0.086*1000000/RES_hhdet_num!B$3)</f>
        <v>22.695701170547586</v>
      </c>
      <c r="C8" s="156">
        <f>IF(RES_hhdet_tes!C8=0,0,RES_hhdet_tes!C8/0.086*1000000/RES_hhdet_num!C$3)</f>
        <v>23.42650763663266</v>
      </c>
      <c r="D8" s="156">
        <f>IF(RES_hhdet_tes!D8=0,0,RES_hhdet_tes!D8/0.086*1000000/RES_hhdet_num!D$3)</f>
        <v>24.946944871176537</v>
      </c>
      <c r="E8" s="156">
        <f>IF(RES_hhdet_tes!E8=0,0,RES_hhdet_tes!E8/0.086*1000000/RES_hhdet_num!E$3)</f>
        <v>25.387462454265222</v>
      </c>
      <c r="F8" s="156">
        <f>IF(RES_hhdet_tes!F8=0,0,RES_hhdet_tes!F8/0.086*1000000/RES_hhdet_num!F$3)</f>
        <v>26.372735306809208</v>
      </c>
      <c r="G8" s="156">
        <f>IF(RES_hhdet_tes!G8=0,0,RES_hhdet_tes!G8/0.086*1000000/RES_hhdet_num!G$3)</f>
        <v>28.318205299725296</v>
      </c>
      <c r="H8" s="156">
        <f>IF(RES_hhdet_tes!H8=0,0,RES_hhdet_tes!H8/0.086*1000000/RES_hhdet_num!H$3)</f>
        <v>29.372376849546658</v>
      </c>
      <c r="I8" s="156">
        <f>IF(RES_hhdet_tes!I8=0,0,RES_hhdet_tes!I8/0.086*1000000/RES_hhdet_num!I$3)</f>
        <v>30.934211736452315</v>
      </c>
      <c r="J8" s="156">
        <f>IF(RES_hhdet_tes!J8=0,0,RES_hhdet_tes!J8/0.086*1000000/RES_hhdet_num!J$3)</f>
        <v>33.113598350902897</v>
      </c>
      <c r="K8" s="156">
        <f>IF(RES_hhdet_tes!K8=0,0,RES_hhdet_tes!K8/0.086*1000000/RES_hhdet_num!K$3)</f>
        <v>35.422657114137266</v>
      </c>
      <c r="L8" s="156">
        <f>IF(RES_hhdet_tes!L8=0,0,RES_hhdet_tes!L8/0.086*1000000/RES_hhdet_num!L$3)</f>
        <v>37.606211256888798</v>
      </c>
      <c r="M8" s="156">
        <f>IF(RES_hhdet_tes!M8=0,0,RES_hhdet_tes!M8/0.086*1000000/RES_hhdet_num!M$3)</f>
        <v>38.195361812014959</v>
      </c>
      <c r="N8" s="156">
        <f>IF(RES_hhdet_tes!N8=0,0,RES_hhdet_tes!N8/0.086*1000000/RES_hhdet_num!N$3)</f>
        <v>40.606867104899152</v>
      </c>
      <c r="O8" s="156">
        <f>IF(RES_hhdet_tes!O8=0,0,RES_hhdet_tes!O8/0.086*1000000/RES_hhdet_num!O$3)</f>
        <v>46.355437260073401</v>
      </c>
      <c r="P8" s="156">
        <f>IF(RES_hhdet_tes!P8=0,0,RES_hhdet_tes!P8/0.086*1000000/RES_hhdet_num!P$3)</f>
        <v>47.326988402486407</v>
      </c>
      <c r="Q8" s="156">
        <f>IF(RES_hhdet_tes!Q8=0,0,RES_hhdet_tes!Q8/0.086*1000000/RES_hhdet_num!Q$3)</f>
        <v>52.173705668042231</v>
      </c>
    </row>
    <row r="9" spans="1:17" ht="12" customHeight="1" x14ac:dyDescent="0.25">
      <c r="A9" s="158" t="s">
        <v>63</v>
      </c>
      <c r="B9" s="157">
        <f>IF(RES_hhdet_tes!B9=0,0,RES_hhdet_tes!B9/0.086*1000000/RES_hhdet_num!B$3)</f>
        <v>1477.7386989910624</v>
      </c>
      <c r="C9" s="157">
        <f>IF(RES_hhdet_tes!C9=0,0,RES_hhdet_tes!C9/0.086*1000000/RES_hhdet_num!C$3)</f>
        <v>1490.6507608408306</v>
      </c>
      <c r="D9" s="157">
        <f>IF(RES_hhdet_tes!D9=0,0,RES_hhdet_tes!D9/0.086*1000000/RES_hhdet_num!D$3)</f>
        <v>1467.705972694014</v>
      </c>
      <c r="E9" s="157">
        <f>IF(RES_hhdet_tes!E9=0,0,RES_hhdet_tes!E9/0.086*1000000/RES_hhdet_num!E$3)</f>
        <v>1493.1220058157612</v>
      </c>
      <c r="F9" s="157">
        <f>IF(RES_hhdet_tes!F9=0,0,RES_hhdet_tes!F9/0.086*1000000/RES_hhdet_num!F$3)</f>
        <v>1501.3465373075874</v>
      </c>
      <c r="G9" s="157">
        <f>IF(RES_hhdet_tes!G9=0,0,RES_hhdet_tes!G9/0.086*1000000/RES_hhdet_num!G$3)</f>
        <v>1457.349615376475</v>
      </c>
      <c r="H9" s="157">
        <f>IF(RES_hhdet_tes!H9=0,0,RES_hhdet_tes!H9/0.086*1000000/RES_hhdet_num!H$3)</f>
        <v>1459.2058472512028</v>
      </c>
      <c r="I9" s="157">
        <f>IF(RES_hhdet_tes!I9=0,0,RES_hhdet_tes!I9/0.086*1000000/RES_hhdet_num!I$3)</f>
        <v>1457.9091670074292</v>
      </c>
      <c r="J9" s="157">
        <f>IF(RES_hhdet_tes!J9=0,0,RES_hhdet_tes!J9/0.086*1000000/RES_hhdet_num!J$3)</f>
        <v>1470.6245077125889</v>
      </c>
      <c r="K9" s="157">
        <f>IF(RES_hhdet_tes!K9=0,0,RES_hhdet_tes!K9/0.086*1000000/RES_hhdet_num!K$3)</f>
        <v>1393.2684155630218</v>
      </c>
      <c r="L9" s="157">
        <f>IF(RES_hhdet_tes!L9=0,0,RES_hhdet_tes!L9/0.086*1000000/RES_hhdet_num!L$3)</f>
        <v>1525.7570604493478</v>
      </c>
      <c r="M9" s="157">
        <f>IF(RES_hhdet_tes!M9=0,0,RES_hhdet_tes!M9/0.086*1000000/RES_hhdet_num!M$3)</f>
        <v>1358.1730833106355</v>
      </c>
      <c r="N9" s="157">
        <f>IF(RES_hhdet_tes!N9=0,0,RES_hhdet_tes!N9/0.086*1000000/RES_hhdet_num!N$3)</f>
        <v>1607.3380797887924</v>
      </c>
      <c r="O9" s="157">
        <f>IF(RES_hhdet_tes!O9=0,0,RES_hhdet_tes!O9/0.086*1000000/RES_hhdet_num!O$3)</f>
        <v>1617.4275850571389</v>
      </c>
      <c r="P9" s="157">
        <f>IF(RES_hhdet_tes!P9=0,0,RES_hhdet_tes!P9/0.086*1000000/RES_hhdet_num!P$3)</f>
        <v>1505.4045730376679</v>
      </c>
      <c r="Q9" s="157">
        <f>IF(RES_hhdet_tes!Q9=0,0,RES_hhdet_tes!Q9/0.086*1000000/RES_hhdet_num!Q$3)</f>
        <v>1503.5373246038096</v>
      </c>
    </row>
    <row r="10" spans="1:17" ht="12" customHeight="1" x14ac:dyDescent="0.25">
      <c r="A10" s="167" t="s">
        <v>171</v>
      </c>
      <c r="B10" s="132">
        <f>IF(RES_hhdet_tes!B10=0,0,RES_hhdet_tes!B10/0.086*1000000/RES_hhdet_num!B10)</f>
        <v>1417.7768680885456</v>
      </c>
      <c r="C10" s="132">
        <f>IF(RES_hhdet_tes!C10=0,0,RES_hhdet_tes!C10/0.086*1000000/RES_hhdet_num!C10)</f>
        <v>1419.4200352434491</v>
      </c>
      <c r="D10" s="132">
        <f>IF(RES_hhdet_tes!D10=0,0,RES_hhdet_tes!D10/0.086*1000000/RES_hhdet_num!D10)</f>
        <v>1400.7843976999891</v>
      </c>
      <c r="E10" s="132">
        <f>IF(RES_hhdet_tes!E10=0,0,RES_hhdet_tes!E10/0.086*1000000/RES_hhdet_num!E10)</f>
        <v>1405.2984926066001</v>
      </c>
      <c r="F10" s="132">
        <f>IF(RES_hhdet_tes!F10=0,0,RES_hhdet_tes!F10/0.086*1000000/RES_hhdet_num!F10)</f>
        <v>1413.699977809383</v>
      </c>
      <c r="G10" s="132">
        <f>IF(RES_hhdet_tes!G10=0,0,RES_hhdet_tes!G10/0.086*1000000/RES_hhdet_num!G10)</f>
        <v>1403.3004771797266</v>
      </c>
      <c r="H10" s="132">
        <f>IF(RES_hhdet_tes!H10=0,0,RES_hhdet_tes!H10/0.086*1000000/RES_hhdet_num!H10)</f>
        <v>1395.2060366030908</v>
      </c>
      <c r="I10" s="132">
        <f>IF(RES_hhdet_tes!I10=0,0,RES_hhdet_tes!I10/0.086*1000000/RES_hhdet_num!I10)</f>
        <v>1395.2887879159919</v>
      </c>
      <c r="J10" s="132">
        <f>IF(RES_hhdet_tes!J10=0,0,RES_hhdet_tes!J10/0.086*1000000/RES_hhdet_num!J10)</f>
        <v>1389.4544859234513</v>
      </c>
      <c r="K10" s="132">
        <f>IF(RES_hhdet_tes!K10=0,0,RES_hhdet_tes!K10/0.086*1000000/RES_hhdet_num!K10)</f>
        <v>1312.9224951439435</v>
      </c>
      <c r="L10" s="132">
        <f>IF(RES_hhdet_tes!L10=0,0,RES_hhdet_tes!L10/0.086*1000000/RES_hhdet_num!L10)</f>
        <v>1497.2876225436682</v>
      </c>
      <c r="M10" s="132">
        <f>IF(RES_hhdet_tes!M10=0,0,RES_hhdet_tes!M10/0.086*1000000/RES_hhdet_num!M10)</f>
        <v>1301.5695634428462</v>
      </c>
      <c r="N10" s="132">
        <f>IF(RES_hhdet_tes!N10=0,0,RES_hhdet_tes!N10/0.086*1000000/RES_hhdet_num!N10)</f>
        <v>1477.9401765134392</v>
      </c>
      <c r="O10" s="132">
        <f>IF(RES_hhdet_tes!O10=0,0,RES_hhdet_tes!O10/0.086*1000000/RES_hhdet_num!O10)</f>
        <v>1466.4982565135535</v>
      </c>
      <c r="P10" s="132">
        <f>IF(RES_hhdet_tes!P10=0,0,RES_hhdet_tes!P10/0.086*1000000/RES_hhdet_num!P10)</f>
        <v>1436.5320795741168</v>
      </c>
      <c r="Q10" s="132">
        <f>IF(RES_hhdet_tes!Q10=0,0,RES_hhdet_tes!Q10/0.086*1000000/RES_hhdet_num!Q10)</f>
        <v>1417.9304305232206</v>
      </c>
    </row>
    <row r="11" spans="1:17" ht="12" customHeight="1" x14ac:dyDescent="0.25">
      <c r="A11" s="167" t="s">
        <v>144</v>
      </c>
      <c r="B11" s="132">
        <f>IF(RES_hhdet_tes!B11=0,0,RES_hhdet_tes!B11/0.086*1000000/RES_hhdet_num!B11)</f>
        <v>1417.7846665776624</v>
      </c>
      <c r="C11" s="132">
        <f>IF(RES_hhdet_tes!C11=0,0,RES_hhdet_tes!C11/0.086*1000000/RES_hhdet_num!C11)</f>
        <v>1417.2735371792371</v>
      </c>
      <c r="D11" s="132">
        <f>IF(RES_hhdet_tes!D11=0,0,RES_hhdet_tes!D11/0.086*1000000/RES_hhdet_num!D11)</f>
        <v>1393.9242309574972</v>
      </c>
      <c r="E11" s="132">
        <f>IF(RES_hhdet_tes!E11=0,0,RES_hhdet_tes!E11/0.086*1000000/RES_hhdet_num!E11)</f>
        <v>1404.5418190303621</v>
      </c>
      <c r="F11" s="132">
        <f>IF(RES_hhdet_tes!F11=0,0,RES_hhdet_tes!F11/0.086*1000000/RES_hhdet_num!F11)</f>
        <v>1415.5789928539257</v>
      </c>
      <c r="G11" s="132">
        <f>IF(RES_hhdet_tes!G11=0,0,RES_hhdet_tes!G11/0.086*1000000/RES_hhdet_num!G11)</f>
        <v>1417.291300732415</v>
      </c>
      <c r="H11" s="132">
        <f>IF(RES_hhdet_tes!H11=0,0,RES_hhdet_tes!H11/0.086*1000000/RES_hhdet_num!H11)</f>
        <v>1419.1360746279872</v>
      </c>
      <c r="I11" s="132">
        <f>IF(RES_hhdet_tes!I11=0,0,RES_hhdet_tes!I11/0.086*1000000/RES_hhdet_num!I11)</f>
        <v>1428.9591200160503</v>
      </c>
      <c r="J11" s="132">
        <f>IF(RES_hhdet_tes!J11=0,0,RES_hhdet_tes!J11/0.086*1000000/RES_hhdet_num!J11)</f>
        <v>1444.1045351494231</v>
      </c>
      <c r="K11" s="132">
        <f>IF(RES_hhdet_tes!K11=0,0,RES_hhdet_tes!K11/0.086*1000000/RES_hhdet_num!K11)</f>
        <v>1451.9864701696395</v>
      </c>
      <c r="L11" s="132">
        <f>IF(RES_hhdet_tes!L11=0,0,RES_hhdet_tes!L11/0.086*1000000/RES_hhdet_num!L11)</f>
        <v>1446.2585558224271</v>
      </c>
      <c r="M11" s="132">
        <f>IF(RES_hhdet_tes!M11=0,0,RES_hhdet_tes!M11/0.086*1000000/RES_hhdet_num!M11)</f>
        <v>1328.6520602469398</v>
      </c>
      <c r="N11" s="132">
        <f>IF(RES_hhdet_tes!N11=0,0,RES_hhdet_tes!N11/0.086*1000000/RES_hhdet_num!N11)</f>
        <v>1514.5382762802756</v>
      </c>
      <c r="O11" s="132">
        <f>IF(RES_hhdet_tes!O11=0,0,RES_hhdet_tes!O11/0.086*1000000/RES_hhdet_num!O11)</f>
        <v>1505.2399829431547</v>
      </c>
      <c r="P11" s="132">
        <f>IF(RES_hhdet_tes!P11=0,0,RES_hhdet_tes!P11/0.086*1000000/RES_hhdet_num!P11)</f>
        <v>1476.0693985496393</v>
      </c>
      <c r="Q11" s="132">
        <f>IF(RES_hhdet_tes!Q11=0,0,RES_hhdet_tes!Q11/0.086*1000000/RES_hhdet_num!Q11)</f>
        <v>1456.7774831919717</v>
      </c>
    </row>
    <row r="12" spans="1:17" ht="12" customHeight="1" x14ac:dyDescent="0.25">
      <c r="A12" s="167" t="s">
        <v>143</v>
      </c>
      <c r="B12" s="132">
        <f>IF(RES_hhdet_tes!B12=0,0,RES_hhdet_tes!B12/0.086*1000000/RES_hhdet_num!B12)</f>
        <v>1417.7861638309919</v>
      </c>
      <c r="C12" s="132">
        <f>IF(RES_hhdet_tes!C12=0,0,RES_hhdet_tes!C12/0.086*1000000/RES_hhdet_num!C12)</f>
        <v>1419.9320568763367</v>
      </c>
      <c r="D12" s="132">
        <f>IF(RES_hhdet_tes!D12=0,0,RES_hhdet_tes!D12/0.086*1000000/RES_hhdet_num!D12)</f>
        <v>1399.8777436553028</v>
      </c>
      <c r="E12" s="132">
        <f>IF(RES_hhdet_tes!E12=0,0,RES_hhdet_tes!E12/0.086*1000000/RES_hhdet_num!E12)</f>
        <v>1409.7662353898268</v>
      </c>
      <c r="F12" s="132">
        <f>IF(RES_hhdet_tes!F12=0,0,RES_hhdet_tes!F12/0.086*1000000/RES_hhdet_num!F12)</f>
        <v>1420.4410708967262</v>
      </c>
      <c r="G12" s="132">
        <f>IF(RES_hhdet_tes!G12=0,0,RES_hhdet_tes!G12/0.086*1000000/RES_hhdet_num!G12)</f>
        <v>1418.4726181303301</v>
      </c>
      <c r="H12" s="132">
        <f>IF(RES_hhdet_tes!H12=0,0,RES_hhdet_tes!H12/0.086*1000000/RES_hhdet_num!H12)</f>
        <v>1427.8983024623833</v>
      </c>
      <c r="I12" s="132">
        <f>IF(RES_hhdet_tes!I12=0,0,RES_hhdet_tes!I12/0.086*1000000/RES_hhdet_num!I12)</f>
        <v>1438.340459435849</v>
      </c>
      <c r="J12" s="132">
        <f>IF(RES_hhdet_tes!J12=0,0,RES_hhdet_tes!J12/0.086*1000000/RES_hhdet_num!J12)</f>
        <v>1442.4322750104714</v>
      </c>
      <c r="K12" s="132">
        <f>IF(RES_hhdet_tes!K12=0,0,RES_hhdet_tes!K12/0.086*1000000/RES_hhdet_num!K12)</f>
        <v>1445.9258857355564</v>
      </c>
      <c r="L12" s="132">
        <f>IF(RES_hhdet_tes!L12=0,0,RES_hhdet_tes!L12/0.086*1000000/RES_hhdet_num!L12)</f>
        <v>1445.1419453104302</v>
      </c>
      <c r="M12" s="132">
        <f>IF(RES_hhdet_tes!M12=0,0,RES_hhdet_tes!M12/0.086*1000000/RES_hhdet_num!M12)</f>
        <v>1324.3580733983829</v>
      </c>
      <c r="N12" s="132">
        <f>IF(RES_hhdet_tes!N12=0,0,RES_hhdet_tes!N12/0.086*1000000/RES_hhdet_num!N12)</f>
        <v>1511.3140473539604</v>
      </c>
      <c r="O12" s="132">
        <f>IF(RES_hhdet_tes!O12=0,0,RES_hhdet_tes!O12/0.086*1000000/RES_hhdet_num!O12)</f>
        <v>1502.5027790168931</v>
      </c>
      <c r="P12" s="132">
        <f>IF(RES_hhdet_tes!P12=0,0,RES_hhdet_tes!P12/0.086*1000000/RES_hhdet_num!P12)</f>
        <v>1474.698279293618</v>
      </c>
      <c r="Q12" s="132">
        <f>IF(RES_hhdet_tes!Q12=0,0,RES_hhdet_tes!Q12/0.086*1000000/RES_hhdet_num!Q12)</f>
        <v>1457.2715919151608</v>
      </c>
    </row>
    <row r="13" spans="1:17" ht="12" customHeight="1" x14ac:dyDescent="0.25">
      <c r="A13" s="166" t="s">
        <v>57</v>
      </c>
      <c r="B13" s="165">
        <f>IF(RES_hhdet_tes!B13=0,0,RES_hhdet_tes!B13/0.086*1000000/RES_hhdet_num!B12)</f>
        <v>904.54661727655866</v>
      </c>
      <c r="C13" s="165">
        <f>IF(RES_hhdet_tes!C13=0,0,RES_hhdet_tes!C13/0.086*1000000/RES_hhdet_num!C12)</f>
        <v>921.22779916651723</v>
      </c>
      <c r="D13" s="165">
        <f>IF(RES_hhdet_tes!D13=0,0,RES_hhdet_tes!D13/0.086*1000000/RES_hhdet_num!D12)</f>
        <v>906.06218165486723</v>
      </c>
      <c r="E13" s="165">
        <f>IF(RES_hhdet_tes!E13=0,0,RES_hhdet_tes!E13/0.086*1000000/RES_hhdet_num!E12)</f>
        <v>912.87645779911088</v>
      </c>
      <c r="F13" s="165">
        <f>IF(RES_hhdet_tes!F13=0,0,RES_hhdet_tes!F13/0.086*1000000/RES_hhdet_num!F12)</f>
        <v>919.72994678287603</v>
      </c>
      <c r="G13" s="165">
        <f>IF(RES_hhdet_tes!G13=0,0,RES_hhdet_tes!G13/0.086*1000000/RES_hhdet_num!G12)</f>
        <v>920.2923720770699</v>
      </c>
      <c r="H13" s="165">
        <f>IF(RES_hhdet_tes!H13=0,0,RES_hhdet_tes!H13/0.086*1000000/RES_hhdet_num!H12)</f>
        <v>932.33401993267648</v>
      </c>
      <c r="I13" s="165">
        <f>IF(RES_hhdet_tes!I13=0,0,RES_hhdet_tes!I13/0.086*1000000/RES_hhdet_num!I12)</f>
        <v>943.6266795331677</v>
      </c>
      <c r="J13" s="165">
        <f>IF(RES_hhdet_tes!J13=0,0,RES_hhdet_tes!J13/0.086*1000000/RES_hhdet_num!J12)</f>
        <v>946.70407054627856</v>
      </c>
      <c r="K13" s="165">
        <f>IF(RES_hhdet_tes!K13=0,0,RES_hhdet_tes!K13/0.086*1000000/RES_hhdet_num!K12)</f>
        <v>947.61587271404846</v>
      </c>
      <c r="L13" s="165">
        <f>IF(RES_hhdet_tes!L13=0,0,RES_hhdet_tes!L13/0.086*1000000/RES_hhdet_num!L12)</f>
        <v>944.80561874620878</v>
      </c>
      <c r="M13" s="165">
        <f>IF(RES_hhdet_tes!M13=0,0,RES_hhdet_tes!M13/0.086*1000000/RES_hhdet_num!M12)</f>
        <v>867.93851196626349</v>
      </c>
      <c r="N13" s="165">
        <f>IF(RES_hhdet_tes!N13=0,0,RES_hhdet_tes!N13/0.086*1000000/RES_hhdet_num!N12)</f>
        <v>1019.9312449091036</v>
      </c>
      <c r="O13" s="165">
        <f>IF(RES_hhdet_tes!O13=0,0,RES_hhdet_tes!O13/0.086*1000000/RES_hhdet_num!O12)</f>
        <v>983.44075818131842</v>
      </c>
      <c r="P13" s="165">
        <f>IF(RES_hhdet_tes!P13=0,0,RES_hhdet_tes!P13/0.086*1000000/RES_hhdet_num!P12)</f>
        <v>964.41210973386842</v>
      </c>
      <c r="Q13" s="165">
        <f>IF(RES_hhdet_tes!Q13=0,0,RES_hhdet_tes!Q13/0.086*1000000/RES_hhdet_num!Q12)</f>
        <v>952.16625608863774</v>
      </c>
    </row>
    <row r="14" spans="1:17" ht="12" customHeight="1" x14ac:dyDescent="0.25">
      <c r="A14" s="147" t="s">
        <v>59</v>
      </c>
      <c r="B14" s="164">
        <f>IF(RES_hhdet_tes!B14=0,0,RES_hhdet_tes!B14/0.086*1000000/RES_hhdet_num!B12)</f>
        <v>513.23954655443345</v>
      </c>
      <c r="C14" s="164">
        <f>IF(RES_hhdet_tes!C14=0,0,RES_hhdet_tes!C14/0.086*1000000/RES_hhdet_num!C12)</f>
        <v>498.70425770981961</v>
      </c>
      <c r="D14" s="164">
        <f>IF(RES_hhdet_tes!D14=0,0,RES_hhdet_tes!D14/0.086*1000000/RES_hhdet_num!D12)</f>
        <v>493.81556200043559</v>
      </c>
      <c r="E14" s="164">
        <f>IF(RES_hhdet_tes!E14=0,0,RES_hhdet_tes!E14/0.086*1000000/RES_hhdet_num!E12)</f>
        <v>496.88977759071594</v>
      </c>
      <c r="F14" s="164">
        <f>IF(RES_hhdet_tes!F14=0,0,RES_hhdet_tes!F14/0.086*1000000/RES_hhdet_num!F12)</f>
        <v>500.71112411384985</v>
      </c>
      <c r="G14" s="164">
        <f>IF(RES_hhdet_tes!G14=0,0,RES_hhdet_tes!G14/0.086*1000000/RES_hhdet_num!G12)</f>
        <v>498.18024605326025</v>
      </c>
      <c r="H14" s="164">
        <f>IF(RES_hhdet_tes!H14=0,0,RES_hhdet_tes!H14/0.086*1000000/RES_hhdet_num!H12)</f>
        <v>495.56428252970699</v>
      </c>
      <c r="I14" s="164">
        <f>IF(RES_hhdet_tes!I14=0,0,RES_hhdet_tes!I14/0.086*1000000/RES_hhdet_num!I12)</f>
        <v>494.71377990268149</v>
      </c>
      <c r="J14" s="164">
        <f>IF(RES_hhdet_tes!J14=0,0,RES_hhdet_tes!J14/0.086*1000000/RES_hhdet_num!J12)</f>
        <v>495.72820446419303</v>
      </c>
      <c r="K14" s="164">
        <f>IF(RES_hhdet_tes!K14=0,0,RES_hhdet_tes!K14/0.086*1000000/RES_hhdet_num!K12)</f>
        <v>498.31001302150793</v>
      </c>
      <c r="L14" s="164">
        <f>IF(RES_hhdet_tes!L14=0,0,RES_hhdet_tes!L14/0.086*1000000/RES_hhdet_num!L12)</f>
        <v>500.33632656422157</v>
      </c>
      <c r="M14" s="164">
        <f>IF(RES_hhdet_tes!M14=0,0,RES_hhdet_tes!M14/0.086*1000000/RES_hhdet_num!M12)</f>
        <v>456.41956143211956</v>
      </c>
      <c r="N14" s="164">
        <f>IF(RES_hhdet_tes!N14=0,0,RES_hhdet_tes!N14/0.086*1000000/RES_hhdet_num!N12)</f>
        <v>491.38280244485691</v>
      </c>
      <c r="O14" s="164">
        <f>IF(RES_hhdet_tes!O14=0,0,RES_hhdet_tes!O14/0.086*1000000/RES_hhdet_num!O12)</f>
        <v>519.06202083557457</v>
      </c>
      <c r="P14" s="164">
        <f>IF(RES_hhdet_tes!P14=0,0,RES_hhdet_tes!P14/0.086*1000000/RES_hhdet_num!P12)</f>
        <v>510.28616955974974</v>
      </c>
      <c r="Q14" s="164">
        <f>IF(RES_hhdet_tes!Q14=0,0,RES_hhdet_tes!Q14/0.086*1000000/RES_hhdet_num!Q12)</f>
        <v>505.10533582652312</v>
      </c>
    </row>
    <row r="15" spans="1:17" ht="12" customHeight="1" x14ac:dyDescent="0.25">
      <c r="A15" s="163" t="s">
        <v>142</v>
      </c>
      <c r="B15" s="162">
        <f>IF(RES_hhdet_tes!B15=0,0,RES_hhdet_tes!B15/0.086*1000000/RES_hhdet_num!B15)</f>
        <v>1551.1341150088895</v>
      </c>
      <c r="C15" s="162">
        <f>IF(RES_hhdet_tes!C15=0,0,RES_hhdet_tes!C15/0.086*1000000/RES_hhdet_num!C15)</f>
        <v>1584.2314334705516</v>
      </c>
      <c r="D15" s="162">
        <f>IF(RES_hhdet_tes!D15=0,0,RES_hhdet_tes!D15/0.086*1000000/RES_hhdet_num!D15)</f>
        <v>1585.3480348803673</v>
      </c>
      <c r="E15" s="162">
        <f>IF(RES_hhdet_tes!E15=0,0,RES_hhdet_tes!E15/0.086*1000000/RES_hhdet_num!E15)</f>
        <v>1645.5187310589581</v>
      </c>
      <c r="F15" s="162">
        <f>IF(RES_hhdet_tes!F15=0,0,RES_hhdet_tes!F15/0.086*1000000/RES_hhdet_num!F15)</f>
        <v>1671.9921006091049</v>
      </c>
      <c r="G15" s="162">
        <f>IF(RES_hhdet_tes!G15=0,0,RES_hhdet_tes!G15/0.086*1000000/RES_hhdet_num!G15)</f>
        <v>1551.245562223917</v>
      </c>
      <c r="H15" s="162">
        <f>IF(RES_hhdet_tes!H15=0,0,RES_hhdet_tes!H15/0.086*1000000/RES_hhdet_num!H15)</f>
        <v>1577.5233805782059</v>
      </c>
      <c r="I15" s="162">
        <f>IF(RES_hhdet_tes!I15=0,0,RES_hhdet_tes!I15/0.086*1000000/RES_hhdet_num!I15)</f>
        <v>1594.1853051825615</v>
      </c>
      <c r="J15" s="162">
        <f>IF(RES_hhdet_tes!J15=0,0,RES_hhdet_tes!J15/0.086*1000000/RES_hhdet_num!J15)</f>
        <v>1629.1609686704496</v>
      </c>
      <c r="K15" s="162">
        <f>IF(RES_hhdet_tes!K15=0,0,RES_hhdet_tes!K15/0.086*1000000/RES_hhdet_num!K15)</f>
        <v>1534.7686113335676</v>
      </c>
      <c r="L15" s="162">
        <f>IF(RES_hhdet_tes!L15=0,0,RES_hhdet_tes!L15/0.086*1000000/RES_hhdet_num!L15)</f>
        <v>1878.1826611323193</v>
      </c>
      <c r="M15" s="162">
        <f>IF(RES_hhdet_tes!M15=0,0,RES_hhdet_tes!M15/0.086*1000000/RES_hhdet_num!M15)</f>
        <v>1483.4581492177917</v>
      </c>
      <c r="N15" s="162">
        <f>IF(RES_hhdet_tes!N15=0,0,RES_hhdet_tes!N15/0.086*1000000/RES_hhdet_num!N15)</f>
        <v>1971.0852811616878</v>
      </c>
      <c r="O15" s="162">
        <f>IF(RES_hhdet_tes!O15=0,0,RES_hhdet_tes!O15/0.086*1000000/RES_hhdet_num!O15)</f>
        <v>2087.0833801119502</v>
      </c>
      <c r="P15" s="162">
        <f>IF(RES_hhdet_tes!P15=0,0,RES_hhdet_tes!P15/0.086*1000000/RES_hhdet_num!P15)</f>
        <v>1737.3819786572103</v>
      </c>
      <c r="Q15" s="162">
        <f>IF(RES_hhdet_tes!Q15=0,0,RES_hhdet_tes!Q15/0.086*1000000/RES_hhdet_num!Q15)</f>
        <v>1836.386346572378</v>
      </c>
    </row>
    <row r="16" spans="1:17" ht="12" customHeight="1" x14ac:dyDescent="0.25">
      <c r="A16" s="161" t="s">
        <v>141</v>
      </c>
      <c r="B16" s="160">
        <f>IF(RES_hhdet_tes!B16=0,0,RES_hhdet_tes!B16/0.086*1000000/RES_hhdet_num!B16)</f>
        <v>1502.8631119301106</v>
      </c>
      <c r="C16" s="160">
        <f>IF(RES_hhdet_tes!C16=0,0,RES_hhdet_tes!C16/0.086*1000000/RES_hhdet_num!C16)</f>
        <v>1528.4546894657005</v>
      </c>
      <c r="D16" s="160">
        <f>IF(RES_hhdet_tes!D16=0,0,RES_hhdet_tes!D16/0.086*1000000/RES_hhdet_num!D16)</f>
        <v>1524.2955912999621</v>
      </c>
      <c r="E16" s="160">
        <f>IF(RES_hhdet_tes!E16=0,0,RES_hhdet_tes!E16/0.086*1000000/RES_hhdet_num!E16)</f>
        <v>1566.4507183190558</v>
      </c>
      <c r="F16" s="160">
        <f>IF(RES_hhdet_tes!F16=0,0,RES_hhdet_tes!F16/0.086*1000000/RES_hhdet_num!F16)</f>
        <v>1587.2961395601919</v>
      </c>
      <c r="G16" s="160">
        <f>IF(RES_hhdet_tes!G16=0,0,RES_hhdet_tes!G16/0.086*1000000/RES_hhdet_num!G16)</f>
        <v>1506.0638282714826</v>
      </c>
      <c r="H16" s="160">
        <f>IF(RES_hhdet_tes!H16=0,0,RES_hhdet_tes!H16/0.086*1000000/RES_hhdet_num!H16)</f>
        <v>1525.5592342794982</v>
      </c>
      <c r="I16" s="160">
        <f>IF(RES_hhdet_tes!I16=0,0,RES_hhdet_tes!I16/0.086*1000000/RES_hhdet_num!I16)</f>
        <v>1531.4556022817412</v>
      </c>
      <c r="J16" s="160">
        <f>IF(RES_hhdet_tes!J16=0,0,RES_hhdet_tes!J16/0.086*1000000/RES_hhdet_num!J16)</f>
        <v>1560.706193163538</v>
      </c>
      <c r="K16" s="160">
        <f>IF(RES_hhdet_tes!K16=0,0,RES_hhdet_tes!K16/0.086*1000000/RES_hhdet_num!K16)</f>
        <v>1496.9440794367069</v>
      </c>
      <c r="L16" s="160">
        <f>IF(RES_hhdet_tes!L16=0,0,RES_hhdet_tes!L16/0.086*1000000/RES_hhdet_num!L16)</f>
        <v>1722.6284512921363</v>
      </c>
      <c r="M16" s="160">
        <f>IF(RES_hhdet_tes!M16=0,0,RES_hhdet_tes!M16/0.086*1000000/RES_hhdet_num!M16)</f>
        <v>1420.6673584237008</v>
      </c>
      <c r="N16" s="160">
        <f>IF(RES_hhdet_tes!N16=0,0,RES_hhdet_tes!N16/0.086*1000000/RES_hhdet_num!N16)</f>
        <v>1812.0099408232111</v>
      </c>
      <c r="O16" s="160">
        <f>IF(RES_hhdet_tes!O16=0,0,RES_hhdet_tes!O16/0.086*1000000/RES_hhdet_num!O16)</f>
        <v>1875.666217908376</v>
      </c>
      <c r="P16" s="160">
        <f>IF(RES_hhdet_tes!P16=0,0,RES_hhdet_tes!P16/0.086*1000000/RES_hhdet_num!P16)</f>
        <v>1639.5844556869629</v>
      </c>
      <c r="Q16" s="160">
        <f>IF(RES_hhdet_tes!Q16=0,0,RES_hhdet_tes!Q16/0.086*1000000/RES_hhdet_num!Q16)</f>
        <v>1698.756461098603</v>
      </c>
    </row>
    <row r="17" spans="1:17" ht="12" customHeight="1" x14ac:dyDescent="0.25">
      <c r="A17" s="148" t="s">
        <v>60</v>
      </c>
      <c r="B17" s="156">
        <f>IF(RES_hhdet_tes!B17=0,0,RES_hhdet_tes!B17/0.086*1000000/RES_hhdet_num!B16)</f>
        <v>989.62356537567723</v>
      </c>
      <c r="C17" s="156">
        <f>IF(RES_hhdet_tes!C17=0,0,RES_hhdet_tes!C17/0.086*1000000/RES_hhdet_num!C16)</f>
        <v>1029.750431755881</v>
      </c>
      <c r="D17" s="156">
        <f>IF(RES_hhdet_tes!D17=0,0,RES_hhdet_tes!D17/0.086*1000000/RES_hhdet_num!D16)</f>
        <v>1030.4800292995267</v>
      </c>
      <c r="E17" s="156">
        <f>IF(RES_hhdet_tes!E17=0,0,RES_hhdet_tes!E17/0.086*1000000/RES_hhdet_num!E16)</f>
        <v>1069.5609407283398</v>
      </c>
      <c r="F17" s="156">
        <f>IF(RES_hhdet_tes!F17=0,0,RES_hhdet_tes!F17/0.086*1000000/RES_hhdet_num!F16)</f>
        <v>1086.5850154463419</v>
      </c>
      <c r="G17" s="156">
        <f>IF(RES_hhdet_tes!G17=0,0,RES_hhdet_tes!G17/0.086*1000000/RES_hhdet_num!G16)</f>
        <v>1007.8835822182226</v>
      </c>
      <c r="H17" s="156">
        <f>IF(RES_hhdet_tes!H17=0,0,RES_hhdet_tes!H17/0.086*1000000/RES_hhdet_num!H16)</f>
        <v>1029.9949517497907</v>
      </c>
      <c r="I17" s="156">
        <f>IF(RES_hhdet_tes!I17=0,0,RES_hhdet_tes!I17/0.086*1000000/RES_hhdet_num!I16)</f>
        <v>1036.7418223790592</v>
      </c>
      <c r="J17" s="156">
        <f>IF(RES_hhdet_tes!J17=0,0,RES_hhdet_tes!J17/0.086*1000000/RES_hhdet_num!J16)</f>
        <v>1064.9779886993456</v>
      </c>
      <c r="K17" s="156">
        <f>IF(RES_hhdet_tes!K17=0,0,RES_hhdet_tes!K17/0.086*1000000/RES_hhdet_num!K16)</f>
        <v>998.6340664151993</v>
      </c>
      <c r="L17" s="156">
        <f>IF(RES_hhdet_tes!L17=0,0,RES_hhdet_tes!L17/0.086*1000000/RES_hhdet_num!L16)</f>
        <v>1222.2921247279144</v>
      </c>
      <c r="M17" s="156">
        <f>IF(RES_hhdet_tes!M17=0,0,RES_hhdet_tes!M17/0.086*1000000/RES_hhdet_num!M16)</f>
        <v>964.24779699158137</v>
      </c>
      <c r="N17" s="156">
        <f>IF(RES_hhdet_tes!N17=0,0,RES_hhdet_tes!N17/0.086*1000000/RES_hhdet_num!N16)</f>
        <v>1320.6271383783544</v>
      </c>
      <c r="O17" s="156">
        <f>IF(RES_hhdet_tes!O17=0,0,RES_hhdet_tes!O17/0.086*1000000/RES_hhdet_num!O16)</f>
        <v>1356.6041970728013</v>
      </c>
      <c r="P17" s="156">
        <f>IF(RES_hhdet_tes!P17=0,0,RES_hhdet_tes!P17/0.086*1000000/RES_hhdet_num!P16)</f>
        <v>1129.2982861272133</v>
      </c>
      <c r="Q17" s="156">
        <f>IF(RES_hhdet_tes!Q17=0,0,RES_hhdet_tes!Q17/0.086*1000000/RES_hhdet_num!Q16)</f>
        <v>1193.6511252720802</v>
      </c>
    </row>
    <row r="18" spans="1:17" ht="12" customHeight="1" x14ac:dyDescent="0.25">
      <c r="A18" s="148" t="s">
        <v>59</v>
      </c>
      <c r="B18" s="156">
        <f>IF(RES_hhdet_tes!B18=0,0,RES_hhdet_tes!B18/0.086*1000000/RES_hhdet_num!B16)</f>
        <v>513.23954655443322</v>
      </c>
      <c r="C18" s="156">
        <f>IF(RES_hhdet_tes!C18=0,0,RES_hhdet_tes!C18/0.086*1000000/RES_hhdet_num!C16)</f>
        <v>498.70425770981961</v>
      </c>
      <c r="D18" s="156">
        <f>IF(RES_hhdet_tes!D18=0,0,RES_hhdet_tes!D18/0.086*1000000/RES_hhdet_num!D16)</f>
        <v>493.81556200043565</v>
      </c>
      <c r="E18" s="156">
        <f>IF(RES_hhdet_tes!E18=0,0,RES_hhdet_tes!E18/0.086*1000000/RES_hhdet_num!E16)</f>
        <v>496.88977759071588</v>
      </c>
      <c r="F18" s="156">
        <f>IF(RES_hhdet_tes!F18=0,0,RES_hhdet_tes!F18/0.086*1000000/RES_hhdet_num!F16)</f>
        <v>500.71112411384985</v>
      </c>
      <c r="G18" s="156">
        <f>IF(RES_hhdet_tes!G18=0,0,RES_hhdet_tes!G18/0.086*1000000/RES_hhdet_num!G16)</f>
        <v>498.18024605326036</v>
      </c>
      <c r="H18" s="156">
        <f>IF(RES_hhdet_tes!H18=0,0,RES_hhdet_tes!H18/0.086*1000000/RES_hhdet_num!H16)</f>
        <v>495.56428252970727</v>
      </c>
      <c r="I18" s="156">
        <f>IF(RES_hhdet_tes!I18=0,0,RES_hhdet_tes!I18/0.086*1000000/RES_hhdet_num!I16)</f>
        <v>494.71377990268172</v>
      </c>
      <c r="J18" s="156">
        <f>IF(RES_hhdet_tes!J18=0,0,RES_hhdet_tes!J18/0.086*1000000/RES_hhdet_num!J16)</f>
        <v>495.7282044641928</v>
      </c>
      <c r="K18" s="156">
        <f>IF(RES_hhdet_tes!K18=0,0,RES_hhdet_tes!K18/0.086*1000000/RES_hhdet_num!K16)</f>
        <v>498.3100130215077</v>
      </c>
      <c r="L18" s="156">
        <f>IF(RES_hhdet_tes!L18=0,0,RES_hhdet_tes!L18/0.086*1000000/RES_hhdet_num!L16)</f>
        <v>500.33632656422191</v>
      </c>
      <c r="M18" s="156">
        <f>IF(RES_hhdet_tes!M18=0,0,RES_hhdet_tes!M18/0.086*1000000/RES_hhdet_num!M16)</f>
        <v>456.41956143211939</v>
      </c>
      <c r="N18" s="156">
        <f>IF(RES_hhdet_tes!N18=0,0,RES_hhdet_tes!N18/0.086*1000000/RES_hhdet_num!N16)</f>
        <v>491.38280244485674</v>
      </c>
      <c r="O18" s="156">
        <f>IF(RES_hhdet_tes!O18=0,0,RES_hhdet_tes!O18/0.086*1000000/RES_hhdet_num!O16)</f>
        <v>519.06202083557469</v>
      </c>
      <c r="P18" s="156">
        <f>IF(RES_hhdet_tes!P18=0,0,RES_hhdet_tes!P18/0.086*1000000/RES_hhdet_num!P16)</f>
        <v>510.28616955974974</v>
      </c>
      <c r="Q18" s="156">
        <f>IF(RES_hhdet_tes!Q18=0,0,RES_hhdet_tes!Q18/0.086*1000000/RES_hhdet_num!Q16)</f>
        <v>505.10533582652295</v>
      </c>
    </row>
    <row r="19" spans="1:17" ht="12" customHeight="1" x14ac:dyDescent="0.25">
      <c r="A19" s="158" t="s">
        <v>62</v>
      </c>
      <c r="B19" s="157">
        <f>IF(RES_hhdet_tes!B19=0,0,RES_hhdet_tes!B19/0.086*1000000/RES_hhdet_num!B$3)</f>
        <v>797.9174535561674</v>
      </c>
      <c r="C19" s="157">
        <f>IF(RES_hhdet_tes!C19=0,0,RES_hhdet_tes!C19/0.086*1000000/RES_hhdet_num!C$3)</f>
        <v>800.61720570084822</v>
      </c>
      <c r="D19" s="157">
        <f>IF(RES_hhdet_tes!D19=0,0,RES_hhdet_tes!D19/0.086*1000000/RES_hhdet_num!D$3)</f>
        <v>810.55563890111262</v>
      </c>
      <c r="E19" s="157">
        <f>IF(RES_hhdet_tes!E19=0,0,RES_hhdet_tes!E19/0.086*1000000/RES_hhdet_num!E$3)</f>
        <v>848.17330348663722</v>
      </c>
      <c r="F19" s="157">
        <f>IF(RES_hhdet_tes!F19=0,0,RES_hhdet_tes!F19/0.086*1000000/RES_hhdet_num!F$3)</f>
        <v>846.56127393249415</v>
      </c>
      <c r="G19" s="157">
        <f>IF(RES_hhdet_tes!G19=0,0,RES_hhdet_tes!G19/0.086*1000000/RES_hhdet_num!G$3)</f>
        <v>816.58154161878872</v>
      </c>
      <c r="H19" s="157">
        <f>IF(RES_hhdet_tes!H19=0,0,RES_hhdet_tes!H19/0.086*1000000/RES_hhdet_num!H$3)</f>
        <v>840.54958588863951</v>
      </c>
      <c r="I19" s="157">
        <f>IF(RES_hhdet_tes!I19=0,0,RES_hhdet_tes!I19/0.086*1000000/RES_hhdet_num!I$3)</f>
        <v>840.82256427181233</v>
      </c>
      <c r="J19" s="157">
        <f>IF(RES_hhdet_tes!J19=0,0,RES_hhdet_tes!J19/0.086*1000000/RES_hhdet_num!J$3)</f>
        <v>884.56574727477698</v>
      </c>
      <c r="K19" s="157">
        <f>IF(RES_hhdet_tes!K19=0,0,RES_hhdet_tes!K19/0.086*1000000/RES_hhdet_num!K$3)</f>
        <v>864.36253058933698</v>
      </c>
      <c r="L19" s="157">
        <f>IF(RES_hhdet_tes!L19=0,0,RES_hhdet_tes!L19/0.086*1000000/RES_hhdet_num!L$3)</f>
        <v>940.58560884062729</v>
      </c>
      <c r="M19" s="157">
        <f>IF(RES_hhdet_tes!M19=0,0,RES_hhdet_tes!M19/0.086*1000000/RES_hhdet_num!M$3)</f>
        <v>830.06622791229086</v>
      </c>
      <c r="N19" s="157">
        <f>IF(RES_hhdet_tes!N19=0,0,RES_hhdet_tes!N19/0.086*1000000/RES_hhdet_num!N$3)</f>
        <v>964.0377535911299</v>
      </c>
      <c r="O19" s="157">
        <f>IF(RES_hhdet_tes!O19=0,0,RES_hhdet_tes!O19/0.086*1000000/RES_hhdet_num!O$3)</f>
        <v>1035.0228623331664</v>
      </c>
      <c r="P19" s="157">
        <f>IF(RES_hhdet_tes!P19=0,0,RES_hhdet_tes!P19/0.086*1000000/RES_hhdet_num!P$3)</f>
        <v>906.76853705973531</v>
      </c>
      <c r="Q19" s="157">
        <f>IF(RES_hhdet_tes!Q19=0,0,RES_hhdet_tes!Q19/0.086*1000000/RES_hhdet_num!Q$3)</f>
        <v>951.6619042499683</v>
      </c>
    </row>
    <row r="20" spans="1:17" ht="12" customHeight="1" x14ac:dyDescent="0.25">
      <c r="A20" s="23" t="s">
        <v>58</v>
      </c>
      <c r="B20" s="156">
        <f>IF(RES_hhdet_tes!B20=0,0,RES_hhdet_tes!B20/0.086*1000000/RES_hhdet_num!B20)</f>
        <v>0</v>
      </c>
      <c r="C20" s="156">
        <f>IF(RES_hhdet_tes!C20=0,0,RES_hhdet_tes!C20/0.086*1000000/RES_hhdet_num!C20)</f>
        <v>0</v>
      </c>
      <c r="D20" s="156">
        <f>IF(RES_hhdet_tes!D20=0,0,RES_hhdet_tes!D20/0.086*1000000/RES_hhdet_num!D20)</f>
        <v>0</v>
      </c>
      <c r="E20" s="156">
        <f>IF(RES_hhdet_tes!E20=0,0,RES_hhdet_tes!E20/0.086*1000000/RES_hhdet_num!E20)</f>
        <v>0</v>
      </c>
      <c r="F20" s="156">
        <f>IF(RES_hhdet_tes!F20=0,0,RES_hhdet_tes!F20/0.086*1000000/RES_hhdet_num!F20)</f>
        <v>0</v>
      </c>
      <c r="G20" s="156">
        <f>IF(RES_hhdet_tes!G20=0,0,RES_hhdet_tes!G20/0.086*1000000/RES_hhdet_num!G20)</f>
        <v>0</v>
      </c>
      <c r="H20" s="156">
        <f>IF(RES_hhdet_tes!H20=0,0,RES_hhdet_tes!H20/0.086*1000000/RES_hhdet_num!H20)</f>
        <v>0</v>
      </c>
      <c r="I20" s="156">
        <f>IF(RES_hhdet_tes!I20=0,0,RES_hhdet_tes!I20/0.086*1000000/RES_hhdet_num!I20)</f>
        <v>0</v>
      </c>
      <c r="J20" s="156">
        <f>IF(RES_hhdet_tes!J20=0,0,RES_hhdet_tes!J20/0.086*1000000/RES_hhdet_num!J20)</f>
        <v>0</v>
      </c>
      <c r="K20" s="156">
        <f>IF(RES_hhdet_tes!K20=0,0,RES_hhdet_tes!K20/0.086*1000000/RES_hhdet_num!K20)</f>
        <v>0</v>
      </c>
      <c r="L20" s="156">
        <f>IF(RES_hhdet_tes!L20=0,0,RES_hhdet_tes!L20/0.086*1000000/RES_hhdet_num!L20)</f>
        <v>0</v>
      </c>
      <c r="M20" s="156">
        <f>IF(RES_hhdet_tes!M20=0,0,RES_hhdet_tes!M20/0.086*1000000/RES_hhdet_num!M20)</f>
        <v>0</v>
      </c>
      <c r="N20" s="156">
        <f>IF(RES_hhdet_tes!N20=0,0,RES_hhdet_tes!N20/0.086*1000000/RES_hhdet_num!N20)</f>
        <v>0</v>
      </c>
      <c r="O20" s="156">
        <f>IF(RES_hhdet_tes!O20=0,0,RES_hhdet_tes!O20/0.086*1000000/RES_hhdet_num!O20)</f>
        <v>0</v>
      </c>
      <c r="P20" s="156">
        <f>IF(RES_hhdet_tes!P20=0,0,RES_hhdet_tes!P20/0.086*1000000/RES_hhdet_num!P20)</f>
        <v>0</v>
      </c>
      <c r="Q20" s="156">
        <f>IF(RES_hhdet_tes!Q20=0,0,RES_hhdet_tes!Q20/0.086*1000000/RES_hhdet_num!Q20)</f>
        <v>0</v>
      </c>
    </row>
    <row r="21" spans="1:17" ht="12" customHeight="1" x14ac:dyDescent="0.25">
      <c r="A21" s="23" t="s">
        <v>57</v>
      </c>
      <c r="B21" s="156">
        <f>IF(RES_hhdet_tes!B21=0,0,RES_hhdet_tes!B21/0.086*1000000/RES_hhdet_num!B21)</f>
        <v>739.9843211013623</v>
      </c>
      <c r="C21" s="156">
        <f>IF(RES_hhdet_tes!C21=0,0,RES_hhdet_tes!C21/0.086*1000000/RES_hhdet_num!C21)</f>
        <v>734.99183559560936</v>
      </c>
      <c r="D21" s="156">
        <f>IF(RES_hhdet_tes!D21=0,0,RES_hhdet_tes!D21/0.086*1000000/RES_hhdet_num!D21)</f>
        <v>738.98746530697406</v>
      </c>
      <c r="E21" s="156">
        <f>IF(RES_hhdet_tes!E21=0,0,RES_hhdet_tes!E21/0.086*1000000/RES_hhdet_num!E21)</f>
        <v>734.81615825033748</v>
      </c>
      <c r="F21" s="156">
        <f>IF(RES_hhdet_tes!F21=0,0,RES_hhdet_tes!F21/0.086*1000000/RES_hhdet_num!F21)</f>
        <v>762.83131570526655</v>
      </c>
      <c r="G21" s="156">
        <f>IF(RES_hhdet_tes!G21=0,0,RES_hhdet_tes!G21/0.086*1000000/RES_hhdet_num!G21)</f>
        <v>755.57213091820938</v>
      </c>
      <c r="H21" s="156">
        <f>IF(RES_hhdet_tes!H21=0,0,RES_hhdet_tes!H21/0.086*1000000/RES_hhdet_num!H21)</f>
        <v>756.88790204062627</v>
      </c>
      <c r="I21" s="156">
        <f>IF(RES_hhdet_tes!I21=0,0,RES_hhdet_tes!I21/0.086*1000000/RES_hhdet_num!I21)</f>
        <v>772.24815273024797</v>
      </c>
      <c r="J21" s="156">
        <f>IF(RES_hhdet_tes!J21=0,0,RES_hhdet_tes!J21/0.086*1000000/RES_hhdet_num!J21)</f>
        <v>778.49693704999243</v>
      </c>
      <c r="K21" s="156">
        <f>IF(RES_hhdet_tes!K21=0,0,RES_hhdet_tes!K21/0.086*1000000/RES_hhdet_num!K21)</f>
        <v>773.93924710734268</v>
      </c>
      <c r="L21" s="156">
        <f>IF(RES_hhdet_tes!L21=0,0,RES_hhdet_tes!L21/0.086*1000000/RES_hhdet_num!L21)</f>
        <v>800.81572967089335</v>
      </c>
      <c r="M21" s="156">
        <f>IF(RES_hhdet_tes!M21=0,0,RES_hhdet_tes!M21/0.086*1000000/RES_hhdet_num!M21)</f>
        <v>754.39300459170761</v>
      </c>
      <c r="N21" s="156">
        <f>IF(RES_hhdet_tes!N21=0,0,RES_hhdet_tes!N21/0.086*1000000/RES_hhdet_num!N21)</f>
        <v>784.22783695977614</v>
      </c>
      <c r="O21" s="156">
        <f>IF(RES_hhdet_tes!O21=0,0,RES_hhdet_tes!O21/0.086*1000000/RES_hhdet_num!O21)</f>
        <v>788.81015343985291</v>
      </c>
      <c r="P21" s="156">
        <f>IF(RES_hhdet_tes!P21=0,0,RES_hhdet_tes!P21/0.086*1000000/RES_hhdet_num!P21)</f>
        <v>788.22199313763815</v>
      </c>
      <c r="Q21" s="156">
        <f>IF(RES_hhdet_tes!Q21=0,0,RES_hhdet_tes!Q21/0.086*1000000/RES_hhdet_num!Q21)</f>
        <v>781.75568719841363</v>
      </c>
    </row>
    <row r="22" spans="1:17" ht="12" customHeight="1" x14ac:dyDescent="0.25">
      <c r="A22" s="29" t="s">
        <v>140</v>
      </c>
      <c r="B22" s="57">
        <f>IF(RES_hhdet_tes!B22=0,0,RES_hhdet_tes!B22/0.086*1000000/RES_hhdet_num!B22)</f>
        <v>820.28812997134071</v>
      </c>
      <c r="C22" s="57">
        <f>IF(RES_hhdet_tes!C22=0,0,RES_hhdet_tes!C22/0.086*1000000/RES_hhdet_num!C22)</f>
        <v>824.7335878653206</v>
      </c>
      <c r="D22" s="57">
        <f>IF(RES_hhdet_tes!D22=0,0,RES_hhdet_tes!D22/0.086*1000000/RES_hhdet_num!D22)</f>
        <v>836.2363378417831</v>
      </c>
      <c r="E22" s="57">
        <f>IF(RES_hhdet_tes!E22=0,0,RES_hhdet_tes!E22/0.086*1000000/RES_hhdet_num!E22)</f>
        <v>887.42089441271503</v>
      </c>
      <c r="F22" s="57">
        <f>IF(RES_hhdet_tes!F22=0,0,RES_hhdet_tes!F22/0.086*1000000/RES_hhdet_num!F22)</f>
        <v>875.49042035784043</v>
      </c>
      <c r="G22" s="57">
        <f>IF(RES_hhdet_tes!G22=0,0,RES_hhdet_tes!G22/0.086*1000000/RES_hhdet_num!G22)</f>
        <v>837.26455895444553</v>
      </c>
      <c r="H22" s="57">
        <f>IF(RES_hhdet_tes!H22=0,0,RES_hhdet_tes!H22/0.086*1000000/RES_hhdet_num!H22)</f>
        <v>866.98229527652506</v>
      </c>
      <c r="I22" s="57">
        <f>IF(RES_hhdet_tes!I22=0,0,RES_hhdet_tes!I22/0.086*1000000/RES_hhdet_num!I22)</f>
        <v>861.3874794604717</v>
      </c>
      <c r="J22" s="57">
        <f>IF(RES_hhdet_tes!J22=0,0,RES_hhdet_tes!J22/0.086*1000000/RES_hhdet_num!J22)</f>
        <v>915.65672472174958</v>
      </c>
      <c r="K22" s="57">
        <f>IF(RES_hhdet_tes!K22=0,0,RES_hhdet_tes!K22/0.086*1000000/RES_hhdet_num!K22)</f>
        <v>891.32752984687352</v>
      </c>
      <c r="L22" s="57">
        <f>IF(RES_hhdet_tes!L22=0,0,RES_hhdet_tes!L22/0.086*1000000/RES_hhdet_num!L22)</f>
        <v>979.21885807660999</v>
      </c>
      <c r="M22" s="57">
        <f>IF(RES_hhdet_tes!M22=0,0,RES_hhdet_tes!M22/0.086*1000000/RES_hhdet_num!M22)</f>
        <v>849.70482110566707</v>
      </c>
      <c r="N22" s="57">
        <f>IF(RES_hhdet_tes!N22=0,0,RES_hhdet_tes!N22/0.086*1000000/RES_hhdet_num!N22)</f>
        <v>1009.2592994178494</v>
      </c>
      <c r="O22" s="57">
        <f>IF(RES_hhdet_tes!O22=0,0,RES_hhdet_tes!O22/0.086*1000000/RES_hhdet_num!O22)</f>
        <v>1093.7210296373728</v>
      </c>
      <c r="P22" s="57">
        <f>IF(RES_hhdet_tes!P22=0,0,RES_hhdet_tes!P22/0.086*1000000/RES_hhdet_num!P22)</f>
        <v>930.22351968159433</v>
      </c>
      <c r="Q22" s="57">
        <f>IF(RES_hhdet_tes!Q22=0,0,RES_hhdet_tes!Q22/0.086*1000000/RES_hhdet_num!Q22)</f>
        <v>985.17171239545405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>
        <f>SUM(B25,B28,B30,B39)</f>
        <v>10093.848546358458</v>
      </c>
      <c r="C24" s="168">
        <f t="shared" ref="C24:Q24" si="3">SUM(C25,C28,C30,C39)</f>
        <v>10213.698314452333</v>
      </c>
      <c r="D24" s="168">
        <f t="shared" si="3"/>
        <v>10345.540198138267</v>
      </c>
      <c r="E24" s="168">
        <f t="shared" si="3"/>
        <v>10586.132394005494</v>
      </c>
      <c r="F24" s="168">
        <f t="shared" si="3"/>
        <v>10952.766978465083</v>
      </c>
      <c r="G24" s="168">
        <f t="shared" si="3"/>
        <v>10655.408284951667</v>
      </c>
      <c r="H24" s="168">
        <f t="shared" si="3"/>
        <v>10339.383721217033</v>
      </c>
      <c r="I24" s="168">
        <f t="shared" si="3"/>
        <v>9631.7834769924593</v>
      </c>
      <c r="J24" s="168">
        <f t="shared" si="3"/>
        <v>9956.2598397048041</v>
      </c>
      <c r="K24" s="168">
        <f t="shared" si="3"/>
        <v>9800.472708522746</v>
      </c>
      <c r="L24" s="168">
        <f t="shared" si="3"/>
        <v>10199.724947104212</v>
      </c>
      <c r="M24" s="168">
        <f t="shared" si="3"/>
        <v>8182.8848663695608</v>
      </c>
      <c r="N24" s="168">
        <f t="shared" si="3"/>
        <v>9329.7582525324688</v>
      </c>
      <c r="O24" s="168">
        <f t="shared" si="3"/>
        <v>9692.9213635536071</v>
      </c>
      <c r="P24" s="168">
        <f t="shared" si="3"/>
        <v>8139.4451097257361</v>
      </c>
      <c r="Q24" s="168">
        <f t="shared" si="3"/>
        <v>8438.5090766764188</v>
      </c>
    </row>
    <row r="25" spans="1:17" ht="12.95" customHeight="1" x14ac:dyDescent="0.25">
      <c r="A25" s="158" t="s">
        <v>65</v>
      </c>
      <c r="B25" s="157">
        <f t="shared" ref="B25:Q25" si="4">SUM(B26:B27)</f>
        <v>7786.2775127686455</v>
      </c>
      <c r="C25" s="157">
        <f t="shared" si="4"/>
        <v>7882.8401167801057</v>
      </c>
      <c r="D25" s="157">
        <f t="shared" si="4"/>
        <v>8009.3871384504946</v>
      </c>
      <c r="E25" s="157">
        <f t="shared" si="4"/>
        <v>8179.4894516612885</v>
      </c>
      <c r="F25" s="157">
        <f t="shared" si="4"/>
        <v>8530.146965630096</v>
      </c>
      <c r="G25" s="157">
        <f t="shared" si="4"/>
        <v>8326.7057942309184</v>
      </c>
      <c r="H25" s="157">
        <f t="shared" si="4"/>
        <v>7976.402823510186</v>
      </c>
      <c r="I25" s="157">
        <f t="shared" si="4"/>
        <v>7259.7872481217282</v>
      </c>
      <c r="J25" s="157">
        <f t="shared" si="4"/>
        <v>7530.9971770761103</v>
      </c>
      <c r="K25" s="157">
        <f t="shared" si="4"/>
        <v>7442.9794389466706</v>
      </c>
      <c r="L25" s="157">
        <f t="shared" si="4"/>
        <v>7603.1202431881256</v>
      </c>
      <c r="M25" s="157">
        <f t="shared" si="4"/>
        <v>5943.3194561299742</v>
      </c>
      <c r="N25" s="157">
        <f t="shared" si="4"/>
        <v>6627.273557460333</v>
      </c>
      <c r="O25" s="157">
        <f t="shared" si="4"/>
        <v>6858.7621200354097</v>
      </c>
      <c r="P25" s="157">
        <f t="shared" si="4"/>
        <v>5600.6811653032482</v>
      </c>
      <c r="Q25" s="157">
        <f t="shared" si="4"/>
        <v>5804.7359958417665</v>
      </c>
    </row>
    <row r="26" spans="1:17" ht="12" customHeight="1" x14ac:dyDescent="0.25">
      <c r="A26" s="23" t="s">
        <v>84</v>
      </c>
      <c r="B26" s="156">
        <f>IF(RES_hhdet_tes!B26=0,0,RES_hhdet_tes!B26/0.086*1000000/RES_hhdet_num!B$24)</f>
        <v>7638.0247648558761</v>
      </c>
      <c r="C26" s="156">
        <f>IF(RES_hhdet_tes!C26=0,0,RES_hhdet_tes!C26/0.086*1000000/RES_hhdet_num!C$24)</f>
        <v>7725.5288023195735</v>
      </c>
      <c r="D26" s="156">
        <f>IF(RES_hhdet_tes!D26=0,0,RES_hhdet_tes!D26/0.086*1000000/RES_hhdet_num!D$24)</f>
        <v>7836.1763039080388</v>
      </c>
      <c r="E26" s="156">
        <f>IF(RES_hhdet_tes!E26=0,0,RES_hhdet_tes!E26/0.086*1000000/RES_hhdet_num!E$24)</f>
        <v>7947.9816737896581</v>
      </c>
      <c r="F26" s="156">
        <f>IF(RES_hhdet_tes!F26=0,0,RES_hhdet_tes!F26/0.086*1000000/RES_hhdet_num!F$24)</f>
        <v>8308.1613897509415</v>
      </c>
      <c r="G26" s="156">
        <f>IF(RES_hhdet_tes!G26=0,0,RES_hhdet_tes!G26/0.086*1000000/RES_hhdet_num!G$24)</f>
        <v>8188.8946782877201</v>
      </c>
      <c r="H26" s="156">
        <f>IF(RES_hhdet_tes!H26=0,0,RES_hhdet_tes!H26/0.086*1000000/RES_hhdet_num!H$24)</f>
        <v>7811.6260231382093</v>
      </c>
      <c r="I26" s="156">
        <f>IF(RES_hhdet_tes!I26=0,0,RES_hhdet_tes!I26/0.086*1000000/RES_hhdet_num!I$24)</f>
        <v>7109.3556003614258</v>
      </c>
      <c r="J26" s="156">
        <f>IF(RES_hhdet_tes!J26=0,0,RES_hhdet_tes!J26/0.086*1000000/RES_hhdet_num!J$24)</f>
        <v>7328.6417264876054</v>
      </c>
      <c r="K26" s="156">
        <f>IF(RES_hhdet_tes!K26=0,0,RES_hhdet_tes!K26/0.086*1000000/RES_hhdet_num!K$24)</f>
        <v>7298.0977113577892</v>
      </c>
      <c r="L26" s="156">
        <f>IF(RES_hhdet_tes!L26=0,0,RES_hhdet_tes!L26/0.086*1000000/RES_hhdet_num!L$24)</f>
        <v>7329.720710485004</v>
      </c>
      <c r="M26" s="156">
        <f>IF(RES_hhdet_tes!M26=0,0,RES_hhdet_tes!M26/0.086*1000000/RES_hhdet_num!M$24)</f>
        <v>5837.3253549057808</v>
      </c>
      <c r="N26" s="156">
        <f>IF(RES_hhdet_tes!N26=0,0,RES_hhdet_tes!N26/0.086*1000000/RES_hhdet_num!N$24)</f>
        <v>6355.2558554704838</v>
      </c>
      <c r="O26" s="156">
        <f>IF(RES_hhdet_tes!O26=0,0,RES_hhdet_tes!O26/0.086*1000000/RES_hhdet_num!O$24)</f>
        <v>6497.9242317990493</v>
      </c>
      <c r="P26" s="156">
        <f>IF(RES_hhdet_tes!P26=0,0,RES_hhdet_tes!P26/0.086*1000000/RES_hhdet_num!P$24)</f>
        <v>5441.8884563968913</v>
      </c>
      <c r="Q26" s="156">
        <f>IF(RES_hhdet_tes!Q26=0,0,RES_hhdet_tes!Q26/0.086*1000000/RES_hhdet_num!Q$24)</f>
        <v>5574.1167936759985</v>
      </c>
    </row>
    <row r="27" spans="1:17" ht="12" customHeight="1" x14ac:dyDescent="0.25">
      <c r="A27" s="23" t="s">
        <v>60</v>
      </c>
      <c r="B27" s="156">
        <f>IF(RES_hhdet_tes!B27=0,0,RES_hhdet_tes!B27/0.086*1000000/RES_hhdet_num!B$24)</f>
        <v>148.25274791276917</v>
      </c>
      <c r="C27" s="156">
        <f>IF(RES_hhdet_tes!C27=0,0,RES_hhdet_tes!C27/0.086*1000000/RES_hhdet_num!C$24)</f>
        <v>157.3113144605326</v>
      </c>
      <c r="D27" s="156">
        <f>IF(RES_hhdet_tes!D27=0,0,RES_hhdet_tes!D27/0.086*1000000/RES_hhdet_num!D$24)</f>
        <v>173.21083454245621</v>
      </c>
      <c r="E27" s="156">
        <f>IF(RES_hhdet_tes!E27=0,0,RES_hhdet_tes!E27/0.086*1000000/RES_hhdet_num!E$24)</f>
        <v>231.50777787163017</v>
      </c>
      <c r="F27" s="156">
        <f>IF(RES_hhdet_tes!F27=0,0,RES_hhdet_tes!F27/0.086*1000000/RES_hhdet_num!F$24)</f>
        <v>221.98557587915445</v>
      </c>
      <c r="G27" s="156">
        <f>IF(RES_hhdet_tes!G27=0,0,RES_hhdet_tes!G27/0.086*1000000/RES_hhdet_num!G$24)</f>
        <v>137.8111159431987</v>
      </c>
      <c r="H27" s="156">
        <f>IF(RES_hhdet_tes!H27=0,0,RES_hhdet_tes!H27/0.086*1000000/RES_hhdet_num!H$24)</f>
        <v>164.77680037197629</v>
      </c>
      <c r="I27" s="156">
        <f>IF(RES_hhdet_tes!I27=0,0,RES_hhdet_tes!I27/0.086*1000000/RES_hhdet_num!I$24)</f>
        <v>150.43164776030287</v>
      </c>
      <c r="J27" s="156">
        <f>IF(RES_hhdet_tes!J27=0,0,RES_hhdet_tes!J27/0.086*1000000/RES_hhdet_num!J$24)</f>
        <v>202.35545058850485</v>
      </c>
      <c r="K27" s="156">
        <f>IF(RES_hhdet_tes!K27=0,0,RES_hhdet_tes!K27/0.086*1000000/RES_hhdet_num!K$24)</f>
        <v>144.88172758888157</v>
      </c>
      <c r="L27" s="156">
        <f>IF(RES_hhdet_tes!L27=0,0,RES_hhdet_tes!L27/0.086*1000000/RES_hhdet_num!L$24)</f>
        <v>273.39953270312174</v>
      </c>
      <c r="M27" s="156">
        <f>IF(RES_hhdet_tes!M27=0,0,RES_hhdet_tes!M27/0.086*1000000/RES_hhdet_num!M$24)</f>
        <v>105.99410122419363</v>
      </c>
      <c r="N27" s="156">
        <f>IF(RES_hhdet_tes!N27=0,0,RES_hhdet_tes!N27/0.086*1000000/RES_hhdet_num!N$24)</f>
        <v>272.01770198984957</v>
      </c>
      <c r="O27" s="156">
        <f>IF(RES_hhdet_tes!O27=0,0,RES_hhdet_tes!O27/0.086*1000000/RES_hhdet_num!O$24)</f>
        <v>360.83788823636047</v>
      </c>
      <c r="P27" s="156">
        <f>IF(RES_hhdet_tes!P27=0,0,RES_hhdet_tes!P27/0.086*1000000/RES_hhdet_num!P$24)</f>
        <v>158.79270890635709</v>
      </c>
      <c r="Q27" s="156">
        <f>IF(RES_hhdet_tes!Q27=0,0,RES_hhdet_tes!Q27/0.086*1000000/RES_hhdet_num!Q$24)</f>
        <v>230.61920216576783</v>
      </c>
    </row>
    <row r="28" spans="1:17" ht="12.95" customHeight="1" x14ac:dyDescent="0.25">
      <c r="A28" s="158" t="s">
        <v>112</v>
      </c>
      <c r="B28" s="157">
        <f t="shared" ref="B28:Q28" si="5">B29</f>
        <v>22.694463517478177</v>
      </c>
      <c r="C28" s="157">
        <f t="shared" si="5"/>
        <v>23.427750048359261</v>
      </c>
      <c r="D28" s="157">
        <f t="shared" si="5"/>
        <v>24.946639939980809</v>
      </c>
      <c r="E28" s="157">
        <f t="shared" si="5"/>
        <v>25.386337766635243</v>
      </c>
      <c r="F28" s="157">
        <f t="shared" si="5"/>
        <v>26.376839400274761</v>
      </c>
      <c r="G28" s="157">
        <f t="shared" si="5"/>
        <v>28.324036265610999</v>
      </c>
      <c r="H28" s="157">
        <f t="shared" si="5"/>
        <v>29.373180641764652</v>
      </c>
      <c r="I28" s="157">
        <f t="shared" si="5"/>
        <v>30.931105003418978</v>
      </c>
      <c r="J28" s="157">
        <f t="shared" si="5"/>
        <v>33.109677049828662</v>
      </c>
      <c r="K28" s="157">
        <f t="shared" si="5"/>
        <v>35.421630645031428</v>
      </c>
      <c r="L28" s="157">
        <f t="shared" si="5"/>
        <v>37.601915572451226</v>
      </c>
      <c r="M28" s="157">
        <f t="shared" si="5"/>
        <v>38.192745660213951</v>
      </c>
      <c r="N28" s="157">
        <f t="shared" si="5"/>
        <v>40.62203254128228</v>
      </c>
      <c r="O28" s="157">
        <f t="shared" si="5"/>
        <v>46.348135078665294</v>
      </c>
      <c r="P28" s="157">
        <f t="shared" si="5"/>
        <v>47.324482961842961</v>
      </c>
      <c r="Q28" s="157">
        <f t="shared" si="5"/>
        <v>52.163318037522025</v>
      </c>
    </row>
    <row r="29" spans="1:17" ht="12" customHeight="1" x14ac:dyDescent="0.25">
      <c r="A29" s="23" t="s">
        <v>60</v>
      </c>
      <c r="B29" s="156">
        <f>IF(RES_hhdet_tes!B29=0,0,RES_hhdet_tes!B29/0.086*1000000/RES_hhdet_num!B$24)</f>
        <v>22.694463517478177</v>
      </c>
      <c r="C29" s="156">
        <f>IF(RES_hhdet_tes!C29=0,0,RES_hhdet_tes!C29/0.086*1000000/RES_hhdet_num!C$24)</f>
        <v>23.427750048359261</v>
      </c>
      <c r="D29" s="156">
        <f>IF(RES_hhdet_tes!D29=0,0,RES_hhdet_tes!D29/0.086*1000000/RES_hhdet_num!D$24)</f>
        <v>24.946639939980809</v>
      </c>
      <c r="E29" s="156">
        <f>IF(RES_hhdet_tes!E29=0,0,RES_hhdet_tes!E29/0.086*1000000/RES_hhdet_num!E$24)</f>
        <v>25.386337766635243</v>
      </c>
      <c r="F29" s="156">
        <f>IF(RES_hhdet_tes!F29=0,0,RES_hhdet_tes!F29/0.086*1000000/RES_hhdet_num!F$24)</f>
        <v>26.376839400274761</v>
      </c>
      <c r="G29" s="156">
        <f>IF(RES_hhdet_tes!G29=0,0,RES_hhdet_tes!G29/0.086*1000000/RES_hhdet_num!G$24)</f>
        <v>28.324036265610999</v>
      </c>
      <c r="H29" s="156">
        <f>IF(RES_hhdet_tes!H29=0,0,RES_hhdet_tes!H29/0.086*1000000/RES_hhdet_num!H$24)</f>
        <v>29.373180641764652</v>
      </c>
      <c r="I29" s="156">
        <f>IF(RES_hhdet_tes!I29=0,0,RES_hhdet_tes!I29/0.086*1000000/RES_hhdet_num!I$24)</f>
        <v>30.931105003418978</v>
      </c>
      <c r="J29" s="156">
        <f>IF(RES_hhdet_tes!J29=0,0,RES_hhdet_tes!J29/0.086*1000000/RES_hhdet_num!J$24)</f>
        <v>33.109677049828662</v>
      </c>
      <c r="K29" s="156">
        <f>IF(RES_hhdet_tes!K29=0,0,RES_hhdet_tes!K29/0.086*1000000/RES_hhdet_num!K$24)</f>
        <v>35.421630645031428</v>
      </c>
      <c r="L29" s="156">
        <f>IF(RES_hhdet_tes!L29=0,0,RES_hhdet_tes!L29/0.086*1000000/RES_hhdet_num!L$24)</f>
        <v>37.601915572451226</v>
      </c>
      <c r="M29" s="156">
        <f>IF(RES_hhdet_tes!M29=0,0,RES_hhdet_tes!M29/0.086*1000000/RES_hhdet_num!M$24)</f>
        <v>38.192745660213951</v>
      </c>
      <c r="N29" s="156">
        <f>IF(RES_hhdet_tes!N29=0,0,RES_hhdet_tes!N29/0.086*1000000/RES_hhdet_num!N$24)</f>
        <v>40.62203254128228</v>
      </c>
      <c r="O29" s="156">
        <f>IF(RES_hhdet_tes!O29=0,0,RES_hhdet_tes!O29/0.086*1000000/RES_hhdet_num!O$24)</f>
        <v>46.348135078665294</v>
      </c>
      <c r="P29" s="156">
        <f>IF(RES_hhdet_tes!P29=0,0,RES_hhdet_tes!P29/0.086*1000000/RES_hhdet_num!P$24)</f>
        <v>47.324482961842961</v>
      </c>
      <c r="Q29" s="156">
        <f>IF(RES_hhdet_tes!Q29=0,0,RES_hhdet_tes!Q29/0.086*1000000/RES_hhdet_num!Q$24)</f>
        <v>52.163318037522025</v>
      </c>
    </row>
    <row r="30" spans="1:17" ht="12" customHeight="1" x14ac:dyDescent="0.25">
      <c r="A30" s="158" t="s">
        <v>63</v>
      </c>
      <c r="B30" s="157">
        <f>IF(RES_hhdet_tes!B30=0,0,RES_hhdet_tes!B30/0.086*1000000/RES_hhdet_num!B$24)</f>
        <v>1486.9589071644041</v>
      </c>
      <c r="C30" s="157">
        <f>IF(RES_hhdet_tes!C30=0,0,RES_hhdet_tes!C30/0.086*1000000/RES_hhdet_num!C$24)</f>
        <v>1506.8130788608134</v>
      </c>
      <c r="D30" s="157">
        <f>IF(RES_hhdet_tes!D30=0,0,RES_hhdet_tes!D30/0.086*1000000/RES_hhdet_num!D$24)</f>
        <v>1500.650842707513</v>
      </c>
      <c r="E30" s="157">
        <f>IF(RES_hhdet_tes!E30=0,0,RES_hhdet_tes!E30/0.086*1000000/RES_hhdet_num!E$24)</f>
        <v>1533.0831841954864</v>
      </c>
      <c r="F30" s="157">
        <f>IF(RES_hhdet_tes!F30=0,0,RES_hhdet_tes!F30/0.086*1000000/RES_hhdet_num!F$24)</f>
        <v>1549.6817359108638</v>
      </c>
      <c r="G30" s="157">
        <f>IF(RES_hhdet_tes!G30=0,0,RES_hhdet_tes!G30/0.086*1000000/RES_hhdet_num!G$24)</f>
        <v>1483.7968559535643</v>
      </c>
      <c r="H30" s="157">
        <f>IF(RES_hhdet_tes!H30=0,0,RES_hhdet_tes!H30/0.086*1000000/RES_hhdet_num!H$24)</f>
        <v>1493.0583868019735</v>
      </c>
      <c r="I30" s="157">
        <f>IF(RES_hhdet_tes!I30=0,0,RES_hhdet_tes!I30/0.086*1000000/RES_hhdet_num!I$24)</f>
        <v>1500.2427790692407</v>
      </c>
      <c r="J30" s="157">
        <f>IF(RES_hhdet_tes!J30=0,0,RES_hhdet_tes!J30/0.086*1000000/RES_hhdet_num!J$24)</f>
        <v>1507.58680376238</v>
      </c>
      <c r="K30" s="157">
        <f>IF(RES_hhdet_tes!K30=0,0,RES_hhdet_tes!K30/0.086*1000000/RES_hhdet_num!K$24)</f>
        <v>1457.7087806673248</v>
      </c>
      <c r="L30" s="157">
        <f>IF(RES_hhdet_tes!L30=0,0,RES_hhdet_tes!L30/0.086*1000000/RES_hhdet_num!L$24)</f>
        <v>1618.4173318120188</v>
      </c>
      <c r="M30" s="157">
        <f>IF(RES_hhdet_tes!M30=0,0,RES_hhdet_tes!M30/0.086*1000000/RES_hhdet_num!M$24)</f>
        <v>1371.3055150890991</v>
      </c>
      <c r="N30" s="157">
        <f>IF(RES_hhdet_tes!N30=0,0,RES_hhdet_tes!N30/0.086*1000000/RES_hhdet_num!N$24)</f>
        <v>1697.8252793179493</v>
      </c>
      <c r="O30" s="157">
        <f>IF(RES_hhdet_tes!O30=0,0,RES_hhdet_tes!O30/0.086*1000000/RES_hhdet_num!O$24)</f>
        <v>1752.7864202001847</v>
      </c>
      <c r="P30" s="157">
        <f>IF(RES_hhdet_tes!P30=0,0,RES_hhdet_tes!P30/0.086*1000000/RES_hhdet_num!P$24)</f>
        <v>1584.6701671954443</v>
      </c>
      <c r="Q30" s="157">
        <f>IF(RES_hhdet_tes!Q30=0,0,RES_hhdet_tes!Q30/0.086*1000000/RES_hhdet_num!Q$24)</f>
        <v>1629.9446312208952</v>
      </c>
    </row>
    <row r="31" spans="1:17" ht="12" customHeight="1" x14ac:dyDescent="0.25">
      <c r="A31" s="167" t="s">
        <v>169</v>
      </c>
      <c r="B31" s="132">
        <f>IF(RES_hhdet_tes!B31=0,0,RES_hhdet_tes!B31/0.086*1000000/RES_hhdet_num!B31)</f>
        <v>1417.7846665776626</v>
      </c>
      <c r="C31" s="132">
        <f>IF(RES_hhdet_tes!C31=0,0,RES_hhdet_tes!C31/0.086*1000000/RES_hhdet_num!C31)</f>
        <v>1419.6795931598804</v>
      </c>
      <c r="D31" s="132">
        <f>IF(RES_hhdet_tes!D31=0,0,RES_hhdet_tes!D31/0.086*1000000/RES_hhdet_num!D31)</f>
        <v>1400.8820297554942</v>
      </c>
      <c r="E31" s="132">
        <f>IF(RES_hhdet_tes!E31=0,0,RES_hhdet_tes!E31/0.086*1000000/RES_hhdet_num!E31)</f>
        <v>1405.1452530863382</v>
      </c>
      <c r="F31" s="132">
        <f>IF(RES_hhdet_tes!F31=0,0,RES_hhdet_tes!F31/0.086*1000000/RES_hhdet_num!F31)</f>
        <v>1408.9104637748239</v>
      </c>
      <c r="G31" s="132">
        <f>IF(RES_hhdet_tes!G31=0,0,RES_hhdet_tes!G31/0.086*1000000/RES_hhdet_num!G31)</f>
        <v>1402.8764646690902</v>
      </c>
      <c r="H31" s="132">
        <f>IF(RES_hhdet_tes!H31=0,0,RES_hhdet_tes!H31/0.086*1000000/RES_hhdet_num!H31)</f>
        <v>1396.3957799156394</v>
      </c>
      <c r="I31" s="132">
        <f>IF(RES_hhdet_tes!I31=0,0,RES_hhdet_tes!I31/0.086*1000000/RES_hhdet_num!I31)</f>
        <v>1398.1961899960597</v>
      </c>
      <c r="J31" s="132">
        <f>IF(RES_hhdet_tes!J31=0,0,RES_hhdet_tes!J31/0.086*1000000/RES_hhdet_num!J31)</f>
        <v>1395.4675832301598</v>
      </c>
      <c r="K31" s="132">
        <f>IF(RES_hhdet_tes!K31=0,0,RES_hhdet_tes!K31/0.086*1000000/RES_hhdet_num!K31)</f>
        <v>1400.6179596009413</v>
      </c>
      <c r="L31" s="132">
        <f>IF(RES_hhdet_tes!L31=0,0,RES_hhdet_tes!L31/0.086*1000000/RES_hhdet_num!L31)</f>
        <v>1402.5206091574744</v>
      </c>
      <c r="M31" s="132">
        <f>IF(RES_hhdet_tes!M31=0,0,RES_hhdet_tes!M31/0.086*1000000/RES_hhdet_num!M31)</f>
        <v>1287.4817226289697</v>
      </c>
      <c r="N31" s="132">
        <f>IF(RES_hhdet_tes!N31=0,0,RES_hhdet_tes!N31/0.086*1000000/RES_hhdet_num!N31)</f>
        <v>1474.7746505262999</v>
      </c>
      <c r="O31" s="132">
        <f>IF(RES_hhdet_tes!O31=0,0,RES_hhdet_tes!O31/0.086*1000000/RES_hhdet_num!O31)</f>
        <v>1472.9211584812429</v>
      </c>
      <c r="P31" s="132">
        <f>IF(RES_hhdet_tes!P31=0,0,RES_hhdet_tes!P31/0.086*1000000/RES_hhdet_num!P31)</f>
        <v>1452.6240575066836</v>
      </c>
      <c r="Q31" s="132">
        <f>IF(RES_hhdet_tes!Q31=0,0,RES_hhdet_tes!Q31/0.086*1000000/RES_hhdet_num!Q31)</f>
        <v>1441.0611191024184</v>
      </c>
    </row>
    <row r="32" spans="1:17" ht="12" customHeight="1" x14ac:dyDescent="0.25">
      <c r="A32" s="167" t="s">
        <v>168</v>
      </c>
      <c r="B32" s="132">
        <f>IF(RES_hhdet_tes!B32=0,0,RES_hhdet_tes!B32/0.086*1000000/RES_hhdet_num!B32)</f>
        <v>1417.7861638309917</v>
      </c>
      <c r="C32" s="132">
        <f>IF(RES_hhdet_tes!C32=0,0,RES_hhdet_tes!C32/0.086*1000000/RES_hhdet_num!C32)</f>
        <v>1421.5234572613901</v>
      </c>
      <c r="D32" s="132">
        <f>IF(RES_hhdet_tes!D32=0,0,RES_hhdet_tes!D32/0.086*1000000/RES_hhdet_num!D32)</f>
        <v>1404.4305139878866</v>
      </c>
      <c r="E32" s="132">
        <f>IF(RES_hhdet_tes!E32=0,0,RES_hhdet_tes!E32/0.086*1000000/RES_hhdet_num!E32)</f>
        <v>1411.9931613679826</v>
      </c>
      <c r="F32" s="132">
        <f>IF(RES_hhdet_tes!F32=0,0,RES_hhdet_tes!F32/0.086*1000000/RES_hhdet_num!F32)</f>
        <v>1417.9619077676423</v>
      </c>
      <c r="G32" s="132">
        <f>IF(RES_hhdet_tes!G32=0,0,RES_hhdet_tes!G32/0.086*1000000/RES_hhdet_num!G32)</f>
        <v>1415.7277987418045</v>
      </c>
      <c r="H32" s="132">
        <f>IF(RES_hhdet_tes!H32=0,0,RES_hhdet_tes!H32/0.086*1000000/RES_hhdet_num!H32)</f>
        <v>1425.6445361230672</v>
      </c>
      <c r="I32" s="132">
        <f>IF(RES_hhdet_tes!I32=0,0,RES_hhdet_tes!I32/0.086*1000000/RES_hhdet_num!I32)</f>
        <v>1438.1097981215275</v>
      </c>
      <c r="J32" s="132">
        <f>IF(RES_hhdet_tes!J32=0,0,RES_hhdet_tes!J32/0.086*1000000/RES_hhdet_num!J32)</f>
        <v>1440.3347565333065</v>
      </c>
      <c r="K32" s="132">
        <f>IF(RES_hhdet_tes!K32=0,0,RES_hhdet_tes!K32/0.086*1000000/RES_hhdet_num!K32)</f>
        <v>1445.040478896301</v>
      </c>
      <c r="L32" s="132">
        <f>IF(RES_hhdet_tes!L32=0,0,RES_hhdet_tes!L32/0.086*1000000/RES_hhdet_num!L32)</f>
        <v>1446.0889515733479</v>
      </c>
      <c r="M32" s="132">
        <f>IF(RES_hhdet_tes!M32=0,0,RES_hhdet_tes!M32/0.086*1000000/RES_hhdet_num!M32)</f>
        <v>1323.6728554375231</v>
      </c>
      <c r="N32" s="132">
        <f>IF(RES_hhdet_tes!N32=0,0,RES_hhdet_tes!N32/0.086*1000000/RES_hhdet_num!N32)</f>
        <v>1511.639789058253</v>
      </c>
      <c r="O32" s="132">
        <f>IF(RES_hhdet_tes!O32=0,0,RES_hhdet_tes!O32/0.086*1000000/RES_hhdet_num!O32)</f>
        <v>1504.0328979850894</v>
      </c>
      <c r="P32" s="132">
        <f>IF(RES_hhdet_tes!P32=0,0,RES_hhdet_tes!P32/0.086*1000000/RES_hhdet_num!P32)</f>
        <v>1479.3689374402456</v>
      </c>
      <c r="Q32" s="132">
        <f>IF(RES_hhdet_tes!Q32=0,0,RES_hhdet_tes!Q32/0.086*1000000/RES_hhdet_num!Q32)</f>
        <v>1463.1786024013086</v>
      </c>
    </row>
    <row r="33" spans="1:17" ht="12" customHeight="1" x14ac:dyDescent="0.25">
      <c r="A33" s="166" t="s">
        <v>57</v>
      </c>
      <c r="B33" s="165">
        <f>IF(RES_hhdet_tes!B33=0,0,RES_hhdet_tes!B33/0.086*1000000/RES_hhdet_num!B32)</f>
        <v>904.54661727655866</v>
      </c>
      <c r="C33" s="165">
        <f>IF(RES_hhdet_tes!C33=0,0,RES_hhdet_tes!C33/0.086*1000000/RES_hhdet_num!C32)</f>
        <v>922.81919955157036</v>
      </c>
      <c r="D33" s="165">
        <f>IF(RES_hhdet_tes!D33=0,0,RES_hhdet_tes!D33/0.086*1000000/RES_hhdet_num!D32)</f>
        <v>910.61495198745115</v>
      </c>
      <c r="E33" s="165">
        <f>IF(RES_hhdet_tes!E33=0,0,RES_hhdet_tes!E33/0.086*1000000/RES_hhdet_num!E32)</f>
        <v>915.1033837772668</v>
      </c>
      <c r="F33" s="165">
        <f>IF(RES_hhdet_tes!F33=0,0,RES_hhdet_tes!F33/0.086*1000000/RES_hhdet_num!F32)</f>
        <v>917.25078365379261</v>
      </c>
      <c r="G33" s="165">
        <f>IF(RES_hhdet_tes!G33=0,0,RES_hhdet_tes!G33/0.086*1000000/RES_hhdet_num!G32)</f>
        <v>917.54755268854399</v>
      </c>
      <c r="H33" s="165">
        <f>IF(RES_hhdet_tes!H33=0,0,RES_hhdet_tes!H33/0.086*1000000/RES_hhdet_num!H32)</f>
        <v>930.08025359336</v>
      </c>
      <c r="I33" s="165">
        <f>IF(RES_hhdet_tes!I33=0,0,RES_hhdet_tes!I33/0.086*1000000/RES_hhdet_num!I32)</f>
        <v>943.3960182188456</v>
      </c>
      <c r="J33" s="165">
        <f>IF(RES_hhdet_tes!J33=0,0,RES_hhdet_tes!J33/0.086*1000000/RES_hhdet_num!J32)</f>
        <v>944.60655206911349</v>
      </c>
      <c r="K33" s="165">
        <f>IF(RES_hhdet_tes!K33=0,0,RES_hhdet_tes!K33/0.086*1000000/RES_hhdet_num!K32)</f>
        <v>946.73046587479337</v>
      </c>
      <c r="L33" s="165">
        <f>IF(RES_hhdet_tes!L33=0,0,RES_hhdet_tes!L33/0.086*1000000/RES_hhdet_num!L32)</f>
        <v>945.75262500912595</v>
      </c>
      <c r="M33" s="165">
        <f>IF(RES_hhdet_tes!M33=0,0,RES_hhdet_tes!M33/0.086*1000000/RES_hhdet_num!M32)</f>
        <v>867.25329400540352</v>
      </c>
      <c r="N33" s="165">
        <f>IF(RES_hhdet_tes!N33=0,0,RES_hhdet_tes!N33/0.086*1000000/RES_hhdet_num!N32)</f>
        <v>1020.2569866133961</v>
      </c>
      <c r="O33" s="165">
        <f>IF(RES_hhdet_tes!O33=0,0,RES_hhdet_tes!O33/0.086*1000000/RES_hhdet_num!O32)</f>
        <v>984.97087714951488</v>
      </c>
      <c r="P33" s="165">
        <f>IF(RES_hhdet_tes!P33=0,0,RES_hhdet_tes!P33/0.086*1000000/RES_hhdet_num!P32)</f>
        <v>969.08276788049579</v>
      </c>
      <c r="Q33" s="165">
        <f>IF(RES_hhdet_tes!Q33=0,0,RES_hhdet_tes!Q33/0.086*1000000/RES_hhdet_num!Q32)</f>
        <v>958.07326657478563</v>
      </c>
    </row>
    <row r="34" spans="1:17" ht="12" customHeight="1" x14ac:dyDescent="0.25">
      <c r="A34" s="147" t="s">
        <v>59</v>
      </c>
      <c r="B34" s="164">
        <f>IF(RES_hhdet_tes!B34=0,0,RES_hhdet_tes!B34/0.086*1000000/RES_hhdet_num!B32)</f>
        <v>513.23954655443322</v>
      </c>
      <c r="C34" s="164">
        <f>IF(RES_hhdet_tes!C34=0,0,RES_hhdet_tes!C34/0.086*1000000/RES_hhdet_num!C32)</f>
        <v>498.70425770981979</v>
      </c>
      <c r="D34" s="164">
        <f>IF(RES_hhdet_tes!D34=0,0,RES_hhdet_tes!D34/0.086*1000000/RES_hhdet_num!D32)</f>
        <v>493.81556200043553</v>
      </c>
      <c r="E34" s="164">
        <f>IF(RES_hhdet_tes!E34=0,0,RES_hhdet_tes!E34/0.086*1000000/RES_hhdet_num!E32)</f>
        <v>496.88977759071588</v>
      </c>
      <c r="F34" s="164">
        <f>IF(RES_hhdet_tes!F34=0,0,RES_hhdet_tes!F34/0.086*1000000/RES_hhdet_num!F32)</f>
        <v>500.71112411384996</v>
      </c>
      <c r="G34" s="164">
        <f>IF(RES_hhdet_tes!G34=0,0,RES_hhdet_tes!G34/0.086*1000000/RES_hhdet_num!G32)</f>
        <v>498.18024605326036</v>
      </c>
      <c r="H34" s="164">
        <f>IF(RES_hhdet_tes!H34=0,0,RES_hhdet_tes!H34/0.086*1000000/RES_hhdet_num!H32)</f>
        <v>495.56428252970727</v>
      </c>
      <c r="I34" s="164">
        <f>IF(RES_hhdet_tes!I34=0,0,RES_hhdet_tes!I34/0.086*1000000/RES_hhdet_num!I32)</f>
        <v>494.71377990268172</v>
      </c>
      <c r="J34" s="164">
        <f>IF(RES_hhdet_tes!J34=0,0,RES_hhdet_tes!J34/0.086*1000000/RES_hhdet_num!J32)</f>
        <v>495.72820446419303</v>
      </c>
      <c r="K34" s="164">
        <f>IF(RES_hhdet_tes!K34=0,0,RES_hhdet_tes!K34/0.086*1000000/RES_hhdet_num!K32)</f>
        <v>498.31001302150798</v>
      </c>
      <c r="L34" s="164">
        <f>IF(RES_hhdet_tes!L34=0,0,RES_hhdet_tes!L34/0.086*1000000/RES_hhdet_num!L32)</f>
        <v>500.33632656422168</v>
      </c>
      <c r="M34" s="164">
        <f>IF(RES_hhdet_tes!M34=0,0,RES_hhdet_tes!M34/0.086*1000000/RES_hhdet_num!M32)</f>
        <v>456.41956143211985</v>
      </c>
      <c r="N34" s="164">
        <f>IF(RES_hhdet_tes!N34=0,0,RES_hhdet_tes!N34/0.086*1000000/RES_hhdet_num!N32)</f>
        <v>491.38280244485674</v>
      </c>
      <c r="O34" s="164">
        <f>IF(RES_hhdet_tes!O34=0,0,RES_hhdet_tes!O34/0.086*1000000/RES_hhdet_num!O32)</f>
        <v>519.06202083557446</v>
      </c>
      <c r="P34" s="164">
        <f>IF(RES_hhdet_tes!P34=0,0,RES_hhdet_tes!P34/0.086*1000000/RES_hhdet_num!P32)</f>
        <v>510.28616955974991</v>
      </c>
      <c r="Q34" s="164">
        <f>IF(RES_hhdet_tes!Q34=0,0,RES_hhdet_tes!Q34/0.086*1000000/RES_hhdet_num!Q32)</f>
        <v>505.105335826523</v>
      </c>
    </row>
    <row r="35" spans="1:17" ht="12" customHeight="1" x14ac:dyDescent="0.25">
      <c r="A35" s="163" t="s">
        <v>142</v>
      </c>
      <c r="B35" s="162">
        <f>IF(RES_hhdet_tes!B35=0,0,RES_hhdet_tes!B35/0.086*1000000/RES_hhdet_num!B35)</f>
        <v>1551.1341150088892</v>
      </c>
      <c r="C35" s="162">
        <f>IF(RES_hhdet_tes!C35=0,0,RES_hhdet_tes!C35/0.086*1000000/RES_hhdet_num!C35)</f>
        <v>1588.6941001026339</v>
      </c>
      <c r="D35" s="162">
        <f>IF(RES_hhdet_tes!D35=0,0,RES_hhdet_tes!D35/0.086*1000000/RES_hhdet_num!D35)</f>
        <v>1595.6777113109158</v>
      </c>
      <c r="E35" s="162">
        <f>IF(RES_hhdet_tes!E35=0,0,RES_hhdet_tes!E35/0.086*1000000/RES_hhdet_num!E35)</f>
        <v>1656.642282456861</v>
      </c>
      <c r="F35" s="162">
        <f>IF(RES_hhdet_tes!F35=0,0,RES_hhdet_tes!F35/0.086*1000000/RES_hhdet_num!F35)</f>
        <v>1687.5297897024009</v>
      </c>
      <c r="G35" s="162">
        <f>IF(RES_hhdet_tes!G35=0,0,RES_hhdet_tes!G35/0.086*1000000/RES_hhdet_num!G35)</f>
        <v>1563.9329699027153</v>
      </c>
      <c r="H35" s="162">
        <f>IF(RES_hhdet_tes!H35=0,0,RES_hhdet_tes!H35/0.086*1000000/RES_hhdet_num!H35)</f>
        <v>1589.8211922017492</v>
      </c>
      <c r="I35" s="162">
        <f>IF(RES_hhdet_tes!I35=0,0,RES_hhdet_tes!I35/0.086*1000000/RES_hhdet_num!I35)</f>
        <v>1603.6445915496645</v>
      </c>
      <c r="J35" s="162">
        <f>IF(RES_hhdet_tes!J35=0,0,RES_hhdet_tes!J35/0.086*1000000/RES_hhdet_num!J35)</f>
        <v>1622.9426886905333</v>
      </c>
      <c r="K35" s="162">
        <f>IF(RES_hhdet_tes!K35=0,0,RES_hhdet_tes!K35/0.086*1000000/RES_hhdet_num!K35)</f>
        <v>1515.9230391729773</v>
      </c>
      <c r="L35" s="162">
        <f>IF(RES_hhdet_tes!L35=0,0,RES_hhdet_tes!L35/0.086*1000000/RES_hhdet_num!L35)</f>
        <v>1850.0424049376884</v>
      </c>
      <c r="M35" s="162">
        <f>IF(RES_hhdet_tes!M35=0,0,RES_hhdet_tes!M35/0.086*1000000/RES_hhdet_num!M35)</f>
        <v>1461.1415080049203</v>
      </c>
      <c r="N35" s="162">
        <f>IF(RES_hhdet_tes!N35=0,0,RES_hhdet_tes!N35/0.086*1000000/RES_hhdet_num!N35)</f>
        <v>1944.8377990052188</v>
      </c>
      <c r="O35" s="162">
        <f>IF(RES_hhdet_tes!O35=0,0,RES_hhdet_tes!O35/0.086*1000000/RES_hhdet_num!O35)</f>
        <v>2069.2243188083203</v>
      </c>
      <c r="P35" s="162">
        <f>IF(RES_hhdet_tes!P35=0,0,RES_hhdet_tes!P35/0.086*1000000/RES_hhdet_num!P35)</f>
        <v>1735.2473497574856</v>
      </c>
      <c r="Q35" s="162">
        <f>IF(RES_hhdet_tes!Q35=0,0,RES_hhdet_tes!Q35/0.086*1000000/RES_hhdet_num!Q35)</f>
        <v>1850.1713991176816</v>
      </c>
    </row>
    <row r="36" spans="1:17" ht="12" customHeight="1" x14ac:dyDescent="0.25">
      <c r="A36" s="161" t="s">
        <v>141</v>
      </c>
      <c r="B36" s="160">
        <f>IF(RES_hhdet_tes!B36=0,0,RES_hhdet_tes!B36/0.086*1000000/RES_hhdet_num!B36)</f>
        <v>1502.8631119301108</v>
      </c>
      <c r="C36" s="160">
        <f>IF(RES_hhdet_tes!C36=0,0,RES_hhdet_tes!C36/0.086*1000000/RES_hhdet_num!C36)</f>
        <v>1531.355422776554</v>
      </c>
      <c r="D36" s="160">
        <f>IF(RES_hhdet_tes!D36=0,0,RES_hhdet_tes!D36/0.086*1000000/RES_hhdet_num!D36)</f>
        <v>1531.0202038227997</v>
      </c>
      <c r="E36" s="160">
        <f>IF(RES_hhdet_tes!E36=0,0,RES_hhdet_tes!E36/0.086*1000000/RES_hhdet_num!E36)</f>
        <v>1574.1773788289411</v>
      </c>
      <c r="F36" s="160">
        <f>IF(RES_hhdet_tes!F36=0,0,RES_hhdet_tes!F36/0.086*1000000/RES_hhdet_num!F36)</f>
        <v>1597.7317942545831</v>
      </c>
      <c r="G36" s="160">
        <f>IF(RES_hhdet_tes!G36=0,0,RES_hhdet_tes!G36/0.086*1000000/RES_hhdet_num!G36)</f>
        <v>1516.925052680753</v>
      </c>
      <c r="H36" s="160">
        <f>IF(RES_hhdet_tes!H36=0,0,RES_hhdet_tes!H36/0.086*1000000/RES_hhdet_num!H36)</f>
        <v>1541.1363198698089</v>
      </c>
      <c r="I36" s="160">
        <f>IF(RES_hhdet_tes!I36=0,0,RES_hhdet_tes!I36/0.086*1000000/RES_hhdet_num!I36)</f>
        <v>1552.3701130179354</v>
      </c>
      <c r="J36" s="160">
        <f>IF(RES_hhdet_tes!J36=0,0,RES_hhdet_tes!J36/0.086*1000000/RES_hhdet_num!J36)</f>
        <v>1562.9361950959465</v>
      </c>
      <c r="K36" s="160">
        <f>IF(RES_hhdet_tes!K36=0,0,RES_hhdet_tes!K36/0.086*1000000/RES_hhdet_num!K36)</f>
        <v>1493.9298466189164</v>
      </c>
      <c r="L36" s="160">
        <f>IF(RES_hhdet_tes!L36=0,0,RES_hhdet_tes!L36/0.086*1000000/RES_hhdet_num!L36)</f>
        <v>1714.0979269234292</v>
      </c>
      <c r="M36" s="160">
        <f>IF(RES_hhdet_tes!M36=0,0,RES_hhdet_tes!M36/0.086*1000000/RES_hhdet_num!M36)</f>
        <v>1416.1121082861278</v>
      </c>
      <c r="N36" s="160">
        <f>IF(RES_hhdet_tes!N36=0,0,RES_hhdet_tes!N36/0.086*1000000/RES_hhdet_num!N36)</f>
        <v>1807.277760972941</v>
      </c>
      <c r="O36" s="160">
        <f>IF(RES_hhdet_tes!O36=0,0,RES_hhdet_tes!O36/0.086*1000000/RES_hhdet_num!O36)</f>
        <v>1875.2385004736525</v>
      </c>
      <c r="P36" s="160">
        <f>IF(RES_hhdet_tes!P36=0,0,RES_hhdet_tes!P36/0.086*1000000/RES_hhdet_num!P36)</f>
        <v>1646.1920746447718</v>
      </c>
      <c r="Q36" s="160">
        <f>IF(RES_hhdet_tes!Q36=0,0,RES_hhdet_tes!Q36/0.086*1000000/RES_hhdet_num!Q36)</f>
        <v>1712.8442929795708</v>
      </c>
    </row>
    <row r="37" spans="1:17" ht="12" customHeight="1" x14ac:dyDescent="0.25">
      <c r="A37" s="148" t="s">
        <v>60</v>
      </c>
      <c r="B37" s="156">
        <f>IF(RES_hhdet_tes!B37=0,0,RES_hhdet_tes!B37/0.086*1000000/RES_hhdet_num!B36)</f>
        <v>989.62356537567734</v>
      </c>
      <c r="C37" s="156">
        <f>IF(RES_hhdet_tes!C37=0,0,RES_hhdet_tes!C37/0.086*1000000/RES_hhdet_num!C36)</f>
        <v>1032.6511650667346</v>
      </c>
      <c r="D37" s="156">
        <f>IF(RES_hhdet_tes!D37=0,0,RES_hhdet_tes!D37/0.086*1000000/RES_hhdet_num!D36)</f>
        <v>1037.204641822364</v>
      </c>
      <c r="E37" s="156">
        <f>IF(RES_hhdet_tes!E37=0,0,RES_hhdet_tes!E37/0.086*1000000/RES_hhdet_num!E36)</f>
        <v>1077.2876012382251</v>
      </c>
      <c r="F37" s="156">
        <f>IF(RES_hhdet_tes!F37=0,0,RES_hhdet_tes!F37/0.086*1000000/RES_hhdet_num!F36)</f>
        <v>1097.020670140733</v>
      </c>
      <c r="G37" s="156">
        <f>IF(RES_hhdet_tes!G37=0,0,RES_hhdet_tes!G37/0.086*1000000/RES_hhdet_num!G36)</f>
        <v>1018.7448066274925</v>
      </c>
      <c r="H37" s="156">
        <f>IF(RES_hhdet_tes!H37=0,0,RES_hhdet_tes!H37/0.086*1000000/RES_hhdet_num!H36)</f>
        <v>1045.5720373401018</v>
      </c>
      <c r="I37" s="156">
        <f>IF(RES_hhdet_tes!I37=0,0,RES_hhdet_tes!I37/0.086*1000000/RES_hhdet_num!I36)</f>
        <v>1057.6563331152536</v>
      </c>
      <c r="J37" s="156">
        <f>IF(RES_hhdet_tes!J37=0,0,RES_hhdet_tes!J37/0.086*1000000/RES_hhdet_num!J36)</f>
        <v>1067.2079906317531</v>
      </c>
      <c r="K37" s="156">
        <f>IF(RES_hhdet_tes!K37=0,0,RES_hhdet_tes!K37/0.086*1000000/RES_hhdet_num!K36)</f>
        <v>995.6198335974085</v>
      </c>
      <c r="L37" s="156">
        <f>IF(RES_hhdet_tes!L37=0,0,RES_hhdet_tes!L37/0.086*1000000/RES_hhdet_num!L36)</f>
        <v>1213.761600359207</v>
      </c>
      <c r="M37" s="156">
        <f>IF(RES_hhdet_tes!M37=0,0,RES_hhdet_tes!M37/0.086*1000000/RES_hhdet_num!M36)</f>
        <v>959.69254685400836</v>
      </c>
      <c r="N37" s="156">
        <f>IF(RES_hhdet_tes!N37=0,0,RES_hhdet_tes!N37/0.086*1000000/RES_hhdet_num!N36)</f>
        <v>1315.8949585280841</v>
      </c>
      <c r="O37" s="156">
        <f>IF(RES_hhdet_tes!O37=0,0,RES_hhdet_tes!O37/0.086*1000000/RES_hhdet_num!O36)</f>
        <v>1356.1764796380778</v>
      </c>
      <c r="P37" s="156">
        <f>IF(RES_hhdet_tes!P37=0,0,RES_hhdet_tes!P37/0.086*1000000/RES_hhdet_num!P36)</f>
        <v>1135.9059050850221</v>
      </c>
      <c r="Q37" s="156">
        <f>IF(RES_hhdet_tes!Q37=0,0,RES_hhdet_tes!Q37/0.086*1000000/RES_hhdet_num!Q36)</f>
        <v>1207.7389571530482</v>
      </c>
    </row>
    <row r="38" spans="1:17" ht="12" customHeight="1" x14ac:dyDescent="0.25">
      <c r="A38" s="148" t="s">
        <v>59</v>
      </c>
      <c r="B38" s="156">
        <f>IF(RES_hhdet_tes!B38=0,0,RES_hhdet_tes!B38/0.086*1000000/RES_hhdet_num!B36)</f>
        <v>513.23954655443333</v>
      </c>
      <c r="C38" s="156">
        <f>IF(RES_hhdet_tes!C38=0,0,RES_hhdet_tes!C38/0.086*1000000/RES_hhdet_num!C36)</f>
        <v>498.7042577098195</v>
      </c>
      <c r="D38" s="156">
        <f>IF(RES_hhdet_tes!D38=0,0,RES_hhdet_tes!D38/0.086*1000000/RES_hhdet_num!D36)</f>
        <v>493.81556200043582</v>
      </c>
      <c r="E38" s="156">
        <f>IF(RES_hhdet_tes!E38=0,0,RES_hhdet_tes!E38/0.086*1000000/RES_hhdet_num!E36)</f>
        <v>496.88977759071605</v>
      </c>
      <c r="F38" s="156">
        <f>IF(RES_hhdet_tes!F38=0,0,RES_hhdet_tes!F38/0.086*1000000/RES_hhdet_num!F36)</f>
        <v>500.71112411385008</v>
      </c>
      <c r="G38" s="156">
        <f>IF(RES_hhdet_tes!G38=0,0,RES_hhdet_tes!G38/0.086*1000000/RES_hhdet_num!G36)</f>
        <v>498.18024605326042</v>
      </c>
      <c r="H38" s="156">
        <f>IF(RES_hhdet_tes!H38=0,0,RES_hhdet_tes!H38/0.086*1000000/RES_hhdet_num!H36)</f>
        <v>495.56428252970716</v>
      </c>
      <c r="I38" s="156">
        <f>IF(RES_hhdet_tes!I38=0,0,RES_hhdet_tes!I38/0.086*1000000/RES_hhdet_num!I36)</f>
        <v>494.71377990268178</v>
      </c>
      <c r="J38" s="156">
        <f>IF(RES_hhdet_tes!J38=0,0,RES_hhdet_tes!J38/0.086*1000000/RES_hhdet_num!J36)</f>
        <v>495.72820446419331</v>
      </c>
      <c r="K38" s="156">
        <f>IF(RES_hhdet_tes!K38=0,0,RES_hhdet_tes!K38/0.086*1000000/RES_hhdet_num!K36)</f>
        <v>498.3100130215081</v>
      </c>
      <c r="L38" s="156">
        <f>IF(RES_hhdet_tes!L38=0,0,RES_hhdet_tes!L38/0.086*1000000/RES_hhdet_num!L36)</f>
        <v>500.33632656422196</v>
      </c>
      <c r="M38" s="156">
        <f>IF(RES_hhdet_tes!M38=0,0,RES_hhdet_tes!M38/0.086*1000000/RES_hhdet_num!M36)</f>
        <v>456.41956143211951</v>
      </c>
      <c r="N38" s="156">
        <f>IF(RES_hhdet_tes!N38=0,0,RES_hhdet_tes!N38/0.086*1000000/RES_hhdet_num!N36)</f>
        <v>491.38280244485685</v>
      </c>
      <c r="O38" s="156">
        <f>IF(RES_hhdet_tes!O38=0,0,RES_hhdet_tes!O38/0.086*1000000/RES_hhdet_num!O36)</f>
        <v>519.06202083557469</v>
      </c>
      <c r="P38" s="156">
        <f>IF(RES_hhdet_tes!P38=0,0,RES_hhdet_tes!P38/0.086*1000000/RES_hhdet_num!P36)</f>
        <v>510.28616955974979</v>
      </c>
      <c r="Q38" s="156">
        <f>IF(RES_hhdet_tes!Q38=0,0,RES_hhdet_tes!Q38/0.086*1000000/RES_hhdet_num!Q36)</f>
        <v>505.10533582652289</v>
      </c>
    </row>
    <row r="39" spans="1:17" ht="12" customHeight="1" x14ac:dyDescent="0.25">
      <c r="A39" s="158" t="s">
        <v>62</v>
      </c>
      <c r="B39" s="157">
        <f>IF(RES_hhdet_tes!B39=0,0,RES_hhdet_tes!B39/0.086*1000000/RES_hhdet_num!B$24)</f>
        <v>797.91766290793066</v>
      </c>
      <c r="C39" s="157">
        <f>IF(RES_hhdet_tes!C39=0,0,RES_hhdet_tes!C39/0.086*1000000/RES_hhdet_num!C$24)</f>
        <v>800.61736876305417</v>
      </c>
      <c r="D39" s="157">
        <f>IF(RES_hhdet_tes!D39=0,0,RES_hhdet_tes!D39/0.086*1000000/RES_hhdet_num!D$24)</f>
        <v>810.55557704027808</v>
      </c>
      <c r="E39" s="157">
        <f>IF(RES_hhdet_tes!E39=0,0,RES_hhdet_tes!E39/0.086*1000000/RES_hhdet_num!E$24)</f>
        <v>848.1734203820838</v>
      </c>
      <c r="F39" s="157">
        <f>IF(RES_hhdet_tes!F39=0,0,RES_hhdet_tes!F39/0.086*1000000/RES_hhdet_num!F$24)</f>
        <v>846.56143752384651</v>
      </c>
      <c r="G39" s="157">
        <f>IF(RES_hhdet_tes!G39=0,0,RES_hhdet_tes!G39/0.086*1000000/RES_hhdet_num!G$24)</f>
        <v>816.58159850157449</v>
      </c>
      <c r="H39" s="157">
        <f>IF(RES_hhdet_tes!H39=0,0,RES_hhdet_tes!H39/0.086*1000000/RES_hhdet_num!H$24)</f>
        <v>840.54933026310914</v>
      </c>
      <c r="I39" s="157">
        <f>IF(RES_hhdet_tes!I39=0,0,RES_hhdet_tes!I39/0.086*1000000/RES_hhdet_num!I$24)</f>
        <v>840.82234479807084</v>
      </c>
      <c r="J39" s="157">
        <f>IF(RES_hhdet_tes!J39=0,0,RES_hhdet_tes!J39/0.086*1000000/RES_hhdet_num!J$24)</f>
        <v>884.56618181648446</v>
      </c>
      <c r="K39" s="157">
        <f>IF(RES_hhdet_tes!K39=0,0,RES_hhdet_tes!K39/0.086*1000000/RES_hhdet_num!K$24)</f>
        <v>864.36285826372</v>
      </c>
      <c r="L39" s="157">
        <f>IF(RES_hhdet_tes!L39=0,0,RES_hhdet_tes!L39/0.086*1000000/RES_hhdet_num!L$24)</f>
        <v>940.58545653161741</v>
      </c>
      <c r="M39" s="157">
        <f>IF(RES_hhdet_tes!M39=0,0,RES_hhdet_tes!M39/0.086*1000000/RES_hhdet_num!M$24)</f>
        <v>830.06714949027264</v>
      </c>
      <c r="N39" s="157">
        <f>IF(RES_hhdet_tes!N39=0,0,RES_hhdet_tes!N39/0.086*1000000/RES_hhdet_num!N$24)</f>
        <v>964.0373832129045</v>
      </c>
      <c r="O39" s="157">
        <f>IF(RES_hhdet_tes!O39=0,0,RES_hhdet_tes!O39/0.086*1000000/RES_hhdet_num!O$24)</f>
        <v>1035.0246882393471</v>
      </c>
      <c r="P39" s="157">
        <f>IF(RES_hhdet_tes!P39=0,0,RES_hhdet_tes!P39/0.086*1000000/RES_hhdet_num!P$24)</f>
        <v>906.76929426520007</v>
      </c>
      <c r="Q39" s="157">
        <f>IF(RES_hhdet_tes!Q39=0,0,RES_hhdet_tes!Q39/0.086*1000000/RES_hhdet_num!Q$24)</f>
        <v>951.66513157623467</v>
      </c>
    </row>
    <row r="40" spans="1:17" ht="12" customHeight="1" x14ac:dyDescent="0.25">
      <c r="A40" s="23" t="s">
        <v>57</v>
      </c>
      <c r="B40" s="156">
        <f>IF(RES_hhdet_tes!B40=0,0,RES_hhdet_tes!B40/0.086*1000000/RES_hhdet_num!B40)</f>
        <v>739.9843211013623</v>
      </c>
      <c r="C40" s="156">
        <f>IF(RES_hhdet_tes!C40=0,0,RES_hhdet_tes!C40/0.086*1000000/RES_hhdet_num!C40)</f>
        <v>734.99183559560947</v>
      </c>
      <c r="D40" s="156">
        <f>IF(RES_hhdet_tes!D40=0,0,RES_hhdet_tes!D40/0.086*1000000/RES_hhdet_num!D40)</f>
        <v>738.98746530697383</v>
      </c>
      <c r="E40" s="156">
        <f>IF(RES_hhdet_tes!E40=0,0,RES_hhdet_tes!E40/0.086*1000000/RES_hhdet_num!E40)</f>
        <v>734.81615825033748</v>
      </c>
      <c r="F40" s="156">
        <f>IF(RES_hhdet_tes!F40=0,0,RES_hhdet_tes!F40/0.086*1000000/RES_hhdet_num!F40)</f>
        <v>762.83131570526677</v>
      </c>
      <c r="G40" s="156">
        <f>IF(RES_hhdet_tes!G40=0,0,RES_hhdet_tes!G40/0.086*1000000/RES_hhdet_num!G40)</f>
        <v>755.5721309182095</v>
      </c>
      <c r="H40" s="156">
        <f>IF(RES_hhdet_tes!H40=0,0,RES_hhdet_tes!H40/0.086*1000000/RES_hhdet_num!H40)</f>
        <v>756.88790204062639</v>
      </c>
      <c r="I40" s="156">
        <f>IF(RES_hhdet_tes!I40=0,0,RES_hhdet_tes!I40/0.086*1000000/RES_hhdet_num!I40)</f>
        <v>772.24815273024728</v>
      </c>
      <c r="J40" s="156">
        <f>IF(RES_hhdet_tes!J40=0,0,RES_hhdet_tes!J40/0.086*1000000/RES_hhdet_num!J40)</f>
        <v>778.49693704999265</v>
      </c>
      <c r="K40" s="156">
        <f>IF(RES_hhdet_tes!K40=0,0,RES_hhdet_tes!K40/0.086*1000000/RES_hhdet_num!K40)</f>
        <v>773.93924710734291</v>
      </c>
      <c r="L40" s="156">
        <f>IF(RES_hhdet_tes!L40=0,0,RES_hhdet_tes!L40/0.086*1000000/RES_hhdet_num!L40)</f>
        <v>800.81572967089267</v>
      </c>
      <c r="M40" s="156">
        <f>IF(RES_hhdet_tes!M40=0,0,RES_hhdet_tes!M40/0.086*1000000/RES_hhdet_num!M40)</f>
        <v>754.39300459170772</v>
      </c>
      <c r="N40" s="156">
        <f>IF(RES_hhdet_tes!N40=0,0,RES_hhdet_tes!N40/0.086*1000000/RES_hhdet_num!N40)</f>
        <v>784.22783695977625</v>
      </c>
      <c r="O40" s="156">
        <f>IF(RES_hhdet_tes!O40=0,0,RES_hhdet_tes!O40/0.086*1000000/RES_hhdet_num!O40)</f>
        <v>788.81015343985291</v>
      </c>
      <c r="P40" s="156">
        <f>IF(RES_hhdet_tes!P40=0,0,RES_hhdet_tes!P40/0.086*1000000/RES_hhdet_num!P40)</f>
        <v>788.22199313763804</v>
      </c>
      <c r="Q40" s="156">
        <f>IF(RES_hhdet_tes!Q40=0,0,RES_hhdet_tes!Q40/0.086*1000000/RES_hhdet_num!Q40)</f>
        <v>781.75568719841374</v>
      </c>
    </row>
    <row r="41" spans="1:17" ht="12" customHeight="1" x14ac:dyDescent="0.25">
      <c r="A41" s="29" t="s">
        <v>140</v>
      </c>
      <c r="B41" s="57">
        <f>IF(RES_hhdet_tes!B41=0,0,RES_hhdet_tes!B41/0.086*1000000/RES_hhdet_num!B41)</f>
        <v>820.28812997134105</v>
      </c>
      <c r="C41" s="57">
        <f>IF(RES_hhdet_tes!C41=0,0,RES_hhdet_tes!C41/0.086*1000000/RES_hhdet_num!C41)</f>
        <v>824.7335878653206</v>
      </c>
      <c r="D41" s="57">
        <f>IF(RES_hhdet_tes!D41=0,0,RES_hhdet_tes!D41/0.086*1000000/RES_hhdet_num!D41)</f>
        <v>836.23633784178344</v>
      </c>
      <c r="E41" s="57">
        <f>IF(RES_hhdet_tes!E41=0,0,RES_hhdet_tes!E41/0.086*1000000/RES_hhdet_num!E41)</f>
        <v>887.42089441271514</v>
      </c>
      <c r="F41" s="57">
        <f>IF(RES_hhdet_tes!F41=0,0,RES_hhdet_tes!F41/0.086*1000000/RES_hhdet_num!F41)</f>
        <v>875.49042035784055</v>
      </c>
      <c r="G41" s="57">
        <f>IF(RES_hhdet_tes!G41=0,0,RES_hhdet_tes!G41/0.086*1000000/RES_hhdet_num!G41)</f>
        <v>837.26455895444599</v>
      </c>
      <c r="H41" s="57">
        <f>IF(RES_hhdet_tes!H41=0,0,RES_hhdet_tes!H41/0.086*1000000/RES_hhdet_num!H41)</f>
        <v>866.98229527652541</v>
      </c>
      <c r="I41" s="57">
        <f>IF(RES_hhdet_tes!I41=0,0,RES_hhdet_tes!I41/0.086*1000000/RES_hhdet_num!I41)</f>
        <v>861.38747946047238</v>
      </c>
      <c r="J41" s="57">
        <f>IF(RES_hhdet_tes!J41=0,0,RES_hhdet_tes!J41/0.086*1000000/RES_hhdet_num!J41)</f>
        <v>915.65672472175015</v>
      </c>
      <c r="K41" s="57">
        <f>IF(RES_hhdet_tes!K41=0,0,RES_hhdet_tes!K41/0.086*1000000/RES_hhdet_num!K41)</f>
        <v>891.32752984687374</v>
      </c>
      <c r="L41" s="57">
        <f>IF(RES_hhdet_tes!L41=0,0,RES_hhdet_tes!L41/0.086*1000000/RES_hhdet_num!L41)</f>
        <v>979.21885807661022</v>
      </c>
      <c r="M41" s="57">
        <f>IF(RES_hhdet_tes!M41=0,0,RES_hhdet_tes!M41/0.086*1000000/RES_hhdet_num!M41)</f>
        <v>849.70482110566752</v>
      </c>
      <c r="N41" s="57">
        <f>IF(RES_hhdet_tes!N41=0,0,RES_hhdet_tes!N41/0.086*1000000/RES_hhdet_num!N41)</f>
        <v>1009.2592994178489</v>
      </c>
      <c r="O41" s="57">
        <f>IF(RES_hhdet_tes!O41=0,0,RES_hhdet_tes!O41/0.086*1000000/RES_hhdet_num!O41)</f>
        <v>1093.7210296373728</v>
      </c>
      <c r="P41" s="57">
        <f>IF(RES_hhdet_tes!P41=0,0,RES_hhdet_tes!P41/0.086*1000000/RES_hhdet_num!P41)</f>
        <v>930.22351968159433</v>
      </c>
      <c r="Q41" s="57">
        <f>IF(RES_hhdet_tes!Q41=0,0,RES_hhdet_tes!Q41/0.086*1000000/RES_hhdet_num!Q41)</f>
        <v>985.17171239545462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>
        <f>SUM(B44,B47,B49,B58)</f>
        <v>9980.8179127045296</v>
      </c>
      <c r="C43" s="168">
        <f t="shared" ref="C43:Q43" si="6">SUM(C44,C47,C49,C58)</f>
        <v>11222.01994635574</v>
      </c>
      <c r="D43" s="168">
        <f t="shared" si="6"/>
        <v>9999.2309717892276</v>
      </c>
      <c r="E43" s="168">
        <f t="shared" si="6"/>
        <v>10823.914410753332</v>
      </c>
      <c r="F43" s="168">
        <f t="shared" si="6"/>
        <v>10719.58444301985</v>
      </c>
      <c r="G43" s="168">
        <f t="shared" si="6"/>
        <v>10649.540612186922</v>
      </c>
      <c r="H43" s="168">
        <f t="shared" si="6"/>
        <v>10199.700381771481</v>
      </c>
      <c r="I43" s="168">
        <f t="shared" si="6"/>
        <v>9019.7710624052124</v>
      </c>
      <c r="J43" s="168">
        <f t="shared" si="6"/>
        <v>10339.419753006783</v>
      </c>
      <c r="K43" s="168">
        <f t="shared" si="6"/>
        <v>10017.150301240861</v>
      </c>
      <c r="L43" s="168">
        <f t="shared" si="6"/>
        <v>9708.3239466494888</v>
      </c>
      <c r="M43" s="168">
        <f t="shared" si="6"/>
        <v>8125.7803532811049</v>
      </c>
      <c r="N43" s="168">
        <f t="shared" si="6"/>
        <v>9140.0052433640139</v>
      </c>
      <c r="O43" s="168">
        <f t="shared" si="6"/>
        <v>9745.694265608774</v>
      </c>
      <c r="P43" s="168">
        <f t="shared" si="6"/>
        <v>7918.7947662774832</v>
      </c>
      <c r="Q43" s="168">
        <f t="shared" si="6"/>
        <v>8362.1148056847342</v>
      </c>
    </row>
    <row r="44" spans="1:17" ht="12.95" customHeight="1" x14ac:dyDescent="0.25">
      <c r="A44" s="158" t="s">
        <v>65</v>
      </c>
      <c r="B44" s="157">
        <f t="shared" ref="B44:Q44" si="7">SUM(B45:B46)</f>
        <v>7698.2506181143954</v>
      </c>
      <c r="C44" s="157">
        <f t="shared" si="7"/>
        <v>8902.9265987217768</v>
      </c>
      <c r="D44" s="157">
        <f t="shared" si="7"/>
        <v>7739.7682528575642</v>
      </c>
      <c r="E44" s="157">
        <f t="shared" si="7"/>
        <v>8456.4346249139926</v>
      </c>
      <c r="F44" s="157">
        <f t="shared" si="7"/>
        <v>8381.9836766392473</v>
      </c>
      <c r="G44" s="157">
        <f t="shared" si="7"/>
        <v>8362.7012013365529</v>
      </c>
      <c r="H44" s="157">
        <f t="shared" si="7"/>
        <v>7893.3158603218944</v>
      </c>
      <c r="I44" s="157">
        <f t="shared" si="7"/>
        <v>6710.7172618237792</v>
      </c>
      <c r="J44" s="157">
        <f t="shared" si="7"/>
        <v>7941.4433378005569</v>
      </c>
      <c r="K44" s="157">
        <f t="shared" si="7"/>
        <v>7652.1490148901685</v>
      </c>
      <c r="L44" s="157">
        <f t="shared" si="7"/>
        <v>7271.4594954629811</v>
      </c>
      <c r="M44" s="157">
        <f t="shared" si="7"/>
        <v>5932.5391916768476</v>
      </c>
      <c r="N44" s="157">
        <f t="shared" si="7"/>
        <v>6620.7173316278886</v>
      </c>
      <c r="O44" s="157">
        <f t="shared" si="7"/>
        <v>7094.3253355229954</v>
      </c>
      <c r="P44" s="157">
        <f t="shared" si="7"/>
        <v>5473.7397775599075</v>
      </c>
      <c r="Q44" s="157">
        <f t="shared" si="7"/>
        <v>5854.1443798987675</v>
      </c>
    </row>
    <row r="45" spans="1:17" ht="12" customHeight="1" x14ac:dyDescent="0.25">
      <c r="A45" s="23" t="s">
        <v>166</v>
      </c>
      <c r="B45" s="156">
        <f>IF(RES_hhdet_tes!B45=0,0,RES_hhdet_tes!B45/0.086*1000000/RES_hhdet_num!B$43)</f>
        <v>7551.6739251587378</v>
      </c>
      <c r="C45" s="156">
        <f>IF(RES_hhdet_tes!C45=0,0,RES_hhdet_tes!C45/0.086*1000000/RES_hhdet_num!C$43)</f>
        <v>8725.2582628120745</v>
      </c>
      <c r="D45" s="156">
        <f>IF(RES_hhdet_tes!D45=0,0,RES_hhdet_tes!D45/0.086*1000000/RES_hhdet_num!D$43)</f>
        <v>7572.3881905545668</v>
      </c>
      <c r="E45" s="156">
        <f>IF(RES_hhdet_tes!E45=0,0,RES_hhdet_tes!E45/0.086*1000000/RES_hhdet_num!E$43)</f>
        <v>8217.0883429363403</v>
      </c>
      <c r="F45" s="156">
        <f>IF(RES_hhdet_tes!F45=0,0,RES_hhdet_tes!F45/0.086*1000000/RES_hhdet_num!F$43)</f>
        <v>8163.8538506273935</v>
      </c>
      <c r="G45" s="156">
        <f>IF(RES_hhdet_tes!G45=0,0,RES_hhdet_tes!G45/0.086*1000000/RES_hhdet_num!G$43)</f>
        <v>8224.2943435304078</v>
      </c>
      <c r="H45" s="156">
        <f>IF(RES_hhdet_tes!H45=0,0,RES_hhdet_tes!H45/0.086*1000000/RES_hhdet_num!H$43)</f>
        <v>7730.2554732567332</v>
      </c>
      <c r="I45" s="156">
        <f>IF(RES_hhdet_tes!I45=0,0,RES_hhdet_tes!I45/0.086*1000000/RES_hhdet_num!I$43)</f>
        <v>6571.6630139722538</v>
      </c>
      <c r="J45" s="156">
        <f>IF(RES_hhdet_tes!J45=0,0,RES_hhdet_tes!J45/0.086*1000000/RES_hhdet_num!J$43)</f>
        <v>7728.0593320495918</v>
      </c>
      <c r="K45" s="156">
        <f>IF(RES_hhdet_tes!K45=0,0,RES_hhdet_tes!K45/0.086*1000000/RES_hhdet_num!K$43)</f>
        <v>7503.1956853614574</v>
      </c>
      <c r="L45" s="156">
        <f>IF(RES_hhdet_tes!L45=0,0,RES_hhdet_tes!L45/0.086*1000000/RES_hhdet_num!L$43)</f>
        <v>7009.9861049940637</v>
      </c>
      <c r="M45" s="156">
        <f>IF(RES_hhdet_tes!M45=0,0,RES_hhdet_tes!M45/0.086*1000000/RES_hhdet_num!M$43)</f>
        <v>5826.7373473976331</v>
      </c>
      <c r="N45" s="156">
        <f>IF(RES_hhdet_tes!N45=0,0,RES_hhdet_tes!N45/0.086*1000000/RES_hhdet_num!N$43)</f>
        <v>6348.9687311726602</v>
      </c>
      <c r="O45" s="156">
        <f>IF(RES_hhdet_tes!O45=0,0,RES_hhdet_tes!O45/0.086*1000000/RES_hhdet_num!O$43)</f>
        <v>6721.0945210216441</v>
      </c>
      <c r="P45" s="156">
        <f>IF(RES_hhdet_tes!P45=0,0,RES_hhdet_tes!P45/0.086*1000000/RES_hhdet_num!P$43)</f>
        <v>5318.5461606634608</v>
      </c>
      <c r="Q45" s="156">
        <f>IF(RES_hhdet_tes!Q45=0,0,RES_hhdet_tes!Q45/0.086*1000000/RES_hhdet_num!Q$43)</f>
        <v>5621.5622078202096</v>
      </c>
    </row>
    <row r="46" spans="1:17" ht="12" customHeight="1" x14ac:dyDescent="0.25">
      <c r="A46" s="23" t="s">
        <v>60</v>
      </c>
      <c r="B46" s="156">
        <f>IF(RES_hhdet_tes!B46=0,0,RES_hhdet_tes!B46/0.086*1000000/RES_hhdet_num!B$43)</f>
        <v>146.5766929556579</v>
      </c>
      <c r="C46" s="156">
        <f>IF(RES_hhdet_tes!C46=0,0,RES_hhdet_tes!C46/0.086*1000000/RES_hhdet_num!C$43)</f>
        <v>177.6683359097018</v>
      </c>
      <c r="D46" s="156">
        <f>IF(RES_hhdet_tes!D46=0,0,RES_hhdet_tes!D46/0.086*1000000/RES_hhdet_num!D$43)</f>
        <v>167.38006230299703</v>
      </c>
      <c r="E46" s="156">
        <f>IF(RES_hhdet_tes!E46=0,0,RES_hhdet_tes!E46/0.086*1000000/RES_hhdet_num!E$43)</f>
        <v>239.34628197765178</v>
      </c>
      <c r="F46" s="156">
        <f>IF(RES_hhdet_tes!F46=0,0,RES_hhdet_tes!F46/0.086*1000000/RES_hhdet_num!F$43)</f>
        <v>218.12982601185388</v>
      </c>
      <c r="G46" s="156">
        <f>IF(RES_hhdet_tes!G46=0,0,RES_hhdet_tes!G46/0.086*1000000/RES_hhdet_num!G$43)</f>
        <v>138.4068578061445</v>
      </c>
      <c r="H46" s="156">
        <f>IF(RES_hhdet_tes!H46=0,0,RES_hhdet_tes!H46/0.086*1000000/RES_hhdet_num!H$43)</f>
        <v>163.06038706516114</v>
      </c>
      <c r="I46" s="156">
        <f>IF(RES_hhdet_tes!I46=0,0,RES_hhdet_tes!I46/0.086*1000000/RES_hhdet_num!I$43)</f>
        <v>139.05424785152493</v>
      </c>
      <c r="J46" s="156">
        <f>IF(RES_hhdet_tes!J46=0,0,RES_hhdet_tes!J46/0.086*1000000/RES_hhdet_num!J$43)</f>
        <v>213.3840057509652</v>
      </c>
      <c r="K46" s="156">
        <f>IF(RES_hhdet_tes!K46=0,0,RES_hhdet_tes!K46/0.086*1000000/RES_hhdet_num!K$43)</f>
        <v>148.95332952871132</v>
      </c>
      <c r="L46" s="156">
        <f>IF(RES_hhdet_tes!L46=0,0,RES_hhdet_tes!L46/0.086*1000000/RES_hhdet_num!L$43)</f>
        <v>261.47339046891699</v>
      </c>
      <c r="M46" s="156">
        <f>IF(RES_hhdet_tes!M46=0,0,RES_hhdet_tes!M46/0.086*1000000/RES_hhdet_num!M$43)</f>
        <v>105.80184427921489</v>
      </c>
      <c r="N46" s="156">
        <f>IF(RES_hhdet_tes!N46=0,0,RES_hhdet_tes!N46/0.086*1000000/RES_hhdet_num!N$43)</f>
        <v>271.74860045522803</v>
      </c>
      <c r="O46" s="156">
        <f>IF(RES_hhdet_tes!O46=0,0,RES_hhdet_tes!O46/0.086*1000000/RES_hhdet_num!O$43)</f>
        <v>373.23081450135084</v>
      </c>
      <c r="P46" s="156">
        <f>IF(RES_hhdet_tes!P46=0,0,RES_hhdet_tes!P46/0.086*1000000/RES_hhdet_num!P$43)</f>
        <v>155.193616896447</v>
      </c>
      <c r="Q46" s="156">
        <f>IF(RES_hhdet_tes!Q46=0,0,RES_hhdet_tes!Q46/0.086*1000000/RES_hhdet_num!Q$43)</f>
        <v>232.58217207855765</v>
      </c>
    </row>
    <row r="47" spans="1:17" ht="12.95" customHeight="1" x14ac:dyDescent="0.25">
      <c r="A47" s="158" t="s">
        <v>112</v>
      </c>
      <c r="B47" s="157">
        <f t="shared" ref="B47:Q47" si="8">B48</f>
        <v>22.696290300521227</v>
      </c>
      <c r="C47" s="157">
        <f t="shared" si="8"/>
        <v>23.427219844970544</v>
      </c>
      <c r="D47" s="157">
        <f t="shared" si="8"/>
        <v>24.948549412831021</v>
      </c>
      <c r="E47" s="157">
        <f t="shared" si="8"/>
        <v>25.386943313307182</v>
      </c>
      <c r="F47" s="157">
        <f t="shared" si="8"/>
        <v>26.37365096782645</v>
      </c>
      <c r="G47" s="157">
        <f t="shared" si="8"/>
        <v>28.320819326938345</v>
      </c>
      <c r="H47" s="157">
        <f t="shared" si="8"/>
        <v>29.372324409614986</v>
      </c>
      <c r="I47" s="157">
        <f t="shared" si="8"/>
        <v>30.931581123385307</v>
      </c>
      <c r="J47" s="157">
        <f t="shared" si="8"/>
        <v>33.111640663241538</v>
      </c>
      <c r="K47" s="157">
        <f t="shared" si="8"/>
        <v>35.422608994659811</v>
      </c>
      <c r="L47" s="157">
        <f t="shared" si="8"/>
        <v>37.604321260788531</v>
      </c>
      <c r="M47" s="157">
        <f t="shared" si="8"/>
        <v>38.193752648884114</v>
      </c>
      <c r="N47" s="157">
        <f t="shared" si="8"/>
        <v>40.624396696127981</v>
      </c>
      <c r="O47" s="157">
        <f t="shared" si="8"/>
        <v>46.347850860676743</v>
      </c>
      <c r="P47" s="157">
        <f t="shared" si="8"/>
        <v>47.321883593658335</v>
      </c>
      <c r="Q47" s="157">
        <f t="shared" si="8"/>
        <v>52.163788744986448</v>
      </c>
    </row>
    <row r="48" spans="1:17" ht="12" customHeight="1" x14ac:dyDescent="0.25">
      <c r="A48" s="23" t="s">
        <v>60</v>
      </c>
      <c r="B48" s="156">
        <f>IF(RES_hhdet_tes!B48=0,0,RES_hhdet_tes!B48/0.086*1000000/RES_hhdet_num!B$43)</f>
        <v>22.696290300521227</v>
      </c>
      <c r="C48" s="156">
        <f>IF(RES_hhdet_tes!C48=0,0,RES_hhdet_tes!C48/0.086*1000000/RES_hhdet_num!C$43)</f>
        <v>23.427219844970544</v>
      </c>
      <c r="D48" s="156">
        <f>IF(RES_hhdet_tes!D48=0,0,RES_hhdet_tes!D48/0.086*1000000/RES_hhdet_num!D$43)</f>
        <v>24.948549412831021</v>
      </c>
      <c r="E48" s="156">
        <f>IF(RES_hhdet_tes!E48=0,0,RES_hhdet_tes!E48/0.086*1000000/RES_hhdet_num!E$43)</f>
        <v>25.386943313307182</v>
      </c>
      <c r="F48" s="156">
        <f>IF(RES_hhdet_tes!F48=0,0,RES_hhdet_tes!F48/0.086*1000000/RES_hhdet_num!F$43)</f>
        <v>26.37365096782645</v>
      </c>
      <c r="G48" s="156">
        <f>IF(RES_hhdet_tes!G48=0,0,RES_hhdet_tes!G48/0.086*1000000/RES_hhdet_num!G$43)</f>
        <v>28.320819326938345</v>
      </c>
      <c r="H48" s="156">
        <f>IF(RES_hhdet_tes!H48=0,0,RES_hhdet_tes!H48/0.086*1000000/RES_hhdet_num!H$43)</f>
        <v>29.372324409614986</v>
      </c>
      <c r="I48" s="156">
        <f>IF(RES_hhdet_tes!I48=0,0,RES_hhdet_tes!I48/0.086*1000000/RES_hhdet_num!I$43)</f>
        <v>30.931581123385307</v>
      </c>
      <c r="J48" s="156">
        <f>IF(RES_hhdet_tes!J48=0,0,RES_hhdet_tes!J48/0.086*1000000/RES_hhdet_num!J$43)</f>
        <v>33.111640663241538</v>
      </c>
      <c r="K48" s="156">
        <f>IF(RES_hhdet_tes!K48=0,0,RES_hhdet_tes!K48/0.086*1000000/RES_hhdet_num!K$43)</f>
        <v>35.422608994659811</v>
      </c>
      <c r="L48" s="156">
        <f>IF(RES_hhdet_tes!L48=0,0,RES_hhdet_tes!L48/0.086*1000000/RES_hhdet_num!L$43)</f>
        <v>37.604321260788531</v>
      </c>
      <c r="M48" s="156">
        <f>IF(RES_hhdet_tes!M48=0,0,RES_hhdet_tes!M48/0.086*1000000/RES_hhdet_num!M$43)</f>
        <v>38.193752648884114</v>
      </c>
      <c r="N48" s="156">
        <f>IF(RES_hhdet_tes!N48=0,0,RES_hhdet_tes!N48/0.086*1000000/RES_hhdet_num!N$43)</f>
        <v>40.624396696127981</v>
      </c>
      <c r="O48" s="156">
        <f>IF(RES_hhdet_tes!O48=0,0,RES_hhdet_tes!O48/0.086*1000000/RES_hhdet_num!O$43)</f>
        <v>46.347850860676743</v>
      </c>
      <c r="P48" s="156">
        <f>IF(RES_hhdet_tes!P48=0,0,RES_hhdet_tes!P48/0.086*1000000/RES_hhdet_num!P$43)</f>
        <v>47.321883593658335</v>
      </c>
      <c r="Q48" s="156">
        <f>IF(RES_hhdet_tes!Q48=0,0,RES_hhdet_tes!Q48/0.086*1000000/RES_hhdet_num!Q$43)</f>
        <v>52.163788744986448</v>
      </c>
    </row>
    <row r="49" spans="1:17" ht="12" customHeight="1" x14ac:dyDescent="0.25">
      <c r="A49" s="158" t="s">
        <v>63</v>
      </c>
      <c r="B49" s="157">
        <f>IF(RES_hhdet_tes!B49=0,0,RES_hhdet_tes!B49/0.086*1000000/RES_hhdet_num!B$43)</f>
        <v>1461.9534728701271</v>
      </c>
      <c r="C49" s="157">
        <f>IF(RES_hhdet_tes!C49=0,0,RES_hhdet_tes!C49/0.086*1000000/RES_hhdet_num!C$43)</f>
        <v>1495.0489109245023</v>
      </c>
      <c r="D49" s="157">
        <f>IF(RES_hhdet_tes!D49=0,0,RES_hhdet_tes!D49/0.086*1000000/RES_hhdet_num!D$43)</f>
        <v>1423.9586724770543</v>
      </c>
      <c r="E49" s="157">
        <f>IF(RES_hhdet_tes!E49=0,0,RES_hhdet_tes!E49/0.086*1000000/RES_hhdet_num!E$43)</f>
        <v>1493.9195642047064</v>
      </c>
      <c r="F49" s="157">
        <f>IF(RES_hhdet_tes!F49=0,0,RES_hhdet_tes!F49/0.086*1000000/RES_hhdet_num!F$43)</f>
        <v>1464.6656874268297</v>
      </c>
      <c r="G49" s="157">
        <f>IF(RES_hhdet_tes!G49=0,0,RES_hhdet_tes!G49/0.086*1000000/RES_hhdet_num!G$43)</f>
        <v>1441.9370975611635</v>
      </c>
      <c r="H49" s="157">
        <f>IF(RES_hhdet_tes!H49=0,0,RES_hhdet_tes!H49/0.086*1000000/RES_hhdet_num!H$43)</f>
        <v>1436.4627950810104</v>
      </c>
      <c r="I49" s="157">
        <f>IF(RES_hhdet_tes!I49=0,0,RES_hhdet_tes!I49/0.086*1000000/RES_hhdet_num!I$43)</f>
        <v>1437.2998116661115</v>
      </c>
      <c r="J49" s="157">
        <f>IF(RES_hhdet_tes!J49=0,0,RES_hhdet_tes!J49/0.086*1000000/RES_hhdet_num!J$43)</f>
        <v>1480.2988271878774</v>
      </c>
      <c r="K49" s="157">
        <f>IF(RES_hhdet_tes!K49=0,0,RES_hhdet_tes!K49/0.086*1000000/RES_hhdet_num!K$43)</f>
        <v>1465.2158392584331</v>
      </c>
      <c r="L49" s="157">
        <f>IF(RES_hhdet_tes!L49=0,0,RES_hhdet_tes!L49/0.086*1000000/RES_hhdet_num!L$43)</f>
        <v>1458.6745652504048</v>
      </c>
      <c r="M49" s="157">
        <f>IF(RES_hhdet_tes!M49=0,0,RES_hhdet_tes!M49/0.086*1000000/RES_hhdet_num!M$43)</f>
        <v>1324.980163922462</v>
      </c>
      <c r="N49" s="157">
        <f>IF(RES_hhdet_tes!N49=0,0,RES_hhdet_tes!N49/0.086*1000000/RES_hhdet_num!N$43)</f>
        <v>1514.6259389442723</v>
      </c>
      <c r="O49" s="157">
        <f>IF(RES_hhdet_tes!O49=0,0,RES_hhdet_tes!O49/0.086*1000000/RES_hhdet_num!O$43)</f>
        <v>1569.9965631304567</v>
      </c>
      <c r="P49" s="157">
        <f>IF(RES_hhdet_tes!P49=0,0,RES_hhdet_tes!P49/0.086*1000000/RES_hhdet_num!P$43)</f>
        <v>1490.9638229286059</v>
      </c>
      <c r="Q49" s="157">
        <f>IF(RES_hhdet_tes!Q49=0,0,RES_hhdet_tes!Q49/0.086*1000000/RES_hhdet_num!Q$43)</f>
        <v>1504.1418727022722</v>
      </c>
    </row>
    <row r="50" spans="1:17" ht="12" customHeight="1" x14ac:dyDescent="0.25">
      <c r="A50" s="167" t="s">
        <v>165</v>
      </c>
      <c r="B50" s="132">
        <f>IF(RES_hhdet_tes!B50=0,0,RES_hhdet_tes!B50/0.086*1000000/RES_hhdet_num!B50)</f>
        <v>1417.7846570547097</v>
      </c>
      <c r="C50" s="132">
        <f>IF(RES_hhdet_tes!C50=0,0,RES_hhdet_tes!C50/0.086*1000000/RES_hhdet_num!C50)</f>
        <v>1457.5912952594608</v>
      </c>
      <c r="D50" s="132">
        <f>IF(RES_hhdet_tes!D50=0,0,RES_hhdet_tes!D50/0.086*1000000/RES_hhdet_num!D50)</f>
        <v>1352.603541536927</v>
      </c>
      <c r="E50" s="132">
        <f>IF(RES_hhdet_tes!E50=0,0,RES_hhdet_tes!E50/0.086*1000000/RES_hhdet_num!E50)</f>
        <v>1429.1060089585637</v>
      </c>
      <c r="F50" s="132">
        <f>IF(RES_hhdet_tes!F50=0,0,RES_hhdet_tes!F50/0.086*1000000/RES_hhdet_num!F50)</f>
        <v>1375.0306240355239</v>
      </c>
      <c r="G50" s="132">
        <f>IF(RES_hhdet_tes!G50=0,0,RES_hhdet_tes!G50/0.086*1000000/RES_hhdet_num!G50)</f>
        <v>1395.1822612541766</v>
      </c>
      <c r="H50" s="132">
        <f>IF(RES_hhdet_tes!H50=0,0,RES_hhdet_tes!H50/0.086*1000000/RES_hhdet_num!H50)</f>
        <v>1379.5311102823318</v>
      </c>
      <c r="I50" s="132">
        <f>IF(RES_hhdet_tes!I50=0,0,RES_hhdet_tes!I50/0.086*1000000/RES_hhdet_num!I50)</f>
        <v>1370.2750551410973</v>
      </c>
      <c r="J50" s="132">
        <f>IF(RES_hhdet_tes!J50=0,0,RES_hhdet_tes!J50/0.086*1000000/RES_hhdet_num!J50)</f>
        <v>1430.1314345449755</v>
      </c>
      <c r="K50" s="132">
        <f>IF(RES_hhdet_tes!K50=0,0,RES_hhdet_tes!K50/0.086*1000000/RES_hhdet_num!K50)</f>
        <v>1448.9504424886843</v>
      </c>
      <c r="L50" s="132">
        <f>IF(RES_hhdet_tes!L50=0,0,RES_hhdet_tes!L50/0.086*1000000/RES_hhdet_num!L50)</f>
        <v>1329.4275536821092</v>
      </c>
      <c r="M50" s="132">
        <f>IF(RES_hhdet_tes!M50=0,0,RES_hhdet_tes!M50/0.086*1000000/RES_hhdet_num!M50)</f>
        <v>1289.6713732618489</v>
      </c>
      <c r="N50" s="132">
        <f>IF(RES_hhdet_tes!N50=0,0,RES_hhdet_tes!N50/0.086*1000000/RES_hhdet_num!N50)</f>
        <v>1419.2052180990927</v>
      </c>
      <c r="O50" s="132">
        <f>IF(RES_hhdet_tes!O50=0,0,RES_hhdet_tes!O50/0.086*1000000/RES_hhdet_num!O50)</f>
        <v>1450.3173566095868</v>
      </c>
      <c r="P50" s="132">
        <f>IF(RES_hhdet_tes!P50=0,0,RES_hhdet_tes!P50/0.086*1000000/RES_hhdet_num!P50)</f>
        <v>1433.8367069016242</v>
      </c>
      <c r="Q50" s="132">
        <f>IF(RES_hhdet_tes!Q50=0,0,RES_hhdet_tes!Q50/0.086*1000000/RES_hhdet_num!Q50)</f>
        <v>1424.0526233143755</v>
      </c>
    </row>
    <row r="51" spans="1:17" ht="12" customHeight="1" x14ac:dyDescent="0.25">
      <c r="A51" s="167" t="s">
        <v>164</v>
      </c>
      <c r="B51" s="132">
        <f>IF(RES_hhdet_tes!B51=0,0,RES_hhdet_tes!B51/0.086*1000000/RES_hhdet_num!B51)</f>
        <v>1417.7861577553392</v>
      </c>
      <c r="C51" s="132">
        <f>IF(RES_hhdet_tes!C51=0,0,RES_hhdet_tes!C51/0.086*1000000/RES_hhdet_num!C51)</f>
        <v>1447.7163812572046</v>
      </c>
      <c r="D51" s="132">
        <f>IF(RES_hhdet_tes!D51=0,0,RES_hhdet_tes!D51/0.086*1000000/RES_hhdet_num!D51)</f>
        <v>1374.4880603788388</v>
      </c>
      <c r="E51" s="132">
        <f>IF(RES_hhdet_tes!E51=0,0,RES_hhdet_tes!E51/0.086*1000000/RES_hhdet_num!E51)</f>
        <v>1428.5164350546756</v>
      </c>
      <c r="F51" s="132">
        <f>IF(RES_hhdet_tes!F51=0,0,RES_hhdet_tes!F51/0.086*1000000/RES_hhdet_num!F51)</f>
        <v>1398.1351474287878</v>
      </c>
      <c r="G51" s="132">
        <f>IF(RES_hhdet_tes!G51=0,0,RES_hhdet_tes!G51/0.086*1000000/RES_hhdet_num!G51)</f>
        <v>1410.2083830464153</v>
      </c>
      <c r="H51" s="132">
        <f>IF(RES_hhdet_tes!H51=0,0,RES_hhdet_tes!H51/0.086*1000000/RES_hhdet_num!H51)</f>
        <v>1405.5072122581496</v>
      </c>
      <c r="I51" s="132">
        <f>IF(RES_hhdet_tes!I51=0,0,RES_hhdet_tes!I51/0.086*1000000/RES_hhdet_num!I51)</f>
        <v>1403.878139171959</v>
      </c>
      <c r="J51" s="132">
        <f>IF(RES_hhdet_tes!J51=0,0,RES_hhdet_tes!J51/0.086*1000000/RES_hhdet_num!J51)</f>
        <v>1452.3427513539677</v>
      </c>
      <c r="K51" s="132">
        <f>IF(RES_hhdet_tes!K51=0,0,RES_hhdet_tes!K51/0.086*1000000/RES_hhdet_num!K51)</f>
        <v>1470.4574457971942</v>
      </c>
      <c r="L51" s="132">
        <f>IF(RES_hhdet_tes!L51=0,0,RES_hhdet_tes!L51/0.086*1000000/RES_hhdet_num!L51)</f>
        <v>1394.0800155828915</v>
      </c>
      <c r="M51" s="132">
        <f>IF(RES_hhdet_tes!M51=0,0,RES_hhdet_tes!M51/0.086*1000000/RES_hhdet_num!M51)</f>
        <v>1324.8964997517048</v>
      </c>
      <c r="N51" s="132">
        <f>IF(RES_hhdet_tes!N51=0,0,RES_hhdet_tes!N51/0.086*1000000/RES_hhdet_num!N51)</f>
        <v>1473.1794736053721</v>
      </c>
      <c r="O51" s="132">
        <f>IF(RES_hhdet_tes!O51=0,0,RES_hhdet_tes!O51/0.086*1000000/RES_hhdet_num!O51)</f>
        <v>1489.3039222879404</v>
      </c>
      <c r="P51" s="132">
        <f>IF(RES_hhdet_tes!P51=0,0,RES_hhdet_tes!P51/0.086*1000000/RES_hhdet_num!P51)</f>
        <v>1467.6387670619843</v>
      </c>
      <c r="Q51" s="132">
        <f>IF(RES_hhdet_tes!Q51=0,0,RES_hhdet_tes!Q51/0.086*1000000/RES_hhdet_num!Q51)</f>
        <v>1452.7380148727261</v>
      </c>
    </row>
    <row r="52" spans="1:17" ht="12" customHeight="1" x14ac:dyDescent="0.25">
      <c r="A52" s="166" t="s">
        <v>163</v>
      </c>
      <c r="B52" s="165">
        <f>IF(RES_hhdet_tes!B52=0,0,RES_hhdet_tes!B52/0.086*1000000/RES_hhdet_num!B51)</f>
        <v>904.54661120090589</v>
      </c>
      <c r="C52" s="165">
        <f>IF(RES_hhdet_tes!C52=0,0,RES_hhdet_tes!C52/0.086*1000000/RES_hhdet_num!C51)</f>
        <v>949.01212354738482</v>
      </c>
      <c r="D52" s="165">
        <f>IF(RES_hhdet_tes!D52=0,0,RES_hhdet_tes!D52/0.086*1000000/RES_hhdet_num!D51)</f>
        <v>880.67249837840336</v>
      </c>
      <c r="E52" s="165">
        <f>IF(RES_hhdet_tes!E52=0,0,RES_hhdet_tes!E52/0.086*1000000/RES_hhdet_num!E51)</f>
        <v>931.62665746395953</v>
      </c>
      <c r="F52" s="165">
        <f>IF(RES_hhdet_tes!F52=0,0,RES_hhdet_tes!F52/0.086*1000000/RES_hhdet_num!F51)</f>
        <v>897.42402331493804</v>
      </c>
      <c r="G52" s="165">
        <f>IF(RES_hhdet_tes!G52=0,0,RES_hhdet_tes!G52/0.086*1000000/RES_hhdet_num!G51)</f>
        <v>912.02813699315482</v>
      </c>
      <c r="H52" s="165">
        <f>IF(RES_hhdet_tes!H52=0,0,RES_hhdet_tes!H52/0.086*1000000/RES_hhdet_num!H51)</f>
        <v>909.94292972844244</v>
      </c>
      <c r="I52" s="165">
        <f>IF(RES_hhdet_tes!I52=0,0,RES_hhdet_tes!I52/0.086*1000000/RES_hhdet_num!I51)</f>
        <v>909.16435926927761</v>
      </c>
      <c r="J52" s="165">
        <f>IF(RES_hhdet_tes!J52=0,0,RES_hhdet_tes!J52/0.086*1000000/RES_hhdet_num!J51)</f>
        <v>956.61454688977506</v>
      </c>
      <c r="K52" s="165">
        <f>IF(RES_hhdet_tes!K52=0,0,RES_hhdet_tes!K52/0.086*1000000/RES_hhdet_num!K51)</f>
        <v>972.14743277568641</v>
      </c>
      <c r="L52" s="165">
        <f>IF(RES_hhdet_tes!L52=0,0,RES_hhdet_tes!L52/0.086*1000000/RES_hhdet_num!L51)</f>
        <v>893.74368901866978</v>
      </c>
      <c r="M52" s="165">
        <f>IF(RES_hhdet_tes!M52=0,0,RES_hhdet_tes!M52/0.086*1000000/RES_hhdet_num!M51)</f>
        <v>868.4769383195852</v>
      </c>
      <c r="N52" s="165">
        <f>IF(RES_hhdet_tes!N52=0,0,RES_hhdet_tes!N52/0.086*1000000/RES_hhdet_num!N51)</f>
        <v>981.79667116051519</v>
      </c>
      <c r="O52" s="165">
        <f>IF(RES_hhdet_tes!O52=0,0,RES_hhdet_tes!O52/0.086*1000000/RES_hhdet_num!O51)</f>
        <v>970.24190145236582</v>
      </c>
      <c r="P52" s="165">
        <f>IF(RES_hhdet_tes!P52=0,0,RES_hhdet_tes!P52/0.086*1000000/RES_hhdet_num!P51)</f>
        <v>957.3525975022344</v>
      </c>
      <c r="Q52" s="165">
        <f>IF(RES_hhdet_tes!Q52=0,0,RES_hhdet_tes!Q52/0.086*1000000/RES_hhdet_num!Q51)</f>
        <v>947.63267904620284</v>
      </c>
    </row>
    <row r="53" spans="1:17" ht="12" customHeight="1" x14ac:dyDescent="0.25">
      <c r="A53" s="147" t="s">
        <v>59</v>
      </c>
      <c r="B53" s="164">
        <f>IF(RES_hhdet_tes!B53=0,0,RES_hhdet_tes!B53/0.086*1000000/RES_hhdet_num!B51)</f>
        <v>513.23954655443322</v>
      </c>
      <c r="C53" s="164">
        <f>IF(RES_hhdet_tes!C53=0,0,RES_hhdet_tes!C53/0.086*1000000/RES_hhdet_num!C51)</f>
        <v>498.70425770981967</v>
      </c>
      <c r="D53" s="164">
        <f>IF(RES_hhdet_tes!D53=0,0,RES_hhdet_tes!D53/0.086*1000000/RES_hhdet_num!D51)</f>
        <v>493.81556200043548</v>
      </c>
      <c r="E53" s="164">
        <f>IF(RES_hhdet_tes!E53=0,0,RES_hhdet_tes!E53/0.086*1000000/RES_hhdet_num!E51)</f>
        <v>496.88977759071594</v>
      </c>
      <c r="F53" s="164">
        <f>IF(RES_hhdet_tes!F53=0,0,RES_hhdet_tes!F53/0.086*1000000/RES_hhdet_num!F51)</f>
        <v>500.71112411384973</v>
      </c>
      <c r="G53" s="164">
        <f>IF(RES_hhdet_tes!G53=0,0,RES_hhdet_tes!G53/0.086*1000000/RES_hhdet_num!G51)</f>
        <v>498.18024605326036</v>
      </c>
      <c r="H53" s="164">
        <f>IF(RES_hhdet_tes!H53=0,0,RES_hhdet_tes!H53/0.086*1000000/RES_hhdet_num!H51)</f>
        <v>495.56428252970733</v>
      </c>
      <c r="I53" s="164">
        <f>IF(RES_hhdet_tes!I53=0,0,RES_hhdet_tes!I53/0.086*1000000/RES_hhdet_num!I51)</f>
        <v>494.71377990268144</v>
      </c>
      <c r="J53" s="164">
        <f>IF(RES_hhdet_tes!J53=0,0,RES_hhdet_tes!J53/0.086*1000000/RES_hhdet_num!J51)</f>
        <v>495.72820446419269</v>
      </c>
      <c r="K53" s="164">
        <f>IF(RES_hhdet_tes!K53=0,0,RES_hhdet_tes!K53/0.086*1000000/RES_hhdet_num!K51)</f>
        <v>498.3100130215077</v>
      </c>
      <c r="L53" s="164">
        <f>IF(RES_hhdet_tes!L53=0,0,RES_hhdet_tes!L53/0.086*1000000/RES_hhdet_num!L51)</f>
        <v>500.33632656422168</v>
      </c>
      <c r="M53" s="164">
        <f>IF(RES_hhdet_tes!M53=0,0,RES_hhdet_tes!M53/0.086*1000000/RES_hhdet_num!M51)</f>
        <v>456.41956143211956</v>
      </c>
      <c r="N53" s="164">
        <f>IF(RES_hhdet_tes!N53=0,0,RES_hhdet_tes!N53/0.086*1000000/RES_hhdet_num!N51)</f>
        <v>491.38280244485685</v>
      </c>
      <c r="O53" s="164">
        <f>IF(RES_hhdet_tes!O53=0,0,RES_hhdet_tes!O53/0.086*1000000/RES_hhdet_num!O51)</f>
        <v>519.06202083557457</v>
      </c>
      <c r="P53" s="164">
        <f>IF(RES_hhdet_tes!P53=0,0,RES_hhdet_tes!P53/0.086*1000000/RES_hhdet_num!P51)</f>
        <v>510.28616955974979</v>
      </c>
      <c r="Q53" s="164">
        <f>IF(RES_hhdet_tes!Q53=0,0,RES_hhdet_tes!Q53/0.086*1000000/RES_hhdet_num!Q51)</f>
        <v>505.10533582652323</v>
      </c>
    </row>
    <row r="54" spans="1:17" ht="12" customHeight="1" x14ac:dyDescent="0.25">
      <c r="A54" s="163" t="s">
        <v>142</v>
      </c>
      <c r="B54" s="162">
        <f>IF(RES_hhdet_tes!B54=0,0,RES_hhdet_tes!B54/0.086*1000000/RES_hhdet_num!B54)</f>
        <v>1551.1341150088892</v>
      </c>
      <c r="C54" s="162">
        <f>IF(RES_hhdet_tes!C54=0,0,RES_hhdet_tes!C54/0.086*1000000/RES_hhdet_num!C54)</f>
        <v>1584.2729193962446</v>
      </c>
      <c r="D54" s="162">
        <f>IF(RES_hhdet_tes!D54=0,0,RES_hhdet_tes!D54/0.086*1000000/RES_hhdet_num!D54)</f>
        <v>1592.32991787643</v>
      </c>
      <c r="E54" s="162">
        <f>IF(RES_hhdet_tes!E54=0,0,RES_hhdet_tes!E54/0.086*1000000/RES_hhdet_num!E54)</f>
        <v>1653.1042759272386</v>
      </c>
      <c r="F54" s="162">
        <f>IF(RES_hhdet_tes!F54=0,0,RES_hhdet_tes!F54/0.086*1000000/RES_hhdet_num!F54)</f>
        <v>1686.7526525005053</v>
      </c>
      <c r="G54" s="162">
        <f>IF(RES_hhdet_tes!G54=0,0,RES_hhdet_tes!G54/0.086*1000000/RES_hhdet_num!G54)</f>
        <v>1561.9627823923304</v>
      </c>
      <c r="H54" s="162">
        <f>IF(RES_hhdet_tes!H54=0,0,RES_hhdet_tes!H54/0.086*1000000/RES_hhdet_num!H54)</f>
        <v>1585.4276159778278</v>
      </c>
      <c r="I54" s="162">
        <f>IF(RES_hhdet_tes!I54=0,0,RES_hhdet_tes!I54/0.086*1000000/RES_hhdet_num!I54)</f>
        <v>1600.7018402861224</v>
      </c>
      <c r="J54" s="162">
        <f>IF(RES_hhdet_tes!J54=0,0,RES_hhdet_tes!J54/0.086*1000000/RES_hhdet_num!J54)</f>
        <v>1621.7847341551144</v>
      </c>
      <c r="K54" s="162">
        <f>IF(RES_hhdet_tes!K54=0,0,RES_hhdet_tes!K54/0.086*1000000/RES_hhdet_num!K54)</f>
        <v>1510.0047014855338</v>
      </c>
      <c r="L54" s="162">
        <f>IF(RES_hhdet_tes!L54=0,0,RES_hhdet_tes!L54/0.086*1000000/RES_hhdet_num!L54)</f>
        <v>1844.6985989947373</v>
      </c>
      <c r="M54" s="162">
        <f>IF(RES_hhdet_tes!M54=0,0,RES_hhdet_tes!M54/0.086*1000000/RES_hhdet_num!M54)</f>
        <v>1454.5047750264996</v>
      </c>
      <c r="N54" s="162">
        <f>IF(RES_hhdet_tes!N54=0,0,RES_hhdet_tes!N54/0.086*1000000/RES_hhdet_num!N54)</f>
        <v>1938.2791071155129</v>
      </c>
      <c r="O54" s="162">
        <f>IF(RES_hhdet_tes!O54=0,0,RES_hhdet_tes!O54/0.086*1000000/RES_hhdet_num!O54)</f>
        <v>2073.452910957747</v>
      </c>
      <c r="P54" s="162">
        <f>IF(RES_hhdet_tes!P54=0,0,RES_hhdet_tes!P54/0.086*1000000/RES_hhdet_num!P54)</f>
        <v>1737.5335230220091</v>
      </c>
      <c r="Q54" s="162">
        <f>IF(RES_hhdet_tes!Q54=0,0,RES_hhdet_tes!Q54/0.086*1000000/RES_hhdet_num!Q54)</f>
        <v>1857.2025796813091</v>
      </c>
    </row>
    <row r="55" spans="1:17" ht="12" customHeight="1" x14ac:dyDescent="0.25">
      <c r="A55" s="161" t="s">
        <v>141</v>
      </c>
      <c r="B55" s="160">
        <f>IF(RES_hhdet_tes!B55=0,0,RES_hhdet_tes!B55/0.086*1000000/RES_hhdet_num!B55)</f>
        <v>1502.863111930111</v>
      </c>
      <c r="C55" s="160">
        <f>IF(RES_hhdet_tes!C55=0,0,RES_hhdet_tes!C55/0.086*1000000/RES_hhdet_num!C55)</f>
        <v>1528.4816553174014</v>
      </c>
      <c r="D55" s="160">
        <f>IF(RES_hhdet_tes!D55=0,0,RES_hhdet_tes!D55/0.086*1000000/RES_hhdet_num!D55)</f>
        <v>1528.8325459116472</v>
      </c>
      <c r="E55" s="160">
        <f>IF(RES_hhdet_tes!E55=0,0,RES_hhdet_tes!E55/0.086*1000000/RES_hhdet_num!E55)</f>
        <v>1571.2406326893065</v>
      </c>
      <c r="F55" s="160">
        <f>IF(RES_hhdet_tes!F55=0,0,RES_hhdet_tes!F55/0.086*1000000/RES_hhdet_num!F55)</f>
        <v>1597.2278676721526</v>
      </c>
      <c r="G55" s="160">
        <f>IF(RES_hhdet_tes!G55=0,0,RES_hhdet_tes!G55/0.086*1000000/RES_hhdet_num!G55)</f>
        <v>1513.0865745316926</v>
      </c>
      <c r="H55" s="160">
        <f>IF(RES_hhdet_tes!H55=0,0,RES_hhdet_tes!H55/0.086*1000000/RES_hhdet_num!H55)</f>
        <v>1531.352654809531</v>
      </c>
      <c r="I55" s="160">
        <f>IF(RES_hhdet_tes!I55=0,0,RES_hhdet_tes!I55/0.086*1000000/RES_hhdet_num!I55)</f>
        <v>1547.7068504153854</v>
      </c>
      <c r="J55" s="160">
        <f>IF(RES_hhdet_tes!J55=0,0,RES_hhdet_tes!J55/0.086*1000000/RES_hhdet_num!J55)</f>
        <v>1558.1066444855871</v>
      </c>
      <c r="K55" s="160">
        <f>IF(RES_hhdet_tes!K55=0,0,RES_hhdet_tes!K55/0.086*1000000/RES_hhdet_num!K55)</f>
        <v>1488.8573295204051</v>
      </c>
      <c r="L55" s="160">
        <f>IF(RES_hhdet_tes!L55=0,0,RES_hhdet_tes!L55/0.086*1000000/RES_hhdet_num!L55)</f>
        <v>1709.6957351842632</v>
      </c>
      <c r="M55" s="160">
        <f>IF(RES_hhdet_tes!M55=0,0,RES_hhdet_tes!M55/0.086*1000000/RES_hhdet_num!M55)</f>
        <v>1407.0117144054464</v>
      </c>
      <c r="N55" s="160">
        <f>IF(RES_hhdet_tes!N55=0,0,RES_hhdet_tes!N55/0.086*1000000/RES_hhdet_num!N55)</f>
        <v>1796.7680423200804</v>
      </c>
      <c r="O55" s="160">
        <f>IF(RES_hhdet_tes!O55=0,0,RES_hhdet_tes!O55/0.086*1000000/RES_hhdet_num!O55)</f>
        <v>1875.0628848444512</v>
      </c>
      <c r="P55" s="160">
        <f>IF(RES_hhdet_tes!P55=0,0,RES_hhdet_tes!P55/0.086*1000000/RES_hhdet_num!P55)</f>
        <v>1646.8295896525078</v>
      </c>
      <c r="Q55" s="160">
        <f>IF(RES_hhdet_tes!Q55=0,0,RES_hhdet_tes!Q55/0.086*1000000/RES_hhdet_num!Q55)</f>
        <v>1717.0950222216777</v>
      </c>
    </row>
    <row r="56" spans="1:17" ht="12" customHeight="1" x14ac:dyDescent="0.25">
      <c r="A56" s="148" t="s">
        <v>60</v>
      </c>
      <c r="B56" s="156">
        <f>IF(RES_hhdet_tes!B56=0,0,RES_hhdet_tes!B56/0.086*1000000/RES_hhdet_num!B55)</f>
        <v>989.62356537567757</v>
      </c>
      <c r="C56" s="156">
        <f>IF(RES_hhdet_tes!C56=0,0,RES_hhdet_tes!C56/0.086*1000000/RES_hhdet_num!C55)</f>
        <v>1029.7773976075819</v>
      </c>
      <c r="D56" s="156">
        <f>IF(RES_hhdet_tes!D56=0,0,RES_hhdet_tes!D56/0.086*1000000/RES_hhdet_num!D55)</f>
        <v>1035.0169839112114</v>
      </c>
      <c r="E56" s="156">
        <f>IF(RES_hhdet_tes!E56=0,0,RES_hhdet_tes!E56/0.086*1000000/RES_hhdet_num!E55)</f>
        <v>1074.3508550985912</v>
      </c>
      <c r="F56" s="156">
        <f>IF(RES_hhdet_tes!F56=0,0,RES_hhdet_tes!F56/0.086*1000000/RES_hhdet_num!F55)</f>
        <v>1096.5167435583023</v>
      </c>
      <c r="G56" s="156">
        <f>IF(RES_hhdet_tes!G56=0,0,RES_hhdet_tes!G56/0.086*1000000/RES_hhdet_num!G55)</f>
        <v>1014.9063284784322</v>
      </c>
      <c r="H56" s="156">
        <f>IF(RES_hhdet_tes!H56=0,0,RES_hhdet_tes!H56/0.086*1000000/RES_hhdet_num!H55)</f>
        <v>1035.7883722798235</v>
      </c>
      <c r="I56" s="156">
        <f>IF(RES_hhdet_tes!I56=0,0,RES_hhdet_tes!I56/0.086*1000000/RES_hhdet_num!I55)</f>
        <v>1052.9930705127035</v>
      </c>
      <c r="J56" s="156">
        <f>IF(RES_hhdet_tes!J56=0,0,RES_hhdet_tes!J56/0.086*1000000/RES_hhdet_num!J55)</f>
        <v>1062.3784400213942</v>
      </c>
      <c r="K56" s="156">
        <f>IF(RES_hhdet_tes!K56=0,0,RES_hhdet_tes!K56/0.086*1000000/RES_hhdet_num!K55)</f>
        <v>990.5473164988972</v>
      </c>
      <c r="L56" s="156">
        <f>IF(RES_hhdet_tes!L56=0,0,RES_hhdet_tes!L56/0.086*1000000/RES_hhdet_num!L55)</f>
        <v>1209.3594086200414</v>
      </c>
      <c r="M56" s="156">
        <f>IF(RES_hhdet_tes!M56=0,0,RES_hhdet_tes!M56/0.086*1000000/RES_hhdet_num!M55)</f>
        <v>950.59215297332639</v>
      </c>
      <c r="N56" s="156">
        <f>IF(RES_hhdet_tes!N56=0,0,RES_hhdet_tes!N56/0.086*1000000/RES_hhdet_num!N55)</f>
        <v>1305.385239875224</v>
      </c>
      <c r="O56" s="156">
        <f>IF(RES_hhdet_tes!O56=0,0,RES_hhdet_tes!O56/0.086*1000000/RES_hhdet_num!O55)</f>
        <v>1356.0008640088768</v>
      </c>
      <c r="P56" s="156">
        <f>IF(RES_hhdet_tes!P56=0,0,RES_hhdet_tes!P56/0.086*1000000/RES_hhdet_num!P55)</f>
        <v>1136.5434200927575</v>
      </c>
      <c r="Q56" s="156">
        <f>IF(RES_hhdet_tes!Q56=0,0,RES_hhdet_tes!Q56/0.086*1000000/RES_hhdet_num!Q55)</f>
        <v>1211.9896863951546</v>
      </c>
    </row>
    <row r="57" spans="1:17" ht="12" customHeight="1" x14ac:dyDescent="0.25">
      <c r="A57" s="148" t="s">
        <v>59</v>
      </c>
      <c r="B57" s="156">
        <f>IF(RES_hhdet_tes!B57=0,0,RES_hhdet_tes!B57/0.086*1000000/RES_hhdet_num!B55)</f>
        <v>513.23954655443333</v>
      </c>
      <c r="C57" s="156">
        <f>IF(RES_hhdet_tes!C57=0,0,RES_hhdet_tes!C57/0.086*1000000/RES_hhdet_num!C55)</f>
        <v>498.70425770981961</v>
      </c>
      <c r="D57" s="156">
        <f>IF(RES_hhdet_tes!D57=0,0,RES_hhdet_tes!D57/0.086*1000000/RES_hhdet_num!D55)</f>
        <v>493.81556200043582</v>
      </c>
      <c r="E57" s="156">
        <f>IF(RES_hhdet_tes!E57=0,0,RES_hhdet_tes!E57/0.086*1000000/RES_hhdet_num!E55)</f>
        <v>496.88977759071565</v>
      </c>
      <c r="F57" s="156">
        <f>IF(RES_hhdet_tes!F57=0,0,RES_hhdet_tes!F57/0.086*1000000/RES_hhdet_num!F55)</f>
        <v>500.71112411385002</v>
      </c>
      <c r="G57" s="156">
        <f>IF(RES_hhdet_tes!G57=0,0,RES_hhdet_tes!G57/0.086*1000000/RES_hhdet_num!G55)</f>
        <v>498.18024605326048</v>
      </c>
      <c r="H57" s="156">
        <f>IF(RES_hhdet_tes!H57=0,0,RES_hhdet_tes!H57/0.086*1000000/RES_hhdet_num!H55)</f>
        <v>495.56428252970727</v>
      </c>
      <c r="I57" s="156">
        <f>IF(RES_hhdet_tes!I57=0,0,RES_hhdet_tes!I57/0.086*1000000/RES_hhdet_num!I55)</f>
        <v>494.71377990268189</v>
      </c>
      <c r="J57" s="156">
        <f>IF(RES_hhdet_tes!J57=0,0,RES_hhdet_tes!J57/0.086*1000000/RES_hhdet_num!J55)</f>
        <v>495.72820446419297</v>
      </c>
      <c r="K57" s="156">
        <f>IF(RES_hhdet_tes!K57=0,0,RES_hhdet_tes!K57/0.086*1000000/RES_hhdet_num!K55)</f>
        <v>498.31001302150776</v>
      </c>
      <c r="L57" s="156">
        <f>IF(RES_hhdet_tes!L57=0,0,RES_hhdet_tes!L57/0.086*1000000/RES_hhdet_num!L55)</f>
        <v>500.33632656422185</v>
      </c>
      <c r="M57" s="156">
        <f>IF(RES_hhdet_tes!M57=0,0,RES_hhdet_tes!M57/0.086*1000000/RES_hhdet_num!M55)</f>
        <v>456.41956143211979</v>
      </c>
      <c r="N57" s="156">
        <f>IF(RES_hhdet_tes!N57=0,0,RES_hhdet_tes!N57/0.086*1000000/RES_hhdet_num!N55)</f>
        <v>491.38280244485674</v>
      </c>
      <c r="O57" s="156">
        <f>IF(RES_hhdet_tes!O57=0,0,RES_hhdet_tes!O57/0.086*1000000/RES_hhdet_num!O55)</f>
        <v>519.06202083557457</v>
      </c>
      <c r="P57" s="156">
        <f>IF(RES_hhdet_tes!P57=0,0,RES_hhdet_tes!P57/0.086*1000000/RES_hhdet_num!P55)</f>
        <v>510.28616955975014</v>
      </c>
      <c r="Q57" s="156">
        <f>IF(RES_hhdet_tes!Q57=0,0,RES_hhdet_tes!Q57/0.086*1000000/RES_hhdet_num!Q55)</f>
        <v>505.105335826523</v>
      </c>
    </row>
    <row r="58" spans="1:17" ht="12" customHeight="1" x14ac:dyDescent="0.25">
      <c r="A58" s="158" t="s">
        <v>62</v>
      </c>
      <c r="B58" s="157">
        <f>IF(RES_hhdet_tes!B58=0,0,RES_hhdet_tes!B58/0.086*1000000/RES_hhdet_num!B$43)</f>
        <v>797.91753141948629</v>
      </c>
      <c r="C58" s="157">
        <f>IF(RES_hhdet_tes!C58=0,0,RES_hhdet_tes!C58/0.086*1000000/RES_hhdet_num!C$43)</f>
        <v>800.61721686449027</v>
      </c>
      <c r="D58" s="157">
        <f>IF(RES_hhdet_tes!D58=0,0,RES_hhdet_tes!D58/0.086*1000000/RES_hhdet_num!D$43)</f>
        <v>810.55549704177758</v>
      </c>
      <c r="E58" s="157">
        <f>IF(RES_hhdet_tes!E58=0,0,RES_hhdet_tes!E58/0.086*1000000/RES_hhdet_num!E$43)</f>
        <v>848.17327832132457</v>
      </c>
      <c r="F58" s="157">
        <f>IF(RES_hhdet_tes!F58=0,0,RES_hhdet_tes!F58/0.086*1000000/RES_hhdet_num!F$43)</f>
        <v>846.56142798594726</v>
      </c>
      <c r="G58" s="157">
        <f>IF(RES_hhdet_tes!G58=0,0,RES_hhdet_tes!G58/0.086*1000000/RES_hhdet_num!G$43)</f>
        <v>816.5814939622677</v>
      </c>
      <c r="H58" s="157">
        <f>IF(RES_hhdet_tes!H58=0,0,RES_hhdet_tes!H58/0.086*1000000/RES_hhdet_num!H$43)</f>
        <v>840.54940195896029</v>
      </c>
      <c r="I58" s="157">
        <f>IF(RES_hhdet_tes!I58=0,0,RES_hhdet_tes!I58/0.086*1000000/RES_hhdet_num!I$43)</f>
        <v>840.82240779193728</v>
      </c>
      <c r="J58" s="157">
        <f>IF(RES_hhdet_tes!J58=0,0,RES_hhdet_tes!J58/0.086*1000000/RES_hhdet_num!J$43)</f>
        <v>884.56594735510782</v>
      </c>
      <c r="K58" s="157">
        <f>IF(RES_hhdet_tes!K58=0,0,RES_hhdet_tes!K58/0.086*1000000/RES_hhdet_num!K$43)</f>
        <v>864.36283809760096</v>
      </c>
      <c r="L58" s="157">
        <f>IF(RES_hhdet_tes!L58=0,0,RES_hhdet_tes!L58/0.086*1000000/RES_hhdet_num!L$43)</f>
        <v>940.58556467531434</v>
      </c>
      <c r="M58" s="157">
        <f>IF(RES_hhdet_tes!M58=0,0,RES_hhdet_tes!M58/0.086*1000000/RES_hhdet_num!M$43)</f>
        <v>830.06724503291093</v>
      </c>
      <c r="N58" s="157">
        <f>IF(RES_hhdet_tes!N58=0,0,RES_hhdet_tes!N58/0.086*1000000/RES_hhdet_num!N$43)</f>
        <v>964.0375760957254</v>
      </c>
      <c r="O58" s="157">
        <f>IF(RES_hhdet_tes!O58=0,0,RES_hhdet_tes!O58/0.086*1000000/RES_hhdet_num!O$43)</f>
        <v>1035.0245160946452</v>
      </c>
      <c r="P58" s="157">
        <f>IF(RES_hhdet_tes!P58=0,0,RES_hhdet_tes!P58/0.086*1000000/RES_hhdet_num!P$43)</f>
        <v>906.7692821953118</v>
      </c>
      <c r="Q58" s="157">
        <f>IF(RES_hhdet_tes!Q58=0,0,RES_hhdet_tes!Q58/0.086*1000000/RES_hhdet_num!Q$43)</f>
        <v>951.66476433870889</v>
      </c>
    </row>
    <row r="59" spans="1:17" ht="12" customHeight="1" x14ac:dyDescent="0.25">
      <c r="A59" s="23" t="s">
        <v>57</v>
      </c>
      <c r="B59" s="156">
        <f>IF(RES_hhdet_tes!B59=0,0,RES_hhdet_tes!B59/0.086*1000000/RES_hhdet_num!B59)</f>
        <v>739.98432110136253</v>
      </c>
      <c r="C59" s="156">
        <f>IF(RES_hhdet_tes!C59=0,0,RES_hhdet_tes!C59/0.086*1000000/RES_hhdet_num!C59)</f>
        <v>734.99183559560913</v>
      </c>
      <c r="D59" s="156">
        <f>IF(RES_hhdet_tes!D59=0,0,RES_hhdet_tes!D59/0.086*1000000/RES_hhdet_num!D59)</f>
        <v>738.98746530697395</v>
      </c>
      <c r="E59" s="156">
        <f>IF(RES_hhdet_tes!E59=0,0,RES_hhdet_tes!E59/0.086*1000000/RES_hhdet_num!E59)</f>
        <v>734.81615825033748</v>
      </c>
      <c r="F59" s="156">
        <f>IF(RES_hhdet_tes!F59=0,0,RES_hhdet_tes!F59/0.086*1000000/RES_hhdet_num!F59)</f>
        <v>762.83131570526655</v>
      </c>
      <c r="G59" s="156">
        <f>IF(RES_hhdet_tes!G59=0,0,RES_hhdet_tes!G59/0.086*1000000/RES_hhdet_num!G59)</f>
        <v>755.57213091820915</v>
      </c>
      <c r="H59" s="156">
        <f>IF(RES_hhdet_tes!H59=0,0,RES_hhdet_tes!H59/0.086*1000000/RES_hhdet_num!H59)</f>
        <v>756.8879020406265</v>
      </c>
      <c r="I59" s="156">
        <f>IF(RES_hhdet_tes!I59=0,0,RES_hhdet_tes!I59/0.086*1000000/RES_hhdet_num!I59)</f>
        <v>772.24815273024774</v>
      </c>
      <c r="J59" s="156">
        <f>IF(RES_hhdet_tes!J59=0,0,RES_hhdet_tes!J59/0.086*1000000/RES_hhdet_num!J59)</f>
        <v>778.49693704999277</v>
      </c>
      <c r="K59" s="156">
        <f>IF(RES_hhdet_tes!K59=0,0,RES_hhdet_tes!K59/0.086*1000000/RES_hhdet_num!K59)</f>
        <v>773.93924710734279</v>
      </c>
      <c r="L59" s="156">
        <f>IF(RES_hhdet_tes!L59=0,0,RES_hhdet_tes!L59/0.086*1000000/RES_hhdet_num!L59)</f>
        <v>800.81572967089289</v>
      </c>
      <c r="M59" s="156">
        <f>IF(RES_hhdet_tes!M59=0,0,RES_hhdet_tes!M59/0.086*1000000/RES_hhdet_num!M59)</f>
        <v>754.39300459170784</v>
      </c>
      <c r="N59" s="156">
        <f>IF(RES_hhdet_tes!N59=0,0,RES_hhdet_tes!N59/0.086*1000000/RES_hhdet_num!N59)</f>
        <v>784.22783695977614</v>
      </c>
      <c r="O59" s="156">
        <f>IF(RES_hhdet_tes!O59=0,0,RES_hhdet_tes!O59/0.086*1000000/RES_hhdet_num!O59)</f>
        <v>788.8101534398528</v>
      </c>
      <c r="P59" s="156">
        <f>IF(RES_hhdet_tes!P59=0,0,RES_hhdet_tes!P59/0.086*1000000/RES_hhdet_num!P59)</f>
        <v>788.22199313763849</v>
      </c>
      <c r="Q59" s="156">
        <f>IF(RES_hhdet_tes!Q59=0,0,RES_hhdet_tes!Q59/0.086*1000000/RES_hhdet_num!Q59)</f>
        <v>781.75568719841317</v>
      </c>
    </row>
    <row r="60" spans="1:17" ht="12" customHeight="1" x14ac:dyDescent="0.25">
      <c r="A60" s="29" t="s">
        <v>140</v>
      </c>
      <c r="B60" s="57">
        <f>IF(RES_hhdet_tes!B60=0,0,RES_hhdet_tes!B60/0.086*1000000/RES_hhdet_num!B60)</f>
        <v>820.28812997134082</v>
      </c>
      <c r="C60" s="57">
        <f>IF(RES_hhdet_tes!C60=0,0,RES_hhdet_tes!C60/0.086*1000000/RES_hhdet_num!C60)</f>
        <v>824.7335878653206</v>
      </c>
      <c r="D60" s="57">
        <f>IF(RES_hhdet_tes!D60=0,0,RES_hhdet_tes!D60/0.086*1000000/RES_hhdet_num!D60)</f>
        <v>836.23633784178344</v>
      </c>
      <c r="E60" s="57">
        <f>IF(RES_hhdet_tes!E60=0,0,RES_hhdet_tes!E60/0.086*1000000/RES_hhdet_num!E60)</f>
        <v>887.42089441271503</v>
      </c>
      <c r="F60" s="57">
        <f>IF(RES_hhdet_tes!F60=0,0,RES_hhdet_tes!F60/0.086*1000000/RES_hhdet_num!F60)</f>
        <v>875.49042035784032</v>
      </c>
      <c r="G60" s="57">
        <f>IF(RES_hhdet_tes!G60=0,0,RES_hhdet_tes!G60/0.086*1000000/RES_hhdet_num!G60)</f>
        <v>837.26455895444576</v>
      </c>
      <c r="H60" s="57">
        <f>IF(RES_hhdet_tes!H60=0,0,RES_hhdet_tes!H60/0.086*1000000/RES_hhdet_num!H60)</f>
        <v>866.98229527652518</v>
      </c>
      <c r="I60" s="57">
        <f>IF(RES_hhdet_tes!I60=0,0,RES_hhdet_tes!I60/0.086*1000000/RES_hhdet_num!I60)</f>
        <v>861.38747946047215</v>
      </c>
      <c r="J60" s="57">
        <f>IF(RES_hhdet_tes!J60=0,0,RES_hhdet_tes!J60/0.086*1000000/RES_hhdet_num!J60)</f>
        <v>915.6567247217497</v>
      </c>
      <c r="K60" s="57">
        <f>IF(RES_hhdet_tes!K60=0,0,RES_hhdet_tes!K60/0.086*1000000/RES_hhdet_num!K60)</f>
        <v>891.32752984687386</v>
      </c>
      <c r="L60" s="57">
        <f>IF(RES_hhdet_tes!L60=0,0,RES_hhdet_tes!L60/0.086*1000000/RES_hhdet_num!L60)</f>
        <v>979.21885807660999</v>
      </c>
      <c r="M60" s="57">
        <f>IF(RES_hhdet_tes!M60=0,0,RES_hhdet_tes!M60/0.086*1000000/RES_hhdet_num!M60)</f>
        <v>849.70482110566729</v>
      </c>
      <c r="N60" s="57">
        <f>IF(RES_hhdet_tes!N60=0,0,RES_hhdet_tes!N60/0.086*1000000/RES_hhdet_num!N60)</f>
        <v>1009.259299417849</v>
      </c>
      <c r="O60" s="57">
        <f>IF(RES_hhdet_tes!O60=0,0,RES_hhdet_tes!O60/0.086*1000000/RES_hhdet_num!O60)</f>
        <v>1093.7210296373732</v>
      </c>
      <c r="P60" s="57">
        <f>IF(RES_hhdet_tes!P60=0,0,RES_hhdet_tes!P60/0.086*1000000/RES_hhdet_num!P60)</f>
        <v>930.22351968159455</v>
      </c>
      <c r="Q60" s="57">
        <f>IF(RES_hhdet_tes!Q60=0,0,RES_hhdet_tes!Q60/0.086*1000000/RES_hhdet_num!Q60)</f>
        <v>985.17171239545405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>
        <f>SUM(B63,B66,B68,B77)</f>
        <v>10136.925943233737</v>
      </c>
      <c r="C62" s="168">
        <f t="shared" ref="C62:Q62" si="9">SUM(C63,C66,C68,C77)</f>
        <v>10268.063977272992</v>
      </c>
      <c r="D62" s="168">
        <f t="shared" si="9"/>
        <v>10336.13780900193</v>
      </c>
      <c r="E62" s="168">
        <f t="shared" si="9"/>
        <v>10159.293359538269</v>
      </c>
      <c r="F62" s="168">
        <f t="shared" si="9"/>
        <v>10954.924360033914</v>
      </c>
      <c r="G62" s="168">
        <f t="shared" si="9"/>
        <v>10582.239885406107</v>
      </c>
      <c r="H62" s="168">
        <f t="shared" si="9"/>
        <v>10255.148154978893</v>
      </c>
      <c r="I62" s="168">
        <f t="shared" si="9"/>
        <v>9317.8466893944624</v>
      </c>
      <c r="J62" s="168">
        <f t="shared" si="9"/>
        <v>9776.2292395855311</v>
      </c>
      <c r="K62" s="168">
        <f t="shared" si="9"/>
        <v>9527.0953376404068</v>
      </c>
      <c r="L62" s="168">
        <f t="shared" si="9"/>
        <v>9907.2672269674586</v>
      </c>
      <c r="M62" s="168">
        <f t="shared" si="9"/>
        <v>7933.5456045850497</v>
      </c>
      <c r="N62" s="168">
        <f t="shared" si="9"/>
        <v>8876.6573694819381</v>
      </c>
      <c r="O62" s="168">
        <f t="shared" si="9"/>
        <v>9322.6759298101133</v>
      </c>
      <c r="P62" s="168">
        <f t="shared" si="9"/>
        <v>7643.8808252782565</v>
      </c>
      <c r="Q62" s="168">
        <f t="shared" si="9"/>
        <v>8003.9916521305977</v>
      </c>
    </row>
    <row r="63" spans="1:17" ht="12.95" customHeight="1" x14ac:dyDescent="0.25">
      <c r="A63" s="158" t="s">
        <v>65</v>
      </c>
      <c r="B63" s="157">
        <f t="shared" ref="B63:Q63" si="10">SUM(B64:B65)</f>
        <v>7901.513549139393</v>
      </c>
      <c r="C63" s="157">
        <f t="shared" si="10"/>
        <v>8056.7928579330446</v>
      </c>
      <c r="D63" s="157">
        <f t="shared" si="10"/>
        <v>8109.4437056910765</v>
      </c>
      <c r="E63" s="157">
        <f t="shared" si="10"/>
        <v>7920.0419524034969</v>
      </c>
      <c r="F63" s="157">
        <f t="shared" si="10"/>
        <v>8709.112215423911</v>
      </c>
      <c r="G63" s="157">
        <f t="shared" si="10"/>
        <v>8359.882090684534</v>
      </c>
      <c r="H63" s="157">
        <f t="shared" si="10"/>
        <v>8025.4871546767226</v>
      </c>
      <c r="I63" s="157">
        <f t="shared" si="10"/>
        <v>7116.1196507034219</v>
      </c>
      <c r="J63" s="157">
        <f t="shared" si="10"/>
        <v>7539.5403610799322</v>
      </c>
      <c r="K63" s="157">
        <f t="shared" si="10"/>
        <v>7270.6363290084746</v>
      </c>
      <c r="L63" s="157">
        <f t="shared" si="10"/>
        <v>7682.2799636553809</v>
      </c>
      <c r="M63" s="157">
        <f t="shared" si="10"/>
        <v>5865.8403420081204</v>
      </c>
      <c r="N63" s="157">
        <f t="shared" si="10"/>
        <v>6561.2413569576065</v>
      </c>
      <c r="O63" s="157">
        <f t="shared" si="10"/>
        <v>6997.1320351795139</v>
      </c>
      <c r="P63" s="157">
        <f t="shared" si="10"/>
        <v>5358.5213694009435</v>
      </c>
      <c r="Q63" s="157">
        <f t="shared" si="10"/>
        <v>5732.0716158252344</v>
      </c>
    </row>
    <row r="64" spans="1:17" ht="12" customHeight="1" x14ac:dyDescent="0.25">
      <c r="A64" s="23" t="s">
        <v>161</v>
      </c>
      <c r="B64" s="156">
        <f>IF(RES_hhdet_tes!B64=0,0,RES_hhdet_tes!B64/0.086*1000000/RES_hhdet_num!B$62)</f>
        <v>7751.0666771381202</v>
      </c>
      <c r="C64" s="156">
        <f>IF(RES_hhdet_tes!C64=0,0,RES_hhdet_tes!C64/0.086*1000000/RES_hhdet_num!C$62)</f>
        <v>7896.0101126227946</v>
      </c>
      <c r="D64" s="156">
        <f>IF(RES_hhdet_tes!D64=0,0,RES_hhdet_tes!D64/0.086*1000000/RES_hhdet_num!D$62)</f>
        <v>7934.0690499705934</v>
      </c>
      <c r="E64" s="156">
        <f>IF(RES_hhdet_tes!E64=0,0,RES_hhdet_tes!E64/0.086*1000000/RES_hhdet_num!E$62)</f>
        <v>7695.8774340815598</v>
      </c>
      <c r="F64" s="156">
        <f>IF(RES_hhdet_tes!F64=0,0,RES_hhdet_tes!F64/0.086*1000000/RES_hhdet_num!F$62)</f>
        <v>8482.469310169552</v>
      </c>
      <c r="G64" s="156">
        <f>IF(RES_hhdet_tes!G64=0,0,RES_hhdet_tes!G64/0.086*1000000/RES_hhdet_num!G$62)</f>
        <v>8221.5218905596521</v>
      </c>
      <c r="H64" s="156">
        <f>IF(RES_hhdet_tes!H64=0,0,RES_hhdet_tes!H64/0.086*1000000/RES_hhdet_num!H$62)</f>
        <v>7859.6963685248174</v>
      </c>
      <c r="I64" s="156">
        <f>IF(RES_hhdet_tes!I64=0,0,RES_hhdet_tes!I64/0.086*1000000/RES_hhdet_num!I$62)</f>
        <v>6968.6649708170735</v>
      </c>
      <c r="J64" s="156">
        <f>IF(RES_hhdet_tes!J64=0,0,RES_hhdet_tes!J64/0.086*1000000/RES_hhdet_num!J$62)</f>
        <v>7336.9553579092253</v>
      </c>
      <c r="K64" s="156">
        <f>IF(RES_hhdet_tes!K64=0,0,RES_hhdet_tes!K64/0.086*1000000/RES_hhdet_num!K$62)</f>
        <v>7129.1093557502618</v>
      </c>
      <c r="L64" s="156">
        <f>IF(RES_hhdet_tes!L64=0,0,RES_hhdet_tes!L64/0.086*1000000/RES_hhdet_num!L$62)</f>
        <v>7406.0339376847023</v>
      </c>
      <c r="M64" s="156">
        <f>IF(RES_hhdet_tes!M64=0,0,RES_hhdet_tes!M64/0.086*1000000/RES_hhdet_num!M$62)</f>
        <v>5761.2280155859735</v>
      </c>
      <c r="N64" s="156">
        <f>IF(RES_hhdet_tes!N64=0,0,RES_hhdet_tes!N64/0.086*1000000/RES_hhdet_num!N$62)</f>
        <v>6291.9339591799417</v>
      </c>
      <c r="O64" s="156">
        <f>IF(RES_hhdet_tes!O64=0,0,RES_hhdet_tes!O64/0.086*1000000/RES_hhdet_num!O$62)</f>
        <v>6629.014537721805</v>
      </c>
      <c r="P64" s="156">
        <f>IF(RES_hhdet_tes!P64=0,0,RES_hhdet_tes!P64/0.086*1000000/RES_hhdet_num!P$62)</f>
        <v>5206.5944699996444</v>
      </c>
      <c r="Q64" s="156">
        <f>IF(RES_hhdet_tes!Q64=0,0,RES_hhdet_tes!Q64/0.086*1000000/RES_hhdet_num!Q$62)</f>
        <v>5504.3393324370454</v>
      </c>
    </row>
    <row r="65" spans="1:17" ht="12" customHeight="1" x14ac:dyDescent="0.25">
      <c r="A65" s="23" t="s">
        <v>60</v>
      </c>
      <c r="B65" s="156">
        <f>IF(RES_hhdet_tes!B65=0,0,RES_hhdet_tes!B65/0.086*1000000/RES_hhdet_num!B$62)</f>
        <v>150.44687200127279</v>
      </c>
      <c r="C65" s="156">
        <f>IF(RES_hhdet_tes!C65=0,0,RES_hhdet_tes!C65/0.086*1000000/RES_hhdet_num!C$62)</f>
        <v>160.78274531025014</v>
      </c>
      <c r="D65" s="156">
        <f>IF(RES_hhdet_tes!D65=0,0,RES_hhdet_tes!D65/0.086*1000000/RES_hhdet_num!D$62)</f>
        <v>175.37465572048305</v>
      </c>
      <c r="E65" s="156">
        <f>IF(RES_hhdet_tes!E65=0,0,RES_hhdet_tes!E65/0.086*1000000/RES_hhdet_num!E$62)</f>
        <v>224.16451832193746</v>
      </c>
      <c r="F65" s="156">
        <f>IF(RES_hhdet_tes!F65=0,0,RES_hhdet_tes!F65/0.086*1000000/RES_hhdet_num!F$62)</f>
        <v>226.64290525435862</v>
      </c>
      <c r="G65" s="156">
        <f>IF(RES_hhdet_tes!G65=0,0,RES_hhdet_tes!G65/0.086*1000000/RES_hhdet_num!G$62)</f>
        <v>138.36020012488115</v>
      </c>
      <c r="H65" s="156">
        <f>IF(RES_hhdet_tes!H65=0,0,RES_hhdet_tes!H65/0.086*1000000/RES_hhdet_num!H$62)</f>
        <v>165.79078615190477</v>
      </c>
      <c r="I65" s="156">
        <f>IF(RES_hhdet_tes!I65=0,0,RES_hhdet_tes!I65/0.086*1000000/RES_hhdet_num!I$62)</f>
        <v>147.45467988634886</v>
      </c>
      <c r="J65" s="156">
        <f>IF(RES_hhdet_tes!J65=0,0,RES_hhdet_tes!J65/0.086*1000000/RES_hhdet_num!J$62)</f>
        <v>202.58500317070673</v>
      </c>
      <c r="K65" s="156">
        <f>IF(RES_hhdet_tes!K65=0,0,RES_hhdet_tes!K65/0.086*1000000/RES_hhdet_num!K$62)</f>
        <v>141.52697325821268</v>
      </c>
      <c r="L65" s="156">
        <f>IF(RES_hhdet_tes!L65=0,0,RES_hhdet_tes!L65/0.086*1000000/RES_hhdet_num!L$62)</f>
        <v>276.2460259706782</v>
      </c>
      <c r="M65" s="156">
        <f>IF(RES_hhdet_tes!M65=0,0,RES_hhdet_tes!M65/0.086*1000000/RES_hhdet_num!M$62)</f>
        <v>104.61232642214718</v>
      </c>
      <c r="N65" s="156">
        <f>IF(RES_hhdet_tes!N65=0,0,RES_hhdet_tes!N65/0.086*1000000/RES_hhdet_num!N$62)</f>
        <v>269.30739777766473</v>
      </c>
      <c r="O65" s="156">
        <f>IF(RES_hhdet_tes!O65=0,0,RES_hhdet_tes!O65/0.086*1000000/RES_hhdet_num!O$62)</f>
        <v>368.11749745770857</v>
      </c>
      <c r="P65" s="156">
        <f>IF(RES_hhdet_tes!P65=0,0,RES_hhdet_tes!P65/0.086*1000000/RES_hhdet_num!P$62)</f>
        <v>151.92689940129929</v>
      </c>
      <c r="Q65" s="156">
        <f>IF(RES_hhdet_tes!Q65=0,0,RES_hhdet_tes!Q65/0.086*1000000/RES_hhdet_num!Q$62)</f>
        <v>227.73228338818905</v>
      </c>
    </row>
    <row r="66" spans="1:17" ht="12.95" customHeight="1" x14ac:dyDescent="0.25">
      <c r="A66" s="158" t="s">
        <v>112</v>
      </c>
      <c r="B66" s="157">
        <f t="shared" ref="B66:Q66" si="11">B67</f>
        <v>22.696346909186168</v>
      </c>
      <c r="C66" s="157">
        <f t="shared" si="11"/>
        <v>23.427124638257741</v>
      </c>
      <c r="D66" s="157">
        <f t="shared" si="11"/>
        <v>24.948492358261589</v>
      </c>
      <c r="E66" s="157">
        <f t="shared" si="11"/>
        <v>25.386938407815354</v>
      </c>
      <c r="F66" s="157">
        <f t="shared" si="11"/>
        <v>26.373739941072454</v>
      </c>
      <c r="G66" s="157">
        <f t="shared" si="11"/>
        <v>28.320831813289068</v>
      </c>
      <c r="H66" s="157">
        <f t="shared" si="11"/>
        <v>29.372229146358862</v>
      </c>
      <c r="I66" s="157">
        <f t="shared" si="11"/>
        <v>30.931450261282539</v>
      </c>
      <c r="J66" s="157">
        <f t="shared" si="11"/>
        <v>33.111651609203811</v>
      </c>
      <c r="K66" s="157">
        <f t="shared" si="11"/>
        <v>35.422588904914626</v>
      </c>
      <c r="L66" s="157">
        <f t="shared" si="11"/>
        <v>37.604277526534347</v>
      </c>
      <c r="M66" s="157">
        <f t="shared" si="11"/>
        <v>38.193632122168253</v>
      </c>
      <c r="N66" s="157">
        <f t="shared" si="11"/>
        <v>40.624288672906964</v>
      </c>
      <c r="O66" s="157">
        <f t="shared" si="11"/>
        <v>46.347815490376426</v>
      </c>
      <c r="P66" s="157">
        <f t="shared" si="11"/>
        <v>47.321760894513893</v>
      </c>
      <c r="Q66" s="157">
        <f t="shared" si="11"/>
        <v>52.163770606140609</v>
      </c>
    </row>
    <row r="67" spans="1:17" ht="12" customHeight="1" x14ac:dyDescent="0.25">
      <c r="A67" s="23" t="s">
        <v>60</v>
      </c>
      <c r="B67" s="156">
        <f>IF(RES_hhdet_tes!B67=0,0,RES_hhdet_tes!B67/0.086*1000000/RES_hhdet_num!B$62)</f>
        <v>22.696346909186168</v>
      </c>
      <c r="C67" s="156">
        <f>IF(RES_hhdet_tes!C67=0,0,RES_hhdet_tes!C67/0.086*1000000/RES_hhdet_num!C$62)</f>
        <v>23.427124638257741</v>
      </c>
      <c r="D67" s="156">
        <f>IF(RES_hhdet_tes!D67=0,0,RES_hhdet_tes!D67/0.086*1000000/RES_hhdet_num!D$62)</f>
        <v>24.948492358261589</v>
      </c>
      <c r="E67" s="156">
        <f>IF(RES_hhdet_tes!E67=0,0,RES_hhdet_tes!E67/0.086*1000000/RES_hhdet_num!E$62)</f>
        <v>25.386938407815354</v>
      </c>
      <c r="F67" s="156">
        <f>IF(RES_hhdet_tes!F67=0,0,RES_hhdet_tes!F67/0.086*1000000/RES_hhdet_num!F$62)</f>
        <v>26.373739941072454</v>
      </c>
      <c r="G67" s="156">
        <f>IF(RES_hhdet_tes!G67=0,0,RES_hhdet_tes!G67/0.086*1000000/RES_hhdet_num!G$62)</f>
        <v>28.320831813289068</v>
      </c>
      <c r="H67" s="156">
        <f>IF(RES_hhdet_tes!H67=0,0,RES_hhdet_tes!H67/0.086*1000000/RES_hhdet_num!H$62)</f>
        <v>29.372229146358862</v>
      </c>
      <c r="I67" s="156">
        <f>IF(RES_hhdet_tes!I67=0,0,RES_hhdet_tes!I67/0.086*1000000/RES_hhdet_num!I$62)</f>
        <v>30.931450261282539</v>
      </c>
      <c r="J67" s="156">
        <f>IF(RES_hhdet_tes!J67=0,0,RES_hhdet_tes!J67/0.086*1000000/RES_hhdet_num!J$62)</f>
        <v>33.111651609203811</v>
      </c>
      <c r="K67" s="156">
        <f>IF(RES_hhdet_tes!K67=0,0,RES_hhdet_tes!K67/0.086*1000000/RES_hhdet_num!K$62)</f>
        <v>35.422588904914626</v>
      </c>
      <c r="L67" s="156">
        <f>IF(RES_hhdet_tes!L67=0,0,RES_hhdet_tes!L67/0.086*1000000/RES_hhdet_num!L$62)</f>
        <v>37.604277526534347</v>
      </c>
      <c r="M67" s="156">
        <f>IF(RES_hhdet_tes!M67=0,0,RES_hhdet_tes!M67/0.086*1000000/RES_hhdet_num!M$62)</f>
        <v>38.193632122168253</v>
      </c>
      <c r="N67" s="156">
        <f>IF(RES_hhdet_tes!N67=0,0,RES_hhdet_tes!N67/0.086*1000000/RES_hhdet_num!N$62)</f>
        <v>40.624288672906964</v>
      </c>
      <c r="O67" s="156">
        <f>IF(RES_hhdet_tes!O67=0,0,RES_hhdet_tes!O67/0.086*1000000/RES_hhdet_num!O$62)</f>
        <v>46.347815490376426</v>
      </c>
      <c r="P67" s="156">
        <f>IF(RES_hhdet_tes!P67=0,0,RES_hhdet_tes!P67/0.086*1000000/RES_hhdet_num!P$62)</f>
        <v>47.321760894513893</v>
      </c>
      <c r="Q67" s="156">
        <f>IF(RES_hhdet_tes!Q67=0,0,RES_hhdet_tes!Q67/0.086*1000000/RES_hhdet_num!Q$62)</f>
        <v>52.163770606140609</v>
      </c>
    </row>
    <row r="68" spans="1:17" ht="12" customHeight="1" x14ac:dyDescent="0.25">
      <c r="A68" s="158" t="s">
        <v>63</v>
      </c>
      <c r="B68" s="157">
        <f>IF(RES_hhdet_tes!B68=0,0,RES_hhdet_tes!B68/0.086*1000000/RES_hhdet_num!B$62)</f>
        <v>1450.539728343688</v>
      </c>
      <c r="C68" s="157">
        <f>IF(RES_hhdet_tes!C68=0,0,RES_hhdet_tes!C68/0.086*1000000/RES_hhdet_num!C$62)</f>
        <v>1425.8615129553471</v>
      </c>
      <c r="D68" s="157">
        <f>IF(RES_hhdet_tes!D68=0,0,RES_hhdet_tes!D68/0.086*1000000/RES_hhdet_num!D$62)</f>
        <v>1433.6968069756203</v>
      </c>
      <c r="E68" s="157">
        <f>IF(RES_hhdet_tes!E68=0,0,RES_hhdet_tes!E68/0.086*1000000/RES_hhdet_num!E$62)</f>
        <v>1422.7570672990259</v>
      </c>
      <c r="F68" s="157">
        <f>IF(RES_hhdet_tes!F68=0,0,RES_hhdet_tes!F68/0.086*1000000/RES_hhdet_num!F$62)</f>
        <v>1434.2234188693703</v>
      </c>
      <c r="G68" s="157">
        <f>IF(RES_hhdet_tes!G68=0,0,RES_hhdet_tes!G68/0.086*1000000/RES_hhdet_num!G$62)</f>
        <v>1412.357293063023</v>
      </c>
      <c r="H68" s="157">
        <f>IF(RES_hhdet_tes!H68=0,0,RES_hhdet_tes!H68/0.086*1000000/RES_hhdet_num!H$62)</f>
        <v>1408.7465672326593</v>
      </c>
      <c r="I68" s="157">
        <f>IF(RES_hhdet_tes!I68=0,0,RES_hhdet_tes!I68/0.086*1000000/RES_hhdet_num!I$62)</f>
        <v>1378.545466939463</v>
      </c>
      <c r="J68" s="157">
        <f>IF(RES_hhdet_tes!J68=0,0,RES_hhdet_tes!J68/0.086*1000000/RES_hhdet_num!J$62)</f>
        <v>1395.9252501711433</v>
      </c>
      <c r="K68" s="157">
        <f>IF(RES_hhdet_tes!K68=0,0,RES_hhdet_tes!K68/0.086*1000000/RES_hhdet_num!K$62)</f>
        <v>1410.845989351563</v>
      </c>
      <c r="L68" s="157">
        <f>IF(RES_hhdet_tes!L68=0,0,RES_hhdet_tes!L68/0.086*1000000/RES_hhdet_num!L$62)</f>
        <v>1383.3156656827077</v>
      </c>
      <c r="M68" s="157">
        <f>IF(RES_hhdet_tes!M68=0,0,RES_hhdet_tes!M68/0.086*1000000/RES_hhdet_num!M$62)</f>
        <v>1258.7325819800942</v>
      </c>
      <c r="N68" s="157">
        <f>IF(RES_hhdet_tes!N68=0,0,RES_hhdet_tes!N68/0.086*1000000/RES_hhdet_num!N$62)</f>
        <v>1463.8673948853491</v>
      </c>
      <c r="O68" s="157">
        <f>IF(RES_hhdet_tes!O68=0,0,RES_hhdet_tes!O68/0.086*1000000/RES_hhdet_num!O$62)</f>
        <v>1461.5944608273758</v>
      </c>
      <c r="P68" s="157">
        <f>IF(RES_hhdet_tes!P68=0,0,RES_hhdet_tes!P68/0.086*1000000/RES_hhdet_num!P$62)</f>
        <v>1430.2810112483555</v>
      </c>
      <c r="Q68" s="157">
        <f>IF(RES_hhdet_tes!Q68=0,0,RES_hhdet_tes!Q68/0.086*1000000/RES_hhdet_num!Q$62)</f>
        <v>1418.3728926832252</v>
      </c>
    </row>
    <row r="69" spans="1:17" ht="12" customHeight="1" x14ac:dyDescent="0.25">
      <c r="A69" s="167" t="s">
        <v>160</v>
      </c>
      <c r="B69" s="132">
        <f>IF(RES_hhdet_tes!B69=0,0,RES_hhdet_tes!B69/0.086*1000000/RES_hhdet_num!B69)</f>
        <v>1434.9206024501395</v>
      </c>
      <c r="C69" s="132">
        <f>IF(RES_hhdet_tes!C69=0,0,RES_hhdet_tes!C69/0.086*1000000/RES_hhdet_num!C69)</f>
        <v>1396.0657452312389</v>
      </c>
      <c r="D69" s="132">
        <f>IF(RES_hhdet_tes!D69=0,0,RES_hhdet_tes!D69/0.086*1000000/RES_hhdet_num!D69)</f>
        <v>1413.2962950153922</v>
      </c>
      <c r="E69" s="132">
        <f>IF(RES_hhdet_tes!E69=0,0,RES_hhdet_tes!E69/0.086*1000000/RES_hhdet_num!E69)</f>
        <v>1382.7506695007016</v>
      </c>
      <c r="F69" s="132">
        <f>IF(RES_hhdet_tes!F69=0,0,RES_hhdet_tes!F69/0.086*1000000/RES_hhdet_num!F69)</f>
        <v>1406.3052108712061</v>
      </c>
      <c r="G69" s="132">
        <f>IF(RES_hhdet_tes!G69=0,0,RES_hhdet_tes!G69/0.086*1000000/RES_hhdet_num!G69)</f>
        <v>1393.7568811861825</v>
      </c>
      <c r="H69" s="132">
        <f>IF(RES_hhdet_tes!H69=0,0,RES_hhdet_tes!H69/0.086*1000000/RES_hhdet_num!H69)</f>
        <v>1388.0385131238236</v>
      </c>
      <c r="I69" s="132">
        <f>IF(RES_hhdet_tes!I69=0,0,RES_hhdet_tes!I69/0.086*1000000/RES_hhdet_num!I69)</f>
        <v>1361.3219808029153</v>
      </c>
      <c r="J69" s="132">
        <f>IF(RES_hhdet_tes!J69=0,0,RES_hhdet_tes!J69/0.086*1000000/RES_hhdet_num!J69)</f>
        <v>1367.484350272767</v>
      </c>
      <c r="K69" s="132">
        <f>IF(RES_hhdet_tes!K69=0,0,RES_hhdet_tes!K69/0.086*1000000/RES_hhdet_num!K69)</f>
        <v>1396.8619023634487</v>
      </c>
      <c r="L69" s="132">
        <f>IF(RES_hhdet_tes!L69=0,0,RES_hhdet_tes!L69/0.086*1000000/RES_hhdet_num!L69)</f>
        <v>1355.119697041511</v>
      </c>
      <c r="M69" s="132">
        <f>IF(RES_hhdet_tes!M69=0,0,RES_hhdet_tes!M69/0.086*1000000/RES_hhdet_num!M69)</f>
        <v>1245.3344064822109</v>
      </c>
      <c r="N69" s="132">
        <f>IF(RES_hhdet_tes!N69=0,0,RES_hhdet_tes!N69/0.086*1000000/RES_hhdet_num!N69)</f>
        <v>1440.5864395783508</v>
      </c>
      <c r="O69" s="132">
        <f>IF(RES_hhdet_tes!O69=0,0,RES_hhdet_tes!O69/0.086*1000000/RES_hhdet_num!O69)</f>
        <v>1437.2562367036915</v>
      </c>
      <c r="P69" s="132">
        <f>IF(RES_hhdet_tes!P69=0,0,RES_hhdet_tes!P69/0.086*1000000/RES_hhdet_num!P69)</f>
        <v>1415.8187121661865</v>
      </c>
      <c r="Q69" s="132">
        <f>IF(RES_hhdet_tes!Q69=0,0,RES_hhdet_tes!Q69/0.086*1000000/RES_hhdet_num!Q69)</f>
        <v>1404.799943202077</v>
      </c>
    </row>
    <row r="70" spans="1:17" ht="12" customHeight="1" x14ac:dyDescent="0.25">
      <c r="A70" s="167" t="s">
        <v>159</v>
      </c>
      <c r="B70" s="132">
        <f>IF(RES_hhdet_tes!B70=0,0,RES_hhdet_tes!B70/0.086*1000000/RES_hhdet_num!B70)</f>
        <v>1428.7188909176325</v>
      </c>
      <c r="C70" s="132">
        <f>IF(RES_hhdet_tes!C70=0,0,RES_hhdet_tes!C70/0.086*1000000/RES_hhdet_num!C70)</f>
        <v>1406.1469921101484</v>
      </c>
      <c r="D70" s="132">
        <f>IF(RES_hhdet_tes!D70=0,0,RES_hhdet_tes!D70/0.086*1000000/RES_hhdet_num!D70)</f>
        <v>1414.132923907883</v>
      </c>
      <c r="E70" s="132">
        <f>IF(RES_hhdet_tes!E70=0,0,RES_hhdet_tes!E70/0.086*1000000/RES_hhdet_num!E70)</f>
        <v>1398.1930210063745</v>
      </c>
      <c r="F70" s="132">
        <f>IF(RES_hhdet_tes!F70=0,0,RES_hhdet_tes!F70/0.086*1000000/RES_hhdet_num!F70)</f>
        <v>1421.2370430431247</v>
      </c>
      <c r="G70" s="132">
        <f>IF(RES_hhdet_tes!G70=0,0,RES_hhdet_tes!G70/0.086*1000000/RES_hhdet_num!G70)</f>
        <v>1411.2395534197242</v>
      </c>
      <c r="H70" s="132">
        <f>IF(RES_hhdet_tes!H70=0,0,RES_hhdet_tes!H70/0.086*1000000/RES_hhdet_num!H70)</f>
        <v>1413.6890867629249</v>
      </c>
      <c r="I70" s="132">
        <f>IF(RES_hhdet_tes!I70=0,0,RES_hhdet_tes!I70/0.086*1000000/RES_hhdet_num!I70)</f>
        <v>1399.0676206144019</v>
      </c>
      <c r="J70" s="132">
        <f>IF(RES_hhdet_tes!J70=0,0,RES_hhdet_tes!J70/0.086*1000000/RES_hhdet_num!J70)</f>
        <v>1408.1023074148954</v>
      </c>
      <c r="K70" s="132">
        <f>IF(RES_hhdet_tes!K70=0,0,RES_hhdet_tes!K70/0.086*1000000/RES_hhdet_num!K70)</f>
        <v>1432.3182467033741</v>
      </c>
      <c r="L70" s="132">
        <f>IF(RES_hhdet_tes!L70=0,0,RES_hhdet_tes!L70/0.086*1000000/RES_hhdet_num!L70)</f>
        <v>1406.2414663569368</v>
      </c>
      <c r="M70" s="132">
        <f>IF(RES_hhdet_tes!M70=0,0,RES_hhdet_tes!M70/0.086*1000000/RES_hhdet_num!M70)</f>
        <v>1290.0149667519656</v>
      </c>
      <c r="N70" s="132">
        <f>IF(RES_hhdet_tes!N70=0,0,RES_hhdet_tes!N70/0.086*1000000/RES_hhdet_num!N70)</f>
        <v>1483.6005490062219</v>
      </c>
      <c r="O70" s="132">
        <f>IF(RES_hhdet_tes!O70=0,0,RES_hhdet_tes!O70/0.086*1000000/RES_hhdet_num!O70)</f>
        <v>1477.4485548258078</v>
      </c>
      <c r="P70" s="132">
        <f>IF(RES_hhdet_tes!P70=0,0,RES_hhdet_tes!P70/0.086*1000000/RES_hhdet_num!P70)</f>
        <v>1451.0432893980883</v>
      </c>
      <c r="Q70" s="132">
        <f>IF(RES_hhdet_tes!Q70=0,0,RES_hhdet_tes!Q70/0.086*1000000/RES_hhdet_num!Q70)</f>
        <v>1437.3125783296612</v>
      </c>
    </row>
    <row r="71" spans="1:17" ht="12" customHeight="1" x14ac:dyDescent="0.25">
      <c r="A71" s="166" t="s">
        <v>109</v>
      </c>
      <c r="B71" s="165">
        <f>IF(RES_hhdet_tes!B71=0,0,RES_hhdet_tes!B71/0.086*1000000/RES_hhdet_num!B70)</f>
        <v>915.47934436319906</v>
      </c>
      <c r="C71" s="165">
        <f>IF(RES_hhdet_tes!C71=0,0,RES_hhdet_tes!C71/0.086*1000000/RES_hhdet_num!C70)</f>
        <v>907.4427344003285</v>
      </c>
      <c r="D71" s="165">
        <f>IF(RES_hhdet_tes!D71=0,0,RES_hhdet_tes!D71/0.086*1000000/RES_hhdet_num!D70)</f>
        <v>920.31736190744743</v>
      </c>
      <c r="E71" s="165">
        <f>IF(RES_hhdet_tes!E71=0,0,RES_hhdet_tes!E71/0.086*1000000/RES_hhdet_num!E70)</f>
        <v>901.30324341565836</v>
      </c>
      <c r="F71" s="165">
        <f>IF(RES_hhdet_tes!F71=0,0,RES_hhdet_tes!F71/0.086*1000000/RES_hhdet_num!F70)</f>
        <v>920.52591892927524</v>
      </c>
      <c r="G71" s="165">
        <f>IF(RES_hhdet_tes!G71=0,0,RES_hhdet_tes!G71/0.086*1000000/RES_hhdet_num!G70)</f>
        <v>913.05930736646383</v>
      </c>
      <c r="H71" s="165">
        <f>IF(RES_hhdet_tes!H71=0,0,RES_hhdet_tes!H71/0.086*1000000/RES_hhdet_num!H70)</f>
        <v>918.12480423321745</v>
      </c>
      <c r="I71" s="165">
        <f>IF(RES_hhdet_tes!I71=0,0,RES_hhdet_tes!I71/0.086*1000000/RES_hhdet_num!I70)</f>
        <v>904.35384071172041</v>
      </c>
      <c r="J71" s="165">
        <f>IF(RES_hhdet_tes!J71=0,0,RES_hhdet_tes!J71/0.086*1000000/RES_hhdet_num!J70)</f>
        <v>912.37410295070231</v>
      </c>
      <c r="K71" s="165">
        <f>IF(RES_hhdet_tes!K71=0,0,RES_hhdet_tes!K71/0.086*1000000/RES_hhdet_num!K70)</f>
        <v>934.00823368186639</v>
      </c>
      <c r="L71" s="165">
        <f>IF(RES_hhdet_tes!L71=0,0,RES_hhdet_tes!L71/0.086*1000000/RES_hhdet_num!L70)</f>
        <v>905.90513979271498</v>
      </c>
      <c r="M71" s="165">
        <f>IF(RES_hhdet_tes!M71=0,0,RES_hhdet_tes!M71/0.086*1000000/RES_hhdet_num!M70)</f>
        <v>833.59540531984612</v>
      </c>
      <c r="N71" s="165">
        <f>IF(RES_hhdet_tes!N71=0,0,RES_hhdet_tes!N71/0.086*1000000/RES_hhdet_num!N70)</f>
        <v>992.21774656136506</v>
      </c>
      <c r="O71" s="165">
        <f>IF(RES_hhdet_tes!O71=0,0,RES_hhdet_tes!O71/0.086*1000000/RES_hhdet_num!O70)</f>
        <v>958.38653399023349</v>
      </c>
      <c r="P71" s="165">
        <f>IF(RES_hhdet_tes!P71=0,0,RES_hhdet_tes!P71/0.086*1000000/RES_hhdet_num!P70)</f>
        <v>940.75711983833833</v>
      </c>
      <c r="Q71" s="165">
        <f>IF(RES_hhdet_tes!Q71=0,0,RES_hhdet_tes!Q71/0.086*1000000/RES_hhdet_num!Q70)</f>
        <v>932.2072425031381</v>
      </c>
    </row>
    <row r="72" spans="1:17" ht="12" customHeight="1" x14ac:dyDescent="0.25">
      <c r="A72" s="147" t="s">
        <v>59</v>
      </c>
      <c r="B72" s="164">
        <f>IF(RES_hhdet_tes!B72=0,0,RES_hhdet_tes!B72/0.086*1000000/RES_hhdet_num!B70)</f>
        <v>513.23954655443333</v>
      </c>
      <c r="C72" s="164">
        <f>IF(RES_hhdet_tes!C72=0,0,RES_hhdet_tes!C72/0.086*1000000/RES_hhdet_num!C70)</f>
        <v>498.70425770981956</v>
      </c>
      <c r="D72" s="164">
        <f>IF(RES_hhdet_tes!D72=0,0,RES_hhdet_tes!D72/0.086*1000000/RES_hhdet_num!D70)</f>
        <v>493.81556200043536</v>
      </c>
      <c r="E72" s="164">
        <f>IF(RES_hhdet_tes!E72=0,0,RES_hhdet_tes!E72/0.086*1000000/RES_hhdet_num!E70)</f>
        <v>496.88977759071599</v>
      </c>
      <c r="F72" s="164">
        <f>IF(RES_hhdet_tes!F72=0,0,RES_hhdet_tes!F72/0.086*1000000/RES_hhdet_num!F70)</f>
        <v>500.71112411384973</v>
      </c>
      <c r="G72" s="164">
        <f>IF(RES_hhdet_tes!G72=0,0,RES_hhdet_tes!G72/0.086*1000000/RES_hhdet_num!G70)</f>
        <v>498.18024605326053</v>
      </c>
      <c r="H72" s="164">
        <f>IF(RES_hhdet_tes!H72=0,0,RES_hhdet_tes!H72/0.086*1000000/RES_hhdet_num!H70)</f>
        <v>495.56428252970733</v>
      </c>
      <c r="I72" s="164">
        <f>IF(RES_hhdet_tes!I72=0,0,RES_hhdet_tes!I72/0.086*1000000/RES_hhdet_num!I70)</f>
        <v>494.71377990268172</v>
      </c>
      <c r="J72" s="164">
        <f>IF(RES_hhdet_tes!J72=0,0,RES_hhdet_tes!J72/0.086*1000000/RES_hhdet_num!J70)</f>
        <v>495.7282044641928</v>
      </c>
      <c r="K72" s="164">
        <f>IF(RES_hhdet_tes!K72=0,0,RES_hhdet_tes!K72/0.086*1000000/RES_hhdet_num!K70)</f>
        <v>498.31001302150787</v>
      </c>
      <c r="L72" s="164">
        <f>IF(RES_hhdet_tes!L72=0,0,RES_hhdet_tes!L72/0.086*1000000/RES_hhdet_num!L70)</f>
        <v>500.33632656422185</v>
      </c>
      <c r="M72" s="164">
        <f>IF(RES_hhdet_tes!M72=0,0,RES_hhdet_tes!M72/0.086*1000000/RES_hhdet_num!M70)</f>
        <v>456.41956143211945</v>
      </c>
      <c r="N72" s="164">
        <f>IF(RES_hhdet_tes!N72=0,0,RES_hhdet_tes!N72/0.086*1000000/RES_hhdet_num!N70)</f>
        <v>491.38280244485691</v>
      </c>
      <c r="O72" s="164">
        <f>IF(RES_hhdet_tes!O72=0,0,RES_hhdet_tes!O72/0.086*1000000/RES_hhdet_num!O70)</f>
        <v>519.06202083557457</v>
      </c>
      <c r="P72" s="164">
        <f>IF(RES_hhdet_tes!P72=0,0,RES_hhdet_tes!P72/0.086*1000000/RES_hhdet_num!P70)</f>
        <v>510.28616955975014</v>
      </c>
      <c r="Q72" s="164">
        <f>IF(RES_hhdet_tes!Q72=0,0,RES_hhdet_tes!Q72/0.086*1000000/RES_hhdet_num!Q70)</f>
        <v>505.10533582652317</v>
      </c>
    </row>
    <row r="73" spans="1:17" ht="12" customHeight="1" x14ac:dyDescent="0.25">
      <c r="A73" s="163" t="s">
        <v>142</v>
      </c>
      <c r="B73" s="162">
        <f>IF(RES_hhdet_tes!B73=0,0,RES_hhdet_tes!B73/0.086*1000000/RES_hhdet_num!B73)</f>
        <v>1551.1341150088888</v>
      </c>
      <c r="C73" s="162">
        <f>IF(RES_hhdet_tes!C73=0,0,RES_hhdet_tes!C73/0.086*1000000/RES_hhdet_num!C73)</f>
        <v>1593.5839806701467</v>
      </c>
      <c r="D73" s="162">
        <f>IF(RES_hhdet_tes!D73=0,0,RES_hhdet_tes!D73/0.086*1000000/RES_hhdet_num!D73)</f>
        <v>1597.6373447882613</v>
      </c>
      <c r="E73" s="162">
        <f>IF(RES_hhdet_tes!E73=0,0,RES_hhdet_tes!E73/0.086*1000000/RES_hhdet_num!E73)</f>
        <v>1668.4259404105533</v>
      </c>
      <c r="F73" s="162">
        <f>IF(RES_hhdet_tes!F73=0,0,RES_hhdet_tes!F73/0.086*1000000/RES_hhdet_num!F73)</f>
        <v>1706.9955436486989</v>
      </c>
      <c r="G73" s="162">
        <f>IF(RES_hhdet_tes!G73=0,0,RES_hhdet_tes!G73/0.086*1000000/RES_hhdet_num!G73)</f>
        <v>1576.6433839330791</v>
      </c>
      <c r="H73" s="162">
        <f>IF(RES_hhdet_tes!H73=0,0,RES_hhdet_tes!H73/0.086*1000000/RES_hhdet_num!H73)</f>
        <v>1601.9686681107974</v>
      </c>
      <c r="I73" s="162">
        <f>IF(RES_hhdet_tes!I73=0,0,RES_hhdet_tes!I73/0.086*1000000/RES_hhdet_num!I73)</f>
        <v>1608.8298798359453</v>
      </c>
      <c r="J73" s="162">
        <f>IF(RES_hhdet_tes!J73=0,0,RES_hhdet_tes!J73/0.086*1000000/RES_hhdet_num!J73)</f>
        <v>1630.76154836256</v>
      </c>
      <c r="K73" s="162">
        <f>IF(RES_hhdet_tes!K73=0,0,RES_hhdet_tes!K73/0.086*1000000/RES_hhdet_num!K73)</f>
        <v>1518.4508800009623</v>
      </c>
      <c r="L73" s="162">
        <f>IF(RES_hhdet_tes!L73=0,0,RES_hhdet_tes!L73/0.086*1000000/RES_hhdet_num!L73)</f>
        <v>1867.5986150448864</v>
      </c>
      <c r="M73" s="162">
        <f>IF(RES_hhdet_tes!M73=0,0,RES_hhdet_tes!M73/0.086*1000000/RES_hhdet_num!M73)</f>
        <v>1470.7420632660196</v>
      </c>
      <c r="N73" s="162">
        <f>IF(RES_hhdet_tes!N73=0,0,RES_hhdet_tes!N73/0.086*1000000/RES_hhdet_num!N73)</f>
        <v>1957.0119952800203</v>
      </c>
      <c r="O73" s="162">
        <f>IF(RES_hhdet_tes!O73=0,0,RES_hhdet_tes!O73/0.086*1000000/RES_hhdet_num!O73)</f>
        <v>2073.8311687239329</v>
      </c>
      <c r="P73" s="162">
        <f>IF(RES_hhdet_tes!P73=0,0,RES_hhdet_tes!P73/0.086*1000000/RES_hhdet_num!P73)</f>
        <v>1728.8067228403445</v>
      </c>
      <c r="Q73" s="162">
        <f>IF(RES_hhdet_tes!Q73=0,0,RES_hhdet_tes!Q73/0.086*1000000/RES_hhdet_num!Q73)</f>
        <v>1840.8366986460842</v>
      </c>
    </row>
    <row r="74" spans="1:17" ht="12" customHeight="1" x14ac:dyDescent="0.25">
      <c r="A74" s="161" t="s">
        <v>141</v>
      </c>
      <c r="B74" s="160">
        <f>IF(RES_hhdet_tes!B74=0,0,RES_hhdet_tes!B74/0.086*1000000/RES_hhdet_num!B74)</f>
        <v>1502.863111930111</v>
      </c>
      <c r="C74" s="160">
        <f>IF(RES_hhdet_tes!C74=0,0,RES_hhdet_tes!C74/0.086*1000000/RES_hhdet_num!C74)</f>
        <v>1537.8254856087583</v>
      </c>
      <c r="D74" s="160">
        <f>IF(RES_hhdet_tes!D74=0,0,RES_hhdet_tes!D74/0.086*1000000/RES_hhdet_num!D74)</f>
        <v>1536.7433753442058</v>
      </c>
      <c r="E74" s="160">
        <f>IF(RES_hhdet_tes!E74=0,0,RES_hhdet_tes!E74/0.086*1000000/RES_hhdet_num!E74)</f>
        <v>1595.4737736302613</v>
      </c>
      <c r="F74" s="160">
        <f>IF(RES_hhdet_tes!F74=0,0,RES_hhdet_tes!F74/0.086*1000000/RES_hhdet_num!F74)</f>
        <v>1620.7934373626065</v>
      </c>
      <c r="G74" s="160">
        <f>IF(RES_hhdet_tes!G74=0,0,RES_hhdet_tes!G74/0.086*1000000/RES_hhdet_num!G74)</f>
        <v>1532.8179229098889</v>
      </c>
      <c r="H74" s="160">
        <f>IF(RES_hhdet_tes!H74=0,0,RES_hhdet_tes!H74/0.086*1000000/RES_hhdet_num!H74)</f>
        <v>1544.5059688240949</v>
      </c>
      <c r="I74" s="160">
        <f>IF(RES_hhdet_tes!I74=0,0,RES_hhdet_tes!I74/0.086*1000000/RES_hhdet_num!I74)</f>
        <v>1544.5783532770233</v>
      </c>
      <c r="J74" s="160">
        <f>IF(RES_hhdet_tes!J74=0,0,RES_hhdet_tes!J74/0.086*1000000/RES_hhdet_num!J74)</f>
        <v>1568.6249471627436</v>
      </c>
      <c r="K74" s="160">
        <f>IF(RES_hhdet_tes!K74=0,0,RES_hhdet_tes!K74/0.086*1000000/RES_hhdet_num!K74)</f>
        <v>1497.8254502571115</v>
      </c>
      <c r="L74" s="160">
        <f>IF(RES_hhdet_tes!L74=0,0,RES_hhdet_tes!L74/0.086*1000000/RES_hhdet_num!L74)</f>
        <v>1716.6480799232254</v>
      </c>
      <c r="M74" s="160">
        <f>IF(RES_hhdet_tes!M74=0,0,RES_hhdet_tes!M74/0.086*1000000/RES_hhdet_num!M74)</f>
        <v>1415.6269836967949</v>
      </c>
      <c r="N74" s="160">
        <f>IF(RES_hhdet_tes!N74=0,0,RES_hhdet_tes!N74/0.086*1000000/RES_hhdet_num!N74)</f>
        <v>1807.6706567389826</v>
      </c>
      <c r="O74" s="160">
        <f>IF(RES_hhdet_tes!O74=0,0,RES_hhdet_tes!O74/0.086*1000000/RES_hhdet_num!O74)</f>
        <v>1873.1589997098126</v>
      </c>
      <c r="P74" s="160">
        <f>IF(RES_hhdet_tes!P74=0,0,RES_hhdet_tes!P74/0.086*1000000/RES_hhdet_num!P74)</f>
        <v>1641.991933939634</v>
      </c>
      <c r="Q74" s="160">
        <f>IF(RES_hhdet_tes!Q74=0,0,RES_hhdet_tes!Q74/0.086*1000000/RES_hhdet_num!Q74)</f>
        <v>1710.2755911249139</v>
      </c>
    </row>
    <row r="75" spans="1:17" ht="12" customHeight="1" x14ac:dyDescent="0.25">
      <c r="A75" s="148" t="s">
        <v>60</v>
      </c>
      <c r="B75" s="156">
        <f>IF(RES_hhdet_tes!B75=0,0,RES_hhdet_tes!B75/0.086*1000000/RES_hhdet_num!B74)</f>
        <v>989.62356537567769</v>
      </c>
      <c r="C75" s="156">
        <f>IF(RES_hhdet_tes!C75=0,0,RES_hhdet_tes!C75/0.086*1000000/RES_hhdet_num!C74)</f>
        <v>1039.1212278989385</v>
      </c>
      <c r="D75" s="156">
        <f>IF(RES_hhdet_tes!D75=0,0,RES_hhdet_tes!D75/0.086*1000000/RES_hhdet_num!D74)</f>
        <v>1042.9278133437701</v>
      </c>
      <c r="E75" s="156">
        <f>IF(RES_hhdet_tes!E75=0,0,RES_hhdet_tes!E75/0.086*1000000/RES_hhdet_num!E74)</f>
        <v>1098.5839960395456</v>
      </c>
      <c r="F75" s="156">
        <f>IF(RES_hhdet_tes!F75=0,0,RES_hhdet_tes!F75/0.086*1000000/RES_hhdet_num!F74)</f>
        <v>1120.0823132487567</v>
      </c>
      <c r="G75" s="156">
        <f>IF(RES_hhdet_tes!G75=0,0,RES_hhdet_tes!G75/0.086*1000000/RES_hhdet_num!G74)</f>
        <v>1034.6376768566283</v>
      </c>
      <c r="H75" s="156">
        <f>IF(RES_hhdet_tes!H75=0,0,RES_hhdet_tes!H75/0.086*1000000/RES_hhdet_num!H74)</f>
        <v>1048.9416862943879</v>
      </c>
      <c r="I75" s="156">
        <f>IF(RES_hhdet_tes!I75=0,0,RES_hhdet_tes!I75/0.086*1000000/RES_hhdet_num!I74)</f>
        <v>1049.8645733743413</v>
      </c>
      <c r="J75" s="156">
        <f>IF(RES_hhdet_tes!J75=0,0,RES_hhdet_tes!J75/0.086*1000000/RES_hhdet_num!J74)</f>
        <v>1072.8967426985505</v>
      </c>
      <c r="K75" s="156">
        <f>IF(RES_hhdet_tes!K75=0,0,RES_hhdet_tes!K75/0.086*1000000/RES_hhdet_num!K74)</f>
        <v>999.51543723560349</v>
      </c>
      <c r="L75" s="156">
        <f>IF(RES_hhdet_tes!L75=0,0,RES_hhdet_tes!L75/0.086*1000000/RES_hhdet_num!L74)</f>
        <v>1216.3117533590037</v>
      </c>
      <c r="M75" s="156">
        <f>IF(RES_hhdet_tes!M75=0,0,RES_hhdet_tes!M75/0.086*1000000/RES_hhdet_num!M74)</f>
        <v>959.20742226467519</v>
      </c>
      <c r="N75" s="156">
        <f>IF(RES_hhdet_tes!N75=0,0,RES_hhdet_tes!N75/0.086*1000000/RES_hhdet_num!N74)</f>
        <v>1316.2878542941257</v>
      </c>
      <c r="O75" s="156">
        <f>IF(RES_hhdet_tes!O75=0,0,RES_hhdet_tes!O75/0.086*1000000/RES_hhdet_num!O74)</f>
        <v>1354.0969788742382</v>
      </c>
      <c r="P75" s="156">
        <f>IF(RES_hhdet_tes!P75=0,0,RES_hhdet_tes!P75/0.086*1000000/RES_hhdet_num!P74)</f>
        <v>1131.7057643798839</v>
      </c>
      <c r="Q75" s="156">
        <f>IF(RES_hhdet_tes!Q75=0,0,RES_hhdet_tes!Q75/0.086*1000000/RES_hhdet_num!Q74)</f>
        <v>1205.1702552983911</v>
      </c>
    </row>
    <row r="76" spans="1:17" ht="12" customHeight="1" x14ac:dyDescent="0.25">
      <c r="A76" s="148" t="s">
        <v>59</v>
      </c>
      <c r="B76" s="156">
        <f>IF(RES_hhdet_tes!B76=0,0,RES_hhdet_tes!B76/0.086*1000000/RES_hhdet_num!B74)</f>
        <v>513.23954655443322</v>
      </c>
      <c r="C76" s="156">
        <f>IF(RES_hhdet_tes!C76=0,0,RES_hhdet_tes!C76/0.086*1000000/RES_hhdet_num!C74)</f>
        <v>498.70425770981973</v>
      </c>
      <c r="D76" s="156">
        <f>IF(RES_hhdet_tes!D76=0,0,RES_hhdet_tes!D76/0.086*1000000/RES_hhdet_num!D74)</f>
        <v>493.81556200043559</v>
      </c>
      <c r="E76" s="156">
        <f>IF(RES_hhdet_tes!E76=0,0,RES_hhdet_tes!E76/0.086*1000000/RES_hhdet_num!E74)</f>
        <v>496.88977759071582</v>
      </c>
      <c r="F76" s="156">
        <f>IF(RES_hhdet_tes!F76=0,0,RES_hhdet_tes!F76/0.086*1000000/RES_hhdet_num!F74)</f>
        <v>500.71112411384979</v>
      </c>
      <c r="G76" s="156">
        <f>IF(RES_hhdet_tes!G76=0,0,RES_hhdet_tes!G76/0.086*1000000/RES_hhdet_num!G74)</f>
        <v>498.18024605326036</v>
      </c>
      <c r="H76" s="156">
        <f>IF(RES_hhdet_tes!H76=0,0,RES_hhdet_tes!H76/0.086*1000000/RES_hhdet_num!H74)</f>
        <v>495.56428252970704</v>
      </c>
      <c r="I76" s="156">
        <f>IF(RES_hhdet_tes!I76=0,0,RES_hhdet_tes!I76/0.086*1000000/RES_hhdet_num!I74)</f>
        <v>494.71377990268161</v>
      </c>
      <c r="J76" s="156">
        <f>IF(RES_hhdet_tes!J76=0,0,RES_hhdet_tes!J76/0.086*1000000/RES_hhdet_num!J74)</f>
        <v>495.72820446419303</v>
      </c>
      <c r="K76" s="156">
        <f>IF(RES_hhdet_tes!K76=0,0,RES_hhdet_tes!K76/0.086*1000000/RES_hhdet_num!K74)</f>
        <v>498.31001302150787</v>
      </c>
      <c r="L76" s="156">
        <f>IF(RES_hhdet_tes!L76=0,0,RES_hhdet_tes!L76/0.086*1000000/RES_hhdet_num!L74)</f>
        <v>500.33632656422185</v>
      </c>
      <c r="M76" s="156">
        <f>IF(RES_hhdet_tes!M76=0,0,RES_hhdet_tes!M76/0.086*1000000/RES_hhdet_num!M74)</f>
        <v>456.41956143211962</v>
      </c>
      <c r="N76" s="156">
        <f>IF(RES_hhdet_tes!N76=0,0,RES_hhdet_tes!N76/0.086*1000000/RES_hhdet_num!N74)</f>
        <v>491.38280244485674</v>
      </c>
      <c r="O76" s="156">
        <f>IF(RES_hhdet_tes!O76=0,0,RES_hhdet_tes!O76/0.086*1000000/RES_hhdet_num!O74)</f>
        <v>519.0620208355748</v>
      </c>
      <c r="P76" s="156">
        <f>IF(RES_hhdet_tes!P76=0,0,RES_hhdet_tes!P76/0.086*1000000/RES_hhdet_num!P74)</f>
        <v>510.28616955975002</v>
      </c>
      <c r="Q76" s="156">
        <f>IF(RES_hhdet_tes!Q76=0,0,RES_hhdet_tes!Q76/0.086*1000000/RES_hhdet_num!Q74)</f>
        <v>505.10533582652312</v>
      </c>
    </row>
    <row r="77" spans="1:17" ht="12" customHeight="1" x14ac:dyDescent="0.25">
      <c r="A77" s="158" t="s">
        <v>62</v>
      </c>
      <c r="B77" s="157">
        <f>IF(RES_hhdet_tes!B77=0,0,RES_hhdet_tes!B77/0.086*1000000/RES_hhdet_num!B$62)</f>
        <v>762.17631884147056</v>
      </c>
      <c r="C77" s="157">
        <f>IF(RES_hhdet_tes!C77=0,0,RES_hhdet_tes!C77/0.086*1000000/RES_hhdet_num!C$62)</f>
        <v>761.98248174634227</v>
      </c>
      <c r="D77" s="157">
        <f>IF(RES_hhdet_tes!D77=0,0,RES_hhdet_tes!D77/0.086*1000000/RES_hhdet_num!D$62)</f>
        <v>768.0488039769715</v>
      </c>
      <c r="E77" s="157">
        <f>IF(RES_hhdet_tes!E77=0,0,RES_hhdet_tes!E77/0.086*1000000/RES_hhdet_num!E$62)</f>
        <v>791.10740142793065</v>
      </c>
      <c r="F77" s="157">
        <f>IF(RES_hhdet_tes!F77=0,0,RES_hhdet_tes!F77/0.086*1000000/RES_hhdet_num!F$62)</f>
        <v>785.2149857995596</v>
      </c>
      <c r="G77" s="157">
        <f>IF(RES_hhdet_tes!G77=0,0,RES_hhdet_tes!G77/0.086*1000000/RES_hhdet_num!G$62)</f>
        <v>781.67966984525981</v>
      </c>
      <c r="H77" s="157">
        <f>IF(RES_hhdet_tes!H77=0,0,RES_hhdet_tes!H77/0.086*1000000/RES_hhdet_num!H$62)</f>
        <v>791.54220392315233</v>
      </c>
      <c r="I77" s="157">
        <f>IF(RES_hhdet_tes!I77=0,0,RES_hhdet_tes!I77/0.086*1000000/RES_hhdet_num!I$62)</f>
        <v>792.25012149029442</v>
      </c>
      <c r="J77" s="157">
        <f>IF(RES_hhdet_tes!J77=0,0,RES_hhdet_tes!J77/0.086*1000000/RES_hhdet_num!J$62)</f>
        <v>807.65197672525221</v>
      </c>
      <c r="K77" s="157">
        <f>IF(RES_hhdet_tes!K77=0,0,RES_hhdet_tes!K77/0.086*1000000/RES_hhdet_num!K$62)</f>
        <v>810.19043037545373</v>
      </c>
      <c r="L77" s="157">
        <f>IF(RES_hhdet_tes!L77=0,0,RES_hhdet_tes!L77/0.086*1000000/RES_hhdet_num!L$62)</f>
        <v>804.06732010283633</v>
      </c>
      <c r="M77" s="157">
        <f>IF(RES_hhdet_tes!M77=0,0,RES_hhdet_tes!M77/0.086*1000000/RES_hhdet_num!M$62)</f>
        <v>770.77904847466664</v>
      </c>
      <c r="N77" s="157">
        <f>IF(RES_hhdet_tes!N77=0,0,RES_hhdet_tes!N77/0.086*1000000/RES_hhdet_num!N$62)</f>
        <v>810.92432896607443</v>
      </c>
      <c r="O77" s="157">
        <f>IF(RES_hhdet_tes!O77=0,0,RES_hhdet_tes!O77/0.086*1000000/RES_hhdet_num!O$62)</f>
        <v>817.60161831284938</v>
      </c>
      <c r="P77" s="157">
        <f>IF(RES_hhdet_tes!P77=0,0,RES_hhdet_tes!P77/0.086*1000000/RES_hhdet_num!P$62)</f>
        <v>807.75668373444296</v>
      </c>
      <c r="Q77" s="157">
        <f>IF(RES_hhdet_tes!Q77=0,0,RES_hhdet_tes!Q77/0.086*1000000/RES_hhdet_num!Q$62)</f>
        <v>801.38337301599677</v>
      </c>
    </row>
    <row r="78" spans="1:17" ht="12" customHeight="1" x14ac:dyDescent="0.25">
      <c r="A78" s="23" t="s">
        <v>109</v>
      </c>
      <c r="B78" s="156">
        <f>IF(RES_hhdet_tes!B78=0,0,RES_hhdet_tes!B78/0.086*1000000/RES_hhdet_num!B78)</f>
        <v>740.61969977060619</v>
      </c>
      <c r="C78" s="156">
        <f>IF(RES_hhdet_tes!C78=0,0,RES_hhdet_tes!C78/0.086*1000000/RES_hhdet_num!C78)</f>
        <v>737.23159664344212</v>
      </c>
      <c r="D78" s="156">
        <f>IF(RES_hhdet_tes!D78=0,0,RES_hhdet_tes!D78/0.086*1000000/RES_hhdet_num!D78)</f>
        <v>747.44734196387344</v>
      </c>
      <c r="E78" s="156">
        <f>IF(RES_hhdet_tes!E78=0,0,RES_hhdet_tes!E78/0.086*1000000/RES_hhdet_num!E78)</f>
        <v>757.70487768389034</v>
      </c>
      <c r="F78" s="156">
        <f>IF(RES_hhdet_tes!F78=0,0,RES_hhdet_tes!F78/0.086*1000000/RES_hhdet_num!F78)</f>
        <v>762.1287788183663</v>
      </c>
      <c r="G78" s="156">
        <f>IF(RES_hhdet_tes!G78=0,0,RES_hhdet_tes!G78/0.086*1000000/RES_hhdet_num!G78)</f>
        <v>768.87146195957234</v>
      </c>
      <c r="H78" s="156">
        <f>IF(RES_hhdet_tes!H78=0,0,RES_hhdet_tes!H78/0.086*1000000/RES_hhdet_num!H78)</f>
        <v>775.8194134400635</v>
      </c>
      <c r="I78" s="156">
        <f>IF(RES_hhdet_tes!I78=0,0,RES_hhdet_tes!I78/0.086*1000000/RES_hhdet_num!I78)</f>
        <v>780.58948584640143</v>
      </c>
      <c r="J78" s="156">
        <f>IF(RES_hhdet_tes!J78=0,0,RES_hhdet_tes!J78/0.086*1000000/RES_hhdet_num!J78)</f>
        <v>788.76276857969356</v>
      </c>
      <c r="K78" s="156">
        <f>IF(RES_hhdet_tes!K78=0,0,RES_hhdet_tes!K78/0.086*1000000/RES_hhdet_num!K78)</f>
        <v>797.06804533161335</v>
      </c>
      <c r="L78" s="156">
        <f>IF(RES_hhdet_tes!L78=0,0,RES_hhdet_tes!L78/0.086*1000000/RES_hhdet_num!L78)</f>
        <v>786.93869748014413</v>
      </c>
      <c r="M78" s="156">
        <f>IF(RES_hhdet_tes!M78=0,0,RES_hhdet_tes!M78/0.086*1000000/RES_hhdet_num!M78)</f>
        <v>763.81051187190462</v>
      </c>
      <c r="N78" s="156">
        <f>IF(RES_hhdet_tes!N78=0,0,RES_hhdet_tes!N78/0.086*1000000/RES_hhdet_num!N78)</f>
        <v>794.9682612936723</v>
      </c>
      <c r="O78" s="156">
        <f>IF(RES_hhdet_tes!O78=0,0,RES_hhdet_tes!O78/0.086*1000000/RES_hhdet_num!O78)</f>
        <v>798.21394583823235</v>
      </c>
      <c r="P78" s="156">
        <f>IF(RES_hhdet_tes!P78=0,0,RES_hhdet_tes!P78/0.086*1000000/RES_hhdet_num!P78)</f>
        <v>799.50750466386216</v>
      </c>
      <c r="Q78" s="156">
        <f>IF(RES_hhdet_tes!Q78=0,0,RES_hhdet_tes!Q78/0.086*1000000/RES_hhdet_num!Q78)</f>
        <v>791.43956190424069</v>
      </c>
    </row>
    <row r="79" spans="1:17" ht="12" customHeight="1" x14ac:dyDescent="0.25">
      <c r="A79" s="29" t="s">
        <v>140</v>
      </c>
      <c r="B79" s="57">
        <f>IF(RES_hhdet_tes!B79=0,0,RES_hhdet_tes!B79/0.086*1000000/RES_hhdet_num!B79)</f>
        <v>820.28812997134082</v>
      </c>
      <c r="C79" s="57">
        <f>IF(RES_hhdet_tes!C79=0,0,RES_hhdet_tes!C79/0.086*1000000/RES_hhdet_num!C79)</f>
        <v>824.7335878653206</v>
      </c>
      <c r="D79" s="57">
        <f>IF(RES_hhdet_tes!D79=0,0,RES_hhdet_tes!D79/0.086*1000000/RES_hhdet_num!D79)</f>
        <v>836.23633784178321</v>
      </c>
      <c r="E79" s="57">
        <f>IF(RES_hhdet_tes!E79=0,0,RES_hhdet_tes!E79/0.086*1000000/RES_hhdet_num!E79)</f>
        <v>887.42089441271526</v>
      </c>
      <c r="F79" s="57">
        <f>IF(RES_hhdet_tes!F79=0,0,RES_hhdet_tes!F79/0.086*1000000/RES_hhdet_num!F79)</f>
        <v>875.49042035784043</v>
      </c>
      <c r="G79" s="57">
        <f>IF(RES_hhdet_tes!G79=0,0,RES_hhdet_tes!G79/0.086*1000000/RES_hhdet_num!G79)</f>
        <v>837.26455895444565</v>
      </c>
      <c r="H79" s="57">
        <f>IF(RES_hhdet_tes!H79=0,0,RES_hhdet_tes!H79/0.086*1000000/RES_hhdet_num!H79)</f>
        <v>866.98229527652484</v>
      </c>
      <c r="I79" s="57">
        <f>IF(RES_hhdet_tes!I79=0,0,RES_hhdet_tes!I79/0.086*1000000/RES_hhdet_num!I79)</f>
        <v>861.3874794604717</v>
      </c>
      <c r="J79" s="57">
        <f>IF(RES_hhdet_tes!J79=0,0,RES_hhdet_tes!J79/0.086*1000000/RES_hhdet_num!J79)</f>
        <v>915.65672472175038</v>
      </c>
      <c r="K79" s="57">
        <f>IF(RES_hhdet_tes!K79=0,0,RES_hhdet_tes!K79/0.086*1000000/RES_hhdet_num!K79)</f>
        <v>891.32752984687397</v>
      </c>
      <c r="L79" s="57">
        <f>IF(RES_hhdet_tes!L79=0,0,RES_hhdet_tes!L79/0.086*1000000/RES_hhdet_num!L79)</f>
        <v>979.21885807661045</v>
      </c>
      <c r="M79" s="57">
        <f>IF(RES_hhdet_tes!M79=0,0,RES_hhdet_tes!M79/0.086*1000000/RES_hhdet_num!M79)</f>
        <v>849.70482110566752</v>
      </c>
      <c r="N79" s="57">
        <f>IF(RES_hhdet_tes!N79=0,0,RES_hhdet_tes!N79/0.086*1000000/RES_hhdet_num!N79)</f>
        <v>1009.2592994178491</v>
      </c>
      <c r="O79" s="57">
        <f>IF(RES_hhdet_tes!O79=0,0,RES_hhdet_tes!O79/0.086*1000000/RES_hhdet_num!O79)</f>
        <v>1093.7210296373726</v>
      </c>
      <c r="P79" s="57">
        <f>IF(RES_hhdet_tes!P79=0,0,RES_hhdet_tes!P79/0.086*1000000/RES_hhdet_num!P79)</f>
        <v>930.22351968159444</v>
      </c>
      <c r="Q79" s="57">
        <f>IF(RES_hhdet_tes!Q79=0,0,RES_hhdet_tes!Q79/0.086*1000000/RES_hhdet_num!Q79)</f>
        <v>985.17171239545405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>
        <f>SUM(B82,B85,B87,B100)</f>
        <v>10016.286807332646</v>
      </c>
      <c r="C81" s="168">
        <f t="shared" ref="C81:Q81" si="12">SUM(C82,C85,C87,C100)</f>
        <v>10563.893248435752</v>
      </c>
      <c r="D81" s="168">
        <f t="shared" si="12"/>
        <v>9973.4346301909882</v>
      </c>
      <c r="E81" s="168">
        <f t="shared" si="12"/>
        <v>10731.893828163591</v>
      </c>
      <c r="F81" s="168">
        <f t="shared" si="12"/>
        <v>10896.155526778448</v>
      </c>
      <c r="G81" s="168">
        <f t="shared" si="12"/>
        <v>10680.062041737085</v>
      </c>
      <c r="H81" s="168">
        <f t="shared" si="12"/>
        <v>10301.736175782376</v>
      </c>
      <c r="I81" s="168">
        <f t="shared" si="12"/>
        <v>9466.8928732173354</v>
      </c>
      <c r="J81" s="168">
        <f t="shared" si="12"/>
        <v>10150.21868755564</v>
      </c>
      <c r="K81" s="168">
        <f t="shared" si="12"/>
        <v>9941.1678825271483</v>
      </c>
      <c r="L81" s="168">
        <f t="shared" si="12"/>
        <v>10342.785233443887</v>
      </c>
      <c r="M81" s="168">
        <f t="shared" si="12"/>
        <v>8367.0065672031142</v>
      </c>
      <c r="N81" s="168">
        <f t="shared" si="12"/>
        <v>9434.9249924985779</v>
      </c>
      <c r="O81" s="168">
        <f t="shared" si="12"/>
        <v>9948.8136133770295</v>
      </c>
      <c r="P81" s="168">
        <f t="shared" si="12"/>
        <v>8072.7081597547622</v>
      </c>
      <c r="Q81" s="168">
        <f t="shared" si="12"/>
        <v>8461.5920548329741</v>
      </c>
    </row>
    <row r="82" spans="1:17" ht="12.95" customHeight="1" x14ac:dyDescent="0.25">
      <c r="A82" s="158" t="s">
        <v>65</v>
      </c>
      <c r="B82" s="157">
        <f t="shared" ref="B82:Q82" si="13">SUM(B83:B84)</f>
        <v>7729.7417398147481</v>
      </c>
      <c r="C82" s="157">
        <f t="shared" si="13"/>
        <v>8263.3092630102183</v>
      </c>
      <c r="D82" s="157">
        <f t="shared" si="13"/>
        <v>7668.5167303350927</v>
      </c>
      <c r="E82" s="157">
        <f t="shared" si="13"/>
        <v>8367.0482536609361</v>
      </c>
      <c r="F82" s="157">
        <f t="shared" si="13"/>
        <v>8516.4030860961666</v>
      </c>
      <c r="G82" s="157">
        <f t="shared" si="13"/>
        <v>8366.5544090446001</v>
      </c>
      <c r="H82" s="157">
        <f t="shared" si="13"/>
        <v>7961.1207083155714</v>
      </c>
      <c r="I82" s="157">
        <f t="shared" si="13"/>
        <v>7111.6419044929798</v>
      </c>
      <c r="J82" s="157">
        <f t="shared" si="13"/>
        <v>7735.5496046015378</v>
      </c>
      <c r="K82" s="157">
        <f t="shared" si="13"/>
        <v>7576.9990550636339</v>
      </c>
      <c r="L82" s="157">
        <f t="shared" si="13"/>
        <v>7764.3922802176112</v>
      </c>
      <c r="M82" s="157">
        <f t="shared" si="13"/>
        <v>6121.1426949493607</v>
      </c>
      <c r="N82" s="157">
        <f t="shared" si="13"/>
        <v>6732.0926018277814</v>
      </c>
      <c r="O82" s="157">
        <f t="shared" si="13"/>
        <v>7115.9175240609866</v>
      </c>
      <c r="P82" s="157">
        <f t="shared" si="13"/>
        <v>5519.008012608404</v>
      </c>
      <c r="Q82" s="157">
        <f t="shared" si="13"/>
        <v>5819.1101588168167</v>
      </c>
    </row>
    <row r="83" spans="1:17" ht="12" customHeight="1" x14ac:dyDescent="0.25">
      <c r="A83" s="23" t="s">
        <v>157</v>
      </c>
      <c r="B83" s="156">
        <f>IF(RES_hhdet_tes!B83=0,0,RES_hhdet_tes!B83/0.086*1000000/RES_hhdet_num!B$81)</f>
        <v>7670.1909049493561</v>
      </c>
      <c r="C83" s="156">
        <f>IF(RES_hhdet_tes!C83=0,0,RES_hhdet_tes!C83/0.086*1000000/RES_hhdet_num!C$81)</f>
        <v>8196.5482778853566</v>
      </c>
      <c r="D83" s="156">
        <f>IF(RES_hhdet_tes!D83=0,0,RES_hhdet_tes!D83/0.086*1000000/RES_hhdet_num!D$81)</f>
        <v>7601.308999201724</v>
      </c>
      <c r="E83" s="156">
        <f>IF(RES_hhdet_tes!E83=0,0,RES_hhdet_tes!E83/0.086*1000000/RES_hhdet_num!E$81)</f>
        <v>8270.6852750786711</v>
      </c>
      <c r="F83" s="156">
        <f>IF(RES_hhdet_tes!F83=0,0,RES_hhdet_tes!F83/0.086*1000000/RES_hhdet_num!F$81)</f>
        <v>8426.3457496510346</v>
      </c>
      <c r="G83" s="156">
        <f>IF(RES_hhdet_tes!G83=0,0,RES_hhdet_tes!G83/0.086*1000000/RES_hhdet_num!G$81)</f>
        <v>8310.6106184116888</v>
      </c>
      <c r="H83" s="156">
        <f>IF(RES_hhdet_tes!H83=0,0,RES_hhdet_tes!H83/0.086*1000000/RES_hhdet_num!H$81)</f>
        <v>7894.5106478136404</v>
      </c>
      <c r="I83" s="156">
        <f>IF(RES_hhdet_tes!I83=0,0,RES_hhdet_tes!I83/0.086*1000000/RES_hhdet_num!I$81)</f>
        <v>7051.955075945415</v>
      </c>
      <c r="J83" s="156">
        <f>IF(RES_hhdet_tes!J83=0,0,RES_hhdet_tes!J83/0.086*1000000/RES_hhdet_num!J$81)</f>
        <v>7651.0465801135588</v>
      </c>
      <c r="K83" s="156">
        <f>IF(RES_hhdet_tes!K83=0,0,RES_hhdet_tes!K83/0.086*1000000/RES_hhdet_num!K$81)</f>
        <v>7517.3056787006999</v>
      </c>
      <c r="L83" s="156">
        <f>IF(RES_hhdet_tes!L83=0,0,RES_hhdet_tes!L83/0.086*1000000/RES_hhdet_num!L$81)</f>
        <v>7650.2501512590406</v>
      </c>
      <c r="M83" s="156">
        <f>IF(RES_hhdet_tes!M83=0,0,RES_hhdet_tes!M83/0.086*1000000/RES_hhdet_num!M$81)</f>
        <v>6077.0042197916509</v>
      </c>
      <c r="N83" s="156">
        <f>IF(RES_hhdet_tes!N83=0,0,RES_hhdet_tes!N83/0.086*1000000/RES_hhdet_num!N$81)</f>
        <v>6618.7738809435587</v>
      </c>
      <c r="O83" s="156">
        <f>IF(RES_hhdet_tes!O83=0,0,RES_hhdet_tes!O83/0.086*1000000/RES_hhdet_num!O$81)</f>
        <v>6961.2898588279486</v>
      </c>
      <c r="P83" s="156">
        <f>IF(RES_hhdet_tes!P83=0,0,RES_hhdet_tes!P83/0.086*1000000/RES_hhdet_num!P$81)</f>
        <v>5455.3339943049723</v>
      </c>
      <c r="Q83" s="156">
        <f>IF(RES_hhdet_tes!Q83=0,0,RES_hhdet_tes!Q83/0.086*1000000/RES_hhdet_num!Q$81)</f>
        <v>5724.3757979637267</v>
      </c>
    </row>
    <row r="84" spans="1:17" ht="12" customHeight="1" x14ac:dyDescent="0.25">
      <c r="A84" s="23" t="s">
        <v>60</v>
      </c>
      <c r="B84" s="156">
        <f>IF(RES_hhdet_tes!B84=0,0,RES_hhdet_tes!B84/0.086*1000000/RES_hhdet_num!B$81)</f>
        <v>59.55083486539224</v>
      </c>
      <c r="C84" s="156">
        <f>IF(RES_hhdet_tes!C84=0,0,RES_hhdet_tes!C84/0.086*1000000/RES_hhdet_num!C$81)</f>
        <v>66.760985124861236</v>
      </c>
      <c r="D84" s="156">
        <f>IF(RES_hhdet_tes!D84=0,0,RES_hhdet_tes!D84/0.086*1000000/RES_hhdet_num!D$81)</f>
        <v>67.207731133368569</v>
      </c>
      <c r="E84" s="156">
        <f>IF(RES_hhdet_tes!E84=0,0,RES_hhdet_tes!E84/0.086*1000000/RES_hhdet_num!E$81)</f>
        <v>96.362978582265328</v>
      </c>
      <c r="F84" s="156">
        <f>IF(RES_hhdet_tes!F84=0,0,RES_hhdet_tes!F84/0.086*1000000/RES_hhdet_num!F$81)</f>
        <v>90.057336445132535</v>
      </c>
      <c r="G84" s="156">
        <f>IF(RES_hhdet_tes!G84=0,0,RES_hhdet_tes!G84/0.086*1000000/RES_hhdet_num!G$81)</f>
        <v>55.943790632910641</v>
      </c>
      <c r="H84" s="156">
        <f>IF(RES_hhdet_tes!H84=0,0,RES_hhdet_tes!H84/0.086*1000000/RES_hhdet_num!H$81)</f>
        <v>66.610060501930661</v>
      </c>
      <c r="I84" s="156">
        <f>IF(RES_hhdet_tes!I84=0,0,RES_hhdet_tes!I84/0.086*1000000/RES_hhdet_num!I$81)</f>
        <v>59.686828547564524</v>
      </c>
      <c r="J84" s="156">
        <f>IF(RES_hhdet_tes!J84=0,0,RES_hhdet_tes!J84/0.086*1000000/RES_hhdet_num!J$81)</f>
        <v>84.50302448797909</v>
      </c>
      <c r="K84" s="156">
        <f>IF(RES_hhdet_tes!K84=0,0,RES_hhdet_tes!K84/0.086*1000000/RES_hhdet_num!K$81)</f>
        <v>59.693376362933918</v>
      </c>
      <c r="L84" s="156">
        <f>IF(RES_hhdet_tes!L84=0,0,RES_hhdet_tes!L84/0.086*1000000/RES_hhdet_num!L$81)</f>
        <v>114.1421289585703</v>
      </c>
      <c r="M84" s="156">
        <f>IF(RES_hhdet_tes!M84=0,0,RES_hhdet_tes!M84/0.086*1000000/RES_hhdet_num!M$81)</f>
        <v>44.138475157709941</v>
      </c>
      <c r="N84" s="156">
        <f>IF(RES_hhdet_tes!N84=0,0,RES_hhdet_tes!N84/0.086*1000000/RES_hhdet_num!N$81)</f>
        <v>113.3187208842227</v>
      </c>
      <c r="O84" s="156">
        <f>IF(RES_hhdet_tes!O84=0,0,RES_hhdet_tes!O84/0.086*1000000/RES_hhdet_num!O$81)</f>
        <v>154.62766523303776</v>
      </c>
      <c r="P84" s="156">
        <f>IF(RES_hhdet_tes!P84=0,0,RES_hhdet_tes!P84/0.086*1000000/RES_hhdet_num!P$81)</f>
        <v>63.674018303431723</v>
      </c>
      <c r="Q84" s="156">
        <f>IF(RES_hhdet_tes!Q84=0,0,RES_hhdet_tes!Q84/0.086*1000000/RES_hhdet_num!Q$81)</f>
        <v>94.734360853089854</v>
      </c>
    </row>
    <row r="85" spans="1:17" ht="12.95" customHeight="1" x14ac:dyDescent="0.25">
      <c r="A85" s="158" t="s">
        <v>112</v>
      </c>
      <c r="B85" s="157">
        <f t="shared" ref="B85:Q85" si="14">B86</f>
        <v>22.696363833810413</v>
      </c>
      <c r="C85" s="157">
        <f t="shared" si="14"/>
        <v>23.427155268775202</v>
      </c>
      <c r="D85" s="157">
        <f t="shared" si="14"/>
        <v>24.948630459920587</v>
      </c>
      <c r="E85" s="157">
        <f t="shared" si="14"/>
        <v>25.386981317632479</v>
      </c>
      <c r="F85" s="157">
        <f t="shared" si="14"/>
        <v>26.373871363345234</v>
      </c>
      <c r="G85" s="157">
        <f t="shared" si="14"/>
        <v>28.320623432721789</v>
      </c>
      <c r="H85" s="157">
        <f t="shared" si="14"/>
        <v>29.372406607479171</v>
      </c>
      <c r="I85" s="157">
        <f t="shared" si="14"/>
        <v>30.931337575824553</v>
      </c>
      <c r="J85" s="157">
        <f t="shared" si="14"/>
        <v>33.111444688941219</v>
      </c>
      <c r="K85" s="157">
        <f t="shared" si="14"/>
        <v>35.422734487933063</v>
      </c>
      <c r="L85" s="157">
        <f t="shared" si="14"/>
        <v>37.604401351985047</v>
      </c>
      <c r="M85" s="157">
        <f t="shared" si="14"/>
        <v>38.193582110665155</v>
      </c>
      <c r="N85" s="157">
        <f t="shared" si="14"/>
        <v>40.624286328727017</v>
      </c>
      <c r="O85" s="157">
        <f t="shared" si="14"/>
        <v>46.347687650828796</v>
      </c>
      <c r="P85" s="157">
        <f t="shared" si="14"/>
        <v>47.321883265221189</v>
      </c>
      <c r="Q85" s="157">
        <f t="shared" si="14"/>
        <v>52.163769757638043</v>
      </c>
    </row>
    <row r="86" spans="1:17" ht="12" customHeight="1" x14ac:dyDescent="0.25">
      <c r="A86" s="23" t="s">
        <v>60</v>
      </c>
      <c r="B86" s="156">
        <f>IF(RES_hhdet_tes!B86=0,0,RES_hhdet_tes!B86/0.086*1000000/RES_hhdet_num!B$81)</f>
        <v>22.696363833810413</v>
      </c>
      <c r="C86" s="156">
        <f>IF(RES_hhdet_tes!C86=0,0,RES_hhdet_tes!C86/0.086*1000000/RES_hhdet_num!C$81)</f>
        <v>23.427155268775202</v>
      </c>
      <c r="D86" s="156">
        <f>IF(RES_hhdet_tes!D86=0,0,RES_hhdet_tes!D86/0.086*1000000/RES_hhdet_num!D$81)</f>
        <v>24.948630459920587</v>
      </c>
      <c r="E86" s="156">
        <f>IF(RES_hhdet_tes!E86=0,0,RES_hhdet_tes!E86/0.086*1000000/RES_hhdet_num!E$81)</f>
        <v>25.386981317632479</v>
      </c>
      <c r="F86" s="156">
        <f>IF(RES_hhdet_tes!F86=0,0,RES_hhdet_tes!F86/0.086*1000000/RES_hhdet_num!F$81)</f>
        <v>26.373871363345234</v>
      </c>
      <c r="G86" s="156">
        <f>IF(RES_hhdet_tes!G86=0,0,RES_hhdet_tes!G86/0.086*1000000/RES_hhdet_num!G$81)</f>
        <v>28.320623432721789</v>
      </c>
      <c r="H86" s="156">
        <f>IF(RES_hhdet_tes!H86=0,0,RES_hhdet_tes!H86/0.086*1000000/RES_hhdet_num!H$81)</f>
        <v>29.372406607479171</v>
      </c>
      <c r="I86" s="156">
        <f>IF(RES_hhdet_tes!I86=0,0,RES_hhdet_tes!I86/0.086*1000000/RES_hhdet_num!I$81)</f>
        <v>30.931337575824553</v>
      </c>
      <c r="J86" s="156">
        <f>IF(RES_hhdet_tes!J86=0,0,RES_hhdet_tes!J86/0.086*1000000/RES_hhdet_num!J$81)</f>
        <v>33.111444688941219</v>
      </c>
      <c r="K86" s="156">
        <f>IF(RES_hhdet_tes!K86=0,0,RES_hhdet_tes!K86/0.086*1000000/RES_hhdet_num!K$81)</f>
        <v>35.422734487933063</v>
      </c>
      <c r="L86" s="156">
        <f>IF(RES_hhdet_tes!L86=0,0,RES_hhdet_tes!L86/0.086*1000000/RES_hhdet_num!L$81)</f>
        <v>37.604401351985047</v>
      </c>
      <c r="M86" s="156">
        <f>IF(RES_hhdet_tes!M86=0,0,RES_hhdet_tes!M86/0.086*1000000/RES_hhdet_num!M$81)</f>
        <v>38.193582110665155</v>
      </c>
      <c r="N86" s="156">
        <f>IF(RES_hhdet_tes!N86=0,0,RES_hhdet_tes!N86/0.086*1000000/RES_hhdet_num!N$81)</f>
        <v>40.624286328727017</v>
      </c>
      <c r="O86" s="156">
        <f>IF(RES_hhdet_tes!O86=0,0,RES_hhdet_tes!O86/0.086*1000000/RES_hhdet_num!O$81)</f>
        <v>46.347687650828796</v>
      </c>
      <c r="P86" s="156">
        <f>IF(RES_hhdet_tes!P86=0,0,RES_hhdet_tes!P86/0.086*1000000/RES_hhdet_num!P$81)</f>
        <v>47.321883265221189</v>
      </c>
      <c r="Q86" s="156">
        <f>IF(RES_hhdet_tes!Q86=0,0,RES_hhdet_tes!Q86/0.086*1000000/RES_hhdet_num!Q$81)</f>
        <v>52.163769757638043</v>
      </c>
    </row>
    <row r="87" spans="1:17" ht="12" customHeight="1" x14ac:dyDescent="0.25">
      <c r="A87" s="158" t="s">
        <v>63</v>
      </c>
      <c r="B87" s="157">
        <f>IF(RES_hhdet_tes!B87=0,0,RES_hhdet_tes!B87/0.086*1000000/RES_hhdet_num!B$81)</f>
        <v>1465.9311803236883</v>
      </c>
      <c r="C87" s="157">
        <f>IF(RES_hhdet_tes!C87=0,0,RES_hhdet_tes!C87/0.086*1000000/RES_hhdet_num!C$81)</f>
        <v>1476.5395996822654</v>
      </c>
      <c r="D87" s="157">
        <f>IF(RES_hhdet_tes!D87=0,0,RES_hhdet_tes!D87/0.086*1000000/RES_hhdet_num!D$81)</f>
        <v>1469.4137631513488</v>
      </c>
      <c r="E87" s="157">
        <f>IF(RES_hhdet_tes!E87=0,0,RES_hhdet_tes!E87/0.086*1000000/RES_hhdet_num!E$81)</f>
        <v>1491.2853093519673</v>
      </c>
      <c r="F87" s="157">
        <f>IF(RES_hhdet_tes!F87=0,0,RES_hhdet_tes!F87/0.086*1000000/RES_hhdet_num!F$81)</f>
        <v>1506.8171408837054</v>
      </c>
      <c r="G87" s="157">
        <f>IF(RES_hhdet_tes!G87=0,0,RES_hhdet_tes!G87/0.086*1000000/RES_hhdet_num!G$81)</f>
        <v>1468.6055136193311</v>
      </c>
      <c r="H87" s="157">
        <f>IF(RES_hhdet_tes!H87=0,0,RES_hhdet_tes!H87/0.086*1000000/RES_hhdet_num!H$81)</f>
        <v>1470.69367760723</v>
      </c>
      <c r="I87" s="157">
        <f>IF(RES_hhdet_tes!I87=0,0,RES_hhdet_tes!I87/0.086*1000000/RES_hhdet_num!I$81)</f>
        <v>1483.4972153488784</v>
      </c>
      <c r="J87" s="157">
        <f>IF(RES_hhdet_tes!J87=0,0,RES_hhdet_tes!J87/0.086*1000000/RES_hhdet_num!J$81)</f>
        <v>1496.9916966185988</v>
      </c>
      <c r="K87" s="157">
        <f>IF(RES_hhdet_tes!K87=0,0,RES_hhdet_tes!K87/0.086*1000000/RES_hhdet_num!K$81)</f>
        <v>1464.3832405772105</v>
      </c>
      <c r="L87" s="157">
        <f>IF(RES_hhdet_tes!L87=0,0,RES_hhdet_tes!L87/0.086*1000000/RES_hhdet_num!L$81)</f>
        <v>1600.2029929482771</v>
      </c>
      <c r="M87" s="157">
        <f>IF(RES_hhdet_tes!M87=0,0,RES_hhdet_tes!M87/0.086*1000000/RES_hhdet_num!M$81)</f>
        <v>1377.6030339492029</v>
      </c>
      <c r="N87" s="157">
        <f>IF(RES_hhdet_tes!N87=0,0,RES_hhdet_tes!N87/0.086*1000000/RES_hhdet_num!N$81)</f>
        <v>1698.1705316153327</v>
      </c>
      <c r="O87" s="157">
        <f>IF(RES_hhdet_tes!O87=0,0,RES_hhdet_tes!O87/0.086*1000000/RES_hhdet_num!O$81)</f>
        <v>1751.5239066706772</v>
      </c>
      <c r="P87" s="157">
        <f>IF(RES_hhdet_tes!P87=0,0,RES_hhdet_tes!P87/0.086*1000000/RES_hhdet_num!P$81)</f>
        <v>1599.6089752766275</v>
      </c>
      <c r="Q87" s="157">
        <f>IF(RES_hhdet_tes!Q87=0,0,RES_hhdet_tes!Q87/0.086*1000000/RES_hhdet_num!Q$81)</f>
        <v>1638.6533885096076</v>
      </c>
    </row>
    <row r="88" spans="1:17" ht="12" customHeight="1" x14ac:dyDescent="0.25">
      <c r="A88" s="167" t="s">
        <v>156</v>
      </c>
      <c r="B88" s="132">
        <f>IF(RES_hhdet_tes!B88=0,0,RES_hhdet_tes!B88/0.086*1000000/RES_hhdet_num!B88)</f>
        <v>1417.7848372785411</v>
      </c>
      <c r="C88" s="132">
        <f>IF(RES_hhdet_tes!C88=0,0,RES_hhdet_tes!C88/0.086*1000000/RES_hhdet_num!C88)</f>
        <v>1423.982399456203</v>
      </c>
      <c r="D88" s="132">
        <f>IF(RES_hhdet_tes!D88=0,0,RES_hhdet_tes!D88/0.086*1000000/RES_hhdet_num!D88)</f>
        <v>1409.0132995724339</v>
      </c>
      <c r="E88" s="132">
        <f>IF(RES_hhdet_tes!E88=0,0,RES_hhdet_tes!E88/0.086*1000000/RES_hhdet_num!E88)</f>
        <v>1423.8348238772294</v>
      </c>
      <c r="F88" s="132">
        <f>IF(RES_hhdet_tes!F88=0,0,RES_hhdet_tes!F88/0.086*1000000/RES_hhdet_num!F88)</f>
        <v>1434.1784176242722</v>
      </c>
      <c r="G88" s="132">
        <f>IF(RES_hhdet_tes!G88=0,0,RES_hhdet_tes!G88/0.086*1000000/RES_hhdet_num!G88)</f>
        <v>1428.7144733016166</v>
      </c>
      <c r="H88" s="132">
        <f>IF(RES_hhdet_tes!H88=0,0,RES_hhdet_tes!H88/0.086*1000000/RES_hhdet_num!H88)</f>
        <v>1419.7284458756312</v>
      </c>
      <c r="I88" s="132">
        <f>IF(RES_hhdet_tes!I88=0,0,RES_hhdet_tes!I88/0.086*1000000/RES_hhdet_num!I88)</f>
        <v>1422.6065024200898</v>
      </c>
      <c r="J88" s="132">
        <f>IF(RES_hhdet_tes!J88=0,0,RES_hhdet_tes!J88/0.086*1000000/RES_hhdet_num!J88)</f>
        <v>1421.0669775429137</v>
      </c>
      <c r="K88" s="132">
        <f>IF(RES_hhdet_tes!K88=0,0,RES_hhdet_tes!K88/0.086*1000000/RES_hhdet_num!K88)</f>
        <v>1432.7697145338291</v>
      </c>
      <c r="L88" s="132">
        <f>IF(RES_hhdet_tes!L88=0,0,RES_hhdet_tes!L88/0.086*1000000/RES_hhdet_num!L88)</f>
        <v>1442.6261331042761</v>
      </c>
      <c r="M88" s="132">
        <f>IF(RES_hhdet_tes!M88=0,0,RES_hhdet_tes!M88/0.086*1000000/RES_hhdet_num!M88)</f>
        <v>1323.4410920566252</v>
      </c>
      <c r="N88" s="132">
        <f>IF(RES_hhdet_tes!N88=0,0,RES_hhdet_tes!N88/0.086*1000000/RES_hhdet_num!N88)</f>
        <v>1517.6207578572887</v>
      </c>
      <c r="O88" s="132">
        <f>IF(RES_hhdet_tes!O88=0,0,RES_hhdet_tes!O88/0.086*1000000/RES_hhdet_num!O88)</f>
        <v>1516.0878861543615</v>
      </c>
      <c r="P88" s="132">
        <f>IF(RES_hhdet_tes!P88=0,0,RES_hhdet_tes!P88/0.086*1000000/RES_hhdet_num!P88)</f>
        <v>1492.309993627259</v>
      </c>
      <c r="Q88" s="132">
        <f>IF(RES_hhdet_tes!Q88=0,0,RES_hhdet_tes!Q88/0.086*1000000/RES_hhdet_num!Q88)</f>
        <v>1477.924173770484</v>
      </c>
    </row>
    <row r="89" spans="1:17" ht="12" customHeight="1" x14ac:dyDescent="0.25">
      <c r="A89" s="167" t="s">
        <v>155</v>
      </c>
      <c r="B89" s="132">
        <f>IF(RES_hhdet_tes!B89=0,0,RES_hhdet_tes!B89/0.086*1000000/RES_hhdet_num!B89)</f>
        <v>1417.786272738146</v>
      </c>
      <c r="C89" s="132">
        <f>IF(RES_hhdet_tes!C89=0,0,RES_hhdet_tes!C89/0.086*1000000/RES_hhdet_num!C89)</f>
        <v>1425.4759267531599</v>
      </c>
      <c r="D89" s="132">
        <f>IF(RES_hhdet_tes!D89=0,0,RES_hhdet_tes!D89/0.086*1000000/RES_hhdet_num!D89)</f>
        <v>1411.7801943842628</v>
      </c>
      <c r="E89" s="132">
        <f>IF(RES_hhdet_tes!E89=0,0,RES_hhdet_tes!E89/0.086*1000000/RES_hhdet_num!E89)</f>
        <v>1433.3557795242443</v>
      </c>
      <c r="F89" s="132">
        <f>IF(RES_hhdet_tes!F89=0,0,RES_hhdet_tes!F89/0.086*1000000/RES_hhdet_num!F89)</f>
        <v>1447.1768072680989</v>
      </c>
      <c r="G89" s="132">
        <f>IF(RES_hhdet_tes!G89=0,0,RES_hhdet_tes!G89/0.086*1000000/RES_hhdet_num!G89)</f>
        <v>1444.971426401434</v>
      </c>
      <c r="H89" s="132">
        <f>IF(RES_hhdet_tes!H89=0,0,RES_hhdet_tes!H89/0.086*1000000/RES_hhdet_num!H89)</f>
        <v>1450.0587456648782</v>
      </c>
      <c r="I89" s="132">
        <f>IF(RES_hhdet_tes!I89=0,0,RES_hhdet_tes!I89/0.086*1000000/RES_hhdet_num!I89)</f>
        <v>1463.9852454839238</v>
      </c>
      <c r="J89" s="132">
        <f>IF(RES_hhdet_tes!J89=0,0,RES_hhdet_tes!J89/0.086*1000000/RES_hhdet_num!J89)</f>
        <v>1464.7617372612851</v>
      </c>
      <c r="K89" s="132">
        <f>IF(RES_hhdet_tes!K89=0,0,RES_hhdet_tes!K89/0.086*1000000/RES_hhdet_num!K89)</f>
        <v>1472.1294731567414</v>
      </c>
      <c r="L89" s="132">
        <f>IF(RES_hhdet_tes!L89=0,0,RES_hhdet_tes!L89/0.086*1000000/RES_hhdet_num!L89)</f>
        <v>1476.3239001095694</v>
      </c>
      <c r="M89" s="132">
        <f>IF(RES_hhdet_tes!M89=0,0,RES_hhdet_tes!M89/0.086*1000000/RES_hhdet_num!M89)</f>
        <v>1349.5498002265051</v>
      </c>
      <c r="N89" s="132">
        <f>IF(RES_hhdet_tes!N89=0,0,RES_hhdet_tes!N89/0.086*1000000/RES_hhdet_num!N89)</f>
        <v>1542.6798939001308</v>
      </c>
      <c r="O89" s="132">
        <f>IF(RES_hhdet_tes!O89=0,0,RES_hhdet_tes!O89/0.086*1000000/RES_hhdet_num!O89)</f>
        <v>1534.1515970017567</v>
      </c>
      <c r="P89" s="132">
        <f>IF(RES_hhdet_tes!P89=0,0,RES_hhdet_tes!P89/0.086*1000000/RES_hhdet_num!P89)</f>
        <v>1506.4901539958955</v>
      </c>
      <c r="Q89" s="132">
        <f>IF(RES_hhdet_tes!Q89=0,0,RES_hhdet_tes!Q89/0.086*1000000/RES_hhdet_num!Q89)</f>
        <v>1488.6534973168793</v>
      </c>
    </row>
    <row r="90" spans="1:17" ht="12" customHeight="1" x14ac:dyDescent="0.25">
      <c r="A90" s="166" t="s">
        <v>55</v>
      </c>
      <c r="B90" s="165">
        <f>IF(RES_hhdet_tes!B90=0,0,RES_hhdet_tes!B90/0.086*1000000/RES_hhdet_num!B89)</f>
        <v>904.54672618371274</v>
      </c>
      <c r="C90" s="165">
        <f>IF(RES_hhdet_tes!C90=0,0,RES_hhdet_tes!C90/0.086*1000000/RES_hhdet_num!C89)</f>
        <v>926.77166904334013</v>
      </c>
      <c r="D90" s="165">
        <f>IF(RES_hhdet_tes!D90=0,0,RES_hhdet_tes!D90/0.086*1000000/RES_hhdet_num!D89)</f>
        <v>917.96463238382694</v>
      </c>
      <c r="E90" s="165">
        <f>IF(RES_hhdet_tes!E90=0,0,RES_hhdet_tes!E90/0.086*1000000/RES_hhdet_num!E89)</f>
        <v>936.46600193352856</v>
      </c>
      <c r="F90" s="165">
        <f>IF(RES_hhdet_tes!F90=0,0,RES_hhdet_tes!F90/0.086*1000000/RES_hhdet_num!F89)</f>
        <v>946.46568315424906</v>
      </c>
      <c r="G90" s="165">
        <f>IF(RES_hhdet_tes!G90=0,0,RES_hhdet_tes!G90/0.086*1000000/RES_hhdet_num!G89)</f>
        <v>946.79118034817327</v>
      </c>
      <c r="H90" s="165">
        <f>IF(RES_hhdet_tes!H90=0,0,RES_hhdet_tes!H90/0.086*1000000/RES_hhdet_num!H89)</f>
        <v>954.49446313517092</v>
      </c>
      <c r="I90" s="165">
        <f>IF(RES_hhdet_tes!I90=0,0,RES_hhdet_tes!I90/0.086*1000000/RES_hhdet_num!I89)</f>
        <v>969.27146558124184</v>
      </c>
      <c r="J90" s="165">
        <f>IF(RES_hhdet_tes!J90=0,0,RES_hhdet_tes!J90/0.086*1000000/RES_hhdet_num!J89)</f>
        <v>969.03353279709222</v>
      </c>
      <c r="K90" s="165">
        <f>IF(RES_hhdet_tes!K90=0,0,RES_hhdet_tes!K90/0.086*1000000/RES_hhdet_num!K89)</f>
        <v>973.81946013523338</v>
      </c>
      <c r="L90" s="165">
        <f>IF(RES_hhdet_tes!L90=0,0,RES_hhdet_tes!L90/0.086*1000000/RES_hhdet_num!L89)</f>
        <v>975.98757354534757</v>
      </c>
      <c r="M90" s="165">
        <f>IF(RES_hhdet_tes!M90=0,0,RES_hhdet_tes!M90/0.086*1000000/RES_hhdet_num!M89)</f>
        <v>893.13023879438538</v>
      </c>
      <c r="N90" s="165">
        <f>IF(RES_hhdet_tes!N90=0,0,RES_hhdet_tes!N90/0.086*1000000/RES_hhdet_num!N89)</f>
        <v>1051.2970914552739</v>
      </c>
      <c r="O90" s="165">
        <f>IF(RES_hhdet_tes!O90=0,0,RES_hhdet_tes!O90/0.086*1000000/RES_hhdet_num!O89)</f>
        <v>1015.089576166182</v>
      </c>
      <c r="P90" s="165">
        <f>IF(RES_hhdet_tes!P90=0,0,RES_hhdet_tes!P90/0.086*1000000/RES_hhdet_num!P89)</f>
        <v>996.20398443614579</v>
      </c>
      <c r="Q90" s="165">
        <f>IF(RES_hhdet_tes!Q90=0,0,RES_hhdet_tes!Q90/0.086*1000000/RES_hhdet_num!Q89)</f>
        <v>983.54816149035628</v>
      </c>
    </row>
    <row r="91" spans="1:17" ht="12" customHeight="1" x14ac:dyDescent="0.25">
      <c r="A91" s="147" t="s">
        <v>59</v>
      </c>
      <c r="B91" s="164">
        <f>IF(RES_hhdet_tes!B91=0,0,RES_hhdet_tes!B91/0.086*1000000/RES_hhdet_num!B89)</f>
        <v>513.23954655443345</v>
      </c>
      <c r="C91" s="164">
        <f>IF(RES_hhdet_tes!C91=0,0,RES_hhdet_tes!C91/0.086*1000000/RES_hhdet_num!C89)</f>
        <v>498.70425770981967</v>
      </c>
      <c r="D91" s="164">
        <f>IF(RES_hhdet_tes!D91=0,0,RES_hhdet_tes!D91/0.086*1000000/RES_hhdet_num!D89)</f>
        <v>493.8155620004357</v>
      </c>
      <c r="E91" s="164">
        <f>IF(RES_hhdet_tes!E91=0,0,RES_hhdet_tes!E91/0.086*1000000/RES_hhdet_num!E89)</f>
        <v>496.88977759071582</v>
      </c>
      <c r="F91" s="164">
        <f>IF(RES_hhdet_tes!F91=0,0,RES_hhdet_tes!F91/0.086*1000000/RES_hhdet_num!F89)</f>
        <v>500.71112411384991</v>
      </c>
      <c r="G91" s="164">
        <f>IF(RES_hhdet_tes!G91=0,0,RES_hhdet_tes!G91/0.086*1000000/RES_hhdet_num!G89)</f>
        <v>498.18024605326059</v>
      </c>
      <c r="H91" s="164">
        <f>IF(RES_hhdet_tes!H91=0,0,RES_hhdet_tes!H91/0.086*1000000/RES_hhdet_num!H89)</f>
        <v>495.56428252970727</v>
      </c>
      <c r="I91" s="164">
        <f>IF(RES_hhdet_tes!I91=0,0,RES_hhdet_tes!I91/0.086*1000000/RES_hhdet_num!I89)</f>
        <v>494.71377990268161</v>
      </c>
      <c r="J91" s="164">
        <f>IF(RES_hhdet_tes!J91=0,0,RES_hhdet_tes!J91/0.086*1000000/RES_hhdet_num!J89)</f>
        <v>495.72820446419291</v>
      </c>
      <c r="K91" s="164">
        <f>IF(RES_hhdet_tes!K91=0,0,RES_hhdet_tes!K91/0.086*1000000/RES_hhdet_num!K89)</f>
        <v>498.3100130215077</v>
      </c>
      <c r="L91" s="164">
        <f>IF(RES_hhdet_tes!L91=0,0,RES_hhdet_tes!L91/0.086*1000000/RES_hhdet_num!L89)</f>
        <v>500.33632656422185</v>
      </c>
      <c r="M91" s="164">
        <f>IF(RES_hhdet_tes!M91=0,0,RES_hhdet_tes!M91/0.086*1000000/RES_hhdet_num!M89)</f>
        <v>456.41956143211956</v>
      </c>
      <c r="N91" s="164">
        <f>IF(RES_hhdet_tes!N91=0,0,RES_hhdet_tes!N91/0.086*1000000/RES_hhdet_num!N89)</f>
        <v>491.38280244485696</v>
      </c>
      <c r="O91" s="164">
        <f>IF(RES_hhdet_tes!O91=0,0,RES_hhdet_tes!O91/0.086*1000000/RES_hhdet_num!O89)</f>
        <v>519.06202083557457</v>
      </c>
      <c r="P91" s="164">
        <f>IF(RES_hhdet_tes!P91=0,0,RES_hhdet_tes!P91/0.086*1000000/RES_hhdet_num!P89)</f>
        <v>510.28616955974974</v>
      </c>
      <c r="Q91" s="164">
        <f>IF(RES_hhdet_tes!Q91=0,0,RES_hhdet_tes!Q91/0.086*1000000/RES_hhdet_num!Q89)</f>
        <v>505.105335826523</v>
      </c>
    </row>
    <row r="92" spans="1:17" ht="12" customHeight="1" x14ac:dyDescent="0.25">
      <c r="A92" s="163" t="s">
        <v>144</v>
      </c>
      <c r="B92" s="162">
        <f>IF(RES_hhdet_tes!B92=0,0,RES_hhdet_tes!B92/0.086*1000000/RES_hhdet_num!B92)</f>
        <v>1417.7846665776624</v>
      </c>
      <c r="C92" s="162">
        <f>IF(RES_hhdet_tes!C92=0,0,RES_hhdet_tes!C92/0.086*1000000/RES_hhdet_num!C92)</f>
        <v>1425.0918086309903</v>
      </c>
      <c r="D92" s="162">
        <f>IF(RES_hhdet_tes!D92=0,0,RES_hhdet_tes!D92/0.086*1000000/RES_hhdet_num!D92)</f>
        <v>1410.7602859871495</v>
      </c>
      <c r="E92" s="162">
        <f>IF(RES_hhdet_tes!E92=0,0,RES_hhdet_tes!E92/0.086*1000000/RES_hhdet_num!E92)</f>
        <v>1420.7293994506906</v>
      </c>
      <c r="F92" s="162">
        <f>IF(RES_hhdet_tes!F92=0,0,RES_hhdet_tes!F92/0.086*1000000/RES_hhdet_num!F92)</f>
        <v>1434.5158458484223</v>
      </c>
      <c r="G92" s="162">
        <f>IF(RES_hhdet_tes!G92=0,0,RES_hhdet_tes!G92/0.086*1000000/RES_hhdet_num!G92)</f>
        <v>1428.209995250912</v>
      </c>
      <c r="H92" s="162">
        <f>IF(RES_hhdet_tes!H92=0,0,RES_hhdet_tes!H92/0.086*1000000/RES_hhdet_num!H92)</f>
        <v>1419.0318522471905</v>
      </c>
      <c r="I92" s="162">
        <f>IF(RES_hhdet_tes!I92=0,0,RES_hhdet_tes!I92/0.086*1000000/RES_hhdet_num!I92)</f>
        <v>1422.331865395259</v>
      </c>
      <c r="J92" s="162">
        <f>IF(RES_hhdet_tes!J92=0,0,RES_hhdet_tes!J92/0.086*1000000/RES_hhdet_num!J92)</f>
        <v>1431.4025026764416</v>
      </c>
      <c r="K92" s="162">
        <f>IF(RES_hhdet_tes!K92=0,0,RES_hhdet_tes!K92/0.086*1000000/RES_hhdet_num!K92)</f>
        <v>1439.2211320623785</v>
      </c>
      <c r="L92" s="162">
        <f>IF(RES_hhdet_tes!L92=0,0,RES_hhdet_tes!L92/0.086*1000000/RES_hhdet_num!L92)</f>
        <v>1443.615106948788</v>
      </c>
      <c r="M92" s="162">
        <f>IF(RES_hhdet_tes!M92=0,0,RES_hhdet_tes!M92/0.086*1000000/RES_hhdet_num!M92)</f>
        <v>1322.4669065348126</v>
      </c>
      <c r="N92" s="162">
        <f>IF(RES_hhdet_tes!N92=0,0,RES_hhdet_tes!N92/0.086*1000000/RES_hhdet_num!N92)</f>
        <v>1517.9643481704086</v>
      </c>
      <c r="O92" s="162">
        <f>IF(RES_hhdet_tes!O92=0,0,RES_hhdet_tes!O92/0.086*1000000/RES_hhdet_num!O92)</f>
        <v>1515.5424175997116</v>
      </c>
      <c r="P92" s="162">
        <f>IF(RES_hhdet_tes!P92=0,0,RES_hhdet_tes!P92/0.086*1000000/RES_hhdet_num!P92)</f>
        <v>1492.1260863145494</v>
      </c>
      <c r="Q92" s="162">
        <f>IF(RES_hhdet_tes!Q92=0,0,RES_hhdet_tes!Q92/0.086*1000000/RES_hhdet_num!Q92)</f>
        <v>1472.7543953545294</v>
      </c>
    </row>
    <row r="93" spans="1:17" ht="12" customHeight="1" x14ac:dyDescent="0.25">
      <c r="A93" s="161" t="s">
        <v>143</v>
      </c>
      <c r="B93" s="160">
        <f>IF(RES_hhdet_tes!B93=0,0,RES_hhdet_tes!B93/0.086*1000000/RES_hhdet_num!B93)</f>
        <v>1417.7861638309919</v>
      </c>
      <c r="C93" s="160">
        <f>IF(RES_hhdet_tes!C93=0,0,RES_hhdet_tes!C93/0.086*1000000/RES_hhdet_num!C93)</f>
        <v>1425.0810181473312</v>
      </c>
      <c r="D93" s="160">
        <f>IF(RES_hhdet_tes!D93=0,0,RES_hhdet_tes!D93/0.086*1000000/RES_hhdet_num!D93)</f>
        <v>1410.906255530565</v>
      </c>
      <c r="E93" s="160">
        <f>IF(RES_hhdet_tes!E93=0,0,RES_hhdet_tes!E93/0.086*1000000/RES_hhdet_num!E93)</f>
        <v>1421.3360501000984</v>
      </c>
      <c r="F93" s="160">
        <f>IF(RES_hhdet_tes!F93=0,0,RES_hhdet_tes!F93/0.086*1000000/RES_hhdet_num!F93)</f>
        <v>1435.3029225779264</v>
      </c>
      <c r="G93" s="160">
        <f>IF(RES_hhdet_tes!G93=0,0,RES_hhdet_tes!G93/0.086*1000000/RES_hhdet_num!G93)</f>
        <v>1427.8000029250848</v>
      </c>
      <c r="H93" s="160">
        <f>IF(RES_hhdet_tes!H93=0,0,RES_hhdet_tes!H93/0.086*1000000/RES_hhdet_num!H93)</f>
        <v>1420.0432211257237</v>
      </c>
      <c r="I93" s="160">
        <f>IF(RES_hhdet_tes!I93=0,0,RES_hhdet_tes!I93/0.086*1000000/RES_hhdet_num!I93)</f>
        <v>1423.3715930331184</v>
      </c>
      <c r="J93" s="160">
        <f>IF(RES_hhdet_tes!J93=0,0,RES_hhdet_tes!J93/0.086*1000000/RES_hhdet_num!J93)</f>
        <v>1427.1785752381063</v>
      </c>
      <c r="K93" s="160">
        <f>IF(RES_hhdet_tes!K93=0,0,RES_hhdet_tes!K93/0.086*1000000/RES_hhdet_num!K93)</f>
        <v>1441.3291900361216</v>
      </c>
      <c r="L93" s="160">
        <f>IF(RES_hhdet_tes!L93=0,0,RES_hhdet_tes!L93/0.086*1000000/RES_hhdet_num!L93)</f>
        <v>1447.0202426878707</v>
      </c>
      <c r="M93" s="160">
        <f>IF(RES_hhdet_tes!M93=0,0,RES_hhdet_tes!M93/0.086*1000000/RES_hhdet_num!M93)</f>
        <v>1320.7953460677343</v>
      </c>
      <c r="N93" s="160">
        <f>IF(RES_hhdet_tes!N93=0,0,RES_hhdet_tes!N93/0.086*1000000/RES_hhdet_num!N93)</f>
        <v>1512.5978918135766</v>
      </c>
      <c r="O93" s="160">
        <f>IF(RES_hhdet_tes!O93=0,0,RES_hhdet_tes!O93/0.086*1000000/RES_hhdet_num!O93)</f>
        <v>1506.8630808072637</v>
      </c>
      <c r="P93" s="160">
        <f>IF(RES_hhdet_tes!P93=0,0,RES_hhdet_tes!P93/0.086*1000000/RES_hhdet_num!P93)</f>
        <v>1480.8795472662564</v>
      </c>
      <c r="Q93" s="160">
        <f>IF(RES_hhdet_tes!Q93=0,0,RES_hhdet_tes!Q93/0.086*1000000/RES_hhdet_num!Q93)</f>
        <v>1463.5468738640877</v>
      </c>
    </row>
    <row r="94" spans="1:17" ht="12" customHeight="1" x14ac:dyDescent="0.25">
      <c r="A94" s="148" t="s">
        <v>57</v>
      </c>
      <c r="B94" s="156">
        <f>IF(RES_hhdet_tes!B94=0,0,RES_hhdet_tes!B94/0.086*1000000/RES_hhdet_num!B93)</f>
        <v>904.54661727655866</v>
      </c>
      <c r="C94" s="156">
        <f>IF(RES_hhdet_tes!C94=0,0,RES_hhdet_tes!C94/0.086*1000000/RES_hhdet_num!C93)</f>
        <v>926.37676043751139</v>
      </c>
      <c r="D94" s="156">
        <f>IF(RES_hhdet_tes!D94=0,0,RES_hhdet_tes!D94/0.086*1000000/RES_hhdet_num!D93)</f>
        <v>917.09069353012978</v>
      </c>
      <c r="E94" s="156">
        <f>IF(RES_hhdet_tes!E94=0,0,RES_hhdet_tes!E94/0.086*1000000/RES_hhdet_num!E93)</f>
        <v>924.44627250938254</v>
      </c>
      <c r="F94" s="156">
        <f>IF(RES_hhdet_tes!F94=0,0,RES_hhdet_tes!F94/0.086*1000000/RES_hhdet_num!F93)</f>
        <v>934.59179846407665</v>
      </c>
      <c r="G94" s="156">
        <f>IF(RES_hhdet_tes!G94=0,0,RES_hhdet_tes!G94/0.086*1000000/RES_hhdet_num!G93)</f>
        <v>929.61975687182394</v>
      </c>
      <c r="H94" s="156">
        <f>IF(RES_hhdet_tes!H94=0,0,RES_hhdet_tes!H94/0.086*1000000/RES_hhdet_num!H93)</f>
        <v>924.47893859601663</v>
      </c>
      <c r="I94" s="156">
        <f>IF(RES_hhdet_tes!I94=0,0,RES_hhdet_tes!I94/0.086*1000000/RES_hhdet_num!I93)</f>
        <v>928.65781313043681</v>
      </c>
      <c r="J94" s="156">
        <f>IF(RES_hhdet_tes!J94=0,0,RES_hhdet_tes!J94/0.086*1000000/RES_hhdet_num!J93)</f>
        <v>931.45037077391351</v>
      </c>
      <c r="K94" s="156">
        <f>IF(RES_hhdet_tes!K94=0,0,RES_hhdet_tes!K94/0.086*1000000/RES_hhdet_num!K93)</f>
        <v>943.01917701461412</v>
      </c>
      <c r="L94" s="156">
        <f>IF(RES_hhdet_tes!L94=0,0,RES_hhdet_tes!L94/0.086*1000000/RES_hhdet_num!L93)</f>
        <v>946.68391612364871</v>
      </c>
      <c r="M94" s="156">
        <f>IF(RES_hhdet_tes!M94=0,0,RES_hhdet_tes!M94/0.086*1000000/RES_hhdet_num!M93)</f>
        <v>864.37578463561499</v>
      </c>
      <c r="N94" s="156">
        <f>IF(RES_hhdet_tes!N94=0,0,RES_hhdet_tes!N94/0.086*1000000/RES_hhdet_num!N93)</f>
        <v>1021.2150893687198</v>
      </c>
      <c r="O94" s="156">
        <f>IF(RES_hhdet_tes!O94=0,0,RES_hhdet_tes!O94/0.086*1000000/RES_hhdet_num!O93)</f>
        <v>987.80105997168857</v>
      </c>
      <c r="P94" s="156">
        <f>IF(RES_hhdet_tes!P94=0,0,RES_hhdet_tes!P94/0.086*1000000/RES_hhdet_num!P93)</f>
        <v>970.59337770650689</v>
      </c>
      <c r="Q94" s="156">
        <f>IF(RES_hhdet_tes!Q94=0,0,RES_hhdet_tes!Q94/0.086*1000000/RES_hhdet_num!Q93)</f>
        <v>958.44153803756478</v>
      </c>
    </row>
    <row r="95" spans="1:17" ht="12" customHeight="1" x14ac:dyDescent="0.25">
      <c r="A95" s="148" t="s">
        <v>59</v>
      </c>
      <c r="B95" s="156">
        <f>IF(RES_hhdet_tes!B95=0,0,RES_hhdet_tes!B95/0.086*1000000/RES_hhdet_num!B93)</f>
        <v>513.23954655443333</v>
      </c>
      <c r="C95" s="156">
        <f>IF(RES_hhdet_tes!C95=0,0,RES_hhdet_tes!C95/0.086*1000000/RES_hhdet_num!C93)</f>
        <v>498.70425770981973</v>
      </c>
      <c r="D95" s="156">
        <f>IF(RES_hhdet_tes!D95=0,0,RES_hhdet_tes!D95/0.086*1000000/RES_hhdet_num!D93)</f>
        <v>493.81556200043531</v>
      </c>
      <c r="E95" s="156">
        <f>IF(RES_hhdet_tes!E95=0,0,RES_hhdet_tes!E95/0.086*1000000/RES_hhdet_num!E93)</f>
        <v>496.88977759071599</v>
      </c>
      <c r="F95" s="156">
        <f>IF(RES_hhdet_tes!F95=0,0,RES_hhdet_tes!F95/0.086*1000000/RES_hhdet_num!F93)</f>
        <v>500.71112411384979</v>
      </c>
      <c r="G95" s="156">
        <f>IF(RES_hhdet_tes!G95=0,0,RES_hhdet_tes!G95/0.086*1000000/RES_hhdet_num!G93)</f>
        <v>498.18024605326065</v>
      </c>
      <c r="H95" s="156">
        <f>IF(RES_hhdet_tes!H95=0,0,RES_hhdet_tes!H95/0.086*1000000/RES_hhdet_num!H93)</f>
        <v>495.5642825297071</v>
      </c>
      <c r="I95" s="156">
        <f>IF(RES_hhdet_tes!I95=0,0,RES_hhdet_tes!I95/0.086*1000000/RES_hhdet_num!I93)</f>
        <v>494.71377990268184</v>
      </c>
      <c r="J95" s="156">
        <f>IF(RES_hhdet_tes!J95=0,0,RES_hhdet_tes!J95/0.086*1000000/RES_hhdet_num!J93)</f>
        <v>495.72820446419291</v>
      </c>
      <c r="K95" s="156">
        <f>IF(RES_hhdet_tes!K95=0,0,RES_hhdet_tes!K95/0.086*1000000/RES_hhdet_num!K93)</f>
        <v>498.31001302150776</v>
      </c>
      <c r="L95" s="156">
        <f>IF(RES_hhdet_tes!L95=0,0,RES_hhdet_tes!L95/0.086*1000000/RES_hhdet_num!L93)</f>
        <v>500.33632656422168</v>
      </c>
      <c r="M95" s="156">
        <f>IF(RES_hhdet_tes!M95=0,0,RES_hhdet_tes!M95/0.086*1000000/RES_hhdet_num!M93)</f>
        <v>456.41956143211934</v>
      </c>
      <c r="N95" s="156">
        <f>IF(RES_hhdet_tes!N95=0,0,RES_hhdet_tes!N95/0.086*1000000/RES_hhdet_num!N93)</f>
        <v>491.38280244485691</v>
      </c>
      <c r="O95" s="156">
        <f>IF(RES_hhdet_tes!O95=0,0,RES_hhdet_tes!O95/0.086*1000000/RES_hhdet_num!O93)</f>
        <v>519.06202083557514</v>
      </c>
      <c r="P95" s="156">
        <f>IF(RES_hhdet_tes!P95=0,0,RES_hhdet_tes!P95/0.086*1000000/RES_hhdet_num!P93)</f>
        <v>510.28616955974974</v>
      </c>
      <c r="Q95" s="156">
        <f>IF(RES_hhdet_tes!Q95=0,0,RES_hhdet_tes!Q95/0.086*1000000/RES_hhdet_num!Q93)</f>
        <v>505.105335826523</v>
      </c>
    </row>
    <row r="96" spans="1:17" ht="12" customHeight="1" x14ac:dyDescent="0.25">
      <c r="A96" s="163" t="s">
        <v>142</v>
      </c>
      <c r="B96" s="162">
        <f>IF(RES_hhdet_tes!B96=0,0,RES_hhdet_tes!B96/0.086*1000000/RES_hhdet_num!B96)</f>
        <v>1551.1341150088892</v>
      </c>
      <c r="C96" s="162">
        <f>IF(RES_hhdet_tes!C96=0,0,RES_hhdet_tes!C96/0.086*1000000/RES_hhdet_num!C96)</f>
        <v>1583.5427465264763</v>
      </c>
      <c r="D96" s="162">
        <f>IF(RES_hhdet_tes!D96=0,0,RES_hhdet_tes!D96/0.086*1000000/RES_hhdet_num!D96)</f>
        <v>1591.9082718945838</v>
      </c>
      <c r="E96" s="162">
        <f>IF(RES_hhdet_tes!E96=0,0,RES_hhdet_tes!E96/0.086*1000000/RES_hhdet_num!E96)</f>
        <v>1650.3286661710326</v>
      </c>
      <c r="F96" s="162">
        <f>IF(RES_hhdet_tes!F96=0,0,RES_hhdet_tes!F96/0.086*1000000/RES_hhdet_num!F96)</f>
        <v>1683.0894290716844</v>
      </c>
      <c r="G96" s="162">
        <f>IF(RES_hhdet_tes!G96=0,0,RES_hhdet_tes!G96/0.086*1000000/RES_hhdet_num!G96)</f>
        <v>1561.8139297079911</v>
      </c>
      <c r="H96" s="162">
        <f>IF(RES_hhdet_tes!H96=0,0,RES_hhdet_tes!H96/0.086*1000000/RES_hhdet_num!H96)</f>
        <v>1587.0006076096636</v>
      </c>
      <c r="I96" s="162">
        <f>IF(RES_hhdet_tes!I96=0,0,RES_hhdet_tes!I96/0.086*1000000/RES_hhdet_num!I96)</f>
        <v>1605.485667021316</v>
      </c>
      <c r="J96" s="162">
        <f>IF(RES_hhdet_tes!J96=0,0,RES_hhdet_tes!J96/0.086*1000000/RES_hhdet_num!J96)</f>
        <v>1628.8007461908685</v>
      </c>
      <c r="K96" s="162">
        <f>IF(RES_hhdet_tes!K96=0,0,RES_hhdet_tes!K96/0.086*1000000/RES_hhdet_num!K96)</f>
        <v>1516.0418983468164</v>
      </c>
      <c r="L96" s="162">
        <f>IF(RES_hhdet_tes!L96=0,0,RES_hhdet_tes!L96/0.086*1000000/RES_hhdet_num!L96)</f>
        <v>1857.7840224354893</v>
      </c>
      <c r="M96" s="162">
        <f>IF(RES_hhdet_tes!M96=0,0,RES_hhdet_tes!M96/0.086*1000000/RES_hhdet_num!M96)</f>
        <v>1463.6934166836368</v>
      </c>
      <c r="N96" s="162">
        <f>IF(RES_hhdet_tes!N96=0,0,RES_hhdet_tes!N96/0.086*1000000/RES_hhdet_num!N96)</f>
        <v>1955.4582667689742</v>
      </c>
      <c r="O96" s="162">
        <f>IF(RES_hhdet_tes!O96=0,0,RES_hhdet_tes!O96/0.086*1000000/RES_hhdet_num!O96)</f>
        <v>2081.5569506765796</v>
      </c>
      <c r="P96" s="162">
        <f>IF(RES_hhdet_tes!P96=0,0,RES_hhdet_tes!P96/0.086*1000000/RES_hhdet_num!P96)</f>
        <v>1739.5629561177047</v>
      </c>
      <c r="Q96" s="162">
        <f>IF(RES_hhdet_tes!Q96=0,0,RES_hhdet_tes!Q96/0.086*1000000/RES_hhdet_num!Q96)</f>
        <v>1850.1017155299655</v>
      </c>
    </row>
    <row r="97" spans="1:17" ht="12" customHeight="1" x14ac:dyDescent="0.25">
      <c r="A97" s="161" t="s">
        <v>141</v>
      </c>
      <c r="B97" s="160">
        <f>IF(RES_hhdet_tes!B97=0,0,RES_hhdet_tes!B97/0.086*1000000/RES_hhdet_num!B97)</f>
        <v>1502.8631119301106</v>
      </c>
      <c r="C97" s="160">
        <f>IF(RES_hhdet_tes!C97=0,0,RES_hhdet_tes!C97/0.086*1000000/RES_hhdet_num!C97)</f>
        <v>1528.0070429520517</v>
      </c>
      <c r="D97" s="160">
        <f>IF(RES_hhdet_tes!D97=0,0,RES_hhdet_tes!D97/0.086*1000000/RES_hhdet_num!D97)</f>
        <v>1528.5565244762727</v>
      </c>
      <c r="E97" s="160">
        <f>IF(RES_hhdet_tes!E97=0,0,RES_hhdet_tes!E97/0.086*1000000/RES_hhdet_num!E97)</f>
        <v>1569.4352170127599</v>
      </c>
      <c r="F97" s="160">
        <f>IF(RES_hhdet_tes!F97=0,0,RES_hhdet_tes!F97/0.086*1000000/RES_hhdet_num!F97)</f>
        <v>1594.2997055855797</v>
      </c>
      <c r="G97" s="160">
        <f>IF(RES_hhdet_tes!G97=0,0,RES_hhdet_tes!G97/0.086*1000000/RES_hhdet_num!G97)</f>
        <v>1515.1636235445458</v>
      </c>
      <c r="H97" s="160">
        <f>IF(RES_hhdet_tes!H97=0,0,RES_hhdet_tes!H97/0.086*1000000/RES_hhdet_num!H97)</f>
        <v>1535.7313285091093</v>
      </c>
      <c r="I97" s="160">
        <f>IF(RES_hhdet_tes!I97=0,0,RES_hhdet_tes!I97/0.086*1000000/RES_hhdet_num!I97)</f>
        <v>1553.5082248305464</v>
      </c>
      <c r="J97" s="160">
        <f>IF(RES_hhdet_tes!J97=0,0,RES_hhdet_tes!J97/0.086*1000000/RES_hhdet_num!J97)</f>
        <v>1565.2700002361614</v>
      </c>
      <c r="K97" s="160">
        <f>IF(RES_hhdet_tes!K97=0,0,RES_hhdet_tes!K97/0.086*1000000/RES_hhdet_num!K97)</f>
        <v>1495.2563966310599</v>
      </c>
      <c r="L97" s="160">
        <f>IF(RES_hhdet_tes!L97=0,0,RES_hhdet_tes!L97/0.086*1000000/RES_hhdet_num!L97)</f>
        <v>1721.3220099001505</v>
      </c>
      <c r="M97" s="160">
        <f>IF(RES_hhdet_tes!M97=0,0,RES_hhdet_tes!M97/0.086*1000000/RES_hhdet_num!M97)</f>
        <v>1419.1130183647178</v>
      </c>
      <c r="N97" s="160">
        <f>IF(RES_hhdet_tes!N97=0,0,RES_hhdet_tes!N97/0.086*1000000/RES_hhdet_num!N97)</f>
        <v>1816.7474276504365</v>
      </c>
      <c r="O97" s="160">
        <f>IF(RES_hhdet_tes!O97=0,0,RES_hhdet_tes!O97/0.086*1000000/RES_hhdet_num!O97)</f>
        <v>1885.538072505133</v>
      </c>
      <c r="P97" s="160">
        <f>IF(RES_hhdet_tes!P97=0,0,RES_hhdet_tes!P97/0.086*1000000/RES_hhdet_num!P97)</f>
        <v>1651.694452248855</v>
      </c>
      <c r="Q97" s="160">
        <f>IF(RES_hhdet_tes!Q97=0,0,RES_hhdet_tes!Q97/0.086*1000000/RES_hhdet_num!Q97)</f>
        <v>1716.1662637263914</v>
      </c>
    </row>
    <row r="98" spans="1:17" ht="12" customHeight="1" x14ac:dyDescent="0.25">
      <c r="A98" s="148" t="s">
        <v>60</v>
      </c>
      <c r="B98" s="156">
        <f>IF(RES_hhdet_tes!B98=0,0,RES_hhdet_tes!B98/0.086*1000000/RES_hhdet_num!B97)</f>
        <v>989.62356537567734</v>
      </c>
      <c r="C98" s="156">
        <f>IF(RES_hhdet_tes!C98=0,0,RES_hhdet_tes!C98/0.086*1000000/RES_hhdet_num!C97)</f>
        <v>1029.3027852422322</v>
      </c>
      <c r="D98" s="156">
        <f>IF(RES_hhdet_tes!D98=0,0,RES_hhdet_tes!D98/0.086*1000000/RES_hhdet_num!D97)</f>
        <v>1034.740962475837</v>
      </c>
      <c r="E98" s="156">
        <f>IF(RES_hhdet_tes!E98=0,0,RES_hhdet_tes!E98/0.086*1000000/RES_hhdet_num!E97)</f>
        <v>1072.545439422044</v>
      </c>
      <c r="F98" s="156">
        <f>IF(RES_hhdet_tes!F98=0,0,RES_hhdet_tes!F98/0.086*1000000/RES_hhdet_num!F97)</f>
        <v>1093.5885814717301</v>
      </c>
      <c r="G98" s="156">
        <f>IF(RES_hhdet_tes!G98=0,0,RES_hhdet_tes!G98/0.086*1000000/RES_hhdet_num!G97)</f>
        <v>1016.9833774912853</v>
      </c>
      <c r="H98" s="156">
        <f>IF(RES_hhdet_tes!H98=0,0,RES_hhdet_tes!H98/0.086*1000000/RES_hhdet_num!H97)</f>
        <v>1040.167045979402</v>
      </c>
      <c r="I98" s="156">
        <f>IF(RES_hhdet_tes!I98=0,0,RES_hhdet_tes!I98/0.086*1000000/RES_hhdet_num!I97)</f>
        <v>1058.7944449278646</v>
      </c>
      <c r="J98" s="156">
        <f>IF(RES_hhdet_tes!J98=0,0,RES_hhdet_tes!J98/0.086*1000000/RES_hhdet_num!J97)</f>
        <v>1069.5417957719683</v>
      </c>
      <c r="K98" s="156">
        <f>IF(RES_hhdet_tes!K98=0,0,RES_hhdet_tes!K98/0.086*1000000/RES_hhdet_num!K97)</f>
        <v>996.94638360955196</v>
      </c>
      <c r="L98" s="156">
        <f>IF(RES_hhdet_tes!L98=0,0,RES_hhdet_tes!L98/0.086*1000000/RES_hhdet_num!L97)</f>
        <v>1220.9856833359288</v>
      </c>
      <c r="M98" s="156">
        <f>IF(RES_hhdet_tes!M98=0,0,RES_hhdet_tes!M98/0.086*1000000/RES_hhdet_num!M97)</f>
        <v>962.69345693259845</v>
      </c>
      <c r="N98" s="156">
        <f>IF(RES_hhdet_tes!N98=0,0,RES_hhdet_tes!N98/0.086*1000000/RES_hhdet_num!N97)</f>
        <v>1325.3646252055798</v>
      </c>
      <c r="O98" s="156">
        <f>IF(RES_hhdet_tes!O98=0,0,RES_hhdet_tes!O98/0.086*1000000/RES_hhdet_num!O97)</f>
        <v>1366.4760516695583</v>
      </c>
      <c r="P98" s="156">
        <f>IF(RES_hhdet_tes!P98=0,0,RES_hhdet_tes!P98/0.086*1000000/RES_hhdet_num!P97)</f>
        <v>1141.4082826891051</v>
      </c>
      <c r="Q98" s="156">
        <f>IF(RES_hhdet_tes!Q98=0,0,RES_hhdet_tes!Q98/0.086*1000000/RES_hhdet_num!Q97)</f>
        <v>1211.0609278998681</v>
      </c>
    </row>
    <row r="99" spans="1:17" ht="12" customHeight="1" x14ac:dyDescent="0.25">
      <c r="A99" s="148" t="s">
        <v>59</v>
      </c>
      <c r="B99" s="156">
        <f>IF(RES_hhdet_tes!B99=0,0,RES_hhdet_tes!B99/0.086*1000000/RES_hhdet_num!B97)</f>
        <v>513.23954655443322</v>
      </c>
      <c r="C99" s="156">
        <f>IF(RES_hhdet_tes!C99=0,0,RES_hhdet_tes!C99/0.086*1000000/RES_hhdet_num!C97)</f>
        <v>498.70425770981961</v>
      </c>
      <c r="D99" s="156">
        <f>IF(RES_hhdet_tes!D99=0,0,RES_hhdet_tes!D99/0.086*1000000/RES_hhdet_num!D97)</f>
        <v>493.81556200043565</v>
      </c>
      <c r="E99" s="156">
        <f>IF(RES_hhdet_tes!E99=0,0,RES_hhdet_tes!E99/0.086*1000000/RES_hhdet_num!E97)</f>
        <v>496.88977759071588</v>
      </c>
      <c r="F99" s="156">
        <f>IF(RES_hhdet_tes!F99=0,0,RES_hhdet_tes!F99/0.086*1000000/RES_hhdet_num!F97)</f>
        <v>500.71112411384962</v>
      </c>
      <c r="G99" s="156">
        <f>IF(RES_hhdet_tes!G99=0,0,RES_hhdet_tes!G99/0.086*1000000/RES_hhdet_num!G97)</f>
        <v>498.18024605326036</v>
      </c>
      <c r="H99" s="156">
        <f>IF(RES_hhdet_tes!H99=0,0,RES_hhdet_tes!H99/0.086*1000000/RES_hhdet_num!H97)</f>
        <v>495.56428252970733</v>
      </c>
      <c r="I99" s="156">
        <f>IF(RES_hhdet_tes!I99=0,0,RES_hhdet_tes!I99/0.086*1000000/RES_hhdet_num!I97)</f>
        <v>494.71377990268172</v>
      </c>
      <c r="J99" s="156">
        <f>IF(RES_hhdet_tes!J99=0,0,RES_hhdet_tes!J99/0.086*1000000/RES_hhdet_num!J97)</f>
        <v>495.72820446419286</v>
      </c>
      <c r="K99" s="156">
        <f>IF(RES_hhdet_tes!K99=0,0,RES_hhdet_tes!K99/0.086*1000000/RES_hhdet_num!K97)</f>
        <v>498.31001302150787</v>
      </c>
      <c r="L99" s="156">
        <f>IF(RES_hhdet_tes!L99=0,0,RES_hhdet_tes!L99/0.086*1000000/RES_hhdet_num!L97)</f>
        <v>500.33632656422185</v>
      </c>
      <c r="M99" s="156">
        <f>IF(RES_hhdet_tes!M99=0,0,RES_hhdet_tes!M99/0.086*1000000/RES_hhdet_num!M97)</f>
        <v>456.41956143211951</v>
      </c>
      <c r="N99" s="156">
        <f>IF(RES_hhdet_tes!N99=0,0,RES_hhdet_tes!N99/0.086*1000000/RES_hhdet_num!N97)</f>
        <v>491.38280244485696</v>
      </c>
      <c r="O99" s="156">
        <f>IF(RES_hhdet_tes!O99=0,0,RES_hhdet_tes!O99/0.086*1000000/RES_hhdet_num!O97)</f>
        <v>519.06202083557469</v>
      </c>
      <c r="P99" s="156">
        <f>IF(RES_hhdet_tes!P99=0,0,RES_hhdet_tes!P99/0.086*1000000/RES_hhdet_num!P97)</f>
        <v>510.28616955974991</v>
      </c>
      <c r="Q99" s="156">
        <f>IF(RES_hhdet_tes!Q99=0,0,RES_hhdet_tes!Q99/0.086*1000000/RES_hhdet_num!Q97)</f>
        <v>505.10533582652317</v>
      </c>
    </row>
    <row r="100" spans="1:17" ht="12" customHeight="1" x14ac:dyDescent="0.25">
      <c r="A100" s="158" t="s">
        <v>62</v>
      </c>
      <c r="B100" s="157">
        <f>IF(RES_hhdet_tes!B100=0,0,RES_hhdet_tes!B100/0.086*1000000/RES_hhdet_num!B$81)</f>
        <v>797.9175233603994</v>
      </c>
      <c r="C100" s="157">
        <f>IF(RES_hhdet_tes!C100=0,0,RES_hhdet_tes!C100/0.086*1000000/RES_hhdet_num!C$81)</f>
        <v>800.61723047449152</v>
      </c>
      <c r="D100" s="157">
        <f>IF(RES_hhdet_tes!D100=0,0,RES_hhdet_tes!D100/0.086*1000000/RES_hhdet_num!D$81)</f>
        <v>810.55550624462569</v>
      </c>
      <c r="E100" s="157">
        <f>IF(RES_hhdet_tes!E100=0,0,RES_hhdet_tes!E100/0.086*1000000/RES_hhdet_num!E$81)</f>
        <v>848.17328383305494</v>
      </c>
      <c r="F100" s="157">
        <f>IF(RES_hhdet_tes!F100=0,0,RES_hhdet_tes!F100/0.086*1000000/RES_hhdet_num!F$81)</f>
        <v>846.56142843523014</v>
      </c>
      <c r="G100" s="157">
        <f>IF(RES_hhdet_tes!G100=0,0,RES_hhdet_tes!G100/0.086*1000000/RES_hhdet_num!G$81)</f>
        <v>816.58149564043094</v>
      </c>
      <c r="H100" s="157">
        <f>IF(RES_hhdet_tes!H100=0,0,RES_hhdet_tes!H100/0.086*1000000/RES_hhdet_num!H$81)</f>
        <v>840.54938325209571</v>
      </c>
      <c r="I100" s="157">
        <f>IF(RES_hhdet_tes!I100=0,0,RES_hhdet_tes!I100/0.086*1000000/RES_hhdet_num!I$81)</f>
        <v>840.82241579965273</v>
      </c>
      <c r="J100" s="157">
        <f>IF(RES_hhdet_tes!J100=0,0,RES_hhdet_tes!J100/0.086*1000000/RES_hhdet_num!J$81)</f>
        <v>884.5659416465619</v>
      </c>
      <c r="K100" s="157">
        <f>IF(RES_hhdet_tes!K100=0,0,RES_hhdet_tes!K100/0.086*1000000/RES_hhdet_num!K$81)</f>
        <v>864.36285239837093</v>
      </c>
      <c r="L100" s="157">
        <f>IF(RES_hhdet_tes!L100=0,0,RES_hhdet_tes!L100/0.086*1000000/RES_hhdet_num!L$81)</f>
        <v>940.58555892601294</v>
      </c>
      <c r="M100" s="157">
        <f>IF(RES_hhdet_tes!M100=0,0,RES_hhdet_tes!M100/0.086*1000000/RES_hhdet_num!M$81)</f>
        <v>830.06725619388465</v>
      </c>
      <c r="N100" s="157">
        <f>IF(RES_hhdet_tes!N100=0,0,RES_hhdet_tes!N100/0.086*1000000/RES_hhdet_num!N$81)</f>
        <v>964.0375727267359</v>
      </c>
      <c r="O100" s="157">
        <f>IF(RES_hhdet_tes!O100=0,0,RES_hhdet_tes!O100/0.086*1000000/RES_hhdet_num!O$81)</f>
        <v>1035.0244949945366</v>
      </c>
      <c r="P100" s="157">
        <f>IF(RES_hhdet_tes!P100=0,0,RES_hhdet_tes!P100/0.086*1000000/RES_hhdet_num!P$81)</f>
        <v>906.76928860451005</v>
      </c>
      <c r="Q100" s="157">
        <f>IF(RES_hhdet_tes!Q100=0,0,RES_hhdet_tes!Q100/0.086*1000000/RES_hhdet_num!Q$81)</f>
        <v>951.66473774891176</v>
      </c>
    </row>
    <row r="101" spans="1:17" ht="12" customHeight="1" x14ac:dyDescent="0.25">
      <c r="A101" s="23" t="s">
        <v>55</v>
      </c>
      <c r="B101" s="156">
        <f>IF(RES_hhdet_tes!B101=0,0,RES_hhdet_tes!B101/0.086*1000000/RES_hhdet_num!B101)</f>
        <v>0</v>
      </c>
      <c r="C101" s="156">
        <f>IF(RES_hhdet_tes!C101=0,0,RES_hhdet_tes!C101/0.086*1000000/RES_hhdet_num!C101)</f>
        <v>0</v>
      </c>
      <c r="D101" s="156">
        <f>IF(RES_hhdet_tes!D101=0,0,RES_hhdet_tes!D101/0.086*1000000/RES_hhdet_num!D101)</f>
        <v>0</v>
      </c>
      <c r="E101" s="156">
        <f>IF(RES_hhdet_tes!E101=0,0,RES_hhdet_tes!E101/0.086*1000000/RES_hhdet_num!E101)</f>
        <v>0</v>
      </c>
      <c r="F101" s="156">
        <f>IF(RES_hhdet_tes!F101=0,0,RES_hhdet_tes!F101/0.086*1000000/RES_hhdet_num!F101)</f>
        <v>0</v>
      </c>
      <c r="G101" s="156">
        <f>IF(RES_hhdet_tes!G101=0,0,RES_hhdet_tes!G101/0.086*1000000/RES_hhdet_num!G101)</f>
        <v>0</v>
      </c>
      <c r="H101" s="156">
        <f>IF(RES_hhdet_tes!H101=0,0,RES_hhdet_tes!H101/0.086*1000000/RES_hhdet_num!H101)</f>
        <v>0</v>
      </c>
      <c r="I101" s="156">
        <f>IF(RES_hhdet_tes!I101=0,0,RES_hhdet_tes!I101/0.086*1000000/RES_hhdet_num!I101)</f>
        <v>0</v>
      </c>
      <c r="J101" s="156">
        <f>IF(RES_hhdet_tes!J101=0,0,RES_hhdet_tes!J101/0.086*1000000/RES_hhdet_num!J101)</f>
        <v>0</v>
      </c>
      <c r="K101" s="156">
        <f>IF(RES_hhdet_tes!K101=0,0,RES_hhdet_tes!K101/0.086*1000000/RES_hhdet_num!K101)</f>
        <v>0</v>
      </c>
      <c r="L101" s="156">
        <f>IF(RES_hhdet_tes!L101=0,0,RES_hhdet_tes!L101/0.086*1000000/RES_hhdet_num!L101)</f>
        <v>0</v>
      </c>
      <c r="M101" s="156">
        <f>IF(RES_hhdet_tes!M101=0,0,RES_hhdet_tes!M101/0.086*1000000/RES_hhdet_num!M101)</f>
        <v>0</v>
      </c>
      <c r="N101" s="156">
        <f>IF(RES_hhdet_tes!N101=0,0,RES_hhdet_tes!N101/0.086*1000000/RES_hhdet_num!N101)</f>
        <v>0</v>
      </c>
      <c r="O101" s="156">
        <f>IF(RES_hhdet_tes!O101=0,0,RES_hhdet_tes!O101/0.086*1000000/RES_hhdet_num!O101)</f>
        <v>0</v>
      </c>
      <c r="P101" s="156">
        <f>IF(RES_hhdet_tes!P101=0,0,RES_hhdet_tes!P101/0.086*1000000/RES_hhdet_num!P101)</f>
        <v>0</v>
      </c>
      <c r="Q101" s="156">
        <f>IF(RES_hhdet_tes!Q101=0,0,RES_hhdet_tes!Q101/0.086*1000000/RES_hhdet_num!Q101)</f>
        <v>0</v>
      </c>
    </row>
    <row r="102" spans="1:17" ht="12" customHeight="1" x14ac:dyDescent="0.25">
      <c r="A102" s="23" t="s">
        <v>57</v>
      </c>
      <c r="B102" s="156">
        <f>IF(RES_hhdet_tes!B102=0,0,RES_hhdet_tes!B102/0.086*1000000/RES_hhdet_num!B102)</f>
        <v>739.9843211013623</v>
      </c>
      <c r="C102" s="156">
        <f>IF(RES_hhdet_tes!C102=0,0,RES_hhdet_tes!C102/0.086*1000000/RES_hhdet_num!C102)</f>
        <v>734.99183559560936</v>
      </c>
      <c r="D102" s="156">
        <f>IF(RES_hhdet_tes!D102=0,0,RES_hhdet_tes!D102/0.086*1000000/RES_hhdet_num!D102)</f>
        <v>738.98746530697417</v>
      </c>
      <c r="E102" s="156">
        <f>IF(RES_hhdet_tes!E102=0,0,RES_hhdet_tes!E102/0.086*1000000/RES_hhdet_num!E102)</f>
        <v>734.81615825033748</v>
      </c>
      <c r="F102" s="156">
        <f>IF(RES_hhdet_tes!F102=0,0,RES_hhdet_tes!F102/0.086*1000000/RES_hhdet_num!F102)</f>
        <v>762.83131570526655</v>
      </c>
      <c r="G102" s="156">
        <f>IF(RES_hhdet_tes!G102=0,0,RES_hhdet_tes!G102/0.086*1000000/RES_hhdet_num!G102)</f>
        <v>755.57213091820927</v>
      </c>
      <c r="H102" s="156">
        <f>IF(RES_hhdet_tes!H102=0,0,RES_hhdet_tes!H102/0.086*1000000/RES_hhdet_num!H102)</f>
        <v>756.8879020406265</v>
      </c>
      <c r="I102" s="156">
        <f>IF(RES_hhdet_tes!I102=0,0,RES_hhdet_tes!I102/0.086*1000000/RES_hhdet_num!I102)</f>
        <v>772.24815273024785</v>
      </c>
      <c r="J102" s="156">
        <f>IF(RES_hhdet_tes!J102=0,0,RES_hhdet_tes!J102/0.086*1000000/RES_hhdet_num!J102)</f>
        <v>778.49693704999311</v>
      </c>
      <c r="K102" s="156">
        <f>IF(RES_hhdet_tes!K102=0,0,RES_hhdet_tes!K102/0.086*1000000/RES_hhdet_num!K102)</f>
        <v>773.93924710734279</v>
      </c>
      <c r="L102" s="156">
        <f>IF(RES_hhdet_tes!L102=0,0,RES_hhdet_tes!L102/0.086*1000000/RES_hhdet_num!L102)</f>
        <v>800.81572967089255</v>
      </c>
      <c r="M102" s="156">
        <f>IF(RES_hhdet_tes!M102=0,0,RES_hhdet_tes!M102/0.086*1000000/RES_hhdet_num!M102)</f>
        <v>754.39300459170818</v>
      </c>
      <c r="N102" s="156">
        <f>IF(RES_hhdet_tes!N102=0,0,RES_hhdet_tes!N102/0.086*1000000/RES_hhdet_num!N102)</f>
        <v>784.22783695977671</v>
      </c>
      <c r="O102" s="156">
        <f>IF(RES_hhdet_tes!O102=0,0,RES_hhdet_tes!O102/0.086*1000000/RES_hhdet_num!O102)</f>
        <v>788.81015343985234</v>
      </c>
      <c r="P102" s="156">
        <f>IF(RES_hhdet_tes!P102=0,0,RES_hhdet_tes!P102/0.086*1000000/RES_hhdet_num!P102)</f>
        <v>788.22199313763758</v>
      </c>
      <c r="Q102" s="156">
        <f>IF(RES_hhdet_tes!Q102=0,0,RES_hhdet_tes!Q102/0.086*1000000/RES_hhdet_num!Q102)</f>
        <v>781.75568719841328</v>
      </c>
    </row>
    <row r="103" spans="1:17" ht="12" customHeight="1" x14ac:dyDescent="0.25">
      <c r="A103" s="29" t="s">
        <v>140</v>
      </c>
      <c r="B103" s="57">
        <f>IF(RES_hhdet_tes!B103=0,0,RES_hhdet_tes!B103/0.086*1000000/RES_hhdet_num!B103)</f>
        <v>820.28812997134082</v>
      </c>
      <c r="C103" s="57">
        <f>IF(RES_hhdet_tes!C103=0,0,RES_hhdet_tes!C103/0.086*1000000/RES_hhdet_num!C103)</f>
        <v>824.7335878653206</v>
      </c>
      <c r="D103" s="57">
        <f>IF(RES_hhdet_tes!D103=0,0,RES_hhdet_tes!D103/0.086*1000000/RES_hhdet_num!D103)</f>
        <v>836.2363378417831</v>
      </c>
      <c r="E103" s="57">
        <f>IF(RES_hhdet_tes!E103=0,0,RES_hhdet_tes!E103/0.086*1000000/RES_hhdet_num!E103)</f>
        <v>887.42089441271469</v>
      </c>
      <c r="F103" s="57">
        <f>IF(RES_hhdet_tes!F103=0,0,RES_hhdet_tes!F103/0.086*1000000/RES_hhdet_num!F103)</f>
        <v>875.49042035783998</v>
      </c>
      <c r="G103" s="57">
        <f>IF(RES_hhdet_tes!G103=0,0,RES_hhdet_tes!G103/0.086*1000000/RES_hhdet_num!G103)</f>
        <v>837.26455895444519</v>
      </c>
      <c r="H103" s="57">
        <f>IF(RES_hhdet_tes!H103=0,0,RES_hhdet_tes!H103/0.086*1000000/RES_hhdet_num!H103)</f>
        <v>866.98229527652495</v>
      </c>
      <c r="I103" s="57">
        <f>IF(RES_hhdet_tes!I103=0,0,RES_hhdet_tes!I103/0.086*1000000/RES_hhdet_num!I103)</f>
        <v>861.38747946047158</v>
      </c>
      <c r="J103" s="57">
        <f>IF(RES_hhdet_tes!J103=0,0,RES_hhdet_tes!J103/0.086*1000000/RES_hhdet_num!J103)</f>
        <v>915.65672472174936</v>
      </c>
      <c r="K103" s="57">
        <f>IF(RES_hhdet_tes!K103=0,0,RES_hhdet_tes!K103/0.086*1000000/RES_hhdet_num!K103)</f>
        <v>891.3275298468734</v>
      </c>
      <c r="L103" s="57">
        <f>IF(RES_hhdet_tes!L103=0,0,RES_hhdet_tes!L103/0.086*1000000/RES_hhdet_num!L103)</f>
        <v>979.21885807661033</v>
      </c>
      <c r="M103" s="57">
        <f>IF(RES_hhdet_tes!M103=0,0,RES_hhdet_tes!M103/0.086*1000000/RES_hhdet_num!M103)</f>
        <v>849.70482110566684</v>
      </c>
      <c r="N103" s="57">
        <f>IF(RES_hhdet_tes!N103=0,0,RES_hhdet_tes!N103/0.086*1000000/RES_hhdet_num!N103)</f>
        <v>1009.2592994178483</v>
      </c>
      <c r="O103" s="57">
        <f>IF(RES_hhdet_tes!O103=0,0,RES_hhdet_tes!O103/0.086*1000000/RES_hhdet_num!O103)</f>
        <v>1093.7210296373728</v>
      </c>
      <c r="P103" s="57">
        <f>IF(RES_hhdet_tes!P103=0,0,RES_hhdet_tes!P103/0.086*1000000/RES_hhdet_num!P103)</f>
        <v>930.22351968159433</v>
      </c>
      <c r="Q103" s="57">
        <f>IF(RES_hhdet_tes!Q103=0,0,RES_hhdet_tes!Q103/0.086*1000000/RES_hhdet_num!Q103)</f>
        <v>985.17171239545326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>
        <f>SUM(B106,B109,B111,B120)</f>
        <v>10070.85952219428</v>
      </c>
      <c r="C105" s="168">
        <f t="shared" ref="C105:Q105" si="15">SUM(C106,C109,C111,C120)</f>
        <v>10164.644976105808</v>
      </c>
      <c r="D105" s="168">
        <f t="shared" si="15"/>
        <v>10251.157473060381</v>
      </c>
      <c r="E105" s="168">
        <f t="shared" si="15"/>
        <v>10515.405261023485</v>
      </c>
      <c r="F105" s="168">
        <f t="shared" si="15"/>
        <v>10910.077769379939</v>
      </c>
      <c r="G105" s="168">
        <f t="shared" si="15"/>
        <v>11172.87824830335</v>
      </c>
      <c r="H105" s="168">
        <f t="shared" si="15"/>
        <v>10725.377383154966</v>
      </c>
      <c r="I105" s="168">
        <f t="shared" si="15"/>
        <v>9980.2480547605519</v>
      </c>
      <c r="J105" s="168">
        <f t="shared" si="15"/>
        <v>10005.859711066703</v>
      </c>
      <c r="K105" s="168">
        <f t="shared" si="15"/>
        <v>9834.5661598828501</v>
      </c>
      <c r="L105" s="168">
        <f t="shared" si="15"/>
        <v>10280.015257548532</v>
      </c>
      <c r="M105" s="168">
        <f t="shared" si="15"/>
        <v>8746.9690664644932</v>
      </c>
      <c r="N105" s="168">
        <f t="shared" si="15"/>
        <v>9387.5154787790198</v>
      </c>
      <c r="O105" s="168">
        <f t="shared" si="15"/>
        <v>9556.6020904572124</v>
      </c>
      <c r="P105" s="168">
        <f t="shared" si="15"/>
        <v>8385.1847900403154</v>
      </c>
      <c r="Q105" s="168">
        <f t="shared" si="15"/>
        <v>8376.6133176721469</v>
      </c>
    </row>
    <row r="106" spans="1:17" ht="12.95" customHeight="1" x14ac:dyDescent="0.25">
      <c r="A106" s="158" t="s">
        <v>65</v>
      </c>
      <c r="B106" s="157">
        <f t="shared" ref="B106:Q106" si="16">SUM(B107:B108)</f>
        <v>7699.9776561085018</v>
      </c>
      <c r="C106" s="157">
        <f t="shared" si="16"/>
        <v>7753.2978751083383</v>
      </c>
      <c r="D106" s="157">
        <f t="shared" si="16"/>
        <v>7821.0138465984628</v>
      </c>
      <c r="E106" s="157">
        <f t="shared" si="16"/>
        <v>7986.3081712155636</v>
      </c>
      <c r="F106" s="157">
        <f t="shared" si="16"/>
        <v>8350.2047265734454</v>
      </c>
      <c r="G106" s="157">
        <f t="shared" si="16"/>
        <v>8733.8307147207415</v>
      </c>
      <c r="H106" s="157">
        <f t="shared" si="16"/>
        <v>8248.3230037885241</v>
      </c>
      <c r="I106" s="157">
        <f t="shared" si="16"/>
        <v>7500.2799544220497</v>
      </c>
      <c r="J106" s="157">
        <f t="shared" si="16"/>
        <v>7472.7246894662949</v>
      </c>
      <c r="K106" s="157">
        <f t="shared" si="16"/>
        <v>7431.6335863142604</v>
      </c>
      <c r="L106" s="157">
        <f t="shared" si="16"/>
        <v>7480.2288596826629</v>
      </c>
      <c r="M106" s="157">
        <f t="shared" si="16"/>
        <v>6421.6757102208594</v>
      </c>
      <c r="N106" s="157">
        <f t="shared" si="16"/>
        <v>6413.2987480832589</v>
      </c>
      <c r="O106" s="157">
        <f t="shared" si="16"/>
        <v>6392.3961431550179</v>
      </c>
      <c r="P106" s="157">
        <f t="shared" si="16"/>
        <v>5688.5589057305087</v>
      </c>
      <c r="Q106" s="157">
        <f t="shared" si="16"/>
        <v>5529.6175843865058</v>
      </c>
    </row>
    <row r="107" spans="1:17" ht="12" customHeight="1" x14ac:dyDescent="0.25">
      <c r="A107" s="23" t="s">
        <v>153</v>
      </c>
      <c r="B107" s="156">
        <f>IF(RES_hhdet_tes!B107=0,0,RES_hhdet_tes!B107/0.086*1000000/RES_hhdet_num!B$105)</f>
        <v>7670.2021948488045</v>
      </c>
      <c r="C107" s="156">
        <f>IF(RES_hhdet_tes!C107=0,0,RES_hhdet_tes!C107/0.086*1000000/RES_hhdet_num!C$105)</f>
        <v>7721.8505917510756</v>
      </c>
      <c r="D107" s="156">
        <f>IF(RES_hhdet_tes!D107=0,0,RES_hhdet_tes!D107/0.086*1000000/RES_hhdet_num!D$105)</f>
        <v>7786.5908868933102</v>
      </c>
      <c r="E107" s="156">
        <f>IF(RES_hhdet_tes!E107=0,0,RES_hhdet_tes!E107/0.086*1000000/RES_hhdet_num!E$105)</f>
        <v>7940.0528058483487</v>
      </c>
      <c r="F107" s="156">
        <f>IF(RES_hhdet_tes!F107=0,0,RES_hhdet_tes!F107/0.086*1000000/RES_hhdet_num!F$105)</f>
        <v>8305.8201226501351</v>
      </c>
      <c r="G107" s="156">
        <f>IF(RES_hhdet_tes!G107=0,0,RES_hhdet_tes!G107/0.086*1000000/RES_hhdet_num!G$105)</f>
        <v>8704.5329536130703</v>
      </c>
      <c r="H107" s="156">
        <f>IF(RES_hhdet_tes!H107=0,0,RES_hhdet_tes!H107/0.086*1000000/RES_hhdet_num!H$105)</f>
        <v>8213.6715110802616</v>
      </c>
      <c r="I107" s="156">
        <f>IF(RES_hhdet_tes!I107=0,0,RES_hhdet_tes!I107/0.086*1000000/RES_hhdet_num!I$105)</f>
        <v>7468.6730169811863</v>
      </c>
      <c r="J107" s="156">
        <f>IF(RES_hhdet_tes!J107=0,0,RES_hhdet_tes!J107/0.086*1000000/RES_hhdet_num!J$105)</f>
        <v>7431.6845640321071</v>
      </c>
      <c r="K107" s="156">
        <f>IF(RES_hhdet_tes!K107=0,0,RES_hhdet_tes!K107/0.086*1000000/RES_hhdet_num!K$105)</f>
        <v>7402.2437397142412</v>
      </c>
      <c r="L107" s="156">
        <f>IF(RES_hhdet_tes!L107=0,0,RES_hhdet_tes!L107/0.086*1000000/RES_hhdet_num!L$105)</f>
        <v>7424.8393655093796</v>
      </c>
      <c r="M107" s="156">
        <f>IF(RES_hhdet_tes!M107=0,0,RES_hhdet_tes!M107/0.086*1000000/RES_hhdet_num!M$105)</f>
        <v>6398.4391501279551</v>
      </c>
      <c r="N107" s="156">
        <f>IF(RES_hhdet_tes!N107=0,0,RES_hhdet_tes!N107/0.086*1000000/RES_hhdet_num!N$105)</f>
        <v>6358.8643177997255</v>
      </c>
      <c r="O107" s="156">
        <f>IF(RES_hhdet_tes!O107=0,0,RES_hhdet_tes!O107/0.086*1000000/RES_hhdet_num!O$105)</f>
        <v>6322.1804203929732</v>
      </c>
      <c r="P107" s="156">
        <f>IF(RES_hhdet_tes!P107=0,0,RES_hhdet_tes!P107/0.086*1000000/RES_hhdet_num!P$105)</f>
        <v>5655.5534277113748</v>
      </c>
      <c r="Q107" s="156">
        <f>IF(RES_hhdet_tes!Q107=0,0,RES_hhdet_tes!Q107/0.086*1000000/RES_hhdet_num!Q$105)</f>
        <v>5484.2374635477772</v>
      </c>
    </row>
    <row r="108" spans="1:17" ht="12" customHeight="1" x14ac:dyDescent="0.25">
      <c r="A108" s="23" t="s">
        <v>60</v>
      </c>
      <c r="B108" s="156">
        <f>IF(RES_hhdet_tes!B108=0,0,RES_hhdet_tes!B108/0.086*1000000/RES_hhdet_num!B$105)</f>
        <v>29.7754612596977</v>
      </c>
      <c r="C108" s="156">
        <f>IF(RES_hhdet_tes!C108=0,0,RES_hhdet_tes!C108/0.086*1000000/RES_hhdet_num!C$105)</f>
        <v>31.447283357263029</v>
      </c>
      <c r="D108" s="156">
        <f>IF(RES_hhdet_tes!D108=0,0,RES_hhdet_tes!D108/0.086*1000000/RES_hhdet_num!D$105)</f>
        <v>34.422959705152209</v>
      </c>
      <c r="E108" s="156">
        <f>IF(RES_hhdet_tes!E108=0,0,RES_hhdet_tes!E108/0.086*1000000/RES_hhdet_num!E$105)</f>
        <v>46.25536536721512</v>
      </c>
      <c r="F108" s="156">
        <f>IF(RES_hhdet_tes!F108=0,0,RES_hhdet_tes!F108/0.086*1000000/RES_hhdet_num!F$105)</f>
        <v>44.384603923309967</v>
      </c>
      <c r="G108" s="156">
        <f>IF(RES_hhdet_tes!G108=0,0,RES_hhdet_tes!G108/0.086*1000000/RES_hhdet_num!G$105)</f>
        <v>29.2977611076711</v>
      </c>
      <c r="H108" s="156">
        <f>IF(RES_hhdet_tes!H108=0,0,RES_hhdet_tes!H108/0.086*1000000/RES_hhdet_num!H$105)</f>
        <v>34.651492708263142</v>
      </c>
      <c r="I108" s="156">
        <f>IF(RES_hhdet_tes!I108=0,0,RES_hhdet_tes!I108/0.086*1000000/RES_hhdet_num!I$105)</f>
        <v>31.606937440863831</v>
      </c>
      <c r="J108" s="156">
        <f>IF(RES_hhdet_tes!J108=0,0,RES_hhdet_tes!J108/0.086*1000000/RES_hhdet_num!J$105)</f>
        <v>41.04012543418736</v>
      </c>
      <c r="K108" s="156">
        <f>IF(RES_hhdet_tes!K108=0,0,RES_hhdet_tes!K108/0.086*1000000/RES_hhdet_num!K$105)</f>
        <v>29.38984660001919</v>
      </c>
      <c r="L108" s="156">
        <f>IF(RES_hhdet_tes!L108=0,0,RES_hhdet_tes!L108/0.086*1000000/RES_hhdet_num!L$105)</f>
        <v>55.389494173283062</v>
      </c>
      <c r="M108" s="156">
        <f>IF(RES_hhdet_tes!M108=0,0,RES_hhdet_tes!M108/0.086*1000000/RES_hhdet_num!M$105)</f>
        <v>23.236560092904156</v>
      </c>
      <c r="N108" s="156">
        <f>IF(RES_hhdet_tes!N108=0,0,RES_hhdet_tes!N108/0.086*1000000/RES_hhdet_num!N$105)</f>
        <v>54.43443028353358</v>
      </c>
      <c r="O108" s="156">
        <f>IF(RES_hhdet_tes!O108=0,0,RES_hhdet_tes!O108/0.086*1000000/RES_hhdet_num!O$105)</f>
        <v>70.215722762044493</v>
      </c>
      <c r="P108" s="156">
        <f>IF(RES_hhdet_tes!P108=0,0,RES_hhdet_tes!P108/0.086*1000000/RES_hhdet_num!P$105)</f>
        <v>33.005478019133612</v>
      </c>
      <c r="Q108" s="156">
        <f>IF(RES_hhdet_tes!Q108=0,0,RES_hhdet_tes!Q108/0.086*1000000/RES_hhdet_num!Q$105)</f>
        <v>45.380120838728132</v>
      </c>
    </row>
    <row r="109" spans="1:17" ht="12.95" customHeight="1" x14ac:dyDescent="0.25">
      <c r="A109" s="158" t="s">
        <v>112</v>
      </c>
      <c r="B109" s="157">
        <f t="shared" ref="B109:Q109" si="17">B110</f>
        <v>22.691406112432595</v>
      </c>
      <c r="C109" s="157">
        <f t="shared" si="17"/>
        <v>23.42703832722913</v>
      </c>
      <c r="D109" s="157">
        <f t="shared" si="17"/>
        <v>24.954128351749006</v>
      </c>
      <c r="E109" s="157">
        <f t="shared" si="17"/>
        <v>25.388080415008009</v>
      </c>
      <c r="F109" s="157">
        <f t="shared" si="17"/>
        <v>26.378727702321257</v>
      </c>
      <c r="G109" s="157">
        <f t="shared" si="17"/>
        <v>28.277639317354076</v>
      </c>
      <c r="H109" s="157">
        <f t="shared" si="17"/>
        <v>29.368848569815828</v>
      </c>
      <c r="I109" s="157">
        <f t="shared" si="17"/>
        <v>30.956938808399332</v>
      </c>
      <c r="J109" s="157">
        <f t="shared" si="17"/>
        <v>33.123993734421333</v>
      </c>
      <c r="K109" s="157">
        <f t="shared" si="17"/>
        <v>35.382836154018605</v>
      </c>
      <c r="L109" s="157">
        <f t="shared" si="17"/>
        <v>37.596444599172777</v>
      </c>
      <c r="M109" s="157">
        <f t="shared" si="17"/>
        <v>38.22477288380562</v>
      </c>
      <c r="N109" s="157">
        <f t="shared" si="17"/>
        <v>40.619305352832114</v>
      </c>
      <c r="O109" s="157">
        <f t="shared" si="17"/>
        <v>46.339456265499578</v>
      </c>
      <c r="P109" s="157">
        <f t="shared" si="17"/>
        <v>47.332176702819666</v>
      </c>
      <c r="Q109" s="157">
        <f t="shared" si="17"/>
        <v>52.141205382659955</v>
      </c>
    </row>
    <row r="110" spans="1:17" ht="12" customHeight="1" x14ac:dyDescent="0.25">
      <c r="A110" s="23" t="s">
        <v>60</v>
      </c>
      <c r="B110" s="156">
        <f>IF(RES_hhdet_tes!B110=0,0,RES_hhdet_tes!B110/0.086*1000000/RES_hhdet_num!B$105)</f>
        <v>22.691406112432595</v>
      </c>
      <c r="C110" s="156">
        <f>IF(RES_hhdet_tes!C110=0,0,RES_hhdet_tes!C110/0.086*1000000/RES_hhdet_num!C$105)</f>
        <v>23.42703832722913</v>
      </c>
      <c r="D110" s="156">
        <f>IF(RES_hhdet_tes!D110=0,0,RES_hhdet_tes!D110/0.086*1000000/RES_hhdet_num!D$105)</f>
        <v>24.954128351749006</v>
      </c>
      <c r="E110" s="156">
        <f>IF(RES_hhdet_tes!E110=0,0,RES_hhdet_tes!E110/0.086*1000000/RES_hhdet_num!E$105)</f>
        <v>25.388080415008009</v>
      </c>
      <c r="F110" s="156">
        <f>IF(RES_hhdet_tes!F110=0,0,RES_hhdet_tes!F110/0.086*1000000/RES_hhdet_num!F$105)</f>
        <v>26.378727702321257</v>
      </c>
      <c r="G110" s="156">
        <f>IF(RES_hhdet_tes!G110=0,0,RES_hhdet_tes!G110/0.086*1000000/RES_hhdet_num!G$105)</f>
        <v>28.277639317354076</v>
      </c>
      <c r="H110" s="156">
        <f>IF(RES_hhdet_tes!H110=0,0,RES_hhdet_tes!H110/0.086*1000000/RES_hhdet_num!H$105)</f>
        <v>29.368848569815828</v>
      </c>
      <c r="I110" s="156">
        <f>IF(RES_hhdet_tes!I110=0,0,RES_hhdet_tes!I110/0.086*1000000/RES_hhdet_num!I$105)</f>
        <v>30.956938808399332</v>
      </c>
      <c r="J110" s="156">
        <f>IF(RES_hhdet_tes!J110=0,0,RES_hhdet_tes!J110/0.086*1000000/RES_hhdet_num!J$105)</f>
        <v>33.123993734421333</v>
      </c>
      <c r="K110" s="156">
        <f>IF(RES_hhdet_tes!K110=0,0,RES_hhdet_tes!K110/0.086*1000000/RES_hhdet_num!K$105)</f>
        <v>35.382836154018605</v>
      </c>
      <c r="L110" s="156">
        <f>IF(RES_hhdet_tes!L110=0,0,RES_hhdet_tes!L110/0.086*1000000/RES_hhdet_num!L$105)</f>
        <v>37.596444599172777</v>
      </c>
      <c r="M110" s="156">
        <f>IF(RES_hhdet_tes!M110=0,0,RES_hhdet_tes!M110/0.086*1000000/RES_hhdet_num!M$105)</f>
        <v>38.22477288380562</v>
      </c>
      <c r="N110" s="156">
        <f>IF(RES_hhdet_tes!N110=0,0,RES_hhdet_tes!N110/0.086*1000000/RES_hhdet_num!N$105)</f>
        <v>40.619305352832114</v>
      </c>
      <c r="O110" s="156">
        <f>IF(RES_hhdet_tes!O110=0,0,RES_hhdet_tes!O110/0.086*1000000/RES_hhdet_num!O$105)</f>
        <v>46.339456265499578</v>
      </c>
      <c r="P110" s="156">
        <f>IF(RES_hhdet_tes!P110=0,0,RES_hhdet_tes!P110/0.086*1000000/RES_hhdet_num!P$105)</f>
        <v>47.332176702819666</v>
      </c>
      <c r="Q110" s="156">
        <f>IF(RES_hhdet_tes!Q110=0,0,RES_hhdet_tes!Q110/0.086*1000000/RES_hhdet_num!Q$105)</f>
        <v>52.141205382659955</v>
      </c>
    </row>
    <row r="111" spans="1:17" ht="12" customHeight="1" x14ac:dyDescent="0.25">
      <c r="A111" s="158" t="s">
        <v>63</v>
      </c>
      <c r="B111" s="157">
        <f>IF(RES_hhdet_tes!B111=0,0,RES_hhdet_tes!B111/0.086*1000000/RES_hhdet_num!B$105)</f>
        <v>1550.2730246546346</v>
      </c>
      <c r="C111" s="157">
        <f>IF(RES_hhdet_tes!C111=0,0,RES_hhdet_tes!C111/0.086*1000000/RES_hhdet_num!C$105)</f>
        <v>1587.3030977933295</v>
      </c>
      <c r="D111" s="157">
        <f>IF(RES_hhdet_tes!D111=0,0,RES_hhdet_tes!D111/0.086*1000000/RES_hhdet_num!D$105)</f>
        <v>1594.6340438981049</v>
      </c>
      <c r="E111" s="157">
        <f>IF(RES_hhdet_tes!E111=0,0,RES_hhdet_tes!E111/0.086*1000000/RES_hhdet_num!E$105)</f>
        <v>1655.5357342237205</v>
      </c>
      <c r="F111" s="157">
        <f>IF(RES_hhdet_tes!F111=0,0,RES_hhdet_tes!F111/0.086*1000000/RES_hhdet_num!F$105)</f>
        <v>1686.9329450870132</v>
      </c>
      <c r="G111" s="157">
        <f>IF(RES_hhdet_tes!G111=0,0,RES_hhdet_tes!G111/0.086*1000000/RES_hhdet_num!G$105)</f>
        <v>1594.1904400807261</v>
      </c>
      <c r="H111" s="157">
        <f>IF(RES_hhdet_tes!H111=0,0,RES_hhdet_tes!H111/0.086*1000000/RES_hhdet_num!H$105)</f>
        <v>1607.1373208525342</v>
      </c>
      <c r="I111" s="157">
        <f>IF(RES_hhdet_tes!I111=0,0,RES_hhdet_tes!I111/0.086*1000000/RES_hhdet_num!I$105)</f>
        <v>1608.188443797279</v>
      </c>
      <c r="J111" s="157">
        <f>IF(RES_hhdet_tes!J111=0,0,RES_hhdet_tes!J111/0.086*1000000/RES_hhdet_num!J$105)</f>
        <v>1615.4476522315142</v>
      </c>
      <c r="K111" s="157">
        <f>IF(RES_hhdet_tes!K111=0,0,RES_hhdet_tes!K111/0.086*1000000/RES_hhdet_num!K$105)</f>
        <v>1503.1867557996513</v>
      </c>
      <c r="L111" s="157">
        <f>IF(RES_hhdet_tes!L111=0,0,RES_hhdet_tes!L111/0.086*1000000/RES_hhdet_num!L$105)</f>
        <v>1821.6032189019404</v>
      </c>
      <c r="M111" s="157">
        <f>IF(RES_hhdet_tes!M111=0,0,RES_hhdet_tes!M111/0.086*1000000/RES_hhdet_num!M$105)</f>
        <v>1457.000730011207</v>
      </c>
      <c r="N111" s="157">
        <f>IF(RES_hhdet_tes!N111=0,0,RES_hhdet_tes!N111/0.086*1000000/RES_hhdet_num!N$105)</f>
        <v>1969.5619902726605</v>
      </c>
      <c r="O111" s="157">
        <f>IF(RES_hhdet_tes!O111=0,0,RES_hhdet_tes!O111/0.086*1000000/RES_hhdet_num!O$105)</f>
        <v>2082.8427605423049</v>
      </c>
      <c r="P111" s="157">
        <f>IF(RES_hhdet_tes!P111=0,0,RES_hhdet_tes!P111/0.086*1000000/RES_hhdet_num!P$105)</f>
        <v>1742.5259809640681</v>
      </c>
      <c r="Q111" s="157">
        <f>IF(RES_hhdet_tes!Q111=0,0,RES_hhdet_tes!Q111/0.086*1000000/RES_hhdet_num!Q$105)</f>
        <v>1843.1913084455132</v>
      </c>
    </row>
    <row r="112" spans="1:17" ht="12" customHeight="1" x14ac:dyDescent="0.25">
      <c r="A112" s="167" t="s">
        <v>152</v>
      </c>
      <c r="B112" s="132">
        <f>IF(RES_hhdet_tes!B112=0,0,RES_hhdet_tes!B112/0.086*1000000/RES_hhdet_num!B112)</f>
        <v>0</v>
      </c>
      <c r="C112" s="132">
        <f>IF(RES_hhdet_tes!C112=0,0,RES_hhdet_tes!C112/0.086*1000000/RES_hhdet_num!C112)</f>
        <v>0</v>
      </c>
      <c r="D112" s="132">
        <f>IF(RES_hhdet_tes!D112=0,0,RES_hhdet_tes!D112/0.086*1000000/RES_hhdet_num!D112)</f>
        <v>0</v>
      </c>
      <c r="E112" s="132">
        <f>IF(RES_hhdet_tes!E112=0,0,RES_hhdet_tes!E112/0.086*1000000/RES_hhdet_num!E112)</f>
        <v>0</v>
      </c>
      <c r="F112" s="132">
        <f>IF(RES_hhdet_tes!F112=0,0,RES_hhdet_tes!F112/0.086*1000000/RES_hhdet_num!F112)</f>
        <v>0</v>
      </c>
      <c r="G112" s="132">
        <f>IF(RES_hhdet_tes!G112=0,0,RES_hhdet_tes!G112/0.086*1000000/RES_hhdet_num!G112)</f>
        <v>0</v>
      </c>
      <c r="H112" s="132">
        <f>IF(RES_hhdet_tes!H112=0,0,RES_hhdet_tes!H112/0.086*1000000/RES_hhdet_num!H112)</f>
        <v>0</v>
      </c>
      <c r="I112" s="132">
        <f>IF(RES_hhdet_tes!I112=0,0,RES_hhdet_tes!I112/0.086*1000000/RES_hhdet_num!I112)</f>
        <v>0</v>
      </c>
      <c r="J112" s="132">
        <f>IF(RES_hhdet_tes!J112=0,0,RES_hhdet_tes!J112/0.086*1000000/RES_hhdet_num!J112)</f>
        <v>0</v>
      </c>
      <c r="K112" s="132">
        <f>IF(RES_hhdet_tes!K112=0,0,RES_hhdet_tes!K112/0.086*1000000/RES_hhdet_num!K112)</f>
        <v>0</v>
      </c>
      <c r="L112" s="132">
        <f>IF(RES_hhdet_tes!L112=0,0,RES_hhdet_tes!L112/0.086*1000000/RES_hhdet_num!L112)</f>
        <v>0</v>
      </c>
      <c r="M112" s="132">
        <f>IF(RES_hhdet_tes!M112=0,0,RES_hhdet_tes!M112/0.086*1000000/RES_hhdet_num!M112)</f>
        <v>0</v>
      </c>
      <c r="N112" s="132">
        <f>IF(RES_hhdet_tes!N112=0,0,RES_hhdet_tes!N112/0.086*1000000/RES_hhdet_num!N112)</f>
        <v>0</v>
      </c>
      <c r="O112" s="132">
        <f>IF(RES_hhdet_tes!O112=0,0,RES_hhdet_tes!O112/0.086*1000000/RES_hhdet_num!O112)</f>
        <v>0</v>
      </c>
      <c r="P112" s="132">
        <f>IF(RES_hhdet_tes!P112=0,0,RES_hhdet_tes!P112/0.086*1000000/RES_hhdet_num!P112)</f>
        <v>0</v>
      </c>
      <c r="Q112" s="132">
        <f>IF(RES_hhdet_tes!Q112=0,0,RES_hhdet_tes!Q112/0.086*1000000/RES_hhdet_num!Q112)</f>
        <v>0</v>
      </c>
    </row>
    <row r="113" spans="1:17" ht="12" customHeight="1" x14ac:dyDescent="0.25">
      <c r="A113" s="167" t="s">
        <v>151</v>
      </c>
      <c r="B113" s="132">
        <f>IF(RES_hhdet_tes!B113=0,0,RES_hhdet_tes!B113/0.086*1000000/RES_hhdet_num!B113)</f>
        <v>0</v>
      </c>
      <c r="C113" s="132">
        <f>IF(RES_hhdet_tes!C113=0,0,RES_hhdet_tes!C113/0.086*1000000/RES_hhdet_num!C113)</f>
        <v>0</v>
      </c>
      <c r="D113" s="132">
        <f>IF(RES_hhdet_tes!D113=0,0,RES_hhdet_tes!D113/0.086*1000000/RES_hhdet_num!D113)</f>
        <v>0</v>
      </c>
      <c r="E113" s="132">
        <f>IF(RES_hhdet_tes!E113=0,0,RES_hhdet_tes!E113/0.086*1000000/RES_hhdet_num!E113)</f>
        <v>0</v>
      </c>
      <c r="F113" s="132">
        <f>IF(RES_hhdet_tes!F113=0,0,RES_hhdet_tes!F113/0.086*1000000/RES_hhdet_num!F113)</f>
        <v>0</v>
      </c>
      <c r="G113" s="132">
        <f>IF(RES_hhdet_tes!G113=0,0,RES_hhdet_tes!G113/0.086*1000000/RES_hhdet_num!G113)</f>
        <v>0</v>
      </c>
      <c r="H113" s="132">
        <f>IF(RES_hhdet_tes!H113=0,0,RES_hhdet_tes!H113/0.086*1000000/RES_hhdet_num!H113)</f>
        <v>0</v>
      </c>
      <c r="I113" s="132">
        <f>IF(RES_hhdet_tes!I113=0,0,RES_hhdet_tes!I113/0.086*1000000/RES_hhdet_num!I113)</f>
        <v>0</v>
      </c>
      <c r="J113" s="132">
        <f>IF(RES_hhdet_tes!J113=0,0,RES_hhdet_tes!J113/0.086*1000000/RES_hhdet_num!J113)</f>
        <v>0</v>
      </c>
      <c r="K113" s="132">
        <f>IF(RES_hhdet_tes!K113=0,0,RES_hhdet_tes!K113/0.086*1000000/RES_hhdet_num!K113)</f>
        <v>0</v>
      </c>
      <c r="L113" s="132">
        <f>IF(RES_hhdet_tes!L113=0,0,RES_hhdet_tes!L113/0.086*1000000/RES_hhdet_num!L113)</f>
        <v>0</v>
      </c>
      <c r="M113" s="132">
        <f>IF(RES_hhdet_tes!M113=0,0,RES_hhdet_tes!M113/0.086*1000000/RES_hhdet_num!M113)</f>
        <v>0</v>
      </c>
      <c r="N113" s="132">
        <f>IF(RES_hhdet_tes!N113=0,0,RES_hhdet_tes!N113/0.086*1000000/RES_hhdet_num!N113)</f>
        <v>0</v>
      </c>
      <c r="O113" s="132">
        <f>IF(RES_hhdet_tes!O113=0,0,RES_hhdet_tes!O113/0.086*1000000/RES_hhdet_num!O113)</f>
        <v>0</v>
      </c>
      <c r="P113" s="132">
        <f>IF(RES_hhdet_tes!P113=0,0,RES_hhdet_tes!P113/0.086*1000000/RES_hhdet_num!P113)</f>
        <v>0</v>
      </c>
      <c r="Q113" s="132">
        <f>IF(RES_hhdet_tes!Q113=0,0,RES_hhdet_tes!Q113/0.086*1000000/RES_hhdet_num!Q113)</f>
        <v>0</v>
      </c>
    </row>
    <row r="114" spans="1:17" ht="12" customHeight="1" x14ac:dyDescent="0.25">
      <c r="A114" s="166" t="s">
        <v>79</v>
      </c>
      <c r="B114" s="165">
        <f>IF(RES_hhdet_tes!B114=0,0,RES_hhdet_tes!B114/0.086*1000000/RES_hhdet_num!B113)</f>
        <v>0</v>
      </c>
      <c r="C114" s="165">
        <f>IF(RES_hhdet_tes!C114=0,0,RES_hhdet_tes!C114/0.086*1000000/RES_hhdet_num!C113)</f>
        <v>0</v>
      </c>
      <c r="D114" s="165">
        <f>IF(RES_hhdet_tes!D114=0,0,RES_hhdet_tes!D114/0.086*1000000/RES_hhdet_num!D113)</f>
        <v>0</v>
      </c>
      <c r="E114" s="165">
        <f>IF(RES_hhdet_tes!E114=0,0,RES_hhdet_tes!E114/0.086*1000000/RES_hhdet_num!E113)</f>
        <v>0</v>
      </c>
      <c r="F114" s="165">
        <f>IF(RES_hhdet_tes!F114=0,0,RES_hhdet_tes!F114/0.086*1000000/RES_hhdet_num!F113)</f>
        <v>0</v>
      </c>
      <c r="G114" s="165">
        <f>IF(RES_hhdet_tes!G114=0,0,RES_hhdet_tes!G114/0.086*1000000/RES_hhdet_num!G113)</f>
        <v>0</v>
      </c>
      <c r="H114" s="165">
        <f>IF(RES_hhdet_tes!H114=0,0,RES_hhdet_tes!H114/0.086*1000000/RES_hhdet_num!H113)</f>
        <v>0</v>
      </c>
      <c r="I114" s="165">
        <f>IF(RES_hhdet_tes!I114=0,0,RES_hhdet_tes!I114/0.086*1000000/RES_hhdet_num!I113)</f>
        <v>0</v>
      </c>
      <c r="J114" s="165">
        <f>IF(RES_hhdet_tes!J114=0,0,RES_hhdet_tes!J114/0.086*1000000/RES_hhdet_num!J113)</f>
        <v>0</v>
      </c>
      <c r="K114" s="165">
        <f>IF(RES_hhdet_tes!K114=0,0,RES_hhdet_tes!K114/0.086*1000000/RES_hhdet_num!K113)</f>
        <v>0</v>
      </c>
      <c r="L114" s="165">
        <f>IF(RES_hhdet_tes!L114=0,0,RES_hhdet_tes!L114/0.086*1000000/RES_hhdet_num!L113)</f>
        <v>0</v>
      </c>
      <c r="M114" s="165">
        <f>IF(RES_hhdet_tes!M114=0,0,RES_hhdet_tes!M114/0.086*1000000/RES_hhdet_num!M113)</f>
        <v>0</v>
      </c>
      <c r="N114" s="165">
        <f>IF(RES_hhdet_tes!N114=0,0,RES_hhdet_tes!N114/0.086*1000000/RES_hhdet_num!N113)</f>
        <v>0</v>
      </c>
      <c r="O114" s="165">
        <f>IF(RES_hhdet_tes!O114=0,0,RES_hhdet_tes!O114/0.086*1000000/RES_hhdet_num!O113)</f>
        <v>0</v>
      </c>
      <c r="P114" s="165">
        <f>IF(RES_hhdet_tes!P114=0,0,RES_hhdet_tes!P114/0.086*1000000/RES_hhdet_num!P113)</f>
        <v>0</v>
      </c>
      <c r="Q114" s="165">
        <f>IF(RES_hhdet_tes!Q114=0,0,RES_hhdet_tes!Q114/0.086*1000000/RES_hhdet_num!Q113)</f>
        <v>0</v>
      </c>
    </row>
    <row r="115" spans="1:17" ht="12" customHeight="1" x14ac:dyDescent="0.25">
      <c r="A115" s="147" t="s">
        <v>59</v>
      </c>
      <c r="B115" s="164">
        <f>IF(RES_hhdet_tes!B115=0,0,RES_hhdet_tes!B115/0.086*1000000/RES_hhdet_num!B113)</f>
        <v>0</v>
      </c>
      <c r="C115" s="164">
        <f>IF(RES_hhdet_tes!C115=0,0,RES_hhdet_tes!C115/0.086*1000000/RES_hhdet_num!C113)</f>
        <v>0</v>
      </c>
      <c r="D115" s="164">
        <f>IF(RES_hhdet_tes!D115=0,0,RES_hhdet_tes!D115/0.086*1000000/RES_hhdet_num!D113)</f>
        <v>0</v>
      </c>
      <c r="E115" s="164">
        <f>IF(RES_hhdet_tes!E115=0,0,RES_hhdet_tes!E115/0.086*1000000/RES_hhdet_num!E113)</f>
        <v>0</v>
      </c>
      <c r="F115" s="164">
        <f>IF(RES_hhdet_tes!F115=0,0,RES_hhdet_tes!F115/0.086*1000000/RES_hhdet_num!F113)</f>
        <v>0</v>
      </c>
      <c r="G115" s="164">
        <f>IF(RES_hhdet_tes!G115=0,0,RES_hhdet_tes!G115/0.086*1000000/RES_hhdet_num!G113)</f>
        <v>0</v>
      </c>
      <c r="H115" s="164">
        <f>IF(RES_hhdet_tes!H115=0,0,RES_hhdet_tes!H115/0.086*1000000/RES_hhdet_num!H113)</f>
        <v>0</v>
      </c>
      <c r="I115" s="164">
        <f>IF(RES_hhdet_tes!I115=0,0,RES_hhdet_tes!I115/0.086*1000000/RES_hhdet_num!I113)</f>
        <v>0</v>
      </c>
      <c r="J115" s="164">
        <f>IF(RES_hhdet_tes!J115=0,0,RES_hhdet_tes!J115/0.086*1000000/RES_hhdet_num!J113)</f>
        <v>0</v>
      </c>
      <c r="K115" s="164">
        <f>IF(RES_hhdet_tes!K115=0,0,RES_hhdet_tes!K115/0.086*1000000/RES_hhdet_num!K113)</f>
        <v>0</v>
      </c>
      <c r="L115" s="164">
        <f>IF(RES_hhdet_tes!L115=0,0,RES_hhdet_tes!L115/0.086*1000000/RES_hhdet_num!L113)</f>
        <v>0</v>
      </c>
      <c r="M115" s="164">
        <f>IF(RES_hhdet_tes!M115=0,0,RES_hhdet_tes!M115/0.086*1000000/RES_hhdet_num!M113)</f>
        <v>0</v>
      </c>
      <c r="N115" s="164">
        <f>IF(RES_hhdet_tes!N115=0,0,RES_hhdet_tes!N115/0.086*1000000/RES_hhdet_num!N113)</f>
        <v>0</v>
      </c>
      <c r="O115" s="164">
        <f>IF(RES_hhdet_tes!O115=0,0,RES_hhdet_tes!O115/0.086*1000000/RES_hhdet_num!O113)</f>
        <v>0</v>
      </c>
      <c r="P115" s="164">
        <f>IF(RES_hhdet_tes!P115=0,0,RES_hhdet_tes!P115/0.086*1000000/RES_hhdet_num!P113)</f>
        <v>0</v>
      </c>
      <c r="Q115" s="164">
        <f>IF(RES_hhdet_tes!Q115=0,0,RES_hhdet_tes!Q115/0.086*1000000/RES_hhdet_num!Q113)</f>
        <v>0</v>
      </c>
    </row>
    <row r="116" spans="1:17" ht="12" customHeight="1" x14ac:dyDescent="0.25">
      <c r="A116" s="163" t="s">
        <v>142</v>
      </c>
      <c r="B116" s="162">
        <f>IF(RES_hhdet_tes!B116=0,0,RES_hhdet_tes!B116/0.086*1000000/RES_hhdet_num!B116)</f>
        <v>1551.1341150088886</v>
      </c>
      <c r="C116" s="162">
        <f>IF(RES_hhdet_tes!C116=0,0,RES_hhdet_tes!C116/0.086*1000000/RES_hhdet_num!C116)</f>
        <v>1588.3197658972767</v>
      </c>
      <c r="D116" s="162">
        <f>IF(RES_hhdet_tes!D116=0,0,RES_hhdet_tes!D116/0.086*1000000/RES_hhdet_num!D116)</f>
        <v>1595.7792742347076</v>
      </c>
      <c r="E116" s="162">
        <f>IF(RES_hhdet_tes!E116=0,0,RES_hhdet_tes!E116/0.086*1000000/RES_hhdet_num!E116)</f>
        <v>1657.0356542240104</v>
      </c>
      <c r="F116" s="162">
        <f>IF(RES_hhdet_tes!F116=0,0,RES_hhdet_tes!F116/0.086*1000000/RES_hhdet_num!F116)</f>
        <v>1688.6139241247599</v>
      </c>
      <c r="G116" s="162">
        <f>IF(RES_hhdet_tes!G116=0,0,RES_hhdet_tes!G116/0.086*1000000/RES_hhdet_num!G116)</f>
        <v>1595.3511886773908</v>
      </c>
      <c r="H116" s="162">
        <f>IF(RES_hhdet_tes!H116=0,0,RES_hhdet_tes!H116/0.086*1000000/RES_hhdet_num!H116)</f>
        <v>1608.7499013243087</v>
      </c>
      <c r="I116" s="162">
        <f>IF(RES_hhdet_tes!I116=0,0,RES_hhdet_tes!I116/0.086*1000000/RES_hhdet_num!I116)</f>
        <v>1610.1097265391643</v>
      </c>
      <c r="J116" s="162">
        <f>IF(RES_hhdet_tes!J116=0,0,RES_hhdet_tes!J116/0.086*1000000/RES_hhdet_num!J116)</f>
        <v>1617.7659971488404</v>
      </c>
      <c r="K116" s="162">
        <f>IF(RES_hhdet_tes!K116=0,0,RES_hhdet_tes!K116/0.086*1000000/RES_hhdet_num!K116)</f>
        <v>1503.9015027187147</v>
      </c>
      <c r="L116" s="162">
        <f>IF(RES_hhdet_tes!L116=0,0,RES_hhdet_tes!L116/0.086*1000000/RES_hhdet_num!L116)</f>
        <v>1827.5312334109306</v>
      </c>
      <c r="M116" s="162">
        <f>IF(RES_hhdet_tes!M116=0,0,RES_hhdet_tes!M116/0.086*1000000/RES_hhdet_num!M116)</f>
        <v>1459.0474974342742</v>
      </c>
      <c r="N116" s="162">
        <f>IF(RES_hhdet_tes!N116=0,0,RES_hhdet_tes!N116/0.086*1000000/RES_hhdet_num!N116)</f>
        <v>1978.656224091292</v>
      </c>
      <c r="O116" s="162">
        <f>IF(RES_hhdet_tes!O116=0,0,RES_hhdet_tes!O116/0.086*1000000/RES_hhdet_num!O116)</f>
        <v>2095.201953475198</v>
      </c>
      <c r="P116" s="162">
        <f>IF(RES_hhdet_tes!P116=0,0,RES_hhdet_tes!P116/0.086*1000000/RES_hhdet_num!P116)</f>
        <v>1748.6281428477992</v>
      </c>
      <c r="Q116" s="162">
        <f>IF(RES_hhdet_tes!Q116=0,0,RES_hhdet_tes!Q116/0.086*1000000/RES_hhdet_num!Q116)</f>
        <v>1852.2965275228391</v>
      </c>
    </row>
    <row r="117" spans="1:17" ht="12" customHeight="1" x14ac:dyDescent="0.25">
      <c r="A117" s="161" t="s">
        <v>141</v>
      </c>
      <c r="B117" s="160">
        <f>IF(RES_hhdet_tes!B117=0,0,RES_hhdet_tes!B117/0.086*1000000/RES_hhdet_num!B117)</f>
        <v>1502.8631119301106</v>
      </c>
      <c r="C117" s="160">
        <f>IF(RES_hhdet_tes!C117=0,0,RES_hhdet_tes!C117/0.086*1000000/RES_hhdet_num!C117)</f>
        <v>1531.1121055430726</v>
      </c>
      <c r="D117" s="160">
        <f>IF(RES_hhdet_tes!D117=0,0,RES_hhdet_tes!D117/0.086*1000000/RES_hhdet_num!D117)</f>
        <v>1531.0850897830603</v>
      </c>
      <c r="E117" s="160">
        <f>IF(RES_hhdet_tes!E117=0,0,RES_hhdet_tes!E117/0.086*1000000/RES_hhdet_num!E117)</f>
        <v>1574.7122851508921</v>
      </c>
      <c r="F117" s="160">
        <f>IF(RES_hhdet_tes!F117=0,0,RES_hhdet_tes!F117/0.086*1000000/RES_hhdet_num!F117)</f>
        <v>1598.7129530121967</v>
      </c>
      <c r="G117" s="160">
        <f>IF(RES_hhdet_tes!G117=0,0,RES_hhdet_tes!G117/0.086*1000000/RES_hhdet_num!G117)</f>
        <v>1535.029826330345</v>
      </c>
      <c r="H117" s="160">
        <f>IF(RES_hhdet_tes!H117=0,0,RES_hhdet_tes!H117/0.086*1000000/RES_hhdet_num!H117)</f>
        <v>1544.7338554764183</v>
      </c>
      <c r="I117" s="160">
        <f>IF(RES_hhdet_tes!I117=0,0,RES_hhdet_tes!I117/0.086*1000000/RES_hhdet_num!I117)</f>
        <v>1548.9581347528679</v>
      </c>
      <c r="J117" s="160">
        <f>IF(RES_hhdet_tes!J117=0,0,RES_hhdet_tes!J117/0.086*1000000/RES_hhdet_num!J117)</f>
        <v>1557.7860073662766</v>
      </c>
      <c r="K117" s="160">
        <f>IF(RES_hhdet_tes!K117=0,0,RES_hhdet_tes!K117/0.086*1000000/RES_hhdet_num!K117)</f>
        <v>1487.672441951649</v>
      </c>
      <c r="L117" s="160">
        <f>IF(RES_hhdet_tes!L117=0,0,RES_hhdet_tes!L117/0.086*1000000/RES_hhdet_num!L117)</f>
        <v>1704.7914330016556</v>
      </c>
      <c r="M117" s="160">
        <f>IF(RES_hhdet_tes!M117=0,0,RES_hhdet_tes!M117/0.086*1000000/RES_hhdet_num!M117)</f>
        <v>1423.7697961247125</v>
      </c>
      <c r="N117" s="160">
        <f>IF(RES_hhdet_tes!N117=0,0,RES_hhdet_tes!N117/0.086*1000000/RES_hhdet_num!N117)</f>
        <v>1821.7906687193813</v>
      </c>
      <c r="O117" s="160">
        <f>IF(RES_hhdet_tes!O117=0,0,RES_hhdet_tes!O117/0.086*1000000/RES_hhdet_num!O117)</f>
        <v>1885.9876520662228</v>
      </c>
      <c r="P117" s="160">
        <f>IF(RES_hhdet_tes!P117=0,0,RES_hhdet_tes!P117/0.086*1000000/RES_hhdet_num!P117)</f>
        <v>1651.9062292940844</v>
      </c>
      <c r="Q117" s="160">
        <f>IF(RES_hhdet_tes!Q117=0,0,RES_hhdet_tes!Q117/0.086*1000000/RES_hhdet_num!Q117)</f>
        <v>1712.4097800798886</v>
      </c>
    </row>
    <row r="118" spans="1:17" ht="12" customHeight="1" x14ac:dyDescent="0.25">
      <c r="A118" s="148" t="s">
        <v>60</v>
      </c>
      <c r="B118" s="156">
        <f>IF(RES_hhdet_tes!B118=0,0,RES_hhdet_tes!B118/0.086*1000000/RES_hhdet_num!B117)</f>
        <v>989.62356537567712</v>
      </c>
      <c r="C118" s="156">
        <f>IF(RES_hhdet_tes!C118=0,0,RES_hhdet_tes!C118/0.086*1000000/RES_hhdet_num!C117)</f>
        <v>1032.4078478332531</v>
      </c>
      <c r="D118" s="156">
        <f>IF(RES_hhdet_tes!D118=0,0,RES_hhdet_tes!D118/0.086*1000000/RES_hhdet_num!D117)</f>
        <v>1037.2695277826244</v>
      </c>
      <c r="E118" s="156">
        <f>IF(RES_hhdet_tes!E118=0,0,RES_hhdet_tes!E118/0.086*1000000/RES_hhdet_num!E117)</f>
        <v>1077.8225075601761</v>
      </c>
      <c r="F118" s="156">
        <f>IF(RES_hhdet_tes!F118=0,0,RES_hhdet_tes!F118/0.086*1000000/RES_hhdet_num!F117)</f>
        <v>1098.001828898347</v>
      </c>
      <c r="G118" s="156">
        <f>IF(RES_hhdet_tes!G118=0,0,RES_hhdet_tes!G118/0.086*1000000/RES_hhdet_num!G117)</f>
        <v>1036.8495802770849</v>
      </c>
      <c r="H118" s="156">
        <f>IF(RES_hhdet_tes!H118=0,0,RES_hhdet_tes!H118/0.086*1000000/RES_hhdet_num!H117)</f>
        <v>1049.1695729467108</v>
      </c>
      <c r="I118" s="156">
        <f>IF(RES_hhdet_tes!I118=0,0,RES_hhdet_tes!I118/0.086*1000000/RES_hhdet_num!I117)</f>
        <v>1054.2443548501865</v>
      </c>
      <c r="J118" s="156">
        <f>IF(RES_hhdet_tes!J118=0,0,RES_hhdet_tes!J118/0.086*1000000/RES_hhdet_num!J117)</f>
        <v>1062.0578029020837</v>
      </c>
      <c r="K118" s="156">
        <f>IF(RES_hhdet_tes!K118=0,0,RES_hhdet_tes!K118/0.086*1000000/RES_hhdet_num!K117)</f>
        <v>989.36242893014162</v>
      </c>
      <c r="L118" s="156">
        <f>IF(RES_hhdet_tes!L118=0,0,RES_hhdet_tes!L118/0.086*1000000/RES_hhdet_num!L117)</f>
        <v>1204.4551064374341</v>
      </c>
      <c r="M118" s="156">
        <f>IF(RES_hhdet_tes!M118=0,0,RES_hhdet_tes!M118/0.086*1000000/RES_hhdet_num!M117)</f>
        <v>967.35023469259284</v>
      </c>
      <c r="N118" s="156">
        <f>IF(RES_hhdet_tes!N118=0,0,RES_hhdet_tes!N118/0.086*1000000/RES_hhdet_num!N117)</f>
        <v>1330.4078662745244</v>
      </c>
      <c r="O118" s="156">
        <f>IF(RES_hhdet_tes!O118=0,0,RES_hhdet_tes!O118/0.086*1000000/RES_hhdet_num!O117)</f>
        <v>1366.9256312306486</v>
      </c>
      <c r="P118" s="156">
        <f>IF(RES_hhdet_tes!P118=0,0,RES_hhdet_tes!P118/0.086*1000000/RES_hhdet_num!P117)</f>
        <v>1141.6200597343345</v>
      </c>
      <c r="Q118" s="156">
        <f>IF(RES_hhdet_tes!Q118=0,0,RES_hhdet_tes!Q118/0.086*1000000/RES_hhdet_num!Q117)</f>
        <v>1207.3044442533658</v>
      </c>
    </row>
    <row r="119" spans="1:17" ht="12" customHeight="1" x14ac:dyDescent="0.25">
      <c r="A119" s="148" t="s">
        <v>59</v>
      </c>
      <c r="B119" s="156">
        <f>IF(RES_hhdet_tes!B119=0,0,RES_hhdet_tes!B119/0.086*1000000/RES_hhdet_num!B117)</f>
        <v>513.23954655443322</v>
      </c>
      <c r="C119" s="156">
        <f>IF(RES_hhdet_tes!C119=0,0,RES_hhdet_tes!C119/0.086*1000000/RES_hhdet_num!C117)</f>
        <v>498.70425770981973</v>
      </c>
      <c r="D119" s="156">
        <f>IF(RES_hhdet_tes!D119=0,0,RES_hhdet_tes!D119/0.086*1000000/RES_hhdet_num!D117)</f>
        <v>493.81556200043576</v>
      </c>
      <c r="E119" s="156">
        <f>IF(RES_hhdet_tes!E119=0,0,RES_hhdet_tes!E119/0.086*1000000/RES_hhdet_num!E117)</f>
        <v>496.88977759071611</v>
      </c>
      <c r="F119" s="156">
        <f>IF(RES_hhdet_tes!F119=0,0,RES_hhdet_tes!F119/0.086*1000000/RES_hhdet_num!F117)</f>
        <v>500.71112411384979</v>
      </c>
      <c r="G119" s="156">
        <f>IF(RES_hhdet_tes!G119=0,0,RES_hhdet_tes!G119/0.086*1000000/RES_hhdet_num!G117)</f>
        <v>498.18024605326036</v>
      </c>
      <c r="H119" s="156">
        <f>IF(RES_hhdet_tes!H119=0,0,RES_hhdet_tes!H119/0.086*1000000/RES_hhdet_num!H117)</f>
        <v>495.56428252970738</v>
      </c>
      <c r="I119" s="156">
        <f>IF(RES_hhdet_tes!I119=0,0,RES_hhdet_tes!I119/0.086*1000000/RES_hhdet_num!I117)</f>
        <v>494.71377990268155</v>
      </c>
      <c r="J119" s="156">
        <f>IF(RES_hhdet_tes!J119=0,0,RES_hhdet_tes!J119/0.086*1000000/RES_hhdet_num!J117)</f>
        <v>495.7282044641924</v>
      </c>
      <c r="K119" s="156">
        <f>IF(RES_hhdet_tes!K119=0,0,RES_hhdet_tes!K119/0.086*1000000/RES_hhdet_num!K117)</f>
        <v>498.31001302150764</v>
      </c>
      <c r="L119" s="156">
        <f>IF(RES_hhdet_tes!L119=0,0,RES_hhdet_tes!L119/0.086*1000000/RES_hhdet_num!L117)</f>
        <v>500.33632656422179</v>
      </c>
      <c r="M119" s="156">
        <f>IF(RES_hhdet_tes!M119=0,0,RES_hhdet_tes!M119/0.086*1000000/RES_hhdet_num!M117)</f>
        <v>456.41956143211956</v>
      </c>
      <c r="N119" s="156">
        <f>IF(RES_hhdet_tes!N119=0,0,RES_hhdet_tes!N119/0.086*1000000/RES_hhdet_num!N117)</f>
        <v>491.38280244485668</v>
      </c>
      <c r="O119" s="156">
        <f>IF(RES_hhdet_tes!O119=0,0,RES_hhdet_tes!O119/0.086*1000000/RES_hhdet_num!O117)</f>
        <v>519.06202083557457</v>
      </c>
      <c r="P119" s="156">
        <f>IF(RES_hhdet_tes!P119=0,0,RES_hhdet_tes!P119/0.086*1000000/RES_hhdet_num!P117)</f>
        <v>510.28616955974991</v>
      </c>
      <c r="Q119" s="156">
        <f>IF(RES_hhdet_tes!Q119=0,0,RES_hhdet_tes!Q119/0.086*1000000/RES_hhdet_num!Q117)</f>
        <v>505.105335826523</v>
      </c>
    </row>
    <row r="120" spans="1:17" ht="12" customHeight="1" x14ac:dyDescent="0.25">
      <c r="A120" s="158" t="s">
        <v>62</v>
      </c>
      <c r="B120" s="157">
        <f>IF(RES_hhdet_tes!B120=0,0,RES_hhdet_tes!B120/0.086*1000000/RES_hhdet_num!B$105)</f>
        <v>797.91743531871077</v>
      </c>
      <c r="C120" s="157">
        <f>IF(RES_hhdet_tes!C120=0,0,RES_hhdet_tes!C120/0.086*1000000/RES_hhdet_num!C$105)</f>
        <v>800.6169648769112</v>
      </c>
      <c r="D120" s="157">
        <f>IF(RES_hhdet_tes!D120=0,0,RES_hhdet_tes!D120/0.086*1000000/RES_hhdet_num!D$105)</f>
        <v>810.55545421206511</v>
      </c>
      <c r="E120" s="157">
        <f>IF(RES_hhdet_tes!E120=0,0,RES_hhdet_tes!E120/0.086*1000000/RES_hhdet_num!E$105)</f>
        <v>848.17327516919227</v>
      </c>
      <c r="F120" s="157">
        <f>IF(RES_hhdet_tes!F120=0,0,RES_hhdet_tes!F120/0.086*1000000/RES_hhdet_num!F$105)</f>
        <v>846.56137001715706</v>
      </c>
      <c r="G120" s="157">
        <f>IF(RES_hhdet_tes!G120=0,0,RES_hhdet_tes!G120/0.086*1000000/RES_hhdet_num!G$105)</f>
        <v>816.57945418452812</v>
      </c>
      <c r="H120" s="157">
        <f>IF(RES_hhdet_tes!H120=0,0,RES_hhdet_tes!H120/0.086*1000000/RES_hhdet_num!H$105)</f>
        <v>840.54820994408999</v>
      </c>
      <c r="I120" s="157">
        <f>IF(RES_hhdet_tes!I120=0,0,RES_hhdet_tes!I120/0.086*1000000/RES_hhdet_num!I$105)</f>
        <v>840.822717732824</v>
      </c>
      <c r="J120" s="157">
        <f>IF(RES_hhdet_tes!J120=0,0,RES_hhdet_tes!J120/0.086*1000000/RES_hhdet_num!J$105)</f>
        <v>884.56337563447221</v>
      </c>
      <c r="K120" s="157">
        <f>IF(RES_hhdet_tes!K120=0,0,RES_hhdet_tes!K120/0.086*1000000/RES_hhdet_num!K$105)</f>
        <v>864.36298161491834</v>
      </c>
      <c r="L120" s="157">
        <f>IF(RES_hhdet_tes!L120=0,0,RES_hhdet_tes!L120/0.086*1000000/RES_hhdet_num!L$105)</f>
        <v>940.58673436475431</v>
      </c>
      <c r="M120" s="157">
        <f>IF(RES_hhdet_tes!M120=0,0,RES_hhdet_tes!M120/0.086*1000000/RES_hhdet_num!M$105)</f>
        <v>830.06785334862127</v>
      </c>
      <c r="N120" s="157">
        <f>IF(RES_hhdet_tes!N120=0,0,RES_hhdet_tes!N120/0.086*1000000/RES_hhdet_num!N$105)</f>
        <v>964.03543507026711</v>
      </c>
      <c r="O120" s="157">
        <f>IF(RES_hhdet_tes!O120=0,0,RES_hhdet_tes!O120/0.086*1000000/RES_hhdet_num!O$105)</f>
        <v>1035.0237304943889</v>
      </c>
      <c r="P120" s="157">
        <f>IF(RES_hhdet_tes!P120=0,0,RES_hhdet_tes!P120/0.086*1000000/RES_hhdet_num!P$105)</f>
        <v>906.76772664291775</v>
      </c>
      <c r="Q120" s="157">
        <f>IF(RES_hhdet_tes!Q120=0,0,RES_hhdet_tes!Q120/0.086*1000000/RES_hhdet_num!Q$105)</f>
        <v>951.66321945746779</v>
      </c>
    </row>
    <row r="121" spans="1:17" ht="12" customHeight="1" x14ac:dyDescent="0.25">
      <c r="A121" s="23" t="s">
        <v>57</v>
      </c>
      <c r="B121" s="156">
        <f>IF(RES_hhdet_tes!B121=0,0,RES_hhdet_tes!B121/0.086*1000000/RES_hhdet_num!B121)</f>
        <v>739.98432110136241</v>
      </c>
      <c r="C121" s="156">
        <f>IF(RES_hhdet_tes!C121=0,0,RES_hhdet_tes!C121/0.086*1000000/RES_hhdet_num!C121)</f>
        <v>734.99183559560913</v>
      </c>
      <c r="D121" s="156">
        <f>IF(RES_hhdet_tes!D121=0,0,RES_hhdet_tes!D121/0.086*1000000/RES_hhdet_num!D121)</f>
        <v>738.98746530697417</v>
      </c>
      <c r="E121" s="156">
        <f>IF(RES_hhdet_tes!E121=0,0,RES_hhdet_tes!E121/0.086*1000000/RES_hhdet_num!E121)</f>
        <v>734.81615825033782</v>
      </c>
      <c r="F121" s="156">
        <f>IF(RES_hhdet_tes!F121=0,0,RES_hhdet_tes!F121/0.086*1000000/RES_hhdet_num!F121)</f>
        <v>762.831315705267</v>
      </c>
      <c r="G121" s="156">
        <f>IF(RES_hhdet_tes!G121=0,0,RES_hhdet_tes!G121/0.086*1000000/RES_hhdet_num!G121)</f>
        <v>755.57213091820915</v>
      </c>
      <c r="H121" s="156">
        <f>IF(RES_hhdet_tes!H121=0,0,RES_hhdet_tes!H121/0.086*1000000/RES_hhdet_num!H121)</f>
        <v>756.88790204062616</v>
      </c>
      <c r="I121" s="156">
        <f>IF(RES_hhdet_tes!I121=0,0,RES_hhdet_tes!I121/0.086*1000000/RES_hhdet_num!I121)</f>
        <v>772.2481527302474</v>
      </c>
      <c r="J121" s="156">
        <f>IF(RES_hhdet_tes!J121=0,0,RES_hhdet_tes!J121/0.086*1000000/RES_hhdet_num!J121)</f>
        <v>778.49693704999277</v>
      </c>
      <c r="K121" s="156">
        <f>IF(RES_hhdet_tes!K121=0,0,RES_hhdet_tes!K121/0.086*1000000/RES_hhdet_num!K121)</f>
        <v>773.93924710734257</v>
      </c>
      <c r="L121" s="156">
        <f>IF(RES_hhdet_tes!L121=0,0,RES_hhdet_tes!L121/0.086*1000000/RES_hhdet_num!L121)</f>
        <v>800.81572967089267</v>
      </c>
      <c r="M121" s="156">
        <f>IF(RES_hhdet_tes!M121=0,0,RES_hhdet_tes!M121/0.086*1000000/RES_hhdet_num!M121)</f>
        <v>754.39300459170784</v>
      </c>
      <c r="N121" s="156">
        <f>IF(RES_hhdet_tes!N121=0,0,RES_hhdet_tes!N121/0.086*1000000/RES_hhdet_num!N121)</f>
        <v>784.22783695977648</v>
      </c>
      <c r="O121" s="156">
        <f>IF(RES_hhdet_tes!O121=0,0,RES_hhdet_tes!O121/0.086*1000000/RES_hhdet_num!O121)</f>
        <v>788.8101534398528</v>
      </c>
      <c r="P121" s="156">
        <f>IF(RES_hhdet_tes!P121=0,0,RES_hhdet_tes!P121/0.086*1000000/RES_hhdet_num!P121)</f>
        <v>788.22199313763861</v>
      </c>
      <c r="Q121" s="156">
        <f>IF(RES_hhdet_tes!Q121=0,0,RES_hhdet_tes!Q121/0.086*1000000/RES_hhdet_num!Q121)</f>
        <v>781.75568719841317</v>
      </c>
    </row>
    <row r="122" spans="1:17" ht="12" customHeight="1" x14ac:dyDescent="0.25">
      <c r="A122" s="29" t="s">
        <v>140</v>
      </c>
      <c r="B122" s="57">
        <f>IF(RES_hhdet_tes!B122=0,0,RES_hhdet_tes!B122/0.086*1000000/RES_hhdet_num!B122)</f>
        <v>820.28812997134082</v>
      </c>
      <c r="C122" s="57">
        <f>IF(RES_hhdet_tes!C122=0,0,RES_hhdet_tes!C122/0.086*1000000/RES_hhdet_num!C122)</f>
        <v>824.7335878653206</v>
      </c>
      <c r="D122" s="57">
        <f>IF(RES_hhdet_tes!D122=0,0,RES_hhdet_tes!D122/0.086*1000000/RES_hhdet_num!D122)</f>
        <v>836.23633784178332</v>
      </c>
      <c r="E122" s="57">
        <f>IF(RES_hhdet_tes!E122=0,0,RES_hhdet_tes!E122/0.086*1000000/RES_hhdet_num!E122)</f>
        <v>887.4208944127148</v>
      </c>
      <c r="F122" s="57">
        <f>IF(RES_hhdet_tes!F122=0,0,RES_hhdet_tes!F122/0.086*1000000/RES_hhdet_num!F122)</f>
        <v>875.49042035784043</v>
      </c>
      <c r="G122" s="57">
        <f>IF(RES_hhdet_tes!G122=0,0,RES_hhdet_tes!G122/0.086*1000000/RES_hhdet_num!G122)</f>
        <v>837.26455895444576</v>
      </c>
      <c r="H122" s="57">
        <f>IF(RES_hhdet_tes!H122=0,0,RES_hhdet_tes!H122/0.086*1000000/RES_hhdet_num!H122)</f>
        <v>866.98229527652495</v>
      </c>
      <c r="I122" s="57">
        <f>IF(RES_hhdet_tes!I122=0,0,RES_hhdet_tes!I122/0.086*1000000/RES_hhdet_num!I122)</f>
        <v>861.38747946047204</v>
      </c>
      <c r="J122" s="57">
        <f>IF(RES_hhdet_tes!J122=0,0,RES_hhdet_tes!J122/0.086*1000000/RES_hhdet_num!J122)</f>
        <v>915.65672472175015</v>
      </c>
      <c r="K122" s="57">
        <f>IF(RES_hhdet_tes!K122=0,0,RES_hhdet_tes!K122/0.086*1000000/RES_hhdet_num!K122)</f>
        <v>891.32752984687352</v>
      </c>
      <c r="L122" s="57">
        <f>IF(RES_hhdet_tes!L122=0,0,RES_hhdet_tes!L122/0.086*1000000/RES_hhdet_num!L122)</f>
        <v>979.21885807661022</v>
      </c>
      <c r="M122" s="57">
        <f>IF(RES_hhdet_tes!M122=0,0,RES_hhdet_tes!M122/0.086*1000000/RES_hhdet_num!M122)</f>
        <v>849.70482110566763</v>
      </c>
      <c r="N122" s="57">
        <f>IF(RES_hhdet_tes!N122=0,0,RES_hhdet_tes!N122/0.086*1000000/RES_hhdet_num!N122)</f>
        <v>1009.2592994178497</v>
      </c>
      <c r="O122" s="57">
        <f>IF(RES_hhdet_tes!O122=0,0,RES_hhdet_tes!O122/0.086*1000000/RES_hhdet_num!O122)</f>
        <v>1093.7210296373735</v>
      </c>
      <c r="P122" s="57">
        <f>IF(RES_hhdet_tes!P122=0,0,RES_hhdet_tes!P122/0.086*1000000/RES_hhdet_num!P122)</f>
        <v>930.22351968159433</v>
      </c>
      <c r="Q122" s="57">
        <f>IF(RES_hhdet_tes!Q122=0,0,RES_hhdet_tes!Q122/0.086*1000000/RES_hhdet_num!Q122)</f>
        <v>985.17171239545485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>
        <f>SUM(B125,B128,B130,B139)</f>
        <v>9956.4528665449889</v>
      </c>
      <c r="C124" s="168">
        <f t="shared" ref="C124:Q124" si="18">SUM(C125,C128,C130,C139)</f>
        <v>10515.808970467948</v>
      </c>
      <c r="D124" s="168">
        <f t="shared" si="18"/>
        <v>10038.417598906912</v>
      </c>
      <c r="E124" s="168">
        <f t="shared" si="18"/>
        <v>10267.063010882041</v>
      </c>
      <c r="F124" s="168">
        <f t="shared" si="18"/>
        <v>10619.011130514224</v>
      </c>
      <c r="G124" s="168">
        <f t="shared" si="18"/>
        <v>10434.862386708302</v>
      </c>
      <c r="H124" s="168">
        <f t="shared" si="18"/>
        <v>9932.7494068108645</v>
      </c>
      <c r="I124" s="168">
        <f t="shared" si="18"/>
        <v>9036.1735143208789</v>
      </c>
      <c r="J124" s="168">
        <f t="shared" si="18"/>
        <v>9649.9631751278321</v>
      </c>
      <c r="K124" s="168">
        <f t="shared" si="18"/>
        <v>9400.1007501809327</v>
      </c>
      <c r="L124" s="168">
        <f t="shared" si="18"/>
        <v>9595.1262212264373</v>
      </c>
      <c r="M124" s="168">
        <f t="shared" si="18"/>
        <v>7854.8066285771656</v>
      </c>
      <c r="N124" s="168">
        <f t="shared" si="18"/>
        <v>8774.6301819633554</v>
      </c>
      <c r="O124" s="168">
        <f t="shared" si="18"/>
        <v>9197.0911664336199</v>
      </c>
      <c r="P124" s="168">
        <f t="shared" si="18"/>
        <v>7632.9966931521185</v>
      </c>
      <c r="Q124" s="168">
        <f t="shared" si="18"/>
        <v>7957.1565762858354</v>
      </c>
    </row>
    <row r="125" spans="1:17" ht="12.95" customHeight="1" x14ac:dyDescent="0.25">
      <c r="A125" s="158" t="s">
        <v>65</v>
      </c>
      <c r="B125" s="157">
        <f t="shared" ref="B125:Q125" si="19">SUM(B126:B127)</f>
        <v>7699.9668562076749</v>
      </c>
      <c r="C125" s="157">
        <f t="shared" si="19"/>
        <v>8246.9008009828485</v>
      </c>
      <c r="D125" s="157">
        <f t="shared" si="19"/>
        <v>7771.980313065189</v>
      </c>
      <c r="E125" s="157">
        <f t="shared" si="19"/>
        <v>7955.5974707976911</v>
      </c>
      <c r="F125" s="157">
        <f t="shared" si="19"/>
        <v>8301.6379987648761</v>
      </c>
      <c r="G125" s="157">
        <f t="shared" si="19"/>
        <v>8166.6385860893424</v>
      </c>
      <c r="H125" s="157">
        <f t="shared" si="19"/>
        <v>7656.0341095152944</v>
      </c>
      <c r="I125" s="157">
        <f t="shared" si="19"/>
        <v>6757.1893713933396</v>
      </c>
      <c r="J125" s="157">
        <f t="shared" si="19"/>
        <v>7326.6932791527915</v>
      </c>
      <c r="K125" s="157">
        <f t="shared" si="19"/>
        <v>7097.2568569776276</v>
      </c>
      <c r="L125" s="157">
        <f t="shared" si="19"/>
        <v>7183.9804860554859</v>
      </c>
      <c r="M125" s="157">
        <f t="shared" si="19"/>
        <v>5695.7425187355566</v>
      </c>
      <c r="N125" s="157">
        <f t="shared" si="19"/>
        <v>6284.6629624315428</v>
      </c>
      <c r="O125" s="157">
        <f t="shared" si="19"/>
        <v>6635.4259537780708</v>
      </c>
      <c r="P125" s="157">
        <f t="shared" si="19"/>
        <v>5219.1842120538913</v>
      </c>
      <c r="Q125" s="157">
        <f t="shared" si="19"/>
        <v>5517.0561770024724</v>
      </c>
    </row>
    <row r="126" spans="1:17" ht="12" customHeight="1" x14ac:dyDescent="0.25">
      <c r="A126" s="23" t="s">
        <v>149</v>
      </c>
      <c r="B126" s="156">
        <f>IF(RES_hhdet_tes!B126=0,0,RES_hhdet_tes!B126/0.086*1000000/RES_hhdet_num!B$124)</f>
        <v>7670.1914367106992</v>
      </c>
      <c r="C126" s="156">
        <f>IF(RES_hhdet_tes!C126=0,0,RES_hhdet_tes!C126/0.086*1000000/RES_hhdet_num!C$124)</f>
        <v>8213.451470067761</v>
      </c>
      <c r="D126" s="156">
        <f>IF(RES_hhdet_tes!D126=0,0,RES_hhdet_tes!D126/0.086*1000000/RES_hhdet_num!D$124)</f>
        <v>7737.7731667292655</v>
      </c>
      <c r="E126" s="156">
        <f>IF(RES_hhdet_tes!E126=0,0,RES_hhdet_tes!E126/0.086*1000000/RES_hhdet_num!E$124)</f>
        <v>7909.5199766868882</v>
      </c>
      <c r="F126" s="156">
        <f>IF(RES_hhdet_tes!F126=0,0,RES_hhdet_tes!F126/0.086*1000000/RES_hhdet_num!F$124)</f>
        <v>8257.5115459945282</v>
      </c>
      <c r="G126" s="156">
        <f>IF(RES_hhdet_tes!G126=0,0,RES_hhdet_tes!G126/0.086*1000000/RES_hhdet_num!G$124)</f>
        <v>8139.2434791582382</v>
      </c>
      <c r="H126" s="156">
        <f>IF(RES_hhdet_tes!H126=0,0,RES_hhdet_tes!H126/0.086*1000000/RES_hhdet_num!H$124)</f>
        <v>7623.8708431157811</v>
      </c>
      <c r="I126" s="156">
        <f>IF(RES_hhdet_tes!I126=0,0,RES_hhdet_tes!I126/0.086*1000000/RES_hhdet_num!I$124)</f>
        <v>6728.7138927398018</v>
      </c>
      <c r="J126" s="156">
        <f>IF(RES_hhdet_tes!J126=0,0,RES_hhdet_tes!J126/0.086*1000000/RES_hhdet_num!J$124)</f>
        <v>7286.4551566888258</v>
      </c>
      <c r="K126" s="156">
        <f>IF(RES_hhdet_tes!K126=0,0,RES_hhdet_tes!K126/0.086*1000000/RES_hhdet_num!K$124)</f>
        <v>7069.1893684658644</v>
      </c>
      <c r="L126" s="156">
        <f>IF(RES_hhdet_tes!L126=0,0,RES_hhdet_tes!L126/0.086*1000000/RES_hhdet_num!L$124)</f>
        <v>7130.784647701119</v>
      </c>
      <c r="M126" s="156">
        <f>IF(RES_hhdet_tes!M126=0,0,RES_hhdet_tes!M126/0.086*1000000/RES_hhdet_num!M$124)</f>
        <v>5675.1327169824626</v>
      </c>
      <c r="N126" s="156">
        <f>IF(RES_hhdet_tes!N126=0,0,RES_hhdet_tes!N126/0.086*1000000/RES_hhdet_num!N$124)</f>
        <v>6231.3203596117028</v>
      </c>
      <c r="O126" s="156">
        <f>IF(RES_hhdet_tes!O126=0,0,RES_hhdet_tes!O126/0.086*1000000/RES_hhdet_num!O$124)</f>
        <v>6562.5407290916355</v>
      </c>
      <c r="P126" s="156">
        <f>IF(RES_hhdet_tes!P126=0,0,RES_hhdet_tes!P126/0.086*1000000/RES_hhdet_num!P$124)</f>
        <v>5188.9020839009736</v>
      </c>
      <c r="Q126" s="156">
        <f>IF(RES_hhdet_tes!Q126=0,0,RES_hhdet_tes!Q126/0.086*1000000/RES_hhdet_num!Q$124)</f>
        <v>5471.7791443387023</v>
      </c>
    </row>
    <row r="127" spans="1:17" ht="12" customHeight="1" x14ac:dyDescent="0.25">
      <c r="A127" s="23" t="s">
        <v>60</v>
      </c>
      <c r="B127" s="156">
        <f>IF(RES_hhdet_tes!B127=0,0,RES_hhdet_tes!B127/0.086*1000000/RES_hhdet_num!B$124)</f>
        <v>29.775419496975392</v>
      </c>
      <c r="C127" s="156">
        <f>IF(RES_hhdet_tes!C127=0,0,RES_hhdet_tes!C127/0.086*1000000/RES_hhdet_num!C$124)</f>
        <v>33.449330915087963</v>
      </c>
      <c r="D127" s="156">
        <f>IF(RES_hhdet_tes!D127=0,0,RES_hhdet_tes!D127/0.086*1000000/RES_hhdet_num!D$124)</f>
        <v>34.207146335923703</v>
      </c>
      <c r="E127" s="156">
        <f>IF(RES_hhdet_tes!E127=0,0,RES_hhdet_tes!E127/0.086*1000000/RES_hhdet_num!E$124)</f>
        <v>46.07749411080259</v>
      </c>
      <c r="F127" s="156">
        <f>IF(RES_hhdet_tes!F127=0,0,RES_hhdet_tes!F127/0.086*1000000/RES_hhdet_num!F$124)</f>
        <v>44.126452770347846</v>
      </c>
      <c r="G127" s="156">
        <f>IF(RES_hhdet_tes!G127=0,0,RES_hhdet_tes!G127/0.086*1000000/RES_hhdet_num!G$124)</f>
        <v>27.395106931103928</v>
      </c>
      <c r="H127" s="156">
        <f>IF(RES_hhdet_tes!H127=0,0,RES_hhdet_tes!H127/0.086*1000000/RES_hhdet_num!H$124)</f>
        <v>32.163266399513198</v>
      </c>
      <c r="I127" s="156">
        <f>IF(RES_hhdet_tes!I127=0,0,RES_hhdet_tes!I127/0.086*1000000/RES_hhdet_num!I$124)</f>
        <v>28.475478653537348</v>
      </c>
      <c r="J127" s="156">
        <f>IF(RES_hhdet_tes!J127=0,0,RES_hhdet_tes!J127/0.086*1000000/RES_hhdet_num!J$124)</f>
        <v>40.238122463966114</v>
      </c>
      <c r="K127" s="156">
        <f>IF(RES_hhdet_tes!K127=0,0,RES_hhdet_tes!K127/0.086*1000000/RES_hhdet_num!K$124)</f>
        <v>28.067488511762903</v>
      </c>
      <c r="L127" s="156">
        <f>IF(RES_hhdet_tes!L127=0,0,RES_hhdet_tes!L127/0.086*1000000/RES_hhdet_num!L$124)</f>
        <v>53.195838354366948</v>
      </c>
      <c r="M127" s="156">
        <f>IF(RES_hhdet_tes!M127=0,0,RES_hhdet_tes!M127/0.086*1000000/RES_hhdet_num!M$124)</f>
        <v>20.609801753093521</v>
      </c>
      <c r="N127" s="156">
        <f>IF(RES_hhdet_tes!N127=0,0,RES_hhdet_tes!N127/0.086*1000000/RES_hhdet_num!N$124)</f>
        <v>53.342602819840486</v>
      </c>
      <c r="O127" s="156">
        <f>IF(RES_hhdet_tes!O127=0,0,RES_hhdet_tes!O127/0.086*1000000/RES_hhdet_num!O$124)</f>
        <v>72.885224686435294</v>
      </c>
      <c r="P127" s="156">
        <f>IF(RES_hhdet_tes!P127=0,0,RES_hhdet_tes!P127/0.086*1000000/RES_hhdet_num!P$124)</f>
        <v>30.282128152917934</v>
      </c>
      <c r="Q127" s="156">
        <f>IF(RES_hhdet_tes!Q127=0,0,RES_hhdet_tes!Q127/0.086*1000000/RES_hhdet_num!Q$124)</f>
        <v>45.277032663769766</v>
      </c>
    </row>
    <row r="128" spans="1:17" ht="12.95" customHeight="1" x14ac:dyDescent="0.25">
      <c r="A128" s="158" t="s">
        <v>112</v>
      </c>
      <c r="B128" s="157">
        <f t="shared" ref="B128:Q128" si="20">B129</f>
        <v>22.696025185772566</v>
      </c>
      <c r="C128" s="157">
        <f t="shared" si="20"/>
        <v>23.426884528363129</v>
      </c>
      <c r="D128" s="157">
        <f t="shared" si="20"/>
        <v>24.948603432253606</v>
      </c>
      <c r="E128" s="157">
        <f t="shared" si="20"/>
        <v>25.387084686394722</v>
      </c>
      <c r="F128" s="157">
        <f t="shared" si="20"/>
        <v>26.373987072515831</v>
      </c>
      <c r="G128" s="157">
        <f t="shared" si="20"/>
        <v>28.320672692300455</v>
      </c>
      <c r="H128" s="157">
        <f t="shared" si="20"/>
        <v>29.372305004904945</v>
      </c>
      <c r="I128" s="157">
        <f t="shared" si="20"/>
        <v>30.931527590129004</v>
      </c>
      <c r="J128" s="157">
        <f t="shared" si="20"/>
        <v>33.11129554088442</v>
      </c>
      <c r="K128" s="157">
        <f t="shared" si="20"/>
        <v>35.423000605440137</v>
      </c>
      <c r="L128" s="157">
        <f t="shared" si="20"/>
        <v>37.604306321904268</v>
      </c>
      <c r="M128" s="157">
        <f t="shared" si="20"/>
        <v>38.19382703064538</v>
      </c>
      <c r="N128" s="157">
        <f t="shared" si="20"/>
        <v>40.623877750831063</v>
      </c>
      <c r="O128" s="157">
        <f t="shared" si="20"/>
        <v>46.347644571243819</v>
      </c>
      <c r="P128" s="157">
        <f t="shared" si="20"/>
        <v>47.322116662202696</v>
      </c>
      <c r="Q128" s="157">
        <f t="shared" si="20"/>
        <v>52.163374721676938</v>
      </c>
    </row>
    <row r="129" spans="1:17" ht="12" customHeight="1" x14ac:dyDescent="0.25">
      <c r="A129" s="23" t="s">
        <v>60</v>
      </c>
      <c r="B129" s="156">
        <f>IF(RES_hhdet_tes!B129=0,0,RES_hhdet_tes!B129/0.086*1000000/RES_hhdet_num!B$124)</f>
        <v>22.696025185772566</v>
      </c>
      <c r="C129" s="156">
        <f>IF(RES_hhdet_tes!C129=0,0,RES_hhdet_tes!C129/0.086*1000000/RES_hhdet_num!C$124)</f>
        <v>23.426884528363129</v>
      </c>
      <c r="D129" s="156">
        <f>IF(RES_hhdet_tes!D129=0,0,RES_hhdet_tes!D129/0.086*1000000/RES_hhdet_num!D$124)</f>
        <v>24.948603432253606</v>
      </c>
      <c r="E129" s="156">
        <f>IF(RES_hhdet_tes!E129=0,0,RES_hhdet_tes!E129/0.086*1000000/RES_hhdet_num!E$124)</f>
        <v>25.387084686394722</v>
      </c>
      <c r="F129" s="156">
        <f>IF(RES_hhdet_tes!F129=0,0,RES_hhdet_tes!F129/0.086*1000000/RES_hhdet_num!F$124)</f>
        <v>26.373987072515831</v>
      </c>
      <c r="G129" s="156">
        <f>IF(RES_hhdet_tes!G129=0,0,RES_hhdet_tes!G129/0.086*1000000/RES_hhdet_num!G$124)</f>
        <v>28.320672692300455</v>
      </c>
      <c r="H129" s="156">
        <f>IF(RES_hhdet_tes!H129=0,0,RES_hhdet_tes!H129/0.086*1000000/RES_hhdet_num!H$124)</f>
        <v>29.372305004904945</v>
      </c>
      <c r="I129" s="156">
        <f>IF(RES_hhdet_tes!I129=0,0,RES_hhdet_tes!I129/0.086*1000000/RES_hhdet_num!I$124)</f>
        <v>30.931527590129004</v>
      </c>
      <c r="J129" s="156">
        <f>IF(RES_hhdet_tes!J129=0,0,RES_hhdet_tes!J129/0.086*1000000/RES_hhdet_num!J$124)</f>
        <v>33.11129554088442</v>
      </c>
      <c r="K129" s="156">
        <f>IF(RES_hhdet_tes!K129=0,0,RES_hhdet_tes!K129/0.086*1000000/RES_hhdet_num!K$124)</f>
        <v>35.423000605440137</v>
      </c>
      <c r="L129" s="156">
        <f>IF(RES_hhdet_tes!L129=0,0,RES_hhdet_tes!L129/0.086*1000000/RES_hhdet_num!L$124)</f>
        <v>37.604306321904268</v>
      </c>
      <c r="M129" s="156">
        <f>IF(RES_hhdet_tes!M129=0,0,RES_hhdet_tes!M129/0.086*1000000/RES_hhdet_num!M$124)</f>
        <v>38.19382703064538</v>
      </c>
      <c r="N129" s="156">
        <f>IF(RES_hhdet_tes!N129=0,0,RES_hhdet_tes!N129/0.086*1000000/RES_hhdet_num!N$124)</f>
        <v>40.623877750831063</v>
      </c>
      <c r="O129" s="156">
        <f>IF(RES_hhdet_tes!O129=0,0,RES_hhdet_tes!O129/0.086*1000000/RES_hhdet_num!O$124)</f>
        <v>46.347644571243819</v>
      </c>
      <c r="P129" s="156">
        <f>IF(RES_hhdet_tes!P129=0,0,RES_hhdet_tes!P129/0.086*1000000/RES_hhdet_num!P$124)</f>
        <v>47.322116662202696</v>
      </c>
      <c r="Q129" s="156">
        <f>IF(RES_hhdet_tes!Q129=0,0,RES_hhdet_tes!Q129/0.086*1000000/RES_hhdet_num!Q$124)</f>
        <v>52.163374721676938</v>
      </c>
    </row>
    <row r="130" spans="1:17" ht="12" customHeight="1" x14ac:dyDescent="0.25">
      <c r="A130" s="158" t="s">
        <v>63</v>
      </c>
      <c r="B130" s="157">
        <f>IF(RES_hhdet_tes!B130=0,0,RES_hhdet_tes!B130/0.086*1000000/RES_hhdet_num!B$124)</f>
        <v>1435.8724656729848</v>
      </c>
      <c r="C130" s="157">
        <f>IF(RES_hhdet_tes!C130=0,0,RES_hhdet_tes!C130/0.086*1000000/RES_hhdet_num!C$124)</f>
        <v>1444.8640482528281</v>
      </c>
      <c r="D130" s="157">
        <f>IF(RES_hhdet_tes!D130=0,0,RES_hhdet_tes!D130/0.086*1000000/RES_hhdet_num!D$124)</f>
        <v>1430.9331615060128</v>
      </c>
      <c r="E130" s="157">
        <f>IF(RES_hhdet_tes!E130=0,0,RES_hhdet_tes!E130/0.086*1000000/RES_hhdet_num!E$124)</f>
        <v>1437.9051999727142</v>
      </c>
      <c r="F130" s="157">
        <f>IF(RES_hhdet_tes!F130=0,0,RES_hhdet_tes!F130/0.086*1000000/RES_hhdet_num!F$124)</f>
        <v>1444.4377435856868</v>
      </c>
      <c r="G130" s="157">
        <f>IF(RES_hhdet_tes!G130=0,0,RES_hhdet_tes!G130/0.086*1000000/RES_hhdet_num!G$124)</f>
        <v>1423.3216116918338</v>
      </c>
      <c r="H130" s="157">
        <f>IF(RES_hhdet_tes!H130=0,0,RES_hhdet_tes!H130/0.086*1000000/RES_hhdet_num!H$124)</f>
        <v>1406.7936001903743</v>
      </c>
      <c r="I130" s="157">
        <f>IF(RES_hhdet_tes!I130=0,0,RES_hhdet_tes!I130/0.086*1000000/RES_hhdet_num!I$124)</f>
        <v>1407.2302092107961</v>
      </c>
      <c r="J130" s="157">
        <f>IF(RES_hhdet_tes!J130=0,0,RES_hhdet_tes!J130/0.086*1000000/RES_hhdet_num!J$124)</f>
        <v>1405.5926392603667</v>
      </c>
      <c r="K130" s="157">
        <f>IF(RES_hhdet_tes!K130=0,0,RES_hhdet_tes!K130/0.086*1000000/RES_hhdet_num!K$124)</f>
        <v>1403.0580497699636</v>
      </c>
      <c r="L130" s="157">
        <f>IF(RES_hhdet_tes!L130=0,0,RES_hhdet_tes!L130/0.086*1000000/RES_hhdet_num!L$124)</f>
        <v>1432.9558716923823</v>
      </c>
      <c r="M130" s="157">
        <f>IF(RES_hhdet_tes!M130=0,0,RES_hhdet_tes!M130/0.086*1000000/RES_hhdet_num!M$124)</f>
        <v>1290.8030336470792</v>
      </c>
      <c r="N130" s="157">
        <f>IF(RES_hhdet_tes!N130=0,0,RES_hhdet_tes!N130/0.086*1000000/RES_hhdet_num!N$124)</f>
        <v>1485.3057886716604</v>
      </c>
      <c r="O130" s="157">
        <f>IF(RES_hhdet_tes!O130=0,0,RES_hhdet_tes!O130/0.086*1000000/RES_hhdet_num!O$124)</f>
        <v>1480.2931609384766</v>
      </c>
      <c r="P130" s="157">
        <f>IF(RES_hhdet_tes!P130=0,0,RES_hhdet_tes!P130/0.086*1000000/RES_hhdet_num!P$124)</f>
        <v>1459.7210855719563</v>
      </c>
      <c r="Q130" s="157">
        <f>IF(RES_hhdet_tes!Q130=0,0,RES_hhdet_tes!Q130/0.086*1000000/RES_hhdet_num!Q$124)</f>
        <v>1436.2722734720292</v>
      </c>
    </row>
    <row r="131" spans="1:17" ht="12" customHeight="1" x14ac:dyDescent="0.25">
      <c r="A131" s="167" t="s">
        <v>148</v>
      </c>
      <c r="B131" s="132">
        <f>IF(RES_hhdet_tes!B131=0,0,RES_hhdet_tes!B131/0.086*1000000/RES_hhdet_num!B131)</f>
        <v>1417.7845792128758</v>
      </c>
      <c r="C131" s="132">
        <f>IF(RES_hhdet_tes!C131=0,0,RES_hhdet_tes!C131/0.086*1000000/RES_hhdet_num!C131)</f>
        <v>1422.9234440628791</v>
      </c>
      <c r="D131" s="132">
        <f>IF(RES_hhdet_tes!D131=0,0,RES_hhdet_tes!D131/0.086*1000000/RES_hhdet_num!D131)</f>
        <v>1406.2446412416919</v>
      </c>
      <c r="E131" s="132">
        <f>IF(RES_hhdet_tes!E131=0,0,RES_hhdet_tes!E131/0.086*1000000/RES_hhdet_num!E131)</f>
        <v>1409.2177111272335</v>
      </c>
      <c r="F131" s="132">
        <f>IF(RES_hhdet_tes!F131=0,0,RES_hhdet_tes!F131/0.086*1000000/RES_hhdet_num!F131)</f>
        <v>1415.1050887687954</v>
      </c>
      <c r="G131" s="132">
        <f>IF(RES_hhdet_tes!G131=0,0,RES_hhdet_tes!G131/0.086*1000000/RES_hhdet_num!G131)</f>
        <v>1410.1456401981218</v>
      </c>
      <c r="H131" s="132">
        <f>IF(RES_hhdet_tes!H131=0,0,RES_hhdet_tes!H131/0.086*1000000/RES_hhdet_num!H131)</f>
        <v>1390.5851938473604</v>
      </c>
      <c r="I131" s="132">
        <f>IF(RES_hhdet_tes!I131=0,0,RES_hhdet_tes!I131/0.086*1000000/RES_hhdet_num!I131)</f>
        <v>1390.3818335362803</v>
      </c>
      <c r="J131" s="132">
        <f>IF(RES_hhdet_tes!J131=0,0,RES_hhdet_tes!J131/0.086*1000000/RES_hhdet_num!J131)</f>
        <v>1387.4178856846797</v>
      </c>
      <c r="K131" s="132">
        <f>IF(RES_hhdet_tes!K131=0,0,RES_hhdet_tes!K131/0.086*1000000/RES_hhdet_num!K131)</f>
        <v>1394.1550018159257</v>
      </c>
      <c r="L131" s="132">
        <f>IF(RES_hhdet_tes!L131=0,0,RES_hhdet_tes!L131/0.086*1000000/RES_hhdet_num!L131)</f>
        <v>1399.6299082811456</v>
      </c>
      <c r="M131" s="132">
        <f>IF(RES_hhdet_tes!M131=0,0,RES_hhdet_tes!M131/0.086*1000000/RES_hhdet_num!M131)</f>
        <v>1279.6379885686042</v>
      </c>
      <c r="N131" s="132">
        <f>IF(RES_hhdet_tes!N131=0,0,RES_hhdet_tes!N131/0.086*1000000/RES_hhdet_num!N131)</f>
        <v>1470.0373243477168</v>
      </c>
      <c r="O131" s="132">
        <f>IF(RES_hhdet_tes!O131=0,0,RES_hhdet_tes!O131/0.086*1000000/RES_hhdet_num!O131)</f>
        <v>1464.2974821909268</v>
      </c>
      <c r="P131" s="132">
        <f>IF(RES_hhdet_tes!P131=0,0,RES_hhdet_tes!P131/0.086*1000000/RES_hhdet_num!P131)</f>
        <v>1453.4534793857154</v>
      </c>
      <c r="Q131" s="132">
        <f>IF(RES_hhdet_tes!Q131=0,0,RES_hhdet_tes!Q131/0.086*1000000/RES_hhdet_num!Q131)</f>
        <v>1429.7047663479116</v>
      </c>
    </row>
    <row r="132" spans="1:17" ht="12" customHeight="1" x14ac:dyDescent="0.25">
      <c r="A132" s="167" t="s">
        <v>147</v>
      </c>
      <c r="B132" s="132">
        <f>IF(RES_hhdet_tes!B132=0,0,RES_hhdet_tes!B132/0.086*1000000/RES_hhdet_num!B132)</f>
        <v>1417.786108092261</v>
      </c>
      <c r="C132" s="132">
        <f>IF(RES_hhdet_tes!C132=0,0,RES_hhdet_tes!C132/0.086*1000000/RES_hhdet_num!C132)</f>
        <v>1425.7051749970869</v>
      </c>
      <c r="D132" s="132">
        <f>IF(RES_hhdet_tes!D132=0,0,RES_hhdet_tes!D132/0.086*1000000/RES_hhdet_num!D132)</f>
        <v>1411.5224461856624</v>
      </c>
      <c r="E132" s="132">
        <f>IF(RES_hhdet_tes!E132=0,0,RES_hhdet_tes!E132/0.086*1000000/RES_hhdet_num!E132)</f>
        <v>1416.4086720256244</v>
      </c>
      <c r="F132" s="132">
        <f>IF(RES_hhdet_tes!F132=0,0,RES_hhdet_tes!F132/0.086*1000000/RES_hhdet_num!F132)</f>
        <v>1424.1352847557462</v>
      </c>
      <c r="G132" s="132">
        <f>IF(RES_hhdet_tes!G132=0,0,RES_hhdet_tes!G132/0.086*1000000/RES_hhdet_num!G132)</f>
        <v>1420.4966368417179</v>
      </c>
      <c r="H132" s="132">
        <f>IF(RES_hhdet_tes!H132=0,0,RES_hhdet_tes!H132/0.086*1000000/RES_hhdet_num!H132)</f>
        <v>1408.6719189183582</v>
      </c>
      <c r="I132" s="132">
        <f>IF(RES_hhdet_tes!I132=0,0,RES_hhdet_tes!I132/0.086*1000000/RES_hhdet_num!I132)</f>
        <v>1411.9654944791698</v>
      </c>
      <c r="J132" s="132">
        <f>IF(RES_hhdet_tes!J132=0,0,RES_hhdet_tes!J132/0.086*1000000/RES_hhdet_num!J132)</f>
        <v>1411.0342614946101</v>
      </c>
      <c r="K132" s="132">
        <f>IF(RES_hhdet_tes!K132=0,0,RES_hhdet_tes!K132/0.086*1000000/RES_hhdet_num!K132)</f>
        <v>1415.4405147712541</v>
      </c>
      <c r="L132" s="132">
        <f>IF(RES_hhdet_tes!L132=0,0,RES_hhdet_tes!L132/0.086*1000000/RES_hhdet_num!L132)</f>
        <v>1423.4331916293625</v>
      </c>
      <c r="M132" s="132">
        <f>IF(RES_hhdet_tes!M132=0,0,RES_hhdet_tes!M132/0.086*1000000/RES_hhdet_num!M132)</f>
        <v>1301.3769262264177</v>
      </c>
      <c r="N132" s="132">
        <f>IF(RES_hhdet_tes!N132=0,0,RES_hhdet_tes!N132/0.086*1000000/RES_hhdet_num!N132)</f>
        <v>1488.2779932023182</v>
      </c>
      <c r="O132" s="132">
        <f>IF(RES_hhdet_tes!O132=0,0,RES_hhdet_tes!O132/0.086*1000000/RES_hhdet_num!O132)</f>
        <v>1481.9681161437938</v>
      </c>
      <c r="P132" s="132">
        <f>IF(RES_hhdet_tes!P132=0,0,RES_hhdet_tes!P132/0.086*1000000/RES_hhdet_num!P132)</f>
        <v>1466.6183723799941</v>
      </c>
      <c r="Q132" s="132">
        <f>IF(RES_hhdet_tes!Q132=0,0,RES_hhdet_tes!Q132/0.086*1000000/RES_hhdet_num!Q132)</f>
        <v>1445.7728187722862</v>
      </c>
    </row>
    <row r="133" spans="1:17" ht="12" customHeight="1" x14ac:dyDescent="0.25">
      <c r="A133" s="166" t="s">
        <v>61</v>
      </c>
      <c r="B133" s="165">
        <f>IF(RES_hhdet_tes!B133=0,0,RES_hhdet_tes!B133/0.086*1000000/RES_hhdet_num!B132)</f>
        <v>904.54656153782798</v>
      </c>
      <c r="C133" s="165">
        <f>IF(RES_hhdet_tes!C133=0,0,RES_hhdet_tes!C133/0.086*1000000/RES_hhdet_num!C132)</f>
        <v>927.00091728726738</v>
      </c>
      <c r="D133" s="165">
        <f>IF(RES_hhdet_tes!D133=0,0,RES_hhdet_tes!D133/0.086*1000000/RES_hhdet_num!D132)</f>
        <v>917.70688418522707</v>
      </c>
      <c r="E133" s="165">
        <f>IF(RES_hhdet_tes!E133=0,0,RES_hhdet_tes!E133/0.086*1000000/RES_hhdet_num!E132)</f>
        <v>919.51889443490836</v>
      </c>
      <c r="F133" s="165">
        <f>IF(RES_hhdet_tes!F133=0,0,RES_hhdet_tes!F133/0.086*1000000/RES_hhdet_num!F132)</f>
        <v>923.42416064189729</v>
      </c>
      <c r="G133" s="165">
        <f>IF(RES_hhdet_tes!G133=0,0,RES_hhdet_tes!G133/0.086*1000000/RES_hhdet_num!G132)</f>
        <v>922.31639078845762</v>
      </c>
      <c r="H133" s="165">
        <f>IF(RES_hhdet_tes!H133=0,0,RES_hhdet_tes!H133/0.086*1000000/RES_hhdet_num!H132)</f>
        <v>913.10763638865114</v>
      </c>
      <c r="I133" s="165">
        <f>IF(RES_hhdet_tes!I133=0,0,RES_hhdet_tes!I133/0.086*1000000/RES_hhdet_num!I132)</f>
        <v>917.25171457648821</v>
      </c>
      <c r="J133" s="165">
        <f>IF(RES_hhdet_tes!J133=0,0,RES_hhdet_tes!J133/0.086*1000000/RES_hhdet_num!J132)</f>
        <v>915.30605703041613</v>
      </c>
      <c r="K133" s="165">
        <f>IF(RES_hhdet_tes!K133=0,0,RES_hhdet_tes!K133/0.086*1000000/RES_hhdet_num!K132)</f>
        <v>917.13050174974637</v>
      </c>
      <c r="L133" s="165">
        <f>IF(RES_hhdet_tes!L133=0,0,RES_hhdet_tes!L133/0.086*1000000/RES_hhdet_num!L132)</f>
        <v>923.09686506514061</v>
      </c>
      <c r="M133" s="165">
        <f>IF(RES_hhdet_tes!M133=0,0,RES_hhdet_tes!M133/0.086*1000000/RES_hhdet_num!M132)</f>
        <v>844.95736479429843</v>
      </c>
      <c r="N133" s="165">
        <f>IF(RES_hhdet_tes!N133=0,0,RES_hhdet_tes!N133/0.086*1000000/RES_hhdet_num!N132)</f>
        <v>996.89519075746114</v>
      </c>
      <c r="O133" s="165">
        <f>IF(RES_hhdet_tes!O133=0,0,RES_hhdet_tes!O133/0.086*1000000/RES_hhdet_num!O132)</f>
        <v>962.90609530821916</v>
      </c>
      <c r="P133" s="165">
        <f>IF(RES_hhdet_tes!P133=0,0,RES_hhdet_tes!P133/0.086*1000000/RES_hhdet_num!P132)</f>
        <v>956.33220282024456</v>
      </c>
      <c r="Q133" s="165">
        <f>IF(RES_hhdet_tes!Q133=0,0,RES_hhdet_tes!Q133/0.086*1000000/RES_hhdet_num!Q132)</f>
        <v>940.66748294576325</v>
      </c>
    </row>
    <row r="134" spans="1:17" ht="12" customHeight="1" x14ac:dyDescent="0.25">
      <c r="A134" s="147" t="s">
        <v>59</v>
      </c>
      <c r="B134" s="164">
        <f>IF(RES_hhdet_tes!B134=0,0,RES_hhdet_tes!B134/0.086*1000000/RES_hhdet_num!B132)</f>
        <v>513.23954655443322</v>
      </c>
      <c r="C134" s="164">
        <f>IF(RES_hhdet_tes!C134=0,0,RES_hhdet_tes!C134/0.086*1000000/RES_hhdet_num!C132)</f>
        <v>498.70425770981961</v>
      </c>
      <c r="D134" s="164">
        <f>IF(RES_hhdet_tes!D134=0,0,RES_hhdet_tes!D134/0.086*1000000/RES_hhdet_num!D132)</f>
        <v>493.81556200043542</v>
      </c>
      <c r="E134" s="164">
        <f>IF(RES_hhdet_tes!E134=0,0,RES_hhdet_tes!E134/0.086*1000000/RES_hhdet_num!E132)</f>
        <v>496.88977759071599</v>
      </c>
      <c r="F134" s="164">
        <f>IF(RES_hhdet_tes!F134=0,0,RES_hhdet_tes!F134/0.086*1000000/RES_hhdet_num!F132)</f>
        <v>500.71112411384888</v>
      </c>
      <c r="G134" s="164">
        <f>IF(RES_hhdet_tes!G134=0,0,RES_hhdet_tes!G134/0.086*1000000/RES_hhdet_num!G132)</f>
        <v>498.18024605326019</v>
      </c>
      <c r="H134" s="164">
        <f>IF(RES_hhdet_tes!H134=0,0,RES_hhdet_tes!H134/0.086*1000000/RES_hhdet_num!H132)</f>
        <v>495.56428252970721</v>
      </c>
      <c r="I134" s="164">
        <f>IF(RES_hhdet_tes!I134=0,0,RES_hhdet_tes!I134/0.086*1000000/RES_hhdet_num!I132)</f>
        <v>494.71377990268178</v>
      </c>
      <c r="J134" s="164">
        <f>IF(RES_hhdet_tes!J134=0,0,RES_hhdet_tes!J134/0.086*1000000/RES_hhdet_num!J132)</f>
        <v>495.72820446419399</v>
      </c>
      <c r="K134" s="164">
        <f>IF(RES_hhdet_tes!K134=0,0,RES_hhdet_tes!K134/0.086*1000000/RES_hhdet_num!K132)</f>
        <v>498.31001302150776</v>
      </c>
      <c r="L134" s="164">
        <f>IF(RES_hhdet_tes!L134=0,0,RES_hhdet_tes!L134/0.086*1000000/RES_hhdet_num!L132)</f>
        <v>500.33632656422185</v>
      </c>
      <c r="M134" s="164">
        <f>IF(RES_hhdet_tes!M134=0,0,RES_hhdet_tes!M134/0.086*1000000/RES_hhdet_num!M132)</f>
        <v>456.41956143211945</v>
      </c>
      <c r="N134" s="164">
        <f>IF(RES_hhdet_tes!N134=0,0,RES_hhdet_tes!N134/0.086*1000000/RES_hhdet_num!N132)</f>
        <v>491.38280244485702</v>
      </c>
      <c r="O134" s="164">
        <f>IF(RES_hhdet_tes!O134=0,0,RES_hhdet_tes!O134/0.086*1000000/RES_hhdet_num!O132)</f>
        <v>519.06202083557446</v>
      </c>
      <c r="P134" s="164">
        <f>IF(RES_hhdet_tes!P134=0,0,RES_hhdet_tes!P134/0.086*1000000/RES_hhdet_num!P132)</f>
        <v>510.28616955974979</v>
      </c>
      <c r="Q134" s="164">
        <f>IF(RES_hhdet_tes!Q134=0,0,RES_hhdet_tes!Q134/0.086*1000000/RES_hhdet_num!Q132)</f>
        <v>505.10533582652306</v>
      </c>
    </row>
    <row r="135" spans="1:17" ht="12" customHeight="1" x14ac:dyDescent="0.25">
      <c r="A135" s="163" t="s">
        <v>142</v>
      </c>
      <c r="B135" s="162">
        <f>IF(RES_hhdet_tes!B135=0,0,RES_hhdet_tes!B135/0.086*1000000/RES_hhdet_num!B135)</f>
        <v>1551.1341150088892</v>
      </c>
      <c r="C135" s="162">
        <f>IF(RES_hhdet_tes!C135=0,0,RES_hhdet_tes!C135/0.086*1000000/RES_hhdet_num!C135)</f>
        <v>1592.4141058701164</v>
      </c>
      <c r="D135" s="162">
        <f>IF(RES_hhdet_tes!D135=0,0,RES_hhdet_tes!D135/0.086*1000000/RES_hhdet_num!D135)</f>
        <v>1601.9439130522424</v>
      </c>
      <c r="E135" s="162">
        <f>IF(RES_hhdet_tes!E135=0,0,RES_hhdet_tes!E135/0.086*1000000/RES_hhdet_num!E135)</f>
        <v>1658.1145728864349</v>
      </c>
      <c r="F135" s="162">
        <f>IF(RES_hhdet_tes!F135=0,0,RES_hhdet_tes!F135/0.086*1000000/RES_hhdet_num!F135)</f>
        <v>1686.2420181913933</v>
      </c>
      <c r="G135" s="162">
        <f>IF(RES_hhdet_tes!G135=0,0,RES_hhdet_tes!G135/0.086*1000000/RES_hhdet_num!G135)</f>
        <v>1561.0160373375716</v>
      </c>
      <c r="H135" s="162">
        <f>IF(RES_hhdet_tes!H135=0,0,RES_hhdet_tes!H135/0.086*1000000/RES_hhdet_num!H135)</f>
        <v>1581.9973083478803</v>
      </c>
      <c r="I135" s="162">
        <f>IF(RES_hhdet_tes!I135=0,0,RES_hhdet_tes!I135/0.086*1000000/RES_hhdet_num!I135)</f>
        <v>1597.4428864469248</v>
      </c>
      <c r="J135" s="162">
        <f>IF(RES_hhdet_tes!J135=0,0,RES_hhdet_tes!J135/0.086*1000000/RES_hhdet_num!J135)</f>
        <v>1610.421118057792</v>
      </c>
      <c r="K135" s="162">
        <f>IF(RES_hhdet_tes!K135=0,0,RES_hhdet_tes!K135/0.086*1000000/RES_hhdet_num!K135)</f>
        <v>1507.0150603109182</v>
      </c>
      <c r="L135" s="162">
        <f>IF(RES_hhdet_tes!L135=0,0,RES_hhdet_tes!L135/0.086*1000000/RES_hhdet_num!L135)</f>
        <v>1865.3417501292915</v>
      </c>
      <c r="M135" s="162">
        <f>IF(RES_hhdet_tes!M135=0,0,RES_hhdet_tes!M135/0.086*1000000/RES_hhdet_num!M135)</f>
        <v>1476.3900993104992</v>
      </c>
      <c r="N135" s="162">
        <f>IF(RES_hhdet_tes!N135=0,0,RES_hhdet_tes!N135/0.086*1000000/RES_hhdet_num!N135)</f>
        <v>1972.6923630754197</v>
      </c>
      <c r="O135" s="162">
        <f>IF(RES_hhdet_tes!O135=0,0,RES_hhdet_tes!O135/0.086*1000000/RES_hhdet_num!O135)</f>
        <v>2089.1777253212726</v>
      </c>
      <c r="P135" s="162">
        <f>IF(RES_hhdet_tes!P135=0,0,RES_hhdet_tes!P135/0.086*1000000/RES_hhdet_num!P135)</f>
        <v>1767.8374038266047</v>
      </c>
      <c r="Q135" s="162">
        <f>IF(RES_hhdet_tes!Q135=0,0,RES_hhdet_tes!Q135/0.086*1000000/RES_hhdet_num!Q135)</f>
        <v>1869.1452765666163</v>
      </c>
    </row>
    <row r="136" spans="1:17" ht="12" customHeight="1" x14ac:dyDescent="0.25">
      <c r="A136" s="161" t="s">
        <v>141</v>
      </c>
      <c r="B136" s="160">
        <f>IF(RES_hhdet_tes!B136=0,0,RES_hhdet_tes!B136/0.086*1000000/RES_hhdet_num!B136)</f>
        <v>1502.863111930111</v>
      </c>
      <c r="C136" s="160">
        <f>IF(RES_hhdet_tes!C136=0,0,RES_hhdet_tes!C136/0.086*1000000/RES_hhdet_num!C136)</f>
        <v>1536.17428544684</v>
      </c>
      <c r="D136" s="160">
        <f>IF(RES_hhdet_tes!D136=0,0,RES_hhdet_tes!D136/0.086*1000000/RES_hhdet_num!D136)</f>
        <v>1539.6594994060115</v>
      </c>
      <c r="E136" s="160">
        <f>IF(RES_hhdet_tes!E136=0,0,RES_hhdet_tes!E136/0.086*1000000/RES_hhdet_num!E136)</f>
        <v>1579.5604510129679</v>
      </c>
      <c r="F136" s="160">
        <f>IF(RES_hhdet_tes!F136=0,0,RES_hhdet_tes!F136/0.086*1000000/RES_hhdet_num!F136)</f>
        <v>1601.6468778749609</v>
      </c>
      <c r="G136" s="160">
        <f>IF(RES_hhdet_tes!G136=0,0,RES_hhdet_tes!G136/0.086*1000000/RES_hhdet_num!G136)</f>
        <v>1517.4729460288934</v>
      </c>
      <c r="H136" s="160">
        <f>IF(RES_hhdet_tes!H136=0,0,RES_hhdet_tes!H136/0.086*1000000/RES_hhdet_num!H136)</f>
        <v>1533.467309258519</v>
      </c>
      <c r="I136" s="160">
        <f>IF(RES_hhdet_tes!I136=0,0,RES_hhdet_tes!I136/0.086*1000000/RES_hhdet_num!I136)</f>
        <v>1546.1065291150605</v>
      </c>
      <c r="J136" s="160">
        <f>IF(RES_hhdet_tes!J136=0,0,RES_hhdet_tes!J136/0.086*1000000/RES_hhdet_num!J136)</f>
        <v>1554.3339805794367</v>
      </c>
      <c r="K136" s="160">
        <f>IF(RES_hhdet_tes!K136=0,0,RES_hhdet_tes!K136/0.086*1000000/RES_hhdet_num!K136)</f>
        <v>1488.0337831876184</v>
      </c>
      <c r="L136" s="160">
        <f>IF(RES_hhdet_tes!L136=0,0,RES_hhdet_tes!L136/0.086*1000000/RES_hhdet_num!L136)</f>
        <v>1721.7028810376573</v>
      </c>
      <c r="M136" s="160">
        <f>IF(RES_hhdet_tes!M136=0,0,RES_hhdet_tes!M136/0.086*1000000/RES_hhdet_num!M136)</f>
        <v>1418.7655194506281</v>
      </c>
      <c r="N136" s="160">
        <f>IF(RES_hhdet_tes!N136=0,0,RES_hhdet_tes!N136/0.086*1000000/RES_hhdet_num!N136)</f>
        <v>1813.0876269986481</v>
      </c>
      <c r="O136" s="160">
        <f>IF(RES_hhdet_tes!O136=0,0,RES_hhdet_tes!O136/0.086*1000000/RES_hhdet_num!O136)</f>
        <v>1877.0021872799161</v>
      </c>
      <c r="P136" s="160">
        <f>IF(RES_hhdet_tes!P136=0,0,RES_hhdet_tes!P136/0.086*1000000/RES_hhdet_num!P136)</f>
        <v>1659.3804820470586</v>
      </c>
      <c r="Q136" s="160">
        <f>IF(RES_hhdet_tes!Q136=0,0,RES_hhdet_tes!Q136/0.086*1000000/RES_hhdet_num!Q136)</f>
        <v>1720.0497655948413</v>
      </c>
    </row>
    <row r="137" spans="1:17" ht="12" customHeight="1" x14ac:dyDescent="0.25">
      <c r="A137" s="148" t="s">
        <v>60</v>
      </c>
      <c r="B137" s="156">
        <f>IF(RES_hhdet_tes!B137=0,0,RES_hhdet_tes!B137/0.086*1000000/RES_hhdet_num!B136)</f>
        <v>989.62356537567769</v>
      </c>
      <c r="C137" s="156">
        <f>IF(RES_hhdet_tes!C137=0,0,RES_hhdet_tes!C137/0.086*1000000/RES_hhdet_num!C136)</f>
        <v>1037.4700277370205</v>
      </c>
      <c r="D137" s="156">
        <f>IF(RES_hhdet_tes!D137=0,0,RES_hhdet_tes!D137/0.086*1000000/RES_hhdet_num!D136)</f>
        <v>1045.8439374055758</v>
      </c>
      <c r="E137" s="156">
        <f>IF(RES_hhdet_tes!E137=0,0,RES_hhdet_tes!E137/0.086*1000000/RES_hhdet_num!E136)</f>
        <v>1082.6706734222523</v>
      </c>
      <c r="F137" s="156">
        <f>IF(RES_hhdet_tes!F137=0,0,RES_hhdet_tes!F137/0.086*1000000/RES_hhdet_num!F136)</f>
        <v>1100.9357537611118</v>
      </c>
      <c r="G137" s="156">
        <f>IF(RES_hhdet_tes!G137=0,0,RES_hhdet_tes!G137/0.086*1000000/RES_hhdet_num!G136)</f>
        <v>1019.2926999756332</v>
      </c>
      <c r="H137" s="156">
        <f>IF(RES_hhdet_tes!H137=0,0,RES_hhdet_tes!H137/0.086*1000000/RES_hhdet_num!H136)</f>
        <v>1037.9030267288115</v>
      </c>
      <c r="I137" s="156">
        <f>IF(RES_hhdet_tes!I137=0,0,RES_hhdet_tes!I137/0.086*1000000/RES_hhdet_num!I136)</f>
        <v>1051.3927492123789</v>
      </c>
      <c r="J137" s="156">
        <f>IF(RES_hhdet_tes!J137=0,0,RES_hhdet_tes!J137/0.086*1000000/RES_hhdet_num!J136)</f>
        <v>1058.6057761152426</v>
      </c>
      <c r="K137" s="156">
        <f>IF(RES_hhdet_tes!K137=0,0,RES_hhdet_tes!K137/0.086*1000000/RES_hhdet_num!K136)</f>
        <v>989.72377016611063</v>
      </c>
      <c r="L137" s="156">
        <f>IF(RES_hhdet_tes!L137=0,0,RES_hhdet_tes!L137/0.086*1000000/RES_hhdet_num!L136)</f>
        <v>1221.3665544734358</v>
      </c>
      <c r="M137" s="156">
        <f>IF(RES_hhdet_tes!M137=0,0,RES_hhdet_tes!M137/0.086*1000000/RES_hhdet_num!M136)</f>
        <v>962.34595801850821</v>
      </c>
      <c r="N137" s="156">
        <f>IF(RES_hhdet_tes!N137=0,0,RES_hhdet_tes!N137/0.086*1000000/RES_hhdet_num!N136)</f>
        <v>1321.704824553791</v>
      </c>
      <c r="O137" s="156">
        <f>IF(RES_hhdet_tes!O137=0,0,RES_hhdet_tes!O137/0.086*1000000/RES_hhdet_num!O136)</f>
        <v>1357.9401664443412</v>
      </c>
      <c r="P137" s="156">
        <f>IF(RES_hhdet_tes!P137=0,0,RES_hhdet_tes!P137/0.086*1000000/RES_hhdet_num!P136)</f>
        <v>1149.0943124873088</v>
      </c>
      <c r="Q137" s="156">
        <f>IF(RES_hhdet_tes!Q137=0,0,RES_hhdet_tes!Q137/0.086*1000000/RES_hhdet_num!Q136)</f>
        <v>1214.9444297683181</v>
      </c>
    </row>
    <row r="138" spans="1:17" ht="12" customHeight="1" x14ac:dyDescent="0.25">
      <c r="A138" s="148" t="s">
        <v>59</v>
      </c>
      <c r="B138" s="156">
        <f>IF(RES_hhdet_tes!B138=0,0,RES_hhdet_tes!B138/0.086*1000000/RES_hhdet_num!B136)</f>
        <v>513.23954655443333</v>
      </c>
      <c r="C138" s="156">
        <f>IF(RES_hhdet_tes!C138=0,0,RES_hhdet_tes!C138/0.086*1000000/RES_hhdet_num!C136)</f>
        <v>498.7042577098195</v>
      </c>
      <c r="D138" s="156">
        <f>IF(RES_hhdet_tes!D138=0,0,RES_hhdet_tes!D138/0.086*1000000/RES_hhdet_num!D136)</f>
        <v>493.81556200043553</v>
      </c>
      <c r="E138" s="156">
        <f>IF(RES_hhdet_tes!E138=0,0,RES_hhdet_tes!E138/0.086*1000000/RES_hhdet_num!E136)</f>
        <v>496.88977759071588</v>
      </c>
      <c r="F138" s="156">
        <f>IF(RES_hhdet_tes!F138=0,0,RES_hhdet_tes!F138/0.086*1000000/RES_hhdet_num!F136)</f>
        <v>500.71112411384922</v>
      </c>
      <c r="G138" s="156">
        <f>IF(RES_hhdet_tes!G138=0,0,RES_hhdet_tes!G138/0.086*1000000/RES_hhdet_num!G136)</f>
        <v>498.18024605326025</v>
      </c>
      <c r="H138" s="156">
        <f>IF(RES_hhdet_tes!H138=0,0,RES_hhdet_tes!H138/0.086*1000000/RES_hhdet_num!H136)</f>
        <v>495.56428252970721</v>
      </c>
      <c r="I138" s="156">
        <f>IF(RES_hhdet_tes!I138=0,0,RES_hhdet_tes!I138/0.086*1000000/RES_hhdet_num!I136)</f>
        <v>494.71377990268155</v>
      </c>
      <c r="J138" s="156">
        <f>IF(RES_hhdet_tes!J138=0,0,RES_hhdet_tes!J138/0.086*1000000/RES_hhdet_num!J136)</f>
        <v>495.72820446419405</v>
      </c>
      <c r="K138" s="156">
        <f>IF(RES_hhdet_tes!K138=0,0,RES_hhdet_tes!K138/0.086*1000000/RES_hhdet_num!K136)</f>
        <v>498.31001302150781</v>
      </c>
      <c r="L138" s="156">
        <f>IF(RES_hhdet_tes!L138=0,0,RES_hhdet_tes!L138/0.086*1000000/RES_hhdet_num!L136)</f>
        <v>500.33632656422157</v>
      </c>
      <c r="M138" s="156">
        <f>IF(RES_hhdet_tes!M138=0,0,RES_hhdet_tes!M138/0.086*1000000/RES_hhdet_num!M136)</f>
        <v>456.41956143211962</v>
      </c>
      <c r="N138" s="156">
        <f>IF(RES_hhdet_tes!N138=0,0,RES_hhdet_tes!N138/0.086*1000000/RES_hhdet_num!N136)</f>
        <v>491.38280244485696</v>
      </c>
      <c r="O138" s="156">
        <f>IF(RES_hhdet_tes!O138=0,0,RES_hhdet_tes!O138/0.086*1000000/RES_hhdet_num!O136)</f>
        <v>519.06202083557469</v>
      </c>
      <c r="P138" s="156">
        <f>IF(RES_hhdet_tes!P138=0,0,RES_hhdet_tes!P138/0.086*1000000/RES_hhdet_num!P136)</f>
        <v>510.28616955974991</v>
      </c>
      <c r="Q138" s="156">
        <f>IF(RES_hhdet_tes!Q138=0,0,RES_hhdet_tes!Q138/0.086*1000000/RES_hhdet_num!Q136)</f>
        <v>505.10533582652312</v>
      </c>
    </row>
    <row r="139" spans="1:17" ht="12" customHeight="1" x14ac:dyDescent="0.25">
      <c r="A139" s="158" t="s">
        <v>62</v>
      </c>
      <c r="B139" s="157">
        <f>IF(RES_hhdet_tes!B139=0,0,RES_hhdet_tes!B139/0.086*1000000/RES_hhdet_num!B$124)</f>
        <v>797.91751947855619</v>
      </c>
      <c r="C139" s="157">
        <f>IF(RES_hhdet_tes!C139=0,0,RES_hhdet_tes!C139/0.086*1000000/RES_hhdet_num!C$124)</f>
        <v>800.61723670390836</v>
      </c>
      <c r="D139" s="157">
        <f>IF(RES_hhdet_tes!D139=0,0,RES_hhdet_tes!D139/0.086*1000000/RES_hhdet_num!D$124)</f>
        <v>810.55552090345827</v>
      </c>
      <c r="E139" s="157">
        <f>IF(RES_hhdet_tes!E139=0,0,RES_hhdet_tes!E139/0.086*1000000/RES_hhdet_num!E$124)</f>
        <v>848.17325542524202</v>
      </c>
      <c r="F139" s="157">
        <f>IF(RES_hhdet_tes!F139=0,0,RES_hhdet_tes!F139/0.086*1000000/RES_hhdet_num!F$124)</f>
        <v>846.56140109114449</v>
      </c>
      <c r="G139" s="157">
        <f>IF(RES_hhdet_tes!G139=0,0,RES_hhdet_tes!G139/0.086*1000000/RES_hhdet_num!G$124)</f>
        <v>816.58151623482684</v>
      </c>
      <c r="H139" s="157">
        <f>IF(RES_hhdet_tes!H139=0,0,RES_hhdet_tes!H139/0.086*1000000/RES_hhdet_num!H$124)</f>
        <v>840.54939210029011</v>
      </c>
      <c r="I139" s="157">
        <f>IF(RES_hhdet_tes!I139=0,0,RES_hhdet_tes!I139/0.086*1000000/RES_hhdet_num!I$124)</f>
        <v>840.82240612661462</v>
      </c>
      <c r="J139" s="157">
        <f>IF(RES_hhdet_tes!J139=0,0,RES_hhdet_tes!J139/0.086*1000000/RES_hhdet_num!J$124)</f>
        <v>884.5659611737899</v>
      </c>
      <c r="K139" s="157">
        <f>IF(RES_hhdet_tes!K139=0,0,RES_hhdet_tes!K139/0.086*1000000/RES_hhdet_num!K$124)</f>
        <v>864.3628428279012</v>
      </c>
      <c r="L139" s="157">
        <f>IF(RES_hhdet_tes!L139=0,0,RES_hhdet_tes!L139/0.086*1000000/RES_hhdet_num!L$124)</f>
        <v>940.58555715666489</v>
      </c>
      <c r="M139" s="157">
        <f>IF(RES_hhdet_tes!M139=0,0,RES_hhdet_tes!M139/0.086*1000000/RES_hhdet_num!M$124)</f>
        <v>830.06724916388464</v>
      </c>
      <c r="N139" s="157">
        <f>IF(RES_hhdet_tes!N139=0,0,RES_hhdet_tes!N139/0.086*1000000/RES_hhdet_num!N$124)</f>
        <v>964.03755310932104</v>
      </c>
      <c r="O139" s="157">
        <f>IF(RES_hhdet_tes!O139=0,0,RES_hhdet_tes!O139/0.086*1000000/RES_hhdet_num!O$124)</f>
        <v>1035.0244071458276</v>
      </c>
      <c r="P139" s="157">
        <f>IF(RES_hhdet_tes!P139=0,0,RES_hhdet_tes!P139/0.086*1000000/RES_hhdet_num!P$124)</f>
        <v>906.7692788640677</v>
      </c>
      <c r="Q139" s="157">
        <f>IF(RES_hhdet_tes!Q139=0,0,RES_hhdet_tes!Q139/0.086*1000000/RES_hhdet_num!Q$124)</f>
        <v>951.66475108965733</v>
      </c>
    </row>
    <row r="140" spans="1:17" ht="12" customHeight="1" x14ac:dyDescent="0.25">
      <c r="A140" s="23" t="s">
        <v>57</v>
      </c>
      <c r="B140" s="156">
        <f>IF(RES_hhdet_tes!B140=0,0,RES_hhdet_tes!B140/0.086*1000000/RES_hhdet_num!B140)</f>
        <v>739.9843211013623</v>
      </c>
      <c r="C140" s="156">
        <f>IF(RES_hhdet_tes!C140=0,0,RES_hhdet_tes!C140/0.086*1000000/RES_hhdet_num!C140)</f>
        <v>734.99183559560936</v>
      </c>
      <c r="D140" s="156">
        <f>IF(RES_hhdet_tes!D140=0,0,RES_hhdet_tes!D140/0.086*1000000/RES_hhdet_num!D140)</f>
        <v>738.98746530697383</v>
      </c>
      <c r="E140" s="156">
        <f>IF(RES_hhdet_tes!E140=0,0,RES_hhdet_tes!E140/0.086*1000000/RES_hhdet_num!E140)</f>
        <v>734.81615825033737</v>
      </c>
      <c r="F140" s="156">
        <f>IF(RES_hhdet_tes!F140=0,0,RES_hhdet_tes!F140/0.086*1000000/RES_hhdet_num!F140)</f>
        <v>762.83131570526689</v>
      </c>
      <c r="G140" s="156">
        <f>IF(RES_hhdet_tes!G140=0,0,RES_hhdet_tes!G140/0.086*1000000/RES_hhdet_num!G140)</f>
        <v>755.57213091820984</v>
      </c>
      <c r="H140" s="156">
        <f>IF(RES_hhdet_tes!H140=0,0,RES_hhdet_tes!H140/0.086*1000000/RES_hhdet_num!H140)</f>
        <v>756.8879020406265</v>
      </c>
      <c r="I140" s="156">
        <f>IF(RES_hhdet_tes!I140=0,0,RES_hhdet_tes!I140/0.086*1000000/RES_hhdet_num!I140)</f>
        <v>772.24815273024774</v>
      </c>
      <c r="J140" s="156">
        <f>IF(RES_hhdet_tes!J140=0,0,RES_hhdet_tes!J140/0.086*1000000/RES_hhdet_num!J140)</f>
        <v>778.49693704999265</v>
      </c>
      <c r="K140" s="156">
        <f>IF(RES_hhdet_tes!K140=0,0,RES_hhdet_tes!K140/0.086*1000000/RES_hhdet_num!K140)</f>
        <v>773.93924710734257</v>
      </c>
      <c r="L140" s="156">
        <f>IF(RES_hhdet_tes!L140=0,0,RES_hhdet_tes!L140/0.086*1000000/RES_hhdet_num!L140)</f>
        <v>800.81572967089232</v>
      </c>
      <c r="M140" s="156">
        <f>IF(RES_hhdet_tes!M140=0,0,RES_hhdet_tes!M140/0.086*1000000/RES_hhdet_num!M140)</f>
        <v>754.39300459170795</v>
      </c>
      <c r="N140" s="156">
        <f>IF(RES_hhdet_tes!N140=0,0,RES_hhdet_tes!N140/0.086*1000000/RES_hhdet_num!N140)</f>
        <v>784.22783695977637</v>
      </c>
      <c r="O140" s="156">
        <f>IF(RES_hhdet_tes!O140=0,0,RES_hhdet_tes!O140/0.086*1000000/RES_hhdet_num!O140)</f>
        <v>788.81015343985291</v>
      </c>
      <c r="P140" s="156">
        <f>IF(RES_hhdet_tes!P140=0,0,RES_hhdet_tes!P140/0.086*1000000/RES_hhdet_num!P140)</f>
        <v>788.22199313763815</v>
      </c>
      <c r="Q140" s="156">
        <f>IF(RES_hhdet_tes!Q140=0,0,RES_hhdet_tes!Q140/0.086*1000000/RES_hhdet_num!Q140)</f>
        <v>781.75568719841385</v>
      </c>
    </row>
    <row r="141" spans="1:17" ht="12" customHeight="1" x14ac:dyDescent="0.25">
      <c r="A141" s="29" t="s">
        <v>140</v>
      </c>
      <c r="B141" s="57">
        <f>IF(RES_hhdet_tes!B141=0,0,RES_hhdet_tes!B141/0.086*1000000/RES_hhdet_num!B141)</f>
        <v>820.28812997134082</v>
      </c>
      <c r="C141" s="57">
        <f>IF(RES_hhdet_tes!C141=0,0,RES_hhdet_tes!C141/0.086*1000000/RES_hhdet_num!C141)</f>
        <v>824.73358786532026</v>
      </c>
      <c r="D141" s="57">
        <f>IF(RES_hhdet_tes!D141=0,0,RES_hhdet_tes!D141/0.086*1000000/RES_hhdet_num!D141)</f>
        <v>836.23633784178298</v>
      </c>
      <c r="E141" s="57">
        <f>IF(RES_hhdet_tes!E141=0,0,RES_hhdet_tes!E141/0.086*1000000/RES_hhdet_num!E141)</f>
        <v>887.42089441271457</v>
      </c>
      <c r="F141" s="57">
        <f>IF(RES_hhdet_tes!F141=0,0,RES_hhdet_tes!F141/0.086*1000000/RES_hhdet_num!F141)</f>
        <v>875.49042035784043</v>
      </c>
      <c r="G141" s="57">
        <f>IF(RES_hhdet_tes!G141=0,0,RES_hhdet_tes!G141/0.086*1000000/RES_hhdet_num!G141)</f>
        <v>837.26455895444587</v>
      </c>
      <c r="H141" s="57">
        <f>IF(RES_hhdet_tes!H141=0,0,RES_hhdet_tes!H141/0.086*1000000/RES_hhdet_num!H141)</f>
        <v>866.98229527652541</v>
      </c>
      <c r="I141" s="57">
        <f>IF(RES_hhdet_tes!I141=0,0,RES_hhdet_tes!I141/0.086*1000000/RES_hhdet_num!I141)</f>
        <v>861.38747946047181</v>
      </c>
      <c r="J141" s="57">
        <f>IF(RES_hhdet_tes!J141=0,0,RES_hhdet_tes!J141/0.086*1000000/RES_hhdet_num!J141)</f>
        <v>915.65672472175015</v>
      </c>
      <c r="K141" s="57">
        <f>IF(RES_hhdet_tes!K141=0,0,RES_hhdet_tes!K141/0.086*1000000/RES_hhdet_num!K141)</f>
        <v>891.32752984687386</v>
      </c>
      <c r="L141" s="57">
        <f>IF(RES_hhdet_tes!L141=0,0,RES_hhdet_tes!L141/0.086*1000000/RES_hhdet_num!L141)</f>
        <v>979.21885807661022</v>
      </c>
      <c r="M141" s="57">
        <f>IF(RES_hhdet_tes!M141=0,0,RES_hhdet_tes!M141/0.086*1000000/RES_hhdet_num!M141)</f>
        <v>849.70482110566763</v>
      </c>
      <c r="N141" s="57">
        <f>IF(RES_hhdet_tes!N141=0,0,RES_hhdet_tes!N141/0.086*1000000/RES_hhdet_num!N141)</f>
        <v>1009.2592994178492</v>
      </c>
      <c r="O141" s="57">
        <f>IF(RES_hhdet_tes!O141=0,0,RES_hhdet_tes!O141/0.086*1000000/RES_hhdet_num!O141)</f>
        <v>1093.7210296373735</v>
      </c>
      <c r="P141" s="57">
        <f>IF(RES_hhdet_tes!P141=0,0,RES_hhdet_tes!P141/0.086*1000000/RES_hhdet_num!P141)</f>
        <v>930.22351968159455</v>
      </c>
      <c r="Q141" s="57">
        <f>IF(RES_hhdet_tes!Q141=0,0,RES_hhdet_tes!Q141/0.086*1000000/RES_hhdet_num!Q141)</f>
        <v>985.17171239545439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>
        <f>SUM(B144,B146,B148,B157)</f>
        <v>11182.618323361774</v>
      </c>
      <c r="C143" s="168">
        <f t="shared" ref="C143:Q143" si="21">SUM(C144,C146,C148,C157)</f>
        <v>11837.327004627663</v>
      </c>
      <c r="D143" s="168">
        <f t="shared" si="21"/>
        <v>11358.341825800488</v>
      </c>
      <c r="E143" s="168">
        <f t="shared" si="21"/>
        <v>11761.901204700409</v>
      </c>
      <c r="F143" s="168">
        <f t="shared" si="21"/>
        <v>12223.541749537035</v>
      </c>
      <c r="G143" s="168">
        <f t="shared" si="21"/>
        <v>11874.945597834469</v>
      </c>
      <c r="H143" s="168">
        <f t="shared" si="21"/>
        <v>11498.004081896341</v>
      </c>
      <c r="I143" s="168">
        <f t="shared" si="21"/>
        <v>10455.535360355334</v>
      </c>
      <c r="J143" s="168">
        <f t="shared" si="21"/>
        <v>11280.426764265783</v>
      </c>
      <c r="K143" s="168">
        <f t="shared" si="21"/>
        <v>10906.476121122814</v>
      </c>
      <c r="L143" s="168">
        <f t="shared" si="21"/>
        <v>11475.069928442308</v>
      </c>
      <c r="M143" s="168">
        <f t="shared" si="21"/>
        <v>9191.9141000707677</v>
      </c>
      <c r="N143" s="168">
        <f t="shared" si="21"/>
        <v>10577.49912648996</v>
      </c>
      <c r="O143" s="168">
        <f t="shared" si="21"/>
        <v>11270.775964142704</v>
      </c>
      <c r="P143" s="168">
        <f t="shared" si="21"/>
        <v>9011.4353416751637</v>
      </c>
      <c r="Q143" s="168">
        <f t="shared" si="21"/>
        <v>9550.5968417375279</v>
      </c>
    </row>
    <row r="144" spans="1:17" ht="12.95" customHeight="1" x14ac:dyDescent="0.25">
      <c r="A144" s="158" t="s">
        <v>65</v>
      </c>
      <c r="B144" s="157">
        <f t="shared" ref="B144:Q144" si="22">B145</f>
        <v>8578.9357147536157</v>
      </c>
      <c r="C144" s="157">
        <f t="shared" si="22"/>
        <v>9191.8037799235626</v>
      </c>
      <c r="D144" s="157">
        <f t="shared" si="22"/>
        <v>8688.9883246807585</v>
      </c>
      <c r="E144" s="157">
        <f t="shared" si="22"/>
        <v>8992.0597924473932</v>
      </c>
      <c r="F144" s="157">
        <f t="shared" si="22"/>
        <v>9421.4907934967923</v>
      </c>
      <c r="G144" s="157">
        <f t="shared" si="22"/>
        <v>9187.3345743011432</v>
      </c>
      <c r="H144" s="157">
        <f t="shared" si="22"/>
        <v>8758.4582733808966</v>
      </c>
      <c r="I144" s="157">
        <f t="shared" si="22"/>
        <v>7702.9591099818253</v>
      </c>
      <c r="J144" s="157">
        <f t="shared" si="22"/>
        <v>8453.3157359390516</v>
      </c>
      <c r="K144" s="157">
        <f t="shared" si="22"/>
        <v>8182.6651266989729</v>
      </c>
      <c r="L144" s="157">
        <f t="shared" si="22"/>
        <v>8370.2956842984131</v>
      </c>
      <c r="M144" s="157">
        <f t="shared" si="22"/>
        <v>6550.6510144118192</v>
      </c>
      <c r="N144" s="157">
        <f t="shared" si="22"/>
        <v>7318.6668130221351</v>
      </c>
      <c r="O144" s="157">
        <f t="shared" si="22"/>
        <v>7808.799338874047</v>
      </c>
      <c r="P144" s="157">
        <f t="shared" si="22"/>
        <v>6006.8366050942996</v>
      </c>
      <c r="Q144" s="157">
        <f t="shared" si="22"/>
        <v>6399.8164772244781</v>
      </c>
    </row>
    <row r="145" spans="1:17" ht="12" customHeight="1" x14ac:dyDescent="0.25">
      <c r="A145" s="23" t="s">
        <v>60</v>
      </c>
      <c r="B145" s="156">
        <f>IF(RES_hhdet_tes!B145=0,0,RES_hhdet_tes!B145/0.086*1000000/RES_hhdet_num!B$143)</f>
        <v>8578.9357147536157</v>
      </c>
      <c r="C145" s="156">
        <f>IF(RES_hhdet_tes!C145=0,0,RES_hhdet_tes!C145/0.086*1000000/RES_hhdet_num!C$143)</f>
        <v>9191.8037799235626</v>
      </c>
      <c r="D145" s="156">
        <f>IF(RES_hhdet_tes!D145=0,0,RES_hhdet_tes!D145/0.086*1000000/RES_hhdet_num!D$143)</f>
        <v>8688.9883246807585</v>
      </c>
      <c r="E145" s="156">
        <f>IF(RES_hhdet_tes!E145=0,0,RES_hhdet_tes!E145/0.086*1000000/RES_hhdet_num!E$143)</f>
        <v>8992.0597924473932</v>
      </c>
      <c r="F145" s="156">
        <f>IF(RES_hhdet_tes!F145=0,0,RES_hhdet_tes!F145/0.086*1000000/RES_hhdet_num!F$143)</f>
        <v>9421.4907934967923</v>
      </c>
      <c r="G145" s="156">
        <f>IF(RES_hhdet_tes!G145=0,0,RES_hhdet_tes!G145/0.086*1000000/RES_hhdet_num!G$143)</f>
        <v>9187.3345743011432</v>
      </c>
      <c r="H145" s="156">
        <f>IF(RES_hhdet_tes!H145=0,0,RES_hhdet_tes!H145/0.086*1000000/RES_hhdet_num!H$143)</f>
        <v>8758.4582733808966</v>
      </c>
      <c r="I145" s="156">
        <f>IF(RES_hhdet_tes!I145=0,0,RES_hhdet_tes!I145/0.086*1000000/RES_hhdet_num!I$143)</f>
        <v>7702.9591099818253</v>
      </c>
      <c r="J145" s="156">
        <f>IF(RES_hhdet_tes!J145=0,0,RES_hhdet_tes!J145/0.086*1000000/RES_hhdet_num!J$143)</f>
        <v>8453.3157359390516</v>
      </c>
      <c r="K145" s="156">
        <f>IF(RES_hhdet_tes!K145=0,0,RES_hhdet_tes!K145/0.086*1000000/RES_hhdet_num!K$143)</f>
        <v>8182.6651266989729</v>
      </c>
      <c r="L145" s="156">
        <f>IF(RES_hhdet_tes!L145=0,0,RES_hhdet_tes!L145/0.086*1000000/RES_hhdet_num!L$143)</f>
        <v>8370.2956842984131</v>
      </c>
      <c r="M145" s="156">
        <f>IF(RES_hhdet_tes!M145=0,0,RES_hhdet_tes!M145/0.086*1000000/RES_hhdet_num!M$143)</f>
        <v>6550.6510144118192</v>
      </c>
      <c r="N145" s="156">
        <f>IF(RES_hhdet_tes!N145=0,0,RES_hhdet_tes!N145/0.086*1000000/RES_hhdet_num!N$143)</f>
        <v>7318.6668130221351</v>
      </c>
      <c r="O145" s="156">
        <f>IF(RES_hhdet_tes!O145=0,0,RES_hhdet_tes!O145/0.086*1000000/RES_hhdet_num!O$143)</f>
        <v>7808.799338874047</v>
      </c>
      <c r="P145" s="156">
        <f>IF(RES_hhdet_tes!P145=0,0,RES_hhdet_tes!P145/0.086*1000000/RES_hhdet_num!P$143)</f>
        <v>6006.8366050942996</v>
      </c>
      <c r="Q145" s="156">
        <f>IF(RES_hhdet_tes!Q145=0,0,RES_hhdet_tes!Q145/0.086*1000000/RES_hhdet_num!Q$143)</f>
        <v>6399.8164772244781</v>
      </c>
    </row>
    <row r="146" spans="1:17" ht="12.95" customHeight="1" x14ac:dyDescent="0.25">
      <c r="A146" s="158" t="s">
        <v>112</v>
      </c>
      <c r="B146" s="157">
        <f t="shared" ref="B146:Q146" si="23">B147</f>
        <v>318.80572527587634</v>
      </c>
      <c r="C146" s="157">
        <f t="shared" si="23"/>
        <v>320.44225649046842</v>
      </c>
      <c r="D146" s="157">
        <f t="shared" si="23"/>
        <v>322.17037399580244</v>
      </c>
      <c r="E146" s="157">
        <f t="shared" si="23"/>
        <v>324.13226378017487</v>
      </c>
      <c r="F146" s="157">
        <f t="shared" si="23"/>
        <v>327.36224837816593</v>
      </c>
      <c r="G146" s="157">
        <f t="shared" si="23"/>
        <v>331.44695777961437</v>
      </c>
      <c r="H146" s="157">
        <f t="shared" si="23"/>
        <v>335.23996774878668</v>
      </c>
      <c r="I146" s="157">
        <f t="shared" si="23"/>
        <v>339.38580809418852</v>
      </c>
      <c r="J146" s="157">
        <f t="shared" si="23"/>
        <v>349.53256983912121</v>
      </c>
      <c r="K146" s="157">
        <f t="shared" si="23"/>
        <v>353.75327859874517</v>
      </c>
      <c r="L146" s="157">
        <f t="shared" si="23"/>
        <v>359.46008271705307</v>
      </c>
      <c r="M146" s="157">
        <f t="shared" si="23"/>
        <v>357.23500565870432</v>
      </c>
      <c r="N146" s="157">
        <f t="shared" si="23"/>
        <v>365.79978031656879</v>
      </c>
      <c r="O146" s="157">
        <f t="shared" si="23"/>
        <v>375.01085703515537</v>
      </c>
      <c r="P146" s="157">
        <f t="shared" si="23"/>
        <v>363.34027658819582</v>
      </c>
      <c r="Q146" s="157">
        <f t="shared" si="23"/>
        <v>363.11207596242718</v>
      </c>
    </row>
    <row r="147" spans="1:17" ht="12" customHeight="1" x14ac:dyDescent="0.25">
      <c r="A147" s="23" t="s">
        <v>60</v>
      </c>
      <c r="B147" s="156">
        <f>IF(RES_hhdet_tes!B147=0,0,RES_hhdet_tes!B147/0.086*1000000/RES_hhdet_num!B$143)</f>
        <v>318.80572527587634</v>
      </c>
      <c r="C147" s="156">
        <f>IF(RES_hhdet_tes!C147=0,0,RES_hhdet_tes!C147/0.086*1000000/RES_hhdet_num!C$143)</f>
        <v>320.44225649046842</v>
      </c>
      <c r="D147" s="156">
        <f>IF(RES_hhdet_tes!D147=0,0,RES_hhdet_tes!D147/0.086*1000000/RES_hhdet_num!D$143)</f>
        <v>322.17037399580244</v>
      </c>
      <c r="E147" s="156">
        <f>IF(RES_hhdet_tes!E147=0,0,RES_hhdet_tes!E147/0.086*1000000/RES_hhdet_num!E$143)</f>
        <v>324.13226378017487</v>
      </c>
      <c r="F147" s="156">
        <f>IF(RES_hhdet_tes!F147=0,0,RES_hhdet_tes!F147/0.086*1000000/RES_hhdet_num!F$143)</f>
        <v>327.36224837816593</v>
      </c>
      <c r="G147" s="156">
        <f>IF(RES_hhdet_tes!G147=0,0,RES_hhdet_tes!G147/0.086*1000000/RES_hhdet_num!G$143)</f>
        <v>331.44695777961437</v>
      </c>
      <c r="H147" s="156">
        <f>IF(RES_hhdet_tes!H147=0,0,RES_hhdet_tes!H147/0.086*1000000/RES_hhdet_num!H$143)</f>
        <v>335.23996774878668</v>
      </c>
      <c r="I147" s="156">
        <f>IF(RES_hhdet_tes!I147=0,0,RES_hhdet_tes!I147/0.086*1000000/RES_hhdet_num!I$143)</f>
        <v>339.38580809418852</v>
      </c>
      <c r="J147" s="156">
        <f>IF(RES_hhdet_tes!J147=0,0,RES_hhdet_tes!J147/0.086*1000000/RES_hhdet_num!J$143)</f>
        <v>349.53256983912121</v>
      </c>
      <c r="K147" s="156">
        <f>IF(RES_hhdet_tes!K147=0,0,RES_hhdet_tes!K147/0.086*1000000/RES_hhdet_num!K$143)</f>
        <v>353.75327859874517</v>
      </c>
      <c r="L147" s="156">
        <f>IF(RES_hhdet_tes!L147=0,0,RES_hhdet_tes!L147/0.086*1000000/RES_hhdet_num!L$143)</f>
        <v>359.46008271705307</v>
      </c>
      <c r="M147" s="156">
        <f>IF(RES_hhdet_tes!M147=0,0,RES_hhdet_tes!M147/0.086*1000000/RES_hhdet_num!M$143)</f>
        <v>357.23500565870432</v>
      </c>
      <c r="N147" s="156">
        <f>IF(RES_hhdet_tes!N147=0,0,RES_hhdet_tes!N147/0.086*1000000/RES_hhdet_num!N$143)</f>
        <v>365.79978031656879</v>
      </c>
      <c r="O147" s="156">
        <f>IF(RES_hhdet_tes!O147=0,0,RES_hhdet_tes!O147/0.086*1000000/RES_hhdet_num!O$143)</f>
        <v>375.01085703515537</v>
      </c>
      <c r="P147" s="156">
        <f>IF(RES_hhdet_tes!P147=0,0,RES_hhdet_tes!P147/0.086*1000000/RES_hhdet_num!P$143)</f>
        <v>363.34027658819582</v>
      </c>
      <c r="Q147" s="156">
        <f>IF(RES_hhdet_tes!Q147=0,0,RES_hhdet_tes!Q147/0.086*1000000/RES_hhdet_num!Q$143)</f>
        <v>363.11207596242718</v>
      </c>
    </row>
    <row r="148" spans="1:17" ht="12" customHeight="1" x14ac:dyDescent="0.25">
      <c r="A148" s="158" t="s">
        <v>63</v>
      </c>
      <c r="B148" s="157">
        <f>IF(RES_hhdet_tes!B148=0,0,RES_hhdet_tes!B148/0.086*1000000/RES_hhdet_num!B$143)</f>
        <v>1486.9592312708035</v>
      </c>
      <c r="C148" s="157">
        <f>IF(RES_hhdet_tes!C148=0,0,RES_hhdet_tes!C148/0.086*1000000/RES_hhdet_num!C$143)</f>
        <v>1524.4637501100831</v>
      </c>
      <c r="D148" s="157">
        <f>IF(RES_hhdet_tes!D148=0,0,RES_hhdet_tes!D148/0.086*1000000/RES_hhdet_num!D$143)</f>
        <v>1536.627672519995</v>
      </c>
      <c r="E148" s="157">
        <f>IF(RES_hhdet_tes!E148=0,0,RES_hhdet_tes!E148/0.086*1000000/RES_hhdet_num!E$143)</f>
        <v>1597.5360737211884</v>
      </c>
      <c r="F148" s="157">
        <f>IF(RES_hhdet_tes!F148=0,0,RES_hhdet_tes!F148/0.086*1000000/RES_hhdet_num!F$143)</f>
        <v>1628.1272003798513</v>
      </c>
      <c r="G148" s="157">
        <f>IF(RES_hhdet_tes!G148=0,0,RES_hhdet_tes!G148/0.086*1000000/RES_hhdet_num!G$143)</f>
        <v>1539.5825503989856</v>
      </c>
      <c r="H148" s="157">
        <f>IF(RES_hhdet_tes!H148=0,0,RES_hhdet_tes!H148/0.086*1000000/RES_hhdet_num!H$143)</f>
        <v>1563.7564449654008</v>
      </c>
      <c r="I148" s="157">
        <f>IF(RES_hhdet_tes!I148=0,0,RES_hhdet_tes!I148/0.086*1000000/RES_hhdet_num!I$143)</f>
        <v>1572.368077835931</v>
      </c>
      <c r="J148" s="157">
        <f>IF(RES_hhdet_tes!J148=0,0,RES_hhdet_tes!J148/0.086*1000000/RES_hhdet_num!J$143)</f>
        <v>1593.0124218405649</v>
      </c>
      <c r="K148" s="157">
        <f>IF(RES_hhdet_tes!K148=0,0,RES_hhdet_tes!K148/0.086*1000000/RES_hhdet_num!K$143)</f>
        <v>1505.6949042604372</v>
      </c>
      <c r="L148" s="157">
        <f>IF(RES_hhdet_tes!L148=0,0,RES_hhdet_tes!L148/0.086*1000000/RES_hhdet_num!L$143)</f>
        <v>1804.7286139533892</v>
      </c>
      <c r="M148" s="157">
        <f>IF(RES_hhdet_tes!M148=0,0,RES_hhdet_tes!M148/0.086*1000000/RES_hhdet_num!M$143)</f>
        <v>1453.9607983506753</v>
      </c>
      <c r="N148" s="157">
        <f>IF(RES_hhdet_tes!N148=0,0,RES_hhdet_tes!N148/0.086*1000000/RES_hhdet_num!N$143)</f>
        <v>1928.9950719732528</v>
      </c>
      <c r="O148" s="157">
        <f>IF(RES_hhdet_tes!O148=0,0,RES_hhdet_tes!O148/0.086*1000000/RES_hhdet_num!O$143)</f>
        <v>2051.9413817254872</v>
      </c>
      <c r="P148" s="157">
        <f>IF(RES_hhdet_tes!P148=0,0,RES_hhdet_tes!P148/0.086*1000000/RES_hhdet_num!P$143)</f>
        <v>1734.4891722278528</v>
      </c>
      <c r="Q148" s="157">
        <f>IF(RES_hhdet_tes!Q148=0,0,RES_hhdet_tes!Q148/0.086*1000000/RES_hhdet_num!Q$143)</f>
        <v>1836.0035577888279</v>
      </c>
    </row>
    <row r="149" spans="1:17" ht="12" customHeight="1" x14ac:dyDescent="0.25">
      <c r="A149" s="167" t="s">
        <v>144</v>
      </c>
      <c r="B149" s="132">
        <f>IF(RES_hhdet_tes!B149=0,0,RES_hhdet_tes!B149/0.086*1000000/RES_hhdet_num!B149)</f>
        <v>1417.7846665776626</v>
      </c>
      <c r="C149" s="132">
        <f>IF(RES_hhdet_tes!C149=0,0,RES_hhdet_tes!C149/0.086*1000000/RES_hhdet_num!C149)</f>
        <v>1425.0919892647003</v>
      </c>
      <c r="D149" s="132">
        <f>IF(RES_hhdet_tes!D149=0,0,RES_hhdet_tes!D149/0.086*1000000/RES_hhdet_num!D149)</f>
        <v>1410.7602365314576</v>
      </c>
      <c r="E149" s="132">
        <f>IF(RES_hhdet_tes!E149=0,0,RES_hhdet_tes!E149/0.086*1000000/RES_hhdet_num!E149)</f>
        <v>1420.7297460708237</v>
      </c>
      <c r="F149" s="132">
        <f>IF(RES_hhdet_tes!F149=0,0,RES_hhdet_tes!F149/0.086*1000000/RES_hhdet_num!F149)</f>
        <v>1434.5163305240753</v>
      </c>
      <c r="G149" s="132">
        <f>IF(RES_hhdet_tes!G149=0,0,RES_hhdet_tes!G149/0.086*1000000/RES_hhdet_num!G149)</f>
        <v>1428.2109086892076</v>
      </c>
      <c r="H149" s="132">
        <f>IF(RES_hhdet_tes!H149=0,0,RES_hhdet_tes!H149/0.086*1000000/RES_hhdet_num!H149)</f>
        <v>1419.0328519375425</v>
      </c>
      <c r="I149" s="132">
        <f>IF(RES_hhdet_tes!I149=0,0,RES_hhdet_tes!I149/0.086*1000000/RES_hhdet_num!I149)</f>
        <v>1422.3331466006111</v>
      </c>
      <c r="J149" s="132">
        <f>IF(RES_hhdet_tes!J149=0,0,RES_hhdet_tes!J149/0.086*1000000/RES_hhdet_num!J149)</f>
        <v>1431.4026794933886</v>
      </c>
      <c r="K149" s="132">
        <f>IF(RES_hhdet_tes!K149=0,0,RES_hhdet_tes!K149/0.086*1000000/RES_hhdet_num!K149)</f>
        <v>1439.2208677086803</v>
      </c>
      <c r="L149" s="132">
        <f>IF(RES_hhdet_tes!L149=0,0,RES_hhdet_tes!L149/0.086*1000000/RES_hhdet_num!L149)</f>
        <v>1443.6145318324052</v>
      </c>
      <c r="M149" s="132">
        <f>IF(RES_hhdet_tes!M149=0,0,RES_hhdet_tes!M149/0.086*1000000/RES_hhdet_num!M149)</f>
        <v>1322.4665676701229</v>
      </c>
      <c r="N149" s="132">
        <f>IF(RES_hhdet_tes!N149=0,0,RES_hhdet_tes!N149/0.086*1000000/RES_hhdet_num!N149)</f>
        <v>1517.963988110866</v>
      </c>
      <c r="O149" s="132">
        <f>IF(RES_hhdet_tes!O149=0,0,RES_hhdet_tes!O149/0.086*1000000/RES_hhdet_num!O149)</f>
        <v>1515.5427428671101</v>
      </c>
      <c r="P149" s="132">
        <f>IF(RES_hhdet_tes!P149=0,0,RES_hhdet_tes!P149/0.086*1000000/RES_hhdet_num!P149)</f>
        <v>1492.1264124669076</v>
      </c>
      <c r="Q149" s="132">
        <f>IF(RES_hhdet_tes!Q149=0,0,RES_hhdet_tes!Q149/0.086*1000000/RES_hhdet_num!Q149)</f>
        <v>1472.7554156229305</v>
      </c>
    </row>
    <row r="150" spans="1:17" ht="12" customHeight="1" x14ac:dyDescent="0.25">
      <c r="A150" s="167" t="s">
        <v>143</v>
      </c>
      <c r="B150" s="132">
        <f>IF(RES_hhdet_tes!B150=0,0,RES_hhdet_tes!B150/0.086*1000000/RES_hhdet_num!B150)</f>
        <v>1417.7861638309917</v>
      </c>
      <c r="C150" s="132">
        <f>IF(RES_hhdet_tes!C150=0,0,RES_hhdet_tes!C150/0.086*1000000/RES_hhdet_num!C150)</f>
        <v>1425.0674806909228</v>
      </c>
      <c r="D150" s="132">
        <f>IF(RES_hhdet_tes!D150=0,0,RES_hhdet_tes!D150/0.086*1000000/RES_hhdet_num!D150)</f>
        <v>1410.8911967846088</v>
      </c>
      <c r="E150" s="132">
        <f>IF(RES_hhdet_tes!E150=0,0,RES_hhdet_tes!E150/0.086*1000000/RES_hhdet_num!E150)</f>
        <v>1421.3163658291946</v>
      </c>
      <c r="F150" s="132">
        <f>IF(RES_hhdet_tes!F150=0,0,RES_hhdet_tes!F150/0.086*1000000/RES_hhdet_num!F150)</f>
        <v>1435.2807925320312</v>
      </c>
      <c r="G150" s="132">
        <f>IF(RES_hhdet_tes!G150=0,0,RES_hhdet_tes!G150/0.086*1000000/RES_hhdet_num!G150)</f>
        <v>1427.7749268279588</v>
      </c>
      <c r="H150" s="132">
        <f>IF(RES_hhdet_tes!H150=0,0,RES_hhdet_tes!H150/0.086*1000000/RES_hhdet_num!H150)</f>
        <v>1420.0272171250658</v>
      </c>
      <c r="I150" s="132">
        <f>IF(RES_hhdet_tes!I150=0,0,RES_hhdet_tes!I150/0.086*1000000/RES_hhdet_num!I150)</f>
        <v>1423.3533471285841</v>
      </c>
      <c r="J150" s="132">
        <f>IF(RES_hhdet_tes!J150=0,0,RES_hhdet_tes!J150/0.086*1000000/RES_hhdet_num!J150)</f>
        <v>1427.1640350570499</v>
      </c>
      <c r="K150" s="132">
        <f>IF(RES_hhdet_tes!K150=0,0,RES_hhdet_tes!K150/0.086*1000000/RES_hhdet_num!K150)</f>
        <v>1441.3292073908967</v>
      </c>
      <c r="L150" s="132">
        <f>IF(RES_hhdet_tes!L150=0,0,RES_hhdet_tes!L150/0.086*1000000/RES_hhdet_num!L150)</f>
        <v>1447.0215151700502</v>
      </c>
      <c r="M150" s="132">
        <f>IF(RES_hhdet_tes!M150=0,0,RES_hhdet_tes!M150/0.086*1000000/RES_hhdet_num!M150)</f>
        <v>1320.7962082690772</v>
      </c>
      <c r="N150" s="132">
        <f>IF(RES_hhdet_tes!N150=0,0,RES_hhdet_tes!N150/0.086*1000000/RES_hhdet_num!N150)</f>
        <v>1512.5989696710631</v>
      </c>
      <c r="O150" s="132">
        <f>IF(RES_hhdet_tes!O150=0,0,RES_hhdet_tes!O150/0.086*1000000/RES_hhdet_num!O150)</f>
        <v>1506.8643519885529</v>
      </c>
      <c r="P150" s="132">
        <f>IF(RES_hhdet_tes!P150=0,0,RES_hhdet_tes!P150/0.086*1000000/RES_hhdet_num!P150)</f>
        <v>1480.8815238529307</v>
      </c>
      <c r="Q150" s="132">
        <f>IF(RES_hhdet_tes!Q150=0,0,RES_hhdet_tes!Q150/0.086*1000000/RES_hhdet_num!Q150)</f>
        <v>1463.554564105702</v>
      </c>
    </row>
    <row r="151" spans="1:17" ht="12" customHeight="1" x14ac:dyDescent="0.25">
      <c r="A151" s="166" t="s">
        <v>57</v>
      </c>
      <c r="B151" s="165">
        <f>IF(RES_hhdet_tes!B151=0,0,RES_hhdet_tes!B151/0.086*1000000/RES_hhdet_num!B150)</f>
        <v>904.54661727655855</v>
      </c>
      <c r="C151" s="165">
        <f>IF(RES_hhdet_tes!C151=0,0,RES_hhdet_tes!C151/0.086*1000000/RES_hhdet_num!C150)</f>
        <v>926.36322298110326</v>
      </c>
      <c r="D151" s="165">
        <f>IF(RES_hhdet_tes!D151=0,0,RES_hhdet_tes!D151/0.086*1000000/RES_hhdet_num!D150)</f>
        <v>917.0756347841733</v>
      </c>
      <c r="E151" s="165">
        <f>IF(RES_hhdet_tes!E151=0,0,RES_hhdet_tes!E151/0.086*1000000/RES_hhdet_num!E150)</f>
        <v>924.42658823847887</v>
      </c>
      <c r="F151" s="165">
        <f>IF(RES_hhdet_tes!F151=0,0,RES_hhdet_tes!F151/0.086*1000000/RES_hhdet_num!F150)</f>
        <v>934.56966841818144</v>
      </c>
      <c r="G151" s="165">
        <f>IF(RES_hhdet_tes!G151=0,0,RES_hhdet_tes!G151/0.086*1000000/RES_hhdet_num!G150)</f>
        <v>929.59468077469853</v>
      </c>
      <c r="H151" s="165">
        <f>IF(RES_hhdet_tes!H151=0,0,RES_hhdet_tes!H151/0.086*1000000/RES_hhdet_num!H150)</f>
        <v>924.46293459535866</v>
      </c>
      <c r="I151" s="165">
        <f>IF(RES_hhdet_tes!I151=0,0,RES_hhdet_tes!I151/0.086*1000000/RES_hhdet_num!I150)</f>
        <v>928.63956722590217</v>
      </c>
      <c r="J151" s="165">
        <f>IF(RES_hhdet_tes!J151=0,0,RES_hhdet_tes!J151/0.086*1000000/RES_hhdet_num!J150)</f>
        <v>931.43583059285697</v>
      </c>
      <c r="K151" s="165">
        <f>IF(RES_hhdet_tes!K151=0,0,RES_hhdet_tes!K151/0.086*1000000/RES_hhdet_num!K150)</f>
        <v>943.01919436938886</v>
      </c>
      <c r="L151" s="165">
        <f>IF(RES_hhdet_tes!L151=0,0,RES_hhdet_tes!L151/0.086*1000000/RES_hhdet_num!L150)</f>
        <v>946.68518860582822</v>
      </c>
      <c r="M151" s="165">
        <f>IF(RES_hhdet_tes!M151=0,0,RES_hhdet_tes!M151/0.086*1000000/RES_hhdet_num!M150)</f>
        <v>864.376646836958</v>
      </c>
      <c r="N151" s="165">
        <f>IF(RES_hhdet_tes!N151=0,0,RES_hhdet_tes!N151/0.086*1000000/RES_hhdet_num!N150)</f>
        <v>1021.216167226206</v>
      </c>
      <c r="O151" s="165">
        <f>IF(RES_hhdet_tes!O151=0,0,RES_hhdet_tes!O151/0.086*1000000/RES_hhdet_num!O150)</f>
        <v>987.80233115297801</v>
      </c>
      <c r="P151" s="165">
        <f>IF(RES_hhdet_tes!P151=0,0,RES_hhdet_tes!P151/0.086*1000000/RES_hhdet_num!P150)</f>
        <v>970.59535429318066</v>
      </c>
      <c r="Q151" s="165">
        <f>IF(RES_hhdet_tes!Q151=0,0,RES_hhdet_tes!Q151/0.086*1000000/RES_hhdet_num!Q150)</f>
        <v>958.44922827917844</v>
      </c>
    </row>
    <row r="152" spans="1:17" ht="12" customHeight="1" x14ac:dyDescent="0.25">
      <c r="A152" s="147" t="s">
        <v>59</v>
      </c>
      <c r="B152" s="164">
        <f>IF(RES_hhdet_tes!B152=0,0,RES_hhdet_tes!B152/0.086*1000000/RES_hhdet_num!B150)</f>
        <v>513.23954655443322</v>
      </c>
      <c r="C152" s="164">
        <f>IF(RES_hhdet_tes!C152=0,0,RES_hhdet_tes!C152/0.086*1000000/RES_hhdet_num!C150)</f>
        <v>498.70425770981973</v>
      </c>
      <c r="D152" s="164">
        <f>IF(RES_hhdet_tes!D152=0,0,RES_hhdet_tes!D152/0.086*1000000/RES_hhdet_num!D150)</f>
        <v>493.81556200043559</v>
      </c>
      <c r="E152" s="164">
        <f>IF(RES_hhdet_tes!E152=0,0,RES_hhdet_tes!E152/0.086*1000000/RES_hhdet_num!E150)</f>
        <v>496.88977759071588</v>
      </c>
      <c r="F152" s="164">
        <f>IF(RES_hhdet_tes!F152=0,0,RES_hhdet_tes!F152/0.086*1000000/RES_hhdet_num!F150)</f>
        <v>500.71112411384985</v>
      </c>
      <c r="G152" s="164">
        <f>IF(RES_hhdet_tes!G152=0,0,RES_hhdet_tes!G152/0.086*1000000/RES_hhdet_num!G150)</f>
        <v>498.18024605326048</v>
      </c>
      <c r="H152" s="164">
        <f>IF(RES_hhdet_tes!H152=0,0,RES_hhdet_tes!H152/0.086*1000000/RES_hhdet_num!H150)</f>
        <v>495.56428252970716</v>
      </c>
      <c r="I152" s="164">
        <f>IF(RES_hhdet_tes!I152=0,0,RES_hhdet_tes!I152/0.086*1000000/RES_hhdet_num!I150)</f>
        <v>494.71377990268189</v>
      </c>
      <c r="J152" s="164">
        <f>IF(RES_hhdet_tes!J152=0,0,RES_hhdet_tes!J152/0.086*1000000/RES_hhdet_num!J150)</f>
        <v>495.72820446419291</v>
      </c>
      <c r="K152" s="164">
        <f>IF(RES_hhdet_tes!K152=0,0,RES_hhdet_tes!K152/0.086*1000000/RES_hhdet_num!K150)</f>
        <v>498.3100130215077</v>
      </c>
      <c r="L152" s="164">
        <f>IF(RES_hhdet_tes!L152=0,0,RES_hhdet_tes!L152/0.086*1000000/RES_hhdet_num!L150)</f>
        <v>500.33632656422179</v>
      </c>
      <c r="M152" s="164">
        <f>IF(RES_hhdet_tes!M152=0,0,RES_hhdet_tes!M152/0.086*1000000/RES_hhdet_num!M150)</f>
        <v>456.41956143211928</v>
      </c>
      <c r="N152" s="164">
        <f>IF(RES_hhdet_tes!N152=0,0,RES_hhdet_tes!N152/0.086*1000000/RES_hhdet_num!N150)</f>
        <v>491.38280244485685</v>
      </c>
      <c r="O152" s="164">
        <f>IF(RES_hhdet_tes!O152=0,0,RES_hhdet_tes!O152/0.086*1000000/RES_hhdet_num!O150)</f>
        <v>519.06202083557503</v>
      </c>
      <c r="P152" s="164">
        <f>IF(RES_hhdet_tes!P152=0,0,RES_hhdet_tes!P152/0.086*1000000/RES_hhdet_num!P150)</f>
        <v>510.28616955975008</v>
      </c>
      <c r="Q152" s="164">
        <f>IF(RES_hhdet_tes!Q152=0,0,RES_hhdet_tes!Q152/0.086*1000000/RES_hhdet_num!Q150)</f>
        <v>505.10533582652357</v>
      </c>
    </row>
    <row r="153" spans="1:17" ht="12" customHeight="1" x14ac:dyDescent="0.25">
      <c r="A153" s="163" t="s">
        <v>142</v>
      </c>
      <c r="B153" s="162">
        <f>IF(RES_hhdet_tes!B153=0,0,RES_hhdet_tes!B153/0.086*1000000/RES_hhdet_num!B153)</f>
        <v>1551.1341150088886</v>
      </c>
      <c r="C153" s="162">
        <f>IF(RES_hhdet_tes!C153=0,0,RES_hhdet_tes!C153/0.086*1000000/RES_hhdet_num!C153)</f>
        <v>1597.5034503509692</v>
      </c>
      <c r="D153" s="162">
        <f>IF(RES_hhdet_tes!D153=0,0,RES_hhdet_tes!D153/0.086*1000000/RES_hhdet_num!D153)</f>
        <v>1610.1877380076294</v>
      </c>
      <c r="E153" s="162">
        <f>IF(RES_hhdet_tes!E153=0,0,RES_hhdet_tes!E153/0.086*1000000/RES_hhdet_num!E153)</f>
        <v>1676.5189047886545</v>
      </c>
      <c r="F153" s="162">
        <f>IF(RES_hhdet_tes!F153=0,0,RES_hhdet_tes!F153/0.086*1000000/RES_hhdet_num!F153)</f>
        <v>1707.3336489725857</v>
      </c>
      <c r="G153" s="162">
        <f>IF(RES_hhdet_tes!G153=0,0,RES_hhdet_tes!G153/0.086*1000000/RES_hhdet_num!G153)</f>
        <v>1577.7475548597445</v>
      </c>
      <c r="H153" s="162">
        <f>IF(RES_hhdet_tes!H153=0,0,RES_hhdet_tes!H153/0.086*1000000/RES_hhdet_num!H153)</f>
        <v>1600.0045913507067</v>
      </c>
      <c r="I153" s="162">
        <f>IF(RES_hhdet_tes!I153=0,0,RES_hhdet_tes!I153/0.086*1000000/RES_hhdet_num!I153)</f>
        <v>1605.0801735835716</v>
      </c>
      <c r="J153" s="162">
        <f>IF(RES_hhdet_tes!J153=0,0,RES_hhdet_tes!J153/0.086*1000000/RES_hhdet_num!J153)</f>
        <v>1621.0297285844827</v>
      </c>
      <c r="K153" s="162">
        <f>IF(RES_hhdet_tes!K153=0,0,RES_hhdet_tes!K153/0.086*1000000/RES_hhdet_num!K153)</f>
        <v>1516.1260796373151</v>
      </c>
      <c r="L153" s="162">
        <f>IF(RES_hhdet_tes!L153=0,0,RES_hhdet_tes!L153/0.086*1000000/RES_hhdet_num!L153)</f>
        <v>1855.4745313418725</v>
      </c>
      <c r="M153" s="162">
        <f>IF(RES_hhdet_tes!M153=0,0,RES_hhdet_tes!M153/0.086*1000000/RES_hhdet_num!M153)</f>
        <v>1468.7088748260137</v>
      </c>
      <c r="N153" s="162">
        <f>IF(RES_hhdet_tes!N153=0,0,RES_hhdet_tes!N153/0.086*1000000/RES_hhdet_num!N153)</f>
        <v>1962.6382960190601</v>
      </c>
      <c r="O153" s="162">
        <f>IF(RES_hhdet_tes!O153=0,0,RES_hhdet_tes!O153/0.086*1000000/RES_hhdet_num!O153)</f>
        <v>2089.2188274795876</v>
      </c>
      <c r="P153" s="162">
        <f>IF(RES_hhdet_tes!P153=0,0,RES_hhdet_tes!P153/0.086*1000000/RES_hhdet_num!P153)</f>
        <v>1748.0016367869687</v>
      </c>
      <c r="Q153" s="162">
        <f>IF(RES_hhdet_tes!Q153=0,0,RES_hhdet_tes!Q153/0.086*1000000/RES_hhdet_num!Q153)</f>
        <v>1854.1332987967423</v>
      </c>
    </row>
    <row r="154" spans="1:17" ht="12" customHeight="1" x14ac:dyDescent="0.25">
      <c r="A154" s="161" t="s">
        <v>141</v>
      </c>
      <c r="B154" s="160">
        <f>IF(RES_hhdet_tes!B154=0,0,RES_hhdet_tes!B154/0.086*1000000/RES_hhdet_num!B154)</f>
        <v>1502.8631119301106</v>
      </c>
      <c r="C154" s="160">
        <f>IF(RES_hhdet_tes!C154=0,0,RES_hhdet_tes!C154/0.086*1000000/RES_hhdet_num!C154)</f>
        <v>1543.3587556346483</v>
      </c>
      <c r="D154" s="160">
        <f>IF(RES_hhdet_tes!D154=0,0,RES_hhdet_tes!D154/0.086*1000000/RES_hhdet_num!D154)</f>
        <v>1552.3672739780382</v>
      </c>
      <c r="E154" s="160">
        <f>IF(RES_hhdet_tes!E154=0,0,RES_hhdet_tes!E154/0.086*1000000/RES_hhdet_num!E154)</f>
        <v>1600.2196120967001</v>
      </c>
      <c r="F154" s="160">
        <f>IF(RES_hhdet_tes!F154=0,0,RES_hhdet_tes!F154/0.086*1000000/RES_hhdet_num!F154)</f>
        <v>1622.9134653224662</v>
      </c>
      <c r="G154" s="160">
        <f>IF(RES_hhdet_tes!G154=0,0,RES_hhdet_tes!G154/0.086*1000000/RES_hhdet_num!G154)</f>
        <v>1534.1822471432547</v>
      </c>
      <c r="H154" s="160">
        <f>IF(RES_hhdet_tes!H154=0,0,RES_hhdet_tes!H154/0.086*1000000/RES_hhdet_num!H154)</f>
        <v>1548.6970196155025</v>
      </c>
      <c r="I154" s="160">
        <f>IF(RES_hhdet_tes!I154=0,0,RES_hhdet_tes!I154/0.086*1000000/RES_hhdet_num!I154)</f>
        <v>1552.096993904102</v>
      </c>
      <c r="J154" s="160">
        <f>IF(RES_hhdet_tes!J154=0,0,RES_hhdet_tes!J154/0.086*1000000/RES_hhdet_num!J154)</f>
        <v>1564.7928805145693</v>
      </c>
      <c r="K154" s="160">
        <f>IF(RES_hhdet_tes!K154=0,0,RES_hhdet_tes!K154/0.086*1000000/RES_hhdet_num!K154)</f>
        <v>1496.5862848675856</v>
      </c>
      <c r="L154" s="160">
        <f>IF(RES_hhdet_tes!L154=0,0,RES_hhdet_tes!L154/0.086*1000000/RES_hhdet_num!L154)</f>
        <v>1721.386716127409</v>
      </c>
      <c r="M154" s="160">
        <f>IF(RES_hhdet_tes!M154=0,0,RES_hhdet_tes!M154/0.086*1000000/RES_hhdet_num!M154)</f>
        <v>1421.9925062602538</v>
      </c>
      <c r="N154" s="160">
        <f>IF(RES_hhdet_tes!N154=0,0,RES_hhdet_tes!N154/0.086*1000000/RES_hhdet_num!N154)</f>
        <v>1820.42032808831</v>
      </c>
      <c r="O154" s="160">
        <f>IF(RES_hhdet_tes!O154=0,0,RES_hhdet_tes!O154/0.086*1000000/RES_hhdet_num!O154)</f>
        <v>1890.6099791907802</v>
      </c>
      <c r="P154" s="160">
        <f>IF(RES_hhdet_tes!P154=0,0,RES_hhdet_tes!P154/0.086*1000000/RES_hhdet_num!P154)</f>
        <v>1656.3076480399445</v>
      </c>
      <c r="Q154" s="160">
        <f>IF(RES_hhdet_tes!Q154=0,0,RES_hhdet_tes!Q154/0.086*1000000/RES_hhdet_num!Q154)</f>
        <v>1720.5350619799146</v>
      </c>
    </row>
    <row r="155" spans="1:17" ht="12" customHeight="1" x14ac:dyDescent="0.25">
      <c r="A155" s="148" t="s">
        <v>60</v>
      </c>
      <c r="B155" s="156">
        <f>IF(RES_hhdet_tes!B155=0,0,RES_hhdet_tes!B155/0.086*1000000/RES_hhdet_num!B154)</f>
        <v>989.62356537567734</v>
      </c>
      <c r="C155" s="156">
        <f>IF(RES_hhdet_tes!C155=0,0,RES_hhdet_tes!C155/0.086*1000000/RES_hhdet_num!C154)</f>
        <v>1044.6544979248288</v>
      </c>
      <c r="D155" s="156">
        <f>IF(RES_hhdet_tes!D155=0,0,RES_hhdet_tes!D155/0.086*1000000/RES_hhdet_num!D154)</f>
        <v>1058.5517119776025</v>
      </c>
      <c r="E155" s="156">
        <f>IF(RES_hhdet_tes!E155=0,0,RES_hhdet_tes!E155/0.086*1000000/RES_hhdet_num!E154)</f>
        <v>1103.3298345059841</v>
      </c>
      <c r="F155" s="156">
        <f>IF(RES_hhdet_tes!F155=0,0,RES_hhdet_tes!F155/0.086*1000000/RES_hhdet_num!F154)</f>
        <v>1122.2023412086162</v>
      </c>
      <c r="G155" s="156">
        <f>IF(RES_hhdet_tes!G155=0,0,RES_hhdet_tes!G155/0.086*1000000/RES_hhdet_num!G154)</f>
        <v>1036.0020010899941</v>
      </c>
      <c r="H155" s="156">
        <f>IF(RES_hhdet_tes!H155=0,0,RES_hhdet_tes!H155/0.086*1000000/RES_hhdet_num!H154)</f>
        <v>1053.1327370857955</v>
      </c>
      <c r="I155" s="156">
        <f>IF(RES_hhdet_tes!I155=0,0,RES_hhdet_tes!I155/0.086*1000000/RES_hhdet_num!I154)</f>
        <v>1057.3832140014204</v>
      </c>
      <c r="J155" s="156">
        <f>IF(RES_hhdet_tes!J155=0,0,RES_hhdet_tes!J155/0.086*1000000/RES_hhdet_num!J154)</f>
        <v>1069.0646760503766</v>
      </c>
      <c r="K155" s="156">
        <f>IF(RES_hhdet_tes!K155=0,0,RES_hhdet_tes!K155/0.086*1000000/RES_hhdet_num!K154)</f>
        <v>998.27627184607786</v>
      </c>
      <c r="L155" s="156">
        <f>IF(RES_hhdet_tes!L155=0,0,RES_hhdet_tes!L155/0.086*1000000/RES_hhdet_num!L154)</f>
        <v>1221.0503895631869</v>
      </c>
      <c r="M155" s="156">
        <f>IF(RES_hhdet_tes!M155=0,0,RES_hhdet_tes!M155/0.086*1000000/RES_hhdet_num!M154)</f>
        <v>965.57294482813415</v>
      </c>
      <c r="N155" s="156">
        <f>IF(RES_hhdet_tes!N155=0,0,RES_hhdet_tes!N155/0.086*1000000/RES_hhdet_num!N154)</f>
        <v>1329.0375256434536</v>
      </c>
      <c r="O155" s="156">
        <f>IF(RES_hhdet_tes!O155=0,0,RES_hhdet_tes!O155/0.086*1000000/RES_hhdet_num!O154)</f>
        <v>1371.5479583552055</v>
      </c>
      <c r="P155" s="156">
        <f>IF(RES_hhdet_tes!P155=0,0,RES_hhdet_tes!P155/0.086*1000000/RES_hhdet_num!P154)</f>
        <v>1146.0214784801947</v>
      </c>
      <c r="Q155" s="156">
        <f>IF(RES_hhdet_tes!Q155=0,0,RES_hhdet_tes!Q155/0.086*1000000/RES_hhdet_num!Q154)</f>
        <v>1215.4297261533918</v>
      </c>
    </row>
    <row r="156" spans="1:17" ht="12" customHeight="1" x14ac:dyDescent="0.25">
      <c r="A156" s="148" t="s">
        <v>59</v>
      </c>
      <c r="B156" s="156">
        <f>IF(RES_hhdet_tes!B156=0,0,RES_hhdet_tes!B156/0.086*1000000/RES_hhdet_num!B154)</f>
        <v>513.23954655443322</v>
      </c>
      <c r="C156" s="156">
        <f>IF(RES_hhdet_tes!C156=0,0,RES_hhdet_tes!C156/0.086*1000000/RES_hhdet_num!C154)</f>
        <v>498.70425770981956</v>
      </c>
      <c r="D156" s="156">
        <f>IF(RES_hhdet_tes!D156=0,0,RES_hhdet_tes!D156/0.086*1000000/RES_hhdet_num!D154)</f>
        <v>493.81556200043536</v>
      </c>
      <c r="E156" s="156">
        <f>IF(RES_hhdet_tes!E156=0,0,RES_hhdet_tes!E156/0.086*1000000/RES_hhdet_num!E154)</f>
        <v>496.88977759071577</v>
      </c>
      <c r="F156" s="156">
        <f>IF(RES_hhdet_tes!F156=0,0,RES_hhdet_tes!F156/0.086*1000000/RES_hhdet_num!F154)</f>
        <v>500.71112411384979</v>
      </c>
      <c r="G156" s="156">
        <f>IF(RES_hhdet_tes!G156=0,0,RES_hhdet_tes!G156/0.086*1000000/RES_hhdet_num!G154)</f>
        <v>498.18024605326025</v>
      </c>
      <c r="H156" s="156">
        <f>IF(RES_hhdet_tes!H156=0,0,RES_hhdet_tes!H156/0.086*1000000/RES_hhdet_num!H154)</f>
        <v>495.56428252970721</v>
      </c>
      <c r="I156" s="156">
        <f>IF(RES_hhdet_tes!I156=0,0,RES_hhdet_tes!I156/0.086*1000000/RES_hhdet_num!I154)</f>
        <v>494.71377990268172</v>
      </c>
      <c r="J156" s="156">
        <f>IF(RES_hhdet_tes!J156=0,0,RES_hhdet_tes!J156/0.086*1000000/RES_hhdet_num!J154)</f>
        <v>495.72820446419286</v>
      </c>
      <c r="K156" s="156">
        <f>IF(RES_hhdet_tes!K156=0,0,RES_hhdet_tes!K156/0.086*1000000/RES_hhdet_num!K154)</f>
        <v>498.31001302150787</v>
      </c>
      <c r="L156" s="156">
        <f>IF(RES_hhdet_tes!L156=0,0,RES_hhdet_tes!L156/0.086*1000000/RES_hhdet_num!L154)</f>
        <v>500.33632656422196</v>
      </c>
      <c r="M156" s="156">
        <f>IF(RES_hhdet_tes!M156=0,0,RES_hhdet_tes!M156/0.086*1000000/RES_hhdet_num!M154)</f>
        <v>456.41956143211951</v>
      </c>
      <c r="N156" s="156">
        <f>IF(RES_hhdet_tes!N156=0,0,RES_hhdet_tes!N156/0.086*1000000/RES_hhdet_num!N154)</f>
        <v>491.38280244485668</v>
      </c>
      <c r="O156" s="156">
        <f>IF(RES_hhdet_tes!O156=0,0,RES_hhdet_tes!O156/0.086*1000000/RES_hhdet_num!O154)</f>
        <v>519.06202083557469</v>
      </c>
      <c r="P156" s="156">
        <f>IF(RES_hhdet_tes!P156=0,0,RES_hhdet_tes!P156/0.086*1000000/RES_hhdet_num!P154)</f>
        <v>510.28616955974974</v>
      </c>
      <c r="Q156" s="156">
        <f>IF(RES_hhdet_tes!Q156=0,0,RES_hhdet_tes!Q156/0.086*1000000/RES_hhdet_num!Q154)</f>
        <v>505.105335826523</v>
      </c>
    </row>
    <row r="157" spans="1:17" ht="12" customHeight="1" x14ac:dyDescent="0.25">
      <c r="A157" s="158" t="s">
        <v>62</v>
      </c>
      <c r="B157" s="157">
        <f>IF(RES_hhdet_tes!B157=0,0,RES_hhdet_tes!B157/0.086*1000000/RES_hhdet_num!B$143)</f>
        <v>797.91765206147784</v>
      </c>
      <c r="C157" s="157">
        <f>IF(RES_hhdet_tes!C157=0,0,RES_hhdet_tes!C157/0.086*1000000/RES_hhdet_num!C$143)</f>
        <v>800.61721810354948</v>
      </c>
      <c r="D157" s="157">
        <f>IF(RES_hhdet_tes!D157=0,0,RES_hhdet_tes!D157/0.086*1000000/RES_hhdet_num!D$143)</f>
        <v>810.55545460393057</v>
      </c>
      <c r="E157" s="157">
        <f>IF(RES_hhdet_tes!E157=0,0,RES_hhdet_tes!E157/0.086*1000000/RES_hhdet_num!E$143)</f>
        <v>848.17307475165239</v>
      </c>
      <c r="F157" s="157">
        <f>IF(RES_hhdet_tes!F157=0,0,RES_hhdet_tes!F157/0.086*1000000/RES_hhdet_num!F$143)</f>
        <v>846.56150728222588</v>
      </c>
      <c r="G157" s="157">
        <f>IF(RES_hhdet_tes!G157=0,0,RES_hhdet_tes!G157/0.086*1000000/RES_hhdet_num!G$143)</f>
        <v>816.58151535472598</v>
      </c>
      <c r="H157" s="157">
        <f>IF(RES_hhdet_tes!H157=0,0,RES_hhdet_tes!H157/0.086*1000000/RES_hhdet_num!H$143)</f>
        <v>840.54939580125722</v>
      </c>
      <c r="I157" s="157">
        <f>IF(RES_hhdet_tes!I157=0,0,RES_hhdet_tes!I157/0.086*1000000/RES_hhdet_num!I$143)</f>
        <v>840.82236444338832</v>
      </c>
      <c r="J157" s="157">
        <f>IF(RES_hhdet_tes!J157=0,0,RES_hhdet_tes!J157/0.086*1000000/RES_hhdet_num!J$143)</f>
        <v>884.56603664704619</v>
      </c>
      <c r="K157" s="157">
        <f>IF(RES_hhdet_tes!K157=0,0,RES_hhdet_tes!K157/0.086*1000000/RES_hhdet_num!K$143)</f>
        <v>864.36281156465918</v>
      </c>
      <c r="L157" s="157">
        <f>IF(RES_hhdet_tes!L157=0,0,RES_hhdet_tes!L157/0.086*1000000/RES_hhdet_num!L$143)</f>
        <v>940.5855474734534</v>
      </c>
      <c r="M157" s="157">
        <f>IF(RES_hhdet_tes!M157=0,0,RES_hhdet_tes!M157/0.086*1000000/RES_hhdet_num!M$143)</f>
        <v>830.06728164956724</v>
      </c>
      <c r="N157" s="157">
        <f>IF(RES_hhdet_tes!N157=0,0,RES_hhdet_tes!N157/0.086*1000000/RES_hhdet_num!N$143)</f>
        <v>964.03746117800279</v>
      </c>
      <c r="O157" s="157">
        <f>IF(RES_hhdet_tes!O157=0,0,RES_hhdet_tes!O157/0.086*1000000/RES_hhdet_num!O$143)</f>
        <v>1035.0243865080161</v>
      </c>
      <c r="P157" s="157">
        <f>IF(RES_hhdet_tes!P157=0,0,RES_hhdet_tes!P157/0.086*1000000/RES_hhdet_num!P$143)</f>
        <v>906.76928776481577</v>
      </c>
      <c r="Q157" s="157">
        <f>IF(RES_hhdet_tes!Q157=0,0,RES_hhdet_tes!Q157/0.086*1000000/RES_hhdet_num!Q$143)</f>
        <v>951.66473076179568</v>
      </c>
    </row>
    <row r="158" spans="1:17" ht="12" customHeight="1" x14ac:dyDescent="0.25">
      <c r="A158" s="23" t="s">
        <v>57</v>
      </c>
      <c r="B158" s="156">
        <f>IF(RES_hhdet_tes!B158=0,0,RES_hhdet_tes!B158/0.086*1000000/RES_hhdet_num!B158)</f>
        <v>739.9843211013623</v>
      </c>
      <c r="C158" s="156">
        <f>IF(RES_hhdet_tes!C158=0,0,RES_hhdet_tes!C158/0.086*1000000/RES_hhdet_num!C158)</f>
        <v>734.99183559560947</v>
      </c>
      <c r="D158" s="156">
        <f>IF(RES_hhdet_tes!D158=0,0,RES_hhdet_tes!D158/0.086*1000000/RES_hhdet_num!D158)</f>
        <v>738.98746530697417</v>
      </c>
      <c r="E158" s="156">
        <f>IF(RES_hhdet_tes!E158=0,0,RES_hhdet_tes!E158/0.086*1000000/RES_hhdet_num!E158)</f>
        <v>734.81615825033759</v>
      </c>
      <c r="F158" s="156">
        <f>IF(RES_hhdet_tes!F158=0,0,RES_hhdet_tes!F158/0.086*1000000/RES_hhdet_num!F158)</f>
        <v>762.83131570526666</v>
      </c>
      <c r="G158" s="156">
        <f>IF(RES_hhdet_tes!G158=0,0,RES_hhdet_tes!G158/0.086*1000000/RES_hhdet_num!G158)</f>
        <v>755.57213091820938</v>
      </c>
      <c r="H158" s="156">
        <f>IF(RES_hhdet_tes!H158=0,0,RES_hhdet_tes!H158/0.086*1000000/RES_hhdet_num!H158)</f>
        <v>756.88790204062616</v>
      </c>
      <c r="I158" s="156">
        <f>IF(RES_hhdet_tes!I158=0,0,RES_hhdet_tes!I158/0.086*1000000/RES_hhdet_num!I158)</f>
        <v>772.2481527302474</v>
      </c>
      <c r="J158" s="156">
        <f>IF(RES_hhdet_tes!J158=0,0,RES_hhdet_tes!J158/0.086*1000000/RES_hhdet_num!J158)</f>
        <v>778.49693704999265</v>
      </c>
      <c r="K158" s="156">
        <f>IF(RES_hhdet_tes!K158=0,0,RES_hhdet_tes!K158/0.086*1000000/RES_hhdet_num!K158)</f>
        <v>773.93924710734291</v>
      </c>
      <c r="L158" s="156">
        <f>IF(RES_hhdet_tes!L158=0,0,RES_hhdet_tes!L158/0.086*1000000/RES_hhdet_num!L158)</f>
        <v>800.81572967089289</v>
      </c>
      <c r="M158" s="156">
        <f>IF(RES_hhdet_tes!M158=0,0,RES_hhdet_tes!M158/0.086*1000000/RES_hhdet_num!M158)</f>
        <v>754.39300459170795</v>
      </c>
      <c r="N158" s="156">
        <f>IF(RES_hhdet_tes!N158=0,0,RES_hhdet_tes!N158/0.086*1000000/RES_hhdet_num!N158)</f>
        <v>784.22783695977569</v>
      </c>
      <c r="O158" s="156">
        <f>IF(RES_hhdet_tes!O158=0,0,RES_hhdet_tes!O158/0.086*1000000/RES_hhdet_num!O158)</f>
        <v>788.81015343985246</v>
      </c>
      <c r="P158" s="156">
        <f>IF(RES_hhdet_tes!P158=0,0,RES_hhdet_tes!P158/0.086*1000000/RES_hhdet_num!P158)</f>
        <v>788.22199313763838</v>
      </c>
      <c r="Q158" s="156">
        <f>IF(RES_hhdet_tes!Q158=0,0,RES_hhdet_tes!Q158/0.086*1000000/RES_hhdet_num!Q158)</f>
        <v>781.75568719841306</v>
      </c>
    </row>
    <row r="159" spans="1:17" ht="12" customHeight="1" x14ac:dyDescent="0.25">
      <c r="A159" s="29" t="s">
        <v>140</v>
      </c>
      <c r="B159" s="57">
        <f>IF(RES_hhdet_tes!B159=0,0,RES_hhdet_tes!B159/0.086*1000000/RES_hhdet_num!B159)</f>
        <v>820.28812997134094</v>
      </c>
      <c r="C159" s="57">
        <f>IF(RES_hhdet_tes!C159=0,0,RES_hhdet_tes!C159/0.086*1000000/RES_hhdet_num!C159)</f>
        <v>824.7335878653206</v>
      </c>
      <c r="D159" s="57">
        <f>IF(RES_hhdet_tes!D159=0,0,RES_hhdet_tes!D159/0.086*1000000/RES_hhdet_num!D159)</f>
        <v>836.23633784178321</v>
      </c>
      <c r="E159" s="57">
        <f>IF(RES_hhdet_tes!E159=0,0,RES_hhdet_tes!E159/0.086*1000000/RES_hhdet_num!E159)</f>
        <v>887.4208944127148</v>
      </c>
      <c r="F159" s="57">
        <f>IF(RES_hhdet_tes!F159=0,0,RES_hhdet_tes!F159/0.086*1000000/RES_hhdet_num!F159)</f>
        <v>875.49042035784066</v>
      </c>
      <c r="G159" s="57">
        <f>IF(RES_hhdet_tes!G159=0,0,RES_hhdet_tes!G159/0.086*1000000/RES_hhdet_num!G159)</f>
        <v>837.26455895444565</v>
      </c>
      <c r="H159" s="57">
        <f>IF(RES_hhdet_tes!H159=0,0,RES_hhdet_tes!H159/0.086*1000000/RES_hhdet_num!H159)</f>
        <v>866.98229527652529</v>
      </c>
      <c r="I159" s="57">
        <f>IF(RES_hhdet_tes!I159=0,0,RES_hhdet_tes!I159/0.086*1000000/RES_hhdet_num!I159)</f>
        <v>861.38747946047158</v>
      </c>
      <c r="J159" s="57">
        <f>IF(RES_hhdet_tes!J159=0,0,RES_hhdet_tes!J159/0.086*1000000/RES_hhdet_num!J159)</f>
        <v>915.65672472174992</v>
      </c>
      <c r="K159" s="57">
        <f>IF(RES_hhdet_tes!K159=0,0,RES_hhdet_tes!K159/0.086*1000000/RES_hhdet_num!K159)</f>
        <v>891.32752984687352</v>
      </c>
      <c r="L159" s="57">
        <f>IF(RES_hhdet_tes!L159=0,0,RES_hhdet_tes!L159/0.086*1000000/RES_hhdet_num!L159)</f>
        <v>979.21885807661022</v>
      </c>
      <c r="M159" s="57">
        <f>IF(RES_hhdet_tes!M159=0,0,RES_hhdet_tes!M159/0.086*1000000/RES_hhdet_num!M159)</f>
        <v>849.70482110566797</v>
      </c>
      <c r="N159" s="57">
        <f>IF(RES_hhdet_tes!N159=0,0,RES_hhdet_tes!N159/0.086*1000000/RES_hhdet_num!N159)</f>
        <v>1009.25929941785</v>
      </c>
      <c r="O159" s="57">
        <f>IF(RES_hhdet_tes!O159=0,0,RES_hhdet_tes!O159/0.086*1000000/RES_hhdet_num!O159)</f>
        <v>1093.7210296373732</v>
      </c>
      <c r="P159" s="57">
        <f>IF(RES_hhdet_tes!P159=0,0,RES_hhdet_tes!P159/0.086*1000000/RES_hhdet_num!P159)</f>
        <v>930.22351968159467</v>
      </c>
      <c r="Q159" s="57">
        <f>IF(RES_hhdet_tes!Q159=0,0,RES_hhdet_tes!Q159/0.086*1000000/RES_hhdet_num!Q159)</f>
        <v>985.17171239545405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>
        <f>SUM(B162,B164,B166,B175)</f>
        <v>11150.455131785002</v>
      </c>
      <c r="C161" s="168">
        <f t="shared" ref="C161:Q161" si="24">SUM(C162,C164,C166,C175)</f>
        <v>11922.201273638166</v>
      </c>
      <c r="D161" s="168">
        <f t="shared" si="24"/>
        <v>11507.829191134364</v>
      </c>
      <c r="E161" s="168">
        <f t="shared" si="24"/>
        <v>12311.65441916332</v>
      </c>
      <c r="F161" s="168">
        <f t="shared" si="24"/>
        <v>12764.193477798817</v>
      </c>
      <c r="G161" s="168">
        <f t="shared" si="24"/>
        <v>11800.482019741732</v>
      </c>
      <c r="H161" s="168">
        <f t="shared" si="24"/>
        <v>11659.240412089226</v>
      </c>
      <c r="I161" s="168">
        <f t="shared" si="24"/>
        <v>10488.797512435433</v>
      </c>
      <c r="J161" s="168">
        <f t="shared" si="24"/>
        <v>11745.519879587482</v>
      </c>
      <c r="K161" s="168">
        <f t="shared" si="24"/>
        <v>10929.779528307652</v>
      </c>
      <c r="L161" s="168">
        <f t="shared" si="24"/>
        <v>12335.601525238377</v>
      </c>
      <c r="M161" s="168">
        <f t="shared" si="24"/>
        <v>8950.6439907073527</v>
      </c>
      <c r="N161" s="168">
        <f t="shared" si="24"/>
        <v>11471.686319740045</v>
      </c>
      <c r="O161" s="168">
        <f t="shared" si="24"/>
        <v>12876.468879329655</v>
      </c>
      <c r="P161" s="168">
        <f t="shared" si="24"/>
        <v>9107.7989299055789</v>
      </c>
      <c r="Q161" s="168">
        <f t="shared" si="24"/>
        <v>10167.544753422708</v>
      </c>
    </row>
    <row r="162" spans="1:17" ht="12.95" customHeight="1" x14ac:dyDescent="0.25">
      <c r="A162" s="158" t="s">
        <v>65</v>
      </c>
      <c r="B162" s="157">
        <f t="shared" ref="B162:Q162" si="25">B163</f>
        <v>8842.8822508657231</v>
      </c>
      <c r="C162" s="157">
        <f t="shared" si="25"/>
        <v>9587.0039413689028</v>
      </c>
      <c r="D162" s="157">
        <f t="shared" si="25"/>
        <v>9162.2785128259329</v>
      </c>
      <c r="E162" s="157">
        <f t="shared" si="25"/>
        <v>9889.0910922023359</v>
      </c>
      <c r="F162" s="157">
        <f t="shared" si="25"/>
        <v>10317.318428021004</v>
      </c>
      <c r="G162" s="157">
        <f t="shared" si="25"/>
        <v>9446.7905532705954</v>
      </c>
      <c r="H162" s="157">
        <f t="shared" si="25"/>
        <v>9259.6896503067874</v>
      </c>
      <c r="I162" s="157">
        <f t="shared" si="25"/>
        <v>8074.6363666846755</v>
      </c>
      <c r="J162" s="157">
        <f t="shared" si="25"/>
        <v>9264.6856247585092</v>
      </c>
      <c r="K162" s="157">
        <f t="shared" si="25"/>
        <v>8537.6589275568676</v>
      </c>
      <c r="L162" s="157">
        <f t="shared" si="25"/>
        <v>9633.103681317878</v>
      </c>
      <c r="M162" s="157">
        <f t="shared" si="25"/>
        <v>6659.103030068698</v>
      </c>
      <c r="N162" s="157">
        <f t="shared" si="25"/>
        <v>8617.1918658266823</v>
      </c>
      <c r="O162" s="157">
        <f t="shared" si="25"/>
        <v>9850.9124046764791</v>
      </c>
      <c r="P162" s="157">
        <f t="shared" si="25"/>
        <v>6460.5794340482462</v>
      </c>
      <c r="Q162" s="157">
        <f t="shared" si="25"/>
        <v>7387.1153161961929</v>
      </c>
    </row>
    <row r="163" spans="1:17" ht="12" customHeight="1" x14ac:dyDescent="0.25">
      <c r="A163" s="23" t="s">
        <v>60</v>
      </c>
      <c r="B163" s="57">
        <f>IF(RES_hhdet_tes!B163=0,0,RES_hhdet_tes!B163/0.086*1000000/RES_hhdet_num!B$161)</f>
        <v>8842.8822508657231</v>
      </c>
      <c r="C163" s="57">
        <f>IF(RES_hhdet_tes!C163=0,0,RES_hhdet_tes!C163/0.086*1000000/RES_hhdet_num!C$161)</f>
        <v>9587.0039413689028</v>
      </c>
      <c r="D163" s="57">
        <f>IF(RES_hhdet_tes!D163=0,0,RES_hhdet_tes!D163/0.086*1000000/RES_hhdet_num!D$161)</f>
        <v>9162.2785128259329</v>
      </c>
      <c r="E163" s="57">
        <f>IF(RES_hhdet_tes!E163=0,0,RES_hhdet_tes!E163/0.086*1000000/RES_hhdet_num!E$161)</f>
        <v>9889.0910922023359</v>
      </c>
      <c r="F163" s="57">
        <f>IF(RES_hhdet_tes!F163=0,0,RES_hhdet_tes!F163/0.086*1000000/RES_hhdet_num!F$161)</f>
        <v>10317.318428021004</v>
      </c>
      <c r="G163" s="57">
        <f>IF(RES_hhdet_tes!G163=0,0,RES_hhdet_tes!G163/0.086*1000000/RES_hhdet_num!G$161)</f>
        <v>9446.7905532705954</v>
      </c>
      <c r="H163" s="57">
        <f>IF(RES_hhdet_tes!H163=0,0,RES_hhdet_tes!H163/0.086*1000000/RES_hhdet_num!H$161)</f>
        <v>9259.6896503067874</v>
      </c>
      <c r="I163" s="57">
        <f>IF(RES_hhdet_tes!I163=0,0,RES_hhdet_tes!I163/0.086*1000000/RES_hhdet_num!I$161)</f>
        <v>8074.6363666846755</v>
      </c>
      <c r="J163" s="57">
        <f>IF(RES_hhdet_tes!J163=0,0,RES_hhdet_tes!J163/0.086*1000000/RES_hhdet_num!J$161)</f>
        <v>9264.6856247585092</v>
      </c>
      <c r="K163" s="57">
        <f>IF(RES_hhdet_tes!K163=0,0,RES_hhdet_tes!K163/0.086*1000000/RES_hhdet_num!K$161)</f>
        <v>8537.6589275568676</v>
      </c>
      <c r="L163" s="57">
        <f>IF(RES_hhdet_tes!L163=0,0,RES_hhdet_tes!L163/0.086*1000000/RES_hhdet_num!L$161)</f>
        <v>9633.103681317878</v>
      </c>
      <c r="M163" s="57">
        <f>IF(RES_hhdet_tes!M163=0,0,RES_hhdet_tes!M163/0.086*1000000/RES_hhdet_num!M$161)</f>
        <v>6659.103030068698</v>
      </c>
      <c r="N163" s="57">
        <f>IF(RES_hhdet_tes!N163=0,0,RES_hhdet_tes!N163/0.086*1000000/RES_hhdet_num!N$161)</f>
        <v>8617.1918658266823</v>
      </c>
      <c r="O163" s="57">
        <f>IF(RES_hhdet_tes!O163=0,0,RES_hhdet_tes!O163/0.086*1000000/RES_hhdet_num!O$161)</f>
        <v>9850.9124046764791</v>
      </c>
      <c r="P163" s="57">
        <f>IF(RES_hhdet_tes!P163=0,0,RES_hhdet_tes!P163/0.086*1000000/RES_hhdet_num!P$161)</f>
        <v>6460.5794340482462</v>
      </c>
      <c r="Q163" s="57">
        <f>IF(RES_hhdet_tes!Q163=0,0,RES_hhdet_tes!Q163/0.086*1000000/RES_hhdet_num!Q$161)</f>
        <v>7387.1153161961929</v>
      </c>
    </row>
    <row r="164" spans="1:17" ht="12.95" customHeight="1" x14ac:dyDescent="0.25">
      <c r="A164" s="158" t="s">
        <v>112</v>
      </c>
      <c r="B164" s="157">
        <f t="shared" ref="B164:Q164" si="26">B165</f>
        <v>22.696384783041559</v>
      </c>
      <c r="C164" s="157">
        <f t="shared" si="26"/>
        <v>23.427290821154468</v>
      </c>
      <c r="D164" s="157">
        <f t="shared" si="26"/>
        <v>24.948239973437733</v>
      </c>
      <c r="E164" s="157">
        <f t="shared" si="26"/>
        <v>25.386653460353063</v>
      </c>
      <c r="F164" s="157">
        <f t="shared" si="26"/>
        <v>26.373530595675042</v>
      </c>
      <c r="G164" s="157">
        <f t="shared" si="26"/>
        <v>28.320862105545189</v>
      </c>
      <c r="H164" s="157">
        <f t="shared" si="26"/>
        <v>29.372381482789606</v>
      </c>
      <c r="I164" s="157">
        <f t="shared" si="26"/>
        <v>30.931412916777944</v>
      </c>
      <c r="J164" s="157">
        <f t="shared" si="26"/>
        <v>33.111851333132591</v>
      </c>
      <c r="K164" s="157">
        <f t="shared" si="26"/>
        <v>35.422559590932579</v>
      </c>
      <c r="L164" s="157">
        <f t="shared" si="26"/>
        <v>37.604441933339132</v>
      </c>
      <c r="M164" s="157">
        <f t="shared" si="26"/>
        <v>38.193961214169718</v>
      </c>
      <c r="N164" s="157">
        <f t="shared" si="26"/>
        <v>40.62398455715546</v>
      </c>
      <c r="O164" s="157">
        <f t="shared" si="26"/>
        <v>46.347706078513724</v>
      </c>
      <c r="P164" s="157">
        <f t="shared" si="26"/>
        <v>47.321709358163751</v>
      </c>
      <c r="Q164" s="157">
        <f t="shared" si="26"/>
        <v>52.163636180101982</v>
      </c>
    </row>
    <row r="165" spans="1:17" ht="12" customHeight="1" x14ac:dyDescent="0.25">
      <c r="A165" s="23" t="s">
        <v>60</v>
      </c>
      <c r="B165" s="156">
        <f>IF(RES_hhdet_tes!B165=0,0,RES_hhdet_tes!B165/0.086*1000000/RES_hhdet_num!B$161)</f>
        <v>22.696384783041559</v>
      </c>
      <c r="C165" s="156">
        <f>IF(RES_hhdet_tes!C165=0,0,RES_hhdet_tes!C165/0.086*1000000/RES_hhdet_num!C$161)</f>
        <v>23.427290821154468</v>
      </c>
      <c r="D165" s="156">
        <f>IF(RES_hhdet_tes!D165=0,0,RES_hhdet_tes!D165/0.086*1000000/RES_hhdet_num!D$161)</f>
        <v>24.948239973437733</v>
      </c>
      <c r="E165" s="156">
        <f>IF(RES_hhdet_tes!E165=0,0,RES_hhdet_tes!E165/0.086*1000000/RES_hhdet_num!E$161)</f>
        <v>25.386653460353063</v>
      </c>
      <c r="F165" s="156">
        <f>IF(RES_hhdet_tes!F165=0,0,RES_hhdet_tes!F165/0.086*1000000/RES_hhdet_num!F$161)</f>
        <v>26.373530595675042</v>
      </c>
      <c r="G165" s="156">
        <f>IF(RES_hhdet_tes!G165=0,0,RES_hhdet_tes!G165/0.086*1000000/RES_hhdet_num!G$161)</f>
        <v>28.320862105545189</v>
      </c>
      <c r="H165" s="156">
        <f>IF(RES_hhdet_tes!H165=0,0,RES_hhdet_tes!H165/0.086*1000000/RES_hhdet_num!H$161)</f>
        <v>29.372381482789606</v>
      </c>
      <c r="I165" s="156">
        <f>IF(RES_hhdet_tes!I165=0,0,RES_hhdet_tes!I165/0.086*1000000/RES_hhdet_num!I$161)</f>
        <v>30.931412916777944</v>
      </c>
      <c r="J165" s="156">
        <f>IF(RES_hhdet_tes!J165=0,0,RES_hhdet_tes!J165/0.086*1000000/RES_hhdet_num!J$161)</f>
        <v>33.111851333132591</v>
      </c>
      <c r="K165" s="156">
        <f>IF(RES_hhdet_tes!K165=0,0,RES_hhdet_tes!K165/0.086*1000000/RES_hhdet_num!K$161)</f>
        <v>35.422559590932579</v>
      </c>
      <c r="L165" s="156">
        <f>IF(RES_hhdet_tes!L165=0,0,RES_hhdet_tes!L165/0.086*1000000/RES_hhdet_num!L$161)</f>
        <v>37.604441933339132</v>
      </c>
      <c r="M165" s="156">
        <f>IF(RES_hhdet_tes!M165=0,0,RES_hhdet_tes!M165/0.086*1000000/RES_hhdet_num!M$161)</f>
        <v>38.193961214169718</v>
      </c>
      <c r="N165" s="156">
        <f>IF(RES_hhdet_tes!N165=0,0,RES_hhdet_tes!N165/0.086*1000000/RES_hhdet_num!N$161)</f>
        <v>40.62398455715546</v>
      </c>
      <c r="O165" s="156">
        <f>IF(RES_hhdet_tes!O165=0,0,RES_hhdet_tes!O165/0.086*1000000/RES_hhdet_num!O$161)</f>
        <v>46.347706078513724</v>
      </c>
      <c r="P165" s="156">
        <f>IF(RES_hhdet_tes!P165=0,0,RES_hhdet_tes!P165/0.086*1000000/RES_hhdet_num!P$161)</f>
        <v>47.321709358163751</v>
      </c>
      <c r="Q165" s="156">
        <f>IF(RES_hhdet_tes!Q165=0,0,RES_hhdet_tes!Q165/0.086*1000000/RES_hhdet_num!Q$161)</f>
        <v>52.163636180101982</v>
      </c>
    </row>
    <row r="166" spans="1:17" ht="12" customHeight="1" x14ac:dyDescent="0.25">
      <c r="A166" s="158" t="s">
        <v>63</v>
      </c>
      <c r="B166" s="157">
        <f>IF(RES_hhdet_tes!B166=0,0,RES_hhdet_tes!B166/0.086*1000000/RES_hhdet_num!B$161)</f>
        <v>1486.9589803748124</v>
      </c>
      <c r="C166" s="157">
        <f>IF(RES_hhdet_tes!C166=0,0,RES_hhdet_tes!C166/0.086*1000000/RES_hhdet_num!C$161)</f>
        <v>1511.1528268335439</v>
      </c>
      <c r="D166" s="157">
        <f>IF(RES_hhdet_tes!D166=0,0,RES_hhdet_tes!D166/0.086*1000000/RES_hhdet_num!D$161)</f>
        <v>1510.0469800842075</v>
      </c>
      <c r="E166" s="157">
        <f>IF(RES_hhdet_tes!E166=0,0,RES_hhdet_tes!E166/0.086*1000000/RES_hhdet_num!E$161)</f>
        <v>1549.0034018270792</v>
      </c>
      <c r="F166" s="157">
        <f>IF(RES_hhdet_tes!F166=0,0,RES_hhdet_tes!F166/0.086*1000000/RES_hhdet_num!F$161)</f>
        <v>1573.9400626628192</v>
      </c>
      <c r="G166" s="157">
        <f>IF(RES_hhdet_tes!G166=0,0,RES_hhdet_tes!G166/0.086*1000000/RES_hhdet_num!G$161)</f>
        <v>1508.7891105644876</v>
      </c>
      <c r="H166" s="157">
        <f>IF(RES_hhdet_tes!H166=0,0,RES_hhdet_tes!H166/0.086*1000000/RES_hhdet_num!H$161)</f>
        <v>1529.6289935048692</v>
      </c>
      <c r="I166" s="157">
        <f>IF(RES_hhdet_tes!I166=0,0,RES_hhdet_tes!I166/0.086*1000000/RES_hhdet_num!I$161)</f>
        <v>1542.4073325434381</v>
      </c>
      <c r="J166" s="157">
        <f>IF(RES_hhdet_tes!J166=0,0,RES_hhdet_tes!J166/0.086*1000000/RES_hhdet_num!J$161)</f>
        <v>1563.1564286986629</v>
      </c>
      <c r="K166" s="157">
        <f>IF(RES_hhdet_tes!K166=0,0,RES_hhdet_tes!K166/0.086*1000000/RES_hhdet_num!K$161)</f>
        <v>1492.3351852341912</v>
      </c>
      <c r="L166" s="157">
        <f>IF(RES_hhdet_tes!L166=0,0,RES_hhdet_tes!L166/0.086*1000000/RES_hhdet_num!L$161)</f>
        <v>1724.3078390551389</v>
      </c>
      <c r="M166" s="157">
        <f>IF(RES_hhdet_tes!M166=0,0,RES_hhdet_tes!M166/0.086*1000000/RES_hhdet_num!M$161)</f>
        <v>1423.2797289831326</v>
      </c>
      <c r="N166" s="157">
        <f>IF(RES_hhdet_tes!N166=0,0,RES_hhdet_tes!N166/0.086*1000000/RES_hhdet_num!N$161)</f>
        <v>1849.8328968121511</v>
      </c>
      <c r="O166" s="157">
        <f>IF(RES_hhdet_tes!O166=0,0,RES_hhdet_tes!O166/0.086*1000000/RES_hhdet_num!O$161)</f>
        <v>1944.1841453361715</v>
      </c>
      <c r="P166" s="157">
        <f>IF(RES_hhdet_tes!P166=0,0,RES_hhdet_tes!P166/0.086*1000000/RES_hhdet_num!P$161)</f>
        <v>1693.1285203727107</v>
      </c>
      <c r="Q166" s="157">
        <f>IF(RES_hhdet_tes!Q166=0,0,RES_hhdet_tes!Q166/0.086*1000000/RES_hhdet_num!Q$161)</f>
        <v>1776.6010297279317</v>
      </c>
    </row>
    <row r="167" spans="1:17" ht="12" customHeight="1" x14ac:dyDescent="0.25">
      <c r="A167" s="167" t="s">
        <v>144</v>
      </c>
      <c r="B167" s="132">
        <f>IF(RES_hhdet_tes!B167=0,0,RES_hhdet_tes!B167/0.086*1000000/RES_hhdet_num!B167)</f>
        <v>1417.7846665776622</v>
      </c>
      <c r="C167" s="132">
        <f>IF(RES_hhdet_tes!C167=0,0,RES_hhdet_tes!C167/0.086*1000000/RES_hhdet_num!C167)</f>
        <v>1425.091818106202</v>
      </c>
      <c r="D167" s="132">
        <f>IF(RES_hhdet_tes!D167=0,0,RES_hhdet_tes!D167/0.086*1000000/RES_hhdet_num!D167)</f>
        <v>1410.760266360498</v>
      </c>
      <c r="E167" s="132">
        <f>IF(RES_hhdet_tes!E167=0,0,RES_hhdet_tes!E167/0.086*1000000/RES_hhdet_num!E167)</f>
        <v>1420.7294048918925</v>
      </c>
      <c r="F167" s="132">
        <f>IF(RES_hhdet_tes!F167=0,0,RES_hhdet_tes!F167/0.086*1000000/RES_hhdet_num!F167)</f>
        <v>1434.5158862680348</v>
      </c>
      <c r="G167" s="132">
        <f>IF(RES_hhdet_tes!G167=0,0,RES_hhdet_tes!G167/0.086*1000000/RES_hhdet_num!G167)</f>
        <v>1428.2100419778085</v>
      </c>
      <c r="H167" s="132">
        <f>IF(RES_hhdet_tes!H167=0,0,RES_hhdet_tes!H167/0.086*1000000/RES_hhdet_num!H167)</f>
        <v>1419.0318802061256</v>
      </c>
      <c r="I167" s="132">
        <f>IF(RES_hhdet_tes!I167=0,0,RES_hhdet_tes!I167/0.086*1000000/RES_hhdet_num!I167)</f>
        <v>1422.3318654900288</v>
      </c>
      <c r="J167" s="132">
        <f>IF(RES_hhdet_tes!J167=0,0,RES_hhdet_tes!J167/0.086*1000000/RES_hhdet_num!J167)</f>
        <v>1431.4025273790892</v>
      </c>
      <c r="K167" s="132">
        <f>IF(RES_hhdet_tes!K167=0,0,RES_hhdet_tes!K167/0.086*1000000/RES_hhdet_num!K167)</f>
        <v>1439.2211432917245</v>
      </c>
      <c r="L167" s="132">
        <f>IF(RES_hhdet_tes!L167=0,0,RES_hhdet_tes!L167/0.086*1000000/RES_hhdet_num!L167)</f>
        <v>1443.6150629288475</v>
      </c>
      <c r="M167" s="132">
        <f>IF(RES_hhdet_tes!M167=0,0,RES_hhdet_tes!M167/0.086*1000000/RES_hhdet_num!M167)</f>
        <v>1322.4669043262429</v>
      </c>
      <c r="N167" s="132">
        <f>IF(RES_hhdet_tes!N167=0,0,RES_hhdet_tes!N167/0.086*1000000/RES_hhdet_num!N167)</f>
        <v>1517.9643402142785</v>
      </c>
      <c r="O167" s="132">
        <f>IF(RES_hhdet_tes!O167=0,0,RES_hhdet_tes!O167/0.086*1000000/RES_hhdet_num!O167)</f>
        <v>1515.5423940673606</v>
      </c>
      <c r="P167" s="132">
        <f>IF(RES_hhdet_tes!P167=0,0,RES_hhdet_tes!P167/0.086*1000000/RES_hhdet_num!P167)</f>
        <v>1492.1260203712172</v>
      </c>
      <c r="Q167" s="132">
        <f>IF(RES_hhdet_tes!Q167=0,0,RES_hhdet_tes!Q167/0.086*1000000/RES_hhdet_num!Q167)</f>
        <v>1472.7543374011943</v>
      </c>
    </row>
    <row r="168" spans="1:17" ht="12" customHeight="1" x14ac:dyDescent="0.25">
      <c r="A168" s="167" t="s">
        <v>143</v>
      </c>
      <c r="B168" s="132">
        <f>IF(RES_hhdet_tes!B168=0,0,RES_hhdet_tes!B168/0.086*1000000/RES_hhdet_num!B168)</f>
        <v>1417.7861638309919</v>
      </c>
      <c r="C168" s="132">
        <f>IF(RES_hhdet_tes!C168=0,0,RES_hhdet_tes!C168/0.086*1000000/RES_hhdet_num!C168)</f>
        <v>1425.0801956338396</v>
      </c>
      <c r="D168" s="132">
        <f>IF(RES_hhdet_tes!D168=0,0,RES_hhdet_tes!D168/0.086*1000000/RES_hhdet_num!D168)</f>
        <v>1410.9055568777624</v>
      </c>
      <c r="E168" s="132">
        <f>IF(RES_hhdet_tes!E168=0,0,RES_hhdet_tes!E168/0.086*1000000/RES_hhdet_num!E168)</f>
        <v>1421.3361561646825</v>
      </c>
      <c r="F168" s="132">
        <f>IF(RES_hhdet_tes!F168=0,0,RES_hhdet_tes!F168/0.086*1000000/RES_hhdet_num!F168)</f>
        <v>1435.3023328510276</v>
      </c>
      <c r="G168" s="132">
        <f>IF(RES_hhdet_tes!G168=0,0,RES_hhdet_tes!G168/0.086*1000000/RES_hhdet_num!G168)</f>
        <v>1427.798973320603</v>
      </c>
      <c r="H168" s="132">
        <f>IF(RES_hhdet_tes!H168=0,0,RES_hhdet_tes!H168/0.086*1000000/RES_hhdet_num!H168)</f>
        <v>1420.0421059786233</v>
      </c>
      <c r="I168" s="132">
        <f>IF(RES_hhdet_tes!I168=0,0,RES_hhdet_tes!I168/0.086*1000000/RES_hhdet_num!I168)</f>
        <v>1423.3713087093704</v>
      </c>
      <c r="J168" s="132">
        <f>IF(RES_hhdet_tes!J168=0,0,RES_hhdet_tes!J168/0.086*1000000/RES_hhdet_num!J168)</f>
        <v>1427.1777010700921</v>
      </c>
      <c r="K168" s="132">
        <f>IF(RES_hhdet_tes!K168=0,0,RES_hhdet_tes!K168/0.086*1000000/RES_hhdet_num!K168)</f>
        <v>1441.3292370468992</v>
      </c>
      <c r="L168" s="132">
        <f>IF(RES_hhdet_tes!L168=0,0,RES_hhdet_tes!L168/0.086*1000000/RES_hhdet_num!L168)</f>
        <v>1447.0202818320299</v>
      </c>
      <c r="M168" s="132">
        <f>IF(RES_hhdet_tes!M168=0,0,RES_hhdet_tes!M168/0.086*1000000/RES_hhdet_num!M168)</f>
        <v>1320.7954965822728</v>
      </c>
      <c r="N168" s="132">
        <f>IF(RES_hhdet_tes!N168=0,0,RES_hhdet_tes!N168/0.086*1000000/RES_hhdet_num!N168)</f>
        <v>1512.5981980867548</v>
      </c>
      <c r="O168" s="132">
        <f>IF(RES_hhdet_tes!O168=0,0,RES_hhdet_tes!O168/0.086*1000000/RES_hhdet_num!O168)</f>
        <v>1506.8637833978032</v>
      </c>
      <c r="P168" s="132">
        <f>IF(RES_hhdet_tes!P168=0,0,RES_hhdet_tes!P168/0.086*1000000/RES_hhdet_num!P168)</f>
        <v>1480.8803532390707</v>
      </c>
      <c r="Q168" s="132">
        <f>IF(RES_hhdet_tes!Q168=0,0,RES_hhdet_tes!Q168/0.086*1000000/RES_hhdet_num!Q168)</f>
        <v>1463.5476603708889</v>
      </c>
    </row>
    <row r="169" spans="1:17" ht="12" customHeight="1" x14ac:dyDescent="0.25">
      <c r="A169" s="166" t="s">
        <v>57</v>
      </c>
      <c r="B169" s="165">
        <f>IF(RES_hhdet_tes!B169=0,0,RES_hhdet_tes!B169/0.086*1000000/RES_hhdet_num!B168)</f>
        <v>904.54661727655878</v>
      </c>
      <c r="C169" s="165">
        <f>IF(RES_hhdet_tes!C169=0,0,RES_hhdet_tes!C169/0.086*1000000/RES_hhdet_num!C168)</f>
        <v>926.37593792401992</v>
      </c>
      <c r="D169" s="165">
        <f>IF(RES_hhdet_tes!D169=0,0,RES_hhdet_tes!D169/0.086*1000000/RES_hhdet_num!D168)</f>
        <v>917.08999487732683</v>
      </c>
      <c r="E169" s="165">
        <f>IF(RES_hhdet_tes!E169=0,0,RES_hhdet_tes!E169/0.086*1000000/RES_hhdet_num!E168)</f>
        <v>924.44637857396708</v>
      </c>
      <c r="F169" s="165">
        <f>IF(RES_hhdet_tes!F169=0,0,RES_hhdet_tes!F169/0.086*1000000/RES_hhdet_num!F168)</f>
        <v>934.59120873717779</v>
      </c>
      <c r="G169" s="165">
        <f>IF(RES_hhdet_tes!G169=0,0,RES_hhdet_tes!G169/0.086*1000000/RES_hhdet_num!G168)</f>
        <v>929.61872726734259</v>
      </c>
      <c r="H169" s="165">
        <f>IF(RES_hhdet_tes!H169=0,0,RES_hhdet_tes!H169/0.086*1000000/RES_hhdet_num!H168)</f>
        <v>924.47782344891641</v>
      </c>
      <c r="I169" s="165">
        <f>IF(RES_hhdet_tes!I169=0,0,RES_hhdet_tes!I169/0.086*1000000/RES_hhdet_num!I168)</f>
        <v>928.65752880668867</v>
      </c>
      <c r="J169" s="165">
        <f>IF(RES_hhdet_tes!J169=0,0,RES_hhdet_tes!J169/0.086*1000000/RES_hhdet_num!J168)</f>
        <v>931.44949660589896</v>
      </c>
      <c r="K169" s="165">
        <f>IF(RES_hhdet_tes!K169=0,0,RES_hhdet_tes!K169/0.086*1000000/RES_hhdet_num!K168)</f>
        <v>943.01922402539128</v>
      </c>
      <c r="L169" s="165">
        <f>IF(RES_hhdet_tes!L169=0,0,RES_hhdet_tes!L169/0.086*1000000/RES_hhdet_num!L168)</f>
        <v>946.68395526780841</v>
      </c>
      <c r="M169" s="165">
        <f>IF(RES_hhdet_tes!M169=0,0,RES_hhdet_tes!M169/0.086*1000000/RES_hhdet_num!M168)</f>
        <v>864.37593515015317</v>
      </c>
      <c r="N169" s="165">
        <f>IF(RES_hhdet_tes!N169=0,0,RES_hhdet_tes!N169/0.086*1000000/RES_hhdet_num!N168)</f>
        <v>1021.2153956418982</v>
      </c>
      <c r="O169" s="165">
        <f>IF(RES_hhdet_tes!O169=0,0,RES_hhdet_tes!O169/0.086*1000000/RES_hhdet_num!O168)</f>
        <v>987.8017625622291</v>
      </c>
      <c r="P169" s="165">
        <f>IF(RES_hhdet_tes!P169=0,0,RES_hhdet_tes!P169/0.086*1000000/RES_hhdet_num!P168)</f>
        <v>970.59418367932108</v>
      </c>
      <c r="Q169" s="165">
        <f>IF(RES_hhdet_tes!Q169=0,0,RES_hhdet_tes!Q169/0.086*1000000/RES_hhdet_num!Q168)</f>
        <v>958.44232454436553</v>
      </c>
    </row>
    <row r="170" spans="1:17" ht="12" customHeight="1" x14ac:dyDescent="0.25">
      <c r="A170" s="147" t="s">
        <v>59</v>
      </c>
      <c r="B170" s="164">
        <f>IF(RES_hhdet_tes!B170=0,0,RES_hhdet_tes!B170/0.086*1000000/RES_hhdet_num!B168)</f>
        <v>513.2395465544331</v>
      </c>
      <c r="C170" s="164">
        <f>IF(RES_hhdet_tes!C170=0,0,RES_hhdet_tes!C170/0.086*1000000/RES_hhdet_num!C168)</f>
        <v>498.70425770981956</v>
      </c>
      <c r="D170" s="164">
        <f>IF(RES_hhdet_tes!D170=0,0,RES_hhdet_tes!D170/0.086*1000000/RES_hhdet_num!D168)</f>
        <v>493.81556200043553</v>
      </c>
      <c r="E170" s="164">
        <f>IF(RES_hhdet_tes!E170=0,0,RES_hhdet_tes!E170/0.086*1000000/RES_hhdet_num!E168)</f>
        <v>496.88977759071554</v>
      </c>
      <c r="F170" s="164">
        <f>IF(RES_hhdet_tes!F170=0,0,RES_hhdet_tes!F170/0.086*1000000/RES_hhdet_num!F168)</f>
        <v>500.71112411384985</v>
      </c>
      <c r="G170" s="164">
        <f>IF(RES_hhdet_tes!G170=0,0,RES_hhdet_tes!G170/0.086*1000000/RES_hhdet_num!G168)</f>
        <v>498.18024605326053</v>
      </c>
      <c r="H170" s="164">
        <f>IF(RES_hhdet_tes!H170=0,0,RES_hhdet_tes!H170/0.086*1000000/RES_hhdet_num!H168)</f>
        <v>495.56428252970693</v>
      </c>
      <c r="I170" s="164">
        <f>IF(RES_hhdet_tes!I170=0,0,RES_hhdet_tes!I170/0.086*1000000/RES_hhdet_num!I168)</f>
        <v>494.71377990268189</v>
      </c>
      <c r="J170" s="164">
        <f>IF(RES_hhdet_tes!J170=0,0,RES_hhdet_tes!J170/0.086*1000000/RES_hhdet_num!J168)</f>
        <v>495.72820446419314</v>
      </c>
      <c r="K170" s="164">
        <f>IF(RES_hhdet_tes!K170=0,0,RES_hhdet_tes!K170/0.086*1000000/RES_hhdet_num!K168)</f>
        <v>498.3100130215077</v>
      </c>
      <c r="L170" s="164">
        <f>IF(RES_hhdet_tes!L170=0,0,RES_hhdet_tes!L170/0.086*1000000/RES_hhdet_num!L168)</f>
        <v>500.33632656422168</v>
      </c>
      <c r="M170" s="164">
        <f>IF(RES_hhdet_tes!M170=0,0,RES_hhdet_tes!M170/0.086*1000000/RES_hhdet_num!M168)</f>
        <v>456.41956143211956</v>
      </c>
      <c r="N170" s="164">
        <f>IF(RES_hhdet_tes!N170=0,0,RES_hhdet_tes!N170/0.086*1000000/RES_hhdet_num!N168)</f>
        <v>491.38280244485662</v>
      </c>
      <c r="O170" s="164">
        <f>IF(RES_hhdet_tes!O170=0,0,RES_hhdet_tes!O170/0.086*1000000/RES_hhdet_num!O168)</f>
        <v>519.06202083557412</v>
      </c>
      <c r="P170" s="164">
        <f>IF(RES_hhdet_tes!P170=0,0,RES_hhdet_tes!P170/0.086*1000000/RES_hhdet_num!P168)</f>
        <v>510.28616955974974</v>
      </c>
      <c r="Q170" s="164">
        <f>IF(RES_hhdet_tes!Q170=0,0,RES_hhdet_tes!Q170/0.086*1000000/RES_hhdet_num!Q168)</f>
        <v>505.10533582652317</v>
      </c>
    </row>
    <row r="171" spans="1:17" ht="12" customHeight="1" x14ac:dyDescent="0.25">
      <c r="A171" s="163" t="s">
        <v>142</v>
      </c>
      <c r="B171" s="162">
        <f>IF(RES_hhdet_tes!B171=0,0,RES_hhdet_tes!B171/0.086*1000000/RES_hhdet_num!B171)</f>
        <v>1551.1341150088892</v>
      </c>
      <c r="C171" s="162">
        <f>IF(RES_hhdet_tes!C171=0,0,RES_hhdet_tes!C171/0.086*1000000/RES_hhdet_num!C171)</f>
        <v>1589.8520212196095</v>
      </c>
      <c r="D171" s="162">
        <f>IF(RES_hhdet_tes!D171=0,0,RES_hhdet_tes!D171/0.086*1000000/RES_hhdet_num!D171)</f>
        <v>1597.9080132565973</v>
      </c>
      <c r="E171" s="162">
        <f>IF(RES_hhdet_tes!E171=0,0,RES_hhdet_tes!E171/0.086*1000000/RES_hhdet_num!E171)</f>
        <v>1659.7090435658799</v>
      </c>
      <c r="F171" s="162">
        <f>IF(RES_hhdet_tes!F171=0,0,RES_hhdet_tes!F171/0.086*1000000/RES_hhdet_num!F171)</f>
        <v>1692.669001619867</v>
      </c>
      <c r="G171" s="162">
        <f>IF(RES_hhdet_tes!G171=0,0,RES_hhdet_tes!G171/0.086*1000000/RES_hhdet_num!G171)</f>
        <v>1568.4963721411534</v>
      </c>
      <c r="H171" s="162">
        <f>IF(RES_hhdet_tes!H171=0,0,RES_hhdet_tes!H171/0.086*1000000/RES_hhdet_num!H171)</f>
        <v>1594.1733078950322</v>
      </c>
      <c r="I171" s="162">
        <f>IF(RES_hhdet_tes!I171=0,0,RES_hhdet_tes!I171/0.086*1000000/RES_hhdet_num!I171)</f>
        <v>1604.1480804688845</v>
      </c>
      <c r="J171" s="162">
        <f>IF(RES_hhdet_tes!J171=0,0,RES_hhdet_tes!J171/0.086*1000000/RES_hhdet_num!J171)</f>
        <v>1622.3916040833781</v>
      </c>
      <c r="K171" s="162">
        <f>IF(RES_hhdet_tes!K171=0,0,RES_hhdet_tes!K171/0.086*1000000/RES_hhdet_num!K171)</f>
        <v>1515.3007592826177</v>
      </c>
      <c r="L171" s="162">
        <f>IF(RES_hhdet_tes!L171=0,0,RES_hhdet_tes!L171/0.086*1000000/RES_hhdet_num!L171)</f>
        <v>1848.7524570425235</v>
      </c>
      <c r="M171" s="162">
        <f>IF(RES_hhdet_tes!M171=0,0,RES_hhdet_tes!M171/0.086*1000000/RES_hhdet_num!M171)</f>
        <v>1460.3806288964186</v>
      </c>
      <c r="N171" s="162">
        <f>IF(RES_hhdet_tes!N171=0,0,RES_hhdet_tes!N171/0.086*1000000/RES_hhdet_num!N171)</f>
        <v>1950.2318881167932</v>
      </c>
      <c r="O171" s="162">
        <f>IF(RES_hhdet_tes!O171=0,0,RES_hhdet_tes!O171/0.086*1000000/RES_hhdet_num!O171)</f>
        <v>2075.6100065967125</v>
      </c>
      <c r="P171" s="162">
        <f>IF(RES_hhdet_tes!P171=0,0,RES_hhdet_tes!P171/0.086*1000000/RES_hhdet_num!P171)</f>
        <v>1741.587891679995</v>
      </c>
      <c r="Q171" s="162">
        <f>IF(RES_hhdet_tes!Q171=0,0,RES_hhdet_tes!Q171/0.086*1000000/RES_hhdet_num!Q171)</f>
        <v>1850.272096650865</v>
      </c>
    </row>
    <row r="172" spans="1:17" ht="12" customHeight="1" x14ac:dyDescent="0.25">
      <c r="A172" s="161" t="s">
        <v>141</v>
      </c>
      <c r="B172" s="160">
        <f>IF(RES_hhdet_tes!B172=0,0,RES_hhdet_tes!B172/0.086*1000000/RES_hhdet_num!B172)</f>
        <v>1502.8631119301106</v>
      </c>
      <c r="C172" s="160">
        <f>IF(RES_hhdet_tes!C172=0,0,RES_hhdet_tes!C172/0.086*1000000/RES_hhdet_num!C172)</f>
        <v>1532.559469811594</v>
      </c>
      <c r="D172" s="160">
        <f>IF(RES_hhdet_tes!D172=0,0,RES_hhdet_tes!D172/0.086*1000000/RES_hhdet_num!D172)</f>
        <v>1533.4113855781663</v>
      </c>
      <c r="E172" s="160">
        <f>IF(RES_hhdet_tes!E172=0,0,RES_hhdet_tes!E172/0.086*1000000/RES_hhdet_num!E172)</f>
        <v>1578.2767573876695</v>
      </c>
      <c r="F172" s="160">
        <f>IF(RES_hhdet_tes!F172=0,0,RES_hhdet_tes!F172/0.086*1000000/RES_hhdet_num!F172)</f>
        <v>1604.9772841763884</v>
      </c>
      <c r="G172" s="160">
        <f>IF(RES_hhdet_tes!G172=0,0,RES_hhdet_tes!G172/0.086*1000000/RES_hhdet_num!G172)</f>
        <v>1524.9618935679619</v>
      </c>
      <c r="H172" s="160">
        <f>IF(RES_hhdet_tes!H172=0,0,RES_hhdet_tes!H172/0.086*1000000/RES_hhdet_num!H172)</f>
        <v>1546.9397449579642</v>
      </c>
      <c r="I172" s="160">
        <f>IF(RES_hhdet_tes!I172=0,0,RES_hhdet_tes!I172/0.086*1000000/RES_hhdet_num!I172)</f>
        <v>1552.0080070031393</v>
      </c>
      <c r="J172" s="160">
        <f>IF(RES_hhdet_tes!J172=0,0,RES_hhdet_tes!J172/0.086*1000000/RES_hhdet_num!J172)</f>
        <v>1563.2569208453676</v>
      </c>
      <c r="K172" s="160">
        <f>IF(RES_hhdet_tes!K172=0,0,RES_hhdet_tes!K172/0.086*1000000/RES_hhdet_num!K172)</f>
        <v>1494.0822407376452</v>
      </c>
      <c r="L172" s="160">
        <f>IF(RES_hhdet_tes!L172=0,0,RES_hhdet_tes!L172/0.086*1000000/RES_hhdet_num!L172)</f>
        <v>1713.7822371928846</v>
      </c>
      <c r="M172" s="160">
        <f>IF(RES_hhdet_tes!M172=0,0,RES_hhdet_tes!M172/0.086*1000000/RES_hhdet_num!M172)</f>
        <v>1416.4034303674105</v>
      </c>
      <c r="N172" s="160">
        <f>IF(RES_hhdet_tes!N172=0,0,RES_hhdet_tes!N172/0.086*1000000/RES_hhdet_num!N172)</f>
        <v>1811.7624599934554</v>
      </c>
      <c r="O172" s="160">
        <f>IF(RES_hhdet_tes!O172=0,0,RES_hhdet_tes!O172/0.086*1000000/RES_hhdet_num!O172)</f>
        <v>1879.3012528804645</v>
      </c>
      <c r="P172" s="160">
        <f>IF(RES_hhdet_tes!P172=0,0,RES_hhdet_tes!P172/0.086*1000000/RES_hhdet_num!P172)</f>
        <v>1650.6306884519543</v>
      </c>
      <c r="Q172" s="160">
        <f>IF(RES_hhdet_tes!Q172=0,0,RES_hhdet_tes!Q172/0.086*1000000/RES_hhdet_num!Q172)</f>
        <v>1714.1758298768759</v>
      </c>
    </row>
    <row r="173" spans="1:17" ht="12" customHeight="1" x14ac:dyDescent="0.25">
      <c r="A173" s="148" t="s">
        <v>60</v>
      </c>
      <c r="B173" s="156">
        <f>IF(RES_hhdet_tes!B173=0,0,RES_hhdet_tes!B173/0.086*1000000/RES_hhdet_num!B172)</f>
        <v>989.62356537567723</v>
      </c>
      <c r="C173" s="156">
        <f>IF(RES_hhdet_tes!C173=0,0,RES_hhdet_tes!C173/0.086*1000000/RES_hhdet_num!C172)</f>
        <v>1033.8552121017742</v>
      </c>
      <c r="D173" s="156">
        <f>IF(RES_hhdet_tes!D173=0,0,RES_hhdet_tes!D173/0.086*1000000/RES_hhdet_num!D172)</f>
        <v>1039.5958235777305</v>
      </c>
      <c r="E173" s="156">
        <f>IF(RES_hhdet_tes!E173=0,0,RES_hhdet_tes!E173/0.086*1000000/RES_hhdet_num!E172)</f>
        <v>1081.3869797969537</v>
      </c>
      <c r="F173" s="156">
        <f>IF(RES_hhdet_tes!F173=0,0,RES_hhdet_tes!F173/0.086*1000000/RES_hhdet_num!F172)</f>
        <v>1104.2661600625386</v>
      </c>
      <c r="G173" s="156">
        <f>IF(RES_hhdet_tes!G173=0,0,RES_hhdet_tes!G173/0.086*1000000/RES_hhdet_num!G172)</f>
        <v>1026.7816475147013</v>
      </c>
      <c r="H173" s="156">
        <f>IF(RES_hhdet_tes!H173=0,0,RES_hhdet_tes!H173/0.086*1000000/RES_hhdet_num!H172)</f>
        <v>1051.3754624282574</v>
      </c>
      <c r="I173" s="156">
        <f>IF(RES_hhdet_tes!I173=0,0,RES_hhdet_tes!I173/0.086*1000000/RES_hhdet_num!I172)</f>
        <v>1057.2942271004574</v>
      </c>
      <c r="J173" s="156">
        <f>IF(RES_hhdet_tes!J173=0,0,RES_hhdet_tes!J173/0.086*1000000/RES_hhdet_num!J172)</f>
        <v>1067.5287163811747</v>
      </c>
      <c r="K173" s="156">
        <f>IF(RES_hhdet_tes!K173=0,0,RES_hhdet_tes!K173/0.086*1000000/RES_hhdet_num!K172)</f>
        <v>995.77222771613708</v>
      </c>
      <c r="L173" s="156">
        <f>IF(RES_hhdet_tes!L173=0,0,RES_hhdet_tes!L173/0.086*1000000/RES_hhdet_num!L172)</f>
        <v>1213.4459106286627</v>
      </c>
      <c r="M173" s="156">
        <f>IF(RES_hhdet_tes!M173=0,0,RES_hhdet_tes!M173/0.086*1000000/RES_hhdet_num!M172)</f>
        <v>959.98386893529118</v>
      </c>
      <c r="N173" s="156">
        <f>IF(RES_hhdet_tes!N173=0,0,RES_hhdet_tes!N173/0.086*1000000/RES_hhdet_num!N172)</f>
        <v>1320.3796575485987</v>
      </c>
      <c r="O173" s="156">
        <f>IF(RES_hhdet_tes!O173=0,0,RES_hhdet_tes!O173/0.086*1000000/RES_hhdet_num!O172)</f>
        <v>1360.2392320448901</v>
      </c>
      <c r="P173" s="156">
        <f>IF(RES_hhdet_tes!P173=0,0,RES_hhdet_tes!P173/0.086*1000000/RES_hhdet_num!P172)</f>
        <v>1140.3445188922044</v>
      </c>
      <c r="Q173" s="156">
        <f>IF(RES_hhdet_tes!Q173=0,0,RES_hhdet_tes!Q173/0.086*1000000/RES_hhdet_num!Q172)</f>
        <v>1209.0704940503533</v>
      </c>
    </row>
    <row r="174" spans="1:17" ht="12" customHeight="1" x14ac:dyDescent="0.25">
      <c r="A174" s="159" t="s">
        <v>59</v>
      </c>
      <c r="B174" s="57">
        <f>IF(RES_hhdet_tes!B174=0,0,RES_hhdet_tes!B174/0.086*1000000/RES_hhdet_num!B172)</f>
        <v>513.23954655443333</v>
      </c>
      <c r="C174" s="57">
        <f>IF(RES_hhdet_tes!C174=0,0,RES_hhdet_tes!C174/0.086*1000000/RES_hhdet_num!C172)</f>
        <v>498.70425770981979</v>
      </c>
      <c r="D174" s="57">
        <f>IF(RES_hhdet_tes!D174=0,0,RES_hhdet_tes!D174/0.086*1000000/RES_hhdet_num!D172)</f>
        <v>493.81556200043565</v>
      </c>
      <c r="E174" s="57">
        <f>IF(RES_hhdet_tes!E174=0,0,RES_hhdet_tes!E174/0.086*1000000/RES_hhdet_num!E172)</f>
        <v>496.88977759071594</v>
      </c>
      <c r="F174" s="57">
        <f>IF(RES_hhdet_tes!F174=0,0,RES_hhdet_tes!F174/0.086*1000000/RES_hhdet_num!F172)</f>
        <v>500.71112411384991</v>
      </c>
      <c r="G174" s="57">
        <f>IF(RES_hhdet_tes!G174=0,0,RES_hhdet_tes!G174/0.086*1000000/RES_hhdet_num!G172)</f>
        <v>498.18024605326059</v>
      </c>
      <c r="H174" s="57">
        <f>IF(RES_hhdet_tes!H174=0,0,RES_hhdet_tes!H174/0.086*1000000/RES_hhdet_num!H172)</f>
        <v>495.56428252970704</v>
      </c>
      <c r="I174" s="57">
        <f>IF(RES_hhdet_tes!I174=0,0,RES_hhdet_tes!I174/0.086*1000000/RES_hhdet_num!I172)</f>
        <v>494.71377990268172</v>
      </c>
      <c r="J174" s="57">
        <f>IF(RES_hhdet_tes!J174=0,0,RES_hhdet_tes!J174/0.086*1000000/RES_hhdet_num!J172)</f>
        <v>495.72820446419291</v>
      </c>
      <c r="K174" s="57">
        <f>IF(RES_hhdet_tes!K174=0,0,RES_hhdet_tes!K174/0.086*1000000/RES_hhdet_num!K172)</f>
        <v>498.31001302150787</v>
      </c>
      <c r="L174" s="57">
        <f>IF(RES_hhdet_tes!L174=0,0,RES_hhdet_tes!L174/0.086*1000000/RES_hhdet_num!L172)</f>
        <v>500.33632656422191</v>
      </c>
      <c r="M174" s="57">
        <f>IF(RES_hhdet_tes!M174=0,0,RES_hhdet_tes!M174/0.086*1000000/RES_hhdet_num!M172)</f>
        <v>456.41956143211945</v>
      </c>
      <c r="N174" s="57">
        <f>IF(RES_hhdet_tes!N174=0,0,RES_hhdet_tes!N174/0.086*1000000/RES_hhdet_num!N172)</f>
        <v>491.38280244485668</v>
      </c>
      <c r="O174" s="57">
        <f>IF(RES_hhdet_tes!O174=0,0,RES_hhdet_tes!O174/0.086*1000000/RES_hhdet_num!O172)</f>
        <v>519.06202083557469</v>
      </c>
      <c r="P174" s="57">
        <f>IF(RES_hhdet_tes!P174=0,0,RES_hhdet_tes!P174/0.086*1000000/RES_hhdet_num!P172)</f>
        <v>510.28616955974991</v>
      </c>
      <c r="Q174" s="57">
        <f>IF(RES_hhdet_tes!Q174=0,0,RES_hhdet_tes!Q174/0.086*1000000/RES_hhdet_num!Q172)</f>
        <v>505.10533582652283</v>
      </c>
    </row>
    <row r="175" spans="1:17" ht="12" customHeight="1" x14ac:dyDescent="0.25">
      <c r="A175" s="158" t="s">
        <v>62</v>
      </c>
      <c r="B175" s="157">
        <f>IF(RES_hhdet_tes!B175=0,0,RES_hhdet_tes!B175/0.086*1000000/RES_hhdet_num!B$161)</f>
        <v>797.91751576142485</v>
      </c>
      <c r="C175" s="157">
        <f>IF(RES_hhdet_tes!C175=0,0,RES_hhdet_tes!C175/0.086*1000000/RES_hhdet_num!C$161)</f>
        <v>800.61721461456375</v>
      </c>
      <c r="D175" s="157">
        <f>IF(RES_hhdet_tes!D175=0,0,RES_hhdet_tes!D175/0.086*1000000/RES_hhdet_num!D$161)</f>
        <v>810.5554582507865</v>
      </c>
      <c r="E175" s="157">
        <f>IF(RES_hhdet_tes!E175=0,0,RES_hhdet_tes!E175/0.086*1000000/RES_hhdet_num!E$161)</f>
        <v>848.17327167355097</v>
      </c>
      <c r="F175" s="157">
        <f>IF(RES_hhdet_tes!F175=0,0,RES_hhdet_tes!F175/0.086*1000000/RES_hhdet_num!F$161)</f>
        <v>846.56145651931831</v>
      </c>
      <c r="G175" s="157">
        <f>IF(RES_hhdet_tes!G175=0,0,RES_hhdet_tes!G175/0.086*1000000/RES_hhdet_num!G$161)</f>
        <v>816.58149380110308</v>
      </c>
      <c r="H175" s="157">
        <f>IF(RES_hhdet_tes!H175=0,0,RES_hhdet_tes!H175/0.086*1000000/RES_hhdet_num!H$161)</f>
        <v>840.54938679477857</v>
      </c>
      <c r="I175" s="157">
        <f>IF(RES_hhdet_tes!I175=0,0,RES_hhdet_tes!I175/0.086*1000000/RES_hhdet_num!I$161)</f>
        <v>840.82240029054003</v>
      </c>
      <c r="J175" s="157">
        <f>IF(RES_hhdet_tes!J175=0,0,RES_hhdet_tes!J175/0.086*1000000/RES_hhdet_num!J$161)</f>
        <v>884.56597479717698</v>
      </c>
      <c r="K175" s="157">
        <f>IF(RES_hhdet_tes!K175=0,0,RES_hhdet_tes!K175/0.086*1000000/RES_hhdet_num!K$161)</f>
        <v>864.36285592566162</v>
      </c>
      <c r="L175" s="157">
        <f>IF(RES_hhdet_tes!L175=0,0,RES_hhdet_tes!L175/0.086*1000000/RES_hhdet_num!L$161)</f>
        <v>940.58556293202082</v>
      </c>
      <c r="M175" s="157">
        <f>IF(RES_hhdet_tes!M175=0,0,RES_hhdet_tes!M175/0.086*1000000/RES_hhdet_num!M$161)</f>
        <v>830.06727044135255</v>
      </c>
      <c r="N175" s="157">
        <f>IF(RES_hhdet_tes!N175=0,0,RES_hhdet_tes!N175/0.086*1000000/RES_hhdet_num!N$161)</f>
        <v>964.03757254405446</v>
      </c>
      <c r="O175" s="157">
        <f>IF(RES_hhdet_tes!O175=0,0,RES_hhdet_tes!O175/0.086*1000000/RES_hhdet_num!O$161)</f>
        <v>1035.0246232384907</v>
      </c>
      <c r="P175" s="157">
        <f>IF(RES_hhdet_tes!P175=0,0,RES_hhdet_tes!P175/0.086*1000000/RES_hhdet_num!P$161)</f>
        <v>906.76926612645855</v>
      </c>
      <c r="Q175" s="157">
        <f>IF(RES_hhdet_tes!Q175=0,0,RES_hhdet_tes!Q175/0.086*1000000/RES_hhdet_num!Q$161)</f>
        <v>951.66477131848171</v>
      </c>
    </row>
    <row r="176" spans="1:17" ht="12" customHeight="1" x14ac:dyDescent="0.25">
      <c r="A176" s="23" t="s">
        <v>57</v>
      </c>
      <c r="B176" s="156">
        <f>IF(RES_hhdet_tes!B176=0,0,RES_hhdet_tes!B176/0.086*1000000/RES_hhdet_num!B176)</f>
        <v>739.98432110136253</v>
      </c>
      <c r="C176" s="156">
        <f>IF(RES_hhdet_tes!C176=0,0,RES_hhdet_tes!C176/0.086*1000000/RES_hhdet_num!C176)</f>
        <v>734.99183559560947</v>
      </c>
      <c r="D176" s="156">
        <f>IF(RES_hhdet_tes!D176=0,0,RES_hhdet_tes!D176/0.086*1000000/RES_hhdet_num!D176)</f>
        <v>738.98746530697417</v>
      </c>
      <c r="E176" s="156">
        <f>IF(RES_hhdet_tes!E176=0,0,RES_hhdet_tes!E176/0.086*1000000/RES_hhdet_num!E176)</f>
        <v>734.81615825033771</v>
      </c>
      <c r="F176" s="156">
        <f>IF(RES_hhdet_tes!F176=0,0,RES_hhdet_tes!F176/0.086*1000000/RES_hhdet_num!F176)</f>
        <v>762.83131570526677</v>
      </c>
      <c r="G176" s="156">
        <f>IF(RES_hhdet_tes!G176=0,0,RES_hhdet_tes!G176/0.086*1000000/RES_hhdet_num!G176)</f>
        <v>755.57213091820904</v>
      </c>
      <c r="H176" s="156">
        <f>IF(RES_hhdet_tes!H176=0,0,RES_hhdet_tes!H176/0.086*1000000/RES_hhdet_num!H176)</f>
        <v>756.88790204062627</v>
      </c>
      <c r="I176" s="156">
        <f>IF(RES_hhdet_tes!I176=0,0,RES_hhdet_tes!I176/0.086*1000000/RES_hhdet_num!I176)</f>
        <v>772.24815273024751</v>
      </c>
      <c r="J176" s="156">
        <f>IF(RES_hhdet_tes!J176=0,0,RES_hhdet_tes!J176/0.086*1000000/RES_hhdet_num!J176)</f>
        <v>778.49693704999254</v>
      </c>
      <c r="K176" s="156">
        <f>IF(RES_hhdet_tes!K176=0,0,RES_hhdet_tes!K176/0.086*1000000/RES_hhdet_num!K176)</f>
        <v>773.93924710734279</v>
      </c>
      <c r="L176" s="156">
        <f>IF(RES_hhdet_tes!L176=0,0,RES_hhdet_tes!L176/0.086*1000000/RES_hhdet_num!L176)</f>
        <v>800.81572967089267</v>
      </c>
      <c r="M176" s="156">
        <f>IF(RES_hhdet_tes!M176=0,0,RES_hhdet_tes!M176/0.086*1000000/RES_hhdet_num!M176)</f>
        <v>754.39300459170727</v>
      </c>
      <c r="N176" s="156">
        <f>IF(RES_hhdet_tes!N176=0,0,RES_hhdet_tes!N176/0.086*1000000/RES_hhdet_num!N176)</f>
        <v>784.22783695977614</v>
      </c>
      <c r="O176" s="156">
        <f>IF(RES_hhdet_tes!O176=0,0,RES_hhdet_tes!O176/0.086*1000000/RES_hhdet_num!O176)</f>
        <v>788.81015343985234</v>
      </c>
      <c r="P176" s="156">
        <f>IF(RES_hhdet_tes!P176=0,0,RES_hhdet_tes!P176/0.086*1000000/RES_hhdet_num!P176)</f>
        <v>788.2219931376377</v>
      </c>
      <c r="Q176" s="156">
        <f>IF(RES_hhdet_tes!Q176=0,0,RES_hhdet_tes!Q176/0.086*1000000/RES_hhdet_num!Q176)</f>
        <v>781.75568719841363</v>
      </c>
    </row>
    <row r="177" spans="1:17" ht="12" customHeight="1" x14ac:dyDescent="0.25">
      <c r="A177" s="29" t="s">
        <v>140</v>
      </c>
      <c r="B177" s="57">
        <f>IF(RES_hhdet_tes!B177=0,0,RES_hhdet_tes!B177/0.086*1000000/RES_hhdet_num!B177)</f>
        <v>820.28812997134082</v>
      </c>
      <c r="C177" s="57">
        <f>IF(RES_hhdet_tes!C177=0,0,RES_hhdet_tes!C177/0.086*1000000/RES_hhdet_num!C177)</f>
        <v>824.73358786532037</v>
      </c>
      <c r="D177" s="57">
        <f>IF(RES_hhdet_tes!D177=0,0,RES_hhdet_tes!D177/0.086*1000000/RES_hhdet_num!D177)</f>
        <v>836.23633784178332</v>
      </c>
      <c r="E177" s="57">
        <f>IF(RES_hhdet_tes!E177=0,0,RES_hhdet_tes!E177/0.086*1000000/RES_hhdet_num!E177)</f>
        <v>887.42089441271492</v>
      </c>
      <c r="F177" s="57">
        <f>IF(RES_hhdet_tes!F177=0,0,RES_hhdet_tes!F177/0.086*1000000/RES_hhdet_num!F177)</f>
        <v>875.49042035784043</v>
      </c>
      <c r="G177" s="57">
        <f>IF(RES_hhdet_tes!G177=0,0,RES_hhdet_tes!G177/0.086*1000000/RES_hhdet_num!G177)</f>
        <v>837.26455895444553</v>
      </c>
      <c r="H177" s="57">
        <f>IF(RES_hhdet_tes!H177=0,0,RES_hhdet_tes!H177/0.086*1000000/RES_hhdet_num!H177)</f>
        <v>866.98229527652506</v>
      </c>
      <c r="I177" s="57">
        <f>IF(RES_hhdet_tes!I177=0,0,RES_hhdet_tes!I177/0.086*1000000/RES_hhdet_num!I177)</f>
        <v>861.38747946047215</v>
      </c>
      <c r="J177" s="57">
        <f>IF(RES_hhdet_tes!J177=0,0,RES_hhdet_tes!J177/0.086*1000000/RES_hhdet_num!J177)</f>
        <v>915.65672472175027</v>
      </c>
      <c r="K177" s="57">
        <f>IF(RES_hhdet_tes!K177=0,0,RES_hhdet_tes!K177/0.086*1000000/RES_hhdet_num!K177)</f>
        <v>891.32752984687374</v>
      </c>
      <c r="L177" s="57">
        <f>IF(RES_hhdet_tes!L177=0,0,RES_hhdet_tes!L177/0.086*1000000/RES_hhdet_num!L177)</f>
        <v>979.21885807660942</v>
      </c>
      <c r="M177" s="57">
        <f>IF(RES_hhdet_tes!M177=0,0,RES_hhdet_tes!M177/0.086*1000000/RES_hhdet_num!M177)</f>
        <v>849.70482110566729</v>
      </c>
      <c r="N177" s="57">
        <f>IF(RES_hhdet_tes!N177=0,0,RES_hhdet_tes!N177/0.086*1000000/RES_hhdet_num!N177)</f>
        <v>1009.2592994178485</v>
      </c>
      <c r="O177" s="57">
        <f>IF(RES_hhdet_tes!O177=0,0,RES_hhdet_tes!O177/0.086*1000000/RES_hhdet_num!O177)</f>
        <v>1093.7210296373732</v>
      </c>
      <c r="P177" s="57">
        <f>IF(RES_hhdet_tes!P177=0,0,RES_hhdet_tes!P177/0.086*1000000/RES_hhdet_num!P177)</f>
        <v>930.22351968159364</v>
      </c>
      <c r="Q177" s="57">
        <f>IF(RES_hhdet_tes!Q177=0,0,RES_hhdet_tes!Q177/0.086*1000000/RES_hhdet_num!Q177)</f>
        <v>985.17171239545394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267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180</v>
      </c>
    </row>
    <row r="3" spans="1:17" ht="12" customHeight="1" x14ac:dyDescent="0.25">
      <c r="A3" s="152" t="s">
        <v>172</v>
      </c>
      <c r="B3" s="168">
        <f>SUM(B4,B7,B9,B19)</f>
        <v>5587.6875986663763</v>
      </c>
      <c r="C3" s="168">
        <f t="shared" ref="C3:Q3" si="0">SUM(C4,C7,C9,C19)</f>
        <v>5920.7124482947775</v>
      </c>
      <c r="D3" s="168">
        <f t="shared" si="0"/>
        <v>5660.8184781465643</v>
      </c>
      <c r="E3" s="168">
        <f t="shared" si="0"/>
        <v>5752.9679953905934</v>
      </c>
      <c r="F3" s="168">
        <f t="shared" si="0"/>
        <v>6002.7126169501116</v>
      </c>
      <c r="G3" s="168">
        <f t="shared" si="0"/>
        <v>5536.2128342015121</v>
      </c>
      <c r="H3" s="168">
        <f t="shared" si="0"/>
        <v>5388.1695812828448</v>
      </c>
      <c r="I3" s="168">
        <f t="shared" si="0"/>
        <v>5249.7841439646481</v>
      </c>
      <c r="J3" s="168">
        <f t="shared" si="0"/>
        <v>5339.7589303910127</v>
      </c>
      <c r="K3" s="168">
        <f t="shared" si="0"/>
        <v>5024.2723077360661</v>
      </c>
      <c r="L3" s="168">
        <f t="shared" si="0"/>
        <v>5613.2357687249614</v>
      </c>
      <c r="M3" s="168">
        <f t="shared" si="0"/>
        <v>4261.9458931057388</v>
      </c>
      <c r="N3" s="168">
        <f t="shared" si="0"/>
        <v>4745.6955110788203</v>
      </c>
      <c r="O3" s="168">
        <f t="shared" si="0"/>
        <v>4958.053915287941</v>
      </c>
      <c r="P3" s="168">
        <f t="shared" si="0"/>
        <v>4017.3589179661049</v>
      </c>
      <c r="Q3" s="168">
        <f t="shared" si="0"/>
        <v>4245.0505000928579</v>
      </c>
    </row>
    <row r="4" spans="1:17" ht="12.95" customHeight="1" x14ac:dyDescent="0.25">
      <c r="A4" s="158" t="s">
        <v>65</v>
      </c>
      <c r="B4" s="157">
        <f t="shared" ref="B4:Q4" si="1">SUM(B5:B6)</f>
        <v>5073.9978920878857</v>
      </c>
      <c r="C4" s="157">
        <f t="shared" si="1"/>
        <v>5395.5642170397969</v>
      </c>
      <c r="D4" s="157">
        <f t="shared" si="1"/>
        <v>5069.3679784867463</v>
      </c>
      <c r="E4" s="157">
        <f t="shared" si="1"/>
        <v>5152.736614382191</v>
      </c>
      <c r="F4" s="157">
        <f t="shared" si="1"/>
        <v>5361.7502011423876</v>
      </c>
      <c r="G4" s="157">
        <f t="shared" si="1"/>
        <v>4893.3255135489208</v>
      </c>
      <c r="H4" s="157">
        <f t="shared" si="1"/>
        <v>4725.3913233511794</v>
      </c>
      <c r="I4" s="157">
        <f t="shared" si="1"/>
        <v>4537.3657412284983</v>
      </c>
      <c r="J4" s="157">
        <f t="shared" si="1"/>
        <v>4635.9275110542185</v>
      </c>
      <c r="K4" s="157">
        <f t="shared" si="1"/>
        <v>4206.8023250192055</v>
      </c>
      <c r="L4" s="157">
        <f t="shared" si="1"/>
        <v>4728.9000296028089</v>
      </c>
      <c r="M4" s="157">
        <f t="shared" si="1"/>
        <v>3570.4299679634673</v>
      </c>
      <c r="N4" s="157">
        <f t="shared" si="1"/>
        <v>3928.8580735655551</v>
      </c>
      <c r="O4" s="157">
        <f t="shared" si="1"/>
        <v>4126.8533015488738</v>
      </c>
      <c r="P4" s="157">
        <f t="shared" si="1"/>
        <v>3179.245300046673</v>
      </c>
      <c r="Q4" s="157">
        <f t="shared" si="1"/>
        <v>3398.9273516734697</v>
      </c>
    </row>
    <row r="5" spans="1:17" ht="12" customHeight="1" x14ac:dyDescent="0.25">
      <c r="A5" s="23" t="s">
        <v>58</v>
      </c>
      <c r="B5" s="156">
        <f>IF(RES_hhdet_emi!B5=0,0,RES_hhdet_emi!B5*1000000/RES_hhdet_num!B$3)</f>
        <v>5073.9978920878857</v>
      </c>
      <c r="C5" s="156">
        <f>IF(RES_hhdet_emi!C5=0,0,RES_hhdet_emi!C5*1000000/RES_hhdet_num!C$3)</f>
        <v>5395.5642170397969</v>
      </c>
      <c r="D5" s="156">
        <f>IF(RES_hhdet_emi!D5=0,0,RES_hhdet_emi!D5*1000000/RES_hhdet_num!D$3)</f>
        <v>5069.3679784867463</v>
      </c>
      <c r="E5" s="156">
        <f>IF(RES_hhdet_emi!E5=0,0,RES_hhdet_emi!E5*1000000/RES_hhdet_num!E$3)</f>
        <v>5152.736614382191</v>
      </c>
      <c r="F5" s="156">
        <f>IF(RES_hhdet_emi!F5=0,0,RES_hhdet_emi!F5*1000000/RES_hhdet_num!F$3)</f>
        <v>5361.7502011423876</v>
      </c>
      <c r="G5" s="156">
        <f>IF(RES_hhdet_emi!G5=0,0,RES_hhdet_emi!G5*1000000/RES_hhdet_num!G$3)</f>
        <v>4893.3255135489208</v>
      </c>
      <c r="H5" s="156">
        <f>IF(RES_hhdet_emi!H5=0,0,RES_hhdet_emi!H5*1000000/RES_hhdet_num!H$3)</f>
        <v>4725.3913233511794</v>
      </c>
      <c r="I5" s="156">
        <f>IF(RES_hhdet_emi!I5=0,0,RES_hhdet_emi!I5*1000000/RES_hhdet_num!I$3)</f>
        <v>4537.3657412284983</v>
      </c>
      <c r="J5" s="156">
        <f>IF(RES_hhdet_emi!J5=0,0,RES_hhdet_emi!J5*1000000/RES_hhdet_num!J$3)</f>
        <v>4635.9275110542185</v>
      </c>
      <c r="K5" s="156">
        <f>IF(RES_hhdet_emi!K5=0,0,RES_hhdet_emi!K5*1000000/RES_hhdet_num!K$3)</f>
        <v>4206.8023250192055</v>
      </c>
      <c r="L5" s="156">
        <f>IF(RES_hhdet_emi!L5=0,0,RES_hhdet_emi!L5*1000000/RES_hhdet_num!L$3)</f>
        <v>4728.9000296028089</v>
      </c>
      <c r="M5" s="156">
        <f>IF(RES_hhdet_emi!M5=0,0,RES_hhdet_emi!M5*1000000/RES_hhdet_num!M$3)</f>
        <v>3570.4299679634673</v>
      </c>
      <c r="N5" s="156">
        <f>IF(RES_hhdet_emi!N5=0,0,RES_hhdet_emi!N5*1000000/RES_hhdet_num!N$3)</f>
        <v>3928.8580735655551</v>
      </c>
      <c r="O5" s="156">
        <f>IF(RES_hhdet_emi!O5=0,0,RES_hhdet_emi!O5*1000000/RES_hhdet_num!O$3)</f>
        <v>4126.8533015488738</v>
      </c>
      <c r="P5" s="156">
        <f>IF(RES_hhdet_emi!P5=0,0,RES_hhdet_emi!P5*1000000/RES_hhdet_num!P$3)</f>
        <v>3179.245300046673</v>
      </c>
      <c r="Q5" s="156">
        <f>IF(RES_hhdet_emi!Q5=0,0,RES_hhdet_emi!Q5*1000000/RES_hhdet_num!Q$3)</f>
        <v>3398.9273516734697</v>
      </c>
    </row>
    <row r="6" spans="1:17" ht="12" customHeight="1" x14ac:dyDescent="0.25">
      <c r="A6" s="23" t="s">
        <v>60</v>
      </c>
      <c r="B6" s="156">
        <f>IF(RES_hhdet_emi!B6=0,0,RES_hhdet_emi!B6*1000000/RES_hhdet_num!B$3)</f>
        <v>0</v>
      </c>
      <c r="C6" s="156">
        <f>IF(RES_hhdet_emi!C6=0,0,RES_hhdet_emi!C6*1000000/RES_hhdet_num!C$3)</f>
        <v>0</v>
      </c>
      <c r="D6" s="156">
        <f>IF(RES_hhdet_emi!D6=0,0,RES_hhdet_emi!D6*1000000/RES_hhdet_num!D$3)</f>
        <v>0</v>
      </c>
      <c r="E6" s="156">
        <f>IF(RES_hhdet_emi!E6=0,0,RES_hhdet_emi!E6*1000000/RES_hhdet_num!E$3)</f>
        <v>0</v>
      </c>
      <c r="F6" s="156">
        <f>IF(RES_hhdet_emi!F6=0,0,RES_hhdet_emi!F6*1000000/RES_hhdet_num!F$3)</f>
        <v>0</v>
      </c>
      <c r="G6" s="156">
        <f>IF(RES_hhdet_emi!G6=0,0,RES_hhdet_emi!G6*1000000/RES_hhdet_num!G$3)</f>
        <v>0</v>
      </c>
      <c r="H6" s="156">
        <f>IF(RES_hhdet_emi!H6=0,0,RES_hhdet_emi!H6*1000000/RES_hhdet_num!H$3)</f>
        <v>0</v>
      </c>
      <c r="I6" s="156">
        <f>IF(RES_hhdet_emi!I6=0,0,RES_hhdet_emi!I6*1000000/RES_hhdet_num!I$3)</f>
        <v>0</v>
      </c>
      <c r="J6" s="156">
        <f>IF(RES_hhdet_emi!J6=0,0,RES_hhdet_emi!J6*1000000/RES_hhdet_num!J$3)</f>
        <v>0</v>
      </c>
      <c r="K6" s="156">
        <f>IF(RES_hhdet_emi!K6=0,0,RES_hhdet_emi!K6*1000000/RES_hhdet_num!K$3)</f>
        <v>0</v>
      </c>
      <c r="L6" s="156">
        <f>IF(RES_hhdet_emi!L6=0,0,RES_hhdet_emi!L6*1000000/RES_hhdet_num!L$3)</f>
        <v>0</v>
      </c>
      <c r="M6" s="156">
        <f>IF(RES_hhdet_emi!M6=0,0,RES_hhdet_emi!M6*1000000/RES_hhdet_num!M$3)</f>
        <v>0</v>
      </c>
      <c r="N6" s="156">
        <f>IF(RES_hhdet_emi!N6=0,0,RES_hhdet_emi!N6*1000000/RES_hhdet_num!N$3)</f>
        <v>0</v>
      </c>
      <c r="O6" s="156">
        <f>IF(RES_hhdet_emi!O6=0,0,RES_hhdet_emi!O6*1000000/RES_hhdet_num!O$3)</f>
        <v>0</v>
      </c>
      <c r="P6" s="156">
        <f>IF(RES_hhdet_emi!P6=0,0,RES_hhdet_emi!P6*1000000/RES_hhdet_num!P$3)</f>
        <v>0</v>
      </c>
      <c r="Q6" s="156">
        <f>IF(RES_hhdet_emi!Q6=0,0,RES_hhdet_emi!Q6*1000000/RES_hhdet_num!Q$3)</f>
        <v>0</v>
      </c>
    </row>
    <row r="7" spans="1:17" ht="12.95" customHeight="1" x14ac:dyDescent="0.25">
      <c r="A7" s="158" t="s">
        <v>112</v>
      </c>
      <c r="B7" s="157">
        <f t="shared" ref="B7:Q7" si="2">B8</f>
        <v>0</v>
      </c>
      <c r="C7" s="157">
        <f t="shared" si="2"/>
        <v>0</v>
      </c>
      <c r="D7" s="157">
        <f t="shared" si="2"/>
        <v>0</v>
      </c>
      <c r="E7" s="157">
        <f t="shared" si="2"/>
        <v>0</v>
      </c>
      <c r="F7" s="157">
        <f t="shared" si="2"/>
        <v>0</v>
      </c>
      <c r="G7" s="157">
        <f t="shared" si="2"/>
        <v>0</v>
      </c>
      <c r="H7" s="157">
        <f t="shared" si="2"/>
        <v>0</v>
      </c>
      <c r="I7" s="157">
        <f t="shared" si="2"/>
        <v>0</v>
      </c>
      <c r="J7" s="157">
        <f t="shared" si="2"/>
        <v>0</v>
      </c>
      <c r="K7" s="157">
        <f t="shared" si="2"/>
        <v>0</v>
      </c>
      <c r="L7" s="157">
        <f t="shared" si="2"/>
        <v>0</v>
      </c>
      <c r="M7" s="157">
        <f t="shared" si="2"/>
        <v>0</v>
      </c>
      <c r="N7" s="157">
        <f t="shared" si="2"/>
        <v>0</v>
      </c>
      <c r="O7" s="157">
        <f t="shared" si="2"/>
        <v>0</v>
      </c>
      <c r="P7" s="157">
        <f t="shared" si="2"/>
        <v>0</v>
      </c>
      <c r="Q7" s="157">
        <f t="shared" si="2"/>
        <v>0</v>
      </c>
    </row>
    <row r="8" spans="1:17" ht="12" customHeight="1" x14ac:dyDescent="0.25">
      <c r="A8" s="23" t="s">
        <v>60</v>
      </c>
      <c r="B8" s="156">
        <f>IF(RES_hhdet_emi!B8=0,0,RES_hhdet_emi!B8*1000000/RES_hhdet_num!B$3)</f>
        <v>0</v>
      </c>
      <c r="C8" s="156">
        <f>IF(RES_hhdet_emi!C8=0,0,RES_hhdet_emi!C8*1000000/RES_hhdet_num!C$3)</f>
        <v>0</v>
      </c>
      <c r="D8" s="156">
        <f>IF(RES_hhdet_emi!D8=0,0,RES_hhdet_emi!D8*1000000/RES_hhdet_num!D$3)</f>
        <v>0</v>
      </c>
      <c r="E8" s="156">
        <f>IF(RES_hhdet_emi!E8=0,0,RES_hhdet_emi!E8*1000000/RES_hhdet_num!E$3)</f>
        <v>0</v>
      </c>
      <c r="F8" s="156">
        <f>IF(RES_hhdet_emi!F8=0,0,RES_hhdet_emi!F8*1000000/RES_hhdet_num!F$3)</f>
        <v>0</v>
      </c>
      <c r="G8" s="156">
        <f>IF(RES_hhdet_emi!G8=0,0,RES_hhdet_emi!G8*1000000/RES_hhdet_num!G$3)</f>
        <v>0</v>
      </c>
      <c r="H8" s="156">
        <f>IF(RES_hhdet_emi!H8=0,0,RES_hhdet_emi!H8*1000000/RES_hhdet_num!H$3)</f>
        <v>0</v>
      </c>
      <c r="I8" s="156">
        <f>IF(RES_hhdet_emi!I8=0,0,RES_hhdet_emi!I8*1000000/RES_hhdet_num!I$3)</f>
        <v>0</v>
      </c>
      <c r="J8" s="156">
        <f>IF(RES_hhdet_emi!J8=0,0,RES_hhdet_emi!J8*1000000/RES_hhdet_num!J$3)</f>
        <v>0</v>
      </c>
      <c r="K8" s="156">
        <f>IF(RES_hhdet_emi!K8=0,0,RES_hhdet_emi!K8*1000000/RES_hhdet_num!K$3)</f>
        <v>0</v>
      </c>
      <c r="L8" s="156">
        <f>IF(RES_hhdet_emi!L8=0,0,RES_hhdet_emi!L8*1000000/RES_hhdet_num!L$3)</f>
        <v>0</v>
      </c>
      <c r="M8" s="156">
        <f>IF(RES_hhdet_emi!M8=0,0,RES_hhdet_emi!M8*1000000/RES_hhdet_num!M$3)</f>
        <v>0</v>
      </c>
      <c r="N8" s="156">
        <f>IF(RES_hhdet_emi!N8=0,0,RES_hhdet_emi!N8*1000000/RES_hhdet_num!N$3)</f>
        <v>0</v>
      </c>
      <c r="O8" s="156">
        <f>IF(RES_hhdet_emi!O8=0,0,RES_hhdet_emi!O8*1000000/RES_hhdet_num!O$3)</f>
        <v>0</v>
      </c>
      <c r="P8" s="156">
        <f>IF(RES_hhdet_emi!P8=0,0,RES_hhdet_emi!P8*1000000/RES_hhdet_num!P$3)</f>
        <v>0</v>
      </c>
      <c r="Q8" s="156">
        <f>IF(RES_hhdet_emi!Q8=0,0,RES_hhdet_emi!Q8*1000000/RES_hhdet_num!Q$3)</f>
        <v>0</v>
      </c>
    </row>
    <row r="9" spans="1:17" ht="12" customHeight="1" x14ac:dyDescent="0.25">
      <c r="A9" s="158" t="s">
        <v>63</v>
      </c>
      <c r="B9" s="157">
        <f>IF(RES_hhdet_emi!B9=0,0,RES_hhdet_emi!B9*1000000/RES_hhdet_num!B$3)</f>
        <v>402.85432803636553</v>
      </c>
      <c r="C9" s="157">
        <f>IF(RES_hhdet_emi!C9=0,0,RES_hhdet_emi!C9*1000000/RES_hhdet_num!C$3)</f>
        <v>419.03842813918635</v>
      </c>
      <c r="D9" s="157">
        <f>IF(RES_hhdet_emi!D9=0,0,RES_hhdet_emi!D9*1000000/RES_hhdet_num!D$3)</f>
        <v>486.64857844851031</v>
      </c>
      <c r="E9" s="157">
        <f>IF(RES_hhdet_emi!E9=0,0,RES_hhdet_emi!E9*1000000/RES_hhdet_num!E$3)</f>
        <v>499.69413563997438</v>
      </c>
      <c r="F9" s="157">
        <f>IF(RES_hhdet_emi!F9=0,0,RES_hhdet_emi!F9*1000000/RES_hhdet_num!F$3)</f>
        <v>537.77303239208015</v>
      </c>
      <c r="G9" s="157">
        <f>IF(RES_hhdet_emi!G9=0,0,RES_hhdet_emi!G9*1000000/RES_hhdet_num!G$3)</f>
        <v>543.59458296421155</v>
      </c>
      <c r="H9" s="157">
        <f>IF(RES_hhdet_emi!H9=0,0,RES_hhdet_emi!H9*1000000/RES_hhdet_num!H$3)</f>
        <v>569.96462912511117</v>
      </c>
      <c r="I9" s="157">
        <f>IF(RES_hhdet_emi!I9=0,0,RES_hhdet_emi!I9*1000000/RES_hhdet_num!I$3)</f>
        <v>623.15688707200786</v>
      </c>
      <c r="J9" s="157">
        <f>IF(RES_hhdet_emi!J9=0,0,RES_hhdet_emi!J9*1000000/RES_hhdet_num!J$3)</f>
        <v>617.32969587473792</v>
      </c>
      <c r="K9" s="157">
        <f>IF(RES_hhdet_emi!K9=0,0,RES_hhdet_emi!K9*1000000/RES_hhdet_num!K$3)</f>
        <v>730.87973265922085</v>
      </c>
      <c r="L9" s="157">
        <f>IF(RES_hhdet_emi!L9=0,0,RES_hhdet_emi!L9*1000000/RES_hhdet_num!L$3)</f>
        <v>799.9248300149228</v>
      </c>
      <c r="M9" s="157">
        <f>IF(RES_hhdet_emi!M9=0,0,RES_hhdet_emi!M9*1000000/RES_hhdet_num!M$3)</f>
        <v>616.36995871738429</v>
      </c>
      <c r="N9" s="157">
        <f>IF(RES_hhdet_emi!N9=0,0,RES_hhdet_emi!N9*1000000/RES_hhdet_num!N$3)</f>
        <v>740.64904518132755</v>
      </c>
      <c r="O9" s="157">
        <f>IF(RES_hhdet_emi!O9=0,0,RES_hhdet_emi!O9*1000000/RES_hhdet_num!O$3)</f>
        <v>757.78836757567194</v>
      </c>
      <c r="P9" s="157">
        <f>IF(RES_hhdet_emi!P9=0,0,RES_hhdet_emi!P9*1000000/RES_hhdet_num!P$3)</f>
        <v>775.1724140886887</v>
      </c>
      <c r="Q9" s="157">
        <f>IF(RES_hhdet_emi!Q9=0,0,RES_hhdet_emi!Q9*1000000/RES_hhdet_num!Q$3)</f>
        <v>783.86413689540382</v>
      </c>
    </row>
    <row r="10" spans="1:17" ht="12" customHeight="1" x14ac:dyDescent="0.25">
      <c r="A10" s="167" t="s">
        <v>171</v>
      </c>
      <c r="B10" s="132">
        <f>IF(RES_hhdet_emi!B10=0,0,RES_hhdet_emi!B10*1000000/RES_hhdet_num!B10)</f>
        <v>1221.8466026196652</v>
      </c>
      <c r="C10" s="132">
        <f>IF(RES_hhdet_emi!C10=0,0,RES_hhdet_emi!C10*1000000/RES_hhdet_num!C10)</f>
        <v>1216.5315536957457</v>
      </c>
      <c r="D10" s="132">
        <f>IF(RES_hhdet_emi!D10=0,0,RES_hhdet_emi!D10*1000000/RES_hhdet_num!D10)</f>
        <v>1197.4826792603576</v>
      </c>
      <c r="E10" s="132">
        <f>IF(RES_hhdet_emi!E10=0,0,RES_hhdet_emi!E10*1000000/RES_hhdet_num!E10)</f>
        <v>1189.6090043840752</v>
      </c>
      <c r="F10" s="132">
        <f>IF(RES_hhdet_emi!F10=0,0,RES_hhdet_emi!F10*1000000/RES_hhdet_num!F10)</f>
        <v>1187.6305292136599</v>
      </c>
      <c r="G10" s="132">
        <f>IF(RES_hhdet_emi!G10=0,0,RES_hhdet_emi!G10*1000000/RES_hhdet_num!G10)</f>
        <v>1173.0262768731552</v>
      </c>
      <c r="H10" s="132">
        <f>IF(RES_hhdet_emi!H10=0,0,RES_hhdet_emi!H10*1000000/RES_hhdet_num!H10)</f>
        <v>1153.9155600758252</v>
      </c>
      <c r="I10" s="132">
        <f>IF(RES_hhdet_emi!I10=0,0,RES_hhdet_emi!I10*1000000/RES_hhdet_num!I10)</f>
        <v>1141.3477379572539</v>
      </c>
      <c r="J10" s="132">
        <f>IF(RES_hhdet_emi!J10=0,0,RES_hhdet_emi!J10*1000000/RES_hhdet_num!J10)</f>
        <v>1133.5489713456811</v>
      </c>
      <c r="K10" s="132">
        <f>IF(RES_hhdet_emi!K10=0,0,RES_hhdet_emi!K10*1000000/RES_hhdet_num!K10)</f>
        <v>1064.1771494897253</v>
      </c>
      <c r="L10" s="132">
        <f>IF(RES_hhdet_emi!L10=0,0,RES_hhdet_emi!L10*1000000/RES_hhdet_num!L10)</f>
        <v>1209.6020272236249</v>
      </c>
      <c r="M10" s="132">
        <f>IF(RES_hhdet_emi!M10=0,0,RES_hhdet_emi!M10*1000000/RES_hhdet_num!M10)</f>
        <v>1043.6959323440667</v>
      </c>
      <c r="N10" s="132">
        <f>IF(RES_hhdet_emi!N10=0,0,RES_hhdet_emi!N10*1000000/RES_hhdet_num!N10)</f>
        <v>1185.40312246187</v>
      </c>
      <c r="O10" s="132">
        <f>IF(RES_hhdet_emi!O10=0,0,RES_hhdet_emi!O10*1000000/RES_hhdet_num!O10)</f>
        <v>1179.376496904202</v>
      </c>
      <c r="P10" s="132">
        <f>IF(RES_hhdet_emi!P10=0,0,RES_hhdet_emi!P10*1000000/RES_hhdet_num!P10)</f>
        <v>1147.7465135950688</v>
      </c>
      <c r="Q10" s="132">
        <f>IF(RES_hhdet_emi!Q10=0,0,RES_hhdet_emi!Q10*1000000/RES_hhdet_num!Q10)</f>
        <v>1131.7315836522603</v>
      </c>
    </row>
    <row r="11" spans="1:17" ht="12" customHeight="1" x14ac:dyDescent="0.25">
      <c r="A11" s="167" t="s">
        <v>144</v>
      </c>
      <c r="B11" s="132">
        <f>IF(RES_hhdet_emi!B11=0,0,RES_hhdet_emi!B11*1000000/RES_hhdet_num!B11)</f>
        <v>583.23420974524197</v>
      </c>
      <c r="C11" s="132">
        <f>IF(RES_hhdet_emi!C11=0,0,RES_hhdet_emi!C11*1000000/RES_hhdet_num!C11)</f>
        <v>581.67315868511298</v>
      </c>
      <c r="D11" s="132">
        <f>IF(RES_hhdet_emi!D11=0,0,RES_hhdet_emi!D11*1000000/RES_hhdet_num!D11)</f>
        <v>571.56714602760314</v>
      </c>
      <c r="E11" s="132">
        <f>IF(RES_hhdet_emi!E11=0,0,RES_hhdet_emi!E11*1000000/RES_hhdet_num!E11)</f>
        <v>570.73325141748717</v>
      </c>
      <c r="F11" s="132">
        <f>IF(RES_hhdet_emi!F11=0,0,RES_hhdet_emi!F11*1000000/RES_hhdet_num!F11)</f>
        <v>570.75888149486605</v>
      </c>
      <c r="G11" s="132">
        <f>IF(RES_hhdet_emi!G11=0,0,RES_hhdet_emi!G11*1000000/RES_hhdet_num!G11)</f>
        <v>564.14688556835893</v>
      </c>
      <c r="H11" s="132">
        <f>IF(RES_hhdet_emi!H11=0,0,RES_hhdet_emi!H11*1000000/RES_hhdet_num!H11)</f>
        <v>556.37810538808378</v>
      </c>
      <c r="I11" s="132">
        <f>IF(RES_hhdet_emi!I11=0,0,RES_hhdet_emi!I11*1000000/RES_hhdet_num!I11)</f>
        <v>551.11312288987835</v>
      </c>
      <c r="J11" s="132">
        <f>IF(RES_hhdet_emi!J11=0,0,RES_hhdet_emi!J11*1000000/RES_hhdet_num!J11)</f>
        <v>547.25818649433393</v>
      </c>
      <c r="K11" s="132">
        <f>IF(RES_hhdet_emi!K11=0,0,RES_hhdet_emi!K11*1000000/RES_hhdet_num!K11)</f>
        <v>546.05768232449248</v>
      </c>
      <c r="L11" s="132">
        <f>IF(RES_hhdet_emi!L11=0,0,RES_hhdet_emi!L11*1000000/RES_hhdet_num!L11)</f>
        <v>543.81780594612997</v>
      </c>
      <c r="M11" s="132">
        <f>IF(RES_hhdet_emi!M11=0,0,RES_hhdet_emi!M11*1000000/RES_hhdet_num!M11)</f>
        <v>495.80294444745562</v>
      </c>
      <c r="N11" s="132">
        <f>IF(RES_hhdet_emi!N11=0,0,RES_hhdet_emi!N11*1000000/RES_hhdet_num!N11)</f>
        <v>565.16868435711717</v>
      </c>
      <c r="O11" s="132">
        <f>IF(RES_hhdet_emi!O11=0,0,RES_hhdet_emi!O11*1000000/RES_hhdet_num!O11)</f>
        <v>561.69891122928675</v>
      </c>
      <c r="P11" s="132">
        <f>IF(RES_hhdet_emi!P11=0,0,RES_hhdet_emi!P11*1000000/RES_hhdet_num!P11)</f>
        <v>550.81354698210259</v>
      </c>
      <c r="Q11" s="132">
        <f>IF(RES_hhdet_emi!Q11=0,0,RES_hhdet_emi!Q11*1000000/RES_hhdet_num!Q11)</f>
        <v>543.61453023080583</v>
      </c>
    </row>
    <row r="12" spans="1:17" ht="12" customHeight="1" x14ac:dyDescent="0.25">
      <c r="A12" s="167" t="s">
        <v>143</v>
      </c>
      <c r="B12" s="132">
        <f>IF(RES_hhdet_emi!B12=0,0,RES_hhdet_emi!B12*1000000/RES_hhdet_num!B12)</f>
        <v>372.10342581746835</v>
      </c>
      <c r="C12" s="132">
        <f>IF(RES_hhdet_emi!C12=0,0,RES_hhdet_emi!C12*1000000/RES_hhdet_num!C12)</f>
        <v>378.0875531453288</v>
      </c>
      <c r="D12" s="132">
        <f>IF(RES_hhdet_emi!D12=0,0,RES_hhdet_emi!D12*1000000/RES_hhdet_num!D12)</f>
        <v>371.51864491792963</v>
      </c>
      <c r="E12" s="132">
        <f>IF(RES_hhdet_emi!E12=0,0,RES_hhdet_emi!E12*1000000/RES_hhdet_num!E12)</f>
        <v>370.9766134213553</v>
      </c>
      <c r="F12" s="132">
        <f>IF(RES_hhdet_emi!F12=0,0,RES_hhdet_emi!F12*1000000/RES_hhdet_num!F12)</f>
        <v>370.99327297165451</v>
      </c>
      <c r="G12" s="132">
        <f>IF(RES_hhdet_emi!G12=0,0,RES_hhdet_emi!G12*1000000/RES_hhdet_num!G12)</f>
        <v>366.69547561943182</v>
      </c>
      <c r="H12" s="132">
        <f>IF(RES_hhdet_emi!H12=0,0,RES_hhdet_emi!H12*1000000/RES_hhdet_num!H12)</f>
        <v>361.64576850224972</v>
      </c>
      <c r="I12" s="132">
        <f>IF(RES_hhdet_emi!I12=0,0,RES_hhdet_emi!I12*1000000/RES_hhdet_num!I12)</f>
        <v>358.22352987842248</v>
      </c>
      <c r="J12" s="132">
        <f>IF(RES_hhdet_emi!J12=0,0,RES_hhdet_emi!J12*1000000/RES_hhdet_num!J12)</f>
        <v>355.71782122132805</v>
      </c>
      <c r="K12" s="132">
        <f>IF(RES_hhdet_emi!K12=0,0,RES_hhdet_emi!K12*1000000/RES_hhdet_num!K12)</f>
        <v>354.93749351091878</v>
      </c>
      <c r="L12" s="132">
        <f>IF(RES_hhdet_emi!L12=0,0,RES_hhdet_emi!L12*1000000/RES_hhdet_num!L12)</f>
        <v>353.48157386499048</v>
      </c>
      <c r="M12" s="132">
        <f>IF(RES_hhdet_emi!M12=0,0,RES_hhdet_emi!M12*1000000/RES_hhdet_num!M12)</f>
        <v>322.27191389085112</v>
      </c>
      <c r="N12" s="132">
        <f>IF(RES_hhdet_emi!N12=0,0,RES_hhdet_emi!N12*1000000/RES_hhdet_num!N12)</f>
        <v>378.66301851927295</v>
      </c>
      <c r="O12" s="132">
        <f>IF(RES_hhdet_emi!O12=0,0,RES_hhdet_emi!O12*1000000/RES_hhdet_num!O12)</f>
        <v>365.10429229904088</v>
      </c>
      <c r="P12" s="132">
        <f>IF(RES_hhdet_emi!P12=0,0,RES_hhdet_emi!P12*1000000/RES_hhdet_num!P12)</f>
        <v>358.02880553837122</v>
      </c>
      <c r="Q12" s="132">
        <f>IF(RES_hhdet_emi!Q12=0,0,RES_hhdet_emi!Q12*1000000/RES_hhdet_num!Q12)</f>
        <v>353.34944465002968</v>
      </c>
    </row>
    <row r="13" spans="1:17" ht="12" customHeight="1" x14ac:dyDescent="0.25">
      <c r="A13" s="166" t="s">
        <v>57</v>
      </c>
      <c r="B13" s="165">
        <f>IF(RES_hhdet_emi!B13=0,0,RES_hhdet_emi!B13*1000000/RES_hhdet_num!B12)</f>
        <v>372.10342581746835</v>
      </c>
      <c r="C13" s="165">
        <f>IF(RES_hhdet_emi!C13=0,0,RES_hhdet_emi!C13*1000000/RES_hhdet_num!C12)</f>
        <v>378.0875531453288</v>
      </c>
      <c r="D13" s="165">
        <f>IF(RES_hhdet_emi!D13=0,0,RES_hhdet_emi!D13*1000000/RES_hhdet_num!D12)</f>
        <v>371.51864491792963</v>
      </c>
      <c r="E13" s="165">
        <f>IF(RES_hhdet_emi!E13=0,0,RES_hhdet_emi!E13*1000000/RES_hhdet_num!E12)</f>
        <v>370.9766134213553</v>
      </c>
      <c r="F13" s="165">
        <f>IF(RES_hhdet_emi!F13=0,0,RES_hhdet_emi!F13*1000000/RES_hhdet_num!F12)</f>
        <v>370.99327297165451</v>
      </c>
      <c r="G13" s="165">
        <f>IF(RES_hhdet_emi!G13=0,0,RES_hhdet_emi!G13*1000000/RES_hhdet_num!G12)</f>
        <v>366.69547561943182</v>
      </c>
      <c r="H13" s="165">
        <f>IF(RES_hhdet_emi!H13=0,0,RES_hhdet_emi!H13*1000000/RES_hhdet_num!H12)</f>
        <v>361.64576850224972</v>
      </c>
      <c r="I13" s="165">
        <f>IF(RES_hhdet_emi!I13=0,0,RES_hhdet_emi!I13*1000000/RES_hhdet_num!I12)</f>
        <v>358.22352987842248</v>
      </c>
      <c r="J13" s="165">
        <f>IF(RES_hhdet_emi!J13=0,0,RES_hhdet_emi!J13*1000000/RES_hhdet_num!J12)</f>
        <v>355.71782122132805</v>
      </c>
      <c r="K13" s="165">
        <f>IF(RES_hhdet_emi!K13=0,0,RES_hhdet_emi!K13*1000000/RES_hhdet_num!K12)</f>
        <v>354.93749351091878</v>
      </c>
      <c r="L13" s="165">
        <f>IF(RES_hhdet_emi!L13=0,0,RES_hhdet_emi!L13*1000000/RES_hhdet_num!L12)</f>
        <v>353.48157386499048</v>
      </c>
      <c r="M13" s="165">
        <f>IF(RES_hhdet_emi!M13=0,0,RES_hhdet_emi!M13*1000000/RES_hhdet_num!M12)</f>
        <v>322.27191389085112</v>
      </c>
      <c r="N13" s="165">
        <f>IF(RES_hhdet_emi!N13=0,0,RES_hhdet_emi!N13*1000000/RES_hhdet_num!N12)</f>
        <v>378.66301851927295</v>
      </c>
      <c r="O13" s="165">
        <f>IF(RES_hhdet_emi!O13=0,0,RES_hhdet_emi!O13*1000000/RES_hhdet_num!O12)</f>
        <v>365.10429229904088</v>
      </c>
      <c r="P13" s="165">
        <f>IF(RES_hhdet_emi!P13=0,0,RES_hhdet_emi!P13*1000000/RES_hhdet_num!P12)</f>
        <v>358.02880553837122</v>
      </c>
      <c r="Q13" s="165">
        <f>IF(RES_hhdet_emi!Q13=0,0,RES_hhdet_emi!Q13*1000000/RES_hhdet_num!Q12)</f>
        <v>353.34944465002968</v>
      </c>
    </row>
    <row r="14" spans="1:17" ht="12" customHeight="1" x14ac:dyDescent="0.25">
      <c r="A14" s="147" t="s">
        <v>59</v>
      </c>
      <c r="B14" s="164">
        <f>IF(RES_hhdet_emi!B14=0,0,RES_hhdet_emi!B14*1000000/RES_hhdet_num!B12)</f>
        <v>0</v>
      </c>
      <c r="C14" s="164">
        <f>IF(RES_hhdet_emi!C14=0,0,RES_hhdet_emi!C14*1000000/RES_hhdet_num!C12)</f>
        <v>0</v>
      </c>
      <c r="D14" s="164">
        <f>IF(RES_hhdet_emi!D14=0,0,RES_hhdet_emi!D14*1000000/RES_hhdet_num!D12)</f>
        <v>0</v>
      </c>
      <c r="E14" s="164">
        <f>IF(RES_hhdet_emi!E14=0,0,RES_hhdet_emi!E14*1000000/RES_hhdet_num!E12)</f>
        <v>0</v>
      </c>
      <c r="F14" s="164">
        <f>IF(RES_hhdet_emi!F14=0,0,RES_hhdet_emi!F14*1000000/RES_hhdet_num!F12)</f>
        <v>0</v>
      </c>
      <c r="G14" s="164">
        <f>IF(RES_hhdet_emi!G14=0,0,RES_hhdet_emi!G14*1000000/RES_hhdet_num!G12)</f>
        <v>0</v>
      </c>
      <c r="H14" s="164">
        <f>IF(RES_hhdet_emi!H14=0,0,RES_hhdet_emi!H14*1000000/RES_hhdet_num!H12)</f>
        <v>0</v>
      </c>
      <c r="I14" s="164">
        <f>IF(RES_hhdet_emi!I14=0,0,RES_hhdet_emi!I14*1000000/RES_hhdet_num!I12)</f>
        <v>0</v>
      </c>
      <c r="J14" s="164">
        <f>IF(RES_hhdet_emi!J14=0,0,RES_hhdet_emi!J14*1000000/RES_hhdet_num!J12)</f>
        <v>0</v>
      </c>
      <c r="K14" s="164">
        <f>IF(RES_hhdet_emi!K14=0,0,RES_hhdet_emi!K14*1000000/RES_hhdet_num!K12)</f>
        <v>0</v>
      </c>
      <c r="L14" s="164">
        <f>IF(RES_hhdet_emi!L14=0,0,RES_hhdet_emi!L14*1000000/RES_hhdet_num!L12)</f>
        <v>0</v>
      </c>
      <c r="M14" s="164">
        <f>IF(RES_hhdet_emi!M14=0,0,RES_hhdet_emi!M14*1000000/RES_hhdet_num!M12)</f>
        <v>0</v>
      </c>
      <c r="N14" s="164">
        <f>IF(RES_hhdet_emi!N14=0,0,RES_hhdet_emi!N14*1000000/RES_hhdet_num!N12)</f>
        <v>0</v>
      </c>
      <c r="O14" s="164">
        <f>IF(RES_hhdet_emi!O14=0,0,RES_hhdet_emi!O14*1000000/RES_hhdet_num!O12)</f>
        <v>0</v>
      </c>
      <c r="P14" s="164">
        <f>IF(RES_hhdet_emi!P14=0,0,RES_hhdet_emi!P14*1000000/RES_hhdet_num!P12)</f>
        <v>0</v>
      </c>
      <c r="Q14" s="164">
        <f>IF(RES_hhdet_emi!Q14=0,0,RES_hhdet_emi!Q14*1000000/RES_hhdet_num!Q12)</f>
        <v>0</v>
      </c>
    </row>
    <row r="15" spans="1:17" ht="12" customHeight="1" x14ac:dyDescent="0.25">
      <c r="A15" s="163" t="s">
        <v>142</v>
      </c>
      <c r="B15" s="162">
        <f>IF(RES_hhdet_emi!B15=0,0,RES_hhdet_emi!B15*1000000/RES_hhdet_num!B15)</f>
        <v>0</v>
      </c>
      <c r="C15" s="162">
        <f>IF(RES_hhdet_emi!C15=0,0,RES_hhdet_emi!C15*1000000/RES_hhdet_num!C15)</f>
        <v>0</v>
      </c>
      <c r="D15" s="162">
        <f>IF(RES_hhdet_emi!D15=0,0,RES_hhdet_emi!D15*1000000/RES_hhdet_num!D15)</f>
        <v>0</v>
      </c>
      <c r="E15" s="162">
        <f>IF(RES_hhdet_emi!E15=0,0,RES_hhdet_emi!E15*1000000/RES_hhdet_num!E15)</f>
        <v>0</v>
      </c>
      <c r="F15" s="162">
        <f>IF(RES_hhdet_emi!F15=0,0,RES_hhdet_emi!F15*1000000/RES_hhdet_num!F15)</f>
        <v>0</v>
      </c>
      <c r="G15" s="162">
        <f>IF(RES_hhdet_emi!G15=0,0,RES_hhdet_emi!G15*1000000/RES_hhdet_num!G15)</f>
        <v>0</v>
      </c>
      <c r="H15" s="162">
        <f>IF(RES_hhdet_emi!H15=0,0,RES_hhdet_emi!H15*1000000/RES_hhdet_num!H15)</f>
        <v>0</v>
      </c>
      <c r="I15" s="162">
        <f>IF(RES_hhdet_emi!I15=0,0,RES_hhdet_emi!I15*1000000/RES_hhdet_num!I15)</f>
        <v>0</v>
      </c>
      <c r="J15" s="162">
        <f>IF(RES_hhdet_emi!J15=0,0,RES_hhdet_emi!J15*1000000/RES_hhdet_num!J15)</f>
        <v>0</v>
      </c>
      <c r="K15" s="162">
        <f>IF(RES_hhdet_emi!K15=0,0,RES_hhdet_emi!K15*1000000/RES_hhdet_num!K15)</f>
        <v>0</v>
      </c>
      <c r="L15" s="162">
        <f>IF(RES_hhdet_emi!L15=0,0,RES_hhdet_emi!L15*1000000/RES_hhdet_num!L15)</f>
        <v>0</v>
      </c>
      <c r="M15" s="162">
        <f>IF(RES_hhdet_emi!M15=0,0,RES_hhdet_emi!M15*1000000/RES_hhdet_num!M15)</f>
        <v>0</v>
      </c>
      <c r="N15" s="162">
        <f>IF(RES_hhdet_emi!N15=0,0,RES_hhdet_emi!N15*1000000/RES_hhdet_num!N15)</f>
        <v>0</v>
      </c>
      <c r="O15" s="162">
        <f>IF(RES_hhdet_emi!O15=0,0,RES_hhdet_emi!O15*1000000/RES_hhdet_num!O15)</f>
        <v>0</v>
      </c>
      <c r="P15" s="162">
        <f>IF(RES_hhdet_emi!P15=0,0,RES_hhdet_emi!P15*1000000/RES_hhdet_num!P15)</f>
        <v>0</v>
      </c>
      <c r="Q15" s="162">
        <f>IF(RES_hhdet_emi!Q15=0,0,RES_hhdet_emi!Q15*1000000/RES_hhdet_num!Q15)</f>
        <v>0</v>
      </c>
    </row>
    <row r="16" spans="1:17" ht="12" customHeight="1" x14ac:dyDescent="0.25">
      <c r="A16" s="161" t="s">
        <v>141</v>
      </c>
      <c r="B16" s="160">
        <f>IF(RES_hhdet_emi!B16=0,0,RES_hhdet_emi!B16*1000000/RES_hhdet_num!B16)</f>
        <v>0</v>
      </c>
      <c r="C16" s="160">
        <f>IF(RES_hhdet_emi!C16=0,0,RES_hhdet_emi!C16*1000000/RES_hhdet_num!C16)</f>
        <v>0</v>
      </c>
      <c r="D16" s="160">
        <f>IF(RES_hhdet_emi!D16=0,0,RES_hhdet_emi!D16*1000000/RES_hhdet_num!D16)</f>
        <v>0</v>
      </c>
      <c r="E16" s="160">
        <f>IF(RES_hhdet_emi!E16=0,0,RES_hhdet_emi!E16*1000000/RES_hhdet_num!E16)</f>
        <v>0</v>
      </c>
      <c r="F16" s="160">
        <f>IF(RES_hhdet_emi!F16=0,0,RES_hhdet_emi!F16*1000000/RES_hhdet_num!F16)</f>
        <v>0</v>
      </c>
      <c r="G16" s="160">
        <f>IF(RES_hhdet_emi!G16=0,0,RES_hhdet_emi!G16*1000000/RES_hhdet_num!G16)</f>
        <v>0</v>
      </c>
      <c r="H16" s="160">
        <f>IF(RES_hhdet_emi!H16=0,0,RES_hhdet_emi!H16*1000000/RES_hhdet_num!H16)</f>
        <v>0</v>
      </c>
      <c r="I16" s="160">
        <f>IF(RES_hhdet_emi!I16=0,0,RES_hhdet_emi!I16*1000000/RES_hhdet_num!I16)</f>
        <v>0</v>
      </c>
      <c r="J16" s="160">
        <f>IF(RES_hhdet_emi!J16=0,0,RES_hhdet_emi!J16*1000000/RES_hhdet_num!J16)</f>
        <v>0</v>
      </c>
      <c r="K16" s="160">
        <f>IF(RES_hhdet_emi!K16=0,0,RES_hhdet_emi!K16*1000000/RES_hhdet_num!K16)</f>
        <v>0</v>
      </c>
      <c r="L16" s="160">
        <f>IF(RES_hhdet_emi!L16=0,0,RES_hhdet_emi!L16*1000000/RES_hhdet_num!L16)</f>
        <v>0</v>
      </c>
      <c r="M16" s="160">
        <f>IF(RES_hhdet_emi!M16=0,0,RES_hhdet_emi!M16*1000000/RES_hhdet_num!M16)</f>
        <v>0</v>
      </c>
      <c r="N16" s="160">
        <f>IF(RES_hhdet_emi!N16=0,0,RES_hhdet_emi!N16*1000000/RES_hhdet_num!N16)</f>
        <v>0</v>
      </c>
      <c r="O16" s="160">
        <f>IF(RES_hhdet_emi!O16=0,0,RES_hhdet_emi!O16*1000000/RES_hhdet_num!O16)</f>
        <v>0</v>
      </c>
      <c r="P16" s="160">
        <f>IF(RES_hhdet_emi!P16=0,0,RES_hhdet_emi!P16*1000000/RES_hhdet_num!P16)</f>
        <v>0</v>
      </c>
      <c r="Q16" s="160">
        <f>IF(RES_hhdet_emi!Q16=0,0,RES_hhdet_emi!Q16*1000000/RES_hhdet_num!Q16)</f>
        <v>0</v>
      </c>
    </row>
    <row r="17" spans="1:17" ht="12" customHeight="1" x14ac:dyDescent="0.25">
      <c r="A17" s="148" t="s">
        <v>60</v>
      </c>
      <c r="B17" s="156">
        <f>IF(RES_hhdet_emi!B17=0,0,RES_hhdet_emi!B17*1000000/RES_hhdet_num!B16)</f>
        <v>0</v>
      </c>
      <c r="C17" s="156">
        <f>IF(RES_hhdet_emi!C17=0,0,RES_hhdet_emi!C17*1000000/RES_hhdet_num!C16)</f>
        <v>0</v>
      </c>
      <c r="D17" s="156">
        <f>IF(RES_hhdet_emi!D17=0,0,RES_hhdet_emi!D17*1000000/RES_hhdet_num!D16)</f>
        <v>0</v>
      </c>
      <c r="E17" s="156">
        <f>IF(RES_hhdet_emi!E17=0,0,RES_hhdet_emi!E17*1000000/RES_hhdet_num!E16)</f>
        <v>0</v>
      </c>
      <c r="F17" s="156">
        <f>IF(RES_hhdet_emi!F17=0,0,RES_hhdet_emi!F17*1000000/RES_hhdet_num!F16)</f>
        <v>0</v>
      </c>
      <c r="G17" s="156">
        <f>IF(RES_hhdet_emi!G17=0,0,RES_hhdet_emi!G17*1000000/RES_hhdet_num!G16)</f>
        <v>0</v>
      </c>
      <c r="H17" s="156">
        <f>IF(RES_hhdet_emi!H17=0,0,RES_hhdet_emi!H17*1000000/RES_hhdet_num!H16)</f>
        <v>0</v>
      </c>
      <c r="I17" s="156">
        <f>IF(RES_hhdet_emi!I17=0,0,RES_hhdet_emi!I17*1000000/RES_hhdet_num!I16)</f>
        <v>0</v>
      </c>
      <c r="J17" s="156">
        <f>IF(RES_hhdet_emi!J17=0,0,RES_hhdet_emi!J17*1000000/RES_hhdet_num!J16)</f>
        <v>0</v>
      </c>
      <c r="K17" s="156">
        <f>IF(RES_hhdet_emi!K17=0,0,RES_hhdet_emi!K17*1000000/RES_hhdet_num!K16)</f>
        <v>0</v>
      </c>
      <c r="L17" s="156">
        <f>IF(RES_hhdet_emi!L17=0,0,RES_hhdet_emi!L17*1000000/RES_hhdet_num!L16)</f>
        <v>0</v>
      </c>
      <c r="M17" s="156">
        <f>IF(RES_hhdet_emi!M17=0,0,RES_hhdet_emi!M17*1000000/RES_hhdet_num!M16)</f>
        <v>0</v>
      </c>
      <c r="N17" s="156">
        <f>IF(RES_hhdet_emi!N17=0,0,RES_hhdet_emi!N17*1000000/RES_hhdet_num!N16)</f>
        <v>0</v>
      </c>
      <c r="O17" s="156">
        <f>IF(RES_hhdet_emi!O17=0,0,RES_hhdet_emi!O17*1000000/RES_hhdet_num!O16)</f>
        <v>0</v>
      </c>
      <c r="P17" s="156">
        <f>IF(RES_hhdet_emi!P17=0,0,RES_hhdet_emi!P17*1000000/RES_hhdet_num!P16)</f>
        <v>0</v>
      </c>
      <c r="Q17" s="156">
        <f>IF(RES_hhdet_emi!Q17=0,0,RES_hhdet_emi!Q17*1000000/RES_hhdet_num!Q16)</f>
        <v>0</v>
      </c>
    </row>
    <row r="18" spans="1:17" ht="12" customHeight="1" x14ac:dyDescent="0.25">
      <c r="A18" s="148" t="s">
        <v>59</v>
      </c>
      <c r="B18" s="156">
        <f>IF(RES_hhdet_emi!B18=0,0,RES_hhdet_emi!B18*1000000/RES_hhdet_num!B16)</f>
        <v>0</v>
      </c>
      <c r="C18" s="156">
        <f>IF(RES_hhdet_emi!C18=0,0,RES_hhdet_emi!C18*1000000/RES_hhdet_num!C16)</f>
        <v>0</v>
      </c>
      <c r="D18" s="156">
        <f>IF(RES_hhdet_emi!D18=0,0,RES_hhdet_emi!D18*1000000/RES_hhdet_num!D16)</f>
        <v>0</v>
      </c>
      <c r="E18" s="156">
        <f>IF(RES_hhdet_emi!E18=0,0,RES_hhdet_emi!E18*1000000/RES_hhdet_num!E16)</f>
        <v>0</v>
      </c>
      <c r="F18" s="156">
        <f>IF(RES_hhdet_emi!F18=0,0,RES_hhdet_emi!F18*1000000/RES_hhdet_num!F16)</f>
        <v>0</v>
      </c>
      <c r="G18" s="156">
        <f>IF(RES_hhdet_emi!G18=0,0,RES_hhdet_emi!G18*1000000/RES_hhdet_num!G16)</f>
        <v>0</v>
      </c>
      <c r="H18" s="156">
        <f>IF(RES_hhdet_emi!H18=0,0,RES_hhdet_emi!H18*1000000/RES_hhdet_num!H16)</f>
        <v>0</v>
      </c>
      <c r="I18" s="156">
        <f>IF(RES_hhdet_emi!I18=0,0,RES_hhdet_emi!I18*1000000/RES_hhdet_num!I16)</f>
        <v>0</v>
      </c>
      <c r="J18" s="156">
        <f>IF(RES_hhdet_emi!J18=0,0,RES_hhdet_emi!J18*1000000/RES_hhdet_num!J16)</f>
        <v>0</v>
      </c>
      <c r="K18" s="156">
        <f>IF(RES_hhdet_emi!K18=0,0,RES_hhdet_emi!K18*1000000/RES_hhdet_num!K16)</f>
        <v>0</v>
      </c>
      <c r="L18" s="156">
        <f>IF(RES_hhdet_emi!L18=0,0,RES_hhdet_emi!L18*1000000/RES_hhdet_num!L16)</f>
        <v>0</v>
      </c>
      <c r="M18" s="156">
        <f>IF(RES_hhdet_emi!M18=0,0,RES_hhdet_emi!M18*1000000/RES_hhdet_num!M16)</f>
        <v>0</v>
      </c>
      <c r="N18" s="156">
        <f>IF(RES_hhdet_emi!N18=0,0,RES_hhdet_emi!N18*1000000/RES_hhdet_num!N16)</f>
        <v>0</v>
      </c>
      <c r="O18" s="156">
        <f>IF(RES_hhdet_emi!O18=0,0,RES_hhdet_emi!O18*1000000/RES_hhdet_num!O16)</f>
        <v>0</v>
      </c>
      <c r="P18" s="156">
        <f>IF(RES_hhdet_emi!P18=0,0,RES_hhdet_emi!P18*1000000/RES_hhdet_num!P16)</f>
        <v>0</v>
      </c>
      <c r="Q18" s="156">
        <f>IF(RES_hhdet_emi!Q18=0,0,RES_hhdet_emi!Q18*1000000/RES_hhdet_num!Q16)</f>
        <v>0</v>
      </c>
    </row>
    <row r="19" spans="1:17" ht="12" customHeight="1" x14ac:dyDescent="0.25">
      <c r="A19" s="158" t="s">
        <v>62</v>
      </c>
      <c r="B19" s="157">
        <f>IF(RES_hhdet_emi!B19=0,0,RES_hhdet_emi!B19*1000000/RES_hhdet_num!B$3)</f>
        <v>110.83537854212506</v>
      </c>
      <c r="C19" s="157">
        <f>IF(RES_hhdet_emi!C19=0,0,RES_hhdet_emi!C19*1000000/RES_hhdet_num!C$3)</f>
        <v>106.10980311579442</v>
      </c>
      <c r="D19" s="157">
        <f>IF(RES_hhdet_emi!D19=0,0,RES_hhdet_emi!D19*1000000/RES_hhdet_num!D$3)</f>
        <v>104.80192121130796</v>
      </c>
      <c r="E19" s="157">
        <f>IF(RES_hhdet_emi!E19=0,0,RES_hhdet_emi!E19*1000000/RES_hhdet_num!E$3)</f>
        <v>100.53724536842802</v>
      </c>
      <c r="F19" s="157">
        <f>IF(RES_hhdet_emi!F19=0,0,RES_hhdet_emi!F19*1000000/RES_hhdet_num!F$3)</f>
        <v>103.18938341564322</v>
      </c>
      <c r="G19" s="157">
        <f>IF(RES_hhdet_emi!G19=0,0,RES_hhdet_emi!G19*1000000/RES_hhdet_num!G$3)</f>
        <v>99.292737688380001</v>
      </c>
      <c r="H19" s="157">
        <f>IF(RES_hhdet_emi!H19=0,0,RES_hhdet_emi!H19*1000000/RES_hhdet_num!H$3)</f>
        <v>92.813628806553979</v>
      </c>
      <c r="I19" s="157">
        <f>IF(RES_hhdet_emi!I19=0,0,RES_hhdet_emi!I19*1000000/RES_hhdet_num!I$3)</f>
        <v>89.261515664142465</v>
      </c>
      <c r="J19" s="157">
        <f>IF(RES_hhdet_emi!J19=0,0,RES_hhdet_emi!J19*1000000/RES_hhdet_num!J$3)</f>
        <v>86.501723462056376</v>
      </c>
      <c r="K19" s="157">
        <f>IF(RES_hhdet_emi!K19=0,0,RES_hhdet_emi!K19*1000000/RES_hhdet_num!K$3)</f>
        <v>86.590250057639025</v>
      </c>
      <c r="L19" s="157">
        <f>IF(RES_hhdet_emi!L19=0,0,RES_hhdet_emi!L19*1000000/RES_hhdet_num!L$3)</f>
        <v>84.410909107229955</v>
      </c>
      <c r="M19" s="157">
        <f>IF(RES_hhdet_emi!M19=0,0,RES_hhdet_emi!M19*1000000/RES_hhdet_num!M$3)</f>
        <v>75.145966424886808</v>
      </c>
      <c r="N19" s="157">
        <f>IF(RES_hhdet_emi!N19=0,0,RES_hhdet_emi!N19*1000000/RES_hhdet_num!N$3)</f>
        <v>76.188392331937692</v>
      </c>
      <c r="O19" s="157">
        <f>IF(RES_hhdet_emi!O19=0,0,RES_hhdet_emi!O19*1000000/RES_hhdet_num!O$3)</f>
        <v>73.412246163395523</v>
      </c>
      <c r="P19" s="157">
        <f>IF(RES_hhdet_emi!P19=0,0,RES_hhdet_emi!P19*1000000/RES_hhdet_num!P$3)</f>
        <v>62.941203830743184</v>
      </c>
      <c r="Q19" s="157">
        <f>IF(RES_hhdet_emi!Q19=0,0,RES_hhdet_emi!Q19*1000000/RES_hhdet_num!Q$3)</f>
        <v>62.259011523984839</v>
      </c>
    </row>
    <row r="20" spans="1:17" ht="12" customHeight="1" x14ac:dyDescent="0.25">
      <c r="A20" s="23" t="s">
        <v>58</v>
      </c>
      <c r="B20" s="156">
        <f>IF(RES_hhdet_emi!B20=0,0,RES_hhdet_emi!B20*1000000/RES_hhdet_num!B20)</f>
        <v>0</v>
      </c>
      <c r="C20" s="156">
        <f>IF(RES_hhdet_emi!C20=0,0,RES_hhdet_emi!C20*1000000/RES_hhdet_num!C20)</f>
        <v>0</v>
      </c>
      <c r="D20" s="156">
        <f>IF(RES_hhdet_emi!D20=0,0,RES_hhdet_emi!D20*1000000/RES_hhdet_num!D20)</f>
        <v>0</v>
      </c>
      <c r="E20" s="156">
        <f>IF(RES_hhdet_emi!E20=0,0,RES_hhdet_emi!E20*1000000/RES_hhdet_num!E20)</f>
        <v>0</v>
      </c>
      <c r="F20" s="156">
        <f>IF(RES_hhdet_emi!F20=0,0,RES_hhdet_emi!F20*1000000/RES_hhdet_num!F20)</f>
        <v>0</v>
      </c>
      <c r="G20" s="156">
        <f>IF(RES_hhdet_emi!G20=0,0,RES_hhdet_emi!G20*1000000/RES_hhdet_num!G20)</f>
        <v>0</v>
      </c>
      <c r="H20" s="156">
        <f>IF(RES_hhdet_emi!H20=0,0,RES_hhdet_emi!H20*1000000/RES_hhdet_num!H20)</f>
        <v>0</v>
      </c>
      <c r="I20" s="156">
        <f>IF(RES_hhdet_emi!I20=0,0,RES_hhdet_emi!I20*1000000/RES_hhdet_num!I20)</f>
        <v>0</v>
      </c>
      <c r="J20" s="156">
        <f>IF(RES_hhdet_emi!J20=0,0,RES_hhdet_emi!J20*1000000/RES_hhdet_num!J20)</f>
        <v>0</v>
      </c>
      <c r="K20" s="156">
        <f>IF(RES_hhdet_emi!K20=0,0,RES_hhdet_emi!K20*1000000/RES_hhdet_num!K20)</f>
        <v>0</v>
      </c>
      <c r="L20" s="156">
        <f>IF(RES_hhdet_emi!L20=0,0,RES_hhdet_emi!L20*1000000/RES_hhdet_num!L20)</f>
        <v>0</v>
      </c>
      <c r="M20" s="156">
        <f>IF(RES_hhdet_emi!M20=0,0,RES_hhdet_emi!M20*1000000/RES_hhdet_num!M20)</f>
        <v>0</v>
      </c>
      <c r="N20" s="156">
        <f>IF(RES_hhdet_emi!N20=0,0,RES_hhdet_emi!N20*1000000/RES_hhdet_num!N20)</f>
        <v>0</v>
      </c>
      <c r="O20" s="156">
        <f>IF(RES_hhdet_emi!O20=0,0,RES_hhdet_emi!O20*1000000/RES_hhdet_num!O20)</f>
        <v>0</v>
      </c>
      <c r="P20" s="156">
        <f>IF(RES_hhdet_emi!P20=0,0,RES_hhdet_emi!P20*1000000/RES_hhdet_num!P20)</f>
        <v>0</v>
      </c>
      <c r="Q20" s="156">
        <f>IF(RES_hhdet_emi!Q20=0,0,RES_hhdet_emi!Q20*1000000/RES_hhdet_num!Q20)</f>
        <v>0</v>
      </c>
    </row>
    <row r="21" spans="1:17" ht="12" customHeight="1" x14ac:dyDescent="0.25">
      <c r="A21" s="23" t="s">
        <v>57</v>
      </c>
      <c r="B21" s="156">
        <f>IF(RES_hhdet_emi!B21=0,0,RES_hhdet_emi!B21*1000000/RES_hhdet_num!B21)</f>
        <v>397.86472654182069</v>
      </c>
      <c r="C21" s="156">
        <f>IF(RES_hhdet_emi!C21=0,0,RES_hhdet_emi!C21*1000000/RES_hhdet_num!C21)</f>
        <v>394.85523158750425</v>
      </c>
      <c r="D21" s="156">
        <f>IF(RES_hhdet_emi!D21=0,0,RES_hhdet_emi!D21*1000000/RES_hhdet_num!D21)</f>
        <v>396.8688196854593</v>
      </c>
      <c r="E21" s="156">
        <f>IF(RES_hhdet_emi!E21=0,0,RES_hhdet_emi!E21*1000000/RES_hhdet_num!E21)</f>
        <v>390.91468907832859</v>
      </c>
      <c r="F21" s="156">
        <f>IF(RES_hhdet_emi!F21=0,0,RES_hhdet_emi!F21*1000000/RES_hhdet_num!F21)</f>
        <v>401.85159196650665</v>
      </c>
      <c r="G21" s="156">
        <f>IF(RES_hhdet_emi!G21=0,0,RES_hhdet_emi!G21*1000000/RES_hhdet_num!G21)</f>
        <v>392.17995597504097</v>
      </c>
      <c r="H21" s="156">
        <f>IF(RES_hhdet_emi!H21=0,0,RES_hhdet_emi!H21*1000000/RES_hhdet_num!H21)</f>
        <v>386.57634363288923</v>
      </c>
      <c r="I21" s="156">
        <f>IF(RES_hhdet_emi!I21=0,0,RES_hhdet_emi!I21*1000000/RES_hhdet_num!I21)</f>
        <v>386.90708598733903</v>
      </c>
      <c r="J21" s="156">
        <f>IF(RES_hhdet_emi!J21=0,0,RES_hhdet_emi!J21*1000000/RES_hhdet_num!J21)</f>
        <v>381.60775239480108</v>
      </c>
      <c r="K21" s="156">
        <f>IF(RES_hhdet_emi!K21=0,0,RES_hhdet_emi!K21*1000000/RES_hhdet_num!K21)</f>
        <v>376.95831767589783</v>
      </c>
      <c r="L21" s="156">
        <f>IF(RES_hhdet_emi!L21=0,0,RES_hhdet_emi!L21*1000000/RES_hhdet_num!L21)</f>
        <v>389.798180430407</v>
      </c>
      <c r="M21" s="156">
        <f>IF(RES_hhdet_emi!M21=0,0,RES_hhdet_emi!M21*1000000/RES_hhdet_num!M21)</f>
        <v>364.70527665233635</v>
      </c>
      <c r="N21" s="156">
        <f>IF(RES_hhdet_emi!N21=0,0,RES_hhdet_emi!N21*1000000/RES_hhdet_num!N21)</f>
        <v>379.12868822487837</v>
      </c>
      <c r="O21" s="156">
        <f>IF(RES_hhdet_emi!O21=0,0,RES_hhdet_emi!O21*1000000/RES_hhdet_num!O21)</f>
        <v>381.34397255201679</v>
      </c>
      <c r="P21" s="156">
        <f>IF(RES_hhdet_emi!P21=0,0,RES_hhdet_emi!P21*1000000/RES_hhdet_num!P21)</f>
        <v>381.05963114849169</v>
      </c>
      <c r="Q21" s="156">
        <f>IF(RES_hhdet_emi!Q21=0,0,RES_hhdet_emi!Q21*1000000/RES_hhdet_num!Q21)</f>
        <v>377.93354715496349</v>
      </c>
    </row>
    <row r="22" spans="1:17" ht="12" customHeight="1" x14ac:dyDescent="0.25">
      <c r="A22" s="29" t="s">
        <v>140</v>
      </c>
      <c r="B22" s="57">
        <f>IF(RES_hhdet_emi!B22=0,0,RES_hhdet_emi!B22*1000000/RES_hhdet_num!B22)</f>
        <v>0</v>
      </c>
      <c r="C22" s="57">
        <f>IF(RES_hhdet_emi!C22=0,0,RES_hhdet_emi!C22*1000000/RES_hhdet_num!C22)</f>
        <v>0</v>
      </c>
      <c r="D22" s="57">
        <f>IF(RES_hhdet_emi!D22=0,0,RES_hhdet_emi!D22*1000000/RES_hhdet_num!D22)</f>
        <v>0</v>
      </c>
      <c r="E22" s="57">
        <f>IF(RES_hhdet_emi!E22=0,0,RES_hhdet_emi!E22*1000000/RES_hhdet_num!E22)</f>
        <v>0</v>
      </c>
      <c r="F22" s="57">
        <f>IF(RES_hhdet_emi!F22=0,0,RES_hhdet_emi!F22*1000000/RES_hhdet_num!F22)</f>
        <v>0</v>
      </c>
      <c r="G22" s="57">
        <f>IF(RES_hhdet_emi!G22=0,0,RES_hhdet_emi!G22*1000000/RES_hhdet_num!G22)</f>
        <v>0</v>
      </c>
      <c r="H22" s="57">
        <f>IF(RES_hhdet_emi!H22=0,0,RES_hhdet_emi!H22*1000000/RES_hhdet_num!H22)</f>
        <v>0</v>
      </c>
      <c r="I22" s="57">
        <f>IF(RES_hhdet_emi!I22=0,0,RES_hhdet_emi!I22*1000000/RES_hhdet_num!I22)</f>
        <v>0</v>
      </c>
      <c r="J22" s="57">
        <f>IF(RES_hhdet_emi!J22=0,0,RES_hhdet_emi!J22*1000000/RES_hhdet_num!J22)</f>
        <v>0</v>
      </c>
      <c r="K22" s="57">
        <f>IF(RES_hhdet_emi!K22=0,0,RES_hhdet_emi!K22*1000000/RES_hhdet_num!K22)</f>
        <v>0</v>
      </c>
      <c r="L22" s="57">
        <f>IF(RES_hhdet_emi!L22=0,0,RES_hhdet_emi!L22*1000000/RES_hhdet_num!L22)</f>
        <v>0</v>
      </c>
      <c r="M22" s="57">
        <f>IF(RES_hhdet_emi!M22=0,0,RES_hhdet_emi!M22*1000000/RES_hhdet_num!M22)</f>
        <v>0</v>
      </c>
      <c r="N22" s="57">
        <f>IF(RES_hhdet_emi!N22=0,0,RES_hhdet_emi!N22*1000000/RES_hhdet_num!N22)</f>
        <v>0</v>
      </c>
      <c r="O22" s="57">
        <f>IF(RES_hhdet_emi!O22=0,0,RES_hhdet_emi!O22*1000000/RES_hhdet_num!O22)</f>
        <v>0</v>
      </c>
      <c r="P22" s="57">
        <f>IF(RES_hhdet_emi!P22=0,0,RES_hhdet_emi!P22*1000000/RES_hhdet_num!P22)</f>
        <v>0</v>
      </c>
      <c r="Q22" s="57">
        <f>IF(RES_hhdet_emi!Q22=0,0,RES_hhdet_emi!Q22*1000000/RES_hhdet_num!Q22)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>
        <f>SUM(B25,B28,B30,B39)</f>
        <v>3189.0088270207425</v>
      </c>
      <c r="C24" s="168">
        <f t="shared" ref="C24:Q24" si="3">SUM(C25,C28,C30,C39)</f>
        <v>3203.6051631974951</v>
      </c>
      <c r="D24" s="168">
        <f t="shared" si="3"/>
        <v>3224.8767366649881</v>
      </c>
      <c r="E24" s="168">
        <f t="shared" si="3"/>
        <v>3247.5027317391487</v>
      </c>
      <c r="F24" s="168">
        <f t="shared" si="3"/>
        <v>3373.6943804862522</v>
      </c>
      <c r="G24" s="168">
        <f t="shared" si="3"/>
        <v>3299.317810296604</v>
      </c>
      <c r="H24" s="168">
        <f t="shared" si="3"/>
        <v>3122.4945200785019</v>
      </c>
      <c r="I24" s="168">
        <f t="shared" si="3"/>
        <v>2835.6791027593717</v>
      </c>
      <c r="J24" s="168">
        <f t="shared" si="3"/>
        <v>2893.6704534294081</v>
      </c>
      <c r="K24" s="168">
        <f t="shared" si="3"/>
        <v>2865.8201952866889</v>
      </c>
      <c r="L24" s="168">
        <f t="shared" si="3"/>
        <v>2857.6294460558147</v>
      </c>
      <c r="M24" s="168">
        <f t="shared" si="3"/>
        <v>2298.8189901646147</v>
      </c>
      <c r="N24" s="168">
        <f t="shared" si="3"/>
        <v>2498.1419373719668</v>
      </c>
      <c r="O24" s="168">
        <f t="shared" si="3"/>
        <v>2527.8454297030307</v>
      </c>
      <c r="P24" s="168">
        <f t="shared" si="3"/>
        <v>2146.4399183282421</v>
      </c>
      <c r="Q24" s="168">
        <f t="shared" si="3"/>
        <v>2173.3841116340063</v>
      </c>
    </row>
    <row r="25" spans="1:17" ht="12.95" customHeight="1" x14ac:dyDescent="0.25">
      <c r="A25" s="158" t="s">
        <v>65</v>
      </c>
      <c r="B25" s="157">
        <f t="shared" ref="B25:Q25" si="4">SUM(B26:B27)</f>
        <v>2801.2552645861533</v>
      </c>
      <c r="C25" s="157">
        <f t="shared" si="4"/>
        <v>2819.7935436612183</v>
      </c>
      <c r="D25" s="157">
        <f t="shared" si="4"/>
        <v>2846.0208022284678</v>
      </c>
      <c r="E25" s="157">
        <f t="shared" si="4"/>
        <v>2871.2489100732905</v>
      </c>
      <c r="F25" s="157">
        <f t="shared" si="4"/>
        <v>2992.8245674648019</v>
      </c>
      <c r="G25" s="157">
        <f t="shared" si="4"/>
        <v>2923.4855252197144</v>
      </c>
      <c r="H25" s="157">
        <f t="shared" si="4"/>
        <v>2756.1562927858145</v>
      </c>
      <c r="I25" s="157">
        <f t="shared" si="4"/>
        <v>2474.2599232520756</v>
      </c>
      <c r="J25" s="157">
        <f t="shared" si="4"/>
        <v>2534.2044177707667</v>
      </c>
      <c r="K25" s="157">
        <f t="shared" si="4"/>
        <v>2505.2309834696366</v>
      </c>
      <c r="L25" s="157">
        <f t="shared" si="4"/>
        <v>2499.2295673887188</v>
      </c>
      <c r="M25" s="157">
        <f t="shared" si="4"/>
        <v>1972.9398342217339</v>
      </c>
      <c r="N25" s="157">
        <f t="shared" si="4"/>
        <v>2133.9925932267811</v>
      </c>
      <c r="O25" s="157">
        <f t="shared" si="4"/>
        <v>2167.0878006924945</v>
      </c>
      <c r="P25" s="157">
        <f t="shared" si="4"/>
        <v>1800.3674670911093</v>
      </c>
      <c r="Q25" s="157">
        <f t="shared" si="4"/>
        <v>1830.5164410183381</v>
      </c>
    </row>
    <row r="26" spans="1:17" ht="12" customHeight="1" x14ac:dyDescent="0.25">
      <c r="A26" s="23" t="s">
        <v>84</v>
      </c>
      <c r="B26" s="156">
        <f>IF(RES_hhdet_emi!B26=0,0,RES_hhdet_emi!B26*1000000/RES_hhdet_num!B$24)</f>
        <v>2801.2552645861533</v>
      </c>
      <c r="C26" s="156">
        <f>IF(RES_hhdet_emi!C26=0,0,RES_hhdet_emi!C26*1000000/RES_hhdet_num!C$24)</f>
        <v>2819.7935436612183</v>
      </c>
      <c r="D26" s="156">
        <f>IF(RES_hhdet_emi!D26=0,0,RES_hhdet_emi!D26*1000000/RES_hhdet_num!D$24)</f>
        <v>2846.0208022284678</v>
      </c>
      <c r="E26" s="156">
        <f>IF(RES_hhdet_emi!E26=0,0,RES_hhdet_emi!E26*1000000/RES_hhdet_num!E$24)</f>
        <v>2871.2489100732905</v>
      </c>
      <c r="F26" s="156">
        <f>IF(RES_hhdet_emi!F26=0,0,RES_hhdet_emi!F26*1000000/RES_hhdet_num!F$24)</f>
        <v>2992.8245674648019</v>
      </c>
      <c r="G26" s="156">
        <f>IF(RES_hhdet_emi!G26=0,0,RES_hhdet_emi!G26*1000000/RES_hhdet_num!G$24)</f>
        <v>2923.4855252197144</v>
      </c>
      <c r="H26" s="156">
        <f>IF(RES_hhdet_emi!H26=0,0,RES_hhdet_emi!H26*1000000/RES_hhdet_num!H$24)</f>
        <v>2756.1562927858145</v>
      </c>
      <c r="I26" s="156">
        <f>IF(RES_hhdet_emi!I26=0,0,RES_hhdet_emi!I26*1000000/RES_hhdet_num!I$24)</f>
        <v>2474.2599232520756</v>
      </c>
      <c r="J26" s="156">
        <f>IF(RES_hhdet_emi!J26=0,0,RES_hhdet_emi!J26*1000000/RES_hhdet_num!J$24)</f>
        <v>2534.2044177707667</v>
      </c>
      <c r="K26" s="156">
        <f>IF(RES_hhdet_emi!K26=0,0,RES_hhdet_emi!K26*1000000/RES_hhdet_num!K$24)</f>
        <v>2505.2309834696366</v>
      </c>
      <c r="L26" s="156">
        <f>IF(RES_hhdet_emi!L26=0,0,RES_hhdet_emi!L26*1000000/RES_hhdet_num!L$24)</f>
        <v>2499.2295673887188</v>
      </c>
      <c r="M26" s="156">
        <f>IF(RES_hhdet_emi!M26=0,0,RES_hhdet_emi!M26*1000000/RES_hhdet_num!M$24)</f>
        <v>1972.9398342217339</v>
      </c>
      <c r="N26" s="156">
        <f>IF(RES_hhdet_emi!N26=0,0,RES_hhdet_emi!N26*1000000/RES_hhdet_num!N$24)</f>
        <v>2133.9925932267811</v>
      </c>
      <c r="O26" s="156">
        <f>IF(RES_hhdet_emi!O26=0,0,RES_hhdet_emi!O26*1000000/RES_hhdet_num!O$24)</f>
        <v>2167.0878006924945</v>
      </c>
      <c r="P26" s="156">
        <f>IF(RES_hhdet_emi!P26=0,0,RES_hhdet_emi!P26*1000000/RES_hhdet_num!P$24)</f>
        <v>1800.3674670911093</v>
      </c>
      <c r="Q26" s="156">
        <f>IF(RES_hhdet_emi!Q26=0,0,RES_hhdet_emi!Q26*1000000/RES_hhdet_num!Q$24)</f>
        <v>1830.5164410183381</v>
      </c>
    </row>
    <row r="27" spans="1:17" ht="12" customHeight="1" x14ac:dyDescent="0.25">
      <c r="A27" s="23" t="s">
        <v>60</v>
      </c>
      <c r="B27" s="156">
        <f>IF(RES_hhdet_emi!B27=0,0,RES_hhdet_emi!B27*1000000/RES_hhdet_num!B$24)</f>
        <v>0</v>
      </c>
      <c r="C27" s="156">
        <f>IF(RES_hhdet_emi!C27=0,0,RES_hhdet_emi!C27*1000000/RES_hhdet_num!C$24)</f>
        <v>0</v>
      </c>
      <c r="D27" s="156">
        <f>IF(RES_hhdet_emi!D27=0,0,RES_hhdet_emi!D27*1000000/RES_hhdet_num!D$24)</f>
        <v>0</v>
      </c>
      <c r="E27" s="156">
        <f>IF(RES_hhdet_emi!E27=0,0,RES_hhdet_emi!E27*1000000/RES_hhdet_num!E$24)</f>
        <v>0</v>
      </c>
      <c r="F27" s="156">
        <f>IF(RES_hhdet_emi!F27=0,0,RES_hhdet_emi!F27*1000000/RES_hhdet_num!F$24)</f>
        <v>0</v>
      </c>
      <c r="G27" s="156">
        <f>IF(RES_hhdet_emi!G27=0,0,RES_hhdet_emi!G27*1000000/RES_hhdet_num!G$24)</f>
        <v>0</v>
      </c>
      <c r="H27" s="156">
        <f>IF(RES_hhdet_emi!H27=0,0,RES_hhdet_emi!H27*1000000/RES_hhdet_num!H$24)</f>
        <v>0</v>
      </c>
      <c r="I27" s="156">
        <f>IF(RES_hhdet_emi!I27=0,0,RES_hhdet_emi!I27*1000000/RES_hhdet_num!I$24)</f>
        <v>0</v>
      </c>
      <c r="J27" s="156">
        <f>IF(RES_hhdet_emi!J27=0,0,RES_hhdet_emi!J27*1000000/RES_hhdet_num!J$24)</f>
        <v>0</v>
      </c>
      <c r="K27" s="156">
        <f>IF(RES_hhdet_emi!K27=0,0,RES_hhdet_emi!K27*1000000/RES_hhdet_num!K$24)</f>
        <v>0</v>
      </c>
      <c r="L27" s="156">
        <f>IF(RES_hhdet_emi!L27=0,0,RES_hhdet_emi!L27*1000000/RES_hhdet_num!L$24)</f>
        <v>0</v>
      </c>
      <c r="M27" s="156">
        <f>IF(RES_hhdet_emi!M27=0,0,RES_hhdet_emi!M27*1000000/RES_hhdet_num!M$24)</f>
        <v>0</v>
      </c>
      <c r="N27" s="156">
        <f>IF(RES_hhdet_emi!N27=0,0,RES_hhdet_emi!N27*1000000/RES_hhdet_num!N$24)</f>
        <v>0</v>
      </c>
      <c r="O27" s="156">
        <f>IF(RES_hhdet_emi!O27=0,0,RES_hhdet_emi!O27*1000000/RES_hhdet_num!O$24)</f>
        <v>0</v>
      </c>
      <c r="P27" s="156">
        <f>IF(RES_hhdet_emi!P27=0,0,RES_hhdet_emi!P27*1000000/RES_hhdet_num!P$24)</f>
        <v>0</v>
      </c>
      <c r="Q27" s="156">
        <f>IF(RES_hhdet_emi!Q27=0,0,RES_hhdet_emi!Q27*1000000/RES_hhdet_num!Q$24)</f>
        <v>0</v>
      </c>
    </row>
    <row r="28" spans="1:17" ht="12.95" customHeight="1" x14ac:dyDescent="0.25">
      <c r="A28" s="158" t="s">
        <v>112</v>
      </c>
      <c r="B28" s="157">
        <f t="shared" ref="B28:Q28" si="5">B29</f>
        <v>0</v>
      </c>
      <c r="C28" s="157">
        <f t="shared" si="5"/>
        <v>0</v>
      </c>
      <c r="D28" s="157">
        <f t="shared" si="5"/>
        <v>0</v>
      </c>
      <c r="E28" s="157">
        <f t="shared" si="5"/>
        <v>0</v>
      </c>
      <c r="F28" s="157">
        <f t="shared" si="5"/>
        <v>0</v>
      </c>
      <c r="G28" s="157">
        <f t="shared" si="5"/>
        <v>0</v>
      </c>
      <c r="H28" s="157">
        <f t="shared" si="5"/>
        <v>0</v>
      </c>
      <c r="I28" s="157">
        <f t="shared" si="5"/>
        <v>0</v>
      </c>
      <c r="J28" s="157">
        <f t="shared" si="5"/>
        <v>0</v>
      </c>
      <c r="K28" s="157">
        <f t="shared" si="5"/>
        <v>0</v>
      </c>
      <c r="L28" s="157">
        <f t="shared" si="5"/>
        <v>0</v>
      </c>
      <c r="M28" s="157">
        <f t="shared" si="5"/>
        <v>0</v>
      </c>
      <c r="N28" s="157">
        <f t="shared" si="5"/>
        <v>0</v>
      </c>
      <c r="O28" s="157">
        <f t="shared" si="5"/>
        <v>0</v>
      </c>
      <c r="P28" s="157">
        <f t="shared" si="5"/>
        <v>0</v>
      </c>
      <c r="Q28" s="157">
        <f t="shared" si="5"/>
        <v>0</v>
      </c>
    </row>
    <row r="29" spans="1:17" ht="12" customHeight="1" x14ac:dyDescent="0.25">
      <c r="A29" s="23" t="s">
        <v>60</v>
      </c>
      <c r="B29" s="156">
        <f>IF(RES_hhdet_emi!B29=0,0,RES_hhdet_emi!B29*1000000/RES_hhdet_num!B$24)</f>
        <v>0</v>
      </c>
      <c r="C29" s="156">
        <f>IF(RES_hhdet_emi!C29=0,0,RES_hhdet_emi!C29*1000000/RES_hhdet_num!C$24)</f>
        <v>0</v>
      </c>
      <c r="D29" s="156">
        <f>IF(RES_hhdet_emi!D29=0,0,RES_hhdet_emi!D29*1000000/RES_hhdet_num!D$24)</f>
        <v>0</v>
      </c>
      <c r="E29" s="156">
        <f>IF(RES_hhdet_emi!E29=0,0,RES_hhdet_emi!E29*1000000/RES_hhdet_num!E$24)</f>
        <v>0</v>
      </c>
      <c r="F29" s="156">
        <f>IF(RES_hhdet_emi!F29=0,0,RES_hhdet_emi!F29*1000000/RES_hhdet_num!F$24)</f>
        <v>0</v>
      </c>
      <c r="G29" s="156">
        <f>IF(RES_hhdet_emi!G29=0,0,RES_hhdet_emi!G29*1000000/RES_hhdet_num!G$24)</f>
        <v>0</v>
      </c>
      <c r="H29" s="156">
        <f>IF(RES_hhdet_emi!H29=0,0,RES_hhdet_emi!H29*1000000/RES_hhdet_num!H$24)</f>
        <v>0</v>
      </c>
      <c r="I29" s="156">
        <f>IF(RES_hhdet_emi!I29=0,0,RES_hhdet_emi!I29*1000000/RES_hhdet_num!I$24)</f>
        <v>0</v>
      </c>
      <c r="J29" s="156">
        <f>IF(RES_hhdet_emi!J29=0,0,RES_hhdet_emi!J29*1000000/RES_hhdet_num!J$24)</f>
        <v>0</v>
      </c>
      <c r="K29" s="156">
        <f>IF(RES_hhdet_emi!K29=0,0,RES_hhdet_emi!K29*1000000/RES_hhdet_num!K$24)</f>
        <v>0</v>
      </c>
      <c r="L29" s="156">
        <f>IF(RES_hhdet_emi!L29=0,0,RES_hhdet_emi!L29*1000000/RES_hhdet_num!L$24)</f>
        <v>0</v>
      </c>
      <c r="M29" s="156">
        <f>IF(RES_hhdet_emi!M29=0,0,RES_hhdet_emi!M29*1000000/RES_hhdet_num!M$24)</f>
        <v>0</v>
      </c>
      <c r="N29" s="156">
        <f>IF(RES_hhdet_emi!N29=0,0,RES_hhdet_emi!N29*1000000/RES_hhdet_num!N$24)</f>
        <v>0</v>
      </c>
      <c r="O29" s="156">
        <f>IF(RES_hhdet_emi!O29=0,0,RES_hhdet_emi!O29*1000000/RES_hhdet_num!O$24)</f>
        <v>0</v>
      </c>
      <c r="P29" s="156">
        <f>IF(RES_hhdet_emi!P29=0,0,RES_hhdet_emi!P29*1000000/RES_hhdet_num!P$24)</f>
        <v>0</v>
      </c>
      <c r="Q29" s="156">
        <f>IF(RES_hhdet_emi!Q29=0,0,RES_hhdet_emi!Q29*1000000/RES_hhdet_num!Q$24)</f>
        <v>0</v>
      </c>
    </row>
    <row r="30" spans="1:17" ht="12" customHeight="1" x14ac:dyDescent="0.25">
      <c r="A30" s="158" t="s">
        <v>63</v>
      </c>
      <c r="B30" s="157">
        <f>IF(RES_hhdet_emi!B30=0,0,RES_hhdet_emi!B30*1000000/RES_hhdet_num!B$24)</f>
        <v>276.91922112448492</v>
      </c>
      <c r="C30" s="157">
        <f>IF(RES_hhdet_emi!C30=0,0,RES_hhdet_emi!C30*1000000/RES_hhdet_num!C$24)</f>
        <v>278.29150137567956</v>
      </c>
      <c r="D30" s="157">
        <f>IF(RES_hhdet_emi!D30=0,0,RES_hhdet_emi!D30*1000000/RES_hhdet_num!D$24)</f>
        <v>275.46843681760475</v>
      </c>
      <c r="E30" s="157">
        <f>IF(RES_hhdet_emi!E30=0,0,RES_hhdet_emi!E30*1000000/RES_hhdet_num!E$24)</f>
        <v>277.01462144623787</v>
      </c>
      <c r="F30" s="157">
        <f>IF(RES_hhdet_emi!F30=0,0,RES_hhdet_emi!F30*1000000/RES_hhdet_num!F$24)</f>
        <v>278.97037587005519</v>
      </c>
      <c r="G30" s="157">
        <f>IF(RES_hhdet_emi!G30=0,0,RES_hhdet_emi!G30*1000000/RES_hhdet_num!G$24)</f>
        <v>277.64725898252675</v>
      </c>
      <c r="H30" s="157">
        <f>IF(RES_hhdet_emi!H30=0,0,RES_hhdet_emi!H30*1000000/RES_hhdet_num!H$24)</f>
        <v>275.17391480666521</v>
      </c>
      <c r="I30" s="157">
        <f>IF(RES_hhdet_emi!I30=0,0,RES_hhdet_emi!I30*1000000/RES_hhdet_num!I$24)</f>
        <v>273.86921528672076</v>
      </c>
      <c r="J30" s="157">
        <f>IF(RES_hhdet_emi!J30=0,0,RES_hhdet_emi!J30*1000000/RES_hhdet_num!J$24)</f>
        <v>273.13092876305546</v>
      </c>
      <c r="K30" s="157">
        <f>IF(RES_hhdet_emi!K30=0,0,RES_hhdet_emi!K30*1000000/RES_hhdet_num!K$24)</f>
        <v>273.87106965203498</v>
      </c>
      <c r="L30" s="157">
        <f>IF(RES_hhdet_emi!L30=0,0,RES_hhdet_emi!L30*1000000/RES_hhdet_num!L$24)</f>
        <v>274.17919146970195</v>
      </c>
      <c r="M30" s="157">
        <f>IF(RES_hhdet_emi!M30=0,0,RES_hhdet_emi!M30*1000000/RES_hhdet_num!M$24)</f>
        <v>250.77222367052326</v>
      </c>
      <c r="N30" s="157">
        <f>IF(RES_hhdet_emi!N30=0,0,RES_hhdet_emi!N30*1000000/RES_hhdet_num!N$24)</f>
        <v>288.09934841138994</v>
      </c>
      <c r="O30" s="157">
        <f>IF(RES_hhdet_emi!O30=0,0,RES_hhdet_emi!O30*1000000/RES_hhdet_num!O$24)</f>
        <v>287.76009556906644</v>
      </c>
      <c r="P30" s="157">
        <f>IF(RES_hhdet_emi!P30=0,0,RES_hhdet_emi!P30*1000000/RES_hhdet_num!P$24)</f>
        <v>283.60763653760995</v>
      </c>
      <c r="Q30" s="157">
        <f>IF(RES_hhdet_emi!Q30=0,0,RES_hhdet_emi!Q30*1000000/RES_hhdet_num!Q$24)</f>
        <v>281.50175671208649</v>
      </c>
    </row>
    <row r="31" spans="1:17" ht="12" customHeight="1" x14ac:dyDescent="0.25">
      <c r="A31" s="167" t="s">
        <v>169</v>
      </c>
      <c r="B31" s="132">
        <f>IF(RES_hhdet_emi!B31=0,0,RES_hhdet_emi!B31*1000000/RES_hhdet_num!B31)</f>
        <v>583.23420974524197</v>
      </c>
      <c r="C31" s="132">
        <f>IF(RES_hhdet_emi!C31=0,0,RES_hhdet_emi!C31*1000000/RES_hhdet_num!C31)</f>
        <v>581.67315868511275</v>
      </c>
      <c r="D31" s="132">
        <f>IF(RES_hhdet_emi!D31=0,0,RES_hhdet_emi!D31*1000000/RES_hhdet_num!D31)</f>
        <v>571.56714602760326</v>
      </c>
      <c r="E31" s="132">
        <f>IF(RES_hhdet_emi!E31=0,0,RES_hhdet_emi!E31*1000000/RES_hhdet_num!E31)</f>
        <v>570.73325141748717</v>
      </c>
      <c r="F31" s="132">
        <f>IF(RES_hhdet_emi!F31=0,0,RES_hhdet_emi!F31*1000000/RES_hhdet_num!F31)</f>
        <v>570.75888149486605</v>
      </c>
      <c r="G31" s="132">
        <f>IF(RES_hhdet_emi!G31=0,0,RES_hhdet_emi!G31*1000000/RES_hhdet_num!G31)</f>
        <v>564.14688556835915</v>
      </c>
      <c r="H31" s="132">
        <f>IF(RES_hhdet_emi!H31=0,0,RES_hhdet_emi!H31*1000000/RES_hhdet_num!H31)</f>
        <v>556.37810538808367</v>
      </c>
      <c r="I31" s="132">
        <f>IF(RES_hhdet_emi!I31=0,0,RES_hhdet_emi!I31*1000000/RES_hhdet_num!I31)</f>
        <v>551.11312288987858</v>
      </c>
      <c r="J31" s="132">
        <f>IF(RES_hhdet_emi!J31=0,0,RES_hhdet_emi!J31*1000000/RES_hhdet_num!J31)</f>
        <v>547.25818649433415</v>
      </c>
      <c r="K31" s="132">
        <f>IF(RES_hhdet_emi!K31=0,0,RES_hhdet_emi!K31*1000000/RES_hhdet_num!K31)</f>
        <v>546.05768232449248</v>
      </c>
      <c r="L31" s="132">
        <f>IF(RES_hhdet_emi!L31=0,0,RES_hhdet_emi!L31*1000000/RES_hhdet_num!L31)</f>
        <v>543.81780594613019</v>
      </c>
      <c r="M31" s="132">
        <f>IF(RES_hhdet_emi!M31=0,0,RES_hhdet_emi!M31*1000000/RES_hhdet_num!M31)</f>
        <v>495.80294444745579</v>
      </c>
      <c r="N31" s="132">
        <f>IF(RES_hhdet_emi!N31=0,0,RES_hhdet_emi!N31*1000000/RES_hhdet_num!N31)</f>
        <v>565.16868435711706</v>
      </c>
      <c r="O31" s="132">
        <f>IF(RES_hhdet_emi!O31=0,0,RES_hhdet_emi!O31*1000000/RES_hhdet_num!O31)</f>
        <v>561.69891122928698</v>
      </c>
      <c r="P31" s="132">
        <f>IF(RES_hhdet_emi!P31=0,0,RES_hhdet_emi!P31*1000000/RES_hhdet_num!P31)</f>
        <v>550.81354698210271</v>
      </c>
      <c r="Q31" s="132">
        <f>IF(RES_hhdet_emi!Q31=0,0,RES_hhdet_emi!Q31*1000000/RES_hhdet_num!Q31)</f>
        <v>543.61453023080617</v>
      </c>
    </row>
    <row r="32" spans="1:17" ht="12" customHeight="1" x14ac:dyDescent="0.25">
      <c r="A32" s="167" t="s">
        <v>168</v>
      </c>
      <c r="B32" s="132">
        <f>IF(RES_hhdet_emi!B32=0,0,RES_hhdet_emi!B32*1000000/RES_hhdet_num!B32)</f>
        <v>372.10342581746841</v>
      </c>
      <c r="C32" s="132">
        <f>IF(RES_hhdet_emi!C32=0,0,RES_hhdet_emi!C32*1000000/RES_hhdet_num!C32)</f>
        <v>378.08755314532868</v>
      </c>
      <c r="D32" s="132">
        <f>IF(RES_hhdet_emi!D32=0,0,RES_hhdet_emi!D32*1000000/RES_hhdet_num!D32)</f>
        <v>371.51864491792981</v>
      </c>
      <c r="E32" s="132">
        <f>IF(RES_hhdet_emi!E32=0,0,RES_hhdet_emi!E32*1000000/RES_hhdet_num!E32)</f>
        <v>370.97661342135524</v>
      </c>
      <c r="F32" s="132">
        <f>IF(RES_hhdet_emi!F32=0,0,RES_hhdet_emi!F32*1000000/RES_hhdet_num!F32)</f>
        <v>370.99327297165451</v>
      </c>
      <c r="G32" s="132">
        <f>IF(RES_hhdet_emi!G32=0,0,RES_hhdet_emi!G32*1000000/RES_hhdet_num!G32)</f>
        <v>366.69547561943205</v>
      </c>
      <c r="H32" s="132">
        <f>IF(RES_hhdet_emi!H32=0,0,RES_hhdet_emi!H32*1000000/RES_hhdet_num!H32)</f>
        <v>361.64576850224978</v>
      </c>
      <c r="I32" s="132">
        <f>IF(RES_hhdet_emi!I32=0,0,RES_hhdet_emi!I32*1000000/RES_hhdet_num!I32)</f>
        <v>358.22352987842248</v>
      </c>
      <c r="J32" s="132">
        <f>IF(RES_hhdet_emi!J32=0,0,RES_hhdet_emi!J32*1000000/RES_hhdet_num!J32)</f>
        <v>355.71782122132811</v>
      </c>
      <c r="K32" s="132">
        <f>IF(RES_hhdet_emi!K32=0,0,RES_hhdet_emi!K32*1000000/RES_hhdet_num!K32)</f>
        <v>354.93749351091873</v>
      </c>
      <c r="L32" s="132">
        <f>IF(RES_hhdet_emi!L32=0,0,RES_hhdet_emi!L32*1000000/RES_hhdet_num!L32)</f>
        <v>353.4815738649902</v>
      </c>
      <c r="M32" s="132">
        <f>IF(RES_hhdet_emi!M32=0,0,RES_hhdet_emi!M32*1000000/RES_hhdet_num!M32)</f>
        <v>322.27191389085135</v>
      </c>
      <c r="N32" s="132">
        <f>IF(RES_hhdet_emi!N32=0,0,RES_hhdet_emi!N32*1000000/RES_hhdet_num!N32)</f>
        <v>378.66301851927318</v>
      </c>
      <c r="O32" s="132">
        <f>IF(RES_hhdet_emi!O32=0,0,RES_hhdet_emi!O32*1000000/RES_hhdet_num!O32)</f>
        <v>365.10429229904082</v>
      </c>
      <c r="P32" s="132">
        <f>IF(RES_hhdet_emi!P32=0,0,RES_hhdet_emi!P32*1000000/RES_hhdet_num!P32)</f>
        <v>358.02880553837127</v>
      </c>
      <c r="Q32" s="132">
        <f>IF(RES_hhdet_emi!Q32=0,0,RES_hhdet_emi!Q32*1000000/RES_hhdet_num!Q32)</f>
        <v>353.34944465002968</v>
      </c>
    </row>
    <row r="33" spans="1:17" ht="12" customHeight="1" x14ac:dyDescent="0.25">
      <c r="A33" s="166" t="s">
        <v>57</v>
      </c>
      <c r="B33" s="165">
        <f>IF(RES_hhdet_emi!B33=0,0,RES_hhdet_emi!B33*1000000/RES_hhdet_num!B32)</f>
        <v>372.10342581746841</v>
      </c>
      <c r="C33" s="165">
        <f>IF(RES_hhdet_emi!C33=0,0,RES_hhdet_emi!C33*1000000/RES_hhdet_num!C32)</f>
        <v>378.08755314532868</v>
      </c>
      <c r="D33" s="165">
        <f>IF(RES_hhdet_emi!D33=0,0,RES_hhdet_emi!D33*1000000/RES_hhdet_num!D32)</f>
        <v>371.51864491792981</v>
      </c>
      <c r="E33" s="165">
        <f>IF(RES_hhdet_emi!E33=0,0,RES_hhdet_emi!E33*1000000/RES_hhdet_num!E32)</f>
        <v>370.97661342135524</v>
      </c>
      <c r="F33" s="165">
        <f>IF(RES_hhdet_emi!F33=0,0,RES_hhdet_emi!F33*1000000/RES_hhdet_num!F32)</f>
        <v>370.99327297165451</v>
      </c>
      <c r="G33" s="165">
        <f>IF(RES_hhdet_emi!G33=0,0,RES_hhdet_emi!G33*1000000/RES_hhdet_num!G32)</f>
        <v>366.69547561943205</v>
      </c>
      <c r="H33" s="165">
        <f>IF(RES_hhdet_emi!H33=0,0,RES_hhdet_emi!H33*1000000/RES_hhdet_num!H32)</f>
        <v>361.64576850224978</v>
      </c>
      <c r="I33" s="165">
        <f>IF(RES_hhdet_emi!I33=0,0,RES_hhdet_emi!I33*1000000/RES_hhdet_num!I32)</f>
        <v>358.22352987842248</v>
      </c>
      <c r="J33" s="165">
        <f>IF(RES_hhdet_emi!J33=0,0,RES_hhdet_emi!J33*1000000/RES_hhdet_num!J32)</f>
        <v>355.71782122132811</v>
      </c>
      <c r="K33" s="165">
        <f>IF(RES_hhdet_emi!K33=0,0,RES_hhdet_emi!K33*1000000/RES_hhdet_num!K32)</f>
        <v>354.93749351091873</v>
      </c>
      <c r="L33" s="165">
        <f>IF(RES_hhdet_emi!L33=0,0,RES_hhdet_emi!L33*1000000/RES_hhdet_num!L32)</f>
        <v>353.4815738649902</v>
      </c>
      <c r="M33" s="165">
        <f>IF(RES_hhdet_emi!M33=0,0,RES_hhdet_emi!M33*1000000/RES_hhdet_num!M32)</f>
        <v>322.27191389085135</v>
      </c>
      <c r="N33" s="165">
        <f>IF(RES_hhdet_emi!N33=0,0,RES_hhdet_emi!N33*1000000/RES_hhdet_num!N32)</f>
        <v>378.66301851927318</v>
      </c>
      <c r="O33" s="165">
        <f>IF(RES_hhdet_emi!O33=0,0,RES_hhdet_emi!O33*1000000/RES_hhdet_num!O32)</f>
        <v>365.10429229904082</v>
      </c>
      <c r="P33" s="165">
        <f>IF(RES_hhdet_emi!P33=0,0,RES_hhdet_emi!P33*1000000/RES_hhdet_num!P32)</f>
        <v>358.02880553837127</v>
      </c>
      <c r="Q33" s="165">
        <f>IF(RES_hhdet_emi!Q33=0,0,RES_hhdet_emi!Q33*1000000/RES_hhdet_num!Q32)</f>
        <v>353.34944465002968</v>
      </c>
    </row>
    <row r="34" spans="1:17" ht="12" customHeight="1" x14ac:dyDescent="0.25">
      <c r="A34" s="147" t="s">
        <v>59</v>
      </c>
      <c r="B34" s="164">
        <f>IF(RES_hhdet_emi!B34=0,0,RES_hhdet_emi!B34*1000000/RES_hhdet_num!B32)</f>
        <v>0</v>
      </c>
      <c r="C34" s="164">
        <f>IF(RES_hhdet_emi!C34=0,0,RES_hhdet_emi!C34*1000000/RES_hhdet_num!C32)</f>
        <v>0</v>
      </c>
      <c r="D34" s="164">
        <f>IF(RES_hhdet_emi!D34=0,0,RES_hhdet_emi!D34*1000000/RES_hhdet_num!D32)</f>
        <v>0</v>
      </c>
      <c r="E34" s="164">
        <f>IF(RES_hhdet_emi!E34=0,0,RES_hhdet_emi!E34*1000000/RES_hhdet_num!E32)</f>
        <v>0</v>
      </c>
      <c r="F34" s="164">
        <f>IF(RES_hhdet_emi!F34=0,0,RES_hhdet_emi!F34*1000000/RES_hhdet_num!F32)</f>
        <v>0</v>
      </c>
      <c r="G34" s="164">
        <f>IF(RES_hhdet_emi!G34=0,0,RES_hhdet_emi!G34*1000000/RES_hhdet_num!G32)</f>
        <v>0</v>
      </c>
      <c r="H34" s="164">
        <f>IF(RES_hhdet_emi!H34=0,0,RES_hhdet_emi!H34*1000000/RES_hhdet_num!H32)</f>
        <v>0</v>
      </c>
      <c r="I34" s="164">
        <f>IF(RES_hhdet_emi!I34=0,0,RES_hhdet_emi!I34*1000000/RES_hhdet_num!I32)</f>
        <v>0</v>
      </c>
      <c r="J34" s="164">
        <f>IF(RES_hhdet_emi!J34=0,0,RES_hhdet_emi!J34*1000000/RES_hhdet_num!J32)</f>
        <v>0</v>
      </c>
      <c r="K34" s="164">
        <f>IF(RES_hhdet_emi!K34=0,0,RES_hhdet_emi!K34*1000000/RES_hhdet_num!K32)</f>
        <v>0</v>
      </c>
      <c r="L34" s="164">
        <f>IF(RES_hhdet_emi!L34=0,0,RES_hhdet_emi!L34*1000000/RES_hhdet_num!L32)</f>
        <v>0</v>
      </c>
      <c r="M34" s="164">
        <f>IF(RES_hhdet_emi!M34=0,0,RES_hhdet_emi!M34*1000000/RES_hhdet_num!M32)</f>
        <v>0</v>
      </c>
      <c r="N34" s="164">
        <f>IF(RES_hhdet_emi!N34=0,0,RES_hhdet_emi!N34*1000000/RES_hhdet_num!N32)</f>
        <v>0</v>
      </c>
      <c r="O34" s="164">
        <f>IF(RES_hhdet_emi!O34=0,0,RES_hhdet_emi!O34*1000000/RES_hhdet_num!O32)</f>
        <v>0</v>
      </c>
      <c r="P34" s="164">
        <f>IF(RES_hhdet_emi!P34=0,0,RES_hhdet_emi!P34*1000000/RES_hhdet_num!P32)</f>
        <v>0</v>
      </c>
      <c r="Q34" s="164">
        <f>IF(RES_hhdet_emi!Q34=0,0,RES_hhdet_emi!Q34*1000000/RES_hhdet_num!Q32)</f>
        <v>0</v>
      </c>
    </row>
    <row r="35" spans="1:17" ht="12" customHeight="1" x14ac:dyDescent="0.25">
      <c r="A35" s="163" t="s">
        <v>142</v>
      </c>
      <c r="B35" s="162">
        <f>IF(RES_hhdet_emi!B35=0,0,RES_hhdet_emi!B35*1000000/RES_hhdet_num!B35)</f>
        <v>0</v>
      </c>
      <c r="C35" s="162">
        <f>IF(RES_hhdet_emi!C35=0,0,RES_hhdet_emi!C35*1000000/RES_hhdet_num!C35)</f>
        <v>0</v>
      </c>
      <c r="D35" s="162">
        <f>IF(RES_hhdet_emi!D35=0,0,RES_hhdet_emi!D35*1000000/RES_hhdet_num!D35)</f>
        <v>0</v>
      </c>
      <c r="E35" s="162">
        <f>IF(RES_hhdet_emi!E35=0,0,RES_hhdet_emi!E35*1000000/RES_hhdet_num!E35)</f>
        <v>0</v>
      </c>
      <c r="F35" s="162">
        <f>IF(RES_hhdet_emi!F35=0,0,RES_hhdet_emi!F35*1000000/RES_hhdet_num!F35)</f>
        <v>0</v>
      </c>
      <c r="G35" s="162">
        <f>IF(RES_hhdet_emi!G35=0,0,RES_hhdet_emi!G35*1000000/RES_hhdet_num!G35)</f>
        <v>0</v>
      </c>
      <c r="H35" s="162">
        <f>IF(RES_hhdet_emi!H35=0,0,RES_hhdet_emi!H35*1000000/RES_hhdet_num!H35)</f>
        <v>0</v>
      </c>
      <c r="I35" s="162">
        <f>IF(RES_hhdet_emi!I35=0,0,RES_hhdet_emi!I35*1000000/RES_hhdet_num!I35)</f>
        <v>0</v>
      </c>
      <c r="J35" s="162">
        <f>IF(RES_hhdet_emi!J35=0,0,RES_hhdet_emi!J35*1000000/RES_hhdet_num!J35)</f>
        <v>0</v>
      </c>
      <c r="K35" s="162">
        <f>IF(RES_hhdet_emi!K35=0,0,RES_hhdet_emi!K35*1000000/RES_hhdet_num!K35)</f>
        <v>0</v>
      </c>
      <c r="L35" s="162">
        <f>IF(RES_hhdet_emi!L35=0,0,RES_hhdet_emi!L35*1000000/RES_hhdet_num!L35)</f>
        <v>0</v>
      </c>
      <c r="M35" s="162">
        <f>IF(RES_hhdet_emi!M35=0,0,RES_hhdet_emi!M35*1000000/RES_hhdet_num!M35)</f>
        <v>0</v>
      </c>
      <c r="N35" s="162">
        <f>IF(RES_hhdet_emi!N35=0,0,RES_hhdet_emi!N35*1000000/RES_hhdet_num!N35)</f>
        <v>0</v>
      </c>
      <c r="O35" s="162">
        <f>IF(RES_hhdet_emi!O35=0,0,RES_hhdet_emi!O35*1000000/RES_hhdet_num!O35)</f>
        <v>0</v>
      </c>
      <c r="P35" s="162">
        <f>IF(RES_hhdet_emi!P35=0,0,RES_hhdet_emi!P35*1000000/RES_hhdet_num!P35)</f>
        <v>0</v>
      </c>
      <c r="Q35" s="162">
        <f>IF(RES_hhdet_emi!Q35=0,0,RES_hhdet_emi!Q35*1000000/RES_hhdet_num!Q35)</f>
        <v>0</v>
      </c>
    </row>
    <row r="36" spans="1:17" ht="12" customHeight="1" x14ac:dyDescent="0.25">
      <c r="A36" s="161" t="s">
        <v>141</v>
      </c>
      <c r="B36" s="160">
        <f>IF(RES_hhdet_emi!B36=0,0,RES_hhdet_emi!B36*1000000/RES_hhdet_num!B36)</f>
        <v>0</v>
      </c>
      <c r="C36" s="160">
        <f>IF(RES_hhdet_emi!C36=0,0,RES_hhdet_emi!C36*1000000/RES_hhdet_num!C36)</f>
        <v>0</v>
      </c>
      <c r="D36" s="160">
        <f>IF(RES_hhdet_emi!D36=0,0,RES_hhdet_emi!D36*1000000/RES_hhdet_num!D36)</f>
        <v>0</v>
      </c>
      <c r="E36" s="160">
        <f>IF(RES_hhdet_emi!E36=0,0,RES_hhdet_emi!E36*1000000/RES_hhdet_num!E36)</f>
        <v>0</v>
      </c>
      <c r="F36" s="160">
        <f>IF(RES_hhdet_emi!F36=0,0,RES_hhdet_emi!F36*1000000/RES_hhdet_num!F36)</f>
        <v>0</v>
      </c>
      <c r="G36" s="160">
        <f>IF(RES_hhdet_emi!G36=0,0,RES_hhdet_emi!G36*1000000/RES_hhdet_num!G36)</f>
        <v>0</v>
      </c>
      <c r="H36" s="160">
        <f>IF(RES_hhdet_emi!H36=0,0,RES_hhdet_emi!H36*1000000/RES_hhdet_num!H36)</f>
        <v>0</v>
      </c>
      <c r="I36" s="160">
        <f>IF(RES_hhdet_emi!I36=0,0,RES_hhdet_emi!I36*1000000/RES_hhdet_num!I36)</f>
        <v>0</v>
      </c>
      <c r="J36" s="160">
        <f>IF(RES_hhdet_emi!J36=0,0,RES_hhdet_emi!J36*1000000/RES_hhdet_num!J36)</f>
        <v>0</v>
      </c>
      <c r="K36" s="160">
        <f>IF(RES_hhdet_emi!K36=0,0,RES_hhdet_emi!K36*1000000/RES_hhdet_num!K36)</f>
        <v>0</v>
      </c>
      <c r="L36" s="160">
        <f>IF(RES_hhdet_emi!L36=0,0,RES_hhdet_emi!L36*1000000/RES_hhdet_num!L36)</f>
        <v>0</v>
      </c>
      <c r="M36" s="160">
        <f>IF(RES_hhdet_emi!M36=0,0,RES_hhdet_emi!M36*1000000/RES_hhdet_num!M36)</f>
        <v>0</v>
      </c>
      <c r="N36" s="160">
        <f>IF(RES_hhdet_emi!N36=0,0,RES_hhdet_emi!N36*1000000/RES_hhdet_num!N36)</f>
        <v>0</v>
      </c>
      <c r="O36" s="160">
        <f>IF(RES_hhdet_emi!O36=0,0,RES_hhdet_emi!O36*1000000/RES_hhdet_num!O36)</f>
        <v>0</v>
      </c>
      <c r="P36" s="160">
        <f>IF(RES_hhdet_emi!P36=0,0,RES_hhdet_emi!P36*1000000/RES_hhdet_num!P36)</f>
        <v>0</v>
      </c>
      <c r="Q36" s="160">
        <f>IF(RES_hhdet_emi!Q36=0,0,RES_hhdet_emi!Q36*1000000/RES_hhdet_num!Q36)</f>
        <v>0</v>
      </c>
    </row>
    <row r="37" spans="1:17" ht="12" customHeight="1" x14ac:dyDescent="0.25">
      <c r="A37" s="148" t="s">
        <v>60</v>
      </c>
      <c r="B37" s="156">
        <f>IF(RES_hhdet_emi!B37=0,0,RES_hhdet_emi!B37*1000000/RES_hhdet_num!B36)</f>
        <v>0</v>
      </c>
      <c r="C37" s="156">
        <f>IF(RES_hhdet_emi!C37=0,0,RES_hhdet_emi!C37*1000000/RES_hhdet_num!C36)</f>
        <v>0</v>
      </c>
      <c r="D37" s="156">
        <f>IF(RES_hhdet_emi!D37=0,0,RES_hhdet_emi!D37*1000000/RES_hhdet_num!D36)</f>
        <v>0</v>
      </c>
      <c r="E37" s="156">
        <f>IF(RES_hhdet_emi!E37=0,0,RES_hhdet_emi!E37*1000000/RES_hhdet_num!E36)</f>
        <v>0</v>
      </c>
      <c r="F37" s="156">
        <f>IF(RES_hhdet_emi!F37=0,0,RES_hhdet_emi!F37*1000000/RES_hhdet_num!F36)</f>
        <v>0</v>
      </c>
      <c r="G37" s="156">
        <f>IF(RES_hhdet_emi!G37=0,0,RES_hhdet_emi!G37*1000000/RES_hhdet_num!G36)</f>
        <v>0</v>
      </c>
      <c r="H37" s="156">
        <f>IF(RES_hhdet_emi!H37=0,0,RES_hhdet_emi!H37*1000000/RES_hhdet_num!H36)</f>
        <v>0</v>
      </c>
      <c r="I37" s="156">
        <f>IF(RES_hhdet_emi!I37=0,0,RES_hhdet_emi!I37*1000000/RES_hhdet_num!I36)</f>
        <v>0</v>
      </c>
      <c r="J37" s="156">
        <f>IF(RES_hhdet_emi!J37=0,0,RES_hhdet_emi!J37*1000000/RES_hhdet_num!J36)</f>
        <v>0</v>
      </c>
      <c r="K37" s="156">
        <f>IF(RES_hhdet_emi!K37=0,0,RES_hhdet_emi!K37*1000000/RES_hhdet_num!K36)</f>
        <v>0</v>
      </c>
      <c r="L37" s="156">
        <f>IF(RES_hhdet_emi!L37=0,0,RES_hhdet_emi!L37*1000000/RES_hhdet_num!L36)</f>
        <v>0</v>
      </c>
      <c r="M37" s="156">
        <f>IF(RES_hhdet_emi!M37=0,0,RES_hhdet_emi!M37*1000000/RES_hhdet_num!M36)</f>
        <v>0</v>
      </c>
      <c r="N37" s="156">
        <f>IF(RES_hhdet_emi!N37=0,0,RES_hhdet_emi!N37*1000000/RES_hhdet_num!N36)</f>
        <v>0</v>
      </c>
      <c r="O37" s="156">
        <f>IF(RES_hhdet_emi!O37=0,0,RES_hhdet_emi!O37*1000000/RES_hhdet_num!O36)</f>
        <v>0</v>
      </c>
      <c r="P37" s="156">
        <f>IF(RES_hhdet_emi!P37=0,0,RES_hhdet_emi!P37*1000000/RES_hhdet_num!P36)</f>
        <v>0</v>
      </c>
      <c r="Q37" s="156">
        <f>IF(RES_hhdet_emi!Q37=0,0,RES_hhdet_emi!Q37*1000000/RES_hhdet_num!Q36)</f>
        <v>0</v>
      </c>
    </row>
    <row r="38" spans="1:17" ht="12" customHeight="1" x14ac:dyDescent="0.25">
      <c r="A38" s="148" t="s">
        <v>59</v>
      </c>
      <c r="B38" s="156">
        <f>IF(RES_hhdet_emi!B38=0,0,RES_hhdet_emi!B38*1000000/RES_hhdet_num!B36)</f>
        <v>0</v>
      </c>
      <c r="C38" s="156">
        <f>IF(RES_hhdet_emi!C38=0,0,RES_hhdet_emi!C38*1000000/RES_hhdet_num!C36)</f>
        <v>0</v>
      </c>
      <c r="D38" s="156">
        <f>IF(RES_hhdet_emi!D38=0,0,RES_hhdet_emi!D38*1000000/RES_hhdet_num!D36)</f>
        <v>0</v>
      </c>
      <c r="E38" s="156">
        <f>IF(RES_hhdet_emi!E38=0,0,RES_hhdet_emi!E38*1000000/RES_hhdet_num!E36)</f>
        <v>0</v>
      </c>
      <c r="F38" s="156">
        <f>IF(RES_hhdet_emi!F38=0,0,RES_hhdet_emi!F38*1000000/RES_hhdet_num!F36)</f>
        <v>0</v>
      </c>
      <c r="G38" s="156">
        <f>IF(RES_hhdet_emi!G38=0,0,RES_hhdet_emi!G38*1000000/RES_hhdet_num!G36)</f>
        <v>0</v>
      </c>
      <c r="H38" s="156">
        <f>IF(RES_hhdet_emi!H38=0,0,RES_hhdet_emi!H38*1000000/RES_hhdet_num!H36)</f>
        <v>0</v>
      </c>
      <c r="I38" s="156">
        <f>IF(RES_hhdet_emi!I38=0,0,RES_hhdet_emi!I38*1000000/RES_hhdet_num!I36)</f>
        <v>0</v>
      </c>
      <c r="J38" s="156">
        <f>IF(RES_hhdet_emi!J38=0,0,RES_hhdet_emi!J38*1000000/RES_hhdet_num!J36)</f>
        <v>0</v>
      </c>
      <c r="K38" s="156">
        <f>IF(RES_hhdet_emi!K38=0,0,RES_hhdet_emi!K38*1000000/RES_hhdet_num!K36)</f>
        <v>0</v>
      </c>
      <c r="L38" s="156">
        <f>IF(RES_hhdet_emi!L38=0,0,RES_hhdet_emi!L38*1000000/RES_hhdet_num!L36)</f>
        <v>0</v>
      </c>
      <c r="M38" s="156">
        <f>IF(RES_hhdet_emi!M38=0,0,RES_hhdet_emi!M38*1000000/RES_hhdet_num!M36)</f>
        <v>0</v>
      </c>
      <c r="N38" s="156">
        <f>IF(RES_hhdet_emi!N38=0,0,RES_hhdet_emi!N38*1000000/RES_hhdet_num!N36)</f>
        <v>0</v>
      </c>
      <c r="O38" s="156">
        <f>IF(RES_hhdet_emi!O38=0,0,RES_hhdet_emi!O38*1000000/RES_hhdet_num!O36)</f>
        <v>0</v>
      </c>
      <c r="P38" s="156">
        <f>IF(RES_hhdet_emi!P38=0,0,RES_hhdet_emi!P38*1000000/RES_hhdet_num!P36)</f>
        <v>0</v>
      </c>
      <c r="Q38" s="156">
        <f>IF(RES_hhdet_emi!Q38=0,0,RES_hhdet_emi!Q38*1000000/RES_hhdet_num!Q36)</f>
        <v>0</v>
      </c>
    </row>
    <row r="39" spans="1:17" ht="12" customHeight="1" x14ac:dyDescent="0.25">
      <c r="A39" s="158" t="s">
        <v>62</v>
      </c>
      <c r="B39" s="157">
        <f>IF(RES_hhdet_emi!B39=0,0,RES_hhdet_emi!B39*1000000/RES_hhdet_num!B$24)</f>
        <v>110.83434131010434</v>
      </c>
      <c r="C39" s="157">
        <f>IF(RES_hhdet_emi!C39=0,0,RES_hhdet_emi!C39*1000000/RES_hhdet_num!C$24)</f>
        <v>105.52011816059709</v>
      </c>
      <c r="D39" s="157">
        <f>IF(RES_hhdet_emi!D39=0,0,RES_hhdet_emi!D39*1000000/RES_hhdet_num!D$24)</f>
        <v>103.38749761891523</v>
      </c>
      <c r="E39" s="157">
        <f>IF(RES_hhdet_emi!E39=0,0,RES_hhdet_emi!E39*1000000/RES_hhdet_num!E$24)</f>
        <v>99.239200219620102</v>
      </c>
      <c r="F39" s="157">
        <f>IF(RES_hhdet_emi!F39=0,0,RES_hhdet_emi!F39*1000000/RES_hhdet_num!F$24)</f>
        <v>101.89943715139493</v>
      </c>
      <c r="G39" s="157">
        <f>IF(RES_hhdet_emi!G39=0,0,RES_hhdet_emi!G39*1000000/RES_hhdet_num!G$24)</f>
        <v>98.185026094362996</v>
      </c>
      <c r="H39" s="157">
        <f>IF(RES_hhdet_emi!H39=0,0,RES_hhdet_emi!H39*1000000/RES_hhdet_num!H$24)</f>
        <v>91.16431248602224</v>
      </c>
      <c r="I39" s="157">
        <f>IF(RES_hhdet_emi!I39=0,0,RES_hhdet_emi!I39*1000000/RES_hhdet_num!I$24)</f>
        <v>87.549964220575404</v>
      </c>
      <c r="J39" s="157">
        <f>IF(RES_hhdet_emi!J39=0,0,RES_hhdet_emi!J39*1000000/RES_hhdet_num!J$24)</f>
        <v>86.335106895585653</v>
      </c>
      <c r="K39" s="157">
        <f>IF(RES_hhdet_emi!K39=0,0,RES_hhdet_emi!K39*1000000/RES_hhdet_num!K$24)</f>
        <v>86.718142165016957</v>
      </c>
      <c r="L39" s="157">
        <f>IF(RES_hhdet_emi!L39=0,0,RES_hhdet_emi!L39*1000000/RES_hhdet_num!L$24)</f>
        <v>84.220687197394071</v>
      </c>
      <c r="M39" s="157">
        <f>IF(RES_hhdet_emi!M39=0,0,RES_hhdet_emi!M39*1000000/RES_hhdet_num!M$24)</f>
        <v>75.106932272357611</v>
      </c>
      <c r="N39" s="157">
        <f>IF(RES_hhdet_emi!N39=0,0,RES_hhdet_emi!N39*1000000/RES_hhdet_num!N$24)</f>
        <v>76.049995733795598</v>
      </c>
      <c r="O39" s="157">
        <f>IF(RES_hhdet_emi!O39=0,0,RES_hhdet_emi!O39*1000000/RES_hhdet_num!O$24)</f>
        <v>72.997533441469841</v>
      </c>
      <c r="P39" s="157">
        <f>IF(RES_hhdet_emi!P39=0,0,RES_hhdet_emi!P39*1000000/RES_hhdet_num!P$24)</f>
        <v>62.464814699522584</v>
      </c>
      <c r="Q39" s="157">
        <f>IF(RES_hhdet_emi!Q39=0,0,RES_hhdet_emi!Q39*1000000/RES_hhdet_num!Q$24)</f>
        <v>61.365913903581834</v>
      </c>
    </row>
    <row r="40" spans="1:17" ht="12" customHeight="1" x14ac:dyDescent="0.25">
      <c r="A40" s="23" t="s">
        <v>57</v>
      </c>
      <c r="B40" s="156">
        <f>IF(RES_hhdet_emi!B40=0,0,RES_hhdet_emi!B40*1000000/RES_hhdet_num!B40)</f>
        <v>397.86472654182069</v>
      </c>
      <c r="C40" s="156">
        <f>IF(RES_hhdet_emi!C40=0,0,RES_hhdet_emi!C40*1000000/RES_hhdet_num!C40)</f>
        <v>392.66355407050497</v>
      </c>
      <c r="D40" s="156">
        <f>IF(RES_hhdet_emi!D40=0,0,RES_hhdet_emi!D40*1000000/RES_hhdet_num!D40)</f>
        <v>391.51167114353905</v>
      </c>
      <c r="E40" s="156">
        <f>IF(RES_hhdet_emi!E40=0,0,RES_hhdet_emi!E40*1000000/RES_hhdet_num!E40)</f>
        <v>385.86870468812515</v>
      </c>
      <c r="F40" s="156">
        <f>IF(RES_hhdet_emi!F40=0,0,RES_hhdet_emi!F40*1000000/RES_hhdet_num!F40)</f>
        <v>396.8303835621752</v>
      </c>
      <c r="G40" s="156">
        <f>IF(RES_hhdet_emi!G40=0,0,RES_hhdet_emi!G40*1000000/RES_hhdet_num!G40)</f>
        <v>387.80585577806733</v>
      </c>
      <c r="H40" s="156">
        <f>IF(RES_hhdet_emi!H40=0,0,RES_hhdet_emi!H40*1000000/RES_hhdet_num!H40)</f>
        <v>379.70313443166174</v>
      </c>
      <c r="I40" s="156">
        <f>IF(RES_hhdet_emi!I40=0,0,RES_hhdet_emi!I40*1000000/RES_hhdet_num!I40)</f>
        <v>379.4842578952497</v>
      </c>
      <c r="J40" s="156">
        <f>IF(RES_hhdet_emi!J40=0,0,RES_hhdet_emi!J40*1000000/RES_hhdet_num!J40)</f>
        <v>380.87803633726372</v>
      </c>
      <c r="K40" s="156">
        <f>IF(RES_hhdet_emi!K40=0,0,RES_hhdet_emi!K40*1000000/RES_hhdet_num!K40)</f>
        <v>377.51966530434424</v>
      </c>
      <c r="L40" s="156">
        <f>IF(RES_hhdet_emi!L40=0,0,RES_hhdet_emi!L40*1000000/RES_hhdet_num!L40)</f>
        <v>388.91822805185802</v>
      </c>
      <c r="M40" s="156">
        <f>IF(RES_hhdet_emi!M40=0,0,RES_hhdet_emi!M40*1000000/RES_hhdet_num!M40)</f>
        <v>364.53293892833028</v>
      </c>
      <c r="N40" s="156">
        <f>IF(RES_hhdet_emi!N40=0,0,RES_hhdet_emi!N40*1000000/RES_hhdet_num!N40)</f>
        <v>378.4368995410922</v>
      </c>
      <c r="O40" s="156">
        <f>IF(RES_hhdet_emi!O40=0,0,RES_hhdet_emi!O40*1000000/RES_hhdet_num!O40)</f>
        <v>379.20152009073962</v>
      </c>
      <c r="P40" s="156">
        <f>IF(RES_hhdet_emi!P40=0,0,RES_hhdet_emi!P40*1000000/RES_hhdet_num!P40)</f>
        <v>378.18767770593661</v>
      </c>
      <c r="Q40" s="156">
        <f>IF(RES_hhdet_emi!Q40=0,0,RES_hhdet_emi!Q40*1000000/RES_hhdet_num!Q40)</f>
        <v>372.54801843851862</v>
      </c>
    </row>
    <row r="41" spans="1:17" ht="12" customHeight="1" x14ac:dyDescent="0.25">
      <c r="A41" s="29" t="s">
        <v>140</v>
      </c>
      <c r="B41" s="57">
        <f>IF(RES_hhdet_emi!B41=0,0,RES_hhdet_emi!B41*1000000/RES_hhdet_num!B41)</f>
        <v>0</v>
      </c>
      <c r="C41" s="57">
        <f>IF(RES_hhdet_emi!C41=0,0,RES_hhdet_emi!C41*1000000/RES_hhdet_num!C41)</f>
        <v>0</v>
      </c>
      <c r="D41" s="57">
        <f>IF(RES_hhdet_emi!D41=0,0,RES_hhdet_emi!D41*1000000/RES_hhdet_num!D41)</f>
        <v>0</v>
      </c>
      <c r="E41" s="57">
        <f>IF(RES_hhdet_emi!E41=0,0,RES_hhdet_emi!E41*1000000/RES_hhdet_num!E41)</f>
        <v>0</v>
      </c>
      <c r="F41" s="57">
        <f>IF(RES_hhdet_emi!F41=0,0,RES_hhdet_emi!F41*1000000/RES_hhdet_num!F41)</f>
        <v>0</v>
      </c>
      <c r="G41" s="57">
        <f>IF(RES_hhdet_emi!G41=0,0,RES_hhdet_emi!G41*1000000/RES_hhdet_num!G41)</f>
        <v>0</v>
      </c>
      <c r="H41" s="57">
        <f>IF(RES_hhdet_emi!H41=0,0,RES_hhdet_emi!H41*1000000/RES_hhdet_num!H41)</f>
        <v>0</v>
      </c>
      <c r="I41" s="57">
        <f>IF(RES_hhdet_emi!I41=0,0,RES_hhdet_emi!I41*1000000/RES_hhdet_num!I41)</f>
        <v>0</v>
      </c>
      <c r="J41" s="57">
        <f>IF(RES_hhdet_emi!J41=0,0,RES_hhdet_emi!J41*1000000/RES_hhdet_num!J41)</f>
        <v>0</v>
      </c>
      <c r="K41" s="57">
        <f>IF(RES_hhdet_emi!K41=0,0,RES_hhdet_emi!K41*1000000/RES_hhdet_num!K41)</f>
        <v>0</v>
      </c>
      <c r="L41" s="57">
        <f>IF(RES_hhdet_emi!L41=0,0,RES_hhdet_emi!L41*1000000/RES_hhdet_num!L41)</f>
        <v>0</v>
      </c>
      <c r="M41" s="57">
        <f>IF(RES_hhdet_emi!M41=0,0,RES_hhdet_emi!M41*1000000/RES_hhdet_num!M41)</f>
        <v>0</v>
      </c>
      <c r="N41" s="57">
        <f>IF(RES_hhdet_emi!N41=0,0,RES_hhdet_emi!N41*1000000/RES_hhdet_num!N41)</f>
        <v>0</v>
      </c>
      <c r="O41" s="57">
        <f>IF(RES_hhdet_emi!O41=0,0,RES_hhdet_emi!O41*1000000/RES_hhdet_num!O41)</f>
        <v>0</v>
      </c>
      <c r="P41" s="57">
        <f>IF(RES_hhdet_emi!P41=0,0,RES_hhdet_emi!P41*1000000/RES_hhdet_num!P41)</f>
        <v>0</v>
      </c>
      <c r="Q41" s="57">
        <f>IF(RES_hhdet_emi!Q41=0,0,RES_hhdet_emi!Q41*1000000/RES_hhdet_num!Q41)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>
        <f>SUM(B44,B47,B49,B58)</f>
        <v>3926.7423903921112</v>
      </c>
      <c r="C43" s="168">
        <f t="shared" ref="C43:Q43" si="6">SUM(C44,C47,C49,C58)</f>
        <v>4454.2936937369077</v>
      </c>
      <c r="D43" s="168">
        <f t="shared" si="6"/>
        <v>3883.5963324727113</v>
      </c>
      <c r="E43" s="168">
        <f t="shared" si="6"/>
        <v>4171.1144161560833</v>
      </c>
      <c r="F43" s="168">
        <f t="shared" si="6"/>
        <v>4105.5120844082248</v>
      </c>
      <c r="G43" s="168">
        <f t="shared" si="6"/>
        <v>4112.3249846296285</v>
      </c>
      <c r="H43" s="168">
        <f t="shared" si="6"/>
        <v>3875.1100273722582</v>
      </c>
      <c r="I43" s="168">
        <f t="shared" si="6"/>
        <v>3342.1635233321367</v>
      </c>
      <c r="J43" s="168">
        <f t="shared" si="6"/>
        <v>3838.8519755146467</v>
      </c>
      <c r="K43" s="168">
        <f t="shared" si="6"/>
        <v>3717.1768002000258</v>
      </c>
      <c r="L43" s="168">
        <f t="shared" si="6"/>
        <v>3442.3478572901568</v>
      </c>
      <c r="M43" s="168">
        <f t="shared" si="6"/>
        <v>2927.5036636509308</v>
      </c>
      <c r="N43" s="168">
        <f t="shared" si="6"/>
        <v>3180.7190969718754</v>
      </c>
      <c r="O43" s="168">
        <f t="shared" si="6"/>
        <v>3297.0419292054485</v>
      </c>
      <c r="P43" s="168">
        <f t="shared" si="6"/>
        <v>2693.8702092102835</v>
      </c>
      <c r="Q43" s="168">
        <f t="shared" si="6"/>
        <v>2783.3501038290938</v>
      </c>
    </row>
    <row r="44" spans="1:17" ht="12.95" customHeight="1" x14ac:dyDescent="0.25">
      <c r="A44" s="158" t="s">
        <v>65</v>
      </c>
      <c r="B44" s="157">
        <f t="shared" ref="B44:Q44" si="7">SUM(B45:B46)</f>
        <v>3348.0716151588031</v>
      </c>
      <c r="C44" s="157">
        <f t="shared" si="7"/>
        <v>3845.1917491220393</v>
      </c>
      <c r="D44" s="157">
        <f t="shared" si="7"/>
        <v>3313.8629930653428</v>
      </c>
      <c r="E44" s="157">
        <f t="shared" si="7"/>
        <v>3575.9761367958808</v>
      </c>
      <c r="F44" s="157">
        <f t="shared" si="7"/>
        <v>3526.5580322735796</v>
      </c>
      <c r="G44" s="157">
        <f t="shared" si="7"/>
        <v>3526.9669693637843</v>
      </c>
      <c r="H44" s="157">
        <f t="shared" si="7"/>
        <v>3299.9526618241325</v>
      </c>
      <c r="I44" s="157">
        <f t="shared" si="7"/>
        <v>2784.6088768441937</v>
      </c>
      <c r="J44" s="157">
        <f t="shared" si="7"/>
        <v>3248.1441640715207</v>
      </c>
      <c r="K44" s="157">
        <f t="shared" si="7"/>
        <v>3121.6899934276848</v>
      </c>
      <c r="L44" s="157">
        <f t="shared" si="7"/>
        <v>2888.9573784870181</v>
      </c>
      <c r="M44" s="157">
        <f t="shared" si="7"/>
        <v>2377.4269993743087</v>
      </c>
      <c r="N44" s="157">
        <f t="shared" si="7"/>
        <v>2567.9997609245224</v>
      </c>
      <c r="O44" s="157">
        <f t="shared" si="7"/>
        <v>2687.1947029689245</v>
      </c>
      <c r="P44" s="157">
        <f t="shared" si="7"/>
        <v>2100.8312663088791</v>
      </c>
      <c r="Q44" s="157">
        <f t="shared" si="7"/>
        <v>2197.95520566189</v>
      </c>
    </row>
    <row r="45" spans="1:17" ht="12" customHeight="1" x14ac:dyDescent="0.25">
      <c r="A45" s="23" t="s">
        <v>166</v>
      </c>
      <c r="B45" s="156">
        <f>IF(RES_hhdet_emi!B45=0,0,RES_hhdet_emi!B45*1000000/RES_hhdet_num!B$43)</f>
        <v>3348.0716151588031</v>
      </c>
      <c r="C45" s="156">
        <f>IF(RES_hhdet_emi!C45=0,0,RES_hhdet_emi!C45*1000000/RES_hhdet_num!C$43)</f>
        <v>3845.1917491220393</v>
      </c>
      <c r="D45" s="156">
        <f>IF(RES_hhdet_emi!D45=0,0,RES_hhdet_emi!D45*1000000/RES_hhdet_num!D$43)</f>
        <v>3313.8629930653428</v>
      </c>
      <c r="E45" s="156">
        <f>IF(RES_hhdet_emi!E45=0,0,RES_hhdet_emi!E45*1000000/RES_hhdet_num!E$43)</f>
        <v>3575.9761367958808</v>
      </c>
      <c r="F45" s="156">
        <f>IF(RES_hhdet_emi!F45=0,0,RES_hhdet_emi!F45*1000000/RES_hhdet_num!F$43)</f>
        <v>3526.5580322735796</v>
      </c>
      <c r="G45" s="156">
        <f>IF(RES_hhdet_emi!G45=0,0,RES_hhdet_emi!G45*1000000/RES_hhdet_num!G$43)</f>
        <v>3526.9669693637843</v>
      </c>
      <c r="H45" s="156">
        <f>IF(RES_hhdet_emi!H45=0,0,RES_hhdet_emi!H45*1000000/RES_hhdet_num!H$43)</f>
        <v>3299.9526618241325</v>
      </c>
      <c r="I45" s="156">
        <f>IF(RES_hhdet_emi!I45=0,0,RES_hhdet_emi!I45*1000000/RES_hhdet_num!I$43)</f>
        <v>2784.6088768441937</v>
      </c>
      <c r="J45" s="156">
        <f>IF(RES_hhdet_emi!J45=0,0,RES_hhdet_emi!J45*1000000/RES_hhdet_num!J$43)</f>
        <v>3248.1441640715207</v>
      </c>
      <c r="K45" s="156">
        <f>IF(RES_hhdet_emi!K45=0,0,RES_hhdet_emi!K45*1000000/RES_hhdet_num!K$43)</f>
        <v>3121.6899934276848</v>
      </c>
      <c r="L45" s="156">
        <f>IF(RES_hhdet_emi!L45=0,0,RES_hhdet_emi!L45*1000000/RES_hhdet_num!L$43)</f>
        <v>2888.9573784870181</v>
      </c>
      <c r="M45" s="156">
        <f>IF(RES_hhdet_emi!M45=0,0,RES_hhdet_emi!M45*1000000/RES_hhdet_num!M$43)</f>
        <v>2377.4269993743087</v>
      </c>
      <c r="N45" s="156">
        <f>IF(RES_hhdet_emi!N45=0,0,RES_hhdet_emi!N45*1000000/RES_hhdet_num!N$43)</f>
        <v>2567.9997609245224</v>
      </c>
      <c r="O45" s="156">
        <f>IF(RES_hhdet_emi!O45=0,0,RES_hhdet_emi!O45*1000000/RES_hhdet_num!O$43)</f>
        <v>2687.1947029689245</v>
      </c>
      <c r="P45" s="156">
        <f>IF(RES_hhdet_emi!P45=0,0,RES_hhdet_emi!P45*1000000/RES_hhdet_num!P$43)</f>
        <v>2100.8312663088791</v>
      </c>
      <c r="Q45" s="156">
        <f>IF(RES_hhdet_emi!Q45=0,0,RES_hhdet_emi!Q45*1000000/RES_hhdet_num!Q$43)</f>
        <v>2197.95520566189</v>
      </c>
    </row>
    <row r="46" spans="1:17" ht="12" customHeight="1" x14ac:dyDescent="0.25">
      <c r="A46" s="23" t="s">
        <v>60</v>
      </c>
      <c r="B46" s="156">
        <f>IF(RES_hhdet_emi!B46=0,0,RES_hhdet_emi!B46*1000000/RES_hhdet_num!B$43)</f>
        <v>0</v>
      </c>
      <c r="C46" s="156">
        <f>IF(RES_hhdet_emi!C46=0,0,RES_hhdet_emi!C46*1000000/RES_hhdet_num!C$43)</f>
        <v>0</v>
      </c>
      <c r="D46" s="156">
        <f>IF(RES_hhdet_emi!D46=0,0,RES_hhdet_emi!D46*1000000/RES_hhdet_num!D$43)</f>
        <v>0</v>
      </c>
      <c r="E46" s="156">
        <f>IF(RES_hhdet_emi!E46=0,0,RES_hhdet_emi!E46*1000000/RES_hhdet_num!E$43)</f>
        <v>0</v>
      </c>
      <c r="F46" s="156">
        <f>IF(RES_hhdet_emi!F46=0,0,RES_hhdet_emi!F46*1000000/RES_hhdet_num!F$43)</f>
        <v>0</v>
      </c>
      <c r="G46" s="156">
        <f>IF(RES_hhdet_emi!G46=0,0,RES_hhdet_emi!G46*1000000/RES_hhdet_num!G$43)</f>
        <v>0</v>
      </c>
      <c r="H46" s="156">
        <f>IF(RES_hhdet_emi!H46=0,0,RES_hhdet_emi!H46*1000000/RES_hhdet_num!H$43)</f>
        <v>0</v>
      </c>
      <c r="I46" s="156">
        <f>IF(RES_hhdet_emi!I46=0,0,RES_hhdet_emi!I46*1000000/RES_hhdet_num!I$43)</f>
        <v>0</v>
      </c>
      <c r="J46" s="156">
        <f>IF(RES_hhdet_emi!J46=0,0,RES_hhdet_emi!J46*1000000/RES_hhdet_num!J$43)</f>
        <v>0</v>
      </c>
      <c r="K46" s="156">
        <f>IF(RES_hhdet_emi!K46=0,0,RES_hhdet_emi!K46*1000000/RES_hhdet_num!K$43)</f>
        <v>0</v>
      </c>
      <c r="L46" s="156">
        <f>IF(RES_hhdet_emi!L46=0,0,RES_hhdet_emi!L46*1000000/RES_hhdet_num!L$43)</f>
        <v>0</v>
      </c>
      <c r="M46" s="156">
        <f>IF(RES_hhdet_emi!M46=0,0,RES_hhdet_emi!M46*1000000/RES_hhdet_num!M$43)</f>
        <v>0</v>
      </c>
      <c r="N46" s="156">
        <f>IF(RES_hhdet_emi!N46=0,0,RES_hhdet_emi!N46*1000000/RES_hhdet_num!N$43)</f>
        <v>0</v>
      </c>
      <c r="O46" s="156">
        <f>IF(RES_hhdet_emi!O46=0,0,RES_hhdet_emi!O46*1000000/RES_hhdet_num!O$43)</f>
        <v>0</v>
      </c>
      <c r="P46" s="156">
        <f>IF(RES_hhdet_emi!P46=0,0,RES_hhdet_emi!P46*1000000/RES_hhdet_num!P$43)</f>
        <v>0</v>
      </c>
      <c r="Q46" s="156">
        <f>IF(RES_hhdet_emi!Q46=0,0,RES_hhdet_emi!Q46*1000000/RES_hhdet_num!Q$43)</f>
        <v>0</v>
      </c>
    </row>
    <row r="47" spans="1:17" ht="12.95" customHeight="1" x14ac:dyDescent="0.25">
      <c r="A47" s="158" t="s">
        <v>112</v>
      </c>
      <c r="B47" s="157">
        <f t="shared" ref="B47:Q47" si="8">B48</f>
        <v>0</v>
      </c>
      <c r="C47" s="157">
        <f t="shared" si="8"/>
        <v>0</v>
      </c>
      <c r="D47" s="157">
        <f t="shared" si="8"/>
        <v>0</v>
      </c>
      <c r="E47" s="157">
        <f t="shared" si="8"/>
        <v>0</v>
      </c>
      <c r="F47" s="157">
        <f t="shared" si="8"/>
        <v>0</v>
      </c>
      <c r="G47" s="157">
        <f t="shared" si="8"/>
        <v>0</v>
      </c>
      <c r="H47" s="157">
        <f t="shared" si="8"/>
        <v>0</v>
      </c>
      <c r="I47" s="157">
        <f t="shared" si="8"/>
        <v>0</v>
      </c>
      <c r="J47" s="157">
        <f t="shared" si="8"/>
        <v>0</v>
      </c>
      <c r="K47" s="157">
        <f t="shared" si="8"/>
        <v>0</v>
      </c>
      <c r="L47" s="157">
        <f t="shared" si="8"/>
        <v>0</v>
      </c>
      <c r="M47" s="157">
        <f t="shared" si="8"/>
        <v>0</v>
      </c>
      <c r="N47" s="157">
        <f t="shared" si="8"/>
        <v>0</v>
      </c>
      <c r="O47" s="157">
        <f t="shared" si="8"/>
        <v>0</v>
      </c>
      <c r="P47" s="157">
        <f t="shared" si="8"/>
        <v>0</v>
      </c>
      <c r="Q47" s="157">
        <f t="shared" si="8"/>
        <v>0</v>
      </c>
    </row>
    <row r="48" spans="1:17" ht="12" customHeight="1" x14ac:dyDescent="0.25">
      <c r="A48" s="23" t="s">
        <v>60</v>
      </c>
      <c r="B48" s="156">
        <f>IF(RES_hhdet_emi!B48=0,0,RES_hhdet_emi!B48*1000000/RES_hhdet_num!B$43)</f>
        <v>0</v>
      </c>
      <c r="C48" s="156">
        <f>IF(RES_hhdet_emi!C48=0,0,RES_hhdet_emi!C48*1000000/RES_hhdet_num!C$43)</f>
        <v>0</v>
      </c>
      <c r="D48" s="156">
        <f>IF(RES_hhdet_emi!D48=0,0,RES_hhdet_emi!D48*1000000/RES_hhdet_num!D$43)</f>
        <v>0</v>
      </c>
      <c r="E48" s="156">
        <f>IF(RES_hhdet_emi!E48=0,0,RES_hhdet_emi!E48*1000000/RES_hhdet_num!E$43)</f>
        <v>0</v>
      </c>
      <c r="F48" s="156">
        <f>IF(RES_hhdet_emi!F48=0,0,RES_hhdet_emi!F48*1000000/RES_hhdet_num!F$43)</f>
        <v>0</v>
      </c>
      <c r="G48" s="156">
        <f>IF(RES_hhdet_emi!G48=0,0,RES_hhdet_emi!G48*1000000/RES_hhdet_num!G$43)</f>
        <v>0</v>
      </c>
      <c r="H48" s="156">
        <f>IF(RES_hhdet_emi!H48=0,0,RES_hhdet_emi!H48*1000000/RES_hhdet_num!H$43)</f>
        <v>0</v>
      </c>
      <c r="I48" s="156">
        <f>IF(RES_hhdet_emi!I48=0,0,RES_hhdet_emi!I48*1000000/RES_hhdet_num!I$43)</f>
        <v>0</v>
      </c>
      <c r="J48" s="156">
        <f>IF(RES_hhdet_emi!J48=0,0,RES_hhdet_emi!J48*1000000/RES_hhdet_num!J$43)</f>
        <v>0</v>
      </c>
      <c r="K48" s="156">
        <f>IF(RES_hhdet_emi!K48=0,0,RES_hhdet_emi!K48*1000000/RES_hhdet_num!K$43)</f>
        <v>0</v>
      </c>
      <c r="L48" s="156">
        <f>IF(RES_hhdet_emi!L48=0,0,RES_hhdet_emi!L48*1000000/RES_hhdet_num!L$43)</f>
        <v>0</v>
      </c>
      <c r="M48" s="156">
        <f>IF(RES_hhdet_emi!M48=0,0,RES_hhdet_emi!M48*1000000/RES_hhdet_num!M$43)</f>
        <v>0</v>
      </c>
      <c r="N48" s="156">
        <f>IF(RES_hhdet_emi!N48=0,0,RES_hhdet_emi!N48*1000000/RES_hhdet_num!N$43)</f>
        <v>0</v>
      </c>
      <c r="O48" s="156">
        <f>IF(RES_hhdet_emi!O48=0,0,RES_hhdet_emi!O48*1000000/RES_hhdet_num!O$43)</f>
        <v>0</v>
      </c>
      <c r="P48" s="156">
        <f>IF(RES_hhdet_emi!P48=0,0,RES_hhdet_emi!P48*1000000/RES_hhdet_num!P$43)</f>
        <v>0</v>
      </c>
      <c r="Q48" s="156">
        <f>IF(RES_hhdet_emi!Q48=0,0,RES_hhdet_emi!Q48*1000000/RES_hhdet_num!Q$43)</f>
        <v>0</v>
      </c>
    </row>
    <row r="49" spans="1:17" ht="12" customHeight="1" x14ac:dyDescent="0.25">
      <c r="A49" s="158" t="s">
        <v>63</v>
      </c>
      <c r="B49" s="157">
        <f>IF(RES_hhdet_emi!B49=0,0,RES_hhdet_emi!B49*1000000/RES_hhdet_num!B$43)</f>
        <v>467.83578246451691</v>
      </c>
      <c r="C49" s="157">
        <f>IF(RES_hhdet_emi!C49=0,0,RES_hhdet_emi!C49*1000000/RES_hhdet_num!C$43)</f>
        <v>503.56675541402205</v>
      </c>
      <c r="D49" s="157">
        <f>IF(RES_hhdet_emi!D49=0,0,RES_hhdet_emi!D49*1000000/RES_hhdet_num!D$43)</f>
        <v>466.36248100331517</v>
      </c>
      <c r="E49" s="157">
        <f>IF(RES_hhdet_emi!E49=0,0,RES_hhdet_emi!E49*1000000/RES_hhdet_num!E$43)</f>
        <v>495.8966510129398</v>
      </c>
      <c r="F49" s="157">
        <f>IF(RES_hhdet_emi!F49=0,0,RES_hhdet_emi!F49*1000000/RES_hhdet_num!F$43)</f>
        <v>477.25896604713017</v>
      </c>
      <c r="G49" s="157">
        <f>IF(RES_hhdet_emi!G49=0,0,RES_hhdet_emi!G49*1000000/RES_hhdet_num!G$43)</f>
        <v>487.17825948459517</v>
      </c>
      <c r="H49" s="157">
        <f>IF(RES_hhdet_emi!H49=0,0,RES_hhdet_emi!H49*1000000/RES_hhdet_num!H$43)</f>
        <v>482.82896936843838</v>
      </c>
      <c r="I49" s="157">
        <f>IF(RES_hhdet_emi!I49=0,0,RES_hhdet_emi!I49*1000000/RES_hhdet_num!I$43)</f>
        <v>468.2600763355511</v>
      </c>
      <c r="J49" s="157">
        <f>IF(RES_hhdet_emi!J49=0,0,RES_hhdet_emi!J49*1000000/RES_hhdet_num!J$43)</f>
        <v>503.68840581976553</v>
      </c>
      <c r="K49" s="157">
        <f>IF(RES_hhdet_emi!K49=0,0,RES_hhdet_emi!K49*1000000/RES_hhdet_num!K$43)</f>
        <v>508.2725198080505</v>
      </c>
      <c r="L49" s="157">
        <f>IF(RES_hhdet_emi!L49=0,0,RES_hhdet_emi!L49*1000000/RES_hhdet_num!L$43)</f>
        <v>468.71620251626524</v>
      </c>
      <c r="M49" s="157">
        <f>IF(RES_hhdet_emi!M49=0,0,RES_hhdet_emi!M49*1000000/RES_hhdet_num!M$43)</f>
        <v>474.52895603317882</v>
      </c>
      <c r="N49" s="157">
        <f>IF(RES_hhdet_emi!N49=0,0,RES_hhdet_emi!N49*1000000/RES_hhdet_num!N$43)</f>
        <v>536.61089900908371</v>
      </c>
      <c r="O49" s="157">
        <f>IF(RES_hhdet_emi!O49=0,0,RES_hhdet_emi!O49*1000000/RES_hhdet_num!O$43)</f>
        <v>537.00882413132001</v>
      </c>
      <c r="P49" s="157">
        <f>IF(RES_hhdet_emi!P49=0,0,RES_hhdet_emi!P49*1000000/RES_hhdet_num!P$43)</f>
        <v>530.72642912140407</v>
      </c>
      <c r="Q49" s="157">
        <f>IF(RES_hhdet_emi!Q49=0,0,RES_hhdet_emi!Q49*1000000/RES_hhdet_num!Q$43)</f>
        <v>524.05470840080989</v>
      </c>
    </row>
    <row r="50" spans="1:17" ht="12" customHeight="1" x14ac:dyDescent="0.25">
      <c r="A50" s="167" t="s">
        <v>165</v>
      </c>
      <c r="B50" s="132">
        <f>IF(RES_hhdet_emi!B50=0,0,RES_hhdet_emi!B50*1000000/RES_hhdet_num!B50)</f>
        <v>706.36287832800247</v>
      </c>
      <c r="C50" s="132">
        <f>IF(RES_hhdet_emi!C50=0,0,RES_hhdet_emi!C50*1000000/RES_hhdet_num!C50)</f>
        <v>722.84577280371911</v>
      </c>
      <c r="D50" s="132">
        <f>IF(RES_hhdet_emi!D50=0,0,RES_hhdet_emi!D50*1000000/RES_hhdet_num!D50)</f>
        <v>668.39450450828019</v>
      </c>
      <c r="E50" s="132">
        <f>IF(RES_hhdet_emi!E50=0,0,RES_hhdet_emi!E50*1000000/RES_hhdet_num!E50)</f>
        <v>704.24039177522661</v>
      </c>
      <c r="F50" s="132">
        <f>IF(RES_hhdet_emi!F50=0,0,RES_hhdet_emi!F50*1000000/RES_hhdet_num!F50)</f>
        <v>674.82616739025116</v>
      </c>
      <c r="G50" s="132">
        <f>IF(RES_hhdet_emi!G50=0,0,RES_hhdet_emi!G50*1000000/RES_hhdet_num!G50)</f>
        <v>681.86374812156589</v>
      </c>
      <c r="H50" s="132">
        <f>IF(RES_hhdet_emi!H50=0,0,RES_hhdet_emi!H50*1000000/RES_hhdet_num!H50)</f>
        <v>672.85569927069298</v>
      </c>
      <c r="I50" s="132">
        <f>IF(RES_hhdet_emi!I50=0,0,RES_hhdet_emi!I50*1000000/RES_hhdet_num!I50)</f>
        <v>666.58399562170177</v>
      </c>
      <c r="J50" s="132">
        <f>IF(RES_hhdet_emi!J50=0,0,RES_hhdet_emi!J50*1000000/RES_hhdet_num!J50)</f>
        <v>691.69291968332379</v>
      </c>
      <c r="K50" s="132">
        <f>IF(RES_hhdet_emi!K50=0,0,RES_hhdet_emi!K50*1000000/RES_hhdet_num!K50)</f>
        <v>696.53349656342698</v>
      </c>
      <c r="L50" s="132">
        <f>IF(RES_hhdet_emi!L50=0,0,RES_hhdet_emi!L50*1000000/RES_hhdet_num!L50)</f>
        <v>635.22283282078968</v>
      </c>
      <c r="M50" s="132">
        <f>IF(RES_hhdet_emi!M50=0,0,RES_hhdet_emi!M50*1000000/RES_hhdet_num!M50)</f>
        <v>611.4663807103658</v>
      </c>
      <c r="N50" s="132">
        <f>IF(RES_hhdet_emi!N50=0,0,RES_hhdet_emi!N50*1000000/RES_hhdet_num!N50)</f>
        <v>668.61104746932926</v>
      </c>
      <c r="O50" s="132">
        <f>IF(RES_hhdet_emi!O50=0,0,RES_hhdet_emi!O50*1000000/RES_hhdet_num!O50)</f>
        <v>679.23135977424192</v>
      </c>
      <c r="P50" s="132">
        <f>IF(RES_hhdet_emi!P50=0,0,RES_hhdet_emi!P50*1000000/RES_hhdet_num!P50)</f>
        <v>666.63203798866596</v>
      </c>
      <c r="Q50" s="132">
        <f>IF(RES_hhdet_emi!Q50=0,0,RES_hhdet_emi!Q50*1000000/RES_hhdet_num!Q50)</f>
        <v>658.23169803360383</v>
      </c>
    </row>
    <row r="51" spans="1:17" ht="12" customHeight="1" x14ac:dyDescent="0.25">
      <c r="A51" s="167" t="s">
        <v>164</v>
      </c>
      <c r="B51" s="132">
        <f>IF(RES_hhdet_emi!B51=0,0,RES_hhdet_emi!B51*1000000/RES_hhdet_num!B51)</f>
        <v>450.659516373266</v>
      </c>
      <c r="C51" s="132">
        <f>IF(RES_hhdet_emi!C51=0,0,RES_hhdet_emi!C51*1000000/RES_hhdet_num!C51)</f>
        <v>469.84975232242914</v>
      </c>
      <c r="D51" s="132">
        <f>IF(RES_hhdet_emi!D51=0,0,RES_hhdet_emi!D51*1000000/RES_hhdet_num!D51)</f>
        <v>434.45642793037229</v>
      </c>
      <c r="E51" s="132">
        <f>IF(RES_hhdet_emi!E51=0,0,RES_hhdet_emi!E51*1000000/RES_hhdet_num!E51)</f>
        <v>457.75625465389129</v>
      </c>
      <c r="F51" s="132">
        <f>IF(RES_hhdet_emi!F51=0,0,RES_hhdet_emi!F51*1000000/RES_hhdet_num!F51)</f>
        <v>438.63700880365599</v>
      </c>
      <c r="G51" s="132">
        <f>IF(RES_hhdet_emi!G51=0,0,RES_hhdet_emi!G51*1000000/RES_hhdet_num!G51)</f>
        <v>443.21143627901813</v>
      </c>
      <c r="H51" s="132">
        <f>IF(RES_hhdet_emi!H51=0,0,RES_hhdet_emi!H51*1000000/RES_hhdet_num!H51)</f>
        <v>437.35620452594264</v>
      </c>
      <c r="I51" s="132">
        <f>IF(RES_hhdet_emi!I51=0,0,RES_hhdet_emi!I51*1000000/RES_hhdet_num!I51)</f>
        <v>433.27959715411106</v>
      </c>
      <c r="J51" s="132">
        <f>IF(RES_hhdet_emi!J51=0,0,RES_hhdet_emi!J51*1000000/RES_hhdet_num!J51)</f>
        <v>449.60039779417355</v>
      </c>
      <c r="K51" s="132">
        <f>IF(RES_hhdet_emi!K51=0,0,RES_hhdet_emi!K51*1000000/RES_hhdet_num!K51)</f>
        <v>452.74677276622845</v>
      </c>
      <c r="L51" s="132">
        <f>IF(RES_hhdet_emi!L51=0,0,RES_hhdet_emi!L51*1000000/RES_hhdet_num!L51)</f>
        <v>412.89484133351931</v>
      </c>
      <c r="M51" s="132">
        <f>IF(RES_hhdet_emi!M51=0,0,RES_hhdet_emi!M51*1000000/RES_hhdet_num!M51)</f>
        <v>397.45314746174188</v>
      </c>
      <c r="N51" s="132">
        <f>IF(RES_hhdet_emi!N51=0,0,RES_hhdet_emi!N51*1000000/RES_hhdet_num!N51)</f>
        <v>447.96940180445654</v>
      </c>
      <c r="O51" s="132">
        <f>IF(RES_hhdet_emi!O51=0,0,RES_hhdet_emi!O51*1000000/RES_hhdet_num!O51)</f>
        <v>441.50038385326354</v>
      </c>
      <c r="P51" s="132">
        <f>IF(RES_hhdet_emi!P51=0,0,RES_hhdet_emi!P51*1000000/RES_hhdet_num!P51)</f>
        <v>433.31082469263885</v>
      </c>
      <c r="Q51" s="132">
        <f>IF(RES_hhdet_emi!Q51=0,0,RES_hhdet_emi!Q51*1000000/RES_hhdet_num!Q51)</f>
        <v>427.85060372184881</v>
      </c>
    </row>
    <row r="52" spans="1:17" ht="12" customHeight="1" x14ac:dyDescent="0.25">
      <c r="A52" s="166" t="s">
        <v>163</v>
      </c>
      <c r="B52" s="165">
        <f>IF(RES_hhdet_emi!B52=0,0,RES_hhdet_emi!B52*1000000/RES_hhdet_num!B51)</f>
        <v>450.659516373266</v>
      </c>
      <c r="C52" s="165">
        <f>IF(RES_hhdet_emi!C52=0,0,RES_hhdet_emi!C52*1000000/RES_hhdet_num!C51)</f>
        <v>469.84975232242914</v>
      </c>
      <c r="D52" s="165">
        <f>IF(RES_hhdet_emi!D52=0,0,RES_hhdet_emi!D52*1000000/RES_hhdet_num!D51)</f>
        <v>434.45642793037229</v>
      </c>
      <c r="E52" s="165">
        <f>IF(RES_hhdet_emi!E52=0,0,RES_hhdet_emi!E52*1000000/RES_hhdet_num!E51)</f>
        <v>457.75625465389129</v>
      </c>
      <c r="F52" s="165">
        <f>IF(RES_hhdet_emi!F52=0,0,RES_hhdet_emi!F52*1000000/RES_hhdet_num!F51)</f>
        <v>438.63700880365599</v>
      </c>
      <c r="G52" s="165">
        <f>IF(RES_hhdet_emi!G52=0,0,RES_hhdet_emi!G52*1000000/RES_hhdet_num!G51)</f>
        <v>443.21143627901813</v>
      </c>
      <c r="H52" s="165">
        <f>IF(RES_hhdet_emi!H52=0,0,RES_hhdet_emi!H52*1000000/RES_hhdet_num!H51)</f>
        <v>437.35620452594264</v>
      </c>
      <c r="I52" s="165">
        <f>IF(RES_hhdet_emi!I52=0,0,RES_hhdet_emi!I52*1000000/RES_hhdet_num!I51)</f>
        <v>433.27959715411106</v>
      </c>
      <c r="J52" s="165">
        <f>IF(RES_hhdet_emi!J52=0,0,RES_hhdet_emi!J52*1000000/RES_hhdet_num!J51)</f>
        <v>449.60039779417355</v>
      </c>
      <c r="K52" s="165">
        <f>IF(RES_hhdet_emi!K52=0,0,RES_hhdet_emi!K52*1000000/RES_hhdet_num!K51)</f>
        <v>452.74677276622845</v>
      </c>
      <c r="L52" s="165">
        <f>IF(RES_hhdet_emi!L52=0,0,RES_hhdet_emi!L52*1000000/RES_hhdet_num!L51)</f>
        <v>412.89484133351931</v>
      </c>
      <c r="M52" s="165">
        <f>IF(RES_hhdet_emi!M52=0,0,RES_hhdet_emi!M52*1000000/RES_hhdet_num!M51)</f>
        <v>397.45314746174188</v>
      </c>
      <c r="N52" s="165">
        <f>IF(RES_hhdet_emi!N52=0,0,RES_hhdet_emi!N52*1000000/RES_hhdet_num!N51)</f>
        <v>447.96940180445654</v>
      </c>
      <c r="O52" s="165">
        <f>IF(RES_hhdet_emi!O52=0,0,RES_hhdet_emi!O52*1000000/RES_hhdet_num!O51)</f>
        <v>441.50038385326354</v>
      </c>
      <c r="P52" s="165">
        <f>IF(RES_hhdet_emi!P52=0,0,RES_hhdet_emi!P52*1000000/RES_hhdet_num!P51)</f>
        <v>433.31082469263885</v>
      </c>
      <c r="Q52" s="165">
        <f>IF(RES_hhdet_emi!Q52=0,0,RES_hhdet_emi!Q52*1000000/RES_hhdet_num!Q51)</f>
        <v>427.85060372184881</v>
      </c>
    </row>
    <row r="53" spans="1:17" ht="12" customHeight="1" x14ac:dyDescent="0.25">
      <c r="A53" s="147" t="s">
        <v>59</v>
      </c>
      <c r="B53" s="164">
        <f>IF(RES_hhdet_emi!B53=0,0,RES_hhdet_emi!B53*1000000/RES_hhdet_num!B51)</f>
        <v>0</v>
      </c>
      <c r="C53" s="164">
        <f>IF(RES_hhdet_emi!C53=0,0,RES_hhdet_emi!C53*1000000/RES_hhdet_num!C51)</f>
        <v>0</v>
      </c>
      <c r="D53" s="164">
        <f>IF(RES_hhdet_emi!D53=0,0,RES_hhdet_emi!D53*1000000/RES_hhdet_num!D51)</f>
        <v>0</v>
      </c>
      <c r="E53" s="164">
        <f>IF(RES_hhdet_emi!E53=0,0,RES_hhdet_emi!E53*1000000/RES_hhdet_num!E51)</f>
        <v>0</v>
      </c>
      <c r="F53" s="164">
        <f>IF(RES_hhdet_emi!F53=0,0,RES_hhdet_emi!F53*1000000/RES_hhdet_num!F51)</f>
        <v>0</v>
      </c>
      <c r="G53" s="164">
        <f>IF(RES_hhdet_emi!G53=0,0,RES_hhdet_emi!G53*1000000/RES_hhdet_num!G51)</f>
        <v>0</v>
      </c>
      <c r="H53" s="164">
        <f>IF(RES_hhdet_emi!H53=0,0,RES_hhdet_emi!H53*1000000/RES_hhdet_num!H51)</f>
        <v>0</v>
      </c>
      <c r="I53" s="164">
        <f>IF(RES_hhdet_emi!I53=0,0,RES_hhdet_emi!I53*1000000/RES_hhdet_num!I51)</f>
        <v>0</v>
      </c>
      <c r="J53" s="164">
        <f>IF(RES_hhdet_emi!J53=0,0,RES_hhdet_emi!J53*1000000/RES_hhdet_num!J51)</f>
        <v>0</v>
      </c>
      <c r="K53" s="164">
        <f>IF(RES_hhdet_emi!K53=0,0,RES_hhdet_emi!K53*1000000/RES_hhdet_num!K51)</f>
        <v>0</v>
      </c>
      <c r="L53" s="164">
        <f>IF(RES_hhdet_emi!L53=0,0,RES_hhdet_emi!L53*1000000/RES_hhdet_num!L51)</f>
        <v>0</v>
      </c>
      <c r="M53" s="164">
        <f>IF(RES_hhdet_emi!M53=0,0,RES_hhdet_emi!M53*1000000/RES_hhdet_num!M51)</f>
        <v>0</v>
      </c>
      <c r="N53" s="164">
        <f>IF(RES_hhdet_emi!N53=0,0,RES_hhdet_emi!N53*1000000/RES_hhdet_num!N51)</f>
        <v>0</v>
      </c>
      <c r="O53" s="164">
        <f>IF(RES_hhdet_emi!O53=0,0,RES_hhdet_emi!O53*1000000/RES_hhdet_num!O51)</f>
        <v>0</v>
      </c>
      <c r="P53" s="164">
        <f>IF(RES_hhdet_emi!P53=0,0,RES_hhdet_emi!P53*1000000/RES_hhdet_num!P51)</f>
        <v>0</v>
      </c>
      <c r="Q53" s="164">
        <f>IF(RES_hhdet_emi!Q53=0,0,RES_hhdet_emi!Q53*1000000/RES_hhdet_num!Q51)</f>
        <v>0</v>
      </c>
    </row>
    <row r="54" spans="1:17" ht="12" customHeight="1" x14ac:dyDescent="0.25">
      <c r="A54" s="163" t="s">
        <v>142</v>
      </c>
      <c r="B54" s="162">
        <f>IF(RES_hhdet_emi!B54=0,0,RES_hhdet_emi!B54*1000000/RES_hhdet_num!B54)</f>
        <v>0</v>
      </c>
      <c r="C54" s="162">
        <f>IF(RES_hhdet_emi!C54=0,0,RES_hhdet_emi!C54*1000000/RES_hhdet_num!C54)</f>
        <v>0</v>
      </c>
      <c r="D54" s="162">
        <f>IF(RES_hhdet_emi!D54=0,0,RES_hhdet_emi!D54*1000000/RES_hhdet_num!D54)</f>
        <v>0</v>
      </c>
      <c r="E54" s="162">
        <f>IF(RES_hhdet_emi!E54=0,0,RES_hhdet_emi!E54*1000000/RES_hhdet_num!E54)</f>
        <v>0</v>
      </c>
      <c r="F54" s="162">
        <f>IF(RES_hhdet_emi!F54=0,0,RES_hhdet_emi!F54*1000000/RES_hhdet_num!F54)</f>
        <v>0</v>
      </c>
      <c r="G54" s="162">
        <f>IF(RES_hhdet_emi!G54=0,0,RES_hhdet_emi!G54*1000000/RES_hhdet_num!G54)</f>
        <v>0</v>
      </c>
      <c r="H54" s="162">
        <f>IF(RES_hhdet_emi!H54=0,0,RES_hhdet_emi!H54*1000000/RES_hhdet_num!H54)</f>
        <v>0</v>
      </c>
      <c r="I54" s="162">
        <f>IF(RES_hhdet_emi!I54=0,0,RES_hhdet_emi!I54*1000000/RES_hhdet_num!I54)</f>
        <v>0</v>
      </c>
      <c r="J54" s="162">
        <f>IF(RES_hhdet_emi!J54=0,0,RES_hhdet_emi!J54*1000000/RES_hhdet_num!J54)</f>
        <v>0</v>
      </c>
      <c r="K54" s="162">
        <f>IF(RES_hhdet_emi!K54=0,0,RES_hhdet_emi!K54*1000000/RES_hhdet_num!K54)</f>
        <v>0</v>
      </c>
      <c r="L54" s="162">
        <f>IF(RES_hhdet_emi!L54=0,0,RES_hhdet_emi!L54*1000000/RES_hhdet_num!L54)</f>
        <v>0</v>
      </c>
      <c r="M54" s="162">
        <f>IF(RES_hhdet_emi!M54=0,0,RES_hhdet_emi!M54*1000000/RES_hhdet_num!M54)</f>
        <v>0</v>
      </c>
      <c r="N54" s="162">
        <f>IF(RES_hhdet_emi!N54=0,0,RES_hhdet_emi!N54*1000000/RES_hhdet_num!N54)</f>
        <v>0</v>
      </c>
      <c r="O54" s="162">
        <f>IF(RES_hhdet_emi!O54=0,0,RES_hhdet_emi!O54*1000000/RES_hhdet_num!O54)</f>
        <v>0</v>
      </c>
      <c r="P54" s="162">
        <f>IF(RES_hhdet_emi!P54=0,0,RES_hhdet_emi!P54*1000000/RES_hhdet_num!P54)</f>
        <v>0</v>
      </c>
      <c r="Q54" s="162">
        <f>IF(RES_hhdet_emi!Q54=0,0,RES_hhdet_emi!Q54*1000000/RES_hhdet_num!Q54)</f>
        <v>0</v>
      </c>
    </row>
    <row r="55" spans="1:17" ht="12" customHeight="1" x14ac:dyDescent="0.25">
      <c r="A55" s="161" t="s">
        <v>141</v>
      </c>
      <c r="B55" s="160">
        <f>IF(RES_hhdet_emi!B55=0,0,RES_hhdet_emi!B55*1000000/RES_hhdet_num!B55)</f>
        <v>0</v>
      </c>
      <c r="C55" s="160">
        <f>IF(RES_hhdet_emi!C55=0,0,RES_hhdet_emi!C55*1000000/RES_hhdet_num!C55)</f>
        <v>0</v>
      </c>
      <c r="D55" s="160">
        <f>IF(RES_hhdet_emi!D55=0,0,RES_hhdet_emi!D55*1000000/RES_hhdet_num!D55)</f>
        <v>0</v>
      </c>
      <c r="E55" s="160">
        <f>IF(RES_hhdet_emi!E55=0,0,RES_hhdet_emi!E55*1000000/RES_hhdet_num!E55)</f>
        <v>0</v>
      </c>
      <c r="F55" s="160">
        <f>IF(RES_hhdet_emi!F55=0,0,RES_hhdet_emi!F55*1000000/RES_hhdet_num!F55)</f>
        <v>0</v>
      </c>
      <c r="G55" s="160">
        <f>IF(RES_hhdet_emi!G55=0,0,RES_hhdet_emi!G55*1000000/RES_hhdet_num!G55)</f>
        <v>0</v>
      </c>
      <c r="H55" s="160">
        <f>IF(RES_hhdet_emi!H55=0,0,RES_hhdet_emi!H55*1000000/RES_hhdet_num!H55)</f>
        <v>0</v>
      </c>
      <c r="I55" s="160">
        <f>IF(RES_hhdet_emi!I55=0,0,RES_hhdet_emi!I55*1000000/RES_hhdet_num!I55)</f>
        <v>0</v>
      </c>
      <c r="J55" s="160">
        <f>IF(RES_hhdet_emi!J55=0,0,RES_hhdet_emi!J55*1000000/RES_hhdet_num!J55)</f>
        <v>0</v>
      </c>
      <c r="K55" s="160">
        <f>IF(RES_hhdet_emi!K55=0,0,RES_hhdet_emi!K55*1000000/RES_hhdet_num!K55)</f>
        <v>0</v>
      </c>
      <c r="L55" s="160">
        <f>IF(RES_hhdet_emi!L55=0,0,RES_hhdet_emi!L55*1000000/RES_hhdet_num!L55)</f>
        <v>0</v>
      </c>
      <c r="M55" s="160">
        <f>IF(RES_hhdet_emi!M55=0,0,RES_hhdet_emi!M55*1000000/RES_hhdet_num!M55)</f>
        <v>0</v>
      </c>
      <c r="N55" s="160">
        <f>IF(RES_hhdet_emi!N55=0,0,RES_hhdet_emi!N55*1000000/RES_hhdet_num!N55)</f>
        <v>0</v>
      </c>
      <c r="O55" s="160">
        <f>IF(RES_hhdet_emi!O55=0,0,RES_hhdet_emi!O55*1000000/RES_hhdet_num!O55)</f>
        <v>0</v>
      </c>
      <c r="P55" s="160">
        <f>IF(RES_hhdet_emi!P55=0,0,RES_hhdet_emi!P55*1000000/RES_hhdet_num!P55)</f>
        <v>0</v>
      </c>
      <c r="Q55" s="160">
        <f>IF(RES_hhdet_emi!Q55=0,0,RES_hhdet_emi!Q55*1000000/RES_hhdet_num!Q55)</f>
        <v>0</v>
      </c>
    </row>
    <row r="56" spans="1:17" ht="12" customHeight="1" x14ac:dyDescent="0.25">
      <c r="A56" s="148" t="s">
        <v>60</v>
      </c>
      <c r="B56" s="156">
        <f>IF(RES_hhdet_emi!B56=0,0,RES_hhdet_emi!B56*1000000/RES_hhdet_num!B55)</f>
        <v>0</v>
      </c>
      <c r="C56" s="156">
        <f>IF(RES_hhdet_emi!C56=0,0,RES_hhdet_emi!C56*1000000/RES_hhdet_num!C55)</f>
        <v>0</v>
      </c>
      <c r="D56" s="156">
        <f>IF(RES_hhdet_emi!D56=0,0,RES_hhdet_emi!D56*1000000/RES_hhdet_num!D55)</f>
        <v>0</v>
      </c>
      <c r="E56" s="156">
        <f>IF(RES_hhdet_emi!E56=0,0,RES_hhdet_emi!E56*1000000/RES_hhdet_num!E55)</f>
        <v>0</v>
      </c>
      <c r="F56" s="156">
        <f>IF(RES_hhdet_emi!F56=0,0,RES_hhdet_emi!F56*1000000/RES_hhdet_num!F55)</f>
        <v>0</v>
      </c>
      <c r="G56" s="156">
        <f>IF(RES_hhdet_emi!G56=0,0,RES_hhdet_emi!G56*1000000/RES_hhdet_num!G55)</f>
        <v>0</v>
      </c>
      <c r="H56" s="156">
        <f>IF(RES_hhdet_emi!H56=0,0,RES_hhdet_emi!H56*1000000/RES_hhdet_num!H55)</f>
        <v>0</v>
      </c>
      <c r="I56" s="156">
        <f>IF(RES_hhdet_emi!I56=0,0,RES_hhdet_emi!I56*1000000/RES_hhdet_num!I55)</f>
        <v>0</v>
      </c>
      <c r="J56" s="156">
        <f>IF(RES_hhdet_emi!J56=0,0,RES_hhdet_emi!J56*1000000/RES_hhdet_num!J55)</f>
        <v>0</v>
      </c>
      <c r="K56" s="156">
        <f>IF(RES_hhdet_emi!K56=0,0,RES_hhdet_emi!K56*1000000/RES_hhdet_num!K55)</f>
        <v>0</v>
      </c>
      <c r="L56" s="156">
        <f>IF(RES_hhdet_emi!L56=0,0,RES_hhdet_emi!L56*1000000/RES_hhdet_num!L55)</f>
        <v>0</v>
      </c>
      <c r="M56" s="156">
        <f>IF(RES_hhdet_emi!M56=0,0,RES_hhdet_emi!M56*1000000/RES_hhdet_num!M55)</f>
        <v>0</v>
      </c>
      <c r="N56" s="156">
        <f>IF(RES_hhdet_emi!N56=0,0,RES_hhdet_emi!N56*1000000/RES_hhdet_num!N55)</f>
        <v>0</v>
      </c>
      <c r="O56" s="156">
        <f>IF(RES_hhdet_emi!O56=0,0,RES_hhdet_emi!O56*1000000/RES_hhdet_num!O55)</f>
        <v>0</v>
      </c>
      <c r="P56" s="156">
        <f>IF(RES_hhdet_emi!P56=0,0,RES_hhdet_emi!P56*1000000/RES_hhdet_num!P55)</f>
        <v>0</v>
      </c>
      <c r="Q56" s="156">
        <f>IF(RES_hhdet_emi!Q56=0,0,RES_hhdet_emi!Q56*1000000/RES_hhdet_num!Q55)</f>
        <v>0</v>
      </c>
    </row>
    <row r="57" spans="1:17" ht="12" customHeight="1" x14ac:dyDescent="0.25">
      <c r="A57" s="148" t="s">
        <v>59</v>
      </c>
      <c r="B57" s="156">
        <f>IF(RES_hhdet_emi!B57=0,0,RES_hhdet_emi!B57*1000000/RES_hhdet_num!B55)</f>
        <v>0</v>
      </c>
      <c r="C57" s="156">
        <f>IF(RES_hhdet_emi!C57=0,0,RES_hhdet_emi!C57*1000000/RES_hhdet_num!C55)</f>
        <v>0</v>
      </c>
      <c r="D57" s="156">
        <f>IF(RES_hhdet_emi!D57=0,0,RES_hhdet_emi!D57*1000000/RES_hhdet_num!D55)</f>
        <v>0</v>
      </c>
      <c r="E57" s="156">
        <f>IF(RES_hhdet_emi!E57=0,0,RES_hhdet_emi!E57*1000000/RES_hhdet_num!E55)</f>
        <v>0</v>
      </c>
      <c r="F57" s="156">
        <f>IF(RES_hhdet_emi!F57=0,0,RES_hhdet_emi!F57*1000000/RES_hhdet_num!F55)</f>
        <v>0</v>
      </c>
      <c r="G57" s="156">
        <f>IF(RES_hhdet_emi!G57=0,0,RES_hhdet_emi!G57*1000000/RES_hhdet_num!G55)</f>
        <v>0</v>
      </c>
      <c r="H57" s="156">
        <f>IF(RES_hhdet_emi!H57=0,0,RES_hhdet_emi!H57*1000000/RES_hhdet_num!H55)</f>
        <v>0</v>
      </c>
      <c r="I57" s="156">
        <f>IF(RES_hhdet_emi!I57=0,0,RES_hhdet_emi!I57*1000000/RES_hhdet_num!I55)</f>
        <v>0</v>
      </c>
      <c r="J57" s="156">
        <f>IF(RES_hhdet_emi!J57=0,0,RES_hhdet_emi!J57*1000000/RES_hhdet_num!J55)</f>
        <v>0</v>
      </c>
      <c r="K57" s="156">
        <f>IF(RES_hhdet_emi!K57=0,0,RES_hhdet_emi!K57*1000000/RES_hhdet_num!K55)</f>
        <v>0</v>
      </c>
      <c r="L57" s="156">
        <f>IF(RES_hhdet_emi!L57=0,0,RES_hhdet_emi!L57*1000000/RES_hhdet_num!L55)</f>
        <v>0</v>
      </c>
      <c r="M57" s="156">
        <f>IF(RES_hhdet_emi!M57=0,0,RES_hhdet_emi!M57*1000000/RES_hhdet_num!M55)</f>
        <v>0</v>
      </c>
      <c r="N57" s="156">
        <f>IF(RES_hhdet_emi!N57=0,0,RES_hhdet_emi!N57*1000000/RES_hhdet_num!N55)</f>
        <v>0</v>
      </c>
      <c r="O57" s="156">
        <f>IF(RES_hhdet_emi!O57=0,0,RES_hhdet_emi!O57*1000000/RES_hhdet_num!O55)</f>
        <v>0</v>
      </c>
      <c r="P57" s="156">
        <f>IF(RES_hhdet_emi!P57=0,0,RES_hhdet_emi!P57*1000000/RES_hhdet_num!P55)</f>
        <v>0</v>
      </c>
      <c r="Q57" s="156">
        <f>IF(RES_hhdet_emi!Q57=0,0,RES_hhdet_emi!Q57*1000000/RES_hhdet_num!Q55)</f>
        <v>0</v>
      </c>
    </row>
    <row r="58" spans="1:17" ht="12" customHeight="1" x14ac:dyDescent="0.25">
      <c r="A58" s="158" t="s">
        <v>62</v>
      </c>
      <c r="B58" s="157">
        <f>IF(RES_hhdet_emi!B58=0,0,RES_hhdet_emi!B58*1000000/RES_hhdet_num!B$43)</f>
        <v>110.83499276879149</v>
      </c>
      <c r="C58" s="157">
        <f>IF(RES_hhdet_emi!C58=0,0,RES_hhdet_emi!C58*1000000/RES_hhdet_num!C$43)</f>
        <v>105.5351892008464</v>
      </c>
      <c r="D58" s="157">
        <f>IF(RES_hhdet_emi!D58=0,0,RES_hhdet_emi!D58*1000000/RES_hhdet_num!D$43)</f>
        <v>103.37085840405339</v>
      </c>
      <c r="E58" s="157">
        <f>IF(RES_hhdet_emi!E58=0,0,RES_hhdet_emi!E58*1000000/RES_hhdet_num!E$43)</f>
        <v>99.24162834726252</v>
      </c>
      <c r="F58" s="157">
        <f>IF(RES_hhdet_emi!F58=0,0,RES_hhdet_emi!F58*1000000/RES_hhdet_num!F$43)</f>
        <v>101.69508608751524</v>
      </c>
      <c r="G58" s="157">
        <f>IF(RES_hhdet_emi!G58=0,0,RES_hhdet_emi!G58*1000000/RES_hhdet_num!G$43)</f>
        <v>98.179755781248758</v>
      </c>
      <c r="H58" s="157">
        <f>IF(RES_hhdet_emi!H58=0,0,RES_hhdet_emi!H58*1000000/RES_hhdet_num!H$43)</f>
        <v>92.328396179687573</v>
      </c>
      <c r="I58" s="157">
        <f>IF(RES_hhdet_emi!I58=0,0,RES_hhdet_emi!I58*1000000/RES_hhdet_num!I$43)</f>
        <v>89.294570152391941</v>
      </c>
      <c r="J58" s="157">
        <f>IF(RES_hhdet_emi!J58=0,0,RES_hhdet_emi!J58*1000000/RES_hhdet_num!J$43)</f>
        <v>87.019405623360512</v>
      </c>
      <c r="K58" s="157">
        <f>IF(RES_hhdet_emi!K58=0,0,RES_hhdet_emi!K58*1000000/RES_hhdet_num!K$43)</f>
        <v>87.214286964290409</v>
      </c>
      <c r="L58" s="157">
        <f>IF(RES_hhdet_emi!L58=0,0,RES_hhdet_emi!L58*1000000/RES_hhdet_num!L$43)</f>
        <v>84.674276286873408</v>
      </c>
      <c r="M58" s="157">
        <f>IF(RES_hhdet_emi!M58=0,0,RES_hhdet_emi!M58*1000000/RES_hhdet_num!M$43)</f>
        <v>75.547708243442926</v>
      </c>
      <c r="N58" s="157">
        <f>IF(RES_hhdet_emi!N58=0,0,RES_hhdet_emi!N58*1000000/RES_hhdet_num!N$43)</f>
        <v>76.108437038269201</v>
      </c>
      <c r="O58" s="157">
        <f>IF(RES_hhdet_emi!O58=0,0,RES_hhdet_emi!O58*1000000/RES_hhdet_num!O$43)</f>
        <v>72.838402105203627</v>
      </c>
      <c r="P58" s="157">
        <f>IF(RES_hhdet_emi!P58=0,0,RES_hhdet_emi!P58*1000000/RES_hhdet_num!P$43)</f>
        <v>62.312513780000117</v>
      </c>
      <c r="Q58" s="157">
        <f>IF(RES_hhdet_emi!Q58=0,0,RES_hhdet_emi!Q58*1000000/RES_hhdet_num!Q$43)</f>
        <v>61.340189766393941</v>
      </c>
    </row>
    <row r="59" spans="1:17" ht="12" customHeight="1" x14ac:dyDescent="0.25">
      <c r="A59" s="23" t="s">
        <v>57</v>
      </c>
      <c r="B59" s="156">
        <f>IF(RES_hhdet_emi!B59=0,0,RES_hhdet_emi!B59*1000000/RES_hhdet_num!B59)</f>
        <v>397.8647265418208</v>
      </c>
      <c r="C59" s="156">
        <f>IF(RES_hhdet_emi!C59=0,0,RES_hhdet_emi!C59*1000000/RES_hhdet_num!C59)</f>
        <v>392.71716315333822</v>
      </c>
      <c r="D59" s="156">
        <f>IF(RES_hhdet_emi!D59=0,0,RES_hhdet_emi!D59*1000000/RES_hhdet_num!D59)</f>
        <v>391.44744173435805</v>
      </c>
      <c r="E59" s="156">
        <f>IF(RES_hhdet_emi!E59=0,0,RES_hhdet_emi!E59*1000000/RES_hhdet_num!E59)</f>
        <v>385.87674917613555</v>
      </c>
      <c r="F59" s="156">
        <f>IF(RES_hhdet_emi!F59=0,0,RES_hhdet_emi!F59*1000000/RES_hhdet_num!F59)</f>
        <v>396.03444181198773</v>
      </c>
      <c r="G59" s="156">
        <f>IF(RES_hhdet_emi!G59=0,0,RES_hhdet_emi!G59*1000000/RES_hhdet_num!G59)</f>
        <v>387.78307938442714</v>
      </c>
      <c r="H59" s="156">
        <f>IF(RES_hhdet_emi!H59=0,0,RES_hhdet_emi!H59*1000000/RES_hhdet_num!H59)</f>
        <v>384.55263423969234</v>
      </c>
      <c r="I59" s="156">
        <f>IF(RES_hhdet_emi!I59=0,0,RES_hhdet_emi!I59*1000000/RES_hhdet_num!I59)</f>
        <v>387.04741672393732</v>
      </c>
      <c r="J59" s="156">
        <f>IF(RES_hhdet_emi!J59=0,0,RES_hhdet_emi!J59*1000000/RES_hhdet_num!J59)</f>
        <v>383.89401004262237</v>
      </c>
      <c r="K59" s="156">
        <f>IF(RES_hhdet_emi!K59=0,0,RES_hhdet_emi!K59*1000000/RES_hhdet_num!K59)</f>
        <v>379.67930330101808</v>
      </c>
      <c r="L59" s="156">
        <f>IF(RES_hhdet_emi!L59=0,0,RES_hhdet_emi!L59*1000000/RES_hhdet_num!L59)</f>
        <v>391.01392749916664</v>
      </c>
      <c r="M59" s="156">
        <f>IF(RES_hhdet_emi!M59=0,0,RES_hhdet_emi!M59*1000000/RES_hhdet_num!M59)</f>
        <v>366.67403754268361</v>
      </c>
      <c r="N59" s="156">
        <f>IF(RES_hhdet_emi!N59=0,0,RES_hhdet_emi!N59*1000000/RES_hhdet_num!N59)</f>
        <v>378.72932816209129</v>
      </c>
      <c r="O59" s="156">
        <f>IF(RES_hhdet_emi!O59=0,0,RES_hhdet_emi!O59*1000000/RES_hhdet_num!O59)</f>
        <v>378.37376815503438</v>
      </c>
      <c r="P59" s="156">
        <f>IF(RES_hhdet_emi!P59=0,0,RES_hhdet_emi!P59*1000000/RES_hhdet_num!P59)</f>
        <v>377.26539115698927</v>
      </c>
      <c r="Q59" s="156">
        <f>IF(RES_hhdet_emi!Q59=0,0,RES_hhdet_emi!Q59*1000000/RES_hhdet_num!Q59)</f>
        <v>372.3877676349677</v>
      </c>
    </row>
    <row r="60" spans="1:17" ht="12" customHeight="1" x14ac:dyDescent="0.25">
      <c r="A60" s="29" t="s">
        <v>140</v>
      </c>
      <c r="B60" s="57">
        <f>IF(RES_hhdet_emi!B60=0,0,RES_hhdet_emi!B60*1000000/RES_hhdet_num!B60)</f>
        <v>0</v>
      </c>
      <c r="C60" s="57">
        <f>IF(RES_hhdet_emi!C60=0,0,RES_hhdet_emi!C60*1000000/RES_hhdet_num!C60)</f>
        <v>0</v>
      </c>
      <c r="D60" s="57">
        <f>IF(RES_hhdet_emi!D60=0,0,RES_hhdet_emi!D60*1000000/RES_hhdet_num!D60)</f>
        <v>0</v>
      </c>
      <c r="E60" s="57">
        <f>IF(RES_hhdet_emi!E60=0,0,RES_hhdet_emi!E60*1000000/RES_hhdet_num!E60)</f>
        <v>0</v>
      </c>
      <c r="F60" s="57">
        <f>IF(RES_hhdet_emi!F60=0,0,RES_hhdet_emi!F60*1000000/RES_hhdet_num!F60)</f>
        <v>0</v>
      </c>
      <c r="G60" s="57">
        <f>IF(RES_hhdet_emi!G60=0,0,RES_hhdet_emi!G60*1000000/RES_hhdet_num!G60)</f>
        <v>0</v>
      </c>
      <c r="H60" s="57">
        <f>IF(RES_hhdet_emi!H60=0,0,RES_hhdet_emi!H60*1000000/RES_hhdet_num!H60)</f>
        <v>0</v>
      </c>
      <c r="I60" s="57">
        <f>IF(RES_hhdet_emi!I60=0,0,RES_hhdet_emi!I60*1000000/RES_hhdet_num!I60)</f>
        <v>0</v>
      </c>
      <c r="J60" s="57">
        <f>IF(RES_hhdet_emi!J60=0,0,RES_hhdet_emi!J60*1000000/RES_hhdet_num!J60)</f>
        <v>0</v>
      </c>
      <c r="K60" s="57">
        <f>IF(RES_hhdet_emi!K60=0,0,RES_hhdet_emi!K60*1000000/RES_hhdet_num!K60)</f>
        <v>0</v>
      </c>
      <c r="L60" s="57">
        <f>IF(RES_hhdet_emi!L60=0,0,RES_hhdet_emi!L60*1000000/RES_hhdet_num!L60)</f>
        <v>0</v>
      </c>
      <c r="M60" s="57">
        <f>IF(RES_hhdet_emi!M60=0,0,RES_hhdet_emi!M60*1000000/RES_hhdet_num!M60)</f>
        <v>0</v>
      </c>
      <c r="N60" s="57">
        <f>IF(RES_hhdet_emi!N60=0,0,RES_hhdet_emi!N60*1000000/RES_hhdet_num!N60)</f>
        <v>0</v>
      </c>
      <c r="O60" s="57">
        <f>IF(RES_hhdet_emi!O60=0,0,RES_hhdet_emi!O60*1000000/RES_hhdet_num!O60)</f>
        <v>0</v>
      </c>
      <c r="P60" s="57">
        <f>IF(RES_hhdet_emi!P60=0,0,RES_hhdet_emi!P60*1000000/RES_hhdet_num!P60)</f>
        <v>0</v>
      </c>
      <c r="Q60" s="57">
        <f>IF(RES_hhdet_emi!Q60=0,0,RES_hhdet_emi!Q60*1000000/RES_hhdet_num!Q60)</f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>
        <f>SUM(B63,B66,B68,B77)</f>
        <v>3104.7367235181828</v>
      </c>
      <c r="C62" s="168">
        <f t="shared" ref="C62:Q62" si="9">SUM(C63,C66,C68,C77)</f>
        <v>3109.7585224500094</v>
      </c>
      <c r="D62" s="168">
        <f t="shared" si="9"/>
        <v>3147.2194851086647</v>
      </c>
      <c r="E62" s="168">
        <f t="shared" si="9"/>
        <v>3024.9566399182777</v>
      </c>
      <c r="F62" s="168">
        <f t="shared" si="9"/>
        <v>3292.1251526419742</v>
      </c>
      <c r="G62" s="168">
        <f t="shared" si="9"/>
        <v>3193.7292770316926</v>
      </c>
      <c r="H62" s="168">
        <f t="shared" si="9"/>
        <v>3065.3486242742974</v>
      </c>
      <c r="I62" s="168">
        <f t="shared" si="9"/>
        <v>2799.6486894168097</v>
      </c>
      <c r="J62" s="168">
        <f t="shared" si="9"/>
        <v>2870.8060659619414</v>
      </c>
      <c r="K62" s="168">
        <f t="shared" si="9"/>
        <v>2802.5700214229973</v>
      </c>
      <c r="L62" s="168">
        <f t="shared" si="9"/>
        <v>2897.1334657044404</v>
      </c>
      <c r="M62" s="168">
        <f t="shared" si="9"/>
        <v>2357.3935635494086</v>
      </c>
      <c r="N62" s="168">
        <f t="shared" si="9"/>
        <v>2570.6863406319608</v>
      </c>
      <c r="O62" s="168">
        <f t="shared" si="9"/>
        <v>2661.9474638382439</v>
      </c>
      <c r="P62" s="168">
        <f t="shared" si="9"/>
        <v>2231.4769559245797</v>
      </c>
      <c r="Q62" s="168">
        <f t="shared" si="9"/>
        <v>2305.3537309490989</v>
      </c>
    </row>
    <row r="63" spans="1:17" ht="12.95" customHeight="1" x14ac:dyDescent="0.25">
      <c r="A63" s="158" t="s">
        <v>65</v>
      </c>
      <c r="B63" s="157">
        <f t="shared" ref="B63:Q63" si="10">SUM(B64:B65)</f>
        <v>2432.5811474099451</v>
      </c>
      <c r="C63" s="157">
        <f t="shared" si="10"/>
        <v>2464.6490386089417</v>
      </c>
      <c r="D63" s="157">
        <f t="shared" si="10"/>
        <v>2463.3397271864856</v>
      </c>
      <c r="E63" s="157">
        <f t="shared" si="10"/>
        <v>2372.8015519881033</v>
      </c>
      <c r="F63" s="157">
        <f t="shared" si="10"/>
        <v>2597.5094067878008</v>
      </c>
      <c r="G63" s="157">
        <f t="shared" si="10"/>
        <v>2503.5826108326337</v>
      </c>
      <c r="H63" s="157">
        <f t="shared" si="10"/>
        <v>2373.4646952730818</v>
      </c>
      <c r="I63" s="157">
        <f t="shared" si="10"/>
        <v>2096.9304890506578</v>
      </c>
      <c r="J63" s="157">
        <f t="shared" si="10"/>
        <v>2188.1153764494011</v>
      </c>
      <c r="K63" s="157">
        <f t="shared" si="10"/>
        <v>2109.5867359364588</v>
      </c>
      <c r="L63" s="157">
        <f t="shared" si="10"/>
        <v>2184.3148062316941</v>
      </c>
      <c r="M63" s="157">
        <f t="shared" si="10"/>
        <v>1688.314786318304</v>
      </c>
      <c r="N63" s="157">
        <f t="shared" si="10"/>
        <v>1827.6720105747713</v>
      </c>
      <c r="O63" s="157">
        <f t="shared" si="10"/>
        <v>1916.5346059860171</v>
      </c>
      <c r="P63" s="157">
        <f t="shared" si="10"/>
        <v>1497.6228750700377</v>
      </c>
      <c r="Q63" s="157">
        <f t="shared" si="10"/>
        <v>1571.6942005315868</v>
      </c>
    </row>
    <row r="64" spans="1:17" ht="12" customHeight="1" x14ac:dyDescent="0.25">
      <c r="A64" s="23" t="s">
        <v>161</v>
      </c>
      <c r="B64" s="156">
        <f>IF(RES_hhdet_emi!B64=0,0,RES_hhdet_emi!B64*1000000/RES_hhdet_num!B$62)</f>
        <v>2432.5811474099451</v>
      </c>
      <c r="C64" s="156">
        <f>IF(RES_hhdet_emi!C64=0,0,RES_hhdet_emi!C64*1000000/RES_hhdet_num!C$62)</f>
        <v>2464.6490386089417</v>
      </c>
      <c r="D64" s="156">
        <f>IF(RES_hhdet_emi!D64=0,0,RES_hhdet_emi!D64*1000000/RES_hhdet_num!D$62)</f>
        <v>2463.3397271864856</v>
      </c>
      <c r="E64" s="156">
        <f>IF(RES_hhdet_emi!E64=0,0,RES_hhdet_emi!E64*1000000/RES_hhdet_num!E$62)</f>
        <v>2372.8015519881033</v>
      </c>
      <c r="F64" s="156">
        <f>IF(RES_hhdet_emi!F64=0,0,RES_hhdet_emi!F64*1000000/RES_hhdet_num!F$62)</f>
        <v>2597.5094067878008</v>
      </c>
      <c r="G64" s="156">
        <f>IF(RES_hhdet_emi!G64=0,0,RES_hhdet_emi!G64*1000000/RES_hhdet_num!G$62)</f>
        <v>2503.5826108326337</v>
      </c>
      <c r="H64" s="156">
        <f>IF(RES_hhdet_emi!H64=0,0,RES_hhdet_emi!H64*1000000/RES_hhdet_num!H$62)</f>
        <v>2373.4646952730818</v>
      </c>
      <c r="I64" s="156">
        <f>IF(RES_hhdet_emi!I64=0,0,RES_hhdet_emi!I64*1000000/RES_hhdet_num!I$62)</f>
        <v>2096.9304890506578</v>
      </c>
      <c r="J64" s="156">
        <f>IF(RES_hhdet_emi!J64=0,0,RES_hhdet_emi!J64*1000000/RES_hhdet_num!J$62)</f>
        <v>2188.1153764494011</v>
      </c>
      <c r="K64" s="156">
        <f>IF(RES_hhdet_emi!K64=0,0,RES_hhdet_emi!K64*1000000/RES_hhdet_num!K$62)</f>
        <v>2109.5867359364588</v>
      </c>
      <c r="L64" s="156">
        <f>IF(RES_hhdet_emi!L64=0,0,RES_hhdet_emi!L64*1000000/RES_hhdet_num!L$62)</f>
        <v>2184.3148062316941</v>
      </c>
      <c r="M64" s="156">
        <f>IF(RES_hhdet_emi!M64=0,0,RES_hhdet_emi!M64*1000000/RES_hhdet_num!M$62)</f>
        <v>1688.314786318304</v>
      </c>
      <c r="N64" s="156">
        <f>IF(RES_hhdet_emi!N64=0,0,RES_hhdet_emi!N64*1000000/RES_hhdet_num!N$62)</f>
        <v>1827.6720105747713</v>
      </c>
      <c r="O64" s="156">
        <f>IF(RES_hhdet_emi!O64=0,0,RES_hhdet_emi!O64*1000000/RES_hhdet_num!O$62)</f>
        <v>1916.5346059860171</v>
      </c>
      <c r="P64" s="156">
        <f>IF(RES_hhdet_emi!P64=0,0,RES_hhdet_emi!P64*1000000/RES_hhdet_num!P$62)</f>
        <v>1497.6228750700377</v>
      </c>
      <c r="Q64" s="156">
        <f>IF(RES_hhdet_emi!Q64=0,0,RES_hhdet_emi!Q64*1000000/RES_hhdet_num!Q$62)</f>
        <v>1571.6942005315868</v>
      </c>
    </row>
    <row r="65" spans="1:17" ht="12" customHeight="1" x14ac:dyDescent="0.25">
      <c r="A65" s="23" t="s">
        <v>60</v>
      </c>
      <c r="B65" s="156">
        <f>IF(RES_hhdet_emi!B65=0,0,RES_hhdet_emi!B65*1000000/RES_hhdet_num!B$62)</f>
        <v>0</v>
      </c>
      <c r="C65" s="156">
        <f>IF(RES_hhdet_emi!C65=0,0,RES_hhdet_emi!C65*1000000/RES_hhdet_num!C$62)</f>
        <v>0</v>
      </c>
      <c r="D65" s="156">
        <f>IF(RES_hhdet_emi!D65=0,0,RES_hhdet_emi!D65*1000000/RES_hhdet_num!D$62)</f>
        <v>0</v>
      </c>
      <c r="E65" s="156">
        <f>IF(RES_hhdet_emi!E65=0,0,RES_hhdet_emi!E65*1000000/RES_hhdet_num!E$62)</f>
        <v>0</v>
      </c>
      <c r="F65" s="156">
        <f>IF(RES_hhdet_emi!F65=0,0,RES_hhdet_emi!F65*1000000/RES_hhdet_num!F$62)</f>
        <v>0</v>
      </c>
      <c r="G65" s="156">
        <f>IF(RES_hhdet_emi!G65=0,0,RES_hhdet_emi!G65*1000000/RES_hhdet_num!G$62)</f>
        <v>0</v>
      </c>
      <c r="H65" s="156">
        <f>IF(RES_hhdet_emi!H65=0,0,RES_hhdet_emi!H65*1000000/RES_hhdet_num!H$62)</f>
        <v>0</v>
      </c>
      <c r="I65" s="156">
        <f>IF(RES_hhdet_emi!I65=0,0,RES_hhdet_emi!I65*1000000/RES_hhdet_num!I$62)</f>
        <v>0</v>
      </c>
      <c r="J65" s="156">
        <f>IF(RES_hhdet_emi!J65=0,0,RES_hhdet_emi!J65*1000000/RES_hhdet_num!J$62)</f>
        <v>0</v>
      </c>
      <c r="K65" s="156">
        <f>IF(RES_hhdet_emi!K65=0,0,RES_hhdet_emi!K65*1000000/RES_hhdet_num!K$62)</f>
        <v>0</v>
      </c>
      <c r="L65" s="156">
        <f>IF(RES_hhdet_emi!L65=0,0,RES_hhdet_emi!L65*1000000/RES_hhdet_num!L$62)</f>
        <v>0</v>
      </c>
      <c r="M65" s="156">
        <f>IF(RES_hhdet_emi!M65=0,0,RES_hhdet_emi!M65*1000000/RES_hhdet_num!M$62)</f>
        <v>0</v>
      </c>
      <c r="N65" s="156">
        <f>IF(RES_hhdet_emi!N65=0,0,RES_hhdet_emi!N65*1000000/RES_hhdet_num!N$62)</f>
        <v>0</v>
      </c>
      <c r="O65" s="156">
        <f>IF(RES_hhdet_emi!O65=0,0,RES_hhdet_emi!O65*1000000/RES_hhdet_num!O$62)</f>
        <v>0</v>
      </c>
      <c r="P65" s="156">
        <f>IF(RES_hhdet_emi!P65=0,0,RES_hhdet_emi!P65*1000000/RES_hhdet_num!P$62)</f>
        <v>0</v>
      </c>
      <c r="Q65" s="156">
        <f>IF(RES_hhdet_emi!Q65=0,0,RES_hhdet_emi!Q65*1000000/RES_hhdet_num!Q$62)</f>
        <v>0</v>
      </c>
    </row>
    <row r="66" spans="1:17" ht="12.95" customHeight="1" x14ac:dyDescent="0.25">
      <c r="A66" s="158" t="s">
        <v>112</v>
      </c>
      <c r="B66" s="157">
        <f t="shared" ref="B66:Q66" si="11">B67</f>
        <v>0</v>
      </c>
      <c r="C66" s="157">
        <f t="shared" si="11"/>
        <v>0</v>
      </c>
      <c r="D66" s="157">
        <f t="shared" si="11"/>
        <v>0</v>
      </c>
      <c r="E66" s="157">
        <f t="shared" si="11"/>
        <v>0</v>
      </c>
      <c r="F66" s="157">
        <f t="shared" si="11"/>
        <v>0</v>
      </c>
      <c r="G66" s="157">
        <f t="shared" si="11"/>
        <v>0</v>
      </c>
      <c r="H66" s="157">
        <f t="shared" si="11"/>
        <v>0</v>
      </c>
      <c r="I66" s="157">
        <f t="shared" si="11"/>
        <v>0</v>
      </c>
      <c r="J66" s="157">
        <f t="shared" si="11"/>
        <v>0</v>
      </c>
      <c r="K66" s="157">
        <f t="shared" si="11"/>
        <v>0</v>
      </c>
      <c r="L66" s="157">
        <f t="shared" si="11"/>
        <v>0</v>
      </c>
      <c r="M66" s="157">
        <f t="shared" si="11"/>
        <v>0</v>
      </c>
      <c r="N66" s="157">
        <f t="shared" si="11"/>
        <v>0</v>
      </c>
      <c r="O66" s="157">
        <f t="shared" si="11"/>
        <v>0</v>
      </c>
      <c r="P66" s="157">
        <f t="shared" si="11"/>
        <v>0</v>
      </c>
      <c r="Q66" s="157">
        <f t="shared" si="11"/>
        <v>0</v>
      </c>
    </row>
    <row r="67" spans="1:17" ht="12" customHeight="1" x14ac:dyDescent="0.25">
      <c r="A67" s="23" t="s">
        <v>60</v>
      </c>
      <c r="B67" s="156">
        <f>IF(RES_hhdet_emi!B67=0,0,RES_hhdet_emi!B67*1000000/RES_hhdet_num!B$62)</f>
        <v>0</v>
      </c>
      <c r="C67" s="156">
        <f>IF(RES_hhdet_emi!C67=0,0,RES_hhdet_emi!C67*1000000/RES_hhdet_num!C$62)</f>
        <v>0</v>
      </c>
      <c r="D67" s="156">
        <f>IF(RES_hhdet_emi!D67=0,0,RES_hhdet_emi!D67*1000000/RES_hhdet_num!D$62)</f>
        <v>0</v>
      </c>
      <c r="E67" s="156">
        <f>IF(RES_hhdet_emi!E67=0,0,RES_hhdet_emi!E67*1000000/RES_hhdet_num!E$62)</f>
        <v>0</v>
      </c>
      <c r="F67" s="156">
        <f>IF(RES_hhdet_emi!F67=0,0,RES_hhdet_emi!F67*1000000/RES_hhdet_num!F$62)</f>
        <v>0</v>
      </c>
      <c r="G67" s="156">
        <f>IF(RES_hhdet_emi!G67=0,0,RES_hhdet_emi!G67*1000000/RES_hhdet_num!G$62)</f>
        <v>0</v>
      </c>
      <c r="H67" s="156">
        <f>IF(RES_hhdet_emi!H67=0,0,RES_hhdet_emi!H67*1000000/RES_hhdet_num!H$62)</f>
        <v>0</v>
      </c>
      <c r="I67" s="156">
        <f>IF(RES_hhdet_emi!I67=0,0,RES_hhdet_emi!I67*1000000/RES_hhdet_num!I$62)</f>
        <v>0</v>
      </c>
      <c r="J67" s="156">
        <f>IF(RES_hhdet_emi!J67=0,0,RES_hhdet_emi!J67*1000000/RES_hhdet_num!J$62)</f>
        <v>0</v>
      </c>
      <c r="K67" s="156">
        <f>IF(RES_hhdet_emi!K67=0,0,RES_hhdet_emi!K67*1000000/RES_hhdet_num!K$62)</f>
        <v>0</v>
      </c>
      <c r="L67" s="156">
        <f>IF(RES_hhdet_emi!L67=0,0,RES_hhdet_emi!L67*1000000/RES_hhdet_num!L$62)</f>
        <v>0</v>
      </c>
      <c r="M67" s="156">
        <f>IF(RES_hhdet_emi!M67=0,0,RES_hhdet_emi!M67*1000000/RES_hhdet_num!M$62)</f>
        <v>0</v>
      </c>
      <c r="N67" s="156">
        <f>IF(RES_hhdet_emi!N67=0,0,RES_hhdet_emi!N67*1000000/RES_hhdet_num!N$62)</f>
        <v>0</v>
      </c>
      <c r="O67" s="156">
        <f>IF(RES_hhdet_emi!O67=0,0,RES_hhdet_emi!O67*1000000/RES_hhdet_num!O$62)</f>
        <v>0</v>
      </c>
      <c r="P67" s="156">
        <f>IF(RES_hhdet_emi!P67=0,0,RES_hhdet_emi!P67*1000000/RES_hhdet_num!P$62)</f>
        <v>0</v>
      </c>
      <c r="Q67" s="156">
        <f>IF(RES_hhdet_emi!Q67=0,0,RES_hhdet_emi!Q67*1000000/RES_hhdet_num!Q$62)</f>
        <v>0</v>
      </c>
    </row>
    <row r="68" spans="1:17" ht="12" customHeight="1" x14ac:dyDescent="0.25">
      <c r="A68" s="158" t="s">
        <v>63</v>
      </c>
      <c r="B68" s="157">
        <f>IF(RES_hhdet_emi!B68=0,0,RES_hhdet_emi!B68*1000000/RES_hhdet_num!B$62)</f>
        <v>432.36332254931733</v>
      </c>
      <c r="C68" s="157">
        <f>IF(RES_hhdet_emi!C68=0,0,RES_hhdet_emi!C68*1000000/RES_hhdet_num!C$62)</f>
        <v>412.87989461394687</v>
      </c>
      <c r="D68" s="157">
        <f>IF(RES_hhdet_emi!D68=0,0,RES_hhdet_emi!D68*1000000/RES_hhdet_num!D$62)</f>
        <v>435.78965731813423</v>
      </c>
      <c r="E68" s="157">
        <f>IF(RES_hhdet_emi!E68=0,0,RES_hhdet_emi!E68*1000000/RES_hhdet_num!E$62)</f>
        <v>411.58973450541646</v>
      </c>
      <c r="F68" s="157">
        <f>IF(RES_hhdet_emi!F68=0,0,RES_hhdet_emi!F68*1000000/RES_hhdet_num!F$62)</f>
        <v>439.18991722250581</v>
      </c>
      <c r="G68" s="157">
        <f>IF(RES_hhdet_emi!G68=0,0,RES_hhdet_emi!G68*1000000/RES_hhdet_num!G$62)</f>
        <v>430.1856117418854</v>
      </c>
      <c r="H68" s="157">
        <f>IF(RES_hhdet_emi!H68=0,0,RES_hhdet_emi!H68*1000000/RES_hhdet_num!H$62)</f>
        <v>428.20728027147641</v>
      </c>
      <c r="I68" s="157">
        <f>IF(RES_hhdet_emi!I68=0,0,RES_hhdet_emi!I68*1000000/RES_hhdet_num!I$62)</f>
        <v>431.23677861081325</v>
      </c>
      <c r="J68" s="157">
        <f>IF(RES_hhdet_emi!J68=0,0,RES_hhdet_emi!J68*1000000/RES_hhdet_num!J$62)</f>
        <v>413.01946569415901</v>
      </c>
      <c r="K68" s="157">
        <f>IF(RES_hhdet_emi!K68=0,0,RES_hhdet_emi!K68*1000000/RES_hhdet_num!K$62)</f>
        <v>418.73781904330269</v>
      </c>
      <c r="L68" s="157">
        <f>IF(RES_hhdet_emi!L68=0,0,RES_hhdet_emi!L68*1000000/RES_hhdet_num!L$62)</f>
        <v>428.08571756939881</v>
      </c>
      <c r="M68" s="157">
        <f>IF(RES_hhdet_emi!M68=0,0,RES_hhdet_emi!M68*1000000/RES_hhdet_num!M$62)</f>
        <v>391.40821469574388</v>
      </c>
      <c r="N68" s="157">
        <f>IF(RES_hhdet_emi!N68=0,0,RES_hhdet_emi!N68*1000000/RES_hhdet_num!N$62)</f>
        <v>454.29768966279249</v>
      </c>
      <c r="O68" s="157">
        <f>IF(RES_hhdet_emi!O68=0,0,RES_hhdet_emi!O68*1000000/RES_hhdet_num!O$62)</f>
        <v>453.97853639052863</v>
      </c>
      <c r="P68" s="157">
        <f>IF(RES_hhdet_emi!P68=0,0,RES_hhdet_emi!P68*1000000/RES_hhdet_num!P$62)</f>
        <v>442.75521494601981</v>
      </c>
      <c r="Q68" s="157">
        <f>IF(RES_hhdet_emi!Q68=0,0,RES_hhdet_emi!Q68*1000000/RES_hhdet_num!Q$62)</f>
        <v>443.11097218408071</v>
      </c>
    </row>
    <row r="69" spans="1:17" ht="12" customHeight="1" x14ac:dyDescent="0.25">
      <c r="A69" s="167" t="s">
        <v>160</v>
      </c>
      <c r="B69" s="132">
        <f>IF(RES_hhdet_emi!B69=0,0,RES_hhdet_emi!B69*1000000/RES_hhdet_num!B69)</f>
        <v>503.80830326669582</v>
      </c>
      <c r="C69" s="132">
        <f>IF(RES_hhdet_emi!C69=0,0,RES_hhdet_emi!C69*1000000/RES_hhdet_num!C69)</f>
        <v>489.26340680816833</v>
      </c>
      <c r="D69" s="132">
        <f>IF(RES_hhdet_emi!D69=0,0,RES_hhdet_emi!D69*1000000/RES_hhdet_num!D69)</f>
        <v>493.39493866292111</v>
      </c>
      <c r="E69" s="132">
        <f>IF(RES_hhdet_emi!E69=0,0,RES_hhdet_emi!E69*1000000/RES_hhdet_num!E69)</f>
        <v>481.5776446306287</v>
      </c>
      <c r="F69" s="132">
        <f>IF(RES_hhdet_emi!F69=0,0,RES_hhdet_emi!F69*1000000/RES_hhdet_num!F69)</f>
        <v>487.14406479291779</v>
      </c>
      <c r="G69" s="132">
        <f>IF(RES_hhdet_emi!G69=0,0,RES_hhdet_emi!G69*1000000/RES_hhdet_num!G69)</f>
        <v>481.50073037800371</v>
      </c>
      <c r="H69" s="132">
        <f>IF(RES_hhdet_emi!H69=0,0,RES_hhdet_emi!H69*1000000/RES_hhdet_num!H69)</f>
        <v>477.21215367335896</v>
      </c>
      <c r="I69" s="132">
        <f>IF(RES_hhdet_emi!I69=0,0,RES_hhdet_emi!I69*1000000/RES_hhdet_num!I69)</f>
        <v>466.66685033775582</v>
      </c>
      <c r="J69" s="132">
        <f>IF(RES_hhdet_emi!J69=0,0,RES_hhdet_emi!J69*1000000/RES_hhdet_num!J69)</f>
        <v>467.08613055012211</v>
      </c>
      <c r="K69" s="132">
        <f>IF(RES_hhdet_emi!K69=0,0,RES_hhdet_emi!K69*1000000/RES_hhdet_num!K69)</f>
        <v>474.80936756316765</v>
      </c>
      <c r="L69" s="132">
        <f>IF(RES_hhdet_emi!L69=0,0,RES_hhdet_emi!L69*1000000/RES_hhdet_num!L69)</f>
        <v>458.92977091468049</v>
      </c>
      <c r="M69" s="132">
        <f>IF(RES_hhdet_emi!M69=0,0,RES_hhdet_emi!M69*1000000/RES_hhdet_num!M69)</f>
        <v>420.19663110136582</v>
      </c>
      <c r="N69" s="132">
        <f>IF(RES_hhdet_emi!N69=0,0,RES_hhdet_emi!N69*1000000/RES_hhdet_num!N69)</f>
        <v>483.03145768478413</v>
      </c>
      <c r="O69" s="132">
        <f>IF(RES_hhdet_emi!O69=0,0,RES_hhdet_emi!O69*1000000/RES_hhdet_num!O69)</f>
        <v>480.51959087414383</v>
      </c>
      <c r="P69" s="132">
        <f>IF(RES_hhdet_emi!P69=0,0,RES_hhdet_emi!P69*1000000/RES_hhdet_num!P69)</f>
        <v>471.66338517213069</v>
      </c>
      <c r="Q69" s="132">
        <f>IF(RES_hhdet_emi!Q69=0,0,RES_hhdet_emi!Q69*1000000/RES_hhdet_num!Q69)</f>
        <v>465.98815077964673</v>
      </c>
    </row>
    <row r="70" spans="1:17" ht="12" customHeight="1" x14ac:dyDescent="0.25">
      <c r="A70" s="167" t="s">
        <v>159</v>
      </c>
      <c r="B70" s="132">
        <f>IF(RES_hhdet_emi!B70=0,0,RES_hhdet_emi!B70*1000000/RES_hhdet_num!B70)</f>
        <v>321.4296974841555</v>
      </c>
      <c r="C70" s="132">
        <f>IF(RES_hhdet_emi!C70=0,0,RES_hhdet_emi!C70*1000000/RES_hhdet_num!C70)</f>
        <v>318.02121442531745</v>
      </c>
      <c r="D70" s="132">
        <f>IF(RES_hhdet_emi!D70=0,0,RES_hhdet_emi!D70*1000000/RES_hhdet_num!D70)</f>
        <v>320.70671013089418</v>
      </c>
      <c r="E70" s="132">
        <f>IF(RES_hhdet_emi!E70=0,0,RES_hhdet_emi!E70*1000000/RES_hhdet_num!E70)</f>
        <v>313.02546900989802</v>
      </c>
      <c r="F70" s="132">
        <f>IF(RES_hhdet_emi!F70=0,0,RES_hhdet_emi!F70*1000000/RES_hhdet_num!F70)</f>
        <v>316.64364211538708</v>
      </c>
      <c r="G70" s="132">
        <f>IF(RES_hhdet_emi!G70=0,0,RES_hhdet_emi!G70*1000000/RES_hhdet_num!G70)</f>
        <v>312.97547474570018</v>
      </c>
      <c r="H70" s="132">
        <f>IF(RES_hhdet_emi!H70=0,0,RES_hhdet_emi!H70*1000000/RES_hhdet_num!H70)</f>
        <v>310.18789988767782</v>
      </c>
      <c r="I70" s="132">
        <f>IF(RES_hhdet_emi!I70=0,0,RES_hhdet_emi!I70*1000000/RES_hhdet_num!I70)</f>
        <v>303.33345271954488</v>
      </c>
      <c r="J70" s="132">
        <f>IF(RES_hhdet_emi!J70=0,0,RES_hhdet_emi!J70*1000000/RES_hhdet_num!J70)</f>
        <v>303.60598485758754</v>
      </c>
      <c r="K70" s="132">
        <f>IF(RES_hhdet_emi!K70=0,0,RES_hhdet_emi!K70*1000000/RES_hhdet_num!K70)</f>
        <v>308.62608891605782</v>
      </c>
      <c r="L70" s="132">
        <f>IF(RES_hhdet_emi!L70=0,0,RES_hhdet_emi!L70*1000000/RES_hhdet_num!L70)</f>
        <v>298.30435109454635</v>
      </c>
      <c r="M70" s="132">
        <f>IF(RES_hhdet_emi!M70=0,0,RES_hhdet_emi!M70*1000000/RES_hhdet_num!M70)</f>
        <v>273.12781021589166</v>
      </c>
      <c r="N70" s="132">
        <f>IF(RES_hhdet_emi!N70=0,0,RES_hhdet_emi!N70*1000000/RES_hhdet_num!N70)</f>
        <v>323.63107664880943</v>
      </c>
      <c r="O70" s="132">
        <f>IF(RES_hhdet_emi!O70=0,0,RES_hhdet_emi!O70*1000000/RES_hhdet_num!O70)</f>
        <v>312.33773406819824</v>
      </c>
      <c r="P70" s="132">
        <f>IF(RES_hhdet_emi!P70=0,0,RES_hhdet_emi!P70*1000000/RES_hhdet_num!P70)</f>
        <v>306.58120036188933</v>
      </c>
      <c r="Q70" s="132">
        <f>IF(RES_hhdet_emi!Q70=0,0,RES_hhdet_emi!Q70*1000000/RES_hhdet_num!Q70)</f>
        <v>302.8922980067743</v>
      </c>
    </row>
    <row r="71" spans="1:17" ht="12" customHeight="1" x14ac:dyDescent="0.25">
      <c r="A71" s="166" t="s">
        <v>109</v>
      </c>
      <c r="B71" s="165">
        <f>IF(RES_hhdet_emi!B71=0,0,RES_hhdet_emi!B71*1000000/RES_hhdet_num!B70)</f>
        <v>321.4296974841555</v>
      </c>
      <c r="C71" s="165">
        <f>IF(RES_hhdet_emi!C71=0,0,RES_hhdet_emi!C71*1000000/RES_hhdet_num!C70)</f>
        <v>318.02121442531745</v>
      </c>
      <c r="D71" s="165">
        <f>IF(RES_hhdet_emi!D71=0,0,RES_hhdet_emi!D71*1000000/RES_hhdet_num!D70)</f>
        <v>320.70671013089418</v>
      </c>
      <c r="E71" s="165">
        <f>IF(RES_hhdet_emi!E71=0,0,RES_hhdet_emi!E71*1000000/RES_hhdet_num!E70)</f>
        <v>313.02546900989802</v>
      </c>
      <c r="F71" s="165">
        <f>IF(RES_hhdet_emi!F71=0,0,RES_hhdet_emi!F71*1000000/RES_hhdet_num!F70)</f>
        <v>316.64364211538708</v>
      </c>
      <c r="G71" s="165">
        <f>IF(RES_hhdet_emi!G71=0,0,RES_hhdet_emi!G71*1000000/RES_hhdet_num!G70)</f>
        <v>312.97547474570018</v>
      </c>
      <c r="H71" s="165">
        <f>IF(RES_hhdet_emi!H71=0,0,RES_hhdet_emi!H71*1000000/RES_hhdet_num!H70)</f>
        <v>310.18789988767782</v>
      </c>
      <c r="I71" s="165">
        <f>IF(RES_hhdet_emi!I71=0,0,RES_hhdet_emi!I71*1000000/RES_hhdet_num!I70)</f>
        <v>303.33345271954488</v>
      </c>
      <c r="J71" s="165">
        <f>IF(RES_hhdet_emi!J71=0,0,RES_hhdet_emi!J71*1000000/RES_hhdet_num!J70)</f>
        <v>303.60598485758754</v>
      </c>
      <c r="K71" s="165">
        <f>IF(RES_hhdet_emi!K71=0,0,RES_hhdet_emi!K71*1000000/RES_hhdet_num!K70)</f>
        <v>308.62608891605782</v>
      </c>
      <c r="L71" s="165">
        <f>IF(RES_hhdet_emi!L71=0,0,RES_hhdet_emi!L71*1000000/RES_hhdet_num!L70)</f>
        <v>298.30435109454635</v>
      </c>
      <c r="M71" s="165">
        <f>IF(RES_hhdet_emi!M71=0,0,RES_hhdet_emi!M71*1000000/RES_hhdet_num!M70)</f>
        <v>273.12781021589166</v>
      </c>
      <c r="N71" s="165">
        <f>IF(RES_hhdet_emi!N71=0,0,RES_hhdet_emi!N71*1000000/RES_hhdet_num!N70)</f>
        <v>323.63107664880943</v>
      </c>
      <c r="O71" s="165">
        <f>IF(RES_hhdet_emi!O71=0,0,RES_hhdet_emi!O71*1000000/RES_hhdet_num!O70)</f>
        <v>312.33773406819824</v>
      </c>
      <c r="P71" s="165">
        <f>IF(RES_hhdet_emi!P71=0,0,RES_hhdet_emi!P71*1000000/RES_hhdet_num!P70)</f>
        <v>306.58120036188933</v>
      </c>
      <c r="Q71" s="165">
        <f>IF(RES_hhdet_emi!Q71=0,0,RES_hhdet_emi!Q71*1000000/RES_hhdet_num!Q70)</f>
        <v>302.8922980067743</v>
      </c>
    </row>
    <row r="72" spans="1:17" ht="12" customHeight="1" x14ac:dyDescent="0.25">
      <c r="A72" s="147" t="s">
        <v>59</v>
      </c>
      <c r="B72" s="164">
        <f>IF(RES_hhdet_emi!B72=0,0,RES_hhdet_emi!B72*1000000/RES_hhdet_num!B70)</f>
        <v>0</v>
      </c>
      <c r="C72" s="164">
        <f>IF(RES_hhdet_emi!C72=0,0,RES_hhdet_emi!C72*1000000/RES_hhdet_num!C70)</f>
        <v>0</v>
      </c>
      <c r="D72" s="164">
        <f>IF(RES_hhdet_emi!D72=0,0,RES_hhdet_emi!D72*1000000/RES_hhdet_num!D70)</f>
        <v>0</v>
      </c>
      <c r="E72" s="164">
        <f>IF(RES_hhdet_emi!E72=0,0,RES_hhdet_emi!E72*1000000/RES_hhdet_num!E70)</f>
        <v>0</v>
      </c>
      <c r="F72" s="164">
        <f>IF(RES_hhdet_emi!F72=0,0,RES_hhdet_emi!F72*1000000/RES_hhdet_num!F70)</f>
        <v>0</v>
      </c>
      <c r="G72" s="164">
        <f>IF(RES_hhdet_emi!G72=0,0,RES_hhdet_emi!G72*1000000/RES_hhdet_num!G70)</f>
        <v>0</v>
      </c>
      <c r="H72" s="164">
        <f>IF(RES_hhdet_emi!H72=0,0,RES_hhdet_emi!H72*1000000/RES_hhdet_num!H70)</f>
        <v>0</v>
      </c>
      <c r="I72" s="164">
        <f>IF(RES_hhdet_emi!I72=0,0,RES_hhdet_emi!I72*1000000/RES_hhdet_num!I70)</f>
        <v>0</v>
      </c>
      <c r="J72" s="164">
        <f>IF(RES_hhdet_emi!J72=0,0,RES_hhdet_emi!J72*1000000/RES_hhdet_num!J70)</f>
        <v>0</v>
      </c>
      <c r="K72" s="164">
        <f>IF(RES_hhdet_emi!K72=0,0,RES_hhdet_emi!K72*1000000/RES_hhdet_num!K70)</f>
        <v>0</v>
      </c>
      <c r="L72" s="164">
        <f>IF(RES_hhdet_emi!L72=0,0,RES_hhdet_emi!L72*1000000/RES_hhdet_num!L70)</f>
        <v>0</v>
      </c>
      <c r="M72" s="164">
        <f>IF(RES_hhdet_emi!M72=0,0,RES_hhdet_emi!M72*1000000/RES_hhdet_num!M70)</f>
        <v>0</v>
      </c>
      <c r="N72" s="164">
        <f>IF(RES_hhdet_emi!N72=0,0,RES_hhdet_emi!N72*1000000/RES_hhdet_num!N70)</f>
        <v>0</v>
      </c>
      <c r="O72" s="164">
        <f>IF(RES_hhdet_emi!O72=0,0,RES_hhdet_emi!O72*1000000/RES_hhdet_num!O70)</f>
        <v>0</v>
      </c>
      <c r="P72" s="164">
        <f>IF(RES_hhdet_emi!P72=0,0,RES_hhdet_emi!P72*1000000/RES_hhdet_num!P70)</f>
        <v>0</v>
      </c>
      <c r="Q72" s="164">
        <f>IF(RES_hhdet_emi!Q72=0,0,RES_hhdet_emi!Q72*1000000/RES_hhdet_num!Q70)</f>
        <v>0</v>
      </c>
    </row>
    <row r="73" spans="1:17" ht="12" customHeight="1" x14ac:dyDescent="0.25">
      <c r="A73" s="163" t="s">
        <v>142</v>
      </c>
      <c r="B73" s="162">
        <f>IF(RES_hhdet_emi!B73=0,0,RES_hhdet_emi!B73*1000000/RES_hhdet_num!B73)</f>
        <v>0</v>
      </c>
      <c r="C73" s="162">
        <f>IF(RES_hhdet_emi!C73=0,0,RES_hhdet_emi!C73*1000000/RES_hhdet_num!C73)</f>
        <v>0</v>
      </c>
      <c r="D73" s="162">
        <f>IF(RES_hhdet_emi!D73=0,0,RES_hhdet_emi!D73*1000000/RES_hhdet_num!D73)</f>
        <v>0</v>
      </c>
      <c r="E73" s="162">
        <f>IF(RES_hhdet_emi!E73=0,0,RES_hhdet_emi!E73*1000000/RES_hhdet_num!E73)</f>
        <v>0</v>
      </c>
      <c r="F73" s="162">
        <f>IF(RES_hhdet_emi!F73=0,0,RES_hhdet_emi!F73*1000000/RES_hhdet_num!F73)</f>
        <v>0</v>
      </c>
      <c r="G73" s="162">
        <f>IF(RES_hhdet_emi!G73=0,0,RES_hhdet_emi!G73*1000000/RES_hhdet_num!G73)</f>
        <v>0</v>
      </c>
      <c r="H73" s="162">
        <f>IF(RES_hhdet_emi!H73=0,0,RES_hhdet_emi!H73*1000000/RES_hhdet_num!H73)</f>
        <v>0</v>
      </c>
      <c r="I73" s="162">
        <f>IF(RES_hhdet_emi!I73=0,0,RES_hhdet_emi!I73*1000000/RES_hhdet_num!I73)</f>
        <v>0</v>
      </c>
      <c r="J73" s="162">
        <f>IF(RES_hhdet_emi!J73=0,0,RES_hhdet_emi!J73*1000000/RES_hhdet_num!J73)</f>
        <v>0</v>
      </c>
      <c r="K73" s="162">
        <f>IF(RES_hhdet_emi!K73=0,0,RES_hhdet_emi!K73*1000000/RES_hhdet_num!K73)</f>
        <v>0</v>
      </c>
      <c r="L73" s="162">
        <f>IF(RES_hhdet_emi!L73=0,0,RES_hhdet_emi!L73*1000000/RES_hhdet_num!L73)</f>
        <v>0</v>
      </c>
      <c r="M73" s="162">
        <f>IF(RES_hhdet_emi!M73=0,0,RES_hhdet_emi!M73*1000000/RES_hhdet_num!M73)</f>
        <v>0</v>
      </c>
      <c r="N73" s="162">
        <f>IF(RES_hhdet_emi!N73=0,0,RES_hhdet_emi!N73*1000000/RES_hhdet_num!N73)</f>
        <v>0</v>
      </c>
      <c r="O73" s="162">
        <f>IF(RES_hhdet_emi!O73=0,0,RES_hhdet_emi!O73*1000000/RES_hhdet_num!O73)</f>
        <v>0</v>
      </c>
      <c r="P73" s="162">
        <f>IF(RES_hhdet_emi!P73=0,0,RES_hhdet_emi!P73*1000000/RES_hhdet_num!P73)</f>
        <v>0</v>
      </c>
      <c r="Q73" s="162">
        <f>IF(RES_hhdet_emi!Q73=0,0,RES_hhdet_emi!Q73*1000000/RES_hhdet_num!Q73)</f>
        <v>0</v>
      </c>
    </row>
    <row r="74" spans="1:17" ht="12" customHeight="1" x14ac:dyDescent="0.25">
      <c r="A74" s="161" t="s">
        <v>141</v>
      </c>
      <c r="B74" s="160">
        <f>IF(RES_hhdet_emi!B74=0,0,RES_hhdet_emi!B74*1000000/RES_hhdet_num!B74)</f>
        <v>0</v>
      </c>
      <c r="C74" s="160">
        <f>IF(RES_hhdet_emi!C74=0,0,RES_hhdet_emi!C74*1000000/RES_hhdet_num!C74)</f>
        <v>0</v>
      </c>
      <c r="D74" s="160">
        <f>IF(RES_hhdet_emi!D74=0,0,RES_hhdet_emi!D74*1000000/RES_hhdet_num!D74)</f>
        <v>0</v>
      </c>
      <c r="E74" s="160">
        <f>IF(RES_hhdet_emi!E74=0,0,RES_hhdet_emi!E74*1000000/RES_hhdet_num!E74)</f>
        <v>0</v>
      </c>
      <c r="F74" s="160">
        <f>IF(RES_hhdet_emi!F74=0,0,RES_hhdet_emi!F74*1000000/RES_hhdet_num!F74)</f>
        <v>0</v>
      </c>
      <c r="G74" s="160">
        <f>IF(RES_hhdet_emi!G74=0,0,RES_hhdet_emi!G74*1000000/RES_hhdet_num!G74)</f>
        <v>0</v>
      </c>
      <c r="H74" s="160">
        <f>IF(RES_hhdet_emi!H74=0,0,RES_hhdet_emi!H74*1000000/RES_hhdet_num!H74)</f>
        <v>0</v>
      </c>
      <c r="I74" s="160">
        <f>IF(RES_hhdet_emi!I74=0,0,RES_hhdet_emi!I74*1000000/RES_hhdet_num!I74)</f>
        <v>0</v>
      </c>
      <c r="J74" s="160">
        <f>IF(RES_hhdet_emi!J74=0,0,RES_hhdet_emi!J74*1000000/RES_hhdet_num!J74)</f>
        <v>0</v>
      </c>
      <c r="K74" s="160">
        <f>IF(RES_hhdet_emi!K74=0,0,RES_hhdet_emi!K74*1000000/RES_hhdet_num!K74)</f>
        <v>0</v>
      </c>
      <c r="L74" s="160">
        <f>IF(RES_hhdet_emi!L74=0,0,RES_hhdet_emi!L74*1000000/RES_hhdet_num!L74)</f>
        <v>0</v>
      </c>
      <c r="M74" s="160">
        <f>IF(RES_hhdet_emi!M74=0,0,RES_hhdet_emi!M74*1000000/RES_hhdet_num!M74)</f>
        <v>0</v>
      </c>
      <c r="N74" s="160">
        <f>IF(RES_hhdet_emi!N74=0,0,RES_hhdet_emi!N74*1000000/RES_hhdet_num!N74)</f>
        <v>0</v>
      </c>
      <c r="O74" s="160">
        <f>IF(RES_hhdet_emi!O74=0,0,RES_hhdet_emi!O74*1000000/RES_hhdet_num!O74)</f>
        <v>0</v>
      </c>
      <c r="P74" s="160">
        <f>IF(RES_hhdet_emi!P74=0,0,RES_hhdet_emi!P74*1000000/RES_hhdet_num!P74)</f>
        <v>0</v>
      </c>
      <c r="Q74" s="160">
        <f>IF(RES_hhdet_emi!Q74=0,0,RES_hhdet_emi!Q74*1000000/RES_hhdet_num!Q74)</f>
        <v>0</v>
      </c>
    </row>
    <row r="75" spans="1:17" ht="12" customHeight="1" x14ac:dyDescent="0.25">
      <c r="A75" s="148" t="s">
        <v>60</v>
      </c>
      <c r="B75" s="156">
        <f>IF(RES_hhdet_emi!B75=0,0,RES_hhdet_emi!B75*1000000/RES_hhdet_num!B74)</f>
        <v>0</v>
      </c>
      <c r="C75" s="156">
        <f>IF(RES_hhdet_emi!C75=0,0,RES_hhdet_emi!C75*1000000/RES_hhdet_num!C74)</f>
        <v>0</v>
      </c>
      <c r="D75" s="156">
        <f>IF(RES_hhdet_emi!D75=0,0,RES_hhdet_emi!D75*1000000/RES_hhdet_num!D74)</f>
        <v>0</v>
      </c>
      <c r="E75" s="156">
        <f>IF(RES_hhdet_emi!E75=0,0,RES_hhdet_emi!E75*1000000/RES_hhdet_num!E74)</f>
        <v>0</v>
      </c>
      <c r="F75" s="156">
        <f>IF(RES_hhdet_emi!F75=0,0,RES_hhdet_emi!F75*1000000/RES_hhdet_num!F74)</f>
        <v>0</v>
      </c>
      <c r="G75" s="156">
        <f>IF(RES_hhdet_emi!G75=0,0,RES_hhdet_emi!G75*1000000/RES_hhdet_num!G74)</f>
        <v>0</v>
      </c>
      <c r="H75" s="156">
        <f>IF(RES_hhdet_emi!H75=0,0,RES_hhdet_emi!H75*1000000/RES_hhdet_num!H74)</f>
        <v>0</v>
      </c>
      <c r="I75" s="156">
        <f>IF(RES_hhdet_emi!I75=0,0,RES_hhdet_emi!I75*1000000/RES_hhdet_num!I74)</f>
        <v>0</v>
      </c>
      <c r="J75" s="156">
        <f>IF(RES_hhdet_emi!J75=0,0,RES_hhdet_emi!J75*1000000/RES_hhdet_num!J74)</f>
        <v>0</v>
      </c>
      <c r="K75" s="156">
        <f>IF(RES_hhdet_emi!K75=0,0,RES_hhdet_emi!K75*1000000/RES_hhdet_num!K74)</f>
        <v>0</v>
      </c>
      <c r="L75" s="156">
        <f>IF(RES_hhdet_emi!L75=0,0,RES_hhdet_emi!L75*1000000/RES_hhdet_num!L74)</f>
        <v>0</v>
      </c>
      <c r="M75" s="156">
        <f>IF(RES_hhdet_emi!M75=0,0,RES_hhdet_emi!M75*1000000/RES_hhdet_num!M74)</f>
        <v>0</v>
      </c>
      <c r="N75" s="156">
        <f>IF(RES_hhdet_emi!N75=0,0,RES_hhdet_emi!N75*1000000/RES_hhdet_num!N74)</f>
        <v>0</v>
      </c>
      <c r="O75" s="156">
        <f>IF(RES_hhdet_emi!O75=0,0,RES_hhdet_emi!O75*1000000/RES_hhdet_num!O74)</f>
        <v>0</v>
      </c>
      <c r="P75" s="156">
        <f>IF(RES_hhdet_emi!P75=0,0,RES_hhdet_emi!P75*1000000/RES_hhdet_num!P74)</f>
        <v>0</v>
      </c>
      <c r="Q75" s="156">
        <f>IF(RES_hhdet_emi!Q75=0,0,RES_hhdet_emi!Q75*1000000/RES_hhdet_num!Q74)</f>
        <v>0</v>
      </c>
    </row>
    <row r="76" spans="1:17" ht="12" customHeight="1" x14ac:dyDescent="0.25">
      <c r="A76" s="148" t="s">
        <v>59</v>
      </c>
      <c r="B76" s="156">
        <f>IF(RES_hhdet_emi!B76=0,0,RES_hhdet_emi!B76*1000000/RES_hhdet_num!B74)</f>
        <v>0</v>
      </c>
      <c r="C76" s="156">
        <f>IF(RES_hhdet_emi!C76=0,0,RES_hhdet_emi!C76*1000000/RES_hhdet_num!C74)</f>
        <v>0</v>
      </c>
      <c r="D76" s="156">
        <f>IF(RES_hhdet_emi!D76=0,0,RES_hhdet_emi!D76*1000000/RES_hhdet_num!D74)</f>
        <v>0</v>
      </c>
      <c r="E76" s="156">
        <f>IF(RES_hhdet_emi!E76=0,0,RES_hhdet_emi!E76*1000000/RES_hhdet_num!E74)</f>
        <v>0</v>
      </c>
      <c r="F76" s="156">
        <f>IF(RES_hhdet_emi!F76=0,0,RES_hhdet_emi!F76*1000000/RES_hhdet_num!F74)</f>
        <v>0</v>
      </c>
      <c r="G76" s="156">
        <f>IF(RES_hhdet_emi!G76=0,0,RES_hhdet_emi!G76*1000000/RES_hhdet_num!G74)</f>
        <v>0</v>
      </c>
      <c r="H76" s="156">
        <f>IF(RES_hhdet_emi!H76=0,0,RES_hhdet_emi!H76*1000000/RES_hhdet_num!H74)</f>
        <v>0</v>
      </c>
      <c r="I76" s="156">
        <f>IF(RES_hhdet_emi!I76=0,0,RES_hhdet_emi!I76*1000000/RES_hhdet_num!I74)</f>
        <v>0</v>
      </c>
      <c r="J76" s="156">
        <f>IF(RES_hhdet_emi!J76=0,0,RES_hhdet_emi!J76*1000000/RES_hhdet_num!J74)</f>
        <v>0</v>
      </c>
      <c r="K76" s="156">
        <f>IF(RES_hhdet_emi!K76=0,0,RES_hhdet_emi!K76*1000000/RES_hhdet_num!K74)</f>
        <v>0</v>
      </c>
      <c r="L76" s="156">
        <f>IF(RES_hhdet_emi!L76=0,0,RES_hhdet_emi!L76*1000000/RES_hhdet_num!L74)</f>
        <v>0</v>
      </c>
      <c r="M76" s="156">
        <f>IF(RES_hhdet_emi!M76=0,0,RES_hhdet_emi!M76*1000000/RES_hhdet_num!M74)</f>
        <v>0</v>
      </c>
      <c r="N76" s="156">
        <f>IF(RES_hhdet_emi!N76=0,0,RES_hhdet_emi!N76*1000000/RES_hhdet_num!N74)</f>
        <v>0</v>
      </c>
      <c r="O76" s="156">
        <f>IF(RES_hhdet_emi!O76=0,0,RES_hhdet_emi!O76*1000000/RES_hhdet_num!O74)</f>
        <v>0</v>
      </c>
      <c r="P76" s="156">
        <f>IF(RES_hhdet_emi!P76=0,0,RES_hhdet_emi!P76*1000000/RES_hhdet_num!P74)</f>
        <v>0</v>
      </c>
      <c r="Q76" s="156">
        <f>IF(RES_hhdet_emi!Q76=0,0,RES_hhdet_emi!Q76*1000000/RES_hhdet_num!Q74)</f>
        <v>0</v>
      </c>
    </row>
    <row r="77" spans="1:17" ht="12" customHeight="1" x14ac:dyDescent="0.25">
      <c r="A77" s="158" t="s">
        <v>62</v>
      </c>
      <c r="B77" s="157">
        <f>IF(RES_hhdet_emi!B77=0,0,RES_hhdet_emi!B77*1000000/RES_hhdet_num!B$62)</f>
        <v>239.79225355892072</v>
      </c>
      <c r="C77" s="157">
        <f>IF(RES_hhdet_emi!C77=0,0,RES_hhdet_emi!C77*1000000/RES_hhdet_num!C$62)</f>
        <v>232.22958922712101</v>
      </c>
      <c r="D77" s="157">
        <f>IF(RES_hhdet_emi!D77=0,0,RES_hhdet_emi!D77*1000000/RES_hhdet_num!D$62)</f>
        <v>248.09010060404509</v>
      </c>
      <c r="E77" s="157">
        <f>IF(RES_hhdet_emi!E77=0,0,RES_hhdet_emi!E77*1000000/RES_hhdet_num!E$62)</f>
        <v>240.56535342475811</v>
      </c>
      <c r="F77" s="157">
        <f>IF(RES_hhdet_emi!F77=0,0,RES_hhdet_emi!F77*1000000/RES_hhdet_num!F$62)</f>
        <v>255.42582863166743</v>
      </c>
      <c r="G77" s="157">
        <f>IF(RES_hhdet_emi!G77=0,0,RES_hhdet_emi!G77*1000000/RES_hhdet_num!G$62)</f>
        <v>259.9610544571733</v>
      </c>
      <c r="H77" s="157">
        <f>IF(RES_hhdet_emi!H77=0,0,RES_hhdet_emi!H77*1000000/RES_hhdet_num!H$62)</f>
        <v>263.6766487297391</v>
      </c>
      <c r="I77" s="157">
        <f>IF(RES_hhdet_emi!I77=0,0,RES_hhdet_emi!I77*1000000/RES_hhdet_num!I$62)</f>
        <v>271.48142175533843</v>
      </c>
      <c r="J77" s="157">
        <f>IF(RES_hhdet_emi!J77=0,0,RES_hhdet_emi!J77*1000000/RES_hhdet_num!J$62)</f>
        <v>269.67122381838129</v>
      </c>
      <c r="K77" s="157">
        <f>IF(RES_hhdet_emi!K77=0,0,RES_hhdet_emi!K77*1000000/RES_hhdet_num!K$62)</f>
        <v>274.24546644323573</v>
      </c>
      <c r="L77" s="157">
        <f>IF(RES_hhdet_emi!L77=0,0,RES_hhdet_emi!L77*1000000/RES_hhdet_num!L$62)</f>
        <v>284.73294190334747</v>
      </c>
      <c r="M77" s="157">
        <f>IF(RES_hhdet_emi!M77=0,0,RES_hhdet_emi!M77*1000000/RES_hhdet_num!M$62)</f>
        <v>277.67056253536055</v>
      </c>
      <c r="N77" s="157">
        <f>IF(RES_hhdet_emi!N77=0,0,RES_hhdet_emi!N77*1000000/RES_hhdet_num!N$62)</f>
        <v>288.71664039439719</v>
      </c>
      <c r="O77" s="157">
        <f>IF(RES_hhdet_emi!O77=0,0,RES_hhdet_emi!O77*1000000/RES_hhdet_num!O$62)</f>
        <v>291.43432146169829</v>
      </c>
      <c r="P77" s="157">
        <f>IF(RES_hhdet_emi!P77=0,0,RES_hhdet_emi!P77*1000000/RES_hhdet_num!P$62)</f>
        <v>291.09886590852199</v>
      </c>
      <c r="Q77" s="157">
        <f>IF(RES_hhdet_emi!Q77=0,0,RES_hhdet_emi!Q77*1000000/RES_hhdet_num!Q$62)</f>
        <v>290.54855823343144</v>
      </c>
    </row>
    <row r="78" spans="1:17" ht="12" customHeight="1" x14ac:dyDescent="0.25">
      <c r="A78" s="23" t="s">
        <v>109</v>
      </c>
      <c r="B78" s="156">
        <f>IF(RES_hhdet_emi!B78=0,0,RES_hhdet_emi!B78*1000000/RES_hhdet_num!B78)</f>
        <v>328.74336634667515</v>
      </c>
      <c r="C78" s="156">
        <f>IF(RES_hhdet_emi!C78=0,0,RES_hhdet_emi!C78*1000000/RES_hhdet_num!C78)</f>
        <v>323.82778144951772</v>
      </c>
      <c r="D78" s="156">
        <f>IF(RES_hhdet_emi!D78=0,0,RES_hhdet_emi!D78*1000000/RES_hhdet_num!D78)</f>
        <v>323.04542592132412</v>
      </c>
      <c r="E78" s="156">
        <f>IF(RES_hhdet_emi!E78=0,0,RES_hhdet_emi!E78*1000000/RES_hhdet_num!E78)</f>
        <v>323.99592665745598</v>
      </c>
      <c r="F78" s="156">
        <f>IF(RES_hhdet_emi!F78=0,0,RES_hhdet_emi!F78*1000000/RES_hhdet_num!F78)</f>
        <v>320.7460741335222</v>
      </c>
      <c r="G78" s="156">
        <f>IF(RES_hhdet_emi!G78=0,0,RES_hhdet_emi!G78*1000000/RES_hhdet_num!G78)</f>
        <v>319.86286016429034</v>
      </c>
      <c r="H78" s="156">
        <f>IF(RES_hhdet_emi!H78=0,0,RES_hhdet_emi!H78*1000000/RES_hhdet_num!H78)</f>
        <v>318.63062119832506</v>
      </c>
      <c r="I78" s="156">
        <f>IF(RES_hhdet_emi!I78=0,0,RES_hhdet_emi!I78*1000000/RES_hhdet_num!I78)</f>
        <v>317.26919895881031</v>
      </c>
      <c r="J78" s="156">
        <f>IF(RES_hhdet_emi!J78=0,0,RES_hhdet_emi!J78*1000000/RES_hhdet_num!J78)</f>
        <v>316.83466776010687</v>
      </c>
      <c r="K78" s="156">
        <f>IF(RES_hhdet_emi!K78=0,0,RES_hhdet_emi!K78*1000000/RES_hhdet_num!K78)</f>
        <v>318.59946271177932</v>
      </c>
      <c r="L78" s="156">
        <f>IF(RES_hhdet_emi!L78=0,0,RES_hhdet_emi!L78*1000000/RES_hhdet_num!L78)</f>
        <v>312.57787644706656</v>
      </c>
      <c r="M78" s="156">
        <f>IF(RES_hhdet_emi!M78=0,0,RES_hhdet_emi!M78*1000000/RES_hhdet_num!M78)</f>
        <v>302.18673024630158</v>
      </c>
      <c r="N78" s="156">
        <f>IF(RES_hhdet_emi!N78=0,0,RES_hhdet_emi!N78*1000000/RES_hhdet_num!N78)</f>
        <v>311.94392220853229</v>
      </c>
      <c r="O78" s="156">
        <f>IF(RES_hhdet_emi!O78=0,0,RES_hhdet_emi!O78*1000000/RES_hhdet_num!O78)</f>
        <v>311.89732746789599</v>
      </c>
      <c r="P78" s="156">
        <f>IF(RES_hhdet_emi!P78=0,0,RES_hhdet_emi!P78*1000000/RES_hhdet_num!P78)</f>
        <v>310.70684102726034</v>
      </c>
      <c r="Q78" s="156">
        <f>IF(RES_hhdet_emi!Q78=0,0,RES_hhdet_emi!Q78*1000000/RES_hhdet_num!Q78)</f>
        <v>306.26859788132896</v>
      </c>
    </row>
    <row r="79" spans="1:17" ht="12" customHeight="1" x14ac:dyDescent="0.25">
      <c r="A79" s="29" t="s">
        <v>140</v>
      </c>
      <c r="B79" s="57">
        <f>IF(RES_hhdet_emi!B79=0,0,RES_hhdet_emi!B79*1000000/RES_hhdet_num!B79)</f>
        <v>0</v>
      </c>
      <c r="C79" s="57">
        <f>IF(RES_hhdet_emi!C79=0,0,RES_hhdet_emi!C79*1000000/RES_hhdet_num!C79)</f>
        <v>0</v>
      </c>
      <c r="D79" s="57">
        <f>IF(RES_hhdet_emi!D79=0,0,RES_hhdet_emi!D79*1000000/RES_hhdet_num!D79)</f>
        <v>0</v>
      </c>
      <c r="E79" s="57">
        <f>IF(RES_hhdet_emi!E79=0,0,RES_hhdet_emi!E79*1000000/RES_hhdet_num!E79)</f>
        <v>0</v>
      </c>
      <c r="F79" s="57">
        <f>IF(RES_hhdet_emi!F79=0,0,RES_hhdet_emi!F79*1000000/RES_hhdet_num!F79)</f>
        <v>0</v>
      </c>
      <c r="G79" s="57">
        <f>IF(RES_hhdet_emi!G79=0,0,RES_hhdet_emi!G79*1000000/RES_hhdet_num!G79)</f>
        <v>0</v>
      </c>
      <c r="H79" s="57">
        <f>IF(RES_hhdet_emi!H79=0,0,RES_hhdet_emi!H79*1000000/RES_hhdet_num!H79)</f>
        <v>0</v>
      </c>
      <c r="I79" s="57">
        <f>IF(RES_hhdet_emi!I79=0,0,RES_hhdet_emi!I79*1000000/RES_hhdet_num!I79)</f>
        <v>0</v>
      </c>
      <c r="J79" s="57">
        <f>IF(RES_hhdet_emi!J79=0,0,RES_hhdet_emi!J79*1000000/RES_hhdet_num!J79)</f>
        <v>0</v>
      </c>
      <c r="K79" s="57">
        <f>IF(RES_hhdet_emi!K79=0,0,RES_hhdet_emi!K79*1000000/RES_hhdet_num!K79)</f>
        <v>0</v>
      </c>
      <c r="L79" s="57">
        <f>IF(RES_hhdet_emi!L79=0,0,RES_hhdet_emi!L79*1000000/RES_hhdet_num!L79)</f>
        <v>0</v>
      </c>
      <c r="M79" s="57">
        <f>IF(RES_hhdet_emi!M79=0,0,RES_hhdet_emi!M79*1000000/RES_hhdet_num!M79)</f>
        <v>0</v>
      </c>
      <c r="N79" s="57">
        <f>IF(RES_hhdet_emi!N79=0,0,RES_hhdet_emi!N79*1000000/RES_hhdet_num!N79)</f>
        <v>0</v>
      </c>
      <c r="O79" s="57">
        <f>IF(RES_hhdet_emi!O79=0,0,RES_hhdet_emi!O79*1000000/RES_hhdet_num!O79)</f>
        <v>0</v>
      </c>
      <c r="P79" s="57">
        <f>IF(RES_hhdet_emi!P79=0,0,RES_hhdet_emi!P79*1000000/RES_hhdet_num!P79)</f>
        <v>0</v>
      </c>
      <c r="Q79" s="57">
        <f>IF(RES_hhdet_emi!Q79=0,0,RES_hhdet_emi!Q79*1000000/RES_hhdet_num!Q79)</f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>
        <f>SUM(B82,B85,B87,B100)</f>
        <v>303.57460900195889</v>
      </c>
      <c r="C81" s="168">
        <f t="shared" ref="C81:Q81" si="12">SUM(C82,C85,C87,C100)</f>
        <v>307.17510470019647</v>
      </c>
      <c r="D81" s="168">
        <f t="shared" si="12"/>
        <v>298.64290526131907</v>
      </c>
      <c r="E81" s="168">
        <f t="shared" si="12"/>
        <v>292.4662373341834</v>
      </c>
      <c r="F81" s="168">
        <f t="shared" si="12"/>
        <v>295.89422815185389</v>
      </c>
      <c r="G81" s="168">
        <f t="shared" si="12"/>
        <v>277.21026532393921</v>
      </c>
      <c r="H81" s="168">
        <f t="shared" si="12"/>
        <v>253.26269568333211</v>
      </c>
      <c r="I81" s="168">
        <f t="shared" si="12"/>
        <v>227.24100727987138</v>
      </c>
      <c r="J81" s="168">
        <f t="shared" si="12"/>
        <v>209.89563511956089</v>
      </c>
      <c r="K81" s="168">
        <f t="shared" si="12"/>
        <v>199.49749626242701</v>
      </c>
      <c r="L81" s="168">
        <f t="shared" si="12"/>
        <v>182.58577024857439</v>
      </c>
      <c r="M81" s="168">
        <f t="shared" si="12"/>
        <v>150.2058184393332</v>
      </c>
      <c r="N81" s="168">
        <f t="shared" si="12"/>
        <v>143.84447659770163</v>
      </c>
      <c r="O81" s="168">
        <f t="shared" si="12"/>
        <v>135.35438712958288</v>
      </c>
      <c r="P81" s="168">
        <f t="shared" si="12"/>
        <v>109.82178057617969</v>
      </c>
      <c r="Q81" s="168">
        <f t="shared" si="12"/>
        <v>106.83993406709588</v>
      </c>
    </row>
    <row r="82" spans="1:17" ht="12.95" customHeight="1" x14ac:dyDescent="0.25">
      <c r="A82" s="158" t="s">
        <v>65</v>
      </c>
      <c r="B82" s="157">
        <f t="shared" ref="B82:Q82" si="13">SUM(B83:B84)</f>
        <v>0</v>
      </c>
      <c r="C82" s="157">
        <f t="shared" si="13"/>
        <v>0</v>
      </c>
      <c r="D82" s="157">
        <f t="shared" si="13"/>
        <v>0</v>
      </c>
      <c r="E82" s="157">
        <f t="shared" si="13"/>
        <v>0</v>
      </c>
      <c r="F82" s="157">
        <f t="shared" si="13"/>
        <v>0</v>
      </c>
      <c r="G82" s="157">
        <f t="shared" si="13"/>
        <v>0</v>
      </c>
      <c r="H82" s="157">
        <f t="shared" si="13"/>
        <v>0</v>
      </c>
      <c r="I82" s="157">
        <f t="shared" si="13"/>
        <v>0</v>
      </c>
      <c r="J82" s="157">
        <f t="shared" si="13"/>
        <v>0</v>
      </c>
      <c r="K82" s="157">
        <f t="shared" si="13"/>
        <v>0</v>
      </c>
      <c r="L82" s="157">
        <f t="shared" si="13"/>
        <v>0</v>
      </c>
      <c r="M82" s="157">
        <f t="shared" si="13"/>
        <v>0</v>
      </c>
      <c r="N82" s="157">
        <f t="shared" si="13"/>
        <v>0</v>
      </c>
      <c r="O82" s="157">
        <f t="shared" si="13"/>
        <v>0</v>
      </c>
      <c r="P82" s="157">
        <f t="shared" si="13"/>
        <v>0</v>
      </c>
      <c r="Q82" s="157">
        <f t="shared" si="13"/>
        <v>0</v>
      </c>
    </row>
    <row r="83" spans="1:17" ht="12" customHeight="1" x14ac:dyDescent="0.25">
      <c r="A83" s="23" t="s">
        <v>157</v>
      </c>
      <c r="B83" s="156">
        <f>IF(RES_hhdet_emi!B83=0,0,RES_hhdet_emi!B83*1000000/RES_hhdet_num!B$81)</f>
        <v>0</v>
      </c>
      <c r="C83" s="156">
        <f>IF(RES_hhdet_emi!C83=0,0,RES_hhdet_emi!C83*1000000/RES_hhdet_num!C$81)</f>
        <v>0</v>
      </c>
      <c r="D83" s="156">
        <f>IF(RES_hhdet_emi!D83=0,0,RES_hhdet_emi!D83*1000000/RES_hhdet_num!D$81)</f>
        <v>0</v>
      </c>
      <c r="E83" s="156">
        <f>IF(RES_hhdet_emi!E83=0,0,RES_hhdet_emi!E83*1000000/RES_hhdet_num!E$81)</f>
        <v>0</v>
      </c>
      <c r="F83" s="156">
        <f>IF(RES_hhdet_emi!F83=0,0,RES_hhdet_emi!F83*1000000/RES_hhdet_num!F$81)</f>
        <v>0</v>
      </c>
      <c r="G83" s="156">
        <f>IF(RES_hhdet_emi!G83=0,0,RES_hhdet_emi!G83*1000000/RES_hhdet_num!G$81)</f>
        <v>0</v>
      </c>
      <c r="H83" s="156">
        <f>IF(RES_hhdet_emi!H83=0,0,RES_hhdet_emi!H83*1000000/RES_hhdet_num!H$81)</f>
        <v>0</v>
      </c>
      <c r="I83" s="156">
        <f>IF(RES_hhdet_emi!I83=0,0,RES_hhdet_emi!I83*1000000/RES_hhdet_num!I$81)</f>
        <v>0</v>
      </c>
      <c r="J83" s="156">
        <f>IF(RES_hhdet_emi!J83=0,0,RES_hhdet_emi!J83*1000000/RES_hhdet_num!J$81)</f>
        <v>0</v>
      </c>
      <c r="K83" s="156">
        <f>IF(RES_hhdet_emi!K83=0,0,RES_hhdet_emi!K83*1000000/RES_hhdet_num!K$81)</f>
        <v>0</v>
      </c>
      <c r="L83" s="156">
        <f>IF(RES_hhdet_emi!L83=0,0,RES_hhdet_emi!L83*1000000/RES_hhdet_num!L$81)</f>
        <v>0</v>
      </c>
      <c r="M83" s="156">
        <f>IF(RES_hhdet_emi!M83=0,0,RES_hhdet_emi!M83*1000000/RES_hhdet_num!M$81)</f>
        <v>0</v>
      </c>
      <c r="N83" s="156">
        <f>IF(RES_hhdet_emi!N83=0,0,RES_hhdet_emi!N83*1000000/RES_hhdet_num!N$81)</f>
        <v>0</v>
      </c>
      <c r="O83" s="156">
        <f>IF(RES_hhdet_emi!O83=0,0,RES_hhdet_emi!O83*1000000/RES_hhdet_num!O$81)</f>
        <v>0</v>
      </c>
      <c r="P83" s="156">
        <f>IF(RES_hhdet_emi!P83=0,0,RES_hhdet_emi!P83*1000000/RES_hhdet_num!P$81)</f>
        <v>0</v>
      </c>
      <c r="Q83" s="156">
        <f>IF(RES_hhdet_emi!Q83=0,0,RES_hhdet_emi!Q83*1000000/RES_hhdet_num!Q$81)</f>
        <v>0</v>
      </c>
    </row>
    <row r="84" spans="1:17" ht="12" customHeight="1" x14ac:dyDescent="0.25">
      <c r="A84" s="23" t="s">
        <v>60</v>
      </c>
      <c r="B84" s="156">
        <f>IF(RES_hhdet_emi!B84=0,0,RES_hhdet_emi!B84*1000000/RES_hhdet_num!B$81)</f>
        <v>0</v>
      </c>
      <c r="C84" s="156">
        <f>IF(RES_hhdet_emi!C84=0,0,RES_hhdet_emi!C84*1000000/RES_hhdet_num!C$81)</f>
        <v>0</v>
      </c>
      <c r="D84" s="156">
        <f>IF(RES_hhdet_emi!D84=0,0,RES_hhdet_emi!D84*1000000/RES_hhdet_num!D$81)</f>
        <v>0</v>
      </c>
      <c r="E84" s="156">
        <f>IF(RES_hhdet_emi!E84=0,0,RES_hhdet_emi!E84*1000000/RES_hhdet_num!E$81)</f>
        <v>0</v>
      </c>
      <c r="F84" s="156">
        <f>IF(RES_hhdet_emi!F84=0,0,RES_hhdet_emi!F84*1000000/RES_hhdet_num!F$81)</f>
        <v>0</v>
      </c>
      <c r="G84" s="156">
        <f>IF(RES_hhdet_emi!G84=0,0,RES_hhdet_emi!G84*1000000/RES_hhdet_num!G$81)</f>
        <v>0</v>
      </c>
      <c r="H84" s="156">
        <f>IF(RES_hhdet_emi!H84=0,0,RES_hhdet_emi!H84*1000000/RES_hhdet_num!H$81)</f>
        <v>0</v>
      </c>
      <c r="I84" s="156">
        <f>IF(RES_hhdet_emi!I84=0,0,RES_hhdet_emi!I84*1000000/RES_hhdet_num!I$81)</f>
        <v>0</v>
      </c>
      <c r="J84" s="156">
        <f>IF(RES_hhdet_emi!J84=0,0,RES_hhdet_emi!J84*1000000/RES_hhdet_num!J$81)</f>
        <v>0</v>
      </c>
      <c r="K84" s="156">
        <f>IF(RES_hhdet_emi!K84=0,0,RES_hhdet_emi!K84*1000000/RES_hhdet_num!K$81)</f>
        <v>0</v>
      </c>
      <c r="L84" s="156">
        <f>IF(RES_hhdet_emi!L84=0,0,RES_hhdet_emi!L84*1000000/RES_hhdet_num!L$81)</f>
        <v>0</v>
      </c>
      <c r="M84" s="156">
        <f>IF(RES_hhdet_emi!M84=0,0,RES_hhdet_emi!M84*1000000/RES_hhdet_num!M$81)</f>
        <v>0</v>
      </c>
      <c r="N84" s="156">
        <f>IF(RES_hhdet_emi!N84=0,0,RES_hhdet_emi!N84*1000000/RES_hhdet_num!N$81)</f>
        <v>0</v>
      </c>
      <c r="O84" s="156">
        <f>IF(RES_hhdet_emi!O84=0,0,RES_hhdet_emi!O84*1000000/RES_hhdet_num!O$81)</f>
        <v>0</v>
      </c>
      <c r="P84" s="156">
        <f>IF(RES_hhdet_emi!P84=0,0,RES_hhdet_emi!P84*1000000/RES_hhdet_num!P$81)</f>
        <v>0</v>
      </c>
      <c r="Q84" s="156">
        <f>IF(RES_hhdet_emi!Q84=0,0,RES_hhdet_emi!Q84*1000000/RES_hhdet_num!Q$81)</f>
        <v>0</v>
      </c>
    </row>
    <row r="85" spans="1:17" ht="12.95" customHeight="1" x14ac:dyDescent="0.25">
      <c r="A85" s="158" t="s">
        <v>112</v>
      </c>
      <c r="B85" s="157">
        <f t="shared" ref="B85:Q85" si="14">B86</f>
        <v>0</v>
      </c>
      <c r="C85" s="157">
        <f t="shared" si="14"/>
        <v>0</v>
      </c>
      <c r="D85" s="157">
        <f t="shared" si="14"/>
        <v>0</v>
      </c>
      <c r="E85" s="157">
        <f t="shared" si="14"/>
        <v>0</v>
      </c>
      <c r="F85" s="157">
        <f t="shared" si="14"/>
        <v>0</v>
      </c>
      <c r="G85" s="157">
        <f t="shared" si="14"/>
        <v>0</v>
      </c>
      <c r="H85" s="157">
        <f t="shared" si="14"/>
        <v>0</v>
      </c>
      <c r="I85" s="157">
        <f t="shared" si="14"/>
        <v>0</v>
      </c>
      <c r="J85" s="157">
        <f t="shared" si="14"/>
        <v>0</v>
      </c>
      <c r="K85" s="157">
        <f t="shared" si="14"/>
        <v>0</v>
      </c>
      <c r="L85" s="157">
        <f t="shared" si="14"/>
        <v>0</v>
      </c>
      <c r="M85" s="157">
        <f t="shared" si="14"/>
        <v>0</v>
      </c>
      <c r="N85" s="157">
        <f t="shared" si="14"/>
        <v>0</v>
      </c>
      <c r="O85" s="157">
        <f t="shared" si="14"/>
        <v>0</v>
      </c>
      <c r="P85" s="157">
        <f t="shared" si="14"/>
        <v>0</v>
      </c>
      <c r="Q85" s="157">
        <f t="shared" si="14"/>
        <v>0</v>
      </c>
    </row>
    <row r="86" spans="1:17" ht="12" customHeight="1" x14ac:dyDescent="0.25">
      <c r="A86" s="23" t="s">
        <v>60</v>
      </c>
      <c r="B86" s="156">
        <f>IF(RES_hhdet_emi!B86=0,0,RES_hhdet_emi!B86*1000000/RES_hhdet_num!B$81)</f>
        <v>0</v>
      </c>
      <c r="C86" s="156">
        <f>IF(RES_hhdet_emi!C86=0,0,RES_hhdet_emi!C86*1000000/RES_hhdet_num!C$81)</f>
        <v>0</v>
      </c>
      <c r="D86" s="156">
        <f>IF(RES_hhdet_emi!D86=0,0,RES_hhdet_emi!D86*1000000/RES_hhdet_num!D$81)</f>
        <v>0</v>
      </c>
      <c r="E86" s="156">
        <f>IF(RES_hhdet_emi!E86=0,0,RES_hhdet_emi!E86*1000000/RES_hhdet_num!E$81)</f>
        <v>0</v>
      </c>
      <c r="F86" s="156">
        <f>IF(RES_hhdet_emi!F86=0,0,RES_hhdet_emi!F86*1000000/RES_hhdet_num!F$81)</f>
        <v>0</v>
      </c>
      <c r="G86" s="156">
        <f>IF(RES_hhdet_emi!G86=0,0,RES_hhdet_emi!G86*1000000/RES_hhdet_num!G$81)</f>
        <v>0</v>
      </c>
      <c r="H86" s="156">
        <f>IF(RES_hhdet_emi!H86=0,0,RES_hhdet_emi!H86*1000000/RES_hhdet_num!H$81)</f>
        <v>0</v>
      </c>
      <c r="I86" s="156">
        <f>IF(RES_hhdet_emi!I86=0,0,RES_hhdet_emi!I86*1000000/RES_hhdet_num!I$81)</f>
        <v>0</v>
      </c>
      <c r="J86" s="156">
        <f>IF(RES_hhdet_emi!J86=0,0,RES_hhdet_emi!J86*1000000/RES_hhdet_num!J$81)</f>
        <v>0</v>
      </c>
      <c r="K86" s="156">
        <f>IF(RES_hhdet_emi!K86=0,0,RES_hhdet_emi!K86*1000000/RES_hhdet_num!K$81)</f>
        <v>0</v>
      </c>
      <c r="L86" s="156">
        <f>IF(RES_hhdet_emi!L86=0,0,RES_hhdet_emi!L86*1000000/RES_hhdet_num!L$81)</f>
        <v>0</v>
      </c>
      <c r="M86" s="156">
        <f>IF(RES_hhdet_emi!M86=0,0,RES_hhdet_emi!M86*1000000/RES_hhdet_num!M$81)</f>
        <v>0</v>
      </c>
      <c r="N86" s="156">
        <f>IF(RES_hhdet_emi!N86=0,0,RES_hhdet_emi!N86*1000000/RES_hhdet_num!N$81)</f>
        <v>0</v>
      </c>
      <c r="O86" s="156">
        <f>IF(RES_hhdet_emi!O86=0,0,RES_hhdet_emi!O86*1000000/RES_hhdet_num!O$81)</f>
        <v>0</v>
      </c>
      <c r="P86" s="156">
        <f>IF(RES_hhdet_emi!P86=0,0,RES_hhdet_emi!P86*1000000/RES_hhdet_num!P$81)</f>
        <v>0</v>
      </c>
      <c r="Q86" s="156">
        <f>IF(RES_hhdet_emi!Q86=0,0,RES_hhdet_emi!Q86*1000000/RES_hhdet_num!Q$81)</f>
        <v>0</v>
      </c>
    </row>
    <row r="87" spans="1:17" ht="12" customHeight="1" x14ac:dyDescent="0.25">
      <c r="A87" s="158" t="s">
        <v>63</v>
      </c>
      <c r="B87" s="157">
        <f>IF(RES_hhdet_emi!B87=0,0,RES_hhdet_emi!B87*1000000/RES_hhdet_num!B$81)</f>
        <v>192.73957630447177</v>
      </c>
      <c r="C87" s="157">
        <f>IF(RES_hhdet_emi!C87=0,0,RES_hhdet_emi!C87*1000000/RES_hhdet_num!C$81)</f>
        <v>201.38312829437325</v>
      </c>
      <c r="D87" s="157">
        <f>IF(RES_hhdet_emi!D87=0,0,RES_hhdet_emi!D87*1000000/RES_hhdet_num!D$81)</f>
        <v>195.06073325625795</v>
      </c>
      <c r="E87" s="157">
        <f>IF(RES_hhdet_emi!E87=0,0,RES_hhdet_emi!E87*1000000/RES_hhdet_num!E$81)</f>
        <v>193.1035690825332</v>
      </c>
      <c r="F87" s="157">
        <f>IF(RES_hhdet_emi!F87=0,0,RES_hhdet_emi!F87*1000000/RES_hhdet_num!F$81)</f>
        <v>194.09732833395981</v>
      </c>
      <c r="G87" s="157">
        <f>IF(RES_hhdet_emi!G87=0,0,RES_hhdet_emi!G87*1000000/RES_hhdet_num!G$81)</f>
        <v>178.95384320985437</v>
      </c>
      <c r="H87" s="157">
        <f>IF(RES_hhdet_emi!H87=0,0,RES_hhdet_emi!H87*1000000/RES_hhdet_num!H$81)</f>
        <v>160.9088451586826</v>
      </c>
      <c r="I87" s="157">
        <f>IF(RES_hhdet_emi!I87=0,0,RES_hhdet_emi!I87*1000000/RES_hhdet_num!I$81)</f>
        <v>138.1754633069132</v>
      </c>
      <c r="J87" s="157">
        <f>IF(RES_hhdet_emi!J87=0,0,RES_hhdet_emi!J87*1000000/RES_hhdet_num!J$81)</f>
        <v>123.03807061435937</v>
      </c>
      <c r="K87" s="157">
        <f>IF(RES_hhdet_emi!K87=0,0,RES_hhdet_emi!K87*1000000/RES_hhdet_num!K$81)</f>
        <v>112.35510110622674</v>
      </c>
      <c r="L87" s="157">
        <f>IF(RES_hhdet_emi!L87=0,0,RES_hhdet_emi!L87*1000000/RES_hhdet_num!L$81)</f>
        <v>98.152314142122933</v>
      </c>
      <c r="M87" s="157">
        <f>IF(RES_hhdet_emi!M87=0,0,RES_hhdet_emi!M87*1000000/RES_hhdet_num!M$81)</f>
        <v>74.836028280328065</v>
      </c>
      <c r="N87" s="157">
        <f>IF(RES_hhdet_emi!N87=0,0,RES_hhdet_emi!N87*1000000/RES_hhdet_num!N$81)</f>
        <v>67.922569536347652</v>
      </c>
      <c r="O87" s="157">
        <f>IF(RES_hhdet_emi!O87=0,0,RES_hhdet_emi!O87*1000000/RES_hhdet_num!O$81)</f>
        <v>62.579239381053334</v>
      </c>
      <c r="P87" s="157">
        <f>IF(RES_hhdet_emi!P87=0,0,RES_hhdet_emi!P87*1000000/RES_hhdet_num!P$81)</f>
        <v>47.579340034576028</v>
      </c>
      <c r="Q87" s="157">
        <f>IF(RES_hhdet_emi!Q87=0,0,RES_hhdet_emi!Q87*1000000/RES_hhdet_num!Q$81)</f>
        <v>45.562550372570144</v>
      </c>
    </row>
    <row r="88" spans="1:17" ht="12" customHeight="1" x14ac:dyDescent="0.25">
      <c r="A88" s="167" t="s">
        <v>156</v>
      </c>
      <c r="B88" s="132">
        <f>IF(RES_hhdet_emi!B88=0,0,RES_hhdet_emi!B88*1000000/RES_hhdet_num!B88)</f>
        <v>0</v>
      </c>
      <c r="C88" s="132">
        <f>IF(RES_hhdet_emi!C88=0,0,RES_hhdet_emi!C88*1000000/RES_hhdet_num!C88)</f>
        <v>0</v>
      </c>
      <c r="D88" s="132">
        <f>IF(RES_hhdet_emi!D88=0,0,RES_hhdet_emi!D88*1000000/RES_hhdet_num!D88)</f>
        <v>0</v>
      </c>
      <c r="E88" s="132">
        <f>IF(RES_hhdet_emi!E88=0,0,RES_hhdet_emi!E88*1000000/RES_hhdet_num!E88)</f>
        <v>0</v>
      </c>
      <c r="F88" s="132">
        <f>IF(RES_hhdet_emi!F88=0,0,RES_hhdet_emi!F88*1000000/RES_hhdet_num!F88)</f>
        <v>0</v>
      </c>
      <c r="G88" s="132">
        <f>IF(RES_hhdet_emi!G88=0,0,RES_hhdet_emi!G88*1000000/RES_hhdet_num!G88)</f>
        <v>0</v>
      </c>
      <c r="H88" s="132">
        <f>IF(RES_hhdet_emi!H88=0,0,RES_hhdet_emi!H88*1000000/RES_hhdet_num!H88)</f>
        <v>0</v>
      </c>
      <c r="I88" s="132">
        <f>IF(RES_hhdet_emi!I88=0,0,RES_hhdet_emi!I88*1000000/RES_hhdet_num!I88)</f>
        <v>0</v>
      </c>
      <c r="J88" s="132">
        <f>IF(RES_hhdet_emi!J88=0,0,RES_hhdet_emi!J88*1000000/RES_hhdet_num!J88)</f>
        <v>0</v>
      </c>
      <c r="K88" s="132">
        <f>IF(RES_hhdet_emi!K88=0,0,RES_hhdet_emi!K88*1000000/RES_hhdet_num!K88)</f>
        <v>0</v>
      </c>
      <c r="L88" s="132">
        <f>IF(RES_hhdet_emi!L88=0,0,RES_hhdet_emi!L88*1000000/RES_hhdet_num!L88)</f>
        <v>0</v>
      </c>
      <c r="M88" s="132">
        <f>IF(RES_hhdet_emi!M88=0,0,RES_hhdet_emi!M88*1000000/RES_hhdet_num!M88)</f>
        <v>0</v>
      </c>
      <c r="N88" s="132">
        <f>IF(RES_hhdet_emi!N88=0,0,RES_hhdet_emi!N88*1000000/RES_hhdet_num!N88)</f>
        <v>0</v>
      </c>
      <c r="O88" s="132">
        <f>IF(RES_hhdet_emi!O88=0,0,RES_hhdet_emi!O88*1000000/RES_hhdet_num!O88)</f>
        <v>0</v>
      </c>
      <c r="P88" s="132">
        <f>IF(RES_hhdet_emi!P88=0,0,RES_hhdet_emi!P88*1000000/RES_hhdet_num!P88)</f>
        <v>0</v>
      </c>
      <c r="Q88" s="132">
        <f>IF(RES_hhdet_emi!Q88=0,0,RES_hhdet_emi!Q88*1000000/RES_hhdet_num!Q88)</f>
        <v>0</v>
      </c>
    </row>
    <row r="89" spans="1:17" ht="12" customHeight="1" x14ac:dyDescent="0.25">
      <c r="A89" s="167" t="s">
        <v>155</v>
      </c>
      <c r="B89" s="132">
        <f>IF(RES_hhdet_emi!B89=0,0,RES_hhdet_emi!B89*1000000/RES_hhdet_num!B89)</f>
        <v>0</v>
      </c>
      <c r="C89" s="132">
        <f>IF(RES_hhdet_emi!C89=0,0,RES_hhdet_emi!C89*1000000/RES_hhdet_num!C89)</f>
        <v>0</v>
      </c>
      <c r="D89" s="132">
        <f>IF(RES_hhdet_emi!D89=0,0,RES_hhdet_emi!D89*1000000/RES_hhdet_num!D89)</f>
        <v>0</v>
      </c>
      <c r="E89" s="132">
        <f>IF(RES_hhdet_emi!E89=0,0,RES_hhdet_emi!E89*1000000/RES_hhdet_num!E89)</f>
        <v>0</v>
      </c>
      <c r="F89" s="132">
        <f>IF(RES_hhdet_emi!F89=0,0,RES_hhdet_emi!F89*1000000/RES_hhdet_num!F89)</f>
        <v>0</v>
      </c>
      <c r="G89" s="132">
        <f>IF(RES_hhdet_emi!G89=0,0,RES_hhdet_emi!G89*1000000/RES_hhdet_num!G89)</f>
        <v>0</v>
      </c>
      <c r="H89" s="132">
        <f>IF(RES_hhdet_emi!H89=0,0,RES_hhdet_emi!H89*1000000/RES_hhdet_num!H89)</f>
        <v>0</v>
      </c>
      <c r="I89" s="132">
        <f>IF(RES_hhdet_emi!I89=0,0,RES_hhdet_emi!I89*1000000/RES_hhdet_num!I89)</f>
        <v>0</v>
      </c>
      <c r="J89" s="132">
        <f>IF(RES_hhdet_emi!J89=0,0,RES_hhdet_emi!J89*1000000/RES_hhdet_num!J89)</f>
        <v>0</v>
      </c>
      <c r="K89" s="132">
        <f>IF(RES_hhdet_emi!K89=0,0,RES_hhdet_emi!K89*1000000/RES_hhdet_num!K89)</f>
        <v>0</v>
      </c>
      <c r="L89" s="132">
        <f>IF(RES_hhdet_emi!L89=0,0,RES_hhdet_emi!L89*1000000/RES_hhdet_num!L89)</f>
        <v>0</v>
      </c>
      <c r="M89" s="132">
        <f>IF(RES_hhdet_emi!M89=0,0,RES_hhdet_emi!M89*1000000/RES_hhdet_num!M89)</f>
        <v>0</v>
      </c>
      <c r="N89" s="132">
        <f>IF(RES_hhdet_emi!N89=0,0,RES_hhdet_emi!N89*1000000/RES_hhdet_num!N89)</f>
        <v>0</v>
      </c>
      <c r="O89" s="132">
        <f>IF(RES_hhdet_emi!O89=0,0,RES_hhdet_emi!O89*1000000/RES_hhdet_num!O89)</f>
        <v>0</v>
      </c>
      <c r="P89" s="132">
        <f>IF(RES_hhdet_emi!P89=0,0,RES_hhdet_emi!P89*1000000/RES_hhdet_num!P89)</f>
        <v>0</v>
      </c>
      <c r="Q89" s="132">
        <f>IF(RES_hhdet_emi!Q89=0,0,RES_hhdet_emi!Q89*1000000/RES_hhdet_num!Q89)</f>
        <v>0</v>
      </c>
    </row>
    <row r="90" spans="1:17" ht="12" customHeight="1" x14ac:dyDescent="0.25">
      <c r="A90" s="166" t="s">
        <v>55</v>
      </c>
      <c r="B90" s="165">
        <f>IF(RES_hhdet_emi!B90=0,0,RES_hhdet_emi!B90*1000000/RES_hhdet_num!B89)</f>
        <v>0</v>
      </c>
      <c r="C90" s="165">
        <f>IF(RES_hhdet_emi!C90=0,0,RES_hhdet_emi!C90*1000000/RES_hhdet_num!C89)</f>
        <v>0</v>
      </c>
      <c r="D90" s="165">
        <f>IF(RES_hhdet_emi!D90=0,0,RES_hhdet_emi!D90*1000000/RES_hhdet_num!D89)</f>
        <v>0</v>
      </c>
      <c r="E90" s="165">
        <f>IF(RES_hhdet_emi!E90=0,0,RES_hhdet_emi!E90*1000000/RES_hhdet_num!E89)</f>
        <v>0</v>
      </c>
      <c r="F90" s="165">
        <f>IF(RES_hhdet_emi!F90=0,0,RES_hhdet_emi!F90*1000000/RES_hhdet_num!F89)</f>
        <v>0</v>
      </c>
      <c r="G90" s="165">
        <f>IF(RES_hhdet_emi!G90=0,0,RES_hhdet_emi!G90*1000000/RES_hhdet_num!G89)</f>
        <v>0</v>
      </c>
      <c r="H90" s="165">
        <f>IF(RES_hhdet_emi!H90=0,0,RES_hhdet_emi!H90*1000000/RES_hhdet_num!H89)</f>
        <v>0</v>
      </c>
      <c r="I90" s="165">
        <f>IF(RES_hhdet_emi!I90=0,0,RES_hhdet_emi!I90*1000000/RES_hhdet_num!I89)</f>
        <v>0</v>
      </c>
      <c r="J90" s="165">
        <f>IF(RES_hhdet_emi!J90=0,0,RES_hhdet_emi!J90*1000000/RES_hhdet_num!J89)</f>
        <v>0</v>
      </c>
      <c r="K90" s="165">
        <f>IF(RES_hhdet_emi!K90=0,0,RES_hhdet_emi!K90*1000000/RES_hhdet_num!K89)</f>
        <v>0</v>
      </c>
      <c r="L90" s="165">
        <f>IF(RES_hhdet_emi!L90=0,0,RES_hhdet_emi!L90*1000000/RES_hhdet_num!L89)</f>
        <v>0</v>
      </c>
      <c r="M90" s="165">
        <f>IF(RES_hhdet_emi!M90=0,0,RES_hhdet_emi!M90*1000000/RES_hhdet_num!M89)</f>
        <v>0</v>
      </c>
      <c r="N90" s="165">
        <f>IF(RES_hhdet_emi!N90=0,0,RES_hhdet_emi!N90*1000000/RES_hhdet_num!N89)</f>
        <v>0</v>
      </c>
      <c r="O90" s="165">
        <f>IF(RES_hhdet_emi!O90=0,0,RES_hhdet_emi!O90*1000000/RES_hhdet_num!O89)</f>
        <v>0</v>
      </c>
      <c r="P90" s="165">
        <f>IF(RES_hhdet_emi!P90=0,0,RES_hhdet_emi!P90*1000000/RES_hhdet_num!P89)</f>
        <v>0</v>
      </c>
      <c r="Q90" s="165">
        <f>IF(RES_hhdet_emi!Q90=0,0,RES_hhdet_emi!Q90*1000000/RES_hhdet_num!Q89)</f>
        <v>0</v>
      </c>
    </row>
    <row r="91" spans="1:17" ht="12" customHeight="1" x14ac:dyDescent="0.25">
      <c r="A91" s="147" t="s">
        <v>59</v>
      </c>
      <c r="B91" s="164">
        <f>IF(RES_hhdet_emi!B91=0,0,RES_hhdet_emi!B91*1000000/RES_hhdet_num!B89)</f>
        <v>0</v>
      </c>
      <c r="C91" s="164">
        <f>IF(RES_hhdet_emi!C91=0,0,RES_hhdet_emi!C91*1000000/RES_hhdet_num!C89)</f>
        <v>0</v>
      </c>
      <c r="D91" s="164">
        <f>IF(RES_hhdet_emi!D91=0,0,RES_hhdet_emi!D91*1000000/RES_hhdet_num!D89)</f>
        <v>0</v>
      </c>
      <c r="E91" s="164">
        <f>IF(RES_hhdet_emi!E91=0,0,RES_hhdet_emi!E91*1000000/RES_hhdet_num!E89)</f>
        <v>0</v>
      </c>
      <c r="F91" s="164">
        <f>IF(RES_hhdet_emi!F91=0,0,RES_hhdet_emi!F91*1000000/RES_hhdet_num!F89)</f>
        <v>0</v>
      </c>
      <c r="G91" s="164">
        <f>IF(RES_hhdet_emi!G91=0,0,RES_hhdet_emi!G91*1000000/RES_hhdet_num!G89)</f>
        <v>0</v>
      </c>
      <c r="H91" s="164">
        <f>IF(RES_hhdet_emi!H91=0,0,RES_hhdet_emi!H91*1000000/RES_hhdet_num!H89)</f>
        <v>0</v>
      </c>
      <c r="I91" s="164">
        <f>IF(RES_hhdet_emi!I91=0,0,RES_hhdet_emi!I91*1000000/RES_hhdet_num!I89)</f>
        <v>0</v>
      </c>
      <c r="J91" s="164">
        <f>IF(RES_hhdet_emi!J91=0,0,RES_hhdet_emi!J91*1000000/RES_hhdet_num!J89)</f>
        <v>0</v>
      </c>
      <c r="K91" s="164">
        <f>IF(RES_hhdet_emi!K91=0,0,RES_hhdet_emi!K91*1000000/RES_hhdet_num!K89)</f>
        <v>0</v>
      </c>
      <c r="L91" s="164">
        <f>IF(RES_hhdet_emi!L91=0,0,RES_hhdet_emi!L91*1000000/RES_hhdet_num!L89)</f>
        <v>0</v>
      </c>
      <c r="M91" s="164">
        <f>IF(RES_hhdet_emi!M91=0,0,RES_hhdet_emi!M91*1000000/RES_hhdet_num!M89)</f>
        <v>0</v>
      </c>
      <c r="N91" s="164">
        <f>IF(RES_hhdet_emi!N91=0,0,RES_hhdet_emi!N91*1000000/RES_hhdet_num!N89)</f>
        <v>0</v>
      </c>
      <c r="O91" s="164">
        <f>IF(RES_hhdet_emi!O91=0,0,RES_hhdet_emi!O91*1000000/RES_hhdet_num!O89)</f>
        <v>0</v>
      </c>
      <c r="P91" s="164">
        <f>IF(RES_hhdet_emi!P91=0,0,RES_hhdet_emi!P91*1000000/RES_hhdet_num!P89)</f>
        <v>0</v>
      </c>
      <c r="Q91" s="164">
        <f>IF(RES_hhdet_emi!Q91=0,0,RES_hhdet_emi!Q91*1000000/RES_hhdet_num!Q89)</f>
        <v>0</v>
      </c>
    </row>
    <row r="92" spans="1:17" ht="12" customHeight="1" x14ac:dyDescent="0.25">
      <c r="A92" s="163" t="s">
        <v>144</v>
      </c>
      <c r="B92" s="162">
        <f>IF(RES_hhdet_emi!B92=0,0,RES_hhdet_emi!B92*1000000/RES_hhdet_num!B92)</f>
        <v>583.23420974524197</v>
      </c>
      <c r="C92" s="162">
        <f>IF(RES_hhdet_emi!C92=0,0,RES_hhdet_emi!C92*1000000/RES_hhdet_num!C92)</f>
        <v>581.67315868511298</v>
      </c>
      <c r="D92" s="162">
        <f>IF(RES_hhdet_emi!D92=0,0,RES_hhdet_emi!D92*1000000/RES_hhdet_num!D92)</f>
        <v>571.56714602760314</v>
      </c>
      <c r="E92" s="162">
        <f>IF(RES_hhdet_emi!E92=0,0,RES_hhdet_emi!E92*1000000/RES_hhdet_num!E92)</f>
        <v>570.73325141748728</v>
      </c>
      <c r="F92" s="162">
        <f>IF(RES_hhdet_emi!F92=0,0,RES_hhdet_emi!F92*1000000/RES_hhdet_num!F92)</f>
        <v>570.75888149486593</v>
      </c>
      <c r="G92" s="162">
        <f>IF(RES_hhdet_emi!G92=0,0,RES_hhdet_emi!G92*1000000/RES_hhdet_num!G92)</f>
        <v>564.14688556835915</v>
      </c>
      <c r="H92" s="162">
        <f>IF(RES_hhdet_emi!H92=0,0,RES_hhdet_emi!H92*1000000/RES_hhdet_num!H92)</f>
        <v>556.37810538808401</v>
      </c>
      <c r="I92" s="162">
        <f>IF(RES_hhdet_emi!I92=0,0,RES_hhdet_emi!I92*1000000/RES_hhdet_num!I92)</f>
        <v>551.11312288987847</v>
      </c>
      <c r="J92" s="162">
        <f>IF(RES_hhdet_emi!J92=0,0,RES_hhdet_emi!J92*1000000/RES_hhdet_num!J92)</f>
        <v>547.25818649433381</v>
      </c>
      <c r="K92" s="162">
        <f>IF(RES_hhdet_emi!K92=0,0,RES_hhdet_emi!K92*1000000/RES_hhdet_num!K92)</f>
        <v>546.0576823244927</v>
      </c>
      <c r="L92" s="162">
        <f>IF(RES_hhdet_emi!L92=0,0,RES_hhdet_emi!L92*1000000/RES_hhdet_num!L92)</f>
        <v>543.81780594612997</v>
      </c>
      <c r="M92" s="162">
        <f>IF(RES_hhdet_emi!M92=0,0,RES_hhdet_emi!M92*1000000/RES_hhdet_num!M92)</f>
        <v>495.8029444474555</v>
      </c>
      <c r="N92" s="162">
        <f>IF(RES_hhdet_emi!N92=0,0,RES_hhdet_emi!N92*1000000/RES_hhdet_num!N92)</f>
        <v>565.16868435711717</v>
      </c>
      <c r="O92" s="162">
        <f>IF(RES_hhdet_emi!O92=0,0,RES_hhdet_emi!O92*1000000/RES_hhdet_num!O92)</f>
        <v>561.69891122928686</v>
      </c>
      <c r="P92" s="162">
        <f>IF(RES_hhdet_emi!P92=0,0,RES_hhdet_emi!P92*1000000/RES_hhdet_num!P92)</f>
        <v>550.81354698210248</v>
      </c>
      <c r="Q92" s="162">
        <f>IF(RES_hhdet_emi!Q92=0,0,RES_hhdet_emi!Q92*1000000/RES_hhdet_num!Q92)</f>
        <v>543.61453023080571</v>
      </c>
    </row>
    <row r="93" spans="1:17" ht="12" customHeight="1" x14ac:dyDescent="0.25">
      <c r="A93" s="161" t="s">
        <v>143</v>
      </c>
      <c r="B93" s="160">
        <f>IF(RES_hhdet_emi!B93=0,0,RES_hhdet_emi!B93*1000000/RES_hhdet_num!B93)</f>
        <v>372.10342581746852</v>
      </c>
      <c r="C93" s="160">
        <f>IF(RES_hhdet_emi!C93=0,0,RES_hhdet_emi!C93*1000000/RES_hhdet_num!C93)</f>
        <v>378.08755314532885</v>
      </c>
      <c r="D93" s="160">
        <f>IF(RES_hhdet_emi!D93=0,0,RES_hhdet_emi!D93*1000000/RES_hhdet_num!D93)</f>
        <v>371.51864491792952</v>
      </c>
      <c r="E93" s="160">
        <f>IF(RES_hhdet_emi!E93=0,0,RES_hhdet_emi!E93*1000000/RES_hhdet_num!E93)</f>
        <v>370.97661342135513</v>
      </c>
      <c r="F93" s="160">
        <f>IF(RES_hhdet_emi!F93=0,0,RES_hhdet_emi!F93*1000000/RES_hhdet_num!F93)</f>
        <v>370.99327297165456</v>
      </c>
      <c r="G93" s="160">
        <f>IF(RES_hhdet_emi!G93=0,0,RES_hhdet_emi!G93*1000000/RES_hhdet_num!G93)</f>
        <v>366.69547561943205</v>
      </c>
      <c r="H93" s="160">
        <f>IF(RES_hhdet_emi!H93=0,0,RES_hhdet_emi!H93*1000000/RES_hhdet_num!H93)</f>
        <v>361.64576850224961</v>
      </c>
      <c r="I93" s="160">
        <f>IF(RES_hhdet_emi!I93=0,0,RES_hhdet_emi!I93*1000000/RES_hhdet_num!I93)</f>
        <v>358.22352987842265</v>
      </c>
      <c r="J93" s="160">
        <f>IF(RES_hhdet_emi!J93=0,0,RES_hhdet_emi!J93*1000000/RES_hhdet_num!J93)</f>
        <v>355.71782122132817</v>
      </c>
      <c r="K93" s="160">
        <f>IF(RES_hhdet_emi!K93=0,0,RES_hhdet_emi!K93*1000000/RES_hhdet_num!K93)</f>
        <v>354.93749351091873</v>
      </c>
      <c r="L93" s="160">
        <f>IF(RES_hhdet_emi!L93=0,0,RES_hhdet_emi!L93*1000000/RES_hhdet_num!L93)</f>
        <v>353.4815738649902</v>
      </c>
      <c r="M93" s="160">
        <f>IF(RES_hhdet_emi!M93=0,0,RES_hhdet_emi!M93*1000000/RES_hhdet_num!M93)</f>
        <v>322.27191389085107</v>
      </c>
      <c r="N93" s="160">
        <f>IF(RES_hhdet_emi!N93=0,0,RES_hhdet_emi!N93*1000000/RES_hhdet_num!N93)</f>
        <v>378.66301851927318</v>
      </c>
      <c r="O93" s="160">
        <f>IF(RES_hhdet_emi!O93=0,0,RES_hhdet_emi!O93*1000000/RES_hhdet_num!O93)</f>
        <v>365.10429229904088</v>
      </c>
      <c r="P93" s="160">
        <f>IF(RES_hhdet_emi!P93=0,0,RES_hhdet_emi!P93*1000000/RES_hhdet_num!P93)</f>
        <v>358.02880553837105</v>
      </c>
      <c r="Q93" s="160">
        <f>IF(RES_hhdet_emi!Q93=0,0,RES_hhdet_emi!Q93*1000000/RES_hhdet_num!Q93)</f>
        <v>353.34944465002974</v>
      </c>
    </row>
    <row r="94" spans="1:17" ht="12" customHeight="1" x14ac:dyDescent="0.25">
      <c r="A94" s="148" t="s">
        <v>57</v>
      </c>
      <c r="B94" s="156">
        <f>IF(RES_hhdet_emi!B94=0,0,RES_hhdet_emi!B94*1000000/RES_hhdet_num!B93)</f>
        <v>372.10342581746852</v>
      </c>
      <c r="C94" s="156">
        <f>IF(RES_hhdet_emi!C94=0,0,RES_hhdet_emi!C94*1000000/RES_hhdet_num!C93)</f>
        <v>378.08755314532885</v>
      </c>
      <c r="D94" s="156">
        <f>IF(RES_hhdet_emi!D94=0,0,RES_hhdet_emi!D94*1000000/RES_hhdet_num!D93)</f>
        <v>371.51864491792952</v>
      </c>
      <c r="E94" s="156">
        <f>IF(RES_hhdet_emi!E94=0,0,RES_hhdet_emi!E94*1000000/RES_hhdet_num!E93)</f>
        <v>370.97661342135513</v>
      </c>
      <c r="F94" s="156">
        <f>IF(RES_hhdet_emi!F94=0,0,RES_hhdet_emi!F94*1000000/RES_hhdet_num!F93)</f>
        <v>370.99327297165456</v>
      </c>
      <c r="G94" s="156">
        <f>IF(RES_hhdet_emi!G94=0,0,RES_hhdet_emi!G94*1000000/RES_hhdet_num!G93)</f>
        <v>366.69547561943205</v>
      </c>
      <c r="H94" s="156">
        <f>IF(RES_hhdet_emi!H94=0,0,RES_hhdet_emi!H94*1000000/RES_hhdet_num!H93)</f>
        <v>361.64576850224961</v>
      </c>
      <c r="I94" s="156">
        <f>IF(RES_hhdet_emi!I94=0,0,RES_hhdet_emi!I94*1000000/RES_hhdet_num!I93)</f>
        <v>358.22352987842265</v>
      </c>
      <c r="J94" s="156">
        <f>IF(RES_hhdet_emi!J94=0,0,RES_hhdet_emi!J94*1000000/RES_hhdet_num!J93)</f>
        <v>355.71782122132817</v>
      </c>
      <c r="K94" s="156">
        <f>IF(RES_hhdet_emi!K94=0,0,RES_hhdet_emi!K94*1000000/RES_hhdet_num!K93)</f>
        <v>354.93749351091873</v>
      </c>
      <c r="L94" s="156">
        <f>IF(RES_hhdet_emi!L94=0,0,RES_hhdet_emi!L94*1000000/RES_hhdet_num!L93)</f>
        <v>353.4815738649902</v>
      </c>
      <c r="M94" s="156">
        <f>IF(RES_hhdet_emi!M94=0,0,RES_hhdet_emi!M94*1000000/RES_hhdet_num!M93)</f>
        <v>322.27191389085107</v>
      </c>
      <c r="N94" s="156">
        <f>IF(RES_hhdet_emi!N94=0,0,RES_hhdet_emi!N94*1000000/RES_hhdet_num!N93)</f>
        <v>378.66301851927318</v>
      </c>
      <c r="O94" s="156">
        <f>IF(RES_hhdet_emi!O94=0,0,RES_hhdet_emi!O94*1000000/RES_hhdet_num!O93)</f>
        <v>365.10429229904088</v>
      </c>
      <c r="P94" s="156">
        <f>IF(RES_hhdet_emi!P94=0,0,RES_hhdet_emi!P94*1000000/RES_hhdet_num!P93)</f>
        <v>358.02880553837105</v>
      </c>
      <c r="Q94" s="156">
        <f>IF(RES_hhdet_emi!Q94=0,0,RES_hhdet_emi!Q94*1000000/RES_hhdet_num!Q93)</f>
        <v>353.34944465002974</v>
      </c>
    </row>
    <row r="95" spans="1:17" ht="12" customHeight="1" x14ac:dyDescent="0.25">
      <c r="A95" s="148" t="s">
        <v>59</v>
      </c>
      <c r="B95" s="156">
        <f>IF(RES_hhdet_emi!B95=0,0,RES_hhdet_emi!B95*1000000/RES_hhdet_num!B93)</f>
        <v>0</v>
      </c>
      <c r="C95" s="156">
        <f>IF(RES_hhdet_emi!C95=0,0,RES_hhdet_emi!C95*1000000/RES_hhdet_num!C93)</f>
        <v>0</v>
      </c>
      <c r="D95" s="156">
        <f>IF(RES_hhdet_emi!D95=0,0,RES_hhdet_emi!D95*1000000/RES_hhdet_num!D93)</f>
        <v>0</v>
      </c>
      <c r="E95" s="156">
        <f>IF(RES_hhdet_emi!E95=0,0,RES_hhdet_emi!E95*1000000/RES_hhdet_num!E93)</f>
        <v>0</v>
      </c>
      <c r="F95" s="156">
        <f>IF(RES_hhdet_emi!F95=0,0,RES_hhdet_emi!F95*1000000/RES_hhdet_num!F93)</f>
        <v>0</v>
      </c>
      <c r="G95" s="156">
        <f>IF(RES_hhdet_emi!G95=0,0,RES_hhdet_emi!G95*1000000/RES_hhdet_num!G93)</f>
        <v>0</v>
      </c>
      <c r="H95" s="156">
        <f>IF(RES_hhdet_emi!H95=0,0,RES_hhdet_emi!H95*1000000/RES_hhdet_num!H93)</f>
        <v>0</v>
      </c>
      <c r="I95" s="156">
        <f>IF(RES_hhdet_emi!I95=0,0,RES_hhdet_emi!I95*1000000/RES_hhdet_num!I93)</f>
        <v>0</v>
      </c>
      <c r="J95" s="156">
        <f>IF(RES_hhdet_emi!J95=0,0,RES_hhdet_emi!J95*1000000/RES_hhdet_num!J93)</f>
        <v>0</v>
      </c>
      <c r="K95" s="156">
        <f>IF(RES_hhdet_emi!K95=0,0,RES_hhdet_emi!K95*1000000/RES_hhdet_num!K93)</f>
        <v>0</v>
      </c>
      <c r="L95" s="156">
        <f>IF(RES_hhdet_emi!L95=0,0,RES_hhdet_emi!L95*1000000/RES_hhdet_num!L93)</f>
        <v>0</v>
      </c>
      <c r="M95" s="156">
        <f>IF(RES_hhdet_emi!M95=0,0,RES_hhdet_emi!M95*1000000/RES_hhdet_num!M93)</f>
        <v>0</v>
      </c>
      <c r="N95" s="156">
        <f>IF(RES_hhdet_emi!N95=0,0,RES_hhdet_emi!N95*1000000/RES_hhdet_num!N93)</f>
        <v>0</v>
      </c>
      <c r="O95" s="156">
        <f>IF(RES_hhdet_emi!O95=0,0,RES_hhdet_emi!O95*1000000/RES_hhdet_num!O93)</f>
        <v>0</v>
      </c>
      <c r="P95" s="156">
        <f>IF(RES_hhdet_emi!P95=0,0,RES_hhdet_emi!P95*1000000/RES_hhdet_num!P93)</f>
        <v>0</v>
      </c>
      <c r="Q95" s="156">
        <f>IF(RES_hhdet_emi!Q95=0,0,RES_hhdet_emi!Q95*1000000/RES_hhdet_num!Q93)</f>
        <v>0</v>
      </c>
    </row>
    <row r="96" spans="1:17" ht="12" customHeight="1" x14ac:dyDescent="0.25">
      <c r="A96" s="163" t="s">
        <v>142</v>
      </c>
      <c r="B96" s="162">
        <f>IF(RES_hhdet_emi!B96=0,0,RES_hhdet_emi!B96*1000000/RES_hhdet_num!B96)</f>
        <v>0</v>
      </c>
      <c r="C96" s="162">
        <f>IF(RES_hhdet_emi!C96=0,0,RES_hhdet_emi!C96*1000000/RES_hhdet_num!C96)</f>
        <v>0</v>
      </c>
      <c r="D96" s="162">
        <f>IF(RES_hhdet_emi!D96=0,0,RES_hhdet_emi!D96*1000000/RES_hhdet_num!D96)</f>
        <v>0</v>
      </c>
      <c r="E96" s="162">
        <f>IF(RES_hhdet_emi!E96=0,0,RES_hhdet_emi!E96*1000000/RES_hhdet_num!E96)</f>
        <v>0</v>
      </c>
      <c r="F96" s="162">
        <f>IF(RES_hhdet_emi!F96=0,0,RES_hhdet_emi!F96*1000000/RES_hhdet_num!F96)</f>
        <v>0</v>
      </c>
      <c r="G96" s="162">
        <f>IF(RES_hhdet_emi!G96=0,0,RES_hhdet_emi!G96*1000000/RES_hhdet_num!G96)</f>
        <v>0</v>
      </c>
      <c r="H96" s="162">
        <f>IF(RES_hhdet_emi!H96=0,0,RES_hhdet_emi!H96*1000000/RES_hhdet_num!H96)</f>
        <v>0</v>
      </c>
      <c r="I96" s="162">
        <f>IF(RES_hhdet_emi!I96=0,0,RES_hhdet_emi!I96*1000000/RES_hhdet_num!I96)</f>
        <v>0</v>
      </c>
      <c r="J96" s="162">
        <f>IF(RES_hhdet_emi!J96=0,0,RES_hhdet_emi!J96*1000000/RES_hhdet_num!J96)</f>
        <v>0</v>
      </c>
      <c r="K96" s="162">
        <f>IF(RES_hhdet_emi!K96=0,0,RES_hhdet_emi!K96*1000000/RES_hhdet_num!K96)</f>
        <v>0</v>
      </c>
      <c r="L96" s="162">
        <f>IF(RES_hhdet_emi!L96=0,0,RES_hhdet_emi!L96*1000000/RES_hhdet_num!L96)</f>
        <v>0</v>
      </c>
      <c r="M96" s="162">
        <f>IF(RES_hhdet_emi!M96=0,0,RES_hhdet_emi!M96*1000000/RES_hhdet_num!M96)</f>
        <v>0</v>
      </c>
      <c r="N96" s="162">
        <f>IF(RES_hhdet_emi!N96=0,0,RES_hhdet_emi!N96*1000000/RES_hhdet_num!N96)</f>
        <v>0</v>
      </c>
      <c r="O96" s="162">
        <f>IF(RES_hhdet_emi!O96=0,0,RES_hhdet_emi!O96*1000000/RES_hhdet_num!O96)</f>
        <v>0</v>
      </c>
      <c r="P96" s="162">
        <f>IF(RES_hhdet_emi!P96=0,0,RES_hhdet_emi!P96*1000000/RES_hhdet_num!P96)</f>
        <v>0</v>
      </c>
      <c r="Q96" s="162">
        <f>IF(RES_hhdet_emi!Q96=0,0,RES_hhdet_emi!Q96*1000000/RES_hhdet_num!Q96)</f>
        <v>0</v>
      </c>
    </row>
    <row r="97" spans="1:17" ht="12" customHeight="1" x14ac:dyDescent="0.25">
      <c r="A97" s="161" t="s">
        <v>141</v>
      </c>
      <c r="B97" s="160">
        <f>IF(RES_hhdet_emi!B97=0,0,RES_hhdet_emi!B97*1000000/RES_hhdet_num!B97)</f>
        <v>0</v>
      </c>
      <c r="C97" s="160">
        <f>IF(RES_hhdet_emi!C97=0,0,RES_hhdet_emi!C97*1000000/RES_hhdet_num!C97)</f>
        <v>0</v>
      </c>
      <c r="D97" s="160">
        <f>IF(RES_hhdet_emi!D97=0,0,RES_hhdet_emi!D97*1000000/RES_hhdet_num!D97)</f>
        <v>0</v>
      </c>
      <c r="E97" s="160">
        <f>IF(RES_hhdet_emi!E97=0,0,RES_hhdet_emi!E97*1000000/RES_hhdet_num!E97)</f>
        <v>0</v>
      </c>
      <c r="F97" s="160">
        <f>IF(RES_hhdet_emi!F97=0,0,RES_hhdet_emi!F97*1000000/RES_hhdet_num!F97)</f>
        <v>0</v>
      </c>
      <c r="G97" s="160">
        <f>IF(RES_hhdet_emi!G97=0,0,RES_hhdet_emi!G97*1000000/RES_hhdet_num!G97)</f>
        <v>0</v>
      </c>
      <c r="H97" s="160">
        <f>IF(RES_hhdet_emi!H97=0,0,RES_hhdet_emi!H97*1000000/RES_hhdet_num!H97)</f>
        <v>0</v>
      </c>
      <c r="I97" s="160">
        <f>IF(RES_hhdet_emi!I97=0,0,RES_hhdet_emi!I97*1000000/RES_hhdet_num!I97)</f>
        <v>0</v>
      </c>
      <c r="J97" s="160">
        <f>IF(RES_hhdet_emi!J97=0,0,RES_hhdet_emi!J97*1000000/RES_hhdet_num!J97)</f>
        <v>0</v>
      </c>
      <c r="K97" s="160">
        <f>IF(RES_hhdet_emi!K97=0,0,RES_hhdet_emi!K97*1000000/RES_hhdet_num!K97)</f>
        <v>0</v>
      </c>
      <c r="L97" s="160">
        <f>IF(RES_hhdet_emi!L97=0,0,RES_hhdet_emi!L97*1000000/RES_hhdet_num!L97)</f>
        <v>0</v>
      </c>
      <c r="M97" s="160">
        <f>IF(RES_hhdet_emi!M97=0,0,RES_hhdet_emi!M97*1000000/RES_hhdet_num!M97)</f>
        <v>0</v>
      </c>
      <c r="N97" s="160">
        <f>IF(RES_hhdet_emi!N97=0,0,RES_hhdet_emi!N97*1000000/RES_hhdet_num!N97)</f>
        <v>0</v>
      </c>
      <c r="O97" s="160">
        <f>IF(RES_hhdet_emi!O97=0,0,RES_hhdet_emi!O97*1000000/RES_hhdet_num!O97)</f>
        <v>0</v>
      </c>
      <c r="P97" s="160">
        <f>IF(RES_hhdet_emi!P97=0,0,RES_hhdet_emi!P97*1000000/RES_hhdet_num!P97)</f>
        <v>0</v>
      </c>
      <c r="Q97" s="160">
        <f>IF(RES_hhdet_emi!Q97=0,0,RES_hhdet_emi!Q97*1000000/RES_hhdet_num!Q97)</f>
        <v>0</v>
      </c>
    </row>
    <row r="98" spans="1:17" ht="12" customHeight="1" x14ac:dyDescent="0.25">
      <c r="A98" s="148" t="s">
        <v>60</v>
      </c>
      <c r="B98" s="156">
        <f>IF(RES_hhdet_emi!B98=0,0,RES_hhdet_emi!B98*1000000/RES_hhdet_num!B97)</f>
        <v>0</v>
      </c>
      <c r="C98" s="156">
        <f>IF(RES_hhdet_emi!C98=0,0,RES_hhdet_emi!C98*1000000/RES_hhdet_num!C97)</f>
        <v>0</v>
      </c>
      <c r="D98" s="156">
        <f>IF(RES_hhdet_emi!D98=0,0,RES_hhdet_emi!D98*1000000/RES_hhdet_num!D97)</f>
        <v>0</v>
      </c>
      <c r="E98" s="156">
        <f>IF(RES_hhdet_emi!E98=0,0,RES_hhdet_emi!E98*1000000/RES_hhdet_num!E97)</f>
        <v>0</v>
      </c>
      <c r="F98" s="156">
        <f>IF(RES_hhdet_emi!F98=0,0,RES_hhdet_emi!F98*1000000/RES_hhdet_num!F97)</f>
        <v>0</v>
      </c>
      <c r="G98" s="156">
        <f>IF(RES_hhdet_emi!G98=0,0,RES_hhdet_emi!G98*1000000/RES_hhdet_num!G97)</f>
        <v>0</v>
      </c>
      <c r="H98" s="156">
        <f>IF(RES_hhdet_emi!H98=0,0,RES_hhdet_emi!H98*1000000/RES_hhdet_num!H97)</f>
        <v>0</v>
      </c>
      <c r="I98" s="156">
        <f>IF(RES_hhdet_emi!I98=0,0,RES_hhdet_emi!I98*1000000/RES_hhdet_num!I97)</f>
        <v>0</v>
      </c>
      <c r="J98" s="156">
        <f>IF(RES_hhdet_emi!J98=0,0,RES_hhdet_emi!J98*1000000/RES_hhdet_num!J97)</f>
        <v>0</v>
      </c>
      <c r="K98" s="156">
        <f>IF(RES_hhdet_emi!K98=0,0,RES_hhdet_emi!K98*1000000/RES_hhdet_num!K97)</f>
        <v>0</v>
      </c>
      <c r="L98" s="156">
        <f>IF(RES_hhdet_emi!L98=0,0,RES_hhdet_emi!L98*1000000/RES_hhdet_num!L97)</f>
        <v>0</v>
      </c>
      <c r="M98" s="156">
        <f>IF(RES_hhdet_emi!M98=0,0,RES_hhdet_emi!M98*1000000/RES_hhdet_num!M97)</f>
        <v>0</v>
      </c>
      <c r="N98" s="156">
        <f>IF(RES_hhdet_emi!N98=0,0,RES_hhdet_emi!N98*1000000/RES_hhdet_num!N97)</f>
        <v>0</v>
      </c>
      <c r="O98" s="156">
        <f>IF(RES_hhdet_emi!O98=0,0,RES_hhdet_emi!O98*1000000/RES_hhdet_num!O97)</f>
        <v>0</v>
      </c>
      <c r="P98" s="156">
        <f>IF(RES_hhdet_emi!P98=0,0,RES_hhdet_emi!P98*1000000/RES_hhdet_num!P97)</f>
        <v>0</v>
      </c>
      <c r="Q98" s="156">
        <f>IF(RES_hhdet_emi!Q98=0,0,RES_hhdet_emi!Q98*1000000/RES_hhdet_num!Q97)</f>
        <v>0</v>
      </c>
    </row>
    <row r="99" spans="1:17" ht="12" customHeight="1" x14ac:dyDescent="0.25">
      <c r="A99" s="148" t="s">
        <v>59</v>
      </c>
      <c r="B99" s="156">
        <f>IF(RES_hhdet_emi!B99=0,0,RES_hhdet_emi!B99*1000000/RES_hhdet_num!B97)</f>
        <v>0</v>
      </c>
      <c r="C99" s="156">
        <f>IF(RES_hhdet_emi!C99=0,0,RES_hhdet_emi!C99*1000000/RES_hhdet_num!C97)</f>
        <v>0</v>
      </c>
      <c r="D99" s="156">
        <f>IF(RES_hhdet_emi!D99=0,0,RES_hhdet_emi!D99*1000000/RES_hhdet_num!D97)</f>
        <v>0</v>
      </c>
      <c r="E99" s="156">
        <f>IF(RES_hhdet_emi!E99=0,0,RES_hhdet_emi!E99*1000000/RES_hhdet_num!E97)</f>
        <v>0</v>
      </c>
      <c r="F99" s="156">
        <f>IF(RES_hhdet_emi!F99=0,0,RES_hhdet_emi!F99*1000000/RES_hhdet_num!F97)</f>
        <v>0</v>
      </c>
      <c r="G99" s="156">
        <f>IF(RES_hhdet_emi!G99=0,0,RES_hhdet_emi!G99*1000000/RES_hhdet_num!G97)</f>
        <v>0</v>
      </c>
      <c r="H99" s="156">
        <f>IF(RES_hhdet_emi!H99=0,0,RES_hhdet_emi!H99*1000000/RES_hhdet_num!H97)</f>
        <v>0</v>
      </c>
      <c r="I99" s="156">
        <f>IF(RES_hhdet_emi!I99=0,0,RES_hhdet_emi!I99*1000000/RES_hhdet_num!I97)</f>
        <v>0</v>
      </c>
      <c r="J99" s="156">
        <f>IF(RES_hhdet_emi!J99=0,0,RES_hhdet_emi!J99*1000000/RES_hhdet_num!J97)</f>
        <v>0</v>
      </c>
      <c r="K99" s="156">
        <f>IF(RES_hhdet_emi!K99=0,0,RES_hhdet_emi!K99*1000000/RES_hhdet_num!K97)</f>
        <v>0</v>
      </c>
      <c r="L99" s="156">
        <f>IF(RES_hhdet_emi!L99=0,0,RES_hhdet_emi!L99*1000000/RES_hhdet_num!L97)</f>
        <v>0</v>
      </c>
      <c r="M99" s="156">
        <f>IF(RES_hhdet_emi!M99=0,0,RES_hhdet_emi!M99*1000000/RES_hhdet_num!M97)</f>
        <v>0</v>
      </c>
      <c r="N99" s="156">
        <f>IF(RES_hhdet_emi!N99=0,0,RES_hhdet_emi!N99*1000000/RES_hhdet_num!N97)</f>
        <v>0</v>
      </c>
      <c r="O99" s="156">
        <f>IF(RES_hhdet_emi!O99=0,0,RES_hhdet_emi!O99*1000000/RES_hhdet_num!O97)</f>
        <v>0</v>
      </c>
      <c r="P99" s="156">
        <f>IF(RES_hhdet_emi!P99=0,0,RES_hhdet_emi!P99*1000000/RES_hhdet_num!P97)</f>
        <v>0</v>
      </c>
      <c r="Q99" s="156">
        <f>IF(RES_hhdet_emi!Q99=0,0,RES_hhdet_emi!Q99*1000000/RES_hhdet_num!Q97)</f>
        <v>0</v>
      </c>
    </row>
    <row r="100" spans="1:17" ht="12" customHeight="1" x14ac:dyDescent="0.25">
      <c r="A100" s="158" t="s">
        <v>62</v>
      </c>
      <c r="B100" s="157">
        <f>IF(RES_hhdet_emi!B100=0,0,RES_hhdet_emi!B100*1000000/RES_hhdet_num!B$81)</f>
        <v>110.83503269748712</v>
      </c>
      <c r="C100" s="157">
        <f>IF(RES_hhdet_emi!C100=0,0,RES_hhdet_emi!C100*1000000/RES_hhdet_num!C$81)</f>
        <v>105.79197640582322</v>
      </c>
      <c r="D100" s="157">
        <f>IF(RES_hhdet_emi!D100=0,0,RES_hhdet_emi!D100*1000000/RES_hhdet_num!D$81)</f>
        <v>103.58217200506114</v>
      </c>
      <c r="E100" s="157">
        <f>IF(RES_hhdet_emi!E100=0,0,RES_hhdet_emi!E100*1000000/RES_hhdet_num!E$81)</f>
        <v>99.362668251650206</v>
      </c>
      <c r="F100" s="157">
        <f>IF(RES_hhdet_emi!F100=0,0,RES_hhdet_emi!F100*1000000/RES_hhdet_num!F$81)</f>
        <v>101.79689981789409</v>
      </c>
      <c r="G100" s="157">
        <f>IF(RES_hhdet_emi!G100=0,0,RES_hhdet_emi!G100*1000000/RES_hhdet_num!G$81)</f>
        <v>98.256422114084813</v>
      </c>
      <c r="H100" s="157">
        <f>IF(RES_hhdet_emi!H100=0,0,RES_hhdet_emi!H100*1000000/RES_hhdet_num!H$81)</f>
        <v>92.353850524649516</v>
      </c>
      <c r="I100" s="157">
        <f>IF(RES_hhdet_emi!I100=0,0,RES_hhdet_emi!I100*1000000/RES_hhdet_num!I$81)</f>
        <v>89.065543972958167</v>
      </c>
      <c r="J100" s="157">
        <f>IF(RES_hhdet_emi!J100=0,0,RES_hhdet_emi!J100*1000000/RES_hhdet_num!J$81)</f>
        <v>86.857564505201523</v>
      </c>
      <c r="K100" s="157">
        <f>IF(RES_hhdet_emi!K100=0,0,RES_hhdet_emi!K100*1000000/RES_hhdet_num!K$81)</f>
        <v>87.142395156200266</v>
      </c>
      <c r="L100" s="157">
        <f>IF(RES_hhdet_emi!L100=0,0,RES_hhdet_emi!L100*1000000/RES_hhdet_num!L$81)</f>
        <v>84.433456106451459</v>
      </c>
      <c r="M100" s="157">
        <f>IF(RES_hhdet_emi!M100=0,0,RES_hhdet_emi!M100*1000000/RES_hhdet_num!M$81)</f>
        <v>75.36979015900512</v>
      </c>
      <c r="N100" s="157">
        <f>IF(RES_hhdet_emi!N100=0,0,RES_hhdet_emi!N100*1000000/RES_hhdet_num!N$81)</f>
        <v>75.921907061353977</v>
      </c>
      <c r="O100" s="157">
        <f>IF(RES_hhdet_emi!O100=0,0,RES_hhdet_emi!O100*1000000/RES_hhdet_num!O$81)</f>
        <v>72.775147748529534</v>
      </c>
      <c r="P100" s="157">
        <f>IF(RES_hhdet_emi!P100=0,0,RES_hhdet_emi!P100*1000000/RES_hhdet_num!P$81)</f>
        <v>62.242440541603671</v>
      </c>
      <c r="Q100" s="157">
        <f>IF(RES_hhdet_emi!Q100=0,0,RES_hhdet_emi!Q100*1000000/RES_hhdet_num!Q$81)</f>
        <v>61.277383694525739</v>
      </c>
    </row>
    <row r="101" spans="1:17" ht="12" customHeight="1" x14ac:dyDescent="0.25">
      <c r="A101" s="23" t="s">
        <v>55</v>
      </c>
      <c r="B101" s="156">
        <f>IF(RES_hhdet_emi!B101=0,0,RES_hhdet_emi!B101*1000000/RES_hhdet_num!B101)</f>
        <v>0</v>
      </c>
      <c r="C101" s="156">
        <f>IF(RES_hhdet_emi!C101=0,0,RES_hhdet_emi!C101*1000000/RES_hhdet_num!C101)</f>
        <v>0</v>
      </c>
      <c r="D101" s="156">
        <f>IF(RES_hhdet_emi!D101=0,0,RES_hhdet_emi!D101*1000000/RES_hhdet_num!D101)</f>
        <v>0</v>
      </c>
      <c r="E101" s="156">
        <f>IF(RES_hhdet_emi!E101=0,0,RES_hhdet_emi!E101*1000000/RES_hhdet_num!E101)</f>
        <v>0</v>
      </c>
      <c r="F101" s="156">
        <f>IF(RES_hhdet_emi!F101=0,0,RES_hhdet_emi!F101*1000000/RES_hhdet_num!F101)</f>
        <v>0</v>
      </c>
      <c r="G101" s="156">
        <f>IF(RES_hhdet_emi!G101=0,0,RES_hhdet_emi!G101*1000000/RES_hhdet_num!G101)</f>
        <v>0</v>
      </c>
      <c r="H101" s="156">
        <f>IF(RES_hhdet_emi!H101=0,0,RES_hhdet_emi!H101*1000000/RES_hhdet_num!H101)</f>
        <v>0</v>
      </c>
      <c r="I101" s="156">
        <f>IF(RES_hhdet_emi!I101=0,0,RES_hhdet_emi!I101*1000000/RES_hhdet_num!I101)</f>
        <v>0</v>
      </c>
      <c r="J101" s="156">
        <f>IF(RES_hhdet_emi!J101=0,0,RES_hhdet_emi!J101*1000000/RES_hhdet_num!J101)</f>
        <v>0</v>
      </c>
      <c r="K101" s="156">
        <f>IF(RES_hhdet_emi!K101=0,0,RES_hhdet_emi!K101*1000000/RES_hhdet_num!K101)</f>
        <v>0</v>
      </c>
      <c r="L101" s="156">
        <f>IF(RES_hhdet_emi!L101=0,0,RES_hhdet_emi!L101*1000000/RES_hhdet_num!L101)</f>
        <v>0</v>
      </c>
      <c r="M101" s="156">
        <f>IF(RES_hhdet_emi!M101=0,0,RES_hhdet_emi!M101*1000000/RES_hhdet_num!M101)</f>
        <v>0</v>
      </c>
      <c r="N101" s="156">
        <f>IF(RES_hhdet_emi!N101=0,0,RES_hhdet_emi!N101*1000000/RES_hhdet_num!N101)</f>
        <v>0</v>
      </c>
      <c r="O101" s="156">
        <f>IF(RES_hhdet_emi!O101=0,0,RES_hhdet_emi!O101*1000000/RES_hhdet_num!O101)</f>
        <v>0</v>
      </c>
      <c r="P101" s="156">
        <f>IF(RES_hhdet_emi!P101=0,0,RES_hhdet_emi!P101*1000000/RES_hhdet_num!P101)</f>
        <v>0</v>
      </c>
      <c r="Q101" s="156">
        <f>IF(RES_hhdet_emi!Q101=0,0,RES_hhdet_emi!Q101*1000000/RES_hhdet_num!Q101)</f>
        <v>0</v>
      </c>
    </row>
    <row r="102" spans="1:17" ht="12" customHeight="1" x14ac:dyDescent="0.25">
      <c r="A102" s="23" t="s">
        <v>57</v>
      </c>
      <c r="B102" s="156">
        <f>IF(RES_hhdet_emi!B102=0,0,RES_hhdet_emi!B102*1000000/RES_hhdet_num!B102)</f>
        <v>397.86472654182057</v>
      </c>
      <c r="C102" s="156">
        <f>IF(RES_hhdet_emi!C102=0,0,RES_hhdet_emi!C102*1000000/RES_hhdet_num!C102)</f>
        <v>393.67294093696142</v>
      </c>
      <c r="D102" s="156">
        <f>IF(RES_hhdet_emi!D102=0,0,RES_hhdet_emi!D102*1000000/RES_hhdet_num!D102)</f>
        <v>392.24779011104175</v>
      </c>
      <c r="E102" s="156">
        <f>IF(RES_hhdet_emi!E102=0,0,RES_hhdet_emi!E102*1000000/RES_hhdet_num!E102)</f>
        <v>386.34743743588064</v>
      </c>
      <c r="F102" s="156">
        <f>IF(RES_hhdet_emi!F102=0,0,RES_hhdet_emi!F102*1000000/RES_hhdet_num!F102)</f>
        <v>396.43094445086399</v>
      </c>
      <c r="G102" s="156">
        <f>IF(RES_hhdet_emi!G102=0,0,RES_hhdet_emi!G102*1000000/RES_hhdet_num!G102)</f>
        <v>388.08592183799317</v>
      </c>
      <c r="H102" s="156">
        <f>IF(RES_hhdet_emi!H102=0,0,RES_hhdet_emi!H102*1000000/RES_hhdet_num!H102)</f>
        <v>384.65838070029201</v>
      </c>
      <c r="I102" s="156">
        <f>IF(RES_hhdet_emi!I102=0,0,RES_hhdet_emi!I102*1000000/RES_hhdet_num!I102)</f>
        <v>386.05485281023721</v>
      </c>
      <c r="J102" s="156">
        <f>IF(RES_hhdet_emi!J102=0,0,RES_hhdet_emi!J102*1000000/RES_hhdet_num!J102)</f>
        <v>383.17996289797145</v>
      </c>
      <c r="K102" s="156">
        <f>IF(RES_hhdet_emi!K102=0,0,RES_hhdet_emi!K102*1000000/RES_hhdet_num!K102)</f>
        <v>379.36653018499305</v>
      </c>
      <c r="L102" s="156">
        <f>IF(RES_hhdet_emi!L102=0,0,RES_hhdet_emi!L102*1000000/RES_hhdet_num!L102)</f>
        <v>389.90179567061102</v>
      </c>
      <c r="M102" s="156">
        <f>IF(RES_hhdet_emi!M102=0,0,RES_hhdet_emi!M102*1000000/RES_hhdet_num!M102)</f>
        <v>365.81071240765556</v>
      </c>
      <c r="N102" s="156">
        <f>IF(RES_hhdet_emi!N102=0,0,RES_hhdet_emi!N102*1000000/RES_hhdet_num!N102)</f>
        <v>377.80109316303162</v>
      </c>
      <c r="O102" s="156">
        <f>IF(RES_hhdet_emi!O102=0,0,RES_hhdet_emi!O102*1000000/RES_hhdet_num!O102)</f>
        <v>378.04504474467012</v>
      </c>
      <c r="P102" s="156">
        <f>IF(RES_hhdet_emi!P102=0,0,RES_hhdet_emi!P102*1000000/RES_hhdet_num!P102)</f>
        <v>376.84124214861953</v>
      </c>
      <c r="Q102" s="156">
        <f>IF(RES_hhdet_emi!Q102=0,0,RES_hhdet_emi!Q102*1000000/RES_hhdet_num!Q102)</f>
        <v>372.00618549131929</v>
      </c>
    </row>
    <row r="103" spans="1:17" ht="12" customHeight="1" x14ac:dyDescent="0.25">
      <c r="A103" s="29" t="s">
        <v>140</v>
      </c>
      <c r="B103" s="57">
        <f>IF(RES_hhdet_emi!B103=0,0,RES_hhdet_emi!B103*1000000/RES_hhdet_num!B103)</f>
        <v>0</v>
      </c>
      <c r="C103" s="57">
        <f>IF(RES_hhdet_emi!C103=0,0,RES_hhdet_emi!C103*1000000/RES_hhdet_num!C103)</f>
        <v>0</v>
      </c>
      <c r="D103" s="57">
        <f>IF(RES_hhdet_emi!D103=0,0,RES_hhdet_emi!D103*1000000/RES_hhdet_num!D103)</f>
        <v>0</v>
      </c>
      <c r="E103" s="57">
        <f>IF(RES_hhdet_emi!E103=0,0,RES_hhdet_emi!E103*1000000/RES_hhdet_num!E103)</f>
        <v>0</v>
      </c>
      <c r="F103" s="57">
        <f>IF(RES_hhdet_emi!F103=0,0,RES_hhdet_emi!F103*1000000/RES_hhdet_num!F103)</f>
        <v>0</v>
      </c>
      <c r="G103" s="57">
        <f>IF(RES_hhdet_emi!G103=0,0,RES_hhdet_emi!G103*1000000/RES_hhdet_num!G103)</f>
        <v>0</v>
      </c>
      <c r="H103" s="57">
        <f>IF(RES_hhdet_emi!H103=0,0,RES_hhdet_emi!H103*1000000/RES_hhdet_num!H103)</f>
        <v>0</v>
      </c>
      <c r="I103" s="57">
        <f>IF(RES_hhdet_emi!I103=0,0,RES_hhdet_emi!I103*1000000/RES_hhdet_num!I103)</f>
        <v>0</v>
      </c>
      <c r="J103" s="57">
        <f>IF(RES_hhdet_emi!J103=0,0,RES_hhdet_emi!J103*1000000/RES_hhdet_num!J103)</f>
        <v>0</v>
      </c>
      <c r="K103" s="57">
        <f>IF(RES_hhdet_emi!K103=0,0,RES_hhdet_emi!K103*1000000/RES_hhdet_num!K103)</f>
        <v>0</v>
      </c>
      <c r="L103" s="57">
        <f>IF(RES_hhdet_emi!L103=0,0,RES_hhdet_emi!L103*1000000/RES_hhdet_num!L103)</f>
        <v>0</v>
      </c>
      <c r="M103" s="57">
        <f>IF(RES_hhdet_emi!M103=0,0,RES_hhdet_emi!M103*1000000/RES_hhdet_num!M103)</f>
        <v>0</v>
      </c>
      <c r="N103" s="57">
        <f>IF(RES_hhdet_emi!N103=0,0,RES_hhdet_emi!N103*1000000/RES_hhdet_num!N103)</f>
        <v>0</v>
      </c>
      <c r="O103" s="57">
        <f>IF(RES_hhdet_emi!O103=0,0,RES_hhdet_emi!O103*1000000/RES_hhdet_num!O103)</f>
        <v>0</v>
      </c>
      <c r="P103" s="57">
        <f>IF(RES_hhdet_emi!P103=0,0,RES_hhdet_emi!P103*1000000/RES_hhdet_num!P103)</f>
        <v>0</v>
      </c>
      <c r="Q103" s="57">
        <f>IF(RES_hhdet_emi!Q103=0,0,RES_hhdet_emi!Q103*1000000/RES_hhdet_num!Q103)</f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>
        <f>SUM(B106,B109,B111,B120)</f>
        <v>110.83546889949139</v>
      </c>
      <c r="C105" s="168">
        <f t="shared" ref="C105:Q105" si="15">SUM(C106,C109,C111,C120)</f>
        <v>105.64031985709887</v>
      </c>
      <c r="D105" s="168">
        <f t="shared" si="15"/>
        <v>103.47020894232176</v>
      </c>
      <c r="E105" s="168">
        <f t="shared" si="15"/>
        <v>99.305967289895804</v>
      </c>
      <c r="F105" s="168">
        <f t="shared" si="15"/>
        <v>101.90543263102653</v>
      </c>
      <c r="G105" s="168">
        <f t="shared" si="15"/>
        <v>94.63913104716481</v>
      </c>
      <c r="H105" s="168">
        <f t="shared" si="15"/>
        <v>89.896906960938523</v>
      </c>
      <c r="I105" s="168">
        <f t="shared" si="15"/>
        <v>88.043382044038538</v>
      </c>
      <c r="J105" s="168">
        <f t="shared" si="15"/>
        <v>87.205447670952921</v>
      </c>
      <c r="K105" s="168">
        <f t="shared" si="15"/>
        <v>87.806362231071077</v>
      </c>
      <c r="L105" s="168">
        <f t="shared" si="15"/>
        <v>85.618659292903118</v>
      </c>
      <c r="M105" s="168">
        <f t="shared" si="15"/>
        <v>75.891535194381703</v>
      </c>
      <c r="N105" s="168">
        <f t="shared" si="15"/>
        <v>74.845793500341017</v>
      </c>
      <c r="O105" s="168">
        <f t="shared" si="15"/>
        <v>72.048586622374231</v>
      </c>
      <c r="P105" s="168">
        <f t="shared" si="15"/>
        <v>61.74401310714979</v>
      </c>
      <c r="Q105" s="168">
        <f t="shared" si="15"/>
        <v>61.064154458139164</v>
      </c>
    </row>
    <row r="106" spans="1:17" ht="12.95" customHeight="1" x14ac:dyDescent="0.25">
      <c r="A106" s="158" t="s">
        <v>65</v>
      </c>
      <c r="B106" s="157">
        <f t="shared" ref="B106:Q106" si="16">SUM(B107:B108)</f>
        <v>0</v>
      </c>
      <c r="C106" s="157">
        <f t="shared" si="16"/>
        <v>0</v>
      </c>
      <c r="D106" s="157">
        <f t="shared" si="16"/>
        <v>0</v>
      </c>
      <c r="E106" s="157">
        <f t="shared" si="16"/>
        <v>0</v>
      </c>
      <c r="F106" s="157">
        <f t="shared" si="16"/>
        <v>0</v>
      </c>
      <c r="G106" s="157">
        <f t="shared" si="16"/>
        <v>0</v>
      </c>
      <c r="H106" s="157">
        <f t="shared" si="16"/>
        <v>0</v>
      </c>
      <c r="I106" s="157">
        <f t="shared" si="16"/>
        <v>0</v>
      </c>
      <c r="J106" s="157">
        <f t="shared" si="16"/>
        <v>0</v>
      </c>
      <c r="K106" s="157">
        <f t="shared" si="16"/>
        <v>0</v>
      </c>
      <c r="L106" s="157">
        <f t="shared" si="16"/>
        <v>0</v>
      </c>
      <c r="M106" s="157">
        <f t="shared" si="16"/>
        <v>0</v>
      </c>
      <c r="N106" s="157">
        <f t="shared" si="16"/>
        <v>0</v>
      </c>
      <c r="O106" s="157">
        <f t="shared" si="16"/>
        <v>0</v>
      </c>
      <c r="P106" s="157">
        <f t="shared" si="16"/>
        <v>0</v>
      </c>
      <c r="Q106" s="157">
        <f t="shared" si="16"/>
        <v>0</v>
      </c>
    </row>
    <row r="107" spans="1:17" ht="12" customHeight="1" x14ac:dyDescent="0.25">
      <c r="A107" s="23" t="s">
        <v>153</v>
      </c>
      <c r="B107" s="156">
        <f>IF(RES_hhdet_emi!B107=0,0,RES_hhdet_emi!B107*1000000/RES_hhdet_num!B$105)</f>
        <v>0</v>
      </c>
      <c r="C107" s="156">
        <f>IF(RES_hhdet_emi!C107=0,0,RES_hhdet_emi!C107*1000000/RES_hhdet_num!C$105)</f>
        <v>0</v>
      </c>
      <c r="D107" s="156">
        <f>IF(RES_hhdet_emi!D107=0,0,RES_hhdet_emi!D107*1000000/RES_hhdet_num!D$105)</f>
        <v>0</v>
      </c>
      <c r="E107" s="156">
        <f>IF(RES_hhdet_emi!E107=0,0,RES_hhdet_emi!E107*1000000/RES_hhdet_num!E$105)</f>
        <v>0</v>
      </c>
      <c r="F107" s="156">
        <f>IF(RES_hhdet_emi!F107=0,0,RES_hhdet_emi!F107*1000000/RES_hhdet_num!F$105)</f>
        <v>0</v>
      </c>
      <c r="G107" s="156">
        <f>IF(RES_hhdet_emi!G107=0,0,RES_hhdet_emi!G107*1000000/RES_hhdet_num!G$105)</f>
        <v>0</v>
      </c>
      <c r="H107" s="156">
        <f>IF(RES_hhdet_emi!H107=0,0,RES_hhdet_emi!H107*1000000/RES_hhdet_num!H$105)</f>
        <v>0</v>
      </c>
      <c r="I107" s="156">
        <f>IF(RES_hhdet_emi!I107=0,0,RES_hhdet_emi!I107*1000000/RES_hhdet_num!I$105)</f>
        <v>0</v>
      </c>
      <c r="J107" s="156">
        <f>IF(RES_hhdet_emi!J107=0,0,RES_hhdet_emi!J107*1000000/RES_hhdet_num!J$105)</f>
        <v>0</v>
      </c>
      <c r="K107" s="156">
        <f>IF(RES_hhdet_emi!K107=0,0,RES_hhdet_emi!K107*1000000/RES_hhdet_num!K$105)</f>
        <v>0</v>
      </c>
      <c r="L107" s="156">
        <f>IF(RES_hhdet_emi!L107=0,0,RES_hhdet_emi!L107*1000000/RES_hhdet_num!L$105)</f>
        <v>0</v>
      </c>
      <c r="M107" s="156">
        <f>IF(RES_hhdet_emi!M107=0,0,RES_hhdet_emi!M107*1000000/RES_hhdet_num!M$105)</f>
        <v>0</v>
      </c>
      <c r="N107" s="156">
        <f>IF(RES_hhdet_emi!N107=0,0,RES_hhdet_emi!N107*1000000/RES_hhdet_num!N$105)</f>
        <v>0</v>
      </c>
      <c r="O107" s="156">
        <f>IF(RES_hhdet_emi!O107=0,0,RES_hhdet_emi!O107*1000000/RES_hhdet_num!O$105)</f>
        <v>0</v>
      </c>
      <c r="P107" s="156">
        <f>IF(RES_hhdet_emi!P107=0,0,RES_hhdet_emi!P107*1000000/RES_hhdet_num!P$105)</f>
        <v>0</v>
      </c>
      <c r="Q107" s="156">
        <f>IF(RES_hhdet_emi!Q107=0,0,RES_hhdet_emi!Q107*1000000/RES_hhdet_num!Q$105)</f>
        <v>0</v>
      </c>
    </row>
    <row r="108" spans="1:17" ht="12" customHeight="1" x14ac:dyDescent="0.25">
      <c r="A108" s="23" t="s">
        <v>60</v>
      </c>
      <c r="B108" s="156">
        <f>IF(RES_hhdet_emi!B108=0,0,RES_hhdet_emi!B108*1000000/RES_hhdet_num!B$105)</f>
        <v>0</v>
      </c>
      <c r="C108" s="156">
        <f>IF(RES_hhdet_emi!C108=0,0,RES_hhdet_emi!C108*1000000/RES_hhdet_num!C$105)</f>
        <v>0</v>
      </c>
      <c r="D108" s="156">
        <f>IF(RES_hhdet_emi!D108=0,0,RES_hhdet_emi!D108*1000000/RES_hhdet_num!D$105)</f>
        <v>0</v>
      </c>
      <c r="E108" s="156">
        <f>IF(RES_hhdet_emi!E108=0,0,RES_hhdet_emi!E108*1000000/RES_hhdet_num!E$105)</f>
        <v>0</v>
      </c>
      <c r="F108" s="156">
        <f>IF(RES_hhdet_emi!F108=0,0,RES_hhdet_emi!F108*1000000/RES_hhdet_num!F$105)</f>
        <v>0</v>
      </c>
      <c r="G108" s="156">
        <f>IF(RES_hhdet_emi!G108=0,0,RES_hhdet_emi!G108*1000000/RES_hhdet_num!G$105)</f>
        <v>0</v>
      </c>
      <c r="H108" s="156">
        <f>IF(RES_hhdet_emi!H108=0,0,RES_hhdet_emi!H108*1000000/RES_hhdet_num!H$105)</f>
        <v>0</v>
      </c>
      <c r="I108" s="156">
        <f>IF(RES_hhdet_emi!I108=0,0,RES_hhdet_emi!I108*1000000/RES_hhdet_num!I$105)</f>
        <v>0</v>
      </c>
      <c r="J108" s="156">
        <f>IF(RES_hhdet_emi!J108=0,0,RES_hhdet_emi!J108*1000000/RES_hhdet_num!J$105)</f>
        <v>0</v>
      </c>
      <c r="K108" s="156">
        <f>IF(RES_hhdet_emi!K108=0,0,RES_hhdet_emi!K108*1000000/RES_hhdet_num!K$105)</f>
        <v>0</v>
      </c>
      <c r="L108" s="156">
        <f>IF(RES_hhdet_emi!L108=0,0,RES_hhdet_emi!L108*1000000/RES_hhdet_num!L$105)</f>
        <v>0</v>
      </c>
      <c r="M108" s="156">
        <f>IF(RES_hhdet_emi!M108=0,0,RES_hhdet_emi!M108*1000000/RES_hhdet_num!M$105)</f>
        <v>0</v>
      </c>
      <c r="N108" s="156">
        <f>IF(RES_hhdet_emi!N108=0,0,RES_hhdet_emi!N108*1000000/RES_hhdet_num!N$105)</f>
        <v>0</v>
      </c>
      <c r="O108" s="156">
        <f>IF(RES_hhdet_emi!O108=0,0,RES_hhdet_emi!O108*1000000/RES_hhdet_num!O$105)</f>
        <v>0</v>
      </c>
      <c r="P108" s="156">
        <f>IF(RES_hhdet_emi!P108=0,0,RES_hhdet_emi!P108*1000000/RES_hhdet_num!P$105)</f>
        <v>0</v>
      </c>
      <c r="Q108" s="156">
        <f>IF(RES_hhdet_emi!Q108=0,0,RES_hhdet_emi!Q108*1000000/RES_hhdet_num!Q$105)</f>
        <v>0</v>
      </c>
    </row>
    <row r="109" spans="1:17" ht="12.95" customHeight="1" x14ac:dyDescent="0.25">
      <c r="A109" s="158" t="s">
        <v>112</v>
      </c>
      <c r="B109" s="157">
        <f t="shared" ref="B109:Q109" si="17">B110</f>
        <v>0</v>
      </c>
      <c r="C109" s="157">
        <f t="shared" si="17"/>
        <v>0</v>
      </c>
      <c r="D109" s="157">
        <f t="shared" si="17"/>
        <v>0</v>
      </c>
      <c r="E109" s="157">
        <f t="shared" si="17"/>
        <v>0</v>
      </c>
      <c r="F109" s="157">
        <f t="shared" si="17"/>
        <v>0</v>
      </c>
      <c r="G109" s="157">
        <f t="shared" si="17"/>
        <v>0</v>
      </c>
      <c r="H109" s="157">
        <f t="shared" si="17"/>
        <v>0</v>
      </c>
      <c r="I109" s="157">
        <f t="shared" si="17"/>
        <v>0</v>
      </c>
      <c r="J109" s="157">
        <f t="shared" si="17"/>
        <v>0</v>
      </c>
      <c r="K109" s="157">
        <f t="shared" si="17"/>
        <v>0</v>
      </c>
      <c r="L109" s="157">
        <f t="shared" si="17"/>
        <v>0</v>
      </c>
      <c r="M109" s="157">
        <f t="shared" si="17"/>
        <v>0</v>
      </c>
      <c r="N109" s="157">
        <f t="shared" si="17"/>
        <v>0</v>
      </c>
      <c r="O109" s="157">
        <f t="shared" si="17"/>
        <v>0</v>
      </c>
      <c r="P109" s="157">
        <f t="shared" si="17"/>
        <v>0</v>
      </c>
      <c r="Q109" s="157">
        <f t="shared" si="17"/>
        <v>0</v>
      </c>
    </row>
    <row r="110" spans="1:17" ht="12" customHeight="1" x14ac:dyDescent="0.25">
      <c r="A110" s="23" t="s">
        <v>60</v>
      </c>
      <c r="B110" s="156">
        <f>IF(RES_hhdet_emi!B110=0,0,RES_hhdet_emi!B110*1000000/RES_hhdet_num!B$105)</f>
        <v>0</v>
      </c>
      <c r="C110" s="156">
        <f>IF(RES_hhdet_emi!C110=0,0,RES_hhdet_emi!C110*1000000/RES_hhdet_num!C$105)</f>
        <v>0</v>
      </c>
      <c r="D110" s="156">
        <f>IF(RES_hhdet_emi!D110=0,0,RES_hhdet_emi!D110*1000000/RES_hhdet_num!D$105)</f>
        <v>0</v>
      </c>
      <c r="E110" s="156">
        <f>IF(RES_hhdet_emi!E110=0,0,RES_hhdet_emi!E110*1000000/RES_hhdet_num!E$105)</f>
        <v>0</v>
      </c>
      <c r="F110" s="156">
        <f>IF(RES_hhdet_emi!F110=0,0,RES_hhdet_emi!F110*1000000/RES_hhdet_num!F$105)</f>
        <v>0</v>
      </c>
      <c r="G110" s="156">
        <f>IF(RES_hhdet_emi!G110=0,0,RES_hhdet_emi!G110*1000000/RES_hhdet_num!G$105)</f>
        <v>0</v>
      </c>
      <c r="H110" s="156">
        <f>IF(RES_hhdet_emi!H110=0,0,RES_hhdet_emi!H110*1000000/RES_hhdet_num!H$105)</f>
        <v>0</v>
      </c>
      <c r="I110" s="156">
        <f>IF(RES_hhdet_emi!I110=0,0,RES_hhdet_emi!I110*1000000/RES_hhdet_num!I$105)</f>
        <v>0</v>
      </c>
      <c r="J110" s="156">
        <f>IF(RES_hhdet_emi!J110=0,0,RES_hhdet_emi!J110*1000000/RES_hhdet_num!J$105)</f>
        <v>0</v>
      </c>
      <c r="K110" s="156">
        <f>IF(RES_hhdet_emi!K110=0,0,RES_hhdet_emi!K110*1000000/RES_hhdet_num!K$105)</f>
        <v>0</v>
      </c>
      <c r="L110" s="156">
        <f>IF(RES_hhdet_emi!L110=0,0,RES_hhdet_emi!L110*1000000/RES_hhdet_num!L$105)</f>
        <v>0</v>
      </c>
      <c r="M110" s="156">
        <f>IF(RES_hhdet_emi!M110=0,0,RES_hhdet_emi!M110*1000000/RES_hhdet_num!M$105)</f>
        <v>0</v>
      </c>
      <c r="N110" s="156">
        <f>IF(RES_hhdet_emi!N110=0,0,RES_hhdet_emi!N110*1000000/RES_hhdet_num!N$105)</f>
        <v>0</v>
      </c>
      <c r="O110" s="156">
        <f>IF(RES_hhdet_emi!O110=0,0,RES_hhdet_emi!O110*1000000/RES_hhdet_num!O$105)</f>
        <v>0</v>
      </c>
      <c r="P110" s="156">
        <f>IF(RES_hhdet_emi!P110=0,0,RES_hhdet_emi!P110*1000000/RES_hhdet_num!P$105)</f>
        <v>0</v>
      </c>
      <c r="Q110" s="156">
        <f>IF(RES_hhdet_emi!Q110=0,0,RES_hhdet_emi!Q110*1000000/RES_hhdet_num!Q$105)</f>
        <v>0</v>
      </c>
    </row>
    <row r="111" spans="1:17" ht="12" customHeight="1" x14ac:dyDescent="0.25">
      <c r="A111" s="158" t="s">
        <v>63</v>
      </c>
      <c r="B111" s="157">
        <f>IF(RES_hhdet_emi!B111=0,0,RES_hhdet_emi!B111*1000000/RES_hhdet_num!B$105)</f>
        <v>0</v>
      </c>
      <c r="C111" s="157">
        <f>IF(RES_hhdet_emi!C111=0,0,RES_hhdet_emi!C111*1000000/RES_hhdet_num!C$105)</f>
        <v>0</v>
      </c>
      <c r="D111" s="157">
        <f>IF(RES_hhdet_emi!D111=0,0,RES_hhdet_emi!D111*1000000/RES_hhdet_num!D$105)</f>
        <v>0</v>
      </c>
      <c r="E111" s="157">
        <f>IF(RES_hhdet_emi!E111=0,0,RES_hhdet_emi!E111*1000000/RES_hhdet_num!E$105)</f>
        <v>0</v>
      </c>
      <c r="F111" s="157">
        <f>IF(RES_hhdet_emi!F111=0,0,RES_hhdet_emi!F111*1000000/RES_hhdet_num!F$105)</f>
        <v>0</v>
      </c>
      <c r="G111" s="157">
        <f>IF(RES_hhdet_emi!G111=0,0,RES_hhdet_emi!G111*1000000/RES_hhdet_num!G$105)</f>
        <v>0</v>
      </c>
      <c r="H111" s="157">
        <f>IF(RES_hhdet_emi!H111=0,0,RES_hhdet_emi!H111*1000000/RES_hhdet_num!H$105)</f>
        <v>0</v>
      </c>
      <c r="I111" s="157">
        <f>IF(RES_hhdet_emi!I111=0,0,RES_hhdet_emi!I111*1000000/RES_hhdet_num!I$105)</f>
        <v>0</v>
      </c>
      <c r="J111" s="157">
        <f>IF(RES_hhdet_emi!J111=0,0,RES_hhdet_emi!J111*1000000/RES_hhdet_num!J$105)</f>
        <v>0</v>
      </c>
      <c r="K111" s="157">
        <f>IF(RES_hhdet_emi!K111=0,0,RES_hhdet_emi!K111*1000000/RES_hhdet_num!K$105)</f>
        <v>0</v>
      </c>
      <c r="L111" s="157">
        <f>IF(RES_hhdet_emi!L111=0,0,RES_hhdet_emi!L111*1000000/RES_hhdet_num!L$105)</f>
        <v>0</v>
      </c>
      <c r="M111" s="157">
        <f>IF(RES_hhdet_emi!M111=0,0,RES_hhdet_emi!M111*1000000/RES_hhdet_num!M$105)</f>
        <v>0</v>
      </c>
      <c r="N111" s="157">
        <f>IF(RES_hhdet_emi!N111=0,0,RES_hhdet_emi!N111*1000000/RES_hhdet_num!N$105)</f>
        <v>0</v>
      </c>
      <c r="O111" s="157">
        <f>IF(RES_hhdet_emi!O111=0,0,RES_hhdet_emi!O111*1000000/RES_hhdet_num!O$105)</f>
        <v>0</v>
      </c>
      <c r="P111" s="157">
        <f>IF(RES_hhdet_emi!P111=0,0,RES_hhdet_emi!P111*1000000/RES_hhdet_num!P$105)</f>
        <v>0</v>
      </c>
      <c r="Q111" s="157">
        <f>IF(RES_hhdet_emi!Q111=0,0,RES_hhdet_emi!Q111*1000000/RES_hhdet_num!Q$105)</f>
        <v>0</v>
      </c>
    </row>
    <row r="112" spans="1:17" ht="12" customHeight="1" x14ac:dyDescent="0.25">
      <c r="A112" s="167" t="s">
        <v>152</v>
      </c>
      <c r="B112" s="132">
        <f>IF(RES_hhdet_emi!B112=0,0,RES_hhdet_emi!B112*1000000/RES_hhdet_num!B112)</f>
        <v>0</v>
      </c>
      <c r="C112" s="132">
        <f>IF(RES_hhdet_emi!C112=0,0,RES_hhdet_emi!C112*1000000/RES_hhdet_num!C112)</f>
        <v>0</v>
      </c>
      <c r="D112" s="132">
        <f>IF(RES_hhdet_emi!D112=0,0,RES_hhdet_emi!D112*1000000/RES_hhdet_num!D112)</f>
        <v>0</v>
      </c>
      <c r="E112" s="132">
        <f>IF(RES_hhdet_emi!E112=0,0,RES_hhdet_emi!E112*1000000/RES_hhdet_num!E112)</f>
        <v>0</v>
      </c>
      <c r="F112" s="132">
        <f>IF(RES_hhdet_emi!F112=0,0,RES_hhdet_emi!F112*1000000/RES_hhdet_num!F112)</f>
        <v>0</v>
      </c>
      <c r="G112" s="132">
        <f>IF(RES_hhdet_emi!G112=0,0,RES_hhdet_emi!G112*1000000/RES_hhdet_num!G112)</f>
        <v>0</v>
      </c>
      <c r="H112" s="132">
        <f>IF(RES_hhdet_emi!H112=0,0,RES_hhdet_emi!H112*1000000/RES_hhdet_num!H112)</f>
        <v>0</v>
      </c>
      <c r="I112" s="132">
        <f>IF(RES_hhdet_emi!I112=0,0,RES_hhdet_emi!I112*1000000/RES_hhdet_num!I112)</f>
        <v>0</v>
      </c>
      <c r="J112" s="132">
        <f>IF(RES_hhdet_emi!J112=0,0,RES_hhdet_emi!J112*1000000/RES_hhdet_num!J112)</f>
        <v>0</v>
      </c>
      <c r="K112" s="132">
        <f>IF(RES_hhdet_emi!K112=0,0,RES_hhdet_emi!K112*1000000/RES_hhdet_num!K112)</f>
        <v>0</v>
      </c>
      <c r="L112" s="132">
        <f>IF(RES_hhdet_emi!L112=0,0,RES_hhdet_emi!L112*1000000/RES_hhdet_num!L112)</f>
        <v>0</v>
      </c>
      <c r="M112" s="132">
        <f>IF(RES_hhdet_emi!M112=0,0,RES_hhdet_emi!M112*1000000/RES_hhdet_num!M112)</f>
        <v>0</v>
      </c>
      <c r="N112" s="132">
        <f>IF(RES_hhdet_emi!N112=0,0,RES_hhdet_emi!N112*1000000/RES_hhdet_num!N112)</f>
        <v>0</v>
      </c>
      <c r="O112" s="132">
        <f>IF(RES_hhdet_emi!O112=0,0,RES_hhdet_emi!O112*1000000/RES_hhdet_num!O112)</f>
        <v>0</v>
      </c>
      <c r="P112" s="132">
        <f>IF(RES_hhdet_emi!P112=0,0,RES_hhdet_emi!P112*1000000/RES_hhdet_num!P112)</f>
        <v>0</v>
      </c>
      <c r="Q112" s="132">
        <f>IF(RES_hhdet_emi!Q112=0,0,RES_hhdet_emi!Q112*1000000/RES_hhdet_num!Q112)</f>
        <v>0</v>
      </c>
    </row>
    <row r="113" spans="1:17" ht="12" customHeight="1" x14ac:dyDescent="0.25">
      <c r="A113" s="167" t="s">
        <v>151</v>
      </c>
      <c r="B113" s="132">
        <f>IF(RES_hhdet_emi!B113=0,0,RES_hhdet_emi!B113*1000000/RES_hhdet_num!B113)</f>
        <v>0</v>
      </c>
      <c r="C113" s="132">
        <f>IF(RES_hhdet_emi!C113=0,0,RES_hhdet_emi!C113*1000000/RES_hhdet_num!C113)</f>
        <v>0</v>
      </c>
      <c r="D113" s="132">
        <f>IF(RES_hhdet_emi!D113=0,0,RES_hhdet_emi!D113*1000000/RES_hhdet_num!D113)</f>
        <v>0</v>
      </c>
      <c r="E113" s="132">
        <f>IF(RES_hhdet_emi!E113=0,0,RES_hhdet_emi!E113*1000000/RES_hhdet_num!E113)</f>
        <v>0</v>
      </c>
      <c r="F113" s="132">
        <f>IF(RES_hhdet_emi!F113=0,0,RES_hhdet_emi!F113*1000000/RES_hhdet_num!F113)</f>
        <v>0</v>
      </c>
      <c r="G113" s="132">
        <f>IF(RES_hhdet_emi!G113=0,0,RES_hhdet_emi!G113*1000000/RES_hhdet_num!G113)</f>
        <v>0</v>
      </c>
      <c r="H113" s="132">
        <f>IF(RES_hhdet_emi!H113=0,0,RES_hhdet_emi!H113*1000000/RES_hhdet_num!H113)</f>
        <v>0</v>
      </c>
      <c r="I113" s="132">
        <f>IF(RES_hhdet_emi!I113=0,0,RES_hhdet_emi!I113*1000000/RES_hhdet_num!I113)</f>
        <v>0</v>
      </c>
      <c r="J113" s="132">
        <f>IF(RES_hhdet_emi!J113=0,0,RES_hhdet_emi!J113*1000000/RES_hhdet_num!J113)</f>
        <v>0</v>
      </c>
      <c r="K113" s="132">
        <f>IF(RES_hhdet_emi!K113=0,0,RES_hhdet_emi!K113*1000000/RES_hhdet_num!K113)</f>
        <v>0</v>
      </c>
      <c r="L113" s="132">
        <f>IF(RES_hhdet_emi!L113=0,0,RES_hhdet_emi!L113*1000000/RES_hhdet_num!L113)</f>
        <v>0</v>
      </c>
      <c r="M113" s="132">
        <f>IF(RES_hhdet_emi!M113=0,0,RES_hhdet_emi!M113*1000000/RES_hhdet_num!M113)</f>
        <v>0</v>
      </c>
      <c r="N113" s="132">
        <f>IF(RES_hhdet_emi!N113=0,0,RES_hhdet_emi!N113*1000000/RES_hhdet_num!N113)</f>
        <v>0</v>
      </c>
      <c r="O113" s="132">
        <f>IF(RES_hhdet_emi!O113=0,0,RES_hhdet_emi!O113*1000000/RES_hhdet_num!O113)</f>
        <v>0</v>
      </c>
      <c r="P113" s="132">
        <f>IF(RES_hhdet_emi!P113=0,0,RES_hhdet_emi!P113*1000000/RES_hhdet_num!P113)</f>
        <v>0</v>
      </c>
      <c r="Q113" s="132">
        <f>IF(RES_hhdet_emi!Q113=0,0,RES_hhdet_emi!Q113*1000000/RES_hhdet_num!Q113)</f>
        <v>0</v>
      </c>
    </row>
    <row r="114" spans="1:17" ht="12" customHeight="1" x14ac:dyDescent="0.25">
      <c r="A114" s="166" t="s">
        <v>79</v>
      </c>
      <c r="B114" s="165">
        <f>IF(RES_hhdet_emi!B114=0,0,RES_hhdet_emi!B114*1000000/RES_hhdet_num!B113)</f>
        <v>0</v>
      </c>
      <c r="C114" s="165">
        <f>IF(RES_hhdet_emi!C114=0,0,RES_hhdet_emi!C114*1000000/RES_hhdet_num!C113)</f>
        <v>0</v>
      </c>
      <c r="D114" s="165">
        <f>IF(RES_hhdet_emi!D114=0,0,RES_hhdet_emi!D114*1000000/RES_hhdet_num!D113)</f>
        <v>0</v>
      </c>
      <c r="E114" s="165">
        <f>IF(RES_hhdet_emi!E114=0,0,RES_hhdet_emi!E114*1000000/RES_hhdet_num!E113)</f>
        <v>0</v>
      </c>
      <c r="F114" s="165">
        <f>IF(RES_hhdet_emi!F114=0,0,RES_hhdet_emi!F114*1000000/RES_hhdet_num!F113)</f>
        <v>0</v>
      </c>
      <c r="G114" s="165">
        <f>IF(RES_hhdet_emi!G114=0,0,RES_hhdet_emi!G114*1000000/RES_hhdet_num!G113)</f>
        <v>0</v>
      </c>
      <c r="H114" s="165">
        <f>IF(RES_hhdet_emi!H114=0,0,RES_hhdet_emi!H114*1000000/RES_hhdet_num!H113)</f>
        <v>0</v>
      </c>
      <c r="I114" s="165">
        <f>IF(RES_hhdet_emi!I114=0,0,RES_hhdet_emi!I114*1000000/RES_hhdet_num!I113)</f>
        <v>0</v>
      </c>
      <c r="J114" s="165">
        <f>IF(RES_hhdet_emi!J114=0,0,RES_hhdet_emi!J114*1000000/RES_hhdet_num!J113)</f>
        <v>0</v>
      </c>
      <c r="K114" s="165">
        <f>IF(RES_hhdet_emi!K114=0,0,RES_hhdet_emi!K114*1000000/RES_hhdet_num!K113)</f>
        <v>0</v>
      </c>
      <c r="L114" s="165">
        <f>IF(RES_hhdet_emi!L114=0,0,RES_hhdet_emi!L114*1000000/RES_hhdet_num!L113)</f>
        <v>0</v>
      </c>
      <c r="M114" s="165">
        <f>IF(RES_hhdet_emi!M114=0,0,RES_hhdet_emi!M114*1000000/RES_hhdet_num!M113)</f>
        <v>0</v>
      </c>
      <c r="N114" s="165">
        <f>IF(RES_hhdet_emi!N114=0,0,RES_hhdet_emi!N114*1000000/RES_hhdet_num!N113)</f>
        <v>0</v>
      </c>
      <c r="O114" s="165">
        <f>IF(RES_hhdet_emi!O114=0,0,RES_hhdet_emi!O114*1000000/RES_hhdet_num!O113)</f>
        <v>0</v>
      </c>
      <c r="P114" s="165">
        <f>IF(RES_hhdet_emi!P114=0,0,RES_hhdet_emi!P114*1000000/RES_hhdet_num!P113)</f>
        <v>0</v>
      </c>
      <c r="Q114" s="165">
        <f>IF(RES_hhdet_emi!Q114=0,0,RES_hhdet_emi!Q114*1000000/RES_hhdet_num!Q113)</f>
        <v>0</v>
      </c>
    </row>
    <row r="115" spans="1:17" ht="12" customHeight="1" x14ac:dyDescent="0.25">
      <c r="A115" s="147" t="s">
        <v>59</v>
      </c>
      <c r="B115" s="164">
        <f>IF(RES_hhdet_emi!B115=0,0,RES_hhdet_emi!B115*1000000/RES_hhdet_num!B113)</f>
        <v>0</v>
      </c>
      <c r="C115" s="164">
        <f>IF(RES_hhdet_emi!C115=0,0,RES_hhdet_emi!C115*1000000/RES_hhdet_num!C113)</f>
        <v>0</v>
      </c>
      <c r="D115" s="164">
        <f>IF(RES_hhdet_emi!D115=0,0,RES_hhdet_emi!D115*1000000/RES_hhdet_num!D113)</f>
        <v>0</v>
      </c>
      <c r="E115" s="164">
        <f>IF(RES_hhdet_emi!E115=0,0,RES_hhdet_emi!E115*1000000/RES_hhdet_num!E113)</f>
        <v>0</v>
      </c>
      <c r="F115" s="164">
        <f>IF(RES_hhdet_emi!F115=0,0,RES_hhdet_emi!F115*1000000/RES_hhdet_num!F113)</f>
        <v>0</v>
      </c>
      <c r="G115" s="164">
        <f>IF(RES_hhdet_emi!G115=0,0,RES_hhdet_emi!G115*1000000/RES_hhdet_num!G113)</f>
        <v>0</v>
      </c>
      <c r="H115" s="164">
        <f>IF(RES_hhdet_emi!H115=0,0,RES_hhdet_emi!H115*1000000/RES_hhdet_num!H113)</f>
        <v>0</v>
      </c>
      <c r="I115" s="164">
        <f>IF(RES_hhdet_emi!I115=0,0,RES_hhdet_emi!I115*1000000/RES_hhdet_num!I113)</f>
        <v>0</v>
      </c>
      <c r="J115" s="164">
        <f>IF(RES_hhdet_emi!J115=0,0,RES_hhdet_emi!J115*1000000/RES_hhdet_num!J113)</f>
        <v>0</v>
      </c>
      <c r="K115" s="164">
        <f>IF(RES_hhdet_emi!K115=0,0,RES_hhdet_emi!K115*1000000/RES_hhdet_num!K113)</f>
        <v>0</v>
      </c>
      <c r="L115" s="164">
        <f>IF(RES_hhdet_emi!L115=0,0,RES_hhdet_emi!L115*1000000/RES_hhdet_num!L113)</f>
        <v>0</v>
      </c>
      <c r="M115" s="164">
        <f>IF(RES_hhdet_emi!M115=0,0,RES_hhdet_emi!M115*1000000/RES_hhdet_num!M113)</f>
        <v>0</v>
      </c>
      <c r="N115" s="164">
        <f>IF(RES_hhdet_emi!N115=0,0,RES_hhdet_emi!N115*1000000/RES_hhdet_num!N113)</f>
        <v>0</v>
      </c>
      <c r="O115" s="164">
        <f>IF(RES_hhdet_emi!O115=0,0,RES_hhdet_emi!O115*1000000/RES_hhdet_num!O113)</f>
        <v>0</v>
      </c>
      <c r="P115" s="164">
        <f>IF(RES_hhdet_emi!P115=0,0,RES_hhdet_emi!P115*1000000/RES_hhdet_num!P113)</f>
        <v>0</v>
      </c>
      <c r="Q115" s="164">
        <f>IF(RES_hhdet_emi!Q115=0,0,RES_hhdet_emi!Q115*1000000/RES_hhdet_num!Q113)</f>
        <v>0</v>
      </c>
    </row>
    <row r="116" spans="1:17" ht="12" customHeight="1" x14ac:dyDescent="0.25">
      <c r="A116" s="163" t="s">
        <v>142</v>
      </c>
      <c r="B116" s="162">
        <f>IF(RES_hhdet_emi!B116=0,0,RES_hhdet_emi!B116*1000000/RES_hhdet_num!B116)</f>
        <v>0</v>
      </c>
      <c r="C116" s="162">
        <f>IF(RES_hhdet_emi!C116=0,0,RES_hhdet_emi!C116*1000000/RES_hhdet_num!C116)</f>
        <v>0</v>
      </c>
      <c r="D116" s="162">
        <f>IF(RES_hhdet_emi!D116=0,0,RES_hhdet_emi!D116*1000000/RES_hhdet_num!D116)</f>
        <v>0</v>
      </c>
      <c r="E116" s="162">
        <f>IF(RES_hhdet_emi!E116=0,0,RES_hhdet_emi!E116*1000000/RES_hhdet_num!E116)</f>
        <v>0</v>
      </c>
      <c r="F116" s="162">
        <f>IF(RES_hhdet_emi!F116=0,0,RES_hhdet_emi!F116*1000000/RES_hhdet_num!F116)</f>
        <v>0</v>
      </c>
      <c r="G116" s="162">
        <f>IF(RES_hhdet_emi!G116=0,0,RES_hhdet_emi!G116*1000000/RES_hhdet_num!G116)</f>
        <v>0</v>
      </c>
      <c r="H116" s="162">
        <f>IF(RES_hhdet_emi!H116=0,0,RES_hhdet_emi!H116*1000000/RES_hhdet_num!H116)</f>
        <v>0</v>
      </c>
      <c r="I116" s="162">
        <f>IF(RES_hhdet_emi!I116=0,0,RES_hhdet_emi!I116*1000000/RES_hhdet_num!I116)</f>
        <v>0</v>
      </c>
      <c r="J116" s="162">
        <f>IF(RES_hhdet_emi!J116=0,0,RES_hhdet_emi!J116*1000000/RES_hhdet_num!J116)</f>
        <v>0</v>
      </c>
      <c r="K116" s="162">
        <f>IF(RES_hhdet_emi!K116=0,0,RES_hhdet_emi!K116*1000000/RES_hhdet_num!K116)</f>
        <v>0</v>
      </c>
      <c r="L116" s="162">
        <f>IF(RES_hhdet_emi!L116=0,0,RES_hhdet_emi!L116*1000000/RES_hhdet_num!L116)</f>
        <v>0</v>
      </c>
      <c r="M116" s="162">
        <f>IF(RES_hhdet_emi!M116=0,0,RES_hhdet_emi!M116*1000000/RES_hhdet_num!M116)</f>
        <v>0</v>
      </c>
      <c r="N116" s="162">
        <f>IF(RES_hhdet_emi!N116=0,0,RES_hhdet_emi!N116*1000000/RES_hhdet_num!N116)</f>
        <v>0</v>
      </c>
      <c r="O116" s="162">
        <f>IF(RES_hhdet_emi!O116=0,0,RES_hhdet_emi!O116*1000000/RES_hhdet_num!O116)</f>
        <v>0</v>
      </c>
      <c r="P116" s="162">
        <f>IF(RES_hhdet_emi!P116=0,0,RES_hhdet_emi!P116*1000000/RES_hhdet_num!P116)</f>
        <v>0</v>
      </c>
      <c r="Q116" s="162">
        <f>IF(RES_hhdet_emi!Q116=0,0,RES_hhdet_emi!Q116*1000000/RES_hhdet_num!Q116)</f>
        <v>0</v>
      </c>
    </row>
    <row r="117" spans="1:17" ht="12" customHeight="1" x14ac:dyDescent="0.25">
      <c r="A117" s="161" t="s">
        <v>141</v>
      </c>
      <c r="B117" s="160">
        <f>IF(RES_hhdet_emi!B117=0,0,RES_hhdet_emi!B117*1000000/RES_hhdet_num!B117)</f>
        <v>0</v>
      </c>
      <c r="C117" s="160">
        <f>IF(RES_hhdet_emi!C117=0,0,RES_hhdet_emi!C117*1000000/RES_hhdet_num!C117)</f>
        <v>0</v>
      </c>
      <c r="D117" s="160">
        <f>IF(RES_hhdet_emi!D117=0,0,RES_hhdet_emi!D117*1000000/RES_hhdet_num!D117)</f>
        <v>0</v>
      </c>
      <c r="E117" s="160">
        <f>IF(RES_hhdet_emi!E117=0,0,RES_hhdet_emi!E117*1000000/RES_hhdet_num!E117)</f>
        <v>0</v>
      </c>
      <c r="F117" s="160">
        <f>IF(RES_hhdet_emi!F117=0,0,RES_hhdet_emi!F117*1000000/RES_hhdet_num!F117)</f>
        <v>0</v>
      </c>
      <c r="G117" s="160">
        <f>IF(RES_hhdet_emi!G117=0,0,RES_hhdet_emi!G117*1000000/RES_hhdet_num!G117)</f>
        <v>0</v>
      </c>
      <c r="H117" s="160">
        <f>IF(RES_hhdet_emi!H117=0,0,RES_hhdet_emi!H117*1000000/RES_hhdet_num!H117)</f>
        <v>0</v>
      </c>
      <c r="I117" s="160">
        <f>IF(RES_hhdet_emi!I117=0,0,RES_hhdet_emi!I117*1000000/RES_hhdet_num!I117)</f>
        <v>0</v>
      </c>
      <c r="J117" s="160">
        <f>IF(RES_hhdet_emi!J117=0,0,RES_hhdet_emi!J117*1000000/RES_hhdet_num!J117)</f>
        <v>0</v>
      </c>
      <c r="K117" s="160">
        <f>IF(RES_hhdet_emi!K117=0,0,RES_hhdet_emi!K117*1000000/RES_hhdet_num!K117)</f>
        <v>0</v>
      </c>
      <c r="L117" s="160">
        <f>IF(RES_hhdet_emi!L117=0,0,RES_hhdet_emi!L117*1000000/RES_hhdet_num!L117)</f>
        <v>0</v>
      </c>
      <c r="M117" s="160">
        <f>IF(RES_hhdet_emi!M117=0,0,RES_hhdet_emi!M117*1000000/RES_hhdet_num!M117)</f>
        <v>0</v>
      </c>
      <c r="N117" s="160">
        <f>IF(RES_hhdet_emi!N117=0,0,RES_hhdet_emi!N117*1000000/RES_hhdet_num!N117)</f>
        <v>0</v>
      </c>
      <c r="O117" s="160">
        <f>IF(RES_hhdet_emi!O117=0,0,RES_hhdet_emi!O117*1000000/RES_hhdet_num!O117)</f>
        <v>0</v>
      </c>
      <c r="P117" s="160">
        <f>IF(RES_hhdet_emi!P117=0,0,RES_hhdet_emi!P117*1000000/RES_hhdet_num!P117)</f>
        <v>0</v>
      </c>
      <c r="Q117" s="160">
        <f>IF(RES_hhdet_emi!Q117=0,0,RES_hhdet_emi!Q117*1000000/RES_hhdet_num!Q117)</f>
        <v>0</v>
      </c>
    </row>
    <row r="118" spans="1:17" ht="12" customHeight="1" x14ac:dyDescent="0.25">
      <c r="A118" s="148" t="s">
        <v>60</v>
      </c>
      <c r="B118" s="156">
        <f>IF(RES_hhdet_emi!B118=0,0,RES_hhdet_emi!B118*1000000/RES_hhdet_num!B117)</f>
        <v>0</v>
      </c>
      <c r="C118" s="156">
        <f>IF(RES_hhdet_emi!C118=0,0,RES_hhdet_emi!C118*1000000/RES_hhdet_num!C117)</f>
        <v>0</v>
      </c>
      <c r="D118" s="156">
        <f>IF(RES_hhdet_emi!D118=0,0,RES_hhdet_emi!D118*1000000/RES_hhdet_num!D117)</f>
        <v>0</v>
      </c>
      <c r="E118" s="156">
        <f>IF(RES_hhdet_emi!E118=0,0,RES_hhdet_emi!E118*1000000/RES_hhdet_num!E117)</f>
        <v>0</v>
      </c>
      <c r="F118" s="156">
        <f>IF(RES_hhdet_emi!F118=0,0,RES_hhdet_emi!F118*1000000/RES_hhdet_num!F117)</f>
        <v>0</v>
      </c>
      <c r="G118" s="156">
        <f>IF(RES_hhdet_emi!G118=0,0,RES_hhdet_emi!G118*1000000/RES_hhdet_num!G117)</f>
        <v>0</v>
      </c>
      <c r="H118" s="156">
        <f>IF(RES_hhdet_emi!H118=0,0,RES_hhdet_emi!H118*1000000/RES_hhdet_num!H117)</f>
        <v>0</v>
      </c>
      <c r="I118" s="156">
        <f>IF(RES_hhdet_emi!I118=0,0,RES_hhdet_emi!I118*1000000/RES_hhdet_num!I117)</f>
        <v>0</v>
      </c>
      <c r="J118" s="156">
        <f>IF(RES_hhdet_emi!J118=0,0,RES_hhdet_emi!J118*1000000/RES_hhdet_num!J117)</f>
        <v>0</v>
      </c>
      <c r="K118" s="156">
        <f>IF(RES_hhdet_emi!K118=0,0,RES_hhdet_emi!K118*1000000/RES_hhdet_num!K117)</f>
        <v>0</v>
      </c>
      <c r="L118" s="156">
        <f>IF(RES_hhdet_emi!L118=0,0,RES_hhdet_emi!L118*1000000/RES_hhdet_num!L117)</f>
        <v>0</v>
      </c>
      <c r="M118" s="156">
        <f>IF(RES_hhdet_emi!M118=0,0,RES_hhdet_emi!M118*1000000/RES_hhdet_num!M117)</f>
        <v>0</v>
      </c>
      <c r="N118" s="156">
        <f>IF(RES_hhdet_emi!N118=0,0,RES_hhdet_emi!N118*1000000/RES_hhdet_num!N117)</f>
        <v>0</v>
      </c>
      <c r="O118" s="156">
        <f>IF(RES_hhdet_emi!O118=0,0,RES_hhdet_emi!O118*1000000/RES_hhdet_num!O117)</f>
        <v>0</v>
      </c>
      <c r="P118" s="156">
        <f>IF(RES_hhdet_emi!P118=0,0,RES_hhdet_emi!P118*1000000/RES_hhdet_num!P117)</f>
        <v>0</v>
      </c>
      <c r="Q118" s="156">
        <f>IF(RES_hhdet_emi!Q118=0,0,RES_hhdet_emi!Q118*1000000/RES_hhdet_num!Q117)</f>
        <v>0</v>
      </c>
    </row>
    <row r="119" spans="1:17" ht="12" customHeight="1" x14ac:dyDescent="0.25">
      <c r="A119" s="148" t="s">
        <v>59</v>
      </c>
      <c r="B119" s="156">
        <f>IF(RES_hhdet_emi!B119=0,0,RES_hhdet_emi!B119*1000000/RES_hhdet_num!B117)</f>
        <v>0</v>
      </c>
      <c r="C119" s="156">
        <f>IF(RES_hhdet_emi!C119=0,0,RES_hhdet_emi!C119*1000000/RES_hhdet_num!C117)</f>
        <v>0</v>
      </c>
      <c r="D119" s="156">
        <f>IF(RES_hhdet_emi!D119=0,0,RES_hhdet_emi!D119*1000000/RES_hhdet_num!D117)</f>
        <v>0</v>
      </c>
      <c r="E119" s="156">
        <f>IF(RES_hhdet_emi!E119=0,0,RES_hhdet_emi!E119*1000000/RES_hhdet_num!E117)</f>
        <v>0</v>
      </c>
      <c r="F119" s="156">
        <f>IF(RES_hhdet_emi!F119=0,0,RES_hhdet_emi!F119*1000000/RES_hhdet_num!F117)</f>
        <v>0</v>
      </c>
      <c r="G119" s="156">
        <f>IF(RES_hhdet_emi!G119=0,0,RES_hhdet_emi!G119*1000000/RES_hhdet_num!G117)</f>
        <v>0</v>
      </c>
      <c r="H119" s="156">
        <f>IF(RES_hhdet_emi!H119=0,0,RES_hhdet_emi!H119*1000000/RES_hhdet_num!H117)</f>
        <v>0</v>
      </c>
      <c r="I119" s="156">
        <f>IF(RES_hhdet_emi!I119=0,0,RES_hhdet_emi!I119*1000000/RES_hhdet_num!I117)</f>
        <v>0</v>
      </c>
      <c r="J119" s="156">
        <f>IF(RES_hhdet_emi!J119=0,0,RES_hhdet_emi!J119*1000000/RES_hhdet_num!J117)</f>
        <v>0</v>
      </c>
      <c r="K119" s="156">
        <f>IF(RES_hhdet_emi!K119=0,0,RES_hhdet_emi!K119*1000000/RES_hhdet_num!K117)</f>
        <v>0</v>
      </c>
      <c r="L119" s="156">
        <f>IF(RES_hhdet_emi!L119=0,0,RES_hhdet_emi!L119*1000000/RES_hhdet_num!L117)</f>
        <v>0</v>
      </c>
      <c r="M119" s="156">
        <f>IF(RES_hhdet_emi!M119=0,0,RES_hhdet_emi!M119*1000000/RES_hhdet_num!M117)</f>
        <v>0</v>
      </c>
      <c r="N119" s="156">
        <f>IF(RES_hhdet_emi!N119=0,0,RES_hhdet_emi!N119*1000000/RES_hhdet_num!N117)</f>
        <v>0</v>
      </c>
      <c r="O119" s="156">
        <f>IF(RES_hhdet_emi!O119=0,0,RES_hhdet_emi!O119*1000000/RES_hhdet_num!O117)</f>
        <v>0</v>
      </c>
      <c r="P119" s="156">
        <f>IF(RES_hhdet_emi!P119=0,0,RES_hhdet_emi!P119*1000000/RES_hhdet_num!P117)</f>
        <v>0</v>
      </c>
      <c r="Q119" s="156">
        <f>IF(RES_hhdet_emi!Q119=0,0,RES_hhdet_emi!Q119*1000000/RES_hhdet_num!Q117)</f>
        <v>0</v>
      </c>
    </row>
    <row r="120" spans="1:17" ht="12" customHeight="1" x14ac:dyDescent="0.25">
      <c r="A120" s="158" t="s">
        <v>62</v>
      </c>
      <c r="B120" s="157">
        <f>IF(RES_hhdet_emi!B120=0,0,RES_hhdet_emi!B120*1000000/RES_hhdet_num!B$105)</f>
        <v>110.83546889949139</v>
      </c>
      <c r="C120" s="157">
        <f>IF(RES_hhdet_emi!C120=0,0,RES_hhdet_emi!C120*1000000/RES_hhdet_num!C$105)</f>
        <v>105.64031985709887</v>
      </c>
      <c r="D120" s="157">
        <f>IF(RES_hhdet_emi!D120=0,0,RES_hhdet_emi!D120*1000000/RES_hhdet_num!D$105)</f>
        <v>103.47020894232176</v>
      </c>
      <c r="E120" s="157">
        <f>IF(RES_hhdet_emi!E120=0,0,RES_hhdet_emi!E120*1000000/RES_hhdet_num!E$105)</f>
        <v>99.305967289895804</v>
      </c>
      <c r="F120" s="157">
        <f>IF(RES_hhdet_emi!F120=0,0,RES_hhdet_emi!F120*1000000/RES_hhdet_num!F$105)</f>
        <v>101.90543263102653</v>
      </c>
      <c r="G120" s="157">
        <f>IF(RES_hhdet_emi!G120=0,0,RES_hhdet_emi!G120*1000000/RES_hhdet_num!G$105)</f>
        <v>94.63913104716481</v>
      </c>
      <c r="H120" s="157">
        <f>IF(RES_hhdet_emi!H120=0,0,RES_hhdet_emi!H120*1000000/RES_hhdet_num!H$105)</f>
        <v>89.896906960938523</v>
      </c>
      <c r="I120" s="157">
        <f>IF(RES_hhdet_emi!I120=0,0,RES_hhdet_emi!I120*1000000/RES_hhdet_num!I$105)</f>
        <v>88.043382044038538</v>
      </c>
      <c r="J120" s="157">
        <f>IF(RES_hhdet_emi!J120=0,0,RES_hhdet_emi!J120*1000000/RES_hhdet_num!J$105)</f>
        <v>87.205447670952921</v>
      </c>
      <c r="K120" s="157">
        <f>IF(RES_hhdet_emi!K120=0,0,RES_hhdet_emi!K120*1000000/RES_hhdet_num!K$105)</f>
        <v>87.806362231071077</v>
      </c>
      <c r="L120" s="157">
        <f>IF(RES_hhdet_emi!L120=0,0,RES_hhdet_emi!L120*1000000/RES_hhdet_num!L$105)</f>
        <v>85.618659292903118</v>
      </c>
      <c r="M120" s="157">
        <f>IF(RES_hhdet_emi!M120=0,0,RES_hhdet_emi!M120*1000000/RES_hhdet_num!M$105)</f>
        <v>75.891535194381703</v>
      </c>
      <c r="N120" s="157">
        <f>IF(RES_hhdet_emi!N120=0,0,RES_hhdet_emi!N120*1000000/RES_hhdet_num!N$105)</f>
        <v>74.845793500341017</v>
      </c>
      <c r="O120" s="157">
        <f>IF(RES_hhdet_emi!O120=0,0,RES_hhdet_emi!O120*1000000/RES_hhdet_num!O$105)</f>
        <v>72.048586622374231</v>
      </c>
      <c r="P120" s="157">
        <f>IF(RES_hhdet_emi!P120=0,0,RES_hhdet_emi!P120*1000000/RES_hhdet_num!P$105)</f>
        <v>61.74401310714979</v>
      </c>
      <c r="Q120" s="157">
        <f>IF(RES_hhdet_emi!Q120=0,0,RES_hhdet_emi!Q120*1000000/RES_hhdet_num!Q$105)</f>
        <v>61.064154458139164</v>
      </c>
    </row>
    <row r="121" spans="1:17" ht="12" customHeight="1" x14ac:dyDescent="0.25">
      <c r="A121" s="23" t="s">
        <v>57</v>
      </c>
      <c r="B121" s="156">
        <f>IF(RES_hhdet_emi!B121=0,0,RES_hhdet_emi!B121*1000000/RES_hhdet_num!B121)</f>
        <v>397.86472654182063</v>
      </c>
      <c r="C121" s="156">
        <f>IF(RES_hhdet_emi!C121=0,0,RES_hhdet_emi!C121*1000000/RES_hhdet_num!C121)</f>
        <v>393.10426749487874</v>
      </c>
      <c r="D121" s="156">
        <f>IF(RES_hhdet_emi!D121=0,0,RES_hhdet_emi!D121*1000000/RES_hhdet_num!D121)</f>
        <v>391.8230114534536</v>
      </c>
      <c r="E121" s="156">
        <f>IF(RES_hhdet_emi!E121=0,0,RES_hhdet_emi!E121*1000000/RES_hhdet_num!E121)</f>
        <v>386.12688437465562</v>
      </c>
      <c r="F121" s="156">
        <f>IF(RES_hhdet_emi!F121=0,0,RES_hhdet_emi!F121*1000000/RES_hhdet_num!F121)</f>
        <v>396.85280589038746</v>
      </c>
      <c r="G121" s="156">
        <f>IF(RES_hhdet_emi!G121=0,0,RES_hhdet_emi!G121*1000000/RES_hhdet_num!G121)</f>
        <v>373.76172315675655</v>
      </c>
      <c r="H121" s="156">
        <f>IF(RES_hhdet_emi!H121=0,0,RES_hhdet_emi!H121*1000000/RES_hhdet_num!H121)</f>
        <v>374.40846926163852</v>
      </c>
      <c r="I121" s="156">
        <f>IF(RES_hhdet_emi!I121=0,0,RES_hhdet_emi!I121*1000000/RES_hhdet_num!I121)</f>
        <v>381.62989206464522</v>
      </c>
      <c r="J121" s="156">
        <f>IF(RES_hhdet_emi!J121=0,0,RES_hhdet_emi!J121*1000000/RES_hhdet_num!J121)</f>
        <v>384.68293179979065</v>
      </c>
      <c r="K121" s="156">
        <f>IF(RES_hhdet_emi!K121=0,0,RES_hhdet_emi!K121*1000000/RES_hhdet_num!K121)</f>
        <v>382.25888256104531</v>
      </c>
      <c r="L121" s="156">
        <f>IF(RES_hhdet_emi!L121=0,0,RES_hhdet_emi!L121*1000000/RES_hhdet_num!L121)</f>
        <v>395.38692673707249</v>
      </c>
      <c r="M121" s="156">
        <f>IF(RES_hhdet_emi!M121=0,0,RES_hhdet_emi!M121*1000000/RES_hhdet_num!M121)</f>
        <v>368.354226930685</v>
      </c>
      <c r="N121" s="156">
        <f>IF(RES_hhdet_emi!N121=0,0,RES_hhdet_emi!N121*1000000/RES_hhdet_num!N121)</f>
        <v>372.42855322506449</v>
      </c>
      <c r="O121" s="156">
        <f>IF(RES_hhdet_emi!O121=0,0,RES_hhdet_emi!O121*1000000/RES_hhdet_num!O121)</f>
        <v>374.26590314329042</v>
      </c>
      <c r="P121" s="156">
        <f>IF(RES_hhdet_emi!P121=0,0,RES_hhdet_emi!P121*1000000/RES_hhdet_num!P121)</f>
        <v>373.7986646500504</v>
      </c>
      <c r="Q121" s="156">
        <f>IF(RES_hhdet_emi!Q121=0,0,RES_hhdet_emi!Q121*1000000/RES_hhdet_num!Q121)</f>
        <v>370.69490427041285</v>
      </c>
    </row>
    <row r="122" spans="1:17" ht="12" customHeight="1" x14ac:dyDescent="0.25">
      <c r="A122" s="29" t="s">
        <v>140</v>
      </c>
      <c r="B122" s="57">
        <f>IF(RES_hhdet_emi!B122=0,0,RES_hhdet_emi!B122*1000000/RES_hhdet_num!B122)</f>
        <v>0</v>
      </c>
      <c r="C122" s="57">
        <f>IF(RES_hhdet_emi!C122=0,0,RES_hhdet_emi!C122*1000000/RES_hhdet_num!C122)</f>
        <v>0</v>
      </c>
      <c r="D122" s="57">
        <f>IF(RES_hhdet_emi!D122=0,0,RES_hhdet_emi!D122*1000000/RES_hhdet_num!D122)</f>
        <v>0</v>
      </c>
      <c r="E122" s="57">
        <f>IF(RES_hhdet_emi!E122=0,0,RES_hhdet_emi!E122*1000000/RES_hhdet_num!E122)</f>
        <v>0</v>
      </c>
      <c r="F122" s="57">
        <f>IF(RES_hhdet_emi!F122=0,0,RES_hhdet_emi!F122*1000000/RES_hhdet_num!F122)</f>
        <v>0</v>
      </c>
      <c r="G122" s="57">
        <f>IF(RES_hhdet_emi!G122=0,0,RES_hhdet_emi!G122*1000000/RES_hhdet_num!G122)</f>
        <v>0</v>
      </c>
      <c r="H122" s="57">
        <f>IF(RES_hhdet_emi!H122=0,0,RES_hhdet_emi!H122*1000000/RES_hhdet_num!H122)</f>
        <v>0</v>
      </c>
      <c r="I122" s="57">
        <f>IF(RES_hhdet_emi!I122=0,0,RES_hhdet_emi!I122*1000000/RES_hhdet_num!I122)</f>
        <v>0</v>
      </c>
      <c r="J122" s="57">
        <f>IF(RES_hhdet_emi!J122=0,0,RES_hhdet_emi!J122*1000000/RES_hhdet_num!J122)</f>
        <v>0</v>
      </c>
      <c r="K122" s="57">
        <f>IF(RES_hhdet_emi!K122=0,0,RES_hhdet_emi!K122*1000000/RES_hhdet_num!K122)</f>
        <v>0</v>
      </c>
      <c r="L122" s="57">
        <f>IF(RES_hhdet_emi!L122=0,0,RES_hhdet_emi!L122*1000000/RES_hhdet_num!L122)</f>
        <v>0</v>
      </c>
      <c r="M122" s="57">
        <f>IF(RES_hhdet_emi!M122=0,0,RES_hhdet_emi!M122*1000000/RES_hhdet_num!M122)</f>
        <v>0</v>
      </c>
      <c r="N122" s="57">
        <f>IF(RES_hhdet_emi!N122=0,0,RES_hhdet_emi!N122*1000000/RES_hhdet_num!N122)</f>
        <v>0</v>
      </c>
      <c r="O122" s="57">
        <f>IF(RES_hhdet_emi!O122=0,0,RES_hhdet_emi!O122*1000000/RES_hhdet_num!O122)</f>
        <v>0</v>
      </c>
      <c r="P122" s="57">
        <f>IF(RES_hhdet_emi!P122=0,0,RES_hhdet_emi!P122*1000000/RES_hhdet_num!P122)</f>
        <v>0</v>
      </c>
      <c r="Q122" s="57">
        <f>IF(RES_hhdet_emi!Q122=0,0,RES_hhdet_emi!Q122*1000000/RES_hhdet_num!Q122)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>
        <f>SUM(B125,B128,B130,B139)</f>
        <v>110.83505193005476</v>
      </c>
      <c r="C124" s="168">
        <f t="shared" ref="C124:Q124" si="18">SUM(C125,C128,C130,C139)</f>
        <v>104.66708707167565</v>
      </c>
      <c r="D124" s="168">
        <f t="shared" si="18"/>
        <v>102.13731075758588</v>
      </c>
      <c r="E124" s="168">
        <f t="shared" si="18"/>
        <v>98.449180594475436</v>
      </c>
      <c r="F124" s="168">
        <f t="shared" si="18"/>
        <v>101.18934372816591</v>
      </c>
      <c r="G124" s="168">
        <f t="shared" si="18"/>
        <v>97.681581733770841</v>
      </c>
      <c r="H124" s="168">
        <f t="shared" si="18"/>
        <v>91.999019347931409</v>
      </c>
      <c r="I124" s="168">
        <f t="shared" si="18"/>
        <v>89.018327868076994</v>
      </c>
      <c r="J124" s="168">
        <f t="shared" si="18"/>
        <v>87.333148145922749</v>
      </c>
      <c r="K124" s="168">
        <f t="shared" si="18"/>
        <v>87.503294544771947</v>
      </c>
      <c r="L124" s="168">
        <f t="shared" si="18"/>
        <v>84.226527037516092</v>
      </c>
      <c r="M124" s="168">
        <f t="shared" si="18"/>
        <v>75.366488077593175</v>
      </c>
      <c r="N124" s="168">
        <f t="shared" si="18"/>
        <v>75.917621454950961</v>
      </c>
      <c r="O124" s="168">
        <f t="shared" si="18"/>
        <v>73.051613693784276</v>
      </c>
      <c r="P124" s="168">
        <f t="shared" si="18"/>
        <v>62.517070297075591</v>
      </c>
      <c r="Q124" s="168">
        <f t="shared" si="18"/>
        <v>61.124421876103973</v>
      </c>
    </row>
    <row r="125" spans="1:17" ht="12.95" customHeight="1" x14ac:dyDescent="0.25">
      <c r="A125" s="158" t="s">
        <v>65</v>
      </c>
      <c r="B125" s="157">
        <f t="shared" ref="B125:Q125" si="19">SUM(B126:B127)</f>
        <v>0</v>
      </c>
      <c r="C125" s="157">
        <f t="shared" si="19"/>
        <v>0</v>
      </c>
      <c r="D125" s="157">
        <f t="shared" si="19"/>
        <v>0</v>
      </c>
      <c r="E125" s="157">
        <f t="shared" si="19"/>
        <v>0</v>
      </c>
      <c r="F125" s="157">
        <f t="shared" si="19"/>
        <v>0</v>
      </c>
      <c r="G125" s="157">
        <f t="shared" si="19"/>
        <v>0</v>
      </c>
      <c r="H125" s="157">
        <f t="shared" si="19"/>
        <v>0</v>
      </c>
      <c r="I125" s="157">
        <f t="shared" si="19"/>
        <v>0</v>
      </c>
      <c r="J125" s="157">
        <f t="shared" si="19"/>
        <v>0</v>
      </c>
      <c r="K125" s="157">
        <f t="shared" si="19"/>
        <v>0</v>
      </c>
      <c r="L125" s="157">
        <f t="shared" si="19"/>
        <v>0</v>
      </c>
      <c r="M125" s="157">
        <f t="shared" si="19"/>
        <v>0</v>
      </c>
      <c r="N125" s="157">
        <f t="shared" si="19"/>
        <v>0</v>
      </c>
      <c r="O125" s="157">
        <f t="shared" si="19"/>
        <v>0</v>
      </c>
      <c r="P125" s="157">
        <f t="shared" si="19"/>
        <v>0</v>
      </c>
      <c r="Q125" s="157">
        <f t="shared" si="19"/>
        <v>0</v>
      </c>
    </row>
    <row r="126" spans="1:17" ht="12" customHeight="1" x14ac:dyDescent="0.25">
      <c r="A126" s="23" t="s">
        <v>149</v>
      </c>
      <c r="B126" s="156">
        <f>IF(RES_hhdet_emi!B126=0,0,RES_hhdet_emi!B126*1000000/RES_hhdet_num!B$124)</f>
        <v>0</v>
      </c>
      <c r="C126" s="156">
        <f>IF(RES_hhdet_emi!C126=0,0,RES_hhdet_emi!C126*1000000/RES_hhdet_num!C$124)</f>
        <v>0</v>
      </c>
      <c r="D126" s="156">
        <f>IF(RES_hhdet_emi!D126=0,0,RES_hhdet_emi!D126*1000000/RES_hhdet_num!D$124)</f>
        <v>0</v>
      </c>
      <c r="E126" s="156">
        <f>IF(RES_hhdet_emi!E126=0,0,RES_hhdet_emi!E126*1000000/RES_hhdet_num!E$124)</f>
        <v>0</v>
      </c>
      <c r="F126" s="156">
        <f>IF(RES_hhdet_emi!F126=0,0,RES_hhdet_emi!F126*1000000/RES_hhdet_num!F$124)</f>
        <v>0</v>
      </c>
      <c r="G126" s="156">
        <f>IF(RES_hhdet_emi!G126=0,0,RES_hhdet_emi!G126*1000000/RES_hhdet_num!G$124)</f>
        <v>0</v>
      </c>
      <c r="H126" s="156">
        <f>IF(RES_hhdet_emi!H126=0,0,RES_hhdet_emi!H126*1000000/RES_hhdet_num!H$124)</f>
        <v>0</v>
      </c>
      <c r="I126" s="156">
        <f>IF(RES_hhdet_emi!I126=0,0,RES_hhdet_emi!I126*1000000/RES_hhdet_num!I$124)</f>
        <v>0</v>
      </c>
      <c r="J126" s="156">
        <f>IF(RES_hhdet_emi!J126=0,0,RES_hhdet_emi!J126*1000000/RES_hhdet_num!J$124)</f>
        <v>0</v>
      </c>
      <c r="K126" s="156">
        <f>IF(RES_hhdet_emi!K126=0,0,RES_hhdet_emi!K126*1000000/RES_hhdet_num!K$124)</f>
        <v>0</v>
      </c>
      <c r="L126" s="156">
        <f>IF(RES_hhdet_emi!L126=0,0,RES_hhdet_emi!L126*1000000/RES_hhdet_num!L$124)</f>
        <v>0</v>
      </c>
      <c r="M126" s="156">
        <f>IF(RES_hhdet_emi!M126=0,0,RES_hhdet_emi!M126*1000000/RES_hhdet_num!M$124)</f>
        <v>0</v>
      </c>
      <c r="N126" s="156">
        <f>IF(RES_hhdet_emi!N126=0,0,RES_hhdet_emi!N126*1000000/RES_hhdet_num!N$124)</f>
        <v>0</v>
      </c>
      <c r="O126" s="156">
        <f>IF(RES_hhdet_emi!O126=0,0,RES_hhdet_emi!O126*1000000/RES_hhdet_num!O$124)</f>
        <v>0</v>
      </c>
      <c r="P126" s="156">
        <f>IF(RES_hhdet_emi!P126=0,0,RES_hhdet_emi!P126*1000000/RES_hhdet_num!P$124)</f>
        <v>0</v>
      </c>
      <c r="Q126" s="156">
        <f>IF(RES_hhdet_emi!Q126=0,0,RES_hhdet_emi!Q126*1000000/RES_hhdet_num!Q$124)</f>
        <v>0</v>
      </c>
    </row>
    <row r="127" spans="1:17" ht="12" customHeight="1" x14ac:dyDescent="0.25">
      <c r="A127" s="23" t="s">
        <v>60</v>
      </c>
      <c r="B127" s="156">
        <f>IF(RES_hhdet_emi!B127=0,0,RES_hhdet_emi!B127*1000000/RES_hhdet_num!B$124)</f>
        <v>0</v>
      </c>
      <c r="C127" s="156">
        <f>IF(RES_hhdet_emi!C127=0,0,RES_hhdet_emi!C127*1000000/RES_hhdet_num!C$124)</f>
        <v>0</v>
      </c>
      <c r="D127" s="156">
        <f>IF(RES_hhdet_emi!D127=0,0,RES_hhdet_emi!D127*1000000/RES_hhdet_num!D$124)</f>
        <v>0</v>
      </c>
      <c r="E127" s="156">
        <f>IF(RES_hhdet_emi!E127=0,0,RES_hhdet_emi!E127*1000000/RES_hhdet_num!E$124)</f>
        <v>0</v>
      </c>
      <c r="F127" s="156">
        <f>IF(RES_hhdet_emi!F127=0,0,RES_hhdet_emi!F127*1000000/RES_hhdet_num!F$124)</f>
        <v>0</v>
      </c>
      <c r="G127" s="156">
        <f>IF(RES_hhdet_emi!G127=0,0,RES_hhdet_emi!G127*1000000/RES_hhdet_num!G$124)</f>
        <v>0</v>
      </c>
      <c r="H127" s="156">
        <f>IF(RES_hhdet_emi!H127=0,0,RES_hhdet_emi!H127*1000000/RES_hhdet_num!H$124)</f>
        <v>0</v>
      </c>
      <c r="I127" s="156">
        <f>IF(RES_hhdet_emi!I127=0,0,RES_hhdet_emi!I127*1000000/RES_hhdet_num!I$124)</f>
        <v>0</v>
      </c>
      <c r="J127" s="156">
        <f>IF(RES_hhdet_emi!J127=0,0,RES_hhdet_emi!J127*1000000/RES_hhdet_num!J$124)</f>
        <v>0</v>
      </c>
      <c r="K127" s="156">
        <f>IF(RES_hhdet_emi!K127=0,0,RES_hhdet_emi!K127*1000000/RES_hhdet_num!K$124)</f>
        <v>0</v>
      </c>
      <c r="L127" s="156">
        <f>IF(RES_hhdet_emi!L127=0,0,RES_hhdet_emi!L127*1000000/RES_hhdet_num!L$124)</f>
        <v>0</v>
      </c>
      <c r="M127" s="156">
        <f>IF(RES_hhdet_emi!M127=0,0,RES_hhdet_emi!M127*1000000/RES_hhdet_num!M$124)</f>
        <v>0</v>
      </c>
      <c r="N127" s="156">
        <f>IF(RES_hhdet_emi!N127=0,0,RES_hhdet_emi!N127*1000000/RES_hhdet_num!N$124)</f>
        <v>0</v>
      </c>
      <c r="O127" s="156">
        <f>IF(RES_hhdet_emi!O127=0,0,RES_hhdet_emi!O127*1000000/RES_hhdet_num!O$124)</f>
        <v>0</v>
      </c>
      <c r="P127" s="156">
        <f>IF(RES_hhdet_emi!P127=0,0,RES_hhdet_emi!P127*1000000/RES_hhdet_num!P$124)</f>
        <v>0</v>
      </c>
      <c r="Q127" s="156">
        <f>IF(RES_hhdet_emi!Q127=0,0,RES_hhdet_emi!Q127*1000000/RES_hhdet_num!Q$124)</f>
        <v>0</v>
      </c>
    </row>
    <row r="128" spans="1:17" ht="12.95" customHeight="1" x14ac:dyDescent="0.25">
      <c r="A128" s="158" t="s">
        <v>112</v>
      </c>
      <c r="B128" s="157">
        <f t="shared" ref="B128:Q128" si="20">B129</f>
        <v>0</v>
      </c>
      <c r="C128" s="157">
        <f t="shared" si="20"/>
        <v>0</v>
      </c>
      <c r="D128" s="157">
        <f t="shared" si="20"/>
        <v>0</v>
      </c>
      <c r="E128" s="157">
        <f t="shared" si="20"/>
        <v>0</v>
      </c>
      <c r="F128" s="157">
        <f t="shared" si="20"/>
        <v>0</v>
      </c>
      <c r="G128" s="157">
        <f t="shared" si="20"/>
        <v>0</v>
      </c>
      <c r="H128" s="157">
        <f t="shared" si="20"/>
        <v>0</v>
      </c>
      <c r="I128" s="157">
        <f t="shared" si="20"/>
        <v>0</v>
      </c>
      <c r="J128" s="157">
        <f t="shared" si="20"/>
        <v>0</v>
      </c>
      <c r="K128" s="157">
        <f t="shared" si="20"/>
        <v>0</v>
      </c>
      <c r="L128" s="157">
        <f t="shared" si="20"/>
        <v>0</v>
      </c>
      <c r="M128" s="157">
        <f t="shared" si="20"/>
        <v>0</v>
      </c>
      <c r="N128" s="157">
        <f t="shared" si="20"/>
        <v>0</v>
      </c>
      <c r="O128" s="157">
        <f t="shared" si="20"/>
        <v>0</v>
      </c>
      <c r="P128" s="157">
        <f t="shared" si="20"/>
        <v>0</v>
      </c>
      <c r="Q128" s="157">
        <f t="shared" si="20"/>
        <v>0</v>
      </c>
    </row>
    <row r="129" spans="1:17" ht="12" customHeight="1" x14ac:dyDescent="0.25">
      <c r="A129" s="23" t="s">
        <v>60</v>
      </c>
      <c r="B129" s="156">
        <f>IF(RES_hhdet_emi!B129=0,0,RES_hhdet_emi!B129*1000000/RES_hhdet_num!B$124)</f>
        <v>0</v>
      </c>
      <c r="C129" s="156">
        <f>IF(RES_hhdet_emi!C129=0,0,RES_hhdet_emi!C129*1000000/RES_hhdet_num!C$124)</f>
        <v>0</v>
      </c>
      <c r="D129" s="156">
        <f>IF(RES_hhdet_emi!D129=0,0,RES_hhdet_emi!D129*1000000/RES_hhdet_num!D$124)</f>
        <v>0</v>
      </c>
      <c r="E129" s="156">
        <f>IF(RES_hhdet_emi!E129=0,0,RES_hhdet_emi!E129*1000000/RES_hhdet_num!E$124)</f>
        <v>0</v>
      </c>
      <c r="F129" s="156">
        <f>IF(RES_hhdet_emi!F129=0,0,RES_hhdet_emi!F129*1000000/RES_hhdet_num!F$124)</f>
        <v>0</v>
      </c>
      <c r="G129" s="156">
        <f>IF(RES_hhdet_emi!G129=0,0,RES_hhdet_emi!G129*1000000/RES_hhdet_num!G$124)</f>
        <v>0</v>
      </c>
      <c r="H129" s="156">
        <f>IF(RES_hhdet_emi!H129=0,0,RES_hhdet_emi!H129*1000000/RES_hhdet_num!H$124)</f>
        <v>0</v>
      </c>
      <c r="I129" s="156">
        <f>IF(RES_hhdet_emi!I129=0,0,RES_hhdet_emi!I129*1000000/RES_hhdet_num!I$124)</f>
        <v>0</v>
      </c>
      <c r="J129" s="156">
        <f>IF(RES_hhdet_emi!J129=0,0,RES_hhdet_emi!J129*1000000/RES_hhdet_num!J$124)</f>
        <v>0</v>
      </c>
      <c r="K129" s="156">
        <f>IF(RES_hhdet_emi!K129=0,0,RES_hhdet_emi!K129*1000000/RES_hhdet_num!K$124)</f>
        <v>0</v>
      </c>
      <c r="L129" s="156">
        <f>IF(RES_hhdet_emi!L129=0,0,RES_hhdet_emi!L129*1000000/RES_hhdet_num!L$124)</f>
        <v>0</v>
      </c>
      <c r="M129" s="156">
        <f>IF(RES_hhdet_emi!M129=0,0,RES_hhdet_emi!M129*1000000/RES_hhdet_num!M$124)</f>
        <v>0</v>
      </c>
      <c r="N129" s="156">
        <f>IF(RES_hhdet_emi!N129=0,0,RES_hhdet_emi!N129*1000000/RES_hhdet_num!N$124)</f>
        <v>0</v>
      </c>
      <c r="O129" s="156">
        <f>IF(RES_hhdet_emi!O129=0,0,RES_hhdet_emi!O129*1000000/RES_hhdet_num!O$124)</f>
        <v>0</v>
      </c>
      <c r="P129" s="156">
        <f>IF(RES_hhdet_emi!P129=0,0,RES_hhdet_emi!P129*1000000/RES_hhdet_num!P$124)</f>
        <v>0</v>
      </c>
      <c r="Q129" s="156">
        <f>IF(RES_hhdet_emi!Q129=0,0,RES_hhdet_emi!Q129*1000000/RES_hhdet_num!Q$124)</f>
        <v>0</v>
      </c>
    </row>
    <row r="130" spans="1:17" ht="12" customHeight="1" x14ac:dyDescent="0.25">
      <c r="A130" s="158" t="s">
        <v>63</v>
      </c>
      <c r="B130" s="157">
        <f>IF(RES_hhdet_emi!B130=0,0,RES_hhdet_emi!B130*1000000/RES_hhdet_num!B$124)</f>
        <v>0</v>
      </c>
      <c r="C130" s="157">
        <f>IF(RES_hhdet_emi!C130=0,0,RES_hhdet_emi!C130*1000000/RES_hhdet_num!C$124)</f>
        <v>0</v>
      </c>
      <c r="D130" s="157">
        <f>IF(RES_hhdet_emi!D130=0,0,RES_hhdet_emi!D130*1000000/RES_hhdet_num!D$124)</f>
        <v>0</v>
      </c>
      <c r="E130" s="157">
        <f>IF(RES_hhdet_emi!E130=0,0,RES_hhdet_emi!E130*1000000/RES_hhdet_num!E$124)</f>
        <v>0</v>
      </c>
      <c r="F130" s="157">
        <f>IF(RES_hhdet_emi!F130=0,0,RES_hhdet_emi!F130*1000000/RES_hhdet_num!F$124)</f>
        <v>0</v>
      </c>
      <c r="G130" s="157">
        <f>IF(RES_hhdet_emi!G130=0,0,RES_hhdet_emi!G130*1000000/RES_hhdet_num!G$124)</f>
        <v>0</v>
      </c>
      <c r="H130" s="157">
        <f>IF(RES_hhdet_emi!H130=0,0,RES_hhdet_emi!H130*1000000/RES_hhdet_num!H$124)</f>
        <v>0</v>
      </c>
      <c r="I130" s="157">
        <f>IF(RES_hhdet_emi!I130=0,0,RES_hhdet_emi!I130*1000000/RES_hhdet_num!I$124)</f>
        <v>0</v>
      </c>
      <c r="J130" s="157">
        <f>IF(RES_hhdet_emi!J130=0,0,RES_hhdet_emi!J130*1000000/RES_hhdet_num!J$124)</f>
        <v>0</v>
      </c>
      <c r="K130" s="157">
        <f>IF(RES_hhdet_emi!K130=0,0,RES_hhdet_emi!K130*1000000/RES_hhdet_num!K$124)</f>
        <v>0</v>
      </c>
      <c r="L130" s="157">
        <f>IF(RES_hhdet_emi!L130=0,0,RES_hhdet_emi!L130*1000000/RES_hhdet_num!L$124)</f>
        <v>0</v>
      </c>
      <c r="M130" s="157">
        <f>IF(RES_hhdet_emi!M130=0,0,RES_hhdet_emi!M130*1000000/RES_hhdet_num!M$124)</f>
        <v>0</v>
      </c>
      <c r="N130" s="157">
        <f>IF(RES_hhdet_emi!N130=0,0,RES_hhdet_emi!N130*1000000/RES_hhdet_num!N$124)</f>
        <v>0</v>
      </c>
      <c r="O130" s="157">
        <f>IF(RES_hhdet_emi!O130=0,0,RES_hhdet_emi!O130*1000000/RES_hhdet_num!O$124)</f>
        <v>0</v>
      </c>
      <c r="P130" s="157">
        <f>IF(RES_hhdet_emi!P130=0,0,RES_hhdet_emi!P130*1000000/RES_hhdet_num!P$124)</f>
        <v>0</v>
      </c>
      <c r="Q130" s="157">
        <f>IF(RES_hhdet_emi!Q130=0,0,RES_hhdet_emi!Q130*1000000/RES_hhdet_num!Q$124)</f>
        <v>0</v>
      </c>
    </row>
    <row r="131" spans="1:17" ht="12" customHeight="1" x14ac:dyDescent="0.25">
      <c r="A131" s="167" t="s">
        <v>148</v>
      </c>
      <c r="B131" s="132">
        <f>IF(RES_hhdet_emi!B131=0,0,RES_hhdet_emi!B131*1000000/RES_hhdet_num!B131)</f>
        <v>0</v>
      </c>
      <c r="C131" s="132">
        <f>IF(RES_hhdet_emi!C131=0,0,RES_hhdet_emi!C131*1000000/RES_hhdet_num!C131)</f>
        <v>0</v>
      </c>
      <c r="D131" s="132">
        <f>IF(RES_hhdet_emi!D131=0,0,RES_hhdet_emi!D131*1000000/RES_hhdet_num!D131)</f>
        <v>0</v>
      </c>
      <c r="E131" s="132">
        <f>IF(RES_hhdet_emi!E131=0,0,RES_hhdet_emi!E131*1000000/RES_hhdet_num!E131)</f>
        <v>0</v>
      </c>
      <c r="F131" s="132">
        <f>IF(RES_hhdet_emi!F131=0,0,RES_hhdet_emi!F131*1000000/RES_hhdet_num!F131)</f>
        <v>0</v>
      </c>
      <c r="G131" s="132">
        <f>IF(RES_hhdet_emi!G131=0,0,RES_hhdet_emi!G131*1000000/RES_hhdet_num!G131)</f>
        <v>0</v>
      </c>
      <c r="H131" s="132">
        <f>IF(RES_hhdet_emi!H131=0,0,RES_hhdet_emi!H131*1000000/RES_hhdet_num!H131)</f>
        <v>0</v>
      </c>
      <c r="I131" s="132">
        <f>IF(RES_hhdet_emi!I131=0,0,RES_hhdet_emi!I131*1000000/RES_hhdet_num!I131)</f>
        <v>0</v>
      </c>
      <c r="J131" s="132">
        <f>IF(RES_hhdet_emi!J131=0,0,RES_hhdet_emi!J131*1000000/RES_hhdet_num!J131)</f>
        <v>0</v>
      </c>
      <c r="K131" s="132">
        <f>IF(RES_hhdet_emi!K131=0,0,RES_hhdet_emi!K131*1000000/RES_hhdet_num!K131)</f>
        <v>0</v>
      </c>
      <c r="L131" s="132">
        <f>IF(RES_hhdet_emi!L131=0,0,RES_hhdet_emi!L131*1000000/RES_hhdet_num!L131)</f>
        <v>0</v>
      </c>
      <c r="M131" s="132">
        <f>IF(RES_hhdet_emi!M131=0,0,RES_hhdet_emi!M131*1000000/RES_hhdet_num!M131)</f>
        <v>0</v>
      </c>
      <c r="N131" s="132">
        <f>IF(RES_hhdet_emi!N131=0,0,RES_hhdet_emi!N131*1000000/RES_hhdet_num!N131)</f>
        <v>0</v>
      </c>
      <c r="O131" s="132">
        <f>IF(RES_hhdet_emi!O131=0,0,RES_hhdet_emi!O131*1000000/RES_hhdet_num!O131)</f>
        <v>0</v>
      </c>
      <c r="P131" s="132">
        <f>IF(RES_hhdet_emi!P131=0,0,RES_hhdet_emi!P131*1000000/RES_hhdet_num!P131)</f>
        <v>0</v>
      </c>
      <c r="Q131" s="132">
        <f>IF(RES_hhdet_emi!Q131=0,0,RES_hhdet_emi!Q131*1000000/RES_hhdet_num!Q131)</f>
        <v>0</v>
      </c>
    </row>
    <row r="132" spans="1:17" ht="12" customHeight="1" x14ac:dyDescent="0.25">
      <c r="A132" s="167" t="s">
        <v>147</v>
      </c>
      <c r="B132" s="132">
        <f>IF(RES_hhdet_emi!B132=0,0,RES_hhdet_emi!B132*1000000/RES_hhdet_num!B132)</f>
        <v>0</v>
      </c>
      <c r="C132" s="132">
        <f>IF(RES_hhdet_emi!C132=0,0,RES_hhdet_emi!C132*1000000/RES_hhdet_num!C132)</f>
        <v>0</v>
      </c>
      <c r="D132" s="132">
        <f>IF(RES_hhdet_emi!D132=0,0,RES_hhdet_emi!D132*1000000/RES_hhdet_num!D132)</f>
        <v>0</v>
      </c>
      <c r="E132" s="132">
        <f>IF(RES_hhdet_emi!E132=0,0,RES_hhdet_emi!E132*1000000/RES_hhdet_num!E132)</f>
        <v>0</v>
      </c>
      <c r="F132" s="132">
        <f>IF(RES_hhdet_emi!F132=0,0,RES_hhdet_emi!F132*1000000/RES_hhdet_num!F132)</f>
        <v>0</v>
      </c>
      <c r="G132" s="132">
        <f>IF(RES_hhdet_emi!G132=0,0,RES_hhdet_emi!G132*1000000/RES_hhdet_num!G132)</f>
        <v>0</v>
      </c>
      <c r="H132" s="132">
        <f>IF(RES_hhdet_emi!H132=0,0,RES_hhdet_emi!H132*1000000/RES_hhdet_num!H132)</f>
        <v>0</v>
      </c>
      <c r="I132" s="132">
        <f>IF(RES_hhdet_emi!I132=0,0,RES_hhdet_emi!I132*1000000/RES_hhdet_num!I132)</f>
        <v>0</v>
      </c>
      <c r="J132" s="132">
        <f>IF(RES_hhdet_emi!J132=0,0,RES_hhdet_emi!J132*1000000/RES_hhdet_num!J132)</f>
        <v>0</v>
      </c>
      <c r="K132" s="132">
        <f>IF(RES_hhdet_emi!K132=0,0,RES_hhdet_emi!K132*1000000/RES_hhdet_num!K132)</f>
        <v>0</v>
      </c>
      <c r="L132" s="132">
        <f>IF(RES_hhdet_emi!L132=0,0,RES_hhdet_emi!L132*1000000/RES_hhdet_num!L132)</f>
        <v>0</v>
      </c>
      <c r="M132" s="132">
        <f>IF(RES_hhdet_emi!M132=0,0,RES_hhdet_emi!M132*1000000/RES_hhdet_num!M132)</f>
        <v>0</v>
      </c>
      <c r="N132" s="132">
        <f>IF(RES_hhdet_emi!N132=0,0,RES_hhdet_emi!N132*1000000/RES_hhdet_num!N132)</f>
        <v>0</v>
      </c>
      <c r="O132" s="132">
        <f>IF(RES_hhdet_emi!O132=0,0,RES_hhdet_emi!O132*1000000/RES_hhdet_num!O132)</f>
        <v>0</v>
      </c>
      <c r="P132" s="132">
        <f>IF(RES_hhdet_emi!P132=0,0,RES_hhdet_emi!P132*1000000/RES_hhdet_num!P132)</f>
        <v>0</v>
      </c>
      <c r="Q132" s="132">
        <f>IF(RES_hhdet_emi!Q132=0,0,RES_hhdet_emi!Q132*1000000/RES_hhdet_num!Q132)</f>
        <v>0</v>
      </c>
    </row>
    <row r="133" spans="1:17" ht="12" customHeight="1" x14ac:dyDescent="0.25">
      <c r="A133" s="166" t="s">
        <v>61</v>
      </c>
      <c r="B133" s="165">
        <f>IF(RES_hhdet_emi!B133=0,0,RES_hhdet_emi!B133*1000000/RES_hhdet_num!B132)</f>
        <v>0</v>
      </c>
      <c r="C133" s="165">
        <f>IF(RES_hhdet_emi!C133=0,0,RES_hhdet_emi!C133*1000000/RES_hhdet_num!C132)</f>
        <v>0</v>
      </c>
      <c r="D133" s="165">
        <f>IF(RES_hhdet_emi!D133=0,0,RES_hhdet_emi!D133*1000000/RES_hhdet_num!D132)</f>
        <v>0</v>
      </c>
      <c r="E133" s="165">
        <f>IF(RES_hhdet_emi!E133=0,0,RES_hhdet_emi!E133*1000000/RES_hhdet_num!E132)</f>
        <v>0</v>
      </c>
      <c r="F133" s="165">
        <f>IF(RES_hhdet_emi!F133=0,0,RES_hhdet_emi!F133*1000000/RES_hhdet_num!F132)</f>
        <v>0</v>
      </c>
      <c r="G133" s="165">
        <f>IF(RES_hhdet_emi!G133=0,0,RES_hhdet_emi!G133*1000000/RES_hhdet_num!G132)</f>
        <v>0</v>
      </c>
      <c r="H133" s="165">
        <f>IF(RES_hhdet_emi!H133=0,0,RES_hhdet_emi!H133*1000000/RES_hhdet_num!H132)</f>
        <v>0</v>
      </c>
      <c r="I133" s="165">
        <f>IF(RES_hhdet_emi!I133=0,0,RES_hhdet_emi!I133*1000000/RES_hhdet_num!I132)</f>
        <v>0</v>
      </c>
      <c r="J133" s="165">
        <f>IF(RES_hhdet_emi!J133=0,0,RES_hhdet_emi!J133*1000000/RES_hhdet_num!J132)</f>
        <v>0</v>
      </c>
      <c r="K133" s="165">
        <f>IF(RES_hhdet_emi!K133=0,0,RES_hhdet_emi!K133*1000000/RES_hhdet_num!K132)</f>
        <v>0</v>
      </c>
      <c r="L133" s="165">
        <f>IF(RES_hhdet_emi!L133=0,0,RES_hhdet_emi!L133*1000000/RES_hhdet_num!L132)</f>
        <v>0</v>
      </c>
      <c r="M133" s="165">
        <f>IF(RES_hhdet_emi!M133=0,0,RES_hhdet_emi!M133*1000000/RES_hhdet_num!M132)</f>
        <v>0</v>
      </c>
      <c r="N133" s="165">
        <f>IF(RES_hhdet_emi!N133=0,0,RES_hhdet_emi!N133*1000000/RES_hhdet_num!N132)</f>
        <v>0</v>
      </c>
      <c r="O133" s="165">
        <f>IF(RES_hhdet_emi!O133=0,0,RES_hhdet_emi!O133*1000000/RES_hhdet_num!O132)</f>
        <v>0</v>
      </c>
      <c r="P133" s="165">
        <f>IF(RES_hhdet_emi!P133=0,0,RES_hhdet_emi!P133*1000000/RES_hhdet_num!P132)</f>
        <v>0</v>
      </c>
      <c r="Q133" s="165">
        <f>IF(RES_hhdet_emi!Q133=0,0,RES_hhdet_emi!Q133*1000000/RES_hhdet_num!Q132)</f>
        <v>0</v>
      </c>
    </row>
    <row r="134" spans="1:17" ht="12" customHeight="1" x14ac:dyDescent="0.25">
      <c r="A134" s="147" t="s">
        <v>59</v>
      </c>
      <c r="B134" s="164">
        <f>IF(RES_hhdet_emi!B134=0,0,RES_hhdet_emi!B134*1000000/RES_hhdet_num!B132)</f>
        <v>0</v>
      </c>
      <c r="C134" s="164">
        <f>IF(RES_hhdet_emi!C134=0,0,RES_hhdet_emi!C134*1000000/RES_hhdet_num!C132)</f>
        <v>0</v>
      </c>
      <c r="D134" s="164">
        <f>IF(RES_hhdet_emi!D134=0,0,RES_hhdet_emi!D134*1000000/RES_hhdet_num!D132)</f>
        <v>0</v>
      </c>
      <c r="E134" s="164">
        <f>IF(RES_hhdet_emi!E134=0,0,RES_hhdet_emi!E134*1000000/RES_hhdet_num!E132)</f>
        <v>0</v>
      </c>
      <c r="F134" s="164">
        <f>IF(RES_hhdet_emi!F134=0,0,RES_hhdet_emi!F134*1000000/RES_hhdet_num!F132)</f>
        <v>0</v>
      </c>
      <c r="G134" s="164">
        <f>IF(RES_hhdet_emi!G134=0,0,RES_hhdet_emi!G134*1000000/RES_hhdet_num!G132)</f>
        <v>0</v>
      </c>
      <c r="H134" s="164">
        <f>IF(RES_hhdet_emi!H134=0,0,RES_hhdet_emi!H134*1000000/RES_hhdet_num!H132)</f>
        <v>0</v>
      </c>
      <c r="I134" s="164">
        <f>IF(RES_hhdet_emi!I134=0,0,RES_hhdet_emi!I134*1000000/RES_hhdet_num!I132)</f>
        <v>0</v>
      </c>
      <c r="J134" s="164">
        <f>IF(RES_hhdet_emi!J134=0,0,RES_hhdet_emi!J134*1000000/RES_hhdet_num!J132)</f>
        <v>0</v>
      </c>
      <c r="K134" s="164">
        <f>IF(RES_hhdet_emi!K134=0,0,RES_hhdet_emi!K134*1000000/RES_hhdet_num!K132)</f>
        <v>0</v>
      </c>
      <c r="L134" s="164">
        <f>IF(RES_hhdet_emi!L134=0,0,RES_hhdet_emi!L134*1000000/RES_hhdet_num!L132)</f>
        <v>0</v>
      </c>
      <c r="M134" s="164">
        <f>IF(RES_hhdet_emi!M134=0,0,RES_hhdet_emi!M134*1000000/RES_hhdet_num!M132)</f>
        <v>0</v>
      </c>
      <c r="N134" s="164">
        <f>IF(RES_hhdet_emi!N134=0,0,RES_hhdet_emi!N134*1000000/RES_hhdet_num!N132)</f>
        <v>0</v>
      </c>
      <c r="O134" s="164">
        <f>IF(RES_hhdet_emi!O134=0,0,RES_hhdet_emi!O134*1000000/RES_hhdet_num!O132)</f>
        <v>0</v>
      </c>
      <c r="P134" s="164">
        <f>IF(RES_hhdet_emi!P134=0,0,RES_hhdet_emi!P134*1000000/RES_hhdet_num!P132)</f>
        <v>0</v>
      </c>
      <c r="Q134" s="164">
        <f>IF(RES_hhdet_emi!Q134=0,0,RES_hhdet_emi!Q134*1000000/RES_hhdet_num!Q132)</f>
        <v>0</v>
      </c>
    </row>
    <row r="135" spans="1:17" ht="12" customHeight="1" x14ac:dyDescent="0.25">
      <c r="A135" s="163" t="s">
        <v>142</v>
      </c>
      <c r="B135" s="162">
        <f>IF(RES_hhdet_emi!B135=0,0,RES_hhdet_emi!B135*1000000/RES_hhdet_num!B135)</f>
        <v>0</v>
      </c>
      <c r="C135" s="162">
        <f>IF(RES_hhdet_emi!C135=0,0,RES_hhdet_emi!C135*1000000/RES_hhdet_num!C135)</f>
        <v>0</v>
      </c>
      <c r="D135" s="162">
        <f>IF(RES_hhdet_emi!D135=0,0,RES_hhdet_emi!D135*1000000/RES_hhdet_num!D135)</f>
        <v>0</v>
      </c>
      <c r="E135" s="162">
        <f>IF(RES_hhdet_emi!E135=0,0,RES_hhdet_emi!E135*1000000/RES_hhdet_num!E135)</f>
        <v>0</v>
      </c>
      <c r="F135" s="162">
        <f>IF(RES_hhdet_emi!F135=0,0,RES_hhdet_emi!F135*1000000/RES_hhdet_num!F135)</f>
        <v>0</v>
      </c>
      <c r="G135" s="162">
        <f>IF(RES_hhdet_emi!G135=0,0,RES_hhdet_emi!G135*1000000/RES_hhdet_num!G135)</f>
        <v>0</v>
      </c>
      <c r="H135" s="162">
        <f>IF(RES_hhdet_emi!H135=0,0,RES_hhdet_emi!H135*1000000/RES_hhdet_num!H135)</f>
        <v>0</v>
      </c>
      <c r="I135" s="162">
        <f>IF(RES_hhdet_emi!I135=0,0,RES_hhdet_emi!I135*1000000/RES_hhdet_num!I135)</f>
        <v>0</v>
      </c>
      <c r="J135" s="162">
        <f>IF(RES_hhdet_emi!J135=0,0,RES_hhdet_emi!J135*1000000/RES_hhdet_num!J135)</f>
        <v>0</v>
      </c>
      <c r="K135" s="162">
        <f>IF(RES_hhdet_emi!K135=0,0,RES_hhdet_emi!K135*1000000/RES_hhdet_num!K135)</f>
        <v>0</v>
      </c>
      <c r="L135" s="162">
        <f>IF(RES_hhdet_emi!L135=0,0,RES_hhdet_emi!L135*1000000/RES_hhdet_num!L135)</f>
        <v>0</v>
      </c>
      <c r="M135" s="162">
        <f>IF(RES_hhdet_emi!M135=0,0,RES_hhdet_emi!M135*1000000/RES_hhdet_num!M135)</f>
        <v>0</v>
      </c>
      <c r="N135" s="162">
        <f>IF(RES_hhdet_emi!N135=0,0,RES_hhdet_emi!N135*1000000/RES_hhdet_num!N135)</f>
        <v>0</v>
      </c>
      <c r="O135" s="162">
        <f>IF(RES_hhdet_emi!O135=0,0,RES_hhdet_emi!O135*1000000/RES_hhdet_num!O135)</f>
        <v>0</v>
      </c>
      <c r="P135" s="162">
        <f>IF(RES_hhdet_emi!P135=0,0,RES_hhdet_emi!P135*1000000/RES_hhdet_num!P135)</f>
        <v>0</v>
      </c>
      <c r="Q135" s="162">
        <f>IF(RES_hhdet_emi!Q135=0,0,RES_hhdet_emi!Q135*1000000/RES_hhdet_num!Q135)</f>
        <v>0</v>
      </c>
    </row>
    <row r="136" spans="1:17" ht="12" customHeight="1" x14ac:dyDescent="0.25">
      <c r="A136" s="161" t="s">
        <v>141</v>
      </c>
      <c r="B136" s="160">
        <f>IF(RES_hhdet_emi!B136=0,0,RES_hhdet_emi!B136*1000000/RES_hhdet_num!B136)</f>
        <v>0</v>
      </c>
      <c r="C136" s="160">
        <f>IF(RES_hhdet_emi!C136=0,0,RES_hhdet_emi!C136*1000000/RES_hhdet_num!C136)</f>
        <v>0</v>
      </c>
      <c r="D136" s="160">
        <f>IF(RES_hhdet_emi!D136=0,0,RES_hhdet_emi!D136*1000000/RES_hhdet_num!D136)</f>
        <v>0</v>
      </c>
      <c r="E136" s="160">
        <f>IF(RES_hhdet_emi!E136=0,0,RES_hhdet_emi!E136*1000000/RES_hhdet_num!E136)</f>
        <v>0</v>
      </c>
      <c r="F136" s="160">
        <f>IF(RES_hhdet_emi!F136=0,0,RES_hhdet_emi!F136*1000000/RES_hhdet_num!F136)</f>
        <v>0</v>
      </c>
      <c r="G136" s="160">
        <f>IF(RES_hhdet_emi!G136=0,0,RES_hhdet_emi!G136*1000000/RES_hhdet_num!G136)</f>
        <v>0</v>
      </c>
      <c r="H136" s="160">
        <f>IF(RES_hhdet_emi!H136=0,0,RES_hhdet_emi!H136*1000000/RES_hhdet_num!H136)</f>
        <v>0</v>
      </c>
      <c r="I136" s="160">
        <f>IF(RES_hhdet_emi!I136=0,0,RES_hhdet_emi!I136*1000000/RES_hhdet_num!I136)</f>
        <v>0</v>
      </c>
      <c r="J136" s="160">
        <f>IF(RES_hhdet_emi!J136=0,0,RES_hhdet_emi!J136*1000000/RES_hhdet_num!J136)</f>
        <v>0</v>
      </c>
      <c r="K136" s="160">
        <f>IF(RES_hhdet_emi!K136=0,0,RES_hhdet_emi!K136*1000000/RES_hhdet_num!K136)</f>
        <v>0</v>
      </c>
      <c r="L136" s="160">
        <f>IF(RES_hhdet_emi!L136=0,0,RES_hhdet_emi!L136*1000000/RES_hhdet_num!L136)</f>
        <v>0</v>
      </c>
      <c r="M136" s="160">
        <f>IF(RES_hhdet_emi!M136=0,0,RES_hhdet_emi!M136*1000000/RES_hhdet_num!M136)</f>
        <v>0</v>
      </c>
      <c r="N136" s="160">
        <f>IF(RES_hhdet_emi!N136=0,0,RES_hhdet_emi!N136*1000000/RES_hhdet_num!N136)</f>
        <v>0</v>
      </c>
      <c r="O136" s="160">
        <f>IF(RES_hhdet_emi!O136=0,0,RES_hhdet_emi!O136*1000000/RES_hhdet_num!O136)</f>
        <v>0</v>
      </c>
      <c r="P136" s="160">
        <f>IF(RES_hhdet_emi!P136=0,0,RES_hhdet_emi!P136*1000000/RES_hhdet_num!P136)</f>
        <v>0</v>
      </c>
      <c r="Q136" s="160">
        <f>IF(RES_hhdet_emi!Q136=0,0,RES_hhdet_emi!Q136*1000000/RES_hhdet_num!Q136)</f>
        <v>0</v>
      </c>
    </row>
    <row r="137" spans="1:17" ht="12" customHeight="1" x14ac:dyDescent="0.25">
      <c r="A137" s="148" t="s">
        <v>60</v>
      </c>
      <c r="B137" s="156">
        <f>IF(RES_hhdet_emi!B137=0,0,RES_hhdet_emi!B137*1000000/RES_hhdet_num!B136)</f>
        <v>0</v>
      </c>
      <c r="C137" s="156">
        <f>IF(RES_hhdet_emi!C137=0,0,RES_hhdet_emi!C137*1000000/RES_hhdet_num!C136)</f>
        <v>0</v>
      </c>
      <c r="D137" s="156">
        <f>IF(RES_hhdet_emi!D137=0,0,RES_hhdet_emi!D137*1000000/RES_hhdet_num!D136)</f>
        <v>0</v>
      </c>
      <c r="E137" s="156">
        <f>IF(RES_hhdet_emi!E137=0,0,RES_hhdet_emi!E137*1000000/RES_hhdet_num!E136)</f>
        <v>0</v>
      </c>
      <c r="F137" s="156">
        <f>IF(RES_hhdet_emi!F137=0,0,RES_hhdet_emi!F137*1000000/RES_hhdet_num!F136)</f>
        <v>0</v>
      </c>
      <c r="G137" s="156">
        <f>IF(RES_hhdet_emi!G137=0,0,RES_hhdet_emi!G137*1000000/RES_hhdet_num!G136)</f>
        <v>0</v>
      </c>
      <c r="H137" s="156">
        <f>IF(RES_hhdet_emi!H137=0,0,RES_hhdet_emi!H137*1000000/RES_hhdet_num!H136)</f>
        <v>0</v>
      </c>
      <c r="I137" s="156">
        <f>IF(RES_hhdet_emi!I137=0,0,RES_hhdet_emi!I137*1000000/RES_hhdet_num!I136)</f>
        <v>0</v>
      </c>
      <c r="J137" s="156">
        <f>IF(RES_hhdet_emi!J137=0,0,RES_hhdet_emi!J137*1000000/RES_hhdet_num!J136)</f>
        <v>0</v>
      </c>
      <c r="K137" s="156">
        <f>IF(RES_hhdet_emi!K137=0,0,RES_hhdet_emi!K137*1000000/RES_hhdet_num!K136)</f>
        <v>0</v>
      </c>
      <c r="L137" s="156">
        <f>IF(RES_hhdet_emi!L137=0,0,RES_hhdet_emi!L137*1000000/RES_hhdet_num!L136)</f>
        <v>0</v>
      </c>
      <c r="M137" s="156">
        <f>IF(RES_hhdet_emi!M137=0,0,RES_hhdet_emi!M137*1000000/RES_hhdet_num!M136)</f>
        <v>0</v>
      </c>
      <c r="N137" s="156">
        <f>IF(RES_hhdet_emi!N137=0,0,RES_hhdet_emi!N137*1000000/RES_hhdet_num!N136)</f>
        <v>0</v>
      </c>
      <c r="O137" s="156">
        <f>IF(RES_hhdet_emi!O137=0,0,RES_hhdet_emi!O137*1000000/RES_hhdet_num!O136)</f>
        <v>0</v>
      </c>
      <c r="P137" s="156">
        <f>IF(RES_hhdet_emi!P137=0,0,RES_hhdet_emi!P137*1000000/RES_hhdet_num!P136)</f>
        <v>0</v>
      </c>
      <c r="Q137" s="156">
        <f>IF(RES_hhdet_emi!Q137=0,0,RES_hhdet_emi!Q137*1000000/RES_hhdet_num!Q136)</f>
        <v>0</v>
      </c>
    </row>
    <row r="138" spans="1:17" ht="12" customHeight="1" x14ac:dyDescent="0.25">
      <c r="A138" s="148" t="s">
        <v>59</v>
      </c>
      <c r="B138" s="156">
        <f>IF(RES_hhdet_emi!B138=0,0,RES_hhdet_emi!B138*1000000/RES_hhdet_num!B136)</f>
        <v>0</v>
      </c>
      <c r="C138" s="156">
        <f>IF(RES_hhdet_emi!C138=0,0,RES_hhdet_emi!C138*1000000/RES_hhdet_num!C136)</f>
        <v>0</v>
      </c>
      <c r="D138" s="156">
        <f>IF(RES_hhdet_emi!D138=0,0,RES_hhdet_emi!D138*1000000/RES_hhdet_num!D136)</f>
        <v>0</v>
      </c>
      <c r="E138" s="156">
        <f>IF(RES_hhdet_emi!E138=0,0,RES_hhdet_emi!E138*1000000/RES_hhdet_num!E136)</f>
        <v>0</v>
      </c>
      <c r="F138" s="156">
        <f>IF(RES_hhdet_emi!F138=0,0,RES_hhdet_emi!F138*1000000/RES_hhdet_num!F136)</f>
        <v>0</v>
      </c>
      <c r="G138" s="156">
        <f>IF(RES_hhdet_emi!G138=0,0,RES_hhdet_emi!G138*1000000/RES_hhdet_num!G136)</f>
        <v>0</v>
      </c>
      <c r="H138" s="156">
        <f>IF(RES_hhdet_emi!H138=0,0,RES_hhdet_emi!H138*1000000/RES_hhdet_num!H136)</f>
        <v>0</v>
      </c>
      <c r="I138" s="156">
        <f>IF(RES_hhdet_emi!I138=0,0,RES_hhdet_emi!I138*1000000/RES_hhdet_num!I136)</f>
        <v>0</v>
      </c>
      <c r="J138" s="156">
        <f>IF(RES_hhdet_emi!J138=0,0,RES_hhdet_emi!J138*1000000/RES_hhdet_num!J136)</f>
        <v>0</v>
      </c>
      <c r="K138" s="156">
        <f>IF(RES_hhdet_emi!K138=0,0,RES_hhdet_emi!K138*1000000/RES_hhdet_num!K136)</f>
        <v>0</v>
      </c>
      <c r="L138" s="156">
        <f>IF(RES_hhdet_emi!L138=0,0,RES_hhdet_emi!L138*1000000/RES_hhdet_num!L136)</f>
        <v>0</v>
      </c>
      <c r="M138" s="156">
        <f>IF(RES_hhdet_emi!M138=0,0,RES_hhdet_emi!M138*1000000/RES_hhdet_num!M136)</f>
        <v>0</v>
      </c>
      <c r="N138" s="156">
        <f>IF(RES_hhdet_emi!N138=0,0,RES_hhdet_emi!N138*1000000/RES_hhdet_num!N136)</f>
        <v>0</v>
      </c>
      <c r="O138" s="156">
        <f>IF(RES_hhdet_emi!O138=0,0,RES_hhdet_emi!O138*1000000/RES_hhdet_num!O136)</f>
        <v>0</v>
      </c>
      <c r="P138" s="156">
        <f>IF(RES_hhdet_emi!P138=0,0,RES_hhdet_emi!P138*1000000/RES_hhdet_num!P136)</f>
        <v>0</v>
      </c>
      <c r="Q138" s="156">
        <f>IF(RES_hhdet_emi!Q138=0,0,RES_hhdet_emi!Q138*1000000/RES_hhdet_num!Q136)</f>
        <v>0</v>
      </c>
    </row>
    <row r="139" spans="1:17" ht="12" customHeight="1" x14ac:dyDescent="0.25">
      <c r="A139" s="158" t="s">
        <v>62</v>
      </c>
      <c r="B139" s="157">
        <f>IF(RES_hhdet_emi!B139=0,0,RES_hhdet_emi!B139*1000000/RES_hhdet_num!B$124)</f>
        <v>110.83505193005476</v>
      </c>
      <c r="C139" s="157">
        <f>IF(RES_hhdet_emi!C139=0,0,RES_hhdet_emi!C139*1000000/RES_hhdet_num!C$124)</f>
        <v>104.66708707167565</v>
      </c>
      <c r="D139" s="157">
        <f>IF(RES_hhdet_emi!D139=0,0,RES_hhdet_emi!D139*1000000/RES_hhdet_num!D$124)</f>
        <v>102.13731075758588</v>
      </c>
      <c r="E139" s="157">
        <f>IF(RES_hhdet_emi!E139=0,0,RES_hhdet_emi!E139*1000000/RES_hhdet_num!E$124)</f>
        <v>98.449180594475436</v>
      </c>
      <c r="F139" s="157">
        <f>IF(RES_hhdet_emi!F139=0,0,RES_hhdet_emi!F139*1000000/RES_hhdet_num!F$124)</f>
        <v>101.18934372816591</v>
      </c>
      <c r="G139" s="157">
        <f>IF(RES_hhdet_emi!G139=0,0,RES_hhdet_emi!G139*1000000/RES_hhdet_num!G$124)</f>
        <v>97.681581733770841</v>
      </c>
      <c r="H139" s="157">
        <f>IF(RES_hhdet_emi!H139=0,0,RES_hhdet_emi!H139*1000000/RES_hhdet_num!H$124)</f>
        <v>91.999019347931409</v>
      </c>
      <c r="I139" s="157">
        <f>IF(RES_hhdet_emi!I139=0,0,RES_hhdet_emi!I139*1000000/RES_hhdet_num!I$124)</f>
        <v>89.018327868076994</v>
      </c>
      <c r="J139" s="157">
        <f>IF(RES_hhdet_emi!J139=0,0,RES_hhdet_emi!J139*1000000/RES_hhdet_num!J$124)</f>
        <v>87.333148145922749</v>
      </c>
      <c r="K139" s="157">
        <f>IF(RES_hhdet_emi!K139=0,0,RES_hhdet_emi!K139*1000000/RES_hhdet_num!K$124)</f>
        <v>87.503294544771947</v>
      </c>
      <c r="L139" s="157">
        <f>IF(RES_hhdet_emi!L139=0,0,RES_hhdet_emi!L139*1000000/RES_hhdet_num!L$124)</f>
        <v>84.226527037516092</v>
      </c>
      <c r="M139" s="157">
        <f>IF(RES_hhdet_emi!M139=0,0,RES_hhdet_emi!M139*1000000/RES_hhdet_num!M$124)</f>
        <v>75.366488077593175</v>
      </c>
      <c r="N139" s="157">
        <f>IF(RES_hhdet_emi!N139=0,0,RES_hhdet_emi!N139*1000000/RES_hhdet_num!N$124)</f>
        <v>75.917621454950961</v>
      </c>
      <c r="O139" s="157">
        <f>IF(RES_hhdet_emi!O139=0,0,RES_hhdet_emi!O139*1000000/RES_hhdet_num!O$124)</f>
        <v>73.051613693784276</v>
      </c>
      <c r="P139" s="157">
        <f>IF(RES_hhdet_emi!P139=0,0,RES_hhdet_emi!P139*1000000/RES_hhdet_num!P$124)</f>
        <v>62.517070297075591</v>
      </c>
      <c r="Q139" s="157">
        <f>IF(RES_hhdet_emi!Q139=0,0,RES_hhdet_emi!Q139*1000000/RES_hhdet_num!Q$124)</f>
        <v>61.124421876103973</v>
      </c>
    </row>
    <row r="140" spans="1:17" ht="12" customHeight="1" x14ac:dyDescent="0.25">
      <c r="A140" s="23" t="s">
        <v>57</v>
      </c>
      <c r="B140" s="156">
        <f>IF(RES_hhdet_emi!B140=0,0,RES_hhdet_emi!B140*1000000/RES_hhdet_num!B140)</f>
        <v>397.86472654182069</v>
      </c>
      <c r="C140" s="156">
        <f>IF(RES_hhdet_emi!C140=0,0,RES_hhdet_emi!C140*1000000/RES_hhdet_num!C140)</f>
        <v>389.48710507284812</v>
      </c>
      <c r="D140" s="156">
        <f>IF(RES_hhdet_emi!D140=0,0,RES_hhdet_emi!D140*1000000/RES_hhdet_num!D140)</f>
        <v>386.77657096217933</v>
      </c>
      <c r="E140" s="156">
        <f>IF(RES_hhdet_emi!E140=0,0,RES_hhdet_emi!E140*1000000/RES_hhdet_num!E140)</f>
        <v>382.7952869933813</v>
      </c>
      <c r="F140" s="156">
        <f>IF(RES_hhdet_emi!F140=0,0,RES_hhdet_emi!F140*1000000/RES_hhdet_num!F140)</f>
        <v>394.06454673424315</v>
      </c>
      <c r="G140" s="156">
        <f>IF(RES_hhdet_emi!G140=0,0,RES_hhdet_emi!G140*1000000/RES_hhdet_num!G140)</f>
        <v>385.81584413991675</v>
      </c>
      <c r="H140" s="156">
        <f>IF(RES_hhdet_emi!H140=0,0,RES_hhdet_emi!H140*1000000/RES_hhdet_num!H140)</f>
        <v>383.18061946802891</v>
      </c>
      <c r="I140" s="156">
        <f>IF(RES_hhdet_emi!I140=0,0,RES_hhdet_emi!I140*1000000/RES_hhdet_num!I140)</f>
        <v>385.85001298035598</v>
      </c>
      <c r="J140" s="156">
        <f>IF(RES_hhdet_emi!J140=0,0,RES_hhdet_emi!J140*1000000/RES_hhdet_num!J140)</f>
        <v>385.27828491323419</v>
      </c>
      <c r="K140" s="156">
        <f>IF(RES_hhdet_emi!K140=0,0,RES_hhdet_emi!K140*1000000/RES_hhdet_num!K140)</f>
        <v>380.93753780397384</v>
      </c>
      <c r="L140" s="156">
        <f>IF(RES_hhdet_emi!L140=0,0,RES_hhdet_emi!L140*1000000/RES_hhdet_num!L140)</f>
        <v>388.94620859290984</v>
      </c>
      <c r="M140" s="156">
        <f>IF(RES_hhdet_emi!M140=0,0,RES_hhdet_emi!M140*1000000/RES_hhdet_num!M140)</f>
        <v>365.79455465515758</v>
      </c>
      <c r="N140" s="156">
        <f>IF(RES_hhdet_emi!N140=0,0,RES_hhdet_emi!N140*1000000/RES_hhdet_num!N140)</f>
        <v>377.77960333045149</v>
      </c>
      <c r="O140" s="156">
        <f>IF(RES_hhdet_emi!O140=0,0,RES_hhdet_emi!O140*1000000/RES_hhdet_num!O140)</f>
        <v>379.48063437931143</v>
      </c>
      <c r="P140" s="156">
        <f>IF(RES_hhdet_emi!P140=0,0,RES_hhdet_emi!P140*1000000/RES_hhdet_num!P140)</f>
        <v>378.5038060411938</v>
      </c>
      <c r="Q140" s="156">
        <f>IF(RES_hhdet_emi!Q140=0,0,RES_hhdet_emi!Q140*1000000/RES_hhdet_num!Q140)</f>
        <v>371.07772402963144</v>
      </c>
    </row>
    <row r="141" spans="1:17" ht="12" customHeight="1" x14ac:dyDescent="0.25">
      <c r="A141" s="29" t="s">
        <v>140</v>
      </c>
      <c r="B141" s="57">
        <f>IF(RES_hhdet_emi!B141=0,0,RES_hhdet_emi!B141*1000000/RES_hhdet_num!B141)</f>
        <v>0</v>
      </c>
      <c r="C141" s="57">
        <f>IF(RES_hhdet_emi!C141=0,0,RES_hhdet_emi!C141*1000000/RES_hhdet_num!C141)</f>
        <v>0</v>
      </c>
      <c r="D141" s="57">
        <f>IF(RES_hhdet_emi!D141=0,0,RES_hhdet_emi!D141*1000000/RES_hhdet_num!D141)</f>
        <v>0</v>
      </c>
      <c r="E141" s="57">
        <f>IF(RES_hhdet_emi!E141=0,0,RES_hhdet_emi!E141*1000000/RES_hhdet_num!E141)</f>
        <v>0</v>
      </c>
      <c r="F141" s="57">
        <f>IF(RES_hhdet_emi!F141=0,0,RES_hhdet_emi!F141*1000000/RES_hhdet_num!F141)</f>
        <v>0</v>
      </c>
      <c r="G141" s="57">
        <f>IF(RES_hhdet_emi!G141=0,0,RES_hhdet_emi!G141*1000000/RES_hhdet_num!G141)</f>
        <v>0</v>
      </c>
      <c r="H141" s="57">
        <f>IF(RES_hhdet_emi!H141=0,0,RES_hhdet_emi!H141*1000000/RES_hhdet_num!H141)</f>
        <v>0</v>
      </c>
      <c r="I141" s="57">
        <f>IF(RES_hhdet_emi!I141=0,0,RES_hhdet_emi!I141*1000000/RES_hhdet_num!I141)</f>
        <v>0</v>
      </c>
      <c r="J141" s="57">
        <f>IF(RES_hhdet_emi!J141=0,0,RES_hhdet_emi!J141*1000000/RES_hhdet_num!J141)</f>
        <v>0</v>
      </c>
      <c r="K141" s="57">
        <f>IF(RES_hhdet_emi!K141=0,0,RES_hhdet_emi!K141*1000000/RES_hhdet_num!K141)</f>
        <v>0</v>
      </c>
      <c r="L141" s="57">
        <f>IF(RES_hhdet_emi!L141=0,0,RES_hhdet_emi!L141*1000000/RES_hhdet_num!L141)</f>
        <v>0</v>
      </c>
      <c r="M141" s="57">
        <f>IF(RES_hhdet_emi!M141=0,0,RES_hhdet_emi!M141*1000000/RES_hhdet_num!M141)</f>
        <v>0</v>
      </c>
      <c r="N141" s="57">
        <f>IF(RES_hhdet_emi!N141=0,0,RES_hhdet_emi!N141*1000000/RES_hhdet_num!N141)</f>
        <v>0</v>
      </c>
      <c r="O141" s="57">
        <f>IF(RES_hhdet_emi!O141=0,0,RES_hhdet_emi!O141*1000000/RES_hhdet_num!O141)</f>
        <v>0</v>
      </c>
      <c r="P141" s="57">
        <f>IF(RES_hhdet_emi!P141=0,0,RES_hhdet_emi!P141*1000000/RES_hhdet_num!P141)</f>
        <v>0</v>
      </c>
      <c r="Q141" s="57">
        <f>IF(RES_hhdet_emi!Q141=0,0,RES_hhdet_emi!Q141*1000000/RES_hhdet_num!Q141)</f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>
        <f>SUM(B144,B146,B148,B157)</f>
        <v>387.75168124467359</v>
      </c>
      <c r="C143" s="168">
        <f t="shared" ref="C143:Q143" si="21">SUM(C144,C146,C148,C157)</f>
        <v>347.69907378590761</v>
      </c>
      <c r="D143" s="168">
        <f t="shared" si="21"/>
        <v>309.69611330113446</v>
      </c>
      <c r="E143" s="168">
        <f t="shared" si="21"/>
        <v>270.40796440582983</v>
      </c>
      <c r="F143" s="168">
        <f t="shared" si="21"/>
        <v>262.32911443054149</v>
      </c>
      <c r="G143" s="168">
        <f t="shared" si="21"/>
        <v>237.52741343035643</v>
      </c>
      <c r="H143" s="168">
        <f t="shared" si="21"/>
        <v>198.4499296143315</v>
      </c>
      <c r="I143" s="168">
        <f t="shared" si="21"/>
        <v>182.158559138242</v>
      </c>
      <c r="J143" s="168">
        <f t="shared" si="21"/>
        <v>161.37916206079342</v>
      </c>
      <c r="K143" s="168">
        <f t="shared" si="21"/>
        <v>154.83845371810131</v>
      </c>
      <c r="L143" s="168">
        <f t="shared" si="21"/>
        <v>142.79157555399388</v>
      </c>
      <c r="M143" s="168">
        <f t="shared" si="21"/>
        <v>115.80552644811108</v>
      </c>
      <c r="N143" s="168">
        <f t="shared" si="21"/>
        <v>107.87786298512867</v>
      </c>
      <c r="O143" s="168">
        <f t="shared" si="21"/>
        <v>97.474373149780519</v>
      </c>
      <c r="P143" s="168">
        <f t="shared" si="21"/>
        <v>78.550718359189048</v>
      </c>
      <c r="Q143" s="168">
        <f t="shared" si="21"/>
        <v>74.446853156368093</v>
      </c>
    </row>
    <row r="144" spans="1:17" ht="12.95" customHeight="1" x14ac:dyDescent="0.25">
      <c r="A144" s="158" t="s">
        <v>65</v>
      </c>
      <c r="B144" s="157">
        <f t="shared" ref="B144:Q144" si="22">B145</f>
        <v>0</v>
      </c>
      <c r="C144" s="157">
        <f t="shared" si="22"/>
        <v>0</v>
      </c>
      <c r="D144" s="157">
        <f t="shared" si="22"/>
        <v>0</v>
      </c>
      <c r="E144" s="157">
        <f t="shared" si="22"/>
        <v>0</v>
      </c>
      <c r="F144" s="157">
        <f t="shared" si="22"/>
        <v>0</v>
      </c>
      <c r="G144" s="157">
        <f t="shared" si="22"/>
        <v>0</v>
      </c>
      <c r="H144" s="157">
        <f t="shared" si="22"/>
        <v>0</v>
      </c>
      <c r="I144" s="157">
        <f t="shared" si="22"/>
        <v>0</v>
      </c>
      <c r="J144" s="157">
        <f t="shared" si="22"/>
        <v>0</v>
      </c>
      <c r="K144" s="157">
        <f t="shared" si="22"/>
        <v>0</v>
      </c>
      <c r="L144" s="157">
        <f t="shared" si="22"/>
        <v>0</v>
      </c>
      <c r="M144" s="157">
        <f t="shared" si="22"/>
        <v>0</v>
      </c>
      <c r="N144" s="157">
        <f t="shared" si="22"/>
        <v>0</v>
      </c>
      <c r="O144" s="157">
        <f t="shared" si="22"/>
        <v>0</v>
      </c>
      <c r="P144" s="157">
        <f t="shared" si="22"/>
        <v>0</v>
      </c>
      <c r="Q144" s="157">
        <f t="shared" si="22"/>
        <v>0</v>
      </c>
    </row>
    <row r="145" spans="1:17" ht="12" customHeight="1" x14ac:dyDescent="0.25">
      <c r="A145" s="23" t="s">
        <v>60</v>
      </c>
      <c r="B145" s="156">
        <f>IF(RES_hhdet_emi!B145=0,0,RES_hhdet_emi!B145*1000000/RES_hhdet_num!B$143)</f>
        <v>0</v>
      </c>
      <c r="C145" s="156">
        <f>IF(RES_hhdet_emi!C145=0,0,RES_hhdet_emi!C145*1000000/RES_hhdet_num!C$143)</f>
        <v>0</v>
      </c>
      <c r="D145" s="156">
        <f>IF(RES_hhdet_emi!D145=0,0,RES_hhdet_emi!D145*1000000/RES_hhdet_num!D$143)</f>
        <v>0</v>
      </c>
      <c r="E145" s="156">
        <f>IF(RES_hhdet_emi!E145=0,0,RES_hhdet_emi!E145*1000000/RES_hhdet_num!E$143)</f>
        <v>0</v>
      </c>
      <c r="F145" s="156">
        <f>IF(RES_hhdet_emi!F145=0,0,RES_hhdet_emi!F145*1000000/RES_hhdet_num!F$143)</f>
        <v>0</v>
      </c>
      <c r="G145" s="156">
        <f>IF(RES_hhdet_emi!G145=0,0,RES_hhdet_emi!G145*1000000/RES_hhdet_num!G$143)</f>
        <v>0</v>
      </c>
      <c r="H145" s="156">
        <f>IF(RES_hhdet_emi!H145=0,0,RES_hhdet_emi!H145*1000000/RES_hhdet_num!H$143)</f>
        <v>0</v>
      </c>
      <c r="I145" s="156">
        <f>IF(RES_hhdet_emi!I145=0,0,RES_hhdet_emi!I145*1000000/RES_hhdet_num!I$143)</f>
        <v>0</v>
      </c>
      <c r="J145" s="156">
        <f>IF(RES_hhdet_emi!J145=0,0,RES_hhdet_emi!J145*1000000/RES_hhdet_num!J$143)</f>
        <v>0</v>
      </c>
      <c r="K145" s="156">
        <f>IF(RES_hhdet_emi!K145=0,0,RES_hhdet_emi!K145*1000000/RES_hhdet_num!K$143)</f>
        <v>0</v>
      </c>
      <c r="L145" s="156">
        <f>IF(RES_hhdet_emi!L145=0,0,RES_hhdet_emi!L145*1000000/RES_hhdet_num!L$143)</f>
        <v>0</v>
      </c>
      <c r="M145" s="156">
        <f>IF(RES_hhdet_emi!M145=0,0,RES_hhdet_emi!M145*1000000/RES_hhdet_num!M$143)</f>
        <v>0</v>
      </c>
      <c r="N145" s="156">
        <f>IF(RES_hhdet_emi!N145=0,0,RES_hhdet_emi!N145*1000000/RES_hhdet_num!N$143)</f>
        <v>0</v>
      </c>
      <c r="O145" s="156">
        <f>IF(RES_hhdet_emi!O145=0,0,RES_hhdet_emi!O145*1000000/RES_hhdet_num!O$143)</f>
        <v>0</v>
      </c>
      <c r="P145" s="156">
        <f>IF(RES_hhdet_emi!P145=0,0,RES_hhdet_emi!P145*1000000/RES_hhdet_num!P$143)</f>
        <v>0</v>
      </c>
      <c r="Q145" s="156">
        <f>IF(RES_hhdet_emi!Q145=0,0,RES_hhdet_emi!Q145*1000000/RES_hhdet_num!Q$143)</f>
        <v>0</v>
      </c>
    </row>
    <row r="146" spans="1:17" ht="12.95" customHeight="1" x14ac:dyDescent="0.25">
      <c r="A146" s="158" t="s">
        <v>112</v>
      </c>
      <c r="B146" s="157">
        <f t="shared" ref="B146:Q146" si="23">B147</f>
        <v>0</v>
      </c>
      <c r="C146" s="157">
        <f t="shared" si="23"/>
        <v>0</v>
      </c>
      <c r="D146" s="157">
        <f t="shared" si="23"/>
        <v>0</v>
      </c>
      <c r="E146" s="157">
        <f t="shared" si="23"/>
        <v>0</v>
      </c>
      <c r="F146" s="157">
        <f t="shared" si="23"/>
        <v>0</v>
      </c>
      <c r="G146" s="157">
        <f t="shared" si="23"/>
        <v>0</v>
      </c>
      <c r="H146" s="157">
        <f t="shared" si="23"/>
        <v>0</v>
      </c>
      <c r="I146" s="157">
        <f t="shared" si="23"/>
        <v>0</v>
      </c>
      <c r="J146" s="157">
        <f t="shared" si="23"/>
        <v>0</v>
      </c>
      <c r="K146" s="157">
        <f t="shared" si="23"/>
        <v>0</v>
      </c>
      <c r="L146" s="157">
        <f t="shared" si="23"/>
        <v>0</v>
      </c>
      <c r="M146" s="157">
        <f t="shared" si="23"/>
        <v>0</v>
      </c>
      <c r="N146" s="157">
        <f t="shared" si="23"/>
        <v>0</v>
      </c>
      <c r="O146" s="157">
        <f t="shared" si="23"/>
        <v>0</v>
      </c>
      <c r="P146" s="157">
        <f t="shared" si="23"/>
        <v>0</v>
      </c>
      <c r="Q146" s="157">
        <f t="shared" si="23"/>
        <v>0</v>
      </c>
    </row>
    <row r="147" spans="1:17" ht="12" customHeight="1" x14ac:dyDescent="0.25">
      <c r="A147" s="23" t="s">
        <v>60</v>
      </c>
      <c r="B147" s="156">
        <f>IF(RES_hhdet_emi!B147=0,0,RES_hhdet_emi!B147*1000000/RES_hhdet_num!B$143)</f>
        <v>0</v>
      </c>
      <c r="C147" s="156">
        <f>IF(RES_hhdet_emi!C147=0,0,RES_hhdet_emi!C147*1000000/RES_hhdet_num!C$143)</f>
        <v>0</v>
      </c>
      <c r="D147" s="156">
        <f>IF(RES_hhdet_emi!D147=0,0,RES_hhdet_emi!D147*1000000/RES_hhdet_num!D$143)</f>
        <v>0</v>
      </c>
      <c r="E147" s="156">
        <f>IF(RES_hhdet_emi!E147=0,0,RES_hhdet_emi!E147*1000000/RES_hhdet_num!E$143)</f>
        <v>0</v>
      </c>
      <c r="F147" s="156">
        <f>IF(RES_hhdet_emi!F147=0,0,RES_hhdet_emi!F147*1000000/RES_hhdet_num!F$143)</f>
        <v>0</v>
      </c>
      <c r="G147" s="156">
        <f>IF(RES_hhdet_emi!G147=0,0,RES_hhdet_emi!G147*1000000/RES_hhdet_num!G$143)</f>
        <v>0</v>
      </c>
      <c r="H147" s="156">
        <f>IF(RES_hhdet_emi!H147=0,0,RES_hhdet_emi!H147*1000000/RES_hhdet_num!H$143)</f>
        <v>0</v>
      </c>
      <c r="I147" s="156">
        <f>IF(RES_hhdet_emi!I147=0,0,RES_hhdet_emi!I147*1000000/RES_hhdet_num!I$143)</f>
        <v>0</v>
      </c>
      <c r="J147" s="156">
        <f>IF(RES_hhdet_emi!J147=0,0,RES_hhdet_emi!J147*1000000/RES_hhdet_num!J$143)</f>
        <v>0</v>
      </c>
      <c r="K147" s="156">
        <f>IF(RES_hhdet_emi!K147=0,0,RES_hhdet_emi!K147*1000000/RES_hhdet_num!K$143)</f>
        <v>0</v>
      </c>
      <c r="L147" s="156">
        <f>IF(RES_hhdet_emi!L147=0,0,RES_hhdet_emi!L147*1000000/RES_hhdet_num!L$143)</f>
        <v>0</v>
      </c>
      <c r="M147" s="156">
        <f>IF(RES_hhdet_emi!M147=0,0,RES_hhdet_emi!M147*1000000/RES_hhdet_num!M$143)</f>
        <v>0</v>
      </c>
      <c r="N147" s="156">
        <f>IF(RES_hhdet_emi!N147=0,0,RES_hhdet_emi!N147*1000000/RES_hhdet_num!N$143)</f>
        <v>0</v>
      </c>
      <c r="O147" s="156">
        <f>IF(RES_hhdet_emi!O147=0,0,RES_hhdet_emi!O147*1000000/RES_hhdet_num!O$143)</f>
        <v>0</v>
      </c>
      <c r="P147" s="156">
        <f>IF(RES_hhdet_emi!P147=0,0,RES_hhdet_emi!P147*1000000/RES_hhdet_num!P$143)</f>
        <v>0</v>
      </c>
      <c r="Q147" s="156">
        <f>IF(RES_hhdet_emi!Q147=0,0,RES_hhdet_emi!Q147*1000000/RES_hhdet_num!Q$143)</f>
        <v>0</v>
      </c>
    </row>
    <row r="148" spans="1:17" ht="12" customHeight="1" x14ac:dyDescent="0.25">
      <c r="A148" s="158" t="s">
        <v>63</v>
      </c>
      <c r="B148" s="157">
        <f>IF(RES_hhdet_emi!B148=0,0,RES_hhdet_emi!B148*1000000/RES_hhdet_num!B$143)</f>
        <v>276.91728619588622</v>
      </c>
      <c r="C148" s="157">
        <f>IF(RES_hhdet_emi!C148=0,0,RES_hhdet_emi!C148*1000000/RES_hhdet_num!C$143)</f>
        <v>243.01441188565033</v>
      </c>
      <c r="D148" s="157">
        <f>IF(RES_hhdet_emi!D148=0,0,RES_hhdet_emi!D148*1000000/RES_hhdet_num!D$143)</f>
        <v>207.67267296617922</v>
      </c>
      <c r="E148" s="157">
        <f>IF(RES_hhdet_emi!E148=0,0,RES_hhdet_emi!E148*1000000/RES_hhdet_num!E$143)</f>
        <v>172.97301060505254</v>
      </c>
      <c r="F148" s="157">
        <f>IF(RES_hhdet_emi!F148=0,0,RES_hhdet_emi!F148*1000000/RES_hhdet_num!F$143)</f>
        <v>162.28946836284391</v>
      </c>
      <c r="G148" s="157">
        <f>IF(RES_hhdet_emi!G148=0,0,RES_hhdet_emi!G148*1000000/RES_hhdet_num!G$143)</f>
        <v>140.65093438871162</v>
      </c>
      <c r="H148" s="157">
        <f>IF(RES_hhdet_emi!H148=0,0,RES_hhdet_emi!H148*1000000/RES_hhdet_num!H$143)</f>
        <v>107.29873775856207</v>
      </c>
      <c r="I148" s="157">
        <f>IF(RES_hhdet_emi!I148=0,0,RES_hhdet_emi!I148*1000000/RES_hhdet_num!I$143)</f>
        <v>93.467927461104765</v>
      </c>
      <c r="J148" s="157">
        <f>IF(RES_hhdet_emi!J148=0,0,RES_hhdet_emi!J148*1000000/RES_hhdet_num!J$143)</f>
        <v>74.362972507240556</v>
      </c>
      <c r="K148" s="157">
        <f>IF(RES_hhdet_emi!K148=0,0,RES_hhdet_emi!K148*1000000/RES_hhdet_num!K$143)</f>
        <v>67.749432288498213</v>
      </c>
      <c r="L148" s="157">
        <f>IF(RES_hhdet_emi!L148=0,0,RES_hhdet_emi!L148*1000000/RES_hhdet_num!L$143)</f>
        <v>58.411370654034386</v>
      </c>
      <c r="M148" s="157">
        <f>IF(RES_hhdet_emi!M148=0,0,RES_hhdet_emi!M148*1000000/RES_hhdet_num!M$143)</f>
        <v>40.708589239824235</v>
      </c>
      <c r="N148" s="157">
        <f>IF(RES_hhdet_emi!N148=0,0,RES_hhdet_emi!N148*1000000/RES_hhdet_num!N$143)</f>
        <v>32.237024872710059</v>
      </c>
      <c r="O148" s="157">
        <f>IF(RES_hhdet_emi!O148=0,0,RES_hhdet_emi!O148*1000000/RES_hhdet_num!O$143)</f>
        <v>24.985863825042525</v>
      </c>
      <c r="P148" s="157">
        <f>IF(RES_hhdet_emi!P148=0,0,RES_hhdet_emi!P148*1000000/RES_hhdet_num!P$143)</f>
        <v>16.59623250943033</v>
      </c>
      <c r="Q148" s="157">
        <f>IF(RES_hhdet_emi!Q148=0,0,RES_hhdet_emi!Q148*1000000/RES_hhdet_num!Q$143)</f>
        <v>13.428539011329493</v>
      </c>
    </row>
    <row r="149" spans="1:17" ht="12" customHeight="1" x14ac:dyDescent="0.25">
      <c r="A149" s="167" t="s">
        <v>144</v>
      </c>
      <c r="B149" s="132">
        <f>IF(RES_hhdet_emi!B149=0,0,RES_hhdet_emi!B149*1000000/RES_hhdet_num!B149)</f>
        <v>583.23420974524197</v>
      </c>
      <c r="C149" s="132">
        <f>IF(RES_hhdet_emi!C149=0,0,RES_hhdet_emi!C149*1000000/RES_hhdet_num!C149)</f>
        <v>581.67315868511309</v>
      </c>
      <c r="D149" s="132">
        <f>IF(RES_hhdet_emi!D149=0,0,RES_hhdet_emi!D149*1000000/RES_hhdet_num!D149)</f>
        <v>571.56714602760337</v>
      </c>
      <c r="E149" s="132">
        <f>IF(RES_hhdet_emi!E149=0,0,RES_hhdet_emi!E149*1000000/RES_hhdet_num!E149)</f>
        <v>570.73325141748705</v>
      </c>
      <c r="F149" s="132">
        <f>IF(RES_hhdet_emi!F149=0,0,RES_hhdet_emi!F149*1000000/RES_hhdet_num!F149)</f>
        <v>570.75888149486593</v>
      </c>
      <c r="G149" s="132">
        <f>IF(RES_hhdet_emi!G149=0,0,RES_hhdet_emi!G149*1000000/RES_hhdet_num!G149)</f>
        <v>564.14688556835893</v>
      </c>
      <c r="H149" s="132">
        <f>IF(RES_hhdet_emi!H149=0,0,RES_hhdet_emi!H149*1000000/RES_hhdet_num!H149)</f>
        <v>556.37810538808367</v>
      </c>
      <c r="I149" s="132">
        <f>IF(RES_hhdet_emi!I149=0,0,RES_hhdet_emi!I149*1000000/RES_hhdet_num!I149)</f>
        <v>551.11312288987835</v>
      </c>
      <c r="J149" s="132">
        <f>IF(RES_hhdet_emi!J149=0,0,RES_hhdet_emi!J149*1000000/RES_hhdet_num!J149)</f>
        <v>547.25818649433415</v>
      </c>
      <c r="K149" s="132">
        <f>IF(RES_hhdet_emi!K149=0,0,RES_hhdet_emi!K149*1000000/RES_hhdet_num!K149)</f>
        <v>546.05768232449293</v>
      </c>
      <c r="L149" s="132">
        <f>IF(RES_hhdet_emi!L149=0,0,RES_hhdet_emi!L149*1000000/RES_hhdet_num!L149)</f>
        <v>543.81780594613019</v>
      </c>
      <c r="M149" s="132">
        <f>IF(RES_hhdet_emi!M149=0,0,RES_hhdet_emi!M149*1000000/RES_hhdet_num!M149)</f>
        <v>495.80294444745539</v>
      </c>
      <c r="N149" s="132">
        <f>IF(RES_hhdet_emi!N149=0,0,RES_hhdet_emi!N149*1000000/RES_hhdet_num!N149)</f>
        <v>565.16868435711706</v>
      </c>
      <c r="O149" s="132">
        <f>IF(RES_hhdet_emi!O149=0,0,RES_hhdet_emi!O149*1000000/RES_hhdet_num!O149)</f>
        <v>561.69891122928664</v>
      </c>
      <c r="P149" s="132">
        <f>IF(RES_hhdet_emi!P149=0,0,RES_hhdet_emi!P149*1000000/RES_hhdet_num!P149)</f>
        <v>550.81354698210248</v>
      </c>
      <c r="Q149" s="132">
        <f>IF(RES_hhdet_emi!Q149=0,0,RES_hhdet_emi!Q149*1000000/RES_hhdet_num!Q149)</f>
        <v>543.61453023080583</v>
      </c>
    </row>
    <row r="150" spans="1:17" ht="12" customHeight="1" x14ac:dyDescent="0.25">
      <c r="A150" s="167" t="s">
        <v>143</v>
      </c>
      <c r="B150" s="132">
        <f>IF(RES_hhdet_emi!B150=0,0,RES_hhdet_emi!B150*1000000/RES_hhdet_num!B150)</f>
        <v>372.10342581746858</v>
      </c>
      <c r="C150" s="132">
        <f>IF(RES_hhdet_emi!C150=0,0,RES_hhdet_emi!C150*1000000/RES_hhdet_num!C150)</f>
        <v>378.08755314532874</v>
      </c>
      <c r="D150" s="132">
        <f>IF(RES_hhdet_emi!D150=0,0,RES_hhdet_emi!D150*1000000/RES_hhdet_num!D150)</f>
        <v>371.51864491792963</v>
      </c>
      <c r="E150" s="132">
        <f>IF(RES_hhdet_emi!E150=0,0,RES_hhdet_emi!E150*1000000/RES_hhdet_num!E150)</f>
        <v>370.97661342135524</v>
      </c>
      <c r="F150" s="132">
        <f>IF(RES_hhdet_emi!F150=0,0,RES_hhdet_emi!F150*1000000/RES_hhdet_num!F150)</f>
        <v>370.99327297165451</v>
      </c>
      <c r="G150" s="132">
        <f>IF(RES_hhdet_emi!G150=0,0,RES_hhdet_emi!G150*1000000/RES_hhdet_num!G150)</f>
        <v>366.69547561943222</v>
      </c>
      <c r="H150" s="132">
        <f>IF(RES_hhdet_emi!H150=0,0,RES_hhdet_emi!H150*1000000/RES_hhdet_num!H150)</f>
        <v>361.64576850224989</v>
      </c>
      <c r="I150" s="132">
        <f>IF(RES_hhdet_emi!I150=0,0,RES_hhdet_emi!I150*1000000/RES_hhdet_num!I150)</f>
        <v>358.2235298784226</v>
      </c>
      <c r="J150" s="132">
        <f>IF(RES_hhdet_emi!J150=0,0,RES_hhdet_emi!J150*1000000/RES_hhdet_num!J150)</f>
        <v>355.71782122132817</v>
      </c>
      <c r="K150" s="132">
        <f>IF(RES_hhdet_emi!K150=0,0,RES_hhdet_emi!K150*1000000/RES_hhdet_num!K150)</f>
        <v>354.9374935109189</v>
      </c>
      <c r="L150" s="132">
        <f>IF(RES_hhdet_emi!L150=0,0,RES_hhdet_emi!L150*1000000/RES_hhdet_num!L150)</f>
        <v>353.48157386499048</v>
      </c>
      <c r="M150" s="132">
        <f>IF(RES_hhdet_emi!M150=0,0,RES_hhdet_emi!M150*1000000/RES_hhdet_num!M150)</f>
        <v>322.27191389085112</v>
      </c>
      <c r="N150" s="132">
        <f>IF(RES_hhdet_emi!N150=0,0,RES_hhdet_emi!N150*1000000/RES_hhdet_num!N150)</f>
        <v>378.66301851927312</v>
      </c>
      <c r="O150" s="132">
        <f>IF(RES_hhdet_emi!O150=0,0,RES_hhdet_emi!O150*1000000/RES_hhdet_num!O150)</f>
        <v>365.10429229904094</v>
      </c>
      <c r="P150" s="132">
        <f>IF(RES_hhdet_emi!P150=0,0,RES_hhdet_emi!P150*1000000/RES_hhdet_num!P150)</f>
        <v>358.02880553837139</v>
      </c>
      <c r="Q150" s="132">
        <f>IF(RES_hhdet_emi!Q150=0,0,RES_hhdet_emi!Q150*1000000/RES_hhdet_num!Q150)</f>
        <v>353.34944465003014</v>
      </c>
    </row>
    <row r="151" spans="1:17" ht="12" customHeight="1" x14ac:dyDescent="0.25">
      <c r="A151" s="166" t="s">
        <v>57</v>
      </c>
      <c r="B151" s="165">
        <f>IF(RES_hhdet_emi!B151=0,0,RES_hhdet_emi!B151*1000000/RES_hhdet_num!B150)</f>
        <v>372.10342581746858</v>
      </c>
      <c r="C151" s="165">
        <f>IF(RES_hhdet_emi!C151=0,0,RES_hhdet_emi!C151*1000000/RES_hhdet_num!C150)</f>
        <v>378.08755314532874</v>
      </c>
      <c r="D151" s="165">
        <f>IF(RES_hhdet_emi!D151=0,0,RES_hhdet_emi!D151*1000000/RES_hhdet_num!D150)</f>
        <v>371.51864491792963</v>
      </c>
      <c r="E151" s="165">
        <f>IF(RES_hhdet_emi!E151=0,0,RES_hhdet_emi!E151*1000000/RES_hhdet_num!E150)</f>
        <v>370.97661342135524</v>
      </c>
      <c r="F151" s="165">
        <f>IF(RES_hhdet_emi!F151=0,0,RES_hhdet_emi!F151*1000000/RES_hhdet_num!F150)</f>
        <v>370.99327297165451</v>
      </c>
      <c r="G151" s="165">
        <f>IF(RES_hhdet_emi!G151=0,0,RES_hhdet_emi!G151*1000000/RES_hhdet_num!G150)</f>
        <v>366.69547561943222</v>
      </c>
      <c r="H151" s="165">
        <f>IF(RES_hhdet_emi!H151=0,0,RES_hhdet_emi!H151*1000000/RES_hhdet_num!H150)</f>
        <v>361.64576850224989</v>
      </c>
      <c r="I151" s="165">
        <f>IF(RES_hhdet_emi!I151=0,0,RES_hhdet_emi!I151*1000000/RES_hhdet_num!I150)</f>
        <v>358.2235298784226</v>
      </c>
      <c r="J151" s="165">
        <f>IF(RES_hhdet_emi!J151=0,0,RES_hhdet_emi!J151*1000000/RES_hhdet_num!J150)</f>
        <v>355.71782122132817</v>
      </c>
      <c r="K151" s="165">
        <f>IF(RES_hhdet_emi!K151=0,0,RES_hhdet_emi!K151*1000000/RES_hhdet_num!K150)</f>
        <v>354.9374935109189</v>
      </c>
      <c r="L151" s="165">
        <f>IF(RES_hhdet_emi!L151=0,0,RES_hhdet_emi!L151*1000000/RES_hhdet_num!L150)</f>
        <v>353.48157386499048</v>
      </c>
      <c r="M151" s="165">
        <f>IF(RES_hhdet_emi!M151=0,0,RES_hhdet_emi!M151*1000000/RES_hhdet_num!M150)</f>
        <v>322.27191389085112</v>
      </c>
      <c r="N151" s="165">
        <f>IF(RES_hhdet_emi!N151=0,0,RES_hhdet_emi!N151*1000000/RES_hhdet_num!N150)</f>
        <v>378.66301851927312</v>
      </c>
      <c r="O151" s="165">
        <f>IF(RES_hhdet_emi!O151=0,0,RES_hhdet_emi!O151*1000000/RES_hhdet_num!O150)</f>
        <v>365.10429229904094</v>
      </c>
      <c r="P151" s="165">
        <f>IF(RES_hhdet_emi!P151=0,0,RES_hhdet_emi!P151*1000000/RES_hhdet_num!P150)</f>
        <v>358.02880553837139</v>
      </c>
      <c r="Q151" s="165">
        <f>IF(RES_hhdet_emi!Q151=0,0,RES_hhdet_emi!Q151*1000000/RES_hhdet_num!Q150)</f>
        <v>353.34944465003014</v>
      </c>
    </row>
    <row r="152" spans="1:17" ht="12" customHeight="1" x14ac:dyDescent="0.25">
      <c r="A152" s="147" t="s">
        <v>59</v>
      </c>
      <c r="B152" s="164">
        <f>IF(RES_hhdet_emi!B152=0,0,RES_hhdet_emi!B152*1000000/RES_hhdet_num!B150)</f>
        <v>0</v>
      </c>
      <c r="C152" s="164">
        <f>IF(RES_hhdet_emi!C152=0,0,RES_hhdet_emi!C152*1000000/RES_hhdet_num!C150)</f>
        <v>0</v>
      </c>
      <c r="D152" s="164">
        <f>IF(RES_hhdet_emi!D152=0,0,RES_hhdet_emi!D152*1000000/RES_hhdet_num!D150)</f>
        <v>0</v>
      </c>
      <c r="E152" s="164">
        <f>IF(RES_hhdet_emi!E152=0,0,RES_hhdet_emi!E152*1000000/RES_hhdet_num!E150)</f>
        <v>0</v>
      </c>
      <c r="F152" s="164">
        <f>IF(RES_hhdet_emi!F152=0,0,RES_hhdet_emi!F152*1000000/RES_hhdet_num!F150)</f>
        <v>0</v>
      </c>
      <c r="G152" s="164">
        <f>IF(RES_hhdet_emi!G152=0,0,RES_hhdet_emi!G152*1000000/RES_hhdet_num!G150)</f>
        <v>0</v>
      </c>
      <c r="H152" s="164">
        <f>IF(RES_hhdet_emi!H152=0,0,RES_hhdet_emi!H152*1000000/RES_hhdet_num!H150)</f>
        <v>0</v>
      </c>
      <c r="I152" s="164">
        <f>IF(RES_hhdet_emi!I152=0,0,RES_hhdet_emi!I152*1000000/RES_hhdet_num!I150)</f>
        <v>0</v>
      </c>
      <c r="J152" s="164">
        <f>IF(RES_hhdet_emi!J152=0,0,RES_hhdet_emi!J152*1000000/RES_hhdet_num!J150)</f>
        <v>0</v>
      </c>
      <c r="K152" s="164">
        <f>IF(RES_hhdet_emi!K152=0,0,RES_hhdet_emi!K152*1000000/RES_hhdet_num!K150)</f>
        <v>0</v>
      </c>
      <c r="L152" s="164">
        <f>IF(RES_hhdet_emi!L152=0,0,RES_hhdet_emi!L152*1000000/RES_hhdet_num!L150)</f>
        <v>0</v>
      </c>
      <c r="M152" s="164">
        <f>IF(RES_hhdet_emi!M152=0,0,RES_hhdet_emi!M152*1000000/RES_hhdet_num!M150)</f>
        <v>0</v>
      </c>
      <c r="N152" s="164">
        <f>IF(RES_hhdet_emi!N152=0,0,RES_hhdet_emi!N152*1000000/RES_hhdet_num!N150)</f>
        <v>0</v>
      </c>
      <c r="O152" s="164">
        <f>IF(RES_hhdet_emi!O152=0,0,RES_hhdet_emi!O152*1000000/RES_hhdet_num!O150)</f>
        <v>0</v>
      </c>
      <c r="P152" s="164">
        <f>IF(RES_hhdet_emi!P152=0,0,RES_hhdet_emi!P152*1000000/RES_hhdet_num!P150)</f>
        <v>0</v>
      </c>
      <c r="Q152" s="164">
        <f>IF(RES_hhdet_emi!Q152=0,0,RES_hhdet_emi!Q152*1000000/RES_hhdet_num!Q150)</f>
        <v>0</v>
      </c>
    </row>
    <row r="153" spans="1:17" ht="12" customHeight="1" x14ac:dyDescent="0.25">
      <c r="A153" s="163" t="s">
        <v>142</v>
      </c>
      <c r="B153" s="162">
        <f>IF(RES_hhdet_emi!B153=0,0,RES_hhdet_emi!B153*1000000/RES_hhdet_num!B153)</f>
        <v>0</v>
      </c>
      <c r="C153" s="162">
        <f>IF(RES_hhdet_emi!C153=0,0,RES_hhdet_emi!C153*1000000/RES_hhdet_num!C153)</f>
        <v>0</v>
      </c>
      <c r="D153" s="162">
        <f>IF(RES_hhdet_emi!D153=0,0,RES_hhdet_emi!D153*1000000/RES_hhdet_num!D153)</f>
        <v>0</v>
      </c>
      <c r="E153" s="162">
        <f>IF(RES_hhdet_emi!E153=0,0,RES_hhdet_emi!E153*1000000/RES_hhdet_num!E153)</f>
        <v>0</v>
      </c>
      <c r="F153" s="162">
        <f>IF(RES_hhdet_emi!F153=0,0,RES_hhdet_emi!F153*1000000/RES_hhdet_num!F153)</f>
        <v>0</v>
      </c>
      <c r="G153" s="162">
        <f>IF(RES_hhdet_emi!G153=0,0,RES_hhdet_emi!G153*1000000/RES_hhdet_num!G153)</f>
        <v>0</v>
      </c>
      <c r="H153" s="162">
        <f>IF(RES_hhdet_emi!H153=0,0,RES_hhdet_emi!H153*1000000/RES_hhdet_num!H153)</f>
        <v>0</v>
      </c>
      <c r="I153" s="162">
        <f>IF(RES_hhdet_emi!I153=0,0,RES_hhdet_emi!I153*1000000/RES_hhdet_num!I153)</f>
        <v>0</v>
      </c>
      <c r="J153" s="162">
        <f>IF(RES_hhdet_emi!J153=0,0,RES_hhdet_emi!J153*1000000/RES_hhdet_num!J153)</f>
        <v>0</v>
      </c>
      <c r="K153" s="162">
        <f>IF(RES_hhdet_emi!K153=0,0,RES_hhdet_emi!K153*1000000/RES_hhdet_num!K153)</f>
        <v>0</v>
      </c>
      <c r="L153" s="162">
        <f>IF(RES_hhdet_emi!L153=0,0,RES_hhdet_emi!L153*1000000/RES_hhdet_num!L153)</f>
        <v>0</v>
      </c>
      <c r="M153" s="162">
        <f>IF(RES_hhdet_emi!M153=0,0,RES_hhdet_emi!M153*1000000/RES_hhdet_num!M153)</f>
        <v>0</v>
      </c>
      <c r="N153" s="162">
        <f>IF(RES_hhdet_emi!N153=0,0,RES_hhdet_emi!N153*1000000/RES_hhdet_num!N153)</f>
        <v>0</v>
      </c>
      <c r="O153" s="162">
        <f>IF(RES_hhdet_emi!O153=0,0,RES_hhdet_emi!O153*1000000/RES_hhdet_num!O153)</f>
        <v>0</v>
      </c>
      <c r="P153" s="162">
        <f>IF(RES_hhdet_emi!P153=0,0,RES_hhdet_emi!P153*1000000/RES_hhdet_num!P153)</f>
        <v>0</v>
      </c>
      <c r="Q153" s="162">
        <f>IF(RES_hhdet_emi!Q153=0,0,RES_hhdet_emi!Q153*1000000/RES_hhdet_num!Q153)</f>
        <v>0</v>
      </c>
    </row>
    <row r="154" spans="1:17" ht="12" customHeight="1" x14ac:dyDescent="0.25">
      <c r="A154" s="161" t="s">
        <v>141</v>
      </c>
      <c r="B154" s="160">
        <f>IF(RES_hhdet_emi!B154=0,0,RES_hhdet_emi!B154*1000000/RES_hhdet_num!B154)</f>
        <v>0</v>
      </c>
      <c r="C154" s="160">
        <f>IF(RES_hhdet_emi!C154=0,0,RES_hhdet_emi!C154*1000000/RES_hhdet_num!C154)</f>
        <v>0</v>
      </c>
      <c r="D154" s="160">
        <f>IF(RES_hhdet_emi!D154=0,0,RES_hhdet_emi!D154*1000000/RES_hhdet_num!D154)</f>
        <v>0</v>
      </c>
      <c r="E154" s="160">
        <f>IF(RES_hhdet_emi!E154=0,0,RES_hhdet_emi!E154*1000000/RES_hhdet_num!E154)</f>
        <v>0</v>
      </c>
      <c r="F154" s="160">
        <f>IF(RES_hhdet_emi!F154=0,0,RES_hhdet_emi!F154*1000000/RES_hhdet_num!F154)</f>
        <v>0</v>
      </c>
      <c r="G154" s="160">
        <f>IF(RES_hhdet_emi!G154=0,0,RES_hhdet_emi!G154*1000000/RES_hhdet_num!G154)</f>
        <v>0</v>
      </c>
      <c r="H154" s="160">
        <f>IF(RES_hhdet_emi!H154=0,0,RES_hhdet_emi!H154*1000000/RES_hhdet_num!H154)</f>
        <v>0</v>
      </c>
      <c r="I154" s="160">
        <f>IF(RES_hhdet_emi!I154=0,0,RES_hhdet_emi!I154*1000000/RES_hhdet_num!I154)</f>
        <v>0</v>
      </c>
      <c r="J154" s="160">
        <f>IF(RES_hhdet_emi!J154=0,0,RES_hhdet_emi!J154*1000000/RES_hhdet_num!J154)</f>
        <v>0</v>
      </c>
      <c r="K154" s="160">
        <f>IF(RES_hhdet_emi!K154=0,0,RES_hhdet_emi!K154*1000000/RES_hhdet_num!K154)</f>
        <v>0</v>
      </c>
      <c r="L154" s="160">
        <f>IF(RES_hhdet_emi!L154=0,0,RES_hhdet_emi!L154*1000000/RES_hhdet_num!L154)</f>
        <v>0</v>
      </c>
      <c r="M154" s="160">
        <f>IF(RES_hhdet_emi!M154=0,0,RES_hhdet_emi!M154*1000000/RES_hhdet_num!M154)</f>
        <v>0</v>
      </c>
      <c r="N154" s="160">
        <f>IF(RES_hhdet_emi!N154=0,0,RES_hhdet_emi!N154*1000000/RES_hhdet_num!N154)</f>
        <v>0</v>
      </c>
      <c r="O154" s="160">
        <f>IF(RES_hhdet_emi!O154=0,0,RES_hhdet_emi!O154*1000000/RES_hhdet_num!O154)</f>
        <v>0</v>
      </c>
      <c r="P154" s="160">
        <f>IF(RES_hhdet_emi!P154=0,0,RES_hhdet_emi!P154*1000000/RES_hhdet_num!P154)</f>
        <v>0</v>
      </c>
      <c r="Q154" s="160">
        <f>IF(RES_hhdet_emi!Q154=0,0,RES_hhdet_emi!Q154*1000000/RES_hhdet_num!Q154)</f>
        <v>0</v>
      </c>
    </row>
    <row r="155" spans="1:17" ht="12" customHeight="1" x14ac:dyDescent="0.25">
      <c r="A155" s="148" t="s">
        <v>60</v>
      </c>
      <c r="B155" s="156">
        <f>IF(RES_hhdet_emi!B155=0,0,RES_hhdet_emi!B155*1000000/RES_hhdet_num!B154)</f>
        <v>0</v>
      </c>
      <c r="C155" s="156">
        <f>IF(RES_hhdet_emi!C155=0,0,RES_hhdet_emi!C155*1000000/RES_hhdet_num!C154)</f>
        <v>0</v>
      </c>
      <c r="D155" s="156">
        <f>IF(RES_hhdet_emi!D155=0,0,RES_hhdet_emi!D155*1000000/RES_hhdet_num!D154)</f>
        <v>0</v>
      </c>
      <c r="E155" s="156">
        <f>IF(RES_hhdet_emi!E155=0,0,RES_hhdet_emi!E155*1000000/RES_hhdet_num!E154)</f>
        <v>0</v>
      </c>
      <c r="F155" s="156">
        <f>IF(RES_hhdet_emi!F155=0,0,RES_hhdet_emi!F155*1000000/RES_hhdet_num!F154)</f>
        <v>0</v>
      </c>
      <c r="G155" s="156">
        <f>IF(RES_hhdet_emi!G155=0,0,RES_hhdet_emi!G155*1000000/RES_hhdet_num!G154)</f>
        <v>0</v>
      </c>
      <c r="H155" s="156">
        <f>IF(RES_hhdet_emi!H155=0,0,RES_hhdet_emi!H155*1000000/RES_hhdet_num!H154)</f>
        <v>0</v>
      </c>
      <c r="I155" s="156">
        <f>IF(RES_hhdet_emi!I155=0,0,RES_hhdet_emi!I155*1000000/RES_hhdet_num!I154)</f>
        <v>0</v>
      </c>
      <c r="J155" s="156">
        <f>IF(RES_hhdet_emi!J155=0,0,RES_hhdet_emi!J155*1000000/RES_hhdet_num!J154)</f>
        <v>0</v>
      </c>
      <c r="K155" s="156">
        <f>IF(RES_hhdet_emi!K155=0,0,RES_hhdet_emi!K155*1000000/RES_hhdet_num!K154)</f>
        <v>0</v>
      </c>
      <c r="L155" s="156">
        <f>IF(RES_hhdet_emi!L155=0,0,RES_hhdet_emi!L155*1000000/RES_hhdet_num!L154)</f>
        <v>0</v>
      </c>
      <c r="M155" s="156">
        <f>IF(RES_hhdet_emi!M155=0,0,RES_hhdet_emi!M155*1000000/RES_hhdet_num!M154)</f>
        <v>0</v>
      </c>
      <c r="N155" s="156">
        <f>IF(RES_hhdet_emi!N155=0,0,RES_hhdet_emi!N155*1000000/RES_hhdet_num!N154)</f>
        <v>0</v>
      </c>
      <c r="O155" s="156">
        <f>IF(RES_hhdet_emi!O155=0,0,RES_hhdet_emi!O155*1000000/RES_hhdet_num!O154)</f>
        <v>0</v>
      </c>
      <c r="P155" s="156">
        <f>IF(RES_hhdet_emi!P155=0,0,RES_hhdet_emi!P155*1000000/RES_hhdet_num!P154)</f>
        <v>0</v>
      </c>
      <c r="Q155" s="156">
        <f>IF(RES_hhdet_emi!Q155=0,0,RES_hhdet_emi!Q155*1000000/RES_hhdet_num!Q154)</f>
        <v>0</v>
      </c>
    </row>
    <row r="156" spans="1:17" ht="12" customHeight="1" x14ac:dyDescent="0.25">
      <c r="A156" s="148" t="s">
        <v>59</v>
      </c>
      <c r="B156" s="156">
        <f>IF(RES_hhdet_emi!B156=0,0,RES_hhdet_emi!B156*1000000/RES_hhdet_num!B154)</f>
        <v>0</v>
      </c>
      <c r="C156" s="156">
        <f>IF(RES_hhdet_emi!C156=0,0,RES_hhdet_emi!C156*1000000/RES_hhdet_num!C154)</f>
        <v>0</v>
      </c>
      <c r="D156" s="156">
        <f>IF(RES_hhdet_emi!D156=0,0,RES_hhdet_emi!D156*1000000/RES_hhdet_num!D154)</f>
        <v>0</v>
      </c>
      <c r="E156" s="156">
        <f>IF(RES_hhdet_emi!E156=0,0,RES_hhdet_emi!E156*1000000/RES_hhdet_num!E154)</f>
        <v>0</v>
      </c>
      <c r="F156" s="156">
        <f>IF(RES_hhdet_emi!F156=0,0,RES_hhdet_emi!F156*1000000/RES_hhdet_num!F154)</f>
        <v>0</v>
      </c>
      <c r="G156" s="156">
        <f>IF(RES_hhdet_emi!G156=0,0,RES_hhdet_emi!G156*1000000/RES_hhdet_num!G154)</f>
        <v>0</v>
      </c>
      <c r="H156" s="156">
        <f>IF(RES_hhdet_emi!H156=0,0,RES_hhdet_emi!H156*1000000/RES_hhdet_num!H154)</f>
        <v>0</v>
      </c>
      <c r="I156" s="156">
        <f>IF(RES_hhdet_emi!I156=0,0,RES_hhdet_emi!I156*1000000/RES_hhdet_num!I154)</f>
        <v>0</v>
      </c>
      <c r="J156" s="156">
        <f>IF(RES_hhdet_emi!J156=0,0,RES_hhdet_emi!J156*1000000/RES_hhdet_num!J154)</f>
        <v>0</v>
      </c>
      <c r="K156" s="156">
        <f>IF(RES_hhdet_emi!K156=0,0,RES_hhdet_emi!K156*1000000/RES_hhdet_num!K154)</f>
        <v>0</v>
      </c>
      <c r="L156" s="156">
        <f>IF(RES_hhdet_emi!L156=0,0,RES_hhdet_emi!L156*1000000/RES_hhdet_num!L154)</f>
        <v>0</v>
      </c>
      <c r="M156" s="156">
        <f>IF(RES_hhdet_emi!M156=0,0,RES_hhdet_emi!M156*1000000/RES_hhdet_num!M154)</f>
        <v>0</v>
      </c>
      <c r="N156" s="156">
        <f>IF(RES_hhdet_emi!N156=0,0,RES_hhdet_emi!N156*1000000/RES_hhdet_num!N154)</f>
        <v>0</v>
      </c>
      <c r="O156" s="156">
        <f>IF(RES_hhdet_emi!O156=0,0,RES_hhdet_emi!O156*1000000/RES_hhdet_num!O154)</f>
        <v>0</v>
      </c>
      <c r="P156" s="156">
        <f>IF(RES_hhdet_emi!P156=0,0,RES_hhdet_emi!P156*1000000/RES_hhdet_num!P154)</f>
        <v>0</v>
      </c>
      <c r="Q156" s="156">
        <f>IF(RES_hhdet_emi!Q156=0,0,RES_hhdet_emi!Q156*1000000/RES_hhdet_num!Q154)</f>
        <v>0</v>
      </c>
    </row>
    <row r="157" spans="1:17" ht="12" customHeight="1" x14ac:dyDescent="0.25">
      <c r="A157" s="158" t="s">
        <v>62</v>
      </c>
      <c r="B157" s="157">
        <f>IF(RES_hhdet_emi!B157=0,0,RES_hhdet_emi!B157*1000000/RES_hhdet_num!B$143)</f>
        <v>110.83439504878734</v>
      </c>
      <c r="C157" s="157">
        <f>IF(RES_hhdet_emi!C157=0,0,RES_hhdet_emi!C157*1000000/RES_hhdet_num!C$143)</f>
        <v>104.68466190025727</v>
      </c>
      <c r="D157" s="157">
        <f>IF(RES_hhdet_emi!D157=0,0,RES_hhdet_emi!D157*1000000/RES_hhdet_num!D$143)</f>
        <v>102.02344033495525</v>
      </c>
      <c r="E157" s="157">
        <f>IF(RES_hhdet_emi!E157=0,0,RES_hhdet_emi!E157*1000000/RES_hhdet_num!E$143)</f>
        <v>97.434953800777294</v>
      </c>
      <c r="F157" s="157">
        <f>IF(RES_hhdet_emi!F157=0,0,RES_hhdet_emi!F157*1000000/RES_hhdet_num!F$143)</f>
        <v>100.03964606769762</v>
      </c>
      <c r="G157" s="157">
        <f>IF(RES_hhdet_emi!G157=0,0,RES_hhdet_emi!G157*1000000/RES_hhdet_num!G$143)</f>
        <v>96.876479041644814</v>
      </c>
      <c r="H157" s="157">
        <f>IF(RES_hhdet_emi!H157=0,0,RES_hhdet_emi!H157*1000000/RES_hhdet_num!H$143)</f>
        <v>91.151191855769426</v>
      </c>
      <c r="I157" s="157">
        <f>IF(RES_hhdet_emi!I157=0,0,RES_hhdet_emi!I157*1000000/RES_hhdet_num!I$143)</f>
        <v>88.690631677137233</v>
      </c>
      <c r="J157" s="157">
        <f>IF(RES_hhdet_emi!J157=0,0,RES_hhdet_emi!J157*1000000/RES_hhdet_num!J$143)</f>
        <v>87.016189553552849</v>
      </c>
      <c r="K157" s="157">
        <f>IF(RES_hhdet_emi!K157=0,0,RES_hhdet_emi!K157*1000000/RES_hhdet_num!K$143)</f>
        <v>87.089021429603093</v>
      </c>
      <c r="L157" s="157">
        <f>IF(RES_hhdet_emi!L157=0,0,RES_hhdet_emi!L157*1000000/RES_hhdet_num!L$143)</f>
        <v>84.380204899959509</v>
      </c>
      <c r="M157" s="157">
        <f>IF(RES_hhdet_emi!M157=0,0,RES_hhdet_emi!M157*1000000/RES_hhdet_num!M$143)</f>
        <v>75.096937208286846</v>
      </c>
      <c r="N157" s="157">
        <f>IF(RES_hhdet_emi!N157=0,0,RES_hhdet_emi!N157*1000000/RES_hhdet_num!N$143)</f>
        <v>75.640838112418621</v>
      </c>
      <c r="O157" s="157">
        <f>IF(RES_hhdet_emi!O157=0,0,RES_hhdet_emi!O157*1000000/RES_hhdet_num!O$143)</f>
        <v>72.48850932473799</v>
      </c>
      <c r="P157" s="157">
        <f>IF(RES_hhdet_emi!P157=0,0,RES_hhdet_emi!P157*1000000/RES_hhdet_num!P$143)</f>
        <v>61.954485849758719</v>
      </c>
      <c r="Q157" s="157">
        <f>IF(RES_hhdet_emi!Q157=0,0,RES_hhdet_emi!Q157*1000000/RES_hhdet_num!Q$143)</f>
        <v>61.018314145038595</v>
      </c>
    </row>
    <row r="158" spans="1:17" ht="12" customHeight="1" x14ac:dyDescent="0.25">
      <c r="A158" s="23" t="s">
        <v>57</v>
      </c>
      <c r="B158" s="156">
        <f>IF(RES_hhdet_emi!B158=0,0,RES_hhdet_emi!B158*1000000/RES_hhdet_num!B158)</f>
        <v>397.86472654182069</v>
      </c>
      <c r="C158" s="156">
        <f>IF(RES_hhdet_emi!C158=0,0,RES_hhdet_emi!C158*1000000/RES_hhdet_num!C158)</f>
        <v>389.55220406279795</v>
      </c>
      <c r="D158" s="156">
        <f>IF(RES_hhdet_emi!D158=0,0,RES_hhdet_emi!D158*1000000/RES_hhdet_num!D158)</f>
        <v>386.34436568258729</v>
      </c>
      <c r="E158" s="156">
        <f>IF(RES_hhdet_emi!E158=0,0,RES_hhdet_emi!E158*1000000/RES_hhdet_num!E158)</f>
        <v>378.84997297092116</v>
      </c>
      <c r="F158" s="156">
        <f>IF(RES_hhdet_emi!F158=0,0,RES_hhdet_emi!F158*1000000/RES_hhdet_num!F158)</f>
        <v>389.58867643207168</v>
      </c>
      <c r="G158" s="156">
        <f>IF(RES_hhdet_emi!G158=0,0,RES_hhdet_emi!G158*1000000/RES_hhdet_num!G158)</f>
        <v>382.63588984654137</v>
      </c>
      <c r="H158" s="156">
        <f>IF(RES_hhdet_emi!H158=0,0,RES_hhdet_emi!H158*1000000/RES_hhdet_num!H158)</f>
        <v>379.64942777009304</v>
      </c>
      <c r="I158" s="156">
        <f>IF(RES_hhdet_emi!I158=0,0,RES_hhdet_emi!I158*1000000/RES_hhdet_num!I158)</f>
        <v>384.42883438342011</v>
      </c>
      <c r="J158" s="156">
        <f>IF(RES_hhdet_emi!J158=0,0,RES_hhdet_emi!J158*1000000/RES_hhdet_num!J158)</f>
        <v>383.88092455507399</v>
      </c>
      <c r="K158" s="156">
        <f>IF(RES_hhdet_emi!K158=0,0,RES_hhdet_emi!K158*1000000/RES_hhdet_num!K158)</f>
        <v>379.13359835954043</v>
      </c>
      <c r="L158" s="156">
        <f>IF(RES_hhdet_emi!L158=0,0,RES_hhdet_emi!L158*1000000/RES_hhdet_num!L158)</f>
        <v>389.65577359653622</v>
      </c>
      <c r="M158" s="156">
        <f>IF(RES_hhdet_emi!M158=0,0,RES_hhdet_emi!M158*1000000/RES_hhdet_num!M158)</f>
        <v>364.48688064802946</v>
      </c>
      <c r="N158" s="156">
        <f>IF(RES_hhdet_emi!N158=0,0,RES_hhdet_emi!N158*1000000/RES_hhdet_num!N158)</f>
        <v>376.40151494314046</v>
      </c>
      <c r="O158" s="156">
        <f>IF(RES_hhdet_emi!O158=0,0,RES_hhdet_emi!O158*1000000/RES_hhdet_num!O158)</f>
        <v>376.55534821212882</v>
      </c>
      <c r="P158" s="156">
        <f>IF(RES_hhdet_emi!P158=0,0,RES_hhdet_emi!P158*1000000/RES_hhdet_num!P158)</f>
        <v>375.0978330105994</v>
      </c>
      <c r="Q158" s="156">
        <f>IF(RES_hhdet_emi!Q158=0,0,RES_hhdet_emi!Q158*1000000/RES_hhdet_num!Q158)</f>
        <v>370.43333426189594</v>
      </c>
    </row>
    <row r="159" spans="1:17" ht="12" customHeight="1" x14ac:dyDescent="0.25">
      <c r="A159" s="29" t="s">
        <v>140</v>
      </c>
      <c r="B159" s="57">
        <f>IF(RES_hhdet_emi!B159=0,0,RES_hhdet_emi!B159*1000000/RES_hhdet_num!B159)</f>
        <v>0</v>
      </c>
      <c r="C159" s="57">
        <f>IF(RES_hhdet_emi!C159=0,0,RES_hhdet_emi!C159*1000000/RES_hhdet_num!C159)</f>
        <v>0</v>
      </c>
      <c r="D159" s="57">
        <f>IF(RES_hhdet_emi!D159=0,0,RES_hhdet_emi!D159*1000000/RES_hhdet_num!D159)</f>
        <v>0</v>
      </c>
      <c r="E159" s="57">
        <f>IF(RES_hhdet_emi!E159=0,0,RES_hhdet_emi!E159*1000000/RES_hhdet_num!E159)</f>
        <v>0</v>
      </c>
      <c r="F159" s="57">
        <f>IF(RES_hhdet_emi!F159=0,0,RES_hhdet_emi!F159*1000000/RES_hhdet_num!F159)</f>
        <v>0</v>
      </c>
      <c r="G159" s="57">
        <f>IF(RES_hhdet_emi!G159=0,0,RES_hhdet_emi!G159*1000000/RES_hhdet_num!G159)</f>
        <v>0</v>
      </c>
      <c r="H159" s="57">
        <f>IF(RES_hhdet_emi!H159=0,0,RES_hhdet_emi!H159*1000000/RES_hhdet_num!H159)</f>
        <v>0</v>
      </c>
      <c r="I159" s="57">
        <f>IF(RES_hhdet_emi!I159=0,0,RES_hhdet_emi!I159*1000000/RES_hhdet_num!I159)</f>
        <v>0</v>
      </c>
      <c r="J159" s="57">
        <f>IF(RES_hhdet_emi!J159=0,0,RES_hhdet_emi!J159*1000000/RES_hhdet_num!J159)</f>
        <v>0</v>
      </c>
      <c r="K159" s="57">
        <f>IF(RES_hhdet_emi!K159=0,0,RES_hhdet_emi!K159*1000000/RES_hhdet_num!K159)</f>
        <v>0</v>
      </c>
      <c r="L159" s="57">
        <f>IF(RES_hhdet_emi!L159=0,0,RES_hhdet_emi!L159*1000000/RES_hhdet_num!L159)</f>
        <v>0</v>
      </c>
      <c r="M159" s="57">
        <f>IF(RES_hhdet_emi!M159=0,0,RES_hhdet_emi!M159*1000000/RES_hhdet_num!M159)</f>
        <v>0</v>
      </c>
      <c r="N159" s="57">
        <f>IF(RES_hhdet_emi!N159=0,0,RES_hhdet_emi!N159*1000000/RES_hhdet_num!N159)</f>
        <v>0</v>
      </c>
      <c r="O159" s="57">
        <f>IF(RES_hhdet_emi!O159=0,0,RES_hhdet_emi!O159*1000000/RES_hhdet_num!O159)</f>
        <v>0</v>
      </c>
      <c r="P159" s="57">
        <f>IF(RES_hhdet_emi!P159=0,0,RES_hhdet_emi!P159*1000000/RES_hhdet_num!P159)</f>
        <v>0</v>
      </c>
      <c r="Q159" s="57">
        <f>IF(RES_hhdet_emi!Q159=0,0,RES_hhdet_emi!Q159*1000000/RES_hhdet_num!Q159)</f>
        <v>0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>
        <f>SUM(B162,B164,B166,B175)</f>
        <v>387.75345399252916</v>
      </c>
      <c r="C161" s="168">
        <f t="shared" ref="C161:Q161" si="24">SUM(C162,C164,C166,C175)</f>
        <v>379.66355585582363</v>
      </c>
      <c r="D161" s="168">
        <f t="shared" si="24"/>
        <v>368.08759934841783</v>
      </c>
      <c r="E161" s="168">
        <f t="shared" si="24"/>
        <v>359.89391744885643</v>
      </c>
      <c r="F161" s="168">
        <f t="shared" si="24"/>
        <v>360.3610683592089</v>
      </c>
      <c r="G161" s="168">
        <f t="shared" si="24"/>
        <v>334.58215616443482</v>
      </c>
      <c r="H161" s="168">
        <f t="shared" si="24"/>
        <v>292.92993868809617</v>
      </c>
      <c r="I161" s="168">
        <f t="shared" si="24"/>
        <v>270.93703723066284</v>
      </c>
      <c r="J161" s="168">
        <f t="shared" si="24"/>
        <v>249.79024354432931</v>
      </c>
      <c r="K161" s="168">
        <f t="shared" si="24"/>
        <v>245.01536374829993</v>
      </c>
      <c r="L161" s="168">
        <f t="shared" si="24"/>
        <v>242.94565561561495</v>
      </c>
      <c r="M161" s="168">
        <f t="shared" si="24"/>
        <v>199.50085387985581</v>
      </c>
      <c r="N161" s="168">
        <f t="shared" si="24"/>
        <v>196.76207119049513</v>
      </c>
      <c r="O161" s="168">
        <f t="shared" si="24"/>
        <v>193.05460590467641</v>
      </c>
      <c r="P161" s="168">
        <f t="shared" si="24"/>
        <v>156.52601340549961</v>
      </c>
      <c r="Q161" s="168">
        <f t="shared" si="24"/>
        <v>154.55492399897631</v>
      </c>
    </row>
    <row r="162" spans="1:17" ht="12.95" customHeight="1" x14ac:dyDescent="0.25">
      <c r="A162" s="158" t="s">
        <v>65</v>
      </c>
      <c r="B162" s="157">
        <f t="shared" ref="B162:Q162" si="25">B163</f>
        <v>0</v>
      </c>
      <c r="C162" s="157">
        <f t="shared" si="25"/>
        <v>0</v>
      </c>
      <c r="D162" s="157">
        <f t="shared" si="25"/>
        <v>0</v>
      </c>
      <c r="E162" s="157">
        <f t="shared" si="25"/>
        <v>0</v>
      </c>
      <c r="F162" s="157">
        <f t="shared" si="25"/>
        <v>0</v>
      </c>
      <c r="G162" s="157">
        <f t="shared" si="25"/>
        <v>0</v>
      </c>
      <c r="H162" s="157">
        <f t="shared" si="25"/>
        <v>0</v>
      </c>
      <c r="I162" s="157">
        <f t="shared" si="25"/>
        <v>0</v>
      </c>
      <c r="J162" s="157">
        <f t="shared" si="25"/>
        <v>0</v>
      </c>
      <c r="K162" s="157">
        <f t="shared" si="25"/>
        <v>0</v>
      </c>
      <c r="L162" s="157">
        <f t="shared" si="25"/>
        <v>0</v>
      </c>
      <c r="M162" s="157">
        <f t="shared" si="25"/>
        <v>0</v>
      </c>
      <c r="N162" s="157">
        <f t="shared" si="25"/>
        <v>0</v>
      </c>
      <c r="O162" s="157">
        <f t="shared" si="25"/>
        <v>0</v>
      </c>
      <c r="P162" s="157">
        <f t="shared" si="25"/>
        <v>0</v>
      </c>
      <c r="Q162" s="157">
        <f t="shared" si="25"/>
        <v>0</v>
      </c>
    </row>
    <row r="163" spans="1:17" ht="12" customHeight="1" x14ac:dyDescent="0.25">
      <c r="A163" s="23" t="s">
        <v>60</v>
      </c>
      <c r="B163" s="57">
        <f>IF(RES_hhdet_emi!B163=0,0,RES_hhdet_emi!B163*1000000/RES_hhdet_num!B$161)</f>
        <v>0</v>
      </c>
      <c r="C163" s="57">
        <f>IF(RES_hhdet_emi!C163=0,0,RES_hhdet_emi!C163*1000000/RES_hhdet_num!C$161)</f>
        <v>0</v>
      </c>
      <c r="D163" s="57">
        <f>IF(RES_hhdet_emi!D163=0,0,RES_hhdet_emi!D163*1000000/RES_hhdet_num!D$161)</f>
        <v>0</v>
      </c>
      <c r="E163" s="57">
        <f>IF(RES_hhdet_emi!E163=0,0,RES_hhdet_emi!E163*1000000/RES_hhdet_num!E$161)</f>
        <v>0</v>
      </c>
      <c r="F163" s="57">
        <f>IF(RES_hhdet_emi!F163=0,0,RES_hhdet_emi!F163*1000000/RES_hhdet_num!F$161)</f>
        <v>0</v>
      </c>
      <c r="G163" s="57">
        <f>IF(RES_hhdet_emi!G163=0,0,RES_hhdet_emi!G163*1000000/RES_hhdet_num!G$161)</f>
        <v>0</v>
      </c>
      <c r="H163" s="57">
        <f>IF(RES_hhdet_emi!H163=0,0,RES_hhdet_emi!H163*1000000/RES_hhdet_num!H$161)</f>
        <v>0</v>
      </c>
      <c r="I163" s="57">
        <f>IF(RES_hhdet_emi!I163=0,0,RES_hhdet_emi!I163*1000000/RES_hhdet_num!I$161)</f>
        <v>0</v>
      </c>
      <c r="J163" s="57">
        <f>IF(RES_hhdet_emi!J163=0,0,RES_hhdet_emi!J163*1000000/RES_hhdet_num!J$161)</f>
        <v>0</v>
      </c>
      <c r="K163" s="57">
        <f>IF(RES_hhdet_emi!K163=0,0,RES_hhdet_emi!K163*1000000/RES_hhdet_num!K$161)</f>
        <v>0</v>
      </c>
      <c r="L163" s="57">
        <f>IF(RES_hhdet_emi!L163=0,0,RES_hhdet_emi!L163*1000000/RES_hhdet_num!L$161)</f>
        <v>0</v>
      </c>
      <c r="M163" s="57">
        <f>IF(RES_hhdet_emi!M163=0,0,RES_hhdet_emi!M163*1000000/RES_hhdet_num!M$161)</f>
        <v>0</v>
      </c>
      <c r="N163" s="57">
        <f>IF(RES_hhdet_emi!N163=0,0,RES_hhdet_emi!N163*1000000/RES_hhdet_num!N$161)</f>
        <v>0</v>
      </c>
      <c r="O163" s="57">
        <f>IF(RES_hhdet_emi!O163=0,0,RES_hhdet_emi!O163*1000000/RES_hhdet_num!O$161)</f>
        <v>0</v>
      </c>
      <c r="P163" s="57">
        <f>IF(RES_hhdet_emi!P163=0,0,RES_hhdet_emi!P163*1000000/RES_hhdet_num!P$161)</f>
        <v>0</v>
      </c>
      <c r="Q163" s="57">
        <f>IF(RES_hhdet_emi!Q163=0,0,RES_hhdet_emi!Q163*1000000/RES_hhdet_num!Q$161)</f>
        <v>0</v>
      </c>
    </row>
    <row r="164" spans="1:17" ht="12.95" customHeight="1" x14ac:dyDescent="0.25">
      <c r="A164" s="158" t="s">
        <v>112</v>
      </c>
      <c r="B164" s="157">
        <f t="shared" ref="B164:Q164" si="26">B165</f>
        <v>0</v>
      </c>
      <c r="C164" s="157">
        <f t="shared" si="26"/>
        <v>0</v>
      </c>
      <c r="D164" s="157">
        <f t="shared" si="26"/>
        <v>0</v>
      </c>
      <c r="E164" s="157">
        <f t="shared" si="26"/>
        <v>0</v>
      </c>
      <c r="F164" s="157">
        <f t="shared" si="26"/>
        <v>0</v>
      </c>
      <c r="G164" s="157">
        <f t="shared" si="26"/>
        <v>0</v>
      </c>
      <c r="H164" s="157">
        <f t="shared" si="26"/>
        <v>0</v>
      </c>
      <c r="I164" s="157">
        <f t="shared" si="26"/>
        <v>0</v>
      </c>
      <c r="J164" s="157">
        <f t="shared" si="26"/>
        <v>0</v>
      </c>
      <c r="K164" s="157">
        <f t="shared" si="26"/>
        <v>0</v>
      </c>
      <c r="L164" s="157">
        <f t="shared" si="26"/>
        <v>0</v>
      </c>
      <c r="M164" s="157">
        <f t="shared" si="26"/>
        <v>0</v>
      </c>
      <c r="N164" s="157">
        <f t="shared" si="26"/>
        <v>0</v>
      </c>
      <c r="O164" s="157">
        <f t="shared" si="26"/>
        <v>0</v>
      </c>
      <c r="P164" s="157">
        <f t="shared" si="26"/>
        <v>0</v>
      </c>
      <c r="Q164" s="157">
        <f t="shared" si="26"/>
        <v>0</v>
      </c>
    </row>
    <row r="165" spans="1:17" ht="12" customHeight="1" x14ac:dyDescent="0.25">
      <c r="A165" s="23" t="s">
        <v>60</v>
      </c>
      <c r="B165" s="156">
        <f>IF(RES_hhdet_emi!B165=0,0,RES_hhdet_emi!B165*1000000/RES_hhdet_num!B$161)</f>
        <v>0</v>
      </c>
      <c r="C165" s="156">
        <f>IF(RES_hhdet_emi!C165=0,0,RES_hhdet_emi!C165*1000000/RES_hhdet_num!C$161)</f>
        <v>0</v>
      </c>
      <c r="D165" s="156">
        <f>IF(RES_hhdet_emi!D165=0,0,RES_hhdet_emi!D165*1000000/RES_hhdet_num!D$161)</f>
        <v>0</v>
      </c>
      <c r="E165" s="156">
        <f>IF(RES_hhdet_emi!E165=0,0,RES_hhdet_emi!E165*1000000/RES_hhdet_num!E$161)</f>
        <v>0</v>
      </c>
      <c r="F165" s="156">
        <f>IF(RES_hhdet_emi!F165=0,0,RES_hhdet_emi!F165*1000000/RES_hhdet_num!F$161)</f>
        <v>0</v>
      </c>
      <c r="G165" s="156">
        <f>IF(RES_hhdet_emi!G165=0,0,RES_hhdet_emi!G165*1000000/RES_hhdet_num!G$161)</f>
        <v>0</v>
      </c>
      <c r="H165" s="156">
        <f>IF(RES_hhdet_emi!H165=0,0,RES_hhdet_emi!H165*1000000/RES_hhdet_num!H$161)</f>
        <v>0</v>
      </c>
      <c r="I165" s="156">
        <f>IF(RES_hhdet_emi!I165=0,0,RES_hhdet_emi!I165*1000000/RES_hhdet_num!I$161)</f>
        <v>0</v>
      </c>
      <c r="J165" s="156">
        <f>IF(RES_hhdet_emi!J165=0,0,RES_hhdet_emi!J165*1000000/RES_hhdet_num!J$161)</f>
        <v>0</v>
      </c>
      <c r="K165" s="156">
        <f>IF(RES_hhdet_emi!K165=0,0,RES_hhdet_emi!K165*1000000/RES_hhdet_num!K$161)</f>
        <v>0</v>
      </c>
      <c r="L165" s="156">
        <f>IF(RES_hhdet_emi!L165=0,0,RES_hhdet_emi!L165*1000000/RES_hhdet_num!L$161)</f>
        <v>0</v>
      </c>
      <c r="M165" s="156">
        <f>IF(RES_hhdet_emi!M165=0,0,RES_hhdet_emi!M165*1000000/RES_hhdet_num!M$161)</f>
        <v>0</v>
      </c>
      <c r="N165" s="156">
        <f>IF(RES_hhdet_emi!N165=0,0,RES_hhdet_emi!N165*1000000/RES_hhdet_num!N$161)</f>
        <v>0</v>
      </c>
      <c r="O165" s="156">
        <f>IF(RES_hhdet_emi!O165=0,0,RES_hhdet_emi!O165*1000000/RES_hhdet_num!O$161)</f>
        <v>0</v>
      </c>
      <c r="P165" s="156">
        <f>IF(RES_hhdet_emi!P165=0,0,RES_hhdet_emi!P165*1000000/RES_hhdet_num!P$161)</f>
        <v>0</v>
      </c>
      <c r="Q165" s="156">
        <f>IF(RES_hhdet_emi!Q165=0,0,RES_hhdet_emi!Q165*1000000/RES_hhdet_num!Q$161)</f>
        <v>0</v>
      </c>
    </row>
    <row r="166" spans="1:17" ht="12" customHeight="1" x14ac:dyDescent="0.25">
      <c r="A166" s="158" t="s">
        <v>63</v>
      </c>
      <c r="B166" s="157">
        <f>IF(RES_hhdet_emi!B166=0,0,RES_hhdet_emi!B166*1000000/RES_hhdet_num!B$161)</f>
        <v>276.91838364596873</v>
      </c>
      <c r="C166" s="157">
        <f>IF(RES_hhdet_emi!C166=0,0,RES_hhdet_emi!C166*1000000/RES_hhdet_num!C$161)</f>
        <v>274.23509407717586</v>
      </c>
      <c r="D166" s="157">
        <f>IF(RES_hhdet_emi!D166=0,0,RES_hhdet_emi!D166*1000000/RES_hhdet_num!D$161)</f>
        <v>264.82740488472012</v>
      </c>
      <c r="E166" s="157">
        <f>IF(RES_hhdet_emi!E166=0,0,RES_hhdet_emi!E166*1000000/RES_hhdet_num!E$161)</f>
        <v>260.81256443771025</v>
      </c>
      <c r="F166" s="157">
        <f>IF(RES_hhdet_emi!F166=0,0,RES_hhdet_emi!F166*1000000/RES_hhdet_num!F$161)</f>
        <v>258.84091746486985</v>
      </c>
      <c r="G166" s="157">
        <f>IF(RES_hhdet_emi!G166=0,0,RES_hhdet_emi!G166*1000000/RES_hhdet_num!G$161)</f>
        <v>236.54124740912911</v>
      </c>
      <c r="H166" s="157">
        <f>IF(RES_hhdet_emi!H166=0,0,RES_hhdet_emi!H166*1000000/RES_hhdet_num!H$161)</f>
        <v>200.87739070511142</v>
      </c>
      <c r="I166" s="157">
        <f>IF(RES_hhdet_emi!I166=0,0,RES_hhdet_emi!I166*1000000/RES_hhdet_num!I$161)</f>
        <v>181.84736624386517</v>
      </c>
      <c r="J166" s="157">
        <f>IF(RES_hhdet_emi!J166=0,0,RES_hhdet_emi!J166*1000000/RES_hhdet_num!J$161)</f>
        <v>162.78369423001266</v>
      </c>
      <c r="K166" s="157">
        <f>IF(RES_hhdet_emi!K166=0,0,RES_hhdet_emi!K166*1000000/RES_hhdet_num!K$161)</f>
        <v>157.82289925498768</v>
      </c>
      <c r="L166" s="157">
        <f>IF(RES_hhdet_emi!L166=0,0,RES_hhdet_emi!L166*1000000/RES_hhdet_num!L$161)</f>
        <v>158.23107125280333</v>
      </c>
      <c r="M166" s="157">
        <f>IF(RES_hhdet_emi!M166=0,0,RES_hhdet_emi!M166*1000000/RES_hhdet_num!M$161)</f>
        <v>123.88722427371017</v>
      </c>
      <c r="N166" s="157">
        <f>IF(RES_hhdet_emi!N166=0,0,RES_hhdet_emi!N166*1000000/RES_hhdet_num!N$161)</f>
        <v>120.61259124409919</v>
      </c>
      <c r="O166" s="157">
        <f>IF(RES_hhdet_emi!O166=0,0,RES_hhdet_emi!O166*1000000/RES_hhdet_num!O$161)</f>
        <v>120.07248104834042</v>
      </c>
      <c r="P166" s="157">
        <f>IF(RES_hhdet_emi!P166=0,0,RES_hhdet_emi!P166*1000000/RES_hhdet_num!P$161)</f>
        <v>94.142535312002991</v>
      </c>
      <c r="Q166" s="157">
        <f>IF(RES_hhdet_emi!Q166=0,0,RES_hhdet_emi!Q166*1000000/RES_hhdet_num!Q$161)</f>
        <v>93.245063648920762</v>
      </c>
    </row>
    <row r="167" spans="1:17" ht="12" customHeight="1" x14ac:dyDescent="0.25">
      <c r="A167" s="167" t="s">
        <v>144</v>
      </c>
      <c r="B167" s="132">
        <f>IF(RES_hhdet_emi!B167=0,0,RES_hhdet_emi!B167*1000000/RES_hhdet_num!B167)</f>
        <v>583.23420974524186</v>
      </c>
      <c r="C167" s="132">
        <f>IF(RES_hhdet_emi!C167=0,0,RES_hhdet_emi!C167*1000000/RES_hhdet_num!C167)</f>
        <v>581.67315868511298</v>
      </c>
      <c r="D167" s="132">
        <f>IF(RES_hhdet_emi!D167=0,0,RES_hhdet_emi!D167*1000000/RES_hhdet_num!D167)</f>
        <v>571.56714602760326</v>
      </c>
      <c r="E167" s="132">
        <f>IF(RES_hhdet_emi!E167=0,0,RES_hhdet_emi!E167*1000000/RES_hhdet_num!E167)</f>
        <v>570.73325141748739</v>
      </c>
      <c r="F167" s="132">
        <f>IF(RES_hhdet_emi!F167=0,0,RES_hhdet_emi!F167*1000000/RES_hhdet_num!F167)</f>
        <v>570.75888149486605</v>
      </c>
      <c r="G167" s="132">
        <f>IF(RES_hhdet_emi!G167=0,0,RES_hhdet_emi!G167*1000000/RES_hhdet_num!G167)</f>
        <v>564.14688556835881</v>
      </c>
      <c r="H167" s="132">
        <f>IF(RES_hhdet_emi!H167=0,0,RES_hhdet_emi!H167*1000000/RES_hhdet_num!H167)</f>
        <v>556.37810538808378</v>
      </c>
      <c r="I167" s="132">
        <f>IF(RES_hhdet_emi!I167=0,0,RES_hhdet_emi!I167*1000000/RES_hhdet_num!I167)</f>
        <v>551.11312288987835</v>
      </c>
      <c r="J167" s="132">
        <f>IF(RES_hhdet_emi!J167=0,0,RES_hhdet_emi!J167*1000000/RES_hhdet_num!J167)</f>
        <v>547.25818649433415</v>
      </c>
      <c r="K167" s="132">
        <f>IF(RES_hhdet_emi!K167=0,0,RES_hhdet_emi!K167*1000000/RES_hhdet_num!K167)</f>
        <v>546.0576823244927</v>
      </c>
      <c r="L167" s="132">
        <f>IF(RES_hhdet_emi!L167=0,0,RES_hhdet_emi!L167*1000000/RES_hhdet_num!L167)</f>
        <v>543.81780594613019</v>
      </c>
      <c r="M167" s="132">
        <f>IF(RES_hhdet_emi!M167=0,0,RES_hhdet_emi!M167*1000000/RES_hhdet_num!M167)</f>
        <v>495.8029444474555</v>
      </c>
      <c r="N167" s="132">
        <f>IF(RES_hhdet_emi!N167=0,0,RES_hhdet_emi!N167*1000000/RES_hhdet_num!N167)</f>
        <v>565.16868435711729</v>
      </c>
      <c r="O167" s="132">
        <f>IF(RES_hhdet_emi!O167=0,0,RES_hhdet_emi!O167*1000000/RES_hhdet_num!O167)</f>
        <v>561.69891122928641</v>
      </c>
      <c r="P167" s="132">
        <f>IF(RES_hhdet_emi!P167=0,0,RES_hhdet_emi!P167*1000000/RES_hhdet_num!P167)</f>
        <v>550.81354698210293</v>
      </c>
      <c r="Q167" s="132">
        <f>IF(RES_hhdet_emi!Q167=0,0,RES_hhdet_emi!Q167*1000000/RES_hhdet_num!Q167)</f>
        <v>543.61453023080594</v>
      </c>
    </row>
    <row r="168" spans="1:17" ht="12" customHeight="1" x14ac:dyDescent="0.25">
      <c r="A168" s="167" t="s">
        <v>143</v>
      </c>
      <c r="B168" s="132">
        <f>IF(RES_hhdet_emi!B168=0,0,RES_hhdet_emi!B168*1000000/RES_hhdet_num!B168)</f>
        <v>372.10342581746841</v>
      </c>
      <c r="C168" s="132">
        <f>IF(RES_hhdet_emi!C168=0,0,RES_hhdet_emi!C168*1000000/RES_hhdet_num!C168)</f>
        <v>378.08755314532891</v>
      </c>
      <c r="D168" s="132">
        <f>IF(RES_hhdet_emi!D168=0,0,RES_hhdet_emi!D168*1000000/RES_hhdet_num!D168)</f>
        <v>371.51864491792946</v>
      </c>
      <c r="E168" s="132">
        <f>IF(RES_hhdet_emi!E168=0,0,RES_hhdet_emi!E168*1000000/RES_hhdet_num!E168)</f>
        <v>370.97661342135501</v>
      </c>
      <c r="F168" s="132">
        <f>IF(RES_hhdet_emi!F168=0,0,RES_hhdet_emi!F168*1000000/RES_hhdet_num!F168)</f>
        <v>370.99327297165445</v>
      </c>
      <c r="G168" s="132">
        <f>IF(RES_hhdet_emi!G168=0,0,RES_hhdet_emi!G168*1000000/RES_hhdet_num!G168)</f>
        <v>366.69547561943187</v>
      </c>
      <c r="H168" s="132">
        <f>IF(RES_hhdet_emi!H168=0,0,RES_hhdet_emi!H168*1000000/RES_hhdet_num!H168)</f>
        <v>361.64576850224972</v>
      </c>
      <c r="I168" s="132">
        <f>IF(RES_hhdet_emi!I168=0,0,RES_hhdet_emi!I168*1000000/RES_hhdet_num!I168)</f>
        <v>358.2235298784226</v>
      </c>
      <c r="J168" s="132">
        <f>IF(RES_hhdet_emi!J168=0,0,RES_hhdet_emi!J168*1000000/RES_hhdet_num!J168)</f>
        <v>355.71782122132822</v>
      </c>
      <c r="K168" s="132">
        <f>IF(RES_hhdet_emi!K168=0,0,RES_hhdet_emi!K168*1000000/RES_hhdet_num!K168)</f>
        <v>354.93749351091873</v>
      </c>
      <c r="L168" s="132">
        <f>IF(RES_hhdet_emi!L168=0,0,RES_hhdet_emi!L168*1000000/RES_hhdet_num!L168)</f>
        <v>353.48157386499037</v>
      </c>
      <c r="M168" s="132">
        <f>IF(RES_hhdet_emi!M168=0,0,RES_hhdet_emi!M168*1000000/RES_hhdet_num!M168)</f>
        <v>322.27191389085135</v>
      </c>
      <c r="N168" s="132">
        <f>IF(RES_hhdet_emi!N168=0,0,RES_hhdet_emi!N168*1000000/RES_hhdet_num!N168)</f>
        <v>378.66301851927318</v>
      </c>
      <c r="O168" s="132">
        <f>IF(RES_hhdet_emi!O168=0,0,RES_hhdet_emi!O168*1000000/RES_hhdet_num!O168)</f>
        <v>365.10429229904071</v>
      </c>
      <c r="P168" s="132">
        <f>IF(RES_hhdet_emi!P168=0,0,RES_hhdet_emi!P168*1000000/RES_hhdet_num!P168)</f>
        <v>358.02880553837116</v>
      </c>
      <c r="Q168" s="132">
        <f>IF(RES_hhdet_emi!Q168=0,0,RES_hhdet_emi!Q168*1000000/RES_hhdet_num!Q168)</f>
        <v>353.34944465002945</v>
      </c>
    </row>
    <row r="169" spans="1:17" ht="12" customHeight="1" x14ac:dyDescent="0.25">
      <c r="A169" s="166" t="s">
        <v>57</v>
      </c>
      <c r="B169" s="165">
        <f>IF(RES_hhdet_emi!B169=0,0,RES_hhdet_emi!B169*1000000/RES_hhdet_num!B168)</f>
        <v>372.10342581746841</v>
      </c>
      <c r="C169" s="165">
        <f>IF(RES_hhdet_emi!C169=0,0,RES_hhdet_emi!C169*1000000/RES_hhdet_num!C168)</f>
        <v>378.08755314532891</v>
      </c>
      <c r="D169" s="165">
        <f>IF(RES_hhdet_emi!D169=0,0,RES_hhdet_emi!D169*1000000/RES_hhdet_num!D168)</f>
        <v>371.51864491792946</v>
      </c>
      <c r="E169" s="165">
        <f>IF(RES_hhdet_emi!E169=0,0,RES_hhdet_emi!E169*1000000/RES_hhdet_num!E168)</f>
        <v>370.97661342135501</v>
      </c>
      <c r="F169" s="165">
        <f>IF(RES_hhdet_emi!F169=0,0,RES_hhdet_emi!F169*1000000/RES_hhdet_num!F168)</f>
        <v>370.99327297165445</v>
      </c>
      <c r="G169" s="165">
        <f>IF(RES_hhdet_emi!G169=0,0,RES_hhdet_emi!G169*1000000/RES_hhdet_num!G168)</f>
        <v>366.69547561943187</v>
      </c>
      <c r="H169" s="165">
        <f>IF(RES_hhdet_emi!H169=0,0,RES_hhdet_emi!H169*1000000/RES_hhdet_num!H168)</f>
        <v>361.64576850224972</v>
      </c>
      <c r="I169" s="165">
        <f>IF(RES_hhdet_emi!I169=0,0,RES_hhdet_emi!I169*1000000/RES_hhdet_num!I168)</f>
        <v>358.2235298784226</v>
      </c>
      <c r="J169" s="165">
        <f>IF(RES_hhdet_emi!J169=0,0,RES_hhdet_emi!J169*1000000/RES_hhdet_num!J168)</f>
        <v>355.71782122132822</v>
      </c>
      <c r="K169" s="165">
        <f>IF(RES_hhdet_emi!K169=0,0,RES_hhdet_emi!K169*1000000/RES_hhdet_num!K168)</f>
        <v>354.93749351091873</v>
      </c>
      <c r="L169" s="165">
        <f>IF(RES_hhdet_emi!L169=0,0,RES_hhdet_emi!L169*1000000/RES_hhdet_num!L168)</f>
        <v>353.48157386499037</v>
      </c>
      <c r="M169" s="165">
        <f>IF(RES_hhdet_emi!M169=0,0,RES_hhdet_emi!M169*1000000/RES_hhdet_num!M168)</f>
        <v>322.27191389085135</v>
      </c>
      <c r="N169" s="165">
        <f>IF(RES_hhdet_emi!N169=0,0,RES_hhdet_emi!N169*1000000/RES_hhdet_num!N168)</f>
        <v>378.66301851927318</v>
      </c>
      <c r="O169" s="165">
        <f>IF(RES_hhdet_emi!O169=0,0,RES_hhdet_emi!O169*1000000/RES_hhdet_num!O168)</f>
        <v>365.10429229904071</v>
      </c>
      <c r="P169" s="165">
        <f>IF(RES_hhdet_emi!P169=0,0,RES_hhdet_emi!P169*1000000/RES_hhdet_num!P168)</f>
        <v>358.02880553837116</v>
      </c>
      <c r="Q169" s="165">
        <f>IF(RES_hhdet_emi!Q169=0,0,RES_hhdet_emi!Q169*1000000/RES_hhdet_num!Q168)</f>
        <v>353.34944465002945</v>
      </c>
    </row>
    <row r="170" spans="1:17" ht="12" customHeight="1" x14ac:dyDescent="0.25">
      <c r="A170" s="147" t="s">
        <v>59</v>
      </c>
      <c r="B170" s="164">
        <f>IF(RES_hhdet_emi!B170=0,0,RES_hhdet_emi!B170*1000000/RES_hhdet_num!B168)</f>
        <v>0</v>
      </c>
      <c r="C170" s="164">
        <f>IF(RES_hhdet_emi!C170=0,0,RES_hhdet_emi!C170*1000000/RES_hhdet_num!C168)</f>
        <v>0</v>
      </c>
      <c r="D170" s="164">
        <f>IF(RES_hhdet_emi!D170=0,0,RES_hhdet_emi!D170*1000000/RES_hhdet_num!D168)</f>
        <v>0</v>
      </c>
      <c r="E170" s="164">
        <f>IF(RES_hhdet_emi!E170=0,0,RES_hhdet_emi!E170*1000000/RES_hhdet_num!E168)</f>
        <v>0</v>
      </c>
      <c r="F170" s="164">
        <f>IF(RES_hhdet_emi!F170=0,0,RES_hhdet_emi!F170*1000000/RES_hhdet_num!F168)</f>
        <v>0</v>
      </c>
      <c r="G170" s="164">
        <f>IF(RES_hhdet_emi!G170=0,0,RES_hhdet_emi!G170*1000000/RES_hhdet_num!G168)</f>
        <v>0</v>
      </c>
      <c r="H170" s="164">
        <f>IF(RES_hhdet_emi!H170=0,0,RES_hhdet_emi!H170*1000000/RES_hhdet_num!H168)</f>
        <v>0</v>
      </c>
      <c r="I170" s="164">
        <f>IF(RES_hhdet_emi!I170=0,0,RES_hhdet_emi!I170*1000000/RES_hhdet_num!I168)</f>
        <v>0</v>
      </c>
      <c r="J170" s="164">
        <f>IF(RES_hhdet_emi!J170=0,0,RES_hhdet_emi!J170*1000000/RES_hhdet_num!J168)</f>
        <v>0</v>
      </c>
      <c r="K170" s="164">
        <f>IF(RES_hhdet_emi!K170=0,0,RES_hhdet_emi!K170*1000000/RES_hhdet_num!K168)</f>
        <v>0</v>
      </c>
      <c r="L170" s="164">
        <f>IF(RES_hhdet_emi!L170=0,0,RES_hhdet_emi!L170*1000000/RES_hhdet_num!L168)</f>
        <v>0</v>
      </c>
      <c r="M170" s="164">
        <f>IF(RES_hhdet_emi!M170=0,0,RES_hhdet_emi!M170*1000000/RES_hhdet_num!M168)</f>
        <v>0</v>
      </c>
      <c r="N170" s="164">
        <f>IF(RES_hhdet_emi!N170=0,0,RES_hhdet_emi!N170*1000000/RES_hhdet_num!N168)</f>
        <v>0</v>
      </c>
      <c r="O170" s="164">
        <f>IF(RES_hhdet_emi!O170=0,0,RES_hhdet_emi!O170*1000000/RES_hhdet_num!O168)</f>
        <v>0</v>
      </c>
      <c r="P170" s="164">
        <f>IF(RES_hhdet_emi!P170=0,0,RES_hhdet_emi!P170*1000000/RES_hhdet_num!P168)</f>
        <v>0</v>
      </c>
      <c r="Q170" s="164">
        <f>IF(RES_hhdet_emi!Q170=0,0,RES_hhdet_emi!Q170*1000000/RES_hhdet_num!Q168)</f>
        <v>0</v>
      </c>
    </row>
    <row r="171" spans="1:17" ht="12" customHeight="1" x14ac:dyDescent="0.25">
      <c r="A171" s="163" t="s">
        <v>142</v>
      </c>
      <c r="B171" s="162">
        <f>IF(RES_hhdet_emi!B171=0,0,RES_hhdet_emi!B171*1000000/RES_hhdet_num!B171)</f>
        <v>0</v>
      </c>
      <c r="C171" s="162">
        <f>IF(RES_hhdet_emi!C171=0,0,RES_hhdet_emi!C171*1000000/RES_hhdet_num!C171)</f>
        <v>0</v>
      </c>
      <c r="D171" s="162">
        <f>IF(RES_hhdet_emi!D171=0,0,RES_hhdet_emi!D171*1000000/RES_hhdet_num!D171)</f>
        <v>0</v>
      </c>
      <c r="E171" s="162">
        <f>IF(RES_hhdet_emi!E171=0,0,RES_hhdet_emi!E171*1000000/RES_hhdet_num!E171)</f>
        <v>0</v>
      </c>
      <c r="F171" s="162">
        <f>IF(RES_hhdet_emi!F171=0,0,RES_hhdet_emi!F171*1000000/RES_hhdet_num!F171)</f>
        <v>0</v>
      </c>
      <c r="G171" s="162">
        <f>IF(RES_hhdet_emi!G171=0,0,RES_hhdet_emi!G171*1000000/RES_hhdet_num!G171)</f>
        <v>0</v>
      </c>
      <c r="H171" s="162">
        <f>IF(RES_hhdet_emi!H171=0,0,RES_hhdet_emi!H171*1000000/RES_hhdet_num!H171)</f>
        <v>0</v>
      </c>
      <c r="I171" s="162">
        <f>IF(RES_hhdet_emi!I171=0,0,RES_hhdet_emi!I171*1000000/RES_hhdet_num!I171)</f>
        <v>0</v>
      </c>
      <c r="J171" s="162">
        <f>IF(RES_hhdet_emi!J171=0,0,RES_hhdet_emi!J171*1000000/RES_hhdet_num!J171)</f>
        <v>0</v>
      </c>
      <c r="K171" s="162">
        <f>IF(RES_hhdet_emi!K171=0,0,RES_hhdet_emi!K171*1000000/RES_hhdet_num!K171)</f>
        <v>0</v>
      </c>
      <c r="L171" s="162">
        <f>IF(RES_hhdet_emi!L171=0,0,RES_hhdet_emi!L171*1000000/RES_hhdet_num!L171)</f>
        <v>0</v>
      </c>
      <c r="M171" s="162">
        <f>IF(RES_hhdet_emi!M171=0,0,RES_hhdet_emi!M171*1000000/RES_hhdet_num!M171)</f>
        <v>0</v>
      </c>
      <c r="N171" s="162">
        <f>IF(RES_hhdet_emi!N171=0,0,RES_hhdet_emi!N171*1000000/RES_hhdet_num!N171)</f>
        <v>0</v>
      </c>
      <c r="O171" s="162">
        <f>IF(RES_hhdet_emi!O171=0,0,RES_hhdet_emi!O171*1000000/RES_hhdet_num!O171)</f>
        <v>0</v>
      </c>
      <c r="P171" s="162">
        <f>IF(RES_hhdet_emi!P171=0,0,RES_hhdet_emi!P171*1000000/RES_hhdet_num!P171)</f>
        <v>0</v>
      </c>
      <c r="Q171" s="162">
        <f>IF(RES_hhdet_emi!Q171=0,0,RES_hhdet_emi!Q171*1000000/RES_hhdet_num!Q171)</f>
        <v>0</v>
      </c>
    </row>
    <row r="172" spans="1:17" ht="12" customHeight="1" x14ac:dyDescent="0.25">
      <c r="A172" s="161" t="s">
        <v>141</v>
      </c>
      <c r="B172" s="160">
        <f>IF(RES_hhdet_emi!B172=0,0,RES_hhdet_emi!B172*1000000/RES_hhdet_num!B172)</f>
        <v>0</v>
      </c>
      <c r="C172" s="160">
        <f>IF(RES_hhdet_emi!C172=0,0,RES_hhdet_emi!C172*1000000/RES_hhdet_num!C172)</f>
        <v>0</v>
      </c>
      <c r="D172" s="160">
        <f>IF(RES_hhdet_emi!D172=0,0,RES_hhdet_emi!D172*1000000/RES_hhdet_num!D172)</f>
        <v>0</v>
      </c>
      <c r="E172" s="160">
        <f>IF(RES_hhdet_emi!E172=0,0,RES_hhdet_emi!E172*1000000/RES_hhdet_num!E172)</f>
        <v>0</v>
      </c>
      <c r="F172" s="160">
        <f>IF(RES_hhdet_emi!F172=0,0,RES_hhdet_emi!F172*1000000/RES_hhdet_num!F172)</f>
        <v>0</v>
      </c>
      <c r="G172" s="160">
        <f>IF(RES_hhdet_emi!G172=0,0,RES_hhdet_emi!G172*1000000/RES_hhdet_num!G172)</f>
        <v>0</v>
      </c>
      <c r="H172" s="160">
        <f>IF(RES_hhdet_emi!H172=0,0,RES_hhdet_emi!H172*1000000/RES_hhdet_num!H172)</f>
        <v>0</v>
      </c>
      <c r="I172" s="160">
        <f>IF(RES_hhdet_emi!I172=0,0,RES_hhdet_emi!I172*1000000/RES_hhdet_num!I172)</f>
        <v>0</v>
      </c>
      <c r="J172" s="160">
        <f>IF(RES_hhdet_emi!J172=0,0,RES_hhdet_emi!J172*1000000/RES_hhdet_num!J172)</f>
        <v>0</v>
      </c>
      <c r="K172" s="160">
        <f>IF(RES_hhdet_emi!K172=0,0,RES_hhdet_emi!K172*1000000/RES_hhdet_num!K172)</f>
        <v>0</v>
      </c>
      <c r="L172" s="160">
        <f>IF(RES_hhdet_emi!L172=0,0,RES_hhdet_emi!L172*1000000/RES_hhdet_num!L172)</f>
        <v>0</v>
      </c>
      <c r="M172" s="160">
        <f>IF(RES_hhdet_emi!M172=0,0,RES_hhdet_emi!M172*1000000/RES_hhdet_num!M172)</f>
        <v>0</v>
      </c>
      <c r="N172" s="160">
        <f>IF(RES_hhdet_emi!N172=0,0,RES_hhdet_emi!N172*1000000/RES_hhdet_num!N172)</f>
        <v>0</v>
      </c>
      <c r="O172" s="160">
        <f>IF(RES_hhdet_emi!O172=0,0,RES_hhdet_emi!O172*1000000/RES_hhdet_num!O172)</f>
        <v>0</v>
      </c>
      <c r="P172" s="160">
        <f>IF(RES_hhdet_emi!P172=0,0,RES_hhdet_emi!P172*1000000/RES_hhdet_num!P172)</f>
        <v>0</v>
      </c>
      <c r="Q172" s="160">
        <f>IF(RES_hhdet_emi!Q172=0,0,RES_hhdet_emi!Q172*1000000/RES_hhdet_num!Q172)</f>
        <v>0</v>
      </c>
    </row>
    <row r="173" spans="1:17" ht="12" customHeight="1" x14ac:dyDescent="0.25">
      <c r="A173" s="148" t="s">
        <v>60</v>
      </c>
      <c r="B173" s="156">
        <f>IF(RES_hhdet_emi!B173=0,0,RES_hhdet_emi!B173*1000000/RES_hhdet_num!B172)</f>
        <v>0</v>
      </c>
      <c r="C173" s="156">
        <f>IF(RES_hhdet_emi!C173=0,0,RES_hhdet_emi!C173*1000000/RES_hhdet_num!C172)</f>
        <v>0</v>
      </c>
      <c r="D173" s="156">
        <f>IF(RES_hhdet_emi!D173=0,0,RES_hhdet_emi!D173*1000000/RES_hhdet_num!D172)</f>
        <v>0</v>
      </c>
      <c r="E173" s="156">
        <f>IF(RES_hhdet_emi!E173=0,0,RES_hhdet_emi!E173*1000000/RES_hhdet_num!E172)</f>
        <v>0</v>
      </c>
      <c r="F173" s="156">
        <f>IF(RES_hhdet_emi!F173=0,0,RES_hhdet_emi!F173*1000000/RES_hhdet_num!F172)</f>
        <v>0</v>
      </c>
      <c r="G173" s="156">
        <f>IF(RES_hhdet_emi!G173=0,0,RES_hhdet_emi!G173*1000000/RES_hhdet_num!G172)</f>
        <v>0</v>
      </c>
      <c r="H173" s="156">
        <f>IF(RES_hhdet_emi!H173=0,0,RES_hhdet_emi!H173*1000000/RES_hhdet_num!H172)</f>
        <v>0</v>
      </c>
      <c r="I173" s="156">
        <f>IF(RES_hhdet_emi!I173=0,0,RES_hhdet_emi!I173*1000000/RES_hhdet_num!I172)</f>
        <v>0</v>
      </c>
      <c r="J173" s="156">
        <f>IF(RES_hhdet_emi!J173=0,0,RES_hhdet_emi!J173*1000000/RES_hhdet_num!J172)</f>
        <v>0</v>
      </c>
      <c r="K173" s="156">
        <f>IF(RES_hhdet_emi!K173=0,0,RES_hhdet_emi!K173*1000000/RES_hhdet_num!K172)</f>
        <v>0</v>
      </c>
      <c r="L173" s="156">
        <f>IF(RES_hhdet_emi!L173=0,0,RES_hhdet_emi!L173*1000000/RES_hhdet_num!L172)</f>
        <v>0</v>
      </c>
      <c r="M173" s="156">
        <f>IF(RES_hhdet_emi!M173=0,0,RES_hhdet_emi!M173*1000000/RES_hhdet_num!M172)</f>
        <v>0</v>
      </c>
      <c r="N173" s="156">
        <f>IF(RES_hhdet_emi!N173=0,0,RES_hhdet_emi!N173*1000000/RES_hhdet_num!N172)</f>
        <v>0</v>
      </c>
      <c r="O173" s="156">
        <f>IF(RES_hhdet_emi!O173=0,0,RES_hhdet_emi!O173*1000000/RES_hhdet_num!O172)</f>
        <v>0</v>
      </c>
      <c r="P173" s="156">
        <f>IF(RES_hhdet_emi!P173=0,0,RES_hhdet_emi!P173*1000000/RES_hhdet_num!P172)</f>
        <v>0</v>
      </c>
      <c r="Q173" s="156">
        <f>IF(RES_hhdet_emi!Q173=0,0,RES_hhdet_emi!Q173*1000000/RES_hhdet_num!Q172)</f>
        <v>0</v>
      </c>
    </row>
    <row r="174" spans="1:17" ht="12" customHeight="1" x14ac:dyDescent="0.25">
      <c r="A174" s="159" t="s">
        <v>59</v>
      </c>
      <c r="B174" s="57">
        <f>IF(RES_hhdet_emi!B174=0,0,RES_hhdet_emi!B174*1000000/RES_hhdet_num!B172)</f>
        <v>0</v>
      </c>
      <c r="C174" s="57">
        <f>IF(RES_hhdet_emi!C174=0,0,RES_hhdet_emi!C174*1000000/RES_hhdet_num!C172)</f>
        <v>0</v>
      </c>
      <c r="D174" s="57">
        <f>IF(RES_hhdet_emi!D174=0,0,RES_hhdet_emi!D174*1000000/RES_hhdet_num!D172)</f>
        <v>0</v>
      </c>
      <c r="E174" s="57">
        <f>IF(RES_hhdet_emi!E174=0,0,RES_hhdet_emi!E174*1000000/RES_hhdet_num!E172)</f>
        <v>0</v>
      </c>
      <c r="F174" s="57">
        <f>IF(RES_hhdet_emi!F174=0,0,RES_hhdet_emi!F174*1000000/RES_hhdet_num!F172)</f>
        <v>0</v>
      </c>
      <c r="G174" s="57">
        <f>IF(RES_hhdet_emi!G174=0,0,RES_hhdet_emi!G174*1000000/RES_hhdet_num!G172)</f>
        <v>0</v>
      </c>
      <c r="H174" s="57">
        <f>IF(RES_hhdet_emi!H174=0,0,RES_hhdet_emi!H174*1000000/RES_hhdet_num!H172)</f>
        <v>0</v>
      </c>
      <c r="I174" s="57">
        <f>IF(RES_hhdet_emi!I174=0,0,RES_hhdet_emi!I174*1000000/RES_hhdet_num!I172)</f>
        <v>0</v>
      </c>
      <c r="J174" s="57">
        <f>IF(RES_hhdet_emi!J174=0,0,RES_hhdet_emi!J174*1000000/RES_hhdet_num!J172)</f>
        <v>0</v>
      </c>
      <c r="K174" s="57">
        <f>IF(RES_hhdet_emi!K174=0,0,RES_hhdet_emi!K174*1000000/RES_hhdet_num!K172)</f>
        <v>0</v>
      </c>
      <c r="L174" s="57">
        <f>IF(RES_hhdet_emi!L174=0,0,RES_hhdet_emi!L174*1000000/RES_hhdet_num!L172)</f>
        <v>0</v>
      </c>
      <c r="M174" s="57">
        <f>IF(RES_hhdet_emi!M174=0,0,RES_hhdet_emi!M174*1000000/RES_hhdet_num!M172)</f>
        <v>0</v>
      </c>
      <c r="N174" s="57">
        <f>IF(RES_hhdet_emi!N174=0,0,RES_hhdet_emi!N174*1000000/RES_hhdet_num!N172)</f>
        <v>0</v>
      </c>
      <c r="O174" s="57">
        <f>IF(RES_hhdet_emi!O174=0,0,RES_hhdet_emi!O174*1000000/RES_hhdet_num!O172)</f>
        <v>0</v>
      </c>
      <c r="P174" s="57">
        <f>IF(RES_hhdet_emi!P174=0,0,RES_hhdet_emi!P174*1000000/RES_hhdet_num!P172)</f>
        <v>0</v>
      </c>
      <c r="Q174" s="57">
        <f>IF(RES_hhdet_emi!Q174=0,0,RES_hhdet_emi!Q174*1000000/RES_hhdet_num!Q172)</f>
        <v>0</v>
      </c>
    </row>
    <row r="175" spans="1:17" ht="12" customHeight="1" x14ac:dyDescent="0.25">
      <c r="A175" s="158" t="s">
        <v>62</v>
      </c>
      <c r="B175" s="157">
        <f>IF(RES_hhdet_emi!B175=0,0,RES_hhdet_emi!B175*1000000/RES_hhdet_num!B$161)</f>
        <v>110.83507034656043</v>
      </c>
      <c r="C175" s="157">
        <f>IF(RES_hhdet_emi!C175=0,0,RES_hhdet_emi!C175*1000000/RES_hhdet_num!C$161)</f>
        <v>105.42846177864776</v>
      </c>
      <c r="D175" s="157">
        <f>IF(RES_hhdet_emi!D175=0,0,RES_hhdet_emi!D175*1000000/RES_hhdet_num!D$161)</f>
        <v>103.26019446369767</v>
      </c>
      <c r="E175" s="157">
        <f>IF(RES_hhdet_emi!E175=0,0,RES_hhdet_emi!E175*1000000/RES_hhdet_num!E$161)</f>
        <v>99.081353011146149</v>
      </c>
      <c r="F175" s="157">
        <f>IF(RES_hhdet_emi!F175=0,0,RES_hhdet_emi!F175*1000000/RES_hhdet_num!F$161)</f>
        <v>101.52015089433907</v>
      </c>
      <c r="G175" s="157">
        <f>IF(RES_hhdet_emi!G175=0,0,RES_hhdet_emi!G175*1000000/RES_hhdet_num!G$161)</f>
        <v>98.040908755305722</v>
      </c>
      <c r="H175" s="157">
        <f>IF(RES_hhdet_emi!H175=0,0,RES_hhdet_emi!H175*1000000/RES_hhdet_num!H$161)</f>
        <v>92.052547982984734</v>
      </c>
      <c r="I175" s="157">
        <f>IF(RES_hhdet_emi!I175=0,0,RES_hhdet_emi!I175*1000000/RES_hhdet_num!I$161)</f>
        <v>89.089670986797657</v>
      </c>
      <c r="J175" s="157">
        <f>IF(RES_hhdet_emi!J175=0,0,RES_hhdet_emi!J175*1000000/RES_hhdet_num!J$161)</f>
        <v>87.006549314316658</v>
      </c>
      <c r="K175" s="157">
        <f>IF(RES_hhdet_emi!K175=0,0,RES_hhdet_emi!K175*1000000/RES_hhdet_num!K$161)</f>
        <v>87.192464493312272</v>
      </c>
      <c r="L175" s="157">
        <f>IF(RES_hhdet_emi!L175=0,0,RES_hhdet_emi!L175*1000000/RES_hhdet_num!L$161)</f>
        <v>84.714584362811621</v>
      </c>
      <c r="M175" s="157">
        <f>IF(RES_hhdet_emi!M175=0,0,RES_hhdet_emi!M175*1000000/RES_hhdet_num!M$161)</f>
        <v>75.613629606145636</v>
      </c>
      <c r="N175" s="157">
        <f>IF(RES_hhdet_emi!N175=0,0,RES_hhdet_emi!N175*1000000/RES_hhdet_num!N$161)</f>
        <v>76.149479946395942</v>
      </c>
      <c r="O175" s="157">
        <f>IF(RES_hhdet_emi!O175=0,0,RES_hhdet_emi!O175*1000000/RES_hhdet_num!O$161)</f>
        <v>72.982124856336</v>
      </c>
      <c r="P175" s="157">
        <f>IF(RES_hhdet_emi!P175=0,0,RES_hhdet_emi!P175*1000000/RES_hhdet_num!P$161)</f>
        <v>62.38347809349662</v>
      </c>
      <c r="Q175" s="157">
        <f>IF(RES_hhdet_emi!Q175=0,0,RES_hhdet_emi!Q175*1000000/RES_hhdet_num!Q$161)</f>
        <v>61.309860350055544</v>
      </c>
    </row>
    <row r="176" spans="1:17" ht="12" customHeight="1" x14ac:dyDescent="0.25">
      <c r="A176" s="23" t="s">
        <v>57</v>
      </c>
      <c r="B176" s="156">
        <f>IF(RES_hhdet_emi!B176=0,0,RES_hhdet_emi!B176*1000000/RES_hhdet_num!B176)</f>
        <v>397.86472654182057</v>
      </c>
      <c r="C176" s="156">
        <f>IF(RES_hhdet_emi!C176=0,0,RES_hhdet_emi!C176*1000000/RES_hhdet_num!C176)</f>
        <v>392.31997285575341</v>
      </c>
      <c r="D176" s="156">
        <f>IF(RES_hhdet_emi!D176=0,0,RES_hhdet_emi!D176*1000000/RES_hhdet_num!D176)</f>
        <v>391.02778601244995</v>
      </c>
      <c r="E176" s="156">
        <f>IF(RES_hhdet_emi!E176=0,0,RES_hhdet_emi!E176*1000000/RES_hhdet_num!E176)</f>
        <v>385.25349255840325</v>
      </c>
      <c r="F176" s="156">
        <f>IF(RES_hhdet_emi!F176=0,0,RES_hhdet_emi!F176*1000000/RES_hhdet_num!F176)</f>
        <v>395.35357601437971</v>
      </c>
      <c r="G176" s="156">
        <f>IF(RES_hhdet_emi!G176=0,0,RES_hhdet_emi!G176*1000000/RES_hhdet_num!G176)</f>
        <v>387.23466873601291</v>
      </c>
      <c r="H176" s="156">
        <f>IF(RES_hhdet_emi!H176=0,0,RES_hhdet_emi!H176*1000000/RES_hhdet_num!H176)</f>
        <v>383.40349201464767</v>
      </c>
      <c r="I176" s="156">
        <f>IF(RES_hhdet_emi!I176=0,0,RES_hhdet_emi!I176*1000000/RES_hhdet_num!I176)</f>
        <v>386.15914019875834</v>
      </c>
      <c r="J176" s="156">
        <f>IF(RES_hhdet_emi!J176=0,0,RES_hhdet_emi!J176*1000000/RES_hhdet_num!J176)</f>
        <v>383.83763205955034</v>
      </c>
      <c r="K176" s="156">
        <f>IF(RES_hhdet_emi!K176=0,0,RES_hhdet_emi!K176*1000000/RES_hhdet_num!K176)</f>
        <v>379.58455216644433</v>
      </c>
      <c r="L176" s="156">
        <f>IF(RES_hhdet_emi!L176=0,0,RES_hhdet_emi!L176*1000000/RES_hhdet_num!L176)</f>
        <v>391.20004688578615</v>
      </c>
      <c r="M176" s="156">
        <f>IF(RES_hhdet_emi!M176=0,0,RES_hhdet_emi!M176*1000000/RES_hhdet_num!M176)</f>
        <v>366.9944645424485</v>
      </c>
      <c r="N176" s="156">
        <f>IF(RES_hhdet_emi!N176=0,0,RES_hhdet_emi!N176*1000000/RES_hhdet_num!N176)</f>
        <v>378.93353532435071</v>
      </c>
      <c r="O176" s="156">
        <f>IF(RES_hhdet_emi!O176=0,0,RES_hhdet_emi!O176*1000000/RES_hhdet_num!O176)</f>
        <v>379.12105701118105</v>
      </c>
      <c r="P176" s="156">
        <f>IF(RES_hhdet_emi!P176=0,0,RES_hhdet_emi!P176*1000000/RES_hhdet_num!P176)</f>
        <v>377.69477931043883</v>
      </c>
      <c r="Q176" s="156">
        <f>IF(RES_hhdet_emi!Q176=0,0,RES_hhdet_emi!Q176*1000000/RES_hhdet_num!Q176)</f>
        <v>372.2037194963421</v>
      </c>
    </row>
    <row r="177" spans="1:17" ht="12" customHeight="1" x14ac:dyDescent="0.25">
      <c r="A177" s="29" t="s">
        <v>140</v>
      </c>
      <c r="B177" s="57">
        <f>IF(RES_hhdet_emi!B177=0,0,RES_hhdet_emi!B177*1000000/RES_hhdet_num!B177)</f>
        <v>0</v>
      </c>
      <c r="C177" s="57">
        <f>IF(RES_hhdet_emi!C177=0,0,RES_hhdet_emi!C177*1000000/RES_hhdet_num!C177)</f>
        <v>0</v>
      </c>
      <c r="D177" s="57">
        <f>IF(RES_hhdet_emi!D177=0,0,RES_hhdet_emi!D177*1000000/RES_hhdet_num!D177)</f>
        <v>0</v>
      </c>
      <c r="E177" s="57">
        <f>IF(RES_hhdet_emi!E177=0,0,RES_hhdet_emi!E177*1000000/RES_hhdet_num!E177)</f>
        <v>0</v>
      </c>
      <c r="F177" s="57">
        <f>IF(RES_hhdet_emi!F177=0,0,RES_hhdet_emi!F177*1000000/RES_hhdet_num!F177)</f>
        <v>0</v>
      </c>
      <c r="G177" s="57">
        <f>IF(RES_hhdet_emi!G177=0,0,RES_hhdet_emi!G177*1000000/RES_hhdet_num!G177)</f>
        <v>0</v>
      </c>
      <c r="H177" s="57">
        <f>IF(RES_hhdet_emi!H177=0,0,RES_hhdet_emi!H177*1000000/RES_hhdet_num!H177)</f>
        <v>0</v>
      </c>
      <c r="I177" s="57">
        <f>IF(RES_hhdet_emi!I177=0,0,RES_hhdet_emi!I177*1000000/RES_hhdet_num!I177)</f>
        <v>0</v>
      </c>
      <c r="J177" s="57">
        <f>IF(RES_hhdet_emi!J177=0,0,RES_hhdet_emi!J177*1000000/RES_hhdet_num!J177)</f>
        <v>0</v>
      </c>
      <c r="K177" s="57">
        <f>IF(RES_hhdet_emi!K177=0,0,RES_hhdet_emi!K177*1000000/RES_hhdet_num!K177)</f>
        <v>0</v>
      </c>
      <c r="L177" s="57">
        <f>IF(RES_hhdet_emi!L177=0,0,RES_hhdet_emi!L177*1000000/RES_hhdet_num!L177)</f>
        <v>0</v>
      </c>
      <c r="M177" s="57">
        <f>IF(RES_hhdet_emi!M177=0,0,RES_hhdet_emi!M177*1000000/RES_hhdet_num!M177)</f>
        <v>0</v>
      </c>
      <c r="N177" s="57">
        <f>IF(RES_hhdet_emi!N177=0,0,RES_hhdet_emi!N177*1000000/RES_hhdet_num!N177)</f>
        <v>0</v>
      </c>
      <c r="O177" s="57">
        <f>IF(RES_hhdet_emi!O177=0,0,RES_hhdet_emi!O177*1000000/RES_hhdet_num!O177)</f>
        <v>0</v>
      </c>
      <c r="P177" s="57">
        <f>IF(RES_hhdet_emi!P177=0,0,RES_hhdet_emi!P177*1000000/RES_hhdet_num!P177)</f>
        <v>0</v>
      </c>
      <c r="Q177" s="57">
        <f>IF(RES_hhdet_emi!Q177=0,0,RES_hhdet_emi!Q177*1000000/RES_hhdet_num!Q177)</f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1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268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181</v>
      </c>
    </row>
    <row r="3" spans="1:17" ht="12" customHeight="1" x14ac:dyDescent="0.25">
      <c r="A3" s="152" t="s">
        <v>172</v>
      </c>
      <c r="B3" s="184">
        <f>RES_hhdet_fech!B3/RES_summary!B$19</f>
        <v>207.3581689168341</v>
      </c>
      <c r="C3" s="184">
        <f>RES_hhdet_fech!C3/RES_summary!C$19</f>
        <v>217.9254596637783</v>
      </c>
      <c r="D3" s="184">
        <f>RES_hhdet_fech!D3/RES_summary!D$19</f>
        <v>207.16676569879149</v>
      </c>
      <c r="E3" s="184">
        <f>RES_hhdet_fech!E3/RES_summary!E$19</f>
        <v>211.13331208853023</v>
      </c>
      <c r="F3" s="184">
        <f>RES_hhdet_fech!F3/RES_summary!F$19</f>
        <v>217.92173355211969</v>
      </c>
      <c r="G3" s="184">
        <f>RES_hhdet_fech!G3/RES_summary!G$19</f>
        <v>200.58334454317114</v>
      </c>
      <c r="H3" s="184">
        <f>RES_hhdet_fech!H3/RES_summary!H$19</f>
        <v>194.9938393563792</v>
      </c>
      <c r="I3" s="184">
        <f>RES_hhdet_fech!I3/RES_summary!I$19</f>
        <v>188.56474236576884</v>
      </c>
      <c r="J3" s="184">
        <f>RES_hhdet_fech!J3/RES_summary!J$19</f>
        <v>190.99310232221549</v>
      </c>
      <c r="K3" s="184">
        <f>RES_hhdet_fech!K3/RES_summary!K$19</f>
        <v>175.96332045699108</v>
      </c>
      <c r="L3" s="184">
        <f>RES_hhdet_fech!L3/RES_summary!L$19</f>
        <v>195.85160323057872</v>
      </c>
      <c r="M3" s="184">
        <f>RES_hhdet_fech!M3/RES_summary!M$19</f>
        <v>149.52154071913407</v>
      </c>
      <c r="N3" s="184">
        <f>RES_hhdet_fech!N3/RES_summary!N$19</f>
        <v>167.06970020800827</v>
      </c>
      <c r="O3" s="184">
        <f>RES_hhdet_fech!O3/RES_summary!O$19</f>
        <v>173.45957469064533</v>
      </c>
      <c r="P3" s="184">
        <f>RES_hhdet_fech!P3/RES_summary!P$19</f>
        <v>140.51574738201333</v>
      </c>
      <c r="Q3" s="184">
        <f>RES_hhdet_fech!Q3/RES_summary!Q$19</f>
        <v>147.3133233864566</v>
      </c>
    </row>
    <row r="4" spans="1:17" ht="12.95" customHeight="1" x14ac:dyDescent="0.25">
      <c r="A4" s="158" t="s">
        <v>65</v>
      </c>
      <c r="B4" s="178">
        <f>RES_hhdet_fech!B4/RES_summary!B$19</f>
        <v>165.19292424338144</v>
      </c>
      <c r="C4" s="178">
        <f>RES_hhdet_fech!C4/RES_summary!C$19</f>
        <v>175.55088297951241</v>
      </c>
      <c r="D4" s="178">
        <f>RES_hhdet_fech!D4/RES_summary!D$19</f>
        <v>164.2467883247659</v>
      </c>
      <c r="E4" s="178">
        <f>RES_hhdet_fech!E4/RES_summary!E$19</f>
        <v>167.538933678961</v>
      </c>
      <c r="F4" s="178">
        <f>RES_hhdet_fech!F4/RES_summary!F$19</f>
        <v>173.95086637902932</v>
      </c>
      <c r="G4" s="178">
        <f>RES_hhdet_fech!G4/RES_summary!G$19</f>
        <v>158.10480955910916</v>
      </c>
      <c r="H4" s="178">
        <f>RES_hhdet_fech!H4/RES_summary!H$19</f>
        <v>152.48263002401276</v>
      </c>
      <c r="I4" s="178">
        <f>RES_hhdet_fech!I4/RES_summary!I$19</f>
        <v>145.97938388654296</v>
      </c>
      <c r="J4" s="178">
        <f>RES_hhdet_fech!J4/RES_summary!J$19</f>
        <v>148.43058455110116</v>
      </c>
      <c r="K4" s="178">
        <f>RES_hhdet_fech!K4/RES_summary!K$19</f>
        <v>133.6272049167178</v>
      </c>
      <c r="L4" s="178">
        <f>RES_hhdet_fech!L4/RES_summary!L$19</f>
        <v>150.04412656590108</v>
      </c>
      <c r="M4" s="178">
        <f>RES_hhdet_fech!M4/RES_summary!M$19</f>
        <v>110.52024139666631</v>
      </c>
      <c r="N4" s="178">
        <f>RES_hhdet_fech!N4/RES_summary!N$19</f>
        <v>121.51089357416188</v>
      </c>
      <c r="O4" s="178">
        <f>RES_hhdet_fech!O4/RES_summary!O$19</f>
        <v>126.95015954442162</v>
      </c>
      <c r="P4" s="178">
        <f>RES_hhdet_fech!P4/RES_summary!P$19</f>
        <v>97.324961461957258</v>
      </c>
      <c r="Q4" s="178">
        <f>RES_hhdet_fech!Q4/RES_summary!Q$19</f>
        <v>103.74111256618532</v>
      </c>
    </row>
    <row r="5" spans="1:17" ht="12" customHeight="1" x14ac:dyDescent="0.25">
      <c r="A5" s="23" t="s">
        <v>58</v>
      </c>
      <c r="B5" s="177">
        <f>RES_hhdet_fech!B5/RES_summary!B$19</f>
        <v>164.52492738077802</v>
      </c>
      <c r="C5" s="177">
        <f>RES_hhdet_fech!C5/RES_summary!C$19</f>
        <v>174.8063055565066</v>
      </c>
      <c r="D5" s="177">
        <f>RES_hhdet_fech!D5/RES_summary!D$19</f>
        <v>163.49085178675364</v>
      </c>
      <c r="E5" s="177">
        <f>RES_hhdet_fech!E5/RES_summary!E$19</f>
        <v>166.52158574781797</v>
      </c>
      <c r="F5" s="177">
        <f>RES_hhdet_fech!F5/RES_summary!F$19</f>
        <v>172.98024617646897</v>
      </c>
      <c r="G5" s="177">
        <f>RES_hhdet_fech!G5/RES_summary!G$19</f>
        <v>157.54563718588628</v>
      </c>
      <c r="H5" s="177">
        <f>RES_hhdet_fech!H5/RES_summary!H$19</f>
        <v>151.80326794463824</v>
      </c>
      <c r="I5" s="177">
        <f>RES_hhdet_fech!I5/RES_summary!I$19</f>
        <v>145.32266189157477</v>
      </c>
      <c r="J5" s="177">
        <f>RES_hhdet_fech!J5/RES_summary!J$19</f>
        <v>147.5544986072176</v>
      </c>
      <c r="K5" s="177">
        <f>RES_hhdet_fech!K5/RES_summary!K$19</f>
        <v>133.0494790918259</v>
      </c>
      <c r="L5" s="177">
        <f>RES_hhdet_fech!L5/RES_summary!L$19</f>
        <v>148.81317124923564</v>
      </c>
      <c r="M5" s="177">
        <f>RES_hhdet_fech!M5/RES_summary!M$19</f>
        <v>110.06914706508806</v>
      </c>
      <c r="N5" s="177">
        <f>RES_hhdet_fech!N5/RES_summary!N$19</f>
        <v>120.34819601911164</v>
      </c>
      <c r="O5" s="177">
        <f>RES_hhdet_fech!O5/RES_summary!O$19</f>
        <v>125.37849329793072</v>
      </c>
      <c r="P5" s="177">
        <f>RES_hhdet_fech!P5/RES_summary!P$19</f>
        <v>96.687755410064483</v>
      </c>
      <c r="Q5" s="177">
        <f>RES_hhdet_fech!Q5/RES_summary!Q$19</f>
        <v>102.78068623328356</v>
      </c>
    </row>
    <row r="6" spans="1:17" ht="12" customHeight="1" x14ac:dyDescent="0.25">
      <c r="A6" s="23" t="s">
        <v>60</v>
      </c>
      <c r="B6" s="177">
        <f>RES_hhdet_fech!B6/RES_summary!B$19</f>
        <v>0.66799686260343205</v>
      </c>
      <c r="C6" s="177">
        <f>RES_hhdet_fech!C6/RES_summary!C$19</f>
        <v>0.74457742300579555</v>
      </c>
      <c r="D6" s="177">
        <f>RES_hhdet_fech!D6/RES_summary!D$19</f>
        <v>0.75593653801228977</v>
      </c>
      <c r="E6" s="177">
        <f>RES_hhdet_fech!E6/RES_summary!E$19</f>
        <v>1.0173479311430362</v>
      </c>
      <c r="F6" s="177">
        <f>RES_hhdet_fech!F6/RES_summary!F$19</f>
        <v>0.97062020256035875</v>
      </c>
      <c r="G6" s="177">
        <f>RES_hhdet_fech!G6/RES_summary!G$19</f>
        <v>0.55917237322288749</v>
      </c>
      <c r="H6" s="177">
        <f>RES_hhdet_fech!H6/RES_summary!H$19</f>
        <v>0.67936207937454463</v>
      </c>
      <c r="I6" s="177">
        <f>RES_hhdet_fech!I6/RES_summary!I$19</f>
        <v>0.65672199496817762</v>
      </c>
      <c r="J6" s="177">
        <f>RES_hhdet_fech!J6/RES_summary!J$19</f>
        <v>0.87608594388357863</v>
      </c>
      <c r="K6" s="177">
        <f>RES_hhdet_fech!K6/RES_summary!K$19</f>
        <v>0.57772582489189039</v>
      </c>
      <c r="L6" s="177">
        <f>RES_hhdet_fech!L6/RES_summary!L$19</f>
        <v>1.2309553166654292</v>
      </c>
      <c r="M6" s="177">
        <f>RES_hhdet_fech!M6/RES_summary!M$19</f>
        <v>0.45109433157825851</v>
      </c>
      <c r="N6" s="177">
        <f>RES_hhdet_fech!N6/RES_summary!N$19</f>
        <v>1.162697555050235</v>
      </c>
      <c r="O6" s="177">
        <f>RES_hhdet_fech!O6/RES_summary!O$19</f>
        <v>1.5716662464908988</v>
      </c>
      <c r="P6" s="177">
        <f>RES_hhdet_fech!P6/RES_summary!P$19</f>
        <v>0.63720605189277824</v>
      </c>
      <c r="Q6" s="177">
        <f>RES_hhdet_fech!Q6/RES_summary!Q$19</f>
        <v>0.96042633290174628</v>
      </c>
    </row>
    <row r="7" spans="1:17" ht="12.95" customHeight="1" x14ac:dyDescent="0.25">
      <c r="A7" s="158" t="s">
        <v>112</v>
      </c>
      <c r="B7" s="178">
        <f>RES_hhdet_fech!B7/RES_summary!B$19</f>
        <v>0.15625782207017275</v>
      </c>
      <c r="C7" s="178">
        <f>RES_hhdet_fech!C7/RES_summary!C$19</f>
        <v>0.15750119101345408</v>
      </c>
      <c r="D7" s="178">
        <f>RES_hhdet_fech!D7/RES_summary!D$19</f>
        <v>0.16151992786851344</v>
      </c>
      <c r="E7" s="178">
        <f>RES_hhdet_fech!E7/RES_summary!E$19</f>
        <v>0.16004586684757607</v>
      </c>
      <c r="F7" s="178">
        <f>RES_hhdet_fech!F7/RES_summary!F$19</f>
        <v>0.16027326638093267</v>
      </c>
      <c r="G7" s="178">
        <f>RES_hhdet_fech!G7/RES_summary!G$19</f>
        <v>0.16571605802286393</v>
      </c>
      <c r="H7" s="178">
        <f>RES_hhdet_fech!H7/RES_summary!H$19</f>
        <v>0.16539942646492428</v>
      </c>
      <c r="I7" s="178">
        <f>RES_hhdet_fech!I7/RES_summary!I$19</f>
        <v>0.16607816407757087</v>
      </c>
      <c r="J7" s="178">
        <f>RES_hhdet_fech!J7/RES_summary!J$19</f>
        <v>0.16521878662895484</v>
      </c>
      <c r="K7" s="178">
        <f>RES_hhdet_fech!K7/RES_summary!K$19</f>
        <v>0.16548247584069431</v>
      </c>
      <c r="L7" s="178">
        <f>RES_hhdet_fech!L7/RES_summary!L$19</f>
        <v>0.1607449408194164</v>
      </c>
      <c r="M7" s="178">
        <f>RES_hhdet_fech!M7/RES_summary!M$19</f>
        <v>0.13914137756375572</v>
      </c>
      <c r="N7" s="178">
        <f>RES_hhdet_fech!N7/RES_summary!N$19</f>
        <v>0.13588227508846804</v>
      </c>
      <c r="O7" s="178">
        <f>RES_hhdet_fech!O7/RES_summary!O$19</f>
        <v>0.14383730232123815</v>
      </c>
      <c r="P7" s="178">
        <f>RES_hhdet_fech!P7/RES_summary!P$19</f>
        <v>0.141320126001476</v>
      </c>
      <c r="Q7" s="178">
        <f>RES_hhdet_fech!Q7/RES_summary!Q$19</f>
        <v>0.14859847944690074</v>
      </c>
    </row>
    <row r="8" spans="1:17" ht="12" customHeight="1" x14ac:dyDescent="0.25">
      <c r="A8" s="23" t="s">
        <v>60</v>
      </c>
      <c r="B8" s="177">
        <f>RES_hhdet_fech!B8/RES_summary!B$19</f>
        <v>0.15625782207017275</v>
      </c>
      <c r="C8" s="177">
        <f>RES_hhdet_fech!C8/RES_summary!C$19</f>
        <v>0.15750119101345408</v>
      </c>
      <c r="D8" s="177">
        <f>RES_hhdet_fech!D8/RES_summary!D$19</f>
        <v>0.16151992786851344</v>
      </c>
      <c r="E8" s="177">
        <f>RES_hhdet_fech!E8/RES_summary!E$19</f>
        <v>0.16004586684757607</v>
      </c>
      <c r="F8" s="177">
        <f>RES_hhdet_fech!F8/RES_summary!F$19</f>
        <v>0.16027326638093267</v>
      </c>
      <c r="G8" s="177">
        <f>RES_hhdet_fech!G8/RES_summary!G$19</f>
        <v>0.16571605802286393</v>
      </c>
      <c r="H8" s="177">
        <f>RES_hhdet_fech!H8/RES_summary!H$19</f>
        <v>0.16539942646492428</v>
      </c>
      <c r="I8" s="177">
        <f>RES_hhdet_fech!I8/RES_summary!I$19</f>
        <v>0.16607816407757087</v>
      </c>
      <c r="J8" s="177">
        <f>RES_hhdet_fech!J8/RES_summary!J$19</f>
        <v>0.16521878662895484</v>
      </c>
      <c r="K8" s="177">
        <f>RES_hhdet_fech!K8/RES_summary!K$19</f>
        <v>0.16548247584069431</v>
      </c>
      <c r="L8" s="177">
        <f>RES_hhdet_fech!L8/RES_summary!L$19</f>
        <v>0.1607449408194164</v>
      </c>
      <c r="M8" s="177">
        <f>RES_hhdet_fech!M8/RES_summary!M$19</f>
        <v>0.13914137756375572</v>
      </c>
      <c r="N8" s="177">
        <f>RES_hhdet_fech!N8/RES_summary!N$19</f>
        <v>0.13588227508846804</v>
      </c>
      <c r="O8" s="177">
        <f>RES_hhdet_fech!O8/RES_summary!O$19</f>
        <v>0.14383730232123815</v>
      </c>
      <c r="P8" s="177">
        <f>RES_hhdet_fech!P8/RES_summary!P$19</f>
        <v>0.141320126001476</v>
      </c>
      <c r="Q8" s="177">
        <f>RES_hhdet_fech!Q8/RES_summary!Q$19</f>
        <v>0.14859847944690074</v>
      </c>
    </row>
    <row r="9" spans="1:17" ht="12" customHeight="1" x14ac:dyDescent="0.25">
      <c r="A9" s="158" t="s">
        <v>63</v>
      </c>
      <c r="B9" s="178">
        <f>RES_hhdet_fech!B9/RES_summary!B$19</f>
        <v>28.303994656286093</v>
      </c>
      <c r="C9" s="178">
        <f>RES_hhdet_fech!C9/RES_summary!C$19</f>
        <v>28.637800096983078</v>
      </c>
      <c r="D9" s="178">
        <f>RES_hhdet_fech!D9/RES_summary!D$19</f>
        <v>29.117693456138916</v>
      </c>
      <c r="E9" s="178">
        <f>RES_hhdet_fech!E9/RES_summary!E$19</f>
        <v>29.487860707663728</v>
      </c>
      <c r="F9" s="178">
        <f>RES_hhdet_fech!F9/RES_summary!F$19</f>
        <v>29.934675873542361</v>
      </c>
      <c r="G9" s="178">
        <f>RES_hhdet_fech!G9/RES_summary!G$19</f>
        <v>29.064667640310837</v>
      </c>
      <c r="H9" s="178">
        <f>RES_hhdet_fech!H9/RES_summary!H$19</f>
        <v>29.094937672624475</v>
      </c>
      <c r="I9" s="178">
        <f>RES_hhdet_fech!I9/RES_summary!I$19</f>
        <v>29.419103094159961</v>
      </c>
      <c r="J9" s="178">
        <f>RES_hhdet_fech!J9/RES_summary!J$19</f>
        <v>29.092089012615084</v>
      </c>
      <c r="K9" s="178">
        <f>RES_hhdet_fech!K9/RES_summary!K$19</f>
        <v>29.233616772411363</v>
      </c>
      <c r="L9" s="178">
        <f>RES_hhdet_fech!L9/RES_summary!L$19</f>
        <v>31.874922130397277</v>
      </c>
      <c r="M9" s="178">
        <f>RES_hhdet_fech!M9/RES_summary!M$19</f>
        <v>26.803889818475117</v>
      </c>
      <c r="N9" s="178">
        <f>RES_hhdet_fech!N9/RES_summary!N$19</f>
        <v>31.721395694764087</v>
      </c>
      <c r="O9" s="178">
        <f>RES_hhdet_fech!O9/RES_summary!O$19</f>
        <v>31.904640365697365</v>
      </c>
      <c r="P9" s="178">
        <f>RES_hhdet_fech!P9/RES_summary!P$19</f>
        <v>30.478591272218257</v>
      </c>
      <c r="Q9" s="178">
        <f>RES_hhdet_fech!Q9/RES_summary!Q$19</f>
        <v>30.390016908352376</v>
      </c>
    </row>
    <row r="10" spans="1:17" ht="12" customHeight="1" x14ac:dyDescent="0.25">
      <c r="A10" s="167" t="s">
        <v>171</v>
      </c>
      <c r="B10" s="183">
        <f>RES_hhdet_fech!B10/RES_summary!B$19</f>
        <v>39.618507504687166</v>
      </c>
      <c r="C10" s="183">
        <f>RES_hhdet_fech!C10/RES_summary!C$19</f>
        <v>39.413373271116775</v>
      </c>
      <c r="D10" s="183">
        <f>RES_hhdet_fech!D10/RES_summary!D$19</f>
        <v>38.619698562620655</v>
      </c>
      <c r="E10" s="183">
        <f>RES_hhdet_fech!E10/RES_summary!E$19</f>
        <v>38.444731926914258</v>
      </c>
      <c r="F10" s="183">
        <f>RES_hhdet_fech!F10/RES_summary!F$19</f>
        <v>38.315216786171476</v>
      </c>
      <c r="G10" s="183">
        <f>RES_hhdet_fech!G10/RES_summary!G$19</f>
        <v>37.766784922456083</v>
      </c>
      <c r="H10" s="183">
        <f>RES_hhdet_fech!H10/RES_summary!H$19</f>
        <v>37.069554871796548</v>
      </c>
      <c r="I10" s="183">
        <f>RES_hhdet_fech!I10/RES_summary!I$19</f>
        <v>36.555063198182452</v>
      </c>
      <c r="J10" s="183">
        <f>RES_hhdet_fech!J10/RES_summary!J$19</f>
        <v>36.079134049187047</v>
      </c>
      <c r="K10" s="183">
        <f>RES_hhdet_fech!K10/RES_summary!K$19</f>
        <v>33.656968990190357</v>
      </c>
      <c r="L10" s="183">
        <f>RES_hhdet_fech!L10/RES_summary!L$19</f>
        <v>38.06481686942552</v>
      </c>
      <c r="M10" s="183">
        <f>RES_hhdet_fech!M10/RES_summary!M$19</f>
        <v>32.17503832848984</v>
      </c>
      <c r="N10" s="183">
        <f>RES_hhdet_fech!N10/RES_summary!N$19</f>
        <v>36.311092096599694</v>
      </c>
      <c r="O10" s="183">
        <f>RES_hhdet_fech!O10/RES_summary!O$19</f>
        <v>35.830798288212264</v>
      </c>
      <c r="P10" s="183">
        <f>RES_hhdet_fech!P10/RES_summary!P$19</f>
        <v>34.905464569721978</v>
      </c>
      <c r="Q10" s="183">
        <f>RES_hhdet_fech!Q10/RES_summary!Q$19</f>
        <v>34.222605182305415</v>
      </c>
    </row>
    <row r="11" spans="1:17" ht="12" customHeight="1" x14ac:dyDescent="0.25">
      <c r="A11" s="167" t="s">
        <v>144</v>
      </c>
      <c r="B11" s="183">
        <f>RES_hhdet_fech!B11/RES_summary!B$19</f>
        <v>28.795155447408259</v>
      </c>
      <c r="C11" s="183">
        <f>RES_hhdet_fech!C11/RES_summary!C$19</f>
        <v>28.646037312051913</v>
      </c>
      <c r="D11" s="183">
        <f>RES_hhdet_fech!D11/RES_summary!D$19</f>
        <v>28.068982262323058</v>
      </c>
      <c r="E11" s="183">
        <f>RES_hhdet_fech!E11/RES_summary!E$19</f>
        <v>27.941944706630196</v>
      </c>
      <c r="F11" s="183">
        <f>RES_hhdet_fech!F11/RES_summary!F$19</f>
        <v>27.847704839523193</v>
      </c>
      <c r="G11" s="183">
        <f>RES_hhdet_fech!G11/RES_summary!G$19</f>
        <v>27.449064520432227</v>
      </c>
      <c r="H11" s="183">
        <f>RES_hhdet_fech!H11/RES_summary!H$19</f>
        <v>26.942554159906244</v>
      </c>
      <c r="I11" s="183">
        <f>RES_hhdet_fech!I11/RES_summary!I$19</f>
        <v>26.56855802956791</v>
      </c>
      <c r="J11" s="183">
        <f>RES_hhdet_fech!J11/RES_summary!J$19</f>
        <v>26.222612746619735</v>
      </c>
      <c r="K11" s="183">
        <f>RES_hhdet_fech!K11/RES_summary!K$19</f>
        <v>26.043275575826783</v>
      </c>
      <c r="L11" s="183">
        <f>RES_hhdet_fech!L11/RES_summary!L$19</f>
        <v>25.784996808828257</v>
      </c>
      <c r="M11" s="183">
        <f>RES_hhdet_fech!M11/RES_summary!M$19</f>
        <v>23.406442340181975</v>
      </c>
      <c r="N11" s="183">
        <f>RES_hhdet_fech!N11/RES_summary!N$19</f>
        <v>26.547796075361934</v>
      </c>
      <c r="O11" s="183">
        <f>RES_hhdet_fech!O11/RES_summary!O$19</f>
        <v>26.251921463409559</v>
      </c>
      <c r="P11" s="183">
        <f>RES_hhdet_fech!P11/RES_summary!P$19</f>
        <v>25.603045540813273</v>
      </c>
      <c r="Q11" s="183">
        <f>RES_hhdet_fech!Q11/RES_summary!Q$19</f>
        <v>25.113008402951735</v>
      </c>
    </row>
    <row r="12" spans="1:17" ht="12" customHeight="1" x14ac:dyDescent="0.25">
      <c r="A12" s="167" t="s">
        <v>143</v>
      </c>
      <c r="B12" s="183">
        <f>RES_hhdet_fech!B12/RES_summary!B$19</f>
        <v>24.128446333961506</v>
      </c>
      <c r="C12" s="183">
        <f>RES_hhdet_fech!C12/RES_summary!C$19</f>
        <v>24.199981205275179</v>
      </c>
      <c r="D12" s="183">
        <f>RES_hhdet_fech!D12/RES_summary!D$19</f>
        <v>23.754617817350251</v>
      </c>
      <c r="E12" s="183">
        <f>RES_hhdet_fech!E12/RES_summary!E$19</f>
        <v>23.68931594293019</v>
      </c>
      <c r="F12" s="183">
        <f>RES_hhdet_fech!F12/RES_summary!F$19</f>
        <v>23.651532275639948</v>
      </c>
      <c r="G12" s="183">
        <f>RES_hhdet_fech!G12/RES_summary!G$19</f>
        <v>23.349105040905936</v>
      </c>
      <c r="H12" s="183">
        <f>RES_hhdet_fech!H12/RES_summary!H$19</f>
        <v>22.964947809472054</v>
      </c>
      <c r="I12" s="183">
        <f>RES_hhdet_fech!I12/RES_summary!I$19</f>
        <v>22.688214782119818</v>
      </c>
      <c r="J12" s="183">
        <f>RES_hhdet_fech!J12/RES_summary!J$19</f>
        <v>22.441511027164292</v>
      </c>
      <c r="K12" s="183">
        <f>RES_hhdet_fech!K12/RES_summary!K$19</f>
        <v>22.327792983951259</v>
      </c>
      <c r="L12" s="183">
        <f>RES_hhdet_fech!L12/RES_summary!L$19</f>
        <v>22.150210135784373</v>
      </c>
      <c r="M12" s="183">
        <f>RES_hhdet_fech!M12/RES_summary!M$19</f>
        <v>20.109727278408347</v>
      </c>
      <c r="N12" s="183">
        <f>RES_hhdet_fech!N12/RES_summary!N$19</f>
        <v>23.031236843756922</v>
      </c>
      <c r="O12" s="183">
        <f>RES_hhdet_fech!O12/RES_summary!O$19</f>
        <v>22.575464465320799</v>
      </c>
      <c r="P12" s="183">
        <f>RES_hhdet_fech!P12/RES_summary!P$19</f>
        <v>22.031012556476906</v>
      </c>
      <c r="Q12" s="183">
        <f>RES_hhdet_fech!Q12/RES_summary!Q$19</f>
        <v>21.624966473990938</v>
      </c>
    </row>
    <row r="13" spans="1:17" ht="12" customHeight="1" x14ac:dyDescent="0.25">
      <c r="A13" s="166" t="s">
        <v>57</v>
      </c>
      <c r="B13" s="182">
        <f>RES_hhdet_fech!B13/RES_summary!B$19</f>
        <v>18.371309175446669</v>
      </c>
      <c r="C13" s="182">
        <f>RES_hhdet_fech!C13/RES_summary!C$19</f>
        <v>18.619924252834011</v>
      </c>
      <c r="D13" s="182">
        <f>RES_hhdet_fech!D13/RES_summary!D$19</f>
        <v>18.244838470509379</v>
      </c>
      <c r="E13" s="182">
        <f>RES_hhdet_fech!E13/RES_summary!E$19</f>
        <v>18.16226405930907</v>
      </c>
      <c r="F13" s="182">
        <f>RES_hhdet_fech!F13/RES_summary!F$19</f>
        <v>18.101008145689665</v>
      </c>
      <c r="G13" s="182">
        <f>RES_hhdet_fech!G13/RES_summary!G$19</f>
        <v>17.841891938280881</v>
      </c>
      <c r="H13" s="182">
        <f>RES_hhdet_fech!H13/RES_summary!H$19</f>
        <v>17.512660203938825</v>
      </c>
      <c r="I13" s="182">
        <f>RES_hhdet_fech!I13/RES_summary!I$19</f>
        <v>17.269562719219213</v>
      </c>
      <c r="J13" s="182">
        <f>RES_hhdet_fech!J13/RES_summary!J$19</f>
        <v>17.044698285303351</v>
      </c>
      <c r="K13" s="182">
        <f>RES_hhdet_fech!K13/RES_summary!K$19</f>
        <v>16.928129124287352</v>
      </c>
      <c r="L13" s="182">
        <f>RES_hhdet_fech!L13/RES_summary!L$19</f>
        <v>16.76024792573865</v>
      </c>
      <c r="M13" s="182">
        <f>RES_hhdet_fech!M13/RES_summary!M$19</f>
        <v>15.214187521118525</v>
      </c>
      <c r="N13" s="182">
        <f>RES_hhdet_fech!N13/RES_summary!N$19</f>
        <v>17.787023370492705</v>
      </c>
      <c r="O13" s="182">
        <f>RES_hhdet_fech!O13/RES_summary!O$19</f>
        <v>17.063748951216422</v>
      </c>
      <c r="P13" s="182">
        <f>RES_hhdet_fech!P13/RES_summary!P$19</f>
        <v>16.641979601528835</v>
      </c>
      <c r="Q13" s="182">
        <f>RES_hhdet_fech!Q13/RES_summary!Q$19</f>
        <v>16.323455461918901</v>
      </c>
    </row>
    <row r="14" spans="1:17" ht="12" customHeight="1" x14ac:dyDescent="0.25">
      <c r="A14" s="147" t="s">
        <v>59</v>
      </c>
      <c r="B14" s="181">
        <f>RES_hhdet_fech!B14/RES_summary!B$19</f>
        <v>5.7571371585148352</v>
      </c>
      <c r="C14" s="181">
        <f>RES_hhdet_fech!C14/RES_summary!C$19</f>
        <v>5.5800569524411694</v>
      </c>
      <c r="D14" s="181">
        <f>RES_hhdet_fech!D14/RES_summary!D$19</f>
        <v>5.5097793468408707</v>
      </c>
      <c r="E14" s="181">
        <f>RES_hhdet_fech!E14/RES_summary!E$19</f>
        <v>5.527051883621124</v>
      </c>
      <c r="F14" s="181">
        <f>RES_hhdet_fech!F14/RES_summary!F$19</f>
        <v>5.5505241299502819</v>
      </c>
      <c r="G14" s="181">
        <f>RES_hhdet_fech!G14/RES_summary!G$19</f>
        <v>5.5072131026250561</v>
      </c>
      <c r="H14" s="181">
        <f>RES_hhdet_fech!H14/RES_summary!H$19</f>
        <v>5.4522876055332254</v>
      </c>
      <c r="I14" s="181">
        <f>RES_hhdet_fech!I14/RES_summary!I$19</f>
        <v>5.4186520629006028</v>
      </c>
      <c r="J14" s="181">
        <f>RES_hhdet_fech!J14/RES_summary!J$19</f>
        <v>5.3968127418609395</v>
      </c>
      <c r="K14" s="181">
        <f>RES_hhdet_fech!K14/RES_summary!K$19</f>
        <v>5.3996638596639084</v>
      </c>
      <c r="L14" s="181">
        <f>RES_hhdet_fech!L14/RES_summary!L$19</f>
        <v>5.3899622100457227</v>
      </c>
      <c r="M14" s="181">
        <f>RES_hhdet_fech!M14/RES_summary!M$19</f>
        <v>4.8955397572898223</v>
      </c>
      <c r="N14" s="181">
        <f>RES_hhdet_fech!N14/RES_summary!N$19</f>
        <v>5.2442134732642147</v>
      </c>
      <c r="O14" s="181">
        <f>RES_hhdet_fech!O14/RES_summary!O$19</f>
        <v>5.5117155141043792</v>
      </c>
      <c r="P14" s="181">
        <f>RES_hhdet_fech!P14/RES_summary!P$19</f>
        <v>5.3890329549480729</v>
      </c>
      <c r="Q14" s="181">
        <f>RES_hhdet_fech!Q14/RES_summary!Q$19</f>
        <v>5.3015110120720399</v>
      </c>
    </row>
    <row r="15" spans="1:17" ht="12" customHeight="1" x14ac:dyDescent="0.25">
      <c r="A15" s="163" t="s">
        <v>142</v>
      </c>
      <c r="B15" s="180">
        <f>RES_hhdet_fech!B15/RES_summary!B$19</f>
        <v>24.654895775961641</v>
      </c>
      <c r="C15" s="180">
        <f>RES_hhdet_fech!C15/RES_summary!C$19</f>
        <v>25.10335225498282</v>
      </c>
      <c r="D15" s="180">
        <f>RES_hhdet_fech!D15/RES_summary!D$19</f>
        <v>25.041547702204952</v>
      </c>
      <c r="E15" s="180">
        <f>RES_hhdet_fech!E15/RES_summary!E$19</f>
        <v>25.795438973244678</v>
      </c>
      <c r="F15" s="180">
        <f>RES_hhdet_fech!F15/RES_summary!F$19</f>
        <v>26.069480047778718</v>
      </c>
      <c r="G15" s="180">
        <f>RES_hhdet_fech!G15/RES_summary!G$19</f>
        <v>23.917319452281866</v>
      </c>
      <c r="H15" s="180">
        <f>RES_hhdet_fech!H15/RES_summary!H$19</f>
        <v>23.990508842481553</v>
      </c>
      <c r="I15" s="180">
        <f>RES_hhdet_fech!I15/RES_summary!I$19</f>
        <v>23.867831878267822</v>
      </c>
      <c r="J15" s="180">
        <f>RES_hhdet_fech!J15/RES_summary!J$19</f>
        <v>23.834950539042609</v>
      </c>
      <c r="K15" s="180">
        <f>RES_hhdet_fech!K15/RES_summary!K$19</f>
        <v>22.05388128350139</v>
      </c>
      <c r="L15" s="180">
        <f>RES_hhdet_fech!L15/RES_summary!L$19</f>
        <v>26.642812557156088</v>
      </c>
      <c r="M15" s="180">
        <f>RES_hhdet_fech!M15/RES_summary!M$19</f>
        <v>20.850065013691712</v>
      </c>
      <c r="N15" s="180">
        <f>RES_hhdet_fech!N15/RES_summary!N$19</f>
        <v>27.565229098841503</v>
      </c>
      <c r="O15" s="180">
        <f>RES_hhdet_fech!O15/RES_summary!O$19</f>
        <v>29.040435323250673</v>
      </c>
      <c r="P15" s="180">
        <f>RES_hhdet_fech!P15/RES_summary!P$19</f>
        <v>24.042971210885099</v>
      </c>
      <c r="Q15" s="180">
        <f>RES_hhdet_fech!Q15/RES_summary!Q$19</f>
        <v>25.256754855498389</v>
      </c>
    </row>
    <row r="16" spans="1:17" ht="12" customHeight="1" x14ac:dyDescent="0.25">
      <c r="A16" s="161" t="s">
        <v>141</v>
      </c>
      <c r="B16" s="179">
        <f>RES_hhdet_fech!B16/RES_summary!B$19</f>
        <v>21.486960663578458</v>
      </c>
      <c r="C16" s="179">
        <f>RES_hhdet_fech!C16/RES_summary!C$19</f>
        <v>21.897235918180353</v>
      </c>
      <c r="D16" s="179">
        <f>RES_hhdet_fech!D16/RES_summary!D$19</f>
        <v>21.786785353273668</v>
      </c>
      <c r="E16" s="179">
        <f>RES_hhdet_fech!E16/RES_summary!E$19</f>
        <v>22.294087216229652</v>
      </c>
      <c r="F16" s="179">
        <f>RES_hhdet_fech!F16/RES_summary!F$19</f>
        <v>22.49568616100596</v>
      </c>
      <c r="G16" s="179">
        <f>RES_hhdet_fech!G16/RES_summary!G$19</f>
        <v>21.053470746608333</v>
      </c>
      <c r="H16" s="179">
        <f>RES_hhdet_fech!H16/RES_summary!H$19</f>
        <v>21.046118353146042</v>
      </c>
      <c r="I16" s="179">
        <f>RES_hhdet_fech!I16/RES_summary!I$19</f>
        <v>20.932742783774778</v>
      </c>
      <c r="J16" s="179">
        <f>RES_hhdet_fech!J16/RES_summary!J$19</f>
        <v>20.889530592239097</v>
      </c>
      <c r="K16" s="179">
        <f>RES_hhdet_fech!K16/RES_summary!K$19</f>
        <v>19.734686693939732</v>
      </c>
      <c r="L16" s="179">
        <f>RES_hhdet_fech!L16/RES_summary!L$19</f>
        <v>22.707790372197373</v>
      </c>
      <c r="M16" s="179">
        <f>RES_hhdet_fech!M16/RES_summary!M$19</f>
        <v>18.448082016189588</v>
      </c>
      <c r="N16" s="179">
        <f>RES_hhdet_fech!N16/RES_summary!N$19</f>
        <v>23.712916969488191</v>
      </c>
      <c r="O16" s="179">
        <f>RES_hhdet_fech!O16/RES_summary!O$19</f>
        <v>24.387998474217571</v>
      </c>
      <c r="P16" s="179">
        <f>RES_hhdet_fech!P16/RES_summary!P$19</f>
        <v>21.016964242023608</v>
      </c>
      <c r="Q16" s="179">
        <f>RES_hhdet_fech!Q16/RES_summary!Q$19</f>
        <v>21.718401668146218</v>
      </c>
    </row>
    <row r="17" spans="1:17" ht="12" customHeight="1" x14ac:dyDescent="0.25">
      <c r="A17" s="148" t="s">
        <v>60</v>
      </c>
      <c r="B17" s="177">
        <f>RES_hhdet_fech!B17/RES_summary!B$19</f>
        <v>15.729823505063615</v>
      </c>
      <c r="C17" s="177">
        <f>RES_hhdet_fech!C17/RES_summary!C$19</f>
        <v>16.317178965739181</v>
      </c>
      <c r="D17" s="177">
        <f>RES_hhdet_fech!D17/RES_summary!D$19</f>
        <v>16.277006006432796</v>
      </c>
      <c r="E17" s="177">
        <f>RES_hhdet_fech!E17/RES_summary!E$19</f>
        <v>16.767035332608522</v>
      </c>
      <c r="F17" s="177">
        <f>RES_hhdet_fech!F17/RES_summary!F$19</f>
        <v>16.945162031055681</v>
      </c>
      <c r="G17" s="177">
        <f>RES_hhdet_fech!G17/RES_summary!G$19</f>
        <v>15.546257643983276</v>
      </c>
      <c r="H17" s="177">
        <f>RES_hhdet_fech!H17/RES_summary!H$19</f>
        <v>15.593830747612815</v>
      </c>
      <c r="I17" s="177">
        <f>RES_hhdet_fech!I17/RES_summary!I$19</f>
        <v>15.514090720874172</v>
      </c>
      <c r="J17" s="177">
        <f>RES_hhdet_fech!J17/RES_summary!J$19</f>
        <v>15.492717850378158</v>
      </c>
      <c r="K17" s="177">
        <f>RES_hhdet_fech!K17/RES_summary!K$19</f>
        <v>14.33502283427582</v>
      </c>
      <c r="L17" s="177">
        <f>RES_hhdet_fech!L17/RES_summary!L$19</f>
        <v>17.317828162151645</v>
      </c>
      <c r="M17" s="177">
        <f>RES_hhdet_fech!M17/RES_summary!M$19</f>
        <v>13.552542258899766</v>
      </c>
      <c r="N17" s="177">
        <f>RES_hhdet_fech!N17/RES_summary!N$19</f>
        <v>18.46870349622397</v>
      </c>
      <c r="O17" s="177">
        <f>RES_hhdet_fech!O17/RES_summary!O$19</f>
        <v>18.876282960113191</v>
      </c>
      <c r="P17" s="177">
        <f>RES_hhdet_fech!P17/RES_summary!P$19</f>
        <v>15.62793128707553</v>
      </c>
      <c r="Q17" s="177">
        <f>RES_hhdet_fech!Q17/RES_summary!Q$19</f>
        <v>16.416890656074177</v>
      </c>
    </row>
    <row r="18" spans="1:17" ht="12" customHeight="1" x14ac:dyDescent="0.25">
      <c r="A18" s="148" t="s">
        <v>59</v>
      </c>
      <c r="B18" s="177">
        <f>RES_hhdet_fech!B18/RES_summary!B$19</f>
        <v>5.7571371585148352</v>
      </c>
      <c r="C18" s="177">
        <f>RES_hhdet_fech!C18/RES_summary!C$19</f>
        <v>5.5800569524411694</v>
      </c>
      <c r="D18" s="177">
        <f>RES_hhdet_fech!D18/RES_summary!D$19</f>
        <v>5.5097793468408724</v>
      </c>
      <c r="E18" s="177">
        <f>RES_hhdet_fech!E18/RES_summary!E$19</f>
        <v>5.5270518836211231</v>
      </c>
      <c r="F18" s="177">
        <f>RES_hhdet_fech!F18/RES_summary!F$19</f>
        <v>5.550524129950281</v>
      </c>
      <c r="G18" s="177">
        <f>RES_hhdet_fech!G18/RES_summary!G$19</f>
        <v>5.5072131026250561</v>
      </c>
      <c r="H18" s="177">
        <f>RES_hhdet_fech!H18/RES_summary!H$19</f>
        <v>5.4522876055332263</v>
      </c>
      <c r="I18" s="177">
        <f>RES_hhdet_fech!I18/RES_summary!I$19</f>
        <v>5.4186520629006036</v>
      </c>
      <c r="J18" s="177">
        <f>RES_hhdet_fech!J18/RES_summary!J$19</f>
        <v>5.3968127418609386</v>
      </c>
      <c r="K18" s="177">
        <f>RES_hhdet_fech!K18/RES_summary!K$19</f>
        <v>5.3996638596639093</v>
      </c>
      <c r="L18" s="177">
        <f>RES_hhdet_fech!L18/RES_summary!L$19</f>
        <v>5.3899622100457227</v>
      </c>
      <c r="M18" s="177">
        <f>RES_hhdet_fech!M18/RES_summary!M$19</f>
        <v>4.895539757289824</v>
      </c>
      <c r="N18" s="177">
        <f>RES_hhdet_fech!N18/RES_summary!N$19</f>
        <v>5.2442134732642138</v>
      </c>
      <c r="O18" s="177">
        <f>RES_hhdet_fech!O18/RES_summary!O$19</f>
        <v>5.5117155141043801</v>
      </c>
      <c r="P18" s="177">
        <f>RES_hhdet_fech!P18/RES_summary!P$19</f>
        <v>5.3890329549480738</v>
      </c>
      <c r="Q18" s="177">
        <f>RES_hhdet_fech!Q18/RES_summary!Q$19</f>
        <v>5.3015110120720381</v>
      </c>
    </row>
    <row r="19" spans="1:17" ht="12" customHeight="1" x14ac:dyDescent="0.25">
      <c r="A19" s="158" t="s">
        <v>62</v>
      </c>
      <c r="B19" s="178">
        <f>RES_hhdet_fech!B19/RES_summary!B$19</f>
        <v>13.704992195096381</v>
      </c>
      <c r="C19" s="178">
        <f>RES_hhdet_fech!C19/RES_summary!C$19</f>
        <v>13.57927539626936</v>
      </c>
      <c r="D19" s="178">
        <f>RES_hhdet_fech!D19/RES_summary!D$19</f>
        <v>13.640763990018147</v>
      </c>
      <c r="E19" s="178">
        <f>RES_hhdet_fech!E19/RES_summary!E$19</f>
        <v>13.946471835057922</v>
      </c>
      <c r="F19" s="178">
        <f>RES_hhdet_fech!F19/RES_summary!F$19</f>
        <v>13.875918033167098</v>
      </c>
      <c r="G19" s="178">
        <f>RES_hhdet_fech!G19/RES_summary!G$19</f>
        <v>13.248151285728255</v>
      </c>
      <c r="H19" s="178">
        <f>RES_hhdet_fech!H19/RES_summary!H$19</f>
        <v>13.25087223327705</v>
      </c>
      <c r="I19" s="178">
        <f>RES_hhdet_fech!I19/RES_summary!I$19</f>
        <v>13.000177220988368</v>
      </c>
      <c r="J19" s="178">
        <f>RES_hhdet_fech!J19/RES_summary!J$19</f>
        <v>13.305209971870262</v>
      </c>
      <c r="K19" s="178">
        <f>RES_hhdet_fech!K19/RES_summary!K$19</f>
        <v>12.937016292021227</v>
      </c>
      <c r="L19" s="178">
        <f>RES_hhdet_fech!L19/RES_summary!L$19</f>
        <v>13.771809593460969</v>
      </c>
      <c r="M19" s="178">
        <f>RES_hhdet_fech!M19/RES_summary!M$19</f>
        <v>12.058268126428883</v>
      </c>
      <c r="N19" s="178">
        <f>RES_hhdet_fech!N19/RES_summary!N$19</f>
        <v>13.701528663993811</v>
      </c>
      <c r="O19" s="178">
        <f>RES_hhdet_fech!O19/RES_summary!O$19</f>
        <v>14.460937478205111</v>
      </c>
      <c r="P19" s="178">
        <f>RES_hhdet_fech!P19/RES_summary!P$19</f>
        <v>12.570874521836346</v>
      </c>
      <c r="Q19" s="178">
        <f>RES_hhdet_fech!Q19/RES_summary!Q$19</f>
        <v>13.03359543247201</v>
      </c>
    </row>
    <row r="20" spans="1:17" ht="12" customHeight="1" x14ac:dyDescent="0.25">
      <c r="A20" s="23" t="s">
        <v>58</v>
      </c>
      <c r="B20" s="177">
        <f>RES_hhdet_fech!B20/RES_summary!B$19</f>
        <v>0</v>
      </c>
      <c r="C20" s="177">
        <f>RES_hhdet_fech!C20/RES_summary!C$19</f>
        <v>0</v>
      </c>
      <c r="D20" s="177">
        <f>RES_hhdet_fech!D20/RES_summary!D$19</f>
        <v>0</v>
      </c>
      <c r="E20" s="177">
        <f>RES_hhdet_fech!E20/RES_summary!E$19</f>
        <v>0</v>
      </c>
      <c r="F20" s="177">
        <f>RES_hhdet_fech!F20/RES_summary!F$19</f>
        <v>0</v>
      </c>
      <c r="G20" s="177">
        <f>RES_hhdet_fech!G20/RES_summary!G$19</f>
        <v>0</v>
      </c>
      <c r="H20" s="177">
        <f>RES_hhdet_fech!H20/RES_summary!H$19</f>
        <v>0</v>
      </c>
      <c r="I20" s="177">
        <f>RES_hhdet_fech!I20/RES_summary!I$19</f>
        <v>0</v>
      </c>
      <c r="J20" s="177">
        <f>RES_hhdet_fech!J20/RES_summary!J$19</f>
        <v>0</v>
      </c>
      <c r="K20" s="177">
        <f>RES_hhdet_fech!K20/RES_summary!K$19</f>
        <v>0</v>
      </c>
      <c r="L20" s="177">
        <f>RES_hhdet_fech!L20/RES_summary!L$19</f>
        <v>0</v>
      </c>
      <c r="M20" s="177">
        <f>RES_hhdet_fech!M20/RES_summary!M$19</f>
        <v>0</v>
      </c>
      <c r="N20" s="177">
        <f>RES_hhdet_fech!N20/RES_summary!N$19</f>
        <v>0</v>
      </c>
      <c r="O20" s="177">
        <f>RES_hhdet_fech!O20/RES_summary!O$19</f>
        <v>0</v>
      </c>
      <c r="P20" s="177">
        <f>RES_hhdet_fech!P20/RES_summary!P$19</f>
        <v>0</v>
      </c>
      <c r="Q20" s="177">
        <f>RES_hhdet_fech!Q20/RES_summary!Q$19</f>
        <v>0</v>
      </c>
    </row>
    <row r="21" spans="1:17" ht="12" customHeight="1" x14ac:dyDescent="0.25">
      <c r="A21" s="23" t="s">
        <v>57</v>
      </c>
      <c r="B21" s="177">
        <f>RES_hhdet_fech!B21/RES_summary!B$19</f>
        <v>19.643183572542089</v>
      </c>
      <c r="C21" s="177">
        <f>RES_hhdet_fech!C21/RES_summary!C$19</f>
        <v>19.445693046045712</v>
      </c>
      <c r="D21" s="177">
        <f>RES_hhdet_fech!D21/RES_summary!D$19</f>
        <v>19.489755381570276</v>
      </c>
      <c r="E21" s="177">
        <f>RES_hhdet_fech!E21/RES_summary!E$19</f>
        <v>19.138391884663747</v>
      </c>
      <c r="F21" s="177">
        <f>RES_hhdet_fech!F21/RES_summary!F$19</f>
        <v>19.606606020858639</v>
      </c>
      <c r="G21" s="177">
        <f>RES_hhdet_fech!G21/RES_summary!G$19</f>
        <v>19.081861817483627</v>
      </c>
      <c r="H21" s="177">
        <f>RES_hhdet_fech!H21/RES_summary!H$19</f>
        <v>18.719920813567509</v>
      </c>
      <c r="I21" s="177">
        <f>RES_hhdet_fech!I21/RES_summary!I$19</f>
        <v>18.652365438519357</v>
      </c>
      <c r="J21" s="177">
        <f>RES_hhdet_fech!J21/RES_summary!J$19</f>
        <v>18.285249191535712</v>
      </c>
      <c r="K21" s="177">
        <f>RES_hhdet_fech!K21/RES_summary!K$19</f>
        <v>17.978374200401085</v>
      </c>
      <c r="L21" s="177">
        <f>RES_hhdet_fech!L21/RES_summary!L$19</f>
        <v>18.482191514488107</v>
      </c>
      <c r="M21" s="177">
        <f>RES_hhdet_fech!M21/RES_summary!M$19</f>
        <v>17.21743108774076</v>
      </c>
      <c r="N21" s="177">
        <f>RES_hhdet_fech!N21/RES_summary!N$19</f>
        <v>17.808897378598704</v>
      </c>
      <c r="O21" s="177">
        <f>RES_hhdet_fech!O21/RES_summary!O$19</f>
        <v>17.822737088934179</v>
      </c>
      <c r="P21" s="177">
        <f>RES_hhdet_fech!P21/RES_summary!P$19</f>
        <v>17.712503883600643</v>
      </c>
      <c r="Q21" s="177">
        <f>RES_hhdet_fech!Q21/RES_summary!Q$19</f>
        <v>17.45915132443255</v>
      </c>
    </row>
    <row r="22" spans="1:17" ht="12" customHeight="1" x14ac:dyDescent="0.25">
      <c r="A22" s="29" t="s">
        <v>140</v>
      </c>
      <c r="B22" s="176">
        <f>RES_hhdet_fech!B22/RES_summary!B$19</f>
        <v>11.411980369784791</v>
      </c>
      <c r="C22" s="176">
        <f>RES_hhdet_fech!C22/RES_summary!C$19</f>
        <v>11.423451059560319</v>
      </c>
      <c r="D22" s="176">
        <f>RES_hhdet_fech!D22/RES_summary!D$19</f>
        <v>11.541979299984828</v>
      </c>
      <c r="E22" s="176">
        <f>RES_hhdet_fech!E22/RES_summary!E$19</f>
        <v>12.148875805243833</v>
      </c>
      <c r="F22" s="176">
        <f>RES_hhdet_fech!F22/RES_summary!F$19</f>
        <v>11.895934817792812</v>
      </c>
      <c r="G22" s="176">
        <f>RES_hhdet_fech!G22/RES_summary!G$19</f>
        <v>11.270444327507247</v>
      </c>
      <c r="H22" s="176">
        <f>RES_hhdet_fech!H22/RES_summary!H$19</f>
        <v>11.522939383949423</v>
      </c>
      <c r="I22" s="176">
        <f>RES_hhdet_fech!I22/RES_summary!I$19</f>
        <v>11.305131376469358</v>
      </c>
      <c r="J22" s="176">
        <f>RES_hhdet_fech!J22/RES_summary!J$19</f>
        <v>11.845456753789204</v>
      </c>
      <c r="K22" s="176">
        <f>RES_hhdet_fech!K22/RES_summary!K$19</f>
        <v>11.433640092643239</v>
      </c>
      <c r="L22" s="176">
        <f>RES_hhdet_fech!L22/RES_summary!L$19</f>
        <v>12.469831228503542</v>
      </c>
      <c r="M22" s="176">
        <f>RES_hhdet_fech!M22/RES_summary!M$19</f>
        <v>10.719370453386594</v>
      </c>
      <c r="N22" s="176">
        <f>RES_hhdet_fech!N22/RES_summary!N$19</f>
        <v>12.668540239136544</v>
      </c>
      <c r="O22" s="176">
        <f>RES_hhdet_fech!O22/RES_summary!O$19</f>
        <v>13.659470011798669</v>
      </c>
      <c r="P22" s="176">
        <f>RES_hhdet_fech!P22/RES_summary!P$19</f>
        <v>11.553579345289732</v>
      </c>
      <c r="Q22" s="176">
        <f>RES_hhdet_fech!Q22/RES_summary!Q$19</f>
        <v>12.160763752441595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84">
        <f>RES_hhdet_fech!B24/RES_summary!B$19</f>
        <v>180.39060357024263</v>
      </c>
      <c r="C24" s="184">
        <f>RES_hhdet_fech!C24/RES_summary!C$19</f>
        <v>181.05744296958483</v>
      </c>
      <c r="D24" s="184">
        <f>RES_hhdet_fech!D24/RES_summary!D$19</f>
        <v>181.82357094922557</v>
      </c>
      <c r="E24" s="184">
        <f>RES_hhdet_fech!E24/RES_summary!E$19</f>
        <v>183.91340874164743</v>
      </c>
      <c r="F24" s="184">
        <f>RES_hhdet_fech!F24/RES_summary!F$19</f>
        <v>189.28191787402397</v>
      </c>
      <c r="G24" s="184">
        <f>RES_hhdet_fech!G24/RES_summary!G$19</f>
        <v>182.68847320239971</v>
      </c>
      <c r="H24" s="184">
        <f>RES_hhdet_fech!H24/RES_summary!H$19</f>
        <v>173.95828833775244</v>
      </c>
      <c r="I24" s="184">
        <f>RES_hhdet_fech!I24/RES_summary!I$19</f>
        <v>159.10619777654318</v>
      </c>
      <c r="J24" s="184">
        <f>RES_hhdet_fech!J24/RES_summary!J$19</f>
        <v>162.01321869743472</v>
      </c>
      <c r="K24" s="184">
        <f>RES_hhdet_fech!K24/RES_summary!K$19</f>
        <v>158.13274950406287</v>
      </c>
      <c r="L24" s="184">
        <f>RES_hhdet_fech!L24/RES_summary!L$19</f>
        <v>161.40698140527169</v>
      </c>
      <c r="M24" s="184">
        <f>RES_hhdet_fech!M24/RES_summary!M$19</f>
        <v>128.52909303859653</v>
      </c>
      <c r="N24" s="184">
        <f>RES_hhdet_fech!N24/RES_summary!N$19</f>
        <v>143.85795997586158</v>
      </c>
      <c r="O24" s="184">
        <f>RES_hhdet_fech!O24/RES_summary!O$19</f>
        <v>147.07382098587399</v>
      </c>
      <c r="P24" s="184">
        <f>RES_hhdet_fech!P24/RES_summary!P$19</f>
        <v>122.70239659091317</v>
      </c>
      <c r="Q24" s="184">
        <f>RES_hhdet_fech!Q24/RES_summary!Q$19</f>
        <v>125.02579624608207</v>
      </c>
    </row>
    <row r="25" spans="1:17" ht="12.95" customHeight="1" x14ac:dyDescent="0.25">
      <c r="A25" s="158" t="s">
        <v>65</v>
      </c>
      <c r="B25" s="178">
        <f>RES_hhdet_fech!B25/RES_summary!B$19</f>
        <v>139.96519947439037</v>
      </c>
      <c r="C25" s="178">
        <f>RES_hhdet_fech!C25/RES_summary!C$19</f>
        <v>140.6283848754461</v>
      </c>
      <c r="D25" s="178">
        <f>RES_hhdet_fech!D25/RES_summary!D$19</f>
        <v>141.69730544983511</v>
      </c>
      <c r="E25" s="178">
        <f>RES_hhdet_fech!E25/RES_summary!E$19</f>
        <v>143.14566408255499</v>
      </c>
      <c r="F25" s="178">
        <f>RES_hhdet_fech!F25/RES_summary!F$19</f>
        <v>148.48267078741191</v>
      </c>
      <c r="G25" s="178">
        <f>RES_hhdet_fech!G25/RES_summary!G$19</f>
        <v>143.76822290592546</v>
      </c>
      <c r="H25" s="178">
        <f>RES_hhdet_fech!H25/RES_summary!H$19</f>
        <v>135.2794971552033</v>
      </c>
      <c r="I25" s="178">
        <f>RES_hhdet_fech!I25/RES_summary!I$19</f>
        <v>120.92904556508151</v>
      </c>
      <c r="J25" s="178">
        <f>RES_hhdet_fech!J25/RES_summary!J$19</f>
        <v>123.63278654928597</v>
      </c>
      <c r="K25" s="178">
        <f>RES_hhdet_fech!K25/RES_summary!K$19</f>
        <v>121.05258514948972</v>
      </c>
      <c r="L25" s="178">
        <f>RES_hhdet_fech!L25/RES_summary!L$19</f>
        <v>121.44564312567924</v>
      </c>
      <c r="M25" s="178">
        <f>RES_hhdet_fech!M25/RES_summary!M$19</f>
        <v>94.27772840341845</v>
      </c>
      <c r="N25" s="178">
        <f>RES_hhdet_fech!N25/RES_summary!N$19</f>
        <v>103.14358582946677</v>
      </c>
      <c r="O25" s="178">
        <f>RES_hhdet_fech!O25/RES_summary!O$19</f>
        <v>105.11400445794781</v>
      </c>
      <c r="P25" s="178">
        <f>RES_hhdet_fech!P25/RES_summary!P$19</f>
        <v>85.362085239216952</v>
      </c>
      <c r="Q25" s="178">
        <f>RES_hhdet_fech!Q25/RES_summary!Q$19</f>
        <v>86.983727653891165</v>
      </c>
    </row>
    <row r="26" spans="1:17" ht="12" customHeight="1" x14ac:dyDescent="0.25">
      <c r="A26" s="23" t="s">
        <v>84</v>
      </c>
      <c r="B26" s="177">
        <f>RES_hhdet_fech!B26/RES_summary!B$19</f>
        <v>138.30221109091434</v>
      </c>
      <c r="C26" s="177">
        <f>RES_hhdet_fech!C26/RES_summary!C$19</f>
        <v>138.86821122466503</v>
      </c>
      <c r="D26" s="177">
        <f>RES_hhdet_fech!D26/RES_summary!D$19</f>
        <v>139.76469426410205</v>
      </c>
      <c r="E26" s="177">
        <f>RES_hhdet_fech!E26/RES_summary!E$19</f>
        <v>140.57053463239293</v>
      </c>
      <c r="F26" s="177">
        <f>RES_hhdet_fech!F26/RES_summary!F$19</f>
        <v>146.02189802627387</v>
      </c>
      <c r="G26" s="177">
        <f>RES_hhdet_fech!G26/RES_summary!G$19</f>
        <v>142.24476791263245</v>
      </c>
      <c r="H26" s="177">
        <f>RES_hhdet_fech!H26/RES_summary!H$19</f>
        <v>133.46659308196899</v>
      </c>
      <c r="I26" s="177">
        <f>RES_hhdet_fech!I26/RES_summary!I$19</f>
        <v>119.28135190548252</v>
      </c>
      <c r="J26" s="177">
        <f>RES_hhdet_fech!J26/RES_summary!J$19</f>
        <v>121.42981632429863</v>
      </c>
      <c r="K26" s="177">
        <f>RES_hhdet_fech!K26/RES_summary!K$19</f>
        <v>119.48265356484465</v>
      </c>
      <c r="L26" s="177">
        <f>RES_hhdet_fech!L26/RES_summary!L$19</f>
        <v>118.50039795502934</v>
      </c>
      <c r="M26" s="177">
        <f>RES_hhdet_fech!M26/RES_summary!M$19</f>
        <v>93.140839495867951</v>
      </c>
      <c r="N26" s="177">
        <f>RES_hhdet_fech!N26/RES_summary!N$19</f>
        <v>100.24051537066369</v>
      </c>
      <c r="O26" s="177">
        <f>RES_hhdet_fech!O26/RES_summary!O$19</f>
        <v>101.28240879724541</v>
      </c>
      <c r="P26" s="177">
        <f>RES_hhdet_fech!P26/RES_summary!P$19</f>
        <v>83.685106335320484</v>
      </c>
      <c r="Q26" s="177">
        <f>RES_hhdet_fech!Q26/RES_summary!Q$19</f>
        <v>84.56318256525843</v>
      </c>
    </row>
    <row r="27" spans="1:17" ht="12" customHeight="1" x14ac:dyDescent="0.25">
      <c r="A27" s="23" t="s">
        <v>60</v>
      </c>
      <c r="B27" s="177">
        <f>RES_hhdet_fech!B27/RES_summary!B$19</f>
        <v>1.662988383476047</v>
      </c>
      <c r="C27" s="177">
        <f>RES_hhdet_fech!C27/RES_summary!C$19</f>
        <v>1.7601736507810646</v>
      </c>
      <c r="D27" s="177">
        <f>RES_hhdet_fech!D27/RES_summary!D$19</f>
        <v>1.9326111857330548</v>
      </c>
      <c r="E27" s="177">
        <f>RES_hhdet_fech!E27/RES_summary!E$19</f>
        <v>2.5751294501620712</v>
      </c>
      <c r="F27" s="177">
        <f>RES_hhdet_fech!F27/RES_summary!F$19</f>
        <v>2.4607727611380117</v>
      </c>
      <c r="G27" s="177">
        <f>RES_hhdet_fech!G27/RES_summary!G$19</f>
        <v>1.5234549932929806</v>
      </c>
      <c r="H27" s="177">
        <f>RES_hhdet_fech!H27/RES_summary!H$19</f>
        <v>1.8129040732343198</v>
      </c>
      <c r="I27" s="177">
        <f>RES_hhdet_fech!I27/RES_summary!I$19</f>
        <v>1.6476936595989962</v>
      </c>
      <c r="J27" s="177">
        <f>RES_hhdet_fech!J27/RES_summary!J$19</f>
        <v>2.2029702249873417</v>
      </c>
      <c r="K27" s="177">
        <f>RES_hhdet_fech!K27/RES_summary!K$19</f>
        <v>1.5699315846450588</v>
      </c>
      <c r="L27" s="177">
        <f>RES_hhdet_fech!L27/RES_summary!L$19</f>
        <v>2.9452451706499008</v>
      </c>
      <c r="M27" s="177">
        <f>RES_hhdet_fech!M27/RES_summary!M$19</f>
        <v>1.1368889075505029</v>
      </c>
      <c r="N27" s="177">
        <f>RES_hhdet_fech!N27/RES_summary!N$19</f>
        <v>2.9030704588030884</v>
      </c>
      <c r="O27" s="177">
        <f>RES_hhdet_fech!O27/RES_summary!O$19</f>
        <v>3.831595660702408</v>
      </c>
      <c r="P27" s="177">
        <f>RES_hhdet_fech!P27/RES_summary!P$19</f>
        <v>1.6769789038964646</v>
      </c>
      <c r="Q27" s="177">
        <f>RES_hhdet_fech!Q27/RES_summary!Q$19</f>
        <v>2.4205450886327498</v>
      </c>
    </row>
    <row r="28" spans="1:17" ht="12.95" customHeight="1" x14ac:dyDescent="0.25">
      <c r="A28" s="158" t="s">
        <v>112</v>
      </c>
      <c r="B28" s="178">
        <f>RES_hhdet_fech!B28/RES_summary!B$19</f>
        <v>0.1562493009422441</v>
      </c>
      <c r="C28" s="178">
        <f>RES_hhdet_fech!C28/RES_summary!C$19</f>
        <v>0.15714857376092742</v>
      </c>
      <c r="D28" s="178">
        <f>RES_hhdet_fech!D28/RES_summary!D$19</f>
        <v>0.16201722364626911</v>
      </c>
      <c r="E28" s="178">
        <f>RES_hhdet_fech!E28/RES_summary!E$19</f>
        <v>0.16060863532948805</v>
      </c>
      <c r="F28" s="178">
        <f>RES_hhdet_fech!F28/RES_summary!F$19</f>
        <v>0.16148939140830701</v>
      </c>
      <c r="G28" s="178">
        <f>RES_hhdet_fech!G28/RES_summary!G$19</f>
        <v>0.16549288809446147</v>
      </c>
      <c r="H28" s="178">
        <f>RES_hhdet_fech!H28/RES_summary!H$19</f>
        <v>0.16330752550416716</v>
      </c>
      <c r="I28" s="178">
        <f>RES_hhdet_fech!I28/RES_summary!I$19</f>
        <v>0.16134774031702914</v>
      </c>
      <c r="J28" s="178">
        <f>RES_hhdet_fech!J28/RES_summary!J$19</f>
        <v>0.16133932732838835</v>
      </c>
      <c r="K28" s="178">
        <f>RES_hhdet_fech!K28/RES_summary!K$19</f>
        <v>0.16386151673567345</v>
      </c>
      <c r="L28" s="178">
        <f>RES_hhdet_fech!L28/RES_summary!L$19</f>
        <v>0.16437050873042844</v>
      </c>
      <c r="M28" s="178">
        <f>RES_hhdet_fech!M28/RES_summary!M$19</f>
        <v>0.15869165836226071</v>
      </c>
      <c r="N28" s="178">
        <f>RES_hhdet_fech!N28/RES_summary!N$19</f>
        <v>0.16495301297003823</v>
      </c>
      <c r="O28" s="178">
        <f>RES_hhdet_fech!O28/RES_summary!O$19</f>
        <v>0.17365514860061923</v>
      </c>
      <c r="P28" s="178">
        <f>RES_hhdet_fech!P28/RES_summary!P$19</f>
        <v>0.16584692582166738</v>
      </c>
      <c r="Q28" s="178">
        <f>RES_hhdet_fech!Q28/RES_summary!Q$19</f>
        <v>0.16788063471425979</v>
      </c>
    </row>
    <row r="29" spans="1:17" ht="12" customHeight="1" x14ac:dyDescent="0.25">
      <c r="A29" s="23" t="s">
        <v>60</v>
      </c>
      <c r="B29" s="177">
        <f>RES_hhdet_fech!B29/RES_summary!B$19</f>
        <v>0.1562493009422441</v>
      </c>
      <c r="C29" s="177">
        <f>RES_hhdet_fech!C29/RES_summary!C$19</f>
        <v>0.15714857376092742</v>
      </c>
      <c r="D29" s="177">
        <f>RES_hhdet_fech!D29/RES_summary!D$19</f>
        <v>0.16201722364626911</v>
      </c>
      <c r="E29" s="177">
        <f>RES_hhdet_fech!E29/RES_summary!E$19</f>
        <v>0.16060863532948805</v>
      </c>
      <c r="F29" s="177">
        <f>RES_hhdet_fech!F29/RES_summary!F$19</f>
        <v>0.16148939140830701</v>
      </c>
      <c r="G29" s="177">
        <f>RES_hhdet_fech!G29/RES_summary!G$19</f>
        <v>0.16549288809446147</v>
      </c>
      <c r="H29" s="177">
        <f>RES_hhdet_fech!H29/RES_summary!H$19</f>
        <v>0.16330752550416716</v>
      </c>
      <c r="I29" s="177">
        <f>RES_hhdet_fech!I29/RES_summary!I$19</f>
        <v>0.16134774031702914</v>
      </c>
      <c r="J29" s="177">
        <f>RES_hhdet_fech!J29/RES_summary!J$19</f>
        <v>0.16133932732838835</v>
      </c>
      <c r="K29" s="177">
        <f>RES_hhdet_fech!K29/RES_summary!K$19</f>
        <v>0.16386151673567345</v>
      </c>
      <c r="L29" s="177">
        <f>RES_hhdet_fech!L29/RES_summary!L$19</f>
        <v>0.16437050873042844</v>
      </c>
      <c r="M29" s="177">
        <f>RES_hhdet_fech!M29/RES_summary!M$19</f>
        <v>0.15869165836226071</v>
      </c>
      <c r="N29" s="177">
        <f>RES_hhdet_fech!N29/RES_summary!N$19</f>
        <v>0.16495301297003823</v>
      </c>
      <c r="O29" s="177">
        <f>RES_hhdet_fech!O29/RES_summary!O$19</f>
        <v>0.17365514860061923</v>
      </c>
      <c r="P29" s="177">
        <f>RES_hhdet_fech!P29/RES_summary!P$19</f>
        <v>0.16584692582166738</v>
      </c>
      <c r="Q29" s="177">
        <f>RES_hhdet_fech!Q29/RES_summary!Q$19</f>
        <v>0.16788063471425979</v>
      </c>
    </row>
    <row r="30" spans="1:17" ht="12" customHeight="1" x14ac:dyDescent="0.25">
      <c r="A30" s="158" t="s">
        <v>63</v>
      </c>
      <c r="B30" s="178">
        <f>RES_hhdet_fech!B30/RES_summary!B$19</f>
        <v>26.564184058533048</v>
      </c>
      <c r="C30" s="178">
        <f>RES_hhdet_fech!C30/RES_summary!C$19</f>
        <v>26.741301157417261</v>
      </c>
      <c r="D30" s="178">
        <f>RES_hhdet_fech!D30/RES_summary!D$19</f>
        <v>26.443002852130295</v>
      </c>
      <c r="E30" s="178">
        <f>RES_hhdet_fech!E30/RES_summary!E$19</f>
        <v>26.773489770792295</v>
      </c>
      <c r="F30" s="178">
        <f>RES_hhdet_fech!F30/RES_summary!F$19</f>
        <v>26.871792628049612</v>
      </c>
      <c r="G30" s="178">
        <f>RES_hhdet_fech!G30/RES_summary!G$19</f>
        <v>25.600362302255874</v>
      </c>
      <c r="H30" s="178">
        <f>RES_hhdet_fech!H30/RES_summary!H$19</f>
        <v>25.376325180993447</v>
      </c>
      <c r="I30" s="178">
        <f>RES_hhdet_fech!I30/RES_summary!I$19</f>
        <v>25.117706397087254</v>
      </c>
      <c r="J30" s="178">
        <f>RES_hhdet_fech!J30/RES_summary!J$19</f>
        <v>24.912764591343002</v>
      </c>
      <c r="K30" s="178">
        <f>RES_hhdet_fech!K30/RES_summary!K$19</f>
        <v>23.952620739165191</v>
      </c>
      <c r="L30" s="178">
        <f>RES_hhdet_fech!L30/RES_summary!L$19</f>
        <v>26.020371723995961</v>
      </c>
      <c r="M30" s="178">
        <f>RES_hhdet_fech!M30/RES_summary!M$19</f>
        <v>22.00367483846739</v>
      </c>
      <c r="N30" s="178">
        <f>RES_hhdet_fech!N30/RES_summary!N$19</f>
        <v>26.823228848424389</v>
      </c>
      <c r="O30" s="178">
        <f>RES_hhdet_fech!O30/RES_summary!O$19</f>
        <v>27.337109236691521</v>
      </c>
      <c r="P30" s="178">
        <f>RES_hhdet_fech!P30/RES_summary!P$19</f>
        <v>24.655326935180057</v>
      </c>
      <c r="Q30" s="178">
        <f>RES_hhdet_fech!Q30/RES_summary!Q$19</f>
        <v>24.95206573622432</v>
      </c>
    </row>
    <row r="31" spans="1:17" ht="12" customHeight="1" x14ac:dyDescent="0.25">
      <c r="A31" s="167" t="s">
        <v>169</v>
      </c>
      <c r="B31" s="183">
        <f>RES_hhdet_fech!B31/RES_summary!B$19</f>
        <v>28.795155447408259</v>
      </c>
      <c r="C31" s="183">
        <f>RES_hhdet_fech!C31/RES_summary!C$19</f>
        <v>28.646037312051906</v>
      </c>
      <c r="D31" s="183">
        <f>RES_hhdet_fech!D31/RES_summary!D$19</f>
        <v>28.068982262323065</v>
      </c>
      <c r="E31" s="183">
        <f>RES_hhdet_fech!E31/RES_summary!E$19</f>
        <v>27.941944706630196</v>
      </c>
      <c r="F31" s="183">
        <f>RES_hhdet_fech!F31/RES_summary!F$19</f>
        <v>27.847704839523189</v>
      </c>
      <c r="G31" s="183">
        <f>RES_hhdet_fech!G31/RES_summary!G$19</f>
        <v>27.449064520432238</v>
      </c>
      <c r="H31" s="183">
        <f>RES_hhdet_fech!H31/RES_summary!H$19</f>
        <v>26.942554159906233</v>
      </c>
      <c r="I31" s="183">
        <f>RES_hhdet_fech!I31/RES_summary!I$19</f>
        <v>26.568558029567914</v>
      </c>
      <c r="J31" s="183">
        <f>RES_hhdet_fech!J31/RES_summary!J$19</f>
        <v>26.222612746619742</v>
      </c>
      <c r="K31" s="183">
        <f>RES_hhdet_fech!K31/RES_summary!K$19</f>
        <v>26.04327557582679</v>
      </c>
      <c r="L31" s="183">
        <f>RES_hhdet_fech!L31/RES_summary!L$19</f>
        <v>25.784996808828268</v>
      </c>
      <c r="M31" s="183">
        <f>RES_hhdet_fech!M31/RES_summary!M$19</f>
        <v>23.406442340181989</v>
      </c>
      <c r="N31" s="183">
        <f>RES_hhdet_fech!N31/RES_summary!N$19</f>
        <v>26.547796075361934</v>
      </c>
      <c r="O31" s="183">
        <f>RES_hhdet_fech!O31/RES_summary!O$19</f>
        <v>26.251921463409566</v>
      </c>
      <c r="P31" s="183">
        <f>RES_hhdet_fech!P31/RES_summary!P$19</f>
        <v>25.603045540813277</v>
      </c>
      <c r="Q31" s="183">
        <f>RES_hhdet_fech!Q31/RES_summary!Q$19</f>
        <v>25.113008402951746</v>
      </c>
    </row>
    <row r="32" spans="1:17" ht="12" customHeight="1" x14ac:dyDescent="0.25">
      <c r="A32" s="167" t="s">
        <v>168</v>
      </c>
      <c r="B32" s="183">
        <f>RES_hhdet_fech!B32/RES_summary!B$19</f>
        <v>24.128446333961499</v>
      </c>
      <c r="C32" s="183">
        <f>RES_hhdet_fech!C32/RES_summary!C$19</f>
        <v>24.199981205275172</v>
      </c>
      <c r="D32" s="183">
        <f>RES_hhdet_fech!D32/RES_summary!D$19</f>
        <v>23.754617817350251</v>
      </c>
      <c r="E32" s="183">
        <f>RES_hhdet_fech!E32/RES_summary!E$19</f>
        <v>23.689315942930183</v>
      </c>
      <c r="F32" s="183">
        <f>RES_hhdet_fech!F32/RES_summary!F$19</f>
        <v>23.651532275639944</v>
      </c>
      <c r="G32" s="183">
        <f>RES_hhdet_fech!G32/RES_summary!G$19</f>
        <v>23.349105040905943</v>
      </c>
      <c r="H32" s="183">
        <f>RES_hhdet_fech!H32/RES_summary!H$19</f>
        <v>22.964947809472058</v>
      </c>
      <c r="I32" s="183">
        <f>RES_hhdet_fech!I32/RES_summary!I$19</f>
        <v>22.688214782119818</v>
      </c>
      <c r="J32" s="183">
        <f>RES_hhdet_fech!J32/RES_summary!J$19</f>
        <v>22.441511027164299</v>
      </c>
      <c r="K32" s="183">
        <f>RES_hhdet_fech!K32/RES_summary!K$19</f>
        <v>22.327792983951259</v>
      </c>
      <c r="L32" s="183">
        <f>RES_hhdet_fech!L32/RES_summary!L$19</f>
        <v>22.150210135784359</v>
      </c>
      <c r="M32" s="183">
        <f>RES_hhdet_fech!M32/RES_summary!M$19</f>
        <v>20.10972727840835</v>
      </c>
      <c r="N32" s="183">
        <f>RES_hhdet_fech!N32/RES_summary!N$19</f>
        <v>23.031236843756929</v>
      </c>
      <c r="O32" s="183">
        <f>RES_hhdet_fech!O32/RES_summary!O$19</f>
        <v>22.575464465320799</v>
      </c>
      <c r="P32" s="183">
        <f>RES_hhdet_fech!P32/RES_summary!P$19</f>
        <v>22.031012556476906</v>
      </c>
      <c r="Q32" s="183">
        <f>RES_hhdet_fech!Q32/RES_summary!Q$19</f>
        <v>21.624966473990938</v>
      </c>
    </row>
    <row r="33" spans="1:17" ht="12" customHeight="1" x14ac:dyDescent="0.25">
      <c r="A33" s="166" t="s">
        <v>57</v>
      </c>
      <c r="B33" s="182">
        <f>RES_hhdet_fech!B33/RES_summary!B$19</f>
        <v>18.371309175446665</v>
      </c>
      <c r="C33" s="182">
        <f>RES_hhdet_fech!C33/RES_summary!C$19</f>
        <v>18.619924252834004</v>
      </c>
      <c r="D33" s="182">
        <f>RES_hhdet_fech!D33/RES_summary!D$19</f>
        <v>18.244838470509382</v>
      </c>
      <c r="E33" s="182">
        <f>RES_hhdet_fech!E33/RES_summary!E$19</f>
        <v>18.162264059309063</v>
      </c>
      <c r="F33" s="182">
        <f>RES_hhdet_fech!F33/RES_summary!F$19</f>
        <v>18.101008145689665</v>
      </c>
      <c r="G33" s="182">
        <f>RES_hhdet_fech!G33/RES_summary!G$19</f>
        <v>17.841891938280892</v>
      </c>
      <c r="H33" s="182">
        <f>RES_hhdet_fech!H33/RES_summary!H$19</f>
        <v>17.512660203938832</v>
      </c>
      <c r="I33" s="182">
        <f>RES_hhdet_fech!I33/RES_summary!I$19</f>
        <v>17.269562719219216</v>
      </c>
      <c r="J33" s="182">
        <f>RES_hhdet_fech!J33/RES_summary!J$19</f>
        <v>17.044698285303355</v>
      </c>
      <c r="K33" s="182">
        <f>RES_hhdet_fech!K33/RES_summary!K$19</f>
        <v>16.928129124287349</v>
      </c>
      <c r="L33" s="182">
        <f>RES_hhdet_fech!L33/RES_summary!L$19</f>
        <v>16.760247925738636</v>
      </c>
      <c r="M33" s="182">
        <f>RES_hhdet_fech!M33/RES_summary!M$19</f>
        <v>15.214187521118529</v>
      </c>
      <c r="N33" s="182">
        <f>RES_hhdet_fech!N33/RES_summary!N$19</f>
        <v>17.787023370492712</v>
      </c>
      <c r="O33" s="182">
        <f>RES_hhdet_fech!O33/RES_summary!O$19</f>
        <v>17.063748951216422</v>
      </c>
      <c r="P33" s="182">
        <f>RES_hhdet_fech!P33/RES_summary!P$19</f>
        <v>16.641979601528835</v>
      </c>
      <c r="Q33" s="182">
        <f>RES_hhdet_fech!Q33/RES_summary!Q$19</f>
        <v>16.323455461918904</v>
      </c>
    </row>
    <row r="34" spans="1:17" ht="12" customHeight="1" x14ac:dyDescent="0.25">
      <c r="A34" s="147" t="s">
        <v>59</v>
      </c>
      <c r="B34" s="181">
        <f>RES_hhdet_fech!B34/RES_summary!B$19</f>
        <v>5.7571371585148352</v>
      </c>
      <c r="C34" s="181">
        <f>RES_hhdet_fech!C34/RES_summary!C$19</f>
        <v>5.5800569524411703</v>
      </c>
      <c r="D34" s="181">
        <f>RES_hhdet_fech!D34/RES_summary!D$19</f>
        <v>5.5097793468408716</v>
      </c>
      <c r="E34" s="181">
        <f>RES_hhdet_fech!E34/RES_summary!E$19</f>
        <v>5.5270518836211258</v>
      </c>
      <c r="F34" s="181">
        <f>RES_hhdet_fech!F34/RES_summary!F$19</f>
        <v>5.550524129950281</v>
      </c>
      <c r="G34" s="181">
        <f>RES_hhdet_fech!G34/RES_summary!G$19</f>
        <v>5.5072131026250561</v>
      </c>
      <c r="H34" s="181">
        <f>RES_hhdet_fech!H34/RES_summary!H$19</f>
        <v>5.4522876055332263</v>
      </c>
      <c r="I34" s="181">
        <f>RES_hhdet_fech!I34/RES_summary!I$19</f>
        <v>5.4186520629006019</v>
      </c>
      <c r="J34" s="181">
        <f>RES_hhdet_fech!J34/RES_summary!J$19</f>
        <v>5.3968127418609404</v>
      </c>
      <c r="K34" s="181">
        <f>RES_hhdet_fech!K34/RES_summary!K$19</f>
        <v>5.3996638596639102</v>
      </c>
      <c r="L34" s="181">
        <f>RES_hhdet_fech!L34/RES_summary!L$19</f>
        <v>5.3899622100457218</v>
      </c>
      <c r="M34" s="181">
        <f>RES_hhdet_fech!M34/RES_summary!M$19</f>
        <v>4.8955397572898267</v>
      </c>
      <c r="N34" s="181">
        <f>RES_hhdet_fech!N34/RES_summary!N$19</f>
        <v>5.2442134732642147</v>
      </c>
      <c r="O34" s="181">
        <f>RES_hhdet_fech!O34/RES_summary!O$19</f>
        <v>5.5117155141043792</v>
      </c>
      <c r="P34" s="181">
        <f>RES_hhdet_fech!P34/RES_summary!P$19</f>
        <v>5.3890329549480729</v>
      </c>
      <c r="Q34" s="181">
        <f>RES_hhdet_fech!Q34/RES_summary!Q$19</f>
        <v>5.3015110120720381</v>
      </c>
    </row>
    <row r="35" spans="1:17" ht="12" customHeight="1" x14ac:dyDescent="0.25">
      <c r="A35" s="163" t="s">
        <v>142</v>
      </c>
      <c r="B35" s="180">
        <f>RES_hhdet_fech!B35/RES_summary!B$19</f>
        <v>24.654895775961631</v>
      </c>
      <c r="C35" s="180">
        <f>RES_hhdet_fech!C35/RES_summary!C$19</f>
        <v>25.103352254982813</v>
      </c>
      <c r="D35" s="180">
        <f>RES_hhdet_fech!D35/RES_summary!D$19</f>
        <v>25.041547702204944</v>
      </c>
      <c r="E35" s="180">
        <f>RES_hhdet_fech!E35/RES_summary!E$19</f>
        <v>25.795438973244693</v>
      </c>
      <c r="F35" s="180">
        <f>RES_hhdet_fech!F35/RES_summary!F$19</f>
        <v>26.069480047778733</v>
      </c>
      <c r="G35" s="180">
        <f>RES_hhdet_fech!G35/RES_summary!G$19</f>
        <v>23.91731945228187</v>
      </c>
      <c r="H35" s="180">
        <f>RES_hhdet_fech!H35/RES_summary!H$19</f>
        <v>23.990508842481571</v>
      </c>
      <c r="I35" s="180">
        <f>RES_hhdet_fech!I35/RES_summary!I$19</f>
        <v>23.867831878267825</v>
      </c>
      <c r="J35" s="180">
        <f>RES_hhdet_fech!J35/RES_summary!J$19</f>
        <v>23.834950539042623</v>
      </c>
      <c r="K35" s="180">
        <f>RES_hhdet_fech!K35/RES_summary!K$19</f>
        <v>22.053881283501397</v>
      </c>
      <c r="L35" s="180">
        <f>RES_hhdet_fech!L35/RES_summary!L$19</f>
        <v>26.642812557156084</v>
      </c>
      <c r="M35" s="180">
        <f>RES_hhdet_fech!M35/RES_summary!M$19</f>
        <v>20.850065013691705</v>
      </c>
      <c r="N35" s="180">
        <f>RES_hhdet_fech!N35/RES_summary!N$19</f>
        <v>27.565229098841503</v>
      </c>
      <c r="O35" s="180">
        <f>RES_hhdet_fech!O35/RES_summary!O$19</f>
        <v>29.040435323250669</v>
      </c>
      <c r="P35" s="180">
        <f>RES_hhdet_fech!P35/RES_summary!P$19</f>
        <v>24.042971210885085</v>
      </c>
      <c r="Q35" s="180">
        <f>RES_hhdet_fech!Q35/RES_summary!Q$19</f>
        <v>25.256754855498386</v>
      </c>
    </row>
    <row r="36" spans="1:17" ht="12" customHeight="1" x14ac:dyDescent="0.25">
      <c r="A36" s="161" t="s">
        <v>141</v>
      </c>
      <c r="B36" s="179">
        <f>RES_hhdet_fech!B36/RES_summary!B$19</f>
        <v>21.486960663578454</v>
      </c>
      <c r="C36" s="179">
        <f>RES_hhdet_fech!C36/RES_summary!C$19</f>
        <v>21.89723591818035</v>
      </c>
      <c r="D36" s="179">
        <f>RES_hhdet_fech!D36/RES_summary!D$19</f>
        <v>21.786785353273672</v>
      </c>
      <c r="E36" s="179">
        <f>RES_hhdet_fech!E36/RES_summary!E$19</f>
        <v>22.294087216229649</v>
      </c>
      <c r="F36" s="179">
        <f>RES_hhdet_fech!F36/RES_summary!F$19</f>
        <v>22.495686161005963</v>
      </c>
      <c r="G36" s="179">
        <f>RES_hhdet_fech!G36/RES_summary!G$19</f>
        <v>21.053470746608344</v>
      </c>
      <c r="H36" s="179">
        <f>RES_hhdet_fech!H36/RES_summary!H$19</f>
        <v>21.046118353146039</v>
      </c>
      <c r="I36" s="179">
        <f>RES_hhdet_fech!I36/RES_summary!I$19</f>
        <v>20.932742783774788</v>
      </c>
      <c r="J36" s="179">
        <f>RES_hhdet_fech!J36/RES_summary!J$19</f>
        <v>20.889530592239108</v>
      </c>
      <c r="K36" s="179">
        <f>RES_hhdet_fech!K36/RES_summary!K$19</f>
        <v>19.734686693939743</v>
      </c>
      <c r="L36" s="179">
        <f>RES_hhdet_fech!L36/RES_summary!L$19</f>
        <v>22.707790372197376</v>
      </c>
      <c r="M36" s="179">
        <f>RES_hhdet_fech!M36/RES_summary!M$19</f>
        <v>18.448082016189581</v>
      </c>
      <c r="N36" s="179">
        <f>RES_hhdet_fech!N36/RES_summary!N$19</f>
        <v>23.712916969488173</v>
      </c>
      <c r="O36" s="179">
        <f>RES_hhdet_fech!O36/RES_summary!O$19</f>
        <v>24.387998474217564</v>
      </c>
      <c r="P36" s="179">
        <f>RES_hhdet_fech!P36/RES_summary!P$19</f>
        <v>21.016964242023608</v>
      </c>
      <c r="Q36" s="179">
        <f>RES_hhdet_fech!Q36/RES_summary!Q$19</f>
        <v>21.71840166814621</v>
      </c>
    </row>
    <row r="37" spans="1:17" ht="12" customHeight="1" x14ac:dyDescent="0.25">
      <c r="A37" s="148" t="s">
        <v>60</v>
      </c>
      <c r="B37" s="177">
        <f>RES_hhdet_fech!B37/RES_summary!B$19</f>
        <v>15.729823505063619</v>
      </c>
      <c r="C37" s="177">
        <f>RES_hhdet_fech!C37/RES_summary!C$19</f>
        <v>16.317178965739181</v>
      </c>
      <c r="D37" s="177">
        <f>RES_hhdet_fech!D37/RES_summary!D$19</f>
        <v>16.277006006432799</v>
      </c>
      <c r="E37" s="177">
        <f>RES_hhdet_fech!E37/RES_summary!E$19</f>
        <v>16.767035332608529</v>
      </c>
      <c r="F37" s="177">
        <f>RES_hhdet_fech!F37/RES_summary!F$19</f>
        <v>16.945162031055681</v>
      </c>
      <c r="G37" s="177">
        <f>RES_hhdet_fech!G37/RES_summary!G$19</f>
        <v>15.546257643983282</v>
      </c>
      <c r="H37" s="177">
        <f>RES_hhdet_fech!H37/RES_summary!H$19</f>
        <v>15.59383074761281</v>
      </c>
      <c r="I37" s="177">
        <f>RES_hhdet_fech!I37/RES_summary!I$19</f>
        <v>15.514090720874181</v>
      </c>
      <c r="J37" s="177">
        <f>RES_hhdet_fech!J37/RES_summary!J$19</f>
        <v>15.49271785037817</v>
      </c>
      <c r="K37" s="177">
        <f>RES_hhdet_fech!K37/RES_summary!K$19</f>
        <v>14.335022834275833</v>
      </c>
      <c r="L37" s="177">
        <f>RES_hhdet_fech!L37/RES_summary!L$19</f>
        <v>17.317828162151653</v>
      </c>
      <c r="M37" s="177">
        <f>RES_hhdet_fech!M37/RES_summary!M$19</f>
        <v>13.552542258899763</v>
      </c>
      <c r="N37" s="177">
        <f>RES_hhdet_fech!N37/RES_summary!N$19</f>
        <v>18.468703496223963</v>
      </c>
      <c r="O37" s="177">
        <f>RES_hhdet_fech!O37/RES_summary!O$19</f>
        <v>18.876282960113187</v>
      </c>
      <c r="P37" s="177">
        <f>RES_hhdet_fech!P37/RES_summary!P$19</f>
        <v>15.627931287075533</v>
      </c>
      <c r="Q37" s="177">
        <f>RES_hhdet_fech!Q37/RES_summary!Q$19</f>
        <v>16.416890656074177</v>
      </c>
    </row>
    <row r="38" spans="1:17" ht="12" customHeight="1" x14ac:dyDescent="0.25">
      <c r="A38" s="148" t="s">
        <v>59</v>
      </c>
      <c r="B38" s="177">
        <f>RES_hhdet_fech!B38/RES_summary!B$19</f>
        <v>5.7571371585148334</v>
      </c>
      <c r="C38" s="177">
        <f>RES_hhdet_fech!C38/RES_summary!C$19</f>
        <v>5.5800569524411685</v>
      </c>
      <c r="D38" s="177">
        <f>RES_hhdet_fech!D38/RES_summary!D$19</f>
        <v>5.5097793468408742</v>
      </c>
      <c r="E38" s="177">
        <f>RES_hhdet_fech!E38/RES_summary!E$19</f>
        <v>5.5270518836211222</v>
      </c>
      <c r="F38" s="177">
        <f>RES_hhdet_fech!F38/RES_summary!F$19</f>
        <v>5.550524129950281</v>
      </c>
      <c r="G38" s="177">
        <f>RES_hhdet_fech!G38/RES_summary!G$19</f>
        <v>5.5072131026250579</v>
      </c>
      <c r="H38" s="177">
        <f>RES_hhdet_fech!H38/RES_summary!H$19</f>
        <v>5.4522876055332254</v>
      </c>
      <c r="I38" s="177">
        <f>RES_hhdet_fech!I38/RES_summary!I$19</f>
        <v>5.4186520629006099</v>
      </c>
      <c r="J38" s="177">
        <f>RES_hhdet_fech!J38/RES_summary!J$19</f>
        <v>5.3968127418609422</v>
      </c>
      <c r="K38" s="177">
        <f>RES_hhdet_fech!K38/RES_summary!K$19</f>
        <v>5.3996638596639128</v>
      </c>
      <c r="L38" s="177">
        <f>RES_hhdet_fech!L38/RES_summary!L$19</f>
        <v>5.3899622100457245</v>
      </c>
      <c r="M38" s="177">
        <f>RES_hhdet_fech!M38/RES_summary!M$19</f>
        <v>4.8955397572898214</v>
      </c>
      <c r="N38" s="177">
        <f>RES_hhdet_fech!N38/RES_summary!N$19</f>
        <v>5.2442134732642129</v>
      </c>
      <c r="O38" s="177">
        <f>RES_hhdet_fech!O38/RES_summary!O$19</f>
        <v>5.5117155141043801</v>
      </c>
      <c r="P38" s="177">
        <f>RES_hhdet_fech!P38/RES_summary!P$19</f>
        <v>5.3890329549480747</v>
      </c>
      <c r="Q38" s="177">
        <f>RES_hhdet_fech!Q38/RES_summary!Q$19</f>
        <v>5.3015110120720363</v>
      </c>
    </row>
    <row r="39" spans="1:17" ht="12" customHeight="1" x14ac:dyDescent="0.25">
      <c r="A39" s="158" t="s">
        <v>62</v>
      </c>
      <c r="B39" s="178">
        <f>RES_hhdet_fech!B39/RES_summary!B$19</f>
        <v>13.704970736376969</v>
      </c>
      <c r="C39" s="178">
        <f>RES_hhdet_fech!C39/RES_summary!C$19</f>
        <v>13.530608362960528</v>
      </c>
      <c r="D39" s="178">
        <f>RES_hhdet_fech!D39/RES_summary!D$19</f>
        <v>13.521245423613889</v>
      </c>
      <c r="E39" s="178">
        <f>RES_hhdet_fech!E39/RES_summary!E$19</f>
        <v>13.833646252970667</v>
      </c>
      <c r="F39" s="178">
        <f>RES_hhdet_fech!F39/RES_summary!F$19</f>
        <v>13.765965067154156</v>
      </c>
      <c r="G39" s="178">
        <f>RES_hhdet_fech!G39/RES_summary!G$19</f>
        <v>13.154395106123921</v>
      </c>
      <c r="H39" s="178">
        <f>RES_hhdet_fech!H39/RES_summary!H$19</f>
        <v>13.139158476051547</v>
      </c>
      <c r="I39" s="178">
        <f>RES_hhdet_fech!I39/RES_summary!I$19</f>
        <v>12.898098074057412</v>
      </c>
      <c r="J39" s="178">
        <f>RES_hhdet_fech!J39/RES_summary!J$19</f>
        <v>13.306328229477346</v>
      </c>
      <c r="K39" s="178">
        <f>RES_hhdet_fech!K39/RES_summary!K$19</f>
        <v>12.963682098672283</v>
      </c>
      <c r="L39" s="178">
        <f>RES_hhdet_fech!L39/RES_summary!L$19</f>
        <v>13.77659604686607</v>
      </c>
      <c r="M39" s="178">
        <f>RES_hhdet_fech!M39/RES_summary!M$19</f>
        <v>12.088998138348401</v>
      </c>
      <c r="N39" s="178">
        <f>RES_hhdet_fech!N39/RES_summary!N$19</f>
        <v>13.726192285000375</v>
      </c>
      <c r="O39" s="178">
        <f>RES_hhdet_fech!O39/RES_summary!O$19</f>
        <v>14.449052142634018</v>
      </c>
      <c r="P39" s="178">
        <f>RES_hhdet_fech!P39/RES_summary!P$19</f>
        <v>12.519137490694501</v>
      </c>
      <c r="Q39" s="178">
        <f>RES_hhdet_fech!Q39/RES_summary!Q$19</f>
        <v>12.922122221252314</v>
      </c>
    </row>
    <row r="40" spans="1:17" ht="12" customHeight="1" x14ac:dyDescent="0.25">
      <c r="A40" s="23" t="s">
        <v>57</v>
      </c>
      <c r="B40" s="177">
        <f>RES_hhdet_fech!B40/RES_summary!B$19</f>
        <v>19.643183572542089</v>
      </c>
      <c r="C40" s="177">
        <f>RES_hhdet_fech!C40/RES_summary!C$19</f>
        <v>19.337758074334335</v>
      </c>
      <c r="D40" s="177">
        <f>RES_hhdet_fech!D40/RES_summary!D$19</f>
        <v>19.2266721927536</v>
      </c>
      <c r="E40" s="177">
        <f>RES_hhdet_fech!E40/RES_summary!E$19</f>
        <v>18.891350703040974</v>
      </c>
      <c r="F40" s="177">
        <f>RES_hhdet_fech!F40/RES_summary!F$19</f>
        <v>19.361617928487075</v>
      </c>
      <c r="G40" s="177">
        <f>RES_hhdet_fech!G40/RES_summary!G$19</f>
        <v>18.869036112694694</v>
      </c>
      <c r="H40" s="177">
        <f>RES_hhdet_fech!H40/RES_summary!H$19</f>
        <v>18.387086344771742</v>
      </c>
      <c r="I40" s="177">
        <f>RES_hhdet_fech!I40/RES_summary!I$19</f>
        <v>18.294519053236332</v>
      </c>
      <c r="J40" s="177">
        <f>RES_hhdet_fech!J40/RES_summary!J$19</f>
        <v>18.250283864266017</v>
      </c>
      <c r="K40" s="177">
        <f>RES_hhdet_fech!K40/RES_summary!K$19</f>
        <v>18.00514670348031</v>
      </c>
      <c r="L40" s="177">
        <f>RES_hhdet_fech!L40/RES_summary!L$19</f>
        <v>18.440468773848288</v>
      </c>
      <c r="M40" s="177">
        <f>RES_hhdet_fech!M40/RES_summary!M$19</f>
        <v>17.209295167925927</v>
      </c>
      <c r="N40" s="177">
        <f>RES_hhdet_fech!N40/RES_summary!N$19</f>
        <v>17.776401832732979</v>
      </c>
      <c r="O40" s="177">
        <f>RES_hhdet_fech!O40/RES_summary!O$19</f>
        <v>17.722606053199311</v>
      </c>
      <c r="P40" s="177">
        <f>RES_hhdet_fech!P40/RES_summary!P$19</f>
        <v>17.579009064557599</v>
      </c>
      <c r="Q40" s="177">
        <f>RES_hhdet_fech!Q40/RES_summary!Q$19</f>
        <v>17.210359542040361</v>
      </c>
    </row>
    <row r="41" spans="1:17" ht="12" customHeight="1" x14ac:dyDescent="0.25">
      <c r="A41" s="29" t="s">
        <v>140</v>
      </c>
      <c r="B41" s="176">
        <f>RES_hhdet_fech!B41/RES_summary!B$19</f>
        <v>11.411980369784791</v>
      </c>
      <c r="C41" s="176">
        <f>RES_hhdet_fech!C41/RES_summary!C$19</f>
        <v>11.396583875238301</v>
      </c>
      <c r="D41" s="176">
        <f>RES_hhdet_fech!D41/RES_summary!D$19</f>
        <v>11.473969107664937</v>
      </c>
      <c r="E41" s="176">
        <f>RES_hhdet_fech!E41/RES_summary!E$19</f>
        <v>12.082526648228994</v>
      </c>
      <c r="F41" s="176">
        <f>RES_hhdet_fech!F41/RES_summary!F$19</f>
        <v>11.832651917064272</v>
      </c>
      <c r="G41" s="176">
        <f>RES_hhdet_fech!G41/RES_summary!G$19</f>
        <v>11.217061465574524</v>
      </c>
      <c r="H41" s="176">
        <f>RES_hhdet_fech!H41/RES_summary!H$19</f>
        <v>11.481067086816424</v>
      </c>
      <c r="I41" s="176">
        <f>RES_hhdet_fech!I41/RES_summary!I$19</f>
        <v>11.279732318875617</v>
      </c>
      <c r="J41" s="176">
        <f>RES_hhdet_fech!J41/RES_summary!J$19</f>
        <v>11.857178052877948</v>
      </c>
      <c r="K41" s="176">
        <f>RES_hhdet_fech!K41/RES_summary!K$19</f>
        <v>11.46029779861763</v>
      </c>
      <c r="L41" s="176">
        <f>RES_hhdet_fech!L41/RES_summary!L$19</f>
        <v>12.487466620464685</v>
      </c>
      <c r="M41" s="176">
        <f>RES_hhdet_fech!M41/RES_summary!M$19</f>
        <v>10.760265428188207</v>
      </c>
      <c r="N41" s="176">
        <f>RES_hhdet_fech!N41/RES_summary!N$19</f>
        <v>12.707568743610716</v>
      </c>
      <c r="O41" s="176">
        <f>RES_hhdet_fech!O41/RES_summary!O$19</f>
        <v>13.66865289416619</v>
      </c>
      <c r="P41" s="176">
        <f>RES_hhdet_fech!P41/RES_summary!P$19</f>
        <v>11.518057184836765</v>
      </c>
      <c r="Q41" s="176">
        <f>RES_hhdet_fech!Q41/RES_summary!Q$19</f>
        <v>12.076470757396809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84">
        <f>RES_hhdet_fech!B43/RES_summary!B$19</f>
        <v>183.77589448084669</v>
      </c>
      <c r="C43" s="184">
        <f>RES_hhdet_fech!C43/RES_summary!C$19</f>
        <v>205.20497770694865</v>
      </c>
      <c r="D43" s="184">
        <f>RES_hhdet_fech!D43/RES_summary!D$19</f>
        <v>180.92782002146942</v>
      </c>
      <c r="E43" s="184">
        <f>RES_hhdet_fech!E43/RES_summary!E$19</f>
        <v>193.70394238430941</v>
      </c>
      <c r="F43" s="184">
        <f>RES_hhdet_fech!F43/RES_summary!F$19</f>
        <v>190.08668570176249</v>
      </c>
      <c r="G43" s="184">
        <f>RES_hhdet_fech!G43/RES_summary!G$19</f>
        <v>187.83370480778376</v>
      </c>
      <c r="H43" s="184">
        <f>RES_hhdet_fech!H43/RES_summary!H$19</f>
        <v>177.66856747298732</v>
      </c>
      <c r="I43" s="184">
        <f>RES_hhdet_fech!I43/RES_summary!I$19</f>
        <v>155.05840252303193</v>
      </c>
      <c r="J43" s="184">
        <f>RES_hhdet_fech!J43/RES_summary!J$19</f>
        <v>174.99437138025746</v>
      </c>
      <c r="K43" s="184">
        <f>RES_hhdet_fech!K43/RES_summary!K$19</f>
        <v>167.94679014203041</v>
      </c>
      <c r="L43" s="184">
        <f>RES_hhdet_fech!L43/RES_summary!L$19</f>
        <v>159.14010144809041</v>
      </c>
      <c r="M43" s="184">
        <f>RES_hhdet_fech!M43/RES_summary!M$19</f>
        <v>132.61111912133927</v>
      </c>
      <c r="N43" s="184">
        <f>RES_hhdet_fech!N43/RES_summary!N$19</f>
        <v>146.3035649116913</v>
      </c>
      <c r="O43" s="184">
        <f>RES_hhdet_fech!O43/RES_summary!O$19</f>
        <v>152.78575063172963</v>
      </c>
      <c r="P43" s="184">
        <f>RES_hhdet_fech!P43/RES_summary!P$19</f>
        <v>123.2573530706823</v>
      </c>
      <c r="Q43" s="184">
        <f>RES_hhdet_fech!Q43/RES_summary!Q$19</f>
        <v>127.62638718046564</v>
      </c>
    </row>
    <row r="44" spans="1:17" ht="12.95" customHeight="1" x14ac:dyDescent="0.25">
      <c r="A44" s="158" t="s">
        <v>65</v>
      </c>
      <c r="B44" s="178">
        <f>RES_hhdet_fech!B44/RES_summary!B$19</f>
        <v>142.0292024965506</v>
      </c>
      <c r="C44" s="178">
        <f>RES_hhdet_fech!C44/RES_summary!C$19</f>
        <v>162.88678714228419</v>
      </c>
      <c r="D44" s="178">
        <f>RES_hhdet_fech!D44/RES_summary!D$19</f>
        <v>140.25890692814158</v>
      </c>
      <c r="E44" s="178">
        <f>RES_hhdet_fech!E44/RES_summary!E$19</f>
        <v>151.50195663820799</v>
      </c>
      <c r="F44" s="178">
        <f>RES_hhdet_fech!F44/RES_summary!F$19</f>
        <v>148.80148251961344</v>
      </c>
      <c r="G44" s="178">
        <f>RES_hhdet_fech!G44/RES_summary!G$19</f>
        <v>147.56802317826018</v>
      </c>
      <c r="H44" s="178">
        <f>RES_hhdet_fech!H44/RES_summary!H$19</f>
        <v>137.70637400220011</v>
      </c>
      <c r="I44" s="178">
        <f>RES_hhdet_fech!I44/RES_summary!I$19</f>
        <v>115.68253516318914</v>
      </c>
      <c r="J44" s="178">
        <f>RES_hhdet_fech!J44/RES_summary!J$19</f>
        <v>134.60333769700009</v>
      </c>
      <c r="K44" s="178">
        <f>RES_hhdet_fech!K44/RES_summary!K$19</f>
        <v>128.30147257968025</v>
      </c>
      <c r="L44" s="178">
        <f>RES_hhdet_fech!L44/RES_summary!L$19</f>
        <v>119.45799894809355</v>
      </c>
      <c r="M44" s="178">
        <f>RES_hhdet_fech!M44/RES_summary!M$19</f>
        <v>96.731849214011703</v>
      </c>
      <c r="N44" s="178">
        <f>RES_hhdet_fech!N44/RES_summary!N$19</f>
        <v>105.7256577732543</v>
      </c>
      <c r="O44" s="178">
        <f>RES_hhdet_fech!O44/RES_summary!O$19</f>
        <v>111.0035028127816</v>
      </c>
      <c r="P44" s="178">
        <f>RES_hhdet_fech!P44/RES_summary!P$19</f>
        <v>84.858714673221499</v>
      </c>
      <c r="Q44" s="178">
        <f>RES_hhdet_fech!Q44/RES_summary!Q$19</f>
        <v>88.978942374551352</v>
      </c>
    </row>
    <row r="45" spans="1:17" ht="12" customHeight="1" x14ac:dyDescent="0.25">
      <c r="A45" s="23" t="s">
        <v>166</v>
      </c>
      <c r="B45" s="177">
        <f>RES_hhdet_fech!B45/RES_summary!B$19</f>
        <v>140.38501484333409</v>
      </c>
      <c r="C45" s="177">
        <f>RES_hhdet_fech!C45/RES_summary!C$19</f>
        <v>160.89883653289027</v>
      </c>
      <c r="D45" s="177">
        <f>RES_hhdet_fech!D45/RES_summary!D$19</f>
        <v>138.39135296403794</v>
      </c>
      <c r="E45" s="177">
        <f>RES_hhdet_fech!E45/RES_summary!E$19</f>
        <v>148.83963718970458</v>
      </c>
      <c r="F45" s="177">
        <f>RES_hhdet_fech!F45/RES_summary!F$19</f>
        <v>146.38345183398928</v>
      </c>
      <c r="G45" s="177">
        <f>RES_hhdet_fech!G45/RES_summary!G$19</f>
        <v>146.03798246138743</v>
      </c>
      <c r="H45" s="177">
        <f>RES_hhdet_fech!H45/RES_summary!H$19</f>
        <v>135.91235421770216</v>
      </c>
      <c r="I45" s="177">
        <f>RES_hhdet_fech!I45/RES_summary!I$19</f>
        <v>114.15945936141144</v>
      </c>
      <c r="J45" s="177">
        <f>RES_hhdet_fech!J45/RES_summary!J$19</f>
        <v>132.28030360134915</v>
      </c>
      <c r="K45" s="177">
        <f>RES_hhdet_fech!K45/RES_summary!K$19</f>
        <v>126.68742130795098</v>
      </c>
      <c r="L45" s="177">
        <f>RES_hhdet_fech!L45/RES_summary!L$19</f>
        <v>116.6412302692375</v>
      </c>
      <c r="M45" s="177">
        <f>RES_hhdet_fech!M45/RES_summary!M$19</f>
        <v>95.597022447520203</v>
      </c>
      <c r="N45" s="177">
        <f>RES_hhdet_fech!N45/RES_summary!N$19</f>
        <v>102.82545926252614</v>
      </c>
      <c r="O45" s="177">
        <f>RES_hhdet_fech!O45/RES_summary!O$19</f>
        <v>107.04031154073022</v>
      </c>
      <c r="P45" s="177">
        <f>RES_hhdet_fech!P45/RES_summary!P$19</f>
        <v>83.219745079798869</v>
      </c>
      <c r="Q45" s="177">
        <f>RES_hhdet_fech!Q45/RES_summary!Q$19</f>
        <v>86.537794243600729</v>
      </c>
    </row>
    <row r="46" spans="1:17" ht="12" customHeight="1" x14ac:dyDescent="0.25">
      <c r="A46" s="23" t="s">
        <v>60</v>
      </c>
      <c r="B46" s="177">
        <f>RES_hhdet_fech!B46/RES_summary!B$19</f>
        <v>1.644187653216507</v>
      </c>
      <c r="C46" s="177">
        <f>RES_hhdet_fech!C46/RES_summary!C$19</f>
        <v>1.9879506093939325</v>
      </c>
      <c r="D46" s="177">
        <f>RES_hhdet_fech!D46/RES_summary!D$19</f>
        <v>1.8675539641036625</v>
      </c>
      <c r="E46" s="177">
        <f>RES_hhdet_fech!E46/RES_summary!E$19</f>
        <v>2.6623194485034021</v>
      </c>
      <c r="F46" s="177">
        <f>RES_hhdet_fech!F46/RES_summary!F$19</f>
        <v>2.4180306856241498</v>
      </c>
      <c r="G46" s="177">
        <f>RES_hhdet_fech!G46/RES_summary!G$19</f>
        <v>1.530040716872727</v>
      </c>
      <c r="H46" s="177">
        <f>RES_hhdet_fech!H46/RES_summary!H$19</f>
        <v>1.7940197844979546</v>
      </c>
      <c r="I46" s="177">
        <f>RES_hhdet_fech!I46/RES_summary!I$19</f>
        <v>1.5230758017777082</v>
      </c>
      <c r="J46" s="177">
        <f>RES_hhdet_fech!J46/RES_summary!J$19</f>
        <v>2.3230340956509337</v>
      </c>
      <c r="K46" s="177">
        <f>RES_hhdet_fech!K46/RES_summary!K$19</f>
        <v>1.6140512717292659</v>
      </c>
      <c r="L46" s="177">
        <f>RES_hhdet_fech!L46/RES_summary!L$19</f>
        <v>2.8167686788560498</v>
      </c>
      <c r="M46" s="177">
        <f>RES_hhdet_fech!M46/RES_summary!M$19</f>
        <v>1.1348267664915053</v>
      </c>
      <c r="N46" s="177">
        <f>RES_hhdet_fech!N46/RES_summary!N$19</f>
        <v>2.9001985107281549</v>
      </c>
      <c r="O46" s="177">
        <f>RES_hhdet_fech!O46/RES_summary!O$19</f>
        <v>3.9631912720513967</v>
      </c>
      <c r="P46" s="177">
        <f>RES_hhdet_fech!P46/RES_summary!P$19</f>
        <v>1.6389695934226376</v>
      </c>
      <c r="Q46" s="177">
        <f>RES_hhdet_fech!Q46/RES_summary!Q$19</f>
        <v>2.44114813095063</v>
      </c>
    </row>
    <row r="47" spans="1:17" ht="12.95" customHeight="1" x14ac:dyDescent="0.25">
      <c r="A47" s="158" t="s">
        <v>112</v>
      </c>
      <c r="B47" s="178">
        <f>RES_hhdet_fech!B47/RES_summary!B$19</f>
        <v>0.15626187817603643</v>
      </c>
      <c r="C47" s="178">
        <f>RES_hhdet_fech!C47/RES_summary!C$19</f>
        <v>0.1571616393493839</v>
      </c>
      <c r="D47" s="178">
        <f>RES_hhdet_fech!D47/RES_summary!D$19</f>
        <v>0.16193210066121297</v>
      </c>
      <c r="E47" s="178">
        <f>RES_hhdet_fech!E47/RES_summary!E$19</f>
        <v>0.16058924869870903</v>
      </c>
      <c r="F47" s="178">
        <f>RES_hhdet_fech!F47/RES_summary!F$19</f>
        <v>0.16104905311512588</v>
      </c>
      <c r="G47" s="178">
        <f>RES_hhdet_fech!G47/RES_summary!G$19</f>
        <v>0.16591881354058774</v>
      </c>
      <c r="H47" s="178">
        <f>RES_hhdet_fech!H47/RES_summary!H$19</f>
        <v>0.16605042090247188</v>
      </c>
      <c r="I47" s="178">
        <f>RES_hhdet_fech!I47/RES_summary!I$19</f>
        <v>0.16686681017968658</v>
      </c>
      <c r="J47" s="178">
        <f>RES_hhdet_fech!J47/RES_summary!J$19</f>
        <v>0.1635586556001857</v>
      </c>
      <c r="K47" s="178">
        <f>RES_hhdet_fech!K47/RES_summary!K$19</f>
        <v>0.16513030930628314</v>
      </c>
      <c r="L47" s="178">
        <f>RES_hhdet_fech!L47/RES_summary!L$19</f>
        <v>0.16394027312752293</v>
      </c>
      <c r="M47" s="178">
        <f>RES_hhdet_fech!M47/RES_summary!M$19</f>
        <v>0.15845383378008274</v>
      </c>
      <c r="N47" s="178">
        <f>RES_hhdet_fech!N47/RES_summary!N$19</f>
        <v>0.15987052661864062</v>
      </c>
      <c r="O47" s="178">
        <f>RES_hhdet_fech!O47/RES_summary!O$19</f>
        <v>0.16737581727583647</v>
      </c>
      <c r="P47" s="178">
        <f>RES_hhdet_fech!P47/RES_summary!P$19</f>
        <v>0.16260486047126141</v>
      </c>
      <c r="Q47" s="178">
        <f>RES_hhdet_fech!Q47/RES_summary!Q$19</f>
        <v>0.16941199237805896</v>
      </c>
    </row>
    <row r="48" spans="1:17" ht="12" customHeight="1" x14ac:dyDescent="0.25">
      <c r="A48" s="23" t="s">
        <v>60</v>
      </c>
      <c r="B48" s="177">
        <f>RES_hhdet_fech!B48/RES_summary!B$19</f>
        <v>0.15626187817603643</v>
      </c>
      <c r="C48" s="177">
        <f>RES_hhdet_fech!C48/RES_summary!C$19</f>
        <v>0.1571616393493839</v>
      </c>
      <c r="D48" s="177">
        <f>RES_hhdet_fech!D48/RES_summary!D$19</f>
        <v>0.16193210066121297</v>
      </c>
      <c r="E48" s="177">
        <f>RES_hhdet_fech!E48/RES_summary!E$19</f>
        <v>0.16058924869870903</v>
      </c>
      <c r="F48" s="177">
        <f>RES_hhdet_fech!F48/RES_summary!F$19</f>
        <v>0.16104905311512588</v>
      </c>
      <c r="G48" s="177">
        <f>RES_hhdet_fech!G48/RES_summary!G$19</f>
        <v>0.16591881354058774</v>
      </c>
      <c r="H48" s="177">
        <f>RES_hhdet_fech!H48/RES_summary!H$19</f>
        <v>0.16605042090247188</v>
      </c>
      <c r="I48" s="177">
        <f>RES_hhdet_fech!I48/RES_summary!I$19</f>
        <v>0.16686681017968658</v>
      </c>
      <c r="J48" s="177">
        <f>RES_hhdet_fech!J48/RES_summary!J$19</f>
        <v>0.1635586556001857</v>
      </c>
      <c r="K48" s="177">
        <f>RES_hhdet_fech!K48/RES_summary!K$19</f>
        <v>0.16513030930628314</v>
      </c>
      <c r="L48" s="177">
        <f>RES_hhdet_fech!L48/RES_summary!L$19</f>
        <v>0.16394027312752293</v>
      </c>
      <c r="M48" s="177">
        <f>RES_hhdet_fech!M48/RES_summary!M$19</f>
        <v>0.15845383378008274</v>
      </c>
      <c r="N48" s="177">
        <f>RES_hhdet_fech!N48/RES_summary!N$19</f>
        <v>0.15987052661864062</v>
      </c>
      <c r="O48" s="177">
        <f>RES_hhdet_fech!O48/RES_summary!O$19</f>
        <v>0.16737581727583647</v>
      </c>
      <c r="P48" s="177">
        <f>RES_hhdet_fech!P48/RES_summary!P$19</f>
        <v>0.16260486047126141</v>
      </c>
      <c r="Q48" s="177">
        <f>RES_hhdet_fech!Q48/RES_summary!Q$19</f>
        <v>0.16941199237805896</v>
      </c>
    </row>
    <row r="49" spans="1:17" ht="12" customHeight="1" x14ac:dyDescent="0.25">
      <c r="A49" s="158" t="s">
        <v>63</v>
      </c>
      <c r="B49" s="178">
        <f>RES_hhdet_fech!B49/RES_summary!B$19</f>
        <v>27.885445892074756</v>
      </c>
      <c r="C49" s="178">
        <f>RES_hhdet_fech!C49/RES_summary!C$19</f>
        <v>28.629580588798465</v>
      </c>
      <c r="D49" s="178">
        <f>RES_hhdet_fech!D49/RES_summary!D$19</f>
        <v>26.987479306138045</v>
      </c>
      <c r="E49" s="178">
        <f>RES_hhdet_fech!E49/RES_summary!E$19</f>
        <v>28.207831945043175</v>
      </c>
      <c r="F49" s="178">
        <f>RES_hhdet_fech!F49/RES_summary!F$19</f>
        <v>27.375955487171975</v>
      </c>
      <c r="G49" s="178">
        <f>RES_hhdet_fech!G49/RES_summary!G$19</f>
        <v>26.945893602206837</v>
      </c>
      <c r="H49" s="178">
        <f>RES_hhdet_fech!H49/RES_summary!H$19</f>
        <v>26.587009652186946</v>
      </c>
      <c r="I49" s="178">
        <f>RES_hhdet_fech!I49/RES_summary!I$19</f>
        <v>26.206060908520392</v>
      </c>
      <c r="J49" s="178">
        <f>RES_hhdet_fech!J49/RES_summary!J$19</f>
        <v>26.877224961468333</v>
      </c>
      <c r="K49" s="178">
        <f>RES_hhdet_fech!K49/RES_summary!K$19</f>
        <v>26.485878280548384</v>
      </c>
      <c r="L49" s="178">
        <f>RES_hhdet_fech!L49/RES_summary!L$19</f>
        <v>25.718087029384431</v>
      </c>
      <c r="M49" s="178">
        <f>RES_hhdet_fech!M49/RES_summary!M$19</f>
        <v>23.610922065184806</v>
      </c>
      <c r="N49" s="178">
        <f>RES_hhdet_fech!N49/RES_summary!N$19</f>
        <v>26.705167995018989</v>
      </c>
      <c r="O49" s="178">
        <f>RES_hhdet_fech!O49/RES_summary!O$19</f>
        <v>27.196862989044849</v>
      </c>
      <c r="P49" s="178">
        <f>RES_hhdet_fech!P49/RES_summary!P$19</f>
        <v>25.734243521360948</v>
      </c>
      <c r="Q49" s="178">
        <f>RES_hhdet_fech!Q49/RES_summary!Q$19</f>
        <v>25.55125573579986</v>
      </c>
    </row>
    <row r="50" spans="1:17" ht="12" customHeight="1" x14ac:dyDescent="0.25">
      <c r="A50" s="167" t="s">
        <v>165</v>
      </c>
      <c r="B50" s="183">
        <f>RES_hhdet_fech!B50/RES_summary!B$19</f>
        <v>29.617873975540224</v>
      </c>
      <c r="C50" s="183">
        <f>RES_hhdet_fech!C50/RES_summary!C$19</f>
        <v>30.246877509656542</v>
      </c>
      <c r="D50" s="183">
        <f>RES_hhdet_fech!D50/RES_summary!D$19</f>
        <v>27.913048905822613</v>
      </c>
      <c r="E50" s="183">
        <f>RES_hhdet_fech!E50/RES_summary!E$19</f>
        <v>29.311964173250644</v>
      </c>
      <c r="F50" s="183">
        <f>RES_hhdet_fech!F50/RES_summary!F$19</f>
        <v>28.011274128048477</v>
      </c>
      <c r="G50" s="183">
        <f>RES_hhdet_fech!G50/RES_summary!G$19</f>
        <v>28.233325390964936</v>
      </c>
      <c r="H50" s="183">
        <f>RES_hhdet_fech!H50/RES_summary!H$19</f>
        <v>27.712337572178125</v>
      </c>
      <c r="I50" s="183">
        <f>RES_hhdet_fech!I50/RES_summary!I$19</f>
        <v>27.327668597172508</v>
      </c>
      <c r="J50" s="183">
        <f>RES_hhdet_fech!J50/RES_summary!J$19</f>
        <v>28.169115899068519</v>
      </c>
      <c r="K50" s="183">
        <f>RES_hhdet_fech!K50/RES_summary!K$19</f>
        <v>28.267391291259969</v>
      </c>
      <c r="L50" s="183">
        <f>RES_hhdet_fech!L50/RES_summary!L$19</f>
        <v>25.647028670990853</v>
      </c>
      <c r="M50" s="183">
        <f>RES_hhdet_fech!M50/RES_summary!M$19</f>
        <v>24.587238782960235</v>
      </c>
      <c r="N50" s="183">
        <f>RES_hhdet_fech!N50/RES_summary!N$19</f>
        <v>26.7719020344773</v>
      </c>
      <c r="O50" s="183">
        <f>RES_hhdet_fech!O50/RES_summary!O$19</f>
        <v>27.056147542320254</v>
      </c>
      <c r="P50" s="183">
        <f>RES_hhdet_fech!P50/RES_summary!P$19</f>
        <v>26.407141379286276</v>
      </c>
      <c r="Q50" s="183">
        <f>RES_hhdet_fech!Q50/RES_summary!Q$19</f>
        <v>25.915869032414836</v>
      </c>
    </row>
    <row r="51" spans="1:17" ht="12" customHeight="1" x14ac:dyDescent="0.25">
      <c r="A51" s="167" t="s">
        <v>164</v>
      </c>
      <c r="B51" s="183">
        <f>RES_hhdet_fech!B51/RES_summary!B$19</f>
        <v>24.653340754909522</v>
      </c>
      <c r="C51" s="183">
        <f>RES_hhdet_fech!C51/RES_summary!C$19</f>
        <v>25.240527333718418</v>
      </c>
      <c r="D51" s="183">
        <f>RES_hhdet_fech!D51/RES_summary!D$19</f>
        <v>23.653261135625161</v>
      </c>
      <c r="E51" s="183">
        <f>RES_hhdet_fech!E51/RES_summary!E$19</f>
        <v>24.579828596233799</v>
      </c>
      <c r="F51" s="183">
        <f>RES_hhdet_fech!F51/RES_summary!F$19</f>
        <v>23.757852313181488</v>
      </c>
      <c r="G51" s="183">
        <f>RES_hhdet_fech!G51/RES_summary!G$19</f>
        <v>23.858874606752281</v>
      </c>
      <c r="H51" s="183">
        <f>RES_hhdet_fech!H51/RES_summary!H$19</f>
        <v>23.465307027448688</v>
      </c>
      <c r="I51" s="183">
        <f>RES_hhdet_fech!I51/RES_summary!I$19</f>
        <v>23.181636651062945</v>
      </c>
      <c r="J51" s="183">
        <f>RES_hhdet_fech!J51/RES_summary!J$19</f>
        <v>23.706738076256016</v>
      </c>
      <c r="K51" s="183">
        <f>RES_hhdet_fech!K51/RES_summary!K$19</f>
        <v>23.773468198982922</v>
      </c>
      <c r="L51" s="183">
        <f>RES_hhdet_fech!L51/RES_summary!L$19</f>
        <v>22.060530846190009</v>
      </c>
      <c r="M51" s="183">
        <f>RES_hhdet_fech!M51/RES_summary!M$19</f>
        <v>20.877244966214139</v>
      </c>
      <c r="N51" s="183">
        <f>RES_hhdet_fech!N51/RES_summary!N$19</f>
        <v>23.181387836364241</v>
      </c>
      <c r="O51" s="183">
        <f>RES_hhdet_fech!O51/RES_summary!O$19</f>
        <v>23.098211416612799</v>
      </c>
      <c r="P51" s="183">
        <f>RES_hhdet_fech!P51/RES_summary!P$19</f>
        <v>22.553674851484391</v>
      </c>
      <c r="Q51" s="183">
        <f>RES_hhdet_fech!Q51/RES_summary!Q$19</f>
        <v>22.146825883141929</v>
      </c>
    </row>
    <row r="52" spans="1:17" ht="12" customHeight="1" x14ac:dyDescent="0.25">
      <c r="A52" s="166" t="s">
        <v>163</v>
      </c>
      <c r="B52" s="182">
        <f>RES_hhdet_fech!B52/RES_summary!B$19</f>
        <v>18.896203596394685</v>
      </c>
      <c r="C52" s="182">
        <f>RES_hhdet_fech!C52/RES_summary!C$19</f>
        <v>19.66047038127725</v>
      </c>
      <c r="D52" s="182">
        <f>RES_hhdet_fech!D52/RES_summary!D$19</f>
        <v>18.143481788784293</v>
      </c>
      <c r="E52" s="182">
        <f>RES_hhdet_fech!E52/RES_summary!E$19</f>
        <v>19.052776712612673</v>
      </c>
      <c r="F52" s="182">
        <f>RES_hhdet_fech!F52/RES_summary!F$19</f>
        <v>18.207328183231205</v>
      </c>
      <c r="G52" s="182">
        <f>RES_hhdet_fech!G52/RES_summary!G$19</f>
        <v>18.351661504127222</v>
      </c>
      <c r="H52" s="182">
        <f>RES_hhdet_fech!H52/RES_summary!H$19</f>
        <v>18.013019421915459</v>
      </c>
      <c r="I52" s="182">
        <f>RES_hhdet_fech!I52/RES_summary!I$19</f>
        <v>17.762984588162336</v>
      </c>
      <c r="J52" s="182">
        <f>RES_hhdet_fech!J52/RES_summary!J$19</f>
        <v>18.309925334395071</v>
      </c>
      <c r="K52" s="182">
        <f>RES_hhdet_fech!K52/RES_summary!K$19</f>
        <v>18.373804339319015</v>
      </c>
      <c r="L52" s="182">
        <f>RES_hhdet_fech!L52/RES_summary!L$19</f>
        <v>16.670568636144289</v>
      </c>
      <c r="M52" s="182">
        <f>RES_hhdet_fech!M52/RES_summary!M$19</f>
        <v>15.981705208924319</v>
      </c>
      <c r="N52" s="182">
        <f>RES_hhdet_fech!N52/RES_summary!N$19</f>
        <v>17.937174363100027</v>
      </c>
      <c r="O52" s="182">
        <f>RES_hhdet_fech!O52/RES_summary!O$19</f>
        <v>17.586495902508418</v>
      </c>
      <c r="P52" s="182">
        <f>RES_hhdet_fech!P52/RES_summary!P$19</f>
        <v>17.164641896536313</v>
      </c>
      <c r="Q52" s="182">
        <f>RES_hhdet_fech!Q52/RES_summary!Q$19</f>
        <v>16.845314871069892</v>
      </c>
    </row>
    <row r="53" spans="1:17" ht="12" customHeight="1" x14ac:dyDescent="0.25">
      <c r="A53" s="147" t="s">
        <v>59</v>
      </c>
      <c r="B53" s="181">
        <f>RES_hhdet_fech!B53/RES_summary!B$19</f>
        <v>5.7571371585148334</v>
      </c>
      <c r="C53" s="181">
        <f>RES_hhdet_fech!C53/RES_summary!C$19</f>
        <v>5.5800569524411703</v>
      </c>
      <c r="D53" s="181">
        <f>RES_hhdet_fech!D53/RES_summary!D$19</f>
        <v>5.5097793468408707</v>
      </c>
      <c r="E53" s="181">
        <f>RES_hhdet_fech!E53/RES_summary!E$19</f>
        <v>5.5270518836211231</v>
      </c>
      <c r="F53" s="181">
        <f>RES_hhdet_fech!F53/RES_summary!F$19</f>
        <v>5.5505241299502837</v>
      </c>
      <c r="G53" s="181">
        <f>RES_hhdet_fech!G53/RES_summary!G$19</f>
        <v>5.5072131026250535</v>
      </c>
      <c r="H53" s="181">
        <f>RES_hhdet_fech!H53/RES_summary!H$19</f>
        <v>5.4522876055332272</v>
      </c>
      <c r="I53" s="181">
        <f>RES_hhdet_fech!I53/RES_summary!I$19</f>
        <v>5.4186520629006036</v>
      </c>
      <c r="J53" s="181">
        <f>RES_hhdet_fech!J53/RES_summary!J$19</f>
        <v>5.3968127418609404</v>
      </c>
      <c r="K53" s="181">
        <f>RES_hhdet_fech!K53/RES_summary!K$19</f>
        <v>5.3996638596639093</v>
      </c>
      <c r="L53" s="181">
        <f>RES_hhdet_fech!L53/RES_summary!L$19</f>
        <v>5.3899622100457218</v>
      </c>
      <c r="M53" s="181">
        <f>RES_hhdet_fech!M53/RES_summary!M$19</f>
        <v>4.8955397572898214</v>
      </c>
      <c r="N53" s="181">
        <f>RES_hhdet_fech!N53/RES_summary!N$19</f>
        <v>5.2442134732642138</v>
      </c>
      <c r="O53" s="181">
        <f>RES_hhdet_fech!O53/RES_summary!O$19</f>
        <v>5.5117155141043792</v>
      </c>
      <c r="P53" s="181">
        <f>RES_hhdet_fech!P53/RES_summary!P$19</f>
        <v>5.3890329549480729</v>
      </c>
      <c r="Q53" s="181">
        <f>RES_hhdet_fech!Q53/RES_summary!Q$19</f>
        <v>5.3015110120720381</v>
      </c>
    </row>
    <row r="54" spans="1:17" ht="12" customHeight="1" x14ac:dyDescent="0.25">
      <c r="A54" s="163" t="s">
        <v>142</v>
      </c>
      <c r="B54" s="180">
        <f>RES_hhdet_fech!B54/RES_summary!B$19</f>
        <v>24.654895775961634</v>
      </c>
      <c r="C54" s="180">
        <f>RES_hhdet_fech!C54/RES_summary!C$19</f>
        <v>25.103352254982809</v>
      </c>
      <c r="D54" s="180">
        <f>RES_hhdet_fech!D54/RES_summary!D$19</f>
        <v>25.041547702204955</v>
      </c>
      <c r="E54" s="180">
        <f>RES_hhdet_fech!E54/RES_summary!E$19</f>
        <v>25.795438973244678</v>
      </c>
      <c r="F54" s="180">
        <f>RES_hhdet_fech!F54/RES_summary!F$19</f>
        <v>26.069480047778725</v>
      </c>
      <c r="G54" s="180">
        <f>RES_hhdet_fech!G54/RES_summary!G$19</f>
        <v>23.917319452281877</v>
      </c>
      <c r="H54" s="180">
        <f>RES_hhdet_fech!H54/RES_summary!H$19</f>
        <v>23.99050884248155</v>
      </c>
      <c r="I54" s="180">
        <f>RES_hhdet_fech!I54/RES_summary!I$19</f>
        <v>23.867831878267832</v>
      </c>
      <c r="J54" s="180">
        <f>RES_hhdet_fech!J54/RES_summary!J$19</f>
        <v>23.834950539042612</v>
      </c>
      <c r="K54" s="180">
        <f>RES_hhdet_fech!K54/RES_summary!K$19</f>
        <v>22.053881283501408</v>
      </c>
      <c r="L54" s="180">
        <f>RES_hhdet_fech!L54/RES_summary!L$19</f>
        <v>26.642812557156109</v>
      </c>
      <c r="M54" s="180">
        <f>RES_hhdet_fech!M54/RES_summary!M$19</f>
        <v>20.850065013691715</v>
      </c>
      <c r="N54" s="180">
        <f>RES_hhdet_fech!N54/RES_summary!N$19</f>
        <v>27.565229098841534</v>
      </c>
      <c r="O54" s="180">
        <f>RES_hhdet_fech!O54/RES_summary!O$19</f>
        <v>29.040435323250655</v>
      </c>
      <c r="P54" s="180">
        <f>RES_hhdet_fech!P54/RES_summary!P$19</f>
        <v>24.042971210885106</v>
      </c>
      <c r="Q54" s="180">
        <f>RES_hhdet_fech!Q54/RES_summary!Q$19</f>
        <v>25.256754855498396</v>
      </c>
    </row>
    <row r="55" spans="1:17" ht="12" customHeight="1" x14ac:dyDescent="0.25">
      <c r="A55" s="161" t="s">
        <v>141</v>
      </c>
      <c r="B55" s="179">
        <f>RES_hhdet_fech!B55/RES_summary!B$19</f>
        <v>21.486960663578465</v>
      </c>
      <c r="C55" s="179">
        <f>RES_hhdet_fech!C55/RES_summary!C$19</f>
        <v>21.89723591818035</v>
      </c>
      <c r="D55" s="179">
        <f>RES_hhdet_fech!D55/RES_summary!D$19</f>
        <v>21.786785353273679</v>
      </c>
      <c r="E55" s="179">
        <f>RES_hhdet_fech!E55/RES_summary!E$19</f>
        <v>22.294087216229642</v>
      </c>
      <c r="F55" s="179">
        <f>RES_hhdet_fech!F55/RES_summary!F$19</f>
        <v>22.495686161005963</v>
      </c>
      <c r="G55" s="179">
        <f>RES_hhdet_fech!G55/RES_summary!G$19</f>
        <v>21.053470746608344</v>
      </c>
      <c r="H55" s="179">
        <f>RES_hhdet_fech!H55/RES_summary!H$19</f>
        <v>21.046118353146039</v>
      </c>
      <c r="I55" s="179">
        <f>RES_hhdet_fech!I55/RES_summary!I$19</f>
        <v>20.932742783774778</v>
      </c>
      <c r="J55" s="179">
        <f>RES_hhdet_fech!J55/RES_summary!J$19</f>
        <v>20.889530592239108</v>
      </c>
      <c r="K55" s="179">
        <f>RES_hhdet_fech!K55/RES_summary!K$19</f>
        <v>19.734686693939739</v>
      </c>
      <c r="L55" s="179">
        <f>RES_hhdet_fech!L55/RES_summary!L$19</f>
        <v>22.707790372197383</v>
      </c>
      <c r="M55" s="179">
        <f>RES_hhdet_fech!M55/RES_summary!M$19</f>
        <v>18.448082016189595</v>
      </c>
      <c r="N55" s="179">
        <f>RES_hhdet_fech!N55/RES_summary!N$19</f>
        <v>23.712916969488198</v>
      </c>
      <c r="O55" s="179">
        <f>RES_hhdet_fech!O55/RES_summary!O$19</f>
        <v>24.387998474217571</v>
      </c>
      <c r="P55" s="179">
        <f>RES_hhdet_fech!P55/RES_summary!P$19</f>
        <v>21.016964242023615</v>
      </c>
      <c r="Q55" s="179">
        <f>RES_hhdet_fech!Q55/RES_summary!Q$19</f>
        <v>21.718401668146232</v>
      </c>
    </row>
    <row r="56" spans="1:17" ht="12" customHeight="1" x14ac:dyDescent="0.25">
      <c r="A56" s="148" t="s">
        <v>60</v>
      </c>
      <c r="B56" s="177">
        <f>RES_hhdet_fech!B56/RES_summary!B$19</f>
        <v>15.729823505063626</v>
      </c>
      <c r="C56" s="177">
        <f>RES_hhdet_fech!C56/RES_summary!C$19</f>
        <v>16.317178965739181</v>
      </c>
      <c r="D56" s="177">
        <f>RES_hhdet_fech!D56/RES_summary!D$19</f>
        <v>16.277006006432803</v>
      </c>
      <c r="E56" s="177">
        <f>RES_hhdet_fech!E56/RES_summary!E$19</f>
        <v>16.767035332608526</v>
      </c>
      <c r="F56" s="177">
        <f>RES_hhdet_fech!F56/RES_summary!F$19</f>
        <v>16.945162031055684</v>
      </c>
      <c r="G56" s="177">
        <f>RES_hhdet_fech!G56/RES_summary!G$19</f>
        <v>15.546257643983283</v>
      </c>
      <c r="H56" s="177">
        <f>RES_hhdet_fech!H56/RES_summary!H$19</f>
        <v>15.593830747612815</v>
      </c>
      <c r="I56" s="177">
        <f>RES_hhdet_fech!I56/RES_summary!I$19</f>
        <v>15.514090720874171</v>
      </c>
      <c r="J56" s="177">
        <f>RES_hhdet_fech!J56/RES_summary!J$19</f>
        <v>15.492717850378165</v>
      </c>
      <c r="K56" s="177">
        <f>RES_hhdet_fech!K56/RES_summary!K$19</f>
        <v>14.335022834275829</v>
      </c>
      <c r="L56" s="177">
        <f>RES_hhdet_fech!L56/RES_summary!L$19</f>
        <v>17.317828162151656</v>
      </c>
      <c r="M56" s="177">
        <f>RES_hhdet_fech!M56/RES_summary!M$19</f>
        <v>13.552542258899772</v>
      </c>
      <c r="N56" s="177">
        <f>RES_hhdet_fech!N56/RES_summary!N$19</f>
        <v>18.468703496223981</v>
      </c>
      <c r="O56" s="177">
        <f>RES_hhdet_fech!O56/RES_summary!O$19</f>
        <v>18.876282960113191</v>
      </c>
      <c r="P56" s="177">
        <f>RES_hhdet_fech!P56/RES_summary!P$19</f>
        <v>15.62793128707554</v>
      </c>
      <c r="Q56" s="177">
        <f>RES_hhdet_fech!Q56/RES_summary!Q$19</f>
        <v>16.416890656074191</v>
      </c>
    </row>
    <row r="57" spans="1:17" ht="12" customHeight="1" x14ac:dyDescent="0.25">
      <c r="A57" s="148" t="s">
        <v>59</v>
      </c>
      <c r="B57" s="177">
        <f>RES_hhdet_fech!B57/RES_summary!B$19</f>
        <v>5.7571371585148361</v>
      </c>
      <c r="C57" s="177">
        <f>RES_hhdet_fech!C57/RES_summary!C$19</f>
        <v>5.5800569524411694</v>
      </c>
      <c r="D57" s="177">
        <f>RES_hhdet_fech!D57/RES_summary!D$19</f>
        <v>5.5097793468408742</v>
      </c>
      <c r="E57" s="177">
        <f>RES_hhdet_fech!E57/RES_summary!E$19</f>
        <v>5.5270518836211213</v>
      </c>
      <c r="F57" s="177">
        <f>RES_hhdet_fech!F57/RES_summary!F$19</f>
        <v>5.5505241299502828</v>
      </c>
      <c r="G57" s="177">
        <f>RES_hhdet_fech!G57/RES_summary!G$19</f>
        <v>5.5072131026250579</v>
      </c>
      <c r="H57" s="177">
        <f>RES_hhdet_fech!H57/RES_summary!H$19</f>
        <v>5.4522876055332254</v>
      </c>
      <c r="I57" s="177">
        <f>RES_hhdet_fech!I57/RES_summary!I$19</f>
        <v>5.4186520629006045</v>
      </c>
      <c r="J57" s="177">
        <f>RES_hhdet_fech!J57/RES_summary!J$19</f>
        <v>5.3968127418609404</v>
      </c>
      <c r="K57" s="177">
        <f>RES_hhdet_fech!K57/RES_summary!K$19</f>
        <v>5.3996638596639102</v>
      </c>
      <c r="L57" s="177">
        <f>RES_hhdet_fech!L57/RES_summary!L$19</f>
        <v>5.3899622100457254</v>
      </c>
      <c r="M57" s="177">
        <f>RES_hhdet_fech!M57/RES_summary!M$19</f>
        <v>4.8955397572898249</v>
      </c>
      <c r="N57" s="177">
        <f>RES_hhdet_fech!N57/RES_summary!N$19</f>
        <v>5.2442134732642147</v>
      </c>
      <c r="O57" s="177">
        <f>RES_hhdet_fech!O57/RES_summary!O$19</f>
        <v>5.5117155141043819</v>
      </c>
      <c r="P57" s="177">
        <f>RES_hhdet_fech!P57/RES_summary!P$19</f>
        <v>5.3890329549480773</v>
      </c>
      <c r="Q57" s="177">
        <f>RES_hhdet_fech!Q57/RES_summary!Q$19</f>
        <v>5.3015110120720417</v>
      </c>
    </row>
    <row r="58" spans="1:17" ht="12" customHeight="1" x14ac:dyDescent="0.25">
      <c r="A58" s="158" t="s">
        <v>62</v>
      </c>
      <c r="B58" s="178">
        <f>RES_hhdet_fech!B58/RES_summary!B$19</f>
        <v>13.704984214045316</v>
      </c>
      <c r="C58" s="178">
        <f>RES_hhdet_fech!C58/RES_summary!C$19</f>
        <v>13.53144833651662</v>
      </c>
      <c r="D58" s="178">
        <f>RES_hhdet_fech!D58/RES_summary!D$19</f>
        <v>13.51950168652855</v>
      </c>
      <c r="E58" s="178">
        <f>RES_hhdet_fech!E58/RES_summary!E$19</f>
        <v>13.833564552359553</v>
      </c>
      <c r="F58" s="178">
        <f>RES_hhdet_fech!F58/RES_summary!F$19</f>
        <v>13.748198641861952</v>
      </c>
      <c r="G58" s="178">
        <f>RES_hhdet_fech!G58/RES_summary!G$19</f>
        <v>13.15386921377614</v>
      </c>
      <c r="H58" s="178">
        <f>RES_hhdet_fech!H58/RES_summary!H$19</f>
        <v>13.20913339769783</v>
      </c>
      <c r="I58" s="178">
        <f>RES_hhdet_fech!I58/RES_summary!I$19</f>
        <v>13.002939641142705</v>
      </c>
      <c r="J58" s="178">
        <f>RES_hhdet_fech!J58/RES_summary!J$19</f>
        <v>13.350250066188874</v>
      </c>
      <c r="K58" s="178">
        <f>RES_hhdet_fech!K58/RES_summary!K$19</f>
        <v>12.994308972495482</v>
      </c>
      <c r="L58" s="178">
        <f>RES_hhdet_fech!L58/RES_summary!L$19</f>
        <v>13.800075197484887</v>
      </c>
      <c r="M58" s="178">
        <f>RES_hhdet_fech!M58/RES_summary!M$19</f>
        <v>12.109894008362678</v>
      </c>
      <c r="N58" s="178">
        <f>RES_hhdet_fech!N58/RES_summary!N$19</f>
        <v>13.712868616799366</v>
      </c>
      <c r="O58" s="178">
        <f>RES_hhdet_fech!O58/RES_summary!O$19</f>
        <v>14.41800901262733</v>
      </c>
      <c r="P58" s="178">
        <f>RES_hhdet_fech!P58/RES_summary!P$19</f>
        <v>12.501790015628577</v>
      </c>
      <c r="Q58" s="178">
        <f>RES_hhdet_fech!Q58/RES_summary!Q$19</f>
        <v>12.926777077736363</v>
      </c>
    </row>
    <row r="59" spans="1:17" ht="12" customHeight="1" x14ac:dyDescent="0.25">
      <c r="A59" s="23" t="s">
        <v>57</v>
      </c>
      <c r="B59" s="177">
        <f>RES_hhdet_fech!B59/RES_summary!B$19</f>
        <v>19.643183572542089</v>
      </c>
      <c r="C59" s="177">
        <f>RES_hhdet_fech!C59/RES_summary!C$19</f>
        <v>19.34039819579116</v>
      </c>
      <c r="D59" s="177">
        <f>RES_hhdet_fech!D59/RES_summary!D$19</f>
        <v>19.223517962914556</v>
      </c>
      <c r="E59" s="177">
        <f>RES_hhdet_fech!E59/RES_summary!E$19</f>
        <v>18.891744544890244</v>
      </c>
      <c r="F59" s="177">
        <f>RES_hhdet_fech!F59/RES_summary!F$19</f>
        <v>19.322783401951771</v>
      </c>
      <c r="G59" s="177">
        <f>RES_hhdet_fech!G59/RES_summary!G$19</f>
        <v>18.867927907164248</v>
      </c>
      <c r="H59" s="177">
        <f>RES_hhdet_fech!H59/RES_summary!H$19</f>
        <v>18.62192288841176</v>
      </c>
      <c r="I59" s="177">
        <f>RES_hhdet_fech!I59/RES_summary!I$19</f>
        <v>18.659130629119598</v>
      </c>
      <c r="J59" s="177">
        <f>RES_hhdet_fech!J59/RES_summary!J$19</f>
        <v>18.394798304582071</v>
      </c>
      <c r="K59" s="177">
        <f>RES_hhdet_fech!K59/RES_summary!K$19</f>
        <v>18.108146897987201</v>
      </c>
      <c r="L59" s="177">
        <f>RES_hhdet_fech!L59/RES_summary!L$19</f>
        <v>18.539835883513085</v>
      </c>
      <c r="M59" s="177">
        <f>RES_hhdet_fech!M59/RES_summary!M$19</f>
        <v>17.310374642791395</v>
      </c>
      <c r="N59" s="177">
        <f>RES_hhdet_fech!N59/RES_summary!N$19</f>
        <v>17.790138148299924</v>
      </c>
      <c r="O59" s="177">
        <f>RES_hhdet_fech!O59/RES_summary!O$19</f>
        <v>17.683919706523362</v>
      </c>
      <c r="P59" s="177">
        <f>RES_hhdet_fech!P59/RES_summary!P$19</f>
        <v>17.536139123097815</v>
      </c>
      <c r="Q59" s="177">
        <f>RES_hhdet_fech!Q59/RES_summary!Q$19</f>
        <v>17.202956539448717</v>
      </c>
    </row>
    <row r="60" spans="1:17" ht="12" customHeight="1" x14ac:dyDescent="0.25">
      <c r="A60" s="29" t="s">
        <v>140</v>
      </c>
      <c r="B60" s="176">
        <f>RES_hhdet_fech!B60/RES_summary!B$19</f>
        <v>11.411980369784787</v>
      </c>
      <c r="C60" s="176">
        <f>RES_hhdet_fech!C60/RES_summary!C$19</f>
        <v>11.396743939790856</v>
      </c>
      <c r="D60" s="176">
        <f>RES_hhdet_fech!D60/RES_summary!D$19</f>
        <v>11.472722833404438</v>
      </c>
      <c r="E60" s="176">
        <f>RES_hhdet_fech!E60/RES_summary!E$19</f>
        <v>12.082271767718611</v>
      </c>
      <c r="F60" s="176">
        <f>RES_hhdet_fech!F60/RES_summary!F$19</f>
        <v>11.822163723139907</v>
      </c>
      <c r="G60" s="176">
        <f>RES_hhdet_fech!G60/RES_summary!G$19</f>
        <v>11.216719874270396</v>
      </c>
      <c r="H60" s="176">
        <f>RES_hhdet_fech!H60/RES_summary!H$19</f>
        <v>11.498959813693936</v>
      </c>
      <c r="I60" s="176">
        <f>RES_hhdet_fech!I60/RES_summary!I$19</f>
        <v>11.306676620362923</v>
      </c>
      <c r="J60" s="176">
        <f>RES_hhdet_fech!J60/RES_summary!J$19</f>
        <v>11.871600216020468</v>
      </c>
      <c r="K60" s="176">
        <f>RES_hhdet_fech!K60/RES_summary!K$19</f>
        <v>11.469341186915241</v>
      </c>
      <c r="L60" s="176">
        <f>RES_hhdet_fech!L60/RES_summary!L$19</f>
        <v>12.489974450571493</v>
      </c>
      <c r="M60" s="176">
        <f>RES_hhdet_fech!M60/RES_summary!M$19</f>
        <v>10.760361677703365</v>
      </c>
      <c r="N60" s="176">
        <f>RES_hhdet_fech!N60/RES_summary!N$19</f>
        <v>12.687444990975417</v>
      </c>
      <c r="O60" s="176">
        <f>RES_hhdet_fech!O60/RES_summary!O$19</f>
        <v>13.639429041878914</v>
      </c>
      <c r="P60" s="176">
        <f>RES_hhdet_fech!P60/RES_summary!P$19</f>
        <v>11.505758638664796</v>
      </c>
      <c r="Q60" s="176">
        <f>RES_hhdet_fech!Q60/RES_summary!Q$19</f>
        <v>12.083492389734642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84">
        <f>RES_hhdet_fech!B62/RES_summary!B$19</f>
        <v>180.78359125845336</v>
      </c>
      <c r="C62" s="184">
        <f>RES_hhdet_fech!C62/RES_summary!C$19</f>
        <v>181.29472937389292</v>
      </c>
      <c r="D62" s="184">
        <f>RES_hhdet_fech!D62/RES_summary!D$19</f>
        <v>181.49215367695973</v>
      </c>
      <c r="E62" s="184">
        <f>RES_hhdet_fech!E62/RES_summary!E$19</f>
        <v>176.01806422844663</v>
      </c>
      <c r="F62" s="184">
        <f>RES_hhdet_fech!F62/RES_summary!F$19</f>
        <v>188.24441747448054</v>
      </c>
      <c r="G62" s="184">
        <f>RES_hhdet_fech!G62/RES_summary!G$19</f>
        <v>181.07341412387299</v>
      </c>
      <c r="H62" s="184">
        <f>RES_hhdet_fech!H62/RES_summary!H$19</f>
        <v>173.32253715630515</v>
      </c>
      <c r="I62" s="184">
        <f>RES_hhdet_fech!I62/RES_summary!I$19</f>
        <v>156.94122541201159</v>
      </c>
      <c r="J62" s="184">
        <f>RES_hhdet_fech!J62/RES_summary!J$19</f>
        <v>161.50800456055501</v>
      </c>
      <c r="K62" s="184">
        <f>RES_hhdet_fech!K62/RES_summary!K$19</f>
        <v>156.13761531603947</v>
      </c>
      <c r="L62" s="184">
        <f>RES_hhdet_fech!L62/RES_summary!L$19</f>
        <v>160.35937435848976</v>
      </c>
      <c r="M62" s="184">
        <f>RES_hhdet_fech!M62/RES_summary!M$19</f>
        <v>128.62014254039428</v>
      </c>
      <c r="N62" s="184">
        <f>RES_hhdet_fech!N62/RES_summary!N$19</f>
        <v>141.21496971408786</v>
      </c>
      <c r="O62" s="184">
        <f>RES_hhdet_fech!O62/RES_summary!O$19</f>
        <v>146.23810960001867</v>
      </c>
      <c r="P62" s="184">
        <f>RES_hhdet_fech!P62/RES_summary!P$19</f>
        <v>120.44691696091228</v>
      </c>
      <c r="Q62" s="184">
        <f>RES_hhdet_fech!Q62/RES_summary!Q$19</f>
        <v>123.98342734039703</v>
      </c>
    </row>
    <row r="63" spans="1:17" ht="12.95" customHeight="1" x14ac:dyDescent="0.25">
      <c r="A63" s="158" t="s">
        <v>65</v>
      </c>
      <c r="B63" s="178">
        <f>RES_hhdet_fech!B63/RES_summary!B$19</f>
        <v>136.77357870986168</v>
      </c>
      <c r="C63" s="178">
        <f>RES_hhdet_fech!C63/RES_summary!C$19</f>
        <v>138.32242132321167</v>
      </c>
      <c r="D63" s="178">
        <f>RES_hhdet_fech!D63/RES_summary!D$19</f>
        <v>138.02294208974115</v>
      </c>
      <c r="E63" s="178">
        <f>RES_hhdet_fech!E63/RES_summary!E$19</f>
        <v>133.15607022511725</v>
      </c>
      <c r="F63" s="178">
        <f>RES_hhdet_fech!F63/RES_summary!F$19</f>
        <v>145.06014704375698</v>
      </c>
      <c r="G63" s="178">
        <f>RES_hhdet_fech!G63/RES_summary!G$19</f>
        <v>138.54315649775822</v>
      </c>
      <c r="H63" s="178">
        <f>RES_hhdet_fech!H63/RES_summary!H$19</f>
        <v>131.1000903214192</v>
      </c>
      <c r="I63" s="178">
        <f>RES_hhdet_fech!I63/RES_summary!I$19</f>
        <v>115.31961579974261</v>
      </c>
      <c r="J63" s="178">
        <f>RES_hhdet_fech!J63/RES_summary!J$19</f>
        <v>120.13441350159513</v>
      </c>
      <c r="K63" s="178">
        <f>RES_hhdet_fech!K63/RES_summary!K$19</f>
        <v>114.7008834635582</v>
      </c>
      <c r="L63" s="178">
        <f>RES_hhdet_fech!L63/RES_summary!L$19</f>
        <v>119.46771765805796</v>
      </c>
      <c r="M63" s="178">
        <f>RES_hhdet_fech!M63/RES_summary!M$19</f>
        <v>90.771228859237567</v>
      </c>
      <c r="N63" s="178">
        <f>RES_hhdet_fech!N63/RES_summary!N$19</f>
        <v>99.438121715298976</v>
      </c>
      <c r="O63" s="178">
        <f>RES_hhdet_fech!O63/RES_summary!O$19</f>
        <v>104.65787956445809</v>
      </c>
      <c r="P63" s="178">
        <f>RES_hhdet_fech!P63/RES_summary!P$19</f>
        <v>79.903427735490354</v>
      </c>
      <c r="Q63" s="178">
        <f>RES_hhdet_fech!Q63/RES_summary!Q$19</f>
        <v>84.056423017349289</v>
      </c>
    </row>
    <row r="64" spans="1:17" ht="12" customHeight="1" x14ac:dyDescent="0.25">
      <c r="A64" s="23" t="s">
        <v>161</v>
      </c>
      <c r="B64" s="177">
        <f>RES_hhdet_fech!B64/RES_summary!B$19</f>
        <v>135.08597828429902</v>
      </c>
      <c r="C64" s="177">
        <f>RES_hhdet_fech!C64/RES_summary!C$19</f>
        <v>136.52340544971358</v>
      </c>
      <c r="D64" s="177">
        <f>RES_hhdet_fech!D64/RES_summary!D$19</f>
        <v>136.06618792805844</v>
      </c>
      <c r="E64" s="177">
        <f>RES_hhdet_fech!E64/RES_summary!E$19</f>
        <v>130.66262202169534</v>
      </c>
      <c r="F64" s="177">
        <f>RES_hhdet_fech!F64/RES_summary!F$19</f>
        <v>142.54774647202467</v>
      </c>
      <c r="G64" s="177">
        <f>RES_hhdet_fech!G64/RES_summary!G$19</f>
        <v>137.01363156567547</v>
      </c>
      <c r="H64" s="177">
        <f>RES_hhdet_fech!H64/RES_summary!H$19</f>
        <v>129.27603019377378</v>
      </c>
      <c r="I64" s="177">
        <f>RES_hhdet_fech!I64/RES_summary!I$19</f>
        <v>113.70452918237025</v>
      </c>
      <c r="J64" s="177">
        <f>RES_hhdet_fech!J64/RES_summary!J$19</f>
        <v>117.92894422109833</v>
      </c>
      <c r="K64" s="177">
        <f>RES_hhdet_fech!K64/RES_summary!K$19</f>
        <v>113.16730383902633</v>
      </c>
      <c r="L64" s="177">
        <f>RES_hhdet_fech!L64/RES_summary!L$19</f>
        <v>116.49180813159637</v>
      </c>
      <c r="M64" s="177">
        <f>RES_hhdet_fech!M64/RES_summary!M$19</f>
        <v>89.649160818386591</v>
      </c>
      <c r="N64" s="177">
        <f>RES_hhdet_fech!N64/RES_summary!N$19</f>
        <v>96.563976594939703</v>
      </c>
      <c r="O64" s="177">
        <f>RES_hhdet_fech!O64/RES_summary!O$19</f>
        <v>100.74898459563575</v>
      </c>
      <c r="P64" s="177">
        <f>RES_hhdet_fech!P64/RES_summary!P$19</f>
        <v>78.29895730995824</v>
      </c>
      <c r="Q64" s="177">
        <f>RES_hhdet_fech!Q64/RES_summary!Q$19</f>
        <v>81.666178601872659</v>
      </c>
    </row>
    <row r="65" spans="1:17" ht="12" customHeight="1" x14ac:dyDescent="0.25">
      <c r="A65" s="23" t="s">
        <v>60</v>
      </c>
      <c r="B65" s="177">
        <f>RES_hhdet_fech!B65/RES_summary!B$19</f>
        <v>1.6876004255626686</v>
      </c>
      <c r="C65" s="177">
        <f>RES_hhdet_fech!C65/RES_summary!C$19</f>
        <v>1.7990158734980737</v>
      </c>
      <c r="D65" s="177">
        <f>RES_hhdet_fech!D65/RES_summary!D$19</f>
        <v>1.9567541616827249</v>
      </c>
      <c r="E65" s="177">
        <f>RES_hhdet_fech!E65/RES_summary!E$19</f>
        <v>2.4934482034219152</v>
      </c>
      <c r="F65" s="177">
        <f>RES_hhdet_fech!F65/RES_summary!F$19</f>
        <v>2.5124005717322877</v>
      </c>
      <c r="G65" s="177">
        <f>RES_hhdet_fech!G65/RES_summary!G$19</f>
        <v>1.5295249320827293</v>
      </c>
      <c r="H65" s="177">
        <f>RES_hhdet_fech!H65/RES_summary!H$19</f>
        <v>1.8240601276454023</v>
      </c>
      <c r="I65" s="177">
        <f>RES_hhdet_fech!I65/RES_summary!I$19</f>
        <v>1.6150866173723519</v>
      </c>
      <c r="J65" s="177">
        <f>RES_hhdet_fech!J65/RES_summary!J$19</f>
        <v>2.2054692804967906</v>
      </c>
      <c r="K65" s="177">
        <f>RES_hhdet_fech!K65/RES_summary!K$19</f>
        <v>1.5335796245318629</v>
      </c>
      <c r="L65" s="177">
        <f>RES_hhdet_fech!L65/RES_summary!L$19</f>
        <v>2.97590952646159</v>
      </c>
      <c r="M65" s="177">
        <f>RES_hhdet_fech!M65/RES_summary!M$19</f>
        <v>1.1220680408509816</v>
      </c>
      <c r="N65" s="177">
        <f>RES_hhdet_fech!N65/RES_summary!N$19</f>
        <v>2.8741451203592816</v>
      </c>
      <c r="O65" s="177">
        <f>RES_hhdet_fech!O65/RES_summary!O$19</f>
        <v>3.9088949688223353</v>
      </c>
      <c r="P65" s="177">
        <f>RES_hhdet_fech!P65/RES_summary!P$19</f>
        <v>1.6044704255321101</v>
      </c>
      <c r="Q65" s="177">
        <f>RES_hhdet_fech!Q65/RES_summary!Q$19</f>
        <v>2.3902444154766282</v>
      </c>
    </row>
    <row r="66" spans="1:17" ht="12.95" customHeight="1" x14ac:dyDescent="0.25">
      <c r="A66" s="158" t="s">
        <v>112</v>
      </c>
      <c r="B66" s="178">
        <f>RES_hhdet_fech!B66/RES_summary!B$19</f>
        <v>0.15626226792150535</v>
      </c>
      <c r="C66" s="178">
        <f>RES_hhdet_fech!C66/RES_summary!C$19</f>
        <v>0.15666808975029595</v>
      </c>
      <c r="D66" s="178">
        <f>RES_hhdet_fech!D66/RES_summary!D$19</f>
        <v>0.16116770299352404</v>
      </c>
      <c r="E66" s="178">
        <f>RES_hhdet_fech!E66/RES_summary!E$19</f>
        <v>0.15889539837643138</v>
      </c>
      <c r="F66" s="178">
        <f>RES_hhdet_fech!F66/RES_summary!F$19</f>
        <v>0.15870658394772566</v>
      </c>
      <c r="G66" s="178">
        <f>RES_hhdet_fech!G66/RES_summary!G$19</f>
        <v>0.16344134464044013</v>
      </c>
      <c r="H66" s="178">
        <f>RES_hhdet_fech!H66/RES_summary!H$19</f>
        <v>0.16193540063026512</v>
      </c>
      <c r="I66" s="178">
        <f>RES_hhdet_fech!I66/RES_summary!I$19</f>
        <v>0.16359818667598156</v>
      </c>
      <c r="J66" s="178">
        <f>RES_hhdet_fech!J66/RES_summary!J$19</f>
        <v>0.16396264760400531</v>
      </c>
      <c r="K66" s="178">
        <f>RES_hhdet_fech!K66/RES_summary!K$19</f>
        <v>0.16494215695954306</v>
      </c>
      <c r="L66" s="178">
        <f>RES_hhdet_fech!L66/RES_summary!L$19</f>
        <v>0.16667983365908276</v>
      </c>
      <c r="M66" s="178">
        <f>RES_hhdet_fech!M66/RES_summary!M$19</f>
        <v>0.16000568432344528</v>
      </c>
      <c r="N66" s="178">
        <f>RES_hhdet_fech!N66/RES_summary!N$19</f>
        <v>0.15829595837717908</v>
      </c>
      <c r="O66" s="178">
        <f>RES_hhdet_fech!O66/RES_summary!O$19</f>
        <v>0.16867880632361879</v>
      </c>
      <c r="P66" s="178">
        <f>RES_hhdet_fech!P66/RES_summary!P$19</f>
        <v>0.16356826591303725</v>
      </c>
      <c r="Q66" s="178">
        <f>RES_hhdet_fech!Q66/RES_summary!Q$19</f>
        <v>0.17143922642023918</v>
      </c>
    </row>
    <row r="67" spans="1:17" ht="12" customHeight="1" x14ac:dyDescent="0.25">
      <c r="A67" s="23" t="s">
        <v>60</v>
      </c>
      <c r="B67" s="177">
        <f>RES_hhdet_fech!B67/RES_summary!B$19</f>
        <v>0.15626226792150535</v>
      </c>
      <c r="C67" s="177">
        <f>RES_hhdet_fech!C67/RES_summary!C$19</f>
        <v>0.15666808975029595</v>
      </c>
      <c r="D67" s="177">
        <f>RES_hhdet_fech!D67/RES_summary!D$19</f>
        <v>0.16116770299352404</v>
      </c>
      <c r="E67" s="177">
        <f>RES_hhdet_fech!E67/RES_summary!E$19</f>
        <v>0.15889539837643138</v>
      </c>
      <c r="F67" s="177">
        <f>RES_hhdet_fech!F67/RES_summary!F$19</f>
        <v>0.15870658394772566</v>
      </c>
      <c r="G67" s="177">
        <f>RES_hhdet_fech!G67/RES_summary!G$19</f>
        <v>0.16344134464044013</v>
      </c>
      <c r="H67" s="177">
        <f>RES_hhdet_fech!H67/RES_summary!H$19</f>
        <v>0.16193540063026512</v>
      </c>
      <c r="I67" s="177">
        <f>RES_hhdet_fech!I67/RES_summary!I$19</f>
        <v>0.16359818667598156</v>
      </c>
      <c r="J67" s="177">
        <f>RES_hhdet_fech!J67/RES_summary!J$19</f>
        <v>0.16396264760400531</v>
      </c>
      <c r="K67" s="177">
        <f>RES_hhdet_fech!K67/RES_summary!K$19</f>
        <v>0.16494215695954306</v>
      </c>
      <c r="L67" s="177">
        <f>RES_hhdet_fech!L67/RES_summary!L$19</f>
        <v>0.16667983365908276</v>
      </c>
      <c r="M67" s="177">
        <f>RES_hhdet_fech!M67/RES_summary!M$19</f>
        <v>0.16000568432344528</v>
      </c>
      <c r="N67" s="177">
        <f>RES_hhdet_fech!N67/RES_summary!N$19</f>
        <v>0.15829595837717908</v>
      </c>
      <c r="O67" s="177">
        <f>RES_hhdet_fech!O67/RES_summary!O$19</f>
        <v>0.16867880632361879</v>
      </c>
      <c r="P67" s="177">
        <f>RES_hhdet_fech!P67/RES_summary!P$19</f>
        <v>0.16356826591303725</v>
      </c>
      <c r="Q67" s="177">
        <f>RES_hhdet_fech!Q67/RES_summary!Q$19</f>
        <v>0.17143922642023918</v>
      </c>
    </row>
    <row r="68" spans="1:17" ht="12" customHeight="1" x14ac:dyDescent="0.25">
      <c r="A68" s="158" t="s">
        <v>63</v>
      </c>
      <c r="B68" s="178">
        <f>RES_hhdet_fech!B68/RES_summary!B$19</f>
        <v>27.449774117119571</v>
      </c>
      <c r="C68" s="178">
        <f>RES_hhdet_fech!C68/RES_summary!C$19</f>
        <v>26.732644228820565</v>
      </c>
      <c r="D68" s="178">
        <f>RES_hhdet_fech!D68/RES_summary!D$19</f>
        <v>26.937537999301636</v>
      </c>
      <c r="E68" s="178">
        <f>RES_hhdet_fech!E68/RES_summary!E$19</f>
        <v>26.350001334203284</v>
      </c>
      <c r="F68" s="178">
        <f>RES_hhdet_fech!F68/RES_summary!F$19</f>
        <v>26.601577229340204</v>
      </c>
      <c r="G68" s="178">
        <f>RES_hhdet_fech!G68/RES_summary!G$19</f>
        <v>26.036599153229702</v>
      </c>
      <c r="H68" s="178">
        <f>RES_hhdet_fech!H68/RES_summary!H$19</f>
        <v>25.712629069110406</v>
      </c>
      <c r="I68" s="178">
        <f>RES_hhdet_fech!I68/RES_summary!I$19</f>
        <v>25.103355599101725</v>
      </c>
      <c r="J68" s="178">
        <f>RES_hhdet_fech!J68/RES_summary!J$19</f>
        <v>24.904891496809608</v>
      </c>
      <c r="K68" s="178">
        <f>RES_hhdet_fech!K68/RES_summary!K$19</f>
        <v>24.965192499535846</v>
      </c>
      <c r="L68" s="178">
        <f>RES_hhdet_fech!L68/RES_summary!L$19</f>
        <v>24.430929833691085</v>
      </c>
      <c r="M68" s="178">
        <f>RES_hhdet_fech!M68/RES_summary!M$19</f>
        <v>22.072789296458886</v>
      </c>
      <c r="N68" s="178">
        <f>RES_hhdet_fech!N68/RES_summary!N$19</f>
        <v>25.418949705928728</v>
      </c>
      <c r="O68" s="178">
        <f>RES_hhdet_fech!O68/RES_summary!O$19</f>
        <v>25.194136209442465</v>
      </c>
      <c r="P68" s="178">
        <f>RES_hhdet_fech!P68/RES_summary!P$19</f>
        <v>24.430871176550717</v>
      </c>
      <c r="Q68" s="178">
        <f>RES_hhdet_fech!Q68/RES_summary!Q$19</f>
        <v>24.034009469407202</v>
      </c>
    </row>
    <row r="69" spans="1:17" ht="12" customHeight="1" x14ac:dyDescent="0.25">
      <c r="A69" s="167" t="s">
        <v>160</v>
      </c>
      <c r="B69" s="183">
        <f>RES_hhdet_fech!B69/RES_summary!B$19</f>
        <v>27.977458259510708</v>
      </c>
      <c r="C69" s="183">
        <f>RES_hhdet_fech!C69/RES_summary!C$19</f>
        <v>27.101589481105037</v>
      </c>
      <c r="D69" s="183">
        <f>RES_hhdet_fech!D69/RES_summary!D$19</f>
        <v>27.253394124220009</v>
      </c>
      <c r="E69" s="183">
        <f>RES_hhdet_fech!E69/RES_summary!E$19</f>
        <v>26.518946644209564</v>
      </c>
      <c r="F69" s="183">
        <f>RES_hhdet_fech!F69/RES_summary!F$19</f>
        <v>26.733796790875417</v>
      </c>
      <c r="G69" s="183">
        <f>RES_hhdet_fech!G69/RES_summary!G$19</f>
        <v>26.351103169179883</v>
      </c>
      <c r="H69" s="183">
        <f>RES_hhdet_fech!H69/RES_summary!H$19</f>
        <v>25.992420662492687</v>
      </c>
      <c r="I69" s="183">
        <f>RES_hhdet_fech!I69/RES_summary!I$19</f>
        <v>25.304670221423006</v>
      </c>
      <c r="J69" s="183">
        <f>RES_hhdet_fech!J69/RES_summary!J$19</f>
        <v>25.173706482276877</v>
      </c>
      <c r="K69" s="183">
        <f>RES_hhdet_fech!K69/RES_summary!K$19</f>
        <v>25.470816178972878</v>
      </c>
      <c r="L69" s="183">
        <f>RES_hhdet_fech!L69/RES_summary!L$19</f>
        <v>24.475207816542024</v>
      </c>
      <c r="M69" s="183">
        <f>RES_hhdet_fech!M69/RES_summary!M$19</f>
        <v>22.312352922702239</v>
      </c>
      <c r="N69" s="183">
        <f>RES_hhdet_fech!N69/RES_summary!N$19</f>
        <v>25.52068319951157</v>
      </c>
      <c r="O69" s="183">
        <f>RES_hhdet_fech!O69/RES_summary!O$19</f>
        <v>25.26010263924946</v>
      </c>
      <c r="P69" s="183">
        <f>RES_hhdet_fech!P69/RES_summary!P$19</f>
        <v>24.659580108601073</v>
      </c>
      <c r="Q69" s="183">
        <f>RES_hhdet_fech!Q69/RES_summary!Q$19</f>
        <v>24.213025367820073</v>
      </c>
    </row>
    <row r="70" spans="1:17" ht="12" customHeight="1" x14ac:dyDescent="0.25">
      <c r="A70" s="167" t="s">
        <v>159</v>
      </c>
      <c r="B70" s="183">
        <f>RES_hhdet_fech!B70/RES_summary!B$19</f>
        <v>23.606755528082864</v>
      </c>
      <c r="C70" s="183">
        <f>RES_hhdet_fech!C70/RES_summary!C$19</f>
        <v>23.196090115159894</v>
      </c>
      <c r="D70" s="183">
        <f>RES_hhdet_fech!D70/RES_summary!D$19</f>
        <v>23.224485527583628</v>
      </c>
      <c r="E70" s="183">
        <f>RES_hhdet_fech!E70/RES_summary!E$19</f>
        <v>22.764367202356755</v>
      </c>
      <c r="F70" s="183">
        <f>RES_hhdet_fech!F70/RES_summary!F$19</f>
        <v>22.927492044018784</v>
      </c>
      <c r="G70" s="183">
        <f>RES_hhdet_fech!G70/RES_summary!G$19</f>
        <v>22.635430162591856</v>
      </c>
      <c r="H70" s="183">
        <f>RES_hhdet_fech!H70/RES_summary!H$19</f>
        <v>22.347361036153178</v>
      </c>
      <c r="I70" s="183">
        <f>RES_hhdet_fech!I70/RES_summary!I$19</f>
        <v>21.866687706825754</v>
      </c>
      <c r="J70" s="183">
        <f>RES_hhdet_fech!J70/RES_summary!J$19</f>
        <v>21.759721955341352</v>
      </c>
      <c r="K70" s="183">
        <f>RES_hhdet_fech!K70/RES_summary!K$19</f>
        <v>21.955694375996213</v>
      </c>
      <c r="L70" s="183">
        <f>RES_hhdet_fech!L70/RES_summary!L$19</f>
        <v>21.298847290798257</v>
      </c>
      <c r="M70" s="183">
        <f>RES_hhdet_fech!M70/RES_summary!M$19</f>
        <v>19.398569157046484</v>
      </c>
      <c r="N70" s="183">
        <f>RES_hhdet_fech!N70/RES_summary!N$19</f>
        <v>22.343071216937179</v>
      </c>
      <c r="O70" s="183">
        <f>RES_hhdet_fech!O70/RES_summary!O$19</f>
        <v>21.930782229616774</v>
      </c>
      <c r="P70" s="183">
        <f>RES_hhdet_fech!P70/RES_summary!P$19</f>
        <v>21.417760025539003</v>
      </c>
      <c r="Q70" s="183">
        <f>RES_hhdet_fech!Q70/RES_summary!Q$19</f>
        <v>21.039977501155292</v>
      </c>
    </row>
    <row r="71" spans="1:17" ht="12" customHeight="1" x14ac:dyDescent="0.25">
      <c r="A71" s="166" t="s">
        <v>109</v>
      </c>
      <c r="B71" s="182">
        <f>RES_hhdet_fech!B71/RES_summary!B$19</f>
        <v>17.849618369568027</v>
      </c>
      <c r="C71" s="182">
        <f>RES_hhdet_fech!C71/RES_summary!C$19</f>
        <v>17.616033162718722</v>
      </c>
      <c r="D71" s="182">
        <f>RES_hhdet_fech!D71/RES_summary!D$19</f>
        <v>17.714706180742755</v>
      </c>
      <c r="E71" s="182">
        <f>RES_hhdet_fech!E71/RES_summary!E$19</f>
        <v>17.237315318735632</v>
      </c>
      <c r="F71" s="182">
        <f>RES_hhdet_fech!F71/RES_summary!F$19</f>
        <v>17.376967914068501</v>
      </c>
      <c r="G71" s="182">
        <f>RES_hhdet_fech!G71/RES_summary!G$19</f>
        <v>17.128217059966797</v>
      </c>
      <c r="H71" s="182">
        <f>RES_hhdet_fech!H71/RES_summary!H$19</f>
        <v>16.895073430619949</v>
      </c>
      <c r="I71" s="182">
        <f>RES_hhdet_fech!I71/RES_summary!I$19</f>
        <v>16.448035643925149</v>
      </c>
      <c r="J71" s="182">
        <f>RES_hhdet_fech!J71/RES_summary!J$19</f>
        <v>16.362909213480414</v>
      </c>
      <c r="K71" s="182">
        <f>RES_hhdet_fech!K71/RES_summary!K$19</f>
        <v>16.556030516332303</v>
      </c>
      <c r="L71" s="182">
        <f>RES_hhdet_fech!L71/RES_summary!L$19</f>
        <v>15.908885080752531</v>
      </c>
      <c r="M71" s="182">
        <f>RES_hhdet_fech!M71/RES_summary!M$19</f>
        <v>14.503029399756661</v>
      </c>
      <c r="N71" s="182">
        <f>RES_hhdet_fech!N71/RES_summary!N$19</f>
        <v>17.098857743672966</v>
      </c>
      <c r="O71" s="182">
        <f>RES_hhdet_fech!O71/RES_summary!O$19</f>
        <v>16.419066715512393</v>
      </c>
      <c r="P71" s="182">
        <f>RES_hhdet_fech!P71/RES_summary!P$19</f>
        <v>16.028727070590929</v>
      </c>
      <c r="Q71" s="182">
        <f>RES_hhdet_fech!Q71/RES_summary!Q$19</f>
        <v>15.738466489083251</v>
      </c>
    </row>
    <row r="72" spans="1:17" ht="12" customHeight="1" x14ac:dyDescent="0.25">
      <c r="A72" s="147" t="s">
        <v>59</v>
      </c>
      <c r="B72" s="181">
        <f>RES_hhdet_fech!B72/RES_summary!B$19</f>
        <v>5.7571371585148352</v>
      </c>
      <c r="C72" s="181">
        <f>RES_hhdet_fech!C72/RES_summary!C$19</f>
        <v>5.5800569524411721</v>
      </c>
      <c r="D72" s="181">
        <f>RES_hhdet_fech!D72/RES_summary!D$19</f>
        <v>5.5097793468408716</v>
      </c>
      <c r="E72" s="181">
        <f>RES_hhdet_fech!E72/RES_summary!E$19</f>
        <v>5.5270518836211231</v>
      </c>
      <c r="F72" s="181">
        <f>RES_hhdet_fech!F72/RES_summary!F$19</f>
        <v>5.5505241299502783</v>
      </c>
      <c r="G72" s="181">
        <f>RES_hhdet_fech!G72/RES_summary!G$19</f>
        <v>5.5072131026250579</v>
      </c>
      <c r="H72" s="181">
        <f>RES_hhdet_fech!H72/RES_summary!H$19</f>
        <v>5.4522876055332254</v>
      </c>
      <c r="I72" s="181">
        <f>RES_hhdet_fech!I72/RES_summary!I$19</f>
        <v>5.4186520629006036</v>
      </c>
      <c r="J72" s="181">
        <f>RES_hhdet_fech!J72/RES_summary!J$19</f>
        <v>5.3968127418609386</v>
      </c>
      <c r="K72" s="181">
        <f>RES_hhdet_fech!K72/RES_summary!K$19</f>
        <v>5.399663859663911</v>
      </c>
      <c r="L72" s="181">
        <f>RES_hhdet_fech!L72/RES_summary!L$19</f>
        <v>5.3899622100457218</v>
      </c>
      <c r="M72" s="181">
        <f>RES_hhdet_fech!M72/RES_summary!M$19</f>
        <v>4.895539757289824</v>
      </c>
      <c r="N72" s="181">
        <f>RES_hhdet_fech!N72/RES_summary!N$19</f>
        <v>5.2442134732642147</v>
      </c>
      <c r="O72" s="181">
        <f>RES_hhdet_fech!O72/RES_summary!O$19</f>
        <v>5.5117155141043801</v>
      </c>
      <c r="P72" s="181">
        <f>RES_hhdet_fech!P72/RES_summary!P$19</f>
        <v>5.3890329549480764</v>
      </c>
      <c r="Q72" s="181">
        <f>RES_hhdet_fech!Q72/RES_summary!Q$19</f>
        <v>5.3015110120720399</v>
      </c>
    </row>
    <row r="73" spans="1:17" ht="12" customHeight="1" x14ac:dyDescent="0.25">
      <c r="A73" s="163" t="s">
        <v>142</v>
      </c>
      <c r="B73" s="180">
        <f>RES_hhdet_fech!B73/RES_summary!B$19</f>
        <v>24.654895775961641</v>
      </c>
      <c r="C73" s="180">
        <f>RES_hhdet_fech!C73/RES_summary!C$19</f>
        <v>25.103352254982813</v>
      </c>
      <c r="D73" s="180">
        <f>RES_hhdet_fech!D73/RES_summary!D$19</f>
        <v>25.041547702204952</v>
      </c>
      <c r="E73" s="180">
        <f>RES_hhdet_fech!E73/RES_summary!E$19</f>
        <v>25.79543897324471</v>
      </c>
      <c r="F73" s="180">
        <f>RES_hhdet_fech!F73/RES_summary!F$19</f>
        <v>26.069480047778722</v>
      </c>
      <c r="G73" s="180">
        <f>RES_hhdet_fech!G73/RES_summary!G$19</f>
        <v>23.91731945228188</v>
      </c>
      <c r="H73" s="180">
        <f>RES_hhdet_fech!H73/RES_summary!H$19</f>
        <v>23.990508842481546</v>
      </c>
      <c r="I73" s="180">
        <f>RES_hhdet_fech!I73/RES_summary!I$19</f>
        <v>23.867831878267825</v>
      </c>
      <c r="J73" s="180">
        <f>RES_hhdet_fech!J73/RES_summary!J$19</f>
        <v>23.834950539042623</v>
      </c>
      <c r="K73" s="180">
        <f>RES_hhdet_fech!K73/RES_summary!K$19</f>
        <v>22.053881283501379</v>
      </c>
      <c r="L73" s="180">
        <f>RES_hhdet_fech!L73/RES_summary!L$19</f>
        <v>26.642812557156081</v>
      </c>
      <c r="M73" s="180">
        <f>RES_hhdet_fech!M73/RES_summary!M$19</f>
        <v>20.850065013691719</v>
      </c>
      <c r="N73" s="180">
        <f>RES_hhdet_fech!N73/RES_summary!N$19</f>
        <v>27.565229098841495</v>
      </c>
      <c r="O73" s="180">
        <f>RES_hhdet_fech!O73/RES_summary!O$19</f>
        <v>29.040435323250659</v>
      </c>
      <c r="P73" s="180">
        <f>RES_hhdet_fech!P73/RES_summary!P$19</f>
        <v>24.042971210885099</v>
      </c>
      <c r="Q73" s="180">
        <f>RES_hhdet_fech!Q73/RES_summary!Q$19</f>
        <v>25.256754855498386</v>
      </c>
    </row>
    <row r="74" spans="1:17" ht="12" customHeight="1" x14ac:dyDescent="0.25">
      <c r="A74" s="161" t="s">
        <v>141</v>
      </c>
      <c r="B74" s="179">
        <f>RES_hhdet_fech!B74/RES_summary!B$19</f>
        <v>21.486960663578458</v>
      </c>
      <c r="C74" s="179">
        <f>RES_hhdet_fech!C74/RES_summary!C$19</f>
        <v>21.897235918180353</v>
      </c>
      <c r="D74" s="179">
        <f>RES_hhdet_fech!D74/RES_summary!D$19</f>
        <v>21.786785353273675</v>
      </c>
      <c r="E74" s="179">
        <f>RES_hhdet_fech!E74/RES_summary!E$19</f>
        <v>22.294087216229659</v>
      </c>
      <c r="F74" s="179">
        <f>RES_hhdet_fech!F74/RES_summary!F$19</f>
        <v>22.49568616100596</v>
      </c>
      <c r="G74" s="179">
        <f>RES_hhdet_fech!G74/RES_summary!G$19</f>
        <v>21.05347074660834</v>
      </c>
      <c r="H74" s="179">
        <f>RES_hhdet_fech!H74/RES_summary!H$19</f>
        <v>21.046118353146035</v>
      </c>
      <c r="I74" s="179">
        <f>RES_hhdet_fech!I74/RES_summary!I$19</f>
        <v>20.932742783774774</v>
      </c>
      <c r="J74" s="179">
        <f>RES_hhdet_fech!J74/RES_summary!J$19</f>
        <v>20.889530592239105</v>
      </c>
      <c r="K74" s="179">
        <f>RES_hhdet_fech!K74/RES_summary!K$19</f>
        <v>19.734686693939736</v>
      </c>
      <c r="L74" s="179">
        <f>RES_hhdet_fech!L74/RES_summary!L$19</f>
        <v>22.707790372197373</v>
      </c>
      <c r="M74" s="179">
        <f>RES_hhdet_fech!M74/RES_summary!M$19</f>
        <v>18.448082016189591</v>
      </c>
      <c r="N74" s="179">
        <f>RES_hhdet_fech!N74/RES_summary!N$19</f>
        <v>23.712916969488194</v>
      </c>
      <c r="O74" s="179">
        <f>RES_hhdet_fech!O74/RES_summary!O$19</f>
        <v>24.387998474217568</v>
      </c>
      <c r="P74" s="179">
        <f>RES_hhdet_fech!P74/RES_summary!P$19</f>
        <v>21.016964242023604</v>
      </c>
      <c r="Q74" s="179">
        <f>RES_hhdet_fech!Q74/RES_summary!Q$19</f>
        <v>21.718401668146221</v>
      </c>
    </row>
    <row r="75" spans="1:17" ht="12" customHeight="1" x14ac:dyDescent="0.25">
      <c r="A75" s="148" t="s">
        <v>60</v>
      </c>
      <c r="B75" s="177">
        <f>RES_hhdet_fech!B75/RES_summary!B$19</f>
        <v>15.729823505063624</v>
      </c>
      <c r="C75" s="177">
        <f>RES_hhdet_fech!C75/RES_summary!C$19</f>
        <v>16.317178965739181</v>
      </c>
      <c r="D75" s="177">
        <f>RES_hhdet_fech!D75/RES_summary!D$19</f>
        <v>16.277006006432799</v>
      </c>
      <c r="E75" s="177">
        <f>RES_hhdet_fech!E75/RES_summary!E$19</f>
        <v>16.767035332608529</v>
      </c>
      <c r="F75" s="177">
        <f>RES_hhdet_fech!F75/RES_summary!F$19</f>
        <v>16.945162031055681</v>
      </c>
      <c r="G75" s="177">
        <f>RES_hhdet_fech!G75/RES_summary!G$19</f>
        <v>15.546257643983282</v>
      </c>
      <c r="H75" s="177">
        <f>RES_hhdet_fech!H75/RES_summary!H$19</f>
        <v>15.59383074761281</v>
      </c>
      <c r="I75" s="177">
        <f>RES_hhdet_fech!I75/RES_summary!I$19</f>
        <v>15.514090720874172</v>
      </c>
      <c r="J75" s="177">
        <f>RES_hhdet_fech!J75/RES_summary!J$19</f>
        <v>15.492717850378165</v>
      </c>
      <c r="K75" s="177">
        <f>RES_hhdet_fech!K75/RES_summary!K$19</f>
        <v>14.335022834275826</v>
      </c>
      <c r="L75" s="177">
        <f>RES_hhdet_fech!L75/RES_summary!L$19</f>
        <v>17.317828162151649</v>
      </c>
      <c r="M75" s="177">
        <f>RES_hhdet_fech!M75/RES_summary!M$19</f>
        <v>13.55254225889977</v>
      </c>
      <c r="N75" s="177">
        <f>RES_hhdet_fech!N75/RES_summary!N$19</f>
        <v>18.468703496223974</v>
      </c>
      <c r="O75" s="177">
        <f>RES_hhdet_fech!O75/RES_summary!O$19</f>
        <v>18.876282960113187</v>
      </c>
      <c r="P75" s="177">
        <f>RES_hhdet_fech!P75/RES_summary!P$19</f>
        <v>15.627931287075533</v>
      </c>
      <c r="Q75" s="177">
        <f>RES_hhdet_fech!Q75/RES_summary!Q$19</f>
        <v>16.41689065607418</v>
      </c>
    </row>
    <row r="76" spans="1:17" ht="12" customHeight="1" x14ac:dyDescent="0.25">
      <c r="A76" s="148" t="s">
        <v>59</v>
      </c>
      <c r="B76" s="177">
        <f>RES_hhdet_fech!B76/RES_summary!B$19</f>
        <v>5.7571371585148334</v>
      </c>
      <c r="C76" s="177">
        <f>RES_hhdet_fech!C76/RES_summary!C$19</f>
        <v>5.5800569524411694</v>
      </c>
      <c r="D76" s="177">
        <f>RES_hhdet_fech!D76/RES_summary!D$19</f>
        <v>5.5097793468408716</v>
      </c>
      <c r="E76" s="177">
        <f>RES_hhdet_fech!E76/RES_summary!E$19</f>
        <v>5.527051883621124</v>
      </c>
      <c r="F76" s="177">
        <f>RES_hhdet_fech!F76/RES_summary!F$19</f>
        <v>5.5505241299502819</v>
      </c>
      <c r="G76" s="177">
        <f>RES_hhdet_fech!G76/RES_summary!G$19</f>
        <v>5.5072131026250579</v>
      </c>
      <c r="H76" s="177">
        <f>RES_hhdet_fech!H76/RES_summary!H$19</f>
        <v>5.4522876055332237</v>
      </c>
      <c r="I76" s="177">
        <f>RES_hhdet_fech!I76/RES_summary!I$19</f>
        <v>5.4186520629006045</v>
      </c>
      <c r="J76" s="177">
        <f>RES_hhdet_fech!J76/RES_summary!J$19</f>
        <v>5.3968127418609404</v>
      </c>
      <c r="K76" s="177">
        <f>RES_hhdet_fech!K76/RES_summary!K$19</f>
        <v>5.399663859663911</v>
      </c>
      <c r="L76" s="177">
        <f>RES_hhdet_fech!L76/RES_summary!L$19</f>
        <v>5.3899622100457218</v>
      </c>
      <c r="M76" s="177">
        <f>RES_hhdet_fech!M76/RES_summary!M$19</f>
        <v>4.895539757289824</v>
      </c>
      <c r="N76" s="177">
        <f>RES_hhdet_fech!N76/RES_summary!N$19</f>
        <v>5.2442134732642147</v>
      </c>
      <c r="O76" s="177">
        <f>RES_hhdet_fech!O76/RES_summary!O$19</f>
        <v>5.5117155141043819</v>
      </c>
      <c r="P76" s="177">
        <f>RES_hhdet_fech!P76/RES_summary!P$19</f>
        <v>5.3890329549480747</v>
      </c>
      <c r="Q76" s="177">
        <f>RES_hhdet_fech!Q76/RES_summary!Q$19</f>
        <v>5.3015110120720381</v>
      </c>
    </row>
    <row r="77" spans="1:17" ht="12" customHeight="1" x14ac:dyDescent="0.25">
      <c r="A77" s="158" t="s">
        <v>62</v>
      </c>
      <c r="B77" s="178">
        <f>RES_hhdet_fech!B77/RES_summary!B$19</f>
        <v>16.403976163550613</v>
      </c>
      <c r="C77" s="178">
        <f>RES_hhdet_fech!C77/RES_summary!C$19</f>
        <v>16.08299573211039</v>
      </c>
      <c r="D77" s="178">
        <f>RES_hhdet_fech!D77/RES_summary!D$19</f>
        <v>16.370505884923432</v>
      </c>
      <c r="E77" s="178">
        <f>RES_hhdet_fech!E77/RES_summary!E$19</f>
        <v>16.353097270749664</v>
      </c>
      <c r="F77" s="178">
        <f>RES_hhdet_fech!F77/RES_summary!F$19</f>
        <v>16.423986617435617</v>
      </c>
      <c r="G77" s="178">
        <f>RES_hhdet_fech!G77/RES_summary!G$19</f>
        <v>16.33021712824463</v>
      </c>
      <c r="H77" s="178">
        <f>RES_hhdet_fech!H77/RES_summary!H$19</f>
        <v>16.347882365145281</v>
      </c>
      <c r="I77" s="178">
        <f>RES_hhdet_fech!I77/RES_summary!I$19</f>
        <v>16.354655826491268</v>
      </c>
      <c r="J77" s="178">
        <f>RES_hhdet_fech!J77/RES_summary!J$19</f>
        <v>16.304736914546289</v>
      </c>
      <c r="K77" s="178">
        <f>RES_hhdet_fech!K77/RES_summary!K$19</f>
        <v>16.306597195985894</v>
      </c>
      <c r="L77" s="178">
        <f>RES_hhdet_fech!L77/RES_summary!L$19</f>
        <v>16.294047033081636</v>
      </c>
      <c r="M77" s="178">
        <f>RES_hhdet_fech!M77/RES_summary!M$19</f>
        <v>15.616118700374384</v>
      </c>
      <c r="N77" s="178">
        <f>RES_hhdet_fech!N77/RES_summary!N$19</f>
        <v>16.199602334482982</v>
      </c>
      <c r="O77" s="178">
        <f>RES_hhdet_fech!O77/RES_summary!O$19</f>
        <v>16.217415019794501</v>
      </c>
      <c r="P77" s="178">
        <f>RES_hhdet_fech!P77/RES_summary!P$19</f>
        <v>15.949049782958163</v>
      </c>
      <c r="Q77" s="178">
        <f>RES_hhdet_fech!Q77/RES_summary!Q$19</f>
        <v>15.721555627220305</v>
      </c>
    </row>
    <row r="78" spans="1:17" ht="12" customHeight="1" x14ac:dyDescent="0.25">
      <c r="A78" s="23" t="s">
        <v>109</v>
      </c>
      <c r="B78" s="177">
        <f>RES_hhdet_fech!B78/RES_summary!B$19</f>
        <v>18.255760674087988</v>
      </c>
      <c r="C78" s="177">
        <f>RES_hhdet_fech!C78/RES_summary!C$19</f>
        <v>17.937674212498059</v>
      </c>
      <c r="D78" s="177">
        <f>RES_hhdet_fech!D78/RES_summary!D$19</f>
        <v>17.843888582479281</v>
      </c>
      <c r="E78" s="177">
        <f>RES_hhdet_fech!E78/RES_summary!E$19</f>
        <v>17.841423470893087</v>
      </c>
      <c r="F78" s="177">
        <f>RES_hhdet_fech!F78/RES_summary!F$19</f>
        <v>17.60210374522725</v>
      </c>
      <c r="G78" s="177">
        <f>RES_hhdet_fech!G78/RES_summary!G$19</f>
        <v>17.505143183399042</v>
      </c>
      <c r="H78" s="177">
        <f>RES_hhdet_fech!H78/RES_summary!H$19</f>
        <v>17.35492501267488</v>
      </c>
      <c r="I78" s="177">
        <f>RES_hhdet_fech!I78/RES_summary!I$19</f>
        <v>17.203691338386452</v>
      </c>
      <c r="J78" s="177">
        <f>RES_hhdet_fech!J78/RES_summary!J$19</f>
        <v>17.075871895851044</v>
      </c>
      <c r="K78" s="177">
        <f>RES_hhdet_fech!K78/RES_summary!K$19</f>
        <v>17.091045172716928</v>
      </c>
      <c r="L78" s="177">
        <f>RES_hhdet_fech!L78/RES_summary!L$19</f>
        <v>16.670107214111496</v>
      </c>
      <c r="M78" s="177">
        <f>RES_hhdet_fech!M78/RES_summary!M$19</f>
        <v>16.046051954629732</v>
      </c>
      <c r="N78" s="177">
        <f>RES_hhdet_fech!N78/RES_summary!N$19</f>
        <v>16.481373807111801</v>
      </c>
      <c r="O78" s="177">
        <f>RES_hhdet_fech!O78/RES_summary!O$19</f>
        <v>16.395915284981957</v>
      </c>
      <c r="P78" s="177">
        <f>RES_hhdet_fech!P78/RES_summary!P$19</f>
        <v>16.244424471927033</v>
      </c>
      <c r="Q78" s="177">
        <f>RES_hhdet_fech!Q78/RES_summary!Q$19</f>
        <v>15.913901066926449</v>
      </c>
    </row>
    <row r="79" spans="1:17" ht="12" customHeight="1" x14ac:dyDescent="0.25">
      <c r="A79" s="29" t="s">
        <v>140</v>
      </c>
      <c r="B79" s="176">
        <f>RES_hhdet_fech!B79/RES_summary!B$19</f>
        <v>11.411980369784789</v>
      </c>
      <c r="C79" s="176">
        <f>RES_hhdet_fech!C79/RES_summary!C$19</f>
        <v>11.380815359346469</v>
      </c>
      <c r="D79" s="176">
        <f>RES_hhdet_fech!D79/RES_summary!D$19</f>
        <v>11.493845552683808</v>
      </c>
      <c r="E79" s="176">
        <f>RES_hhdet_fech!E79/RES_summary!E$19</f>
        <v>12.061628274723313</v>
      </c>
      <c r="F79" s="176">
        <f>RES_hhdet_fech!F79/RES_summary!F$19</f>
        <v>11.817121758319423</v>
      </c>
      <c r="G79" s="176">
        <f>RES_hhdet_fech!G79/RES_summary!G$19</f>
        <v>11.231288763705248</v>
      </c>
      <c r="H79" s="176">
        <f>RES_hhdet_fech!H79/RES_summary!H$19</f>
        <v>11.51595450805876</v>
      </c>
      <c r="I79" s="176">
        <f>RES_hhdet_fech!I79/RES_summary!I$19</f>
        <v>11.32061875441873</v>
      </c>
      <c r="J79" s="176">
        <f>RES_hhdet_fech!J79/RES_summary!J$19</f>
        <v>11.895539944228323</v>
      </c>
      <c r="K79" s="176">
        <f>RES_hhdet_fech!K79/RES_summary!K$19</f>
        <v>11.456272098411194</v>
      </c>
      <c r="L79" s="176">
        <f>RES_hhdet_fech!L79/RES_summary!L$19</f>
        <v>12.448582016483478</v>
      </c>
      <c r="M79" s="176">
        <f>RES_hhdet_fech!M79/RES_summary!M$19</f>
        <v>10.74668682303966</v>
      </c>
      <c r="N79" s="176">
        <f>RES_hhdet_fech!N79/RES_summary!N$19</f>
        <v>12.697164400188443</v>
      </c>
      <c r="O79" s="176">
        <f>RES_hhdet_fech!O79/RES_summary!O$19</f>
        <v>13.675212586296453</v>
      </c>
      <c r="P79" s="176">
        <f>RES_hhdet_fech!P79/RES_summary!P$19</f>
        <v>11.563934213592145</v>
      </c>
      <c r="Q79" s="176">
        <f>RES_hhdet_fech!Q79/RES_summary!Q$19</f>
        <v>12.166495243077339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84">
        <f>RES_hhdet_fech!B81/RES_summary!B$19</f>
        <v>215.97141052480632</v>
      </c>
      <c r="C81" s="184">
        <f>RES_hhdet_fech!C81/RES_summary!C$19</f>
        <v>226.96820378624358</v>
      </c>
      <c r="D81" s="184">
        <f>RES_hhdet_fech!D81/RES_summary!D$19</f>
        <v>211.15484270832854</v>
      </c>
      <c r="E81" s="184">
        <f>RES_hhdet_fech!E81/RES_summary!E$19</f>
        <v>224.5810838125729</v>
      </c>
      <c r="F81" s="184">
        <f>RES_hhdet_fech!F81/RES_summary!F$19</f>
        <v>225.5364527262054</v>
      </c>
      <c r="G81" s="184">
        <f>RES_hhdet_fech!G81/RES_summary!G$19</f>
        <v>218.9783732863946</v>
      </c>
      <c r="H81" s="184">
        <f>RES_hhdet_fech!H81/RES_summary!H$19</f>
        <v>207.95928880031127</v>
      </c>
      <c r="I81" s="184">
        <f>RES_hhdet_fech!I81/RES_summary!I$19</f>
        <v>186.13386149833121</v>
      </c>
      <c r="J81" s="184">
        <f>RES_hhdet_fech!J81/RES_summary!J$19</f>
        <v>196.01550978378694</v>
      </c>
      <c r="K81" s="184">
        <f>RES_hhdet_fech!K81/RES_summary!K$19</f>
        <v>188.87958451997594</v>
      </c>
      <c r="L81" s="184">
        <f>RES_hhdet_fech!L81/RES_summary!L$19</f>
        <v>190.46258926904349</v>
      </c>
      <c r="M81" s="184">
        <f>RES_hhdet_fech!M81/RES_summary!M$19</f>
        <v>152.24501458599531</v>
      </c>
      <c r="N81" s="184">
        <f>RES_hhdet_fech!N81/RES_summary!N$19</f>
        <v>167.36545219285205</v>
      </c>
      <c r="O81" s="184">
        <f>RES_hhdet_fech!O81/RES_summary!O$19</f>
        <v>173.13775077929566</v>
      </c>
      <c r="P81" s="184">
        <f>RES_hhdet_fech!P81/RES_summary!P$19</f>
        <v>138.69489408169511</v>
      </c>
      <c r="Q81" s="184">
        <f>RES_hhdet_fech!Q81/RES_summary!Q$19</f>
        <v>142.92941558587293</v>
      </c>
    </row>
    <row r="82" spans="1:17" ht="12.95" customHeight="1" x14ac:dyDescent="0.25">
      <c r="A82" s="158" t="s">
        <v>65</v>
      </c>
      <c r="B82" s="178">
        <f>RES_hhdet_fech!B82/RES_summary!B$19</f>
        <v>173.1537660895784</v>
      </c>
      <c r="C82" s="178">
        <f>RES_hhdet_fech!C82/RES_summary!C$19</f>
        <v>184.01165351879177</v>
      </c>
      <c r="D82" s="178">
        <f>RES_hhdet_fech!D82/RES_summary!D$19</f>
        <v>168.62392098326185</v>
      </c>
      <c r="E82" s="178">
        <f>RES_hhdet_fech!E82/RES_summary!E$19</f>
        <v>181.38758057991791</v>
      </c>
      <c r="F82" s="178">
        <f>RES_hhdet_fech!F82/RES_summary!F$19</f>
        <v>182.34843550741726</v>
      </c>
      <c r="G82" s="178">
        <f>RES_hhdet_fech!G82/RES_summary!G$19</f>
        <v>177.27724405005904</v>
      </c>
      <c r="H82" s="178">
        <f>RES_hhdet_fech!H82/RES_summary!H$19</f>
        <v>166.48965193206439</v>
      </c>
      <c r="I82" s="178">
        <f>RES_hhdet_fech!I82/RES_summary!I$19</f>
        <v>145.2591481060376</v>
      </c>
      <c r="J82" s="178">
        <f>RES_hhdet_fech!J82/RES_summary!J$19</f>
        <v>155.12180508484897</v>
      </c>
      <c r="K82" s="178">
        <f>RES_hhdet_fech!K82/RES_summary!K$19</f>
        <v>149.03671762013371</v>
      </c>
      <c r="L82" s="178">
        <f>RES_hhdet_fech!L82/RES_summary!L$19</f>
        <v>148.39945318224343</v>
      </c>
      <c r="M82" s="178">
        <f>RES_hhdet_fech!M82/RES_summary!M$19</f>
        <v>115.675932093006</v>
      </c>
      <c r="N82" s="178">
        <f>RES_hhdet_fech!N82/RES_summary!N$19</f>
        <v>124.40131817563095</v>
      </c>
      <c r="O82" s="178">
        <f>RES_hhdet_fech!O82/RES_summary!O$19</f>
        <v>129.05186962097628</v>
      </c>
      <c r="P82" s="178">
        <f>RES_hhdet_fech!P82/RES_summary!P$19</f>
        <v>99.05579949084769</v>
      </c>
      <c r="Q82" s="178">
        <f>RES_hhdet_fech!Q82/RES_summary!Q$19</f>
        <v>102.67082398573315</v>
      </c>
    </row>
    <row r="83" spans="1:17" ht="12" customHeight="1" x14ac:dyDescent="0.25">
      <c r="A83" s="23" t="s">
        <v>157</v>
      </c>
      <c r="B83" s="177">
        <f>RES_hhdet_fech!B83/RES_summary!B$19</f>
        <v>172.48576938798794</v>
      </c>
      <c r="C83" s="177">
        <f>RES_hhdet_fech!C83/RES_summary!C$19</f>
        <v>183.26465749171038</v>
      </c>
      <c r="D83" s="177">
        <f>RES_hhdet_fech!D83/RES_summary!D$19</f>
        <v>167.87404633887724</v>
      </c>
      <c r="E83" s="177">
        <f>RES_hhdet_fech!E83/RES_summary!E$19</f>
        <v>180.31570668292028</v>
      </c>
      <c r="F83" s="177">
        <f>RES_hhdet_fech!F83/RES_summary!F$19</f>
        <v>181.35012451542082</v>
      </c>
      <c r="G83" s="177">
        <f>RES_hhdet_fech!G83/RES_summary!G$19</f>
        <v>176.6588044807969</v>
      </c>
      <c r="H83" s="177">
        <f>RES_hhdet_fech!H83/RES_summary!H$19</f>
        <v>165.75679603408767</v>
      </c>
      <c r="I83" s="177">
        <f>RES_hhdet_fech!I83/RES_summary!I$19</f>
        <v>144.6053919953813</v>
      </c>
      <c r="J83" s="177">
        <f>RES_hhdet_fech!J83/RES_summary!J$19</f>
        <v>154.20185137800789</v>
      </c>
      <c r="K83" s="177">
        <f>RES_hhdet_fech!K83/RES_summary!K$19</f>
        <v>148.38988300195328</v>
      </c>
      <c r="L83" s="177">
        <f>RES_hhdet_fech!L83/RES_summary!L$19</f>
        <v>147.16983676425207</v>
      </c>
      <c r="M83" s="177">
        <f>RES_hhdet_fech!M83/RES_summary!M$19</f>
        <v>115.20250440011152</v>
      </c>
      <c r="N83" s="177">
        <f>RES_hhdet_fech!N83/RES_summary!N$19</f>
        <v>123.19194015125291</v>
      </c>
      <c r="O83" s="177">
        <f>RES_hhdet_fech!O83/RES_summary!O$19</f>
        <v>127.40993924047432</v>
      </c>
      <c r="P83" s="177">
        <f>RES_hhdet_fech!P83/RES_summary!P$19</f>
        <v>98.383350572023943</v>
      </c>
      <c r="Q83" s="177">
        <f>RES_hhdet_fech!Q83/RES_summary!Q$19</f>
        <v>101.6765061243658</v>
      </c>
    </row>
    <row r="84" spans="1:17" ht="12" customHeight="1" x14ac:dyDescent="0.25">
      <c r="A84" s="23" t="s">
        <v>60</v>
      </c>
      <c r="B84" s="177">
        <f>RES_hhdet_fech!B84/RES_summary!B$19</f>
        <v>0.66799670159043245</v>
      </c>
      <c r="C84" s="177">
        <f>RES_hhdet_fech!C84/RES_summary!C$19</f>
        <v>0.74699602708137902</v>
      </c>
      <c r="D84" s="177">
        <f>RES_hhdet_fech!D84/RES_summary!D$19</f>
        <v>0.74987464438462115</v>
      </c>
      <c r="E84" s="177">
        <f>RES_hhdet_fech!E84/RES_summary!E$19</f>
        <v>1.0718738969976405</v>
      </c>
      <c r="F84" s="177">
        <f>RES_hhdet_fech!F84/RES_summary!F$19</f>
        <v>0.99831099199645801</v>
      </c>
      <c r="G84" s="177">
        <f>RES_hhdet_fech!G84/RES_summary!G$19</f>
        <v>0.61843956926212607</v>
      </c>
      <c r="H84" s="177">
        <f>RES_hhdet_fech!H84/RES_summary!H$19</f>
        <v>0.7328558979767148</v>
      </c>
      <c r="I84" s="177">
        <f>RES_hhdet_fech!I84/RES_summary!I$19</f>
        <v>0.65375611065630257</v>
      </c>
      <c r="J84" s="177">
        <f>RES_hhdet_fech!J84/RES_summary!J$19</f>
        <v>0.91995370684109101</v>
      </c>
      <c r="K84" s="177">
        <f>RES_hhdet_fech!K84/RES_summary!K$19</f>
        <v>0.64683461818042576</v>
      </c>
      <c r="L84" s="177">
        <f>RES_hhdet_fech!L84/RES_summary!L$19</f>
        <v>1.2296164179913718</v>
      </c>
      <c r="M84" s="177">
        <f>RES_hhdet_fech!M84/RES_summary!M$19</f>
        <v>0.47342769289447884</v>
      </c>
      <c r="N84" s="177">
        <f>RES_hhdet_fech!N84/RES_summary!N$19</f>
        <v>1.2093780243780441</v>
      </c>
      <c r="O84" s="177">
        <f>RES_hhdet_fech!O84/RES_summary!O$19</f>
        <v>1.6419303805019625</v>
      </c>
      <c r="P84" s="177">
        <f>RES_hhdet_fech!P84/RES_summary!P$19</f>
        <v>0.67244891882373847</v>
      </c>
      <c r="Q84" s="177">
        <f>RES_hhdet_fech!Q84/RES_summary!Q$19</f>
        <v>0.99431786136734357</v>
      </c>
    </row>
    <row r="85" spans="1:17" ht="12.95" customHeight="1" x14ac:dyDescent="0.25">
      <c r="A85" s="158" t="s">
        <v>112</v>
      </c>
      <c r="B85" s="178">
        <f>RES_hhdet_fech!B85/RES_summary!B$19</f>
        <v>0.15626238444599178</v>
      </c>
      <c r="C85" s="178">
        <f>RES_hhdet_fech!C85/RES_summary!C$19</f>
        <v>0.15764750343729503</v>
      </c>
      <c r="D85" s="178">
        <f>RES_hhdet_fech!D85/RES_summary!D$19</f>
        <v>0.16237953752788969</v>
      </c>
      <c r="E85" s="178">
        <f>RES_hhdet_fech!E85/RES_summary!E$19</f>
        <v>0.1608267630713191</v>
      </c>
      <c r="F85" s="178">
        <f>RES_hhdet_fech!F85/RES_summary!F$19</f>
        <v>0.16133964641223483</v>
      </c>
      <c r="G85" s="178">
        <f>RES_hhdet_fech!G85/RES_summary!G$19</f>
        <v>0.16629112093023299</v>
      </c>
      <c r="H85" s="178">
        <f>RES_hhdet_fech!H85/RES_summary!H$19</f>
        <v>0.16644830585315087</v>
      </c>
      <c r="I85" s="178">
        <f>RES_hhdet_fech!I85/RES_summary!I$19</f>
        <v>0.16490181623816805</v>
      </c>
      <c r="J85" s="178">
        <f>RES_hhdet_fech!J85/RES_summary!J$19</f>
        <v>0.16183419772434948</v>
      </c>
      <c r="K85" s="178">
        <f>RES_hhdet_fech!K85/RES_summary!K$19</f>
        <v>0.16327989064473677</v>
      </c>
      <c r="L85" s="178">
        <f>RES_hhdet_fech!L85/RES_summary!L$19</f>
        <v>0.1597178940894009</v>
      </c>
      <c r="M85" s="178">
        <f>RES_hhdet_fech!M85/RES_summary!M$19</f>
        <v>0.15523767341906225</v>
      </c>
      <c r="N85" s="178">
        <f>RES_hhdet_fech!N85/RES_summary!N$19</f>
        <v>0.15553914361561277</v>
      </c>
      <c r="O85" s="178">
        <f>RES_hhdet_fech!O85/RES_summary!O$19</f>
        <v>0.16520835542160742</v>
      </c>
      <c r="P85" s="178">
        <f>RES_hhdet_fech!P85/RES_summary!P$19</f>
        <v>0.16259383981222525</v>
      </c>
      <c r="Q85" s="178">
        <f>RES_hhdet_fech!Q85/RES_summary!Q$19</f>
        <v>0.16816103776357907</v>
      </c>
    </row>
    <row r="86" spans="1:17" ht="12" customHeight="1" x14ac:dyDescent="0.25">
      <c r="A86" s="23" t="s">
        <v>60</v>
      </c>
      <c r="B86" s="177">
        <f>RES_hhdet_fech!B86/RES_summary!B$19</f>
        <v>0.15626238444599178</v>
      </c>
      <c r="C86" s="177">
        <f>RES_hhdet_fech!C86/RES_summary!C$19</f>
        <v>0.15764750343729503</v>
      </c>
      <c r="D86" s="177">
        <f>RES_hhdet_fech!D86/RES_summary!D$19</f>
        <v>0.16237953752788969</v>
      </c>
      <c r="E86" s="177">
        <f>RES_hhdet_fech!E86/RES_summary!E$19</f>
        <v>0.1608267630713191</v>
      </c>
      <c r="F86" s="177">
        <f>RES_hhdet_fech!F86/RES_summary!F$19</f>
        <v>0.16133964641223483</v>
      </c>
      <c r="G86" s="177">
        <f>RES_hhdet_fech!G86/RES_summary!G$19</f>
        <v>0.16629112093023299</v>
      </c>
      <c r="H86" s="177">
        <f>RES_hhdet_fech!H86/RES_summary!H$19</f>
        <v>0.16644830585315087</v>
      </c>
      <c r="I86" s="177">
        <f>RES_hhdet_fech!I86/RES_summary!I$19</f>
        <v>0.16490181623816805</v>
      </c>
      <c r="J86" s="177">
        <f>RES_hhdet_fech!J86/RES_summary!J$19</f>
        <v>0.16183419772434948</v>
      </c>
      <c r="K86" s="177">
        <f>RES_hhdet_fech!K86/RES_summary!K$19</f>
        <v>0.16327989064473677</v>
      </c>
      <c r="L86" s="177">
        <f>RES_hhdet_fech!L86/RES_summary!L$19</f>
        <v>0.1597178940894009</v>
      </c>
      <c r="M86" s="177">
        <f>RES_hhdet_fech!M86/RES_summary!M$19</f>
        <v>0.15523767341906225</v>
      </c>
      <c r="N86" s="177">
        <f>RES_hhdet_fech!N86/RES_summary!N$19</f>
        <v>0.15553914361561277</v>
      </c>
      <c r="O86" s="177">
        <f>RES_hhdet_fech!O86/RES_summary!O$19</f>
        <v>0.16520835542160742</v>
      </c>
      <c r="P86" s="177">
        <f>RES_hhdet_fech!P86/RES_summary!P$19</f>
        <v>0.16259383981222525</v>
      </c>
      <c r="Q86" s="177">
        <f>RES_hhdet_fech!Q86/RES_summary!Q$19</f>
        <v>0.16816103776357907</v>
      </c>
    </row>
    <row r="87" spans="1:17" ht="12" customHeight="1" x14ac:dyDescent="0.25">
      <c r="A87" s="158" t="s">
        <v>63</v>
      </c>
      <c r="B87" s="178">
        <f>RES_hhdet_fech!B87/RES_summary!B$19</f>
        <v>28.956397010673935</v>
      </c>
      <c r="C87" s="178">
        <f>RES_hhdet_fech!C87/RES_summary!C$19</f>
        <v>29.246060939612288</v>
      </c>
      <c r="D87" s="178">
        <f>RES_hhdet_fech!D87/RES_summary!D$19</f>
        <v>28.831369133128288</v>
      </c>
      <c r="E87" s="178">
        <f>RES_hhdet_fech!E87/RES_summary!E$19</f>
        <v>29.188759594238668</v>
      </c>
      <c r="F87" s="178">
        <f>RES_hhdet_fech!F87/RES_summary!F$19</f>
        <v>29.26994250154765</v>
      </c>
      <c r="G87" s="178">
        <f>RES_hhdet_fech!G87/RES_summary!G$19</f>
        <v>28.37460876052263</v>
      </c>
      <c r="H87" s="178">
        <f>RES_hhdet_fech!H87/RES_summary!H$19</f>
        <v>28.091987890986562</v>
      </c>
      <c r="I87" s="178">
        <f>RES_hhdet_fech!I87/RES_summary!I$19</f>
        <v>27.727571718566825</v>
      </c>
      <c r="J87" s="178">
        <f>RES_hhdet_fech!J87/RES_summary!J$19</f>
        <v>27.397114554611775</v>
      </c>
      <c r="K87" s="178">
        <f>RES_hhdet_fech!K87/RES_summary!K$19</f>
        <v>26.692889727497686</v>
      </c>
      <c r="L87" s="178">
        <f>RES_hhdet_fech!L87/RES_summary!L$19</f>
        <v>28.128011838317949</v>
      </c>
      <c r="M87" s="178">
        <f>RES_hhdet_fech!M87/RES_summary!M$19</f>
        <v>24.320790220346314</v>
      </c>
      <c r="N87" s="178">
        <f>RES_hhdet_fech!N87/RES_summary!N$19</f>
        <v>29.117103185018166</v>
      </c>
      <c r="O87" s="178">
        <f>RES_hhdet_fech!O87/RES_summary!O$19</f>
        <v>29.513181615129177</v>
      </c>
      <c r="P87" s="178">
        <f>RES_hhdet_fech!P87/RES_summary!P$19</f>
        <v>26.976871391018179</v>
      </c>
      <c r="Q87" s="178">
        <f>RES_hhdet_fech!Q87/RES_summary!Q$19</f>
        <v>27.16980926811307</v>
      </c>
    </row>
    <row r="88" spans="1:17" ht="12" customHeight="1" x14ac:dyDescent="0.25">
      <c r="A88" s="167" t="s">
        <v>156</v>
      </c>
      <c r="B88" s="183">
        <f>RES_hhdet_fech!B88/RES_summary!B$19</f>
        <v>34.554190697204341</v>
      </c>
      <c r="C88" s="183">
        <f>RES_hhdet_fech!C88/RES_summary!C$19</f>
        <v>34.375216518210827</v>
      </c>
      <c r="D88" s="183">
        <f>RES_hhdet_fech!D88/RES_summary!D$19</f>
        <v>33.68277242196654</v>
      </c>
      <c r="E88" s="183">
        <f>RES_hhdet_fech!E88/RES_summary!E$19</f>
        <v>33.530336596788061</v>
      </c>
      <c r="F88" s="183">
        <f>RES_hhdet_fech!F88/RES_summary!F$19</f>
        <v>33.417246714710465</v>
      </c>
      <c r="G88" s="183">
        <f>RES_hhdet_fech!G88/RES_summary!G$19</f>
        <v>32.938870256914512</v>
      </c>
      <c r="H88" s="183">
        <f>RES_hhdet_fech!H88/RES_summary!H$19</f>
        <v>32.331064061969776</v>
      </c>
      <c r="I88" s="183">
        <f>RES_hhdet_fech!I88/RES_summary!I$19</f>
        <v>31.882285959074778</v>
      </c>
      <c r="J88" s="183">
        <f>RES_hhdet_fech!J88/RES_summary!J$19</f>
        <v>31.467142575346905</v>
      </c>
      <c r="K88" s="183">
        <f>RES_hhdet_fech!K88/RES_summary!K$19</f>
        <v>31.251926815033638</v>
      </c>
      <c r="L88" s="183">
        <f>RES_hhdet_fech!L88/RES_summary!L$19</f>
        <v>30.94199715452346</v>
      </c>
      <c r="M88" s="183">
        <f>RES_hhdet_fech!M88/RES_summary!M$19</f>
        <v>28.06224838440912</v>
      </c>
      <c r="N88" s="183">
        <f>RES_hhdet_fech!N88/RES_summary!N$19</f>
        <v>31.780312862485399</v>
      </c>
      <c r="O88" s="183">
        <f>RES_hhdet_fech!O88/RES_summary!O$19</f>
        <v>31.379971945752573</v>
      </c>
      <c r="P88" s="183">
        <f>RES_hhdet_fech!P88/RES_summary!P$19</f>
        <v>30.560075536974907</v>
      </c>
      <c r="Q88" s="183">
        <f>RES_hhdet_fech!Q88/RES_summary!Q$19</f>
        <v>29.933989717240657</v>
      </c>
    </row>
    <row r="89" spans="1:17" ht="12" customHeight="1" x14ac:dyDescent="0.25">
      <c r="A89" s="167" t="s">
        <v>155</v>
      </c>
      <c r="B89" s="183">
        <f>RES_hhdet_fech!B89/RES_summary!B$19</f>
        <v>27.802710823331289</v>
      </c>
      <c r="C89" s="183">
        <f>RES_hhdet_fech!C89/RES_summary!C$19</f>
        <v>27.923947689278563</v>
      </c>
      <c r="D89" s="183">
        <f>RES_hhdet_fech!D89/RES_summary!D$19</f>
        <v>27.403581421118616</v>
      </c>
      <c r="E89" s="183">
        <f>RES_hhdet_fech!E89/RES_summary!E$19</f>
        <v>27.321770671532903</v>
      </c>
      <c r="F89" s="183">
        <f>RES_hhdet_fech!F89/RES_summary!F$19</f>
        <v>27.271734494511531</v>
      </c>
      <c r="G89" s="183">
        <f>RES_hhdet_fech!G89/RES_summary!G$19</f>
        <v>26.917478769619738</v>
      </c>
      <c r="H89" s="183">
        <f>RES_hhdet_fech!H89/RES_summary!H$19</f>
        <v>26.46747924581317</v>
      </c>
      <c r="I89" s="183">
        <f>RES_hhdet_fech!I89/RES_summary!I$19</f>
        <v>26.142137936299434</v>
      </c>
      <c r="J89" s="183">
        <f>RES_hhdet_fech!J89/RES_summary!J$19</f>
        <v>25.850455415837018</v>
      </c>
      <c r="K89" s="183">
        <f>RES_hhdet_fech!K89/RES_summary!K$19</f>
        <v>25.71341628943571</v>
      </c>
      <c r="L89" s="183">
        <f>RES_hhdet_fech!L89/RES_summary!L$19</f>
        <v>25.502260360486172</v>
      </c>
      <c r="M89" s="183">
        <f>RES_hhdet_fech!M89/RES_summary!M$19</f>
        <v>23.136001207156053</v>
      </c>
      <c r="N89" s="183">
        <f>RES_hhdet_fech!N89/RES_summary!N$19</f>
        <v>26.537023091129722</v>
      </c>
      <c r="O89" s="183">
        <f>RES_hhdet_fech!O89/RES_summary!O$19</f>
        <v>25.908697278843771</v>
      </c>
      <c r="P89" s="183">
        <f>RES_hhdet_fech!P89/RES_summary!P$19</f>
        <v>25.253082053982027</v>
      </c>
      <c r="Q89" s="183">
        <f>RES_hhdet_fech!Q89/RES_summary!Q$19</f>
        <v>24.758604328278707</v>
      </c>
    </row>
    <row r="90" spans="1:17" ht="12" customHeight="1" x14ac:dyDescent="0.25">
      <c r="A90" s="166" t="s">
        <v>55</v>
      </c>
      <c r="B90" s="182">
        <f>RES_hhdet_fech!B90/RES_summary!B$19</f>
        <v>22.045573664816455</v>
      </c>
      <c r="C90" s="182">
        <f>RES_hhdet_fech!C90/RES_summary!C$19</f>
        <v>22.343890736837391</v>
      </c>
      <c r="D90" s="182">
        <f>RES_hhdet_fech!D90/RES_summary!D$19</f>
        <v>21.893802074277744</v>
      </c>
      <c r="E90" s="182">
        <f>RES_hhdet_fech!E90/RES_summary!E$19</f>
        <v>21.794718787911787</v>
      </c>
      <c r="F90" s="182">
        <f>RES_hhdet_fech!F90/RES_summary!F$19</f>
        <v>21.721210364561252</v>
      </c>
      <c r="G90" s="182">
        <f>RES_hhdet_fech!G90/RES_summary!G$19</f>
        <v>21.410265666994682</v>
      </c>
      <c r="H90" s="182">
        <f>RES_hhdet_fech!H90/RES_summary!H$19</f>
        <v>21.015191640279944</v>
      </c>
      <c r="I90" s="182">
        <f>RES_hhdet_fech!I90/RES_summary!I$19</f>
        <v>20.723485873398829</v>
      </c>
      <c r="J90" s="182">
        <f>RES_hhdet_fech!J90/RES_summary!J$19</f>
        <v>20.453642673976077</v>
      </c>
      <c r="K90" s="182">
        <f>RES_hhdet_fech!K90/RES_summary!K$19</f>
        <v>20.313752429771796</v>
      </c>
      <c r="L90" s="182">
        <f>RES_hhdet_fech!L90/RES_summary!L$19</f>
        <v>20.112298150440445</v>
      </c>
      <c r="M90" s="182">
        <f>RES_hhdet_fech!M90/RES_summary!M$19</f>
        <v>18.240461449866228</v>
      </c>
      <c r="N90" s="182">
        <f>RES_hhdet_fech!N90/RES_summary!N$19</f>
        <v>21.292809617865508</v>
      </c>
      <c r="O90" s="182">
        <f>RES_hhdet_fech!O90/RES_summary!O$19</f>
        <v>20.396981764739394</v>
      </c>
      <c r="P90" s="182">
        <f>RES_hhdet_fech!P90/RES_summary!P$19</f>
        <v>19.864049099033949</v>
      </c>
      <c r="Q90" s="182">
        <f>RES_hhdet_fech!Q90/RES_summary!Q$19</f>
        <v>19.457093316206667</v>
      </c>
    </row>
    <row r="91" spans="1:17" ht="12" customHeight="1" x14ac:dyDescent="0.25">
      <c r="A91" s="147" t="s">
        <v>59</v>
      </c>
      <c r="B91" s="181">
        <f>RES_hhdet_fech!B91/RES_summary!B$19</f>
        <v>5.7571371585148361</v>
      </c>
      <c r="C91" s="181">
        <f>RES_hhdet_fech!C91/RES_summary!C$19</f>
        <v>5.5800569524411703</v>
      </c>
      <c r="D91" s="181">
        <f>RES_hhdet_fech!D91/RES_summary!D$19</f>
        <v>5.5097793468408733</v>
      </c>
      <c r="E91" s="181">
        <f>RES_hhdet_fech!E91/RES_summary!E$19</f>
        <v>5.5270518836211231</v>
      </c>
      <c r="F91" s="181">
        <f>RES_hhdet_fech!F91/RES_summary!F$19</f>
        <v>5.5505241299502783</v>
      </c>
      <c r="G91" s="181">
        <f>RES_hhdet_fech!G91/RES_summary!G$19</f>
        <v>5.5072131026250588</v>
      </c>
      <c r="H91" s="181">
        <f>RES_hhdet_fech!H91/RES_summary!H$19</f>
        <v>5.4522876055332281</v>
      </c>
      <c r="I91" s="181">
        <f>RES_hhdet_fech!I91/RES_summary!I$19</f>
        <v>5.4186520629006019</v>
      </c>
      <c r="J91" s="181">
        <f>RES_hhdet_fech!J91/RES_summary!J$19</f>
        <v>5.3968127418609377</v>
      </c>
      <c r="K91" s="181">
        <f>RES_hhdet_fech!K91/RES_summary!K$19</f>
        <v>5.3996638596639075</v>
      </c>
      <c r="L91" s="181">
        <f>RES_hhdet_fech!L91/RES_summary!L$19</f>
        <v>5.3899622100457218</v>
      </c>
      <c r="M91" s="181">
        <f>RES_hhdet_fech!M91/RES_summary!M$19</f>
        <v>4.8955397572898232</v>
      </c>
      <c r="N91" s="181">
        <f>RES_hhdet_fech!N91/RES_summary!N$19</f>
        <v>5.2442134732642147</v>
      </c>
      <c r="O91" s="181">
        <f>RES_hhdet_fech!O91/RES_summary!O$19</f>
        <v>5.5117155141043765</v>
      </c>
      <c r="P91" s="181">
        <f>RES_hhdet_fech!P91/RES_summary!P$19</f>
        <v>5.389032954948072</v>
      </c>
      <c r="Q91" s="181">
        <f>RES_hhdet_fech!Q91/RES_summary!Q$19</f>
        <v>5.3015110120720381</v>
      </c>
    </row>
    <row r="92" spans="1:17" ht="12" customHeight="1" x14ac:dyDescent="0.25">
      <c r="A92" s="163" t="s">
        <v>144</v>
      </c>
      <c r="B92" s="180">
        <f>RES_hhdet_fech!B92/RES_summary!B$19</f>
        <v>28.795155447408249</v>
      </c>
      <c r="C92" s="180">
        <f>RES_hhdet_fech!C92/RES_summary!C$19</f>
        <v>28.646037312051913</v>
      </c>
      <c r="D92" s="180">
        <f>RES_hhdet_fech!D92/RES_summary!D$19</f>
        <v>28.068982262323054</v>
      </c>
      <c r="E92" s="180">
        <f>RES_hhdet_fech!E92/RES_summary!E$19</f>
        <v>27.941944706630196</v>
      </c>
      <c r="F92" s="180">
        <f>RES_hhdet_fech!F92/RES_summary!F$19</f>
        <v>27.847704839523185</v>
      </c>
      <c r="G92" s="180">
        <f>RES_hhdet_fech!G92/RES_summary!G$19</f>
        <v>27.449064520432241</v>
      </c>
      <c r="H92" s="180">
        <f>RES_hhdet_fech!H92/RES_summary!H$19</f>
        <v>26.942554159906251</v>
      </c>
      <c r="I92" s="180">
        <f>RES_hhdet_fech!I92/RES_summary!I$19</f>
        <v>26.568558029567914</v>
      </c>
      <c r="J92" s="180">
        <f>RES_hhdet_fech!J92/RES_summary!J$19</f>
        <v>26.222612746619735</v>
      </c>
      <c r="K92" s="180">
        <f>RES_hhdet_fech!K92/RES_summary!K$19</f>
        <v>26.043275575826797</v>
      </c>
      <c r="L92" s="180">
        <f>RES_hhdet_fech!L92/RES_summary!L$19</f>
        <v>25.78499680882825</v>
      </c>
      <c r="M92" s="180">
        <f>RES_hhdet_fech!M92/RES_summary!M$19</f>
        <v>23.406442340181972</v>
      </c>
      <c r="N92" s="180">
        <f>RES_hhdet_fech!N92/RES_summary!N$19</f>
        <v>26.547796075361937</v>
      </c>
      <c r="O92" s="180">
        <f>RES_hhdet_fech!O92/RES_summary!O$19</f>
        <v>26.251921463409559</v>
      </c>
      <c r="P92" s="180">
        <f>RES_hhdet_fech!P92/RES_summary!P$19</f>
        <v>25.603045540813266</v>
      </c>
      <c r="Q92" s="180">
        <f>RES_hhdet_fech!Q92/RES_summary!Q$19</f>
        <v>25.113008402951728</v>
      </c>
    </row>
    <row r="93" spans="1:17" ht="12" customHeight="1" x14ac:dyDescent="0.25">
      <c r="A93" s="161" t="s">
        <v>143</v>
      </c>
      <c r="B93" s="179">
        <f>RES_hhdet_fech!B93/RES_summary!B$19</f>
        <v>24.128446333961506</v>
      </c>
      <c r="C93" s="179">
        <f>RES_hhdet_fech!C93/RES_summary!C$19</f>
        <v>24.199981205275183</v>
      </c>
      <c r="D93" s="179">
        <f>RES_hhdet_fech!D93/RES_summary!D$19</f>
        <v>23.754617817350244</v>
      </c>
      <c r="E93" s="179">
        <f>RES_hhdet_fech!E93/RES_summary!E$19</f>
        <v>23.689315942930183</v>
      </c>
      <c r="F93" s="179">
        <f>RES_hhdet_fech!F93/RES_summary!F$19</f>
        <v>23.651532275639944</v>
      </c>
      <c r="G93" s="179">
        <f>RES_hhdet_fech!G93/RES_summary!G$19</f>
        <v>23.349105040905947</v>
      </c>
      <c r="H93" s="179">
        <f>RES_hhdet_fech!H93/RES_summary!H$19</f>
        <v>22.964947809472051</v>
      </c>
      <c r="I93" s="179">
        <f>RES_hhdet_fech!I93/RES_summary!I$19</f>
        <v>22.688214782119825</v>
      </c>
      <c r="J93" s="179">
        <f>RES_hhdet_fech!J93/RES_summary!J$19</f>
        <v>22.441511027164299</v>
      </c>
      <c r="K93" s="179">
        <f>RES_hhdet_fech!K93/RES_summary!K$19</f>
        <v>22.327792983951259</v>
      </c>
      <c r="L93" s="179">
        <f>RES_hhdet_fech!L93/RES_summary!L$19</f>
        <v>22.150210135784359</v>
      </c>
      <c r="M93" s="179">
        <f>RES_hhdet_fech!M93/RES_summary!M$19</f>
        <v>20.109727278408336</v>
      </c>
      <c r="N93" s="179">
        <f>RES_hhdet_fech!N93/RES_summary!N$19</f>
        <v>23.031236843756925</v>
      </c>
      <c r="O93" s="179">
        <f>RES_hhdet_fech!O93/RES_summary!O$19</f>
        <v>22.575464465320799</v>
      </c>
      <c r="P93" s="179">
        <f>RES_hhdet_fech!P93/RES_summary!P$19</f>
        <v>22.031012556476902</v>
      </c>
      <c r="Q93" s="179">
        <f>RES_hhdet_fech!Q93/RES_summary!Q$19</f>
        <v>21.624966473990945</v>
      </c>
    </row>
    <row r="94" spans="1:17" ht="12" customHeight="1" x14ac:dyDescent="0.25">
      <c r="A94" s="148" t="s">
        <v>57</v>
      </c>
      <c r="B94" s="177">
        <f>RES_hhdet_fech!B94/RES_summary!B$19</f>
        <v>18.371309175446669</v>
      </c>
      <c r="C94" s="177">
        <f>RES_hhdet_fech!C94/RES_summary!C$19</f>
        <v>18.619924252834007</v>
      </c>
      <c r="D94" s="177">
        <f>RES_hhdet_fech!D94/RES_summary!D$19</f>
        <v>18.244838470509372</v>
      </c>
      <c r="E94" s="177">
        <f>RES_hhdet_fech!E94/RES_summary!E$19</f>
        <v>18.162264059309056</v>
      </c>
      <c r="F94" s="177">
        <f>RES_hhdet_fech!F94/RES_summary!F$19</f>
        <v>18.101008145689665</v>
      </c>
      <c r="G94" s="177">
        <f>RES_hhdet_fech!G94/RES_summary!G$19</f>
        <v>17.841891938280888</v>
      </c>
      <c r="H94" s="177">
        <f>RES_hhdet_fech!H94/RES_summary!H$19</f>
        <v>17.512660203938822</v>
      </c>
      <c r="I94" s="177">
        <f>RES_hhdet_fech!I94/RES_summary!I$19</f>
        <v>17.269562719219223</v>
      </c>
      <c r="J94" s="177">
        <f>RES_hhdet_fech!J94/RES_summary!J$19</f>
        <v>17.044698285303362</v>
      </c>
      <c r="K94" s="177">
        <f>RES_hhdet_fech!K94/RES_summary!K$19</f>
        <v>16.928129124287349</v>
      </c>
      <c r="L94" s="177">
        <f>RES_hhdet_fech!L94/RES_summary!L$19</f>
        <v>16.760247925738636</v>
      </c>
      <c r="M94" s="177">
        <f>RES_hhdet_fech!M94/RES_summary!M$19</f>
        <v>15.214187521118514</v>
      </c>
      <c r="N94" s="177">
        <f>RES_hhdet_fech!N94/RES_summary!N$19</f>
        <v>17.787023370492715</v>
      </c>
      <c r="O94" s="177">
        <f>RES_hhdet_fech!O94/RES_summary!O$19</f>
        <v>17.063748951216422</v>
      </c>
      <c r="P94" s="177">
        <f>RES_hhdet_fech!P94/RES_summary!P$19</f>
        <v>16.641979601528828</v>
      </c>
      <c r="Q94" s="177">
        <f>RES_hhdet_fech!Q94/RES_summary!Q$19</f>
        <v>16.323455461918901</v>
      </c>
    </row>
    <row r="95" spans="1:17" ht="12" customHeight="1" x14ac:dyDescent="0.25">
      <c r="A95" s="148" t="s">
        <v>59</v>
      </c>
      <c r="B95" s="177">
        <f>RES_hhdet_fech!B95/RES_summary!B$19</f>
        <v>5.7571371585148361</v>
      </c>
      <c r="C95" s="177">
        <f>RES_hhdet_fech!C95/RES_summary!C$19</f>
        <v>5.5800569524411721</v>
      </c>
      <c r="D95" s="177">
        <f>RES_hhdet_fech!D95/RES_summary!D$19</f>
        <v>5.5097793468408689</v>
      </c>
      <c r="E95" s="177">
        <f>RES_hhdet_fech!E95/RES_summary!E$19</f>
        <v>5.5270518836211249</v>
      </c>
      <c r="F95" s="177">
        <f>RES_hhdet_fech!F95/RES_summary!F$19</f>
        <v>5.550524129950281</v>
      </c>
      <c r="G95" s="177">
        <f>RES_hhdet_fech!G95/RES_summary!G$19</f>
        <v>5.5072131026250579</v>
      </c>
      <c r="H95" s="177">
        <f>RES_hhdet_fech!H95/RES_summary!H$19</f>
        <v>5.4522876055332228</v>
      </c>
      <c r="I95" s="177">
        <f>RES_hhdet_fech!I95/RES_summary!I$19</f>
        <v>5.4186520629006036</v>
      </c>
      <c r="J95" s="177">
        <f>RES_hhdet_fech!J95/RES_summary!J$19</f>
        <v>5.3968127418609413</v>
      </c>
      <c r="K95" s="177">
        <f>RES_hhdet_fech!K95/RES_summary!K$19</f>
        <v>5.3996638596639075</v>
      </c>
      <c r="L95" s="177">
        <f>RES_hhdet_fech!L95/RES_summary!L$19</f>
        <v>5.3899622100457218</v>
      </c>
      <c r="M95" s="177">
        <f>RES_hhdet_fech!M95/RES_summary!M$19</f>
        <v>4.8955397572898232</v>
      </c>
      <c r="N95" s="177">
        <f>RES_hhdet_fech!N95/RES_summary!N$19</f>
        <v>5.2442134732642147</v>
      </c>
      <c r="O95" s="177">
        <f>RES_hhdet_fech!O95/RES_summary!O$19</f>
        <v>5.5117155141043792</v>
      </c>
      <c r="P95" s="177">
        <f>RES_hhdet_fech!P95/RES_summary!P$19</f>
        <v>5.389032954948072</v>
      </c>
      <c r="Q95" s="177">
        <f>RES_hhdet_fech!Q95/RES_summary!Q$19</f>
        <v>5.3015110120720381</v>
      </c>
    </row>
    <row r="96" spans="1:17" ht="12" customHeight="1" x14ac:dyDescent="0.25">
      <c r="A96" s="163" t="s">
        <v>142</v>
      </c>
      <c r="B96" s="180">
        <f>RES_hhdet_fech!B96/RES_summary!B$19</f>
        <v>24.654895775961634</v>
      </c>
      <c r="C96" s="180">
        <f>RES_hhdet_fech!C96/RES_summary!C$19</f>
        <v>25.103352254982809</v>
      </c>
      <c r="D96" s="180">
        <f>RES_hhdet_fech!D96/RES_summary!D$19</f>
        <v>25.041547702204962</v>
      </c>
      <c r="E96" s="180">
        <f>RES_hhdet_fech!E96/RES_summary!E$19</f>
        <v>25.7954389732447</v>
      </c>
      <c r="F96" s="180">
        <f>RES_hhdet_fech!F96/RES_summary!F$19</f>
        <v>26.069480047778718</v>
      </c>
      <c r="G96" s="180">
        <f>RES_hhdet_fech!G96/RES_summary!G$19</f>
        <v>23.917319452281856</v>
      </c>
      <c r="H96" s="180">
        <f>RES_hhdet_fech!H96/RES_summary!H$19</f>
        <v>23.99050884248155</v>
      </c>
      <c r="I96" s="180">
        <f>RES_hhdet_fech!I96/RES_summary!I$19</f>
        <v>23.867831878267847</v>
      </c>
      <c r="J96" s="180">
        <f>RES_hhdet_fech!J96/RES_summary!J$19</f>
        <v>23.834950539042612</v>
      </c>
      <c r="K96" s="180">
        <f>RES_hhdet_fech!K96/RES_summary!K$19</f>
        <v>22.05388128350139</v>
      </c>
      <c r="L96" s="180">
        <f>RES_hhdet_fech!L96/RES_summary!L$19</f>
        <v>26.642812557156081</v>
      </c>
      <c r="M96" s="180">
        <f>RES_hhdet_fech!M96/RES_summary!M$19</f>
        <v>20.850065013691708</v>
      </c>
      <c r="N96" s="180">
        <f>RES_hhdet_fech!N96/RES_summary!N$19</f>
        <v>27.565229098841495</v>
      </c>
      <c r="O96" s="180">
        <f>RES_hhdet_fech!O96/RES_summary!O$19</f>
        <v>29.040435323250684</v>
      </c>
      <c r="P96" s="180">
        <f>RES_hhdet_fech!P96/RES_summary!P$19</f>
        <v>24.042971210885092</v>
      </c>
      <c r="Q96" s="180">
        <f>RES_hhdet_fech!Q96/RES_summary!Q$19</f>
        <v>25.256754855498386</v>
      </c>
    </row>
    <row r="97" spans="1:17" ht="12" customHeight="1" x14ac:dyDescent="0.25">
      <c r="A97" s="161" t="s">
        <v>141</v>
      </c>
      <c r="B97" s="179">
        <f>RES_hhdet_fech!B97/RES_summary!B$19</f>
        <v>21.486960663578458</v>
      </c>
      <c r="C97" s="179">
        <f>RES_hhdet_fech!C97/RES_summary!C$19</f>
        <v>21.897235918180357</v>
      </c>
      <c r="D97" s="179">
        <f>RES_hhdet_fech!D97/RES_summary!D$19</f>
        <v>21.786785353273665</v>
      </c>
      <c r="E97" s="179">
        <f>RES_hhdet_fech!E97/RES_summary!E$19</f>
        <v>22.294087216229645</v>
      </c>
      <c r="F97" s="179">
        <f>RES_hhdet_fech!F97/RES_summary!F$19</f>
        <v>22.495686161005953</v>
      </c>
      <c r="G97" s="179">
        <f>RES_hhdet_fech!G97/RES_summary!G$19</f>
        <v>21.05347074660834</v>
      </c>
      <c r="H97" s="179">
        <f>RES_hhdet_fech!H97/RES_summary!H$19</f>
        <v>21.046118353146035</v>
      </c>
      <c r="I97" s="179">
        <f>RES_hhdet_fech!I97/RES_summary!I$19</f>
        <v>20.932742783774778</v>
      </c>
      <c r="J97" s="179">
        <f>RES_hhdet_fech!J97/RES_summary!J$19</f>
        <v>20.889530592239094</v>
      </c>
      <c r="K97" s="179">
        <f>RES_hhdet_fech!K97/RES_summary!K$19</f>
        <v>19.734686693939739</v>
      </c>
      <c r="L97" s="179">
        <f>RES_hhdet_fech!L97/RES_summary!L$19</f>
        <v>22.707790372197376</v>
      </c>
      <c r="M97" s="179">
        <f>RES_hhdet_fech!M97/RES_summary!M$19</f>
        <v>18.448082016189584</v>
      </c>
      <c r="N97" s="179">
        <f>RES_hhdet_fech!N97/RES_summary!N$19</f>
        <v>23.712916969488184</v>
      </c>
      <c r="O97" s="179">
        <f>RES_hhdet_fech!O97/RES_summary!O$19</f>
        <v>24.387998474217568</v>
      </c>
      <c r="P97" s="179">
        <f>RES_hhdet_fech!P97/RES_summary!P$19</f>
        <v>21.016964242023604</v>
      </c>
      <c r="Q97" s="179">
        <f>RES_hhdet_fech!Q97/RES_summary!Q$19</f>
        <v>21.718401668146221</v>
      </c>
    </row>
    <row r="98" spans="1:17" ht="12" customHeight="1" x14ac:dyDescent="0.25">
      <c r="A98" s="148" t="s">
        <v>60</v>
      </c>
      <c r="B98" s="177">
        <f>RES_hhdet_fech!B98/RES_summary!B$19</f>
        <v>15.729823505063624</v>
      </c>
      <c r="C98" s="177">
        <f>RES_hhdet_fech!C98/RES_summary!C$19</f>
        <v>16.317178965739185</v>
      </c>
      <c r="D98" s="177">
        <f>RES_hhdet_fech!D98/RES_summary!D$19</f>
        <v>16.277006006432792</v>
      </c>
      <c r="E98" s="177">
        <f>RES_hhdet_fech!E98/RES_summary!E$19</f>
        <v>16.767035332608522</v>
      </c>
      <c r="F98" s="177">
        <f>RES_hhdet_fech!F98/RES_summary!F$19</f>
        <v>16.945162031055677</v>
      </c>
      <c r="G98" s="177">
        <f>RES_hhdet_fech!G98/RES_summary!G$19</f>
        <v>15.546257643983282</v>
      </c>
      <c r="H98" s="177">
        <f>RES_hhdet_fech!H98/RES_summary!H$19</f>
        <v>15.59383074761281</v>
      </c>
      <c r="I98" s="177">
        <f>RES_hhdet_fech!I98/RES_summary!I$19</f>
        <v>15.514090720874171</v>
      </c>
      <c r="J98" s="177">
        <f>RES_hhdet_fech!J98/RES_summary!J$19</f>
        <v>15.49271785037816</v>
      </c>
      <c r="K98" s="177">
        <f>RES_hhdet_fech!K98/RES_summary!K$19</f>
        <v>14.335022834275831</v>
      </c>
      <c r="L98" s="177">
        <f>RES_hhdet_fech!L98/RES_summary!L$19</f>
        <v>17.317828162151653</v>
      </c>
      <c r="M98" s="177">
        <f>RES_hhdet_fech!M98/RES_summary!M$19</f>
        <v>13.552542258899763</v>
      </c>
      <c r="N98" s="177">
        <f>RES_hhdet_fech!N98/RES_summary!N$19</f>
        <v>18.46870349622397</v>
      </c>
      <c r="O98" s="177">
        <f>RES_hhdet_fech!O98/RES_summary!O$19</f>
        <v>18.876282960113191</v>
      </c>
      <c r="P98" s="177">
        <f>RES_hhdet_fech!P98/RES_summary!P$19</f>
        <v>15.627931287075533</v>
      </c>
      <c r="Q98" s="177">
        <f>RES_hhdet_fech!Q98/RES_summary!Q$19</f>
        <v>16.41689065607418</v>
      </c>
    </row>
    <row r="99" spans="1:17" ht="12" customHeight="1" x14ac:dyDescent="0.25">
      <c r="A99" s="148" t="s">
        <v>59</v>
      </c>
      <c r="B99" s="177">
        <f>RES_hhdet_fech!B99/RES_summary!B$19</f>
        <v>5.7571371585148352</v>
      </c>
      <c r="C99" s="177">
        <f>RES_hhdet_fech!C99/RES_summary!C$19</f>
        <v>5.5800569524411703</v>
      </c>
      <c r="D99" s="177">
        <f>RES_hhdet_fech!D99/RES_summary!D$19</f>
        <v>5.5097793468408724</v>
      </c>
      <c r="E99" s="177">
        <f>RES_hhdet_fech!E99/RES_summary!E$19</f>
        <v>5.5270518836211213</v>
      </c>
      <c r="F99" s="177">
        <f>RES_hhdet_fech!F99/RES_summary!F$19</f>
        <v>5.5505241299502783</v>
      </c>
      <c r="G99" s="177">
        <f>RES_hhdet_fech!G99/RES_summary!G$19</f>
        <v>5.5072131026250579</v>
      </c>
      <c r="H99" s="177">
        <f>RES_hhdet_fech!H99/RES_summary!H$19</f>
        <v>5.4522876055332246</v>
      </c>
      <c r="I99" s="177">
        <f>RES_hhdet_fech!I99/RES_summary!I$19</f>
        <v>5.4186520629006028</v>
      </c>
      <c r="J99" s="177">
        <f>RES_hhdet_fech!J99/RES_summary!J$19</f>
        <v>5.3968127418609386</v>
      </c>
      <c r="K99" s="177">
        <f>RES_hhdet_fech!K99/RES_summary!K$19</f>
        <v>5.3996638596639119</v>
      </c>
      <c r="L99" s="177">
        <f>RES_hhdet_fech!L99/RES_summary!L$19</f>
        <v>5.3899622100457236</v>
      </c>
      <c r="M99" s="177">
        <f>RES_hhdet_fech!M99/RES_summary!M$19</f>
        <v>4.8955397572898249</v>
      </c>
      <c r="N99" s="177">
        <f>RES_hhdet_fech!N99/RES_summary!N$19</f>
        <v>5.2442134732642138</v>
      </c>
      <c r="O99" s="177">
        <f>RES_hhdet_fech!O99/RES_summary!O$19</f>
        <v>5.5117155141043801</v>
      </c>
      <c r="P99" s="177">
        <f>RES_hhdet_fech!P99/RES_summary!P$19</f>
        <v>5.3890329549480738</v>
      </c>
      <c r="Q99" s="177">
        <f>RES_hhdet_fech!Q99/RES_summary!Q$19</f>
        <v>5.3015110120720381</v>
      </c>
    </row>
    <row r="100" spans="1:17" ht="12" customHeight="1" x14ac:dyDescent="0.25">
      <c r="A100" s="158" t="s">
        <v>62</v>
      </c>
      <c r="B100" s="178">
        <f>RES_hhdet_fech!B100/RES_summary!B$19</f>
        <v>13.70498504010801</v>
      </c>
      <c r="C100" s="178">
        <f>RES_hhdet_fech!C100/RES_summary!C$19</f>
        <v>13.55284182440221</v>
      </c>
      <c r="D100" s="178">
        <f>RES_hhdet_fech!D100/RES_summary!D$19</f>
        <v>13.53717305441052</v>
      </c>
      <c r="E100" s="178">
        <f>RES_hhdet_fech!E100/RES_summary!E$19</f>
        <v>13.843916875344986</v>
      </c>
      <c r="F100" s="178">
        <f>RES_hhdet_fech!F100/RES_summary!F$19</f>
        <v>13.756735070828253</v>
      </c>
      <c r="G100" s="178">
        <f>RES_hhdet_fech!G100/RES_summary!G$19</f>
        <v>13.160229354882695</v>
      </c>
      <c r="H100" s="178">
        <f>RES_hhdet_fech!H100/RES_summary!H$19</f>
        <v>13.211200671407196</v>
      </c>
      <c r="I100" s="178">
        <f>RES_hhdet_fech!I100/RES_summary!I$19</f>
        <v>12.982239857488612</v>
      </c>
      <c r="J100" s="178">
        <f>RES_hhdet_fech!J100/RES_summary!J$19</f>
        <v>13.334755946601865</v>
      </c>
      <c r="K100" s="178">
        <f>RES_hhdet_fech!K100/RES_summary!K$19</f>
        <v>12.986697281699806</v>
      </c>
      <c r="L100" s="178">
        <f>RES_hhdet_fech!L100/RES_summary!L$19</f>
        <v>13.775406354392699</v>
      </c>
      <c r="M100" s="178">
        <f>RES_hhdet_fech!M100/RES_summary!M$19</f>
        <v>12.093054599223914</v>
      </c>
      <c r="N100" s="178">
        <f>RES_hhdet_fech!N100/RES_summary!N$19</f>
        <v>13.691491688587325</v>
      </c>
      <c r="O100" s="178">
        <f>RES_hhdet_fech!O100/RES_summary!O$19</f>
        <v>14.407491187768573</v>
      </c>
      <c r="P100" s="178">
        <f>RES_hhdet_fech!P100/RES_summary!P$19</f>
        <v>12.499629360017014</v>
      </c>
      <c r="Q100" s="178">
        <f>RES_hhdet_fech!Q100/RES_summary!Q$19</f>
        <v>12.920621294263112</v>
      </c>
    </row>
    <row r="101" spans="1:17" ht="12" customHeight="1" x14ac:dyDescent="0.25">
      <c r="A101" s="23" t="s">
        <v>55</v>
      </c>
      <c r="B101" s="177">
        <f>RES_hhdet_fech!B101/RES_summary!B$19</f>
        <v>0</v>
      </c>
      <c r="C101" s="177">
        <f>RES_hhdet_fech!C101/RES_summary!C$19</f>
        <v>0</v>
      </c>
      <c r="D101" s="177">
        <f>RES_hhdet_fech!D101/RES_summary!D$19</f>
        <v>0</v>
      </c>
      <c r="E101" s="177">
        <f>RES_hhdet_fech!E101/RES_summary!E$19</f>
        <v>0</v>
      </c>
      <c r="F101" s="177">
        <f>RES_hhdet_fech!F101/RES_summary!F$19</f>
        <v>0</v>
      </c>
      <c r="G101" s="177">
        <f>RES_hhdet_fech!G101/RES_summary!G$19</f>
        <v>0</v>
      </c>
      <c r="H101" s="177">
        <f>RES_hhdet_fech!H101/RES_summary!H$19</f>
        <v>0</v>
      </c>
      <c r="I101" s="177">
        <f>RES_hhdet_fech!I101/RES_summary!I$19</f>
        <v>0</v>
      </c>
      <c r="J101" s="177">
        <f>RES_hhdet_fech!J101/RES_summary!J$19</f>
        <v>0</v>
      </c>
      <c r="K101" s="177">
        <f>RES_hhdet_fech!K101/RES_summary!K$19</f>
        <v>0</v>
      </c>
      <c r="L101" s="177">
        <f>RES_hhdet_fech!L101/RES_summary!L$19</f>
        <v>0</v>
      </c>
      <c r="M101" s="177">
        <f>RES_hhdet_fech!M101/RES_summary!M$19</f>
        <v>0</v>
      </c>
      <c r="N101" s="177">
        <f>RES_hhdet_fech!N101/RES_summary!N$19</f>
        <v>0</v>
      </c>
      <c r="O101" s="177">
        <f>RES_hhdet_fech!O101/RES_summary!O$19</f>
        <v>0</v>
      </c>
      <c r="P101" s="177">
        <f>RES_hhdet_fech!P101/RES_summary!P$19</f>
        <v>0</v>
      </c>
      <c r="Q101" s="177">
        <f>RES_hhdet_fech!Q101/RES_summary!Q$19</f>
        <v>0</v>
      </c>
    </row>
    <row r="102" spans="1:17" ht="12" customHeight="1" x14ac:dyDescent="0.25">
      <c r="A102" s="23" t="s">
        <v>57</v>
      </c>
      <c r="B102" s="177">
        <f>RES_hhdet_fech!B102/RES_summary!B$19</f>
        <v>19.643183572542085</v>
      </c>
      <c r="C102" s="177">
        <f>RES_hhdet_fech!C102/RES_summary!C$19</f>
        <v>19.387468007493652</v>
      </c>
      <c r="D102" s="177">
        <f>RES_hhdet_fech!D102/RES_summary!D$19</f>
        <v>19.262822119119026</v>
      </c>
      <c r="E102" s="177">
        <f>RES_hhdet_fech!E102/RES_summary!E$19</f>
        <v>18.914788489316461</v>
      </c>
      <c r="F102" s="177">
        <f>RES_hhdet_fech!F102/RES_summary!F$19</f>
        <v>19.342129028999395</v>
      </c>
      <c r="G102" s="177">
        <f>RES_hhdet_fech!G102/RES_summary!G$19</f>
        <v>18.882662973970625</v>
      </c>
      <c r="H102" s="177">
        <f>RES_hhdet_fech!H102/RES_summary!H$19</f>
        <v>18.627043650200072</v>
      </c>
      <c r="I102" s="177">
        <f>RES_hhdet_fech!I102/RES_summary!I$19</f>
        <v>18.611280213580741</v>
      </c>
      <c r="J102" s="177">
        <f>RES_hhdet_fech!J102/RES_summary!J$19</f>
        <v>18.360583774367445</v>
      </c>
      <c r="K102" s="177">
        <f>RES_hhdet_fech!K102/RES_summary!K$19</f>
        <v>18.093229725833012</v>
      </c>
      <c r="L102" s="177">
        <f>RES_hhdet_fech!L102/RES_summary!L$19</f>
        <v>18.487104407388625</v>
      </c>
      <c r="M102" s="177">
        <f>RES_hhdet_fech!M102/RES_summary!M$19</f>
        <v>17.269617785212862</v>
      </c>
      <c r="N102" s="177">
        <f>RES_hhdet_fech!N102/RES_summary!N$19</f>
        <v>17.74653595634005</v>
      </c>
      <c r="O102" s="177">
        <f>RES_hhdet_fech!O102/RES_summary!O$19</f>
        <v>17.668556277861583</v>
      </c>
      <c r="P102" s="177">
        <f>RES_hhdet_fech!P102/RES_summary!P$19</f>
        <v>17.516423728592947</v>
      </c>
      <c r="Q102" s="177">
        <f>RES_hhdet_fech!Q102/RES_summary!Q$19</f>
        <v>17.185328836274941</v>
      </c>
    </row>
    <row r="103" spans="1:17" ht="12" customHeight="1" x14ac:dyDescent="0.25">
      <c r="A103" s="29" t="s">
        <v>140</v>
      </c>
      <c r="B103" s="176">
        <f>RES_hhdet_fech!B103/RES_summary!B$19</f>
        <v>11.411980369784786</v>
      </c>
      <c r="C103" s="176">
        <f>RES_hhdet_fech!C103/RES_summary!C$19</f>
        <v>11.408703407665584</v>
      </c>
      <c r="D103" s="176">
        <f>RES_hhdet_fech!D103/RES_summary!D$19</f>
        <v>11.482632682915662</v>
      </c>
      <c r="E103" s="176">
        <f>RES_hhdet_fech!E103/RES_summary!E$19</f>
        <v>12.088230204731792</v>
      </c>
      <c r="F103" s="176">
        <f>RES_hhdet_fech!F103/RES_summary!F$19</f>
        <v>11.826965583694808</v>
      </c>
      <c r="G103" s="176">
        <f>RES_hhdet_fech!G103/RES_summary!G$19</f>
        <v>11.220241004033149</v>
      </c>
      <c r="H103" s="176">
        <f>RES_hhdet_fech!H103/RES_summary!H$19</f>
        <v>11.500060742690184</v>
      </c>
      <c r="I103" s="176">
        <f>RES_hhdet_fech!I103/RES_summary!I$19</f>
        <v>11.29412002811195</v>
      </c>
      <c r="J103" s="176">
        <f>RES_hhdet_fech!J103/RES_summary!J$19</f>
        <v>11.861593043257743</v>
      </c>
      <c r="K103" s="176">
        <f>RES_hhdet_fech!K103/RES_summary!K$19</f>
        <v>11.463909069559939</v>
      </c>
      <c r="L103" s="176">
        <f>RES_hhdet_fech!L103/RES_summary!L$19</f>
        <v>12.473062054776909</v>
      </c>
      <c r="M103" s="176">
        <f>RES_hhdet_fech!M103/RES_summary!M$19</f>
        <v>10.749729843014798</v>
      </c>
      <c r="N103" s="176">
        <f>RES_hhdet_fech!N103/RES_summary!N$19</f>
        <v>12.67165756884677</v>
      </c>
      <c r="O103" s="176">
        <f>RES_hhdet_fech!O103/RES_summary!O$19</f>
        <v>13.630066043382024</v>
      </c>
      <c r="P103" s="176">
        <f>RES_hhdet_fech!P103/RES_summary!P$19</f>
        <v>11.507071462146829</v>
      </c>
      <c r="Q103" s="176">
        <f>RES_hhdet_fech!Q103/RES_summary!Q$19</f>
        <v>12.079598129092545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84">
        <f>RES_hhdet_fech!B105/RES_summary!B$19</f>
        <v>151.36343090901795</v>
      </c>
      <c r="C105" s="184">
        <f>RES_hhdet_fech!C105/RES_summary!C$19</f>
        <v>151.73955961123875</v>
      </c>
      <c r="D105" s="184">
        <f>RES_hhdet_fech!D105/RES_summary!D$19</f>
        <v>151.73686187202372</v>
      </c>
      <c r="E105" s="184">
        <f>RES_hhdet_fech!E105/RES_summary!E$19</f>
        <v>154.18173378265956</v>
      </c>
      <c r="F105" s="184">
        <f>RES_hhdet_fech!F105/RES_summary!F$19</f>
        <v>158.77796468531793</v>
      </c>
      <c r="G105" s="184">
        <f>RES_hhdet_fech!G105/RES_summary!G$19</f>
        <v>152.47282071087227</v>
      </c>
      <c r="H105" s="184">
        <f>RES_hhdet_fech!H105/RES_summary!H$19</f>
        <v>145.62484420564937</v>
      </c>
      <c r="I105" s="184">
        <f>RES_hhdet_fech!I105/RES_summary!I$19</f>
        <v>134.90317776091945</v>
      </c>
      <c r="J105" s="184">
        <f>RES_hhdet_fech!J105/RES_summary!J$19</f>
        <v>134.34929135563002</v>
      </c>
      <c r="K105" s="184">
        <f>RES_hhdet_fech!K105/RES_summary!K$19</f>
        <v>131.28470302074248</v>
      </c>
      <c r="L105" s="184">
        <f>RES_hhdet_fech!L105/RES_summary!L$19</f>
        <v>136.63320249392868</v>
      </c>
      <c r="M105" s="184">
        <f>RES_hhdet_fech!M105/RES_summary!M$19</f>
        <v>114.18998503625261</v>
      </c>
      <c r="N105" s="184">
        <f>RES_hhdet_fech!N105/RES_summary!N$19</f>
        <v>121.69426719420719</v>
      </c>
      <c r="O105" s="184">
        <f>RES_hhdet_fech!O105/RES_summary!O$19</f>
        <v>123.17057518545899</v>
      </c>
      <c r="P105" s="184">
        <f>RES_hhdet_fech!P105/RES_summary!P$19</f>
        <v>106.9812790376738</v>
      </c>
      <c r="Q105" s="184">
        <f>RES_hhdet_fech!Q105/RES_summary!Q$19</f>
        <v>106.15212947195162</v>
      </c>
    </row>
    <row r="106" spans="1:17" ht="12.95" customHeight="1" x14ac:dyDescent="0.25">
      <c r="A106" s="158" t="s">
        <v>65</v>
      </c>
      <c r="B106" s="178">
        <f>RES_hhdet_fech!B106/RES_summary!B$19</f>
        <v>112.9038245574653</v>
      </c>
      <c r="C106" s="178">
        <f>RES_hhdet_fech!C106/RES_summary!C$19</f>
        <v>112.99552271549872</v>
      </c>
      <c r="D106" s="178">
        <f>RES_hhdet_fech!D106/RES_summary!D$19</f>
        <v>113.06278354743532</v>
      </c>
      <c r="E106" s="178">
        <f>RES_hhdet_fech!E106/RES_summary!E$19</f>
        <v>114.45010620992865</v>
      </c>
      <c r="F106" s="178">
        <f>RES_hhdet_fech!F106/RES_summary!F$19</f>
        <v>118.84723564294573</v>
      </c>
      <c r="G106" s="178">
        <f>RES_hhdet_fech!G106/RES_summary!G$19</f>
        <v>115.61372846330163</v>
      </c>
      <c r="H106" s="178">
        <f>RES_hhdet_fech!H106/RES_summary!H$19</f>
        <v>108.56213603720846</v>
      </c>
      <c r="I106" s="178">
        <f>RES_hhdet_fech!I106/RES_summary!I$19</f>
        <v>98.082345623906278</v>
      </c>
      <c r="J106" s="178">
        <f>RES_hhdet_fech!J106/RES_summary!J$19</f>
        <v>97.104070822535149</v>
      </c>
      <c r="K106" s="178">
        <f>RES_hhdet_fech!K106/RES_summary!K$19</f>
        <v>96.134880064942053</v>
      </c>
      <c r="L106" s="178">
        <f>RES_hhdet_fech!L106/RES_summary!L$19</f>
        <v>96.13759513684613</v>
      </c>
      <c r="M106" s="178">
        <f>RES_hhdet_fech!M106/RES_summary!M$19</f>
        <v>81.216545135540628</v>
      </c>
      <c r="N106" s="178">
        <f>RES_hhdet_fech!N106/RES_summary!N$19</f>
        <v>80.629759709868097</v>
      </c>
      <c r="O106" s="178">
        <f>RES_hhdet_fech!O106/RES_summary!O$19</f>
        <v>79.916571452041907</v>
      </c>
      <c r="P106" s="178">
        <f>RES_hhdet_fech!P106/RES_summary!P$19</f>
        <v>70.531188196248607</v>
      </c>
      <c r="Q106" s="178">
        <f>RES_hhdet_fech!Q106/RES_summary!Q$19</f>
        <v>68.066943077729093</v>
      </c>
    </row>
    <row r="107" spans="1:17" ht="12" customHeight="1" x14ac:dyDescent="0.25">
      <c r="A107" s="23" t="s">
        <v>153</v>
      </c>
      <c r="B107" s="177">
        <f>RES_hhdet_fech!B107/RES_summary!B$19</f>
        <v>112.56982571505156</v>
      </c>
      <c r="C107" s="177">
        <f>RES_hhdet_fech!C107/RES_summary!C$19</f>
        <v>112.64365559301029</v>
      </c>
      <c r="D107" s="177">
        <f>RES_hhdet_fech!D107/RES_summary!D$19</f>
        <v>112.67870712895984</v>
      </c>
      <c r="E107" s="177">
        <f>RES_hhdet_fech!E107/RES_summary!E$19</f>
        <v>113.9355941072244</v>
      </c>
      <c r="F107" s="177">
        <f>RES_hhdet_fech!F107/RES_summary!F$19</f>
        <v>118.35521978148346</v>
      </c>
      <c r="G107" s="177">
        <f>RES_hhdet_fech!G107/RES_summary!G$19</f>
        <v>115.28985168350555</v>
      </c>
      <c r="H107" s="177">
        <f>RES_hhdet_fech!H107/RES_summary!H$19</f>
        <v>108.18089406544638</v>
      </c>
      <c r="I107" s="177">
        <f>RES_hhdet_fech!I107/RES_summary!I$19</f>
        <v>97.73615151385016</v>
      </c>
      <c r="J107" s="177">
        <f>RES_hhdet_fech!J107/RES_summary!J$19</f>
        <v>96.657281896917766</v>
      </c>
      <c r="K107" s="177">
        <f>RES_hhdet_fech!K107/RES_summary!K$19</f>
        <v>95.81641306973772</v>
      </c>
      <c r="L107" s="177">
        <f>RES_hhdet_fech!L107/RES_summary!L$19</f>
        <v>95.540901943534251</v>
      </c>
      <c r="M107" s="177">
        <f>RES_hhdet_fech!M107/RES_summary!M$19</f>
        <v>80.967310629901718</v>
      </c>
      <c r="N107" s="177">
        <f>RES_hhdet_fech!N107/RES_summary!N$19</f>
        <v>80.0488159501719</v>
      </c>
      <c r="O107" s="177">
        <f>RES_hhdet_fech!O107/RES_summary!O$19</f>
        <v>79.170978299496056</v>
      </c>
      <c r="P107" s="177">
        <f>RES_hhdet_fech!P107/RES_summary!P$19</f>
        <v>70.182623764466371</v>
      </c>
      <c r="Q107" s="177">
        <f>RES_hhdet_fech!Q107/RES_summary!Q$19</f>
        <v>67.59064003103488</v>
      </c>
    </row>
    <row r="108" spans="1:17" ht="12" customHeight="1" x14ac:dyDescent="0.25">
      <c r="A108" s="23" t="s">
        <v>60</v>
      </c>
      <c r="B108" s="177">
        <f>RES_hhdet_fech!B108/RES_summary!B$19</f>
        <v>0.33399884241372263</v>
      </c>
      <c r="C108" s="177">
        <f>RES_hhdet_fech!C108/RES_summary!C$19</f>
        <v>0.35186712248843094</v>
      </c>
      <c r="D108" s="177">
        <f>RES_hhdet_fech!D108/RES_summary!D$19</f>
        <v>0.38407641847547908</v>
      </c>
      <c r="E108" s="177">
        <f>RES_hhdet_fech!E108/RES_summary!E$19</f>
        <v>0.51451210270425674</v>
      </c>
      <c r="F108" s="177">
        <f>RES_hhdet_fech!F108/RES_summary!F$19</f>
        <v>0.49201586146227089</v>
      </c>
      <c r="G108" s="177">
        <f>RES_hhdet_fech!G108/RES_summary!G$19</f>
        <v>0.32387677979607243</v>
      </c>
      <c r="H108" s="177">
        <f>RES_hhdet_fech!H108/RES_summary!H$19</f>
        <v>0.38124197176208402</v>
      </c>
      <c r="I108" s="177">
        <f>RES_hhdet_fech!I108/RES_summary!I$19</f>
        <v>0.346194110056118</v>
      </c>
      <c r="J108" s="177">
        <f>RES_hhdet_fech!J108/RES_summary!J$19</f>
        <v>0.4467889256173877</v>
      </c>
      <c r="K108" s="177">
        <f>RES_hhdet_fech!K108/RES_summary!K$19</f>
        <v>0.31846699520432958</v>
      </c>
      <c r="L108" s="177">
        <f>RES_hhdet_fech!L108/RES_summary!L$19</f>
        <v>0.59669319331188464</v>
      </c>
      <c r="M108" s="177">
        <f>RES_hhdet_fech!M108/RES_summary!M$19</f>
        <v>0.24923450563891858</v>
      </c>
      <c r="N108" s="177">
        <f>RES_hhdet_fech!N108/RES_summary!N$19</f>
        <v>0.58094375969619649</v>
      </c>
      <c r="O108" s="177">
        <f>RES_hhdet_fech!O108/RES_summary!O$19</f>
        <v>0.74559315254584402</v>
      </c>
      <c r="P108" s="177">
        <f>RES_hhdet_fech!P108/RES_summary!P$19</f>
        <v>0.34856443178223095</v>
      </c>
      <c r="Q108" s="177">
        <f>RES_hhdet_fech!Q108/RES_summary!Q$19</f>
        <v>0.47630304669421353</v>
      </c>
    </row>
    <row r="109" spans="1:17" ht="12.95" customHeight="1" x14ac:dyDescent="0.25">
      <c r="A109" s="158" t="s">
        <v>112</v>
      </c>
      <c r="B109" s="178">
        <f>RES_hhdet_fech!B109/RES_summary!B$19</f>
        <v>0.15622825098877416</v>
      </c>
      <c r="C109" s="178">
        <f>RES_hhdet_fech!C109/RES_summary!C$19</f>
        <v>0.15752143320712869</v>
      </c>
      <c r="D109" s="178">
        <f>RES_hhdet_fech!D109/RES_summary!D$19</f>
        <v>0.16234268316137807</v>
      </c>
      <c r="E109" s="178">
        <f>RES_hhdet_fech!E109/RES_summary!E$19</f>
        <v>0.16090130789009921</v>
      </c>
      <c r="F109" s="178">
        <f>RES_hhdet_fech!F109/RES_summary!F$19</f>
        <v>0.1619138059414944</v>
      </c>
      <c r="G109" s="178">
        <f>RES_hhdet_fech!G109/RES_summary!G$19</f>
        <v>0.14497611157648746</v>
      </c>
      <c r="H109" s="178">
        <f>RES_hhdet_fech!H109/RES_summary!H$19</f>
        <v>0.14819067525981702</v>
      </c>
      <c r="I109" s="178">
        <f>RES_hhdet_fech!I109/RES_summary!I$19</f>
        <v>0.15176894645637481</v>
      </c>
      <c r="J109" s="178">
        <f>RES_hhdet_fech!J109/RES_summary!J$19</f>
        <v>0.16053199847165145</v>
      </c>
      <c r="K109" s="178">
        <f>RES_hhdet_fech!K109/RES_summary!K$19</f>
        <v>0.14584245263694823</v>
      </c>
      <c r="L109" s="178">
        <f>RES_hhdet_fech!L109/RES_summary!L$19</f>
        <v>0.13909898697168249</v>
      </c>
      <c r="M109" s="178">
        <f>RES_hhdet_fech!M109/RES_summary!M$19</f>
        <v>0.13354274131717364</v>
      </c>
      <c r="N109" s="178">
        <f>RES_hhdet_fech!N109/RES_summary!N$19</f>
        <v>0.13549708889957587</v>
      </c>
      <c r="O109" s="178">
        <f>RES_hhdet_fech!O109/RES_summary!O$19</f>
        <v>0.14774126774502266</v>
      </c>
      <c r="P109" s="178">
        <f>RES_hhdet_fech!P109/RES_summary!P$19</f>
        <v>0.14708258467278215</v>
      </c>
      <c r="Q109" s="178">
        <f>RES_hhdet_fech!Q109/RES_summary!Q$19</f>
        <v>0.15773684299046783</v>
      </c>
    </row>
    <row r="110" spans="1:17" ht="12" customHeight="1" x14ac:dyDescent="0.25">
      <c r="A110" s="23" t="s">
        <v>60</v>
      </c>
      <c r="B110" s="177">
        <f>RES_hhdet_fech!B110/RES_summary!B$19</f>
        <v>0.15622825098877416</v>
      </c>
      <c r="C110" s="177">
        <f>RES_hhdet_fech!C110/RES_summary!C$19</f>
        <v>0.15752143320712869</v>
      </c>
      <c r="D110" s="177">
        <f>RES_hhdet_fech!D110/RES_summary!D$19</f>
        <v>0.16234268316137807</v>
      </c>
      <c r="E110" s="177">
        <f>RES_hhdet_fech!E110/RES_summary!E$19</f>
        <v>0.16090130789009921</v>
      </c>
      <c r="F110" s="177">
        <f>RES_hhdet_fech!F110/RES_summary!F$19</f>
        <v>0.1619138059414944</v>
      </c>
      <c r="G110" s="177">
        <f>RES_hhdet_fech!G110/RES_summary!G$19</f>
        <v>0.14497611157648746</v>
      </c>
      <c r="H110" s="177">
        <f>RES_hhdet_fech!H110/RES_summary!H$19</f>
        <v>0.14819067525981702</v>
      </c>
      <c r="I110" s="177">
        <f>RES_hhdet_fech!I110/RES_summary!I$19</f>
        <v>0.15176894645637481</v>
      </c>
      <c r="J110" s="177">
        <f>RES_hhdet_fech!J110/RES_summary!J$19</f>
        <v>0.16053199847165145</v>
      </c>
      <c r="K110" s="177">
        <f>RES_hhdet_fech!K110/RES_summary!K$19</f>
        <v>0.14584245263694823</v>
      </c>
      <c r="L110" s="177">
        <f>RES_hhdet_fech!L110/RES_summary!L$19</f>
        <v>0.13909898697168249</v>
      </c>
      <c r="M110" s="177">
        <f>RES_hhdet_fech!M110/RES_summary!M$19</f>
        <v>0.13354274131717364</v>
      </c>
      <c r="N110" s="177">
        <f>RES_hhdet_fech!N110/RES_summary!N$19</f>
        <v>0.13549708889957587</v>
      </c>
      <c r="O110" s="177">
        <f>RES_hhdet_fech!O110/RES_summary!O$19</f>
        <v>0.14774126774502266</v>
      </c>
      <c r="P110" s="177">
        <f>RES_hhdet_fech!P110/RES_summary!P$19</f>
        <v>0.14708258467278215</v>
      </c>
      <c r="Q110" s="177">
        <f>RES_hhdet_fech!Q110/RES_summary!Q$19</f>
        <v>0.15773684299046783</v>
      </c>
    </row>
    <row r="111" spans="1:17" ht="12" customHeight="1" x14ac:dyDescent="0.25">
      <c r="A111" s="158" t="s">
        <v>63</v>
      </c>
      <c r="B111" s="178">
        <f>RES_hhdet_fech!B111/RES_summary!B$19</f>
        <v>24.598384036113924</v>
      </c>
      <c r="C111" s="178">
        <f>RES_hhdet_fech!C111/RES_summary!C$19</f>
        <v>25.046374637003161</v>
      </c>
      <c r="D111" s="178">
        <f>RES_hhdet_fech!D111/RES_summary!D$19</f>
        <v>24.983931200628774</v>
      </c>
      <c r="E111" s="178">
        <f>RES_hhdet_fech!E111/RES_summary!E$19</f>
        <v>25.731644845434722</v>
      </c>
      <c r="F111" s="178">
        <f>RES_hhdet_fech!F111/RES_summary!F$19</f>
        <v>26.002656825131105</v>
      </c>
      <c r="G111" s="178">
        <f>RES_hhdet_fech!G111/RES_summary!G$19</f>
        <v>23.86221114177912</v>
      </c>
      <c r="H111" s="178">
        <f>RES_hhdet_fech!H111/RES_summary!H$19</f>
        <v>23.916338897407737</v>
      </c>
      <c r="I111" s="178">
        <f>RES_hhdet_fech!I111/RES_summary!I$19</f>
        <v>23.775616191669627</v>
      </c>
      <c r="J111" s="178">
        <f>RES_hhdet_fech!J111/RES_summary!J$19</f>
        <v>23.721104248174303</v>
      </c>
      <c r="K111" s="178">
        <f>RES_hhdet_fech!K111/RES_summary!K$19</f>
        <v>21.951741226760646</v>
      </c>
      <c r="L111" s="178">
        <f>RES_hhdet_fech!L111/RES_summary!L$19</f>
        <v>26.452761175877569</v>
      </c>
      <c r="M111" s="178">
        <f>RES_hhdet_fech!M111/RES_summary!M$19</f>
        <v>20.710705010983268</v>
      </c>
      <c r="N111" s="178">
        <f>RES_hhdet_fech!N111/RES_summary!N$19</f>
        <v>27.341892451330658</v>
      </c>
      <c r="O111" s="178">
        <f>RES_hhdet_fech!O111/RES_summary!O$19</f>
        <v>28.765595772426206</v>
      </c>
      <c r="P111" s="178">
        <f>RES_hhdet_fech!P111/RES_summary!P$19</f>
        <v>23.852061170886394</v>
      </c>
      <c r="Q111" s="178">
        <f>RES_hhdet_fech!Q111/RES_summary!Q$19</f>
        <v>25.026443682119123</v>
      </c>
    </row>
    <row r="112" spans="1:17" ht="12" customHeight="1" x14ac:dyDescent="0.25">
      <c r="A112" s="167" t="s">
        <v>152</v>
      </c>
      <c r="B112" s="183">
        <f>RES_hhdet_fech!B112/RES_summary!B$19</f>
        <v>0</v>
      </c>
      <c r="C112" s="183">
        <f>RES_hhdet_fech!C112/RES_summary!C$19</f>
        <v>0</v>
      </c>
      <c r="D112" s="183">
        <f>RES_hhdet_fech!D112/RES_summary!D$19</f>
        <v>0</v>
      </c>
      <c r="E112" s="183">
        <f>RES_hhdet_fech!E112/RES_summary!E$19</f>
        <v>0</v>
      </c>
      <c r="F112" s="183">
        <f>RES_hhdet_fech!F112/RES_summary!F$19</f>
        <v>0</v>
      </c>
      <c r="G112" s="183">
        <f>RES_hhdet_fech!G112/RES_summary!G$19</f>
        <v>0</v>
      </c>
      <c r="H112" s="183">
        <f>RES_hhdet_fech!H112/RES_summary!H$19</f>
        <v>0</v>
      </c>
      <c r="I112" s="183">
        <f>RES_hhdet_fech!I112/RES_summary!I$19</f>
        <v>0</v>
      </c>
      <c r="J112" s="183">
        <f>RES_hhdet_fech!J112/RES_summary!J$19</f>
        <v>0</v>
      </c>
      <c r="K112" s="183">
        <f>RES_hhdet_fech!K112/RES_summary!K$19</f>
        <v>0</v>
      </c>
      <c r="L112" s="183">
        <f>RES_hhdet_fech!L112/RES_summary!L$19</f>
        <v>0</v>
      </c>
      <c r="M112" s="183">
        <f>RES_hhdet_fech!M112/RES_summary!M$19</f>
        <v>0</v>
      </c>
      <c r="N112" s="183">
        <f>RES_hhdet_fech!N112/RES_summary!N$19</f>
        <v>0</v>
      </c>
      <c r="O112" s="183">
        <f>RES_hhdet_fech!O112/RES_summary!O$19</f>
        <v>0</v>
      </c>
      <c r="P112" s="183">
        <f>RES_hhdet_fech!P112/RES_summary!P$19</f>
        <v>0</v>
      </c>
      <c r="Q112" s="183">
        <f>RES_hhdet_fech!Q112/RES_summary!Q$19</f>
        <v>0</v>
      </c>
    </row>
    <row r="113" spans="1:17" ht="12" customHeight="1" x14ac:dyDescent="0.25">
      <c r="A113" s="167" t="s">
        <v>151</v>
      </c>
      <c r="B113" s="183">
        <f>RES_hhdet_fech!B113/RES_summary!B$19</f>
        <v>0</v>
      </c>
      <c r="C113" s="183">
        <f>RES_hhdet_fech!C113/RES_summary!C$19</f>
        <v>0</v>
      </c>
      <c r="D113" s="183">
        <f>RES_hhdet_fech!D113/RES_summary!D$19</f>
        <v>0</v>
      </c>
      <c r="E113" s="183">
        <f>RES_hhdet_fech!E113/RES_summary!E$19</f>
        <v>0</v>
      </c>
      <c r="F113" s="183">
        <f>RES_hhdet_fech!F113/RES_summary!F$19</f>
        <v>0</v>
      </c>
      <c r="G113" s="183">
        <f>RES_hhdet_fech!G113/RES_summary!G$19</f>
        <v>0</v>
      </c>
      <c r="H113" s="183">
        <f>RES_hhdet_fech!H113/RES_summary!H$19</f>
        <v>0</v>
      </c>
      <c r="I113" s="183">
        <f>RES_hhdet_fech!I113/RES_summary!I$19</f>
        <v>0</v>
      </c>
      <c r="J113" s="183">
        <f>RES_hhdet_fech!J113/RES_summary!J$19</f>
        <v>0</v>
      </c>
      <c r="K113" s="183">
        <f>RES_hhdet_fech!K113/RES_summary!K$19</f>
        <v>0</v>
      </c>
      <c r="L113" s="183">
        <f>RES_hhdet_fech!L113/RES_summary!L$19</f>
        <v>0</v>
      </c>
      <c r="M113" s="183">
        <f>RES_hhdet_fech!M113/RES_summary!M$19</f>
        <v>0</v>
      </c>
      <c r="N113" s="183">
        <f>RES_hhdet_fech!N113/RES_summary!N$19</f>
        <v>0</v>
      </c>
      <c r="O113" s="183">
        <f>RES_hhdet_fech!O113/RES_summary!O$19</f>
        <v>0</v>
      </c>
      <c r="P113" s="183">
        <f>RES_hhdet_fech!P113/RES_summary!P$19</f>
        <v>0</v>
      </c>
      <c r="Q113" s="183">
        <f>RES_hhdet_fech!Q113/RES_summary!Q$19</f>
        <v>0</v>
      </c>
    </row>
    <row r="114" spans="1:17" ht="12" customHeight="1" x14ac:dyDescent="0.25">
      <c r="A114" s="166" t="s">
        <v>79</v>
      </c>
      <c r="B114" s="182">
        <f>RES_hhdet_fech!B114/RES_summary!B$19</f>
        <v>0</v>
      </c>
      <c r="C114" s="182">
        <f>RES_hhdet_fech!C114/RES_summary!C$19</f>
        <v>0</v>
      </c>
      <c r="D114" s="182">
        <f>RES_hhdet_fech!D114/RES_summary!D$19</f>
        <v>0</v>
      </c>
      <c r="E114" s="182">
        <f>RES_hhdet_fech!E114/RES_summary!E$19</f>
        <v>0</v>
      </c>
      <c r="F114" s="182">
        <f>RES_hhdet_fech!F114/RES_summary!F$19</f>
        <v>0</v>
      </c>
      <c r="G114" s="182">
        <f>RES_hhdet_fech!G114/RES_summary!G$19</f>
        <v>0</v>
      </c>
      <c r="H114" s="182">
        <f>RES_hhdet_fech!H114/RES_summary!H$19</f>
        <v>0</v>
      </c>
      <c r="I114" s="182">
        <f>RES_hhdet_fech!I114/RES_summary!I$19</f>
        <v>0</v>
      </c>
      <c r="J114" s="182">
        <f>RES_hhdet_fech!J114/RES_summary!J$19</f>
        <v>0</v>
      </c>
      <c r="K114" s="182">
        <f>RES_hhdet_fech!K114/RES_summary!K$19</f>
        <v>0</v>
      </c>
      <c r="L114" s="182">
        <f>RES_hhdet_fech!L114/RES_summary!L$19</f>
        <v>0</v>
      </c>
      <c r="M114" s="182">
        <f>RES_hhdet_fech!M114/RES_summary!M$19</f>
        <v>0</v>
      </c>
      <c r="N114" s="182">
        <f>RES_hhdet_fech!N114/RES_summary!N$19</f>
        <v>0</v>
      </c>
      <c r="O114" s="182">
        <f>RES_hhdet_fech!O114/RES_summary!O$19</f>
        <v>0</v>
      </c>
      <c r="P114" s="182">
        <f>RES_hhdet_fech!P114/RES_summary!P$19</f>
        <v>0</v>
      </c>
      <c r="Q114" s="182">
        <f>RES_hhdet_fech!Q114/RES_summary!Q$19</f>
        <v>0</v>
      </c>
    </row>
    <row r="115" spans="1:17" ht="12" customHeight="1" x14ac:dyDescent="0.25">
      <c r="A115" s="147" t="s">
        <v>59</v>
      </c>
      <c r="B115" s="181">
        <f>RES_hhdet_fech!B115/RES_summary!B$19</f>
        <v>0</v>
      </c>
      <c r="C115" s="181">
        <f>RES_hhdet_fech!C115/RES_summary!C$19</f>
        <v>0</v>
      </c>
      <c r="D115" s="181">
        <f>RES_hhdet_fech!D115/RES_summary!D$19</f>
        <v>0</v>
      </c>
      <c r="E115" s="181">
        <f>RES_hhdet_fech!E115/RES_summary!E$19</f>
        <v>0</v>
      </c>
      <c r="F115" s="181">
        <f>RES_hhdet_fech!F115/RES_summary!F$19</f>
        <v>0</v>
      </c>
      <c r="G115" s="181">
        <f>RES_hhdet_fech!G115/RES_summary!G$19</f>
        <v>0</v>
      </c>
      <c r="H115" s="181">
        <f>RES_hhdet_fech!H115/RES_summary!H$19</f>
        <v>0</v>
      </c>
      <c r="I115" s="181">
        <f>RES_hhdet_fech!I115/RES_summary!I$19</f>
        <v>0</v>
      </c>
      <c r="J115" s="181">
        <f>RES_hhdet_fech!J115/RES_summary!J$19</f>
        <v>0</v>
      </c>
      <c r="K115" s="181">
        <f>RES_hhdet_fech!K115/RES_summary!K$19</f>
        <v>0</v>
      </c>
      <c r="L115" s="181">
        <f>RES_hhdet_fech!L115/RES_summary!L$19</f>
        <v>0</v>
      </c>
      <c r="M115" s="181">
        <f>RES_hhdet_fech!M115/RES_summary!M$19</f>
        <v>0</v>
      </c>
      <c r="N115" s="181">
        <f>RES_hhdet_fech!N115/RES_summary!N$19</f>
        <v>0</v>
      </c>
      <c r="O115" s="181">
        <f>RES_hhdet_fech!O115/RES_summary!O$19</f>
        <v>0</v>
      </c>
      <c r="P115" s="181">
        <f>RES_hhdet_fech!P115/RES_summary!P$19</f>
        <v>0</v>
      </c>
      <c r="Q115" s="181">
        <f>RES_hhdet_fech!Q115/RES_summary!Q$19</f>
        <v>0</v>
      </c>
    </row>
    <row r="116" spans="1:17" ht="12" customHeight="1" x14ac:dyDescent="0.25">
      <c r="A116" s="163" t="s">
        <v>142</v>
      </c>
      <c r="B116" s="180">
        <f>RES_hhdet_fech!B116/RES_summary!B$19</f>
        <v>24.654895775961641</v>
      </c>
      <c r="C116" s="180">
        <f>RES_hhdet_fech!C116/RES_summary!C$19</f>
        <v>25.103352254982809</v>
      </c>
      <c r="D116" s="180">
        <f>RES_hhdet_fech!D116/RES_summary!D$19</f>
        <v>25.041547702204955</v>
      </c>
      <c r="E116" s="180">
        <f>RES_hhdet_fech!E116/RES_summary!E$19</f>
        <v>25.795438973244686</v>
      </c>
      <c r="F116" s="180">
        <f>RES_hhdet_fech!F116/RES_summary!F$19</f>
        <v>26.069480047778722</v>
      </c>
      <c r="G116" s="180">
        <f>RES_hhdet_fech!G116/RES_summary!G$19</f>
        <v>23.91731945228187</v>
      </c>
      <c r="H116" s="180">
        <f>RES_hhdet_fech!H116/RES_summary!H$19</f>
        <v>23.99050884248155</v>
      </c>
      <c r="I116" s="180">
        <f>RES_hhdet_fech!I116/RES_summary!I$19</f>
        <v>23.867831878267825</v>
      </c>
      <c r="J116" s="180">
        <f>RES_hhdet_fech!J116/RES_summary!J$19</f>
        <v>23.834950539042612</v>
      </c>
      <c r="K116" s="180">
        <f>RES_hhdet_fech!K116/RES_summary!K$19</f>
        <v>22.053881283501394</v>
      </c>
      <c r="L116" s="180">
        <f>RES_hhdet_fech!L116/RES_summary!L$19</f>
        <v>26.642812557156098</v>
      </c>
      <c r="M116" s="180">
        <f>RES_hhdet_fech!M116/RES_summary!M$19</f>
        <v>20.850065013691726</v>
      </c>
      <c r="N116" s="180">
        <f>RES_hhdet_fech!N116/RES_summary!N$19</f>
        <v>27.565229098841506</v>
      </c>
      <c r="O116" s="180">
        <f>RES_hhdet_fech!O116/RES_summary!O$19</f>
        <v>29.040435323250684</v>
      </c>
      <c r="P116" s="180">
        <f>RES_hhdet_fech!P116/RES_summary!P$19</f>
        <v>24.042971210885099</v>
      </c>
      <c r="Q116" s="180">
        <f>RES_hhdet_fech!Q116/RES_summary!Q$19</f>
        <v>25.256754855498396</v>
      </c>
    </row>
    <row r="117" spans="1:17" ht="12" customHeight="1" x14ac:dyDescent="0.25">
      <c r="A117" s="161" t="s">
        <v>141</v>
      </c>
      <c r="B117" s="179">
        <f>RES_hhdet_fech!B117/RES_summary!B$19</f>
        <v>21.486960663578451</v>
      </c>
      <c r="C117" s="179">
        <f>RES_hhdet_fech!C117/RES_summary!C$19</f>
        <v>21.897235918180353</v>
      </c>
      <c r="D117" s="179">
        <f>RES_hhdet_fech!D117/RES_summary!D$19</f>
        <v>21.786785353273665</v>
      </c>
      <c r="E117" s="179">
        <f>RES_hhdet_fech!E117/RES_summary!E$19</f>
        <v>22.294087216229659</v>
      </c>
      <c r="F117" s="179">
        <f>RES_hhdet_fech!F117/RES_summary!F$19</f>
        <v>22.495686161005953</v>
      </c>
      <c r="G117" s="179">
        <f>RES_hhdet_fech!G117/RES_summary!G$19</f>
        <v>21.053470746608333</v>
      </c>
      <c r="H117" s="179">
        <f>RES_hhdet_fech!H117/RES_summary!H$19</f>
        <v>21.046118353146039</v>
      </c>
      <c r="I117" s="179">
        <f>RES_hhdet_fech!I117/RES_summary!I$19</f>
        <v>20.932742783774771</v>
      </c>
      <c r="J117" s="179">
        <f>RES_hhdet_fech!J117/RES_summary!J$19</f>
        <v>20.889530592239083</v>
      </c>
      <c r="K117" s="179">
        <f>RES_hhdet_fech!K117/RES_summary!K$19</f>
        <v>19.734686693939732</v>
      </c>
      <c r="L117" s="179">
        <f>RES_hhdet_fech!L117/RES_summary!L$19</f>
        <v>22.707790372197376</v>
      </c>
      <c r="M117" s="179">
        <f>RES_hhdet_fech!M117/RES_summary!M$19</f>
        <v>18.448082016189584</v>
      </c>
      <c r="N117" s="179">
        <f>RES_hhdet_fech!N117/RES_summary!N$19</f>
        <v>23.712916969488194</v>
      </c>
      <c r="O117" s="179">
        <f>RES_hhdet_fech!O117/RES_summary!O$19</f>
        <v>24.387998474217564</v>
      </c>
      <c r="P117" s="179">
        <f>RES_hhdet_fech!P117/RES_summary!P$19</f>
        <v>21.016964242023604</v>
      </c>
      <c r="Q117" s="179">
        <f>RES_hhdet_fech!Q117/RES_summary!Q$19</f>
        <v>21.718401668146218</v>
      </c>
    </row>
    <row r="118" spans="1:17" ht="12" customHeight="1" x14ac:dyDescent="0.25">
      <c r="A118" s="148" t="s">
        <v>60</v>
      </c>
      <c r="B118" s="177">
        <f>RES_hhdet_fech!B118/RES_summary!B$19</f>
        <v>15.729823505063615</v>
      </c>
      <c r="C118" s="177">
        <f>RES_hhdet_fech!C118/RES_summary!C$19</f>
        <v>16.317178965739181</v>
      </c>
      <c r="D118" s="177">
        <f>RES_hhdet_fech!D118/RES_summary!D$19</f>
        <v>16.277006006432796</v>
      </c>
      <c r="E118" s="177">
        <f>RES_hhdet_fech!E118/RES_summary!E$19</f>
        <v>16.767035332608536</v>
      </c>
      <c r="F118" s="177">
        <f>RES_hhdet_fech!F118/RES_summary!F$19</f>
        <v>16.945162031055673</v>
      </c>
      <c r="G118" s="177">
        <f>RES_hhdet_fech!G118/RES_summary!G$19</f>
        <v>15.546257643983282</v>
      </c>
      <c r="H118" s="177">
        <f>RES_hhdet_fech!H118/RES_summary!H$19</f>
        <v>15.59383074761281</v>
      </c>
      <c r="I118" s="177">
        <f>RES_hhdet_fech!I118/RES_summary!I$19</f>
        <v>15.514090720874171</v>
      </c>
      <c r="J118" s="177">
        <f>RES_hhdet_fech!J118/RES_summary!J$19</f>
        <v>15.492717850378149</v>
      </c>
      <c r="K118" s="177">
        <f>RES_hhdet_fech!K118/RES_summary!K$19</f>
        <v>14.335022834275824</v>
      </c>
      <c r="L118" s="177">
        <f>RES_hhdet_fech!L118/RES_summary!L$19</f>
        <v>17.317828162151653</v>
      </c>
      <c r="M118" s="177">
        <f>RES_hhdet_fech!M118/RES_summary!M$19</f>
        <v>13.552542258899763</v>
      </c>
      <c r="N118" s="177">
        <f>RES_hhdet_fech!N118/RES_summary!N$19</f>
        <v>18.468703496223981</v>
      </c>
      <c r="O118" s="177">
        <f>RES_hhdet_fech!O118/RES_summary!O$19</f>
        <v>18.876282960113183</v>
      </c>
      <c r="P118" s="177">
        <f>RES_hhdet_fech!P118/RES_summary!P$19</f>
        <v>15.627931287075533</v>
      </c>
      <c r="Q118" s="177">
        <f>RES_hhdet_fech!Q118/RES_summary!Q$19</f>
        <v>16.416890656074177</v>
      </c>
    </row>
    <row r="119" spans="1:17" ht="12" customHeight="1" x14ac:dyDescent="0.25">
      <c r="A119" s="148" t="s">
        <v>59</v>
      </c>
      <c r="B119" s="177">
        <f>RES_hhdet_fech!B119/RES_summary!B$19</f>
        <v>5.7571371585148352</v>
      </c>
      <c r="C119" s="177">
        <f>RES_hhdet_fech!C119/RES_summary!C$19</f>
        <v>5.5800569524411712</v>
      </c>
      <c r="D119" s="177">
        <f>RES_hhdet_fech!D119/RES_summary!D$19</f>
        <v>5.5097793468408716</v>
      </c>
      <c r="E119" s="177">
        <f>RES_hhdet_fech!E119/RES_summary!E$19</f>
        <v>5.5270518836211258</v>
      </c>
      <c r="F119" s="177">
        <f>RES_hhdet_fech!F119/RES_summary!F$19</f>
        <v>5.550524129950281</v>
      </c>
      <c r="G119" s="177">
        <f>RES_hhdet_fech!G119/RES_summary!G$19</f>
        <v>5.5072131026250561</v>
      </c>
      <c r="H119" s="177">
        <f>RES_hhdet_fech!H119/RES_summary!H$19</f>
        <v>5.4522876055332263</v>
      </c>
      <c r="I119" s="177">
        <f>RES_hhdet_fech!I119/RES_summary!I$19</f>
        <v>5.4186520629006019</v>
      </c>
      <c r="J119" s="177">
        <f>RES_hhdet_fech!J119/RES_summary!J$19</f>
        <v>5.3968127418609342</v>
      </c>
      <c r="K119" s="177">
        <f>RES_hhdet_fech!K119/RES_summary!K$19</f>
        <v>5.3996638596639084</v>
      </c>
      <c r="L119" s="177">
        <f>RES_hhdet_fech!L119/RES_summary!L$19</f>
        <v>5.3899622100457245</v>
      </c>
      <c r="M119" s="177">
        <f>RES_hhdet_fech!M119/RES_summary!M$19</f>
        <v>4.8955397572898223</v>
      </c>
      <c r="N119" s="177">
        <f>RES_hhdet_fech!N119/RES_summary!N$19</f>
        <v>5.2442134732642165</v>
      </c>
      <c r="O119" s="177">
        <f>RES_hhdet_fech!O119/RES_summary!O$19</f>
        <v>5.5117155141043792</v>
      </c>
      <c r="P119" s="177">
        <f>RES_hhdet_fech!P119/RES_summary!P$19</f>
        <v>5.3890329549480729</v>
      </c>
      <c r="Q119" s="177">
        <f>RES_hhdet_fech!Q119/RES_summary!Q$19</f>
        <v>5.3015110120720372</v>
      </c>
    </row>
    <row r="120" spans="1:17" ht="12" customHeight="1" x14ac:dyDescent="0.25">
      <c r="A120" s="158" t="s">
        <v>62</v>
      </c>
      <c r="B120" s="178">
        <f>RES_hhdet_fech!B120/RES_summary!B$19</f>
        <v>13.704994064449936</v>
      </c>
      <c r="C120" s="178">
        <f>RES_hhdet_fech!C120/RES_summary!C$19</f>
        <v>13.540140825529729</v>
      </c>
      <c r="D120" s="178">
        <f>RES_hhdet_fech!D120/RES_summary!D$19</f>
        <v>13.527804440798253</v>
      </c>
      <c r="E120" s="178">
        <f>RES_hhdet_fech!E120/RES_summary!E$19</f>
        <v>13.839081419406069</v>
      </c>
      <c r="F120" s="178">
        <f>RES_hhdet_fech!F120/RES_summary!F$19</f>
        <v>13.766158411299608</v>
      </c>
      <c r="G120" s="178">
        <f>RES_hhdet_fech!G120/RES_summary!G$19</f>
        <v>12.851904994215023</v>
      </c>
      <c r="H120" s="178">
        <f>RES_hhdet_fech!H120/RES_summary!H$19</f>
        <v>12.998178595773375</v>
      </c>
      <c r="I120" s="178">
        <f>RES_hhdet_fech!I120/RES_summary!I$19</f>
        <v>12.893446998887187</v>
      </c>
      <c r="J120" s="178">
        <f>RES_hhdet_fech!J120/RES_summary!J$19</f>
        <v>13.363584286448932</v>
      </c>
      <c r="K120" s="178">
        <f>RES_hhdet_fech!K120/RES_summary!K$19</f>
        <v>13.052239276402863</v>
      </c>
      <c r="L120" s="178">
        <f>RES_hhdet_fech!L120/RES_summary!L$19</f>
        <v>13.903747194233285</v>
      </c>
      <c r="M120" s="178">
        <f>RES_hhdet_fech!M120/RES_summary!M$19</f>
        <v>12.12919214841153</v>
      </c>
      <c r="N120" s="178">
        <f>RES_hhdet_fech!N120/RES_summary!N$19</f>
        <v>13.587117944108869</v>
      </c>
      <c r="O120" s="178">
        <f>RES_hhdet_fech!O120/RES_summary!O$19</f>
        <v>14.340666693245863</v>
      </c>
      <c r="P120" s="178">
        <f>RES_hhdet_fech!P120/RES_summary!P$19</f>
        <v>12.450947085866018</v>
      </c>
      <c r="Q120" s="178">
        <f>RES_hhdet_fech!Q120/RES_summary!Q$19</f>
        <v>12.901005869112931</v>
      </c>
    </row>
    <row r="121" spans="1:17" ht="12" customHeight="1" x14ac:dyDescent="0.25">
      <c r="A121" s="23" t="s">
        <v>57</v>
      </c>
      <c r="B121" s="177">
        <f>RES_hhdet_fech!B121/RES_summary!B$19</f>
        <v>19.643183572542085</v>
      </c>
      <c r="C121" s="177">
        <f>RES_hhdet_fech!C121/RES_summary!C$19</f>
        <v>19.359462175701278</v>
      </c>
      <c r="D121" s="177">
        <f>RES_hhdet_fech!D121/RES_summary!D$19</f>
        <v>19.241961744816336</v>
      </c>
      <c r="E121" s="177">
        <f>RES_hhdet_fech!E121/RES_summary!E$19</f>
        <v>18.90399065788414</v>
      </c>
      <c r="F121" s="177">
        <f>RES_hhdet_fech!F121/RES_summary!F$19</f>
        <v>19.362711928770057</v>
      </c>
      <c r="G121" s="177">
        <f>RES_hhdet_fech!G121/RES_summary!G$19</f>
        <v>18.185706447464888</v>
      </c>
      <c r="H121" s="177">
        <f>RES_hhdet_fech!H121/RES_summary!H$19</f>
        <v>18.130692712958318</v>
      </c>
      <c r="I121" s="177">
        <f>RES_hhdet_fech!I121/RES_summary!I$19</f>
        <v>18.397957718679251</v>
      </c>
      <c r="J121" s="177">
        <f>RES_hhdet_fech!J121/RES_summary!J$19</f>
        <v>18.432600552654648</v>
      </c>
      <c r="K121" s="177">
        <f>RES_hhdet_fech!K121/RES_summary!K$19</f>
        <v>18.23117546385701</v>
      </c>
      <c r="L121" s="177">
        <f>RES_hhdet_fech!L121/RES_summary!L$19</f>
        <v>18.747180641557986</v>
      </c>
      <c r="M121" s="177">
        <f>RES_hhdet_fech!M121/RES_summary!M$19</f>
        <v>17.389694978564442</v>
      </c>
      <c r="N121" s="177">
        <f>RES_hhdet_fech!N121/RES_summary!N$19</f>
        <v>17.494170426140638</v>
      </c>
      <c r="O121" s="177">
        <f>RES_hhdet_fech!O121/RES_summary!O$19</f>
        <v>17.491931886154287</v>
      </c>
      <c r="P121" s="177">
        <f>RES_hhdet_fech!P121/RES_summary!P$19</f>
        <v>17.37499792183106</v>
      </c>
      <c r="Q121" s="177">
        <f>RES_hhdet_fech!Q121/RES_summary!Q$19</f>
        <v>17.12475242691135</v>
      </c>
    </row>
    <row r="122" spans="1:17" ht="12" customHeight="1" x14ac:dyDescent="0.25">
      <c r="A122" s="29" t="s">
        <v>140</v>
      </c>
      <c r="B122" s="176">
        <f>RES_hhdet_fech!B122/RES_summary!B$19</f>
        <v>11.411980369784789</v>
      </c>
      <c r="C122" s="176">
        <f>RES_hhdet_fech!C122/RES_summary!C$19</f>
        <v>11.401594500555465</v>
      </c>
      <c r="D122" s="176">
        <f>RES_hhdet_fech!D122/RES_summary!D$19</f>
        <v>11.477382024136565</v>
      </c>
      <c r="E122" s="176">
        <f>RES_hhdet_fech!E122/RES_summary!E$19</f>
        <v>12.085458579500154</v>
      </c>
      <c r="F122" s="176">
        <f>RES_hhdet_fech!F122/RES_summary!F$19</f>
        <v>11.832528010939971</v>
      </c>
      <c r="G122" s="176">
        <f>RES_hhdet_fech!G122/RES_summary!G$19</f>
        <v>11.043429618221531</v>
      </c>
      <c r="H122" s="176">
        <f>RES_hhdet_fech!H122/RES_summary!H$19</f>
        <v>11.37646192339214</v>
      </c>
      <c r="I122" s="176">
        <f>RES_hhdet_fech!I122/RES_summary!I$19</f>
        <v>11.242704462269469</v>
      </c>
      <c r="J122" s="176">
        <f>RES_hhdet_fech!J122/RES_summary!J$19</f>
        <v>11.877603476706835</v>
      </c>
      <c r="K122" s="176">
        <f>RES_hhdet_fech!K122/RES_summary!K$19</f>
        <v>11.507869588761542</v>
      </c>
      <c r="L122" s="176">
        <f>RES_hhdet_fech!L122/RES_summary!L$19</f>
        <v>12.565042356724105</v>
      </c>
      <c r="M122" s="176">
        <f>RES_hhdet_fech!M122/RES_summary!M$19</f>
        <v>10.764137230450725</v>
      </c>
      <c r="N122" s="176">
        <f>RES_hhdet_fech!N122/RES_summary!N$19</f>
        <v>12.604445280088783</v>
      </c>
      <c r="O122" s="176">
        <f>RES_hhdet_fech!O122/RES_summary!O$19</f>
        <v>13.589405296860512</v>
      </c>
      <c r="P122" s="176">
        <f>RES_hhdet_fech!P122/RES_summary!P$19</f>
        <v>11.47666050544534</v>
      </c>
      <c r="Q122" s="176">
        <f>RES_hhdet_fech!Q122/RES_summary!Q$19</f>
        <v>12.068015242846609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84">
        <f>RES_hhdet_fech!B124/RES_summary!B$19</f>
        <v>140.57993336530808</v>
      </c>
      <c r="C124" s="184">
        <f>RES_hhdet_fech!C124/RES_summary!C$19</f>
        <v>147.04060182208946</v>
      </c>
      <c r="D124" s="184">
        <f>RES_hhdet_fech!D124/RES_summary!D$19</f>
        <v>139.34455241212996</v>
      </c>
      <c r="E124" s="184">
        <f>RES_hhdet_fech!E124/RES_summary!E$19</f>
        <v>141.78201985864291</v>
      </c>
      <c r="F124" s="184">
        <f>RES_hhdet_fech!F124/RES_summary!F$19</f>
        <v>145.86840646924693</v>
      </c>
      <c r="G124" s="184">
        <f>RES_hhdet_fech!G124/RES_summary!G$19</f>
        <v>142.18349640108477</v>
      </c>
      <c r="H124" s="184">
        <f>RES_hhdet_fech!H124/RES_summary!H$19</f>
        <v>134.20938942528139</v>
      </c>
      <c r="I124" s="184">
        <f>RES_hhdet_fech!I124/RES_summary!I$19</f>
        <v>120.77051363432874</v>
      </c>
      <c r="J124" s="184">
        <f>RES_hhdet_fech!J124/RES_summary!J$19</f>
        <v>127.77639092862763</v>
      </c>
      <c r="K124" s="184">
        <f>RES_hhdet_fech!K124/RES_summary!K$19</f>
        <v>123.15136652370468</v>
      </c>
      <c r="L124" s="184">
        <f>RES_hhdet_fech!L124/RES_summary!L$19</f>
        <v>123.58645508524114</v>
      </c>
      <c r="M124" s="184">
        <f>RES_hhdet_fech!M124/RES_summary!M$19</f>
        <v>100.22472667201686</v>
      </c>
      <c r="N124" s="184">
        <f>RES_hhdet_fech!N124/RES_summary!N$19</f>
        <v>110.10717531167313</v>
      </c>
      <c r="O124" s="184">
        <f>RES_hhdet_fech!O124/RES_summary!O$19</f>
        <v>114.51933706485063</v>
      </c>
      <c r="P124" s="184">
        <f>RES_hhdet_fech!P124/RES_summary!P$19</f>
        <v>93.947190702457263</v>
      </c>
      <c r="Q124" s="184">
        <f>RES_hhdet_fech!Q124/RES_summary!Q$19</f>
        <v>97.053386895621969</v>
      </c>
    </row>
    <row r="125" spans="1:17" ht="12.95" customHeight="1" x14ac:dyDescent="0.25">
      <c r="A125" s="158" t="s">
        <v>65</v>
      </c>
      <c r="B125" s="178">
        <f>RES_hhdet_fech!B125/RES_summary!B$19</f>
        <v>107.27518280855389</v>
      </c>
      <c r="C125" s="178">
        <f>RES_hhdet_fech!C125/RES_summary!C$19</f>
        <v>113.99837983837395</v>
      </c>
      <c r="D125" s="178">
        <f>RES_hhdet_fech!D125/RES_summary!D$19</f>
        <v>106.65068126926076</v>
      </c>
      <c r="E125" s="178">
        <f>RES_hhdet_fech!E125/RES_summary!E$19</f>
        <v>108.75162446805388</v>
      </c>
      <c r="F125" s="178">
        <f>RES_hhdet_fech!F125/RES_summary!F$19</f>
        <v>112.92625623886205</v>
      </c>
      <c r="G125" s="178">
        <f>RES_hhdet_fech!G125/RES_summary!G$19</f>
        <v>110.3381019640952</v>
      </c>
      <c r="H125" s="178">
        <f>RES_hhdet_fech!H125/RES_summary!H$19</f>
        <v>102.64685137349451</v>
      </c>
      <c r="I125" s="178">
        <f>RES_hhdet_fech!I125/RES_summary!I$19</f>
        <v>89.587688899890097</v>
      </c>
      <c r="J125" s="178">
        <f>RES_hhdet_fech!J125/RES_summary!J$19</f>
        <v>96.348334378932108</v>
      </c>
      <c r="K125" s="178">
        <f>RES_hhdet_fech!K125/RES_summary!K$19</f>
        <v>92.305873579835833</v>
      </c>
      <c r="L125" s="178">
        <f>RES_hhdet_fech!L125/RES_summary!L$19</f>
        <v>91.81836708763889</v>
      </c>
      <c r="M125" s="178">
        <f>RES_hhdet_fech!M125/RES_summary!M$19</f>
        <v>72.100368038444628</v>
      </c>
      <c r="N125" s="178">
        <f>RES_hhdet_fech!N125/RES_summary!N$19</f>
        <v>78.252473770690031</v>
      </c>
      <c r="O125" s="178">
        <f>RES_hhdet_fech!O125/RES_summary!O$19</f>
        <v>82.080882000936256</v>
      </c>
      <c r="P125" s="178">
        <f>RES_hhdet_fech!P125/RES_summary!P$19</f>
        <v>63.895327461461768</v>
      </c>
      <c r="Q125" s="178">
        <f>RES_hhdet_fech!Q125/RES_summary!Q$19</f>
        <v>67.023536722241275</v>
      </c>
    </row>
    <row r="126" spans="1:17" ht="12" customHeight="1" x14ac:dyDescent="0.25">
      <c r="A126" s="23" t="s">
        <v>149</v>
      </c>
      <c r="B126" s="177">
        <f>RES_hhdet_fech!B126/RES_summary!B$19</f>
        <v>106.94118443460314</v>
      </c>
      <c r="C126" s="177">
        <f>RES_hhdet_fech!C126/RES_summary!C$19</f>
        <v>113.6241115849117</v>
      </c>
      <c r="D126" s="177">
        <f>RES_hhdet_fech!D126/RES_summary!D$19</f>
        <v>106.26901280253092</v>
      </c>
      <c r="E126" s="177">
        <f>RES_hhdet_fech!E126/RES_summary!E$19</f>
        <v>108.23909087991589</v>
      </c>
      <c r="F126" s="177">
        <f>RES_hhdet_fech!F126/RES_summary!F$19</f>
        <v>112.43710205579013</v>
      </c>
      <c r="G126" s="177">
        <f>RES_hhdet_fech!G126/RES_summary!G$19</f>
        <v>110.03525837879845</v>
      </c>
      <c r="H126" s="177">
        <f>RES_hhdet_fech!H126/RES_summary!H$19</f>
        <v>102.2929853163034</v>
      </c>
      <c r="I126" s="177">
        <f>RES_hhdet_fech!I126/RES_summary!I$19</f>
        <v>89.275793987283407</v>
      </c>
      <c r="J126" s="177">
        <f>RES_hhdet_fech!J126/RES_summary!J$19</f>
        <v>95.910276568086317</v>
      </c>
      <c r="K126" s="177">
        <f>RES_hhdet_fech!K126/RES_summary!K$19</f>
        <v>92.001735594669654</v>
      </c>
      <c r="L126" s="177">
        <f>RES_hhdet_fech!L126/RES_summary!L$19</f>
        <v>91.24530544242387</v>
      </c>
      <c r="M126" s="177">
        <f>RES_hhdet_fech!M126/RES_summary!M$19</f>
        <v>71.879308048036791</v>
      </c>
      <c r="N126" s="177">
        <f>RES_hhdet_fech!N126/RES_summary!N$19</f>
        <v>77.683182385206152</v>
      </c>
      <c r="O126" s="177">
        <f>RES_hhdet_fech!O126/RES_summary!O$19</f>
        <v>81.306942457051832</v>
      </c>
      <c r="P126" s="177">
        <f>RES_hhdet_fech!P126/RES_summary!P$19</f>
        <v>63.575523797759054</v>
      </c>
      <c r="Q126" s="177">
        <f>RES_hhdet_fech!Q126/RES_summary!Q$19</f>
        <v>66.548315673807608</v>
      </c>
    </row>
    <row r="127" spans="1:17" ht="12" customHeight="1" x14ac:dyDescent="0.25">
      <c r="A127" s="23" t="s">
        <v>60</v>
      </c>
      <c r="B127" s="177">
        <f>RES_hhdet_fech!B127/RES_summary!B$19</f>
        <v>0.33399837395075604</v>
      </c>
      <c r="C127" s="177">
        <f>RES_hhdet_fech!C127/RES_summary!C$19</f>
        <v>0.37426825346224996</v>
      </c>
      <c r="D127" s="177">
        <f>RES_hhdet_fech!D127/RES_summary!D$19</f>
        <v>0.38166846672983051</v>
      </c>
      <c r="E127" s="177">
        <f>RES_hhdet_fech!E127/RES_summary!E$19</f>
        <v>0.51253358813798033</v>
      </c>
      <c r="F127" s="177">
        <f>RES_hhdet_fech!F127/RES_summary!F$19</f>
        <v>0.48915418307190833</v>
      </c>
      <c r="G127" s="177">
        <f>RES_hhdet_fech!G127/RES_summary!G$19</f>
        <v>0.30284358529675703</v>
      </c>
      <c r="H127" s="177">
        <f>RES_hhdet_fech!H127/RES_summary!H$19</f>
        <v>0.35386605719111053</v>
      </c>
      <c r="I127" s="177">
        <f>RES_hhdet_fech!I127/RES_summary!I$19</f>
        <v>0.31189491260669017</v>
      </c>
      <c r="J127" s="177">
        <f>RES_hhdet_fech!J127/RES_summary!J$19</f>
        <v>0.43805781084577938</v>
      </c>
      <c r="K127" s="177">
        <f>RES_hhdet_fech!K127/RES_summary!K$19</f>
        <v>0.30413798516618756</v>
      </c>
      <c r="L127" s="177">
        <f>RES_hhdet_fech!L127/RES_summary!L$19</f>
        <v>0.57306164521503267</v>
      </c>
      <c r="M127" s="177">
        <f>RES_hhdet_fech!M127/RES_summary!M$19</f>
        <v>0.22105999040783111</v>
      </c>
      <c r="N127" s="177">
        <f>RES_hhdet_fech!N127/RES_summary!N$19</f>
        <v>0.56929138548389002</v>
      </c>
      <c r="O127" s="177">
        <f>RES_hhdet_fech!O127/RES_summary!O$19</f>
        <v>0.7739395438844181</v>
      </c>
      <c r="P127" s="177">
        <f>RES_hhdet_fech!P127/RES_summary!P$19</f>
        <v>0.31980366370272068</v>
      </c>
      <c r="Q127" s="177">
        <f>RES_hhdet_fech!Q127/RES_summary!Q$19</f>
        <v>0.47522104843366908</v>
      </c>
    </row>
    <row r="128" spans="1:17" ht="12.95" customHeight="1" x14ac:dyDescent="0.25">
      <c r="A128" s="158" t="s">
        <v>112</v>
      </c>
      <c r="B128" s="178">
        <f>RES_hhdet_fech!B128/RES_summary!B$19</f>
        <v>0.15626005288529468</v>
      </c>
      <c r="C128" s="178">
        <f>RES_hhdet_fech!C128/RES_summary!C$19</f>
        <v>0.15419002975004548</v>
      </c>
      <c r="D128" s="178">
        <f>RES_hhdet_fech!D128/RES_summary!D$19</f>
        <v>0.15731586728207775</v>
      </c>
      <c r="E128" s="178">
        <f>RES_hhdet_fech!E128/RES_summary!E$19</f>
        <v>0.15555151103160966</v>
      </c>
      <c r="F128" s="178">
        <f>RES_hhdet_fech!F128/RES_summary!F$19</f>
        <v>0.15665163303368243</v>
      </c>
      <c r="G128" s="178">
        <f>RES_hhdet_fech!G128/RES_summary!G$19</f>
        <v>0.16075018794498039</v>
      </c>
      <c r="H128" s="178">
        <f>RES_hhdet_fech!H128/RES_summary!H$19</f>
        <v>0.16065845334520262</v>
      </c>
      <c r="I128" s="178">
        <f>RES_hhdet_fech!I128/RES_summary!I$19</f>
        <v>0.15953489237188831</v>
      </c>
      <c r="J128" s="178">
        <f>RES_hhdet_fech!J128/RES_summary!J$19</f>
        <v>0.16904373220854746</v>
      </c>
      <c r="K128" s="178">
        <f>RES_hhdet_fech!K128/RES_summary!K$19</f>
        <v>0.17433888970617759</v>
      </c>
      <c r="L128" s="178">
        <f>RES_hhdet_fech!L128/RES_summary!L$19</f>
        <v>0.1604796372520132</v>
      </c>
      <c r="M128" s="178">
        <f>RES_hhdet_fech!M128/RES_summary!M$19</f>
        <v>0.15426775928584938</v>
      </c>
      <c r="N128" s="178">
        <f>RES_hhdet_fech!N128/RES_summary!N$19</f>
        <v>0.1545893434237503</v>
      </c>
      <c r="O128" s="178">
        <f>RES_hhdet_fech!O128/RES_summary!O$19</f>
        <v>0.16145615607913197</v>
      </c>
      <c r="P128" s="178">
        <f>RES_hhdet_fech!P128/RES_summary!P$19</f>
        <v>0.15276986615803903</v>
      </c>
      <c r="Q128" s="178">
        <f>RES_hhdet_fech!Q128/RES_summary!Q$19</f>
        <v>0.15843745949135452</v>
      </c>
    </row>
    <row r="129" spans="1:17" ht="12" customHeight="1" x14ac:dyDescent="0.25">
      <c r="A129" s="23" t="s">
        <v>60</v>
      </c>
      <c r="B129" s="177">
        <f>RES_hhdet_fech!B129/RES_summary!B$19</f>
        <v>0.15626005288529468</v>
      </c>
      <c r="C129" s="177">
        <f>RES_hhdet_fech!C129/RES_summary!C$19</f>
        <v>0.15419002975004548</v>
      </c>
      <c r="D129" s="177">
        <f>RES_hhdet_fech!D129/RES_summary!D$19</f>
        <v>0.15731586728207775</v>
      </c>
      <c r="E129" s="177">
        <f>RES_hhdet_fech!E129/RES_summary!E$19</f>
        <v>0.15555151103160966</v>
      </c>
      <c r="F129" s="177">
        <f>RES_hhdet_fech!F129/RES_summary!F$19</f>
        <v>0.15665163303368243</v>
      </c>
      <c r="G129" s="177">
        <f>RES_hhdet_fech!G129/RES_summary!G$19</f>
        <v>0.16075018794498039</v>
      </c>
      <c r="H129" s="177">
        <f>RES_hhdet_fech!H129/RES_summary!H$19</f>
        <v>0.16065845334520262</v>
      </c>
      <c r="I129" s="177">
        <f>RES_hhdet_fech!I129/RES_summary!I$19</f>
        <v>0.15953489237188831</v>
      </c>
      <c r="J129" s="177">
        <f>RES_hhdet_fech!J129/RES_summary!J$19</f>
        <v>0.16904373220854746</v>
      </c>
      <c r="K129" s="177">
        <f>RES_hhdet_fech!K129/RES_summary!K$19</f>
        <v>0.17433888970617759</v>
      </c>
      <c r="L129" s="177">
        <f>RES_hhdet_fech!L129/RES_summary!L$19</f>
        <v>0.1604796372520132</v>
      </c>
      <c r="M129" s="177">
        <f>RES_hhdet_fech!M129/RES_summary!M$19</f>
        <v>0.15426775928584938</v>
      </c>
      <c r="N129" s="177">
        <f>RES_hhdet_fech!N129/RES_summary!N$19</f>
        <v>0.1545893434237503</v>
      </c>
      <c r="O129" s="177">
        <f>RES_hhdet_fech!O129/RES_summary!O$19</f>
        <v>0.16145615607913197</v>
      </c>
      <c r="P129" s="177">
        <f>RES_hhdet_fech!P129/RES_summary!P$19</f>
        <v>0.15276986615803903</v>
      </c>
      <c r="Q129" s="177">
        <f>RES_hhdet_fech!Q129/RES_summary!Q$19</f>
        <v>0.15843745949135452</v>
      </c>
    </row>
    <row r="130" spans="1:17" ht="12" customHeight="1" x14ac:dyDescent="0.25">
      <c r="A130" s="158" t="s">
        <v>63</v>
      </c>
      <c r="B130" s="178">
        <f>RES_hhdet_fech!B130/RES_summary!B$19</f>
        <v>19.443505065868941</v>
      </c>
      <c r="C130" s="178">
        <f>RES_hhdet_fech!C130/RES_summary!C$19</f>
        <v>19.429070123888625</v>
      </c>
      <c r="D130" s="178">
        <f>RES_hhdet_fech!D130/RES_summary!D$19</f>
        <v>19.120773664861087</v>
      </c>
      <c r="E130" s="178">
        <f>RES_hhdet_fech!E130/RES_summary!E$19</f>
        <v>19.109533065849092</v>
      </c>
      <c r="F130" s="178">
        <f>RES_hhdet_fech!F130/RES_summary!F$19</f>
        <v>19.079696943588068</v>
      </c>
      <c r="G130" s="178">
        <f>RES_hhdet_fech!G130/RES_summary!G$19</f>
        <v>18.572474658128606</v>
      </c>
      <c r="H130" s="178">
        <f>RES_hhdet_fech!H130/RES_summary!H$19</f>
        <v>18.220968688480266</v>
      </c>
      <c r="I130" s="178">
        <f>RES_hhdet_fech!I130/RES_summary!I$19</f>
        <v>18.045438284773613</v>
      </c>
      <c r="J130" s="178">
        <f>RES_hhdet_fech!J130/RES_summary!J$19</f>
        <v>17.881785668158496</v>
      </c>
      <c r="K130" s="178">
        <f>RES_hhdet_fech!K130/RES_summary!K$19</f>
        <v>17.646550676866205</v>
      </c>
      <c r="L130" s="178">
        <f>RES_hhdet_fech!L130/RES_summary!L$19</f>
        <v>17.847588006055041</v>
      </c>
      <c r="M130" s="178">
        <f>RES_hhdet_fech!M130/RES_summary!M$19</f>
        <v>15.875901890739499</v>
      </c>
      <c r="N130" s="178">
        <f>RES_hhdet_fech!N130/RES_summary!N$19</f>
        <v>18.011805019837094</v>
      </c>
      <c r="O130" s="178">
        <f>RES_hhdet_fech!O130/RES_summary!O$19</f>
        <v>17.836164841748833</v>
      </c>
      <c r="P130" s="178">
        <f>RES_hhdet_fech!P130/RES_summary!P$19</f>
        <v>17.380308721603406</v>
      </c>
      <c r="Q130" s="178">
        <f>RES_hhdet_fech!Q130/RES_summary!Q$19</f>
        <v>16.968485060962109</v>
      </c>
    </row>
    <row r="131" spans="1:17" ht="12" customHeight="1" x14ac:dyDescent="0.25">
      <c r="A131" s="167" t="s">
        <v>148</v>
      </c>
      <c r="B131" s="183">
        <f>RES_hhdet_fech!B131/RES_summary!B$19</f>
        <v>18.646177882180403</v>
      </c>
      <c r="C131" s="183">
        <f>RES_hhdet_fech!C131/RES_summary!C$19</f>
        <v>18.606547148644111</v>
      </c>
      <c r="D131" s="183">
        <f>RES_hhdet_fech!D131/RES_summary!D$19</f>
        <v>18.287823306276497</v>
      </c>
      <c r="E131" s="183">
        <f>RES_hhdet_fech!E131/RES_summary!E$19</f>
        <v>18.260915741229965</v>
      </c>
      <c r="F131" s="183">
        <f>RES_hhdet_fech!F131/RES_summary!F$19</f>
        <v>18.254909277467171</v>
      </c>
      <c r="G131" s="183">
        <f>RES_hhdet_fech!G131/RES_summary!G$19</f>
        <v>18.086748516468301</v>
      </c>
      <c r="H131" s="183">
        <f>RES_hhdet_fech!H131/RES_summary!H$19</f>
        <v>17.724237690516112</v>
      </c>
      <c r="I131" s="183">
        <f>RES_hhdet_fech!I131/RES_summary!I$19</f>
        <v>17.577188990661281</v>
      </c>
      <c r="J131" s="183">
        <f>RES_hhdet_fech!J131/RES_summary!J$19</f>
        <v>17.411361087693994</v>
      </c>
      <c r="K131" s="183">
        <f>RES_hhdet_fech!K131/RES_summary!K$19</f>
        <v>17.34350573194164</v>
      </c>
      <c r="L131" s="183">
        <f>RES_hhdet_fech!L131/RES_summary!L$19</f>
        <v>17.227654050538799</v>
      </c>
      <c r="M131" s="183">
        <f>RES_hhdet_fech!M131/RES_summary!M$19</f>
        <v>15.646872510578101</v>
      </c>
      <c r="N131" s="183">
        <f>RES_hhdet_fech!N131/RES_summary!N$19</f>
        <v>17.770449682668659</v>
      </c>
      <c r="O131" s="183">
        <f>RES_hhdet_fech!O131/RES_summary!O$19</f>
        <v>17.600431209195392</v>
      </c>
      <c r="P131" s="183">
        <f>RES_hhdet_fech!P131/RES_summary!P$19</f>
        <v>17.305657084275389</v>
      </c>
      <c r="Q131" s="183">
        <f>RES_hhdet_fech!Q131/RES_summary!Q$19</f>
        <v>16.903335944447551</v>
      </c>
    </row>
    <row r="132" spans="1:17" ht="12" customHeight="1" x14ac:dyDescent="0.25">
      <c r="A132" s="167" t="s">
        <v>147</v>
      </c>
      <c r="B132" s="183">
        <f>RES_hhdet_fech!B132/RES_summary!B$19</f>
        <v>17.653398647346108</v>
      </c>
      <c r="C132" s="183">
        <f>RES_hhdet_fech!C132/RES_summary!C$19</f>
        <v>17.674312599060013</v>
      </c>
      <c r="D132" s="183">
        <f>RES_hhdet_fech!D132/RES_summary!D$19</f>
        <v>17.396864495920376</v>
      </c>
      <c r="E132" s="183">
        <f>RES_hhdet_fech!E132/RES_summary!E$19</f>
        <v>17.396647115420439</v>
      </c>
      <c r="F132" s="183">
        <f>RES_hhdet_fech!F132/RES_summary!F$19</f>
        <v>17.416215160303686</v>
      </c>
      <c r="G132" s="183">
        <f>RES_hhdet_fech!G132/RES_summary!G$19</f>
        <v>17.263599638329417</v>
      </c>
      <c r="H132" s="183">
        <f>RES_hhdet_fech!H132/RES_summary!H$19</f>
        <v>16.973042104368471</v>
      </c>
      <c r="I132" s="183">
        <f>RES_hhdet_fech!I132/RES_summary!I$19</f>
        <v>16.843824906830669</v>
      </c>
      <c r="J132" s="183">
        <f>RES_hhdet_fech!J132/RES_summary!J$19</f>
        <v>16.714197448862397</v>
      </c>
      <c r="K132" s="183">
        <f>RES_hhdet_fech!K132/RES_summary!K$19</f>
        <v>16.672942585425961</v>
      </c>
      <c r="L132" s="183">
        <f>RES_hhdet_fech!L132/RES_summary!L$19</f>
        <v>16.587937342896065</v>
      </c>
      <c r="M132" s="183">
        <f>RES_hhdet_fech!M132/RES_summary!M$19</f>
        <v>15.066006889165704</v>
      </c>
      <c r="N132" s="183">
        <f>RES_hhdet_fech!N132/RES_summary!N$19</f>
        <v>17.150414760652382</v>
      </c>
      <c r="O132" s="183">
        <f>RES_hhdet_fech!O132/RES_summary!O$19</f>
        <v>16.951995800081569</v>
      </c>
      <c r="P132" s="183">
        <f>RES_hhdet_fech!P132/RES_summary!P$19</f>
        <v>16.637710059727191</v>
      </c>
      <c r="Q132" s="183">
        <f>RES_hhdet_fech!Q132/RES_summary!Q$19</f>
        <v>16.288679375963099</v>
      </c>
    </row>
    <row r="133" spans="1:17" ht="12" customHeight="1" x14ac:dyDescent="0.25">
      <c r="A133" s="166" t="s">
        <v>61</v>
      </c>
      <c r="B133" s="182">
        <f>RES_hhdet_fech!B133/RES_summary!B$19</f>
        <v>11.896261488831273</v>
      </c>
      <c r="C133" s="182">
        <f>RES_hhdet_fech!C133/RES_summary!C$19</f>
        <v>12.094255646618842</v>
      </c>
      <c r="D133" s="182">
        <f>RES_hhdet_fech!D133/RES_summary!D$19</f>
        <v>11.887085149079507</v>
      </c>
      <c r="E133" s="182">
        <f>RES_hhdet_fech!E133/RES_summary!E$19</f>
        <v>11.869595231799313</v>
      </c>
      <c r="F133" s="182">
        <f>RES_hhdet_fech!F133/RES_summary!F$19</f>
        <v>11.865691030353418</v>
      </c>
      <c r="G133" s="182">
        <f>RES_hhdet_fech!G133/RES_summary!G$19</f>
        <v>11.756386535704356</v>
      </c>
      <c r="H133" s="182">
        <f>RES_hhdet_fech!H133/RES_summary!H$19</f>
        <v>11.520754498835245</v>
      </c>
      <c r="I133" s="182">
        <f>RES_hhdet_fech!I133/RES_summary!I$19</f>
        <v>11.425172843930063</v>
      </c>
      <c r="J133" s="182">
        <f>RES_hhdet_fech!J133/RES_summary!J$19</f>
        <v>11.317384707001446</v>
      </c>
      <c r="K133" s="182">
        <f>RES_hhdet_fech!K133/RES_summary!K$19</f>
        <v>11.273278725762051</v>
      </c>
      <c r="L133" s="182">
        <f>RES_hhdet_fech!L133/RES_summary!L$19</f>
        <v>11.197975132850338</v>
      </c>
      <c r="M133" s="182">
        <f>RES_hhdet_fech!M133/RES_summary!M$19</f>
        <v>10.170467131875883</v>
      </c>
      <c r="N133" s="182">
        <f>RES_hhdet_fech!N133/RES_summary!N$19</f>
        <v>11.906201287388168</v>
      </c>
      <c r="O133" s="182">
        <f>RES_hhdet_fech!O133/RES_summary!O$19</f>
        <v>11.440280285977193</v>
      </c>
      <c r="P133" s="182">
        <f>RES_hhdet_fech!P133/RES_summary!P$19</f>
        <v>11.248677104779121</v>
      </c>
      <c r="Q133" s="182">
        <f>RES_hhdet_fech!Q133/RES_summary!Q$19</f>
        <v>10.987168363891064</v>
      </c>
    </row>
    <row r="134" spans="1:17" ht="12" customHeight="1" x14ac:dyDescent="0.25">
      <c r="A134" s="147" t="s">
        <v>59</v>
      </c>
      <c r="B134" s="181">
        <f>RES_hhdet_fech!B134/RES_summary!B$19</f>
        <v>5.7571371585148352</v>
      </c>
      <c r="C134" s="181">
        <f>RES_hhdet_fech!C134/RES_summary!C$19</f>
        <v>5.5800569524411694</v>
      </c>
      <c r="D134" s="181">
        <f>RES_hhdet_fech!D134/RES_summary!D$19</f>
        <v>5.5097793468408698</v>
      </c>
      <c r="E134" s="181">
        <f>RES_hhdet_fech!E134/RES_summary!E$19</f>
        <v>5.5270518836211249</v>
      </c>
      <c r="F134" s="181">
        <f>RES_hhdet_fech!F134/RES_summary!F$19</f>
        <v>5.5505241299502686</v>
      </c>
      <c r="G134" s="181">
        <f>RES_hhdet_fech!G134/RES_summary!G$19</f>
        <v>5.5072131026250579</v>
      </c>
      <c r="H134" s="181">
        <f>RES_hhdet_fech!H134/RES_summary!H$19</f>
        <v>5.4522876055332254</v>
      </c>
      <c r="I134" s="181">
        <f>RES_hhdet_fech!I134/RES_summary!I$19</f>
        <v>5.4186520629006054</v>
      </c>
      <c r="J134" s="181">
        <f>RES_hhdet_fech!J134/RES_summary!J$19</f>
        <v>5.3968127418609519</v>
      </c>
      <c r="K134" s="181">
        <f>RES_hhdet_fech!K134/RES_summary!K$19</f>
        <v>5.3996638596639102</v>
      </c>
      <c r="L134" s="181">
        <f>RES_hhdet_fech!L134/RES_summary!L$19</f>
        <v>5.3899622100457263</v>
      </c>
      <c r="M134" s="181">
        <f>RES_hhdet_fech!M134/RES_summary!M$19</f>
        <v>4.8955397572898223</v>
      </c>
      <c r="N134" s="181">
        <f>RES_hhdet_fech!N134/RES_summary!N$19</f>
        <v>5.2442134732642156</v>
      </c>
      <c r="O134" s="181">
        <f>RES_hhdet_fech!O134/RES_summary!O$19</f>
        <v>5.5117155141043783</v>
      </c>
      <c r="P134" s="181">
        <f>RES_hhdet_fech!P134/RES_summary!P$19</f>
        <v>5.3890329549480729</v>
      </c>
      <c r="Q134" s="181">
        <f>RES_hhdet_fech!Q134/RES_summary!Q$19</f>
        <v>5.3015110120720363</v>
      </c>
    </row>
    <row r="135" spans="1:17" ht="12" customHeight="1" x14ac:dyDescent="0.25">
      <c r="A135" s="163" t="s">
        <v>142</v>
      </c>
      <c r="B135" s="180">
        <f>RES_hhdet_fech!B135/RES_summary!B$19</f>
        <v>24.654895775961641</v>
      </c>
      <c r="C135" s="180">
        <f>RES_hhdet_fech!C135/RES_summary!C$19</f>
        <v>25.10335225498282</v>
      </c>
      <c r="D135" s="180">
        <f>RES_hhdet_fech!D135/RES_summary!D$19</f>
        <v>25.041547702204944</v>
      </c>
      <c r="E135" s="180">
        <f>RES_hhdet_fech!E135/RES_summary!E$19</f>
        <v>25.795438973244678</v>
      </c>
      <c r="F135" s="180">
        <f>RES_hhdet_fech!F135/RES_summary!F$19</f>
        <v>26.069480047778722</v>
      </c>
      <c r="G135" s="180">
        <f>RES_hhdet_fech!G135/RES_summary!G$19</f>
        <v>23.917319452281866</v>
      </c>
      <c r="H135" s="180">
        <f>RES_hhdet_fech!H135/RES_summary!H$19</f>
        <v>23.990508842481553</v>
      </c>
      <c r="I135" s="180">
        <f>RES_hhdet_fech!I135/RES_summary!I$19</f>
        <v>23.867831878267832</v>
      </c>
      <c r="J135" s="180">
        <f>RES_hhdet_fech!J135/RES_summary!J$19</f>
        <v>23.834950539042602</v>
      </c>
      <c r="K135" s="180">
        <f>RES_hhdet_fech!K135/RES_summary!K$19</f>
        <v>22.05388128350139</v>
      </c>
      <c r="L135" s="180">
        <f>RES_hhdet_fech!L135/RES_summary!L$19</f>
        <v>26.64281255715607</v>
      </c>
      <c r="M135" s="180">
        <f>RES_hhdet_fech!M135/RES_summary!M$19</f>
        <v>20.850065013691719</v>
      </c>
      <c r="N135" s="180">
        <f>RES_hhdet_fech!N135/RES_summary!N$19</f>
        <v>27.565229098841495</v>
      </c>
      <c r="O135" s="180">
        <f>RES_hhdet_fech!O135/RES_summary!O$19</f>
        <v>29.040435323250669</v>
      </c>
      <c r="P135" s="180">
        <f>RES_hhdet_fech!P135/RES_summary!P$19</f>
        <v>24.042971210885103</v>
      </c>
      <c r="Q135" s="180">
        <f>RES_hhdet_fech!Q135/RES_summary!Q$19</f>
        <v>25.256754855498389</v>
      </c>
    </row>
    <row r="136" spans="1:17" ht="12" customHeight="1" x14ac:dyDescent="0.25">
      <c r="A136" s="161" t="s">
        <v>141</v>
      </c>
      <c r="B136" s="179">
        <f>RES_hhdet_fech!B136/RES_summary!B$19</f>
        <v>21.486960663578465</v>
      </c>
      <c r="C136" s="179">
        <f>RES_hhdet_fech!C136/RES_summary!C$19</f>
        <v>21.897235918180346</v>
      </c>
      <c r="D136" s="179">
        <f>RES_hhdet_fech!D136/RES_summary!D$19</f>
        <v>21.786785353273665</v>
      </c>
      <c r="E136" s="179">
        <f>RES_hhdet_fech!E136/RES_summary!E$19</f>
        <v>22.294087216229645</v>
      </c>
      <c r="F136" s="179">
        <f>RES_hhdet_fech!F136/RES_summary!F$19</f>
        <v>22.495686161005931</v>
      </c>
      <c r="G136" s="179">
        <f>RES_hhdet_fech!G136/RES_summary!G$19</f>
        <v>21.053470746608326</v>
      </c>
      <c r="H136" s="179">
        <f>RES_hhdet_fech!H136/RES_summary!H$19</f>
        <v>21.046118353146035</v>
      </c>
      <c r="I136" s="179">
        <f>RES_hhdet_fech!I136/RES_summary!I$19</f>
        <v>20.932742783774774</v>
      </c>
      <c r="J136" s="179">
        <f>RES_hhdet_fech!J136/RES_summary!J$19</f>
        <v>20.889530592239137</v>
      </c>
      <c r="K136" s="179">
        <f>RES_hhdet_fech!K136/RES_summary!K$19</f>
        <v>19.734686693939739</v>
      </c>
      <c r="L136" s="179">
        <f>RES_hhdet_fech!L136/RES_summary!L$19</f>
        <v>22.707790372197366</v>
      </c>
      <c r="M136" s="179">
        <f>RES_hhdet_fech!M136/RES_summary!M$19</f>
        <v>18.448082016189588</v>
      </c>
      <c r="N136" s="179">
        <f>RES_hhdet_fech!N136/RES_summary!N$19</f>
        <v>23.712916969488184</v>
      </c>
      <c r="O136" s="179">
        <f>RES_hhdet_fech!O136/RES_summary!O$19</f>
        <v>24.387998474217568</v>
      </c>
      <c r="P136" s="179">
        <f>RES_hhdet_fech!P136/RES_summary!P$19</f>
        <v>21.016964242023597</v>
      </c>
      <c r="Q136" s="179">
        <f>RES_hhdet_fech!Q136/RES_summary!Q$19</f>
        <v>21.718401668146221</v>
      </c>
    </row>
    <row r="137" spans="1:17" ht="12" customHeight="1" x14ac:dyDescent="0.25">
      <c r="A137" s="148" t="s">
        <v>60</v>
      </c>
      <c r="B137" s="177">
        <f>RES_hhdet_fech!B137/RES_summary!B$19</f>
        <v>15.729823505063626</v>
      </c>
      <c r="C137" s="177">
        <f>RES_hhdet_fech!C137/RES_summary!C$19</f>
        <v>16.317178965739178</v>
      </c>
      <c r="D137" s="177">
        <f>RES_hhdet_fech!D137/RES_summary!D$19</f>
        <v>16.277006006432796</v>
      </c>
      <c r="E137" s="177">
        <f>RES_hhdet_fech!E137/RES_summary!E$19</f>
        <v>16.767035332608526</v>
      </c>
      <c r="F137" s="177">
        <f>RES_hhdet_fech!F137/RES_summary!F$19</f>
        <v>16.945162031055656</v>
      </c>
      <c r="G137" s="177">
        <f>RES_hhdet_fech!G137/RES_summary!G$19</f>
        <v>15.546257643983276</v>
      </c>
      <c r="H137" s="177">
        <f>RES_hhdet_fech!H137/RES_summary!H$19</f>
        <v>15.59383074761281</v>
      </c>
      <c r="I137" s="177">
        <f>RES_hhdet_fech!I137/RES_summary!I$19</f>
        <v>15.514090720874176</v>
      </c>
      <c r="J137" s="177">
        <f>RES_hhdet_fech!J137/RES_summary!J$19</f>
        <v>15.492717850378186</v>
      </c>
      <c r="K137" s="177">
        <f>RES_hhdet_fech!K137/RES_summary!K$19</f>
        <v>14.335022834275829</v>
      </c>
      <c r="L137" s="177">
        <f>RES_hhdet_fech!L137/RES_summary!L$19</f>
        <v>17.317828162151645</v>
      </c>
      <c r="M137" s="177">
        <f>RES_hhdet_fech!M137/RES_summary!M$19</f>
        <v>13.552542258899763</v>
      </c>
      <c r="N137" s="177">
        <f>RES_hhdet_fech!N137/RES_summary!N$19</f>
        <v>18.468703496223974</v>
      </c>
      <c r="O137" s="177">
        <f>RES_hhdet_fech!O137/RES_summary!O$19</f>
        <v>18.876282960113191</v>
      </c>
      <c r="P137" s="177">
        <f>RES_hhdet_fech!P137/RES_summary!P$19</f>
        <v>15.627931287075528</v>
      </c>
      <c r="Q137" s="177">
        <f>RES_hhdet_fech!Q137/RES_summary!Q$19</f>
        <v>16.41689065607418</v>
      </c>
    </row>
    <row r="138" spans="1:17" ht="12" customHeight="1" x14ac:dyDescent="0.25">
      <c r="A138" s="148" t="s">
        <v>59</v>
      </c>
      <c r="B138" s="177">
        <f>RES_hhdet_fech!B138/RES_summary!B$19</f>
        <v>5.7571371585148379</v>
      </c>
      <c r="C138" s="177">
        <f>RES_hhdet_fech!C138/RES_summary!C$19</f>
        <v>5.5800569524411685</v>
      </c>
      <c r="D138" s="177">
        <f>RES_hhdet_fech!D138/RES_summary!D$19</f>
        <v>5.5097793468408716</v>
      </c>
      <c r="E138" s="177">
        <f>RES_hhdet_fech!E138/RES_summary!E$19</f>
        <v>5.5270518836211222</v>
      </c>
      <c r="F138" s="177">
        <f>RES_hhdet_fech!F138/RES_summary!F$19</f>
        <v>5.5505241299502739</v>
      </c>
      <c r="G138" s="177">
        <f>RES_hhdet_fech!G138/RES_summary!G$19</f>
        <v>5.5072131026250561</v>
      </c>
      <c r="H138" s="177">
        <f>RES_hhdet_fech!H138/RES_summary!H$19</f>
        <v>5.4522876055332254</v>
      </c>
      <c r="I138" s="177">
        <f>RES_hhdet_fech!I138/RES_summary!I$19</f>
        <v>5.4186520629006019</v>
      </c>
      <c r="J138" s="177">
        <f>RES_hhdet_fech!J138/RES_summary!J$19</f>
        <v>5.3968127418609484</v>
      </c>
      <c r="K138" s="177">
        <f>RES_hhdet_fech!K138/RES_summary!K$19</f>
        <v>5.3996638596639102</v>
      </c>
      <c r="L138" s="177">
        <f>RES_hhdet_fech!L138/RES_summary!L$19</f>
        <v>5.3899622100457201</v>
      </c>
      <c r="M138" s="177">
        <f>RES_hhdet_fech!M138/RES_summary!M$19</f>
        <v>4.895539757289824</v>
      </c>
      <c r="N138" s="177">
        <f>RES_hhdet_fech!N138/RES_summary!N$19</f>
        <v>5.2442134732642147</v>
      </c>
      <c r="O138" s="177">
        <f>RES_hhdet_fech!O138/RES_summary!O$19</f>
        <v>5.5117155141043801</v>
      </c>
      <c r="P138" s="177">
        <f>RES_hhdet_fech!P138/RES_summary!P$19</f>
        <v>5.3890329549480729</v>
      </c>
      <c r="Q138" s="177">
        <f>RES_hhdet_fech!Q138/RES_summary!Q$19</f>
        <v>5.3015110120720381</v>
      </c>
    </row>
    <row r="139" spans="1:17" ht="12" customHeight="1" x14ac:dyDescent="0.25">
      <c r="A139" s="158" t="s">
        <v>62</v>
      </c>
      <c r="B139" s="178">
        <f>RES_hhdet_fech!B139/RES_summary!B$19</f>
        <v>13.704985437999962</v>
      </c>
      <c r="C139" s="178">
        <f>RES_hhdet_fech!C139/RES_summary!C$19</f>
        <v>13.458961830076829</v>
      </c>
      <c r="D139" s="178">
        <f>RES_hhdet_fech!D139/RES_summary!D$19</f>
        <v>13.415781610726018</v>
      </c>
      <c r="E139" s="178">
        <f>RES_hhdet_fech!E139/RES_summary!E$19</f>
        <v>13.765310813708314</v>
      </c>
      <c r="F139" s="178">
        <f>RES_hhdet_fech!F139/RES_summary!F$19</f>
        <v>13.705801653763128</v>
      </c>
      <c r="G139" s="178">
        <f>RES_hhdet_fech!G139/RES_summary!G$19</f>
        <v>13.112169590915991</v>
      </c>
      <c r="H139" s="178">
        <f>RES_hhdet_fech!H139/RES_summary!H$19</f>
        <v>13.180910909961396</v>
      </c>
      <c r="I139" s="178">
        <f>RES_hhdet_fech!I139/RES_summary!I$19</f>
        <v>12.977851557293139</v>
      </c>
      <c r="J139" s="178">
        <f>RES_hhdet_fech!J139/RES_summary!J$19</f>
        <v>13.377227149328489</v>
      </c>
      <c r="K139" s="178">
        <f>RES_hhdet_fech!K139/RES_summary!K$19</f>
        <v>13.024603377296467</v>
      </c>
      <c r="L139" s="178">
        <f>RES_hhdet_fech!L139/RES_summary!L$19</f>
        <v>13.760020354295193</v>
      </c>
      <c r="M139" s="178">
        <f>RES_hhdet_fech!M139/RES_summary!M$19</f>
        <v>12.09418898354688</v>
      </c>
      <c r="N139" s="178">
        <f>RES_hhdet_fech!N139/RES_summary!N$19</f>
        <v>13.688307177722256</v>
      </c>
      <c r="O139" s="178">
        <f>RES_hhdet_fech!O139/RES_summary!O$19</f>
        <v>14.440834066086417</v>
      </c>
      <c r="P139" s="178">
        <f>RES_hhdet_fech!P139/RES_summary!P$19</f>
        <v>12.518784653234057</v>
      </c>
      <c r="Q139" s="178">
        <f>RES_hhdet_fech!Q139/RES_summary!Q$19</f>
        <v>12.902927652927238</v>
      </c>
    </row>
    <row r="140" spans="1:17" ht="12" customHeight="1" x14ac:dyDescent="0.25">
      <c r="A140" s="23" t="s">
        <v>57</v>
      </c>
      <c r="B140" s="177">
        <f>RES_hhdet_fech!B140/RES_summary!B$19</f>
        <v>19.643183572542085</v>
      </c>
      <c r="C140" s="177">
        <f>RES_hhdet_fech!C140/RES_summary!C$19</f>
        <v>19.181325419417956</v>
      </c>
      <c r="D140" s="177">
        <f>RES_hhdet_fech!D140/RES_summary!D$19</f>
        <v>18.994137058562227</v>
      </c>
      <c r="E140" s="177">
        <f>RES_hhdet_fech!E140/RES_summary!E$19</f>
        <v>18.740882393942766</v>
      </c>
      <c r="F140" s="177">
        <f>RES_hhdet_fech!F140/RES_summary!F$19</f>
        <v>19.226670913003399</v>
      </c>
      <c r="G140" s="177">
        <f>RES_hhdet_fech!G140/RES_summary!G$19</f>
        <v>18.772210340454592</v>
      </c>
      <c r="H140" s="177">
        <f>RES_hhdet_fech!H140/RES_summary!H$19</f>
        <v>18.555483210186193</v>
      </c>
      <c r="I140" s="177">
        <f>RES_hhdet_fech!I140/RES_summary!I$19</f>
        <v>18.601405110483164</v>
      </c>
      <c r="J140" s="177">
        <f>RES_hhdet_fech!J140/RES_summary!J$19</f>
        <v>18.461127698573346</v>
      </c>
      <c r="K140" s="177">
        <f>RES_hhdet_fech!K140/RES_summary!K$19</f>
        <v>18.168156213779625</v>
      </c>
      <c r="L140" s="177">
        <f>RES_hhdet_fech!L140/RES_summary!L$19</f>
        <v>18.441795464798538</v>
      </c>
      <c r="M140" s="177">
        <f>RES_hhdet_fech!M140/RES_summary!M$19</f>
        <v>17.268854991231045</v>
      </c>
      <c r="N140" s="177">
        <f>RES_hhdet_fech!N140/RES_summary!N$19</f>
        <v>17.745526509587563</v>
      </c>
      <c r="O140" s="177">
        <f>RES_hhdet_fech!O140/RES_summary!O$19</f>
        <v>17.735650918048464</v>
      </c>
      <c r="P140" s="177">
        <f>RES_hhdet_fech!P140/RES_summary!P$19</f>
        <v>17.593703416591381</v>
      </c>
      <c r="Q140" s="177">
        <f>RES_hhdet_fech!Q140/RES_summary!Q$19</f>
        <v>17.14243730341013</v>
      </c>
    </row>
    <row r="141" spans="1:17" ht="12" customHeight="1" x14ac:dyDescent="0.25">
      <c r="A141" s="29" t="s">
        <v>140</v>
      </c>
      <c r="B141" s="176">
        <f>RES_hhdet_fech!B141/RES_summary!B$19</f>
        <v>11.411980369784791</v>
      </c>
      <c r="C141" s="176">
        <f>RES_hhdet_fech!C141/RES_summary!C$19</f>
        <v>11.356078991066239</v>
      </c>
      <c r="D141" s="176">
        <f>RES_hhdet_fech!D141/RES_summary!D$19</f>
        <v>11.41409630743234</v>
      </c>
      <c r="E141" s="176">
        <f>RES_hhdet_fech!E141/RES_summary!E$19</f>
        <v>12.042618172452141</v>
      </c>
      <c r="F141" s="176">
        <f>RES_hhdet_fech!F141/RES_summary!F$19</f>
        <v>11.798323207593906</v>
      </c>
      <c r="G141" s="176">
        <f>RES_hhdet_fech!G141/RES_summary!G$19</f>
        <v>11.193335890003322</v>
      </c>
      <c r="H141" s="176">
        <f>RES_hhdet_fech!H141/RES_summary!H$19</f>
        <v>11.482811233225984</v>
      </c>
      <c r="I141" s="176">
        <f>RES_hhdet_fech!I141/RES_summary!I$19</f>
        <v>11.291376160328014</v>
      </c>
      <c r="J141" s="176">
        <f>RES_hhdet_fech!J141/RES_summary!J$19</f>
        <v>11.887043269693336</v>
      </c>
      <c r="K141" s="176">
        <f>RES_hhdet_fech!K141/RES_summary!K$19</f>
        <v>11.490774830708569</v>
      </c>
      <c r="L141" s="176">
        <f>RES_hhdet_fech!L141/RES_summary!L$19</f>
        <v>12.465946876941892</v>
      </c>
      <c r="M141" s="176">
        <f>RES_hhdet_fech!M141/RES_summary!M$19</f>
        <v>10.751355942066368</v>
      </c>
      <c r="N141" s="176">
        <f>RES_hhdet_fech!N141/RES_summary!N$19</f>
        <v>12.667925480489203</v>
      </c>
      <c r="O141" s="176">
        <f>RES_hhdet_fech!O141/RES_summary!O$19</f>
        <v>13.655361178032811</v>
      </c>
      <c r="P141" s="176">
        <f>RES_hhdet_fech!P141/RES_summary!P$19</f>
        <v>11.514726516636584</v>
      </c>
      <c r="Q141" s="176">
        <f>RES_hhdet_fech!Q141/RES_summary!Q$19</f>
        <v>12.06687404542099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84">
        <f>RES_hhdet_fech!B143/RES_summary!B$19</f>
        <v>122.20494731540229</v>
      </c>
      <c r="C143" s="184">
        <f>RES_hhdet_fech!C143/RES_summary!C$19</f>
        <v>126.01756882762103</v>
      </c>
      <c r="D143" s="184">
        <f>RES_hhdet_fech!D143/RES_summary!D$19</f>
        <v>119.12598432785313</v>
      </c>
      <c r="E143" s="184">
        <f>RES_hhdet_fech!E143/RES_summary!E$19</f>
        <v>119.76449723975188</v>
      </c>
      <c r="F143" s="184">
        <f>RES_hhdet_fech!F143/RES_summary!F$19</f>
        <v>121.69829903320093</v>
      </c>
      <c r="G143" s="184">
        <f>RES_hhdet_fech!G143/RES_summary!G$19</f>
        <v>115.46499340858232</v>
      </c>
      <c r="H143" s="184">
        <f>RES_hhdet_fech!H143/RES_summary!H$19</f>
        <v>108.14670608185075</v>
      </c>
      <c r="I143" s="184">
        <f>RES_hhdet_fech!I143/RES_summary!I$19</f>
        <v>97.351865677491347</v>
      </c>
      <c r="J143" s="184">
        <f>RES_hhdet_fech!J143/RES_summary!J$19</f>
        <v>99.46150676572752</v>
      </c>
      <c r="K143" s="184">
        <f>RES_hhdet_fech!K143/RES_summary!K$19</f>
        <v>92.969961599129462</v>
      </c>
      <c r="L143" s="184">
        <f>RES_hhdet_fech!L143/RES_summary!L$19</f>
        <v>94.14720048330453</v>
      </c>
      <c r="M143" s="184">
        <f>RES_hhdet_fech!M143/RES_summary!M$19</f>
        <v>72.777663190559167</v>
      </c>
      <c r="N143" s="184">
        <f>RES_hhdet_fech!N143/RES_summary!N$19</f>
        <v>80.671295206293266</v>
      </c>
      <c r="O143" s="184">
        <f>RES_hhdet_fech!O143/RES_summary!O$19</f>
        <v>81.212633564913048</v>
      </c>
      <c r="P143" s="184">
        <f>RES_hhdet_fech!P143/RES_summary!P$19</f>
        <v>64.13103812597511</v>
      </c>
      <c r="Q143" s="184">
        <f>RES_hhdet_fech!Q143/RES_summary!Q$19</f>
        <v>65.47481081198508</v>
      </c>
    </row>
    <row r="144" spans="1:17" ht="12.95" customHeight="1" x14ac:dyDescent="0.25">
      <c r="A144" s="158" t="s">
        <v>65</v>
      </c>
      <c r="B144" s="178">
        <f>RES_hhdet_fech!B144/RES_summary!B$19</f>
        <v>79.740864713672053</v>
      </c>
      <c r="C144" s="178">
        <f>RES_hhdet_fech!C144/RES_summary!C$19</f>
        <v>83.928753034856783</v>
      </c>
      <c r="D144" s="178">
        <f>RES_hhdet_fech!D144/RES_summary!D$19</f>
        <v>77.615867456977369</v>
      </c>
      <c r="E144" s="178">
        <f>RES_hhdet_fech!E144/RES_summary!E$19</f>
        <v>77.780310823421189</v>
      </c>
      <c r="F144" s="178">
        <f>RES_hhdet_fech!F144/RES_summary!F$19</f>
        <v>79.699358304444758</v>
      </c>
      <c r="G144" s="178">
        <f>RES_hhdet_fech!G144/RES_summary!G$19</f>
        <v>75.831459457870864</v>
      </c>
      <c r="H144" s="178">
        <f>RES_hhdet_fech!H144/RES_summary!H$19</f>
        <v>68.78535219638519</v>
      </c>
      <c r="I144" s="178">
        <f>RES_hhdet_fech!I144/RES_summary!I$19</f>
        <v>58.430201103276048</v>
      </c>
      <c r="J144" s="178">
        <f>RES_hhdet_fech!J144/RES_summary!J$19</f>
        <v>60.371394980469042</v>
      </c>
      <c r="K144" s="178">
        <f>RES_hhdet_fech!K144/RES_summary!K$19</f>
        <v>55.885934988576764</v>
      </c>
      <c r="L144" s="178">
        <f>RES_hhdet_fech!L144/RES_summary!L$19</f>
        <v>52.45609531373816</v>
      </c>
      <c r="M144" s="178">
        <f>RES_hhdet_fech!M144/RES_summary!M$19</f>
        <v>38.331327502795673</v>
      </c>
      <c r="N144" s="178">
        <f>RES_hhdet_fech!N144/RES_summary!N$19</f>
        <v>38.375100499896867</v>
      </c>
      <c r="O144" s="178">
        <f>RES_hhdet_fech!O144/RES_summary!O$19</f>
        <v>36.934518143526994</v>
      </c>
      <c r="P144" s="178">
        <f>RES_hhdet_fech!P144/RES_summary!P$19</f>
        <v>26.61245470313035</v>
      </c>
      <c r="Q144" s="178">
        <f>RES_hhdet_fech!Q144/RES_summary!Q$19</f>
        <v>26.465426478179264</v>
      </c>
    </row>
    <row r="145" spans="1:17" ht="12" customHeight="1" x14ac:dyDescent="0.25">
      <c r="A145" s="23" t="s">
        <v>60</v>
      </c>
      <c r="B145" s="177">
        <f>RES_hhdet_fech!B145/RES_summary!B$19</f>
        <v>79.740864713672053</v>
      </c>
      <c r="C145" s="177">
        <f>RES_hhdet_fech!C145/RES_summary!C$19</f>
        <v>83.928753034856783</v>
      </c>
      <c r="D145" s="177">
        <f>RES_hhdet_fech!D145/RES_summary!D$19</f>
        <v>77.615867456977369</v>
      </c>
      <c r="E145" s="177">
        <f>RES_hhdet_fech!E145/RES_summary!E$19</f>
        <v>77.780310823421189</v>
      </c>
      <c r="F145" s="177">
        <f>RES_hhdet_fech!F145/RES_summary!F$19</f>
        <v>79.699358304444758</v>
      </c>
      <c r="G145" s="177">
        <f>RES_hhdet_fech!G145/RES_summary!G$19</f>
        <v>75.831459457870864</v>
      </c>
      <c r="H145" s="177">
        <f>RES_hhdet_fech!H145/RES_summary!H$19</f>
        <v>68.78535219638519</v>
      </c>
      <c r="I145" s="177">
        <f>RES_hhdet_fech!I145/RES_summary!I$19</f>
        <v>58.430201103276048</v>
      </c>
      <c r="J145" s="177">
        <f>RES_hhdet_fech!J145/RES_summary!J$19</f>
        <v>60.371394980469042</v>
      </c>
      <c r="K145" s="177">
        <f>RES_hhdet_fech!K145/RES_summary!K$19</f>
        <v>55.885934988576764</v>
      </c>
      <c r="L145" s="177">
        <f>RES_hhdet_fech!L145/RES_summary!L$19</f>
        <v>52.45609531373816</v>
      </c>
      <c r="M145" s="177">
        <f>RES_hhdet_fech!M145/RES_summary!M$19</f>
        <v>38.331327502795673</v>
      </c>
      <c r="N145" s="177">
        <f>RES_hhdet_fech!N145/RES_summary!N$19</f>
        <v>38.375100499896867</v>
      </c>
      <c r="O145" s="177">
        <f>RES_hhdet_fech!O145/RES_summary!O$19</f>
        <v>36.934518143526994</v>
      </c>
      <c r="P145" s="177">
        <f>RES_hhdet_fech!P145/RES_summary!P$19</f>
        <v>26.61245470313035</v>
      </c>
      <c r="Q145" s="177">
        <f>RES_hhdet_fech!Q145/RES_summary!Q$19</f>
        <v>26.465426478179264</v>
      </c>
    </row>
    <row r="146" spans="1:17" ht="12.95" customHeight="1" x14ac:dyDescent="0.25">
      <c r="A146" s="158" t="s">
        <v>112</v>
      </c>
      <c r="B146" s="178">
        <f>RES_hhdet_fech!B146/RES_summary!B$19</f>
        <v>2.1949481939670932</v>
      </c>
      <c r="C146" s="178">
        <f>RES_hhdet_fech!C146/RES_summary!C$19</f>
        <v>2.1019322842354136</v>
      </c>
      <c r="D146" s="178">
        <f>RES_hhdet_fech!D146/RES_summary!D$19</f>
        <v>2.0200770826594541</v>
      </c>
      <c r="E146" s="178">
        <f>RES_hhdet_fech!E146/RES_summary!E$19</f>
        <v>1.9256457618575378</v>
      </c>
      <c r="F146" s="178">
        <f>RES_hhdet_fech!F146/RES_summary!F$19</f>
        <v>1.8839660762322747</v>
      </c>
      <c r="G146" s="178">
        <f>RES_hhdet_fech!G146/RES_summary!G$19</f>
        <v>1.8474086904334912</v>
      </c>
      <c r="H146" s="178">
        <f>RES_hhdet_fech!H146/RES_summary!H$19</f>
        <v>1.7695649826735802</v>
      </c>
      <c r="I146" s="178">
        <f>RES_hhdet_fech!I146/RES_summary!I$19</f>
        <v>1.7393774882769053</v>
      </c>
      <c r="J146" s="178">
        <f>RES_hhdet_fech!J146/RES_summary!J$19</f>
        <v>1.7001942973299655</v>
      </c>
      <c r="K146" s="178">
        <f>RES_hhdet_fech!K146/RES_summary!K$19</f>
        <v>1.6551948693438807</v>
      </c>
      <c r="L146" s="178">
        <f>RES_hhdet_fech!L146/RES_summary!L$19</f>
        <v>1.5588408058285579</v>
      </c>
      <c r="M146" s="178">
        <f>RES_hhdet_fech!M146/RES_summary!M$19</f>
        <v>1.4561994332061734</v>
      </c>
      <c r="N146" s="178">
        <f>RES_hhdet_fech!N146/RES_summary!N$19</f>
        <v>1.3502208063358336</v>
      </c>
      <c r="O146" s="178">
        <f>RES_hhdet_fech!O146/RES_summary!O$19</f>
        <v>1.2635429904852871</v>
      </c>
      <c r="P146" s="178">
        <f>RES_hhdet_fech!P146/RES_summary!P$19</f>
        <v>1.1580972082498302</v>
      </c>
      <c r="Q146" s="178">
        <f>RES_hhdet_fech!Q146/RES_summary!Q$19</f>
        <v>1.09562635009067</v>
      </c>
    </row>
    <row r="147" spans="1:17" ht="12" customHeight="1" x14ac:dyDescent="0.25">
      <c r="A147" s="23" t="s">
        <v>60</v>
      </c>
      <c r="B147" s="177">
        <f>RES_hhdet_fech!B147/RES_summary!B$19</f>
        <v>2.1949481939670932</v>
      </c>
      <c r="C147" s="177">
        <f>RES_hhdet_fech!C147/RES_summary!C$19</f>
        <v>2.1019322842354136</v>
      </c>
      <c r="D147" s="177">
        <f>RES_hhdet_fech!D147/RES_summary!D$19</f>
        <v>2.0200770826594541</v>
      </c>
      <c r="E147" s="177">
        <f>RES_hhdet_fech!E147/RES_summary!E$19</f>
        <v>1.9256457618575378</v>
      </c>
      <c r="F147" s="177">
        <f>RES_hhdet_fech!F147/RES_summary!F$19</f>
        <v>1.8839660762322747</v>
      </c>
      <c r="G147" s="177">
        <f>RES_hhdet_fech!G147/RES_summary!G$19</f>
        <v>1.8474086904334912</v>
      </c>
      <c r="H147" s="177">
        <f>RES_hhdet_fech!H147/RES_summary!H$19</f>
        <v>1.7695649826735802</v>
      </c>
      <c r="I147" s="177">
        <f>RES_hhdet_fech!I147/RES_summary!I$19</f>
        <v>1.7393774882769053</v>
      </c>
      <c r="J147" s="177">
        <f>RES_hhdet_fech!J147/RES_summary!J$19</f>
        <v>1.7001942973299655</v>
      </c>
      <c r="K147" s="177">
        <f>RES_hhdet_fech!K147/RES_summary!K$19</f>
        <v>1.6551948693438807</v>
      </c>
      <c r="L147" s="177">
        <f>RES_hhdet_fech!L147/RES_summary!L$19</f>
        <v>1.5588408058285579</v>
      </c>
      <c r="M147" s="177">
        <f>RES_hhdet_fech!M147/RES_summary!M$19</f>
        <v>1.4561994332061734</v>
      </c>
      <c r="N147" s="177">
        <f>RES_hhdet_fech!N147/RES_summary!N$19</f>
        <v>1.3502208063358336</v>
      </c>
      <c r="O147" s="177">
        <f>RES_hhdet_fech!O147/RES_summary!O$19</f>
        <v>1.2635429904852871</v>
      </c>
      <c r="P147" s="177">
        <f>RES_hhdet_fech!P147/RES_summary!P$19</f>
        <v>1.1580972082498302</v>
      </c>
      <c r="Q147" s="177">
        <f>RES_hhdet_fech!Q147/RES_summary!Q$19</f>
        <v>1.09562635009067</v>
      </c>
    </row>
    <row r="148" spans="1:17" ht="12" customHeight="1" x14ac:dyDescent="0.25">
      <c r="A148" s="158" t="s">
        <v>63</v>
      </c>
      <c r="B148" s="178">
        <f>RES_hhdet_fech!B148/RES_summary!B$19</f>
        <v>26.564162559616285</v>
      </c>
      <c r="C148" s="178">
        <f>RES_hhdet_fech!C148/RES_summary!C$19</f>
        <v>26.526454607141211</v>
      </c>
      <c r="D148" s="178">
        <f>RES_hhdet_fech!D148/RES_summary!D$19</f>
        <v>26.083914718483907</v>
      </c>
      <c r="E148" s="178">
        <f>RES_hhdet_fech!E148/RES_summary!E$19</f>
        <v>26.382189255845901</v>
      </c>
      <c r="F148" s="178">
        <f>RES_hhdet_fech!F148/RES_summary!F$19</f>
        <v>26.508276682085697</v>
      </c>
      <c r="G148" s="178">
        <f>RES_hhdet_fech!G148/RES_summary!G$19</f>
        <v>24.74271271235261</v>
      </c>
      <c r="H148" s="178">
        <f>RES_hhdet_fech!H148/RES_summary!H$19</f>
        <v>24.485603569873398</v>
      </c>
      <c r="I148" s="178">
        <f>RES_hhdet_fech!I148/RES_summary!I$19</f>
        <v>24.233644758426976</v>
      </c>
      <c r="J148" s="178">
        <f>RES_hhdet_fech!J148/RES_summary!J$19</f>
        <v>24.045542741144519</v>
      </c>
      <c r="K148" s="178">
        <f>RES_hhdet_fech!K148/RES_summary!K$19</f>
        <v>22.446735344367905</v>
      </c>
      <c r="L148" s="178">
        <f>RES_hhdet_fech!L148/RES_summary!L$19</f>
        <v>26.360714097979919</v>
      </c>
      <c r="M148" s="178">
        <f>RES_hhdet_fech!M148/RES_summary!M$19</f>
        <v>20.920580908064018</v>
      </c>
      <c r="N148" s="178">
        <f>RES_hhdet_fech!N148/RES_summary!N$19</f>
        <v>27.283837632559187</v>
      </c>
      <c r="O148" s="178">
        <f>RES_hhdet_fech!O148/RES_summary!O$19</f>
        <v>28.641625509387413</v>
      </c>
      <c r="P148" s="178">
        <f>RES_hhdet_fech!P148/RES_summary!P$19</f>
        <v>23.899060585873357</v>
      </c>
      <c r="Q148" s="178">
        <f>RES_hhdet_fech!Q148/RES_summary!Q$19</f>
        <v>25.022946410173532</v>
      </c>
    </row>
    <row r="149" spans="1:17" ht="12" customHeight="1" x14ac:dyDescent="0.25">
      <c r="A149" s="167" t="s">
        <v>144</v>
      </c>
      <c r="B149" s="183">
        <f>RES_hhdet_fech!B149/RES_summary!B$19</f>
        <v>28.795155447408259</v>
      </c>
      <c r="C149" s="183">
        <f>RES_hhdet_fech!C149/RES_summary!C$19</f>
        <v>28.64603731205192</v>
      </c>
      <c r="D149" s="183">
        <f>RES_hhdet_fech!D149/RES_summary!D$19</f>
        <v>28.068982262323068</v>
      </c>
      <c r="E149" s="183">
        <f>RES_hhdet_fech!E149/RES_summary!E$19</f>
        <v>27.941944706630192</v>
      </c>
      <c r="F149" s="183">
        <f>RES_hhdet_fech!F149/RES_summary!F$19</f>
        <v>27.847704839523189</v>
      </c>
      <c r="G149" s="183">
        <f>RES_hhdet_fech!G149/RES_summary!G$19</f>
        <v>27.449064520432231</v>
      </c>
      <c r="H149" s="183">
        <f>RES_hhdet_fech!H149/RES_summary!H$19</f>
        <v>26.942554159906241</v>
      </c>
      <c r="I149" s="183">
        <f>RES_hhdet_fech!I149/RES_summary!I$19</f>
        <v>26.568558029567914</v>
      </c>
      <c r="J149" s="183">
        <f>RES_hhdet_fech!J149/RES_summary!J$19</f>
        <v>26.222612746619742</v>
      </c>
      <c r="K149" s="183">
        <f>RES_hhdet_fech!K149/RES_summary!K$19</f>
        <v>26.043275575826808</v>
      </c>
      <c r="L149" s="183">
        <f>RES_hhdet_fech!L149/RES_summary!L$19</f>
        <v>25.784996808828268</v>
      </c>
      <c r="M149" s="183">
        <f>RES_hhdet_fech!M149/RES_summary!M$19</f>
        <v>23.406442340181972</v>
      </c>
      <c r="N149" s="183">
        <f>RES_hhdet_fech!N149/RES_summary!N$19</f>
        <v>26.54779607536193</v>
      </c>
      <c r="O149" s="183">
        <f>RES_hhdet_fech!O149/RES_summary!O$19</f>
        <v>26.251921463409555</v>
      </c>
      <c r="P149" s="183">
        <f>RES_hhdet_fech!P149/RES_summary!P$19</f>
        <v>25.603045540813262</v>
      </c>
      <c r="Q149" s="183">
        <f>RES_hhdet_fech!Q149/RES_summary!Q$19</f>
        <v>25.113008402951735</v>
      </c>
    </row>
    <row r="150" spans="1:17" ht="12" customHeight="1" x14ac:dyDescent="0.25">
      <c r="A150" s="167" t="s">
        <v>143</v>
      </c>
      <c r="B150" s="183">
        <f>RES_hhdet_fech!B150/RES_summary!B$19</f>
        <v>24.128446333961509</v>
      </c>
      <c r="C150" s="183">
        <f>RES_hhdet_fech!C150/RES_summary!C$19</f>
        <v>24.199981205275172</v>
      </c>
      <c r="D150" s="183">
        <f>RES_hhdet_fech!D150/RES_summary!D$19</f>
        <v>23.754617817350244</v>
      </c>
      <c r="E150" s="183">
        <f>RES_hhdet_fech!E150/RES_summary!E$19</f>
        <v>23.689315942930193</v>
      </c>
      <c r="F150" s="183">
        <f>RES_hhdet_fech!F150/RES_summary!F$19</f>
        <v>23.651532275639944</v>
      </c>
      <c r="G150" s="183">
        <f>RES_hhdet_fech!G150/RES_summary!G$19</f>
        <v>23.349105040905954</v>
      </c>
      <c r="H150" s="183">
        <f>RES_hhdet_fech!H150/RES_summary!H$19</f>
        <v>22.964947809472068</v>
      </c>
      <c r="I150" s="183">
        <f>RES_hhdet_fech!I150/RES_summary!I$19</f>
        <v>22.688214782119825</v>
      </c>
      <c r="J150" s="183">
        <f>RES_hhdet_fech!J150/RES_summary!J$19</f>
        <v>22.441511027164296</v>
      </c>
      <c r="K150" s="183">
        <f>RES_hhdet_fech!K150/RES_summary!K$19</f>
        <v>22.327792983951262</v>
      </c>
      <c r="L150" s="183">
        <f>RES_hhdet_fech!L150/RES_summary!L$19</f>
        <v>22.150210135784373</v>
      </c>
      <c r="M150" s="183">
        <f>RES_hhdet_fech!M150/RES_summary!M$19</f>
        <v>20.109727278408339</v>
      </c>
      <c r="N150" s="183">
        <f>RES_hhdet_fech!N150/RES_summary!N$19</f>
        <v>23.031236843756936</v>
      </c>
      <c r="O150" s="183">
        <f>RES_hhdet_fech!O150/RES_summary!O$19</f>
        <v>22.57546446532081</v>
      </c>
      <c r="P150" s="183">
        <f>RES_hhdet_fech!P150/RES_summary!P$19</f>
        <v>22.031012556476917</v>
      </c>
      <c r="Q150" s="183">
        <f>RES_hhdet_fech!Q150/RES_summary!Q$19</f>
        <v>21.624966473990963</v>
      </c>
    </row>
    <row r="151" spans="1:17" ht="12" customHeight="1" x14ac:dyDescent="0.25">
      <c r="A151" s="166" t="s">
        <v>57</v>
      </c>
      <c r="B151" s="182">
        <f>RES_hhdet_fech!B151/RES_summary!B$19</f>
        <v>18.371309175446676</v>
      </c>
      <c r="C151" s="182">
        <f>RES_hhdet_fech!C151/RES_summary!C$19</f>
        <v>18.619924252834007</v>
      </c>
      <c r="D151" s="182">
        <f>RES_hhdet_fech!D151/RES_summary!D$19</f>
        <v>18.244838470509375</v>
      </c>
      <c r="E151" s="182">
        <f>RES_hhdet_fech!E151/RES_summary!E$19</f>
        <v>18.16226405930907</v>
      </c>
      <c r="F151" s="182">
        <f>RES_hhdet_fech!F151/RES_summary!F$19</f>
        <v>18.101008145689661</v>
      </c>
      <c r="G151" s="182">
        <f>RES_hhdet_fech!G151/RES_summary!G$19</f>
        <v>17.841891938280895</v>
      </c>
      <c r="H151" s="182">
        <f>RES_hhdet_fech!H151/RES_summary!H$19</f>
        <v>17.512660203938839</v>
      </c>
      <c r="I151" s="182">
        <f>RES_hhdet_fech!I151/RES_summary!I$19</f>
        <v>17.26956271921922</v>
      </c>
      <c r="J151" s="182">
        <f>RES_hhdet_fech!J151/RES_summary!J$19</f>
        <v>17.044698285303362</v>
      </c>
      <c r="K151" s="182">
        <f>RES_hhdet_fech!K151/RES_summary!K$19</f>
        <v>16.928129124287352</v>
      </c>
      <c r="L151" s="182">
        <f>RES_hhdet_fech!L151/RES_summary!L$19</f>
        <v>16.760247925738646</v>
      </c>
      <c r="M151" s="182">
        <f>RES_hhdet_fech!M151/RES_summary!M$19</f>
        <v>15.21418752111852</v>
      </c>
      <c r="N151" s="182">
        <f>RES_hhdet_fech!N151/RES_summary!N$19</f>
        <v>17.787023370492712</v>
      </c>
      <c r="O151" s="182">
        <f>RES_hhdet_fech!O151/RES_summary!O$19</f>
        <v>17.063748951216425</v>
      </c>
      <c r="P151" s="182">
        <f>RES_hhdet_fech!P151/RES_summary!P$19</f>
        <v>16.641979601528838</v>
      </c>
      <c r="Q151" s="182">
        <f>RES_hhdet_fech!Q151/RES_summary!Q$19</f>
        <v>16.323455461918922</v>
      </c>
    </row>
    <row r="152" spans="1:17" ht="12" customHeight="1" x14ac:dyDescent="0.25">
      <c r="A152" s="147" t="s">
        <v>59</v>
      </c>
      <c r="B152" s="181">
        <f>RES_hhdet_fech!B152/RES_summary!B$19</f>
        <v>5.7571371585148352</v>
      </c>
      <c r="C152" s="181">
        <f>RES_hhdet_fech!C152/RES_summary!C$19</f>
        <v>5.5800569524411712</v>
      </c>
      <c r="D152" s="181">
        <f>RES_hhdet_fech!D152/RES_summary!D$19</f>
        <v>5.5097793468408716</v>
      </c>
      <c r="E152" s="181">
        <f>RES_hhdet_fech!E152/RES_summary!E$19</f>
        <v>5.5270518836211249</v>
      </c>
      <c r="F152" s="181">
        <f>RES_hhdet_fech!F152/RES_summary!F$19</f>
        <v>5.550524129950281</v>
      </c>
      <c r="G152" s="181">
        <f>RES_hhdet_fech!G152/RES_summary!G$19</f>
        <v>5.5072131026250579</v>
      </c>
      <c r="H152" s="181">
        <f>RES_hhdet_fech!H152/RES_summary!H$19</f>
        <v>5.4522876055332272</v>
      </c>
      <c r="I152" s="181">
        <f>RES_hhdet_fech!I152/RES_summary!I$19</f>
        <v>5.4186520629006036</v>
      </c>
      <c r="J152" s="181">
        <f>RES_hhdet_fech!J152/RES_summary!J$19</f>
        <v>5.3968127418609386</v>
      </c>
      <c r="K152" s="181">
        <f>RES_hhdet_fech!K152/RES_summary!K$19</f>
        <v>5.399663859663911</v>
      </c>
      <c r="L152" s="181">
        <f>RES_hhdet_fech!L152/RES_summary!L$19</f>
        <v>5.3899622100457245</v>
      </c>
      <c r="M152" s="181">
        <f>RES_hhdet_fech!M152/RES_summary!M$19</f>
        <v>4.8955397572898205</v>
      </c>
      <c r="N152" s="181">
        <f>RES_hhdet_fech!N152/RES_summary!N$19</f>
        <v>5.2442134732642165</v>
      </c>
      <c r="O152" s="181">
        <f>RES_hhdet_fech!O152/RES_summary!O$19</f>
        <v>5.5117155141043792</v>
      </c>
      <c r="P152" s="181">
        <f>RES_hhdet_fech!P152/RES_summary!P$19</f>
        <v>5.3890329549480755</v>
      </c>
      <c r="Q152" s="181">
        <f>RES_hhdet_fech!Q152/RES_summary!Q$19</f>
        <v>5.3015110120720434</v>
      </c>
    </row>
    <row r="153" spans="1:17" ht="12" customHeight="1" x14ac:dyDescent="0.25">
      <c r="A153" s="163" t="s">
        <v>142</v>
      </c>
      <c r="B153" s="180">
        <f>RES_hhdet_fech!B153/RES_summary!B$19</f>
        <v>24.654895775961634</v>
      </c>
      <c r="C153" s="180">
        <f>RES_hhdet_fech!C153/RES_summary!C$19</f>
        <v>25.103352254982802</v>
      </c>
      <c r="D153" s="180">
        <f>RES_hhdet_fech!D153/RES_summary!D$19</f>
        <v>25.041547702204955</v>
      </c>
      <c r="E153" s="180">
        <f>RES_hhdet_fech!E153/RES_summary!E$19</f>
        <v>25.795438973244689</v>
      </c>
      <c r="F153" s="180">
        <f>RES_hhdet_fech!F153/RES_summary!F$19</f>
        <v>26.069480047778718</v>
      </c>
      <c r="G153" s="180">
        <f>RES_hhdet_fech!G153/RES_summary!G$19</f>
        <v>23.917319452281866</v>
      </c>
      <c r="H153" s="180">
        <f>RES_hhdet_fech!H153/RES_summary!H$19</f>
        <v>23.99050884248155</v>
      </c>
      <c r="I153" s="180">
        <f>RES_hhdet_fech!I153/RES_summary!I$19</f>
        <v>23.867831878267836</v>
      </c>
      <c r="J153" s="180">
        <f>RES_hhdet_fech!J153/RES_summary!J$19</f>
        <v>23.834950539042623</v>
      </c>
      <c r="K153" s="180">
        <f>RES_hhdet_fech!K153/RES_summary!K$19</f>
        <v>22.053881283501397</v>
      </c>
      <c r="L153" s="180">
        <f>RES_hhdet_fech!L153/RES_summary!L$19</f>
        <v>26.642812557156081</v>
      </c>
      <c r="M153" s="180">
        <f>RES_hhdet_fech!M153/RES_summary!M$19</f>
        <v>20.850065013691708</v>
      </c>
      <c r="N153" s="180">
        <f>RES_hhdet_fech!N153/RES_summary!N$19</f>
        <v>27.565229098841492</v>
      </c>
      <c r="O153" s="180">
        <f>RES_hhdet_fech!O153/RES_summary!O$19</f>
        <v>29.040435323250669</v>
      </c>
      <c r="P153" s="180">
        <f>RES_hhdet_fech!P153/RES_summary!P$19</f>
        <v>24.042971210885089</v>
      </c>
      <c r="Q153" s="180">
        <f>RES_hhdet_fech!Q153/RES_summary!Q$19</f>
        <v>25.256754855498386</v>
      </c>
    </row>
    <row r="154" spans="1:17" ht="12" customHeight="1" x14ac:dyDescent="0.25">
      <c r="A154" s="161" t="s">
        <v>141</v>
      </c>
      <c r="B154" s="179">
        <f>RES_hhdet_fech!B154/RES_summary!B$19</f>
        <v>21.486960663578454</v>
      </c>
      <c r="C154" s="179">
        <f>RES_hhdet_fech!C154/RES_summary!C$19</f>
        <v>21.897235918180353</v>
      </c>
      <c r="D154" s="179">
        <f>RES_hhdet_fech!D154/RES_summary!D$19</f>
        <v>21.786785353273665</v>
      </c>
      <c r="E154" s="179">
        <f>RES_hhdet_fech!E154/RES_summary!E$19</f>
        <v>22.294087216229652</v>
      </c>
      <c r="F154" s="179">
        <f>RES_hhdet_fech!F154/RES_summary!F$19</f>
        <v>22.495686161005963</v>
      </c>
      <c r="G154" s="179">
        <f>RES_hhdet_fech!G154/RES_summary!G$19</f>
        <v>21.05347074660833</v>
      </c>
      <c r="H154" s="179">
        <f>RES_hhdet_fech!H154/RES_summary!H$19</f>
        <v>21.046118353146042</v>
      </c>
      <c r="I154" s="179">
        <f>RES_hhdet_fech!I154/RES_summary!I$19</f>
        <v>20.932742783774774</v>
      </c>
      <c r="J154" s="179">
        <f>RES_hhdet_fech!J154/RES_summary!J$19</f>
        <v>20.889530592239101</v>
      </c>
      <c r="K154" s="179">
        <f>RES_hhdet_fech!K154/RES_summary!K$19</f>
        <v>19.734686693939739</v>
      </c>
      <c r="L154" s="179">
        <f>RES_hhdet_fech!L154/RES_summary!L$19</f>
        <v>22.707790372197373</v>
      </c>
      <c r="M154" s="179">
        <f>RES_hhdet_fech!M154/RES_summary!M$19</f>
        <v>18.448082016189584</v>
      </c>
      <c r="N154" s="179">
        <f>RES_hhdet_fech!N154/RES_summary!N$19</f>
        <v>23.712916969488191</v>
      </c>
      <c r="O154" s="179">
        <f>RES_hhdet_fech!O154/RES_summary!O$19</f>
        <v>24.387998474217564</v>
      </c>
      <c r="P154" s="179">
        <f>RES_hhdet_fech!P154/RES_summary!P$19</f>
        <v>21.016964242023597</v>
      </c>
      <c r="Q154" s="179">
        <f>RES_hhdet_fech!Q154/RES_summary!Q$19</f>
        <v>21.718401668146221</v>
      </c>
    </row>
    <row r="155" spans="1:17" ht="12" customHeight="1" x14ac:dyDescent="0.25">
      <c r="A155" s="148" t="s">
        <v>60</v>
      </c>
      <c r="B155" s="177">
        <f>RES_hhdet_fech!B155/RES_summary!B$19</f>
        <v>15.729823505063621</v>
      </c>
      <c r="C155" s="177">
        <f>RES_hhdet_fech!C155/RES_summary!C$19</f>
        <v>16.317178965739185</v>
      </c>
      <c r="D155" s="177">
        <f>RES_hhdet_fech!D155/RES_summary!D$19</f>
        <v>16.277006006432789</v>
      </c>
      <c r="E155" s="177">
        <f>RES_hhdet_fech!E155/RES_summary!E$19</f>
        <v>16.767035332608533</v>
      </c>
      <c r="F155" s="177">
        <f>RES_hhdet_fech!F155/RES_summary!F$19</f>
        <v>16.945162031055681</v>
      </c>
      <c r="G155" s="177">
        <f>RES_hhdet_fech!G155/RES_summary!G$19</f>
        <v>15.546257643983276</v>
      </c>
      <c r="H155" s="177">
        <f>RES_hhdet_fech!H155/RES_summary!H$19</f>
        <v>15.593830747612815</v>
      </c>
      <c r="I155" s="177">
        <f>RES_hhdet_fech!I155/RES_summary!I$19</f>
        <v>15.514090720874169</v>
      </c>
      <c r="J155" s="177">
        <f>RES_hhdet_fech!J155/RES_summary!J$19</f>
        <v>15.492717850378162</v>
      </c>
      <c r="K155" s="177">
        <f>RES_hhdet_fech!K155/RES_summary!K$19</f>
        <v>14.335022834275826</v>
      </c>
      <c r="L155" s="177">
        <f>RES_hhdet_fech!L155/RES_summary!L$19</f>
        <v>17.317828162151653</v>
      </c>
      <c r="M155" s="177">
        <f>RES_hhdet_fech!M155/RES_summary!M$19</f>
        <v>13.552542258899763</v>
      </c>
      <c r="N155" s="177">
        <f>RES_hhdet_fech!N155/RES_summary!N$19</f>
        <v>18.468703496223974</v>
      </c>
      <c r="O155" s="177">
        <f>RES_hhdet_fech!O155/RES_summary!O$19</f>
        <v>18.876282960113183</v>
      </c>
      <c r="P155" s="177">
        <f>RES_hhdet_fech!P155/RES_summary!P$19</f>
        <v>15.627931287075526</v>
      </c>
      <c r="Q155" s="177">
        <f>RES_hhdet_fech!Q155/RES_summary!Q$19</f>
        <v>16.416890656074184</v>
      </c>
    </row>
    <row r="156" spans="1:17" ht="12" customHeight="1" x14ac:dyDescent="0.25">
      <c r="A156" s="148" t="s">
        <v>59</v>
      </c>
      <c r="B156" s="177">
        <f>RES_hhdet_fech!B156/RES_summary!B$19</f>
        <v>5.7571371585148352</v>
      </c>
      <c r="C156" s="177">
        <f>RES_hhdet_fech!C156/RES_summary!C$19</f>
        <v>5.5800569524411694</v>
      </c>
      <c r="D156" s="177">
        <f>RES_hhdet_fech!D156/RES_summary!D$19</f>
        <v>5.5097793468408716</v>
      </c>
      <c r="E156" s="177">
        <f>RES_hhdet_fech!E156/RES_summary!E$19</f>
        <v>5.527051883621124</v>
      </c>
      <c r="F156" s="177">
        <f>RES_hhdet_fech!F156/RES_summary!F$19</f>
        <v>5.5505241299502801</v>
      </c>
      <c r="G156" s="177">
        <f>RES_hhdet_fech!G156/RES_summary!G$19</f>
        <v>5.5072131026250561</v>
      </c>
      <c r="H156" s="177">
        <f>RES_hhdet_fech!H156/RES_summary!H$19</f>
        <v>5.4522876055332254</v>
      </c>
      <c r="I156" s="177">
        <f>RES_hhdet_fech!I156/RES_summary!I$19</f>
        <v>5.4186520629006036</v>
      </c>
      <c r="J156" s="177">
        <f>RES_hhdet_fech!J156/RES_summary!J$19</f>
        <v>5.3968127418609404</v>
      </c>
      <c r="K156" s="177">
        <f>RES_hhdet_fech!K156/RES_summary!K$19</f>
        <v>5.3996638596639102</v>
      </c>
      <c r="L156" s="177">
        <f>RES_hhdet_fech!L156/RES_summary!L$19</f>
        <v>5.3899622100457236</v>
      </c>
      <c r="M156" s="177">
        <f>RES_hhdet_fech!M156/RES_summary!M$19</f>
        <v>4.8955397572898223</v>
      </c>
      <c r="N156" s="177">
        <f>RES_hhdet_fech!N156/RES_summary!N$19</f>
        <v>5.2442134732642121</v>
      </c>
      <c r="O156" s="177">
        <f>RES_hhdet_fech!O156/RES_summary!O$19</f>
        <v>5.5117155141043792</v>
      </c>
      <c r="P156" s="177">
        <f>RES_hhdet_fech!P156/RES_summary!P$19</f>
        <v>5.389032954948072</v>
      </c>
      <c r="Q156" s="177">
        <f>RES_hhdet_fech!Q156/RES_summary!Q$19</f>
        <v>5.3015110120720381</v>
      </c>
    </row>
    <row r="157" spans="1:17" ht="12" customHeight="1" x14ac:dyDescent="0.25">
      <c r="A157" s="158" t="s">
        <v>62</v>
      </c>
      <c r="B157" s="178">
        <f>RES_hhdet_fech!B157/RES_summary!B$19</f>
        <v>13.704971848146847</v>
      </c>
      <c r="C157" s="178">
        <f>RES_hhdet_fech!C157/RES_summary!C$19</f>
        <v>13.460428901387619</v>
      </c>
      <c r="D157" s="178">
        <f>RES_hhdet_fech!D157/RES_summary!D$19</f>
        <v>13.406125069732406</v>
      </c>
      <c r="E157" s="178">
        <f>RES_hhdet_fech!E157/RES_summary!E$19</f>
        <v>13.676351398627238</v>
      </c>
      <c r="F157" s="178">
        <f>RES_hhdet_fech!F157/RES_summary!F$19</f>
        <v>13.60669797043821</v>
      </c>
      <c r="G157" s="178">
        <f>RES_hhdet_fech!G157/RES_summary!G$19</f>
        <v>13.043412547925348</v>
      </c>
      <c r="H157" s="178">
        <f>RES_hhdet_fech!H157/RES_summary!H$19</f>
        <v>13.106185332918585</v>
      </c>
      <c r="I157" s="178">
        <f>RES_hhdet_fech!I157/RES_summary!I$19</f>
        <v>12.948642327511431</v>
      </c>
      <c r="J157" s="178">
        <f>RES_hhdet_fech!J157/RES_summary!J$19</f>
        <v>13.344374746784</v>
      </c>
      <c r="K157" s="178">
        <f>RES_hhdet_fech!K157/RES_summary!K$19</f>
        <v>12.982096396840923</v>
      </c>
      <c r="L157" s="178">
        <f>RES_hhdet_fech!L157/RES_summary!L$19</f>
        <v>13.771550265757904</v>
      </c>
      <c r="M157" s="178">
        <f>RES_hhdet_fech!M157/RES_summary!M$19</f>
        <v>12.069555346493294</v>
      </c>
      <c r="N157" s="178">
        <f>RES_hhdet_fech!N157/RES_summary!N$19</f>
        <v>13.662136267501381</v>
      </c>
      <c r="O157" s="178">
        <f>RES_hhdet_fech!O157/RES_summary!O$19</f>
        <v>14.372946921513343</v>
      </c>
      <c r="P157" s="178">
        <f>RES_hhdet_fech!P157/RES_summary!P$19</f>
        <v>12.461425628721576</v>
      </c>
      <c r="Q157" s="178">
        <f>RES_hhdet_fech!Q157/RES_summary!Q$19</f>
        <v>12.890811573541615</v>
      </c>
    </row>
    <row r="158" spans="1:17" ht="12" customHeight="1" x14ac:dyDescent="0.25">
      <c r="A158" s="23" t="s">
        <v>57</v>
      </c>
      <c r="B158" s="177">
        <f>RES_hhdet_fech!B158/RES_summary!B$19</f>
        <v>19.643183572542089</v>
      </c>
      <c r="C158" s="177">
        <f>RES_hhdet_fech!C158/RES_summary!C$19</f>
        <v>19.184531391822279</v>
      </c>
      <c r="D158" s="177">
        <f>RES_hhdet_fech!D158/RES_summary!D$19</f>
        <v>18.972911971692092</v>
      </c>
      <c r="E158" s="177">
        <f>RES_hhdet_fech!E158/RES_summary!E$19</f>
        <v>18.547727805539022</v>
      </c>
      <c r="F158" s="177">
        <f>RES_hhdet_fech!F158/RES_summary!F$19</f>
        <v>19.008290228766988</v>
      </c>
      <c r="G158" s="177">
        <f>RES_hhdet_fech!G158/RES_summary!G$19</f>
        <v>18.617486858319356</v>
      </c>
      <c r="H158" s="177">
        <f>RES_hhdet_fech!H158/RES_summary!H$19</f>
        <v>18.384485605051662</v>
      </c>
      <c r="I158" s="177">
        <f>RES_hhdet_fech!I158/RES_summary!I$19</f>
        <v>18.532891652075431</v>
      </c>
      <c r="J158" s="177">
        <f>RES_hhdet_fech!J158/RES_summary!J$19</f>
        <v>18.394171295829988</v>
      </c>
      <c r="K158" s="177">
        <f>RES_hhdet_fech!K158/RES_summary!K$19</f>
        <v>18.082120445775235</v>
      </c>
      <c r="L158" s="177">
        <f>RES_hhdet_fech!L158/RES_summary!L$19</f>
        <v>18.47543932705187</v>
      </c>
      <c r="M158" s="177">
        <f>RES_hhdet_fech!M158/RES_summary!M$19</f>
        <v>17.20712079503398</v>
      </c>
      <c r="N158" s="177">
        <f>RES_hhdet_fech!N158/RES_summary!N$19</f>
        <v>17.68079325296388</v>
      </c>
      <c r="O158" s="177">
        <f>RES_hhdet_fech!O158/RES_summary!O$19</f>
        <v>17.59893286290605</v>
      </c>
      <c r="P158" s="177">
        <f>RES_hhdet_fech!P158/RES_summary!P$19</f>
        <v>17.435386172778344</v>
      </c>
      <c r="Q158" s="177">
        <f>RES_hhdet_fech!Q158/RES_summary!Q$19</f>
        <v>17.112668846623212</v>
      </c>
    </row>
    <row r="159" spans="1:17" ht="12" customHeight="1" x14ac:dyDescent="0.25">
      <c r="A159" s="29" t="s">
        <v>140</v>
      </c>
      <c r="B159" s="176">
        <f>RES_hhdet_fech!B159/RES_summary!B$19</f>
        <v>11.411980369784786</v>
      </c>
      <c r="C159" s="176">
        <f>RES_hhdet_fech!C159/RES_summary!C$19</f>
        <v>11.356904823689554</v>
      </c>
      <c r="D159" s="176">
        <f>RES_hhdet_fech!D159/RES_summary!D$19</f>
        <v>11.408583908612851</v>
      </c>
      <c r="E159" s="176">
        <f>RES_hhdet_fech!E159/RES_summary!E$19</f>
        <v>11.989723810116491</v>
      </c>
      <c r="F159" s="176">
        <f>RES_hhdet_fech!F159/RES_summary!F$19</f>
        <v>11.740439336986011</v>
      </c>
      <c r="G159" s="176">
        <f>RES_hhdet_fech!G159/RES_summary!G$19</f>
        <v>11.153722575558557</v>
      </c>
      <c r="H159" s="176">
        <f>RES_hhdet_fech!H159/RES_summary!H$19</f>
        <v>11.438503174472238</v>
      </c>
      <c r="I159" s="176">
        <f>RES_hhdet_fech!I159/RES_summary!I$19</f>
        <v>11.273949658434468</v>
      </c>
      <c r="J159" s="176">
        <f>RES_hhdet_fech!J159/RES_summary!J$19</f>
        <v>11.864192017378933</v>
      </c>
      <c r="K159" s="176">
        <f>RES_hhdet_fech!K159/RES_summary!K$19</f>
        <v>11.461246024071675</v>
      </c>
      <c r="L159" s="176">
        <f>RES_hhdet_fech!L159/RES_summary!L$19</f>
        <v>12.471363930790597</v>
      </c>
      <c r="M159" s="176">
        <f>RES_hhdet_fech!M159/RES_summary!M$19</f>
        <v>10.736352729613627</v>
      </c>
      <c r="N159" s="176">
        <f>RES_hhdet_fech!N159/RES_summary!N$19</f>
        <v>12.651450343829929</v>
      </c>
      <c r="O159" s="176">
        <f>RES_hhdet_fech!O159/RES_summary!O$19</f>
        <v>13.603882748485512</v>
      </c>
      <c r="P159" s="176">
        <f>RES_hhdet_fech!P159/RES_summary!P$19</f>
        <v>11.477342233886617</v>
      </c>
      <c r="Q159" s="176">
        <f>RES_hhdet_fech!Q159/RES_summary!Q$19</f>
        <v>12.058238503019325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84">
        <f>RES_hhdet_fech!B161/RES_summary!B$19</f>
        <v>170.20579325940122</v>
      </c>
      <c r="C161" s="184">
        <f>RES_hhdet_fech!C161/RES_summary!C$19</f>
        <v>179.91264757148215</v>
      </c>
      <c r="D161" s="184">
        <f>RES_hhdet_fech!D161/RES_summary!D$19</f>
        <v>172.29237470476068</v>
      </c>
      <c r="E161" s="184">
        <f>RES_hhdet_fech!E161/RES_summary!E$19</f>
        <v>182.13286758711916</v>
      </c>
      <c r="F161" s="184">
        <f>RES_hhdet_fech!F161/RES_summary!F$19</f>
        <v>186.82276204863388</v>
      </c>
      <c r="G161" s="184">
        <f>RES_hhdet_fech!G161/RES_summary!G$19</f>
        <v>171.24425087471016</v>
      </c>
      <c r="H161" s="184">
        <f>RES_hhdet_fech!H161/RES_summary!H$19</f>
        <v>166.59881406628105</v>
      </c>
      <c r="I161" s="184">
        <f>RES_hhdet_fech!I161/RES_summary!I$19</f>
        <v>148.296578018525</v>
      </c>
      <c r="J161" s="184">
        <f>RES_hhdet_fech!J161/RES_summary!J$19</f>
        <v>163.11077039754241</v>
      </c>
      <c r="K161" s="184">
        <f>RES_hhdet_fech!K161/RES_summary!K$19</f>
        <v>150.28389961278654</v>
      </c>
      <c r="L161" s="184">
        <f>RES_hhdet_fech!L161/RES_summary!L$19</f>
        <v>167.23527236506391</v>
      </c>
      <c r="M161" s="184">
        <f>RES_hhdet_fech!M161/RES_summary!M$19</f>
        <v>120.4806913925069</v>
      </c>
      <c r="N161" s="184">
        <f>RES_hhdet_fech!N161/RES_summary!N$19</f>
        <v>151.93639724154036</v>
      </c>
      <c r="O161" s="184">
        <f>RES_hhdet_fech!O161/RES_summary!O$19</f>
        <v>168.00740643078763</v>
      </c>
      <c r="P161" s="184">
        <f>RES_hhdet_fech!P161/RES_summary!P$19</f>
        <v>117.80206441084341</v>
      </c>
      <c r="Q161" s="184">
        <f>RES_hhdet_fech!Q161/RES_summary!Q$19</f>
        <v>129.37298885048662</v>
      </c>
    </row>
    <row r="162" spans="1:17" ht="12.95" customHeight="1" x14ac:dyDescent="0.25">
      <c r="A162" s="158" t="s">
        <v>65</v>
      </c>
      <c r="B162" s="178">
        <f>RES_hhdet_fech!B162/RES_summary!B$19</f>
        <v>129.7803745600346</v>
      </c>
      <c r="C162" s="178">
        <f>RES_hhdet_fech!C162/RES_summary!C$19</f>
        <v>139.51670255893865</v>
      </c>
      <c r="D162" s="178">
        <f>RES_hhdet_fech!D162/RES_summary!D$19</f>
        <v>132.23399962525616</v>
      </c>
      <c r="E162" s="178">
        <f>RES_hhdet_fech!E162/RES_summary!E$19</f>
        <v>141.44075151262422</v>
      </c>
      <c r="F162" s="178">
        <f>RES_hhdet_fech!F162/RES_summary!F$19</f>
        <v>146.1202385026063</v>
      </c>
      <c r="G162" s="178">
        <f>RES_hhdet_fech!G162/RES_summary!G$19</f>
        <v>132.59414869105981</v>
      </c>
      <c r="H162" s="178">
        <f>RES_hhdet_fech!H162/RES_summary!H$19</f>
        <v>128.26795680012566</v>
      </c>
      <c r="I162" s="178">
        <f>RES_hhdet_fech!I162/RES_summary!I$19</f>
        <v>110.48127039368275</v>
      </c>
      <c r="J162" s="178">
        <f>RES_hhdet_fech!J162/RES_summary!J$19</f>
        <v>125.16768342703217</v>
      </c>
      <c r="K162" s="178">
        <f>RES_hhdet_fech!K162/RES_summary!K$19</f>
        <v>114.02116535525528</v>
      </c>
      <c r="L162" s="178">
        <f>RES_hhdet_fech!L162/RES_summary!L$19</f>
        <v>127.0625791699117</v>
      </c>
      <c r="M162" s="178">
        <f>RES_hhdet_fech!M162/RES_summary!M$19</f>
        <v>86.854524147270808</v>
      </c>
      <c r="N162" s="178">
        <f>RES_hhdet_fech!N162/RES_summary!N$19</f>
        <v>110.93444573178958</v>
      </c>
      <c r="O162" s="178">
        <f>RES_hhdet_fech!O162/RES_summary!O$19</f>
        <v>125.23495541880177</v>
      </c>
      <c r="P162" s="178">
        <f>RES_hhdet_fech!P162/RES_summary!P$19</f>
        <v>81.012384496163065</v>
      </c>
      <c r="Q162" s="178">
        <f>RES_hhdet_fech!Q162/RES_summary!Q$19</f>
        <v>91.277754879369141</v>
      </c>
    </row>
    <row r="163" spans="1:17" ht="12" customHeight="1" x14ac:dyDescent="0.25">
      <c r="A163" s="23" t="s">
        <v>60</v>
      </c>
      <c r="B163" s="176">
        <f>RES_hhdet_fech!B163/RES_summary!B$19</f>
        <v>129.7803745600346</v>
      </c>
      <c r="C163" s="176">
        <f>RES_hhdet_fech!C163/RES_summary!C$19</f>
        <v>139.51670255893865</v>
      </c>
      <c r="D163" s="176">
        <f>RES_hhdet_fech!D163/RES_summary!D$19</f>
        <v>132.23399962525616</v>
      </c>
      <c r="E163" s="176">
        <f>RES_hhdet_fech!E163/RES_summary!E$19</f>
        <v>141.44075151262422</v>
      </c>
      <c r="F163" s="176">
        <f>RES_hhdet_fech!F163/RES_summary!F$19</f>
        <v>146.1202385026063</v>
      </c>
      <c r="G163" s="176">
        <f>RES_hhdet_fech!G163/RES_summary!G$19</f>
        <v>132.59414869105981</v>
      </c>
      <c r="H163" s="176">
        <f>RES_hhdet_fech!H163/RES_summary!H$19</f>
        <v>128.26795680012566</v>
      </c>
      <c r="I163" s="176">
        <f>RES_hhdet_fech!I163/RES_summary!I$19</f>
        <v>110.48127039368275</v>
      </c>
      <c r="J163" s="176">
        <f>RES_hhdet_fech!J163/RES_summary!J$19</f>
        <v>125.16768342703217</v>
      </c>
      <c r="K163" s="176">
        <f>RES_hhdet_fech!K163/RES_summary!K$19</f>
        <v>114.02116535525528</v>
      </c>
      <c r="L163" s="176">
        <f>RES_hhdet_fech!L163/RES_summary!L$19</f>
        <v>127.0625791699117</v>
      </c>
      <c r="M163" s="176">
        <f>RES_hhdet_fech!M163/RES_summary!M$19</f>
        <v>86.854524147270808</v>
      </c>
      <c r="N163" s="176">
        <f>RES_hhdet_fech!N163/RES_summary!N$19</f>
        <v>110.93444573178958</v>
      </c>
      <c r="O163" s="176">
        <f>RES_hhdet_fech!O163/RES_summary!O$19</f>
        <v>125.23495541880177</v>
      </c>
      <c r="P163" s="176">
        <f>RES_hhdet_fech!P163/RES_summary!P$19</f>
        <v>81.012384496163065</v>
      </c>
      <c r="Q163" s="176">
        <f>RES_hhdet_fech!Q163/RES_summary!Q$19</f>
        <v>91.277754879369141</v>
      </c>
    </row>
    <row r="164" spans="1:17" ht="12.95" customHeight="1" x14ac:dyDescent="0.25">
      <c r="A164" s="158" t="s">
        <v>112</v>
      </c>
      <c r="B164" s="178">
        <f>RES_hhdet_fech!B164/RES_summary!B$19</f>
        <v>0.15626252867952781</v>
      </c>
      <c r="C164" s="178">
        <f>RES_hhdet_fech!C164/RES_summary!C$19</f>
        <v>0.1567934175861202</v>
      </c>
      <c r="D164" s="178">
        <f>RES_hhdet_fech!D164/RES_summary!D$19</f>
        <v>0.16150269829205843</v>
      </c>
      <c r="E164" s="178">
        <f>RES_hhdet_fech!E164/RES_summary!E$19</f>
        <v>0.15986868789972444</v>
      </c>
      <c r="F164" s="178">
        <f>RES_hhdet_fech!F164/RES_summary!F$19</f>
        <v>0.1601308055055253</v>
      </c>
      <c r="G164" s="178">
        <f>RES_hhdet_fech!G164/RES_summary!G$19</f>
        <v>0.16494048379977436</v>
      </c>
      <c r="H164" s="178">
        <f>RES_hhdet_fech!H164/RES_summary!H$19</f>
        <v>0.16385174851570375</v>
      </c>
      <c r="I164" s="178">
        <f>RES_hhdet_fech!I164/RES_summary!I$19</f>
        <v>0.16407078933822677</v>
      </c>
      <c r="J164" s="178">
        <f>RES_hhdet_fech!J164/RES_summary!J$19</f>
        <v>0.16374427709206996</v>
      </c>
      <c r="K164" s="178">
        <f>RES_hhdet_fech!K164/RES_summary!K$19</f>
        <v>0.16550678310805225</v>
      </c>
      <c r="L164" s="178">
        <f>RES_hhdet_fech!L164/RES_summary!L$19</f>
        <v>0.16517652113449777</v>
      </c>
      <c r="M164" s="178">
        <f>RES_hhdet_fech!M164/RES_summary!M$19</f>
        <v>0.16002267297345454</v>
      </c>
      <c r="N164" s="178">
        <f>RES_hhdet_fech!N164/RES_summary!N$19</f>
        <v>0.16027592944475719</v>
      </c>
      <c r="O164" s="178">
        <f>RES_hhdet_fech!O164/RES_summary!O$19</f>
        <v>0.16941898673636838</v>
      </c>
      <c r="P164" s="178">
        <f>RES_hhdet_fech!P164/RES_summary!P$19</f>
        <v>0.1634198676729299</v>
      </c>
      <c r="Q164" s="178">
        <f>RES_hhdet_fech!Q164/RES_summary!Q$19</f>
        <v>0.16884086665653328</v>
      </c>
    </row>
    <row r="165" spans="1:17" ht="12" customHeight="1" x14ac:dyDescent="0.25">
      <c r="A165" s="23" t="s">
        <v>60</v>
      </c>
      <c r="B165" s="177">
        <f>RES_hhdet_fech!B165/RES_summary!B$19</f>
        <v>0.15626252867952781</v>
      </c>
      <c r="C165" s="177">
        <f>RES_hhdet_fech!C165/RES_summary!C$19</f>
        <v>0.1567934175861202</v>
      </c>
      <c r="D165" s="177">
        <f>RES_hhdet_fech!D165/RES_summary!D$19</f>
        <v>0.16150269829205843</v>
      </c>
      <c r="E165" s="177">
        <f>RES_hhdet_fech!E165/RES_summary!E$19</f>
        <v>0.15986868789972444</v>
      </c>
      <c r="F165" s="177">
        <f>RES_hhdet_fech!F165/RES_summary!F$19</f>
        <v>0.1601308055055253</v>
      </c>
      <c r="G165" s="177">
        <f>RES_hhdet_fech!G165/RES_summary!G$19</f>
        <v>0.16494048379977436</v>
      </c>
      <c r="H165" s="177">
        <f>RES_hhdet_fech!H165/RES_summary!H$19</f>
        <v>0.16385174851570375</v>
      </c>
      <c r="I165" s="177">
        <f>RES_hhdet_fech!I165/RES_summary!I$19</f>
        <v>0.16407078933822677</v>
      </c>
      <c r="J165" s="177">
        <f>RES_hhdet_fech!J165/RES_summary!J$19</f>
        <v>0.16374427709206996</v>
      </c>
      <c r="K165" s="177">
        <f>RES_hhdet_fech!K165/RES_summary!K$19</f>
        <v>0.16550678310805225</v>
      </c>
      <c r="L165" s="177">
        <f>RES_hhdet_fech!L165/RES_summary!L$19</f>
        <v>0.16517652113449777</v>
      </c>
      <c r="M165" s="177">
        <f>RES_hhdet_fech!M165/RES_summary!M$19</f>
        <v>0.16002267297345454</v>
      </c>
      <c r="N165" s="177">
        <f>RES_hhdet_fech!N165/RES_summary!N$19</f>
        <v>0.16027592944475719</v>
      </c>
      <c r="O165" s="177">
        <f>RES_hhdet_fech!O165/RES_summary!O$19</f>
        <v>0.16941898673636838</v>
      </c>
      <c r="P165" s="177">
        <f>RES_hhdet_fech!P165/RES_summary!P$19</f>
        <v>0.1634198676729299</v>
      </c>
      <c r="Q165" s="177">
        <f>RES_hhdet_fech!Q165/RES_summary!Q$19</f>
        <v>0.16884086665653328</v>
      </c>
    </row>
    <row r="166" spans="1:17" ht="12" customHeight="1" x14ac:dyDescent="0.25">
      <c r="A166" s="158" t="s">
        <v>63</v>
      </c>
      <c r="B166" s="178">
        <f>RES_hhdet_fech!B166/RES_summary!B$19</f>
        <v>26.564170351678243</v>
      </c>
      <c r="C166" s="178">
        <f>RES_hhdet_fech!C166/RES_summary!C$19</f>
        <v>26.71660143706433</v>
      </c>
      <c r="D166" s="178">
        <f>RES_hhdet_fech!D166/RES_summary!D$19</f>
        <v>26.386649851741499</v>
      </c>
      <c r="E166" s="178">
        <f>RES_hhdet_fech!E166/RES_summary!E$19</f>
        <v>26.712547848365407</v>
      </c>
      <c r="F166" s="178">
        <f>RES_hhdet_fech!F166/RES_summary!F$19</f>
        <v>26.809086245916557</v>
      </c>
      <c r="G166" s="178">
        <f>RES_hhdet_fech!G166/RES_summary!G$19</f>
        <v>25.343017924186725</v>
      </c>
      <c r="H166" s="178">
        <f>RES_hhdet_fech!H166/RES_summary!H$19</f>
        <v>24.98211388584776</v>
      </c>
      <c r="I166" s="178">
        <f>RES_hhdet_fech!I166/RES_summary!I$19</f>
        <v>24.666746146229251</v>
      </c>
      <c r="J166" s="178">
        <f>RES_hhdet_fech!J166/RES_summary!J$19</f>
        <v>24.43131829137268</v>
      </c>
      <c r="K166" s="178">
        <f>RES_hhdet_fech!K166/RES_summary!K$19</f>
        <v>23.104797532626261</v>
      </c>
      <c r="L166" s="178">
        <f>RES_hhdet_fech!L166/RES_summary!L$19</f>
        <v>26.203259861158166</v>
      </c>
      <c r="M166" s="178">
        <f>RES_hhdet_fech!M166/RES_summary!M$19</f>
        <v>21.349451821521466</v>
      </c>
      <c r="N166" s="178">
        <f>RES_hhdet_fech!N166/RES_summary!N$19</f>
        <v>27.124743088759086</v>
      </c>
      <c r="O166" s="178">
        <f>RES_hhdet_fech!O166/RES_summary!O$19</f>
        <v>28.16957362044359</v>
      </c>
      <c r="P166" s="178">
        <f>RES_hhdet_fech!P166/RES_summary!P$19</f>
        <v>24.118694810039546</v>
      </c>
      <c r="Q166" s="178">
        <f>RES_hhdet_fech!Q166/RES_summary!Q$19</f>
        <v>25.00184259658565</v>
      </c>
    </row>
    <row r="167" spans="1:17" ht="12" customHeight="1" x14ac:dyDescent="0.25">
      <c r="A167" s="167" t="s">
        <v>144</v>
      </c>
      <c r="B167" s="183">
        <f>RES_hhdet_fech!B167/RES_summary!B$19</f>
        <v>28.795155447408249</v>
      </c>
      <c r="C167" s="183">
        <f>RES_hhdet_fech!C167/RES_summary!C$19</f>
        <v>28.646037312051913</v>
      </c>
      <c r="D167" s="183">
        <f>RES_hhdet_fech!D167/RES_summary!D$19</f>
        <v>28.068982262323065</v>
      </c>
      <c r="E167" s="183">
        <f>RES_hhdet_fech!E167/RES_summary!E$19</f>
        <v>27.941944706630206</v>
      </c>
      <c r="F167" s="183">
        <f>RES_hhdet_fech!F167/RES_summary!F$19</f>
        <v>27.847704839523193</v>
      </c>
      <c r="G167" s="183">
        <f>RES_hhdet_fech!G167/RES_summary!G$19</f>
        <v>27.449064520432227</v>
      </c>
      <c r="H167" s="183">
        <f>RES_hhdet_fech!H167/RES_summary!H$19</f>
        <v>26.942554159906255</v>
      </c>
      <c r="I167" s="183">
        <f>RES_hhdet_fech!I167/RES_summary!I$19</f>
        <v>26.56855802956791</v>
      </c>
      <c r="J167" s="183">
        <f>RES_hhdet_fech!J167/RES_summary!J$19</f>
        <v>26.222612746619752</v>
      </c>
      <c r="K167" s="183">
        <f>RES_hhdet_fech!K167/RES_summary!K$19</f>
        <v>26.043275575826804</v>
      </c>
      <c r="L167" s="183">
        <f>RES_hhdet_fech!L167/RES_summary!L$19</f>
        <v>25.784996808828268</v>
      </c>
      <c r="M167" s="183">
        <f>RES_hhdet_fech!M167/RES_summary!M$19</f>
        <v>23.406442340181972</v>
      </c>
      <c r="N167" s="183">
        <f>RES_hhdet_fech!N167/RES_summary!N$19</f>
        <v>26.547796075361937</v>
      </c>
      <c r="O167" s="183">
        <f>RES_hhdet_fech!O167/RES_summary!O$19</f>
        <v>26.251921463409545</v>
      </c>
      <c r="P167" s="183">
        <f>RES_hhdet_fech!P167/RES_summary!P$19</f>
        <v>25.603045540813277</v>
      </c>
      <c r="Q167" s="183">
        <f>RES_hhdet_fech!Q167/RES_summary!Q$19</f>
        <v>25.113008402951731</v>
      </c>
    </row>
    <row r="168" spans="1:17" ht="12" customHeight="1" x14ac:dyDescent="0.25">
      <c r="A168" s="167" t="s">
        <v>143</v>
      </c>
      <c r="B168" s="183">
        <f>RES_hhdet_fech!B168/RES_summary!B$19</f>
        <v>24.128446333961506</v>
      </c>
      <c r="C168" s="183">
        <f>RES_hhdet_fech!C168/RES_summary!C$19</f>
        <v>24.199981205275183</v>
      </c>
      <c r="D168" s="183">
        <f>RES_hhdet_fech!D168/RES_summary!D$19</f>
        <v>23.754617817350244</v>
      </c>
      <c r="E168" s="183">
        <f>RES_hhdet_fech!E168/RES_summary!E$19</f>
        <v>23.689315942930175</v>
      </c>
      <c r="F168" s="183">
        <f>RES_hhdet_fech!F168/RES_summary!F$19</f>
        <v>23.651532275639934</v>
      </c>
      <c r="G168" s="183">
        <f>RES_hhdet_fech!G168/RES_summary!G$19</f>
        <v>23.349105040905936</v>
      </c>
      <c r="H168" s="183">
        <f>RES_hhdet_fech!H168/RES_summary!H$19</f>
        <v>22.964947809472058</v>
      </c>
      <c r="I168" s="183">
        <f>RES_hhdet_fech!I168/RES_summary!I$19</f>
        <v>22.688214782119825</v>
      </c>
      <c r="J168" s="183">
        <f>RES_hhdet_fech!J168/RES_summary!J$19</f>
        <v>22.441511027164299</v>
      </c>
      <c r="K168" s="183">
        <f>RES_hhdet_fech!K168/RES_summary!K$19</f>
        <v>22.327792983951262</v>
      </c>
      <c r="L168" s="183">
        <f>RES_hhdet_fech!L168/RES_summary!L$19</f>
        <v>22.150210135784366</v>
      </c>
      <c r="M168" s="183">
        <f>RES_hhdet_fech!M168/RES_summary!M$19</f>
        <v>20.10972727840835</v>
      </c>
      <c r="N168" s="183">
        <f>RES_hhdet_fech!N168/RES_summary!N$19</f>
        <v>23.031236843756929</v>
      </c>
      <c r="O168" s="183">
        <f>RES_hhdet_fech!O168/RES_summary!O$19</f>
        <v>22.575464465320795</v>
      </c>
      <c r="P168" s="183">
        <f>RES_hhdet_fech!P168/RES_summary!P$19</f>
        <v>22.031012556476906</v>
      </c>
      <c r="Q168" s="183">
        <f>RES_hhdet_fech!Q168/RES_summary!Q$19</f>
        <v>21.62496647399092</v>
      </c>
    </row>
    <row r="169" spans="1:17" ht="12" customHeight="1" x14ac:dyDescent="0.25">
      <c r="A169" s="166" t="s">
        <v>57</v>
      </c>
      <c r="B169" s="182">
        <f>RES_hhdet_fech!B169/RES_summary!B$19</f>
        <v>18.371309175446662</v>
      </c>
      <c r="C169" s="182">
        <f>RES_hhdet_fech!C169/RES_summary!C$19</f>
        <v>18.619924252834014</v>
      </c>
      <c r="D169" s="182">
        <f>RES_hhdet_fech!D169/RES_summary!D$19</f>
        <v>18.244838470509372</v>
      </c>
      <c r="E169" s="182">
        <f>RES_hhdet_fech!E169/RES_summary!E$19</f>
        <v>18.162264059309056</v>
      </c>
      <c r="F169" s="182">
        <f>RES_hhdet_fech!F169/RES_summary!F$19</f>
        <v>18.101008145689658</v>
      </c>
      <c r="G169" s="182">
        <f>RES_hhdet_fech!G169/RES_summary!G$19</f>
        <v>17.841891938280881</v>
      </c>
      <c r="H169" s="182">
        <f>RES_hhdet_fech!H169/RES_summary!H$19</f>
        <v>17.512660203938829</v>
      </c>
      <c r="I169" s="182">
        <f>RES_hhdet_fech!I169/RES_summary!I$19</f>
        <v>17.269562719219223</v>
      </c>
      <c r="J169" s="182">
        <f>RES_hhdet_fech!J169/RES_summary!J$19</f>
        <v>17.044698285303362</v>
      </c>
      <c r="K169" s="182">
        <f>RES_hhdet_fech!K169/RES_summary!K$19</f>
        <v>16.928129124287349</v>
      </c>
      <c r="L169" s="182">
        <f>RES_hhdet_fech!L169/RES_summary!L$19</f>
        <v>16.760247925738646</v>
      </c>
      <c r="M169" s="182">
        <f>RES_hhdet_fech!M169/RES_summary!M$19</f>
        <v>15.214187521118532</v>
      </c>
      <c r="N169" s="182">
        <f>RES_hhdet_fech!N169/RES_summary!N$19</f>
        <v>17.787023370492712</v>
      </c>
      <c r="O169" s="182">
        <f>RES_hhdet_fech!O169/RES_summary!O$19</f>
        <v>17.063748951216414</v>
      </c>
      <c r="P169" s="182">
        <f>RES_hhdet_fech!P169/RES_summary!P$19</f>
        <v>16.641979601528831</v>
      </c>
      <c r="Q169" s="182">
        <f>RES_hhdet_fech!Q169/RES_summary!Q$19</f>
        <v>16.323455461918886</v>
      </c>
    </row>
    <row r="170" spans="1:17" ht="12" customHeight="1" x14ac:dyDescent="0.25">
      <c r="A170" s="147" t="s">
        <v>59</v>
      </c>
      <c r="B170" s="181">
        <f>RES_hhdet_fech!B170/RES_summary!B$19</f>
        <v>5.7571371585148334</v>
      </c>
      <c r="C170" s="181">
        <f>RES_hhdet_fech!C170/RES_summary!C$19</f>
        <v>5.5800569524411721</v>
      </c>
      <c r="D170" s="181">
        <f>RES_hhdet_fech!D170/RES_summary!D$19</f>
        <v>5.5097793468408698</v>
      </c>
      <c r="E170" s="181">
        <f>RES_hhdet_fech!E170/RES_summary!E$19</f>
        <v>5.5270518836211195</v>
      </c>
      <c r="F170" s="181">
        <f>RES_hhdet_fech!F170/RES_summary!F$19</f>
        <v>5.5505241299502774</v>
      </c>
      <c r="G170" s="181">
        <f>RES_hhdet_fech!G170/RES_summary!G$19</f>
        <v>5.5072131026250561</v>
      </c>
      <c r="H170" s="181">
        <f>RES_hhdet_fech!H170/RES_summary!H$19</f>
        <v>5.4522876055332254</v>
      </c>
      <c r="I170" s="181">
        <f>RES_hhdet_fech!I170/RES_summary!I$19</f>
        <v>5.4186520629006054</v>
      </c>
      <c r="J170" s="181">
        <f>RES_hhdet_fech!J170/RES_summary!J$19</f>
        <v>5.3968127418609422</v>
      </c>
      <c r="K170" s="181">
        <f>RES_hhdet_fech!K170/RES_summary!K$19</f>
        <v>5.3996638596639119</v>
      </c>
      <c r="L170" s="181">
        <f>RES_hhdet_fech!L170/RES_summary!L$19</f>
        <v>5.3899622100457218</v>
      </c>
      <c r="M170" s="181">
        <f>RES_hhdet_fech!M170/RES_summary!M$19</f>
        <v>4.8955397572898223</v>
      </c>
      <c r="N170" s="181">
        <f>RES_hhdet_fech!N170/RES_summary!N$19</f>
        <v>5.2442134732642165</v>
      </c>
      <c r="O170" s="181">
        <f>RES_hhdet_fech!O170/RES_summary!O$19</f>
        <v>5.5117155141043765</v>
      </c>
      <c r="P170" s="181">
        <f>RES_hhdet_fech!P170/RES_summary!P$19</f>
        <v>5.3890329549480711</v>
      </c>
      <c r="Q170" s="181">
        <f>RES_hhdet_fech!Q170/RES_summary!Q$19</f>
        <v>5.3015110120720363</v>
      </c>
    </row>
    <row r="171" spans="1:17" ht="12" customHeight="1" x14ac:dyDescent="0.25">
      <c r="A171" s="163" t="s">
        <v>142</v>
      </c>
      <c r="B171" s="180">
        <f>RES_hhdet_fech!B171/RES_summary!B$19</f>
        <v>24.654895775961645</v>
      </c>
      <c r="C171" s="180">
        <f>RES_hhdet_fech!C171/RES_summary!C$19</f>
        <v>25.103352254982802</v>
      </c>
      <c r="D171" s="180">
        <f>RES_hhdet_fech!D171/RES_summary!D$19</f>
        <v>25.041547702204941</v>
      </c>
      <c r="E171" s="180">
        <f>RES_hhdet_fech!E171/RES_summary!E$19</f>
        <v>25.795438973244668</v>
      </c>
      <c r="F171" s="180">
        <f>RES_hhdet_fech!F171/RES_summary!F$19</f>
        <v>26.069480047778718</v>
      </c>
      <c r="G171" s="180">
        <f>RES_hhdet_fech!G171/RES_summary!G$19</f>
        <v>23.917319452281877</v>
      </c>
      <c r="H171" s="180">
        <f>RES_hhdet_fech!H171/RES_summary!H$19</f>
        <v>23.99050884248155</v>
      </c>
      <c r="I171" s="180">
        <f>RES_hhdet_fech!I171/RES_summary!I$19</f>
        <v>23.867831878267847</v>
      </c>
      <c r="J171" s="180">
        <f>RES_hhdet_fech!J171/RES_summary!J$19</f>
        <v>23.834950539042612</v>
      </c>
      <c r="K171" s="180">
        <f>RES_hhdet_fech!K171/RES_summary!K$19</f>
        <v>22.053881283501397</v>
      </c>
      <c r="L171" s="180">
        <f>RES_hhdet_fech!L171/RES_summary!L$19</f>
        <v>26.642812557156098</v>
      </c>
      <c r="M171" s="180">
        <f>RES_hhdet_fech!M171/RES_summary!M$19</f>
        <v>20.850065013691722</v>
      </c>
      <c r="N171" s="180">
        <f>RES_hhdet_fech!N171/RES_summary!N$19</f>
        <v>27.56522909884151</v>
      </c>
      <c r="O171" s="180">
        <f>RES_hhdet_fech!O171/RES_summary!O$19</f>
        <v>29.04043532325068</v>
      </c>
      <c r="P171" s="180">
        <f>RES_hhdet_fech!P171/RES_summary!P$19</f>
        <v>24.042971210885099</v>
      </c>
      <c r="Q171" s="180">
        <f>RES_hhdet_fech!Q171/RES_summary!Q$19</f>
        <v>25.256754855498396</v>
      </c>
    </row>
    <row r="172" spans="1:17" ht="12" customHeight="1" x14ac:dyDescent="0.25">
      <c r="A172" s="161" t="s">
        <v>141</v>
      </c>
      <c r="B172" s="179">
        <f>RES_hhdet_fech!B172/RES_summary!B$19</f>
        <v>21.486960663578458</v>
      </c>
      <c r="C172" s="179">
        <f>RES_hhdet_fech!C172/RES_summary!C$19</f>
        <v>21.897235918180353</v>
      </c>
      <c r="D172" s="179">
        <f>RES_hhdet_fech!D172/RES_summary!D$19</f>
        <v>21.786785353273665</v>
      </c>
      <c r="E172" s="179">
        <f>RES_hhdet_fech!E172/RES_summary!E$19</f>
        <v>22.294087216229652</v>
      </c>
      <c r="F172" s="179">
        <f>RES_hhdet_fech!F172/RES_summary!F$19</f>
        <v>22.49568616100596</v>
      </c>
      <c r="G172" s="179">
        <f>RES_hhdet_fech!G172/RES_summary!G$19</f>
        <v>21.05347074660834</v>
      </c>
      <c r="H172" s="179">
        <f>RES_hhdet_fech!H172/RES_summary!H$19</f>
        <v>21.046118353146035</v>
      </c>
      <c r="I172" s="179">
        <f>RES_hhdet_fech!I172/RES_summary!I$19</f>
        <v>20.932742783774778</v>
      </c>
      <c r="J172" s="179">
        <f>RES_hhdet_fech!J172/RES_summary!J$19</f>
        <v>20.889530592239108</v>
      </c>
      <c r="K172" s="179">
        <f>RES_hhdet_fech!K172/RES_summary!K$19</f>
        <v>19.734686693939732</v>
      </c>
      <c r="L172" s="179">
        <f>RES_hhdet_fech!L172/RES_summary!L$19</f>
        <v>22.707790372197373</v>
      </c>
      <c r="M172" s="179">
        <f>RES_hhdet_fech!M172/RES_summary!M$19</f>
        <v>18.448082016189574</v>
      </c>
      <c r="N172" s="179">
        <f>RES_hhdet_fech!N172/RES_summary!N$19</f>
        <v>23.712916969488173</v>
      </c>
      <c r="O172" s="179">
        <f>RES_hhdet_fech!O172/RES_summary!O$19</f>
        <v>24.387998474217557</v>
      </c>
      <c r="P172" s="179">
        <f>RES_hhdet_fech!P172/RES_summary!P$19</f>
        <v>21.016964242023587</v>
      </c>
      <c r="Q172" s="179">
        <f>RES_hhdet_fech!Q172/RES_summary!Q$19</f>
        <v>21.718401668146221</v>
      </c>
    </row>
    <row r="173" spans="1:17" ht="12" customHeight="1" x14ac:dyDescent="0.25">
      <c r="A173" s="148" t="s">
        <v>60</v>
      </c>
      <c r="B173" s="177">
        <f>RES_hhdet_fech!B173/RES_summary!B$19</f>
        <v>15.729823505063619</v>
      </c>
      <c r="C173" s="177">
        <f>RES_hhdet_fech!C173/RES_summary!C$19</f>
        <v>16.317178965739181</v>
      </c>
      <c r="D173" s="177">
        <f>RES_hhdet_fech!D173/RES_summary!D$19</f>
        <v>16.277006006432792</v>
      </c>
      <c r="E173" s="177">
        <f>RES_hhdet_fech!E173/RES_summary!E$19</f>
        <v>16.767035332608529</v>
      </c>
      <c r="F173" s="177">
        <f>RES_hhdet_fech!F173/RES_summary!F$19</f>
        <v>16.945162031055677</v>
      </c>
      <c r="G173" s="177">
        <f>RES_hhdet_fech!G173/RES_summary!G$19</f>
        <v>15.546257643983282</v>
      </c>
      <c r="H173" s="177">
        <f>RES_hhdet_fech!H173/RES_summary!H$19</f>
        <v>15.59383074761281</v>
      </c>
      <c r="I173" s="177">
        <f>RES_hhdet_fech!I173/RES_summary!I$19</f>
        <v>15.514090720874178</v>
      </c>
      <c r="J173" s="177">
        <f>RES_hhdet_fech!J173/RES_summary!J$19</f>
        <v>15.492717850378165</v>
      </c>
      <c r="K173" s="177">
        <f>RES_hhdet_fech!K173/RES_summary!K$19</f>
        <v>14.335022834275826</v>
      </c>
      <c r="L173" s="177">
        <f>RES_hhdet_fech!L173/RES_summary!L$19</f>
        <v>17.317828162151645</v>
      </c>
      <c r="M173" s="177">
        <f>RES_hhdet_fech!M173/RES_summary!M$19</f>
        <v>13.552542258899752</v>
      </c>
      <c r="N173" s="177">
        <f>RES_hhdet_fech!N173/RES_summary!N$19</f>
        <v>18.468703496223966</v>
      </c>
      <c r="O173" s="177">
        <f>RES_hhdet_fech!O173/RES_summary!O$19</f>
        <v>18.876282960113183</v>
      </c>
      <c r="P173" s="177">
        <f>RES_hhdet_fech!P173/RES_summary!P$19</f>
        <v>15.627931287075521</v>
      </c>
      <c r="Q173" s="177">
        <f>RES_hhdet_fech!Q173/RES_summary!Q$19</f>
        <v>16.416890656074184</v>
      </c>
    </row>
    <row r="174" spans="1:17" ht="12" customHeight="1" x14ac:dyDescent="0.25">
      <c r="A174" s="159" t="s">
        <v>59</v>
      </c>
      <c r="B174" s="176">
        <f>RES_hhdet_fech!B174/RES_summary!B$19</f>
        <v>5.7571371585148361</v>
      </c>
      <c r="C174" s="176">
        <f>RES_hhdet_fech!C174/RES_summary!C$19</f>
        <v>5.5800569524411721</v>
      </c>
      <c r="D174" s="176">
        <f>RES_hhdet_fech!D174/RES_summary!D$19</f>
        <v>5.5097793468408716</v>
      </c>
      <c r="E174" s="176">
        <f>RES_hhdet_fech!E174/RES_summary!E$19</f>
        <v>5.5270518836211213</v>
      </c>
      <c r="F174" s="176">
        <f>RES_hhdet_fech!F174/RES_summary!F$19</f>
        <v>5.550524129950281</v>
      </c>
      <c r="G174" s="176">
        <f>RES_hhdet_fech!G174/RES_summary!G$19</f>
        <v>5.5072131026250588</v>
      </c>
      <c r="H174" s="176">
        <f>RES_hhdet_fech!H174/RES_summary!H$19</f>
        <v>5.4522876055332237</v>
      </c>
      <c r="I174" s="176">
        <f>RES_hhdet_fech!I174/RES_summary!I$19</f>
        <v>5.4186520629006036</v>
      </c>
      <c r="J174" s="176">
        <f>RES_hhdet_fech!J174/RES_summary!J$19</f>
        <v>5.3968127418609422</v>
      </c>
      <c r="K174" s="176">
        <f>RES_hhdet_fech!K174/RES_summary!K$19</f>
        <v>5.3996638596639093</v>
      </c>
      <c r="L174" s="176">
        <f>RES_hhdet_fech!L174/RES_summary!L$19</f>
        <v>5.3899622100457218</v>
      </c>
      <c r="M174" s="176">
        <f>RES_hhdet_fech!M174/RES_summary!M$19</f>
        <v>4.8955397572898214</v>
      </c>
      <c r="N174" s="176">
        <f>RES_hhdet_fech!N174/RES_summary!N$19</f>
        <v>5.2442134732642121</v>
      </c>
      <c r="O174" s="176">
        <f>RES_hhdet_fech!O174/RES_summary!O$19</f>
        <v>5.5117155141043783</v>
      </c>
      <c r="P174" s="176">
        <f>RES_hhdet_fech!P174/RES_summary!P$19</f>
        <v>5.3890329549480693</v>
      </c>
      <c r="Q174" s="176">
        <f>RES_hhdet_fech!Q174/RES_summary!Q$19</f>
        <v>5.3015110120720363</v>
      </c>
    </row>
    <row r="175" spans="1:17" ht="12" customHeight="1" x14ac:dyDescent="0.25">
      <c r="A175" s="158" t="s">
        <v>62</v>
      </c>
      <c r="B175" s="178">
        <f>RES_hhdet_fech!B175/RES_summary!B$19</f>
        <v>13.704985819008858</v>
      </c>
      <c r="C175" s="178">
        <f>RES_hhdet_fech!C175/RES_summary!C$19</f>
        <v>13.522550157893047</v>
      </c>
      <c r="D175" s="178">
        <f>RES_hhdet_fech!D175/RES_summary!D$19</f>
        <v>13.510222529470967</v>
      </c>
      <c r="E175" s="178">
        <f>RES_hhdet_fech!E175/RES_summary!E$19</f>
        <v>13.819699538229804</v>
      </c>
      <c r="F175" s="178">
        <f>RES_hhdet_fech!F175/RES_summary!F$19</f>
        <v>13.733306494605474</v>
      </c>
      <c r="G175" s="178">
        <f>RES_hhdet_fech!G175/RES_summary!G$19</f>
        <v>13.142143775663863</v>
      </c>
      <c r="H175" s="178">
        <f>RES_hhdet_fech!H175/RES_summary!H$19</f>
        <v>13.184891631791965</v>
      </c>
      <c r="I175" s="178">
        <f>RES_hhdet_fech!I175/RES_summary!I$19</f>
        <v>12.984490689274779</v>
      </c>
      <c r="J175" s="178">
        <f>RES_hhdet_fech!J175/RES_summary!J$19</f>
        <v>13.348024402045498</v>
      </c>
      <c r="K175" s="178">
        <f>RES_hhdet_fech!K175/RES_summary!K$19</f>
        <v>12.992429941796937</v>
      </c>
      <c r="L175" s="178">
        <f>RES_hhdet_fech!L175/RES_summary!L$19</f>
        <v>13.804256812859538</v>
      </c>
      <c r="M175" s="178">
        <f>RES_hhdet_fech!M175/RES_summary!M$19</f>
        <v>12.116692750741164</v>
      </c>
      <c r="N175" s="178">
        <f>RES_hhdet_fech!N175/RES_summary!N$19</f>
        <v>13.716932491546926</v>
      </c>
      <c r="O175" s="178">
        <f>RES_hhdet_fech!O175/RES_summary!O$19</f>
        <v>14.43345840480589</v>
      </c>
      <c r="P175" s="178">
        <f>RES_hhdet_fech!P175/RES_summary!P$19</f>
        <v>12.507565236967865</v>
      </c>
      <c r="Q175" s="178">
        <f>RES_hhdet_fech!Q175/RES_summary!Q$19</f>
        <v>12.924550507875301</v>
      </c>
    </row>
    <row r="176" spans="1:17" ht="12" customHeight="1" x14ac:dyDescent="0.25">
      <c r="A176" s="23" t="s">
        <v>57</v>
      </c>
      <c r="B176" s="177">
        <f>RES_hhdet_fech!B176/RES_summary!B$19</f>
        <v>19.643183572542078</v>
      </c>
      <c r="C176" s="177">
        <f>RES_hhdet_fech!C176/RES_summary!C$19</f>
        <v>19.32083750622742</v>
      </c>
      <c r="D176" s="177">
        <f>RES_hhdet_fech!D176/RES_summary!D$19</f>
        <v>19.202909169885789</v>
      </c>
      <c r="E176" s="177">
        <f>RES_hhdet_fech!E176/RES_summary!E$19</f>
        <v>18.861231162487059</v>
      </c>
      <c r="F176" s="177">
        <f>RES_hhdet_fech!F176/RES_summary!F$19</f>
        <v>19.289563507558796</v>
      </c>
      <c r="G176" s="177">
        <f>RES_hhdet_fech!G176/RES_summary!G$19</f>
        <v>18.841244503148204</v>
      </c>
      <c r="H176" s="177">
        <f>RES_hhdet_fech!H176/RES_summary!H$19</f>
        <v>18.566275790986698</v>
      </c>
      <c r="I176" s="177">
        <f>RES_hhdet_fech!I176/RES_summary!I$19</f>
        <v>18.616307793978663</v>
      </c>
      <c r="J176" s="177">
        <f>RES_hhdet_fech!J176/RES_summary!J$19</f>
        <v>18.392096877624894</v>
      </c>
      <c r="K176" s="177">
        <f>RES_hhdet_fech!K176/RES_summary!K$19</f>
        <v>18.103627906699824</v>
      </c>
      <c r="L176" s="177">
        <f>RES_hhdet_fech!L176/RES_summary!L$19</f>
        <v>18.548660691633692</v>
      </c>
      <c r="M176" s="177">
        <f>RES_hhdet_fech!M176/RES_summary!M$19</f>
        <v>17.325501733459628</v>
      </c>
      <c r="N176" s="177">
        <f>RES_hhdet_fech!N176/RES_summary!N$19</f>
        <v>17.799730417388506</v>
      </c>
      <c r="O176" s="177">
        <f>RES_hhdet_fech!O176/RES_summary!O$19</f>
        <v>17.718845478978764</v>
      </c>
      <c r="P176" s="177">
        <f>RES_hhdet_fech!P176/RES_summary!P$19</f>
        <v>17.556098044783187</v>
      </c>
      <c r="Q176" s="177">
        <f>RES_hhdet_fech!Q176/RES_summary!Q$19</f>
        <v>17.194454186780014</v>
      </c>
    </row>
    <row r="177" spans="1:17" ht="12" customHeight="1" x14ac:dyDescent="0.25">
      <c r="A177" s="29" t="s">
        <v>140</v>
      </c>
      <c r="B177" s="176">
        <f>RES_hhdet_fech!B177/RES_summary!B$19</f>
        <v>11.411980369784791</v>
      </c>
      <c r="C177" s="176">
        <f>RES_hhdet_fech!C177/RES_summary!C$19</f>
        <v>11.391763806667782</v>
      </c>
      <c r="D177" s="176">
        <f>RES_hhdet_fech!D177/RES_summary!D$19</f>
        <v>11.46750491020584</v>
      </c>
      <c r="E177" s="176">
        <f>RES_hhdet_fech!E177/RES_summary!E$19</f>
        <v>12.074170517235084</v>
      </c>
      <c r="F177" s="176">
        <f>RES_hhdet_fech!F177/RES_summary!F$19</f>
        <v>11.813606412382672</v>
      </c>
      <c r="G177" s="176">
        <f>RES_hhdet_fech!G177/RES_summary!G$19</f>
        <v>11.210065384871946</v>
      </c>
      <c r="H177" s="176">
        <f>RES_hhdet_fech!H177/RES_summary!H$19</f>
        <v>11.484639294612951</v>
      </c>
      <c r="I177" s="176">
        <f>RES_hhdet_fech!I177/RES_summary!I$19</f>
        <v>11.29553647177525</v>
      </c>
      <c r="J177" s="176">
        <f>RES_hhdet_fech!J177/RES_summary!J$19</f>
        <v>11.869515694222059</v>
      </c>
      <c r="K177" s="176">
        <f>RES_hhdet_fech!K177/RES_summary!K$19</f>
        <v>11.468250711710215</v>
      </c>
      <c r="L177" s="176">
        <f>RES_hhdet_fech!L177/RES_summary!L$19</f>
        <v>12.492872581675863</v>
      </c>
      <c r="M177" s="176">
        <f>RES_hhdet_fech!M177/RES_summary!M$19</f>
        <v>10.765001404278591</v>
      </c>
      <c r="N177" s="176">
        <f>RES_hhdet_fech!N177/RES_summary!N$19</f>
        <v>12.690118386719071</v>
      </c>
      <c r="O177" s="176">
        <f>RES_hhdet_fech!O177/RES_summary!O$19</f>
        <v>13.650237113867957</v>
      </c>
      <c r="P177" s="176">
        <f>RES_hhdet_fech!P177/RES_summary!P$19</f>
        <v>11.508726836298054</v>
      </c>
      <c r="Q177" s="176">
        <f>RES_hhdet_fech!Q177/RES_summary!Q$19</f>
        <v>12.082503646670952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2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269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182</v>
      </c>
    </row>
    <row r="3" spans="1:17" ht="12" customHeight="1" x14ac:dyDescent="0.25">
      <c r="A3" s="152" t="s">
        <v>172</v>
      </c>
      <c r="B3" s="184">
        <f>RES_hhdet_tesh!B3/RES_summary!B$19</f>
        <v>112.48767046592195</v>
      </c>
      <c r="C3" s="184">
        <f>RES_hhdet_tesh!C3/RES_summary!C$19</f>
        <v>118.05908912113088</v>
      </c>
      <c r="D3" s="184">
        <f>RES_hhdet_tesh!D3/RES_summary!D$19</f>
        <v>111.95184778834091</v>
      </c>
      <c r="E3" s="184">
        <f>RES_hhdet_tesh!E3/RES_summary!E$19</f>
        <v>114.66005802968564</v>
      </c>
      <c r="F3" s="184">
        <f>RES_hhdet_tesh!F3/RES_summary!F$19</f>
        <v>118.10768201759672</v>
      </c>
      <c r="G3" s="184">
        <f>RES_hhdet_tesh!G3/RES_summary!G$19</f>
        <v>109.07641615843283</v>
      </c>
      <c r="H3" s="184">
        <f>RES_hhdet_tesh!H3/RES_summary!H$19</f>
        <v>106.82168005295675</v>
      </c>
      <c r="I3" s="184">
        <f>RES_hhdet_tesh!I3/RES_summary!I$19</f>
        <v>103.76502078874519</v>
      </c>
      <c r="J3" s="184">
        <f>RES_hhdet_tesh!J3/RES_summary!J$19</f>
        <v>106.19898298461015</v>
      </c>
      <c r="K3" s="184">
        <f>RES_hhdet_tesh!K3/RES_summary!K$19</f>
        <v>98.179309637224179</v>
      </c>
      <c r="L3" s="184">
        <f>RES_hhdet_tesh!L3/RES_summary!L$19</f>
        <v>110.70861150599399</v>
      </c>
      <c r="M3" s="184">
        <f>RES_hhdet_tesh!M3/RES_summary!M$19</f>
        <v>86.438613691938784</v>
      </c>
      <c r="N3" s="184">
        <f>RES_hhdet_tesh!N3/RES_summary!N$19</f>
        <v>96.950106750353413</v>
      </c>
      <c r="O3" s="184">
        <f>RES_hhdet_tesh!O3/RES_summary!O$19</f>
        <v>100.98515511393975</v>
      </c>
      <c r="P3" s="184">
        <f>RES_hhdet_tesh!P3/RES_summary!P$19</f>
        <v>81.2047617840268</v>
      </c>
      <c r="Q3" s="184">
        <f>RES_hhdet_tesh!Q3/RES_summary!Q$19</f>
        <v>85.311731157620741</v>
      </c>
    </row>
    <row r="4" spans="1:17" ht="12.95" customHeight="1" x14ac:dyDescent="0.25">
      <c r="A4" s="158" t="s">
        <v>65</v>
      </c>
      <c r="B4" s="178">
        <f>RES_hhdet_tesh!B4/RES_summary!B$19</f>
        <v>86.706479306334032</v>
      </c>
      <c r="C4" s="178">
        <f>RES_hhdet_tesh!C4/RES_summary!C$19</f>
        <v>92.159717311613818</v>
      </c>
      <c r="D4" s="178">
        <f>RES_hhdet_tesh!D4/RES_summary!D$19</f>
        <v>86.253648070864173</v>
      </c>
      <c r="E4" s="178">
        <f>RES_hhdet_tesh!E4/RES_summary!E$19</f>
        <v>88.334745935328442</v>
      </c>
      <c r="F4" s="178">
        <f>RES_hhdet_tesh!F4/RES_summary!F$19</f>
        <v>91.788112049577435</v>
      </c>
      <c r="G4" s="178">
        <f>RES_hhdet_tesh!G4/RES_summary!G$19</f>
        <v>83.625832852515003</v>
      </c>
      <c r="H4" s="178">
        <f>RES_hhdet_tesh!H4/RES_summary!H$19</f>
        <v>81.196195856874425</v>
      </c>
      <c r="I4" s="178">
        <f>RES_hhdet_tesh!I4/RES_summary!I$19</f>
        <v>78.247944691785563</v>
      </c>
      <c r="J4" s="178">
        <f>RES_hhdet_tesh!J4/RES_summary!J$19</f>
        <v>80.198387192279043</v>
      </c>
      <c r="K4" s="178">
        <f>RES_hhdet_tesh!K4/RES_summary!K$19</f>
        <v>73.331888661768502</v>
      </c>
      <c r="L4" s="178">
        <f>RES_hhdet_tesh!L4/RES_summary!L$19</f>
        <v>83.734376125742116</v>
      </c>
      <c r="M4" s="178">
        <f>RES_hhdet_tesh!M4/RES_summary!M$19</f>
        <v>62.557955674891552</v>
      </c>
      <c r="N4" s="178">
        <f>RES_hhdet_tesh!N4/RES_summary!N$19</f>
        <v>69.074090736641352</v>
      </c>
      <c r="O4" s="178">
        <f>RES_hhdet_tesh!O4/RES_summary!O$19</f>
        <v>72.327596543119711</v>
      </c>
      <c r="P4" s="178">
        <f>RES_hhdet_tesh!P4/RES_summary!P$19</f>
        <v>55.230459766495876</v>
      </c>
      <c r="Q4" s="178">
        <f>RES_hhdet_tesh!Q4/RES_summary!Q$19</f>
        <v>58.99471511979332</v>
      </c>
    </row>
    <row r="5" spans="1:17" ht="12" customHeight="1" x14ac:dyDescent="0.25">
      <c r="A5" s="23" t="s">
        <v>58</v>
      </c>
      <c r="B5" s="177">
        <f>RES_hhdet_tesh!B5/RES_summary!B$19</f>
        <v>86.038482443730601</v>
      </c>
      <c r="C5" s="177">
        <f>RES_hhdet_tesh!C5/RES_summary!C$19</f>
        <v>91.41513988860801</v>
      </c>
      <c r="D5" s="177">
        <f>RES_hhdet_tesh!D5/RES_summary!D$19</f>
        <v>85.497711532851881</v>
      </c>
      <c r="E5" s="177">
        <f>RES_hhdet_tesh!E5/RES_summary!E$19</f>
        <v>87.317398004185421</v>
      </c>
      <c r="F5" s="177">
        <f>RES_hhdet_tesh!F5/RES_summary!F$19</f>
        <v>90.817491847017081</v>
      </c>
      <c r="G5" s="177">
        <f>RES_hhdet_tesh!G5/RES_summary!G$19</f>
        <v>83.066660479292111</v>
      </c>
      <c r="H5" s="177">
        <f>RES_hhdet_tesh!H5/RES_summary!H$19</f>
        <v>80.516833777499869</v>
      </c>
      <c r="I5" s="177">
        <f>RES_hhdet_tesh!I5/RES_summary!I$19</f>
        <v>77.591222696817383</v>
      </c>
      <c r="J5" s="177">
        <f>RES_hhdet_tesh!J5/RES_summary!J$19</f>
        <v>79.322301248395462</v>
      </c>
      <c r="K5" s="177">
        <f>RES_hhdet_tesh!K5/RES_summary!K$19</f>
        <v>72.754162836876617</v>
      </c>
      <c r="L5" s="177">
        <f>RES_hhdet_tesh!L5/RES_summary!L$19</f>
        <v>82.503420809076687</v>
      </c>
      <c r="M5" s="177">
        <f>RES_hhdet_tesh!M5/RES_summary!M$19</f>
        <v>62.106861343313291</v>
      </c>
      <c r="N5" s="177">
        <f>RES_hhdet_tesh!N5/RES_summary!N$19</f>
        <v>67.911393181591123</v>
      </c>
      <c r="O5" s="177">
        <f>RES_hhdet_tesh!O5/RES_summary!O$19</f>
        <v>70.755930296628819</v>
      </c>
      <c r="P5" s="177">
        <f>RES_hhdet_tesh!P5/RES_summary!P$19</f>
        <v>54.593253714603094</v>
      </c>
      <c r="Q5" s="177">
        <f>RES_hhdet_tesh!Q5/RES_summary!Q$19</f>
        <v>58.034288786891572</v>
      </c>
    </row>
    <row r="6" spans="1:17" ht="12" customHeight="1" x14ac:dyDescent="0.25">
      <c r="A6" s="23" t="s">
        <v>60</v>
      </c>
      <c r="B6" s="177">
        <f>RES_hhdet_tesh!B6/RES_summary!B$19</f>
        <v>0.66799686260343238</v>
      </c>
      <c r="C6" s="177">
        <f>RES_hhdet_tesh!C6/RES_summary!C$19</f>
        <v>0.74457742300579544</v>
      </c>
      <c r="D6" s="177">
        <f>RES_hhdet_tesh!D6/RES_summary!D$19</f>
        <v>0.75593653801228944</v>
      </c>
      <c r="E6" s="177">
        <f>RES_hhdet_tesh!E6/RES_summary!E$19</f>
        <v>1.0173479311430362</v>
      </c>
      <c r="F6" s="177">
        <f>RES_hhdet_tesh!F6/RES_summary!F$19</f>
        <v>0.97062020256035797</v>
      </c>
      <c r="G6" s="177">
        <f>RES_hhdet_tesh!G6/RES_summary!G$19</f>
        <v>0.5591723732228876</v>
      </c>
      <c r="H6" s="177">
        <f>RES_hhdet_tesh!H6/RES_summary!H$19</f>
        <v>0.67936207937454463</v>
      </c>
      <c r="I6" s="177">
        <f>RES_hhdet_tesh!I6/RES_summary!I$19</f>
        <v>0.65672199496817762</v>
      </c>
      <c r="J6" s="177">
        <f>RES_hhdet_tesh!J6/RES_summary!J$19</f>
        <v>0.87608594388357863</v>
      </c>
      <c r="K6" s="177">
        <f>RES_hhdet_tesh!K6/RES_summary!K$19</f>
        <v>0.57772582489189062</v>
      </c>
      <c r="L6" s="177">
        <f>RES_hhdet_tesh!L6/RES_summary!L$19</f>
        <v>1.2309553166654295</v>
      </c>
      <c r="M6" s="177">
        <f>RES_hhdet_tesh!M6/RES_summary!M$19</f>
        <v>0.45109433157825835</v>
      </c>
      <c r="N6" s="177">
        <f>RES_hhdet_tesh!N6/RES_summary!N$19</f>
        <v>1.162697555050235</v>
      </c>
      <c r="O6" s="177">
        <f>RES_hhdet_tesh!O6/RES_summary!O$19</f>
        <v>1.5716662464908993</v>
      </c>
      <c r="P6" s="177">
        <f>RES_hhdet_tesh!P6/RES_summary!P$19</f>
        <v>0.63720605189277801</v>
      </c>
      <c r="Q6" s="177">
        <f>RES_hhdet_tesh!Q6/RES_summary!Q$19</f>
        <v>0.96042633290174628</v>
      </c>
    </row>
    <row r="7" spans="1:17" ht="12.95" customHeight="1" x14ac:dyDescent="0.25">
      <c r="A7" s="158" t="s">
        <v>112</v>
      </c>
      <c r="B7" s="178">
        <f>RES_hhdet_tesh!B7/RES_summary!B$19</f>
        <v>0.2545833917606159</v>
      </c>
      <c r="C7" s="178">
        <f>RES_hhdet_tesh!C7/RES_summary!C$19</f>
        <v>0.26212177816470705</v>
      </c>
      <c r="D7" s="178">
        <f>RES_hhdet_tesh!D7/RES_summary!D$19</f>
        <v>0.27834716480211907</v>
      </c>
      <c r="E7" s="178">
        <f>RES_hhdet_tesh!E7/RES_summary!E$19</f>
        <v>0.282392249763258</v>
      </c>
      <c r="F7" s="178">
        <f>RES_hhdet_tesh!F7/RES_summary!F$19</f>
        <v>0.29234921423465782</v>
      </c>
      <c r="G7" s="178">
        <f>RES_hhdet_tesh!G7/RES_summary!G$19</f>
        <v>0.31304812365603191</v>
      </c>
      <c r="H7" s="178">
        <f>RES_hhdet_tesh!H7/RES_summary!H$19</f>
        <v>0.32316018705854593</v>
      </c>
      <c r="I7" s="178">
        <f>RES_hhdet_tesh!I7/RES_summary!I$19</f>
        <v>0.33882567466163027</v>
      </c>
      <c r="J7" s="178">
        <f>RES_hhdet_tesh!J7/RES_summary!J$19</f>
        <v>0.36049570692104216</v>
      </c>
      <c r="K7" s="178">
        <f>RES_hhdet_tesh!K7/RES_summary!K$19</f>
        <v>0.38383824614059719</v>
      </c>
      <c r="L7" s="178">
        <f>RES_hhdet_tesh!L7/RES_summary!L$19</f>
        <v>0.40511961010212433</v>
      </c>
      <c r="M7" s="178">
        <f>RES_hhdet_tesh!M7/RES_summary!M$19</f>
        <v>0.40968207345906688</v>
      </c>
      <c r="N7" s="178">
        <f>RES_hhdet_tesh!N7/RES_summary!N$19</f>
        <v>0.43337104701066331</v>
      </c>
      <c r="O7" s="178">
        <f>RES_hhdet_tesh!O7/RES_summary!O$19</f>
        <v>0.4922301622032445</v>
      </c>
      <c r="P7" s="178">
        <f>RES_hhdet_tesh!P7/RES_summary!P$19</f>
        <v>0.49981111653385868</v>
      </c>
      <c r="Q7" s="178">
        <f>RES_hhdet_tesh!Q7/RES_summary!Q$19</f>
        <v>0.54760750980213069</v>
      </c>
    </row>
    <row r="8" spans="1:17" ht="12" customHeight="1" x14ac:dyDescent="0.25">
      <c r="A8" s="23" t="s">
        <v>60</v>
      </c>
      <c r="B8" s="177">
        <f>RES_hhdet_tesh!B8/RES_summary!B$19</f>
        <v>0.2545833917606159</v>
      </c>
      <c r="C8" s="177">
        <f>RES_hhdet_tesh!C8/RES_summary!C$19</f>
        <v>0.26212177816470705</v>
      </c>
      <c r="D8" s="177">
        <f>RES_hhdet_tesh!D8/RES_summary!D$19</f>
        <v>0.27834716480211907</v>
      </c>
      <c r="E8" s="177">
        <f>RES_hhdet_tesh!E8/RES_summary!E$19</f>
        <v>0.282392249763258</v>
      </c>
      <c r="F8" s="177">
        <f>RES_hhdet_tesh!F8/RES_summary!F$19</f>
        <v>0.29234921423465782</v>
      </c>
      <c r="G8" s="177">
        <f>RES_hhdet_tesh!G8/RES_summary!G$19</f>
        <v>0.31304812365603191</v>
      </c>
      <c r="H8" s="177">
        <f>RES_hhdet_tesh!H8/RES_summary!H$19</f>
        <v>0.32316018705854593</v>
      </c>
      <c r="I8" s="177">
        <f>RES_hhdet_tesh!I8/RES_summary!I$19</f>
        <v>0.33882567466163027</v>
      </c>
      <c r="J8" s="177">
        <f>RES_hhdet_tesh!J8/RES_summary!J$19</f>
        <v>0.36049570692104216</v>
      </c>
      <c r="K8" s="177">
        <f>RES_hhdet_tesh!K8/RES_summary!K$19</f>
        <v>0.38383824614059719</v>
      </c>
      <c r="L8" s="177">
        <f>RES_hhdet_tesh!L8/RES_summary!L$19</f>
        <v>0.40511961010212433</v>
      </c>
      <c r="M8" s="177">
        <f>RES_hhdet_tesh!M8/RES_summary!M$19</f>
        <v>0.40968207345906688</v>
      </c>
      <c r="N8" s="177">
        <f>RES_hhdet_tesh!N8/RES_summary!N$19</f>
        <v>0.43337104701066331</v>
      </c>
      <c r="O8" s="177">
        <f>RES_hhdet_tesh!O8/RES_summary!O$19</f>
        <v>0.4922301622032445</v>
      </c>
      <c r="P8" s="177">
        <f>RES_hhdet_tesh!P8/RES_summary!P$19</f>
        <v>0.49981111653385868</v>
      </c>
      <c r="Q8" s="177">
        <f>RES_hhdet_tesh!Q8/RES_summary!Q$19</f>
        <v>0.54760750980213069</v>
      </c>
    </row>
    <row r="9" spans="1:17" ht="12" customHeight="1" x14ac:dyDescent="0.25">
      <c r="A9" s="158" t="s">
        <v>63</v>
      </c>
      <c r="B9" s="178">
        <f>RES_hhdet_tesh!B9/RES_summary!B$19</f>
        <v>16.576166882795967</v>
      </c>
      <c r="C9" s="178">
        <f>RES_hhdet_tesh!C9/RES_summary!C$19</f>
        <v>16.679055799302059</v>
      </c>
      <c r="D9" s="178">
        <f>RES_hhdet_tesh!D9/RES_summary!D$19</f>
        <v>16.376025135427664</v>
      </c>
      <c r="E9" s="178">
        <f>RES_hhdet_tesh!E9/RES_summary!E$19</f>
        <v>16.608437458171505</v>
      </c>
      <c r="F9" s="178">
        <f>RES_hhdet_tesh!F9/RES_summary!F$19</f>
        <v>16.642850101425502</v>
      </c>
      <c r="G9" s="178">
        <f>RES_hhdet_tesh!G9/RES_summary!G$19</f>
        <v>16.110504100656087</v>
      </c>
      <c r="H9" s="178">
        <f>RES_hhdet_tesh!H9/RES_summary!H$19</f>
        <v>16.054445881927357</v>
      </c>
      <c r="I9" s="178">
        <f>RES_hhdet_tesh!I9/RES_summary!I$19</f>
        <v>15.968632442137649</v>
      </c>
      <c r="J9" s="178">
        <f>RES_hhdet_tesh!J9/RES_summary!J$19</f>
        <v>16.010154375409456</v>
      </c>
      <c r="K9" s="178">
        <f>RES_hhdet_tesh!K9/RES_summary!K$19</f>
        <v>15.097391009082804</v>
      </c>
      <c r="L9" s="178">
        <f>RES_hhdet_tesh!L9/RES_summary!L$19</f>
        <v>16.436489738821415</v>
      </c>
      <c r="M9" s="178">
        <f>RES_hhdet_tesh!M9/RES_summary!M$19</f>
        <v>14.567715515446817</v>
      </c>
      <c r="N9" s="178">
        <f>RES_hhdet_tesh!N9/RES_summary!N$19</f>
        <v>17.154088364875051</v>
      </c>
      <c r="O9" s="178">
        <f>RES_hhdet_tesh!O9/RES_summary!O$19</f>
        <v>17.174827584474325</v>
      </c>
      <c r="P9" s="178">
        <f>RES_hhdet_tesh!P9/RES_summary!P$19</f>
        <v>15.898284802875899</v>
      </c>
      <c r="Q9" s="178">
        <f>RES_hhdet_tesh!Q9/RES_summary!Q$19</f>
        <v>15.780905720200215</v>
      </c>
    </row>
    <row r="10" spans="1:17" ht="12" customHeight="1" x14ac:dyDescent="0.25">
      <c r="A10" s="167" t="s">
        <v>171</v>
      </c>
      <c r="B10" s="183">
        <f>RES_hhdet_tesh!B10/RES_summary!B$19</f>
        <v>15.903559935223482</v>
      </c>
      <c r="C10" s="183">
        <f>RES_hhdet_tesh!C10/RES_summary!C$19</f>
        <v>15.882047353008879</v>
      </c>
      <c r="D10" s="183">
        <f>RES_hhdet_tesh!D10/RES_summary!D$19</f>
        <v>15.629343296835028</v>
      </c>
      <c r="E10" s="183">
        <f>RES_hhdet_tesh!E10/RES_summary!E$19</f>
        <v>15.631550558902784</v>
      </c>
      <c r="F10" s="183">
        <f>RES_hhdet_tesh!F10/RES_summary!F$19</f>
        <v>15.671263252295919</v>
      </c>
      <c r="G10" s="183">
        <f>RES_hhdet_tesh!G10/RES_summary!G$19</f>
        <v>15.51300926937588</v>
      </c>
      <c r="H10" s="183">
        <f>RES_hhdet_tesh!H10/RES_summary!H$19</f>
        <v>15.35030842356996</v>
      </c>
      <c r="I10" s="183">
        <f>RES_hhdet_tesh!I10/RES_summary!I$19</f>
        <v>15.282744843837508</v>
      </c>
      <c r="J10" s="183">
        <f>RES_hhdet_tesh!J10/RES_summary!J$19</f>
        <v>15.126485857249946</v>
      </c>
      <c r="K10" s="183">
        <f>RES_hhdet_tesh!K10/RES_summary!K$19</f>
        <v>14.226766395044386</v>
      </c>
      <c r="L10" s="183">
        <f>RES_hhdet_tesh!L10/RES_summary!L$19</f>
        <v>16.129797647310529</v>
      </c>
      <c r="M10" s="183">
        <f>RES_hhdet_tesh!M10/RES_summary!M$19</f>
        <v>13.960588202485408</v>
      </c>
      <c r="N10" s="183">
        <f>RES_hhdet_tesh!N10/RES_summary!N$19</f>
        <v>15.773107540164771</v>
      </c>
      <c r="O10" s="183">
        <f>RES_hhdet_tesh!O10/RES_summary!O$19</f>
        <v>15.572168387163192</v>
      </c>
      <c r="P10" s="183">
        <f>RES_hhdet_tesh!P10/RES_summary!P$19</f>
        <v>15.170935799306514</v>
      </c>
      <c r="Q10" s="183">
        <f>RES_hhdet_tesh!Q10/RES_summary!Q$19</f>
        <v>14.882388402154303</v>
      </c>
    </row>
    <row r="11" spans="1:17" ht="12" customHeight="1" x14ac:dyDescent="0.25">
      <c r="A11" s="167" t="s">
        <v>144</v>
      </c>
      <c r="B11" s="183">
        <f>RES_hhdet_tesh!B11/RES_summary!B$19</f>
        <v>15.903647412838518</v>
      </c>
      <c r="C11" s="183">
        <f>RES_hhdet_tesh!C11/RES_summary!C$19</f>
        <v>15.858029949384511</v>
      </c>
      <c r="D11" s="183">
        <f>RES_hhdet_tesh!D11/RES_summary!D$19</f>
        <v>15.552800538885991</v>
      </c>
      <c r="E11" s="183">
        <f>RES_hhdet_tesh!E11/RES_summary!E$19</f>
        <v>15.623133855031131</v>
      </c>
      <c r="F11" s="183">
        <f>RES_hhdet_tesh!F11/RES_summary!F$19</f>
        <v>15.69209266439203</v>
      </c>
      <c r="G11" s="183">
        <f>RES_hhdet_tesh!G11/RES_summary!G$19</f>
        <v>15.667673063045537</v>
      </c>
      <c r="H11" s="183">
        <f>RES_hhdet_tesh!H11/RES_summary!H$19</f>
        <v>15.613591017418438</v>
      </c>
      <c r="I11" s="183">
        <f>RES_hhdet_tesh!I11/RES_summary!I$19</f>
        <v>15.651539532613754</v>
      </c>
      <c r="J11" s="183">
        <f>RES_hhdet_tesh!J11/RES_summary!J$19</f>
        <v>15.721441075351432</v>
      </c>
      <c r="K11" s="183">
        <f>RES_hhdet_tesh!K11/RES_summary!K$19</f>
        <v>15.733657086592752</v>
      </c>
      <c r="L11" s="183">
        <f>RES_hhdet_tesh!L11/RES_summary!L$19</f>
        <v>15.580077935511651</v>
      </c>
      <c r="M11" s="183">
        <f>RES_hhdet_tesh!M11/RES_summary!M$19</f>
        <v>14.251074086602873</v>
      </c>
      <c r="N11" s="183">
        <f>RES_hhdet_tesh!N11/RES_summary!N$19</f>
        <v>16.163695584634745</v>
      </c>
      <c r="O11" s="183">
        <f>RES_hhdet_tesh!O11/RES_summary!O$19</f>
        <v>15.983551547621511</v>
      </c>
      <c r="P11" s="183">
        <f>RES_hhdet_tesh!P11/RES_summary!P$19</f>
        <v>15.588481732587853</v>
      </c>
      <c r="Q11" s="183">
        <f>RES_hhdet_tesh!Q11/RES_summary!Q$19</f>
        <v>15.290121330124517</v>
      </c>
    </row>
    <row r="12" spans="1:17" ht="12" customHeight="1" x14ac:dyDescent="0.25">
      <c r="A12" s="167" t="s">
        <v>143</v>
      </c>
      <c r="B12" s="183">
        <f>RES_hhdet_tesh!B12/RES_summary!B$19</f>
        <v>15.903664207905923</v>
      </c>
      <c r="C12" s="183">
        <f>RES_hhdet_tesh!C12/RES_summary!C$19</f>
        <v>15.887776419541247</v>
      </c>
      <c r="D12" s="183">
        <f>RES_hhdet_tesh!D12/RES_summary!D$19</f>
        <v>15.619227245186298</v>
      </c>
      <c r="E12" s="183">
        <f>RES_hhdet_tesh!E12/RES_summary!E$19</f>
        <v>15.681246582607073</v>
      </c>
      <c r="F12" s="183">
        <f>RES_hhdet_tesh!F12/RES_summary!F$19</f>
        <v>15.745990171754237</v>
      </c>
      <c r="G12" s="183">
        <f>RES_hhdet_tesh!G12/RES_summary!G$19</f>
        <v>15.680732124908584</v>
      </c>
      <c r="H12" s="183">
        <f>RES_hhdet_tesh!H12/RES_summary!H$19</f>
        <v>15.709994628216341</v>
      </c>
      <c r="I12" s="183">
        <f>RES_hhdet_tesh!I12/RES_summary!I$19</f>
        <v>15.754294329963168</v>
      </c>
      <c r="J12" s="183">
        <f>RES_hhdet_tesh!J12/RES_summary!J$19</f>
        <v>15.703235787162605</v>
      </c>
      <c r="K12" s="183">
        <f>RES_hhdet_tesh!K12/RES_summary!K$19</f>
        <v>15.667984878766282</v>
      </c>
      <c r="L12" s="183">
        <f>RES_hhdet_tesh!L12/RES_summary!L$19</f>
        <v>15.568049049853215</v>
      </c>
      <c r="M12" s="183">
        <f>RES_hhdet_tesh!M12/RES_summary!M$19</f>
        <v>14.20501693850775</v>
      </c>
      <c r="N12" s="183">
        <f>RES_hhdet_tesh!N12/RES_summary!N$19</f>
        <v>16.129285457352832</v>
      </c>
      <c r="O12" s="183">
        <f>RES_hhdet_tesh!O12/RES_summary!O$19</f>
        <v>15.954486255344188</v>
      </c>
      <c r="P12" s="183">
        <f>RES_hhdet_tesh!P12/RES_summary!P$19</f>
        <v>15.574001608891304</v>
      </c>
      <c r="Q12" s="183">
        <f>RES_hhdet_tesh!Q12/RES_summary!Q$19</f>
        <v>15.2953074223143</v>
      </c>
    </row>
    <row r="13" spans="1:17" ht="12" customHeight="1" x14ac:dyDescent="0.25">
      <c r="A13" s="166" t="s">
        <v>57</v>
      </c>
      <c r="B13" s="182">
        <f>RES_hhdet_tesh!B13/RES_summary!B$19</f>
        <v>10.146527049391088</v>
      </c>
      <c r="C13" s="182">
        <f>RES_hhdet_tesh!C13/RES_summary!C$19</f>
        <v>10.307719467100078</v>
      </c>
      <c r="D13" s="182">
        <f>RES_hhdet_tesh!D13/RES_summary!D$19</f>
        <v>10.109447898345428</v>
      </c>
      <c r="E13" s="182">
        <f>RES_hhdet_tesh!E13/RES_summary!E$19</f>
        <v>10.15419469898595</v>
      </c>
      <c r="F13" s="182">
        <f>RES_hhdet_tesh!F13/RES_summary!F$19</f>
        <v>10.195466041803954</v>
      </c>
      <c r="G13" s="182">
        <f>RES_hhdet_tesh!G13/RES_summary!G$19</f>
        <v>10.173519022283529</v>
      </c>
      <c r="H13" s="182">
        <f>RES_hhdet_tesh!H13/RES_summary!H$19</f>
        <v>10.257707022683119</v>
      </c>
      <c r="I13" s="182">
        <f>RES_hhdet_tesh!I13/RES_summary!I$19</f>
        <v>10.335642267062569</v>
      </c>
      <c r="J13" s="182">
        <f>RES_hhdet_tesh!J13/RES_summary!J$19</f>
        <v>10.306423045301665</v>
      </c>
      <c r="K13" s="182">
        <f>RES_hhdet_tesh!K13/RES_summary!K$19</f>
        <v>10.268321019102368</v>
      </c>
      <c r="L13" s="182">
        <f>RES_hhdet_tesh!L13/RES_summary!L$19</f>
        <v>10.178086839807497</v>
      </c>
      <c r="M13" s="182">
        <f>RES_hhdet_tesh!M13/RES_summary!M$19</f>
        <v>9.3094771812179289</v>
      </c>
      <c r="N13" s="182">
        <f>RES_hhdet_tesh!N13/RES_summary!N$19</f>
        <v>10.885071984088619</v>
      </c>
      <c r="O13" s="182">
        <f>RES_hhdet_tesh!O13/RES_summary!O$19</f>
        <v>10.442770741239809</v>
      </c>
      <c r="P13" s="182">
        <f>RES_hhdet_tesh!P13/RES_summary!P$19</f>
        <v>10.184968653943233</v>
      </c>
      <c r="Q13" s="182">
        <f>RES_hhdet_tesh!Q13/RES_summary!Q$19</f>
        <v>9.9937964102422612</v>
      </c>
    </row>
    <row r="14" spans="1:17" ht="12" customHeight="1" x14ac:dyDescent="0.25">
      <c r="A14" s="147" t="s">
        <v>59</v>
      </c>
      <c r="B14" s="181">
        <f>RES_hhdet_tesh!B14/RES_summary!B$19</f>
        <v>5.7571371585148379</v>
      </c>
      <c r="C14" s="181">
        <f>RES_hhdet_tesh!C14/RES_summary!C$19</f>
        <v>5.5800569524411694</v>
      </c>
      <c r="D14" s="181">
        <f>RES_hhdet_tesh!D14/RES_summary!D$19</f>
        <v>5.5097793468408716</v>
      </c>
      <c r="E14" s="181">
        <f>RES_hhdet_tesh!E14/RES_summary!E$19</f>
        <v>5.527051883621124</v>
      </c>
      <c r="F14" s="181">
        <f>RES_hhdet_tesh!F14/RES_summary!F$19</f>
        <v>5.550524129950281</v>
      </c>
      <c r="G14" s="181">
        <f>RES_hhdet_tesh!G14/RES_summary!G$19</f>
        <v>5.5072131026250553</v>
      </c>
      <c r="H14" s="181">
        <f>RES_hhdet_tesh!H14/RES_summary!H$19</f>
        <v>5.4522876055332228</v>
      </c>
      <c r="I14" s="181">
        <f>RES_hhdet_tesh!I14/RES_summary!I$19</f>
        <v>5.4186520629006019</v>
      </c>
      <c r="J14" s="181">
        <f>RES_hhdet_tesh!J14/RES_summary!J$19</f>
        <v>5.3968127418609404</v>
      </c>
      <c r="K14" s="181">
        <f>RES_hhdet_tesh!K14/RES_summary!K$19</f>
        <v>5.3996638596639119</v>
      </c>
      <c r="L14" s="181">
        <f>RES_hhdet_tesh!L14/RES_summary!L$19</f>
        <v>5.3899622100457201</v>
      </c>
      <c r="M14" s="181">
        <f>RES_hhdet_tesh!M14/RES_summary!M$19</f>
        <v>4.8955397572898232</v>
      </c>
      <c r="N14" s="181">
        <f>RES_hhdet_tesh!N14/RES_summary!N$19</f>
        <v>5.2442134732642147</v>
      </c>
      <c r="O14" s="181">
        <f>RES_hhdet_tesh!O14/RES_summary!O$19</f>
        <v>5.5117155141043792</v>
      </c>
      <c r="P14" s="181">
        <f>RES_hhdet_tesh!P14/RES_summary!P$19</f>
        <v>5.389032954948072</v>
      </c>
      <c r="Q14" s="181">
        <f>RES_hhdet_tesh!Q14/RES_summary!Q$19</f>
        <v>5.3015110120720399</v>
      </c>
    </row>
    <row r="15" spans="1:17" ht="12" customHeight="1" x14ac:dyDescent="0.25">
      <c r="A15" s="163" t="s">
        <v>142</v>
      </c>
      <c r="B15" s="180">
        <f>RES_hhdet_tesh!B15/RES_summary!B$19</f>
        <v>17.399461735380115</v>
      </c>
      <c r="C15" s="180">
        <f>RES_hhdet_tesh!C15/RES_summary!C$19</f>
        <v>17.726140268401256</v>
      </c>
      <c r="D15" s="180">
        <f>RES_hhdet_tesh!D15/RES_summary!D$19</f>
        <v>17.688624118595325</v>
      </c>
      <c r="E15" s="180">
        <f>RES_hhdet_tesh!E15/RES_summary!E$19</f>
        <v>18.303591283627945</v>
      </c>
      <c r="F15" s="180">
        <f>RES_hhdet_tesh!F15/RES_summary!F$19</f>
        <v>18.53450433309515</v>
      </c>
      <c r="G15" s="180">
        <f>RES_hhdet_tesh!G15/RES_summary!G$19</f>
        <v>17.148491842760045</v>
      </c>
      <c r="H15" s="180">
        <f>RES_hhdet_tesh!H15/RES_summary!H$19</f>
        <v>17.356196720755033</v>
      </c>
      <c r="I15" s="180">
        <f>RES_hhdet_tesh!I15/RES_summary!I$19</f>
        <v>17.461279316441555</v>
      </c>
      <c r="J15" s="180">
        <f>RES_hhdet_tesh!J15/RES_summary!J$19</f>
        <v>17.736083190518304</v>
      </c>
      <c r="K15" s="180">
        <f>RES_hhdet_tesh!K15/RES_summary!K$19</f>
        <v>16.630680474017971</v>
      </c>
      <c r="L15" s="180">
        <f>RES_hhdet_tesh!L15/RES_summary!L$19</f>
        <v>20.233057304838546</v>
      </c>
      <c r="M15" s="180">
        <f>RES_hhdet_tesh!M15/RES_summary!M$19</f>
        <v>15.9115186145486</v>
      </c>
      <c r="N15" s="180">
        <f>RES_hhdet_tesh!N15/RES_summary!N$19</f>
        <v>21.036128934489732</v>
      </c>
      <c r="O15" s="180">
        <f>RES_hhdet_tesh!O15/RES_summary!O$19</f>
        <v>22.161917812585301</v>
      </c>
      <c r="P15" s="180">
        <f>RES_hhdet_tesh!P15/RES_summary!P$19</f>
        <v>18.348153049874689</v>
      </c>
      <c r="Q15" s="180">
        <f>RES_hhdet_tesh!Q15/RES_summary!Q$19</f>
        <v>19.274439900424795</v>
      </c>
    </row>
    <row r="16" spans="1:17" ht="12" customHeight="1" x14ac:dyDescent="0.25">
      <c r="A16" s="161" t="s">
        <v>141</v>
      </c>
      <c r="B16" s="179">
        <f>RES_hhdet_tesh!B16/RES_summary!B$19</f>
        <v>16.857993745687413</v>
      </c>
      <c r="C16" s="179">
        <f>RES_hhdet_tesh!C16/RES_summary!C$19</f>
        <v>17.102048126902236</v>
      </c>
      <c r="D16" s="179">
        <f>RES_hhdet_tesh!D16/RES_summary!D$19</f>
        <v>17.007427496620121</v>
      </c>
      <c r="E16" s="179">
        <f>RES_hhdet_tesh!E16/RES_summary!E$19</f>
        <v>17.424094404325629</v>
      </c>
      <c r="F16" s="179">
        <f>RES_hhdet_tesh!F16/RES_summary!F$19</f>
        <v>17.595625700543682</v>
      </c>
      <c r="G16" s="179">
        <f>RES_hhdet_tesh!G16/RES_summary!G$19</f>
        <v>16.649023148058802</v>
      </c>
      <c r="H16" s="179">
        <f>RES_hhdet_tesh!H16/RES_summary!H$19</f>
        <v>16.784477812059119</v>
      </c>
      <c r="I16" s="179">
        <f>RES_hhdet_tesh!I16/RES_summary!I$19</f>
        <v>16.774194282959087</v>
      </c>
      <c r="J16" s="179">
        <f>RES_hhdet_tesh!J16/RES_summary!J$19</f>
        <v>16.990840936053004</v>
      </c>
      <c r="K16" s="179">
        <f>RES_hhdet_tesh!K16/RES_summary!K$19</f>
        <v>16.220815625720476</v>
      </c>
      <c r="L16" s="179">
        <f>RES_hhdet_tesh!L16/RES_summary!L$19</f>
        <v>18.557321868218217</v>
      </c>
      <c r="M16" s="179">
        <f>RES_hhdet_tesh!M16/RES_summary!M$19</f>
        <v>15.238026856746592</v>
      </c>
      <c r="N16" s="179">
        <f>RES_hhdet_tesh!N16/RES_summary!N$19</f>
        <v>19.338419859372582</v>
      </c>
      <c r="O16" s="179">
        <f>RES_hhdet_tesh!O16/RES_summary!O$19</f>
        <v>19.916962092285182</v>
      </c>
      <c r="P16" s="179">
        <f>RES_hhdet_tesh!P16/RES_summary!P$19</f>
        <v>17.315332437366898</v>
      </c>
      <c r="Q16" s="179">
        <f>RES_hhdet_tesh!Q16/RES_summary!Q$19</f>
        <v>17.829896947348516</v>
      </c>
    </row>
    <row r="17" spans="1:17" ht="12" customHeight="1" x14ac:dyDescent="0.25">
      <c r="A17" s="148" t="s">
        <v>60</v>
      </c>
      <c r="B17" s="177">
        <f>RES_hhdet_tesh!B17/RES_summary!B$19</f>
        <v>11.100856587172578</v>
      </c>
      <c r="C17" s="177">
        <f>RES_hhdet_tesh!C17/RES_summary!C$19</f>
        <v>11.521991174461069</v>
      </c>
      <c r="D17" s="177">
        <f>RES_hhdet_tesh!D17/RES_summary!D$19</f>
        <v>11.49764814977925</v>
      </c>
      <c r="E17" s="177">
        <f>RES_hhdet_tesh!E17/RES_summary!E$19</f>
        <v>11.897042520704504</v>
      </c>
      <c r="F17" s="177">
        <f>RES_hhdet_tesh!F17/RES_summary!F$19</f>
        <v>12.045101570593399</v>
      </c>
      <c r="G17" s="177">
        <f>RES_hhdet_tesh!G17/RES_summary!G$19</f>
        <v>11.141810045433751</v>
      </c>
      <c r="H17" s="177">
        <f>RES_hhdet_tesh!H17/RES_summary!H$19</f>
        <v>11.332190206525889</v>
      </c>
      <c r="I17" s="177">
        <f>RES_hhdet_tesh!I17/RES_summary!I$19</f>
        <v>11.35554222005848</v>
      </c>
      <c r="J17" s="177">
        <f>RES_hhdet_tesh!J17/RES_summary!J$19</f>
        <v>11.59402819419207</v>
      </c>
      <c r="K17" s="177">
        <f>RES_hhdet_tesh!K17/RES_summary!K$19</f>
        <v>10.821151766056568</v>
      </c>
      <c r="L17" s="177">
        <f>RES_hhdet_tesh!L17/RES_summary!L$19</f>
        <v>13.167359658172492</v>
      </c>
      <c r="M17" s="177">
        <f>RES_hhdet_tesh!M17/RES_summary!M$19</f>
        <v>10.34248709945677</v>
      </c>
      <c r="N17" s="177">
        <f>RES_hhdet_tesh!N17/RES_summary!N$19</f>
        <v>14.094206386108372</v>
      </c>
      <c r="O17" s="177">
        <f>RES_hhdet_tesh!O17/RES_summary!O$19</f>
        <v>14.405246578180803</v>
      </c>
      <c r="P17" s="177">
        <f>RES_hhdet_tesh!P17/RES_summary!P$19</f>
        <v>11.926299482418827</v>
      </c>
      <c r="Q17" s="177">
        <f>RES_hhdet_tesh!Q17/RES_summary!Q$19</f>
        <v>12.528385935276479</v>
      </c>
    </row>
    <row r="18" spans="1:17" ht="12" customHeight="1" x14ac:dyDescent="0.25">
      <c r="A18" s="148" t="s">
        <v>59</v>
      </c>
      <c r="B18" s="177">
        <f>RES_hhdet_tesh!B18/RES_summary!B$19</f>
        <v>5.7571371585148352</v>
      </c>
      <c r="C18" s="177">
        <f>RES_hhdet_tesh!C18/RES_summary!C$19</f>
        <v>5.5800569524411694</v>
      </c>
      <c r="D18" s="177">
        <f>RES_hhdet_tesh!D18/RES_summary!D$19</f>
        <v>5.5097793468408724</v>
      </c>
      <c r="E18" s="177">
        <f>RES_hhdet_tesh!E18/RES_summary!E$19</f>
        <v>5.5270518836211231</v>
      </c>
      <c r="F18" s="177">
        <f>RES_hhdet_tesh!F18/RES_summary!F$19</f>
        <v>5.550524129950281</v>
      </c>
      <c r="G18" s="177">
        <f>RES_hhdet_tesh!G18/RES_summary!G$19</f>
        <v>5.5072131026250561</v>
      </c>
      <c r="H18" s="177">
        <f>RES_hhdet_tesh!H18/RES_summary!H$19</f>
        <v>5.4522876055332263</v>
      </c>
      <c r="I18" s="177">
        <f>RES_hhdet_tesh!I18/RES_summary!I$19</f>
        <v>5.4186520629006036</v>
      </c>
      <c r="J18" s="177">
        <f>RES_hhdet_tesh!J18/RES_summary!J$19</f>
        <v>5.3968127418609386</v>
      </c>
      <c r="K18" s="177">
        <f>RES_hhdet_tesh!K18/RES_summary!K$19</f>
        <v>5.3996638596639093</v>
      </c>
      <c r="L18" s="177">
        <f>RES_hhdet_tesh!L18/RES_summary!L$19</f>
        <v>5.3899622100457245</v>
      </c>
      <c r="M18" s="177">
        <f>RES_hhdet_tesh!M18/RES_summary!M$19</f>
        <v>4.8955397572898214</v>
      </c>
      <c r="N18" s="177">
        <f>RES_hhdet_tesh!N18/RES_summary!N$19</f>
        <v>5.2442134732642129</v>
      </c>
      <c r="O18" s="177">
        <f>RES_hhdet_tesh!O18/RES_summary!O$19</f>
        <v>5.5117155141043801</v>
      </c>
      <c r="P18" s="177">
        <f>RES_hhdet_tesh!P18/RES_summary!P$19</f>
        <v>5.389032954948072</v>
      </c>
      <c r="Q18" s="177">
        <f>RES_hhdet_tesh!Q18/RES_summary!Q$19</f>
        <v>5.3015110120720381</v>
      </c>
    </row>
    <row r="19" spans="1:17" ht="12" customHeight="1" x14ac:dyDescent="0.25">
      <c r="A19" s="158" t="s">
        <v>62</v>
      </c>
      <c r="B19" s="178">
        <f>RES_hhdet_tesh!B19/RES_summary!B$19</f>
        <v>8.9504408850313428</v>
      </c>
      <c r="C19" s="178">
        <f>RES_hhdet_tesh!C19/RES_summary!C$19</f>
        <v>8.9581942320503156</v>
      </c>
      <c r="D19" s="178">
        <f>RES_hhdet_tesh!D19/RES_summary!D$19</f>
        <v>9.0438274172469644</v>
      </c>
      <c r="E19" s="178">
        <f>RES_hhdet_tesh!E19/RES_summary!E$19</f>
        <v>9.4344823864224328</v>
      </c>
      <c r="F19" s="178">
        <f>RES_hhdet_tesh!F19/RES_summary!F$19</f>
        <v>9.3843706523591219</v>
      </c>
      <c r="G19" s="178">
        <f>RES_hhdet_tesh!G19/RES_summary!G$19</f>
        <v>9.027031081605708</v>
      </c>
      <c r="H19" s="178">
        <f>RES_hhdet_tesh!H19/RES_summary!H$19</f>
        <v>9.2478781270964294</v>
      </c>
      <c r="I19" s="178">
        <f>RES_hhdet_tesh!I19/RES_summary!I$19</f>
        <v>9.2096179801603579</v>
      </c>
      <c r="J19" s="178">
        <f>RES_hhdet_tesh!J19/RES_summary!J$19</f>
        <v>9.6299457100006105</v>
      </c>
      <c r="K19" s="178">
        <f>RES_hhdet_tesh!K19/RES_summary!K$19</f>
        <v>9.3661917202322762</v>
      </c>
      <c r="L19" s="178">
        <f>RES_hhdet_tesh!L19/RES_summary!L$19</f>
        <v>10.132626031328337</v>
      </c>
      <c r="M19" s="178">
        <f>RES_hhdet_tesh!M19/RES_summary!M$19</f>
        <v>8.9032604281413406</v>
      </c>
      <c r="N19" s="178">
        <f>RES_hhdet_tesh!N19/RES_summary!N$19</f>
        <v>10.288556601826359</v>
      </c>
      <c r="O19" s="178">
        <f>RES_hhdet_tesh!O19/RES_summary!O$19</f>
        <v>10.990500824142462</v>
      </c>
      <c r="P19" s="178">
        <f>RES_hhdet_tesh!P19/RES_summary!P$19</f>
        <v>9.5762060981211636</v>
      </c>
      <c r="Q19" s="178">
        <f>RES_hhdet_tesh!Q19/RES_summary!Q$19</f>
        <v>9.9885028078250766</v>
      </c>
    </row>
    <row r="20" spans="1:17" ht="12" customHeight="1" x14ac:dyDescent="0.25">
      <c r="A20" s="23" t="s">
        <v>58</v>
      </c>
      <c r="B20" s="177">
        <f>RES_hhdet_tesh!B20/RES_summary!B$19</f>
        <v>0</v>
      </c>
      <c r="C20" s="177">
        <f>RES_hhdet_tesh!C20/RES_summary!C$19</f>
        <v>0</v>
      </c>
      <c r="D20" s="177">
        <f>RES_hhdet_tesh!D20/RES_summary!D$19</f>
        <v>0</v>
      </c>
      <c r="E20" s="177">
        <f>RES_hhdet_tesh!E20/RES_summary!E$19</f>
        <v>0</v>
      </c>
      <c r="F20" s="177">
        <f>RES_hhdet_tesh!F20/RES_summary!F$19</f>
        <v>0</v>
      </c>
      <c r="G20" s="177">
        <f>RES_hhdet_tesh!G20/RES_summary!G$19</f>
        <v>0</v>
      </c>
      <c r="H20" s="177">
        <f>RES_hhdet_tesh!H20/RES_summary!H$19</f>
        <v>0</v>
      </c>
      <c r="I20" s="177">
        <f>RES_hhdet_tesh!I20/RES_summary!I$19</f>
        <v>0</v>
      </c>
      <c r="J20" s="177">
        <f>RES_hhdet_tesh!J20/RES_summary!J$19</f>
        <v>0</v>
      </c>
      <c r="K20" s="177">
        <f>RES_hhdet_tesh!K20/RES_summary!K$19</f>
        <v>0</v>
      </c>
      <c r="L20" s="177">
        <f>RES_hhdet_tesh!L20/RES_summary!L$19</f>
        <v>0</v>
      </c>
      <c r="M20" s="177">
        <f>RES_hhdet_tesh!M20/RES_summary!M$19</f>
        <v>0</v>
      </c>
      <c r="N20" s="177">
        <f>RES_hhdet_tesh!N20/RES_summary!N$19</f>
        <v>0</v>
      </c>
      <c r="O20" s="177">
        <f>RES_hhdet_tesh!O20/RES_summary!O$19</f>
        <v>0</v>
      </c>
      <c r="P20" s="177">
        <f>RES_hhdet_tesh!P20/RES_summary!P$19</f>
        <v>0</v>
      </c>
      <c r="Q20" s="177">
        <f>RES_hhdet_tesh!Q20/RES_summary!Q$19</f>
        <v>0</v>
      </c>
    </row>
    <row r="21" spans="1:17" ht="12" customHeight="1" x14ac:dyDescent="0.25">
      <c r="A21" s="23" t="s">
        <v>57</v>
      </c>
      <c r="B21" s="177">
        <f>RES_hhdet_tesh!B21/RES_summary!B$19</f>
        <v>8.3005903585007523</v>
      </c>
      <c r="C21" s="177">
        <f>RES_hhdet_tesh!C21/RES_summary!C$19</f>
        <v>8.2239047266951406</v>
      </c>
      <c r="D21" s="177">
        <f>RES_hhdet_tesh!D21/RES_summary!D$19</f>
        <v>8.2453008516549335</v>
      </c>
      <c r="E21" s="177">
        <f>RES_hhdet_tesh!E21/RES_summary!E$19</f>
        <v>8.17357735002164</v>
      </c>
      <c r="F21" s="177">
        <f>RES_hhdet_tesh!F21/RES_summary!F$19</f>
        <v>8.4562004337276626</v>
      </c>
      <c r="G21" s="177">
        <f>RES_hhdet_tesh!G21/RES_summary!G$19</f>
        <v>8.3525928061913461</v>
      </c>
      <c r="H21" s="177">
        <f>RES_hhdet_tesh!H21/RES_summary!H$19</f>
        <v>8.3274171940080617</v>
      </c>
      <c r="I21" s="177">
        <f>RES_hhdet_tesh!I21/RES_summary!I$19</f>
        <v>8.4585152382173519</v>
      </c>
      <c r="J21" s="177">
        <f>RES_hhdet_tesh!J21/RES_summary!J$19</f>
        <v>8.4752131340039281</v>
      </c>
      <c r="K21" s="177">
        <f>RES_hhdet_tesh!K21/RES_summary!K$19</f>
        <v>8.3863692741021492</v>
      </c>
      <c r="L21" s="177">
        <f>RES_hhdet_tesh!L21/RES_summary!L$19</f>
        <v>8.6269301087460999</v>
      </c>
      <c r="M21" s="177">
        <f>RES_hhdet_tesh!M21/RES_summary!M$19</f>
        <v>8.091592163604691</v>
      </c>
      <c r="N21" s="177">
        <f>RES_hhdet_tesh!N21/RES_summary!N$19</f>
        <v>8.3695606932740247</v>
      </c>
      <c r="O21" s="177">
        <f>RES_hhdet_tesh!O21/RES_summary!O$19</f>
        <v>8.3760648744800594</v>
      </c>
      <c r="P21" s="177">
        <f>RES_hhdet_tesh!P21/RES_summary!P$19</f>
        <v>8.3242591122905445</v>
      </c>
      <c r="Q21" s="177">
        <f>RES_hhdet_tesh!Q21/RES_summary!Q$19</f>
        <v>8.2051922450008448</v>
      </c>
    </row>
    <row r="22" spans="1:17" ht="12" customHeight="1" x14ac:dyDescent="0.25">
      <c r="A22" s="29" t="s">
        <v>140</v>
      </c>
      <c r="B22" s="176">
        <f>RES_hhdet_tesh!B22/RES_summary!B$19</f>
        <v>9.2013783923133285</v>
      </c>
      <c r="C22" s="176">
        <f>RES_hhdet_tesh!C22/RES_summary!C$19</f>
        <v>9.2280350924082697</v>
      </c>
      <c r="D22" s="176">
        <f>RES_hhdet_tesh!D22/RES_summary!D$19</f>
        <v>9.3303614909455561</v>
      </c>
      <c r="E22" s="176">
        <f>RES_hhdet_tesh!E22/RES_summary!E$19</f>
        <v>9.8710449424230262</v>
      </c>
      <c r="F22" s="176">
        <f>RES_hhdet_tesh!F22/RES_summary!F$19</f>
        <v>9.7050584053562758</v>
      </c>
      <c r="G22" s="176">
        <f>RES_hhdet_tesh!G22/RES_summary!G$19</f>
        <v>9.2556748003704481</v>
      </c>
      <c r="H22" s="176">
        <f>RES_hhdet_tesh!H22/RES_summary!H$19</f>
        <v>9.5386955626076162</v>
      </c>
      <c r="I22" s="176">
        <f>RES_hhdet_tesh!I22/RES_summary!I$19</f>
        <v>9.4348676591410534</v>
      </c>
      <c r="J22" s="176">
        <f>RES_hhdet_tesh!J22/RES_summary!J$19</f>
        <v>9.9684218784568532</v>
      </c>
      <c r="K22" s="176">
        <f>RES_hhdet_tesh!K22/RES_summary!K$19</f>
        <v>9.6583831837028278</v>
      </c>
      <c r="L22" s="176">
        <f>RES_hhdet_tesh!L22/RES_summary!L$19</f>
        <v>10.548809591021351</v>
      </c>
      <c r="M22" s="176">
        <f>RES_hhdet_tesh!M22/RES_summary!M$19</f>
        <v>9.1139032705597263</v>
      </c>
      <c r="N22" s="176">
        <f>RES_hhdet_tesh!N22/RES_summary!N$19</f>
        <v>10.771177154939695</v>
      </c>
      <c r="O22" s="176">
        <f>RES_hhdet_tesh!O22/RES_summary!O$19</f>
        <v>11.613793583761595</v>
      </c>
      <c r="P22" s="176">
        <f>RES_hhdet_tesh!P22/RES_summary!P$19</f>
        <v>9.8239096061664313</v>
      </c>
      <c r="Q22" s="176">
        <f>RES_hhdet_tesh!Q22/RES_summary!Q$19</f>
        <v>10.340216805470764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84">
        <f>RES_hhdet_tesh!B24/RES_summary!B$19</f>
        <v>113.22523942043507</v>
      </c>
      <c r="C24" s="184">
        <f>RES_hhdet_tesh!C24/RES_summary!C$19</f>
        <v>114.2821971310677</v>
      </c>
      <c r="D24" s="184">
        <f>RES_hhdet_tesh!D24/RES_summary!D$19</f>
        <v>115.43103964707367</v>
      </c>
      <c r="E24" s="184">
        <f>RES_hhdet_tesh!E24/RES_summary!E$19</f>
        <v>117.75268002543807</v>
      </c>
      <c r="F24" s="184">
        <f>RES_hhdet_tesh!F24/RES_summary!F$19</f>
        <v>121.41451323112614</v>
      </c>
      <c r="G24" s="184">
        <f>RES_hhdet_tesh!G24/RES_summary!G$19</f>
        <v>117.79191283797263</v>
      </c>
      <c r="H24" s="184">
        <f>RES_hhdet_tesh!H24/RES_summary!H$19</f>
        <v>113.7557642860677</v>
      </c>
      <c r="I24" s="184">
        <f>RES_hhdet_tesh!I24/RES_summary!I$19</f>
        <v>105.49793744836462</v>
      </c>
      <c r="J24" s="184">
        <f>RES_hhdet_tesh!J24/RES_summary!J$19</f>
        <v>108.39018131371699</v>
      </c>
      <c r="K24" s="184">
        <f>RES_hhdet_tesh!K24/RES_summary!K$19</f>
        <v>106.19746123694422</v>
      </c>
      <c r="L24" s="184">
        <f>RES_hhdet_tesh!L24/RES_summary!L$19</f>
        <v>109.87835401692691</v>
      </c>
      <c r="M24" s="184">
        <f>RES_hhdet_tesh!M24/RES_summary!M$19</f>
        <v>87.769327999311059</v>
      </c>
      <c r="N24" s="184">
        <f>RES_hhdet_tesh!N24/RES_summary!N$19</f>
        <v>99.570525640688032</v>
      </c>
      <c r="O24" s="184">
        <f>RES_hhdet_tesh!O24/RES_summary!O$19</f>
        <v>102.92532089034449</v>
      </c>
      <c r="P24" s="184">
        <f>RES_hhdet_tesh!P24/RES_summary!P$19</f>
        <v>85.959096185472617</v>
      </c>
      <c r="Q24" s="184">
        <f>RES_hhdet_tesh!Q24/RES_summary!Q$19</f>
        <v>88.569345089703489</v>
      </c>
    </row>
    <row r="25" spans="1:17" ht="12.95" customHeight="1" x14ac:dyDescent="0.25">
      <c r="A25" s="158" t="s">
        <v>65</v>
      </c>
      <c r="B25" s="178">
        <f>RES_hhdet_tesh!B25/RES_summary!B$19</f>
        <v>87.340634400070741</v>
      </c>
      <c r="C25" s="178">
        <f>RES_hhdet_tesh!C25/RES_summary!C$19</f>
        <v>88.201967636329016</v>
      </c>
      <c r="D25" s="178">
        <f>RES_hhdet_tesh!D25/RES_summary!D$19</f>
        <v>89.365259485784534</v>
      </c>
      <c r="E25" s="178">
        <f>RES_hhdet_tesh!E25/RES_summary!E$19</f>
        <v>90.982879140857435</v>
      </c>
      <c r="F25" s="178">
        <f>RES_hhdet_tesh!F25/RES_summary!F$19</f>
        <v>94.559086636122899</v>
      </c>
      <c r="G25" s="178">
        <f>RES_hhdet_tesh!G25/RES_summary!G$19</f>
        <v>92.048899198604374</v>
      </c>
      <c r="H25" s="178">
        <f>RES_hhdet_tesh!H25/RES_summary!H$19</f>
        <v>87.757822313914986</v>
      </c>
      <c r="I25" s="178">
        <f>RES_hhdet_tesh!I25/RES_summary!I$19</f>
        <v>79.517213278337991</v>
      </c>
      <c r="J25" s="178">
        <f>RES_hhdet_tesh!J25/RES_summary!J$19</f>
        <v>81.987228400878379</v>
      </c>
      <c r="K25" s="178">
        <f>RES_hhdet_tesh!K25/RES_summary!K$19</f>
        <v>80.651775068720653</v>
      </c>
      <c r="L25" s="178">
        <f>RES_hhdet_tesh!L25/RES_summary!L$19</f>
        <v>81.905967273310694</v>
      </c>
      <c r="M25" s="178">
        <f>RES_hhdet_tesh!M25/RES_summary!M$19</f>
        <v>63.747830168505274</v>
      </c>
      <c r="N25" s="178">
        <f>RES_hhdet_tesh!N25/RES_summary!N$19</f>
        <v>70.728639887516891</v>
      </c>
      <c r="O25" s="178">
        <f>RES_hhdet_tesh!O25/RES_summary!O$19</f>
        <v>72.830498220030236</v>
      </c>
      <c r="P25" s="178">
        <f>RES_hhdet_tesh!P25/RES_summary!P$19</f>
        <v>59.147704112803936</v>
      </c>
      <c r="Q25" s="178">
        <f>RES_hhdet_tesh!Q25/RES_summary!Q$19</f>
        <v>60.925651782651677</v>
      </c>
    </row>
    <row r="26" spans="1:17" ht="12" customHeight="1" x14ac:dyDescent="0.25">
      <c r="A26" s="23" t="s">
        <v>84</v>
      </c>
      <c r="B26" s="177">
        <f>RES_hhdet_tesh!B26/RES_summary!B$19</f>
        <v>85.677646016594693</v>
      </c>
      <c r="C26" s="177">
        <f>RES_hhdet_tesh!C26/RES_summary!C$19</f>
        <v>86.441793985547946</v>
      </c>
      <c r="D26" s="177">
        <f>RES_hhdet_tesh!D26/RES_summary!D$19</f>
        <v>87.432648300051483</v>
      </c>
      <c r="E26" s="177">
        <f>RES_hhdet_tesh!E26/RES_summary!E$19</f>
        <v>88.407749690695368</v>
      </c>
      <c r="F26" s="177">
        <f>RES_hhdet_tesh!F26/RES_summary!F$19</f>
        <v>92.098313874984896</v>
      </c>
      <c r="G26" s="177">
        <f>RES_hhdet_tesh!G26/RES_summary!G$19</f>
        <v>90.525444205311402</v>
      </c>
      <c r="H26" s="177">
        <f>RES_hhdet_tesh!H26/RES_summary!H$19</f>
        <v>85.944918240680664</v>
      </c>
      <c r="I26" s="177">
        <f>RES_hhdet_tesh!I26/RES_summary!I$19</f>
        <v>77.869519618739005</v>
      </c>
      <c r="J26" s="177">
        <f>RES_hhdet_tesh!J26/RES_summary!J$19</f>
        <v>79.784258175891026</v>
      </c>
      <c r="K26" s="177">
        <f>RES_hhdet_tesh!K26/RES_summary!K$19</f>
        <v>79.081843484075591</v>
      </c>
      <c r="L26" s="177">
        <f>RES_hhdet_tesh!L26/RES_summary!L$19</f>
        <v>78.960722102660796</v>
      </c>
      <c r="M26" s="177">
        <f>RES_hhdet_tesh!M26/RES_summary!M$19</f>
        <v>62.610941260954775</v>
      </c>
      <c r="N26" s="177">
        <f>RES_hhdet_tesh!N26/RES_summary!N$19</f>
        <v>67.825569428713806</v>
      </c>
      <c r="O26" s="177">
        <f>RES_hhdet_tesh!O26/RES_summary!O$19</f>
        <v>68.998902559327831</v>
      </c>
      <c r="P26" s="177">
        <f>RES_hhdet_tesh!P26/RES_summary!P$19</f>
        <v>57.470725208907474</v>
      </c>
      <c r="Q26" s="177">
        <f>RES_hhdet_tesh!Q26/RES_summary!Q$19</f>
        <v>58.505106694018927</v>
      </c>
    </row>
    <row r="27" spans="1:17" ht="12" customHeight="1" x14ac:dyDescent="0.25">
      <c r="A27" s="23" t="s">
        <v>60</v>
      </c>
      <c r="B27" s="177">
        <f>RES_hhdet_tesh!B27/RES_summary!B$19</f>
        <v>1.6629883834760466</v>
      </c>
      <c r="C27" s="177">
        <f>RES_hhdet_tesh!C27/RES_summary!C$19</f>
        <v>1.7601736507810646</v>
      </c>
      <c r="D27" s="177">
        <f>RES_hhdet_tesh!D27/RES_summary!D$19</f>
        <v>1.9326111857330548</v>
      </c>
      <c r="E27" s="177">
        <f>RES_hhdet_tesh!E27/RES_summary!E$19</f>
        <v>2.5751294501620716</v>
      </c>
      <c r="F27" s="177">
        <f>RES_hhdet_tesh!F27/RES_summary!F$19</f>
        <v>2.4607727611380112</v>
      </c>
      <c r="G27" s="177">
        <f>RES_hhdet_tesh!G27/RES_summary!G$19</f>
        <v>1.5234549932929795</v>
      </c>
      <c r="H27" s="177">
        <f>RES_hhdet_tesh!H27/RES_summary!H$19</f>
        <v>1.8129040732343187</v>
      </c>
      <c r="I27" s="177">
        <f>RES_hhdet_tesh!I27/RES_summary!I$19</f>
        <v>1.6476936595989966</v>
      </c>
      <c r="J27" s="177">
        <f>RES_hhdet_tesh!J27/RES_summary!J$19</f>
        <v>2.2029702249873431</v>
      </c>
      <c r="K27" s="177">
        <f>RES_hhdet_tesh!K27/RES_summary!K$19</f>
        <v>1.5699315846450586</v>
      </c>
      <c r="L27" s="177">
        <f>RES_hhdet_tesh!L27/RES_summary!L$19</f>
        <v>2.9452451706499008</v>
      </c>
      <c r="M27" s="177">
        <f>RES_hhdet_tesh!M27/RES_summary!M$19</f>
        <v>1.1368889075505024</v>
      </c>
      <c r="N27" s="177">
        <f>RES_hhdet_tesh!N27/RES_summary!N$19</f>
        <v>2.9030704588030902</v>
      </c>
      <c r="O27" s="177">
        <f>RES_hhdet_tesh!O27/RES_summary!O$19</f>
        <v>3.8315956607024071</v>
      </c>
      <c r="P27" s="177">
        <f>RES_hhdet_tesh!P27/RES_summary!P$19</f>
        <v>1.6769789038964646</v>
      </c>
      <c r="Q27" s="177">
        <f>RES_hhdet_tesh!Q27/RES_summary!Q$19</f>
        <v>2.4205450886327498</v>
      </c>
    </row>
    <row r="28" spans="1:17" ht="12.95" customHeight="1" x14ac:dyDescent="0.25">
      <c r="A28" s="158" t="s">
        <v>112</v>
      </c>
      <c r="B28" s="178">
        <f>RES_hhdet_tesh!B28/RES_summary!B$19</f>
        <v>0.25456950869466149</v>
      </c>
      <c r="C28" s="178">
        <f>RES_hhdet_tesh!C28/RES_summary!C$19</f>
        <v>0.26213567964656859</v>
      </c>
      <c r="D28" s="178">
        <f>RES_hhdet_tesh!D28/RES_summary!D$19</f>
        <v>0.27834376251241072</v>
      </c>
      <c r="E28" s="178">
        <f>RES_hhdet_tesh!E28/RES_summary!E$19</f>
        <v>0.28237973953027651</v>
      </c>
      <c r="F28" s="178">
        <f>RES_hhdet_tesh!F28/RES_summary!F$19</f>
        <v>0.29239470926905003</v>
      </c>
      <c r="G28" s="178">
        <f>RES_hhdet_tesh!G28/RES_summary!G$19</f>
        <v>0.31311258299977568</v>
      </c>
      <c r="H28" s="178">
        <f>RES_hhdet_tesh!H28/RES_summary!H$19</f>
        <v>0.32316903052548274</v>
      </c>
      <c r="I28" s="178">
        <f>RES_hhdet_tesh!I28/RES_summary!I$19</f>
        <v>0.33879164628796482</v>
      </c>
      <c r="J28" s="178">
        <f>RES_hhdet_tesh!J28/RES_summary!J$19</f>
        <v>0.36045301714182132</v>
      </c>
      <c r="K28" s="178">
        <f>RES_hhdet_tesh!K28/RES_summary!K$19</f>
        <v>0.38382712336965336</v>
      </c>
      <c r="L28" s="178">
        <f>RES_hhdet_tesh!L28/RES_summary!L$19</f>
        <v>0.40507333407626833</v>
      </c>
      <c r="M28" s="178">
        <f>RES_hhdet_tesh!M28/RES_summary!M$19</f>
        <v>0.4096540127091885</v>
      </c>
      <c r="N28" s="178">
        <f>RES_hhdet_tesh!N28/RES_summary!N$19</f>
        <v>0.4335328979859368</v>
      </c>
      <c r="O28" s="178">
        <f>RES_hhdet_tesh!O28/RES_summary!O$19</f>
        <v>0.49215262320994835</v>
      </c>
      <c r="P28" s="178">
        <f>RES_hhdet_tesh!P28/RES_summary!P$19</f>
        <v>0.49978465706268421</v>
      </c>
      <c r="Q28" s="178">
        <f>RES_hhdet_tesh!Q28/RES_summary!Q$19</f>
        <v>0.54749848276621138</v>
      </c>
    </row>
    <row r="29" spans="1:17" ht="12" customHeight="1" x14ac:dyDescent="0.25">
      <c r="A29" s="23" t="s">
        <v>60</v>
      </c>
      <c r="B29" s="177">
        <f>RES_hhdet_tesh!B29/RES_summary!B$19</f>
        <v>0.25456950869466149</v>
      </c>
      <c r="C29" s="177">
        <f>RES_hhdet_tesh!C29/RES_summary!C$19</f>
        <v>0.26213567964656859</v>
      </c>
      <c r="D29" s="177">
        <f>RES_hhdet_tesh!D29/RES_summary!D$19</f>
        <v>0.27834376251241072</v>
      </c>
      <c r="E29" s="177">
        <f>RES_hhdet_tesh!E29/RES_summary!E$19</f>
        <v>0.28237973953027651</v>
      </c>
      <c r="F29" s="177">
        <f>RES_hhdet_tesh!F29/RES_summary!F$19</f>
        <v>0.29239470926905003</v>
      </c>
      <c r="G29" s="177">
        <f>RES_hhdet_tesh!G29/RES_summary!G$19</f>
        <v>0.31311258299977568</v>
      </c>
      <c r="H29" s="177">
        <f>RES_hhdet_tesh!H29/RES_summary!H$19</f>
        <v>0.32316903052548274</v>
      </c>
      <c r="I29" s="177">
        <f>RES_hhdet_tesh!I29/RES_summary!I$19</f>
        <v>0.33879164628796482</v>
      </c>
      <c r="J29" s="177">
        <f>RES_hhdet_tesh!J29/RES_summary!J$19</f>
        <v>0.36045301714182132</v>
      </c>
      <c r="K29" s="177">
        <f>RES_hhdet_tesh!K29/RES_summary!K$19</f>
        <v>0.38382712336965336</v>
      </c>
      <c r="L29" s="177">
        <f>RES_hhdet_tesh!L29/RES_summary!L$19</f>
        <v>0.40507333407626833</v>
      </c>
      <c r="M29" s="177">
        <f>RES_hhdet_tesh!M29/RES_summary!M$19</f>
        <v>0.4096540127091885</v>
      </c>
      <c r="N29" s="177">
        <f>RES_hhdet_tesh!N29/RES_summary!N$19</f>
        <v>0.4335328979859368</v>
      </c>
      <c r="O29" s="177">
        <f>RES_hhdet_tesh!O29/RES_summary!O$19</f>
        <v>0.49215262320994835</v>
      </c>
      <c r="P29" s="177">
        <f>RES_hhdet_tesh!P29/RES_summary!P$19</f>
        <v>0.49978465706268421</v>
      </c>
      <c r="Q29" s="177">
        <f>RES_hhdet_tesh!Q29/RES_summary!Q$19</f>
        <v>0.54749848276621138</v>
      </c>
    </row>
    <row r="30" spans="1:17" ht="12" customHeight="1" x14ac:dyDescent="0.25">
      <c r="A30" s="158" t="s">
        <v>63</v>
      </c>
      <c r="B30" s="178">
        <f>RES_hhdet_tesh!B30/RES_summary!B$19</f>
        <v>16.679592278286915</v>
      </c>
      <c r="C30" s="178">
        <f>RES_hhdet_tesh!C30/RES_summary!C$19</f>
        <v>16.859897758520798</v>
      </c>
      <c r="D30" s="178">
        <f>RES_hhdet_tesh!D30/RES_summary!D$19</f>
        <v>16.74360967174605</v>
      </c>
      <c r="E30" s="178">
        <f>RES_hhdet_tesh!E30/RES_summary!E$19</f>
        <v>17.052937458365324</v>
      </c>
      <c r="F30" s="178">
        <f>RES_hhdet_tesh!F30/RES_summary!F$19</f>
        <v>17.178659419918741</v>
      </c>
      <c r="G30" s="178">
        <f>RES_hhdet_tesh!G30/RES_summary!G$19</f>
        <v>16.402869345942936</v>
      </c>
      <c r="H30" s="178">
        <f>RES_hhdet_tesh!H30/RES_summary!H$19</f>
        <v>16.42689762696898</v>
      </c>
      <c r="I30" s="178">
        <f>RES_hhdet_tesh!I30/RES_summary!I$19</f>
        <v>16.432316947497281</v>
      </c>
      <c r="J30" s="178">
        <f>RES_hhdet_tesh!J30/RES_summary!J$19</f>
        <v>16.412549454998594</v>
      </c>
      <c r="K30" s="178">
        <f>RES_hhdet_tesh!K30/RES_summary!K$19</f>
        <v>15.795663773957457</v>
      </c>
      <c r="L30" s="178">
        <f>RES_hhdet_tesh!L30/RES_summary!L$19</f>
        <v>17.434689018987559</v>
      </c>
      <c r="M30" s="178">
        <f>RES_hhdet_tesh!M30/RES_summary!M$19</f>
        <v>14.70857350514305</v>
      </c>
      <c r="N30" s="178">
        <f>RES_hhdet_tesh!N30/RES_summary!N$19</f>
        <v>18.11980020616808</v>
      </c>
      <c r="O30" s="178">
        <f>RES_hhdet_tesh!O30/RES_summary!O$19</f>
        <v>18.61214983438202</v>
      </c>
      <c r="P30" s="178">
        <f>RES_hhdet_tesh!P30/RES_summary!P$19</f>
        <v>16.735393320785239</v>
      </c>
      <c r="Q30" s="178">
        <f>RES_hhdet_tesh!Q30/RES_summary!Q$19</f>
        <v>17.107658142920627</v>
      </c>
    </row>
    <row r="31" spans="1:17" ht="12" customHeight="1" x14ac:dyDescent="0.25">
      <c r="A31" s="167" t="s">
        <v>169</v>
      </c>
      <c r="B31" s="183">
        <f>RES_hhdet_tesh!B31/RES_summary!B$19</f>
        <v>15.90364741283852</v>
      </c>
      <c r="C31" s="183">
        <f>RES_hhdet_tesh!C31/RES_summary!C$19</f>
        <v>15.88495157516811</v>
      </c>
      <c r="D31" s="183">
        <f>RES_hhdet_tesh!D31/RES_summary!D$19</f>
        <v>15.630432632863306</v>
      </c>
      <c r="E31" s="183">
        <f>RES_hhdet_tesh!E31/RES_summary!E$19</f>
        <v>15.629846030419193</v>
      </c>
      <c r="F31" s="183">
        <f>RES_hhdet_tesh!F31/RES_summary!F$19</f>
        <v>15.618170137445308</v>
      </c>
      <c r="G31" s="183">
        <f>RES_hhdet_tesh!G31/RES_summary!G$19</f>
        <v>15.508321955350979</v>
      </c>
      <c r="H31" s="183">
        <f>RES_hhdet_tesh!H31/RES_summary!H$19</f>
        <v>15.363398194050717</v>
      </c>
      <c r="I31" s="183">
        <f>RES_hhdet_tesh!I31/RES_summary!I$19</f>
        <v>15.31458992460712</v>
      </c>
      <c r="J31" s="183">
        <f>RES_hhdet_tesh!J31/RES_summary!J$19</f>
        <v>15.191948261588971</v>
      </c>
      <c r="K31" s="183">
        <f>RES_hhdet_tesh!K31/RES_summary!K$19</f>
        <v>15.177030322541372</v>
      </c>
      <c r="L31" s="183">
        <f>RES_hhdet_tesh!L31/RES_summary!L$19</f>
        <v>15.108903113391614</v>
      </c>
      <c r="M31" s="183">
        <f>RES_hhdet_tesh!M31/RES_summary!M$19</f>
        <v>13.809482529927683</v>
      </c>
      <c r="N31" s="183">
        <f>RES_hhdet_tesh!N31/RES_summary!N$19</f>
        <v>15.739323911700104</v>
      </c>
      <c r="O31" s="183">
        <f>RES_hhdet_tesh!O31/RES_summary!O$19</f>
        <v>15.640370657797241</v>
      </c>
      <c r="P31" s="183">
        <f>RES_hhdet_tesh!P31/RES_summary!P$19</f>
        <v>15.340880047381507</v>
      </c>
      <c r="Q31" s="183">
        <f>RES_hhdet_tesh!Q31/RES_summary!Q$19</f>
        <v>15.125164693596099</v>
      </c>
    </row>
    <row r="32" spans="1:17" ht="12" customHeight="1" x14ac:dyDescent="0.25">
      <c r="A32" s="167" t="s">
        <v>168</v>
      </c>
      <c r="B32" s="183">
        <f>RES_hhdet_tesh!B32/RES_summary!B$19</f>
        <v>15.903664207905919</v>
      </c>
      <c r="C32" s="183">
        <f>RES_hhdet_tesh!C32/RES_summary!C$19</f>
        <v>15.905582773999729</v>
      </c>
      <c r="D32" s="183">
        <f>RES_hhdet_tesh!D32/RES_summary!D$19</f>
        <v>15.670025077169889</v>
      </c>
      <c r="E32" s="183">
        <f>RES_hhdet_tesh!E32/RES_summary!E$19</f>
        <v>15.70601733857217</v>
      </c>
      <c r="F32" s="183">
        <f>RES_hhdet_tesh!F32/RES_summary!F$19</f>
        <v>15.718507948757063</v>
      </c>
      <c r="G32" s="183">
        <f>RES_hhdet_tesh!G32/RES_summary!G$19</f>
        <v>15.650389080557499</v>
      </c>
      <c r="H32" s="183">
        <f>RES_hhdet_tesh!H32/RES_summary!H$19</f>
        <v>15.685198284511154</v>
      </c>
      <c r="I32" s="183">
        <f>RES_hhdet_tesh!I32/RES_summary!I$19</f>
        <v>15.751767872327553</v>
      </c>
      <c r="J32" s="183">
        <f>RES_hhdet_tesh!J32/RES_summary!J$19</f>
        <v>15.680400866046734</v>
      </c>
      <c r="K32" s="183">
        <f>RES_hhdet_tesh!K32/RES_summary!K$19</f>
        <v>15.658390651907306</v>
      </c>
      <c r="L32" s="183">
        <f>RES_hhdet_tesh!L32/RES_summary!L$19</f>
        <v>15.578250843524394</v>
      </c>
      <c r="M32" s="183">
        <f>RES_hhdet_tesh!M32/RES_summary!M$19</f>
        <v>14.197667315368742</v>
      </c>
      <c r="N32" s="183">
        <f>RES_hhdet_tesh!N32/RES_summary!N$19</f>
        <v>16.132761889629165</v>
      </c>
      <c r="O32" s="183">
        <f>RES_hhdet_tesh!O32/RES_summary!O$19</f>
        <v>15.970733987054277</v>
      </c>
      <c r="P32" s="183">
        <f>RES_hhdet_tesh!P32/RES_summary!P$19</f>
        <v>15.623327520850056</v>
      </c>
      <c r="Q32" s="183">
        <f>RES_hhdet_tesh!Q32/RES_summary!Q$19</f>
        <v>15.35730653204355</v>
      </c>
    </row>
    <row r="33" spans="1:17" ht="12" customHeight="1" x14ac:dyDescent="0.25">
      <c r="A33" s="166" t="s">
        <v>57</v>
      </c>
      <c r="B33" s="182">
        <f>RES_hhdet_tesh!B33/RES_summary!B$19</f>
        <v>10.146527049391088</v>
      </c>
      <c r="C33" s="182">
        <f>RES_hhdet_tesh!C33/RES_summary!C$19</f>
        <v>10.325525821558557</v>
      </c>
      <c r="D33" s="182">
        <f>RES_hhdet_tesh!D33/RES_summary!D$19</f>
        <v>10.160245730329018</v>
      </c>
      <c r="E33" s="182">
        <f>RES_hhdet_tesh!E33/RES_summary!E$19</f>
        <v>10.178965454951047</v>
      </c>
      <c r="F33" s="182">
        <f>RES_hhdet_tesh!F33/RES_summary!F$19</f>
        <v>10.167983818806784</v>
      </c>
      <c r="G33" s="182">
        <f>RES_hhdet_tesh!G33/RES_summary!G$19</f>
        <v>10.143175977932442</v>
      </c>
      <c r="H33" s="182">
        <f>RES_hhdet_tesh!H33/RES_summary!H$19</f>
        <v>10.232910678977928</v>
      </c>
      <c r="I33" s="182">
        <f>RES_hhdet_tesh!I33/RES_summary!I$19</f>
        <v>10.333115809426946</v>
      </c>
      <c r="J33" s="182">
        <f>RES_hhdet_tesh!J33/RES_summary!J$19</f>
        <v>10.283588124185792</v>
      </c>
      <c r="K33" s="182">
        <f>RES_hhdet_tesh!K33/RES_summary!K$19</f>
        <v>10.258726792243397</v>
      </c>
      <c r="L33" s="182">
        <f>RES_hhdet_tesh!L33/RES_summary!L$19</f>
        <v>10.188288633478669</v>
      </c>
      <c r="M33" s="182">
        <f>RES_hhdet_tesh!M33/RES_summary!M$19</f>
        <v>9.3021275580789169</v>
      </c>
      <c r="N33" s="182">
        <f>RES_hhdet_tesh!N33/RES_summary!N$19</f>
        <v>10.888548416364952</v>
      </c>
      <c r="O33" s="182">
        <f>RES_hhdet_tesh!O33/RES_summary!O$19</f>
        <v>10.459018472949898</v>
      </c>
      <c r="P33" s="182">
        <f>RES_hhdet_tesh!P33/RES_summary!P$19</f>
        <v>10.234294565901983</v>
      </c>
      <c r="Q33" s="182">
        <f>RES_hhdet_tesh!Q33/RES_summary!Q$19</f>
        <v>10.055795519971511</v>
      </c>
    </row>
    <row r="34" spans="1:17" ht="12" customHeight="1" x14ac:dyDescent="0.25">
      <c r="A34" s="147" t="s">
        <v>59</v>
      </c>
      <c r="B34" s="181">
        <f>RES_hhdet_tesh!B34/RES_summary!B$19</f>
        <v>5.7571371585148352</v>
      </c>
      <c r="C34" s="181">
        <f>RES_hhdet_tesh!C34/RES_summary!C$19</f>
        <v>5.5800569524411721</v>
      </c>
      <c r="D34" s="181">
        <f>RES_hhdet_tesh!D34/RES_summary!D$19</f>
        <v>5.5097793468408716</v>
      </c>
      <c r="E34" s="181">
        <f>RES_hhdet_tesh!E34/RES_summary!E$19</f>
        <v>5.5270518836211231</v>
      </c>
      <c r="F34" s="181">
        <f>RES_hhdet_tesh!F34/RES_summary!F$19</f>
        <v>5.5505241299502819</v>
      </c>
      <c r="G34" s="181">
        <f>RES_hhdet_tesh!G34/RES_summary!G$19</f>
        <v>5.5072131026250561</v>
      </c>
      <c r="H34" s="181">
        <f>RES_hhdet_tesh!H34/RES_summary!H$19</f>
        <v>5.4522876055332263</v>
      </c>
      <c r="I34" s="181">
        <f>RES_hhdet_tesh!I34/RES_summary!I$19</f>
        <v>5.4186520629006036</v>
      </c>
      <c r="J34" s="181">
        <f>RES_hhdet_tesh!J34/RES_summary!J$19</f>
        <v>5.3968127418609404</v>
      </c>
      <c r="K34" s="181">
        <f>RES_hhdet_tesh!K34/RES_summary!K$19</f>
        <v>5.3996638596639119</v>
      </c>
      <c r="L34" s="181">
        <f>RES_hhdet_tesh!L34/RES_summary!L$19</f>
        <v>5.3899622100457218</v>
      </c>
      <c r="M34" s="181">
        <f>RES_hhdet_tesh!M34/RES_summary!M$19</f>
        <v>4.8955397572898267</v>
      </c>
      <c r="N34" s="181">
        <f>RES_hhdet_tesh!N34/RES_summary!N$19</f>
        <v>5.2442134732642129</v>
      </c>
      <c r="O34" s="181">
        <f>RES_hhdet_tesh!O34/RES_summary!O$19</f>
        <v>5.5117155141043783</v>
      </c>
      <c r="P34" s="181">
        <f>RES_hhdet_tesh!P34/RES_summary!P$19</f>
        <v>5.3890329549480738</v>
      </c>
      <c r="Q34" s="181">
        <f>RES_hhdet_tesh!Q34/RES_summary!Q$19</f>
        <v>5.3015110120720381</v>
      </c>
    </row>
    <row r="35" spans="1:17" ht="12" customHeight="1" x14ac:dyDescent="0.25">
      <c r="A35" s="163" t="s">
        <v>142</v>
      </c>
      <c r="B35" s="180">
        <f>RES_hhdet_tesh!B35/RES_summary!B$19</f>
        <v>17.399461735380111</v>
      </c>
      <c r="C35" s="180">
        <f>RES_hhdet_tesh!C35/RES_summary!C$19</f>
        <v>17.776073537632072</v>
      </c>
      <c r="D35" s="180">
        <f>RES_hhdet_tesh!D35/RES_summary!D$19</f>
        <v>17.803878157220652</v>
      </c>
      <c r="E35" s="180">
        <f>RES_hhdet_tesh!E35/RES_summary!E$19</f>
        <v>18.427321834102212</v>
      </c>
      <c r="F35" s="180">
        <f>RES_hhdet_tesh!F35/RES_summary!F$19</f>
        <v>18.706744002003315</v>
      </c>
      <c r="G35" s="180">
        <f>RES_hhdet_tesh!G35/RES_summary!G$19</f>
        <v>17.288746817461618</v>
      </c>
      <c r="H35" s="180">
        <f>RES_hhdet_tesh!H35/RES_summary!H$19</f>
        <v>17.491499462001745</v>
      </c>
      <c r="I35" s="180">
        <f>RES_hhdet_tesh!I35/RES_summary!I$19</f>
        <v>17.56488787490288</v>
      </c>
      <c r="J35" s="180">
        <f>RES_hhdet_tesh!J35/RES_summary!J$19</f>
        <v>17.668387037009463</v>
      </c>
      <c r="K35" s="180">
        <f>RES_hhdet_tesh!K35/RES_summary!K$19</f>
        <v>16.426470740616857</v>
      </c>
      <c r="L35" s="180">
        <f>RES_hhdet_tesh!L35/RES_summary!L$19</f>
        <v>19.929911381951822</v>
      </c>
      <c r="M35" s="180">
        <f>RES_hhdet_tesh!M35/RES_summary!M$19</f>
        <v>15.672151125644351</v>
      </c>
      <c r="N35" s="180">
        <f>RES_hhdet_tesh!N35/RES_summary!N$19</f>
        <v>20.756006392798493</v>
      </c>
      <c r="O35" s="180">
        <f>RES_hhdet_tesh!O35/RES_summary!O$19</f>
        <v>21.972279462439587</v>
      </c>
      <c r="P35" s="180">
        <f>RES_hhdet_tesh!P35/RES_summary!P$19</f>
        <v>18.325609649380166</v>
      </c>
      <c r="Q35" s="180">
        <f>RES_hhdet_tesh!Q35/RES_summary!Q$19</f>
        <v>19.419125776196296</v>
      </c>
    </row>
    <row r="36" spans="1:17" ht="12" customHeight="1" x14ac:dyDescent="0.25">
      <c r="A36" s="161" t="s">
        <v>141</v>
      </c>
      <c r="B36" s="179">
        <f>RES_hhdet_tesh!B36/RES_summary!B$19</f>
        <v>16.857993745687416</v>
      </c>
      <c r="C36" s="179">
        <f>RES_hhdet_tesh!C36/RES_summary!C$19</f>
        <v>17.134504751902266</v>
      </c>
      <c r="D36" s="179">
        <f>RES_hhdet_tesh!D36/RES_summary!D$19</f>
        <v>17.082457799520547</v>
      </c>
      <c r="E36" s="179">
        <f>RES_hhdet_tesh!E36/RES_summary!E$19</f>
        <v>17.510040333284625</v>
      </c>
      <c r="F36" s="179">
        <f>RES_hhdet_tesh!F36/RES_summary!F$19</f>
        <v>17.711307878157687</v>
      </c>
      <c r="G36" s="179">
        <f>RES_hhdet_tesh!G36/RES_summary!G$19</f>
        <v>16.769090288117361</v>
      </c>
      <c r="H36" s="179">
        <f>RES_hhdet_tesh!H36/RES_summary!H$19</f>
        <v>16.955859716866371</v>
      </c>
      <c r="I36" s="179">
        <f>RES_hhdet_tesh!I36/RES_summary!I$19</f>
        <v>17.003273118740715</v>
      </c>
      <c r="J36" s="179">
        <f>RES_hhdet_tesh!J36/RES_summary!J$19</f>
        <v>17.015118156382247</v>
      </c>
      <c r="K36" s="179">
        <f>RES_hhdet_tesh!K36/RES_summary!K$19</f>
        <v>16.188153540702061</v>
      </c>
      <c r="L36" s="179">
        <f>RES_hhdet_tesh!L36/RES_summary!L$19</f>
        <v>18.465425274790867</v>
      </c>
      <c r="M36" s="179">
        <f>RES_hhdet_tesh!M36/RES_summary!M$19</f>
        <v>15.189167408034717</v>
      </c>
      <c r="N36" s="179">
        <f>RES_hhdet_tesh!N36/RES_summary!N$19</f>
        <v>19.28791633909222</v>
      </c>
      <c r="O36" s="179">
        <f>RES_hhdet_tesh!O36/RES_summary!O$19</f>
        <v>19.912420329016079</v>
      </c>
      <c r="P36" s="179">
        <f>RES_hhdet_tesh!P36/RES_summary!P$19</f>
        <v>17.385114215595561</v>
      </c>
      <c r="Q36" s="179">
        <f>RES_hhdet_tesh!Q36/RES_summary!Q$19</f>
        <v>17.977760750313411</v>
      </c>
    </row>
    <row r="37" spans="1:17" ht="12" customHeight="1" x14ac:dyDescent="0.25">
      <c r="A37" s="148" t="s">
        <v>60</v>
      </c>
      <c r="B37" s="177">
        <f>RES_hhdet_tesh!B37/RES_summary!B$19</f>
        <v>11.100856587172578</v>
      </c>
      <c r="C37" s="177">
        <f>RES_hhdet_tesh!C37/RES_summary!C$19</f>
        <v>11.5544477994611</v>
      </c>
      <c r="D37" s="177">
        <f>RES_hhdet_tesh!D37/RES_summary!D$19</f>
        <v>11.572678452679675</v>
      </c>
      <c r="E37" s="177">
        <f>RES_hhdet_tesh!E37/RES_summary!E$19</f>
        <v>11.9829884496635</v>
      </c>
      <c r="F37" s="177">
        <f>RES_hhdet_tesh!F37/RES_summary!F$19</f>
        <v>12.160783748207406</v>
      </c>
      <c r="G37" s="177">
        <f>RES_hhdet_tesh!G37/RES_summary!G$19</f>
        <v>11.261877185492306</v>
      </c>
      <c r="H37" s="177">
        <f>RES_hhdet_tesh!H37/RES_summary!H$19</f>
        <v>11.503572111333147</v>
      </c>
      <c r="I37" s="177">
        <f>RES_hhdet_tesh!I37/RES_summary!I$19</f>
        <v>11.584621055840111</v>
      </c>
      <c r="J37" s="177">
        <f>RES_hhdet_tesh!J37/RES_summary!J$19</f>
        <v>11.618305414521302</v>
      </c>
      <c r="K37" s="177">
        <f>RES_hhdet_tesh!K37/RES_summary!K$19</f>
        <v>10.788489681038149</v>
      </c>
      <c r="L37" s="177">
        <f>RES_hhdet_tesh!L37/RES_summary!L$19</f>
        <v>13.07546306474514</v>
      </c>
      <c r="M37" s="177">
        <f>RES_hhdet_tesh!M37/RES_summary!M$19</f>
        <v>10.293627650744895</v>
      </c>
      <c r="N37" s="177">
        <f>RES_hhdet_tesh!N37/RES_summary!N$19</f>
        <v>14.043702865828005</v>
      </c>
      <c r="O37" s="177">
        <f>RES_hhdet_tesh!O37/RES_summary!O$19</f>
        <v>14.400704814911698</v>
      </c>
      <c r="P37" s="177">
        <f>RES_hhdet_tesh!P37/RES_summary!P$19</f>
        <v>11.99608126064749</v>
      </c>
      <c r="Q37" s="177">
        <f>RES_hhdet_tesh!Q37/RES_summary!Q$19</f>
        <v>12.676249738241376</v>
      </c>
    </row>
    <row r="38" spans="1:17" ht="12" customHeight="1" x14ac:dyDescent="0.25">
      <c r="A38" s="148" t="s">
        <v>59</v>
      </c>
      <c r="B38" s="177">
        <f>RES_hhdet_tesh!B38/RES_summary!B$19</f>
        <v>5.7571371585148361</v>
      </c>
      <c r="C38" s="177">
        <f>RES_hhdet_tesh!C38/RES_summary!C$19</f>
        <v>5.5800569524411685</v>
      </c>
      <c r="D38" s="177">
        <f>RES_hhdet_tesh!D38/RES_summary!D$19</f>
        <v>5.5097793468408742</v>
      </c>
      <c r="E38" s="177">
        <f>RES_hhdet_tesh!E38/RES_summary!E$19</f>
        <v>5.5270518836211258</v>
      </c>
      <c r="F38" s="177">
        <f>RES_hhdet_tesh!F38/RES_summary!F$19</f>
        <v>5.5505241299502828</v>
      </c>
      <c r="G38" s="177">
        <f>RES_hhdet_tesh!G38/RES_summary!G$19</f>
        <v>5.507213102625057</v>
      </c>
      <c r="H38" s="177">
        <f>RES_hhdet_tesh!H38/RES_summary!H$19</f>
        <v>5.4522876055332254</v>
      </c>
      <c r="I38" s="177">
        <f>RES_hhdet_tesh!I38/RES_summary!I$19</f>
        <v>5.4186520629006045</v>
      </c>
      <c r="J38" s="177">
        <f>RES_hhdet_tesh!J38/RES_summary!J$19</f>
        <v>5.396812741860944</v>
      </c>
      <c r="K38" s="177">
        <f>RES_hhdet_tesh!K38/RES_summary!K$19</f>
        <v>5.3996638596639137</v>
      </c>
      <c r="L38" s="177">
        <f>RES_hhdet_tesh!L38/RES_summary!L$19</f>
        <v>5.3899622100457245</v>
      </c>
      <c r="M38" s="177">
        <f>RES_hhdet_tesh!M38/RES_summary!M$19</f>
        <v>4.8955397572898223</v>
      </c>
      <c r="N38" s="177">
        <f>RES_hhdet_tesh!N38/RES_summary!N$19</f>
        <v>5.2442134732642138</v>
      </c>
      <c r="O38" s="177">
        <f>RES_hhdet_tesh!O38/RES_summary!O$19</f>
        <v>5.5117155141043801</v>
      </c>
      <c r="P38" s="177">
        <f>RES_hhdet_tesh!P38/RES_summary!P$19</f>
        <v>5.3890329549480729</v>
      </c>
      <c r="Q38" s="177">
        <f>RES_hhdet_tesh!Q38/RES_summary!Q$19</f>
        <v>5.3015110120720372</v>
      </c>
    </row>
    <row r="39" spans="1:17" ht="12" customHeight="1" x14ac:dyDescent="0.25">
      <c r="A39" s="158" t="s">
        <v>62</v>
      </c>
      <c r="B39" s="178">
        <f>RES_hhdet_tesh!B39/RES_summary!B$19</f>
        <v>8.9504432333827584</v>
      </c>
      <c r="C39" s="178">
        <f>RES_hhdet_tesh!C39/RES_summary!C$19</f>
        <v>8.9581960565713263</v>
      </c>
      <c r="D39" s="178">
        <f>RES_hhdet_tesh!D39/RES_summary!D$19</f>
        <v>9.0438267270306678</v>
      </c>
      <c r="E39" s="178">
        <f>RES_hhdet_tesh!E39/RES_summary!E$19</f>
        <v>9.4344836866850414</v>
      </c>
      <c r="F39" s="178">
        <f>RES_hhdet_tesh!F39/RES_summary!F$19</f>
        <v>9.3843724658154333</v>
      </c>
      <c r="G39" s="178">
        <f>RES_hhdet_tesh!G39/RES_summary!G$19</f>
        <v>9.0270317104255504</v>
      </c>
      <c r="H39" s="178">
        <f>RES_hhdet_tesh!H39/RES_summary!H$19</f>
        <v>9.2478753146582449</v>
      </c>
      <c r="I39" s="178">
        <f>RES_hhdet_tesh!I39/RES_summary!I$19</f>
        <v>9.2096155762413847</v>
      </c>
      <c r="J39" s="178">
        <f>RES_hhdet_tesh!J39/RES_summary!J$19</f>
        <v>9.6299504406982042</v>
      </c>
      <c r="K39" s="178">
        <f>RES_hhdet_tesh!K39/RES_summary!K$19</f>
        <v>9.3661952708964762</v>
      </c>
      <c r="L39" s="178">
        <f>RES_hhdet_tesh!L39/RES_summary!L$19</f>
        <v>10.132624390552394</v>
      </c>
      <c r="M39" s="178">
        <f>RES_hhdet_tesh!M39/RES_summary!M$19</f>
        <v>8.9032703129535395</v>
      </c>
      <c r="N39" s="178">
        <f>RES_hhdet_tesh!N39/RES_summary!N$19</f>
        <v>10.288552649017124</v>
      </c>
      <c r="O39" s="178">
        <f>RES_hhdet_tesh!O39/RES_summary!O$19</f>
        <v>10.990520212722284</v>
      </c>
      <c r="P39" s="178">
        <f>RES_hhdet_tesh!P39/RES_summary!P$19</f>
        <v>9.5762140948207541</v>
      </c>
      <c r="Q39" s="178">
        <f>RES_hhdet_tesh!Q39/RES_summary!Q$19</f>
        <v>9.9885366813649643</v>
      </c>
    </row>
    <row r="40" spans="1:17" ht="12" customHeight="1" x14ac:dyDescent="0.25">
      <c r="A40" s="23" t="s">
        <v>57</v>
      </c>
      <c r="B40" s="177">
        <f>RES_hhdet_tesh!B40/RES_summary!B$19</f>
        <v>8.3005903585007523</v>
      </c>
      <c r="C40" s="177">
        <f>RES_hhdet_tesh!C40/RES_summary!C$19</f>
        <v>8.2239047266951424</v>
      </c>
      <c r="D40" s="177">
        <f>RES_hhdet_tesh!D40/RES_summary!D$19</f>
        <v>8.24530085165493</v>
      </c>
      <c r="E40" s="177">
        <f>RES_hhdet_tesh!E40/RES_summary!E$19</f>
        <v>8.17357735002164</v>
      </c>
      <c r="F40" s="177">
        <f>RES_hhdet_tesh!F40/RES_summary!F$19</f>
        <v>8.4562004337276644</v>
      </c>
      <c r="G40" s="177">
        <f>RES_hhdet_tesh!G40/RES_summary!G$19</f>
        <v>8.3525928061913479</v>
      </c>
      <c r="H40" s="177">
        <f>RES_hhdet_tesh!H40/RES_summary!H$19</f>
        <v>8.3274171940080635</v>
      </c>
      <c r="I40" s="177">
        <f>RES_hhdet_tesh!I40/RES_summary!I$19</f>
        <v>8.4585152382173447</v>
      </c>
      <c r="J40" s="177">
        <f>RES_hhdet_tesh!J40/RES_summary!J$19</f>
        <v>8.4752131340039316</v>
      </c>
      <c r="K40" s="177">
        <f>RES_hhdet_tesh!K40/RES_summary!K$19</f>
        <v>8.3863692741021509</v>
      </c>
      <c r="L40" s="177">
        <f>RES_hhdet_tesh!L40/RES_summary!L$19</f>
        <v>8.6269301087460928</v>
      </c>
      <c r="M40" s="177">
        <f>RES_hhdet_tesh!M40/RES_summary!M$19</f>
        <v>8.0915921636046928</v>
      </c>
      <c r="N40" s="177">
        <f>RES_hhdet_tesh!N40/RES_summary!N$19</f>
        <v>8.3695606932740265</v>
      </c>
      <c r="O40" s="177">
        <f>RES_hhdet_tesh!O40/RES_summary!O$19</f>
        <v>8.3760648744800594</v>
      </c>
      <c r="P40" s="177">
        <f>RES_hhdet_tesh!P40/RES_summary!P$19</f>
        <v>8.3242591122905445</v>
      </c>
      <c r="Q40" s="177">
        <f>RES_hhdet_tesh!Q40/RES_summary!Q$19</f>
        <v>8.2051922450008465</v>
      </c>
    </row>
    <row r="41" spans="1:17" ht="12" customHeight="1" x14ac:dyDescent="0.25">
      <c r="A41" s="29" t="s">
        <v>140</v>
      </c>
      <c r="B41" s="176">
        <f>RES_hhdet_tesh!B41/RES_summary!B$19</f>
        <v>9.2013783923133321</v>
      </c>
      <c r="C41" s="176">
        <f>RES_hhdet_tesh!C41/RES_summary!C$19</f>
        <v>9.2280350924082697</v>
      </c>
      <c r="D41" s="176">
        <f>RES_hhdet_tesh!D41/RES_summary!D$19</f>
        <v>9.3303614909455614</v>
      </c>
      <c r="E41" s="176">
        <f>RES_hhdet_tesh!E41/RES_summary!E$19</f>
        <v>9.871044942423028</v>
      </c>
      <c r="F41" s="176">
        <f>RES_hhdet_tesh!F41/RES_summary!F$19</f>
        <v>9.7050584053562758</v>
      </c>
      <c r="G41" s="176">
        <f>RES_hhdet_tesh!G41/RES_summary!G$19</f>
        <v>9.2556748003704534</v>
      </c>
      <c r="H41" s="176">
        <f>RES_hhdet_tesh!H41/RES_summary!H$19</f>
        <v>9.5386955626076197</v>
      </c>
      <c r="I41" s="176">
        <f>RES_hhdet_tesh!I41/RES_summary!I$19</f>
        <v>9.4348676591410605</v>
      </c>
      <c r="J41" s="176">
        <f>RES_hhdet_tesh!J41/RES_summary!J$19</f>
        <v>9.9684218784568586</v>
      </c>
      <c r="K41" s="176">
        <f>RES_hhdet_tesh!K41/RES_summary!K$19</f>
        <v>9.6583831837028313</v>
      </c>
      <c r="L41" s="176">
        <f>RES_hhdet_tesh!L41/RES_summary!L$19</f>
        <v>10.548809591021353</v>
      </c>
      <c r="M41" s="176">
        <f>RES_hhdet_tesh!M41/RES_summary!M$19</f>
        <v>9.1139032705597298</v>
      </c>
      <c r="N41" s="176">
        <f>RES_hhdet_tesh!N41/RES_summary!N$19</f>
        <v>10.771177154939689</v>
      </c>
      <c r="O41" s="176">
        <f>RES_hhdet_tesh!O41/RES_summary!O$19</f>
        <v>11.613793583761595</v>
      </c>
      <c r="P41" s="176">
        <f>RES_hhdet_tesh!P41/RES_summary!P$19</f>
        <v>9.8239096061664313</v>
      </c>
      <c r="Q41" s="176">
        <f>RES_hhdet_tesh!Q41/RES_summary!Q$19</f>
        <v>10.340216805470769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84">
        <f>RES_hhdet_tesh!B43/RES_summary!B$19</f>
        <v>111.95734635680013</v>
      </c>
      <c r="C43" s="184">
        <f>RES_hhdet_tesh!C43/RES_summary!C$19</f>
        <v>125.56441910013162</v>
      </c>
      <c r="D43" s="184">
        <f>RES_hhdet_tesh!D43/RES_summary!D$19</f>
        <v>111.5670718627682</v>
      </c>
      <c r="E43" s="184">
        <f>RES_hhdet_tesh!E43/RES_summary!E$19</f>
        <v>120.39759968937186</v>
      </c>
      <c r="F43" s="184">
        <f>RES_hhdet_tesh!F43/RES_summary!F$19</f>
        <v>118.82961901300317</v>
      </c>
      <c r="G43" s="184">
        <f>RES_hhdet_tesh!G43/RES_summary!G$19</f>
        <v>117.72704771217143</v>
      </c>
      <c r="H43" s="184">
        <f>RES_hhdet_tesh!H43/RES_summary!H$19</f>
        <v>112.218942995254</v>
      </c>
      <c r="I43" s="184">
        <f>RES_hhdet_tesh!I43/RES_summary!I$19</f>
        <v>98.79450110285525</v>
      </c>
      <c r="J43" s="184">
        <f>RES_hhdet_tesh!J43/RES_summary!J$19</f>
        <v>112.56150399347753</v>
      </c>
      <c r="K43" s="184">
        <f>RES_hhdet_tesh!K43/RES_summary!K$19</f>
        <v>108.54536943871757</v>
      </c>
      <c r="L43" s="184">
        <f>RES_hhdet_tesh!L43/RES_summary!L$19</f>
        <v>104.58464919917439</v>
      </c>
      <c r="M43" s="184">
        <f>RES_hhdet_tesh!M43/RES_summary!M$19</f>
        <v>87.156827051130762</v>
      </c>
      <c r="N43" s="184">
        <f>RES_hhdet_tesh!N43/RES_summary!N$19</f>
        <v>97.545413483073787</v>
      </c>
      <c r="O43" s="184">
        <f>RES_hhdet_tesh!O43/RES_summary!O$19</f>
        <v>103.48569558798378</v>
      </c>
      <c r="P43" s="184">
        <f>RES_hhdet_tesh!P43/RES_summary!P$19</f>
        <v>83.628850838260604</v>
      </c>
      <c r="Q43" s="184">
        <f>RES_hhdet_tesh!Q43/RES_summary!Q$19</f>
        <v>87.767522103100291</v>
      </c>
    </row>
    <row r="44" spans="1:17" ht="12.95" customHeight="1" x14ac:dyDescent="0.25">
      <c r="A44" s="158" t="s">
        <v>65</v>
      </c>
      <c r="B44" s="178">
        <f>RES_hhdet_tesh!B44/RES_summary!B$19</f>
        <v>86.35321456937983</v>
      </c>
      <c r="C44" s="178">
        <f>RES_hhdet_tesh!C44/RES_summary!C$19</f>
        <v>99.615827810271924</v>
      </c>
      <c r="D44" s="178">
        <f>RES_hhdet_tesh!D44/RES_summary!D$19</f>
        <v>86.356969181322896</v>
      </c>
      <c r="E44" s="178">
        <f>RES_hhdet_tesh!E44/RES_summary!E$19</f>
        <v>94.063422171764699</v>
      </c>
      <c r="F44" s="178">
        <f>RES_hhdet_tesh!F44/RES_summary!F$19</f>
        <v>92.916654760514092</v>
      </c>
      <c r="G44" s="178">
        <f>RES_hhdet_tesh!G44/RES_summary!G$19</f>
        <v>92.446816175877061</v>
      </c>
      <c r="H44" s="178">
        <f>RES_hhdet_tesh!H44/RES_summary!H$19</f>
        <v>86.843684561168942</v>
      </c>
      <c r="I44" s="178">
        <f>RES_hhdet_tesh!I44/RES_summary!I$19</f>
        <v>73.503191969864503</v>
      </c>
      <c r="J44" s="178">
        <f>RES_hhdet_tesh!J44/RES_summary!J$19</f>
        <v>86.45560653651377</v>
      </c>
      <c r="K44" s="178">
        <f>RES_hhdet_tesh!K44/RES_summary!K$19</f>
        <v>82.918326753915423</v>
      </c>
      <c r="L44" s="178">
        <f>RES_hhdet_tesh!L44/RES_summary!L$19</f>
        <v>78.333092784924773</v>
      </c>
      <c r="M44" s="178">
        <f>RES_hhdet_tesh!M44/RES_summary!M$19</f>
        <v>63.632201440720721</v>
      </c>
      <c r="N44" s="178">
        <f>RES_hhdet_tesh!N44/RES_summary!N$19</f>
        <v>70.658669494427841</v>
      </c>
      <c r="O44" s="178">
        <f>RES_hhdet_tesh!O44/RES_summary!O$19</f>
        <v>75.331851386392074</v>
      </c>
      <c r="P44" s="178">
        <f>RES_hhdet_tesh!P44/RES_summary!P$19</f>
        <v>57.807100814686123</v>
      </c>
      <c r="Q44" s="178">
        <f>RES_hhdet_tesh!Q44/RES_summary!Q$19</f>
        <v>61.444234885200487</v>
      </c>
    </row>
    <row r="45" spans="1:17" ht="12" customHeight="1" x14ac:dyDescent="0.25">
      <c r="A45" s="23" t="s">
        <v>166</v>
      </c>
      <c r="B45" s="177">
        <f>RES_hhdet_tesh!B45/RES_summary!B$19</f>
        <v>84.709026916163324</v>
      </c>
      <c r="C45" s="177">
        <f>RES_hhdet_tesh!C45/RES_summary!C$19</f>
        <v>97.62787720087799</v>
      </c>
      <c r="D45" s="177">
        <f>RES_hhdet_tesh!D45/RES_summary!D$19</f>
        <v>84.489415217219232</v>
      </c>
      <c r="E45" s="177">
        <f>RES_hhdet_tesh!E45/RES_summary!E$19</f>
        <v>91.401102723261289</v>
      </c>
      <c r="F45" s="177">
        <f>RES_hhdet_tesh!F45/RES_summary!F$19</f>
        <v>90.498624074889946</v>
      </c>
      <c r="G45" s="177">
        <f>RES_hhdet_tesh!G45/RES_summary!G$19</f>
        <v>90.916775459004327</v>
      </c>
      <c r="H45" s="177">
        <f>RES_hhdet_tesh!H45/RES_summary!H$19</f>
        <v>85.04966477667098</v>
      </c>
      <c r="I45" s="177">
        <f>RES_hhdet_tesh!I45/RES_summary!I$19</f>
        <v>71.980116168086795</v>
      </c>
      <c r="J45" s="177">
        <f>RES_hhdet_tesh!J45/RES_summary!J$19</f>
        <v>84.132572440862845</v>
      </c>
      <c r="K45" s="177">
        <f>RES_hhdet_tesh!K45/RES_summary!K$19</f>
        <v>81.304275482186171</v>
      </c>
      <c r="L45" s="177">
        <f>RES_hhdet_tesh!L45/RES_summary!L$19</f>
        <v>75.516324106068723</v>
      </c>
      <c r="M45" s="177">
        <f>RES_hhdet_tesh!M45/RES_summary!M$19</f>
        <v>62.497374674229221</v>
      </c>
      <c r="N45" s="177">
        <f>RES_hhdet_tesh!N45/RES_summary!N$19</f>
        <v>67.758470983699681</v>
      </c>
      <c r="O45" s="177">
        <f>RES_hhdet_tesh!O45/RES_summary!O$19</f>
        <v>71.36866011434067</v>
      </c>
      <c r="P45" s="177">
        <f>RES_hhdet_tesh!P45/RES_summary!P$19</f>
        <v>56.168131221263486</v>
      </c>
      <c r="Q45" s="177">
        <f>RES_hhdet_tesh!Q45/RES_summary!Q$19</f>
        <v>59.00308675424985</v>
      </c>
    </row>
    <row r="46" spans="1:17" ht="12" customHeight="1" x14ac:dyDescent="0.25">
      <c r="A46" s="23" t="s">
        <v>60</v>
      </c>
      <c r="B46" s="177">
        <f>RES_hhdet_tesh!B46/RES_summary!B$19</f>
        <v>1.644187653216507</v>
      </c>
      <c r="C46" s="177">
        <f>RES_hhdet_tesh!C46/RES_summary!C$19</f>
        <v>1.9879506093939325</v>
      </c>
      <c r="D46" s="177">
        <f>RES_hhdet_tesh!D46/RES_summary!D$19</f>
        <v>1.8675539641036625</v>
      </c>
      <c r="E46" s="177">
        <f>RES_hhdet_tesh!E46/RES_summary!E$19</f>
        <v>2.6623194485034021</v>
      </c>
      <c r="F46" s="177">
        <f>RES_hhdet_tesh!F46/RES_summary!F$19</f>
        <v>2.4180306856241502</v>
      </c>
      <c r="G46" s="177">
        <f>RES_hhdet_tesh!G46/RES_summary!G$19</f>
        <v>1.530040716872727</v>
      </c>
      <c r="H46" s="177">
        <f>RES_hhdet_tesh!H46/RES_summary!H$19</f>
        <v>1.7940197844979537</v>
      </c>
      <c r="I46" s="177">
        <f>RES_hhdet_tesh!I46/RES_summary!I$19</f>
        <v>1.523075801777708</v>
      </c>
      <c r="J46" s="177">
        <f>RES_hhdet_tesh!J46/RES_summary!J$19</f>
        <v>2.3230340956509328</v>
      </c>
      <c r="K46" s="177">
        <f>RES_hhdet_tesh!K46/RES_summary!K$19</f>
        <v>1.6140512717292659</v>
      </c>
      <c r="L46" s="177">
        <f>RES_hhdet_tesh!L46/RES_summary!L$19</f>
        <v>2.8167686788560498</v>
      </c>
      <c r="M46" s="177">
        <f>RES_hhdet_tesh!M46/RES_summary!M$19</f>
        <v>1.1348267664915055</v>
      </c>
      <c r="N46" s="177">
        <f>RES_hhdet_tesh!N46/RES_summary!N$19</f>
        <v>2.900198510728154</v>
      </c>
      <c r="O46" s="177">
        <f>RES_hhdet_tesh!O46/RES_summary!O$19</f>
        <v>3.9631912720513962</v>
      </c>
      <c r="P46" s="177">
        <f>RES_hhdet_tesh!P46/RES_summary!P$19</f>
        <v>1.6389695934226389</v>
      </c>
      <c r="Q46" s="177">
        <f>RES_hhdet_tesh!Q46/RES_summary!Q$19</f>
        <v>2.4411481309506304</v>
      </c>
    </row>
    <row r="47" spans="1:17" ht="12.95" customHeight="1" x14ac:dyDescent="0.25">
      <c r="A47" s="158" t="s">
        <v>112</v>
      </c>
      <c r="B47" s="178">
        <f>RES_hhdet_tesh!B47/RES_summary!B$19</f>
        <v>0.25459000017979411</v>
      </c>
      <c r="C47" s="178">
        <f>RES_hhdet_tesh!C47/RES_summary!C$19</f>
        <v>0.26212974714236459</v>
      </c>
      <c r="D47" s="178">
        <f>RES_hhdet_tesh!D47/RES_summary!D$19</f>
        <v>0.2783650675803005</v>
      </c>
      <c r="E47" s="178">
        <f>RES_hhdet_tesh!E47/RES_summary!E$19</f>
        <v>0.28238647520491644</v>
      </c>
      <c r="F47" s="178">
        <f>RES_hhdet_tesh!F47/RES_summary!F$19</f>
        <v>0.29235936459546724</v>
      </c>
      <c r="G47" s="178">
        <f>RES_hhdet_tesh!G47/RES_summary!G$19</f>
        <v>0.3130770208373882</v>
      </c>
      <c r="H47" s="178">
        <f>RES_hhdet_tesh!H47/RES_summary!H$19</f>
        <v>0.3231596101049608</v>
      </c>
      <c r="I47" s="178">
        <f>RES_hhdet_tesh!I47/RES_summary!I$19</f>
        <v>0.33879686128003206</v>
      </c>
      <c r="J47" s="178">
        <f>RES_hhdet_tesh!J47/RES_summary!J$19</f>
        <v>0.36047439428718298</v>
      </c>
      <c r="K47" s="178">
        <f>RES_hhdet_tesh!K47/RES_summary!K$19</f>
        <v>0.38383772472020311</v>
      </c>
      <c r="L47" s="178">
        <f>RES_hhdet_tesh!L47/RES_summary!L$19</f>
        <v>0.40509924978244194</v>
      </c>
      <c r="M47" s="178">
        <f>RES_hhdet_tesh!M47/RES_summary!M$19</f>
        <v>0.40966481363335239</v>
      </c>
      <c r="N47" s="178">
        <f>RES_hhdet_tesh!N47/RES_summary!N$19</f>
        <v>0.43355812909421537</v>
      </c>
      <c r="O47" s="178">
        <f>RES_hhdet_tesh!O47/RES_summary!O$19</f>
        <v>0.49214960521087692</v>
      </c>
      <c r="P47" s="178">
        <f>RES_hhdet_tesh!P47/RES_summary!P$19</f>
        <v>0.499757205641022</v>
      </c>
      <c r="Q47" s="178">
        <f>RES_hhdet_tesh!Q47/RES_summary!Q$19</f>
        <v>0.54750342324224499</v>
      </c>
    </row>
    <row r="48" spans="1:17" ht="12" customHeight="1" x14ac:dyDescent="0.25">
      <c r="A48" s="23" t="s">
        <v>60</v>
      </c>
      <c r="B48" s="177">
        <f>RES_hhdet_tesh!B48/RES_summary!B$19</f>
        <v>0.25459000017979411</v>
      </c>
      <c r="C48" s="177">
        <f>RES_hhdet_tesh!C48/RES_summary!C$19</f>
        <v>0.26212974714236459</v>
      </c>
      <c r="D48" s="177">
        <f>RES_hhdet_tesh!D48/RES_summary!D$19</f>
        <v>0.2783650675803005</v>
      </c>
      <c r="E48" s="177">
        <f>RES_hhdet_tesh!E48/RES_summary!E$19</f>
        <v>0.28238647520491644</v>
      </c>
      <c r="F48" s="177">
        <f>RES_hhdet_tesh!F48/RES_summary!F$19</f>
        <v>0.29235936459546724</v>
      </c>
      <c r="G48" s="177">
        <f>RES_hhdet_tesh!G48/RES_summary!G$19</f>
        <v>0.3130770208373882</v>
      </c>
      <c r="H48" s="177">
        <f>RES_hhdet_tesh!H48/RES_summary!H$19</f>
        <v>0.3231596101049608</v>
      </c>
      <c r="I48" s="177">
        <f>RES_hhdet_tesh!I48/RES_summary!I$19</f>
        <v>0.33879686128003206</v>
      </c>
      <c r="J48" s="177">
        <f>RES_hhdet_tesh!J48/RES_summary!J$19</f>
        <v>0.36047439428718298</v>
      </c>
      <c r="K48" s="177">
        <f>RES_hhdet_tesh!K48/RES_summary!K$19</f>
        <v>0.38383772472020311</v>
      </c>
      <c r="L48" s="177">
        <f>RES_hhdet_tesh!L48/RES_summary!L$19</f>
        <v>0.40509924978244194</v>
      </c>
      <c r="M48" s="177">
        <f>RES_hhdet_tesh!M48/RES_summary!M$19</f>
        <v>0.40966481363335239</v>
      </c>
      <c r="N48" s="177">
        <f>RES_hhdet_tesh!N48/RES_summary!N$19</f>
        <v>0.43355812909421537</v>
      </c>
      <c r="O48" s="177">
        <f>RES_hhdet_tesh!O48/RES_summary!O$19</f>
        <v>0.49214960521087692</v>
      </c>
      <c r="P48" s="177">
        <f>RES_hhdet_tesh!P48/RES_summary!P$19</f>
        <v>0.499757205641022</v>
      </c>
      <c r="Q48" s="177">
        <f>RES_hhdet_tesh!Q48/RES_summary!Q$19</f>
        <v>0.54750342324224499</v>
      </c>
    </row>
    <row r="49" spans="1:17" ht="12" customHeight="1" x14ac:dyDescent="0.25">
      <c r="A49" s="158" t="s">
        <v>63</v>
      </c>
      <c r="B49" s="178">
        <f>RES_hhdet_tesh!B49/RES_summary!B$19</f>
        <v>16.399100028796713</v>
      </c>
      <c r="C49" s="178">
        <f>RES_hhdet_tesh!C49/RES_summary!C$19</f>
        <v>16.728267185755776</v>
      </c>
      <c r="D49" s="178">
        <f>RES_hhdet_tesh!D49/RES_summary!D$19</f>
        <v>15.887911779422817</v>
      </c>
      <c r="E49" s="178">
        <f>RES_hhdet_tesh!E49/RES_summary!E$19</f>
        <v>16.617308935901015</v>
      </c>
      <c r="F49" s="178">
        <f>RES_hhdet_tesh!F49/RES_summary!F$19</f>
        <v>16.236232527808472</v>
      </c>
      <c r="G49" s="178">
        <f>RES_hhdet_tesh!G49/RES_summary!G$19</f>
        <v>15.940123960677893</v>
      </c>
      <c r="H49" s="178">
        <f>RES_hhdet_tesh!H49/RES_summary!H$19</f>
        <v>15.804222720511152</v>
      </c>
      <c r="I49" s="178">
        <f>RES_hhdet_tesh!I49/RES_summary!I$19</f>
        <v>15.742896005490884</v>
      </c>
      <c r="J49" s="178">
        <f>RES_hhdet_tesh!J49/RES_summary!J$19</f>
        <v>16.115475174474138</v>
      </c>
      <c r="K49" s="178">
        <f>RES_hhdet_tesh!K49/RES_summary!K$19</f>
        <v>15.877009907704597</v>
      </c>
      <c r="L49" s="178">
        <f>RES_hhdet_tesh!L49/RES_summary!L$19</f>
        <v>15.713831608917538</v>
      </c>
      <c r="M49" s="178">
        <f>RES_hhdet_tesh!M49/RES_summary!M$19</f>
        <v>14.211689459036245</v>
      </c>
      <c r="N49" s="178">
        <f>RES_hhdet_tesh!N49/RES_summary!N$19</f>
        <v>16.164631152019982</v>
      </c>
      <c r="O49" s="178">
        <f>RES_hhdet_tesh!O49/RES_summary!O$19</f>
        <v>16.671176211595451</v>
      </c>
      <c r="P49" s="178">
        <f>RES_hhdet_tesh!P49/RES_summary!P$19</f>
        <v>15.745778850580454</v>
      </c>
      <c r="Q49" s="178">
        <f>RES_hhdet_tesh!Q49/RES_summary!Q$19</f>
        <v>15.787250967763443</v>
      </c>
    </row>
    <row r="50" spans="1:17" ht="12" customHeight="1" x14ac:dyDescent="0.25">
      <c r="A50" s="167" t="s">
        <v>165</v>
      </c>
      <c r="B50" s="183">
        <f>RES_hhdet_tesh!B50/RES_summary!B$19</f>
        <v>15.903647306017161</v>
      </c>
      <c r="C50" s="183">
        <f>RES_hhdet_tesh!C50/RES_summary!C$19</f>
        <v>16.309149792065501</v>
      </c>
      <c r="D50" s="183">
        <f>RES_hhdet_tesh!D50/RES_summary!D$19</f>
        <v>15.091762251140651</v>
      </c>
      <c r="E50" s="183">
        <f>RES_hhdet_tesh!E50/RES_summary!E$19</f>
        <v>15.896368601116256</v>
      </c>
      <c r="F50" s="183">
        <f>RES_hhdet_tesh!F50/RES_summary!F$19</f>
        <v>15.242602551794715</v>
      </c>
      <c r="G50" s="183">
        <f>RES_hhdet_tesh!G50/RES_summary!G$19</f>
        <v>15.423265154731983</v>
      </c>
      <c r="H50" s="183">
        <f>RES_hhdet_tesh!H50/RES_summary!H$19</f>
        <v>15.1778500574019</v>
      </c>
      <c r="I50" s="183">
        <f>RES_hhdet_tesh!I50/RES_summary!I$19</f>
        <v>15.008766797929447</v>
      </c>
      <c r="J50" s="183">
        <f>RES_hhdet_tesh!J50/RES_summary!J$19</f>
        <v>15.569321008939445</v>
      </c>
      <c r="K50" s="183">
        <f>RES_hhdet_tesh!K50/RES_summary!K$19</f>
        <v>15.700758833462356</v>
      </c>
      <c r="L50" s="183">
        <f>RES_hhdet_tesh!L50/RES_summary!L$19</f>
        <v>14.321495152162109</v>
      </c>
      <c r="M50" s="183">
        <f>RES_hhdet_tesh!M50/RES_summary!M$19</f>
        <v>13.832968643656463</v>
      </c>
      <c r="N50" s="183">
        <f>RES_hhdet_tesh!N50/RES_summary!N$19</f>
        <v>15.146267002124787</v>
      </c>
      <c r="O50" s="183">
        <f>RES_hhdet_tesh!O50/RES_summary!O$19</f>
        <v>15.400349773099894</v>
      </c>
      <c r="P50" s="183">
        <f>RES_hhdet_tesh!P50/RES_summary!P$19</f>
        <v>15.142470492926643</v>
      </c>
      <c r="Q50" s="183">
        <f>RES_hhdet_tesh!Q50/RES_summary!Q$19</f>
        <v>14.946646033579292</v>
      </c>
    </row>
    <row r="51" spans="1:17" ht="12" customHeight="1" x14ac:dyDescent="0.25">
      <c r="A51" s="167" t="s">
        <v>164</v>
      </c>
      <c r="B51" s="183">
        <f>RES_hhdet_tesh!B51/RES_summary!B$19</f>
        <v>15.903664139753797</v>
      </c>
      <c r="C51" s="183">
        <f>RES_hhdet_tesh!C51/RES_summary!C$19</f>
        <v>16.198658289975477</v>
      </c>
      <c r="D51" s="183">
        <f>RES_hhdet_tesh!D51/RES_summary!D$19</f>
        <v>15.335940197745357</v>
      </c>
      <c r="E51" s="183">
        <f>RES_hhdet_tesh!E51/RES_summary!E$19</f>
        <v>15.889810596297123</v>
      </c>
      <c r="F51" s="183">
        <f>RES_hhdet_tesh!F51/RES_summary!F$19</f>
        <v>15.49872271455777</v>
      </c>
      <c r="G51" s="183">
        <f>RES_hhdet_tesh!G51/RES_summary!G$19</f>
        <v>15.589373818155401</v>
      </c>
      <c r="H51" s="183">
        <f>RES_hhdet_tesh!H51/RES_summary!H$19</f>
        <v>15.463643815821783</v>
      </c>
      <c r="I51" s="183">
        <f>RES_hhdet_tesh!I51/RES_summary!I$19</f>
        <v>15.376824911530951</v>
      </c>
      <c r="J51" s="183">
        <f>RES_hhdet_tesh!J51/RES_summary!J$19</f>
        <v>15.81112754019752</v>
      </c>
      <c r="K51" s="183">
        <f>RES_hhdet_tesh!K51/RES_summary!K$19</f>
        <v>15.933807709583615</v>
      </c>
      <c r="L51" s="183">
        <f>RES_hhdet_tesh!L51/RES_summary!L$19</f>
        <v>15.017975315464639</v>
      </c>
      <c r="M51" s="183">
        <f>RES_hhdet_tesh!M51/RES_summary!M$19</f>
        <v>14.21079208015766</v>
      </c>
      <c r="N51" s="183">
        <f>RES_hhdet_tesh!N51/RES_summary!N$19</f>
        <v>15.72229961158348</v>
      </c>
      <c r="O51" s="183">
        <f>RES_hhdet_tesh!O51/RES_summary!O$19</f>
        <v>15.814332785274656</v>
      </c>
      <c r="P51" s="183">
        <f>RES_hhdet_tesh!P51/RES_summary!P$19</f>
        <v>15.499447473718572</v>
      </c>
      <c r="Q51" s="183">
        <f>RES_hhdet_tesh!Q51/RES_summary!Q$19</f>
        <v>15.247723667184857</v>
      </c>
    </row>
    <row r="52" spans="1:17" ht="12" customHeight="1" x14ac:dyDescent="0.25">
      <c r="A52" s="166" t="s">
        <v>163</v>
      </c>
      <c r="B52" s="182">
        <f>RES_hhdet_tesh!B52/RES_summary!B$19</f>
        <v>10.146526981238962</v>
      </c>
      <c r="C52" s="182">
        <f>RES_hhdet_tesh!C52/RES_summary!C$19</f>
        <v>10.618601337534304</v>
      </c>
      <c r="D52" s="182">
        <f>RES_hhdet_tesh!D52/RES_summary!D$19</f>
        <v>9.826160850904488</v>
      </c>
      <c r="E52" s="182">
        <f>RES_hhdet_tesh!E52/RES_summary!E$19</f>
        <v>10.362758712675996</v>
      </c>
      <c r="F52" s="182">
        <f>RES_hhdet_tesh!F52/RES_summary!F$19</f>
        <v>9.948198584607491</v>
      </c>
      <c r="G52" s="182">
        <f>RES_hhdet_tesh!G52/RES_summary!G$19</f>
        <v>10.082160715530344</v>
      </c>
      <c r="H52" s="182">
        <f>RES_hhdet_tesh!H52/RES_summary!H$19</f>
        <v>10.011356210288557</v>
      </c>
      <c r="I52" s="182">
        <f>RES_hhdet_tesh!I52/RES_summary!I$19</f>
        <v>9.9581728486303511</v>
      </c>
      <c r="J52" s="182">
        <f>RES_hhdet_tesh!J52/RES_summary!J$19</f>
        <v>10.414314798336582</v>
      </c>
      <c r="K52" s="182">
        <f>RES_hhdet_tesh!K52/RES_summary!K$19</f>
        <v>10.534143849919705</v>
      </c>
      <c r="L52" s="182">
        <f>RES_hhdet_tesh!L52/RES_summary!L$19</f>
        <v>9.6280131054189173</v>
      </c>
      <c r="M52" s="182">
        <f>RES_hhdet_tesh!M52/RES_summary!M$19</f>
        <v>9.3152523228678366</v>
      </c>
      <c r="N52" s="182">
        <f>RES_hhdet_tesh!N52/RES_summary!N$19</f>
        <v>10.478086138319265</v>
      </c>
      <c r="O52" s="182">
        <f>RES_hhdet_tesh!O52/RES_summary!O$19</f>
        <v>10.302617271170277</v>
      </c>
      <c r="P52" s="182">
        <f>RES_hhdet_tesh!P52/RES_summary!P$19</f>
        <v>10.110414518770499</v>
      </c>
      <c r="Q52" s="182">
        <f>RES_hhdet_tesh!Q52/RES_summary!Q$19</f>
        <v>9.9462126551128165</v>
      </c>
    </row>
    <row r="53" spans="1:17" ht="12" customHeight="1" x14ac:dyDescent="0.25">
      <c r="A53" s="147" t="s">
        <v>59</v>
      </c>
      <c r="B53" s="181">
        <f>RES_hhdet_tesh!B53/RES_summary!B$19</f>
        <v>5.7571371585148352</v>
      </c>
      <c r="C53" s="181">
        <f>RES_hhdet_tesh!C53/RES_summary!C$19</f>
        <v>5.5800569524411703</v>
      </c>
      <c r="D53" s="181">
        <f>RES_hhdet_tesh!D53/RES_summary!D$19</f>
        <v>5.5097793468408707</v>
      </c>
      <c r="E53" s="181">
        <f>RES_hhdet_tesh!E53/RES_summary!E$19</f>
        <v>5.527051883621124</v>
      </c>
      <c r="F53" s="181">
        <f>RES_hhdet_tesh!F53/RES_summary!F$19</f>
        <v>5.5505241299502792</v>
      </c>
      <c r="G53" s="181">
        <f>RES_hhdet_tesh!G53/RES_summary!G$19</f>
        <v>5.5072131026250561</v>
      </c>
      <c r="H53" s="181">
        <f>RES_hhdet_tesh!H53/RES_summary!H$19</f>
        <v>5.4522876055332272</v>
      </c>
      <c r="I53" s="181">
        <f>RES_hhdet_tesh!I53/RES_summary!I$19</f>
        <v>5.418652062900601</v>
      </c>
      <c r="J53" s="181">
        <f>RES_hhdet_tesh!J53/RES_summary!J$19</f>
        <v>5.3968127418609368</v>
      </c>
      <c r="K53" s="181">
        <f>RES_hhdet_tesh!K53/RES_summary!K$19</f>
        <v>5.3996638596639093</v>
      </c>
      <c r="L53" s="181">
        <f>RES_hhdet_tesh!L53/RES_summary!L$19</f>
        <v>5.3899622100457218</v>
      </c>
      <c r="M53" s="181">
        <f>RES_hhdet_tesh!M53/RES_summary!M$19</f>
        <v>4.8955397572898232</v>
      </c>
      <c r="N53" s="181">
        <f>RES_hhdet_tesh!N53/RES_summary!N$19</f>
        <v>5.2442134732642138</v>
      </c>
      <c r="O53" s="181">
        <f>RES_hhdet_tesh!O53/RES_summary!O$19</f>
        <v>5.5117155141043792</v>
      </c>
      <c r="P53" s="181">
        <f>RES_hhdet_tesh!P53/RES_summary!P$19</f>
        <v>5.3890329549480729</v>
      </c>
      <c r="Q53" s="181">
        <f>RES_hhdet_tesh!Q53/RES_summary!Q$19</f>
        <v>5.3015110120720408</v>
      </c>
    </row>
    <row r="54" spans="1:17" ht="12" customHeight="1" x14ac:dyDescent="0.25">
      <c r="A54" s="163" t="s">
        <v>142</v>
      </c>
      <c r="B54" s="180">
        <f>RES_hhdet_tesh!B54/RES_summary!B$19</f>
        <v>17.399461735380111</v>
      </c>
      <c r="C54" s="180">
        <f>RES_hhdet_tesh!C54/RES_summary!C$19</f>
        <v>17.726604459000221</v>
      </c>
      <c r="D54" s="180">
        <f>RES_hhdet_tesh!D54/RES_summary!D$19</f>
        <v>17.766524933583678</v>
      </c>
      <c r="E54" s="180">
        <f>RES_hhdet_tesh!E54/RES_summary!E$19</f>
        <v>18.387967541589639</v>
      </c>
      <c r="F54" s="180">
        <f>RES_hhdet_tesh!F54/RES_summary!F$19</f>
        <v>18.698129216783521</v>
      </c>
      <c r="G54" s="180">
        <f>RES_hhdet_tesh!G54/RES_summary!G$19</f>
        <v>17.266967064936747</v>
      </c>
      <c r="H54" s="180">
        <f>RES_hhdet_tesh!H54/RES_summary!H$19</f>
        <v>17.443160544056791</v>
      </c>
      <c r="I54" s="180">
        <f>RES_hhdet_tesh!I54/RES_summary!I$19</f>
        <v>17.532655610808817</v>
      </c>
      <c r="J54" s="180">
        <f>RES_hhdet_tesh!J54/RES_summary!J$19</f>
        <v>17.655780806952411</v>
      </c>
      <c r="K54" s="180">
        <f>RES_hhdet_tesh!K54/RES_summary!K$19</f>
        <v>16.362339911845421</v>
      </c>
      <c r="L54" s="180">
        <f>RES_hhdet_tesh!L54/RES_summary!L$19</f>
        <v>19.872344280462084</v>
      </c>
      <c r="M54" s="180">
        <f>RES_hhdet_tesh!M54/RES_summary!M$19</f>
        <v>15.600965767040464</v>
      </c>
      <c r="N54" s="180">
        <f>RES_hhdet_tesh!N54/RES_summary!N$19</f>
        <v>20.686009681062036</v>
      </c>
      <c r="O54" s="180">
        <f>RES_hhdet_tesh!O54/RES_summary!O$19</f>
        <v>22.017181219873692</v>
      </c>
      <c r="P54" s="180">
        <f>RES_hhdet_tesh!P54/RES_summary!P$19</f>
        <v>18.34975348042671</v>
      </c>
      <c r="Q54" s="180">
        <f>RES_hhdet_tesh!Q54/RES_summary!Q$19</f>
        <v>19.492924009043989</v>
      </c>
    </row>
    <row r="55" spans="1:17" ht="12" customHeight="1" x14ac:dyDescent="0.25">
      <c r="A55" s="161" t="s">
        <v>141</v>
      </c>
      <c r="B55" s="179">
        <f>RES_hhdet_tesh!B55/RES_summary!B$19</f>
        <v>16.85799374568742</v>
      </c>
      <c r="C55" s="179">
        <f>RES_hhdet_tesh!C55/RES_summary!C$19</f>
        <v>17.102349850791569</v>
      </c>
      <c r="D55" s="179">
        <f>RES_hhdet_tesh!D55/RES_summary!D$19</f>
        <v>17.058048863666052</v>
      </c>
      <c r="E55" s="179">
        <f>RES_hhdet_tesh!E55/RES_summary!E$19</f>
        <v>17.477374037830756</v>
      </c>
      <c r="F55" s="179">
        <f>RES_hhdet_tesh!F55/RES_summary!F$19</f>
        <v>17.705721709764777</v>
      </c>
      <c r="G55" s="179">
        <f>RES_hhdet_tesh!G55/RES_summary!G$19</f>
        <v>16.726657218311569</v>
      </c>
      <c r="H55" s="179">
        <f>RES_hhdet_tesh!H55/RES_summary!H$19</f>
        <v>16.848218069505226</v>
      </c>
      <c r="I55" s="179">
        <f>RES_hhdet_tesh!I55/RES_summary!I$19</f>
        <v>16.952195912995354</v>
      </c>
      <c r="J55" s="179">
        <f>RES_hhdet_tesh!J55/RES_summary!J$19</f>
        <v>16.962540594652385</v>
      </c>
      <c r="K55" s="179">
        <f>RES_hhdet_tesh!K55/RES_summary!K$19</f>
        <v>16.133187984043307</v>
      </c>
      <c r="L55" s="179">
        <f>RES_hhdet_tesh!L55/RES_summary!L$19</f>
        <v>18.418001880054739</v>
      </c>
      <c r="M55" s="179">
        <f>RES_hhdet_tesh!M55/RES_summary!M$19</f>
        <v>15.091556911433557</v>
      </c>
      <c r="N55" s="179">
        <f>RES_hhdet_tesh!N55/RES_summary!N$19</f>
        <v>19.175752852935755</v>
      </c>
      <c r="O55" s="179">
        <f>RES_hhdet_tesh!O55/RES_summary!O$19</f>
        <v>19.910555535698261</v>
      </c>
      <c r="P55" s="179">
        <f>RES_hhdet_tesh!P55/RES_summary!P$19</f>
        <v>17.391846887556721</v>
      </c>
      <c r="Q55" s="179">
        <f>RES_hhdet_tesh!Q55/RES_summary!Q$19</f>
        <v>18.022375776700908</v>
      </c>
    </row>
    <row r="56" spans="1:17" ht="12" customHeight="1" x14ac:dyDescent="0.25">
      <c r="A56" s="148" t="s">
        <v>60</v>
      </c>
      <c r="B56" s="177">
        <f>RES_hhdet_tesh!B56/RES_summary!B$19</f>
        <v>11.100856587172581</v>
      </c>
      <c r="C56" s="177">
        <f>RES_hhdet_tesh!C56/RES_summary!C$19</f>
        <v>11.522292898350399</v>
      </c>
      <c r="D56" s="177">
        <f>RES_hhdet_tesh!D56/RES_summary!D$19</f>
        <v>11.548269516825176</v>
      </c>
      <c r="E56" s="177">
        <f>RES_hhdet_tesh!E56/RES_summary!E$19</f>
        <v>11.950322154209641</v>
      </c>
      <c r="F56" s="177">
        <f>RES_hhdet_tesh!F56/RES_summary!F$19</f>
        <v>12.155197579814491</v>
      </c>
      <c r="G56" s="177">
        <f>RES_hhdet_tesh!G56/RES_summary!G$19</f>
        <v>11.219444115686514</v>
      </c>
      <c r="H56" s="177">
        <f>RES_hhdet_tesh!H56/RES_summary!H$19</f>
        <v>11.395930463971997</v>
      </c>
      <c r="I56" s="177">
        <f>RES_hhdet_tesh!I56/RES_summary!I$19</f>
        <v>11.53354385009475</v>
      </c>
      <c r="J56" s="177">
        <f>RES_hhdet_tesh!J56/RES_summary!J$19</f>
        <v>11.565727852791445</v>
      </c>
      <c r="K56" s="177">
        <f>RES_hhdet_tesh!K56/RES_summary!K$19</f>
        <v>10.733524124379395</v>
      </c>
      <c r="L56" s="177">
        <f>RES_hhdet_tesh!L56/RES_summary!L$19</f>
        <v>13.028039670009015</v>
      </c>
      <c r="M56" s="177">
        <f>RES_hhdet_tesh!M56/RES_summary!M$19</f>
        <v>10.19601715414373</v>
      </c>
      <c r="N56" s="177">
        <f>RES_hhdet_tesh!N56/RES_summary!N$19</f>
        <v>13.931539379671547</v>
      </c>
      <c r="O56" s="177">
        <f>RES_hhdet_tesh!O56/RES_summary!O$19</f>
        <v>14.398840021593882</v>
      </c>
      <c r="P56" s="177">
        <f>RES_hhdet_tesh!P56/RES_summary!P$19</f>
        <v>12.002813932608644</v>
      </c>
      <c r="Q56" s="177">
        <f>RES_hhdet_tesh!Q56/RES_summary!Q$19</f>
        <v>12.720864764628869</v>
      </c>
    </row>
    <row r="57" spans="1:17" ht="12" customHeight="1" x14ac:dyDescent="0.25">
      <c r="A57" s="148" t="s">
        <v>59</v>
      </c>
      <c r="B57" s="177">
        <f>RES_hhdet_tesh!B57/RES_summary!B$19</f>
        <v>5.7571371585148361</v>
      </c>
      <c r="C57" s="177">
        <f>RES_hhdet_tesh!C57/RES_summary!C$19</f>
        <v>5.5800569524411694</v>
      </c>
      <c r="D57" s="177">
        <f>RES_hhdet_tesh!D57/RES_summary!D$19</f>
        <v>5.5097793468408742</v>
      </c>
      <c r="E57" s="177">
        <f>RES_hhdet_tesh!E57/RES_summary!E$19</f>
        <v>5.5270518836211213</v>
      </c>
      <c r="F57" s="177">
        <f>RES_hhdet_tesh!F57/RES_summary!F$19</f>
        <v>5.5505241299502828</v>
      </c>
      <c r="G57" s="177">
        <f>RES_hhdet_tesh!G57/RES_summary!G$19</f>
        <v>5.5072131026250579</v>
      </c>
      <c r="H57" s="177">
        <f>RES_hhdet_tesh!H57/RES_summary!H$19</f>
        <v>5.4522876055332263</v>
      </c>
      <c r="I57" s="177">
        <f>RES_hhdet_tesh!I57/RES_summary!I$19</f>
        <v>5.4186520629006054</v>
      </c>
      <c r="J57" s="177">
        <f>RES_hhdet_tesh!J57/RES_summary!J$19</f>
        <v>5.3968127418609404</v>
      </c>
      <c r="K57" s="177">
        <f>RES_hhdet_tesh!K57/RES_summary!K$19</f>
        <v>5.3996638596639102</v>
      </c>
      <c r="L57" s="177">
        <f>RES_hhdet_tesh!L57/RES_summary!L$19</f>
        <v>5.3899622100457236</v>
      </c>
      <c r="M57" s="177">
        <f>RES_hhdet_tesh!M57/RES_summary!M$19</f>
        <v>4.8955397572898258</v>
      </c>
      <c r="N57" s="177">
        <f>RES_hhdet_tesh!N57/RES_summary!N$19</f>
        <v>5.2442134732642129</v>
      </c>
      <c r="O57" s="177">
        <f>RES_hhdet_tesh!O57/RES_summary!O$19</f>
        <v>5.5117155141043792</v>
      </c>
      <c r="P57" s="177">
        <f>RES_hhdet_tesh!P57/RES_summary!P$19</f>
        <v>5.3890329549480764</v>
      </c>
      <c r="Q57" s="177">
        <f>RES_hhdet_tesh!Q57/RES_summary!Q$19</f>
        <v>5.3015110120720381</v>
      </c>
    </row>
    <row r="58" spans="1:17" ht="12" customHeight="1" x14ac:dyDescent="0.25">
      <c r="A58" s="158" t="s">
        <v>62</v>
      </c>
      <c r="B58" s="178">
        <f>RES_hhdet_tesh!B58/RES_summary!B$19</f>
        <v>8.9504417584437856</v>
      </c>
      <c r="C58" s="178">
        <f>RES_hhdet_tesh!C58/RES_summary!C$19</f>
        <v>8.9581943569615383</v>
      </c>
      <c r="D58" s="178">
        <f>RES_hhdet_tesh!D58/RES_summary!D$19</f>
        <v>9.0438258344421794</v>
      </c>
      <c r="E58" s="178">
        <f>RES_hhdet_tesh!E58/RES_summary!E$19</f>
        <v>9.4344821065012212</v>
      </c>
      <c r="F58" s="178">
        <f>RES_hhdet_tesh!F58/RES_summary!F$19</f>
        <v>9.3843723600851288</v>
      </c>
      <c r="G58" s="178">
        <f>RES_hhdet_tesh!G58/RES_summary!G$19</f>
        <v>9.0270305547790848</v>
      </c>
      <c r="H58" s="178">
        <f>RES_hhdet_tesh!H58/RES_summary!H$19</f>
        <v>9.2478761034689292</v>
      </c>
      <c r="I58" s="178">
        <f>RES_hhdet_tesh!I58/RES_summary!I$19</f>
        <v>9.2096162662198289</v>
      </c>
      <c r="J58" s="178">
        <f>RES_hhdet_tesh!J58/RES_summary!J$19</f>
        <v>9.6299478882024339</v>
      </c>
      <c r="K58" s="178">
        <f>RES_hhdet_tesh!K58/RES_summary!K$19</f>
        <v>9.3661950523773587</v>
      </c>
      <c r="L58" s="178">
        <f>RES_hhdet_tesh!L58/RES_summary!L$19</f>
        <v>10.132625555549636</v>
      </c>
      <c r="M58" s="178">
        <f>RES_hhdet_tesh!M58/RES_summary!M$19</f>
        <v>8.9032713377404331</v>
      </c>
      <c r="N58" s="178">
        <f>RES_hhdet_tesh!N58/RES_summary!N$19</f>
        <v>10.288554707531754</v>
      </c>
      <c r="O58" s="178">
        <f>RES_hhdet_tesh!O58/RES_summary!O$19</f>
        <v>10.990518384785378</v>
      </c>
      <c r="P58" s="178">
        <f>RES_hhdet_tesh!P58/RES_summary!P$19</f>
        <v>9.5762139673530129</v>
      </c>
      <c r="Q58" s="178">
        <f>RES_hhdet_tesh!Q58/RES_summary!Q$19</f>
        <v>9.9885328268941258</v>
      </c>
    </row>
    <row r="59" spans="1:17" ht="12" customHeight="1" x14ac:dyDescent="0.25">
      <c r="A59" s="23" t="s">
        <v>57</v>
      </c>
      <c r="B59" s="177">
        <f>RES_hhdet_tesh!B59/RES_summary!B$19</f>
        <v>8.3005903585007541</v>
      </c>
      <c r="C59" s="177">
        <f>RES_hhdet_tesh!C59/RES_summary!C$19</f>
        <v>8.2239047266951388</v>
      </c>
      <c r="D59" s="177">
        <f>RES_hhdet_tesh!D59/RES_summary!D$19</f>
        <v>8.2453008516549318</v>
      </c>
      <c r="E59" s="177">
        <f>RES_hhdet_tesh!E59/RES_summary!E$19</f>
        <v>8.17357735002164</v>
      </c>
      <c r="F59" s="177">
        <f>RES_hhdet_tesh!F59/RES_summary!F$19</f>
        <v>8.4562004337276626</v>
      </c>
      <c r="G59" s="177">
        <f>RES_hhdet_tesh!G59/RES_summary!G$19</f>
        <v>8.3525928061913426</v>
      </c>
      <c r="H59" s="177">
        <f>RES_hhdet_tesh!H59/RES_summary!H$19</f>
        <v>8.3274171940080652</v>
      </c>
      <c r="I59" s="177">
        <f>RES_hhdet_tesh!I59/RES_summary!I$19</f>
        <v>8.4585152382173501</v>
      </c>
      <c r="J59" s="177">
        <f>RES_hhdet_tesh!J59/RES_summary!J$19</f>
        <v>8.4752131340039334</v>
      </c>
      <c r="K59" s="177">
        <f>RES_hhdet_tesh!K59/RES_summary!K$19</f>
        <v>8.3863692741021509</v>
      </c>
      <c r="L59" s="177">
        <f>RES_hhdet_tesh!L59/RES_summary!L$19</f>
        <v>8.6269301087460963</v>
      </c>
      <c r="M59" s="177">
        <f>RES_hhdet_tesh!M59/RES_summary!M$19</f>
        <v>8.0915921636046946</v>
      </c>
      <c r="N59" s="177">
        <f>RES_hhdet_tesh!N59/RES_summary!N$19</f>
        <v>8.3695606932740247</v>
      </c>
      <c r="O59" s="177">
        <f>RES_hhdet_tesh!O59/RES_summary!O$19</f>
        <v>8.3760648744800577</v>
      </c>
      <c r="P59" s="177">
        <f>RES_hhdet_tesh!P59/RES_summary!P$19</f>
        <v>8.324259112290548</v>
      </c>
      <c r="Q59" s="177">
        <f>RES_hhdet_tesh!Q59/RES_summary!Q$19</f>
        <v>8.2051922450008394</v>
      </c>
    </row>
    <row r="60" spans="1:17" ht="12" customHeight="1" x14ac:dyDescent="0.25">
      <c r="A60" s="29" t="s">
        <v>140</v>
      </c>
      <c r="B60" s="176">
        <f>RES_hhdet_tesh!B60/RES_summary!B$19</f>
        <v>9.2013783923133285</v>
      </c>
      <c r="C60" s="176">
        <f>RES_hhdet_tesh!C60/RES_summary!C$19</f>
        <v>9.2280350924082697</v>
      </c>
      <c r="D60" s="176">
        <f>RES_hhdet_tesh!D60/RES_summary!D$19</f>
        <v>9.3303614909455614</v>
      </c>
      <c r="E60" s="176">
        <f>RES_hhdet_tesh!E60/RES_summary!E$19</f>
        <v>9.8710449424230262</v>
      </c>
      <c r="F60" s="176">
        <f>RES_hhdet_tesh!F60/RES_summary!F$19</f>
        <v>9.7050584053562741</v>
      </c>
      <c r="G60" s="176">
        <f>RES_hhdet_tesh!G60/RES_summary!G$19</f>
        <v>9.2556748003704516</v>
      </c>
      <c r="H60" s="176">
        <f>RES_hhdet_tesh!H60/RES_summary!H$19</f>
        <v>9.5386955626076162</v>
      </c>
      <c r="I60" s="176">
        <f>RES_hhdet_tesh!I60/RES_summary!I$19</f>
        <v>9.434867659141057</v>
      </c>
      <c r="J60" s="176">
        <f>RES_hhdet_tesh!J60/RES_summary!J$19</f>
        <v>9.968421878456855</v>
      </c>
      <c r="K60" s="176">
        <f>RES_hhdet_tesh!K60/RES_summary!K$19</f>
        <v>9.6583831837028313</v>
      </c>
      <c r="L60" s="176">
        <f>RES_hhdet_tesh!L60/RES_summary!L$19</f>
        <v>10.548809591021351</v>
      </c>
      <c r="M60" s="176">
        <f>RES_hhdet_tesh!M60/RES_summary!M$19</f>
        <v>9.113903270559728</v>
      </c>
      <c r="N60" s="176">
        <f>RES_hhdet_tesh!N60/RES_summary!N$19</f>
        <v>10.771177154939689</v>
      </c>
      <c r="O60" s="176">
        <f>RES_hhdet_tesh!O60/RES_summary!O$19</f>
        <v>11.6137935837616</v>
      </c>
      <c r="P60" s="176">
        <f>RES_hhdet_tesh!P60/RES_summary!P$19</f>
        <v>9.8239096061664348</v>
      </c>
      <c r="Q60" s="176">
        <f>RES_hhdet_tesh!Q60/RES_summary!Q$19</f>
        <v>10.340216805470764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84">
        <f>RES_hhdet_tesh!B62/RES_summary!B$19</f>
        <v>113.70844942229031</v>
      </c>
      <c r="C62" s="184">
        <f>RES_hhdet_tesh!C62/RES_summary!C$19</f>
        <v>114.890500529538</v>
      </c>
      <c r="D62" s="184">
        <f>RES_hhdet_tesh!D62/RES_summary!D$19</f>
        <v>115.32613187692465</v>
      </c>
      <c r="E62" s="184">
        <f>RES_hhdet_tesh!E62/RES_summary!E$19</f>
        <v>113.00482326554652</v>
      </c>
      <c r="F62" s="184">
        <f>RES_hhdet_tesh!F62/RES_summary!F$19</f>
        <v>121.43842841470929</v>
      </c>
      <c r="G62" s="184">
        <f>RES_hhdet_tesh!G62/RES_summary!G$19</f>
        <v>116.98306107825766</v>
      </c>
      <c r="H62" s="184">
        <f>RES_hhdet_tesh!H62/RES_summary!H$19</f>
        <v>112.82898939543027</v>
      </c>
      <c r="I62" s="184">
        <f>RES_hhdet_tesh!I62/RES_summary!I$19</f>
        <v>102.05935479543567</v>
      </c>
      <c r="J62" s="184">
        <f>RES_hhdet_tesh!J62/RES_summary!J$19</f>
        <v>106.43025361967202</v>
      </c>
      <c r="K62" s="184">
        <f>RES_hhdet_tesh!K62/RES_summary!K$19</f>
        <v>103.2351569062472</v>
      </c>
      <c r="L62" s="184">
        <f>RES_hhdet_tesh!L62/RES_summary!L$19</f>
        <v>106.72780112703816</v>
      </c>
      <c r="M62" s="184">
        <f>RES_hhdet_tesh!M62/RES_summary!M$19</f>
        <v>85.094924068661584</v>
      </c>
      <c r="N62" s="184">
        <f>RES_hhdet_tesh!N62/RES_summary!N$19</f>
        <v>94.734870538761342</v>
      </c>
      <c r="O62" s="184">
        <f>RES_hhdet_tesh!O62/RES_summary!O$19</f>
        <v>98.993830202766802</v>
      </c>
      <c r="P62" s="184">
        <f>RES_hhdet_tesh!P62/RES_summary!P$19</f>
        <v>80.725538194890973</v>
      </c>
      <c r="Q62" s="184">
        <f>RES_hhdet_tesh!Q62/RES_summary!Q$19</f>
        <v>84.008714370177657</v>
      </c>
    </row>
    <row r="63" spans="1:17" ht="12.95" customHeight="1" x14ac:dyDescent="0.25">
      <c r="A63" s="158" t="s">
        <v>65</v>
      </c>
      <c r="B63" s="178">
        <f>RES_hhdet_tesh!B63/RES_summary!B$19</f>
        <v>88.633266021004559</v>
      </c>
      <c r="C63" s="178">
        <f>RES_hhdet_tesh!C63/RES_summary!C$19</f>
        <v>90.148344046115866</v>
      </c>
      <c r="D63" s="178">
        <f>RES_hhdet_tesh!D63/RES_summary!D$19</f>
        <v>90.481647161913429</v>
      </c>
      <c r="E63" s="178">
        <f>RES_hhdet_tesh!E63/RES_summary!E$19</f>
        <v>88.096967910349647</v>
      </c>
      <c r="F63" s="178">
        <f>RES_hhdet_tesh!F63/RES_summary!F$19</f>
        <v>96.542966940682078</v>
      </c>
      <c r="G63" s="178">
        <f>RES_hhdet_tesh!G63/RES_summary!G$19</f>
        <v>92.415651866887401</v>
      </c>
      <c r="H63" s="178">
        <f>RES_hhdet_tesh!H63/RES_summary!H$19</f>
        <v>88.297856977186257</v>
      </c>
      <c r="I63" s="178">
        <f>RES_hhdet_tesh!I63/RES_summary!I$19</f>
        <v>77.943606973545315</v>
      </c>
      <c r="J63" s="178">
        <f>RES_hhdet_tesh!J63/RES_summary!J$19</f>
        <v>82.08023493928529</v>
      </c>
      <c r="K63" s="178">
        <f>RES_hhdet_tesh!K63/RES_summary!K$19</f>
        <v>78.78427323677333</v>
      </c>
      <c r="L63" s="178">
        <f>RES_hhdet_tesh!L63/RES_summary!L$19</f>
        <v>82.758729463907954</v>
      </c>
      <c r="M63" s="178">
        <f>RES_hhdet_tesh!M63/RES_summary!M$19</f>
        <v>62.916791984355179</v>
      </c>
      <c r="N63" s="178">
        <f>RES_hhdet_tesh!N63/RES_summary!N$19</f>
        <v>70.023920565182564</v>
      </c>
      <c r="O63" s="178">
        <f>RES_hhdet_tesh!O63/RES_summary!O$19</f>
        <v>74.299793944570737</v>
      </c>
      <c r="P63" s="178">
        <f>RES_hhdet_tesh!P63/RES_summary!P$19</f>
        <v>56.590301623124631</v>
      </c>
      <c r="Q63" s="178">
        <f>RES_hhdet_tesh!Q63/RES_summary!Q$19</f>
        <v>60.162977180902196</v>
      </c>
    </row>
    <row r="64" spans="1:17" ht="12" customHeight="1" x14ac:dyDescent="0.25">
      <c r="A64" s="23" t="s">
        <v>161</v>
      </c>
      <c r="B64" s="177">
        <f>RES_hhdet_tesh!B64/RES_summary!B$19</f>
        <v>86.945665595441895</v>
      </c>
      <c r="C64" s="177">
        <f>RES_hhdet_tesh!C64/RES_summary!C$19</f>
        <v>88.349328172617788</v>
      </c>
      <c r="D64" s="177">
        <f>RES_hhdet_tesh!D64/RES_summary!D$19</f>
        <v>88.524893000230705</v>
      </c>
      <c r="E64" s="177">
        <f>RES_hhdet_tesh!E64/RES_summary!E$19</f>
        <v>85.603519706927727</v>
      </c>
      <c r="F64" s="177">
        <f>RES_hhdet_tesh!F64/RES_summary!F$19</f>
        <v>94.030566368949778</v>
      </c>
      <c r="G64" s="177">
        <f>RES_hhdet_tesh!G64/RES_summary!G$19</f>
        <v>90.886126934804665</v>
      </c>
      <c r="H64" s="177">
        <f>RES_hhdet_tesh!H64/RES_summary!H$19</f>
        <v>86.473796849540847</v>
      </c>
      <c r="I64" s="177">
        <f>RES_hhdet_tesh!I64/RES_summary!I$19</f>
        <v>76.328520356172959</v>
      </c>
      <c r="J64" s="177">
        <f>RES_hhdet_tesh!J64/RES_summary!J$19</f>
        <v>79.87476565878849</v>
      </c>
      <c r="K64" s="177">
        <f>RES_hhdet_tesh!K64/RES_summary!K$19</f>
        <v>77.250693612241463</v>
      </c>
      <c r="L64" s="177">
        <f>RES_hhdet_tesh!L64/RES_summary!L$19</f>
        <v>79.782819937446362</v>
      </c>
      <c r="M64" s="177">
        <f>RES_hhdet_tesh!M64/RES_summary!M$19</f>
        <v>61.794723943504202</v>
      </c>
      <c r="N64" s="177">
        <f>RES_hhdet_tesh!N64/RES_summary!N$19</f>
        <v>67.149775444823277</v>
      </c>
      <c r="O64" s="177">
        <f>RES_hhdet_tesh!O64/RES_summary!O$19</f>
        <v>70.390898975748399</v>
      </c>
      <c r="P64" s="177">
        <f>RES_hhdet_tesh!P64/RES_summary!P$19</f>
        <v>54.985831197592525</v>
      </c>
      <c r="Q64" s="177">
        <f>RES_hhdet_tesh!Q64/RES_summary!Q$19</f>
        <v>57.772732765425566</v>
      </c>
    </row>
    <row r="65" spans="1:17" ht="12" customHeight="1" x14ac:dyDescent="0.25">
      <c r="A65" s="23" t="s">
        <v>60</v>
      </c>
      <c r="B65" s="177">
        <f>RES_hhdet_tesh!B65/RES_summary!B$19</f>
        <v>1.6876004255626689</v>
      </c>
      <c r="C65" s="177">
        <f>RES_hhdet_tesh!C65/RES_summary!C$19</f>
        <v>1.7990158734980728</v>
      </c>
      <c r="D65" s="177">
        <f>RES_hhdet_tesh!D65/RES_summary!D$19</f>
        <v>1.9567541616827246</v>
      </c>
      <c r="E65" s="177">
        <f>RES_hhdet_tesh!E65/RES_summary!E$19</f>
        <v>2.493448203421917</v>
      </c>
      <c r="F65" s="177">
        <f>RES_hhdet_tesh!F65/RES_summary!F$19</f>
        <v>2.5124005717322877</v>
      </c>
      <c r="G65" s="177">
        <f>RES_hhdet_tesh!G65/RES_summary!G$19</f>
        <v>1.5295249320827293</v>
      </c>
      <c r="H65" s="177">
        <f>RES_hhdet_tesh!H65/RES_summary!H$19</f>
        <v>1.8240601276454023</v>
      </c>
      <c r="I65" s="177">
        <f>RES_hhdet_tesh!I65/RES_summary!I$19</f>
        <v>1.6150866173723519</v>
      </c>
      <c r="J65" s="177">
        <f>RES_hhdet_tesh!J65/RES_summary!J$19</f>
        <v>2.2054692804967897</v>
      </c>
      <c r="K65" s="177">
        <f>RES_hhdet_tesh!K65/RES_summary!K$19</f>
        <v>1.5335796245318629</v>
      </c>
      <c r="L65" s="177">
        <f>RES_hhdet_tesh!L65/RES_summary!L$19</f>
        <v>2.97590952646159</v>
      </c>
      <c r="M65" s="177">
        <f>RES_hhdet_tesh!M65/RES_summary!M$19</f>
        <v>1.1220680408509804</v>
      </c>
      <c r="N65" s="177">
        <f>RES_hhdet_tesh!N65/RES_summary!N$19</f>
        <v>2.874145120359282</v>
      </c>
      <c r="O65" s="177">
        <f>RES_hhdet_tesh!O65/RES_summary!O$19</f>
        <v>3.9088949688223353</v>
      </c>
      <c r="P65" s="177">
        <f>RES_hhdet_tesh!P65/RES_summary!P$19</f>
        <v>1.6044704255321105</v>
      </c>
      <c r="Q65" s="177">
        <f>RES_hhdet_tesh!Q65/RES_summary!Q$19</f>
        <v>2.39024441547663</v>
      </c>
    </row>
    <row r="66" spans="1:17" ht="12.95" customHeight="1" x14ac:dyDescent="0.25">
      <c r="A66" s="158" t="s">
        <v>112</v>
      </c>
      <c r="B66" s="178">
        <f>RES_hhdet_tesh!B66/RES_summary!B$19</f>
        <v>0.25459063517343516</v>
      </c>
      <c r="C66" s="178">
        <f>RES_hhdet_tesh!C66/RES_summary!C$19</f>
        <v>0.26212868186395261</v>
      </c>
      <c r="D66" s="178">
        <f>RES_hhdet_tesh!D66/RES_summary!D$19</f>
        <v>0.27836443099022012</v>
      </c>
      <c r="E66" s="178">
        <f>RES_hhdet_tesh!E66/RES_summary!E$19</f>
        <v>0.28238642063968072</v>
      </c>
      <c r="F66" s="178">
        <f>RES_hhdet_tesh!F66/RES_summary!F$19</f>
        <v>0.29236035088901074</v>
      </c>
      <c r="G66" s="178">
        <f>RES_hhdet_tesh!G66/RES_summary!G$19</f>
        <v>0.31307715886974669</v>
      </c>
      <c r="H66" s="178">
        <f>RES_hhdet_tesh!H66/RES_summary!H$19</f>
        <v>0.32315856200143728</v>
      </c>
      <c r="I66" s="178">
        <f>RES_hhdet_tesh!I66/RES_summary!I$19</f>
        <v>0.33879542793365697</v>
      </c>
      <c r="J66" s="178">
        <f>RES_hhdet_tesh!J66/RES_summary!J$19</f>
        <v>0.36047451345189491</v>
      </c>
      <c r="K66" s="178">
        <f>RES_hhdet_tesh!K66/RES_summary!K$19</f>
        <v>0.38383750702866937</v>
      </c>
      <c r="L66" s="178">
        <f>RES_hhdet_tesh!L66/RES_summary!L$19</f>
        <v>0.40509877864739768</v>
      </c>
      <c r="M66" s="178">
        <f>RES_hhdet_tesh!M66/RES_summary!M$19</f>
        <v>0.40966352086814428</v>
      </c>
      <c r="N66" s="178">
        <f>RES_hhdet_tesh!N66/RES_summary!N$19</f>
        <v>0.4335569762316645</v>
      </c>
      <c r="O66" s="178">
        <f>RES_hhdet_tesh!O66/RES_summary!O$19</f>
        <v>0.4921492296275648</v>
      </c>
      <c r="P66" s="178">
        <f>RES_hhdet_tesh!P66/RES_summary!P$19</f>
        <v>0.49975590983923002</v>
      </c>
      <c r="Q66" s="178">
        <f>RES_hhdet_tesh!Q66/RES_summary!Q$19</f>
        <v>0.54750323285959779</v>
      </c>
    </row>
    <row r="67" spans="1:17" ht="12" customHeight="1" x14ac:dyDescent="0.25">
      <c r="A67" s="23" t="s">
        <v>60</v>
      </c>
      <c r="B67" s="177">
        <f>RES_hhdet_tesh!B67/RES_summary!B$19</f>
        <v>0.25459063517343516</v>
      </c>
      <c r="C67" s="177">
        <f>RES_hhdet_tesh!C67/RES_summary!C$19</f>
        <v>0.26212868186395261</v>
      </c>
      <c r="D67" s="177">
        <f>RES_hhdet_tesh!D67/RES_summary!D$19</f>
        <v>0.27836443099022012</v>
      </c>
      <c r="E67" s="177">
        <f>RES_hhdet_tesh!E67/RES_summary!E$19</f>
        <v>0.28238642063968072</v>
      </c>
      <c r="F67" s="177">
        <f>RES_hhdet_tesh!F67/RES_summary!F$19</f>
        <v>0.29236035088901074</v>
      </c>
      <c r="G67" s="177">
        <f>RES_hhdet_tesh!G67/RES_summary!G$19</f>
        <v>0.31307715886974669</v>
      </c>
      <c r="H67" s="177">
        <f>RES_hhdet_tesh!H67/RES_summary!H$19</f>
        <v>0.32315856200143728</v>
      </c>
      <c r="I67" s="177">
        <f>RES_hhdet_tesh!I67/RES_summary!I$19</f>
        <v>0.33879542793365697</v>
      </c>
      <c r="J67" s="177">
        <f>RES_hhdet_tesh!J67/RES_summary!J$19</f>
        <v>0.36047451345189491</v>
      </c>
      <c r="K67" s="177">
        <f>RES_hhdet_tesh!K67/RES_summary!K$19</f>
        <v>0.38383750702866937</v>
      </c>
      <c r="L67" s="177">
        <f>RES_hhdet_tesh!L67/RES_summary!L$19</f>
        <v>0.40509877864739768</v>
      </c>
      <c r="M67" s="177">
        <f>RES_hhdet_tesh!M67/RES_summary!M$19</f>
        <v>0.40966352086814428</v>
      </c>
      <c r="N67" s="177">
        <f>RES_hhdet_tesh!N67/RES_summary!N$19</f>
        <v>0.4335569762316645</v>
      </c>
      <c r="O67" s="177">
        <f>RES_hhdet_tesh!O67/RES_summary!O$19</f>
        <v>0.4921492296275648</v>
      </c>
      <c r="P67" s="177">
        <f>RES_hhdet_tesh!P67/RES_summary!P$19</f>
        <v>0.49975590983923002</v>
      </c>
      <c r="Q67" s="177">
        <f>RES_hhdet_tesh!Q67/RES_summary!Q$19</f>
        <v>0.54750323285959779</v>
      </c>
    </row>
    <row r="68" spans="1:17" ht="12" customHeight="1" x14ac:dyDescent="0.25">
      <c r="A68" s="158" t="s">
        <v>63</v>
      </c>
      <c r="B68" s="178">
        <f>RES_hhdet_tesh!B68/RES_summary!B$19</f>
        <v>16.271069183995106</v>
      </c>
      <c r="C68" s="178">
        <f>RES_hhdet_tesh!C68/RES_summary!C$19</f>
        <v>15.954121757697811</v>
      </c>
      <c r="D68" s="178">
        <f>RES_hhdet_tesh!D68/RES_summary!D$19</f>
        <v>15.996565650353094</v>
      </c>
      <c r="E68" s="178">
        <f>RES_hhdet_tesh!E68/RES_summary!E$19</f>
        <v>15.825747446202394</v>
      </c>
      <c r="F68" s="178">
        <f>RES_hhdet_tesh!F68/RES_summary!F$19</f>
        <v>15.898771388917966</v>
      </c>
      <c r="G68" s="178">
        <f>RES_hhdet_tesh!G68/RES_summary!G$19</f>
        <v>15.613129287172049</v>
      </c>
      <c r="H68" s="178">
        <f>RES_hhdet_tesh!H68/RES_summary!H$19</f>
        <v>15.499283783430593</v>
      </c>
      <c r="I68" s="178">
        <f>RES_hhdet_tesh!I68/RES_summary!I$19</f>
        <v>15.099353488199259</v>
      </c>
      <c r="J68" s="178">
        <f>RES_hhdet_tesh!J68/RES_summary!J$19</f>
        <v>15.196930715192348</v>
      </c>
      <c r="K68" s="178">
        <f>RES_hhdet_tesh!K68/RES_summary!K$19</f>
        <v>15.287860771773415</v>
      </c>
      <c r="L68" s="178">
        <f>RES_hhdet_tesh!L68/RES_summary!L$19</f>
        <v>14.902014438555868</v>
      </c>
      <c r="M68" s="178">
        <f>RES_hhdet_tesh!M68/RES_summary!M$19</f>
        <v>13.501120284030781</v>
      </c>
      <c r="N68" s="178">
        <f>RES_hhdet_tesh!N68/RES_summary!N$19</f>
        <v>15.622917768253458</v>
      </c>
      <c r="O68" s="178">
        <f>RES_hhdet_tesh!O68/RES_summary!O$19</f>
        <v>15.5200969088493</v>
      </c>
      <c r="P68" s="178">
        <f>RES_hhdet_tesh!P68/RES_summary!P$19</f>
        <v>15.10491948293207</v>
      </c>
      <c r="Q68" s="178">
        <f>RES_hhdet_tesh!Q68/RES_summary!Q$19</f>
        <v>14.887032419643946</v>
      </c>
    </row>
    <row r="69" spans="1:17" ht="12" customHeight="1" x14ac:dyDescent="0.25">
      <c r="A69" s="167" t="s">
        <v>160</v>
      </c>
      <c r="B69" s="183">
        <f>RES_hhdet_tesh!B69/RES_summary!B$19</f>
        <v>16.095865518048193</v>
      </c>
      <c r="C69" s="183">
        <f>RES_hhdet_tesh!C69/RES_summary!C$19</f>
        <v>15.620733625810285</v>
      </c>
      <c r="D69" s="183">
        <f>RES_hhdet_tesh!D69/RES_summary!D$19</f>
        <v>15.76894560733925</v>
      </c>
      <c r="E69" s="183">
        <f>RES_hhdet_tesh!E69/RES_summary!E$19</f>
        <v>15.380744457048012</v>
      </c>
      <c r="F69" s="183">
        <f>RES_hhdet_tesh!F69/RES_summary!F$19</f>
        <v>15.589290173710239</v>
      </c>
      <c r="G69" s="183">
        <f>RES_hhdet_tesh!G69/RES_summary!G$19</f>
        <v>15.407508063099252</v>
      </c>
      <c r="H69" s="183">
        <f>RES_hhdet_tesh!H69/RES_summary!H$19</f>
        <v>15.271450037673203</v>
      </c>
      <c r="I69" s="183">
        <f>RES_hhdet_tesh!I69/RES_summary!I$19</f>
        <v>14.910702833061851</v>
      </c>
      <c r="J69" s="183">
        <f>RES_hhdet_tesh!J69/RES_summary!J$19</f>
        <v>14.887304977581859</v>
      </c>
      <c r="K69" s="183">
        <f>RES_hhdet_tesh!K69/RES_summary!K$19</f>
        <v>15.136329863007875</v>
      </c>
      <c r="L69" s="183">
        <f>RES_hhdet_tesh!L69/RES_summary!L$19</f>
        <v>14.59826834341365</v>
      </c>
      <c r="M69" s="183">
        <f>RES_hhdet_tesh!M69/RES_summary!M$19</f>
        <v>13.357411936782853</v>
      </c>
      <c r="N69" s="183">
        <f>RES_hhdet_tesh!N69/RES_summary!N$19</f>
        <v>15.37445506487034</v>
      </c>
      <c r="O69" s="183">
        <f>RES_hhdet_tesh!O69/RES_summary!O$19</f>
        <v>15.261658876198952</v>
      </c>
      <c r="P69" s="183">
        <f>RES_hhdet_tesh!P69/RES_summary!P$19</f>
        <v>14.952185956124231</v>
      </c>
      <c r="Q69" s="183">
        <f>RES_hhdet_tesh!Q69/RES_summary!Q$19</f>
        <v>14.744572746310938</v>
      </c>
    </row>
    <row r="70" spans="1:17" ht="12" customHeight="1" x14ac:dyDescent="0.25">
      <c r="A70" s="167" t="s">
        <v>159</v>
      </c>
      <c r="B70" s="183">
        <f>RES_hhdet_tesh!B70/RES_summary!B$19</f>
        <v>16.026299359029696</v>
      </c>
      <c r="C70" s="183">
        <f>RES_hhdet_tesh!C70/RES_summary!C$19</f>
        <v>15.733533809218118</v>
      </c>
      <c r="D70" s="183">
        <f>RES_hhdet_tesh!D70/RES_summary!D$19</f>
        <v>15.7782803487843</v>
      </c>
      <c r="E70" s="183">
        <f>RES_hhdet_tesh!E70/RES_summary!E$19</f>
        <v>15.552514297817952</v>
      </c>
      <c r="F70" s="183">
        <f>RES_hhdet_tesh!F70/RES_summary!F$19</f>
        <v>15.754813747649765</v>
      </c>
      <c r="G70" s="183">
        <f>RES_hhdet_tesh!G70/RES_summary!G$19</f>
        <v>15.600773055752466</v>
      </c>
      <c r="H70" s="183">
        <f>RES_hhdet_tesh!H70/RES_summary!H$19</f>
        <v>15.553662274627358</v>
      </c>
      <c r="I70" s="183">
        <f>RES_hhdet_tesh!I70/RES_summary!I$19</f>
        <v>15.324134795822722</v>
      </c>
      <c r="J70" s="183">
        <f>RES_hhdet_tesh!J70/RES_summary!J$19</f>
        <v>15.329497910481312</v>
      </c>
      <c r="K70" s="183">
        <f>RES_hhdet_tesh!K70/RES_summary!K$19</f>
        <v>15.520533142342403</v>
      </c>
      <c r="L70" s="183">
        <f>RES_hhdet_tesh!L70/RES_summary!L$19</f>
        <v>15.148986710422831</v>
      </c>
      <c r="M70" s="183">
        <f>RES_hhdet_tesh!M70/RES_summary!M$19</f>
        <v>13.836654015041368</v>
      </c>
      <c r="N70" s="183">
        <f>RES_hhdet_tesh!N70/RES_summary!N$19</f>
        <v>15.833517065167788</v>
      </c>
      <c r="O70" s="183">
        <f>RES_hhdet_tesh!O70/RES_summary!O$19</f>
        <v>15.688445299495489</v>
      </c>
      <c r="P70" s="183">
        <f>RES_hhdet_tesh!P70/RES_summary!P$19</f>
        <v>15.324185862942409</v>
      </c>
      <c r="Q70" s="183">
        <f>RES_hhdet_tesh!Q70/RES_summary!Q$19</f>
        <v>15.085820563220889</v>
      </c>
    </row>
    <row r="71" spans="1:17" ht="12" customHeight="1" x14ac:dyDescent="0.25">
      <c r="A71" s="166" t="s">
        <v>109</v>
      </c>
      <c r="B71" s="182">
        <f>RES_hhdet_tesh!B71/RES_summary!B$19</f>
        <v>10.26916220051486</v>
      </c>
      <c r="C71" s="182">
        <f>RES_hhdet_tesh!C71/RES_summary!C$19</f>
        <v>10.153476856776946</v>
      </c>
      <c r="D71" s="182">
        <f>RES_hhdet_tesh!D71/RES_summary!D$19</f>
        <v>10.268501001943427</v>
      </c>
      <c r="E71" s="182">
        <f>RES_hhdet_tesh!E71/RES_summary!E$19</f>
        <v>10.025462414196827</v>
      </c>
      <c r="F71" s="182">
        <f>RES_hhdet_tesh!F71/RES_summary!F$19</f>
        <v>10.204289617699489</v>
      </c>
      <c r="G71" s="182">
        <f>RES_hhdet_tesh!G71/RES_summary!G$19</f>
        <v>10.093559953127411</v>
      </c>
      <c r="H71" s="182">
        <f>RES_hhdet_tesh!H71/RES_summary!H$19</f>
        <v>10.101374669094129</v>
      </c>
      <c r="I71" s="182">
        <f>RES_hhdet_tesh!I71/RES_summary!I$19</f>
        <v>9.9054827329221204</v>
      </c>
      <c r="J71" s="182">
        <f>RES_hhdet_tesh!J71/RES_summary!J$19</f>
        <v>9.9326851686203685</v>
      </c>
      <c r="K71" s="182">
        <f>RES_hhdet_tesh!K71/RES_summary!K$19</f>
        <v>10.120869282678493</v>
      </c>
      <c r="L71" s="182">
        <f>RES_hhdet_tesh!L71/RES_summary!L$19</f>
        <v>9.759024500377107</v>
      </c>
      <c r="M71" s="182">
        <f>RES_hhdet_tesh!M71/RES_summary!M$19</f>
        <v>8.9411142577515452</v>
      </c>
      <c r="N71" s="182">
        <f>RES_hhdet_tesh!N71/RES_summary!N$19</f>
        <v>10.589303591903576</v>
      </c>
      <c r="O71" s="182">
        <f>RES_hhdet_tesh!O71/RES_summary!O$19</f>
        <v>10.176729785391112</v>
      </c>
      <c r="P71" s="182">
        <f>RES_hhdet_tesh!P71/RES_summary!P$19</f>
        <v>9.9351529079943344</v>
      </c>
      <c r="Q71" s="182">
        <f>RES_hhdet_tesh!Q71/RES_summary!Q$19</f>
        <v>9.7843095511488496</v>
      </c>
    </row>
    <row r="72" spans="1:17" ht="12" customHeight="1" x14ac:dyDescent="0.25">
      <c r="A72" s="147" t="s">
        <v>59</v>
      </c>
      <c r="B72" s="181">
        <f>RES_hhdet_tesh!B72/RES_summary!B$19</f>
        <v>5.7571371585148361</v>
      </c>
      <c r="C72" s="181">
        <f>RES_hhdet_tesh!C72/RES_summary!C$19</f>
        <v>5.5800569524411694</v>
      </c>
      <c r="D72" s="181">
        <f>RES_hhdet_tesh!D72/RES_summary!D$19</f>
        <v>5.5097793468408689</v>
      </c>
      <c r="E72" s="181">
        <f>RES_hhdet_tesh!E72/RES_summary!E$19</f>
        <v>5.5270518836211249</v>
      </c>
      <c r="F72" s="181">
        <f>RES_hhdet_tesh!F72/RES_summary!F$19</f>
        <v>5.5505241299502792</v>
      </c>
      <c r="G72" s="181">
        <f>RES_hhdet_tesh!G72/RES_summary!G$19</f>
        <v>5.5072131026250579</v>
      </c>
      <c r="H72" s="181">
        <f>RES_hhdet_tesh!H72/RES_summary!H$19</f>
        <v>5.4522876055332272</v>
      </c>
      <c r="I72" s="181">
        <f>RES_hhdet_tesh!I72/RES_summary!I$19</f>
        <v>5.4186520629006036</v>
      </c>
      <c r="J72" s="181">
        <f>RES_hhdet_tesh!J72/RES_summary!J$19</f>
        <v>5.3968127418609386</v>
      </c>
      <c r="K72" s="181">
        <f>RES_hhdet_tesh!K72/RES_summary!K$19</f>
        <v>5.399663859663911</v>
      </c>
      <c r="L72" s="181">
        <f>RES_hhdet_tesh!L72/RES_summary!L$19</f>
        <v>5.3899622100457236</v>
      </c>
      <c r="M72" s="181">
        <f>RES_hhdet_tesh!M72/RES_summary!M$19</f>
        <v>4.8955397572898223</v>
      </c>
      <c r="N72" s="181">
        <f>RES_hhdet_tesh!N72/RES_summary!N$19</f>
        <v>5.2442134732642147</v>
      </c>
      <c r="O72" s="181">
        <f>RES_hhdet_tesh!O72/RES_summary!O$19</f>
        <v>5.5117155141043792</v>
      </c>
      <c r="P72" s="181">
        <f>RES_hhdet_tesh!P72/RES_summary!P$19</f>
        <v>5.3890329549480764</v>
      </c>
      <c r="Q72" s="181">
        <f>RES_hhdet_tesh!Q72/RES_summary!Q$19</f>
        <v>5.3015110120720399</v>
      </c>
    </row>
    <row r="73" spans="1:17" ht="12" customHeight="1" x14ac:dyDescent="0.25">
      <c r="A73" s="163" t="s">
        <v>142</v>
      </c>
      <c r="B73" s="180">
        <f>RES_hhdet_tesh!B73/RES_summary!B$19</f>
        <v>17.399461735380108</v>
      </c>
      <c r="C73" s="180">
        <f>RES_hhdet_tesh!C73/RES_summary!C$19</f>
        <v>17.830786950713126</v>
      </c>
      <c r="D73" s="180">
        <f>RES_hhdet_tesh!D73/RES_summary!D$19</f>
        <v>17.825742895579882</v>
      </c>
      <c r="E73" s="180">
        <f>RES_hhdet_tesh!E73/RES_summary!E$19</f>
        <v>18.558394944933138</v>
      </c>
      <c r="F73" s="180">
        <f>RES_hhdet_tesh!F73/RES_summary!F$19</f>
        <v>18.9225273784518</v>
      </c>
      <c r="G73" s="180">
        <f>RES_hhdet_tesh!G73/RES_summary!G$19</f>
        <v>17.429256119551301</v>
      </c>
      <c r="H73" s="180">
        <f>RES_hhdet_tesh!H73/RES_summary!H$19</f>
        <v>17.625148182606313</v>
      </c>
      <c r="I73" s="180">
        <f>RES_hhdet_tesh!I73/RES_summary!I$19</f>
        <v>17.621682882866306</v>
      </c>
      <c r="J73" s="180">
        <f>RES_hhdet_tesh!J73/RES_summary!J$19</f>
        <v>17.753508119741532</v>
      </c>
      <c r="K73" s="180">
        <f>RES_hhdet_tesh!K73/RES_summary!K$19</f>
        <v>16.453862304914534</v>
      </c>
      <c r="L73" s="180">
        <f>RES_hhdet_tesh!L73/RES_summary!L$19</f>
        <v>20.119038782872757</v>
      </c>
      <c r="M73" s="180">
        <f>RES_hhdet_tesh!M73/RES_summary!M$19</f>
        <v>15.7751263351759</v>
      </c>
      <c r="N73" s="180">
        <f>RES_hhdet_tesh!N73/RES_summary!N$19</f>
        <v>20.885933781003416</v>
      </c>
      <c r="O73" s="180">
        <f>RES_hhdet_tesh!O73/RES_summary!O$19</f>
        <v>22.021197790369182</v>
      </c>
      <c r="P73" s="180">
        <f>RES_hhdet_tesh!P73/RES_summary!P$19</f>
        <v>18.257591441602862</v>
      </c>
      <c r="Q73" s="180">
        <f>RES_hhdet_tesh!Q73/RES_summary!Q$19</f>
        <v>19.321150138572932</v>
      </c>
    </row>
    <row r="74" spans="1:17" ht="12" customHeight="1" x14ac:dyDescent="0.25">
      <c r="A74" s="161" t="s">
        <v>141</v>
      </c>
      <c r="B74" s="179">
        <f>RES_hhdet_tesh!B74/RES_summary!B$19</f>
        <v>16.85799374568742</v>
      </c>
      <c r="C74" s="179">
        <f>RES_hhdet_tesh!C74/RES_summary!C$19</f>
        <v>17.206898998655582</v>
      </c>
      <c r="D74" s="179">
        <f>RES_hhdet_tesh!D74/RES_summary!D$19</f>
        <v>17.146314459118983</v>
      </c>
      <c r="E74" s="179">
        <f>RES_hhdet_tesh!E74/RES_summary!E$19</f>
        <v>17.746926428168084</v>
      </c>
      <c r="F74" s="179">
        <f>RES_hhdet_tesh!F74/RES_summary!F$19</f>
        <v>17.966952700856453</v>
      </c>
      <c r="G74" s="179">
        <f>RES_hhdet_tesh!G74/RES_summary!G$19</f>
        <v>16.944780560579229</v>
      </c>
      <c r="H74" s="179">
        <f>RES_hhdet_tesh!H74/RES_summary!H$19</f>
        <v>16.992933202337653</v>
      </c>
      <c r="I74" s="179">
        <f>RES_hhdet_tesh!I74/RES_summary!I$19</f>
        <v>16.917929154798525</v>
      </c>
      <c r="J74" s="179">
        <f>RES_hhdet_tesh!J74/RES_summary!J$19</f>
        <v>17.077049532008861</v>
      </c>
      <c r="K74" s="179">
        <f>RES_hhdet_tesh!K74/RES_summary!K$19</f>
        <v>16.230366118469046</v>
      </c>
      <c r="L74" s="179">
        <f>RES_hhdet_tesh!L74/RES_summary!L$19</f>
        <v>18.492897252276741</v>
      </c>
      <c r="M74" s="179">
        <f>RES_hhdet_tesh!M74/RES_summary!M$19</f>
        <v>15.183963979183277</v>
      </c>
      <c r="N74" s="179">
        <f>RES_hhdet_tesh!N74/RES_summary!N$19</f>
        <v>19.2921094635964</v>
      </c>
      <c r="O74" s="179">
        <f>RES_hhdet_tesh!O74/RES_summary!O$19</f>
        <v>19.890338928024349</v>
      </c>
      <c r="P74" s="179">
        <f>RES_hhdet_tesh!P74/RES_summary!P$19</f>
        <v>17.340757346792053</v>
      </c>
      <c r="Q74" s="179">
        <f>RES_hhdet_tesh!Q74/RES_summary!Q$19</f>
        <v>17.950800034986756</v>
      </c>
    </row>
    <row r="75" spans="1:17" ht="12" customHeight="1" x14ac:dyDescent="0.25">
      <c r="A75" s="148" t="s">
        <v>60</v>
      </c>
      <c r="B75" s="177">
        <f>RES_hhdet_tesh!B75/RES_summary!B$19</f>
        <v>11.100856587172583</v>
      </c>
      <c r="C75" s="177">
        <f>RES_hhdet_tesh!C75/RES_summary!C$19</f>
        <v>11.62684204621441</v>
      </c>
      <c r="D75" s="177">
        <f>RES_hhdet_tesh!D75/RES_summary!D$19</f>
        <v>11.636535112278109</v>
      </c>
      <c r="E75" s="177">
        <f>RES_hhdet_tesh!E75/RES_summary!E$19</f>
        <v>12.219874544546963</v>
      </c>
      <c r="F75" s="177">
        <f>RES_hhdet_tesh!F75/RES_summary!F$19</f>
        <v>12.416428570906175</v>
      </c>
      <c r="G75" s="177">
        <f>RES_hhdet_tesh!G75/RES_summary!G$19</f>
        <v>11.437567457954172</v>
      </c>
      <c r="H75" s="177">
        <f>RES_hhdet_tesh!H75/RES_summary!H$19</f>
        <v>11.540645596804429</v>
      </c>
      <c r="I75" s="177">
        <f>RES_hhdet_tesh!I75/RES_summary!I$19</f>
        <v>11.499277091897918</v>
      </c>
      <c r="J75" s="177">
        <f>RES_hhdet_tesh!J75/RES_summary!J$19</f>
        <v>11.680236790147918</v>
      </c>
      <c r="K75" s="177">
        <f>RES_hhdet_tesh!K75/RES_summary!K$19</f>
        <v>10.830702258805132</v>
      </c>
      <c r="L75" s="177">
        <f>RES_hhdet_tesh!L75/RES_summary!L$19</f>
        <v>13.102935042231017</v>
      </c>
      <c r="M75" s="177">
        <f>RES_hhdet_tesh!M75/RES_summary!M$19</f>
        <v>10.288424221893452</v>
      </c>
      <c r="N75" s="177">
        <f>RES_hhdet_tesh!N75/RES_summary!N$19</f>
        <v>14.047895990332185</v>
      </c>
      <c r="O75" s="177">
        <f>RES_hhdet_tesh!O75/RES_summary!O$19</f>
        <v>14.378623413919971</v>
      </c>
      <c r="P75" s="177">
        <f>RES_hhdet_tesh!P75/RES_summary!P$19</f>
        <v>11.951724391843976</v>
      </c>
      <c r="Q75" s="177">
        <f>RES_hhdet_tesh!Q75/RES_summary!Q$19</f>
        <v>12.64928902291472</v>
      </c>
    </row>
    <row r="76" spans="1:17" ht="12" customHeight="1" x14ac:dyDescent="0.25">
      <c r="A76" s="148" t="s">
        <v>59</v>
      </c>
      <c r="B76" s="177">
        <f>RES_hhdet_tesh!B76/RES_summary!B$19</f>
        <v>5.7571371585148352</v>
      </c>
      <c r="C76" s="177">
        <f>RES_hhdet_tesh!C76/RES_summary!C$19</f>
        <v>5.5800569524411712</v>
      </c>
      <c r="D76" s="177">
        <f>RES_hhdet_tesh!D76/RES_summary!D$19</f>
        <v>5.5097793468408716</v>
      </c>
      <c r="E76" s="177">
        <f>RES_hhdet_tesh!E76/RES_summary!E$19</f>
        <v>5.5270518836211231</v>
      </c>
      <c r="F76" s="177">
        <f>RES_hhdet_tesh!F76/RES_summary!F$19</f>
        <v>5.5505241299502801</v>
      </c>
      <c r="G76" s="177">
        <f>RES_hhdet_tesh!G76/RES_summary!G$19</f>
        <v>5.5072131026250561</v>
      </c>
      <c r="H76" s="177">
        <f>RES_hhdet_tesh!H76/RES_summary!H$19</f>
        <v>5.4522876055332237</v>
      </c>
      <c r="I76" s="177">
        <f>RES_hhdet_tesh!I76/RES_summary!I$19</f>
        <v>5.4186520629006028</v>
      </c>
      <c r="J76" s="177">
        <f>RES_hhdet_tesh!J76/RES_summary!J$19</f>
        <v>5.3968127418609404</v>
      </c>
      <c r="K76" s="177">
        <f>RES_hhdet_tesh!K76/RES_summary!K$19</f>
        <v>5.399663859663911</v>
      </c>
      <c r="L76" s="177">
        <f>RES_hhdet_tesh!L76/RES_summary!L$19</f>
        <v>5.3899622100457236</v>
      </c>
      <c r="M76" s="177">
        <f>RES_hhdet_tesh!M76/RES_summary!M$19</f>
        <v>4.895539757289824</v>
      </c>
      <c r="N76" s="177">
        <f>RES_hhdet_tesh!N76/RES_summary!N$19</f>
        <v>5.2442134732642129</v>
      </c>
      <c r="O76" s="177">
        <f>RES_hhdet_tesh!O76/RES_summary!O$19</f>
        <v>5.5117155141043819</v>
      </c>
      <c r="P76" s="177">
        <f>RES_hhdet_tesh!P76/RES_summary!P$19</f>
        <v>5.3890329549480747</v>
      </c>
      <c r="Q76" s="177">
        <f>RES_hhdet_tesh!Q76/RES_summary!Q$19</f>
        <v>5.3015110120720399</v>
      </c>
    </row>
    <row r="77" spans="1:17" ht="12" customHeight="1" x14ac:dyDescent="0.25">
      <c r="A77" s="158" t="s">
        <v>62</v>
      </c>
      <c r="B77" s="178">
        <f>RES_hhdet_tesh!B77/RES_summary!B$19</f>
        <v>8.5495235821172297</v>
      </c>
      <c r="C77" s="178">
        <f>RES_hhdet_tesh!C77/RES_summary!C$19</f>
        <v>8.5259060438603775</v>
      </c>
      <c r="D77" s="178">
        <f>RES_hhdet_tesh!D77/RES_summary!D$19</f>
        <v>8.5695546336678987</v>
      </c>
      <c r="E77" s="178">
        <f>RES_hhdet_tesh!E77/RES_summary!E$19</f>
        <v>8.799721488354793</v>
      </c>
      <c r="F77" s="178">
        <f>RES_hhdet_tesh!F77/RES_summary!F$19</f>
        <v>8.7043297342202361</v>
      </c>
      <c r="G77" s="178">
        <f>RES_hhdet_tesh!G77/RES_summary!G$19</f>
        <v>8.6412027653284547</v>
      </c>
      <c r="H77" s="178">
        <f>RES_hhdet_tesh!H77/RES_summary!H$19</f>
        <v>8.7086900728119883</v>
      </c>
      <c r="I77" s="178">
        <f>RES_hhdet_tesh!I77/RES_summary!I$19</f>
        <v>8.6775989057574403</v>
      </c>
      <c r="J77" s="178">
        <f>RES_hhdet_tesh!J77/RES_summary!J$19</f>
        <v>8.7926134517424934</v>
      </c>
      <c r="K77" s="178">
        <f>RES_hhdet_tesh!K77/RES_summary!K$19</f>
        <v>8.7791853906717829</v>
      </c>
      <c r="L77" s="178">
        <f>RES_hhdet_tesh!L77/RES_summary!L$19</f>
        <v>8.661958445926949</v>
      </c>
      <c r="M77" s="178">
        <f>RES_hhdet_tesh!M77/RES_summary!M$19</f>
        <v>8.2673482794074804</v>
      </c>
      <c r="N77" s="178">
        <f>RES_hhdet_tesh!N77/RES_summary!N$19</f>
        <v>8.6544752290936433</v>
      </c>
      <c r="O77" s="178">
        <f>RES_hhdet_tesh!O77/RES_summary!O$19</f>
        <v>8.6817901197192118</v>
      </c>
      <c r="P77" s="178">
        <f>RES_hhdet_tesh!P77/RES_summary!P$19</f>
        <v>8.530561178995038</v>
      </c>
      <c r="Q77" s="178">
        <f>RES_hhdet_tesh!Q77/RES_summary!Q$19</f>
        <v>8.4112015367719088</v>
      </c>
    </row>
    <row r="78" spans="1:17" ht="12" customHeight="1" x14ac:dyDescent="0.25">
      <c r="A78" s="23" t="s">
        <v>109</v>
      </c>
      <c r="B78" s="177">
        <f>RES_hhdet_tesh!B78/RES_summary!B$19</f>
        <v>8.3077175609367071</v>
      </c>
      <c r="C78" s="177">
        <f>RES_hhdet_tesh!C78/RES_summary!C$19</f>
        <v>8.2489656601312422</v>
      </c>
      <c r="D78" s="177">
        <f>RES_hhdet_tesh!D78/RES_summary!D$19</f>
        <v>8.3396924773302779</v>
      </c>
      <c r="E78" s="177">
        <f>RES_hhdet_tesh!E78/RES_summary!E$19</f>
        <v>8.4281753425025734</v>
      </c>
      <c r="F78" s="177">
        <f>RES_hhdet_tesh!F78/RES_summary!F$19</f>
        <v>8.4484126140545506</v>
      </c>
      <c r="G78" s="177">
        <f>RES_hhdet_tesh!G78/RES_summary!G$19</f>
        <v>8.49961238544482</v>
      </c>
      <c r="H78" s="177">
        <f>RES_hhdet_tesh!H78/RES_summary!H$19</f>
        <v>8.5357050964982406</v>
      </c>
      <c r="I78" s="177">
        <f>RES_hhdet_tesh!I78/RES_summary!I$19</f>
        <v>8.5498787371400571</v>
      </c>
      <c r="J78" s="177">
        <f>RES_hhdet_tesh!J78/RES_summary!J$19</f>
        <v>8.586973509763002</v>
      </c>
      <c r="K78" s="177">
        <f>RES_hhdet_tesh!K78/RES_summary!K$19</f>
        <v>8.6369918436383202</v>
      </c>
      <c r="L78" s="177">
        <f>RES_hhdet_tesh!L78/RES_summary!L$19</f>
        <v>8.4774373073551832</v>
      </c>
      <c r="M78" s="177">
        <f>RES_hhdet_tesh!M78/RES_summary!M$19</f>
        <v>8.1926040070938484</v>
      </c>
      <c r="N78" s="177">
        <f>RES_hhdet_tesh!N78/RES_summary!N$19</f>
        <v>8.4841863531875372</v>
      </c>
      <c r="O78" s="177">
        <f>RES_hhdet_tesh!O78/RES_summary!O$19</f>
        <v>8.4759200485691366</v>
      </c>
      <c r="P78" s="177">
        <f>RES_hhdet_tesh!P78/RES_summary!P$19</f>
        <v>8.4434432037989211</v>
      </c>
      <c r="Q78" s="177">
        <f>RES_hhdet_tesh!Q78/RES_summary!Q$19</f>
        <v>8.3068327638214576</v>
      </c>
    </row>
    <row r="79" spans="1:17" ht="12" customHeight="1" x14ac:dyDescent="0.25">
      <c r="A79" s="29" t="s">
        <v>140</v>
      </c>
      <c r="B79" s="176">
        <f>RES_hhdet_tesh!B79/RES_summary!B$19</f>
        <v>9.2013783923133285</v>
      </c>
      <c r="C79" s="176">
        <f>RES_hhdet_tesh!C79/RES_summary!C$19</f>
        <v>9.2280350924082697</v>
      </c>
      <c r="D79" s="176">
        <f>RES_hhdet_tesh!D79/RES_summary!D$19</f>
        <v>9.3303614909455579</v>
      </c>
      <c r="E79" s="176">
        <f>RES_hhdet_tesh!E79/RES_summary!E$19</f>
        <v>9.8710449424230298</v>
      </c>
      <c r="F79" s="176">
        <f>RES_hhdet_tesh!F79/RES_summary!F$19</f>
        <v>9.7050584053562758</v>
      </c>
      <c r="G79" s="176">
        <f>RES_hhdet_tesh!G79/RES_summary!G$19</f>
        <v>9.2556748003704499</v>
      </c>
      <c r="H79" s="176">
        <f>RES_hhdet_tesh!H79/RES_summary!H$19</f>
        <v>9.5386955626076126</v>
      </c>
      <c r="I79" s="176">
        <f>RES_hhdet_tesh!I79/RES_summary!I$19</f>
        <v>9.4348676591410534</v>
      </c>
      <c r="J79" s="176">
        <f>RES_hhdet_tesh!J79/RES_summary!J$19</f>
        <v>9.9684218784568621</v>
      </c>
      <c r="K79" s="176">
        <f>RES_hhdet_tesh!K79/RES_summary!K$19</f>
        <v>9.6583831837028331</v>
      </c>
      <c r="L79" s="176">
        <f>RES_hhdet_tesh!L79/RES_summary!L$19</f>
        <v>10.548809591021357</v>
      </c>
      <c r="M79" s="176">
        <f>RES_hhdet_tesh!M79/RES_summary!M$19</f>
        <v>9.1139032705597298</v>
      </c>
      <c r="N79" s="176">
        <f>RES_hhdet_tesh!N79/RES_summary!N$19</f>
        <v>10.771177154939691</v>
      </c>
      <c r="O79" s="176">
        <f>RES_hhdet_tesh!O79/RES_summary!O$19</f>
        <v>11.613793583761591</v>
      </c>
      <c r="P79" s="176">
        <f>RES_hhdet_tesh!P79/RES_summary!P$19</f>
        <v>9.8239096061664331</v>
      </c>
      <c r="Q79" s="176">
        <f>RES_hhdet_tesh!Q79/RES_summary!Q$19</f>
        <v>10.340216805470764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84">
        <f>RES_hhdet_tesh!B81/RES_summary!B$19</f>
        <v>112.35520987414957</v>
      </c>
      <c r="C81" s="184">
        <f>RES_hhdet_tesh!C81/RES_summary!C$19</f>
        <v>118.20056687801478</v>
      </c>
      <c r="D81" s="184">
        <f>RES_hhdet_tesh!D81/RES_summary!D$19</f>
        <v>111.27924749857389</v>
      </c>
      <c r="E81" s="184">
        <f>RES_hhdet_tesh!E81/RES_summary!E$19</f>
        <v>119.37402754667129</v>
      </c>
      <c r="F81" s="184">
        <f>RES_hhdet_tesh!F81/RES_summary!F$19</f>
        <v>120.78695931133998</v>
      </c>
      <c r="G81" s="184">
        <f>RES_hhdet_tesh!G81/RES_summary!G$19</f>
        <v>118.0644517302174</v>
      </c>
      <c r="H81" s="184">
        <f>RES_hhdet_tesh!H81/RES_summary!H$19</f>
        <v>113.34155920190726</v>
      </c>
      <c r="I81" s="184">
        <f>RES_hhdet_tesh!I81/RES_summary!I$19</f>
        <v>103.69187332281153</v>
      </c>
      <c r="J81" s="184">
        <f>RES_hhdet_tesh!J81/RES_summary!J$19</f>
        <v>110.50174077725296</v>
      </c>
      <c r="K81" s="184">
        <f>RES_hhdet_tesh!K81/RES_summary!K$19</f>
        <v>107.7220275238912</v>
      </c>
      <c r="L81" s="184">
        <f>RES_hhdet_tesh!L81/RES_summary!L$19</f>
        <v>111.41949643691505</v>
      </c>
      <c r="M81" s="184">
        <f>RES_hhdet_tesh!M81/RES_summary!M$19</f>
        <v>89.744210722966059</v>
      </c>
      <c r="N81" s="184">
        <f>RES_hhdet_tesh!N81/RES_summary!N$19</f>
        <v>100.69290280147895</v>
      </c>
      <c r="O81" s="184">
        <f>RES_hhdet_tesh!O81/RES_summary!O$19</f>
        <v>105.64254007933542</v>
      </c>
      <c r="P81" s="184">
        <f>RES_hhdet_tesh!P81/RES_summary!P$19</f>
        <v>85.25430024123493</v>
      </c>
      <c r="Q81" s="184">
        <f>RES_hhdet_tesh!Q81/RES_summary!Q$19</f>
        <v>88.81162061959499</v>
      </c>
    </row>
    <row r="82" spans="1:17" ht="12.95" customHeight="1" x14ac:dyDescent="0.25">
      <c r="A82" s="158" t="s">
        <v>65</v>
      </c>
      <c r="B82" s="178">
        <f>RES_hhdet_tesh!B82/RES_summary!B$19</f>
        <v>86.706458406729354</v>
      </c>
      <c r="C82" s="178">
        <f>RES_hhdet_tesh!C82/RES_summary!C$19</f>
        <v>92.459078883704862</v>
      </c>
      <c r="D82" s="178">
        <f>RES_hhdet_tesh!D82/RES_summary!D$19</f>
        <v>85.561975670719576</v>
      </c>
      <c r="E82" s="178">
        <f>RES_hhdet_tesh!E82/RES_summary!E$19</f>
        <v>93.069151140471305</v>
      </c>
      <c r="F82" s="178">
        <f>RES_hhdet_tesh!F82/RES_summary!F$19</f>
        <v>94.406731852459544</v>
      </c>
      <c r="G82" s="178">
        <f>RES_hhdet_tesh!G82/RES_summary!G$19</f>
        <v>92.489412075945381</v>
      </c>
      <c r="H82" s="178">
        <f>RES_hhdet_tesh!H82/RES_summary!H$19</f>
        <v>87.589685726595604</v>
      </c>
      <c r="I82" s="178">
        <f>RES_hhdet_tesh!I82/RES_summary!I$19</f>
        <v>77.894561748354434</v>
      </c>
      <c r="J82" s="178">
        <f>RES_hhdet_tesh!J82/RES_summary!J$19</f>
        <v>84.214116315075216</v>
      </c>
      <c r="K82" s="178">
        <f>RES_hhdet_tesh!K82/RES_summary!K$19</f>
        <v>82.104005324430091</v>
      </c>
      <c r="L82" s="178">
        <f>RES_hhdet_tesh!L82/RES_summary!L$19</f>
        <v>83.643299021926893</v>
      </c>
      <c r="M82" s="178">
        <f>RES_hhdet_tesh!M82/RES_summary!M$19</f>
        <v>65.655155815720818</v>
      </c>
      <c r="N82" s="178">
        <f>RES_hhdet_tesh!N82/RES_summary!N$19</f>
        <v>71.847306316198299</v>
      </c>
      <c r="O82" s="178">
        <f>RES_hhdet_tesh!O82/RES_summary!O$19</f>
        <v>75.561130346846028</v>
      </c>
      <c r="P82" s="178">
        <f>RES_hhdet_tesh!P82/RES_summary!P$19</f>
        <v>58.285169837601543</v>
      </c>
      <c r="Q82" s="178">
        <f>RES_hhdet_tesh!Q82/RES_summary!Q$19</f>
        <v>61.076520874495365</v>
      </c>
    </row>
    <row r="83" spans="1:17" ht="12" customHeight="1" x14ac:dyDescent="0.25">
      <c r="A83" s="23" t="s">
        <v>157</v>
      </c>
      <c r="B83" s="177">
        <f>RES_hhdet_tesh!B83/RES_summary!B$19</f>
        <v>86.038461705138914</v>
      </c>
      <c r="C83" s="177">
        <f>RES_hhdet_tesh!C83/RES_summary!C$19</f>
        <v>91.712082856623468</v>
      </c>
      <c r="D83" s="177">
        <f>RES_hhdet_tesh!D83/RES_summary!D$19</f>
        <v>84.812101026334958</v>
      </c>
      <c r="E83" s="177">
        <f>RES_hhdet_tesh!E83/RES_summary!E$19</f>
        <v>91.997277243473675</v>
      </c>
      <c r="F83" s="177">
        <f>RES_hhdet_tesh!F83/RES_summary!F$19</f>
        <v>93.408420860463082</v>
      </c>
      <c r="G83" s="177">
        <f>RES_hhdet_tesh!G83/RES_summary!G$19</f>
        <v>91.870972506683245</v>
      </c>
      <c r="H83" s="177">
        <f>RES_hhdet_tesh!H83/RES_summary!H$19</f>
        <v>86.856829828618885</v>
      </c>
      <c r="I83" s="177">
        <f>RES_hhdet_tesh!I83/RES_summary!I$19</f>
        <v>77.240805637698131</v>
      </c>
      <c r="J83" s="177">
        <f>RES_hhdet_tesh!J83/RES_summary!J$19</f>
        <v>83.294162608234132</v>
      </c>
      <c r="K83" s="177">
        <f>RES_hhdet_tesh!K83/RES_summary!K$19</f>
        <v>81.457170706249656</v>
      </c>
      <c r="L83" s="177">
        <f>RES_hhdet_tesh!L83/RES_summary!L$19</f>
        <v>82.413682603935513</v>
      </c>
      <c r="M83" s="177">
        <f>RES_hhdet_tesh!M83/RES_summary!M$19</f>
        <v>65.181728122826343</v>
      </c>
      <c r="N83" s="177">
        <f>RES_hhdet_tesh!N83/RES_summary!N$19</f>
        <v>70.637928291820259</v>
      </c>
      <c r="O83" s="177">
        <f>RES_hhdet_tesh!O83/RES_summary!O$19</f>
        <v>73.919199966344067</v>
      </c>
      <c r="P83" s="177">
        <f>RES_hhdet_tesh!P83/RES_summary!P$19</f>
        <v>57.612720918777811</v>
      </c>
      <c r="Q83" s="177">
        <f>RES_hhdet_tesh!Q83/RES_summary!Q$19</f>
        <v>60.082203013128016</v>
      </c>
    </row>
    <row r="84" spans="1:17" ht="12" customHeight="1" x14ac:dyDescent="0.25">
      <c r="A84" s="23" t="s">
        <v>60</v>
      </c>
      <c r="B84" s="177">
        <f>RES_hhdet_tesh!B84/RES_summary!B$19</f>
        <v>0.66799670159043212</v>
      </c>
      <c r="C84" s="177">
        <f>RES_hhdet_tesh!C84/RES_summary!C$19</f>
        <v>0.74699602708137902</v>
      </c>
      <c r="D84" s="177">
        <f>RES_hhdet_tesh!D84/RES_summary!D$19</f>
        <v>0.74987464438462104</v>
      </c>
      <c r="E84" s="177">
        <f>RES_hhdet_tesh!E84/RES_summary!E$19</f>
        <v>1.0718738969976407</v>
      </c>
      <c r="F84" s="177">
        <f>RES_hhdet_tesh!F84/RES_summary!F$19</f>
        <v>0.99831099199645779</v>
      </c>
      <c r="G84" s="177">
        <f>RES_hhdet_tesh!G84/RES_summary!G$19</f>
        <v>0.61843956926212618</v>
      </c>
      <c r="H84" s="177">
        <f>RES_hhdet_tesh!H84/RES_summary!H$19</f>
        <v>0.73285589797671447</v>
      </c>
      <c r="I84" s="177">
        <f>RES_hhdet_tesh!I84/RES_summary!I$19</f>
        <v>0.65375611065630224</v>
      </c>
      <c r="J84" s="177">
        <f>RES_hhdet_tesh!J84/RES_summary!J$19</f>
        <v>0.91995370684109101</v>
      </c>
      <c r="K84" s="177">
        <f>RES_hhdet_tesh!K84/RES_summary!K$19</f>
        <v>0.6468346181804262</v>
      </c>
      <c r="L84" s="177">
        <f>RES_hhdet_tesh!L84/RES_summary!L$19</f>
        <v>1.2296164179913713</v>
      </c>
      <c r="M84" s="177">
        <f>RES_hhdet_tesh!M84/RES_summary!M$19</f>
        <v>0.47342769289447884</v>
      </c>
      <c r="N84" s="177">
        <f>RES_hhdet_tesh!N84/RES_summary!N$19</f>
        <v>1.2093780243780436</v>
      </c>
      <c r="O84" s="177">
        <f>RES_hhdet_tesh!O84/RES_summary!O$19</f>
        <v>1.6419303805019625</v>
      </c>
      <c r="P84" s="177">
        <f>RES_hhdet_tesh!P84/RES_summary!P$19</f>
        <v>0.67244891882373781</v>
      </c>
      <c r="Q84" s="177">
        <f>RES_hhdet_tesh!Q84/RES_summary!Q$19</f>
        <v>0.99431786136734335</v>
      </c>
    </row>
    <row r="85" spans="1:17" ht="12.95" customHeight="1" x14ac:dyDescent="0.25">
      <c r="A85" s="158" t="s">
        <v>112</v>
      </c>
      <c r="B85" s="178">
        <f>RES_hhdet_tesh!B85/RES_summary!B$19</f>
        <v>0.25459082502120467</v>
      </c>
      <c r="C85" s="178">
        <f>RES_hhdet_tesh!C85/RES_summary!C$19</f>
        <v>0.2621290245921914</v>
      </c>
      <c r="D85" s="178">
        <f>RES_hhdet_tesh!D85/RES_summary!D$19</f>
        <v>0.27836597186848938</v>
      </c>
      <c r="E85" s="178">
        <f>RES_hhdet_tesh!E85/RES_summary!E$19</f>
        <v>0.28238689793826133</v>
      </c>
      <c r="F85" s="178">
        <f>RES_hhdet_tesh!F85/RES_summary!F$19</f>
        <v>0.29236180774199672</v>
      </c>
      <c r="G85" s="178">
        <f>RES_hhdet_tesh!G85/RES_summary!G$19</f>
        <v>0.31307485529348178</v>
      </c>
      <c r="H85" s="178">
        <f>RES_hhdet_tesh!H85/RES_summary!H$19</f>
        <v>0.32316051446068594</v>
      </c>
      <c r="I85" s="178">
        <f>RES_hhdet_tesh!I85/RES_summary!I$19</f>
        <v>0.33879419367798397</v>
      </c>
      <c r="J85" s="178">
        <f>RES_hhdet_tesh!J85/RES_summary!J$19</f>
        <v>0.36047226078622113</v>
      </c>
      <c r="K85" s="178">
        <f>RES_hhdet_tesh!K85/RES_summary!K$19</f>
        <v>0.38383908455940863</v>
      </c>
      <c r="L85" s="178">
        <f>RES_hhdet_tesh!L85/RES_summary!L$19</f>
        <v>0.40510011257912421</v>
      </c>
      <c r="M85" s="178">
        <f>RES_hhdet_tesh!M85/RES_summary!M$19</f>
        <v>0.40966298444656546</v>
      </c>
      <c r="N85" s="178">
        <f>RES_hhdet_tesh!N85/RES_summary!N$19</f>
        <v>0.4335569512137355</v>
      </c>
      <c r="O85" s="178">
        <f>RES_hhdet_tesh!O85/RES_summary!O$19</f>
        <v>0.49214787214967254</v>
      </c>
      <c r="P85" s="178">
        <f>RES_hhdet_tesh!P85/RES_summary!P$19</f>
        <v>0.49975720217246117</v>
      </c>
      <c r="Q85" s="178">
        <f>RES_hhdet_tesh!Q85/RES_summary!Q$19</f>
        <v>0.5475032239538401</v>
      </c>
    </row>
    <row r="86" spans="1:17" ht="12" customHeight="1" x14ac:dyDescent="0.25">
      <c r="A86" s="23" t="s">
        <v>60</v>
      </c>
      <c r="B86" s="177">
        <f>RES_hhdet_tesh!B86/RES_summary!B$19</f>
        <v>0.25459082502120467</v>
      </c>
      <c r="C86" s="177">
        <f>RES_hhdet_tesh!C86/RES_summary!C$19</f>
        <v>0.2621290245921914</v>
      </c>
      <c r="D86" s="177">
        <f>RES_hhdet_tesh!D86/RES_summary!D$19</f>
        <v>0.27836597186848938</v>
      </c>
      <c r="E86" s="177">
        <f>RES_hhdet_tesh!E86/RES_summary!E$19</f>
        <v>0.28238689793826133</v>
      </c>
      <c r="F86" s="177">
        <f>RES_hhdet_tesh!F86/RES_summary!F$19</f>
        <v>0.29236180774199672</v>
      </c>
      <c r="G86" s="177">
        <f>RES_hhdet_tesh!G86/RES_summary!G$19</f>
        <v>0.31307485529348178</v>
      </c>
      <c r="H86" s="177">
        <f>RES_hhdet_tesh!H86/RES_summary!H$19</f>
        <v>0.32316051446068594</v>
      </c>
      <c r="I86" s="177">
        <f>RES_hhdet_tesh!I86/RES_summary!I$19</f>
        <v>0.33879419367798397</v>
      </c>
      <c r="J86" s="177">
        <f>RES_hhdet_tesh!J86/RES_summary!J$19</f>
        <v>0.36047226078622113</v>
      </c>
      <c r="K86" s="177">
        <f>RES_hhdet_tesh!K86/RES_summary!K$19</f>
        <v>0.38383908455940863</v>
      </c>
      <c r="L86" s="177">
        <f>RES_hhdet_tesh!L86/RES_summary!L$19</f>
        <v>0.40510011257912421</v>
      </c>
      <c r="M86" s="177">
        <f>RES_hhdet_tesh!M86/RES_summary!M$19</f>
        <v>0.40966298444656546</v>
      </c>
      <c r="N86" s="177">
        <f>RES_hhdet_tesh!N86/RES_summary!N$19</f>
        <v>0.4335569512137355</v>
      </c>
      <c r="O86" s="177">
        <f>RES_hhdet_tesh!O86/RES_summary!O$19</f>
        <v>0.49214787214967254</v>
      </c>
      <c r="P86" s="177">
        <f>RES_hhdet_tesh!P86/RES_summary!P$19</f>
        <v>0.49975720217246117</v>
      </c>
      <c r="Q86" s="177">
        <f>RES_hhdet_tesh!Q86/RES_summary!Q$19</f>
        <v>0.5475032239538401</v>
      </c>
    </row>
    <row r="87" spans="1:17" ht="12" customHeight="1" x14ac:dyDescent="0.25">
      <c r="A87" s="158" t="s">
        <v>63</v>
      </c>
      <c r="B87" s="178">
        <f>RES_hhdet_tesh!B87/RES_summary!B$19</f>
        <v>16.443718974356027</v>
      </c>
      <c r="C87" s="178">
        <f>RES_hhdet_tesh!C87/RES_summary!C$19</f>
        <v>16.52116446047237</v>
      </c>
      <c r="D87" s="178">
        <f>RES_hhdet_tesh!D87/RES_summary!D$19</f>
        <v>16.395079918862265</v>
      </c>
      <c r="E87" s="178">
        <f>RES_hhdet_tesh!E87/RES_summary!E$19</f>
        <v>16.588007340451888</v>
      </c>
      <c r="F87" s="178">
        <f>RES_hhdet_tesh!F87/RES_summary!F$19</f>
        <v>16.703493286072884</v>
      </c>
      <c r="G87" s="178">
        <f>RES_hhdet_tesh!G87/RES_summary!G$19</f>
        <v>16.234934225647923</v>
      </c>
      <c r="H87" s="178">
        <f>RES_hhdet_tesh!H87/RES_summary!H$19</f>
        <v>16.180837063198336</v>
      </c>
      <c r="I87" s="178">
        <f>RES_hhdet_tesh!I87/RES_summary!I$19</f>
        <v>16.248901026849943</v>
      </c>
      <c r="J87" s="178">
        <f>RES_hhdet_tesh!J87/RES_summary!J$19</f>
        <v>16.297204375335951</v>
      </c>
      <c r="K87" s="178">
        <f>RES_hhdet_tesh!K87/RES_summary!K$19</f>
        <v>15.867987907561872</v>
      </c>
      <c r="L87" s="178">
        <f>RES_hhdet_tesh!L87/RES_summary!L$19</f>
        <v>17.238471808794781</v>
      </c>
      <c r="M87" s="178">
        <f>RES_hhdet_tesh!M87/RES_summary!M$19</f>
        <v>14.776120465346038</v>
      </c>
      <c r="N87" s="178">
        <f>RES_hhdet_tesh!N87/RES_summary!N$19</f>
        <v>18.123484862490209</v>
      </c>
      <c r="O87" s="178">
        <f>RES_hhdet_tesh!O87/RES_summary!O$19</f>
        <v>18.598743699608082</v>
      </c>
      <c r="P87" s="178">
        <f>RES_hhdet_tesh!P87/RES_summary!P$19</f>
        <v>16.893159166421615</v>
      </c>
      <c r="Q87" s="178">
        <f>RES_hhdet_tesh!Q87/RES_summary!Q$19</f>
        <v>17.199063973334241</v>
      </c>
    </row>
    <row r="88" spans="1:17" ht="12" customHeight="1" x14ac:dyDescent="0.25">
      <c r="A88" s="167" t="s">
        <v>156</v>
      </c>
      <c r="B88" s="183">
        <f>RES_hhdet_tesh!B88/RES_summary!B$19</f>
        <v>15.903649327633234</v>
      </c>
      <c r="C88" s="183">
        <f>RES_hhdet_tesh!C88/RES_summary!C$19</f>
        <v>15.933096149467639</v>
      </c>
      <c r="D88" s="183">
        <f>RES_hhdet_tesh!D88/RES_summary!D$19</f>
        <v>15.721157806285291</v>
      </c>
      <c r="E88" s="183">
        <f>RES_hhdet_tesh!E88/RES_summary!E$19</f>
        <v>15.837735651221477</v>
      </c>
      <c r="F88" s="183">
        <f>RES_hhdet_tesh!F88/RES_summary!F$19</f>
        <v>15.898272537415043</v>
      </c>
      <c r="G88" s="183">
        <f>RES_hhdet_tesh!G88/RES_summary!G$19</f>
        <v>15.793952348796118</v>
      </c>
      <c r="H88" s="183">
        <f>RES_hhdet_tesh!H88/RES_summary!H$19</f>
        <v>15.620108392712147</v>
      </c>
      <c r="I88" s="183">
        <f>RES_hhdet_tesh!I88/RES_summary!I$19</f>
        <v>15.581958643947297</v>
      </c>
      <c r="J88" s="183">
        <f>RES_hhdet_tesh!J88/RES_summary!J$19</f>
        <v>15.470639560907552</v>
      </c>
      <c r="K88" s="183">
        <f>RES_hhdet_tesh!K88/RES_summary!K$19</f>
        <v>15.525425226515319</v>
      </c>
      <c r="L88" s="183">
        <f>RES_hhdet_tesh!L88/RES_summary!L$19</f>
        <v>15.540947014684475</v>
      </c>
      <c r="M88" s="183">
        <f>RES_hhdet_tesh!M88/RES_summary!M$19</f>
        <v>14.195181429702689</v>
      </c>
      <c r="N88" s="183">
        <f>RES_hhdet_tesh!N88/RES_summary!N$19</f>
        <v>16.196592933375545</v>
      </c>
      <c r="O88" s="183">
        <f>RES_hhdet_tesh!O88/RES_summary!O$19</f>
        <v>16.098741166635559</v>
      </c>
      <c r="P88" s="183">
        <f>RES_hhdet_tesh!P88/RES_summary!P$19</f>
        <v>15.759995497416652</v>
      </c>
      <c r="Q88" s="183">
        <f>RES_hhdet_tesh!Q88/RES_summary!Q$19</f>
        <v>15.512073871543258</v>
      </c>
    </row>
    <row r="89" spans="1:17" ht="12" customHeight="1" x14ac:dyDescent="0.25">
      <c r="A89" s="167" t="s">
        <v>155</v>
      </c>
      <c r="B89" s="183">
        <f>RES_hhdet_tesh!B89/RES_summary!B$19</f>
        <v>15.903665429544878</v>
      </c>
      <c r="C89" s="183">
        <f>RES_hhdet_tesh!C89/RES_summary!C$19</f>
        <v>15.949807391146861</v>
      </c>
      <c r="D89" s="183">
        <f>RES_hhdet_tesh!D89/RES_summary!D$19</f>
        <v>15.752029615645327</v>
      </c>
      <c r="E89" s="183">
        <f>RES_hhdet_tesh!E89/RES_summary!E$19</f>
        <v>15.943640055409183</v>
      </c>
      <c r="F89" s="183">
        <f>RES_hhdet_tesh!F89/RES_summary!F$19</f>
        <v>16.042363355241871</v>
      </c>
      <c r="G89" s="183">
        <f>RES_hhdet_tesh!G89/RES_summary!G$19</f>
        <v>15.973667433505646</v>
      </c>
      <c r="H89" s="183">
        <f>RES_hhdet_tesh!H89/RES_summary!H$19</f>
        <v>15.953807820703318</v>
      </c>
      <c r="I89" s="183">
        <f>RES_hhdet_tesh!I89/RES_summary!I$19</f>
        <v>16.035184368743533</v>
      </c>
      <c r="J89" s="183">
        <f>RES_hhdet_tesh!J89/RES_summary!J$19</f>
        <v>15.946328524894453</v>
      </c>
      <c r="K89" s="183">
        <f>RES_hhdet_tesh!K89/RES_summary!K$19</f>
        <v>15.951925719396367</v>
      </c>
      <c r="L89" s="183">
        <f>RES_hhdet_tesh!L89/RES_summary!L$19</f>
        <v>15.903962212818691</v>
      </c>
      <c r="M89" s="183">
        <f>RES_hhdet_tesh!M89/RES_summary!M$19</f>
        <v>14.475222492044699</v>
      </c>
      <c r="N89" s="183">
        <f>RES_hhdet_tesh!N89/RES_summary!N$19</f>
        <v>16.464033019211641</v>
      </c>
      <c r="O89" s="183">
        <f>RES_hhdet_tesh!O89/RES_summary!O$19</f>
        <v>16.290552609822271</v>
      </c>
      <c r="P89" s="183">
        <f>RES_hhdet_tesh!P89/RES_summary!P$19</f>
        <v>15.909749412164057</v>
      </c>
      <c r="Q89" s="183">
        <f>RES_hhdet_tesh!Q89/RES_summary!Q$19</f>
        <v>15.62468726700506</v>
      </c>
    </row>
    <row r="90" spans="1:17" ht="12" customHeight="1" x14ac:dyDescent="0.25">
      <c r="A90" s="166" t="s">
        <v>55</v>
      </c>
      <c r="B90" s="182">
        <f>RES_hhdet_tesh!B90/RES_summary!B$19</f>
        <v>10.146528271030043</v>
      </c>
      <c r="C90" s="182">
        <f>RES_hhdet_tesh!C90/RES_summary!C$19</f>
        <v>10.369750438705688</v>
      </c>
      <c r="D90" s="182">
        <f>RES_hhdet_tesh!D90/RES_summary!D$19</f>
        <v>10.242250268804453</v>
      </c>
      <c r="E90" s="182">
        <f>RES_hhdet_tesh!E90/RES_summary!E$19</f>
        <v>10.416588171788062</v>
      </c>
      <c r="F90" s="182">
        <f>RES_hhdet_tesh!F90/RES_summary!F$19</f>
        <v>10.491839225291592</v>
      </c>
      <c r="G90" s="182">
        <f>RES_hhdet_tesh!G90/RES_summary!G$19</f>
        <v>10.466454330880586</v>
      </c>
      <c r="H90" s="182">
        <f>RES_hhdet_tesh!H90/RES_summary!H$19</f>
        <v>10.501520215170091</v>
      </c>
      <c r="I90" s="182">
        <f>RES_hhdet_tesh!I90/RES_summary!I$19</f>
        <v>10.616532305842927</v>
      </c>
      <c r="J90" s="182">
        <f>RES_hhdet_tesh!J90/RES_summary!J$19</f>
        <v>10.549515783033513</v>
      </c>
      <c r="K90" s="182">
        <f>RES_hhdet_tesh!K90/RES_summary!K$19</f>
        <v>10.552261859732456</v>
      </c>
      <c r="L90" s="182">
        <f>RES_hhdet_tesh!L90/RES_summary!L$19</f>
        <v>10.514000002772967</v>
      </c>
      <c r="M90" s="182">
        <f>RES_hhdet_tesh!M90/RES_summary!M$19</f>
        <v>9.5796827347548739</v>
      </c>
      <c r="N90" s="182">
        <f>RES_hhdet_tesh!N90/RES_summary!N$19</f>
        <v>11.219819545947425</v>
      </c>
      <c r="O90" s="182">
        <f>RES_hhdet_tesh!O90/RES_summary!O$19</f>
        <v>10.778837095717892</v>
      </c>
      <c r="P90" s="182">
        <f>RES_hhdet_tesh!P90/RES_summary!P$19</f>
        <v>10.520716457215986</v>
      </c>
      <c r="Q90" s="182">
        <f>RES_hhdet_tesh!Q90/RES_summary!Q$19</f>
        <v>10.323176254933021</v>
      </c>
    </row>
    <row r="91" spans="1:17" ht="12" customHeight="1" x14ac:dyDescent="0.25">
      <c r="A91" s="147" t="s">
        <v>59</v>
      </c>
      <c r="B91" s="181">
        <f>RES_hhdet_tesh!B91/RES_summary!B$19</f>
        <v>5.7571371585148379</v>
      </c>
      <c r="C91" s="181">
        <f>RES_hhdet_tesh!C91/RES_summary!C$19</f>
        <v>5.5800569524411703</v>
      </c>
      <c r="D91" s="181">
        <f>RES_hhdet_tesh!D91/RES_summary!D$19</f>
        <v>5.5097793468408733</v>
      </c>
      <c r="E91" s="181">
        <f>RES_hhdet_tesh!E91/RES_summary!E$19</f>
        <v>5.5270518836211231</v>
      </c>
      <c r="F91" s="181">
        <f>RES_hhdet_tesh!F91/RES_summary!F$19</f>
        <v>5.550524129950281</v>
      </c>
      <c r="G91" s="181">
        <f>RES_hhdet_tesh!G91/RES_summary!G$19</f>
        <v>5.5072131026250588</v>
      </c>
      <c r="H91" s="181">
        <f>RES_hhdet_tesh!H91/RES_summary!H$19</f>
        <v>5.4522876055332263</v>
      </c>
      <c r="I91" s="181">
        <f>RES_hhdet_tesh!I91/RES_summary!I$19</f>
        <v>5.4186520629006028</v>
      </c>
      <c r="J91" s="181">
        <f>RES_hhdet_tesh!J91/RES_summary!J$19</f>
        <v>5.3968127418609395</v>
      </c>
      <c r="K91" s="181">
        <f>RES_hhdet_tesh!K91/RES_summary!K$19</f>
        <v>5.3996638596639093</v>
      </c>
      <c r="L91" s="181">
        <f>RES_hhdet_tesh!L91/RES_summary!L$19</f>
        <v>5.3899622100457236</v>
      </c>
      <c r="M91" s="181">
        <f>RES_hhdet_tesh!M91/RES_summary!M$19</f>
        <v>4.8955397572898232</v>
      </c>
      <c r="N91" s="181">
        <f>RES_hhdet_tesh!N91/RES_summary!N$19</f>
        <v>5.2442134732642147</v>
      </c>
      <c r="O91" s="181">
        <f>RES_hhdet_tesh!O91/RES_summary!O$19</f>
        <v>5.5117155141043792</v>
      </c>
      <c r="P91" s="181">
        <f>RES_hhdet_tesh!P91/RES_summary!P$19</f>
        <v>5.389032954948072</v>
      </c>
      <c r="Q91" s="181">
        <f>RES_hhdet_tesh!Q91/RES_summary!Q$19</f>
        <v>5.3015110120720381</v>
      </c>
    </row>
    <row r="92" spans="1:17" ht="12" customHeight="1" x14ac:dyDescent="0.25">
      <c r="A92" s="163" t="s">
        <v>144</v>
      </c>
      <c r="B92" s="180">
        <f>RES_hhdet_tesh!B92/RES_summary!B$19</f>
        <v>15.903647412838518</v>
      </c>
      <c r="C92" s="180">
        <f>RES_hhdet_tesh!C92/RES_summary!C$19</f>
        <v>15.945509451105172</v>
      </c>
      <c r="D92" s="180">
        <f>RES_hhdet_tesh!D92/RES_summary!D$19</f>
        <v>15.7406499211713</v>
      </c>
      <c r="E92" s="180">
        <f>RES_hhdet_tesh!E92/RES_summary!E$19</f>
        <v>15.803193097318744</v>
      </c>
      <c r="F92" s="180">
        <f>RES_hhdet_tesh!F92/RES_summary!F$19</f>
        <v>15.902013024514437</v>
      </c>
      <c r="G92" s="180">
        <f>RES_hhdet_tesh!G92/RES_summary!G$19</f>
        <v>15.788375515606047</v>
      </c>
      <c r="H92" s="180">
        <f>RES_hhdet_tesh!H92/RES_summary!H$19</f>
        <v>15.612444343989642</v>
      </c>
      <c r="I92" s="180">
        <f>RES_hhdet_tesh!I92/RES_summary!I$19</f>
        <v>15.57895051572932</v>
      </c>
      <c r="J92" s="180">
        <f>RES_hhdet_tesh!J92/RES_summary!J$19</f>
        <v>15.583158665594636</v>
      </c>
      <c r="K92" s="180">
        <f>RES_hhdet_tesh!K92/RES_summary!K$19</f>
        <v>15.595332483367907</v>
      </c>
      <c r="L92" s="180">
        <f>RES_hhdet_tesh!L92/RES_summary!L$19</f>
        <v>15.551600911604668</v>
      </c>
      <c r="M92" s="180">
        <f>RES_hhdet_tesh!M92/RES_summary!M$19</f>
        <v>14.184732350925159</v>
      </c>
      <c r="N92" s="180">
        <f>RES_hhdet_tesh!N92/RES_summary!N$19</f>
        <v>16.20025985240564</v>
      </c>
      <c r="O92" s="180">
        <f>RES_hhdet_tesh!O92/RES_summary!O$19</f>
        <v>16.092949050521419</v>
      </c>
      <c r="P92" s="180">
        <f>RES_hhdet_tesh!P92/RES_summary!P$19</f>
        <v>15.758053288068311</v>
      </c>
      <c r="Q92" s="180">
        <f>RES_hhdet_tesh!Q92/RES_summary!Q$19</f>
        <v>15.457812640750065</v>
      </c>
    </row>
    <row r="93" spans="1:17" ht="12" customHeight="1" x14ac:dyDescent="0.25">
      <c r="A93" s="161" t="s">
        <v>143</v>
      </c>
      <c r="B93" s="179">
        <f>RES_hhdet_tesh!B93/RES_summary!B$19</f>
        <v>15.903664207905923</v>
      </c>
      <c r="C93" s="179">
        <f>RES_hhdet_tesh!C93/RES_summary!C$19</f>
        <v>15.945388715193195</v>
      </c>
      <c r="D93" s="179">
        <f>RES_hhdet_tesh!D93/RES_summary!D$19</f>
        <v>15.742278585874212</v>
      </c>
      <c r="E93" s="179">
        <f>RES_hhdet_tesh!E93/RES_summary!E$19</f>
        <v>15.809941051826415</v>
      </c>
      <c r="F93" s="179">
        <f>RES_hhdet_tesh!F93/RES_summary!F$19</f>
        <v>15.910737992203074</v>
      </c>
      <c r="G93" s="179">
        <f>RES_hhdet_tesh!G93/RES_summary!G$19</f>
        <v>15.783843189953515</v>
      </c>
      <c r="H93" s="179">
        <f>RES_hhdet_tesh!H93/RES_summary!H$19</f>
        <v>15.623571606779647</v>
      </c>
      <c r="I93" s="179">
        <f>RES_hhdet_tesh!I93/RES_summary!I$19</f>
        <v>15.590338761900368</v>
      </c>
      <c r="J93" s="179">
        <f>RES_hhdet_tesh!J93/RES_summary!J$19</f>
        <v>15.537174303166553</v>
      </c>
      <c r="K93" s="179">
        <f>RES_hhdet_tesh!K93/RES_summary!K$19</f>
        <v>15.618175300404388</v>
      </c>
      <c r="L93" s="179">
        <f>RES_hhdet_tesh!L93/RES_summary!L$19</f>
        <v>15.588283342959921</v>
      </c>
      <c r="M93" s="179">
        <f>RES_hhdet_tesh!M93/RES_summary!M$19</f>
        <v>14.166803253632267</v>
      </c>
      <c r="N93" s="179">
        <f>RES_hhdet_tesh!N93/RES_summary!N$19</f>
        <v>16.142987105801243</v>
      </c>
      <c r="O93" s="179">
        <f>RES_hhdet_tesh!O93/RES_summary!O$19</f>
        <v>16.000786585669793</v>
      </c>
      <c r="P93" s="179">
        <f>RES_hhdet_tesh!P93/RES_summary!P$19</f>
        <v>15.639280777316841</v>
      </c>
      <c r="Q93" s="179">
        <f>RES_hhdet_tesh!Q93/RES_summary!Q$19</f>
        <v>15.361171854931419</v>
      </c>
    </row>
    <row r="94" spans="1:17" ht="12" customHeight="1" x14ac:dyDescent="0.25">
      <c r="A94" s="148" t="s">
        <v>57</v>
      </c>
      <c r="B94" s="177">
        <f>RES_hhdet_tesh!B94/RES_summary!B$19</f>
        <v>10.146527049391088</v>
      </c>
      <c r="C94" s="177">
        <f>RES_hhdet_tesh!C94/RES_summary!C$19</f>
        <v>10.365331762752023</v>
      </c>
      <c r="D94" s="177">
        <f>RES_hhdet_tesh!D94/RES_summary!D$19</f>
        <v>10.232499239033345</v>
      </c>
      <c r="E94" s="177">
        <f>RES_hhdet_tesh!E94/RES_summary!E$19</f>
        <v>10.282889168205292</v>
      </c>
      <c r="F94" s="177">
        <f>RES_hhdet_tesh!F94/RES_summary!F$19</f>
        <v>10.360213862252795</v>
      </c>
      <c r="G94" s="177">
        <f>RES_hhdet_tesh!G94/RES_summary!G$19</f>
        <v>10.276630087328455</v>
      </c>
      <c r="H94" s="177">
        <f>RES_hhdet_tesh!H94/RES_summary!H$19</f>
        <v>10.171284001246423</v>
      </c>
      <c r="I94" s="177">
        <f>RES_hhdet_tesh!I94/RES_summary!I$19</f>
        <v>10.171686698999766</v>
      </c>
      <c r="J94" s="177">
        <f>RES_hhdet_tesh!J94/RES_summary!J$19</f>
        <v>10.140361561305616</v>
      </c>
      <c r="K94" s="177">
        <f>RES_hhdet_tesh!K94/RES_summary!K$19</f>
        <v>10.21851144074048</v>
      </c>
      <c r="L94" s="177">
        <f>RES_hhdet_tesh!L94/RES_summary!L$19</f>
        <v>10.198321132914195</v>
      </c>
      <c r="M94" s="177">
        <f>RES_hhdet_tesh!M94/RES_summary!M$19</f>
        <v>9.2712634963424474</v>
      </c>
      <c r="N94" s="177">
        <f>RES_hhdet_tesh!N94/RES_summary!N$19</f>
        <v>10.898773632537031</v>
      </c>
      <c r="O94" s="177">
        <f>RES_hhdet_tesh!O94/RES_summary!O$19</f>
        <v>10.489071071565407</v>
      </c>
      <c r="P94" s="177">
        <f>RES_hhdet_tesh!P94/RES_summary!P$19</f>
        <v>10.250247822368772</v>
      </c>
      <c r="Q94" s="177">
        <f>RES_hhdet_tesh!Q94/RES_summary!Q$19</f>
        <v>10.059660842859381</v>
      </c>
    </row>
    <row r="95" spans="1:17" ht="12" customHeight="1" x14ac:dyDescent="0.25">
      <c r="A95" s="148" t="s">
        <v>59</v>
      </c>
      <c r="B95" s="177">
        <f>RES_hhdet_tesh!B95/RES_summary!B$19</f>
        <v>5.7571371585148361</v>
      </c>
      <c r="C95" s="177">
        <f>RES_hhdet_tesh!C95/RES_summary!C$19</f>
        <v>5.5800569524411712</v>
      </c>
      <c r="D95" s="177">
        <f>RES_hhdet_tesh!D95/RES_summary!D$19</f>
        <v>5.5097793468408689</v>
      </c>
      <c r="E95" s="177">
        <f>RES_hhdet_tesh!E95/RES_summary!E$19</f>
        <v>5.5270518836211249</v>
      </c>
      <c r="F95" s="177">
        <f>RES_hhdet_tesh!F95/RES_summary!F$19</f>
        <v>5.5505241299502801</v>
      </c>
      <c r="G95" s="177">
        <f>RES_hhdet_tesh!G95/RES_summary!G$19</f>
        <v>5.5072131026250597</v>
      </c>
      <c r="H95" s="177">
        <f>RES_hhdet_tesh!H95/RES_summary!H$19</f>
        <v>5.4522876055332246</v>
      </c>
      <c r="I95" s="177">
        <f>RES_hhdet_tesh!I95/RES_summary!I$19</f>
        <v>5.4186520629006054</v>
      </c>
      <c r="J95" s="177">
        <f>RES_hhdet_tesh!J95/RES_summary!J$19</f>
        <v>5.3968127418609395</v>
      </c>
      <c r="K95" s="177">
        <f>RES_hhdet_tesh!K95/RES_summary!K$19</f>
        <v>5.3996638596639102</v>
      </c>
      <c r="L95" s="177">
        <f>RES_hhdet_tesh!L95/RES_summary!L$19</f>
        <v>5.3899622100457218</v>
      </c>
      <c r="M95" s="177">
        <f>RES_hhdet_tesh!M95/RES_summary!M$19</f>
        <v>4.8955397572898205</v>
      </c>
      <c r="N95" s="177">
        <f>RES_hhdet_tesh!N95/RES_summary!N$19</f>
        <v>5.2442134732642147</v>
      </c>
      <c r="O95" s="177">
        <f>RES_hhdet_tesh!O95/RES_summary!O$19</f>
        <v>5.5117155141043854</v>
      </c>
      <c r="P95" s="177">
        <f>RES_hhdet_tesh!P95/RES_summary!P$19</f>
        <v>5.389032954948072</v>
      </c>
      <c r="Q95" s="177">
        <f>RES_hhdet_tesh!Q95/RES_summary!Q$19</f>
        <v>5.3015110120720381</v>
      </c>
    </row>
    <row r="96" spans="1:17" ht="12" customHeight="1" x14ac:dyDescent="0.25">
      <c r="A96" s="163" t="s">
        <v>142</v>
      </c>
      <c r="B96" s="180">
        <f>RES_hhdet_tesh!B96/RES_summary!B$19</f>
        <v>17.399461735380111</v>
      </c>
      <c r="C96" s="180">
        <f>RES_hhdet_tesh!C96/RES_summary!C$19</f>
        <v>17.718434474213755</v>
      </c>
      <c r="D96" s="180">
        <f>RES_hhdet_tesh!D96/RES_summary!D$19</f>
        <v>17.761820391035357</v>
      </c>
      <c r="E96" s="180">
        <f>RES_hhdet_tesh!E96/RES_summary!E$19</f>
        <v>18.357093613762789</v>
      </c>
      <c r="F96" s="180">
        <f>RES_hhdet_tesh!F96/RES_summary!F$19</f>
        <v>18.657521351178268</v>
      </c>
      <c r="G96" s="180">
        <f>RES_hhdet_tesh!G96/RES_summary!G$19</f>
        <v>17.265321549161989</v>
      </c>
      <c r="H96" s="180">
        <f>RES_hhdet_tesh!H96/RES_summary!H$19</f>
        <v>17.460466881660636</v>
      </c>
      <c r="I96" s="180">
        <f>RES_hhdet_tesh!I96/RES_summary!I$19</f>
        <v>17.585053368179381</v>
      </c>
      <c r="J96" s="180">
        <f>RES_hhdet_tesh!J96/RES_summary!J$19</f>
        <v>17.732161579340644</v>
      </c>
      <c r="K96" s="180">
        <f>RES_hhdet_tesh!K96/RES_summary!K$19</f>
        <v>16.427758693033219</v>
      </c>
      <c r="L96" s="180">
        <f>RES_hhdet_tesh!L96/RES_summary!L$19</f>
        <v>20.013309335572963</v>
      </c>
      <c r="M96" s="180">
        <f>RES_hhdet_tesh!M96/RES_summary!M$19</f>
        <v>15.699522806109645</v>
      </c>
      <c r="N96" s="180">
        <f>RES_hhdet_tesh!N96/RES_summary!N$19</f>
        <v>20.869351833180087</v>
      </c>
      <c r="O96" s="180">
        <f>RES_hhdet_tesh!O96/RES_summary!O$19</f>
        <v>22.10323483129628</v>
      </c>
      <c r="P96" s="180">
        <f>RES_hhdet_tesh!P96/RES_summary!P$19</f>
        <v>18.371185928501877</v>
      </c>
      <c r="Q96" s="180">
        <f>RES_hhdet_tesh!Q96/RES_summary!Q$19</f>
        <v>19.418394387550336</v>
      </c>
    </row>
    <row r="97" spans="1:17" ht="12" customHeight="1" x14ac:dyDescent="0.25">
      <c r="A97" s="161" t="s">
        <v>141</v>
      </c>
      <c r="B97" s="179">
        <f>RES_hhdet_tesh!B97/RES_summary!B$19</f>
        <v>16.857993745687413</v>
      </c>
      <c r="C97" s="179">
        <f>RES_hhdet_tesh!C97/RES_summary!C$19</f>
        <v>17.097039360680363</v>
      </c>
      <c r="D97" s="179">
        <f>RES_hhdet_tesh!D97/RES_summary!D$19</f>
        <v>17.054969136494734</v>
      </c>
      <c r="E97" s="179">
        <f>RES_hhdet_tesh!E97/RES_summary!E$19</f>
        <v>17.457291865554726</v>
      </c>
      <c r="F97" s="179">
        <f>RES_hhdet_tesh!F97/RES_summary!F$19</f>
        <v>17.673262206599766</v>
      </c>
      <c r="G97" s="179">
        <f>RES_hhdet_tesh!G97/RES_summary!G$19</f>
        <v>16.749618288384099</v>
      </c>
      <c r="H97" s="179">
        <f>RES_hhdet_tesh!H97/RES_summary!H$19</f>
        <v>16.896393027189859</v>
      </c>
      <c r="I97" s="179">
        <f>RES_hhdet_tesh!I97/RES_summary!I$19</f>
        <v>17.015738977125395</v>
      </c>
      <c r="J97" s="179">
        <f>RES_hhdet_tesh!J97/RES_summary!J$19</f>
        <v>17.040525444497607</v>
      </c>
      <c r="K97" s="179">
        <f>RES_hhdet_tesh!K97/RES_summary!K$19</f>
        <v>16.20252797423025</v>
      </c>
      <c r="L97" s="179">
        <f>RES_hhdet_tesh!L97/RES_summary!L$19</f>
        <v>18.543247995587784</v>
      </c>
      <c r="M97" s="179">
        <f>RES_hhdet_tesh!M97/RES_summary!M$19</f>
        <v>15.221355061323925</v>
      </c>
      <c r="N97" s="179">
        <f>RES_hhdet_tesh!N97/RES_summary!N$19</f>
        <v>19.388980017614049</v>
      </c>
      <c r="O97" s="179">
        <f>RES_hhdet_tesh!O97/RES_summary!O$19</f>
        <v>20.021787434825828</v>
      </c>
      <c r="P97" s="179">
        <f>RES_hhdet_tesh!P97/RES_summary!P$19</f>
        <v>17.443223754924354</v>
      </c>
      <c r="Q97" s="179">
        <f>RES_hhdet_tesh!Q97/RES_summary!Q$19</f>
        <v>18.012627664691244</v>
      </c>
    </row>
    <row r="98" spans="1:17" ht="12" customHeight="1" x14ac:dyDescent="0.25">
      <c r="A98" s="148" t="s">
        <v>60</v>
      </c>
      <c r="B98" s="177">
        <f>RES_hhdet_tesh!B98/RES_summary!B$19</f>
        <v>11.100856587172578</v>
      </c>
      <c r="C98" s="177">
        <f>RES_hhdet_tesh!C98/RES_summary!C$19</f>
        <v>11.516982408239194</v>
      </c>
      <c r="D98" s="177">
        <f>RES_hhdet_tesh!D98/RES_summary!D$19</f>
        <v>11.545189789653861</v>
      </c>
      <c r="E98" s="177">
        <f>RES_hhdet_tesh!E98/RES_summary!E$19</f>
        <v>11.930239981933601</v>
      </c>
      <c r="F98" s="177">
        <f>RES_hhdet_tesh!F98/RES_summary!F$19</f>
        <v>12.12273807664949</v>
      </c>
      <c r="G98" s="177">
        <f>RES_hhdet_tesh!G98/RES_summary!G$19</f>
        <v>11.242405185759043</v>
      </c>
      <c r="H98" s="177">
        <f>RES_hhdet_tesh!H98/RES_summary!H$19</f>
        <v>11.444105421656635</v>
      </c>
      <c r="I98" s="177">
        <f>RES_hhdet_tesh!I98/RES_summary!I$19</f>
        <v>11.597086914224791</v>
      </c>
      <c r="J98" s="177">
        <f>RES_hhdet_tesh!J98/RES_summary!J$19</f>
        <v>11.643712702636666</v>
      </c>
      <c r="K98" s="177">
        <f>RES_hhdet_tesh!K98/RES_summary!K$19</f>
        <v>10.802864114566336</v>
      </c>
      <c r="L98" s="177">
        <f>RES_hhdet_tesh!L98/RES_summary!L$19</f>
        <v>13.153285785542062</v>
      </c>
      <c r="M98" s="177">
        <f>RES_hhdet_tesh!M98/RES_summary!M$19</f>
        <v>10.325815304034103</v>
      </c>
      <c r="N98" s="177">
        <f>RES_hhdet_tesh!N98/RES_summary!N$19</f>
        <v>14.144766544349837</v>
      </c>
      <c r="O98" s="177">
        <f>RES_hhdet_tesh!O98/RES_summary!O$19</f>
        <v>14.510071920721447</v>
      </c>
      <c r="P98" s="177">
        <f>RES_hhdet_tesh!P98/RES_summary!P$19</f>
        <v>12.054190799976283</v>
      </c>
      <c r="Q98" s="177">
        <f>RES_hhdet_tesh!Q98/RES_summary!Q$19</f>
        <v>12.711116652619204</v>
      </c>
    </row>
    <row r="99" spans="1:17" ht="12" customHeight="1" x14ac:dyDescent="0.25">
      <c r="A99" s="148" t="s">
        <v>59</v>
      </c>
      <c r="B99" s="177">
        <f>RES_hhdet_tesh!B99/RES_summary!B$19</f>
        <v>5.7571371585148352</v>
      </c>
      <c r="C99" s="177">
        <f>RES_hhdet_tesh!C99/RES_summary!C$19</f>
        <v>5.5800569524411694</v>
      </c>
      <c r="D99" s="177">
        <f>RES_hhdet_tesh!D99/RES_summary!D$19</f>
        <v>5.5097793468408724</v>
      </c>
      <c r="E99" s="177">
        <f>RES_hhdet_tesh!E99/RES_summary!E$19</f>
        <v>5.5270518836211231</v>
      </c>
      <c r="F99" s="177">
        <f>RES_hhdet_tesh!F99/RES_summary!F$19</f>
        <v>5.5505241299502783</v>
      </c>
      <c r="G99" s="177">
        <f>RES_hhdet_tesh!G99/RES_summary!G$19</f>
        <v>5.5072131026250561</v>
      </c>
      <c r="H99" s="177">
        <f>RES_hhdet_tesh!H99/RES_summary!H$19</f>
        <v>5.4522876055332272</v>
      </c>
      <c r="I99" s="177">
        <f>RES_hhdet_tesh!I99/RES_summary!I$19</f>
        <v>5.4186520629006036</v>
      </c>
      <c r="J99" s="177">
        <f>RES_hhdet_tesh!J99/RES_summary!J$19</f>
        <v>5.3968127418609386</v>
      </c>
      <c r="K99" s="177">
        <f>RES_hhdet_tesh!K99/RES_summary!K$19</f>
        <v>5.399663859663911</v>
      </c>
      <c r="L99" s="177">
        <f>RES_hhdet_tesh!L99/RES_summary!L$19</f>
        <v>5.3899622100457236</v>
      </c>
      <c r="M99" s="177">
        <f>RES_hhdet_tesh!M99/RES_summary!M$19</f>
        <v>4.8955397572898223</v>
      </c>
      <c r="N99" s="177">
        <f>RES_hhdet_tesh!N99/RES_summary!N$19</f>
        <v>5.2442134732642147</v>
      </c>
      <c r="O99" s="177">
        <f>RES_hhdet_tesh!O99/RES_summary!O$19</f>
        <v>5.5117155141043801</v>
      </c>
      <c r="P99" s="177">
        <f>RES_hhdet_tesh!P99/RES_summary!P$19</f>
        <v>5.3890329549480738</v>
      </c>
      <c r="Q99" s="177">
        <f>RES_hhdet_tesh!Q99/RES_summary!Q$19</f>
        <v>5.3015110120720399</v>
      </c>
    </row>
    <row r="100" spans="1:17" ht="12" customHeight="1" x14ac:dyDescent="0.25">
      <c r="A100" s="158" t="s">
        <v>62</v>
      </c>
      <c r="B100" s="178">
        <f>RES_hhdet_tesh!B100/RES_summary!B$19</f>
        <v>8.9504416680429806</v>
      </c>
      <c r="C100" s="178">
        <f>RES_hhdet_tesh!C100/RES_summary!C$19</f>
        <v>8.9581945092453434</v>
      </c>
      <c r="D100" s="178">
        <f>RES_hhdet_tesh!D100/RES_summary!D$19</f>
        <v>9.0438259371235574</v>
      </c>
      <c r="E100" s="178">
        <f>RES_hhdet_tesh!E100/RES_summary!E$19</f>
        <v>9.4344821678098274</v>
      </c>
      <c r="F100" s="178">
        <f>RES_hhdet_tesh!F100/RES_summary!F$19</f>
        <v>9.3843723650655573</v>
      </c>
      <c r="G100" s="178">
        <f>RES_hhdet_tesh!G100/RES_summary!G$19</f>
        <v>9.0270305733306095</v>
      </c>
      <c r="H100" s="178">
        <f>RES_hhdet_tesh!H100/RES_summary!H$19</f>
        <v>9.2478758976526318</v>
      </c>
      <c r="I100" s="178">
        <f>RES_hhdet_tesh!I100/RES_summary!I$19</f>
        <v>9.209616353929178</v>
      </c>
      <c r="J100" s="178">
        <f>RES_hhdet_tesh!J100/RES_summary!J$19</f>
        <v>9.6299478260555702</v>
      </c>
      <c r="K100" s="178">
        <f>RES_hhdet_tesh!K100/RES_summary!K$19</f>
        <v>9.36619520733983</v>
      </c>
      <c r="L100" s="178">
        <f>RES_hhdet_tesh!L100/RES_summary!L$19</f>
        <v>10.132625493614261</v>
      </c>
      <c r="M100" s="178">
        <f>RES_hhdet_tesh!M100/RES_summary!M$19</f>
        <v>8.9032714574526342</v>
      </c>
      <c r="N100" s="178">
        <f>RES_hhdet_tesh!N100/RES_summary!N$19</f>
        <v>10.288554671576691</v>
      </c>
      <c r="O100" s="178">
        <f>RES_hhdet_tesh!O100/RES_summary!O$19</f>
        <v>10.990518160731622</v>
      </c>
      <c r="P100" s="178">
        <f>RES_hhdet_tesh!P100/RES_summary!P$19</f>
        <v>9.5762140350393086</v>
      </c>
      <c r="Q100" s="178">
        <f>RES_hhdet_tesh!Q100/RES_summary!Q$19</f>
        <v>9.9885325478115412</v>
      </c>
    </row>
    <row r="101" spans="1:17" ht="12" customHeight="1" x14ac:dyDescent="0.25">
      <c r="A101" s="23" t="s">
        <v>55</v>
      </c>
      <c r="B101" s="177">
        <f>RES_hhdet_tesh!B101/RES_summary!B$19</f>
        <v>0</v>
      </c>
      <c r="C101" s="177">
        <f>RES_hhdet_tesh!C101/RES_summary!C$19</f>
        <v>0</v>
      </c>
      <c r="D101" s="177">
        <f>RES_hhdet_tesh!D101/RES_summary!D$19</f>
        <v>0</v>
      </c>
      <c r="E101" s="177">
        <f>RES_hhdet_tesh!E101/RES_summary!E$19</f>
        <v>0</v>
      </c>
      <c r="F101" s="177">
        <f>RES_hhdet_tesh!F101/RES_summary!F$19</f>
        <v>0</v>
      </c>
      <c r="G101" s="177">
        <f>RES_hhdet_tesh!G101/RES_summary!G$19</f>
        <v>0</v>
      </c>
      <c r="H101" s="177">
        <f>RES_hhdet_tesh!H101/RES_summary!H$19</f>
        <v>0</v>
      </c>
      <c r="I101" s="177">
        <f>RES_hhdet_tesh!I101/RES_summary!I$19</f>
        <v>0</v>
      </c>
      <c r="J101" s="177">
        <f>RES_hhdet_tesh!J101/RES_summary!J$19</f>
        <v>0</v>
      </c>
      <c r="K101" s="177">
        <f>RES_hhdet_tesh!K101/RES_summary!K$19</f>
        <v>0</v>
      </c>
      <c r="L101" s="177">
        <f>RES_hhdet_tesh!L101/RES_summary!L$19</f>
        <v>0</v>
      </c>
      <c r="M101" s="177">
        <f>RES_hhdet_tesh!M101/RES_summary!M$19</f>
        <v>0</v>
      </c>
      <c r="N101" s="177">
        <f>RES_hhdet_tesh!N101/RES_summary!N$19</f>
        <v>0</v>
      </c>
      <c r="O101" s="177">
        <f>RES_hhdet_tesh!O101/RES_summary!O$19</f>
        <v>0</v>
      </c>
      <c r="P101" s="177">
        <f>RES_hhdet_tesh!P101/RES_summary!P$19</f>
        <v>0</v>
      </c>
      <c r="Q101" s="177">
        <f>RES_hhdet_tesh!Q101/RES_summary!Q$19</f>
        <v>0</v>
      </c>
    </row>
    <row r="102" spans="1:17" ht="12" customHeight="1" x14ac:dyDescent="0.25">
      <c r="A102" s="23" t="s">
        <v>57</v>
      </c>
      <c r="B102" s="177">
        <f>RES_hhdet_tesh!B102/RES_summary!B$19</f>
        <v>8.3005903585007523</v>
      </c>
      <c r="C102" s="177">
        <f>RES_hhdet_tesh!C102/RES_summary!C$19</f>
        <v>8.2239047266951406</v>
      </c>
      <c r="D102" s="177">
        <f>RES_hhdet_tesh!D102/RES_summary!D$19</f>
        <v>8.2453008516549335</v>
      </c>
      <c r="E102" s="177">
        <f>RES_hhdet_tesh!E102/RES_summary!E$19</f>
        <v>8.17357735002164</v>
      </c>
      <c r="F102" s="177">
        <f>RES_hhdet_tesh!F102/RES_summary!F$19</f>
        <v>8.4562004337276626</v>
      </c>
      <c r="G102" s="177">
        <f>RES_hhdet_tesh!G102/RES_summary!G$19</f>
        <v>8.3525928061913444</v>
      </c>
      <c r="H102" s="177">
        <f>RES_hhdet_tesh!H102/RES_summary!H$19</f>
        <v>8.3274171940080652</v>
      </c>
      <c r="I102" s="177">
        <f>RES_hhdet_tesh!I102/RES_summary!I$19</f>
        <v>8.4585152382173519</v>
      </c>
      <c r="J102" s="177">
        <f>RES_hhdet_tesh!J102/RES_summary!J$19</f>
        <v>8.4752131340039369</v>
      </c>
      <c r="K102" s="177">
        <f>RES_hhdet_tesh!K102/RES_summary!K$19</f>
        <v>8.3863692741021509</v>
      </c>
      <c r="L102" s="177">
        <f>RES_hhdet_tesh!L102/RES_summary!L$19</f>
        <v>8.6269301087460928</v>
      </c>
      <c r="M102" s="177">
        <f>RES_hhdet_tesh!M102/RES_summary!M$19</f>
        <v>8.0915921636046981</v>
      </c>
      <c r="N102" s="177">
        <f>RES_hhdet_tesh!N102/RES_summary!N$19</f>
        <v>8.3695606932740301</v>
      </c>
      <c r="O102" s="177">
        <f>RES_hhdet_tesh!O102/RES_summary!O$19</f>
        <v>8.3760648744800541</v>
      </c>
      <c r="P102" s="177">
        <f>RES_hhdet_tesh!P102/RES_summary!P$19</f>
        <v>8.3242591122905392</v>
      </c>
      <c r="Q102" s="177">
        <f>RES_hhdet_tesh!Q102/RES_summary!Q$19</f>
        <v>8.2051922450008412</v>
      </c>
    </row>
    <row r="103" spans="1:17" ht="12" customHeight="1" x14ac:dyDescent="0.25">
      <c r="A103" s="29" t="s">
        <v>140</v>
      </c>
      <c r="B103" s="176">
        <f>RES_hhdet_tesh!B103/RES_summary!B$19</f>
        <v>9.2013783923133285</v>
      </c>
      <c r="C103" s="176">
        <f>RES_hhdet_tesh!C103/RES_summary!C$19</f>
        <v>9.2280350924082697</v>
      </c>
      <c r="D103" s="176">
        <f>RES_hhdet_tesh!D103/RES_summary!D$19</f>
        <v>9.3303614909455561</v>
      </c>
      <c r="E103" s="176">
        <f>RES_hhdet_tesh!E103/RES_summary!E$19</f>
        <v>9.8710449424230227</v>
      </c>
      <c r="F103" s="176">
        <f>RES_hhdet_tesh!F103/RES_summary!F$19</f>
        <v>9.7050584053562705</v>
      </c>
      <c r="G103" s="176">
        <f>RES_hhdet_tesh!G103/RES_summary!G$19</f>
        <v>9.2556748003704445</v>
      </c>
      <c r="H103" s="176">
        <f>RES_hhdet_tesh!H103/RES_summary!H$19</f>
        <v>9.5386955626076144</v>
      </c>
      <c r="I103" s="176">
        <f>RES_hhdet_tesh!I103/RES_summary!I$19</f>
        <v>9.4348676591410516</v>
      </c>
      <c r="J103" s="176">
        <f>RES_hhdet_tesh!J103/RES_summary!J$19</f>
        <v>9.9684218784568515</v>
      </c>
      <c r="K103" s="176">
        <f>RES_hhdet_tesh!K103/RES_summary!K$19</f>
        <v>9.658383183702826</v>
      </c>
      <c r="L103" s="176">
        <f>RES_hhdet_tesh!L103/RES_summary!L$19</f>
        <v>10.548809591021355</v>
      </c>
      <c r="M103" s="176">
        <f>RES_hhdet_tesh!M103/RES_summary!M$19</f>
        <v>9.1139032705597227</v>
      </c>
      <c r="N103" s="176">
        <f>RES_hhdet_tesh!N103/RES_summary!N$19</f>
        <v>10.771177154939682</v>
      </c>
      <c r="O103" s="176">
        <f>RES_hhdet_tesh!O103/RES_summary!O$19</f>
        <v>11.613793583761595</v>
      </c>
      <c r="P103" s="176">
        <f>RES_hhdet_tesh!P103/RES_summary!P$19</f>
        <v>9.8239096061664313</v>
      </c>
      <c r="Q103" s="176">
        <f>RES_hhdet_tesh!Q103/RES_summary!Q$19</f>
        <v>10.340216805470755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84">
        <f>RES_hhdet_tesh!B105/RES_summary!B$19</f>
        <v>112.96736575083554</v>
      </c>
      <c r="C105" s="184">
        <f>RES_hhdet_tesh!C105/RES_summary!C$19</f>
        <v>113.73333391715016</v>
      </c>
      <c r="D105" s="184">
        <f>RES_hhdet_tesh!D105/RES_summary!D$19</f>
        <v>114.37795823500541</v>
      </c>
      <c r="E105" s="184">
        <f>RES_hhdet_tesh!E105/RES_summary!E$19</f>
        <v>116.96596121736204</v>
      </c>
      <c r="F105" s="184">
        <f>RES_hhdet_tesh!F105/RES_summary!F$19</f>
        <v>120.94129129994791</v>
      </c>
      <c r="G105" s="184">
        <f>RES_hhdet_tesh!G105/RES_summary!G$19</f>
        <v>123.51236720155376</v>
      </c>
      <c r="H105" s="184">
        <f>RES_hhdet_tesh!H105/RES_summary!H$19</f>
        <v>118.00253616408821</v>
      </c>
      <c r="I105" s="184">
        <f>RES_hhdet_tesh!I105/RES_summary!I$19</f>
        <v>109.31470661849428</v>
      </c>
      <c r="J105" s="184">
        <f>RES_hhdet_tesh!J105/RES_summary!J$19</f>
        <v>108.93015708138566</v>
      </c>
      <c r="K105" s="184">
        <f>RES_hhdet_tesh!K105/RES_summary!K$19</f>
        <v>106.56689627206245</v>
      </c>
      <c r="L105" s="184">
        <f>RES_hhdet_tesh!L105/RES_summary!L$19</f>
        <v>110.7432956894604</v>
      </c>
      <c r="M105" s="184">
        <f>RES_hhdet_tesh!M105/RES_summary!M$19</f>
        <v>93.819674788477926</v>
      </c>
      <c r="N105" s="184">
        <f>RES_hhdet_tesh!N105/RES_summary!N$19</f>
        <v>100.1869314704271</v>
      </c>
      <c r="O105" s="184">
        <f>RES_hhdet_tesh!O105/RES_summary!O$19</f>
        <v>101.47780012743581</v>
      </c>
      <c r="P105" s="184">
        <f>RES_hhdet_tesh!P105/RES_summary!P$19</f>
        <v>88.554305137924175</v>
      </c>
      <c r="Q105" s="184">
        <f>RES_hhdet_tesh!Q105/RES_summary!Q$19</f>
        <v>87.919696343814167</v>
      </c>
    </row>
    <row r="106" spans="1:17" ht="12.95" customHeight="1" x14ac:dyDescent="0.25">
      <c r="A106" s="158" t="s">
        <v>65</v>
      </c>
      <c r="B106" s="178">
        <f>RES_hhdet_tesh!B106/RES_summary!B$19</f>
        <v>86.37258718919604</v>
      </c>
      <c r="C106" s="178">
        <f>RES_hhdet_tesh!C106/RES_summary!C$19</f>
        <v>86.752505204235703</v>
      </c>
      <c r="D106" s="178">
        <f>RES_hhdet_tesh!D106/RES_summary!D$19</f>
        <v>87.263472193504271</v>
      </c>
      <c r="E106" s="178">
        <f>RES_hhdet_tesh!E106/RES_summary!E$19</f>
        <v>88.834066651405578</v>
      </c>
      <c r="F106" s="178">
        <f>RES_hhdet_tesh!F106/RES_summary!F$19</f>
        <v>92.564376129842785</v>
      </c>
      <c r="G106" s="178">
        <f>RES_hhdet_tesh!G106/RES_summary!G$19</f>
        <v>96.549526660832242</v>
      </c>
      <c r="H106" s="178">
        <f>RES_hhdet_tesh!H106/RES_summary!H$19</f>
        <v>90.749537174917037</v>
      </c>
      <c r="I106" s="178">
        <f>RES_hhdet_tesh!I106/RES_summary!I$19</f>
        <v>82.151355184316714</v>
      </c>
      <c r="J106" s="178">
        <f>RES_hhdet_tesh!J106/RES_summary!J$19</f>
        <v>81.352837013015957</v>
      </c>
      <c r="K106" s="178">
        <f>RES_hhdet_tesh!K106/RES_summary!K$19</f>
        <v>80.528831943326026</v>
      </c>
      <c r="L106" s="178">
        <f>RES_hhdet_tesh!L106/RES_summary!L$19</f>
        <v>80.582097952081909</v>
      </c>
      <c r="M106" s="178">
        <f>RES_hhdet_tesh!M106/RES_summary!M$19</f>
        <v>68.87866210020907</v>
      </c>
      <c r="N106" s="178">
        <f>RES_hhdet_tesh!N106/RES_summary!N$19</f>
        <v>68.445023992350684</v>
      </c>
      <c r="O106" s="178">
        <f>RES_hhdet_tesh!O106/RES_summary!O$19</f>
        <v>67.878341277620535</v>
      </c>
      <c r="P106" s="178">
        <f>RES_hhdet_tesh!P106/RES_summary!P$19</f>
        <v>60.075763831877758</v>
      </c>
      <c r="Q106" s="178">
        <f>RES_hhdet_tesh!Q106/RES_summary!Q$19</f>
        <v>58.038049564854553</v>
      </c>
    </row>
    <row r="107" spans="1:17" ht="12" customHeight="1" x14ac:dyDescent="0.25">
      <c r="A107" s="23" t="s">
        <v>153</v>
      </c>
      <c r="B107" s="177">
        <f>RES_hhdet_tesh!B107/RES_summary!B$19</f>
        <v>86.038588346782319</v>
      </c>
      <c r="C107" s="177">
        <f>RES_hhdet_tesh!C107/RES_summary!C$19</f>
        <v>86.400638081747275</v>
      </c>
      <c r="D107" s="177">
        <f>RES_hhdet_tesh!D107/RES_summary!D$19</f>
        <v>86.879395775028783</v>
      </c>
      <c r="E107" s="177">
        <f>RES_hhdet_tesh!E107/RES_summary!E$19</f>
        <v>88.319554548701333</v>
      </c>
      <c r="F107" s="177">
        <f>RES_hhdet_tesh!F107/RES_summary!F$19</f>
        <v>92.072360268380521</v>
      </c>
      <c r="G107" s="177">
        <f>RES_hhdet_tesh!G107/RES_summary!G$19</f>
        <v>96.225649881036176</v>
      </c>
      <c r="H107" s="177">
        <f>RES_hhdet_tesh!H107/RES_summary!H$19</f>
        <v>90.368295203154958</v>
      </c>
      <c r="I107" s="177">
        <f>RES_hhdet_tesh!I107/RES_summary!I$19</f>
        <v>81.805161074260596</v>
      </c>
      <c r="J107" s="177">
        <f>RES_hhdet_tesh!J107/RES_summary!J$19</f>
        <v>80.90604808739856</v>
      </c>
      <c r="K107" s="177">
        <f>RES_hhdet_tesh!K107/RES_summary!K$19</f>
        <v>80.210364948121693</v>
      </c>
      <c r="L107" s="177">
        <f>RES_hhdet_tesh!L107/RES_summary!L$19</f>
        <v>79.985404758770017</v>
      </c>
      <c r="M107" s="177">
        <f>RES_hhdet_tesh!M107/RES_summary!M$19</f>
        <v>68.629427594570146</v>
      </c>
      <c r="N107" s="177">
        <f>RES_hhdet_tesh!N107/RES_summary!N$19</f>
        <v>67.864080232654487</v>
      </c>
      <c r="O107" s="177">
        <f>RES_hhdet_tesh!O107/RES_summary!O$19</f>
        <v>67.132748125074684</v>
      </c>
      <c r="P107" s="177">
        <f>RES_hhdet_tesh!P107/RES_summary!P$19</f>
        <v>59.727199400095522</v>
      </c>
      <c r="Q107" s="177">
        <f>RES_hhdet_tesh!Q107/RES_summary!Q$19</f>
        <v>57.561746518160334</v>
      </c>
    </row>
    <row r="108" spans="1:17" ht="12" customHeight="1" x14ac:dyDescent="0.25">
      <c r="A108" s="23" t="s">
        <v>60</v>
      </c>
      <c r="B108" s="177">
        <f>RES_hhdet_tesh!B108/RES_summary!B$19</f>
        <v>0.33399884241372257</v>
      </c>
      <c r="C108" s="177">
        <f>RES_hhdet_tesh!C108/RES_summary!C$19</f>
        <v>0.35186712248843077</v>
      </c>
      <c r="D108" s="177">
        <f>RES_hhdet_tesh!D108/RES_summary!D$19</f>
        <v>0.38407641847547908</v>
      </c>
      <c r="E108" s="177">
        <f>RES_hhdet_tesh!E108/RES_summary!E$19</f>
        <v>0.51451210270425651</v>
      </c>
      <c r="F108" s="177">
        <f>RES_hhdet_tesh!F108/RES_summary!F$19</f>
        <v>0.49201586146227089</v>
      </c>
      <c r="G108" s="177">
        <f>RES_hhdet_tesh!G108/RES_summary!G$19</f>
        <v>0.3238767797960726</v>
      </c>
      <c r="H108" s="177">
        <f>RES_hhdet_tesh!H108/RES_summary!H$19</f>
        <v>0.38124197176208402</v>
      </c>
      <c r="I108" s="177">
        <f>RES_hhdet_tesh!I108/RES_summary!I$19</f>
        <v>0.346194110056118</v>
      </c>
      <c r="J108" s="177">
        <f>RES_hhdet_tesh!J108/RES_summary!J$19</f>
        <v>0.44678892561738792</v>
      </c>
      <c r="K108" s="177">
        <f>RES_hhdet_tesh!K108/RES_summary!K$19</f>
        <v>0.31846699520432947</v>
      </c>
      <c r="L108" s="177">
        <f>RES_hhdet_tesh!L108/RES_summary!L$19</f>
        <v>0.59669319331188464</v>
      </c>
      <c r="M108" s="177">
        <f>RES_hhdet_tesh!M108/RES_summary!M$19</f>
        <v>0.24923450563891872</v>
      </c>
      <c r="N108" s="177">
        <f>RES_hhdet_tesh!N108/RES_summary!N$19</f>
        <v>0.58094375969619616</v>
      </c>
      <c r="O108" s="177">
        <f>RES_hhdet_tesh!O108/RES_summary!O$19</f>
        <v>0.74559315254584402</v>
      </c>
      <c r="P108" s="177">
        <f>RES_hhdet_tesh!P108/RES_summary!P$19</f>
        <v>0.34856443178223079</v>
      </c>
      <c r="Q108" s="177">
        <f>RES_hhdet_tesh!Q108/RES_summary!Q$19</f>
        <v>0.47630304669421392</v>
      </c>
    </row>
    <row r="109" spans="1:17" ht="12.95" customHeight="1" x14ac:dyDescent="0.25">
      <c r="A109" s="158" t="s">
        <v>112</v>
      </c>
      <c r="B109" s="178">
        <f>RES_hhdet_tesh!B109/RES_summary!B$19</f>
        <v>0.25453521301282106</v>
      </c>
      <c r="C109" s="178">
        <f>RES_hhdet_tesh!C109/RES_summary!C$19</f>
        <v>0.26212771612033237</v>
      </c>
      <c r="D109" s="178">
        <f>RES_hhdet_tesh!D109/RES_summary!D$19</f>
        <v>0.27842731495521728</v>
      </c>
      <c r="E109" s="178">
        <f>RES_hhdet_tesh!E109/RES_summary!E$19</f>
        <v>0.28239912352327773</v>
      </c>
      <c r="F109" s="178">
        <f>RES_hhdet_tesh!F109/RES_summary!F$19</f>
        <v>0.29241564163018391</v>
      </c>
      <c r="G109" s="178">
        <f>RES_hhdet_tesh!G109/RES_summary!G$19</f>
        <v>0.31259968052444348</v>
      </c>
      <c r="H109" s="178">
        <f>RES_hhdet_tesh!H109/RES_summary!H$19</f>
        <v>0.32312136828866395</v>
      </c>
      <c r="I109" s="178">
        <f>RES_hhdet_tesh!I109/RES_summary!I$19</f>
        <v>0.3390746066709906</v>
      </c>
      <c r="J109" s="178">
        <f>RES_hhdet_tesh!J109/RES_summary!J$19</f>
        <v>0.36060887768220445</v>
      </c>
      <c r="K109" s="178">
        <f>RES_hhdet_tesh!K109/RES_summary!K$19</f>
        <v>0.38340674809000397</v>
      </c>
      <c r="L109" s="178">
        <f>RES_hhdet_tesh!L109/RES_summary!L$19</f>
        <v>0.40501439704200276</v>
      </c>
      <c r="M109" s="178">
        <f>RES_hhdet_tesh!M109/RES_summary!M$19</f>
        <v>0.40999753555452112</v>
      </c>
      <c r="N109" s="178">
        <f>RES_hhdet_tesh!N109/RES_summary!N$19</f>
        <v>0.4335037924528507</v>
      </c>
      <c r="O109" s="178">
        <f>RES_hhdet_tesh!O109/RES_summary!O$19</f>
        <v>0.49206046630528311</v>
      </c>
      <c r="P109" s="178">
        <f>RES_hhdet_tesh!P109/RES_summary!P$19</f>
        <v>0.49986590916423751</v>
      </c>
      <c r="Q109" s="178">
        <f>RES_hhdet_tesh!Q109/RES_summary!Q$19</f>
        <v>0.54726639160632373</v>
      </c>
    </row>
    <row r="110" spans="1:17" ht="12" customHeight="1" x14ac:dyDescent="0.25">
      <c r="A110" s="23" t="s">
        <v>60</v>
      </c>
      <c r="B110" s="177">
        <f>RES_hhdet_tesh!B110/RES_summary!B$19</f>
        <v>0.25453521301282106</v>
      </c>
      <c r="C110" s="177">
        <f>RES_hhdet_tesh!C110/RES_summary!C$19</f>
        <v>0.26212771612033237</v>
      </c>
      <c r="D110" s="177">
        <f>RES_hhdet_tesh!D110/RES_summary!D$19</f>
        <v>0.27842731495521728</v>
      </c>
      <c r="E110" s="177">
        <f>RES_hhdet_tesh!E110/RES_summary!E$19</f>
        <v>0.28239912352327773</v>
      </c>
      <c r="F110" s="177">
        <f>RES_hhdet_tesh!F110/RES_summary!F$19</f>
        <v>0.29241564163018391</v>
      </c>
      <c r="G110" s="177">
        <f>RES_hhdet_tesh!G110/RES_summary!G$19</f>
        <v>0.31259968052444348</v>
      </c>
      <c r="H110" s="177">
        <f>RES_hhdet_tesh!H110/RES_summary!H$19</f>
        <v>0.32312136828866395</v>
      </c>
      <c r="I110" s="177">
        <f>RES_hhdet_tesh!I110/RES_summary!I$19</f>
        <v>0.3390746066709906</v>
      </c>
      <c r="J110" s="177">
        <f>RES_hhdet_tesh!J110/RES_summary!J$19</f>
        <v>0.36060887768220445</v>
      </c>
      <c r="K110" s="177">
        <f>RES_hhdet_tesh!K110/RES_summary!K$19</f>
        <v>0.38340674809000397</v>
      </c>
      <c r="L110" s="177">
        <f>RES_hhdet_tesh!L110/RES_summary!L$19</f>
        <v>0.40501439704200276</v>
      </c>
      <c r="M110" s="177">
        <f>RES_hhdet_tesh!M110/RES_summary!M$19</f>
        <v>0.40999753555452112</v>
      </c>
      <c r="N110" s="177">
        <f>RES_hhdet_tesh!N110/RES_summary!N$19</f>
        <v>0.4335037924528507</v>
      </c>
      <c r="O110" s="177">
        <f>RES_hhdet_tesh!O110/RES_summary!O$19</f>
        <v>0.49206046630528311</v>
      </c>
      <c r="P110" s="177">
        <f>RES_hhdet_tesh!P110/RES_summary!P$19</f>
        <v>0.49986590916423751</v>
      </c>
      <c r="Q110" s="177">
        <f>RES_hhdet_tesh!Q110/RES_summary!Q$19</f>
        <v>0.54726639160632373</v>
      </c>
    </row>
    <row r="111" spans="1:17" ht="12" customHeight="1" x14ac:dyDescent="0.25">
      <c r="A111" s="158" t="s">
        <v>63</v>
      </c>
      <c r="B111" s="178">
        <f>RES_hhdet_tesh!B111/RES_summary!B$19</f>
        <v>17.389802668169491</v>
      </c>
      <c r="C111" s="178">
        <f>RES_hhdet_tesh!C111/RES_summary!C$19</f>
        <v>17.760509459349404</v>
      </c>
      <c r="D111" s="178">
        <f>RES_hhdet_tesh!D111/RES_summary!D$19</f>
        <v>17.792233369979069</v>
      </c>
      <c r="E111" s="178">
        <f>RES_hhdet_tesh!E111/RES_summary!E$19</f>
        <v>18.415013370994053</v>
      </c>
      <c r="F111" s="178">
        <f>RES_hhdet_tesh!F111/RES_summary!F$19</f>
        <v>18.700127810990178</v>
      </c>
      <c r="G111" s="178">
        <f>RES_hhdet_tesh!G111/RES_summary!G$19</f>
        <v>17.623232854466814</v>
      </c>
      <c r="H111" s="178">
        <f>RES_hhdet_tesh!H111/RES_summary!H$19</f>
        <v>17.682014632176127</v>
      </c>
      <c r="I111" s="178">
        <f>RES_hhdet_tesh!I111/RES_summary!I$19</f>
        <v>17.614657166471623</v>
      </c>
      <c r="J111" s="178">
        <f>RES_hhdet_tesh!J111/RES_summary!J$19</f>
        <v>17.586791299872687</v>
      </c>
      <c r="K111" s="178">
        <f>RES_hhdet_tesh!K111/RES_summary!K$19</f>
        <v>16.288460973122145</v>
      </c>
      <c r="L111" s="178">
        <f>RES_hhdet_tesh!L111/RES_summary!L$19</f>
        <v>19.623545184098973</v>
      </c>
      <c r="M111" s="178">
        <f>RES_hhdet_tesh!M111/RES_summary!M$19</f>
        <v>15.627737290201523</v>
      </c>
      <c r="N111" s="178">
        <f>RES_hhdet_tesh!N111/RES_summary!N$19</f>
        <v>21.01987182788325</v>
      </c>
      <c r="O111" s="178">
        <f>RES_hhdet_tesh!O111/RES_summary!O$19</f>
        <v>22.116888340704843</v>
      </c>
      <c r="P111" s="178">
        <f>RES_hhdet_tesh!P111/RES_summary!P$19</f>
        <v>18.402477857415331</v>
      </c>
      <c r="Q111" s="178">
        <f>RES_hhdet_tesh!Q111/RES_summary!Q$19</f>
        <v>19.345863775304522</v>
      </c>
    </row>
    <row r="112" spans="1:17" ht="12" customHeight="1" x14ac:dyDescent="0.25">
      <c r="A112" s="167" t="s">
        <v>152</v>
      </c>
      <c r="B112" s="183">
        <f>RES_hhdet_tesh!B112/RES_summary!B$19</f>
        <v>0</v>
      </c>
      <c r="C112" s="183">
        <f>RES_hhdet_tesh!C112/RES_summary!C$19</f>
        <v>0</v>
      </c>
      <c r="D112" s="183">
        <f>RES_hhdet_tesh!D112/RES_summary!D$19</f>
        <v>0</v>
      </c>
      <c r="E112" s="183">
        <f>RES_hhdet_tesh!E112/RES_summary!E$19</f>
        <v>0</v>
      </c>
      <c r="F112" s="183">
        <f>RES_hhdet_tesh!F112/RES_summary!F$19</f>
        <v>0</v>
      </c>
      <c r="G112" s="183">
        <f>RES_hhdet_tesh!G112/RES_summary!G$19</f>
        <v>0</v>
      </c>
      <c r="H112" s="183">
        <f>RES_hhdet_tesh!H112/RES_summary!H$19</f>
        <v>0</v>
      </c>
      <c r="I112" s="183">
        <f>RES_hhdet_tesh!I112/RES_summary!I$19</f>
        <v>0</v>
      </c>
      <c r="J112" s="183">
        <f>RES_hhdet_tesh!J112/RES_summary!J$19</f>
        <v>0</v>
      </c>
      <c r="K112" s="183">
        <f>RES_hhdet_tesh!K112/RES_summary!K$19</f>
        <v>0</v>
      </c>
      <c r="L112" s="183">
        <f>RES_hhdet_tesh!L112/RES_summary!L$19</f>
        <v>0</v>
      </c>
      <c r="M112" s="183">
        <f>RES_hhdet_tesh!M112/RES_summary!M$19</f>
        <v>0</v>
      </c>
      <c r="N112" s="183">
        <f>RES_hhdet_tesh!N112/RES_summary!N$19</f>
        <v>0</v>
      </c>
      <c r="O112" s="183">
        <f>RES_hhdet_tesh!O112/RES_summary!O$19</f>
        <v>0</v>
      </c>
      <c r="P112" s="183">
        <f>RES_hhdet_tesh!P112/RES_summary!P$19</f>
        <v>0</v>
      </c>
      <c r="Q112" s="183">
        <f>RES_hhdet_tesh!Q112/RES_summary!Q$19</f>
        <v>0</v>
      </c>
    </row>
    <row r="113" spans="1:17" ht="12" customHeight="1" x14ac:dyDescent="0.25">
      <c r="A113" s="167" t="s">
        <v>151</v>
      </c>
      <c r="B113" s="183">
        <f>RES_hhdet_tesh!B113/RES_summary!B$19</f>
        <v>0</v>
      </c>
      <c r="C113" s="183">
        <f>RES_hhdet_tesh!C113/RES_summary!C$19</f>
        <v>0</v>
      </c>
      <c r="D113" s="183">
        <f>RES_hhdet_tesh!D113/RES_summary!D$19</f>
        <v>0</v>
      </c>
      <c r="E113" s="183">
        <f>RES_hhdet_tesh!E113/RES_summary!E$19</f>
        <v>0</v>
      </c>
      <c r="F113" s="183">
        <f>RES_hhdet_tesh!F113/RES_summary!F$19</f>
        <v>0</v>
      </c>
      <c r="G113" s="183">
        <f>RES_hhdet_tesh!G113/RES_summary!G$19</f>
        <v>0</v>
      </c>
      <c r="H113" s="183">
        <f>RES_hhdet_tesh!H113/RES_summary!H$19</f>
        <v>0</v>
      </c>
      <c r="I113" s="183">
        <f>RES_hhdet_tesh!I113/RES_summary!I$19</f>
        <v>0</v>
      </c>
      <c r="J113" s="183">
        <f>RES_hhdet_tesh!J113/RES_summary!J$19</f>
        <v>0</v>
      </c>
      <c r="K113" s="183">
        <f>RES_hhdet_tesh!K113/RES_summary!K$19</f>
        <v>0</v>
      </c>
      <c r="L113" s="183">
        <f>RES_hhdet_tesh!L113/RES_summary!L$19</f>
        <v>0</v>
      </c>
      <c r="M113" s="183">
        <f>RES_hhdet_tesh!M113/RES_summary!M$19</f>
        <v>0</v>
      </c>
      <c r="N113" s="183">
        <f>RES_hhdet_tesh!N113/RES_summary!N$19</f>
        <v>0</v>
      </c>
      <c r="O113" s="183">
        <f>RES_hhdet_tesh!O113/RES_summary!O$19</f>
        <v>0</v>
      </c>
      <c r="P113" s="183">
        <f>RES_hhdet_tesh!P113/RES_summary!P$19</f>
        <v>0</v>
      </c>
      <c r="Q113" s="183">
        <f>RES_hhdet_tesh!Q113/RES_summary!Q$19</f>
        <v>0</v>
      </c>
    </row>
    <row r="114" spans="1:17" ht="12" customHeight="1" x14ac:dyDescent="0.25">
      <c r="A114" s="166" t="s">
        <v>79</v>
      </c>
      <c r="B114" s="182">
        <f>RES_hhdet_tesh!B114/RES_summary!B$19</f>
        <v>0</v>
      </c>
      <c r="C114" s="182">
        <f>RES_hhdet_tesh!C114/RES_summary!C$19</f>
        <v>0</v>
      </c>
      <c r="D114" s="182">
        <f>RES_hhdet_tesh!D114/RES_summary!D$19</f>
        <v>0</v>
      </c>
      <c r="E114" s="182">
        <f>RES_hhdet_tesh!E114/RES_summary!E$19</f>
        <v>0</v>
      </c>
      <c r="F114" s="182">
        <f>RES_hhdet_tesh!F114/RES_summary!F$19</f>
        <v>0</v>
      </c>
      <c r="G114" s="182">
        <f>RES_hhdet_tesh!G114/RES_summary!G$19</f>
        <v>0</v>
      </c>
      <c r="H114" s="182">
        <f>RES_hhdet_tesh!H114/RES_summary!H$19</f>
        <v>0</v>
      </c>
      <c r="I114" s="182">
        <f>RES_hhdet_tesh!I114/RES_summary!I$19</f>
        <v>0</v>
      </c>
      <c r="J114" s="182">
        <f>RES_hhdet_tesh!J114/RES_summary!J$19</f>
        <v>0</v>
      </c>
      <c r="K114" s="182">
        <f>RES_hhdet_tesh!K114/RES_summary!K$19</f>
        <v>0</v>
      </c>
      <c r="L114" s="182">
        <f>RES_hhdet_tesh!L114/RES_summary!L$19</f>
        <v>0</v>
      </c>
      <c r="M114" s="182">
        <f>RES_hhdet_tesh!M114/RES_summary!M$19</f>
        <v>0</v>
      </c>
      <c r="N114" s="182">
        <f>RES_hhdet_tesh!N114/RES_summary!N$19</f>
        <v>0</v>
      </c>
      <c r="O114" s="182">
        <f>RES_hhdet_tesh!O114/RES_summary!O$19</f>
        <v>0</v>
      </c>
      <c r="P114" s="182">
        <f>RES_hhdet_tesh!P114/RES_summary!P$19</f>
        <v>0</v>
      </c>
      <c r="Q114" s="182">
        <f>RES_hhdet_tesh!Q114/RES_summary!Q$19</f>
        <v>0</v>
      </c>
    </row>
    <row r="115" spans="1:17" ht="12" customHeight="1" x14ac:dyDescent="0.25">
      <c r="A115" s="147" t="s">
        <v>59</v>
      </c>
      <c r="B115" s="181">
        <f>RES_hhdet_tesh!B115/RES_summary!B$19</f>
        <v>0</v>
      </c>
      <c r="C115" s="181">
        <f>RES_hhdet_tesh!C115/RES_summary!C$19</f>
        <v>0</v>
      </c>
      <c r="D115" s="181">
        <f>RES_hhdet_tesh!D115/RES_summary!D$19</f>
        <v>0</v>
      </c>
      <c r="E115" s="181">
        <f>RES_hhdet_tesh!E115/RES_summary!E$19</f>
        <v>0</v>
      </c>
      <c r="F115" s="181">
        <f>RES_hhdet_tesh!F115/RES_summary!F$19</f>
        <v>0</v>
      </c>
      <c r="G115" s="181">
        <f>RES_hhdet_tesh!G115/RES_summary!G$19</f>
        <v>0</v>
      </c>
      <c r="H115" s="181">
        <f>RES_hhdet_tesh!H115/RES_summary!H$19</f>
        <v>0</v>
      </c>
      <c r="I115" s="181">
        <f>RES_hhdet_tesh!I115/RES_summary!I$19</f>
        <v>0</v>
      </c>
      <c r="J115" s="181">
        <f>RES_hhdet_tesh!J115/RES_summary!J$19</f>
        <v>0</v>
      </c>
      <c r="K115" s="181">
        <f>RES_hhdet_tesh!K115/RES_summary!K$19</f>
        <v>0</v>
      </c>
      <c r="L115" s="181">
        <f>RES_hhdet_tesh!L115/RES_summary!L$19</f>
        <v>0</v>
      </c>
      <c r="M115" s="181">
        <f>RES_hhdet_tesh!M115/RES_summary!M$19</f>
        <v>0</v>
      </c>
      <c r="N115" s="181">
        <f>RES_hhdet_tesh!N115/RES_summary!N$19</f>
        <v>0</v>
      </c>
      <c r="O115" s="181">
        <f>RES_hhdet_tesh!O115/RES_summary!O$19</f>
        <v>0</v>
      </c>
      <c r="P115" s="181">
        <f>RES_hhdet_tesh!P115/RES_summary!P$19</f>
        <v>0</v>
      </c>
      <c r="Q115" s="181">
        <f>RES_hhdet_tesh!Q115/RES_summary!Q$19</f>
        <v>0</v>
      </c>
    </row>
    <row r="116" spans="1:17" ht="12" customHeight="1" x14ac:dyDescent="0.25">
      <c r="A116" s="163" t="s">
        <v>142</v>
      </c>
      <c r="B116" s="180">
        <f>RES_hhdet_tesh!B116/RES_summary!B$19</f>
        <v>17.399461735380104</v>
      </c>
      <c r="C116" s="180">
        <f>RES_hhdet_tesh!C116/RES_summary!C$19</f>
        <v>17.77188507091488</v>
      </c>
      <c r="D116" s="180">
        <f>RES_hhdet_tesh!D116/RES_summary!D$19</f>
        <v>17.805011352168265</v>
      </c>
      <c r="E116" s="180">
        <f>RES_hhdet_tesh!E116/RES_summary!E$19</f>
        <v>18.43169742455434</v>
      </c>
      <c r="F116" s="180">
        <f>RES_hhdet_tesh!F116/RES_summary!F$19</f>
        <v>18.718761938057888</v>
      </c>
      <c r="G116" s="180">
        <f>RES_hhdet_tesh!G116/RES_summary!G$19</f>
        <v>17.636064535231053</v>
      </c>
      <c r="H116" s="180">
        <f>RES_hhdet_tesh!H116/RES_summary!H$19</f>
        <v>17.699756533336355</v>
      </c>
      <c r="I116" s="180">
        <f>RES_hhdet_tesh!I116/RES_summary!I$19</f>
        <v>17.635701178414813</v>
      </c>
      <c r="J116" s="180">
        <f>RES_hhdet_tesh!J116/RES_summary!J$19</f>
        <v>17.612030278161964</v>
      </c>
      <c r="K116" s="180">
        <f>RES_hhdet_tesh!K116/RES_summary!K$19</f>
        <v>16.296205937114081</v>
      </c>
      <c r="L116" s="180">
        <f>RES_hhdet_tesh!L116/RES_summary!L$19</f>
        <v>19.687405776439871</v>
      </c>
      <c r="M116" s="180">
        <f>RES_hhdet_tesh!M116/RES_summary!M$19</f>
        <v>15.649690843774273</v>
      </c>
      <c r="N116" s="180">
        <f>RES_hhdet_tesh!N116/RES_summary!N$19</f>
        <v>21.116928752308343</v>
      </c>
      <c r="O116" s="180">
        <f>RES_hhdet_tesh!O116/RES_summary!O$19</f>
        <v>22.248125751063586</v>
      </c>
      <c r="P116" s="180">
        <f>RES_hhdet_tesh!P116/RES_summary!P$19</f>
        <v>18.466921601826876</v>
      </c>
      <c r="Q116" s="180">
        <f>RES_hhdet_tesh!Q116/RES_summary!Q$19</f>
        <v>19.441430810102887</v>
      </c>
    </row>
    <row r="117" spans="1:17" ht="12" customHeight="1" x14ac:dyDescent="0.25">
      <c r="A117" s="161" t="s">
        <v>141</v>
      </c>
      <c r="B117" s="179">
        <f>RES_hhdet_tesh!B117/RES_summary!B$19</f>
        <v>16.857993745687413</v>
      </c>
      <c r="C117" s="179">
        <f>RES_hhdet_tesh!C117/RES_summary!C$19</f>
        <v>17.131782248536101</v>
      </c>
      <c r="D117" s="179">
        <f>RES_hhdet_tesh!D117/RES_summary!D$19</f>
        <v>17.08318176885496</v>
      </c>
      <c r="E117" s="179">
        <f>RES_hhdet_tesh!E117/RES_summary!E$19</f>
        <v>17.515990254429379</v>
      </c>
      <c r="F117" s="179">
        <f>RES_hhdet_tesh!F117/RES_summary!F$19</f>
        <v>17.722184299905027</v>
      </c>
      <c r="G117" s="179">
        <f>RES_hhdet_tesh!G117/RES_summary!G$19</f>
        <v>16.96923240024044</v>
      </c>
      <c r="H117" s="179">
        <f>RES_hhdet_tesh!H117/RES_summary!H$19</f>
        <v>16.995440452383171</v>
      </c>
      <c r="I117" s="179">
        <f>RES_hhdet_tesh!I117/RES_summary!I$19</f>
        <v>16.965901361947896</v>
      </c>
      <c r="J117" s="179">
        <f>RES_hhdet_tesh!J117/RES_summary!J$19</f>
        <v>16.959049934900879</v>
      </c>
      <c r="K117" s="179">
        <f>RES_hhdet_tesh!K117/RES_summary!K$19</f>
        <v>16.120348598087599</v>
      </c>
      <c r="L117" s="179">
        <f>RES_hhdet_tesh!L117/RES_summary!L$19</f>
        <v>18.365169411118451</v>
      </c>
      <c r="M117" s="179">
        <f>RES_hhdet_tesh!M117/RES_summary!M$19</f>
        <v>15.271303491652775</v>
      </c>
      <c r="N117" s="179">
        <f>RES_hhdet_tesh!N117/RES_summary!N$19</f>
        <v>19.442803294763941</v>
      </c>
      <c r="O117" s="179">
        <f>RES_hhdet_tesh!O117/RES_summary!O$19</f>
        <v>20.026561343419051</v>
      </c>
      <c r="P117" s="179">
        <f>RES_hhdet_tesh!P117/RES_summary!P$19</f>
        <v>17.445460291095475</v>
      </c>
      <c r="Q117" s="179">
        <f>RES_hhdet_tesh!Q117/RES_summary!Q$19</f>
        <v>17.973200167086187</v>
      </c>
    </row>
    <row r="118" spans="1:17" ht="12" customHeight="1" x14ac:dyDescent="0.25">
      <c r="A118" s="148" t="s">
        <v>60</v>
      </c>
      <c r="B118" s="177">
        <f>RES_hhdet_tesh!B118/RES_summary!B$19</f>
        <v>11.100856587172576</v>
      </c>
      <c r="C118" s="177">
        <f>RES_hhdet_tesh!C118/RES_summary!C$19</f>
        <v>11.551725296094931</v>
      </c>
      <c r="D118" s="177">
        <f>RES_hhdet_tesh!D118/RES_summary!D$19</f>
        <v>11.573402422014086</v>
      </c>
      <c r="E118" s="177">
        <f>RES_hhdet_tesh!E118/RES_summary!E$19</f>
        <v>11.988938370808256</v>
      </c>
      <c r="F118" s="177">
        <f>RES_hhdet_tesh!F118/RES_summary!F$19</f>
        <v>12.171660169954746</v>
      </c>
      <c r="G118" s="177">
        <f>RES_hhdet_tesh!G118/RES_summary!G$19</f>
        <v>11.462019297615388</v>
      </c>
      <c r="H118" s="177">
        <f>RES_hhdet_tesh!H118/RES_summary!H$19</f>
        <v>11.543152846849942</v>
      </c>
      <c r="I118" s="177">
        <f>RES_hhdet_tesh!I118/RES_summary!I$19</f>
        <v>11.547249299047294</v>
      </c>
      <c r="J118" s="177">
        <f>RES_hhdet_tesh!J118/RES_summary!J$19</f>
        <v>11.562237193039941</v>
      </c>
      <c r="K118" s="177">
        <f>RES_hhdet_tesh!K118/RES_summary!K$19</f>
        <v>10.720684738423691</v>
      </c>
      <c r="L118" s="177">
        <f>RES_hhdet_tesh!L118/RES_summary!L$19</f>
        <v>12.975207201072733</v>
      </c>
      <c r="M118" s="177">
        <f>RES_hhdet_tesh!M118/RES_summary!M$19</f>
        <v>10.375763734362952</v>
      </c>
      <c r="N118" s="177">
        <f>RES_hhdet_tesh!N118/RES_summary!N$19</f>
        <v>14.198589821499727</v>
      </c>
      <c r="O118" s="177">
        <f>RES_hhdet_tesh!O118/RES_summary!O$19</f>
        <v>14.514845829314677</v>
      </c>
      <c r="P118" s="177">
        <f>RES_hhdet_tesh!P118/RES_summary!P$19</f>
        <v>12.056427336147403</v>
      </c>
      <c r="Q118" s="177">
        <f>RES_hhdet_tesh!Q118/RES_summary!Q$19</f>
        <v>12.671689155014148</v>
      </c>
    </row>
    <row r="119" spans="1:17" ht="12" customHeight="1" x14ac:dyDescent="0.25">
      <c r="A119" s="148" t="s">
        <v>59</v>
      </c>
      <c r="B119" s="177">
        <f>RES_hhdet_tesh!B119/RES_summary!B$19</f>
        <v>5.7571371585148352</v>
      </c>
      <c r="C119" s="177">
        <f>RES_hhdet_tesh!C119/RES_summary!C$19</f>
        <v>5.5800569524411712</v>
      </c>
      <c r="D119" s="177">
        <f>RES_hhdet_tesh!D119/RES_summary!D$19</f>
        <v>5.5097793468408733</v>
      </c>
      <c r="E119" s="177">
        <f>RES_hhdet_tesh!E119/RES_summary!E$19</f>
        <v>5.5270518836211258</v>
      </c>
      <c r="F119" s="177">
        <f>RES_hhdet_tesh!F119/RES_summary!F$19</f>
        <v>5.5505241299502801</v>
      </c>
      <c r="G119" s="177">
        <f>RES_hhdet_tesh!G119/RES_summary!G$19</f>
        <v>5.5072131026250561</v>
      </c>
      <c r="H119" s="177">
        <f>RES_hhdet_tesh!H119/RES_summary!H$19</f>
        <v>5.4522876055332272</v>
      </c>
      <c r="I119" s="177">
        <f>RES_hhdet_tesh!I119/RES_summary!I$19</f>
        <v>5.4186520629006019</v>
      </c>
      <c r="J119" s="177">
        <f>RES_hhdet_tesh!J119/RES_summary!J$19</f>
        <v>5.3968127418609342</v>
      </c>
      <c r="K119" s="177">
        <f>RES_hhdet_tesh!K119/RES_summary!K$19</f>
        <v>5.3996638596639084</v>
      </c>
      <c r="L119" s="177">
        <f>RES_hhdet_tesh!L119/RES_summary!L$19</f>
        <v>5.3899622100457227</v>
      </c>
      <c r="M119" s="177">
        <f>RES_hhdet_tesh!M119/RES_summary!M$19</f>
        <v>4.8955397572898232</v>
      </c>
      <c r="N119" s="177">
        <f>RES_hhdet_tesh!N119/RES_summary!N$19</f>
        <v>5.2442134732642121</v>
      </c>
      <c r="O119" s="177">
        <f>RES_hhdet_tesh!O119/RES_summary!O$19</f>
        <v>5.5117155141043792</v>
      </c>
      <c r="P119" s="177">
        <f>RES_hhdet_tesh!P119/RES_summary!P$19</f>
        <v>5.3890329549480738</v>
      </c>
      <c r="Q119" s="177">
        <f>RES_hhdet_tesh!Q119/RES_summary!Q$19</f>
        <v>5.3015110120720381</v>
      </c>
    </row>
    <row r="120" spans="1:17" ht="12" customHeight="1" x14ac:dyDescent="0.25">
      <c r="A120" s="158" t="s">
        <v>62</v>
      </c>
      <c r="B120" s="178">
        <f>RES_hhdet_tesh!B120/RES_summary!B$19</f>
        <v>8.9504406804572021</v>
      </c>
      <c r="C120" s="178">
        <f>RES_hhdet_tesh!C120/RES_summary!C$19</f>
        <v>8.9581915374447192</v>
      </c>
      <c r="D120" s="178">
        <f>RES_hhdet_tesh!D120/RES_summary!D$19</f>
        <v>9.0438253565668685</v>
      </c>
      <c r="E120" s="178">
        <f>RES_hhdet_tesh!E120/RES_summary!E$19</f>
        <v>9.4344820714391222</v>
      </c>
      <c r="F120" s="178">
        <f>RES_hhdet_tesh!F120/RES_summary!F$19</f>
        <v>9.3843717174847292</v>
      </c>
      <c r="G120" s="178">
        <f>RES_hhdet_tesh!G120/RES_summary!G$19</f>
        <v>9.0270080057302557</v>
      </c>
      <c r="H120" s="178">
        <f>RES_hhdet_tesh!H120/RES_summary!H$19</f>
        <v>9.2478629887063608</v>
      </c>
      <c r="I120" s="178">
        <f>RES_hhdet_tesh!I120/RES_summary!I$19</f>
        <v>9.2096196610349583</v>
      </c>
      <c r="J120" s="178">
        <f>RES_hhdet_tesh!J120/RES_summary!J$19</f>
        <v>9.6299198908148131</v>
      </c>
      <c r="K120" s="178">
        <f>RES_hhdet_tesh!K120/RES_summary!K$19</f>
        <v>9.3661966075242589</v>
      </c>
      <c r="L120" s="178">
        <f>RES_hhdet_tesh!L120/RES_summary!L$19</f>
        <v>10.132638156237501</v>
      </c>
      <c r="M120" s="178">
        <f>RES_hhdet_tesh!M120/RES_summary!M$19</f>
        <v>8.9032778625128071</v>
      </c>
      <c r="N120" s="178">
        <f>RES_hhdet_tesh!N120/RES_summary!N$19</f>
        <v>10.28853185774031</v>
      </c>
      <c r="O120" s="178">
        <f>RES_hhdet_tesh!O120/RES_summary!O$19</f>
        <v>10.990510042805139</v>
      </c>
      <c r="P120" s="178">
        <f>RES_hhdet_tesh!P120/RES_summary!P$19</f>
        <v>9.5761975394668291</v>
      </c>
      <c r="Q120" s="178">
        <f>RES_hhdet_tesh!Q120/RES_summary!Q$19</f>
        <v>9.9885166120487643</v>
      </c>
    </row>
    <row r="121" spans="1:17" ht="12" customHeight="1" x14ac:dyDescent="0.25">
      <c r="A121" s="23" t="s">
        <v>57</v>
      </c>
      <c r="B121" s="177">
        <f>RES_hhdet_tesh!B121/RES_summary!B$19</f>
        <v>8.3005903585007523</v>
      </c>
      <c r="C121" s="177">
        <f>RES_hhdet_tesh!C121/RES_summary!C$19</f>
        <v>8.2239047266951388</v>
      </c>
      <c r="D121" s="177">
        <f>RES_hhdet_tesh!D121/RES_summary!D$19</f>
        <v>8.2453008516549335</v>
      </c>
      <c r="E121" s="177">
        <f>RES_hhdet_tesh!E121/RES_summary!E$19</f>
        <v>8.1735773500216435</v>
      </c>
      <c r="F121" s="177">
        <f>RES_hhdet_tesh!F121/RES_summary!F$19</f>
        <v>8.4562004337276679</v>
      </c>
      <c r="G121" s="177">
        <f>RES_hhdet_tesh!G121/RES_summary!G$19</f>
        <v>8.3525928061913426</v>
      </c>
      <c r="H121" s="177">
        <f>RES_hhdet_tesh!H121/RES_summary!H$19</f>
        <v>8.3274171940080599</v>
      </c>
      <c r="I121" s="177">
        <f>RES_hhdet_tesh!I121/RES_summary!I$19</f>
        <v>8.4585152382173465</v>
      </c>
      <c r="J121" s="177">
        <f>RES_hhdet_tesh!J121/RES_summary!J$19</f>
        <v>8.4752131340039334</v>
      </c>
      <c r="K121" s="177">
        <f>RES_hhdet_tesh!K121/RES_summary!K$19</f>
        <v>8.3863692741021474</v>
      </c>
      <c r="L121" s="177">
        <f>RES_hhdet_tesh!L121/RES_summary!L$19</f>
        <v>8.6269301087460928</v>
      </c>
      <c r="M121" s="177">
        <f>RES_hhdet_tesh!M121/RES_summary!M$19</f>
        <v>8.0915921636046946</v>
      </c>
      <c r="N121" s="177">
        <f>RES_hhdet_tesh!N121/RES_summary!N$19</f>
        <v>8.3695606932740283</v>
      </c>
      <c r="O121" s="177">
        <f>RES_hhdet_tesh!O121/RES_summary!O$19</f>
        <v>8.3760648744800577</v>
      </c>
      <c r="P121" s="177">
        <f>RES_hhdet_tesh!P121/RES_summary!P$19</f>
        <v>8.3242591122905498</v>
      </c>
      <c r="Q121" s="177">
        <f>RES_hhdet_tesh!Q121/RES_summary!Q$19</f>
        <v>8.2051922450008394</v>
      </c>
    </row>
    <row r="122" spans="1:17" ht="12" customHeight="1" x14ac:dyDescent="0.25">
      <c r="A122" s="29" t="s">
        <v>140</v>
      </c>
      <c r="B122" s="176">
        <f>RES_hhdet_tesh!B122/RES_summary!B$19</f>
        <v>9.2013783923133285</v>
      </c>
      <c r="C122" s="176">
        <f>RES_hhdet_tesh!C122/RES_summary!C$19</f>
        <v>9.2280350924082697</v>
      </c>
      <c r="D122" s="176">
        <f>RES_hhdet_tesh!D122/RES_summary!D$19</f>
        <v>9.3303614909455597</v>
      </c>
      <c r="E122" s="176">
        <f>RES_hhdet_tesh!E122/RES_summary!E$19</f>
        <v>9.8710449424230244</v>
      </c>
      <c r="F122" s="176">
        <f>RES_hhdet_tesh!F122/RES_summary!F$19</f>
        <v>9.7050584053562758</v>
      </c>
      <c r="G122" s="176">
        <f>RES_hhdet_tesh!G122/RES_summary!G$19</f>
        <v>9.2556748003704516</v>
      </c>
      <c r="H122" s="176">
        <f>RES_hhdet_tesh!H122/RES_summary!H$19</f>
        <v>9.5386955626076144</v>
      </c>
      <c r="I122" s="176">
        <f>RES_hhdet_tesh!I122/RES_summary!I$19</f>
        <v>9.434867659141057</v>
      </c>
      <c r="J122" s="176">
        <f>RES_hhdet_tesh!J122/RES_summary!J$19</f>
        <v>9.9684218784568586</v>
      </c>
      <c r="K122" s="176">
        <f>RES_hhdet_tesh!K122/RES_summary!K$19</f>
        <v>9.6583831837028278</v>
      </c>
      <c r="L122" s="176">
        <f>RES_hhdet_tesh!L122/RES_summary!L$19</f>
        <v>10.548809591021353</v>
      </c>
      <c r="M122" s="176">
        <f>RES_hhdet_tesh!M122/RES_summary!M$19</f>
        <v>9.1139032705597316</v>
      </c>
      <c r="N122" s="176">
        <f>RES_hhdet_tesh!N122/RES_summary!N$19</f>
        <v>10.771177154939696</v>
      </c>
      <c r="O122" s="176">
        <f>RES_hhdet_tesh!O122/RES_summary!O$19</f>
        <v>11.613793583761602</v>
      </c>
      <c r="P122" s="176">
        <f>RES_hhdet_tesh!P122/RES_summary!P$19</f>
        <v>9.8239096061664313</v>
      </c>
      <c r="Q122" s="176">
        <f>RES_hhdet_tesh!Q122/RES_summary!Q$19</f>
        <v>10.340216805470773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84">
        <f>RES_hhdet_tesh!B124/RES_summary!B$19</f>
        <v>111.68403750218101</v>
      </c>
      <c r="C124" s="184">
        <f>RES_hhdet_tesh!C124/RES_summary!C$19</f>
        <v>117.66254658757346</v>
      </c>
      <c r="D124" s="184">
        <f>RES_hhdet_tesh!D124/RES_summary!D$19</f>
        <v>112.00429921115456</v>
      </c>
      <c r="E124" s="184">
        <f>RES_hhdet_tesh!E124/RES_summary!E$19</f>
        <v>114.20357695564036</v>
      </c>
      <c r="F124" s="184">
        <f>RES_hhdet_tesh!F124/RES_summary!F$19</f>
        <v>117.71473545837979</v>
      </c>
      <c r="G124" s="184">
        <f>RES_hhdet_tesh!G124/RES_summary!G$19</f>
        <v>115.35385297879824</v>
      </c>
      <c r="H124" s="184">
        <f>RES_hhdet_tesh!H124/RES_summary!H$19</f>
        <v>109.28190022729476</v>
      </c>
      <c r="I124" s="184">
        <f>RES_hhdet_tesh!I124/RES_summary!I$19</f>
        <v>98.974158883818887</v>
      </c>
      <c r="J124" s="184">
        <f>RES_hhdet_tesh!J124/RES_summary!J$19</f>
        <v>105.05564087947808</v>
      </c>
      <c r="K124" s="184">
        <f>RES_hhdet_tesh!K124/RES_summary!K$19</f>
        <v>101.85904953059979</v>
      </c>
      <c r="L124" s="184">
        <f>RES_hhdet_tesh!L124/RES_summary!L$19</f>
        <v>103.36520653650963</v>
      </c>
      <c r="M124" s="184">
        <f>RES_hhdet_tesh!M124/RES_summary!M$19</f>
        <v>84.250372651352947</v>
      </c>
      <c r="N124" s="184">
        <f>RES_hhdet_tesh!N124/RES_summary!N$19</f>
        <v>93.645999807506456</v>
      </c>
      <c r="O124" s="184">
        <f>RES_hhdet_tesh!O124/RES_summary!O$19</f>
        <v>97.660294977972114</v>
      </c>
      <c r="P124" s="184">
        <f>RES_hhdet_tesh!P124/RES_summary!P$19</f>
        <v>80.610592993134148</v>
      </c>
      <c r="Q124" s="184">
        <f>RES_hhdet_tesh!Q124/RES_summary!Q$19</f>
        <v>83.51714033060442</v>
      </c>
    </row>
    <row r="125" spans="1:17" ht="12.95" customHeight="1" x14ac:dyDescent="0.25">
      <c r="A125" s="158" t="s">
        <v>65</v>
      </c>
      <c r="B125" s="178">
        <f>RES_hhdet_tesh!B125/RES_summary!B$19</f>
        <v>86.372466043990485</v>
      </c>
      <c r="C125" s="178">
        <f>RES_hhdet_tesh!C125/RES_summary!C$19</f>
        <v>92.275482792034893</v>
      </c>
      <c r="D125" s="178">
        <f>RES_hhdet_tesh!D125/RES_summary!D$19</f>
        <v>86.716377344427755</v>
      </c>
      <c r="E125" s="178">
        <f>RES_hhdet_tesh!E125/RES_summary!E$19</f>
        <v>88.492462452150477</v>
      </c>
      <c r="F125" s="178">
        <f>RES_hhdet_tesh!F125/RES_summary!F$19</f>
        <v>92.026000244762798</v>
      </c>
      <c r="G125" s="178">
        <f>RES_hhdet_tesh!G125/RES_summary!G$19</f>
        <v>90.279410679214848</v>
      </c>
      <c r="H125" s="178">
        <f>RES_hhdet_tesh!H125/RES_summary!H$19</f>
        <v>84.23306794784493</v>
      </c>
      <c r="I125" s="178">
        <f>RES_hhdet_tesh!I125/RES_summary!I$19</f>
        <v>74.012205873693873</v>
      </c>
      <c r="J125" s="178">
        <f>RES_hhdet_tesh!J125/RES_summary!J$19</f>
        <v>79.763046138107669</v>
      </c>
      <c r="K125" s="178">
        <f>RES_hhdet_tesh!K125/RES_summary!K$19</f>
        <v>76.905541433942446</v>
      </c>
      <c r="L125" s="178">
        <f>RES_hhdet_tesh!L125/RES_summary!L$19</f>
        <v>77.390709572183752</v>
      </c>
      <c r="M125" s="178">
        <f>RES_hhdet_tesh!M125/RES_summary!M$19</f>
        <v>61.092328865713981</v>
      </c>
      <c r="N125" s="178">
        <f>RES_hhdet_tesh!N125/RES_summary!N$19</f>
        <v>67.072176760208563</v>
      </c>
      <c r="O125" s="178">
        <f>RES_hhdet_tesh!O125/RES_summary!O$19</f>
        <v>70.458979282005089</v>
      </c>
      <c r="P125" s="178">
        <f>RES_hhdet_tesh!P125/RES_summary!P$19</f>
        <v>55.118789013954988</v>
      </c>
      <c r="Q125" s="178">
        <f>RES_hhdet_tesh!Q125/RES_summary!Q$19</f>
        <v>57.906206887990713</v>
      </c>
    </row>
    <row r="126" spans="1:17" ht="12" customHeight="1" x14ac:dyDescent="0.25">
      <c r="A126" s="23" t="s">
        <v>149</v>
      </c>
      <c r="B126" s="177">
        <f>RES_hhdet_tesh!B126/RES_summary!B$19</f>
        <v>86.038467670039736</v>
      </c>
      <c r="C126" s="177">
        <f>RES_hhdet_tesh!C126/RES_summary!C$19</f>
        <v>91.901214538572646</v>
      </c>
      <c r="D126" s="177">
        <f>RES_hhdet_tesh!D126/RES_summary!D$19</f>
        <v>86.334708877697921</v>
      </c>
      <c r="E126" s="177">
        <f>RES_hhdet_tesh!E126/RES_summary!E$19</f>
        <v>87.979928864012493</v>
      </c>
      <c r="F126" s="177">
        <f>RES_hhdet_tesh!F126/RES_summary!F$19</f>
        <v>91.536846061690895</v>
      </c>
      <c r="G126" s="177">
        <f>RES_hhdet_tesh!G126/RES_summary!G$19</f>
        <v>89.976567093918078</v>
      </c>
      <c r="H126" s="177">
        <f>RES_hhdet_tesh!H126/RES_summary!H$19</f>
        <v>83.879201890653817</v>
      </c>
      <c r="I126" s="177">
        <f>RES_hhdet_tesh!I126/RES_summary!I$19</f>
        <v>73.700310961087169</v>
      </c>
      <c r="J126" s="177">
        <f>RES_hhdet_tesh!J126/RES_summary!J$19</f>
        <v>79.324988327261906</v>
      </c>
      <c r="K126" s="177">
        <f>RES_hhdet_tesh!K126/RES_summary!K$19</f>
        <v>76.601403448776253</v>
      </c>
      <c r="L126" s="177">
        <f>RES_hhdet_tesh!L126/RES_summary!L$19</f>
        <v>76.817647926968718</v>
      </c>
      <c r="M126" s="177">
        <f>RES_hhdet_tesh!M126/RES_summary!M$19</f>
        <v>60.871268875306143</v>
      </c>
      <c r="N126" s="177">
        <f>RES_hhdet_tesh!N126/RES_summary!N$19</f>
        <v>66.502885374724684</v>
      </c>
      <c r="O126" s="177">
        <f>RES_hhdet_tesh!O126/RES_summary!O$19</f>
        <v>69.685039738120665</v>
      </c>
      <c r="P126" s="177">
        <f>RES_hhdet_tesh!P126/RES_summary!P$19</f>
        <v>54.798985350252273</v>
      </c>
      <c r="Q126" s="177">
        <f>RES_hhdet_tesh!Q126/RES_summary!Q$19</f>
        <v>57.430985839557039</v>
      </c>
    </row>
    <row r="127" spans="1:17" ht="12" customHeight="1" x14ac:dyDescent="0.25">
      <c r="A127" s="23" t="s">
        <v>60</v>
      </c>
      <c r="B127" s="177">
        <f>RES_hhdet_tesh!B127/RES_summary!B$19</f>
        <v>0.33399837395075621</v>
      </c>
      <c r="C127" s="177">
        <f>RES_hhdet_tesh!C127/RES_summary!C$19</f>
        <v>0.37426825346224984</v>
      </c>
      <c r="D127" s="177">
        <f>RES_hhdet_tesh!D127/RES_summary!D$19</f>
        <v>0.38166846672983051</v>
      </c>
      <c r="E127" s="177">
        <f>RES_hhdet_tesh!E127/RES_summary!E$19</f>
        <v>0.51253358813798044</v>
      </c>
      <c r="F127" s="177">
        <f>RES_hhdet_tesh!F127/RES_summary!F$19</f>
        <v>0.48915418307190833</v>
      </c>
      <c r="G127" s="177">
        <f>RES_hhdet_tesh!G127/RES_summary!G$19</f>
        <v>0.3028435852967572</v>
      </c>
      <c r="H127" s="177">
        <f>RES_hhdet_tesh!H127/RES_summary!H$19</f>
        <v>0.35386605719111058</v>
      </c>
      <c r="I127" s="177">
        <f>RES_hhdet_tesh!I127/RES_summary!I$19</f>
        <v>0.31189491260669017</v>
      </c>
      <c r="J127" s="177">
        <f>RES_hhdet_tesh!J127/RES_summary!J$19</f>
        <v>0.43805781084577933</v>
      </c>
      <c r="K127" s="177">
        <f>RES_hhdet_tesh!K127/RES_summary!K$19</f>
        <v>0.30413798516618767</v>
      </c>
      <c r="L127" s="177">
        <f>RES_hhdet_tesh!L127/RES_summary!L$19</f>
        <v>0.57306164521503244</v>
      </c>
      <c r="M127" s="177">
        <f>RES_hhdet_tesh!M127/RES_summary!M$19</f>
        <v>0.22105999040783111</v>
      </c>
      <c r="N127" s="177">
        <f>RES_hhdet_tesh!N127/RES_summary!N$19</f>
        <v>0.56929138548388991</v>
      </c>
      <c r="O127" s="177">
        <f>RES_hhdet_tesh!O127/RES_summary!O$19</f>
        <v>0.7739395438844181</v>
      </c>
      <c r="P127" s="177">
        <f>RES_hhdet_tesh!P127/RES_summary!P$19</f>
        <v>0.31980366370272034</v>
      </c>
      <c r="Q127" s="177">
        <f>RES_hhdet_tesh!Q127/RES_summary!Q$19</f>
        <v>0.47522104843366914</v>
      </c>
    </row>
    <row r="128" spans="1:17" ht="12.95" customHeight="1" x14ac:dyDescent="0.25">
      <c r="A128" s="158" t="s">
        <v>112</v>
      </c>
      <c r="B128" s="178">
        <f>RES_hhdet_tesh!B128/RES_summary!B$19</f>
        <v>0.25458702632093805</v>
      </c>
      <c r="C128" s="178">
        <f>RES_hhdet_tesh!C128/RES_summary!C$19</f>
        <v>0.26212599524785485</v>
      </c>
      <c r="D128" s="178">
        <f>RES_hhdet_tesh!D128/RES_summary!D$19</f>
        <v>0.27836567030553189</v>
      </c>
      <c r="E128" s="178">
        <f>RES_hhdet_tesh!E128/RES_summary!E$19</f>
        <v>0.282388047739561</v>
      </c>
      <c r="F128" s="178">
        <f>RES_hhdet_tesh!F128/RES_summary!F$19</f>
        <v>0.29236309041081016</v>
      </c>
      <c r="G128" s="178">
        <f>RES_hhdet_tesh!G128/RES_summary!G$19</f>
        <v>0.31307539984136223</v>
      </c>
      <c r="H128" s="178">
        <f>RES_hhdet_tesh!H128/RES_summary!H$19</f>
        <v>0.32315939661084148</v>
      </c>
      <c r="I128" s="178">
        <f>RES_hhdet_tesh!I128/RES_summary!I$19</f>
        <v>0.33879627492464542</v>
      </c>
      <c r="J128" s="178">
        <f>RES_hhdet_tesh!J128/RES_summary!J$19</f>
        <v>0.36047063706554899</v>
      </c>
      <c r="K128" s="178">
        <f>RES_hhdet_tesh!K128/RES_summary!K$19</f>
        <v>0.38384196819619659</v>
      </c>
      <c r="L128" s="178">
        <f>RES_hhdet_tesh!L128/RES_summary!L$19</f>
        <v>0.40509908885064994</v>
      </c>
      <c r="M128" s="178">
        <f>RES_hhdet_tesh!M128/RES_summary!M$19</f>
        <v>0.40966561144944147</v>
      </c>
      <c r="N128" s="178">
        <f>RES_hhdet_tesh!N128/RES_summary!N$19</f>
        <v>0.43355259072391744</v>
      </c>
      <c r="O128" s="178">
        <f>RES_hhdet_tesh!O128/RES_summary!O$19</f>
        <v>0.49214741470449774</v>
      </c>
      <c r="P128" s="178">
        <f>RES_hhdet_tesh!P128/RES_summary!P$19</f>
        <v>0.49975966703257296</v>
      </c>
      <c r="Q128" s="178">
        <f>RES_hhdet_tesh!Q128/RES_summary!Q$19</f>
        <v>0.54749907771473039</v>
      </c>
    </row>
    <row r="129" spans="1:17" ht="12" customHeight="1" x14ac:dyDescent="0.25">
      <c r="A129" s="23" t="s">
        <v>60</v>
      </c>
      <c r="B129" s="177">
        <f>RES_hhdet_tesh!B129/RES_summary!B$19</f>
        <v>0.25458702632093805</v>
      </c>
      <c r="C129" s="177">
        <f>RES_hhdet_tesh!C129/RES_summary!C$19</f>
        <v>0.26212599524785485</v>
      </c>
      <c r="D129" s="177">
        <f>RES_hhdet_tesh!D129/RES_summary!D$19</f>
        <v>0.27836567030553189</v>
      </c>
      <c r="E129" s="177">
        <f>RES_hhdet_tesh!E129/RES_summary!E$19</f>
        <v>0.282388047739561</v>
      </c>
      <c r="F129" s="177">
        <f>RES_hhdet_tesh!F129/RES_summary!F$19</f>
        <v>0.29236309041081016</v>
      </c>
      <c r="G129" s="177">
        <f>RES_hhdet_tesh!G129/RES_summary!G$19</f>
        <v>0.31307539984136223</v>
      </c>
      <c r="H129" s="177">
        <f>RES_hhdet_tesh!H129/RES_summary!H$19</f>
        <v>0.32315939661084148</v>
      </c>
      <c r="I129" s="177">
        <f>RES_hhdet_tesh!I129/RES_summary!I$19</f>
        <v>0.33879627492464542</v>
      </c>
      <c r="J129" s="177">
        <f>RES_hhdet_tesh!J129/RES_summary!J$19</f>
        <v>0.36047063706554899</v>
      </c>
      <c r="K129" s="177">
        <f>RES_hhdet_tesh!K129/RES_summary!K$19</f>
        <v>0.38384196819619659</v>
      </c>
      <c r="L129" s="177">
        <f>RES_hhdet_tesh!L129/RES_summary!L$19</f>
        <v>0.40509908885064994</v>
      </c>
      <c r="M129" s="177">
        <f>RES_hhdet_tesh!M129/RES_summary!M$19</f>
        <v>0.40966561144944147</v>
      </c>
      <c r="N129" s="177">
        <f>RES_hhdet_tesh!N129/RES_summary!N$19</f>
        <v>0.43355259072391744</v>
      </c>
      <c r="O129" s="177">
        <f>RES_hhdet_tesh!O129/RES_summary!O$19</f>
        <v>0.49214741470449774</v>
      </c>
      <c r="P129" s="177">
        <f>RES_hhdet_tesh!P129/RES_summary!P$19</f>
        <v>0.49975966703257296</v>
      </c>
      <c r="Q129" s="177">
        <f>RES_hhdet_tesh!Q129/RES_summary!Q$19</f>
        <v>0.54749907771473039</v>
      </c>
    </row>
    <row r="130" spans="1:17" ht="12" customHeight="1" x14ac:dyDescent="0.25">
      <c r="A130" s="158" t="s">
        <v>63</v>
      </c>
      <c r="B130" s="178">
        <f>RES_hhdet_tesh!B130/RES_summary!B$19</f>
        <v>16.106542807370218</v>
      </c>
      <c r="C130" s="178">
        <f>RES_hhdet_tesh!C130/RES_summary!C$19</f>
        <v>16.16674322134374</v>
      </c>
      <c r="D130" s="178">
        <f>RES_hhdet_tesh!D130/RES_summary!D$19</f>
        <v>15.965730095740863</v>
      </c>
      <c r="E130" s="178">
        <f>RES_hhdet_tesh!E130/RES_summary!E$19</f>
        <v>15.994244603929019</v>
      </c>
      <c r="F130" s="178">
        <f>RES_hhdet_tesh!F130/RES_summary!F$19</f>
        <v>16.012000061257531</v>
      </c>
      <c r="G130" s="178">
        <f>RES_hhdet_tesh!G130/RES_summary!G$19</f>
        <v>15.734336098747407</v>
      </c>
      <c r="H130" s="178">
        <f>RES_hhdet_tesh!H130/RES_summary!H$19</f>
        <v>15.477796887836927</v>
      </c>
      <c r="I130" s="178">
        <f>RES_hhdet_tesh!I130/RES_summary!I$19</f>
        <v>15.413540487221011</v>
      </c>
      <c r="J130" s="178">
        <f>RES_hhdet_tesh!J130/RES_summary!J$19</f>
        <v>15.302176065663458</v>
      </c>
      <c r="K130" s="178">
        <f>RES_hhdet_tesh!K130/RES_summary!K$19</f>
        <v>15.203471024826481</v>
      </c>
      <c r="L130" s="178">
        <f>RES_hhdet_tesh!L130/RES_summary!L$19</f>
        <v>15.436772400921585</v>
      </c>
      <c r="M130" s="178">
        <f>RES_hhdet_tesh!M130/RES_summary!M$19</f>
        <v>13.845106792140419</v>
      </c>
      <c r="N130" s="178">
        <f>RES_hhdet_tesh!N130/RES_summary!N$19</f>
        <v>15.851715994361369</v>
      </c>
      <c r="O130" s="178">
        <f>RES_hhdet_tesh!O130/RES_summary!O$19</f>
        <v>15.718651053361807</v>
      </c>
      <c r="P130" s="178">
        <f>RES_hhdet_tesh!P130/RES_summary!P$19</f>
        <v>15.415830379974183</v>
      </c>
      <c r="Q130" s="178">
        <f>RES_hhdet_tesh!Q130/RES_summary!Q$19</f>
        <v>15.074901677064947</v>
      </c>
    </row>
    <row r="131" spans="1:17" ht="12" customHeight="1" x14ac:dyDescent="0.25">
      <c r="A131" s="167" t="s">
        <v>148</v>
      </c>
      <c r="B131" s="183">
        <f>RES_hhdet_tesh!B131/RES_summary!B$19</f>
        <v>15.90364643284572</v>
      </c>
      <c r="C131" s="183">
        <f>RES_hhdet_tesh!C131/RES_summary!C$19</f>
        <v>15.921247380756544</v>
      </c>
      <c r="D131" s="183">
        <f>RES_hhdet_tesh!D131/RES_summary!D$19</f>
        <v>15.690266320347941</v>
      </c>
      <c r="E131" s="183">
        <f>RES_hhdet_tesh!E131/RES_summary!E$19</f>
        <v>15.675145185082902</v>
      </c>
      <c r="F131" s="183">
        <f>RES_hhdet_tesh!F131/RES_summary!F$19</f>
        <v>15.686839303855148</v>
      </c>
      <c r="G131" s="183">
        <f>RES_hhdet_tesh!G131/RES_summary!G$19</f>
        <v>15.58868021731724</v>
      </c>
      <c r="H131" s="183">
        <f>RES_hhdet_tesh!H131/RES_summary!H$19</f>
        <v>15.299469078257221</v>
      </c>
      <c r="I131" s="183">
        <f>RES_hhdet_tesh!I131/RES_summary!I$19</f>
        <v>15.228998456426561</v>
      </c>
      <c r="J131" s="183">
        <f>RES_hhdet_tesh!J131/RES_summary!J$19</f>
        <v>15.104314130848865</v>
      </c>
      <c r="K131" s="183">
        <f>RES_hhdet_tesh!K131/RES_summary!K$19</f>
        <v>15.106998016012593</v>
      </c>
      <c r="L131" s="183">
        <f>RES_hhdet_tesh!L131/RES_summary!L$19</f>
        <v>15.077762523239086</v>
      </c>
      <c r="M131" s="183">
        <f>RES_hhdet_tesh!M131/RES_summary!M$19</f>
        <v>13.725350921243688</v>
      </c>
      <c r="N131" s="183">
        <f>RES_hhdet_tesh!N131/RES_summary!N$19</f>
        <v>15.688765467958556</v>
      </c>
      <c r="O131" s="183">
        <f>RES_hhdet_tesh!O131/RES_summary!O$19</f>
        <v>15.548799229933122</v>
      </c>
      <c r="P131" s="183">
        <f>RES_hhdet_tesh!P131/RES_summary!P$19</f>
        <v>15.349639410472836</v>
      </c>
      <c r="Q131" s="183">
        <f>RES_hhdet_tesh!Q131/RES_summary!Q$19</f>
        <v>15.005970092164151</v>
      </c>
    </row>
    <row r="132" spans="1:17" ht="12" customHeight="1" x14ac:dyDescent="0.25">
      <c r="A132" s="167" t="s">
        <v>147</v>
      </c>
      <c r="B132" s="183">
        <f>RES_hhdet_tesh!B132/RES_summary!B$19</f>
        <v>15.90366358267055</v>
      </c>
      <c r="C132" s="183">
        <f>RES_hhdet_tesh!C132/RES_summary!C$19</f>
        <v>15.952372475036929</v>
      </c>
      <c r="D132" s="183">
        <f>RES_hhdet_tesh!D132/RES_summary!D$19</f>
        <v>15.749153773305363</v>
      </c>
      <c r="E132" s="183">
        <f>RES_hhdet_tesh!E132/RES_summary!E$19</f>
        <v>15.755132368903043</v>
      </c>
      <c r="F132" s="183">
        <f>RES_hhdet_tesh!F132/RES_summary!F$19</f>
        <v>15.786941575024889</v>
      </c>
      <c r="G132" s="183">
        <f>RES_hhdet_tesh!G132/RES_summary!G$19</f>
        <v>15.703106963043215</v>
      </c>
      <c r="H132" s="183">
        <f>RES_hhdet_tesh!H132/RES_summary!H$19</f>
        <v>15.498462489214713</v>
      </c>
      <c r="I132" s="183">
        <f>RES_hhdet_tesh!I132/RES_summary!I$19</f>
        <v>15.465406564800139</v>
      </c>
      <c r="J132" s="183">
        <f>RES_hhdet_tesh!J132/RES_summary!J$19</f>
        <v>15.361417028646189</v>
      </c>
      <c r="K132" s="183">
        <f>RES_hhdet_tesh!K132/RES_summary!K$19</f>
        <v>15.337646833086099</v>
      </c>
      <c r="L132" s="183">
        <f>RES_hhdet_tesh!L132/RES_summary!L$19</f>
        <v>15.334187633530236</v>
      </c>
      <c r="M132" s="183">
        <f>RES_hhdet_tesh!M132/RES_summary!M$19</f>
        <v>13.958521982648554</v>
      </c>
      <c r="N132" s="183">
        <f>RES_hhdet_tesh!N132/RES_summary!N$19</f>
        <v>15.883436426919083</v>
      </c>
      <c r="O132" s="183">
        <f>RES_hhdet_tesh!O132/RES_summary!O$19</f>
        <v>15.736436744127074</v>
      </c>
      <c r="P132" s="183">
        <f>RES_hhdet_tesh!P132/RES_summary!P$19</f>
        <v>15.488671284011053</v>
      </c>
      <c r="Q132" s="183">
        <f>RES_hhdet_tesh!Q132/RES_summary!Q$19</f>
        <v>15.174617997518352</v>
      </c>
    </row>
    <row r="133" spans="1:17" ht="12" customHeight="1" x14ac:dyDescent="0.25">
      <c r="A133" s="166" t="s">
        <v>61</v>
      </c>
      <c r="B133" s="182">
        <f>RES_hhdet_tesh!B133/RES_summary!B$19</f>
        <v>10.146526424155718</v>
      </c>
      <c r="C133" s="182">
        <f>RES_hhdet_tesh!C133/RES_summary!C$19</f>
        <v>10.372315522595759</v>
      </c>
      <c r="D133" s="182">
        <f>RES_hhdet_tesh!D133/RES_summary!D$19</f>
        <v>10.239374426464494</v>
      </c>
      <c r="E133" s="182">
        <f>RES_hhdet_tesh!E133/RES_summary!E$19</f>
        <v>10.228080485281918</v>
      </c>
      <c r="F133" s="182">
        <f>RES_hhdet_tesh!F133/RES_summary!F$19</f>
        <v>10.236417445074618</v>
      </c>
      <c r="G133" s="182">
        <f>RES_hhdet_tesh!G133/RES_summary!G$19</f>
        <v>10.19589386041816</v>
      </c>
      <c r="H133" s="182">
        <f>RES_hhdet_tesh!H133/RES_summary!H$19</f>
        <v>10.046174883681489</v>
      </c>
      <c r="I133" s="182">
        <f>RES_hhdet_tesh!I133/RES_summary!I$19</f>
        <v>10.046754501899535</v>
      </c>
      <c r="J133" s="182">
        <f>RES_hhdet_tesh!J133/RES_summary!J$19</f>
        <v>9.9646042867852369</v>
      </c>
      <c r="K133" s="182">
        <f>RES_hhdet_tesh!K133/RES_summary!K$19</f>
        <v>9.9379829734221889</v>
      </c>
      <c r="L133" s="182">
        <f>RES_hhdet_tesh!L133/RES_summary!L$19</f>
        <v>9.9442254234845127</v>
      </c>
      <c r="M133" s="182">
        <f>RES_hhdet_tesh!M133/RES_summary!M$19</f>
        <v>9.0629822253587342</v>
      </c>
      <c r="N133" s="182">
        <f>RES_hhdet_tesh!N133/RES_summary!N$19</f>
        <v>10.639222953654867</v>
      </c>
      <c r="O133" s="182">
        <f>RES_hhdet_tesh!O133/RES_summary!O$19</f>
        <v>10.224721230022695</v>
      </c>
      <c r="P133" s="182">
        <f>RES_hhdet_tesh!P133/RES_summary!P$19</f>
        <v>10.099638329062984</v>
      </c>
      <c r="Q133" s="182">
        <f>RES_hhdet_tesh!Q133/RES_summary!Q$19</f>
        <v>9.8731069854463129</v>
      </c>
    </row>
    <row r="134" spans="1:17" ht="12" customHeight="1" x14ac:dyDescent="0.25">
      <c r="A134" s="147" t="s">
        <v>59</v>
      </c>
      <c r="B134" s="181">
        <f>RES_hhdet_tesh!B134/RES_summary!B$19</f>
        <v>5.7571371585148352</v>
      </c>
      <c r="C134" s="181">
        <f>RES_hhdet_tesh!C134/RES_summary!C$19</f>
        <v>5.5800569524411694</v>
      </c>
      <c r="D134" s="181">
        <f>RES_hhdet_tesh!D134/RES_summary!D$19</f>
        <v>5.5097793468408698</v>
      </c>
      <c r="E134" s="181">
        <f>RES_hhdet_tesh!E134/RES_summary!E$19</f>
        <v>5.5270518836211249</v>
      </c>
      <c r="F134" s="181">
        <f>RES_hhdet_tesh!F134/RES_summary!F$19</f>
        <v>5.5505241299502694</v>
      </c>
      <c r="G134" s="181">
        <f>RES_hhdet_tesh!G134/RES_summary!G$19</f>
        <v>5.5072131026250544</v>
      </c>
      <c r="H134" s="181">
        <f>RES_hhdet_tesh!H134/RES_summary!H$19</f>
        <v>5.4522876055332254</v>
      </c>
      <c r="I134" s="181">
        <f>RES_hhdet_tesh!I134/RES_summary!I$19</f>
        <v>5.4186520629006045</v>
      </c>
      <c r="J134" s="181">
        <f>RES_hhdet_tesh!J134/RES_summary!J$19</f>
        <v>5.3968127418609511</v>
      </c>
      <c r="K134" s="181">
        <f>RES_hhdet_tesh!K134/RES_summary!K$19</f>
        <v>5.3996638596639102</v>
      </c>
      <c r="L134" s="181">
        <f>RES_hhdet_tesh!L134/RES_summary!L$19</f>
        <v>5.3899622100457236</v>
      </c>
      <c r="M134" s="181">
        <f>RES_hhdet_tesh!M134/RES_summary!M$19</f>
        <v>4.8955397572898223</v>
      </c>
      <c r="N134" s="181">
        <f>RES_hhdet_tesh!N134/RES_summary!N$19</f>
        <v>5.2442134732642156</v>
      </c>
      <c r="O134" s="181">
        <f>RES_hhdet_tesh!O134/RES_summary!O$19</f>
        <v>5.5117155141043783</v>
      </c>
      <c r="P134" s="181">
        <f>RES_hhdet_tesh!P134/RES_summary!P$19</f>
        <v>5.3890329549480729</v>
      </c>
      <c r="Q134" s="181">
        <f>RES_hhdet_tesh!Q134/RES_summary!Q$19</f>
        <v>5.301511012072039</v>
      </c>
    </row>
    <row r="135" spans="1:17" ht="12" customHeight="1" x14ac:dyDescent="0.25">
      <c r="A135" s="163" t="s">
        <v>142</v>
      </c>
      <c r="B135" s="180">
        <f>RES_hhdet_tesh!B135/RES_summary!B$19</f>
        <v>17.399461735380111</v>
      </c>
      <c r="C135" s="180">
        <f>RES_hhdet_tesh!C135/RES_summary!C$19</f>
        <v>17.817697092524682</v>
      </c>
      <c r="D135" s="180">
        <f>RES_hhdet_tesh!D135/RES_summary!D$19</f>
        <v>17.873793711922161</v>
      </c>
      <c r="E135" s="180">
        <f>RES_hhdet_tesh!E135/RES_summary!E$19</f>
        <v>18.443698555779743</v>
      </c>
      <c r="F135" s="180">
        <f>RES_hhdet_tesh!F135/RES_summary!F$19</f>
        <v>18.692468691347177</v>
      </c>
      <c r="G135" s="180">
        <f>RES_hhdet_tesh!G135/RES_summary!G$19</f>
        <v>17.256501120508563</v>
      </c>
      <c r="H135" s="180">
        <f>RES_hhdet_tesh!H135/RES_summary!H$19</f>
        <v>17.405419680896809</v>
      </c>
      <c r="I135" s="180">
        <f>RES_hhdet_tesh!I135/RES_summary!I$19</f>
        <v>17.496959946646925</v>
      </c>
      <c r="J135" s="180">
        <f>RES_hhdet_tesh!J135/RES_summary!J$19</f>
        <v>17.532069249701131</v>
      </c>
      <c r="K135" s="180">
        <f>RES_hhdet_tesh!K135/RES_summary!K$19</f>
        <v>16.32994430071561</v>
      </c>
      <c r="L135" s="180">
        <f>RES_hhdet_tesh!L135/RES_summary!L$19</f>
        <v>20.094726303521583</v>
      </c>
      <c r="M135" s="180">
        <f>RES_hhdet_tesh!M135/RES_summary!M$19</f>
        <v>15.835706966119053</v>
      </c>
      <c r="N135" s="180">
        <f>RES_hhdet_tesh!N135/RES_summary!N$19</f>
        <v>21.053280288958589</v>
      </c>
      <c r="O135" s="180">
        <f>RES_hhdet_tesh!O135/RES_summary!O$19</f>
        <v>22.184156840907061</v>
      </c>
      <c r="P135" s="180">
        <f>RES_hhdet_tesh!P135/RES_summary!P$19</f>
        <v>18.669786869651581</v>
      </c>
      <c r="Q135" s="180">
        <f>RES_hhdet_tesh!Q135/RES_summary!Q$19</f>
        <v>19.618272791882902</v>
      </c>
    </row>
    <row r="136" spans="1:17" ht="12" customHeight="1" x14ac:dyDescent="0.25">
      <c r="A136" s="161" t="s">
        <v>141</v>
      </c>
      <c r="B136" s="179">
        <f>RES_hhdet_tesh!B136/RES_summary!B$19</f>
        <v>16.85799374568742</v>
      </c>
      <c r="C136" s="179">
        <f>RES_hhdet_tesh!C136/RES_summary!C$19</f>
        <v>17.188423537897144</v>
      </c>
      <c r="D136" s="179">
        <f>RES_hhdet_tesh!D136/RES_summary!D$19</f>
        <v>17.178851303570532</v>
      </c>
      <c r="E136" s="179">
        <f>RES_hhdet_tesh!E136/RES_summary!E$19</f>
        <v>17.569917836498025</v>
      </c>
      <c r="F136" s="179">
        <f>RES_hhdet_tesh!F136/RES_summary!F$19</f>
        <v>17.754707685070581</v>
      </c>
      <c r="G136" s="179">
        <f>RES_hhdet_tesh!G136/RES_summary!G$19</f>
        <v>16.775147062647516</v>
      </c>
      <c r="H136" s="179">
        <f>RES_hhdet_tesh!H136/RES_summary!H$19</f>
        <v>16.871483879105845</v>
      </c>
      <c r="I136" s="179">
        <f>RES_hhdet_tesh!I136/RES_summary!I$19</f>
        <v>16.934667425478764</v>
      </c>
      <c r="J136" s="179">
        <f>RES_hhdet_tesh!J136/RES_summary!J$19</f>
        <v>16.921468974244025</v>
      </c>
      <c r="K136" s="179">
        <f>RES_hhdet_tesh!K136/RES_summary!K$19</f>
        <v>16.124264074722394</v>
      </c>
      <c r="L136" s="179">
        <f>RES_hhdet_tesh!L136/RES_summary!L$19</f>
        <v>18.54735099776665</v>
      </c>
      <c r="M136" s="179">
        <f>RES_hhdet_tesh!M136/RES_summary!M$19</f>
        <v>15.217627800502317</v>
      </c>
      <c r="N136" s="179">
        <f>RES_hhdet_tesh!N136/RES_summary!N$19</f>
        <v>19.34992131268568</v>
      </c>
      <c r="O136" s="179">
        <f>RES_hhdet_tesh!O136/RES_summary!O$19</f>
        <v>19.931148225764247</v>
      </c>
      <c r="P136" s="179">
        <f>RES_hhdet_tesh!P136/RES_summary!P$19</f>
        <v>17.524394420221768</v>
      </c>
      <c r="Q136" s="179">
        <f>RES_hhdet_tesh!Q136/RES_summary!Q$19</f>
        <v>18.05338832679611</v>
      </c>
    </row>
    <row r="137" spans="1:17" ht="12" customHeight="1" x14ac:dyDescent="0.25">
      <c r="A137" s="148" t="s">
        <v>60</v>
      </c>
      <c r="B137" s="177">
        <f>RES_hhdet_tesh!B137/RES_summary!B$19</f>
        <v>11.100856587172583</v>
      </c>
      <c r="C137" s="177">
        <f>RES_hhdet_tesh!C137/RES_summary!C$19</f>
        <v>11.608366585455974</v>
      </c>
      <c r="D137" s="177">
        <f>RES_hhdet_tesh!D137/RES_summary!D$19</f>
        <v>11.66907195672966</v>
      </c>
      <c r="E137" s="177">
        <f>RES_hhdet_tesh!E137/RES_summary!E$19</f>
        <v>12.042865952876905</v>
      </c>
      <c r="F137" s="177">
        <f>RES_hhdet_tesh!F137/RES_summary!F$19</f>
        <v>12.204183555120311</v>
      </c>
      <c r="G137" s="177">
        <f>RES_hhdet_tesh!G137/RES_summary!G$19</f>
        <v>11.267933960022461</v>
      </c>
      <c r="H137" s="177">
        <f>RES_hhdet_tesh!H137/RES_summary!H$19</f>
        <v>11.419196273572615</v>
      </c>
      <c r="I137" s="177">
        <f>RES_hhdet_tesh!I137/RES_summary!I$19</f>
        <v>11.516015362578162</v>
      </c>
      <c r="J137" s="177">
        <f>RES_hhdet_tesh!J137/RES_summary!J$19</f>
        <v>11.524656232383071</v>
      </c>
      <c r="K137" s="177">
        <f>RES_hhdet_tesh!K137/RES_summary!K$19</f>
        <v>10.724600215058482</v>
      </c>
      <c r="L137" s="177">
        <f>RES_hhdet_tesh!L137/RES_summary!L$19</f>
        <v>13.157388787720931</v>
      </c>
      <c r="M137" s="177">
        <f>RES_hhdet_tesh!M137/RES_summary!M$19</f>
        <v>10.32208804321249</v>
      </c>
      <c r="N137" s="177">
        <f>RES_hhdet_tesh!N137/RES_summary!N$19</f>
        <v>14.105707839421461</v>
      </c>
      <c r="O137" s="177">
        <f>RES_hhdet_tesh!O137/RES_summary!O$19</f>
        <v>14.419432711659866</v>
      </c>
      <c r="P137" s="177">
        <f>RES_hhdet_tesh!P137/RES_summary!P$19</f>
        <v>12.135361465273693</v>
      </c>
      <c r="Q137" s="177">
        <f>RES_hhdet_tesh!Q137/RES_summary!Q$19</f>
        <v>12.751877314724069</v>
      </c>
    </row>
    <row r="138" spans="1:17" ht="12" customHeight="1" x14ac:dyDescent="0.25">
      <c r="A138" s="148" t="s">
        <v>59</v>
      </c>
      <c r="B138" s="177">
        <f>RES_hhdet_tesh!B138/RES_summary!B$19</f>
        <v>5.7571371585148361</v>
      </c>
      <c r="C138" s="177">
        <f>RES_hhdet_tesh!C138/RES_summary!C$19</f>
        <v>5.5800569524411685</v>
      </c>
      <c r="D138" s="177">
        <f>RES_hhdet_tesh!D138/RES_summary!D$19</f>
        <v>5.5097793468408716</v>
      </c>
      <c r="E138" s="177">
        <f>RES_hhdet_tesh!E138/RES_summary!E$19</f>
        <v>5.5270518836211231</v>
      </c>
      <c r="F138" s="177">
        <f>RES_hhdet_tesh!F138/RES_summary!F$19</f>
        <v>5.5505241299502739</v>
      </c>
      <c r="G138" s="177">
        <f>RES_hhdet_tesh!G138/RES_summary!G$19</f>
        <v>5.5072131026250553</v>
      </c>
      <c r="H138" s="177">
        <f>RES_hhdet_tesh!H138/RES_summary!H$19</f>
        <v>5.4522876055332254</v>
      </c>
      <c r="I138" s="177">
        <f>RES_hhdet_tesh!I138/RES_summary!I$19</f>
        <v>5.4186520629006019</v>
      </c>
      <c r="J138" s="177">
        <f>RES_hhdet_tesh!J138/RES_summary!J$19</f>
        <v>5.3968127418609519</v>
      </c>
      <c r="K138" s="177">
        <f>RES_hhdet_tesh!K138/RES_summary!K$19</f>
        <v>5.3996638596639102</v>
      </c>
      <c r="L138" s="177">
        <f>RES_hhdet_tesh!L138/RES_summary!L$19</f>
        <v>5.3899622100457201</v>
      </c>
      <c r="M138" s="177">
        <f>RES_hhdet_tesh!M138/RES_summary!M$19</f>
        <v>4.895539757289824</v>
      </c>
      <c r="N138" s="177">
        <f>RES_hhdet_tesh!N138/RES_summary!N$19</f>
        <v>5.2442134732642147</v>
      </c>
      <c r="O138" s="177">
        <f>RES_hhdet_tesh!O138/RES_summary!O$19</f>
        <v>5.5117155141043801</v>
      </c>
      <c r="P138" s="177">
        <f>RES_hhdet_tesh!P138/RES_summary!P$19</f>
        <v>5.3890329549480738</v>
      </c>
      <c r="Q138" s="177">
        <f>RES_hhdet_tesh!Q138/RES_summary!Q$19</f>
        <v>5.3015110120720399</v>
      </c>
    </row>
    <row r="139" spans="1:17" ht="12" customHeight="1" x14ac:dyDescent="0.25">
      <c r="A139" s="158" t="s">
        <v>62</v>
      </c>
      <c r="B139" s="178">
        <f>RES_hhdet_tesh!B139/RES_summary!B$19</f>
        <v>8.9504416244993692</v>
      </c>
      <c r="C139" s="178">
        <f>RES_hhdet_tesh!C139/RES_summary!C$19</f>
        <v>8.9581945789469763</v>
      </c>
      <c r="D139" s="178">
        <f>RES_hhdet_tesh!D139/RES_summary!D$19</f>
        <v>9.0438261006804392</v>
      </c>
      <c r="E139" s="178">
        <f>RES_hhdet_tesh!E139/RES_summary!E$19</f>
        <v>9.4344818518213263</v>
      </c>
      <c r="F139" s="178">
        <f>RES_hhdet_tesh!F139/RES_summary!F$19</f>
        <v>9.3843720619486497</v>
      </c>
      <c r="G139" s="178">
        <f>RES_hhdet_tesh!G139/RES_summary!G$19</f>
        <v>9.0270308009946483</v>
      </c>
      <c r="H139" s="178">
        <f>RES_hhdet_tesh!H139/RES_summary!H$19</f>
        <v>9.2478759950020617</v>
      </c>
      <c r="I139" s="178">
        <f>RES_hhdet_tesh!I139/RES_summary!I$19</f>
        <v>9.2096162479793744</v>
      </c>
      <c r="J139" s="178">
        <f>RES_hhdet_tesh!J139/RES_summary!J$19</f>
        <v>9.6299480386414018</v>
      </c>
      <c r="K139" s="178">
        <f>RES_hhdet_tesh!K139/RES_summary!K$19</f>
        <v>9.36619510363467</v>
      </c>
      <c r="L139" s="178">
        <f>RES_hhdet_tesh!L139/RES_summary!L$19</f>
        <v>10.132625474553645</v>
      </c>
      <c r="M139" s="178">
        <f>RES_hhdet_tesh!M139/RES_summary!M$19</f>
        <v>8.903271382049109</v>
      </c>
      <c r="N139" s="178">
        <f>RES_hhdet_tesh!N139/RES_summary!N$19</f>
        <v>10.288554462212604</v>
      </c>
      <c r="O139" s="178">
        <f>RES_hhdet_tesh!O139/RES_summary!O$19</f>
        <v>10.990517227900721</v>
      </c>
      <c r="P139" s="178">
        <f>RES_hhdet_tesh!P139/RES_summary!P$19</f>
        <v>9.5762139321723918</v>
      </c>
      <c r="Q139" s="178">
        <f>RES_hhdet_tesh!Q139/RES_summary!Q$19</f>
        <v>9.9885326878340379</v>
      </c>
    </row>
    <row r="140" spans="1:17" ht="12" customHeight="1" x14ac:dyDescent="0.25">
      <c r="A140" s="23" t="s">
        <v>57</v>
      </c>
      <c r="B140" s="177">
        <f>RES_hhdet_tesh!B140/RES_summary!B$19</f>
        <v>8.3005903585007523</v>
      </c>
      <c r="C140" s="177">
        <f>RES_hhdet_tesh!C140/RES_summary!C$19</f>
        <v>8.2239047266951406</v>
      </c>
      <c r="D140" s="177">
        <f>RES_hhdet_tesh!D140/RES_summary!D$19</f>
        <v>8.24530085165493</v>
      </c>
      <c r="E140" s="177">
        <f>RES_hhdet_tesh!E140/RES_summary!E$19</f>
        <v>8.1735773500216382</v>
      </c>
      <c r="F140" s="177">
        <f>RES_hhdet_tesh!F140/RES_summary!F$19</f>
        <v>8.4562004337276662</v>
      </c>
      <c r="G140" s="177">
        <f>RES_hhdet_tesh!G140/RES_summary!G$19</f>
        <v>8.3525928061913515</v>
      </c>
      <c r="H140" s="177">
        <f>RES_hhdet_tesh!H140/RES_summary!H$19</f>
        <v>8.3274171940080652</v>
      </c>
      <c r="I140" s="177">
        <f>RES_hhdet_tesh!I140/RES_summary!I$19</f>
        <v>8.4585152382173501</v>
      </c>
      <c r="J140" s="177">
        <f>RES_hhdet_tesh!J140/RES_summary!J$19</f>
        <v>8.4752131340039316</v>
      </c>
      <c r="K140" s="177">
        <f>RES_hhdet_tesh!K140/RES_summary!K$19</f>
        <v>8.3863692741021474</v>
      </c>
      <c r="L140" s="177">
        <f>RES_hhdet_tesh!L140/RES_summary!L$19</f>
        <v>8.6269301087460892</v>
      </c>
      <c r="M140" s="177">
        <f>RES_hhdet_tesh!M140/RES_summary!M$19</f>
        <v>8.0915921636046946</v>
      </c>
      <c r="N140" s="177">
        <f>RES_hhdet_tesh!N140/RES_summary!N$19</f>
        <v>8.3695606932740265</v>
      </c>
      <c r="O140" s="177">
        <f>RES_hhdet_tesh!O140/RES_summary!O$19</f>
        <v>8.3760648744800594</v>
      </c>
      <c r="P140" s="177">
        <f>RES_hhdet_tesh!P140/RES_summary!P$19</f>
        <v>8.3242591122905445</v>
      </c>
      <c r="Q140" s="177">
        <f>RES_hhdet_tesh!Q140/RES_summary!Q$19</f>
        <v>8.2051922450008465</v>
      </c>
    </row>
    <row r="141" spans="1:17" ht="12" customHeight="1" x14ac:dyDescent="0.25">
      <c r="A141" s="29" t="s">
        <v>140</v>
      </c>
      <c r="B141" s="176">
        <f>RES_hhdet_tesh!B141/RES_summary!B$19</f>
        <v>9.2013783923133285</v>
      </c>
      <c r="C141" s="176">
        <f>RES_hhdet_tesh!C141/RES_summary!C$19</f>
        <v>9.2280350924082661</v>
      </c>
      <c r="D141" s="176">
        <f>RES_hhdet_tesh!D141/RES_summary!D$19</f>
        <v>9.3303614909455561</v>
      </c>
      <c r="E141" s="176">
        <f>RES_hhdet_tesh!E141/RES_summary!E$19</f>
        <v>9.8710449424230227</v>
      </c>
      <c r="F141" s="176">
        <f>RES_hhdet_tesh!F141/RES_summary!F$19</f>
        <v>9.7050584053562758</v>
      </c>
      <c r="G141" s="176">
        <f>RES_hhdet_tesh!G141/RES_summary!G$19</f>
        <v>9.2556748003704516</v>
      </c>
      <c r="H141" s="176">
        <f>RES_hhdet_tesh!H141/RES_summary!H$19</f>
        <v>9.5386955626076197</v>
      </c>
      <c r="I141" s="176">
        <f>RES_hhdet_tesh!I141/RES_summary!I$19</f>
        <v>9.4348676591410534</v>
      </c>
      <c r="J141" s="176">
        <f>RES_hhdet_tesh!J141/RES_summary!J$19</f>
        <v>9.9684218784568586</v>
      </c>
      <c r="K141" s="176">
        <f>RES_hhdet_tesh!K141/RES_summary!K$19</f>
        <v>9.6583831837028313</v>
      </c>
      <c r="L141" s="176">
        <f>RES_hhdet_tesh!L141/RES_summary!L$19</f>
        <v>10.548809591021353</v>
      </c>
      <c r="M141" s="176">
        <f>RES_hhdet_tesh!M141/RES_summary!M$19</f>
        <v>9.1139032705597316</v>
      </c>
      <c r="N141" s="176">
        <f>RES_hhdet_tesh!N141/RES_summary!N$19</f>
        <v>10.771177154939693</v>
      </c>
      <c r="O141" s="176">
        <f>RES_hhdet_tesh!O141/RES_summary!O$19</f>
        <v>11.613793583761602</v>
      </c>
      <c r="P141" s="176">
        <f>RES_hhdet_tesh!P141/RES_summary!P$19</f>
        <v>9.8239096061664348</v>
      </c>
      <c r="Q141" s="176">
        <f>RES_hhdet_tesh!Q141/RES_summary!Q$19</f>
        <v>10.340216805470767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84">
        <f>RES_hhdet_tesh!B143/RES_summary!B$19</f>
        <v>125.43824401514026</v>
      </c>
      <c r="C143" s="184">
        <f>RES_hhdet_tesh!C143/RES_summary!C$19</f>
        <v>132.44915765071801</v>
      </c>
      <c r="D143" s="184">
        <f>RES_hhdet_tesh!D143/RES_summary!D$19</f>
        <v>126.73143987734264</v>
      </c>
      <c r="E143" s="184">
        <f>RES_hhdet_tesh!E143/RES_summary!E$19</f>
        <v>130.83110408029373</v>
      </c>
      <c r="F143" s="184">
        <f>RES_hhdet_tesh!F143/RES_summary!F$19</f>
        <v>135.50141022797243</v>
      </c>
      <c r="G143" s="184">
        <f>RES_hhdet_tesh!G143/RES_summary!G$19</f>
        <v>131.27348285576551</v>
      </c>
      <c r="H143" s="184">
        <f>RES_hhdet_tesh!H143/RES_summary!H$19</f>
        <v>126.50311443770325</v>
      </c>
      <c r="I143" s="184">
        <f>RES_hhdet_tesh!I143/RES_summary!I$19</f>
        <v>114.52057846511691</v>
      </c>
      <c r="J143" s="184">
        <f>RES_hhdet_tesh!J143/RES_summary!J$19</f>
        <v>122.80590522546326</v>
      </c>
      <c r="K143" s="184">
        <f>RES_hhdet_tesh!K143/RES_summary!K$19</f>
        <v>118.18206218740471</v>
      </c>
      <c r="L143" s="184">
        <f>RES_hhdet_tesh!L143/RES_summary!L$19</f>
        <v>123.61723502400379</v>
      </c>
      <c r="M143" s="184">
        <f>RES_hhdet_tesh!M143/RES_summary!M$19</f>
        <v>98.59213917408276</v>
      </c>
      <c r="N143" s="184">
        <f>RES_hhdet_tesh!N143/RES_summary!N$19</f>
        <v>112.88686367652038</v>
      </c>
      <c r="O143" s="184">
        <f>RES_hhdet_tesh!O143/RES_summary!O$19</f>
        <v>119.67993851208487</v>
      </c>
      <c r="P143" s="184">
        <f>RES_hhdet_tesh!P143/RES_summary!P$19</f>
        <v>95.168015369824616</v>
      </c>
      <c r="Q143" s="184">
        <f>RES_hhdet_tesh!Q143/RES_summary!Q$19</f>
        <v>100.24165404129003</v>
      </c>
    </row>
    <row r="144" spans="1:17" ht="12.95" customHeight="1" x14ac:dyDescent="0.25">
      <c r="A144" s="158" t="s">
        <v>65</v>
      </c>
      <c r="B144" s="178">
        <f>RES_hhdet_tesh!B144/RES_summary!B$19</f>
        <v>96.232080936654484</v>
      </c>
      <c r="C144" s="178">
        <f>RES_hhdet_tesh!C144/RES_summary!C$19</f>
        <v>102.84810645727833</v>
      </c>
      <c r="D144" s="178">
        <f>RES_hhdet_tesh!D144/RES_summary!D$19</f>
        <v>96.947954054605674</v>
      </c>
      <c r="E144" s="178">
        <f>RES_hhdet_tesh!E144/RES_summary!E$19</f>
        <v>100.02133924843444</v>
      </c>
      <c r="F144" s="178">
        <f>RES_hhdet_tesh!F144/RES_summary!F$19</f>
        <v>104.43988453813121</v>
      </c>
      <c r="G144" s="178">
        <f>RES_hhdet_tesh!G144/RES_summary!G$19</f>
        <v>101.56285751318646</v>
      </c>
      <c r="H144" s="178">
        <f>RES_hhdet_tesh!H144/RES_summary!H$19</f>
        <v>96.362137407818423</v>
      </c>
      <c r="I144" s="178">
        <f>RES_hhdet_tesh!I144/RES_summary!I$19</f>
        <v>84.371321291986021</v>
      </c>
      <c r="J144" s="178">
        <f>RES_hhdet_tesh!J144/RES_summary!J$19</f>
        <v>92.028175245745416</v>
      </c>
      <c r="K144" s="178">
        <f>RES_hhdet_tesh!K144/RES_summary!K$19</f>
        <v>88.666974385003229</v>
      </c>
      <c r="L144" s="178">
        <f>RES_hhdet_tesh!L144/RES_summary!L$19</f>
        <v>90.170501380707435</v>
      </c>
      <c r="M144" s="178">
        <f>RES_hhdet_tesh!M144/RES_summary!M$19</f>
        <v>70.262046562071788</v>
      </c>
      <c r="N144" s="178">
        <f>RES_hhdet_tesh!N144/RES_summary!N$19</f>
        <v>78.107436638443275</v>
      </c>
      <c r="O144" s="178">
        <f>RES_hhdet_tesh!O144/RES_summary!O$19</f>
        <v>82.918569910615801</v>
      </c>
      <c r="P144" s="178">
        <f>RES_hhdet_tesh!P144/RES_summary!P$19</f>
        <v>63.437032690440638</v>
      </c>
      <c r="Q144" s="178">
        <f>RES_hhdet_tesh!Q144/RES_summary!Q$19</f>
        <v>67.171528635164464</v>
      </c>
    </row>
    <row r="145" spans="1:17" ht="12" customHeight="1" x14ac:dyDescent="0.25">
      <c r="A145" s="23" t="s">
        <v>60</v>
      </c>
      <c r="B145" s="177">
        <f>RES_hhdet_tesh!B145/RES_summary!B$19</f>
        <v>96.232080936654484</v>
      </c>
      <c r="C145" s="177">
        <f>RES_hhdet_tesh!C145/RES_summary!C$19</f>
        <v>102.84810645727833</v>
      </c>
      <c r="D145" s="177">
        <f>RES_hhdet_tesh!D145/RES_summary!D$19</f>
        <v>96.947954054605674</v>
      </c>
      <c r="E145" s="177">
        <f>RES_hhdet_tesh!E145/RES_summary!E$19</f>
        <v>100.02133924843444</v>
      </c>
      <c r="F145" s="177">
        <f>RES_hhdet_tesh!F145/RES_summary!F$19</f>
        <v>104.43988453813121</v>
      </c>
      <c r="G145" s="177">
        <f>RES_hhdet_tesh!G145/RES_summary!G$19</f>
        <v>101.56285751318646</v>
      </c>
      <c r="H145" s="177">
        <f>RES_hhdet_tesh!H145/RES_summary!H$19</f>
        <v>96.362137407818423</v>
      </c>
      <c r="I145" s="177">
        <f>RES_hhdet_tesh!I145/RES_summary!I$19</f>
        <v>84.371321291986021</v>
      </c>
      <c r="J145" s="177">
        <f>RES_hhdet_tesh!J145/RES_summary!J$19</f>
        <v>92.028175245745416</v>
      </c>
      <c r="K145" s="177">
        <f>RES_hhdet_tesh!K145/RES_summary!K$19</f>
        <v>88.666974385003229</v>
      </c>
      <c r="L145" s="177">
        <f>RES_hhdet_tesh!L145/RES_summary!L$19</f>
        <v>90.170501380707435</v>
      </c>
      <c r="M145" s="177">
        <f>RES_hhdet_tesh!M145/RES_summary!M$19</f>
        <v>70.262046562071788</v>
      </c>
      <c r="N145" s="177">
        <f>RES_hhdet_tesh!N145/RES_summary!N$19</f>
        <v>78.107436638443275</v>
      </c>
      <c r="O145" s="177">
        <f>RES_hhdet_tesh!O145/RES_summary!O$19</f>
        <v>82.918569910615801</v>
      </c>
      <c r="P145" s="177">
        <f>RES_hhdet_tesh!P145/RES_summary!P$19</f>
        <v>63.437032690440638</v>
      </c>
      <c r="Q145" s="177">
        <f>RES_hhdet_tesh!Q145/RES_summary!Q$19</f>
        <v>67.171528635164464</v>
      </c>
    </row>
    <row r="146" spans="1:17" ht="12.95" customHeight="1" x14ac:dyDescent="0.25">
      <c r="A146" s="158" t="s">
        <v>112</v>
      </c>
      <c r="B146" s="178">
        <f>RES_hhdet_tesh!B146/RES_summary!B$19</f>
        <v>3.5761240529004321</v>
      </c>
      <c r="C146" s="178">
        <f>RES_hhdet_tesh!C146/RES_summary!C$19</f>
        <v>3.585463756409327</v>
      </c>
      <c r="D146" s="178">
        <f>RES_hhdet_tesh!D146/RES_summary!D$19</f>
        <v>3.5946369644877776</v>
      </c>
      <c r="E146" s="178">
        <f>RES_hhdet_tesh!E146/RES_summary!E$19</f>
        <v>3.6054189879998599</v>
      </c>
      <c r="F146" s="178">
        <f>RES_hhdet_tesh!F146/RES_summary!F$19</f>
        <v>3.6289029169734146</v>
      </c>
      <c r="G146" s="178">
        <f>RES_hhdet_tesh!G146/RES_summary!G$19</f>
        <v>3.6640333356653372</v>
      </c>
      <c r="H146" s="178">
        <f>RES_hhdet_tesh!H146/RES_summary!H$19</f>
        <v>3.6883705817246759</v>
      </c>
      <c r="I146" s="178">
        <f>RES_hhdet_tesh!I146/RES_summary!I$19</f>
        <v>3.7173284510298603</v>
      </c>
      <c r="J146" s="178">
        <f>RES_hhdet_tesh!J146/RES_summary!J$19</f>
        <v>3.8052340165757554</v>
      </c>
      <c r="K146" s="178">
        <f>RES_hhdet_tesh!K146/RES_summary!K$19</f>
        <v>3.8332538856786287</v>
      </c>
      <c r="L146" s="178">
        <f>RES_hhdet_tesh!L146/RES_summary!L$19</f>
        <v>3.8723477768831094</v>
      </c>
      <c r="M146" s="178">
        <f>RES_hhdet_tesh!M146/RES_summary!M$19</f>
        <v>3.8316897886900469</v>
      </c>
      <c r="N146" s="178">
        <f>RES_hhdet_tesh!N146/RES_summary!N$19</f>
        <v>3.9039464281384073</v>
      </c>
      <c r="O146" s="178">
        <f>RES_hhdet_tesh!O146/RES_summary!O$19</f>
        <v>3.982092843839566</v>
      </c>
      <c r="P146" s="178">
        <f>RES_hhdet_tesh!P146/RES_summary!P$19</f>
        <v>3.8371659692110565</v>
      </c>
      <c r="Q146" s="178">
        <f>RES_hhdet_tesh!Q146/RES_summary!Q$19</f>
        <v>3.8111707257677767</v>
      </c>
    </row>
    <row r="147" spans="1:17" ht="12" customHeight="1" x14ac:dyDescent="0.25">
      <c r="A147" s="23" t="s">
        <v>60</v>
      </c>
      <c r="B147" s="177">
        <f>RES_hhdet_tesh!B147/RES_summary!B$19</f>
        <v>3.5761240529004321</v>
      </c>
      <c r="C147" s="177">
        <f>RES_hhdet_tesh!C147/RES_summary!C$19</f>
        <v>3.585463756409327</v>
      </c>
      <c r="D147" s="177">
        <f>RES_hhdet_tesh!D147/RES_summary!D$19</f>
        <v>3.5946369644877776</v>
      </c>
      <c r="E147" s="177">
        <f>RES_hhdet_tesh!E147/RES_summary!E$19</f>
        <v>3.6054189879998599</v>
      </c>
      <c r="F147" s="177">
        <f>RES_hhdet_tesh!F147/RES_summary!F$19</f>
        <v>3.6289029169734146</v>
      </c>
      <c r="G147" s="177">
        <f>RES_hhdet_tesh!G147/RES_summary!G$19</f>
        <v>3.6640333356653372</v>
      </c>
      <c r="H147" s="177">
        <f>RES_hhdet_tesh!H147/RES_summary!H$19</f>
        <v>3.6883705817246759</v>
      </c>
      <c r="I147" s="177">
        <f>RES_hhdet_tesh!I147/RES_summary!I$19</f>
        <v>3.7173284510298603</v>
      </c>
      <c r="J147" s="177">
        <f>RES_hhdet_tesh!J147/RES_summary!J$19</f>
        <v>3.8052340165757554</v>
      </c>
      <c r="K147" s="177">
        <f>RES_hhdet_tesh!K147/RES_summary!K$19</f>
        <v>3.8332538856786287</v>
      </c>
      <c r="L147" s="177">
        <f>RES_hhdet_tesh!L147/RES_summary!L$19</f>
        <v>3.8723477768831094</v>
      </c>
      <c r="M147" s="177">
        <f>RES_hhdet_tesh!M147/RES_summary!M$19</f>
        <v>3.8316897886900469</v>
      </c>
      <c r="N147" s="177">
        <f>RES_hhdet_tesh!N147/RES_summary!N$19</f>
        <v>3.9039464281384073</v>
      </c>
      <c r="O147" s="177">
        <f>RES_hhdet_tesh!O147/RES_summary!O$19</f>
        <v>3.982092843839566</v>
      </c>
      <c r="P147" s="177">
        <f>RES_hhdet_tesh!P147/RES_summary!P$19</f>
        <v>3.8371659692110565</v>
      </c>
      <c r="Q147" s="177">
        <f>RES_hhdet_tesh!Q147/RES_summary!Q$19</f>
        <v>3.8111707257677767</v>
      </c>
    </row>
    <row r="148" spans="1:17" ht="12" customHeight="1" x14ac:dyDescent="0.25">
      <c r="A148" s="158" t="s">
        <v>63</v>
      </c>
      <c r="B148" s="178">
        <f>RES_hhdet_tesh!B148/RES_summary!B$19</f>
        <v>16.679595913869964</v>
      </c>
      <c r="C148" s="178">
        <f>RES_hhdet_tesh!C148/RES_summary!C$19</f>
        <v>17.057393066204838</v>
      </c>
      <c r="D148" s="178">
        <f>RES_hhdet_tesh!D148/RES_summary!D$19</f>
        <v>17.145023497310032</v>
      </c>
      <c r="E148" s="178">
        <f>RES_hhdet_tesh!E148/RES_summary!E$19</f>
        <v>17.769866001723852</v>
      </c>
      <c r="F148" s="178">
        <f>RES_hhdet_tesh!F148/RES_summary!F$19</f>
        <v>18.048249533761048</v>
      </c>
      <c r="G148" s="178">
        <f>RES_hhdet_tesh!G148/RES_summary!G$19</f>
        <v>17.019561215648295</v>
      </c>
      <c r="H148" s="178">
        <f>RES_hhdet_tesh!H148/RES_summary!H$19</f>
        <v>17.204730412439378</v>
      </c>
      <c r="I148" s="178">
        <f>RES_hhdet_tesh!I148/RES_summary!I$19</f>
        <v>17.222312930682406</v>
      </c>
      <c r="J148" s="178">
        <f>RES_hhdet_tesh!J148/RES_summary!J$19</f>
        <v>17.342547102850794</v>
      </c>
      <c r="K148" s="178">
        <f>RES_hhdet_tesh!K148/RES_summary!K$19</f>
        <v>16.315639151855212</v>
      </c>
      <c r="L148" s="178">
        <f>RES_hhdet_tesh!L148/RES_summary!L$19</f>
        <v>19.441760496173725</v>
      </c>
      <c r="M148" s="178">
        <f>RES_hhdet_tesh!M148/RES_summary!M$19</f>
        <v>15.59513109283154</v>
      </c>
      <c r="N148" s="178">
        <f>RES_hhdet_tesh!N148/RES_summary!N$19</f>
        <v>20.586927128850082</v>
      </c>
      <c r="O148" s="178">
        <f>RES_hhdet_tesh!O148/RES_summary!O$19</f>
        <v>21.788758748873615</v>
      </c>
      <c r="P148" s="178">
        <f>RES_hhdet_tesh!P148/RES_summary!P$19</f>
        <v>18.317602684001471</v>
      </c>
      <c r="Q148" s="178">
        <f>RES_hhdet_tesh!Q148/RES_summary!Q$19</f>
        <v>19.270422205881999</v>
      </c>
    </row>
    <row r="149" spans="1:17" ht="12" customHeight="1" x14ac:dyDescent="0.25">
      <c r="A149" s="167" t="s">
        <v>144</v>
      </c>
      <c r="B149" s="183">
        <f>RES_hhdet_tesh!B149/RES_summary!B$19</f>
        <v>15.90364741283852</v>
      </c>
      <c r="C149" s="183">
        <f>RES_hhdet_tesh!C149/RES_summary!C$19</f>
        <v>15.94551147223568</v>
      </c>
      <c r="D149" s="183">
        <f>RES_hhdet_tesh!D149/RES_summary!D$19</f>
        <v>15.740649369366192</v>
      </c>
      <c r="E149" s="183">
        <f>RES_hhdet_tesh!E149/RES_summary!E$19</f>
        <v>15.80319695287695</v>
      </c>
      <c r="F149" s="183">
        <f>RES_hhdet_tesh!F149/RES_summary!F$19</f>
        <v>15.902018397280845</v>
      </c>
      <c r="G149" s="183">
        <f>RES_hhdet_tesh!G149/RES_summary!G$19</f>
        <v>15.788385613355587</v>
      </c>
      <c r="H149" s="183">
        <f>RES_hhdet_tesh!H149/RES_summary!H$19</f>
        <v>15.612455342763178</v>
      </c>
      <c r="I149" s="183">
        <f>RES_hhdet_tesh!I149/RES_summary!I$19</f>
        <v>15.578964548906292</v>
      </c>
      <c r="J149" s="183">
        <f>RES_hhdet_tesh!J149/RES_summary!J$19</f>
        <v>15.583160590536458</v>
      </c>
      <c r="K149" s="183">
        <f>RES_hhdet_tesh!K149/RES_summary!K$19</f>
        <v>15.595329618843669</v>
      </c>
      <c r="L149" s="183">
        <f>RES_hhdet_tesh!L149/RES_summary!L$19</f>
        <v>15.551594716060979</v>
      </c>
      <c r="M149" s="183">
        <f>RES_hhdet_tesh!M149/RES_summary!M$19</f>
        <v>14.184728716274718</v>
      </c>
      <c r="N149" s="183">
        <f>RES_hhdet_tesh!N149/RES_summary!N$19</f>
        <v>16.200256009721087</v>
      </c>
      <c r="O149" s="183">
        <f>RES_hhdet_tesh!O149/RES_summary!O$19</f>
        <v>16.092952504408032</v>
      </c>
      <c r="P149" s="183">
        <f>RES_hhdet_tesh!P149/RES_summary!P$19</f>
        <v>15.758056732499909</v>
      </c>
      <c r="Q149" s="183">
        <f>RES_hhdet_tesh!Q149/RES_summary!Q$19</f>
        <v>15.457823349336532</v>
      </c>
    </row>
    <row r="150" spans="1:17" ht="12" customHeight="1" x14ac:dyDescent="0.25">
      <c r="A150" s="167" t="s">
        <v>143</v>
      </c>
      <c r="B150" s="183">
        <f>RES_hhdet_tesh!B150/RES_summary!B$19</f>
        <v>15.903664207905919</v>
      </c>
      <c r="C150" s="183">
        <f>RES_hhdet_tesh!C150/RES_summary!C$19</f>
        <v>15.945237243100101</v>
      </c>
      <c r="D150" s="183">
        <f>RES_hhdet_tesh!D150/RES_summary!D$19</f>
        <v>15.742110566933857</v>
      </c>
      <c r="E150" s="183">
        <f>RES_hhdet_tesh!E150/RES_summary!E$19</f>
        <v>15.809722097862211</v>
      </c>
      <c r="F150" s="183">
        <f>RES_hhdet_tesh!F150/RES_summary!F$19</f>
        <v>15.910492674398412</v>
      </c>
      <c r="G150" s="183">
        <f>RES_hhdet_tesh!G150/RES_summary!G$19</f>
        <v>15.783565982232517</v>
      </c>
      <c r="H150" s="183">
        <f>RES_hhdet_tesh!H150/RES_summary!H$19</f>
        <v>15.623395527878278</v>
      </c>
      <c r="I150" s="183">
        <f>RES_hhdet_tesh!I150/RES_summary!I$19</f>
        <v>15.590138912588987</v>
      </c>
      <c r="J150" s="183">
        <f>RES_hhdet_tesh!J150/RES_summary!J$19</f>
        <v>15.537016009501421</v>
      </c>
      <c r="K150" s="183">
        <f>RES_hhdet_tesh!K150/RES_summary!K$19</f>
        <v>15.618175488459915</v>
      </c>
      <c r="L150" s="183">
        <f>RES_hhdet_tesh!L150/RES_summary!L$19</f>
        <v>15.588297051000884</v>
      </c>
      <c r="M150" s="183">
        <f>RES_hhdet_tesh!M150/RES_summary!M$19</f>
        <v>14.16681250157278</v>
      </c>
      <c r="N150" s="183">
        <f>RES_hhdet_tesh!N150/RES_summary!N$19</f>
        <v>16.142998609082849</v>
      </c>
      <c r="O150" s="183">
        <f>RES_hhdet_tesh!O150/RES_summary!O$19</f>
        <v>16.000800083844098</v>
      </c>
      <c r="P150" s="183">
        <f>RES_hhdet_tesh!P150/RES_summary!P$19</f>
        <v>15.639301651664143</v>
      </c>
      <c r="Q150" s="183">
        <f>RES_hhdet_tesh!Q150/RES_summary!Q$19</f>
        <v>15.361252570571725</v>
      </c>
    </row>
    <row r="151" spans="1:17" ht="12" customHeight="1" x14ac:dyDescent="0.25">
      <c r="A151" s="166" t="s">
        <v>57</v>
      </c>
      <c r="B151" s="182">
        <f>RES_hhdet_tesh!B151/RES_summary!B$19</f>
        <v>10.146527049391086</v>
      </c>
      <c r="C151" s="182">
        <f>RES_hhdet_tesh!C151/RES_summary!C$19</f>
        <v>10.365180290658932</v>
      </c>
      <c r="D151" s="182">
        <f>RES_hhdet_tesh!D151/RES_summary!D$19</f>
        <v>10.232331220092986</v>
      </c>
      <c r="E151" s="182">
        <f>RES_hhdet_tesh!E151/RES_summary!E$19</f>
        <v>10.282670214241088</v>
      </c>
      <c r="F151" s="182">
        <f>RES_hhdet_tesh!F151/RES_summary!F$19</f>
        <v>10.359968544448131</v>
      </c>
      <c r="G151" s="182">
        <f>RES_hhdet_tesh!G151/RES_summary!G$19</f>
        <v>10.276352879607462</v>
      </c>
      <c r="H151" s="182">
        <f>RES_hhdet_tesh!H151/RES_summary!H$19</f>
        <v>10.171107922345053</v>
      </c>
      <c r="I151" s="182">
        <f>RES_hhdet_tesh!I151/RES_summary!I$19</f>
        <v>10.17148684968838</v>
      </c>
      <c r="J151" s="182">
        <f>RES_hhdet_tesh!J151/RES_summary!J$19</f>
        <v>10.140203267640482</v>
      </c>
      <c r="K151" s="182">
        <f>RES_hhdet_tesh!K151/RES_summary!K$19</f>
        <v>10.218511628796003</v>
      </c>
      <c r="L151" s="182">
        <f>RES_hhdet_tesh!L151/RES_summary!L$19</f>
        <v>10.198334840955161</v>
      </c>
      <c r="M151" s="182">
        <f>RES_hhdet_tesh!M151/RES_summary!M$19</f>
        <v>9.2712727442829603</v>
      </c>
      <c r="N151" s="182">
        <f>RES_hhdet_tesh!N151/RES_summary!N$19</f>
        <v>10.898785135818635</v>
      </c>
      <c r="O151" s="182">
        <f>RES_hhdet_tesh!O151/RES_summary!O$19</f>
        <v>10.489084569739717</v>
      </c>
      <c r="P151" s="182">
        <f>RES_hhdet_tesh!P151/RES_summary!P$19</f>
        <v>10.250268696716068</v>
      </c>
      <c r="Q151" s="182">
        <f>RES_hhdet_tesh!Q151/RES_summary!Q$19</f>
        <v>10.059741558499681</v>
      </c>
    </row>
    <row r="152" spans="1:17" ht="12" customHeight="1" x14ac:dyDescent="0.25">
      <c r="A152" s="147" t="s">
        <v>59</v>
      </c>
      <c r="B152" s="181">
        <f>RES_hhdet_tesh!B152/RES_summary!B$19</f>
        <v>5.7571371585148352</v>
      </c>
      <c r="C152" s="181">
        <f>RES_hhdet_tesh!C152/RES_summary!C$19</f>
        <v>5.5800569524411712</v>
      </c>
      <c r="D152" s="181">
        <f>RES_hhdet_tesh!D152/RES_summary!D$19</f>
        <v>5.5097793468408716</v>
      </c>
      <c r="E152" s="181">
        <f>RES_hhdet_tesh!E152/RES_summary!E$19</f>
        <v>5.5270518836211231</v>
      </c>
      <c r="F152" s="181">
        <f>RES_hhdet_tesh!F152/RES_summary!F$19</f>
        <v>5.550524129950281</v>
      </c>
      <c r="G152" s="181">
        <f>RES_hhdet_tesh!G152/RES_summary!G$19</f>
        <v>5.5072131026250579</v>
      </c>
      <c r="H152" s="181">
        <f>RES_hhdet_tesh!H152/RES_summary!H$19</f>
        <v>5.4522876055332254</v>
      </c>
      <c r="I152" s="181">
        <f>RES_hhdet_tesh!I152/RES_summary!I$19</f>
        <v>5.4186520629006054</v>
      </c>
      <c r="J152" s="181">
        <f>RES_hhdet_tesh!J152/RES_summary!J$19</f>
        <v>5.3968127418609395</v>
      </c>
      <c r="K152" s="181">
        <f>RES_hhdet_tesh!K152/RES_summary!K$19</f>
        <v>5.3996638596639093</v>
      </c>
      <c r="L152" s="181">
        <f>RES_hhdet_tesh!L152/RES_summary!L$19</f>
        <v>5.3899622100457227</v>
      </c>
      <c r="M152" s="181">
        <f>RES_hhdet_tesh!M152/RES_summary!M$19</f>
        <v>4.8955397572898205</v>
      </c>
      <c r="N152" s="181">
        <f>RES_hhdet_tesh!N152/RES_summary!N$19</f>
        <v>5.2442134732642138</v>
      </c>
      <c r="O152" s="181">
        <f>RES_hhdet_tesh!O152/RES_summary!O$19</f>
        <v>5.5117155141043837</v>
      </c>
      <c r="P152" s="181">
        <f>RES_hhdet_tesh!P152/RES_summary!P$19</f>
        <v>5.3890329549480755</v>
      </c>
      <c r="Q152" s="181">
        <f>RES_hhdet_tesh!Q152/RES_summary!Q$19</f>
        <v>5.3015110120720443</v>
      </c>
    </row>
    <row r="153" spans="1:17" ht="12" customHeight="1" x14ac:dyDescent="0.25">
      <c r="A153" s="163" t="s">
        <v>142</v>
      </c>
      <c r="B153" s="180">
        <f>RES_hhdet_tesh!B153/RES_summary!B$19</f>
        <v>17.399461735380104</v>
      </c>
      <c r="C153" s="180">
        <f>RES_hhdet_tesh!C153/RES_summary!C$19</f>
        <v>17.874642329335302</v>
      </c>
      <c r="D153" s="180">
        <f>RES_hhdet_tesh!D153/RES_summary!D$19</f>
        <v>17.965774726643854</v>
      </c>
      <c r="E153" s="180">
        <f>RES_hhdet_tesh!E153/RES_summary!E$19</f>
        <v>18.648415380102779</v>
      </c>
      <c r="F153" s="180">
        <f>RES_hhdet_tesh!F153/RES_summary!F$19</f>
        <v>18.92627537139288</v>
      </c>
      <c r="G153" s="180">
        <f>RES_hhdet_tesh!G153/RES_summary!G$19</f>
        <v>17.441462353425575</v>
      </c>
      <c r="H153" s="180">
        <f>RES_hhdet_tesh!H153/RES_summary!H$19</f>
        <v>17.603539055893844</v>
      </c>
      <c r="I153" s="180">
        <f>RES_hhdet_tesh!I153/RES_summary!I$19</f>
        <v>17.580611955907909</v>
      </c>
      <c r="J153" s="180">
        <f>RES_hhdet_tesh!J153/RES_summary!J$19</f>
        <v>17.647561335784403</v>
      </c>
      <c r="K153" s="180">
        <f>RES_hhdet_tesh!K153/RES_summary!K$19</f>
        <v>16.428670877537019</v>
      </c>
      <c r="L153" s="180">
        <f>RES_hhdet_tesh!L153/RES_summary!L$19</f>
        <v>19.988429931343987</v>
      </c>
      <c r="M153" s="180">
        <f>RES_hhdet_tesh!M153/RES_summary!M$19</f>
        <v>15.753318429285802</v>
      </c>
      <c r="N153" s="180">
        <f>RES_hhdet_tesh!N153/RES_summary!N$19</f>
        <v>20.945979680032657</v>
      </c>
      <c r="O153" s="180">
        <f>RES_hhdet_tesh!O153/RES_summary!O$19</f>
        <v>22.184593288565637</v>
      </c>
      <c r="P153" s="180">
        <f>RES_hhdet_tesh!P153/RES_summary!P$19</f>
        <v>18.460305193212072</v>
      </c>
      <c r="Q153" s="180">
        <f>RES_hhdet_tesh!Q153/RES_summary!Q$19</f>
        <v>19.460709290143729</v>
      </c>
    </row>
    <row r="154" spans="1:17" ht="12" customHeight="1" x14ac:dyDescent="0.25">
      <c r="A154" s="161" t="s">
        <v>141</v>
      </c>
      <c r="B154" s="179">
        <f>RES_hhdet_tesh!B154/RES_summary!B$19</f>
        <v>16.857993745687413</v>
      </c>
      <c r="C154" s="179">
        <f>RES_hhdet_tesh!C154/RES_summary!C$19</f>
        <v>17.268811367359817</v>
      </c>
      <c r="D154" s="179">
        <f>RES_hhdet_tesh!D154/RES_summary!D$19</f>
        <v>17.32063912734349</v>
      </c>
      <c r="E154" s="179">
        <f>RES_hhdet_tesh!E154/RES_summary!E$19</f>
        <v>17.799715792365667</v>
      </c>
      <c r="F154" s="179">
        <f>RES_hhdet_tesh!F154/RES_summary!F$19</f>
        <v>17.990453809141588</v>
      </c>
      <c r="G154" s="179">
        <f>RES_hhdet_tesh!G154/RES_summary!G$19</f>
        <v>16.959862700735822</v>
      </c>
      <c r="H154" s="179">
        <f>RES_hhdet_tesh!H154/RES_summary!H$19</f>
        <v>17.039043898951029</v>
      </c>
      <c r="I154" s="179">
        <f>RES_hhdet_tesh!I154/RES_summary!I$19</f>
        <v>17.000281616361537</v>
      </c>
      <c r="J154" s="179">
        <f>RES_hhdet_tesh!J154/RES_summary!J$19</f>
        <v>17.035331215543732</v>
      </c>
      <c r="K154" s="179">
        <f>RES_hhdet_tesh!K154/RES_summary!K$19</f>
        <v>16.216938580600807</v>
      </c>
      <c r="L154" s="179">
        <f>RES_hhdet_tesh!L154/RES_summary!L$19</f>
        <v>18.543945054947983</v>
      </c>
      <c r="M154" s="179">
        <f>RES_hhdet_tesh!M154/RES_summary!M$19</f>
        <v>15.252240344656217</v>
      </c>
      <c r="N154" s="179">
        <f>RES_hhdet_tesh!N154/RES_summary!N$19</f>
        <v>19.428178528156991</v>
      </c>
      <c r="O154" s="179">
        <f>RES_hhdet_tesh!O154/RES_summary!O$19</f>
        <v>20.075644017745091</v>
      </c>
      <c r="P154" s="179">
        <f>RES_hhdet_tesh!P154/RES_summary!P$19</f>
        <v>17.491942818126201</v>
      </c>
      <c r="Q154" s="179">
        <f>RES_hhdet_tesh!Q154/RES_summary!Q$19</f>
        <v>18.058481925986417</v>
      </c>
    </row>
    <row r="155" spans="1:17" ht="12" customHeight="1" x14ac:dyDescent="0.25">
      <c r="A155" s="148" t="s">
        <v>60</v>
      </c>
      <c r="B155" s="177">
        <f>RES_hhdet_tesh!B155/RES_summary!B$19</f>
        <v>11.100856587172578</v>
      </c>
      <c r="C155" s="177">
        <f>RES_hhdet_tesh!C155/RES_summary!C$19</f>
        <v>11.688754414918646</v>
      </c>
      <c r="D155" s="177">
        <f>RES_hhdet_tesh!D155/RES_summary!D$19</f>
        <v>11.810859780502618</v>
      </c>
      <c r="E155" s="177">
        <f>RES_hhdet_tesh!E155/RES_summary!E$19</f>
        <v>12.272663908744542</v>
      </c>
      <c r="F155" s="177">
        <f>RES_hhdet_tesh!F155/RES_summary!F$19</f>
        <v>12.439929679191305</v>
      </c>
      <c r="G155" s="177">
        <f>RES_hhdet_tesh!G155/RES_summary!G$19</f>
        <v>11.452649598110764</v>
      </c>
      <c r="H155" s="177">
        <f>RES_hhdet_tesh!H155/RES_summary!H$19</f>
        <v>11.586756293417805</v>
      </c>
      <c r="I155" s="177">
        <f>RES_hhdet_tesh!I155/RES_summary!I$19</f>
        <v>11.581629553460935</v>
      </c>
      <c r="J155" s="177">
        <f>RES_hhdet_tesh!J155/RES_summary!J$19</f>
        <v>11.638518473682794</v>
      </c>
      <c r="K155" s="177">
        <f>RES_hhdet_tesh!K155/RES_summary!K$19</f>
        <v>10.817274720936895</v>
      </c>
      <c r="L155" s="177">
        <f>RES_hhdet_tesh!L155/RES_summary!L$19</f>
        <v>13.153982844902254</v>
      </c>
      <c r="M155" s="177">
        <f>RES_hhdet_tesh!M155/RES_summary!M$19</f>
        <v>10.356700587366392</v>
      </c>
      <c r="N155" s="177">
        <f>RES_hhdet_tesh!N155/RES_summary!N$19</f>
        <v>14.183965054892781</v>
      </c>
      <c r="O155" s="177">
        <f>RES_hhdet_tesh!O155/RES_summary!O$19</f>
        <v>14.563928503640712</v>
      </c>
      <c r="P155" s="177">
        <f>RES_hhdet_tesh!P155/RES_summary!P$19</f>
        <v>12.102909863178128</v>
      </c>
      <c r="Q155" s="177">
        <f>RES_hhdet_tesh!Q155/RES_summary!Q$19</f>
        <v>12.75697091391438</v>
      </c>
    </row>
    <row r="156" spans="1:17" ht="12" customHeight="1" x14ac:dyDescent="0.25">
      <c r="A156" s="148" t="s">
        <v>59</v>
      </c>
      <c r="B156" s="177">
        <f>RES_hhdet_tesh!B156/RES_summary!B$19</f>
        <v>5.7571371585148352</v>
      </c>
      <c r="C156" s="177">
        <f>RES_hhdet_tesh!C156/RES_summary!C$19</f>
        <v>5.5800569524411694</v>
      </c>
      <c r="D156" s="177">
        <f>RES_hhdet_tesh!D156/RES_summary!D$19</f>
        <v>5.5097793468408689</v>
      </c>
      <c r="E156" s="177">
        <f>RES_hhdet_tesh!E156/RES_summary!E$19</f>
        <v>5.5270518836211222</v>
      </c>
      <c r="F156" s="177">
        <f>RES_hhdet_tesh!F156/RES_summary!F$19</f>
        <v>5.5505241299502801</v>
      </c>
      <c r="G156" s="177">
        <f>RES_hhdet_tesh!G156/RES_summary!G$19</f>
        <v>5.5072131026250553</v>
      </c>
      <c r="H156" s="177">
        <f>RES_hhdet_tesh!H156/RES_summary!H$19</f>
        <v>5.4522876055332254</v>
      </c>
      <c r="I156" s="177">
        <f>RES_hhdet_tesh!I156/RES_summary!I$19</f>
        <v>5.4186520629006036</v>
      </c>
      <c r="J156" s="177">
        <f>RES_hhdet_tesh!J156/RES_summary!J$19</f>
        <v>5.3968127418609386</v>
      </c>
      <c r="K156" s="177">
        <f>RES_hhdet_tesh!K156/RES_summary!K$19</f>
        <v>5.399663859663911</v>
      </c>
      <c r="L156" s="177">
        <f>RES_hhdet_tesh!L156/RES_summary!L$19</f>
        <v>5.3899622100457245</v>
      </c>
      <c r="M156" s="177">
        <f>RES_hhdet_tesh!M156/RES_summary!M$19</f>
        <v>4.8955397572898223</v>
      </c>
      <c r="N156" s="177">
        <f>RES_hhdet_tesh!N156/RES_summary!N$19</f>
        <v>5.2442134732642121</v>
      </c>
      <c r="O156" s="177">
        <f>RES_hhdet_tesh!O156/RES_summary!O$19</f>
        <v>5.5117155141043801</v>
      </c>
      <c r="P156" s="177">
        <f>RES_hhdet_tesh!P156/RES_summary!P$19</f>
        <v>5.389032954948072</v>
      </c>
      <c r="Q156" s="177">
        <f>RES_hhdet_tesh!Q156/RES_summary!Q$19</f>
        <v>5.3015110120720381</v>
      </c>
    </row>
    <row r="157" spans="1:17" ht="12" customHeight="1" x14ac:dyDescent="0.25">
      <c r="A157" s="158" t="s">
        <v>62</v>
      </c>
      <c r="B157" s="178">
        <f>RES_hhdet_tesh!B157/RES_summary!B$19</f>
        <v>8.9504431117153676</v>
      </c>
      <c r="C157" s="178">
        <f>RES_hhdet_tesh!C157/RES_summary!C$19</f>
        <v>8.9581943708255078</v>
      </c>
      <c r="D157" s="178">
        <f>RES_hhdet_tesh!D157/RES_summary!D$19</f>
        <v>9.0438253609391328</v>
      </c>
      <c r="E157" s="178">
        <f>RES_hhdet_tesh!E157/RES_summary!E$19</f>
        <v>9.4344798421355787</v>
      </c>
      <c r="F157" s="178">
        <f>RES_hhdet_tesh!F157/RES_summary!F$19</f>
        <v>9.3843732391067576</v>
      </c>
      <c r="G157" s="178">
        <f>RES_hhdet_tesh!G157/RES_summary!G$19</f>
        <v>9.0270307912654317</v>
      </c>
      <c r="H157" s="178">
        <f>RES_hhdet_tesh!H157/RES_summary!H$19</f>
        <v>9.2478760357207701</v>
      </c>
      <c r="I157" s="178">
        <f>RES_hhdet_tesh!I157/RES_summary!I$19</f>
        <v>9.2096157914186136</v>
      </c>
      <c r="J157" s="178">
        <f>RES_hhdet_tesh!J157/RES_summary!J$19</f>
        <v>9.6299488602913055</v>
      </c>
      <c r="K157" s="178">
        <f>RES_hhdet_tesh!K157/RES_summary!K$19</f>
        <v>9.3661947648676502</v>
      </c>
      <c r="L157" s="178">
        <f>RES_hhdet_tesh!L157/RES_summary!L$19</f>
        <v>10.132625370239523</v>
      </c>
      <c r="M157" s="178">
        <f>RES_hhdet_tesh!M157/RES_summary!M$19</f>
        <v>8.9032717304893687</v>
      </c>
      <c r="N157" s="178">
        <f>RES_hhdet_tesh!N157/RES_summary!N$19</f>
        <v>10.288553481088609</v>
      </c>
      <c r="O157" s="178">
        <f>RES_hhdet_tesh!O157/RES_summary!O$19</f>
        <v>10.990517008755914</v>
      </c>
      <c r="P157" s="178">
        <f>RES_hhdet_tesh!P157/RES_summary!P$19</f>
        <v>9.5762140261714599</v>
      </c>
      <c r="Q157" s="178">
        <f>RES_hhdet_tesh!Q157/RES_summary!Q$19</f>
        <v>9.9885324744758037</v>
      </c>
    </row>
    <row r="158" spans="1:17" ht="12" customHeight="1" x14ac:dyDescent="0.25">
      <c r="A158" s="23" t="s">
        <v>57</v>
      </c>
      <c r="B158" s="177">
        <f>RES_hhdet_tesh!B158/RES_summary!B$19</f>
        <v>8.3005903585007523</v>
      </c>
      <c r="C158" s="177">
        <f>RES_hhdet_tesh!C158/RES_summary!C$19</f>
        <v>8.2239047266951424</v>
      </c>
      <c r="D158" s="177">
        <f>RES_hhdet_tesh!D158/RES_summary!D$19</f>
        <v>8.2453008516549335</v>
      </c>
      <c r="E158" s="177">
        <f>RES_hhdet_tesh!E158/RES_summary!E$19</f>
        <v>8.17357735002164</v>
      </c>
      <c r="F158" s="177">
        <f>RES_hhdet_tesh!F158/RES_summary!F$19</f>
        <v>8.4562004337276644</v>
      </c>
      <c r="G158" s="177">
        <f>RES_hhdet_tesh!G158/RES_summary!G$19</f>
        <v>8.3525928061913461</v>
      </c>
      <c r="H158" s="177">
        <f>RES_hhdet_tesh!H158/RES_summary!H$19</f>
        <v>8.3274171940080599</v>
      </c>
      <c r="I158" s="177">
        <f>RES_hhdet_tesh!I158/RES_summary!I$19</f>
        <v>8.4585152382173465</v>
      </c>
      <c r="J158" s="177">
        <f>RES_hhdet_tesh!J158/RES_summary!J$19</f>
        <v>8.4752131340039316</v>
      </c>
      <c r="K158" s="177">
        <f>RES_hhdet_tesh!K158/RES_summary!K$19</f>
        <v>8.3863692741021509</v>
      </c>
      <c r="L158" s="177">
        <f>RES_hhdet_tesh!L158/RES_summary!L$19</f>
        <v>8.6269301087460963</v>
      </c>
      <c r="M158" s="177">
        <f>RES_hhdet_tesh!M158/RES_summary!M$19</f>
        <v>8.0915921636046946</v>
      </c>
      <c r="N158" s="177">
        <f>RES_hhdet_tesh!N158/RES_summary!N$19</f>
        <v>8.3695606932740194</v>
      </c>
      <c r="O158" s="177">
        <f>RES_hhdet_tesh!O158/RES_summary!O$19</f>
        <v>8.3760648744800541</v>
      </c>
      <c r="P158" s="177">
        <f>RES_hhdet_tesh!P158/RES_summary!P$19</f>
        <v>8.324259112290548</v>
      </c>
      <c r="Q158" s="177">
        <f>RES_hhdet_tesh!Q158/RES_summary!Q$19</f>
        <v>8.2051922450008377</v>
      </c>
    </row>
    <row r="159" spans="1:17" ht="12" customHeight="1" x14ac:dyDescent="0.25">
      <c r="A159" s="29" t="s">
        <v>140</v>
      </c>
      <c r="B159" s="176">
        <f>RES_hhdet_tesh!B159/RES_summary!B$19</f>
        <v>9.2013783923133303</v>
      </c>
      <c r="C159" s="176">
        <f>RES_hhdet_tesh!C159/RES_summary!C$19</f>
        <v>9.2280350924082697</v>
      </c>
      <c r="D159" s="176">
        <f>RES_hhdet_tesh!D159/RES_summary!D$19</f>
        <v>9.3303614909455579</v>
      </c>
      <c r="E159" s="176">
        <f>RES_hhdet_tesh!E159/RES_summary!E$19</f>
        <v>9.8710449424230244</v>
      </c>
      <c r="F159" s="176">
        <f>RES_hhdet_tesh!F159/RES_summary!F$19</f>
        <v>9.7050584053562776</v>
      </c>
      <c r="G159" s="176">
        <f>RES_hhdet_tesh!G159/RES_summary!G$19</f>
        <v>9.2556748003704499</v>
      </c>
      <c r="H159" s="176">
        <f>RES_hhdet_tesh!H159/RES_summary!H$19</f>
        <v>9.538695562607618</v>
      </c>
      <c r="I159" s="176">
        <f>RES_hhdet_tesh!I159/RES_summary!I$19</f>
        <v>9.4348676591410516</v>
      </c>
      <c r="J159" s="176">
        <f>RES_hhdet_tesh!J159/RES_summary!J$19</f>
        <v>9.9684218784568568</v>
      </c>
      <c r="K159" s="176">
        <f>RES_hhdet_tesh!K159/RES_summary!K$19</f>
        <v>9.6583831837028278</v>
      </c>
      <c r="L159" s="176">
        <f>RES_hhdet_tesh!L159/RES_summary!L$19</f>
        <v>10.548809591021353</v>
      </c>
      <c r="M159" s="176">
        <f>RES_hhdet_tesh!M159/RES_summary!M$19</f>
        <v>9.1139032705597351</v>
      </c>
      <c r="N159" s="176">
        <f>RES_hhdet_tesh!N159/RES_summary!N$19</f>
        <v>10.771177154939702</v>
      </c>
      <c r="O159" s="176">
        <f>RES_hhdet_tesh!O159/RES_summary!O$19</f>
        <v>11.6137935837616</v>
      </c>
      <c r="P159" s="176">
        <f>RES_hhdet_tesh!P159/RES_summary!P$19</f>
        <v>9.8239096061664366</v>
      </c>
      <c r="Q159" s="176">
        <f>RES_hhdet_tesh!Q159/RES_summary!Q$19</f>
        <v>10.340216805470764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84">
        <f>RES_hhdet_tesh!B161/RES_summary!B$19</f>
        <v>125.07746140084997</v>
      </c>
      <c r="C161" s="184">
        <f>RES_hhdet_tesh!C161/RES_summary!C$19</f>
        <v>133.3988252093034</v>
      </c>
      <c r="D161" s="184">
        <f>RES_hhdet_tesh!D161/RES_summary!D$19</f>
        <v>128.39935490779183</v>
      </c>
      <c r="E161" s="184">
        <f>RES_hhdet_tesh!E161/RES_summary!E$19</f>
        <v>136.9461715994062</v>
      </c>
      <c r="F161" s="184">
        <f>RES_hhdet_tesh!F161/RES_summary!F$19</f>
        <v>141.49468722761426</v>
      </c>
      <c r="G161" s="184">
        <f>RES_hhdet_tesh!G161/RES_summary!G$19</f>
        <v>130.45031333792633</v>
      </c>
      <c r="H161" s="184">
        <f>RES_hhdet_tesh!H161/RES_summary!H$19</f>
        <v>128.2770656195454</v>
      </c>
      <c r="I161" s="184">
        <f>RES_hhdet_tesh!I161/RES_summary!I$19</f>
        <v>114.88490231520412</v>
      </c>
      <c r="J161" s="184">
        <f>RES_hhdet_tesh!J161/RES_summary!J$19</f>
        <v>127.86920488910232</v>
      </c>
      <c r="K161" s="184">
        <f>RES_hhdet_tesh!K161/RES_summary!K$19</f>
        <v>118.43457681142365</v>
      </c>
      <c r="L161" s="184">
        <f>RES_hhdet_tesh!L161/RES_summary!L$19</f>
        <v>132.88746494940531</v>
      </c>
      <c r="M161" s="184">
        <f>RES_hhdet_tesh!M161/RES_summary!M$19</f>
        <v>96.004284681325828</v>
      </c>
      <c r="N161" s="184">
        <f>RES_hhdet_tesh!N161/RES_summary!N$19</f>
        <v>122.42995005058746</v>
      </c>
      <c r="O161" s="184">
        <f>RES_hhdet_tesh!O161/RES_summary!O$19</f>
        <v>136.73016025105295</v>
      </c>
      <c r="P161" s="184">
        <f>RES_hhdet_tesh!P161/RES_summary!P$19</f>
        <v>96.185692476532779</v>
      </c>
      <c r="Q161" s="184">
        <f>RES_hhdet_tesh!Q161/RES_summary!Q$19</f>
        <v>106.71704821292705</v>
      </c>
    </row>
    <row r="162" spans="1:17" ht="12.95" customHeight="1" x14ac:dyDescent="0.25">
      <c r="A162" s="158" t="s">
        <v>65</v>
      </c>
      <c r="B162" s="178">
        <f>RES_hhdet_tesh!B162/RES_summary!B$19</f>
        <v>99.192835658526121</v>
      </c>
      <c r="C162" s="178">
        <f>RES_hhdet_tesh!C162/RES_summary!C$19</f>
        <v>107.27004465890104</v>
      </c>
      <c r="D162" s="178">
        <f>RES_hhdet_tesh!D162/RES_summary!D$19</f>
        <v>102.22872020369357</v>
      </c>
      <c r="E162" s="178">
        <f>RES_hhdet_tesh!E162/RES_summary!E$19</f>
        <v>109.9992835704476</v>
      </c>
      <c r="F162" s="178">
        <f>RES_hhdet_tesh!F162/RES_summary!F$19</f>
        <v>114.37038670243371</v>
      </c>
      <c r="G162" s="178">
        <f>RES_hhdet_tesh!G162/RES_summary!G$19</f>
        <v>104.43105507472167</v>
      </c>
      <c r="H162" s="178">
        <f>RES_hhdet_tesh!H162/RES_summary!H$19</f>
        <v>101.87677540789173</v>
      </c>
      <c r="I162" s="178">
        <f>RES_hhdet_tesh!I162/RES_summary!I$19</f>
        <v>88.4423413758865</v>
      </c>
      <c r="J162" s="178">
        <f>RES_hhdet_tesh!J162/RES_summary!J$19</f>
        <v>100.86126425482443</v>
      </c>
      <c r="K162" s="178">
        <f>RES_hhdet_tesh!K162/RES_summary!K$19</f>
        <v>92.513670511525504</v>
      </c>
      <c r="L162" s="178">
        <f>RES_hhdet_tesh!L162/RES_summary!L$19</f>
        <v>103.77432549081787</v>
      </c>
      <c r="M162" s="178">
        <f>RES_hhdet_tesh!M162/RES_summary!M$19</f>
        <v>71.425298971194124</v>
      </c>
      <c r="N162" s="178">
        <f>RES_hhdet_tesh!N162/RES_summary!N$19</f>
        <v>91.965761641693504</v>
      </c>
      <c r="O162" s="178">
        <f>RES_hhdet_tesh!O162/RES_summary!O$19</f>
        <v>104.60296563700625</v>
      </c>
      <c r="P162" s="178">
        <f>RES_hhdet_tesh!P162/RES_summary!P$19</f>
        <v>68.228922426378048</v>
      </c>
      <c r="Q162" s="178">
        <f>RES_hhdet_tesh!Q162/RES_summary!Q$19</f>
        <v>77.534071447050621</v>
      </c>
    </row>
    <row r="163" spans="1:17" ht="12" customHeight="1" x14ac:dyDescent="0.25">
      <c r="A163" s="23" t="s">
        <v>60</v>
      </c>
      <c r="B163" s="176">
        <f>RES_hhdet_tesh!B163/RES_summary!B$19</f>
        <v>99.192835658526121</v>
      </c>
      <c r="C163" s="176">
        <f>RES_hhdet_tesh!C163/RES_summary!C$19</f>
        <v>107.27004465890104</v>
      </c>
      <c r="D163" s="176">
        <f>RES_hhdet_tesh!D163/RES_summary!D$19</f>
        <v>102.22872020369357</v>
      </c>
      <c r="E163" s="176">
        <f>RES_hhdet_tesh!E163/RES_summary!E$19</f>
        <v>109.9992835704476</v>
      </c>
      <c r="F163" s="176">
        <f>RES_hhdet_tesh!F163/RES_summary!F$19</f>
        <v>114.37038670243371</v>
      </c>
      <c r="G163" s="176">
        <f>RES_hhdet_tesh!G163/RES_summary!G$19</f>
        <v>104.43105507472167</v>
      </c>
      <c r="H163" s="176">
        <f>RES_hhdet_tesh!H163/RES_summary!H$19</f>
        <v>101.87677540789173</v>
      </c>
      <c r="I163" s="176">
        <f>RES_hhdet_tesh!I163/RES_summary!I$19</f>
        <v>88.4423413758865</v>
      </c>
      <c r="J163" s="176">
        <f>RES_hhdet_tesh!J163/RES_summary!J$19</f>
        <v>100.86126425482443</v>
      </c>
      <c r="K163" s="176">
        <f>RES_hhdet_tesh!K163/RES_summary!K$19</f>
        <v>92.513670511525504</v>
      </c>
      <c r="L163" s="176">
        <f>RES_hhdet_tesh!L163/RES_summary!L$19</f>
        <v>103.77432549081787</v>
      </c>
      <c r="M163" s="176">
        <f>RES_hhdet_tesh!M163/RES_summary!M$19</f>
        <v>71.425298971194124</v>
      </c>
      <c r="N163" s="176">
        <f>RES_hhdet_tesh!N163/RES_summary!N$19</f>
        <v>91.965761641693504</v>
      </c>
      <c r="O163" s="176">
        <f>RES_hhdet_tesh!O163/RES_summary!O$19</f>
        <v>104.60296563700625</v>
      </c>
      <c r="P163" s="176">
        <f>RES_hhdet_tesh!P163/RES_summary!P$19</f>
        <v>68.228922426378048</v>
      </c>
      <c r="Q163" s="176">
        <f>RES_hhdet_tesh!Q163/RES_summary!Q$19</f>
        <v>77.534071447050621</v>
      </c>
    </row>
    <row r="164" spans="1:17" ht="12.95" customHeight="1" x14ac:dyDescent="0.25">
      <c r="A164" s="158" t="s">
        <v>112</v>
      </c>
      <c r="B164" s="178">
        <f>RES_hhdet_tesh!B164/RES_summary!B$19</f>
        <v>0.25459106001400267</v>
      </c>
      <c r="C164" s="178">
        <f>RES_hhdet_tesh!C164/RES_summary!C$19</f>
        <v>0.26213054130271601</v>
      </c>
      <c r="D164" s="178">
        <f>RES_hhdet_tesh!D164/RES_summary!D$19</f>
        <v>0.27836161499008377</v>
      </c>
      <c r="E164" s="178">
        <f>RES_hhdet_tesh!E164/RES_summary!E$19</f>
        <v>0.28238325108482326</v>
      </c>
      <c r="F164" s="178">
        <f>RES_hhdet_tesh!F164/RES_summary!F$19</f>
        <v>0.29235803023619544</v>
      </c>
      <c r="G164" s="178">
        <f>RES_hhdet_tesh!G164/RES_summary!G$19</f>
        <v>0.31307749374033045</v>
      </c>
      <c r="H164" s="178">
        <f>RES_hhdet_tesh!H164/RES_summary!H$19</f>
        <v>0.32316023803432042</v>
      </c>
      <c r="I164" s="178">
        <f>RES_hhdet_tesh!I164/RES_summary!I$19</f>
        <v>0.33879501889537045</v>
      </c>
      <c r="J164" s="178">
        <f>RES_hhdet_tesh!J164/RES_summary!J$19</f>
        <v>0.36047668777369862</v>
      </c>
      <c r="K164" s="178">
        <f>RES_hhdet_tesh!K164/RES_summary!K$19</f>
        <v>0.38383718938373884</v>
      </c>
      <c r="L164" s="178">
        <f>RES_hhdet_tesh!L164/RES_summary!L$19</f>
        <v>0.4051005497489904</v>
      </c>
      <c r="M164" s="178">
        <f>RES_hhdet_tesh!M164/RES_summary!M$19</f>
        <v>0.40966705069708481</v>
      </c>
      <c r="N164" s="178">
        <f>RES_hhdet_tesh!N164/RES_summary!N$19</f>
        <v>0.43355373059931118</v>
      </c>
      <c r="O164" s="178">
        <f>RES_hhdet_tesh!O164/RES_summary!O$19</f>
        <v>0.49214806782601339</v>
      </c>
      <c r="P164" s="178">
        <f>RES_hhdet_tesh!P164/RES_summary!P$19</f>
        <v>0.49975536557386313</v>
      </c>
      <c r="Q164" s="178">
        <f>RES_hhdet_tesh!Q164/RES_summary!Q$19</f>
        <v>0.54750182194374808</v>
      </c>
    </row>
    <row r="165" spans="1:17" ht="12" customHeight="1" x14ac:dyDescent="0.25">
      <c r="A165" s="23" t="s">
        <v>60</v>
      </c>
      <c r="B165" s="177">
        <f>RES_hhdet_tesh!B165/RES_summary!B$19</f>
        <v>0.25459106001400267</v>
      </c>
      <c r="C165" s="177">
        <f>RES_hhdet_tesh!C165/RES_summary!C$19</f>
        <v>0.26213054130271601</v>
      </c>
      <c r="D165" s="177">
        <f>RES_hhdet_tesh!D165/RES_summary!D$19</f>
        <v>0.27836161499008377</v>
      </c>
      <c r="E165" s="177">
        <f>RES_hhdet_tesh!E165/RES_summary!E$19</f>
        <v>0.28238325108482326</v>
      </c>
      <c r="F165" s="177">
        <f>RES_hhdet_tesh!F165/RES_summary!F$19</f>
        <v>0.29235803023619544</v>
      </c>
      <c r="G165" s="177">
        <f>RES_hhdet_tesh!G165/RES_summary!G$19</f>
        <v>0.31307749374033045</v>
      </c>
      <c r="H165" s="177">
        <f>RES_hhdet_tesh!H165/RES_summary!H$19</f>
        <v>0.32316023803432042</v>
      </c>
      <c r="I165" s="177">
        <f>RES_hhdet_tesh!I165/RES_summary!I$19</f>
        <v>0.33879501889537045</v>
      </c>
      <c r="J165" s="177">
        <f>RES_hhdet_tesh!J165/RES_summary!J$19</f>
        <v>0.36047668777369862</v>
      </c>
      <c r="K165" s="177">
        <f>RES_hhdet_tesh!K165/RES_summary!K$19</f>
        <v>0.38383718938373884</v>
      </c>
      <c r="L165" s="177">
        <f>RES_hhdet_tesh!L165/RES_summary!L$19</f>
        <v>0.4051005497489904</v>
      </c>
      <c r="M165" s="177">
        <f>RES_hhdet_tesh!M165/RES_summary!M$19</f>
        <v>0.40966705069708481</v>
      </c>
      <c r="N165" s="177">
        <f>RES_hhdet_tesh!N165/RES_summary!N$19</f>
        <v>0.43355373059931118</v>
      </c>
      <c r="O165" s="177">
        <f>RES_hhdet_tesh!O165/RES_summary!O$19</f>
        <v>0.49214806782601339</v>
      </c>
      <c r="P165" s="177">
        <f>RES_hhdet_tesh!P165/RES_summary!P$19</f>
        <v>0.49975536557386313</v>
      </c>
      <c r="Q165" s="177">
        <f>RES_hhdet_tesh!Q165/RES_summary!Q$19</f>
        <v>0.54750182194374808</v>
      </c>
    </row>
    <row r="166" spans="1:17" ht="12" customHeight="1" x14ac:dyDescent="0.25">
      <c r="A166" s="158" t="s">
        <v>63</v>
      </c>
      <c r="B166" s="178">
        <f>RES_hhdet_tesh!B166/RES_summary!B$19</f>
        <v>16.679593099506491</v>
      </c>
      <c r="C166" s="178">
        <f>RES_hhdet_tesh!C166/RES_summary!C$19</f>
        <v>16.908455677312759</v>
      </c>
      <c r="D166" s="178">
        <f>RES_hhdet_tesh!D166/RES_summary!D$19</f>
        <v>16.848447687479027</v>
      </c>
      <c r="E166" s="178">
        <f>RES_hhdet_tesh!E166/RES_summary!E$19</f>
        <v>17.230022745317697</v>
      </c>
      <c r="F166" s="178">
        <f>RES_hhdet_tesh!F166/RES_summary!F$19</f>
        <v>17.447569818558758</v>
      </c>
      <c r="G166" s="178">
        <f>RES_hhdet_tesh!G166/RES_summary!G$19</f>
        <v>16.679150216466859</v>
      </c>
      <c r="H166" s="178">
        <f>RES_hhdet_tesh!H166/RES_summary!H$19</f>
        <v>16.829254036989461</v>
      </c>
      <c r="I166" s="178">
        <f>RES_hhdet_tesh!I166/RES_summary!I$19</f>
        <v>16.894149736366003</v>
      </c>
      <c r="J166" s="178">
        <f>RES_hhdet_tesh!J166/RES_summary!J$19</f>
        <v>17.017515759549916</v>
      </c>
      <c r="K166" s="178">
        <f>RES_hhdet_tesh!K166/RES_summary!K$19</f>
        <v>16.170873864953037</v>
      </c>
      <c r="L166" s="178">
        <f>RES_hhdet_tesh!L166/RES_summary!L$19</f>
        <v>18.575413372068748</v>
      </c>
      <c r="M166" s="178">
        <f>RES_hhdet_tesh!M166/RES_summary!M$19</f>
        <v>15.266047049164163</v>
      </c>
      <c r="N166" s="178">
        <f>RES_hhdet_tesh!N166/RES_summary!N$19</f>
        <v>19.742080008667568</v>
      </c>
      <c r="O166" s="178">
        <f>RES_hhdet_tesh!O166/RES_summary!O$19</f>
        <v>20.644527023716929</v>
      </c>
      <c r="P166" s="178">
        <f>RES_hhdet_tesh!P166/RES_summary!P$19</f>
        <v>17.880800886927883</v>
      </c>
      <c r="Q166" s="178">
        <f>RES_hhdet_tesh!Q166/RES_summary!Q$19</f>
        <v>18.646942043779891</v>
      </c>
    </row>
    <row r="167" spans="1:17" ht="12" customHeight="1" x14ac:dyDescent="0.25">
      <c r="A167" s="167" t="s">
        <v>144</v>
      </c>
      <c r="B167" s="183">
        <f>RES_hhdet_tesh!B167/RES_summary!B$19</f>
        <v>15.903647412838515</v>
      </c>
      <c r="C167" s="183">
        <f>RES_hhdet_tesh!C167/RES_summary!C$19</f>
        <v>15.945509557124362</v>
      </c>
      <c r="D167" s="183">
        <f>RES_hhdet_tesh!D167/RES_summary!D$19</f>
        <v>15.740649702185657</v>
      </c>
      <c r="E167" s="183">
        <f>RES_hhdet_tesh!E167/RES_summary!E$19</f>
        <v>15.803193157842841</v>
      </c>
      <c r="F167" s="183">
        <f>RES_hhdet_tesh!F167/RES_summary!F$19</f>
        <v>15.90201347257725</v>
      </c>
      <c r="G167" s="183">
        <f>RES_hhdet_tesh!G167/RES_summary!G$19</f>
        <v>15.788376032155988</v>
      </c>
      <c r="H167" s="183">
        <f>RES_hhdet_tesh!H167/RES_summary!H$19</f>
        <v>15.612444651598889</v>
      </c>
      <c r="I167" s="183">
        <f>RES_hhdet_tesh!I167/RES_summary!I$19</f>
        <v>15.578950516767343</v>
      </c>
      <c r="J167" s="183">
        <f>RES_hhdet_tesh!J167/RES_summary!J$19</f>
        <v>15.583158934523381</v>
      </c>
      <c r="K167" s="183">
        <f>RES_hhdet_tesh!K167/RES_summary!K$19</f>
        <v>15.595332605048572</v>
      </c>
      <c r="L167" s="183">
        <f>RES_hhdet_tesh!L167/RES_summary!L$19</f>
        <v>15.551600437392015</v>
      </c>
      <c r="M167" s="183">
        <f>RES_hhdet_tesh!M167/RES_summary!M$19</f>
        <v>14.184732327236121</v>
      </c>
      <c r="N167" s="183">
        <f>RES_hhdet_tesh!N167/RES_summary!N$19</f>
        <v>16.200259767494966</v>
      </c>
      <c r="O167" s="183">
        <f>RES_hhdet_tesh!O167/RES_summary!O$19</f>
        <v>16.092948800640634</v>
      </c>
      <c r="P167" s="183">
        <f>RES_hhdet_tesh!P167/RES_summary!P$19</f>
        <v>15.758052591653611</v>
      </c>
      <c r="Q167" s="183">
        <f>RES_hhdet_tesh!Q167/RES_summary!Q$19</f>
        <v>15.457812032480419</v>
      </c>
    </row>
    <row r="168" spans="1:17" ht="12" customHeight="1" x14ac:dyDescent="0.25">
      <c r="A168" s="167" t="s">
        <v>143</v>
      </c>
      <c r="B168" s="183">
        <f>RES_hhdet_tesh!B168/RES_summary!B$19</f>
        <v>15.903664207905923</v>
      </c>
      <c r="C168" s="183">
        <f>RES_hhdet_tesh!C168/RES_summary!C$19</f>
        <v>15.945379511999004</v>
      </c>
      <c r="D168" s="183">
        <f>RES_hhdet_tesh!D168/RES_summary!D$19</f>
        <v>15.742270790609991</v>
      </c>
      <c r="E168" s="183">
        <f>RES_hhdet_tesh!E168/RES_summary!E$19</f>
        <v>15.809942231614139</v>
      </c>
      <c r="F168" s="183">
        <f>RES_hhdet_tesh!F168/RES_summary!F$19</f>
        <v>15.910731454913959</v>
      </c>
      <c r="G168" s="183">
        <f>RES_hhdet_tesh!G168/RES_summary!G$19</f>
        <v>15.783831808026317</v>
      </c>
      <c r="H168" s="183">
        <f>RES_hhdet_tesh!H168/RES_summary!H$19</f>
        <v>15.623559337730146</v>
      </c>
      <c r="I168" s="183">
        <f>RES_hhdet_tesh!I168/RES_summary!I$19</f>
        <v>15.590335647672452</v>
      </c>
      <c r="J168" s="183">
        <f>RES_hhdet_tesh!J168/RES_summary!J$19</f>
        <v>15.537164786417184</v>
      </c>
      <c r="K168" s="183">
        <f>RES_hhdet_tesh!K168/RES_summary!K$19</f>
        <v>15.618175809810962</v>
      </c>
      <c r="L168" s="183">
        <f>RES_hhdet_tesh!L168/RES_summary!L$19</f>
        <v>15.588283764647349</v>
      </c>
      <c r="M168" s="183">
        <f>RES_hhdet_tesh!M168/RES_summary!M$19</f>
        <v>14.16680486804578</v>
      </c>
      <c r="N168" s="183">
        <f>RES_hhdet_tesh!N168/RES_summary!N$19</f>
        <v>16.142990374458428</v>
      </c>
      <c r="O168" s="183">
        <f>RES_hhdet_tesh!O168/RES_summary!O$19</f>
        <v>16.000794046202486</v>
      </c>
      <c r="P168" s="183">
        <f>RES_hhdet_tesh!P168/RES_summary!P$19</f>
        <v>15.639289289038922</v>
      </c>
      <c r="Q168" s="183">
        <f>RES_hhdet_tesh!Q168/RES_summary!Q$19</f>
        <v>15.361180109990656</v>
      </c>
    </row>
    <row r="169" spans="1:17" ht="12" customHeight="1" x14ac:dyDescent="0.25">
      <c r="A169" s="166" t="s">
        <v>57</v>
      </c>
      <c r="B169" s="182">
        <f>RES_hhdet_tesh!B169/RES_summary!B$19</f>
        <v>10.146527049391089</v>
      </c>
      <c r="C169" s="182">
        <f>RES_hhdet_tesh!C169/RES_summary!C$19</f>
        <v>10.365322559557834</v>
      </c>
      <c r="D169" s="182">
        <f>RES_hhdet_tesh!D169/RES_summary!D$19</f>
        <v>10.232491443769119</v>
      </c>
      <c r="E169" s="182">
        <f>RES_hhdet_tesh!E169/RES_summary!E$19</f>
        <v>10.282890347993021</v>
      </c>
      <c r="F169" s="182">
        <f>RES_hhdet_tesh!F169/RES_summary!F$19</f>
        <v>10.360207324963678</v>
      </c>
      <c r="G169" s="182">
        <f>RES_hhdet_tesh!G169/RES_summary!G$19</f>
        <v>10.27661870540126</v>
      </c>
      <c r="H169" s="182">
        <f>RES_hhdet_tesh!H169/RES_summary!H$19</f>
        <v>10.171271732196923</v>
      </c>
      <c r="I169" s="182">
        <f>RES_hhdet_tesh!I169/RES_summary!I$19</f>
        <v>10.171683584771849</v>
      </c>
      <c r="J169" s="182">
        <f>RES_hhdet_tesh!J169/RES_summary!J$19</f>
        <v>10.140352044556241</v>
      </c>
      <c r="K169" s="182">
        <f>RES_hhdet_tesh!K169/RES_summary!K$19</f>
        <v>10.21851195014705</v>
      </c>
      <c r="L169" s="182">
        <f>RES_hhdet_tesh!L169/RES_summary!L$19</f>
        <v>10.198321554601629</v>
      </c>
      <c r="M169" s="182">
        <f>RES_hhdet_tesh!M169/RES_summary!M$19</f>
        <v>9.2712651107559569</v>
      </c>
      <c r="N169" s="182">
        <f>RES_hhdet_tesh!N169/RES_summary!N$19</f>
        <v>10.898776901194218</v>
      </c>
      <c r="O169" s="182">
        <f>RES_hhdet_tesh!O169/RES_summary!O$19</f>
        <v>10.489078532098112</v>
      </c>
      <c r="P169" s="182">
        <f>RES_hhdet_tesh!P169/RES_summary!P$19</f>
        <v>10.250256334090853</v>
      </c>
      <c r="Q169" s="182">
        <f>RES_hhdet_tesh!Q169/RES_summary!Q$19</f>
        <v>10.059669097918613</v>
      </c>
    </row>
    <row r="170" spans="1:17" ht="12" customHeight="1" x14ac:dyDescent="0.25">
      <c r="A170" s="147" t="s">
        <v>59</v>
      </c>
      <c r="B170" s="181">
        <f>RES_hhdet_tesh!B170/RES_summary!B$19</f>
        <v>5.7571371585148334</v>
      </c>
      <c r="C170" s="181">
        <f>RES_hhdet_tesh!C170/RES_summary!C$19</f>
        <v>5.5800569524411694</v>
      </c>
      <c r="D170" s="181">
        <f>RES_hhdet_tesh!D170/RES_summary!D$19</f>
        <v>5.5097793468408716</v>
      </c>
      <c r="E170" s="181">
        <f>RES_hhdet_tesh!E170/RES_summary!E$19</f>
        <v>5.5270518836211195</v>
      </c>
      <c r="F170" s="181">
        <f>RES_hhdet_tesh!F170/RES_summary!F$19</f>
        <v>5.550524129950281</v>
      </c>
      <c r="G170" s="181">
        <f>RES_hhdet_tesh!G170/RES_summary!G$19</f>
        <v>5.5072131026250579</v>
      </c>
      <c r="H170" s="181">
        <f>RES_hhdet_tesh!H170/RES_summary!H$19</f>
        <v>5.4522876055332228</v>
      </c>
      <c r="I170" s="181">
        <f>RES_hhdet_tesh!I170/RES_summary!I$19</f>
        <v>5.4186520629006054</v>
      </c>
      <c r="J170" s="181">
        <f>RES_hhdet_tesh!J170/RES_summary!J$19</f>
        <v>5.3968127418609422</v>
      </c>
      <c r="K170" s="181">
        <f>RES_hhdet_tesh!K170/RES_summary!K$19</f>
        <v>5.3996638596639093</v>
      </c>
      <c r="L170" s="181">
        <f>RES_hhdet_tesh!L170/RES_summary!L$19</f>
        <v>5.3899622100457218</v>
      </c>
      <c r="M170" s="181">
        <f>RES_hhdet_tesh!M170/RES_summary!M$19</f>
        <v>4.8955397572898232</v>
      </c>
      <c r="N170" s="181">
        <f>RES_hhdet_tesh!N170/RES_summary!N$19</f>
        <v>5.2442134732642112</v>
      </c>
      <c r="O170" s="181">
        <f>RES_hhdet_tesh!O170/RES_summary!O$19</f>
        <v>5.5117155141043739</v>
      </c>
      <c r="P170" s="181">
        <f>RES_hhdet_tesh!P170/RES_summary!P$19</f>
        <v>5.389032954948072</v>
      </c>
      <c r="Q170" s="181">
        <f>RES_hhdet_tesh!Q170/RES_summary!Q$19</f>
        <v>5.3015110120720399</v>
      </c>
    </row>
    <row r="171" spans="1:17" ht="12" customHeight="1" x14ac:dyDescent="0.25">
      <c r="A171" s="163" t="s">
        <v>142</v>
      </c>
      <c r="B171" s="180">
        <f>RES_hhdet_tesh!B171/RES_summary!B$19</f>
        <v>17.399461735380111</v>
      </c>
      <c r="C171" s="180">
        <f>RES_hhdet_tesh!C171/RES_summary!C$19</f>
        <v>17.789029644742186</v>
      </c>
      <c r="D171" s="180">
        <f>RES_hhdet_tesh!D171/RES_summary!D$19</f>
        <v>17.828762896672266</v>
      </c>
      <c r="E171" s="180">
        <f>RES_hhdet_tesh!E171/RES_summary!E$19</f>
        <v>18.461434324494761</v>
      </c>
      <c r="F171" s="180">
        <f>RES_hhdet_tesh!F171/RES_summary!F$19</f>
        <v>18.763713616583594</v>
      </c>
      <c r="G171" s="180">
        <f>RES_hhdet_tesh!G171/RES_summary!G$19</f>
        <v>17.339193676403088</v>
      </c>
      <c r="H171" s="180">
        <f>RES_hhdet_tesh!H171/RES_summary!H$19</f>
        <v>17.539382223711694</v>
      </c>
      <c r="I171" s="180">
        <f>RES_hhdet_tesh!I171/RES_summary!I$19</f>
        <v>17.570402641989649</v>
      </c>
      <c r="J171" s="180">
        <f>RES_hhdet_tesh!J171/RES_summary!J$19</f>
        <v>17.662387579236118</v>
      </c>
      <c r="K171" s="180">
        <f>RES_hhdet_tesh!K171/RES_summary!K$19</f>
        <v>16.419727744998134</v>
      </c>
      <c r="L171" s="180">
        <f>RES_hhdet_tesh!L171/RES_summary!L$19</f>
        <v>19.916015188454118</v>
      </c>
      <c r="M171" s="180">
        <f>RES_hhdet_tesh!M171/RES_summary!M$19</f>
        <v>15.663989963764099</v>
      </c>
      <c r="N171" s="180">
        <f>RES_hhdet_tesh!N171/RES_summary!N$19</f>
        <v>20.813574046070364</v>
      </c>
      <c r="O171" s="180">
        <f>RES_hhdet_tesh!O171/RES_summary!O$19</f>
        <v>22.040086570335578</v>
      </c>
      <c r="P171" s="180">
        <f>RES_hhdet_tesh!P171/RES_summary!P$19</f>
        <v>18.392570879001795</v>
      </c>
      <c r="Q171" s="180">
        <f>RES_hhdet_tesh!Q171/RES_summary!Q$19</f>
        <v>19.420182682633815</v>
      </c>
    </row>
    <row r="172" spans="1:17" ht="12" customHeight="1" x14ac:dyDescent="0.25">
      <c r="A172" s="161" t="s">
        <v>141</v>
      </c>
      <c r="B172" s="179">
        <f>RES_hhdet_tesh!B172/RES_summary!B$19</f>
        <v>16.857993745687413</v>
      </c>
      <c r="C172" s="179">
        <f>RES_hhdet_tesh!C172/RES_summary!C$19</f>
        <v>17.147976966997835</v>
      </c>
      <c r="D172" s="179">
        <f>RES_hhdet_tesh!D172/RES_summary!D$19</f>
        <v>17.109137565943644</v>
      </c>
      <c r="E172" s="179">
        <f>RES_hhdet_tesh!E172/RES_summary!E$19</f>
        <v>17.55563893282627</v>
      </c>
      <c r="F172" s="179">
        <f>RES_hhdet_tesh!F172/RES_summary!F$19</f>
        <v>17.791626178885409</v>
      </c>
      <c r="G172" s="179">
        <f>RES_hhdet_tesh!G172/RES_summary!G$19</f>
        <v>16.857934829402161</v>
      </c>
      <c r="H172" s="179">
        <f>RES_hhdet_tesh!H172/RES_summary!H$19</f>
        <v>17.019710046265146</v>
      </c>
      <c r="I172" s="179">
        <f>RES_hhdet_tesh!I172/RES_summary!I$19</f>
        <v>16.999306933476078</v>
      </c>
      <c r="J172" s="179">
        <f>RES_hhdet_tesh!J172/RES_summary!J$19</f>
        <v>17.018609781017542</v>
      </c>
      <c r="K172" s="179">
        <f>RES_hhdet_tesh!K172/RES_summary!K$19</f>
        <v>16.189804876203702</v>
      </c>
      <c r="L172" s="179">
        <f>RES_hhdet_tesh!L172/RES_summary!L$19</f>
        <v>18.462024450930208</v>
      </c>
      <c r="M172" s="179">
        <f>RES_hhdet_tesh!M172/RES_summary!M$19</f>
        <v>15.192292118173391</v>
      </c>
      <c r="N172" s="179">
        <f>RES_hhdet_tesh!N172/RES_summary!N$19</f>
        <v>19.33577865521297</v>
      </c>
      <c r="O172" s="179">
        <f>RES_hhdet_tesh!O172/RES_summary!O$19</f>
        <v>19.955561099428337</v>
      </c>
      <c r="P172" s="179">
        <f>RES_hhdet_tesh!P172/RES_summary!P$19</f>
        <v>17.431989552432203</v>
      </c>
      <c r="Q172" s="179">
        <f>RES_hhdet_tesh!Q172/RES_summary!Q$19</f>
        <v>17.991736364949301</v>
      </c>
    </row>
    <row r="173" spans="1:17" ht="12" customHeight="1" x14ac:dyDescent="0.25">
      <c r="A173" s="148" t="s">
        <v>60</v>
      </c>
      <c r="B173" s="177">
        <f>RES_hhdet_tesh!B173/RES_summary!B$19</f>
        <v>11.100856587172578</v>
      </c>
      <c r="C173" s="177">
        <f>RES_hhdet_tesh!C173/RES_summary!C$19</f>
        <v>11.567920014556661</v>
      </c>
      <c r="D173" s="177">
        <f>RES_hhdet_tesh!D173/RES_summary!D$19</f>
        <v>11.59935821910277</v>
      </c>
      <c r="E173" s="177">
        <f>RES_hhdet_tesh!E173/RES_summary!E$19</f>
        <v>12.028587049205147</v>
      </c>
      <c r="F173" s="177">
        <f>RES_hhdet_tesh!F173/RES_summary!F$19</f>
        <v>12.241102048935129</v>
      </c>
      <c r="G173" s="177">
        <f>RES_hhdet_tesh!G173/RES_summary!G$19</f>
        <v>11.350721726777103</v>
      </c>
      <c r="H173" s="177">
        <f>RES_hhdet_tesh!H173/RES_summary!H$19</f>
        <v>11.567422440731926</v>
      </c>
      <c r="I173" s="177">
        <f>RES_hhdet_tesh!I173/RES_summary!I$19</f>
        <v>11.580654870575472</v>
      </c>
      <c r="J173" s="177">
        <f>RES_hhdet_tesh!J173/RES_summary!J$19</f>
        <v>11.621797039156604</v>
      </c>
      <c r="K173" s="177">
        <f>RES_hhdet_tesh!K173/RES_summary!K$19</f>
        <v>10.790141016539787</v>
      </c>
      <c r="L173" s="177">
        <f>RES_hhdet_tesh!L173/RES_summary!L$19</f>
        <v>13.072062240884483</v>
      </c>
      <c r="M173" s="177">
        <f>RES_hhdet_tesh!M173/RES_summary!M$19</f>
        <v>10.29675236088357</v>
      </c>
      <c r="N173" s="177">
        <f>RES_hhdet_tesh!N173/RES_summary!N$19</f>
        <v>14.091565181948759</v>
      </c>
      <c r="O173" s="177">
        <f>RES_hhdet_tesh!O173/RES_summary!O$19</f>
        <v>14.44384558532396</v>
      </c>
      <c r="P173" s="177">
        <f>RES_hhdet_tesh!P173/RES_summary!P$19</f>
        <v>12.04295659748413</v>
      </c>
      <c r="Q173" s="177">
        <f>RES_hhdet_tesh!Q173/RES_summary!Q$19</f>
        <v>12.690225352877267</v>
      </c>
    </row>
    <row r="174" spans="1:17" ht="12" customHeight="1" x14ac:dyDescent="0.25">
      <c r="A174" s="159" t="s">
        <v>59</v>
      </c>
      <c r="B174" s="176">
        <f>RES_hhdet_tesh!B174/RES_summary!B$19</f>
        <v>5.7571371585148361</v>
      </c>
      <c r="C174" s="176">
        <f>RES_hhdet_tesh!C174/RES_summary!C$19</f>
        <v>5.5800569524411721</v>
      </c>
      <c r="D174" s="176">
        <f>RES_hhdet_tesh!D174/RES_summary!D$19</f>
        <v>5.5097793468408724</v>
      </c>
      <c r="E174" s="176">
        <f>RES_hhdet_tesh!E174/RES_summary!E$19</f>
        <v>5.527051883621124</v>
      </c>
      <c r="F174" s="176">
        <f>RES_hhdet_tesh!F174/RES_summary!F$19</f>
        <v>5.550524129950281</v>
      </c>
      <c r="G174" s="176">
        <f>RES_hhdet_tesh!G174/RES_summary!G$19</f>
        <v>5.5072131026250588</v>
      </c>
      <c r="H174" s="176">
        <f>RES_hhdet_tesh!H174/RES_summary!H$19</f>
        <v>5.4522876055332237</v>
      </c>
      <c r="I174" s="176">
        <f>RES_hhdet_tesh!I174/RES_summary!I$19</f>
        <v>5.4186520629006036</v>
      </c>
      <c r="J174" s="176">
        <f>RES_hhdet_tesh!J174/RES_summary!J$19</f>
        <v>5.3968127418609395</v>
      </c>
      <c r="K174" s="176">
        <f>RES_hhdet_tesh!K174/RES_summary!K$19</f>
        <v>5.399663859663911</v>
      </c>
      <c r="L174" s="176">
        <f>RES_hhdet_tesh!L174/RES_summary!L$19</f>
        <v>5.3899622100457245</v>
      </c>
      <c r="M174" s="176">
        <f>RES_hhdet_tesh!M174/RES_summary!M$19</f>
        <v>4.8955397572898223</v>
      </c>
      <c r="N174" s="176">
        <f>RES_hhdet_tesh!N174/RES_summary!N$19</f>
        <v>5.2442134732642121</v>
      </c>
      <c r="O174" s="176">
        <f>RES_hhdet_tesh!O174/RES_summary!O$19</f>
        <v>5.5117155141043801</v>
      </c>
      <c r="P174" s="176">
        <f>RES_hhdet_tesh!P174/RES_summary!P$19</f>
        <v>5.3890329549480738</v>
      </c>
      <c r="Q174" s="176">
        <f>RES_hhdet_tesh!Q174/RES_summary!Q$19</f>
        <v>5.3015110120720363</v>
      </c>
    </row>
    <row r="175" spans="1:17" ht="12" customHeight="1" x14ac:dyDescent="0.25">
      <c r="A175" s="158" t="s">
        <v>62</v>
      </c>
      <c r="B175" s="178">
        <f>RES_hhdet_tesh!B175/RES_summary!B$19</f>
        <v>8.9504415828033714</v>
      </c>
      <c r="C175" s="178">
        <f>RES_hhdet_tesh!C175/RES_summary!C$19</f>
        <v>8.9581943317868618</v>
      </c>
      <c r="D175" s="178">
        <f>RES_hhdet_tesh!D175/RES_summary!D$19</f>
        <v>9.0438254016291673</v>
      </c>
      <c r="E175" s="178">
        <f>RES_hhdet_tesh!E175/RES_summary!E$19</f>
        <v>9.4344820325560708</v>
      </c>
      <c r="F175" s="178">
        <f>RES_hhdet_tesh!F175/RES_summary!F$19</f>
        <v>9.3843726763856008</v>
      </c>
      <c r="G175" s="178">
        <f>RES_hhdet_tesh!G175/RES_summary!G$19</f>
        <v>9.0270305529974646</v>
      </c>
      <c r="H175" s="178">
        <f>RES_hhdet_tesh!H175/RES_summary!H$19</f>
        <v>9.2478759366298675</v>
      </c>
      <c r="I175" s="178">
        <f>RES_hhdet_tesh!I175/RES_summary!I$19</f>
        <v>9.2096161840562356</v>
      </c>
      <c r="J175" s="178">
        <f>RES_hhdet_tesh!J175/RES_summary!J$19</f>
        <v>9.6299481869542642</v>
      </c>
      <c r="K175" s="178">
        <f>RES_hhdet_tesh!K175/RES_summary!K$19</f>
        <v>9.3661952455613857</v>
      </c>
      <c r="L175" s="178">
        <f>RES_hhdet_tesh!L175/RES_summary!L$19</f>
        <v>10.132625536769694</v>
      </c>
      <c r="M175" s="178">
        <f>RES_hhdet_tesh!M175/RES_summary!M$19</f>
        <v>8.9032716102704619</v>
      </c>
      <c r="N175" s="178">
        <f>RES_hhdet_tesh!N175/RES_summary!N$19</f>
        <v>10.288554669627048</v>
      </c>
      <c r="O175" s="178">
        <f>RES_hhdet_tesh!O175/RES_summary!O$19</f>
        <v>10.990519522503748</v>
      </c>
      <c r="P175" s="178">
        <f>RES_hhdet_tesh!P175/RES_summary!P$19</f>
        <v>9.5762137976529793</v>
      </c>
      <c r="Q175" s="178">
        <f>RES_hhdet_tesh!Q175/RES_summary!Q$19</f>
        <v>9.9885329001527907</v>
      </c>
    </row>
    <row r="176" spans="1:17" ht="12" customHeight="1" x14ac:dyDescent="0.25">
      <c r="A176" s="23" t="s">
        <v>57</v>
      </c>
      <c r="B176" s="177">
        <f>RES_hhdet_tesh!B176/RES_summary!B$19</f>
        <v>8.3005903585007541</v>
      </c>
      <c r="C176" s="177">
        <f>RES_hhdet_tesh!C176/RES_summary!C$19</f>
        <v>8.2239047266951424</v>
      </c>
      <c r="D176" s="177">
        <f>RES_hhdet_tesh!D176/RES_summary!D$19</f>
        <v>8.2453008516549335</v>
      </c>
      <c r="E176" s="177">
        <f>RES_hhdet_tesh!E176/RES_summary!E$19</f>
        <v>8.1735773500216418</v>
      </c>
      <c r="F176" s="177">
        <f>RES_hhdet_tesh!F176/RES_summary!F$19</f>
        <v>8.4562004337276644</v>
      </c>
      <c r="G176" s="177">
        <f>RES_hhdet_tesh!G176/RES_summary!G$19</f>
        <v>8.3525928061913426</v>
      </c>
      <c r="H176" s="177">
        <f>RES_hhdet_tesh!H176/RES_summary!H$19</f>
        <v>8.3274171940080617</v>
      </c>
      <c r="I176" s="177">
        <f>RES_hhdet_tesh!I176/RES_summary!I$19</f>
        <v>8.4585152382173483</v>
      </c>
      <c r="J176" s="177">
        <f>RES_hhdet_tesh!J176/RES_summary!J$19</f>
        <v>8.4752131340039298</v>
      </c>
      <c r="K176" s="177">
        <f>RES_hhdet_tesh!K176/RES_summary!K$19</f>
        <v>8.3863692741021509</v>
      </c>
      <c r="L176" s="177">
        <f>RES_hhdet_tesh!L176/RES_summary!L$19</f>
        <v>8.6269301087460928</v>
      </c>
      <c r="M176" s="177">
        <f>RES_hhdet_tesh!M176/RES_summary!M$19</f>
        <v>8.0915921636046875</v>
      </c>
      <c r="N176" s="177">
        <f>RES_hhdet_tesh!N176/RES_summary!N$19</f>
        <v>8.3695606932740247</v>
      </c>
      <c r="O176" s="177">
        <f>RES_hhdet_tesh!O176/RES_summary!O$19</f>
        <v>8.3760648744800541</v>
      </c>
      <c r="P176" s="177">
        <f>RES_hhdet_tesh!P176/RES_summary!P$19</f>
        <v>8.3242591122905409</v>
      </c>
      <c r="Q176" s="177">
        <f>RES_hhdet_tesh!Q176/RES_summary!Q$19</f>
        <v>8.2051922450008448</v>
      </c>
    </row>
    <row r="177" spans="1:17" ht="12" customHeight="1" x14ac:dyDescent="0.25">
      <c r="A177" s="29" t="s">
        <v>140</v>
      </c>
      <c r="B177" s="176">
        <f>RES_hhdet_tesh!B177/RES_summary!B$19</f>
        <v>9.2013783923133285</v>
      </c>
      <c r="C177" s="176">
        <f>RES_hhdet_tesh!C177/RES_summary!C$19</f>
        <v>9.2280350924082661</v>
      </c>
      <c r="D177" s="176">
        <f>RES_hhdet_tesh!D177/RES_summary!D$19</f>
        <v>9.3303614909455597</v>
      </c>
      <c r="E177" s="176">
        <f>RES_hhdet_tesh!E177/RES_summary!E$19</f>
        <v>9.8710449424230262</v>
      </c>
      <c r="F177" s="176">
        <f>RES_hhdet_tesh!F177/RES_summary!F$19</f>
        <v>9.7050584053562758</v>
      </c>
      <c r="G177" s="176">
        <f>RES_hhdet_tesh!G177/RES_summary!G$19</f>
        <v>9.2556748003704481</v>
      </c>
      <c r="H177" s="176">
        <f>RES_hhdet_tesh!H177/RES_summary!H$19</f>
        <v>9.5386955626076162</v>
      </c>
      <c r="I177" s="176">
        <f>RES_hhdet_tesh!I177/RES_summary!I$19</f>
        <v>9.434867659141057</v>
      </c>
      <c r="J177" s="176">
        <f>RES_hhdet_tesh!J177/RES_summary!J$19</f>
        <v>9.9684218784568603</v>
      </c>
      <c r="K177" s="176">
        <f>RES_hhdet_tesh!K177/RES_summary!K$19</f>
        <v>9.6583831837028313</v>
      </c>
      <c r="L177" s="176">
        <f>RES_hhdet_tesh!L177/RES_summary!L$19</f>
        <v>10.548809591021346</v>
      </c>
      <c r="M177" s="176">
        <f>RES_hhdet_tesh!M177/RES_summary!M$19</f>
        <v>9.113903270559728</v>
      </c>
      <c r="N177" s="176">
        <f>RES_hhdet_tesh!N177/RES_summary!N$19</f>
        <v>10.771177154939686</v>
      </c>
      <c r="O177" s="176">
        <f>RES_hhdet_tesh!O177/RES_summary!O$19</f>
        <v>11.6137935837616</v>
      </c>
      <c r="P177" s="176">
        <f>RES_hhdet_tesh!P177/RES_summary!P$19</f>
        <v>9.8239096061664242</v>
      </c>
      <c r="Q177" s="176">
        <f>RES_hhdet_tesh!Q177/RES_summary!Q$19</f>
        <v>10.340216805470762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3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270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183</v>
      </c>
    </row>
    <row r="3" spans="1:17" ht="12" customHeight="1" x14ac:dyDescent="0.25">
      <c r="A3" s="152" t="s">
        <v>172</v>
      </c>
      <c r="B3" s="184">
        <f>RES_hhdet_emih!B3/RES_summary!B$19</f>
        <v>62.678498023812999</v>
      </c>
      <c r="C3" s="184">
        <f>RES_hhdet_emih!C3/RES_summary!C$19</f>
        <v>66.247504707962563</v>
      </c>
      <c r="D3" s="184">
        <f>RES_hhdet_emih!D3/RES_summary!D$19</f>
        <v>63.160951450694867</v>
      </c>
      <c r="E3" s="184">
        <f>RES_hhdet_emih!E3/RES_summary!E$19</f>
        <v>63.991963669509239</v>
      </c>
      <c r="F3" s="184">
        <f>RES_hhdet_emih!F3/RES_summary!F$19</f>
        <v>66.541763545806148</v>
      </c>
      <c r="G3" s="184">
        <f>RES_hhdet_emih!G3/RES_summary!G$19</f>
        <v>61.200949056049048</v>
      </c>
      <c r="H3" s="184">
        <f>RES_hhdet_emih!H3/RES_summary!H$19</f>
        <v>59.281613425758771</v>
      </c>
      <c r="I3" s="184">
        <f>RES_hhdet_emih!I3/RES_summary!I$19</f>
        <v>57.5014378760035</v>
      </c>
      <c r="J3" s="184">
        <f>RES_hhdet_emih!J3/RES_summary!J$19</f>
        <v>58.132014225713675</v>
      </c>
      <c r="K3" s="184">
        <f>RES_hhdet_emih!K3/RES_summary!K$19</f>
        <v>54.442778375440113</v>
      </c>
      <c r="L3" s="184">
        <f>RES_hhdet_emih!L3/RES_summary!L$19</f>
        <v>60.469582285309102</v>
      </c>
      <c r="M3" s="184">
        <f>RES_hhdet_emih!M3/RES_summary!M$19</f>
        <v>45.713477962360031</v>
      </c>
      <c r="N3" s="184">
        <f>RES_hhdet_emih!N3/RES_summary!N$19</f>
        <v>50.647764259112279</v>
      </c>
      <c r="O3" s="184">
        <f>RES_hhdet_emih!O3/RES_summary!O$19</f>
        <v>52.64762511552567</v>
      </c>
      <c r="P3" s="184">
        <f>RES_hhdet_emih!P3/RES_summary!P$19</f>
        <v>42.42654591138961</v>
      </c>
      <c r="Q3" s="184">
        <f>RES_hhdet_emih!Q3/RES_summary!Q$19</f>
        <v>44.555423149941817</v>
      </c>
    </row>
    <row r="4" spans="1:17" ht="12.95" customHeight="1" x14ac:dyDescent="0.25">
      <c r="A4" s="158" t="s">
        <v>65</v>
      </c>
      <c r="B4" s="178">
        <f>RES_hhdet_emih!B4/RES_summary!B$19</f>
        <v>56.916311307018454</v>
      </c>
      <c r="C4" s="178">
        <f>RES_hhdet_emih!C4/RES_summary!C$19</f>
        <v>60.371563218444301</v>
      </c>
      <c r="D4" s="178">
        <f>RES_hhdet_emih!D4/RES_summary!D$19</f>
        <v>56.561803917751178</v>
      </c>
      <c r="E4" s="178">
        <f>RES_hhdet_emih!E4/RES_summary!E$19</f>
        <v>57.315412581868223</v>
      </c>
      <c r="F4" s="178">
        <f>RES_hhdet_emih!F4/RES_summary!F$19</f>
        <v>59.4365142633415</v>
      </c>
      <c r="G4" s="178">
        <f>RES_hhdet_emih!G4/RES_summary!G$19</f>
        <v>54.09404848369887</v>
      </c>
      <c r="H4" s="178">
        <f>RES_hhdet_emih!H4/RES_summary!H$19</f>
        <v>51.989607507795753</v>
      </c>
      <c r="I4" s="178">
        <f>RES_hhdet_emih!I4/RES_summary!I$19</f>
        <v>49.698244182078128</v>
      </c>
      <c r="J4" s="178">
        <f>RES_hhdet_emih!J4/RES_summary!J$19</f>
        <v>50.469657438682709</v>
      </c>
      <c r="K4" s="178">
        <f>RES_hhdet_emih!K4/RES_summary!K$19</f>
        <v>45.58471209804064</v>
      </c>
      <c r="L4" s="178">
        <f>RES_hhdet_emih!L4/RES_summary!L$19</f>
        <v>50.942917996124343</v>
      </c>
      <c r="M4" s="178">
        <f>RES_hhdet_emih!M4/RES_summary!M$19</f>
        <v>38.296303085562982</v>
      </c>
      <c r="N4" s="178">
        <f>RES_hhdet_emih!N4/RES_summary!N$19</f>
        <v>41.930182215214032</v>
      </c>
      <c r="O4" s="178">
        <f>RES_hhdet_emih!O4/RES_summary!O$19</f>
        <v>43.821432610237466</v>
      </c>
      <c r="P4" s="178">
        <f>RES_hhdet_emih!P4/RES_summary!P$19</f>
        <v>33.575391056741488</v>
      </c>
      <c r="Q4" s="178">
        <f>RES_hhdet_emih!Q4/RES_summary!Q$19</f>
        <v>35.674639537600292</v>
      </c>
    </row>
    <row r="5" spans="1:17" ht="12" customHeight="1" x14ac:dyDescent="0.25">
      <c r="A5" s="23" t="s">
        <v>58</v>
      </c>
      <c r="B5" s="177">
        <f>RES_hhdet_emih!B5/RES_summary!B$19</f>
        <v>56.916311307018454</v>
      </c>
      <c r="C5" s="177">
        <f>RES_hhdet_emih!C5/RES_summary!C$19</f>
        <v>60.371563218444301</v>
      </c>
      <c r="D5" s="177">
        <f>RES_hhdet_emih!D5/RES_summary!D$19</f>
        <v>56.561803917751178</v>
      </c>
      <c r="E5" s="177">
        <f>RES_hhdet_emih!E5/RES_summary!E$19</f>
        <v>57.315412581868223</v>
      </c>
      <c r="F5" s="177">
        <f>RES_hhdet_emih!F5/RES_summary!F$19</f>
        <v>59.4365142633415</v>
      </c>
      <c r="G5" s="177">
        <f>RES_hhdet_emih!G5/RES_summary!G$19</f>
        <v>54.09404848369887</v>
      </c>
      <c r="H5" s="177">
        <f>RES_hhdet_emih!H5/RES_summary!H$19</f>
        <v>51.989607507795753</v>
      </c>
      <c r="I5" s="177">
        <f>RES_hhdet_emih!I5/RES_summary!I$19</f>
        <v>49.698244182078128</v>
      </c>
      <c r="J5" s="177">
        <f>RES_hhdet_emih!J5/RES_summary!J$19</f>
        <v>50.469657438682709</v>
      </c>
      <c r="K5" s="177">
        <f>RES_hhdet_emih!K5/RES_summary!K$19</f>
        <v>45.58471209804064</v>
      </c>
      <c r="L5" s="177">
        <f>RES_hhdet_emih!L5/RES_summary!L$19</f>
        <v>50.942917996124343</v>
      </c>
      <c r="M5" s="177">
        <f>RES_hhdet_emih!M5/RES_summary!M$19</f>
        <v>38.296303085562982</v>
      </c>
      <c r="N5" s="177">
        <f>RES_hhdet_emih!N5/RES_summary!N$19</f>
        <v>41.930182215214032</v>
      </c>
      <c r="O5" s="177">
        <f>RES_hhdet_emih!O5/RES_summary!O$19</f>
        <v>43.821432610237466</v>
      </c>
      <c r="P5" s="177">
        <f>RES_hhdet_emih!P5/RES_summary!P$19</f>
        <v>33.575391056741488</v>
      </c>
      <c r="Q5" s="177">
        <f>RES_hhdet_emih!Q5/RES_summary!Q$19</f>
        <v>35.674639537600292</v>
      </c>
    </row>
    <row r="6" spans="1:17" ht="12" customHeight="1" x14ac:dyDescent="0.25">
      <c r="A6" s="23" t="s">
        <v>60</v>
      </c>
      <c r="B6" s="177">
        <f>RES_hhdet_emih!B6/RES_summary!B$19</f>
        <v>0</v>
      </c>
      <c r="C6" s="177">
        <f>RES_hhdet_emih!C6/RES_summary!C$19</f>
        <v>0</v>
      </c>
      <c r="D6" s="177">
        <f>RES_hhdet_emih!D6/RES_summary!D$19</f>
        <v>0</v>
      </c>
      <c r="E6" s="177">
        <f>RES_hhdet_emih!E6/RES_summary!E$19</f>
        <v>0</v>
      </c>
      <c r="F6" s="177">
        <f>RES_hhdet_emih!F6/RES_summary!F$19</f>
        <v>0</v>
      </c>
      <c r="G6" s="177">
        <f>RES_hhdet_emih!G6/RES_summary!G$19</f>
        <v>0</v>
      </c>
      <c r="H6" s="177">
        <f>RES_hhdet_emih!H6/RES_summary!H$19</f>
        <v>0</v>
      </c>
      <c r="I6" s="177">
        <f>RES_hhdet_emih!I6/RES_summary!I$19</f>
        <v>0</v>
      </c>
      <c r="J6" s="177">
        <f>RES_hhdet_emih!J6/RES_summary!J$19</f>
        <v>0</v>
      </c>
      <c r="K6" s="177">
        <f>RES_hhdet_emih!K6/RES_summary!K$19</f>
        <v>0</v>
      </c>
      <c r="L6" s="177">
        <f>RES_hhdet_emih!L6/RES_summary!L$19</f>
        <v>0</v>
      </c>
      <c r="M6" s="177">
        <f>RES_hhdet_emih!M6/RES_summary!M$19</f>
        <v>0</v>
      </c>
      <c r="N6" s="177">
        <f>RES_hhdet_emih!N6/RES_summary!N$19</f>
        <v>0</v>
      </c>
      <c r="O6" s="177">
        <f>RES_hhdet_emih!O6/RES_summary!O$19</f>
        <v>0</v>
      </c>
      <c r="P6" s="177">
        <f>RES_hhdet_emih!P6/RES_summary!P$19</f>
        <v>0</v>
      </c>
      <c r="Q6" s="177">
        <f>RES_hhdet_emih!Q6/RES_summary!Q$19</f>
        <v>0</v>
      </c>
    </row>
    <row r="7" spans="1:17" ht="12.95" customHeight="1" x14ac:dyDescent="0.25">
      <c r="A7" s="158" t="s">
        <v>112</v>
      </c>
      <c r="B7" s="178">
        <f>RES_hhdet_emih!B7/RES_summary!B$19</f>
        <v>0</v>
      </c>
      <c r="C7" s="178">
        <f>RES_hhdet_emih!C7/RES_summary!C$19</f>
        <v>0</v>
      </c>
      <c r="D7" s="178">
        <f>RES_hhdet_emih!D7/RES_summary!D$19</f>
        <v>0</v>
      </c>
      <c r="E7" s="178">
        <f>RES_hhdet_emih!E7/RES_summary!E$19</f>
        <v>0</v>
      </c>
      <c r="F7" s="178">
        <f>RES_hhdet_emih!F7/RES_summary!F$19</f>
        <v>0</v>
      </c>
      <c r="G7" s="178">
        <f>RES_hhdet_emih!G7/RES_summary!G$19</f>
        <v>0</v>
      </c>
      <c r="H7" s="178">
        <f>RES_hhdet_emih!H7/RES_summary!H$19</f>
        <v>0</v>
      </c>
      <c r="I7" s="178">
        <f>RES_hhdet_emih!I7/RES_summary!I$19</f>
        <v>0</v>
      </c>
      <c r="J7" s="178">
        <f>RES_hhdet_emih!J7/RES_summary!J$19</f>
        <v>0</v>
      </c>
      <c r="K7" s="178">
        <f>RES_hhdet_emih!K7/RES_summary!K$19</f>
        <v>0</v>
      </c>
      <c r="L7" s="178">
        <f>RES_hhdet_emih!L7/RES_summary!L$19</f>
        <v>0</v>
      </c>
      <c r="M7" s="178">
        <f>RES_hhdet_emih!M7/RES_summary!M$19</f>
        <v>0</v>
      </c>
      <c r="N7" s="178">
        <f>RES_hhdet_emih!N7/RES_summary!N$19</f>
        <v>0</v>
      </c>
      <c r="O7" s="178">
        <f>RES_hhdet_emih!O7/RES_summary!O$19</f>
        <v>0</v>
      </c>
      <c r="P7" s="178">
        <f>RES_hhdet_emih!P7/RES_summary!P$19</f>
        <v>0</v>
      </c>
      <c r="Q7" s="178">
        <f>RES_hhdet_emih!Q7/RES_summary!Q$19</f>
        <v>0</v>
      </c>
    </row>
    <row r="8" spans="1:17" ht="12" customHeight="1" x14ac:dyDescent="0.25">
      <c r="A8" s="23" t="s">
        <v>60</v>
      </c>
      <c r="B8" s="177">
        <f>RES_hhdet_emih!B8/RES_summary!B$19</f>
        <v>0</v>
      </c>
      <c r="C8" s="177">
        <f>RES_hhdet_emih!C8/RES_summary!C$19</f>
        <v>0</v>
      </c>
      <c r="D8" s="177">
        <f>RES_hhdet_emih!D8/RES_summary!D$19</f>
        <v>0</v>
      </c>
      <c r="E8" s="177">
        <f>RES_hhdet_emih!E8/RES_summary!E$19</f>
        <v>0</v>
      </c>
      <c r="F8" s="177">
        <f>RES_hhdet_emih!F8/RES_summary!F$19</f>
        <v>0</v>
      </c>
      <c r="G8" s="177">
        <f>RES_hhdet_emih!G8/RES_summary!G$19</f>
        <v>0</v>
      </c>
      <c r="H8" s="177">
        <f>RES_hhdet_emih!H8/RES_summary!H$19</f>
        <v>0</v>
      </c>
      <c r="I8" s="177">
        <f>RES_hhdet_emih!I8/RES_summary!I$19</f>
        <v>0</v>
      </c>
      <c r="J8" s="177">
        <f>RES_hhdet_emih!J8/RES_summary!J$19</f>
        <v>0</v>
      </c>
      <c r="K8" s="177">
        <f>RES_hhdet_emih!K8/RES_summary!K$19</f>
        <v>0</v>
      </c>
      <c r="L8" s="177">
        <f>RES_hhdet_emih!L8/RES_summary!L$19</f>
        <v>0</v>
      </c>
      <c r="M8" s="177">
        <f>RES_hhdet_emih!M8/RES_summary!M$19</f>
        <v>0</v>
      </c>
      <c r="N8" s="177">
        <f>RES_hhdet_emih!N8/RES_summary!N$19</f>
        <v>0</v>
      </c>
      <c r="O8" s="177">
        <f>RES_hhdet_emih!O8/RES_summary!O$19</f>
        <v>0</v>
      </c>
      <c r="P8" s="177">
        <f>RES_hhdet_emih!P8/RES_summary!P$19</f>
        <v>0</v>
      </c>
      <c r="Q8" s="177">
        <f>RES_hhdet_emih!Q8/RES_summary!Q$19</f>
        <v>0</v>
      </c>
    </row>
    <row r="9" spans="1:17" ht="12" customHeight="1" x14ac:dyDescent="0.25">
      <c r="A9" s="158" t="s">
        <v>63</v>
      </c>
      <c r="B9" s="178">
        <f>RES_hhdet_emih!B9/RES_summary!B$19</f>
        <v>4.5189183822192183</v>
      </c>
      <c r="C9" s="178">
        <f>RES_hhdet_emih!C9/RES_summary!C$19</f>
        <v>4.6886671973004201</v>
      </c>
      <c r="D9" s="178">
        <f>RES_hhdet_emih!D9/RES_summary!D$19</f>
        <v>5.4298132603255356</v>
      </c>
      <c r="E9" s="178">
        <f>RES_hhdet_emih!E9/RES_summary!E$19</f>
        <v>5.5582455872099894</v>
      </c>
      <c r="F9" s="178">
        <f>RES_hhdet_emih!F9/RES_summary!F$19</f>
        <v>5.9613658434520307</v>
      </c>
      <c r="G9" s="178">
        <f>RES_hhdet_emih!G9/RES_summary!G$19</f>
        <v>6.0092531438840995</v>
      </c>
      <c r="H9" s="178">
        <f>RES_hhdet_emih!H9/RES_summary!H$19</f>
        <v>6.2708536359960441</v>
      </c>
      <c r="I9" s="178">
        <f>RES_hhdet_emih!I9/RES_summary!I$19</f>
        <v>6.8255029247572212</v>
      </c>
      <c r="J9" s="178">
        <f>RES_hhdet_emih!J9/RES_summary!J$19</f>
        <v>6.7206439710786539</v>
      </c>
      <c r="K9" s="178">
        <f>RES_hhdet_emih!K9/RES_summary!K$19</f>
        <v>7.9197784011425805</v>
      </c>
      <c r="L9" s="178">
        <f>RES_hhdet_emih!L9/RES_summary!L$19</f>
        <v>8.6173327334933418</v>
      </c>
      <c r="M9" s="178">
        <f>RES_hhdet_emih!M9/RES_summary!M$19</f>
        <v>6.6111619507105868</v>
      </c>
      <c r="N9" s="178">
        <f>RES_hhdet_emih!N9/RES_summary!N$19</f>
        <v>7.9044722004410621</v>
      </c>
      <c r="O9" s="178">
        <f>RES_hhdet_emih!O9/RES_summary!O$19</f>
        <v>8.0466567275546019</v>
      </c>
      <c r="P9" s="178">
        <f>RES_hhdet_emih!P9/RES_summary!P$19</f>
        <v>8.1864450468933558</v>
      </c>
      <c r="Q9" s="178">
        <f>RES_hhdet_emih!Q9/RES_summary!Q$19</f>
        <v>8.2273222216495814</v>
      </c>
    </row>
    <row r="10" spans="1:17" ht="12" customHeight="1" x14ac:dyDescent="0.25">
      <c r="A10" s="167" t="s">
        <v>171</v>
      </c>
      <c r="B10" s="183">
        <f>RES_hhdet_emih!B10/RES_summary!B$19</f>
        <v>13.705760838522476</v>
      </c>
      <c r="C10" s="183">
        <f>RES_hhdet_emih!C10/RES_summary!C$19</f>
        <v>13.611905751993625</v>
      </c>
      <c r="D10" s="183">
        <f>RES_hhdet_emih!D10/RES_summary!D$19</f>
        <v>13.360991111054881</v>
      </c>
      <c r="E10" s="183">
        <f>RES_hhdet_emih!E10/RES_summary!E$19</f>
        <v>13.232372620612558</v>
      </c>
      <c r="F10" s="183">
        <f>RES_hhdet_emih!F10/RES_summary!F$19</f>
        <v>13.165219609475228</v>
      </c>
      <c r="G10" s="183">
        <f>RES_hhdet_emih!G10/RES_summary!G$19</f>
        <v>12.967406341175316</v>
      </c>
      <c r="H10" s="183">
        <f>RES_hhdet_emih!H10/RES_summary!H$19</f>
        <v>12.695587086941039</v>
      </c>
      <c r="I10" s="183">
        <f>RES_hhdet_emih!I10/RES_summary!I$19</f>
        <v>12.501301815335763</v>
      </c>
      <c r="J10" s="183">
        <f>RES_hhdet_emih!J10/RES_summary!J$19</f>
        <v>12.340535553537608</v>
      </c>
      <c r="K10" s="183">
        <f>RES_hhdet_emih!K10/RES_summary!K$19</f>
        <v>11.531373530982636</v>
      </c>
      <c r="L10" s="183">
        <f>RES_hhdet_emih!L10/RES_summary!L$19</f>
        <v>13.030653322137272</v>
      </c>
      <c r="M10" s="183">
        <f>RES_hhdet_emih!M10/RES_summary!M$19</f>
        <v>11.194644934323099</v>
      </c>
      <c r="N10" s="183">
        <f>RES_hhdet_emih!N10/RES_summary!N$19</f>
        <v>12.651047198098933</v>
      </c>
      <c r="O10" s="183">
        <f>RES_hhdet_emih!O10/RES_summary!O$19</f>
        <v>12.523335312594794</v>
      </c>
      <c r="P10" s="183">
        <f>RES_hhdet_emih!P10/RES_summary!P$19</f>
        <v>12.121127623401808</v>
      </c>
      <c r="Q10" s="183">
        <f>RES_hhdet_emih!Q10/RES_summary!Q$19</f>
        <v>11.878487570566527</v>
      </c>
    </row>
    <row r="11" spans="1:17" ht="12" customHeight="1" x14ac:dyDescent="0.25">
      <c r="A11" s="167" t="s">
        <v>144</v>
      </c>
      <c r="B11" s="183">
        <f>RES_hhdet_emih!B11/RES_summary!B$19</f>
        <v>6.5422849107853187</v>
      </c>
      <c r="C11" s="183">
        <f>RES_hhdet_emih!C11/RES_summary!C$19</f>
        <v>6.50840513789616</v>
      </c>
      <c r="D11" s="183">
        <f>RES_hhdet_emih!D11/RES_summary!D$19</f>
        <v>6.377297717711234</v>
      </c>
      <c r="E11" s="183">
        <f>RES_hhdet_emih!E11/RES_summary!E$19</f>
        <v>6.3484346721468361</v>
      </c>
      <c r="F11" s="183">
        <f>RES_hhdet_emih!F11/RES_summary!F$19</f>
        <v>6.3270232905797315</v>
      </c>
      <c r="G11" s="183">
        <f>RES_hhdet_emih!G11/RES_summary!G$19</f>
        <v>6.23645185577075</v>
      </c>
      <c r="H11" s="183">
        <f>RES_hhdet_emih!H11/RES_summary!H$19</f>
        <v>6.1213722516728373</v>
      </c>
      <c r="I11" s="183">
        <f>RES_hhdet_emih!I11/RES_summary!I$19</f>
        <v>6.0363999984522065</v>
      </c>
      <c r="J11" s="183">
        <f>RES_hhdet_emih!J11/RES_summary!J$19</f>
        <v>5.9578009226902138</v>
      </c>
      <c r="K11" s="183">
        <f>RES_hhdet_emih!K11/RES_summary!K$19</f>
        <v>5.9170553580911802</v>
      </c>
      <c r="L11" s="183">
        <f>RES_hhdet_emih!L11/RES_summary!L$19</f>
        <v>5.8583741926709445</v>
      </c>
      <c r="M11" s="183">
        <f>RES_hhdet_emih!M11/RES_summary!M$19</f>
        <v>5.3179645033352987</v>
      </c>
      <c r="N11" s="183">
        <f>RES_hhdet_emih!N11/RES_summary!N$19</f>
        <v>6.0316828640033844</v>
      </c>
      <c r="O11" s="183">
        <f>RES_hhdet_emih!O11/RES_summary!O$19</f>
        <v>5.9644598891944494</v>
      </c>
      <c r="P11" s="183">
        <f>RES_hhdet_emih!P11/RES_summary!P$19</f>
        <v>5.8170347028596527</v>
      </c>
      <c r="Q11" s="183">
        <f>RES_hhdet_emih!Q11/RES_summary!Q$19</f>
        <v>5.7056978295925038</v>
      </c>
    </row>
    <row r="12" spans="1:17" ht="12" customHeight="1" x14ac:dyDescent="0.25">
      <c r="A12" s="167" t="s">
        <v>143</v>
      </c>
      <c r="B12" s="183">
        <f>RES_hhdet_emih!B12/RES_summary!B$19</f>
        <v>4.1739777730810781</v>
      </c>
      <c r="C12" s="183">
        <f>RES_hhdet_emih!C12/RES_summary!C$19</f>
        <v>4.2304633396325642</v>
      </c>
      <c r="D12" s="183">
        <f>RES_hhdet_emih!D12/RES_summary!D$19</f>
        <v>4.1452435165121635</v>
      </c>
      <c r="E12" s="183">
        <f>RES_hhdet_emih!E12/RES_summary!E$19</f>
        <v>4.1264825368953169</v>
      </c>
      <c r="F12" s="183">
        <f>RES_hhdet_emih!F12/RES_summary!F$19</f>
        <v>4.1125651388767324</v>
      </c>
      <c r="G12" s="183">
        <f>RES_hhdet_emih!G12/RES_summary!G$19</f>
        <v>4.0536937062509715</v>
      </c>
      <c r="H12" s="183">
        <f>RES_hhdet_emih!H12/RES_summary!H$19</f>
        <v>3.9788919635872921</v>
      </c>
      <c r="I12" s="183">
        <f>RES_hhdet_emih!I12/RES_summary!I$19</f>
        <v>3.9236599989939513</v>
      </c>
      <c r="J12" s="183">
        <f>RES_hhdet_emih!J12/RES_summary!J$19</f>
        <v>3.8725705997487587</v>
      </c>
      <c r="K12" s="183">
        <f>RES_hhdet_emih!K12/RES_summary!K$19</f>
        <v>3.8460859827592526</v>
      </c>
      <c r="L12" s="183">
        <f>RES_hhdet_emih!L12/RES_summary!L$19</f>
        <v>3.8079432252361785</v>
      </c>
      <c r="M12" s="183">
        <f>RES_hhdet_emih!M12/RES_summary!M$19</f>
        <v>3.4566769271679973</v>
      </c>
      <c r="N12" s="183">
        <f>RES_hhdet_emih!N12/RES_summary!N$19</f>
        <v>4.041227518882315</v>
      </c>
      <c r="O12" s="183">
        <f>RES_hhdet_emih!O12/RES_summary!O$19</f>
        <v>3.8768989279764399</v>
      </c>
      <c r="P12" s="183">
        <f>RES_hhdet_emih!P12/RES_summary!P$19</f>
        <v>3.7810725568588217</v>
      </c>
      <c r="Q12" s="183">
        <f>RES_hhdet_emih!Q12/RES_summary!Q$19</f>
        <v>3.7087035892351894</v>
      </c>
    </row>
    <row r="13" spans="1:17" ht="12" customHeight="1" x14ac:dyDescent="0.25">
      <c r="A13" s="166" t="s">
        <v>57</v>
      </c>
      <c r="B13" s="182">
        <f>RES_hhdet_emih!B13/RES_summary!B$19</f>
        <v>4.1739777730810781</v>
      </c>
      <c r="C13" s="182">
        <f>RES_hhdet_emih!C13/RES_summary!C$19</f>
        <v>4.2304633396325642</v>
      </c>
      <c r="D13" s="182">
        <f>RES_hhdet_emih!D13/RES_summary!D$19</f>
        <v>4.1452435165121635</v>
      </c>
      <c r="E13" s="182">
        <f>RES_hhdet_emih!E13/RES_summary!E$19</f>
        <v>4.1264825368953169</v>
      </c>
      <c r="F13" s="182">
        <f>RES_hhdet_emih!F13/RES_summary!F$19</f>
        <v>4.1125651388767324</v>
      </c>
      <c r="G13" s="182">
        <f>RES_hhdet_emih!G13/RES_summary!G$19</f>
        <v>4.0536937062509715</v>
      </c>
      <c r="H13" s="182">
        <f>RES_hhdet_emih!H13/RES_summary!H$19</f>
        <v>3.9788919635872921</v>
      </c>
      <c r="I13" s="182">
        <f>RES_hhdet_emih!I13/RES_summary!I$19</f>
        <v>3.9236599989939513</v>
      </c>
      <c r="J13" s="182">
        <f>RES_hhdet_emih!J13/RES_summary!J$19</f>
        <v>3.8725705997487587</v>
      </c>
      <c r="K13" s="182">
        <f>RES_hhdet_emih!K13/RES_summary!K$19</f>
        <v>3.8460859827592526</v>
      </c>
      <c r="L13" s="182">
        <f>RES_hhdet_emih!L13/RES_summary!L$19</f>
        <v>3.8079432252361785</v>
      </c>
      <c r="M13" s="182">
        <f>RES_hhdet_emih!M13/RES_summary!M$19</f>
        <v>3.4566769271679973</v>
      </c>
      <c r="N13" s="182">
        <f>RES_hhdet_emih!N13/RES_summary!N$19</f>
        <v>4.041227518882315</v>
      </c>
      <c r="O13" s="182">
        <f>RES_hhdet_emih!O13/RES_summary!O$19</f>
        <v>3.8768989279764399</v>
      </c>
      <c r="P13" s="182">
        <f>RES_hhdet_emih!P13/RES_summary!P$19</f>
        <v>3.7810725568588217</v>
      </c>
      <c r="Q13" s="182">
        <f>RES_hhdet_emih!Q13/RES_summary!Q$19</f>
        <v>3.7087035892351894</v>
      </c>
    </row>
    <row r="14" spans="1:17" ht="12" customHeight="1" x14ac:dyDescent="0.25">
      <c r="A14" s="147" t="s">
        <v>59</v>
      </c>
      <c r="B14" s="181">
        <f>RES_hhdet_emih!B14/RES_summary!B$19</f>
        <v>0</v>
      </c>
      <c r="C14" s="181">
        <f>RES_hhdet_emih!C14/RES_summary!C$19</f>
        <v>0</v>
      </c>
      <c r="D14" s="181">
        <f>RES_hhdet_emih!D14/RES_summary!D$19</f>
        <v>0</v>
      </c>
      <c r="E14" s="181">
        <f>RES_hhdet_emih!E14/RES_summary!E$19</f>
        <v>0</v>
      </c>
      <c r="F14" s="181">
        <f>RES_hhdet_emih!F14/RES_summary!F$19</f>
        <v>0</v>
      </c>
      <c r="G14" s="181">
        <f>RES_hhdet_emih!G14/RES_summary!G$19</f>
        <v>0</v>
      </c>
      <c r="H14" s="181">
        <f>RES_hhdet_emih!H14/RES_summary!H$19</f>
        <v>0</v>
      </c>
      <c r="I14" s="181">
        <f>RES_hhdet_emih!I14/RES_summary!I$19</f>
        <v>0</v>
      </c>
      <c r="J14" s="181">
        <f>RES_hhdet_emih!J14/RES_summary!J$19</f>
        <v>0</v>
      </c>
      <c r="K14" s="181">
        <f>RES_hhdet_emih!K14/RES_summary!K$19</f>
        <v>0</v>
      </c>
      <c r="L14" s="181">
        <f>RES_hhdet_emih!L14/RES_summary!L$19</f>
        <v>0</v>
      </c>
      <c r="M14" s="181">
        <f>RES_hhdet_emih!M14/RES_summary!M$19</f>
        <v>0</v>
      </c>
      <c r="N14" s="181">
        <f>RES_hhdet_emih!N14/RES_summary!N$19</f>
        <v>0</v>
      </c>
      <c r="O14" s="181">
        <f>RES_hhdet_emih!O14/RES_summary!O$19</f>
        <v>0</v>
      </c>
      <c r="P14" s="181">
        <f>RES_hhdet_emih!P14/RES_summary!P$19</f>
        <v>0</v>
      </c>
      <c r="Q14" s="181">
        <f>RES_hhdet_emih!Q14/RES_summary!Q$19</f>
        <v>0</v>
      </c>
    </row>
    <row r="15" spans="1:17" ht="12" customHeight="1" x14ac:dyDescent="0.25">
      <c r="A15" s="163" t="s">
        <v>142</v>
      </c>
      <c r="B15" s="180">
        <f>RES_hhdet_emih!B15/RES_summary!B$19</f>
        <v>0</v>
      </c>
      <c r="C15" s="180">
        <f>RES_hhdet_emih!C15/RES_summary!C$19</f>
        <v>0</v>
      </c>
      <c r="D15" s="180">
        <f>RES_hhdet_emih!D15/RES_summary!D$19</f>
        <v>0</v>
      </c>
      <c r="E15" s="180">
        <f>RES_hhdet_emih!E15/RES_summary!E$19</f>
        <v>0</v>
      </c>
      <c r="F15" s="180">
        <f>RES_hhdet_emih!F15/RES_summary!F$19</f>
        <v>0</v>
      </c>
      <c r="G15" s="180">
        <f>RES_hhdet_emih!G15/RES_summary!G$19</f>
        <v>0</v>
      </c>
      <c r="H15" s="180">
        <f>RES_hhdet_emih!H15/RES_summary!H$19</f>
        <v>0</v>
      </c>
      <c r="I15" s="180">
        <f>RES_hhdet_emih!I15/RES_summary!I$19</f>
        <v>0</v>
      </c>
      <c r="J15" s="180">
        <f>RES_hhdet_emih!J15/RES_summary!J$19</f>
        <v>0</v>
      </c>
      <c r="K15" s="180">
        <f>RES_hhdet_emih!K15/RES_summary!K$19</f>
        <v>0</v>
      </c>
      <c r="L15" s="180">
        <f>RES_hhdet_emih!L15/RES_summary!L$19</f>
        <v>0</v>
      </c>
      <c r="M15" s="180">
        <f>RES_hhdet_emih!M15/RES_summary!M$19</f>
        <v>0</v>
      </c>
      <c r="N15" s="180">
        <f>RES_hhdet_emih!N15/RES_summary!N$19</f>
        <v>0</v>
      </c>
      <c r="O15" s="180">
        <f>RES_hhdet_emih!O15/RES_summary!O$19</f>
        <v>0</v>
      </c>
      <c r="P15" s="180">
        <f>RES_hhdet_emih!P15/RES_summary!P$19</f>
        <v>0</v>
      </c>
      <c r="Q15" s="180">
        <f>RES_hhdet_emih!Q15/RES_summary!Q$19</f>
        <v>0</v>
      </c>
    </row>
    <row r="16" spans="1:17" ht="12" customHeight="1" x14ac:dyDescent="0.25">
      <c r="A16" s="161" t="s">
        <v>141</v>
      </c>
      <c r="B16" s="179">
        <f>RES_hhdet_emih!B16/RES_summary!B$19</f>
        <v>0</v>
      </c>
      <c r="C16" s="179">
        <f>RES_hhdet_emih!C16/RES_summary!C$19</f>
        <v>0</v>
      </c>
      <c r="D16" s="179">
        <f>RES_hhdet_emih!D16/RES_summary!D$19</f>
        <v>0</v>
      </c>
      <c r="E16" s="179">
        <f>RES_hhdet_emih!E16/RES_summary!E$19</f>
        <v>0</v>
      </c>
      <c r="F16" s="179">
        <f>RES_hhdet_emih!F16/RES_summary!F$19</f>
        <v>0</v>
      </c>
      <c r="G16" s="179">
        <f>RES_hhdet_emih!G16/RES_summary!G$19</f>
        <v>0</v>
      </c>
      <c r="H16" s="179">
        <f>RES_hhdet_emih!H16/RES_summary!H$19</f>
        <v>0</v>
      </c>
      <c r="I16" s="179">
        <f>RES_hhdet_emih!I16/RES_summary!I$19</f>
        <v>0</v>
      </c>
      <c r="J16" s="179">
        <f>RES_hhdet_emih!J16/RES_summary!J$19</f>
        <v>0</v>
      </c>
      <c r="K16" s="179">
        <f>RES_hhdet_emih!K16/RES_summary!K$19</f>
        <v>0</v>
      </c>
      <c r="L16" s="179">
        <f>RES_hhdet_emih!L16/RES_summary!L$19</f>
        <v>0</v>
      </c>
      <c r="M16" s="179">
        <f>RES_hhdet_emih!M16/RES_summary!M$19</f>
        <v>0</v>
      </c>
      <c r="N16" s="179">
        <f>RES_hhdet_emih!N16/RES_summary!N$19</f>
        <v>0</v>
      </c>
      <c r="O16" s="179">
        <f>RES_hhdet_emih!O16/RES_summary!O$19</f>
        <v>0</v>
      </c>
      <c r="P16" s="179">
        <f>RES_hhdet_emih!P16/RES_summary!P$19</f>
        <v>0</v>
      </c>
      <c r="Q16" s="179">
        <f>RES_hhdet_emih!Q16/RES_summary!Q$19</f>
        <v>0</v>
      </c>
    </row>
    <row r="17" spans="1:17" ht="12" customHeight="1" x14ac:dyDescent="0.25">
      <c r="A17" s="148" t="s">
        <v>60</v>
      </c>
      <c r="B17" s="177">
        <f>RES_hhdet_emih!B17/RES_summary!B$19</f>
        <v>0</v>
      </c>
      <c r="C17" s="177">
        <f>RES_hhdet_emih!C17/RES_summary!C$19</f>
        <v>0</v>
      </c>
      <c r="D17" s="177">
        <f>RES_hhdet_emih!D17/RES_summary!D$19</f>
        <v>0</v>
      </c>
      <c r="E17" s="177">
        <f>RES_hhdet_emih!E17/RES_summary!E$19</f>
        <v>0</v>
      </c>
      <c r="F17" s="177">
        <f>RES_hhdet_emih!F17/RES_summary!F$19</f>
        <v>0</v>
      </c>
      <c r="G17" s="177">
        <f>RES_hhdet_emih!G17/RES_summary!G$19</f>
        <v>0</v>
      </c>
      <c r="H17" s="177">
        <f>RES_hhdet_emih!H17/RES_summary!H$19</f>
        <v>0</v>
      </c>
      <c r="I17" s="177">
        <f>RES_hhdet_emih!I17/RES_summary!I$19</f>
        <v>0</v>
      </c>
      <c r="J17" s="177">
        <f>RES_hhdet_emih!J17/RES_summary!J$19</f>
        <v>0</v>
      </c>
      <c r="K17" s="177">
        <f>RES_hhdet_emih!K17/RES_summary!K$19</f>
        <v>0</v>
      </c>
      <c r="L17" s="177">
        <f>RES_hhdet_emih!L17/RES_summary!L$19</f>
        <v>0</v>
      </c>
      <c r="M17" s="177">
        <f>RES_hhdet_emih!M17/RES_summary!M$19</f>
        <v>0</v>
      </c>
      <c r="N17" s="177">
        <f>RES_hhdet_emih!N17/RES_summary!N$19</f>
        <v>0</v>
      </c>
      <c r="O17" s="177">
        <f>RES_hhdet_emih!O17/RES_summary!O$19</f>
        <v>0</v>
      </c>
      <c r="P17" s="177">
        <f>RES_hhdet_emih!P17/RES_summary!P$19</f>
        <v>0</v>
      </c>
      <c r="Q17" s="177">
        <f>RES_hhdet_emih!Q17/RES_summary!Q$19</f>
        <v>0</v>
      </c>
    </row>
    <row r="18" spans="1:17" ht="12" customHeight="1" x14ac:dyDescent="0.25">
      <c r="A18" s="148" t="s">
        <v>59</v>
      </c>
      <c r="B18" s="177">
        <f>RES_hhdet_emih!B18/RES_summary!B$19</f>
        <v>0</v>
      </c>
      <c r="C18" s="177">
        <f>RES_hhdet_emih!C18/RES_summary!C$19</f>
        <v>0</v>
      </c>
      <c r="D18" s="177">
        <f>RES_hhdet_emih!D18/RES_summary!D$19</f>
        <v>0</v>
      </c>
      <c r="E18" s="177">
        <f>RES_hhdet_emih!E18/RES_summary!E$19</f>
        <v>0</v>
      </c>
      <c r="F18" s="177">
        <f>RES_hhdet_emih!F18/RES_summary!F$19</f>
        <v>0</v>
      </c>
      <c r="G18" s="177">
        <f>RES_hhdet_emih!G18/RES_summary!G$19</f>
        <v>0</v>
      </c>
      <c r="H18" s="177">
        <f>RES_hhdet_emih!H18/RES_summary!H$19</f>
        <v>0</v>
      </c>
      <c r="I18" s="177">
        <f>RES_hhdet_emih!I18/RES_summary!I$19</f>
        <v>0</v>
      </c>
      <c r="J18" s="177">
        <f>RES_hhdet_emih!J18/RES_summary!J$19</f>
        <v>0</v>
      </c>
      <c r="K18" s="177">
        <f>RES_hhdet_emih!K18/RES_summary!K$19</f>
        <v>0</v>
      </c>
      <c r="L18" s="177">
        <f>RES_hhdet_emih!L18/RES_summary!L$19</f>
        <v>0</v>
      </c>
      <c r="M18" s="177">
        <f>RES_hhdet_emih!M18/RES_summary!M$19</f>
        <v>0</v>
      </c>
      <c r="N18" s="177">
        <f>RES_hhdet_emih!N18/RES_summary!N$19</f>
        <v>0</v>
      </c>
      <c r="O18" s="177">
        <f>RES_hhdet_emih!O18/RES_summary!O$19</f>
        <v>0</v>
      </c>
      <c r="P18" s="177">
        <f>RES_hhdet_emih!P18/RES_summary!P$19</f>
        <v>0</v>
      </c>
      <c r="Q18" s="177">
        <f>RES_hhdet_emih!Q18/RES_summary!Q$19</f>
        <v>0</v>
      </c>
    </row>
    <row r="19" spans="1:17" ht="12" customHeight="1" x14ac:dyDescent="0.25">
      <c r="A19" s="158" t="s">
        <v>62</v>
      </c>
      <c r="B19" s="178">
        <f>RES_hhdet_emih!B19/RES_summary!B$19</f>
        <v>1.2432683345753266</v>
      </c>
      <c r="C19" s="178">
        <f>RES_hhdet_emih!C19/RES_summary!C$19</f>
        <v>1.1872742922178461</v>
      </c>
      <c r="D19" s="178">
        <f>RES_hhdet_emih!D19/RES_summary!D$19</f>
        <v>1.1693342726181633</v>
      </c>
      <c r="E19" s="178">
        <f>RES_hhdet_emih!E19/RES_summary!E$19</f>
        <v>1.1183055004310309</v>
      </c>
      <c r="F19" s="178">
        <f>RES_hhdet_emih!F19/RES_summary!F$19</f>
        <v>1.1438834390126074</v>
      </c>
      <c r="G19" s="178">
        <f>RES_hhdet_emih!G19/RES_summary!G$19</f>
        <v>1.0976474284660778</v>
      </c>
      <c r="H19" s="178">
        <f>RES_hhdet_emih!H19/RES_summary!H$19</f>
        <v>1.0211522819669721</v>
      </c>
      <c r="I19" s="178">
        <f>RES_hhdet_emih!I19/RES_summary!I$19</f>
        <v>0.97769076916815889</v>
      </c>
      <c r="J19" s="178">
        <f>RES_hhdet_emih!J19/RES_summary!J$19</f>
        <v>0.94171281595230927</v>
      </c>
      <c r="K19" s="178">
        <f>RES_hhdet_emih!K19/RES_summary!K$19</f>
        <v>0.93828787625689103</v>
      </c>
      <c r="L19" s="178">
        <f>RES_hhdet_emih!L19/RES_summary!L$19</f>
        <v>0.90933155569141932</v>
      </c>
      <c r="M19" s="178">
        <f>RES_hhdet_emih!M19/RES_summary!M$19</f>
        <v>0.80601292608645581</v>
      </c>
      <c r="N19" s="178">
        <f>RES_hhdet_emih!N19/RES_summary!N$19</f>
        <v>0.81310984345717918</v>
      </c>
      <c r="O19" s="178">
        <f>RES_hhdet_emih!O19/RES_summary!O$19</f>
        <v>0.77953577773360594</v>
      </c>
      <c r="P19" s="178">
        <f>RES_hhdet_emih!P19/RES_summary!P$19</f>
        <v>0.66470980775476929</v>
      </c>
      <c r="Q19" s="178">
        <f>RES_hhdet_emih!Q19/RES_summary!Q$19</f>
        <v>0.65346139069195275</v>
      </c>
    </row>
    <row r="20" spans="1:17" ht="12" customHeight="1" x14ac:dyDescent="0.25">
      <c r="A20" s="23" t="s">
        <v>58</v>
      </c>
      <c r="B20" s="177">
        <f>RES_hhdet_emih!B20/RES_summary!B$19</f>
        <v>0</v>
      </c>
      <c r="C20" s="177">
        <f>RES_hhdet_emih!C20/RES_summary!C$19</f>
        <v>0</v>
      </c>
      <c r="D20" s="177">
        <f>RES_hhdet_emih!D20/RES_summary!D$19</f>
        <v>0</v>
      </c>
      <c r="E20" s="177">
        <f>RES_hhdet_emih!E20/RES_summary!E$19</f>
        <v>0</v>
      </c>
      <c r="F20" s="177">
        <f>RES_hhdet_emih!F20/RES_summary!F$19</f>
        <v>0</v>
      </c>
      <c r="G20" s="177">
        <f>RES_hhdet_emih!G20/RES_summary!G$19</f>
        <v>0</v>
      </c>
      <c r="H20" s="177">
        <f>RES_hhdet_emih!H20/RES_summary!H$19</f>
        <v>0</v>
      </c>
      <c r="I20" s="177">
        <f>RES_hhdet_emih!I20/RES_summary!I$19</f>
        <v>0</v>
      </c>
      <c r="J20" s="177">
        <f>RES_hhdet_emih!J20/RES_summary!J$19</f>
        <v>0</v>
      </c>
      <c r="K20" s="177">
        <f>RES_hhdet_emih!K20/RES_summary!K$19</f>
        <v>0</v>
      </c>
      <c r="L20" s="177">
        <f>RES_hhdet_emih!L20/RES_summary!L$19</f>
        <v>0</v>
      </c>
      <c r="M20" s="177">
        <f>RES_hhdet_emih!M20/RES_summary!M$19</f>
        <v>0</v>
      </c>
      <c r="N20" s="177">
        <f>RES_hhdet_emih!N20/RES_summary!N$19</f>
        <v>0</v>
      </c>
      <c r="O20" s="177">
        <f>RES_hhdet_emih!O20/RES_summary!O$19</f>
        <v>0</v>
      </c>
      <c r="P20" s="177">
        <f>RES_hhdet_emih!P20/RES_summary!P$19</f>
        <v>0</v>
      </c>
      <c r="Q20" s="177">
        <f>RES_hhdet_emih!Q20/RES_summary!Q$19</f>
        <v>0</v>
      </c>
    </row>
    <row r="21" spans="1:17" ht="12" customHeight="1" x14ac:dyDescent="0.25">
      <c r="A21" s="23" t="s">
        <v>57</v>
      </c>
      <c r="B21" s="177">
        <f>RES_hhdet_emih!B21/RES_summary!B$19</f>
        <v>4.4629487665431231</v>
      </c>
      <c r="C21" s="177">
        <f>RES_hhdet_emih!C21/RES_summary!C$19</f>
        <v>4.4180787433935667</v>
      </c>
      <c r="D21" s="177">
        <f>RES_hhdet_emih!D21/RES_summary!D$19</f>
        <v>4.4280897451873518</v>
      </c>
      <c r="E21" s="177">
        <f>RES_hhdet_emih!E21/RES_summary!E$19</f>
        <v>4.3482596463983114</v>
      </c>
      <c r="F21" s="177">
        <f>RES_hhdet_emih!F21/RES_summary!F$19</f>
        <v>4.4546383142905164</v>
      </c>
      <c r="G21" s="177">
        <f>RES_hhdet_emih!G21/RES_summary!G$19</f>
        <v>4.3354159648910642</v>
      </c>
      <c r="H21" s="177">
        <f>RES_hhdet_emih!H21/RES_summary!H$19</f>
        <v>4.253182647108158</v>
      </c>
      <c r="I21" s="177">
        <f>RES_hhdet_emih!I21/RES_summary!I$19</f>
        <v>4.2378340058540003</v>
      </c>
      <c r="J21" s="177">
        <f>RES_hhdet_emih!J21/RES_summary!J$19</f>
        <v>4.1544248682463953</v>
      </c>
      <c r="K21" s="177">
        <f>RES_hhdet_emih!K21/RES_summary!K$19</f>
        <v>4.0847025975101161</v>
      </c>
      <c r="L21" s="177">
        <f>RES_hhdet_emih!L21/RES_summary!L$19</f>
        <v>4.1991703390635173</v>
      </c>
      <c r="M21" s="177">
        <f>RES_hhdet_emih!M21/RES_summary!M$19</f>
        <v>3.9118156459874527</v>
      </c>
      <c r="N21" s="177">
        <f>RES_hhdet_emih!N21/RES_summary!N$19</f>
        <v>4.0461973129656172</v>
      </c>
      <c r="O21" s="177">
        <f>RES_hhdet_emih!O21/RES_summary!O$19</f>
        <v>4.0493417074545706</v>
      </c>
      <c r="P21" s="177">
        <f>RES_hhdet_emih!P21/RES_summary!P$19</f>
        <v>4.0242966252275192</v>
      </c>
      <c r="Q21" s="177">
        <f>RES_hhdet_emih!Q21/RES_summary!Q$19</f>
        <v>3.9667346986047742</v>
      </c>
    </row>
    <row r="22" spans="1:17" ht="12" customHeight="1" x14ac:dyDescent="0.25">
      <c r="A22" s="29" t="s">
        <v>140</v>
      </c>
      <c r="B22" s="176">
        <f>RES_hhdet_emih!B22/RES_summary!B$19</f>
        <v>0</v>
      </c>
      <c r="C22" s="176">
        <f>RES_hhdet_emih!C22/RES_summary!C$19</f>
        <v>0</v>
      </c>
      <c r="D22" s="176">
        <f>RES_hhdet_emih!D22/RES_summary!D$19</f>
        <v>0</v>
      </c>
      <c r="E22" s="176">
        <f>RES_hhdet_emih!E22/RES_summary!E$19</f>
        <v>0</v>
      </c>
      <c r="F22" s="176">
        <f>RES_hhdet_emih!F22/RES_summary!F$19</f>
        <v>0</v>
      </c>
      <c r="G22" s="176">
        <f>RES_hhdet_emih!G22/RES_summary!G$19</f>
        <v>0</v>
      </c>
      <c r="H22" s="176">
        <f>RES_hhdet_emih!H22/RES_summary!H$19</f>
        <v>0</v>
      </c>
      <c r="I22" s="176">
        <f>RES_hhdet_emih!I22/RES_summary!I$19</f>
        <v>0</v>
      </c>
      <c r="J22" s="176">
        <f>RES_hhdet_emih!J22/RES_summary!J$19</f>
        <v>0</v>
      </c>
      <c r="K22" s="176">
        <f>RES_hhdet_emih!K22/RES_summary!K$19</f>
        <v>0</v>
      </c>
      <c r="L22" s="176">
        <f>RES_hhdet_emih!L22/RES_summary!L$19</f>
        <v>0</v>
      </c>
      <c r="M22" s="176">
        <f>RES_hhdet_emih!M22/RES_summary!M$19</f>
        <v>0</v>
      </c>
      <c r="N22" s="176">
        <f>RES_hhdet_emih!N22/RES_summary!N$19</f>
        <v>0</v>
      </c>
      <c r="O22" s="176">
        <f>RES_hhdet_emih!O22/RES_summary!O$19</f>
        <v>0</v>
      </c>
      <c r="P22" s="176">
        <f>RES_hhdet_emih!P22/RES_summary!P$19</f>
        <v>0</v>
      </c>
      <c r="Q22" s="176">
        <f>RES_hhdet_emih!Q22/RES_summary!Q$19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84">
        <f>RES_hhdet_emih!B24/RES_summary!B$19</f>
        <v>35.77191457697959</v>
      </c>
      <c r="C24" s="184">
        <f>RES_hhdet_emih!C24/RES_summary!C$19</f>
        <v>35.845491566222542</v>
      </c>
      <c r="D24" s="184">
        <f>RES_hhdet_emih!D24/RES_summary!D$19</f>
        <v>35.981772562624641</v>
      </c>
      <c r="E24" s="184">
        <f>RES_hhdet_emih!E24/RES_summary!E$19</f>
        <v>36.122932891785403</v>
      </c>
      <c r="F24" s="184">
        <f>RES_hhdet_emih!F24/RES_summary!F$19</f>
        <v>37.398354388685021</v>
      </c>
      <c r="G24" s="184">
        <f>RES_hhdet_emih!G24/RES_summary!G$19</f>
        <v>36.472835722689638</v>
      </c>
      <c r="H24" s="184">
        <f>RES_hhdet_emih!H24/RES_summary!H$19</f>
        <v>34.354247814760264</v>
      </c>
      <c r="I24" s="184">
        <f>RES_hhdet_emih!I24/RES_summary!I$19</f>
        <v>31.059491455673339</v>
      </c>
      <c r="J24" s="184">
        <f>RES_hhdet_emih!J24/RES_summary!J$19</f>
        <v>31.502338243379814</v>
      </c>
      <c r="K24" s="184">
        <f>RES_hhdet_emih!K24/RES_summary!K$19</f>
        <v>31.053892822572287</v>
      </c>
      <c r="L24" s="184">
        <f>RES_hhdet_emih!L24/RES_summary!L$19</f>
        <v>30.784322278421872</v>
      </c>
      <c r="M24" s="184">
        <f>RES_hhdet_emih!M24/RES_summary!M$19</f>
        <v>24.657049592379149</v>
      </c>
      <c r="N24" s="184">
        <f>RES_hhdet_emih!N24/RES_summary!N$19</f>
        <v>26.661066567470296</v>
      </c>
      <c r="O24" s="184">
        <f>RES_hhdet_emih!O24/RES_summary!O$19</f>
        <v>26.842196718078871</v>
      </c>
      <c r="P24" s="184">
        <f>RES_hhdet_emih!P24/RES_summary!P$19</f>
        <v>22.668134364030671</v>
      </c>
      <c r="Q24" s="184">
        <f>RES_hhdet_emih!Q24/RES_summary!Q$19</f>
        <v>22.811518675477551</v>
      </c>
    </row>
    <row r="25" spans="1:17" ht="12.95" customHeight="1" x14ac:dyDescent="0.25">
      <c r="A25" s="158" t="s">
        <v>65</v>
      </c>
      <c r="B25" s="178">
        <f>RES_hhdet_emih!B25/RES_summary!B$19</f>
        <v>31.422385282860947</v>
      </c>
      <c r="C25" s="178">
        <f>RES_hhdet_emih!C25/RES_summary!C$19</f>
        <v>31.550981016310033</v>
      </c>
      <c r="D25" s="178">
        <f>RES_hhdet_emih!D25/RES_summary!D$19</f>
        <v>31.754662759664242</v>
      </c>
      <c r="E25" s="178">
        <f>RES_hhdet_emih!E25/RES_summary!E$19</f>
        <v>31.937750407570856</v>
      </c>
      <c r="F25" s="178">
        <f>RES_hhdet_emih!F25/RES_summary!F$19</f>
        <v>33.176305015832398</v>
      </c>
      <c r="G25" s="178">
        <f>RES_hhdet_emih!G25/RES_summary!G$19</f>
        <v>32.318137696899832</v>
      </c>
      <c r="H25" s="178">
        <f>RES_hhdet_emih!H25/RES_summary!H$19</f>
        <v>30.323728573331284</v>
      </c>
      <c r="I25" s="178">
        <f>RES_hhdet_emih!I25/RES_summary!I$19</f>
        <v>27.100829170191208</v>
      </c>
      <c r="J25" s="178">
        <f>RES_hhdet_emih!J25/RES_summary!J$19</f>
        <v>27.588962195701409</v>
      </c>
      <c r="K25" s="178">
        <f>RES_hhdet_emih!K25/RES_summary!K$19</f>
        <v>27.146565086115196</v>
      </c>
      <c r="L25" s="178">
        <f>RES_hhdet_emih!L25/RES_summary!L$19</f>
        <v>26.923395738536378</v>
      </c>
      <c r="M25" s="178">
        <f>RES_hhdet_emih!M25/RES_summary!M$19</f>
        <v>21.161681517039352</v>
      </c>
      <c r="N25" s="178">
        <f>RES_hhdet_emih!N25/RES_summary!N$19</f>
        <v>22.774734185984855</v>
      </c>
      <c r="O25" s="178">
        <f>RES_hhdet_emih!O25/RES_summary!O$19</f>
        <v>23.011453298539113</v>
      </c>
      <c r="P25" s="178">
        <f>RES_hhdet_emih!P25/RES_summary!P$19</f>
        <v>19.013330538707329</v>
      </c>
      <c r="Q25" s="178">
        <f>RES_hhdet_emih!Q25/RES_summary!Q$19</f>
        <v>19.212830238583383</v>
      </c>
    </row>
    <row r="26" spans="1:17" ht="12" customHeight="1" x14ac:dyDescent="0.25">
      <c r="A26" s="23" t="s">
        <v>84</v>
      </c>
      <c r="B26" s="177">
        <f>RES_hhdet_emih!B26/RES_summary!B$19</f>
        <v>31.422385282860947</v>
      </c>
      <c r="C26" s="177">
        <f>RES_hhdet_emih!C26/RES_summary!C$19</f>
        <v>31.550981016310033</v>
      </c>
      <c r="D26" s="177">
        <f>RES_hhdet_emih!D26/RES_summary!D$19</f>
        <v>31.754662759664242</v>
      </c>
      <c r="E26" s="177">
        <f>RES_hhdet_emih!E26/RES_summary!E$19</f>
        <v>31.937750407570856</v>
      </c>
      <c r="F26" s="177">
        <f>RES_hhdet_emih!F26/RES_summary!F$19</f>
        <v>33.176305015832398</v>
      </c>
      <c r="G26" s="177">
        <f>RES_hhdet_emih!G26/RES_summary!G$19</f>
        <v>32.318137696899832</v>
      </c>
      <c r="H26" s="177">
        <f>RES_hhdet_emih!H26/RES_summary!H$19</f>
        <v>30.323728573331284</v>
      </c>
      <c r="I26" s="177">
        <f>RES_hhdet_emih!I26/RES_summary!I$19</f>
        <v>27.100829170191208</v>
      </c>
      <c r="J26" s="177">
        <f>RES_hhdet_emih!J26/RES_summary!J$19</f>
        <v>27.588962195701409</v>
      </c>
      <c r="K26" s="177">
        <f>RES_hhdet_emih!K26/RES_summary!K$19</f>
        <v>27.146565086115196</v>
      </c>
      <c r="L26" s="177">
        <f>RES_hhdet_emih!L26/RES_summary!L$19</f>
        <v>26.923395738536378</v>
      </c>
      <c r="M26" s="177">
        <f>RES_hhdet_emih!M26/RES_summary!M$19</f>
        <v>21.161681517039352</v>
      </c>
      <c r="N26" s="177">
        <f>RES_hhdet_emih!N26/RES_summary!N$19</f>
        <v>22.774734185984855</v>
      </c>
      <c r="O26" s="177">
        <f>RES_hhdet_emih!O26/RES_summary!O$19</f>
        <v>23.011453298539113</v>
      </c>
      <c r="P26" s="177">
        <f>RES_hhdet_emih!P26/RES_summary!P$19</f>
        <v>19.013330538707329</v>
      </c>
      <c r="Q26" s="177">
        <f>RES_hhdet_emih!Q26/RES_summary!Q$19</f>
        <v>19.212830238583383</v>
      </c>
    </row>
    <row r="27" spans="1:17" ht="12" customHeight="1" x14ac:dyDescent="0.25">
      <c r="A27" s="23" t="s">
        <v>60</v>
      </c>
      <c r="B27" s="177">
        <f>RES_hhdet_emih!B27/RES_summary!B$19</f>
        <v>0</v>
      </c>
      <c r="C27" s="177">
        <f>RES_hhdet_emih!C27/RES_summary!C$19</f>
        <v>0</v>
      </c>
      <c r="D27" s="177">
        <f>RES_hhdet_emih!D27/RES_summary!D$19</f>
        <v>0</v>
      </c>
      <c r="E27" s="177">
        <f>RES_hhdet_emih!E27/RES_summary!E$19</f>
        <v>0</v>
      </c>
      <c r="F27" s="177">
        <f>RES_hhdet_emih!F27/RES_summary!F$19</f>
        <v>0</v>
      </c>
      <c r="G27" s="177">
        <f>RES_hhdet_emih!G27/RES_summary!G$19</f>
        <v>0</v>
      </c>
      <c r="H27" s="177">
        <f>RES_hhdet_emih!H27/RES_summary!H$19</f>
        <v>0</v>
      </c>
      <c r="I27" s="177">
        <f>RES_hhdet_emih!I27/RES_summary!I$19</f>
        <v>0</v>
      </c>
      <c r="J27" s="177">
        <f>RES_hhdet_emih!J27/RES_summary!J$19</f>
        <v>0</v>
      </c>
      <c r="K27" s="177">
        <f>RES_hhdet_emih!K27/RES_summary!K$19</f>
        <v>0</v>
      </c>
      <c r="L27" s="177">
        <f>RES_hhdet_emih!L27/RES_summary!L$19</f>
        <v>0</v>
      </c>
      <c r="M27" s="177">
        <f>RES_hhdet_emih!M27/RES_summary!M$19</f>
        <v>0</v>
      </c>
      <c r="N27" s="177">
        <f>RES_hhdet_emih!N27/RES_summary!N$19</f>
        <v>0</v>
      </c>
      <c r="O27" s="177">
        <f>RES_hhdet_emih!O27/RES_summary!O$19</f>
        <v>0</v>
      </c>
      <c r="P27" s="177">
        <f>RES_hhdet_emih!P27/RES_summary!P$19</f>
        <v>0</v>
      </c>
      <c r="Q27" s="177">
        <f>RES_hhdet_emih!Q27/RES_summary!Q$19</f>
        <v>0</v>
      </c>
    </row>
    <row r="28" spans="1:17" ht="12.95" customHeight="1" x14ac:dyDescent="0.25">
      <c r="A28" s="158" t="s">
        <v>112</v>
      </c>
      <c r="B28" s="178">
        <f>RES_hhdet_emih!B28/RES_summary!B$19</f>
        <v>0</v>
      </c>
      <c r="C28" s="178">
        <f>RES_hhdet_emih!C28/RES_summary!C$19</f>
        <v>0</v>
      </c>
      <c r="D28" s="178">
        <f>RES_hhdet_emih!D28/RES_summary!D$19</f>
        <v>0</v>
      </c>
      <c r="E28" s="178">
        <f>RES_hhdet_emih!E28/RES_summary!E$19</f>
        <v>0</v>
      </c>
      <c r="F28" s="178">
        <f>RES_hhdet_emih!F28/RES_summary!F$19</f>
        <v>0</v>
      </c>
      <c r="G28" s="178">
        <f>RES_hhdet_emih!G28/RES_summary!G$19</f>
        <v>0</v>
      </c>
      <c r="H28" s="178">
        <f>RES_hhdet_emih!H28/RES_summary!H$19</f>
        <v>0</v>
      </c>
      <c r="I28" s="178">
        <f>RES_hhdet_emih!I28/RES_summary!I$19</f>
        <v>0</v>
      </c>
      <c r="J28" s="178">
        <f>RES_hhdet_emih!J28/RES_summary!J$19</f>
        <v>0</v>
      </c>
      <c r="K28" s="178">
        <f>RES_hhdet_emih!K28/RES_summary!K$19</f>
        <v>0</v>
      </c>
      <c r="L28" s="178">
        <f>RES_hhdet_emih!L28/RES_summary!L$19</f>
        <v>0</v>
      </c>
      <c r="M28" s="178">
        <f>RES_hhdet_emih!M28/RES_summary!M$19</f>
        <v>0</v>
      </c>
      <c r="N28" s="178">
        <f>RES_hhdet_emih!N28/RES_summary!N$19</f>
        <v>0</v>
      </c>
      <c r="O28" s="178">
        <f>RES_hhdet_emih!O28/RES_summary!O$19</f>
        <v>0</v>
      </c>
      <c r="P28" s="178">
        <f>RES_hhdet_emih!P28/RES_summary!P$19</f>
        <v>0</v>
      </c>
      <c r="Q28" s="178">
        <f>RES_hhdet_emih!Q28/RES_summary!Q$19</f>
        <v>0</v>
      </c>
    </row>
    <row r="29" spans="1:17" ht="12" customHeight="1" x14ac:dyDescent="0.25">
      <c r="A29" s="23" t="s">
        <v>60</v>
      </c>
      <c r="B29" s="177">
        <f>RES_hhdet_emih!B29/RES_summary!B$19</f>
        <v>0</v>
      </c>
      <c r="C29" s="177">
        <f>RES_hhdet_emih!C29/RES_summary!C$19</f>
        <v>0</v>
      </c>
      <c r="D29" s="177">
        <f>RES_hhdet_emih!D29/RES_summary!D$19</f>
        <v>0</v>
      </c>
      <c r="E29" s="177">
        <f>RES_hhdet_emih!E29/RES_summary!E$19</f>
        <v>0</v>
      </c>
      <c r="F29" s="177">
        <f>RES_hhdet_emih!F29/RES_summary!F$19</f>
        <v>0</v>
      </c>
      <c r="G29" s="177">
        <f>RES_hhdet_emih!G29/RES_summary!G$19</f>
        <v>0</v>
      </c>
      <c r="H29" s="177">
        <f>RES_hhdet_emih!H29/RES_summary!H$19</f>
        <v>0</v>
      </c>
      <c r="I29" s="177">
        <f>RES_hhdet_emih!I29/RES_summary!I$19</f>
        <v>0</v>
      </c>
      <c r="J29" s="177">
        <f>RES_hhdet_emih!J29/RES_summary!J$19</f>
        <v>0</v>
      </c>
      <c r="K29" s="177">
        <f>RES_hhdet_emih!K29/RES_summary!K$19</f>
        <v>0</v>
      </c>
      <c r="L29" s="177">
        <f>RES_hhdet_emih!L29/RES_summary!L$19</f>
        <v>0</v>
      </c>
      <c r="M29" s="177">
        <f>RES_hhdet_emih!M29/RES_summary!M$19</f>
        <v>0</v>
      </c>
      <c r="N29" s="177">
        <f>RES_hhdet_emih!N29/RES_summary!N$19</f>
        <v>0</v>
      </c>
      <c r="O29" s="177">
        <f>RES_hhdet_emih!O29/RES_summary!O$19</f>
        <v>0</v>
      </c>
      <c r="P29" s="177">
        <f>RES_hhdet_emih!P29/RES_summary!P$19</f>
        <v>0</v>
      </c>
      <c r="Q29" s="177">
        <f>RES_hhdet_emih!Q29/RES_summary!Q$19</f>
        <v>0</v>
      </c>
    </row>
    <row r="30" spans="1:17" ht="12" customHeight="1" x14ac:dyDescent="0.25">
      <c r="A30" s="158" t="s">
        <v>63</v>
      </c>
      <c r="B30" s="178">
        <f>RES_hhdet_emih!B30/RES_summary!B$19</f>
        <v>3.1062725944359277</v>
      </c>
      <c r="C30" s="178">
        <f>RES_hhdet_emih!C30/RES_summary!C$19</f>
        <v>3.1138343077075268</v>
      </c>
      <c r="D30" s="178">
        <f>RES_hhdet_emih!D30/RES_summary!D$19</f>
        <v>3.0735570538435959</v>
      </c>
      <c r="E30" s="178">
        <f>RES_hhdet_emih!E30/RES_summary!E$19</f>
        <v>3.0813155236937777</v>
      </c>
      <c r="F30" s="178">
        <f>RES_hhdet_emih!F30/RES_summary!F$19</f>
        <v>3.0924653522496222</v>
      </c>
      <c r="G30" s="178">
        <f>RES_hhdet_emih!G30/RES_summary!G$19</f>
        <v>3.0692959720707833</v>
      </c>
      <c r="H30" s="178">
        <f>RES_hhdet_emih!H30/RES_summary!H$19</f>
        <v>3.0275130350551396</v>
      </c>
      <c r="I30" s="178">
        <f>RES_hhdet_emih!I30/RES_summary!I$19</f>
        <v>2.9997183192881476</v>
      </c>
      <c r="J30" s="178">
        <f>RES_hhdet_emih!J30/RES_summary!J$19</f>
        <v>2.9734771257124262</v>
      </c>
      <c r="K30" s="178">
        <f>RES_hhdet_emih!K30/RES_summary!K$19</f>
        <v>2.967654027340934</v>
      </c>
      <c r="L30" s="178">
        <f>RES_hhdet_emih!L30/RES_summary!L$19</f>
        <v>2.9536441836047573</v>
      </c>
      <c r="M30" s="178">
        <f>RES_hhdet_emih!M30/RES_summary!M$19</f>
        <v>2.689773828165789</v>
      </c>
      <c r="N30" s="178">
        <f>RES_hhdet_emih!N30/RES_summary!N$19</f>
        <v>3.0746995561514399</v>
      </c>
      <c r="O30" s="178">
        <f>RES_hhdet_emih!O30/RES_summary!O$19</f>
        <v>3.0556113131432565</v>
      </c>
      <c r="P30" s="178">
        <f>RES_hhdet_emih!P30/RES_summary!P$19</f>
        <v>2.9951250704966577</v>
      </c>
      <c r="Q30" s="178">
        <f>RES_hhdet_emih!Q30/RES_summary!Q$19</f>
        <v>2.9546008669354182</v>
      </c>
    </row>
    <row r="31" spans="1:17" ht="12" customHeight="1" x14ac:dyDescent="0.25">
      <c r="A31" s="167" t="s">
        <v>169</v>
      </c>
      <c r="B31" s="183">
        <f>RES_hhdet_emih!B31/RES_summary!B$19</f>
        <v>6.5422849107853187</v>
      </c>
      <c r="C31" s="183">
        <f>RES_hhdet_emih!C31/RES_summary!C$19</f>
        <v>6.5084051378961574</v>
      </c>
      <c r="D31" s="183">
        <f>RES_hhdet_emih!D31/RES_summary!D$19</f>
        <v>6.3772977177112358</v>
      </c>
      <c r="E31" s="183">
        <f>RES_hhdet_emih!E31/RES_summary!E$19</f>
        <v>6.3484346721468361</v>
      </c>
      <c r="F31" s="183">
        <f>RES_hhdet_emih!F31/RES_summary!F$19</f>
        <v>6.3270232905797315</v>
      </c>
      <c r="G31" s="183">
        <f>RES_hhdet_emih!G31/RES_summary!G$19</f>
        <v>6.2364518557707527</v>
      </c>
      <c r="H31" s="183">
        <f>RES_hhdet_emih!H31/RES_summary!H$19</f>
        <v>6.1213722516728364</v>
      </c>
      <c r="I31" s="183">
        <f>RES_hhdet_emih!I31/RES_summary!I$19</f>
        <v>6.0363999984522092</v>
      </c>
      <c r="J31" s="183">
        <f>RES_hhdet_emih!J31/RES_summary!J$19</f>
        <v>5.9578009226902164</v>
      </c>
      <c r="K31" s="183">
        <f>RES_hhdet_emih!K31/RES_summary!K$19</f>
        <v>5.9170553580911802</v>
      </c>
      <c r="L31" s="183">
        <f>RES_hhdet_emih!L31/RES_summary!L$19</f>
        <v>5.8583741926709463</v>
      </c>
      <c r="M31" s="183">
        <f>RES_hhdet_emih!M31/RES_summary!M$19</f>
        <v>5.3179645033353005</v>
      </c>
      <c r="N31" s="183">
        <f>RES_hhdet_emih!N31/RES_summary!N$19</f>
        <v>6.0316828640033835</v>
      </c>
      <c r="O31" s="183">
        <f>RES_hhdet_emih!O31/RES_summary!O$19</f>
        <v>5.964459889194452</v>
      </c>
      <c r="P31" s="183">
        <f>RES_hhdet_emih!P31/RES_summary!P$19</f>
        <v>5.8170347028596536</v>
      </c>
      <c r="Q31" s="183">
        <f>RES_hhdet_emih!Q31/RES_summary!Q$19</f>
        <v>5.7056978295925074</v>
      </c>
    </row>
    <row r="32" spans="1:17" ht="12" customHeight="1" x14ac:dyDescent="0.25">
      <c r="A32" s="167" t="s">
        <v>168</v>
      </c>
      <c r="B32" s="183">
        <f>RES_hhdet_emih!B32/RES_summary!B$19</f>
        <v>4.173977773081079</v>
      </c>
      <c r="C32" s="183">
        <f>RES_hhdet_emih!C32/RES_summary!C$19</f>
        <v>4.2304633396325624</v>
      </c>
      <c r="D32" s="183">
        <f>RES_hhdet_emih!D32/RES_summary!D$19</f>
        <v>4.1452435165121662</v>
      </c>
      <c r="E32" s="183">
        <f>RES_hhdet_emih!E32/RES_summary!E$19</f>
        <v>4.1264825368953169</v>
      </c>
      <c r="F32" s="183">
        <f>RES_hhdet_emih!F32/RES_summary!F$19</f>
        <v>4.1125651388767324</v>
      </c>
      <c r="G32" s="183">
        <f>RES_hhdet_emih!G32/RES_summary!G$19</f>
        <v>4.0536937062509741</v>
      </c>
      <c r="H32" s="183">
        <f>RES_hhdet_emih!H32/RES_summary!H$19</f>
        <v>3.978891963587293</v>
      </c>
      <c r="I32" s="183">
        <f>RES_hhdet_emih!I32/RES_summary!I$19</f>
        <v>3.9236599989939513</v>
      </c>
      <c r="J32" s="183">
        <f>RES_hhdet_emih!J32/RES_summary!J$19</f>
        <v>3.8725705997487596</v>
      </c>
      <c r="K32" s="183">
        <f>RES_hhdet_emih!K32/RES_summary!K$19</f>
        <v>3.8460859827592522</v>
      </c>
      <c r="L32" s="183">
        <f>RES_hhdet_emih!L32/RES_summary!L$19</f>
        <v>3.8079432252361753</v>
      </c>
      <c r="M32" s="183">
        <f>RES_hhdet_emih!M32/RES_summary!M$19</f>
        <v>3.456676927168</v>
      </c>
      <c r="N32" s="183">
        <f>RES_hhdet_emih!N32/RES_summary!N$19</f>
        <v>4.0412275188823177</v>
      </c>
      <c r="O32" s="183">
        <f>RES_hhdet_emih!O32/RES_summary!O$19</f>
        <v>3.8768989279764394</v>
      </c>
      <c r="P32" s="183">
        <f>RES_hhdet_emih!P32/RES_summary!P$19</f>
        <v>3.7810725568588226</v>
      </c>
      <c r="Q32" s="183">
        <f>RES_hhdet_emih!Q32/RES_summary!Q$19</f>
        <v>3.7087035892351894</v>
      </c>
    </row>
    <row r="33" spans="1:17" ht="12" customHeight="1" x14ac:dyDescent="0.25">
      <c r="A33" s="166" t="s">
        <v>57</v>
      </c>
      <c r="B33" s="182">
        <f>RES_hhdet_emih!B33/RES_summary!B$19</f>
        <v>4.173977773081079</v>
      </c>
      <c r="C33" s="182">
        <f>RES_hhdet_emih!C33/RES_summary!C$19</f>
        <v>4.2304633396325624</v>
      </c>
      <c r="D33" s="182">
        <f>RES_hhdet_emih!D33/RES_summary!D$19</f>
        <v>4.1452435165121662</v>
      </c>
      <c r="E33" s="182">
        <f>RES_hhdet_emih!E33/RES_summary!E$19</f>
        <v>4.1264825368953169</v>
      </c>
      <c r="F33" s="182">
        <f>RES_hhdet_emih!F33/RES_summary!F$19</f>
        <v>4.1125651388767324</v>
      </c>
      <c r="G33" s="182">
        <f>RES_hhdet_emih!G33/RES_summary!G$19</f>
        <v>4.0536937062509741</v>
      </c>
      <c r="H33" s="182">
        <f>RES_hhdet_emih!H33/RES_summary!H$19</f>
        <v>3.978891963587293</v>
      </c>
      <c r="I33" s="182">
        <f>RES_hhdet_emih!I33/RES_summary!I$19</f>
        <v>3.9236599989939513</v>
      </c>
      <c r="J33" s="182">
        <f>RES_hhdet_emih!J33/RES_summary!J$19</f>
        <v>3.8725705997487596</v>
      </c>
      <c r="K33" s="182">
        <f>RES_hhdet_emih!K33/RES_summary!K$19</f>
        <v>3.8460859827592522</v>
      </c>
      <c r="L33" s="182">
        <f>RES_hhdet_emih!L33/RES_summary!L$19</f>
        <v>3.8079432252361753</v>
      </c>
      <c r="M33" s="182">
        <f>RES_hhdet_emih!M33/RES_summary!M$19</f>
        <v>3.456676927168</v>
      </c>
      <c r="N33" s="182">
        <f>RES_hhdet_emih!N33/RES_summary!N$19</f>
        <v>4.0412275188823177</v>
      </c>
      <c r="O33" s="182">
        <f>RES_hhdet_emih!O33/RES_summary!O$19</f>
        <v>3.8768989279764394</v>
      </c>
      <c r="P33" s="182">
        <f>RES_hhdet_emih!P33/RES_summary!P$19</f>
        <v>3.7810725568588226</v>
      </c>
      <c r="Q33" s="182">
        <f>RES_hhdet_emih!Q33/RES_summary!Q$19</f>
        <v>3.7087035892351894</v>
      </c>
    </row>
    <row r="34" spans="1:17" ht="12" customHeight="1" x14ac:dyDescent="0.25">
      <c r="A34" s="147" t="s">
        <v>59</v>
      </c>
      <c r="B34" s="181">
        <f>RES_hhdet_emih!B34/RES_summary!B$19</f>
        <v>0</v>
      </c>
      <c r="C34" s="181">
        <f>RES_hhdet_emih!C34/RES_summary!C$19</f>
        <v>0</v>
      </c>
      <c r="D34" s="181">
        <f>RES_hhdet_emih!D34/RES_summary!D$19</f>
        <v>0</v>
      </c>
      <c r="E34" s="181">
        <f>RES_hhdet_emih!E34/RES_summary!E$19</f>
        <v>0</v>
      </c>
      <c r="F34" s="181">
        <f>RES_hhdet_emih!F34/RES_summary!F$19</f>
        <v>0</v>
      </c>
      <c r="G34" s="181">
        <f>RES_hhdet_emih!G34/RES_summary!G$19</f>
        <v>0</v>
      </c>
      <c r="H34" s="181">
        <f>RES_hhdet_emih!H34/RES_summary!H$19</f>
        <v>0</v>
      </c>
      <c r="I34" s="181">
        <f>RES_hhdet_emih!I34/RES_summary!I$19</f>
        <v>0</v>
      </c>
      <c r="J34" s="181">
        <f>RES_hhdet_emih!J34/RES_summary!J$19</f>
        <v>0</v>
      </c>
      <c r="K34" s="181">
        <f>RES_hhdet_emih!K34/RES_summary!K$19</f>
        <v>0</v>
      </c>
      <c r="L34" s="181">
        <f>RES_hhdet_emih!L34/RES_summary!L$19</f>
        <v>0</v>
      </c>
      <c r="M34" s="181">
        <f>RES_hhdet_emih!M34/RES_summary!M$19</f>
        <v>0</v>
      </c>
      <c r="N34" s="181">
        <f>RES_hhdet_emih!N34/RES_summary!N$19</f>
        <v>0</v>
      </c>
      <c r="O34" s="181">
        <f>RES_hhdet_emih!O34/RES_summary!O$19</f>
        <v>0</v>
      </c>
      <c r="P34" s="181">
        <f>RES_hhdet_emih!P34/RES_summary!P$19</f>
        <v>0</v>
      </c>
      <c r="Q34" s="181">
        <f>RES_hhdet_emih!Q34/RES_summary!Q$19</f>
        <v>0</v>
      </c>
    </row>
    <row r="35" spans="1:17" ht="12" customHeight="1" x14ac:dyDescent="0.25">
      <c r="A35" s="163" t="s">
        <v>142</v>
      </c>
      <c r="B35" s="180">
        <f>RES_hhdet_emih!B35/RES_summary!B$19</f>
        <v>0</v>
      </c>
      <c r="C35" s="180">
        <f>RES_hhdet_emih!C35/RES_summary!C$19</f>
        <v>0</v>
      </c>
      <c r="D35" s="180">
        <f>RES_hhdet_emih!D35/RES_summary!D$19</f>
        <v>0</v>
      </c>
      <c r="E35" s="180">
        <f>RES_hhdet_emih!E35/RES_summary!E$19</f>
        <v>0</v>
      </c>
      <c r="F35" s="180">
        <f>RES_hhdet_emih!F35/RES_summary!F$19</f>
        <v>0</v>
      </c>
      <c r="G35" s="180">
        <f>RES_hhdet_emih!G35/RES_summary!G$19</f>
        <v>0</v>
      </c>
      <c r="H35" s="180">
        <f>RES_hhdet_emih!H35/RES_summary!H$19</f>
        <v>0</v>
      </c>
      <c r="I35" s="180">
        <f>RES_hhdet_emih!I35/RES_summary!I$19</f>
        <v>0</v>
      </c>
      <c r="J35" s="180">
        <f>RES_hhdet_emih!J35/RES_summary!J$19</f>
        <v>0</v>
      </c>
      <c r="K35" s="180">
        <f>RES_hhdet_emih!K35/RES_summary!K$19</f>
        <v>0</v>
      </c>
      <c r="L35" s="180">
        <f>RES_hhdet_emih!L35/RES_summary!L$19</f>
        <v>0</v>
      </c>
      <c r="M35" s="180">
        <f>RES_hhdet_emih!M35/RES_summary!M$19</f>
        <v>0</v>
      </c>
      <c r="N35" s="180">
        <f>RES_hhdet_emih!N35/RES_summary!N$19</f>
        <v>0</v>
      </c>
      <c r="O35" s="180">
        <f>RES_hhdet_emih!O35/RES_summary!O$19</f>
        <v>0</v>
      </c>
      <c r="P35" s="180">
        <f>RES_hhdet_emih!P35/RES_summary!P$19</f>
        <v>0</v>
      </c>
      <c r="Q35" s="180">
        <f>RES_hhdet_emih!Q35/RES_summary!Q$19</f>
        <v>0</v>
      </c>
    </row>
    <row r="36" spans="1:17" ht="12" customHeight="1" x14ac:dyDescent="0.25">
      <c r="A36" s="161" t="s">
        <v>141</v>
      </c>
      <c r="B36" s="179">
        <f>RES_hhdet_emih!B36/RES_summary!B$19</f>
        <v>0</v>
      </c>
      <c r="C36" s="179">
        <f>RES_hhdet_emih!C36/RES_summary!C$19</f>
        <v>0</v>
      </c>
      <c r="D36" s="179">
        <f>RES_hhdet_emih!D36/RES_summary!D$19</f>
        <v>0</v>
      </c>
      <c r="E36" s="179">
        <f>RES_hhdet_emih!E36/RES_summary!E$19</f>
        <v>0</v>
      </c>
      <c r="F36" s="179">
        <f>RES_hhdet_emih!F36/RES_summary!F$19</f>
        <v>0</v>
      </c>
      <c r="G36" s="179">
        <f>RES_hhdet_emih!G36/RES_summary!G$19</f>
        <v>0</v>
      </c>
      <c r="H36" s="179">
        <f>RES_hhdet_emih!H36/RES_summary!H$19</f>
        <v>0</v>
      </c>
      <c r="I36" s="179">
        <f>RES_hhdet_emih!I36/RES_summary!I$19</f>
        <v>0</v>
      </c>
      <c r="J36" s="179">
        <f>RES_hhdet_emih!J36/RES_summary!J$19</f>
        <v>0</v>
      </c>
      <c r="K36" s="179">
        <f>RES_hhdet_emih!K36/RES_summary!K$19</f>
        <v>0</v>
      </c>
      <c r="L36" s="179">
        <f>RES_hhdet_emih!L36/RES_summary!L$19</f>
        <v>0</v>
      </c>
      <c r="M36" s="179">
        <f>RES_hhdet_emih!M36/RES_summary!M$19</f>
        <v>0</v>
      </c>
      <c r="N36" s="179">
        <f>RES_hhdet_emih!N36/RES_summary!N$19</f>
        <v>0</v>
      </c>
      <c r="O36" s="179">
        <f>RES_hhdet_emih!O36/RES_summary!O$19</f>
        <v>0</v>
      </c>
      <c r="P36" s="179">
        <f>RES_hhdet_emih!P36/RES_summary!P$19</f>
        <v>0</v>
      </c>
      <c r="Q36" s="179">
        <f>RES_hhdet_emih!Q36/RES_summary!Q$19</f>
        <v>0</v>
      </c>
    </row>
    <row r="37" spans="1:17" ht="12" customHeight="1" x14ac:dyDescent="0.25">
      <c r="A37" s="148" t="s">
        <v>60</v>
      </c>
      <c r="B37" s="177">
        <f>RES_hhdet_emih!B37/RES_summary!B$19</f>
        <v>0</v>
      </c>
      <c r="C37" s="177">
        <f>RES_hhdet_emih!C37/RES_summary!C$19</f>
        <v>0</v>
      </c>
      <c r="D37" s="177">
        <f>RES_hhdet_emih!D37/RES_summary!D$19</f>
        <v>0</v>
      </c>
      <c r="E37" s="177">
        <f>RES_hhdet_emih!E37/RES_summary!E$19</f>
        <v>0</v>
      </c>
      <c r="F37" s="177">
        <f>RES_hhdet_emih!F37/RES_summary!F$19</f>
        <v>0</v>
      </c>
      <c r="G37" s="177">
        <f>RES_hhdet_emih!G37/RES_summary!G$19</f>
        <v>0</v>
      </c>
      <c r="H37" s="177">
        <f>RES_hhdet_emih!H37/RES_summary!H$19</f>
        <v>0</v>
      </c>
      <c r="I37" s="177">
        <f>RES_hhdet_emih!I37/RES_summary!I$19</f>
        <v>0</v>
      </c>
      <c r="J37" s="177">
        <f>RES_hhdet_emih!J37/RES_summary!J$19</f>
        <v>0</v>
      </c>
      <c r="K37" s="177">
        <f>RES_hhdet_emih!K37/RES_summary!K$19</f>
        <v>0</v>
      </c>
      <c r="L37" s="177">
        <f>RES_hhdet_emih!L37/RES_summary!L$19</f>
        <v>0</v>
      </c>
      <c r="M37" s="177">
        <f>RES_hhdet_emih!M37/RES_summary!M$19</f>
        <v>0</v>
      </c>
      <c r="N37" s="177">
        <f>RES_hhdet_emih!N37/RES_summary!N$19</f>
        <v>0</v>
      </c>
      <c r="O37" s="177">
        <f>RES_hhdet_emih!O37/RES_summary!O$19</f>
        <v>0</v>
      </c>
      <c r="P37" s="177">
        <f>RES_hhdet_emih!P37/RES_summary!P$19</f>
        <v>0</v>
      </c>
      <c r="Q37" s="177">
        <f>RES_hhdet_emih!Q37/RES_summary!Q$19</f>
        <v>0</v>
      </c>
    </row>
    <row r="38" spans="1:17" ht="12" customHeight="1" x14ac:dyDescent="0.25">
      <c r="A38" s="148" t="s">
        <v>59</v>
      </c>
      <c r="B38" s="177">
        <f>RES_hhdet_emih!B38/RES_summary!B$19</f>
        <v>0</v>
      </c>
      <c r="C38" s="177">
        <f>RES_hhdet_emih!C38/RES_summary!C$19</f>
        <v>0</v>
      </c>
      <c r="D38" s="177">
        <f>RES_hhdet_emih!D38/RES_summary!D$19</f>
        <v>0</v>
      </c>
      <c r="E38" s="177">
        <f>RES_hhdet_emih!E38/RES_summary!E$19</f>
        <v>0</v>
      </c>
      <c r="F38" s="177">
        <f>RES_hhdet_emih!F38/RES_summary!F$19</f>
        <v>0</v>
      </c>
      <c r="G38" s="177">
        <f>RES_hhdet_emih!G38/RES_summary!G$19</f>
        <v>0</v>
      </c>
      <c r="H38" s="177">
        <f>RES_hhdet_emih!H38/RES_summary!H$19</f>
        <v>0</v>
      </c>
      <c r="I38" s="177">
        <f>RES_hhdet_emih!I38/RES_summary!I$19</f>
        <v>0</v>
      </c>
      <c r="J38" s="177">
        <f>RES_hhdet_emih!J38/RES_summary!J$19</f>
        <v>0</v>
      </c>
      <c r="K38" s="177">
        <f>RES_hhdet_emih!K38/RES_summary!K$19</f>
        <v>0</v>
      </c>
      <c r="L38" s="177">
        <f>RES_hhdet_emih!L38/RES_summary!L$19</f>
        <v>0</v>
      </c>
      <c r="M38" s="177">
        <f>RES_hhdet_emih!M38/RES_summary!M$19</f>
        <v>0</v>
      </c>
      <c r="N38" s="177">
        <f>RES_hhdet_emih!N38/RES_summary!N$19</f>
        <v>0</v>
      </c>
      <c r="O38" s="177">
        <f>RES_hhdet_emih!O38/RES_summary!O$19</f>
        <v>0</v>
      </c>
      <c r="P38" s="177">
        <f>RES_hhdet_emih!P38/RES_summary!P$19</f>
        <v>0</v>
      </c>
      <c r="Q38" s="177">
        <f>RES_hhdet_emih!Q38/RES_summary!Q$19</f>
        <v>0</v>
      </c>
    </row>
    <row r="39" spans="1:17" ht="12" customHeight="1" x14ac:dyDescent="0.25">
      <c r="A39" s="158" t="s">
        <v>62</v>
      </c>
      <c r="B39" s="178">
        <f>RES_hhdet_emih!B39/RES_summary!B$19</f>
        <v>1.2432566996827144</v>
      </c>
      <c r="C39" s="178">
        <f>RES_hhdet_emih!C39/RES_summary!C$19</f>
        <v>1.1806762422049797</v>
      </c>
      <c r="D39" s="178">
        <f>RES_hhdet_emih!D39/RES_summary!D$19</f>
        <v>1.1535527491167978</v>
      </c>
      <c r="E39" s="178">
        <f>RES_hhdet_emih!E39/RES_summary!E$19</f>
        <v>1.1038669605207703</v>
      </c>
      <c r="F39" s="178">
        <f>RES_hhdet_emih!F39/RES_summary!F$19</f>
        <v>1.1295840206029988</v>
      </c>
      <c r="G39" s="178">
        <f>RES_hhdet_emih!G39/RES_summary!G$19</f>
        <v>1.085402053719027</v>
      </c>
      <c r="H39" s="178">
        <f>RES_hhdet_emih!H39/RES_summary!H$19</f>
        <v>1.003006206373843</v>
      </c>
      <c r="I39" s="178">
        <f>RES_hhdet_emih!I39/RES_summary!I$19</f>
        <v>0.95894396619398348</v>
      </c>
      <c r="J39" s="178">
        <f>RES_hhdet_emih!J39/RES_summary!J$19</f>
        <v>0.93989892196597413</v>
      </c>
      <c r="K39" s="178">
        <f>RES_hhdet_emih!K39/RES_summary!K$19</f>
        <v>0.93967370911615378</v>
      </c>
      <c r="L39" s="178">
        <f>RES_hhdet_emih!L39/RES_summary!L$19</f>
        <v>0.90728235628073739</v>
      </c>
      <c r="M39" s="178">
        <f>RES_hhdet_emih!M39/RES_summary!M$19</f>
        <v>0.80559424717401129</v>
      </c>
      <c r="N39" s="178">
        <f>RES_hhdet_emih!N39/RES_summary!N$19</f>
        <v>0.81163282533399783</v>
      </c>
      <c r="O39" s="178">
        <f>RES_hhdet_emih!O39/RES_summary!O$19</f>
        <v>0.77513210639649932</v>
      </c>
      <c r="P39" s="178">
        <f>RES_hhdet_emih!P39/RES_summary!P$19</f>
        <v>0.65967875482668026</v>
      </c>
      <c r="Q39" s="178">
        <f>RES_hhdet_emih!Q39/RES_summary!Q$19</f>
        <v>0.64408756995875027</v>
      </c>
    </row>
    <row r="40" spans="1:17" ht="12" customHeight="1" x14ac:dyDescent="0.25">
      <c r="A40" s="23" t="s">
        <v>57</v>
      </c>
      <c r="B40" s="177">
        <f>RES_hhdet_emih!B40/RES_summary!B$19</f>
        <v>4.4629487665431231</v>
      </c>
      <c r="C40" s="177">
        <f>RES_hhdet_emih!C40/RES_summary!C$19</f>
        <v>4.3935558218881381</v>
      </c>
      <c r="D40" s="177">
        <f>RES_hhdet_emih!D40/RES_summary!D$19</f>
        <v>4.3683170108598643</v>
      </c>
      <c r="E40" s="177">
        <f>RES_hhdet_emih!E40/RES_summary!E$19</f>
        <v>4.2921316703634149</v>
      </c>
      <c r="F40" s="177">
        <f>RES_hhdet_emih!F40/RES_summary!F$19</f>
        <v>4.3989768019582804</v>
      </c>
      <c r="G40" s="177">
        <f>RES_hhdet_emih!G40/RES_summary!G$19</f>
        <v>4.287061775603533</v>
      </c>
      <c r="H40" s="177">
        <f>RES_hhdet_emih!H40/RES_summary!H$19</f>
        <v>4.177562359974484</v>
      </c>
      <c r="I40" s="177">
        <f>RES_hhdet_emih!I40/RES_summary!I$19</f>
        <v>4.15653098906383</v>
      </c>
      <c r="J40" s="177">
        <f>RES_hhdet_emih!J40/RES_summary!J$19</f>
        <v>4.1464807148135385</v>
      </c>
      <c r="K40" s="177">
        <f>RES_hhdet_emih!K40/RES_summary!K$19</f>
        <v>4.0907853340051172</v>
      </c>
      <c r="L40" s="177">
        <f>RES_hhdet_emih!L40/RES_summary!L$19</f>
        <v>4.1896908953069785</v>
      </c>
      <c r="M40" s="177">
        <f>RES_hhdet_emih!M40/RES_summary!M$19</f>
        <v>3.9099671577743154</v>
      </c>
      <c r="N40" s="177">
        <f>RES_hhdet_emih!N40/RES_summary!N$19</f>
        <v>4.0388142960628839</v>
      </c>
      <c r="O40" s="177">
        <f>RES_hhdet_emih!O40/RES_summary!O$19</f>
        <v>4.0265918471391435</v>
      </c>
      <c r="P40" s="177">
        <f>RES_hhdet_emih!P40/RES_summary!P$19</f>
        <v>3.9939664836907443</v>
      </c>
      <c r="Q40" s="177">
        <f>RES_hhdet_emih!Q40/RES_summary!Q$19</f>
        <v>3.9102089845191315</v>
      </c>
    </row>
    <row r="41" spans="1:17" ht="12" customHeight="1" x14ac:dyDescent="0.25">
      <c r="A41" s="29" t="s">
        <v>140</v>
      </c>
      <c r="B41" s="176">
        <f>RES_hhdet_emih!B41/RES_summary!B$19</f>
        <v>0</v>
      </c>
      <c r="C41" s="176">
        <f>RES_hhdet_emih!C41/RES_summary!C$19</f>
        <v>0</v>
      </c>
      <c r="D41" s="176">
        <f>RES_hhdet_emih!D41/RES_summary!D$19</f>
        <v>0</v>
      </c>
      <c r="E41" s="176">
        <f>RES_hhdet_emih!E41/RES_summary!E$19</f>
        <v>0</v>
      </c>
      <c r="F41" s="176">
        <f>RES_hhdet_emih!F41/RES_summary!F$19</f>
        <v>0</v>
      </c>
      <c r="G41" s="176">
        <f>RES_hhdet_emih!G41/RES_summary!G$19</f>
        <v>0</v>
      </c>
      <c r="H41" s="176">
        <f>RES_hhdet_emih!H41/RES_summary!H$19</f>
        <v>0</v>
      </c>
      <c r="I41" s="176">
        <f>RES_hhdet_emih!I41/RES_summary!I$19</f>
        <v>0</v>
      </c>
      <c r="J41" s="176">
        <f>RES_hhdet_emih!J41/RES_summary!J$19</f>
        <v>0</v>
      </c>
      <c r="K41" s="176">
        <f>RES_hhdet_emih!K41/RES_summary!K$19</f>
        <v>0</v>
      </c>
      <c r="L41" s="176">
        <f>RES_hhdet_emih!L41/RES_summary!L$19</f>
        <v>0</v>
      </c>
      <c r="M41" s="176">
        <f>RES_hhdet_emih!M41/RES_summary!M$19</f>
        <v>0</v>
      </c>
      <c r="N41" s="176">
        <f>RES_hhdet_emih!N41/RES_summary!N$19</f>
        <v>0</v>
      </c>
      <c r="O41" s="176">
        <f>RES_hhdet_emih!O41/RES_summary!O$19</f>
        <v>0</v>
      </c>
      <c r="P41" s="176">
        <f>RES_hhdet_emih!P41/RES_summary!P$19</f>
        <v>0</v>
      </c>
      <c r="Q41" s="176">
        <f>RES_hhdet_emih!Q41/RES_summary!Q$19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84">
        <f>RES_hhdet_emih!B43/RES_summary!B$19</f>
        <v>44.047257619584379</v>
      </c>
      <c r="C43" s="184">
        <f>RES_hhdet_emih!C43/RES_summary!C$19</f>
        <v>49.839583500034927</v>
      </c>
      <c r="D43" s="184">
        <f>RES_hhdet_emih!D43/RES_summary!D$19</f>
        <v>43.331479424105765</v>
      </c>
      <c r="E43" s="184">
        <f>RES_hhdet_emih!E43/RES_summary!E$19</f>
        <v>46.396538689922636</v>
      </c>
      <c r="F43" s="184">
        <f>RES_hhdet_emih!F43/RES_summary!F$19</f>
        <v>45.510760182609665</v>
      </c>
      <c r="G43" s="184">
        <f>RES_hhdet_emih!G43/RES_summary!G$19</f>
        <v>45.460353390213385</v>
      </c>
      <c r="H43" s="184">
        <f>RES_hhdet_emih!H43/RES_summary!H$19</f>
        <v>42.634659351287539</v>
      </c>
      <c r="I43" s="184">
        <f>RES_hhdet_emih!I43/RES_summary!I$19</f>
        <v>36.607068583812989</v>
      </c>
      <c r="J43" s="184">
        <f>RES_hhdet_emih!J43/RES_summary!J$19</f>
        <v>41.792185857102957</v>
      </c>
      <c r="K43" s="184">
        <f>RES_hhdet_emih!K43/RES_summary!K$19</f>
        <v>40.279152944002547</v>
      </c>
      <c r="L43" s="184">
        <f>RES_hhdet_emih!L43/RES_summary!L$19</f>
        <v>37.083305527775337</v>
      </c>
      <c r="M43" s="184">
        <f>RES_hhdet_emih!M43/RES_summary!M$19</f>
        <v>31.400298729628862</v>
      </c>
      <c r="N43" s="184">
        <f>RES_hhdet_emih!N43/RES_summary!N$19</f>
        <v>33.945774780916494</v>
      </c>
      <c r="O43" s="184">
        <f>RES_hhdet_emih!O43/RES_summary!O$19</f>
        <v>35.009991913106731</v>
      </c>
      <c r="P43" s="184">
        <f>RES_hhdet_emih!P43/RES_summary!P$19</f>
        <v>28.449439157467168</v>
      </c>
      <c r="Q43" s="184">
        <f>RES_hhdet_emih!Q43/RES_summary!Q$19</f>
        <v>29.213631651219945</v>
      </c>
    </row>
    <row r="44" spans="1:17" ht="12.95" customHeight="1" x14ac:dyDescent="0.25">
      <c r="A44" s="158" t="s">
        <v>65</v>
      </c>
      <c r="B44" s="178">
        <f>RES_hhdet_emih!B44/RES_summary!B$19</f>
        <v>37.556161902179575</v>
      </c>
      <c r="C44" s="178">
        <f>RES_hhdet_emih!C44/RES_summary!C$19</f>
        <v>43.024274650654093</v>
      </c>
      <c r="D44" s="178">
        <f>RES_hhdet_emih!D44/RES_summary!D$19</f>
        <v>36.974642523387296</v>
      </c>
      <c r="E44" s="178">
        <f>RES_hhdet_emih!E44/RES_summary!E$19</f>
        <v>39.77663967750572</v>
      </c>
      <c r="F44" s="178">
        <f>RES_hhdet_emih!F44/RES_summary!F$19</f>
        <v>39.092891112508546</v>
      </c>
      <c r="G44" s="178">
        <f>RES_hhdet_emih!G44/RES_summary!G$19</f>
        <v>38.989419713220478</v>
      </c>
      <c r="H44" s="178">
        <f>RES_hhdet_emih!H44/RES_summary!H$19</f>
        <v>36.306674292717055</v>
      </c>
      <c r="I44" s="178">
        <f>RES_hhdet_emih!I44/RES_summary!I$19</f>
        <v>30.500113899902569</v>
      </c>
      <c r="J44" s="178">
        <f>RES_hhdet_emih!J44/RES_summary!J$19</f>
        <v>35.361364663544414</v>
      </c>
      <c r="K44" s="178">
        <f>RES_hhdet_emih!K44/RES_summary!K$19</f>
        <v>33.826485918633161</v>
      </c>
      <c r="L44" s="178">
        <f>RES_hhdet_emih!L44/RES_summary!L$19</f>
        <v>31.12180801143386</v>
      </c>
      <c r="M44" s="178">
        <f>RES_hhdet_emih!M44/RES_summary!M$19</f>
        <v>25.500196264533113</v>
      </c>
      <c r="N44" s="178">
        <f>RES_hhdet_emih!N44/RES_summary!N$19</f>
        <v>27.406614310827347</v>
      </c>
      <c r="O44" s="178">
        <f>RES_hhdet_emih!O44/RES_summary!O$19</f>
        <v>28.53426399783676</v>
      </c>
      <c r="P44" s="178">
        <f>RES_hhdet_emih!P44/RES_summary!P$19</f>
        <v>22.186470263717784</v>
      </c>
      <c r="Q44" s="178">
        <f>RES_hhdet_emih!Q44/RES_summary!Q$19</f>
        <v>23.069413249793076</v>
      </c>
    </row>
    <row r="45" spans="1:17" ht="12" customHeight="1" x14ac:dyDescent="0.25">
      <c r="A45" s="23" t="s">
        <v>166</v>
      </c>
      <c r="B45" s="177">
        <f>RES_hhdet_emih!B45/RES_summary!B$19</f>
        <v>37.556161902179575</v>
      </c>
      <c r="C45" s="177">
        <f>RES_hhdet_emih!C45/RES_summary!C$19</f>
        <v>43.024274650654093</v>
      </c>
      <c r="D45" s="177">
        <f>RES_hhdet_emih!D45/RES_summary!D$19</f>
        <v>36.974642523387296</v>
      </c>
      <c r="E45" s="177">
        <f>RES_hhdet_emih!E45/RES_summary!E$19</f>
        <v>39.77663967750572</v>
      </c>
      <c r="F45" s="177">
        <f>RES_hhdet_emih!F45/RES_summary!F$19</f>
        <v>39.092891112508546</v>
      </c>
      <c r="G45" s="177">
        <f>RES_hhdet_emih!G45/RES_summary!G$19</f>
        <v>38.989419713220478</v>
      </c>
      <c r="H45" s="177">
        <f>RES_hhdet_emih!H45/RES_summary!H$19</f>
        <v>36.306674292717055</v>
      </c>
      <c r="I45" s="177">
        <f>RES_hhdet_emih!I45/RES_summary!I$19</f>
        <v>30.500113899902569</v>
      </c>
      <c r="J45" s="177">
        <f>RES_hhdet_emih!J45/RES_summary!J$19</f>
        <v>35.361364663544414</v>
      </c>
      <c r="K45" s="177">
        <f>RES_hhdet_emih!K45/RES_summary!K$19</f>
        <v>33.826485918633161</v>
      </c>
      <c r="L45" s="177">
        <f>RES_hhdet_emih!L45/RES_summary!L$19</f>
        <v>31.12180801143386</v>
      </c>
      <c r="M45" s="177">
        <f>RES_hhdet_emih!M45/RES_summary!M$19</f>
        <v>25.500196264533113</v>
      </c>
      <c r="N45" s="177">
        <f>RES_hhdet_emih!N45/RES_summary!N$19</f>
        <v>27.406614310827347</v>
      </c>
      <c r="O45" s="177">
        <f>RES_hhdet_emih!O45/RES_summary!O$19</f>
        <v>28.53426399783676</v>
      </c>
      <c r="P45" s="177">
        <f>RES_hhdet_emih!P45/RES_summary!P$19</f>
        <v>22.186470263717784</v>
      </c>
      <c r="Q45" s="177">
        <f>RES_hhdet_emih!Q45/RES_summary!Q$19</f>
        <v>23.069413249793076</v>
      </c>
    </row>
    <row r="46" spans="1:17" ht="12" customHeight="1" x14ac:dyDescent="0.25">
      <c r="A46" s="23" t="s">
        <v>60</v>
      </c>
      <c r="B46" s="177">
        <f>RES_hhdet_emih!B46/RES_summary!B$19</f>
        <v>0</v>
      </c>
      <c r="C46" s="177">
        <f>RES_hhdet_emih!C46/RES_summary!C$19</f>
        <v>0</v>
      </c>
      <c r="D46" s="177">
        <f>RES_hhdet_emih!D46/RES_summary!D$19</f>
        <v>0</v>
      </c>
      <c r="E46" s="177">
        <f>RES_hhdet_emih!E46/RES_summary!E$19</f>
        <v>0</v>
      </c>
      <c r="F46" s="177">
        <f>RES_hhdet_emih!F46/RES_summary!F$19</f>
        <v>0</v>
      </c>
      <c r="G46" s="177">
        <f>RES_hhdet_emih!G46/RES_summary!G$19</f>
        <v>0</v>
      </c>
      <c r="H46" s="177">
        <f>RES_hhdet_emih!H46/RES_summary!H$19</f>
        <v>0</v>
      </c>
      <c r="I46" s="177">
        <f>RES_hhdet_emih!I46/RES_summary!I$19</f>
        <v>0</v>
      </c>
      <c r="J46" s="177">
        <f>RES_hhdet_emih!J46/RES_summary!J$19</f>
        <v>0</v>
      </c>
      <c r="K46" s="177">
        <f>RES_hhdet_emih!K46/RES_summary!K$19</f>
        <v>0</v>
      </c>
      <c r="L46" s="177">
        <f>RES_hhdet_emih!L46/RES_summary!L$19</f>
        <v>0</v>
      </c>
      <c r="M46" s="177">
        <f>RES_hhdet_emih!M46/RES_summary!M$19</f>
        <v>0</v>
      </c>
      <c r="N46" s="177">
        <f>RES_hhdet_emih!N46/RES_summary!N$19</f>
        <v>0</v>
      </c>
      <c r="O46" s="177">
        <f>RES_hhdet_emih!O46/RES_summary!O$19</f>
        <v>0</v>
      </c>
      <c r="P46" s="177">
        <f>RES_hhdet_emih!P46/RES_summary!P$19</f>
        <v>0</v>
      </c>
      <c r="Q46" s="177">
        <f>RES_hhdet_emih!Q46/RES_summary!Q$19</f>
        <v>0</v>
      </c>
    </row>
    <row r="47" spans="1:17" ht="12.95" customHeight="1" x14ac:dyDescent="0.25">
      <c r="A47" s="158" t="s">
        <v>112</v>
      </c>
      <c r="B47" s="178">
        <f>RES_hhdet_emih!B47/RES_summary!B$19</f>
        <v>0</v>
      </c>
      <c r="C47" s="178">
        <f>RES_hhdet_emih!C47/RES_summary!C$19</f>
        <v>0</v>
      </c>
      <c r="D47" s="178">
        <f>RES_hhdet_emih!D47/RES_summary!D$19</f>
        <v>0</v>
      </c>
      <c r="E47" s="178">
        <f>RES_hhdet_emih!E47/RES_summary!E$19</f>
        <v>0</v>
      </c>
      <c r="F47" s="178">
        <f>RES_hhdet_emih!F47/RES_summary!F$19</f>
        <v>0</v>
      </c>
      <c r="G47" s="178">
        <f>RES_hhdet_emih!G47/RES_summary!G$19</f>
        <v>0</v>
      </c>
      <c r="H47" s="178">
        <f>RES_hhdet_emih!H47/RES_summary!H$19</f>
        <v>0</v>
      </c>
      <c r="I47" s="178">
        <f>RES_hhdet_emih!I47/RES_summary!I$19</f>
        <v>0</v>
      </c>
      <c r="J47" s="178">
        <f>RES_hhdet_emih!J47/RES_summary!J$19</f>
        <v>0</v>
      </c>
      <c r="K47" s="178">
        <f>RES_hhdet_emih!K47/RES_summary!K$19</f>
        <v>0</v>
      </c>
      <c r="L47" s="178">
        <f>RES_hhdet_emih!L47/RES_summary!L$19</f>
        <v>0</v>
      </c>
      <c r="M47" s="178">
        <f>RES_hhdet_emih!M47/RES_summary!M$19</f>
        <v>0</v>
      </c>
      <c r="N47" s="178">
        <f>RES_hhdet_emih!N47/RES_summary!N$19</f>
        <v>0</v>
      </c>
      <c r="O47" s="178">
        <f>RES_hhdet_emih!O47/RES_summary!O$19</f>
        <v>0</v>
      </c>
      <c r="P47" s="178">
        <f>RES_hhdet_emih!P47/RES_summary!P$19</f>
        <v>0</v>
      </c>
      <c r="Q47" s="178">
        <f>RES_hhdet_emih!Q47/RES_summary!Q$19</f>
        <v>0</v>
      </c>
    </row>
    <row r="48" spans="1:17" ht="12" customHeight="1" x14ac:dyDescent="0.25">
      <c r="A48" s="23" t="s">
        <v>60</v>
      </c>
      <c r="B48" s="177">
        <f>RES_hhdet_emih!B48/RES_summary!B$19</f>
        <v>0</v>
      </c>
      <c r="C48" s="177">
        <f>RES_hhdet_emih!C48/RES_summary!C$19</f>
        <v>0</v>
      </c>
      <c r="D48" s="177">
        <f>RES_hhdet_emih!D48/RES_summary!D$19</f>
        <v>0</v>
      </c>
      <c r="E48" s="177">
        <f>RES_hhdet_emih!E48/RES_summary!E$19</f>
        <v>0</v>
      </c>
      <c r="F48" s="177">
        <f>RES_hhdet_emih!F48/RES_summary!F$19</f>
        <v>0</v>
      </c>
      <c r="G48" s="177">
        <f>RES_hhdet_emih!G48/RES_summary!G$19</f>
        <v>0</v>
      </c>
      <c r="H48" s="177">
        <f>RES_hhdet_emih!H48/RES_summary!H$19</f>
        <v>0</v>
      </c>
      <c r="I48" s="177">
        <f>RES_hhdet_emih!I48/RES_summary!I$19</f>
        <v>0</v>
      </c>
      <c r="J48" s="177">
        <f>RES_hhdet_emih!J48/RES_summary!J$19</f>
        <v>0</v>
      </c>
      <c r="K48" s="177">
        <f>RES_hhdet_emih!K48/RES_summary!K$19</f>
        <v>0</v>
      </c>
      <c r="L48" s="177">
        <f>RES_hhdet_emih!L48/RES_summary!L$19</f>
        <v>0</v>
      </c>
      <c r="M48" s="177">
        <f>RES_hhdet_emih!M48/RES_summary!M$19</f>
        <v>0</v>
      </c>
      <c r="N48" s="177">
        <f>RES_hhdet_emih!N48/RES_summary!N$19</f>
        <v>0</v>
      </c>
      <c r="O48" s="177">
        <f>RES_hhdet_emih!O48/RES_summary!O$19</f>
        <v>0</v>
      </c>
      <c r="P48" s="177">
        <f>RES_hhdet_emih!P48/RES_summary!P$19</f>
        <v>0</v>
      </c>
      <c r="Q48" s="177">
        <f>RES_hhdet_emih!Q48/RES_summary!Q$19</f>
        <v>0</v>
      </c>
    </row>
    <row r="49" spans="1:17" ht="12" customHeight="1" x14ac:dyDescent="0.25">
      <c r="A49" s="158" t="s">
        <v>63</v>
      </c>
      <c r="B49" s="178">
        <f>RES_hhdet_emih!B49/RES_summary!B$19</f>
        <v>5.2478317101460474</v>
      </c>
      <c r="C49" s="178">
        <f>RES_hhdet_emih!C49/RES_summary!C$19</f>
        <v>5.6344639756439916</v>
      </c>
      <c r="D49" s="178">
        <f>RES_hhdet_emih!D49/RES_summary!D$19</f>
        <v>5.2034698047269474</v>
      </c>
      <c r="E49" s="178">
        <f>RES_hhdet_emih!E49/RES_summary!E$19</f>
        <v>5.5160050431145899</v>
      </c>
      <c r="F49" s="178">
        <f>RES_hhdet_emih!F49/RES_summary!F$19</f>
        <v>5.2905503387166393</v>
      </c>
      <c r="G49" s="178">
        <f>RES_hhdet_emih!G49/RES_summary!G$19</f>
        <v>5.3855898847920072</v>
      </c>
      <c r="H49" s="178">
        <f>RES_hhdet_emih!H49/RES_summary!H$19</f>
        <v>5.3121713934702468</v>
      </c>
      <c r="I49" s="178">
        <f>RES_hhdet_emih!I49/RES_summary!I$19</f>
        <v>5.1289018654559495</v>
      </c>
      <c r="J49" s="178">
        <f>RES_hhdet_emih!J49/RES_summary!J$19</f>
        <v>5.48347256011753</v>
      </c>
      <c r="K49" s="178">
        <f>RES_hhdet_emih!K49/RES_summary!K$19</f>
        <v>5.5076171145478918</v>
      </c>
      <c r="L49" s="178">
        <f>RES_hhdet_emih!L49/RES_summary!L$19</f>
        <v>5.04932879078995</v>
      </c>
      <c r="M49" s="178">
        <f>RES_hhdet_emih!M49/RES_summary!M$19</f>
        <v>5.0897804707503926</v>
      </c>
      <c r="N49" s="178">
        <f>RES_hhdet_emih!N49/RES_summary!N$19</f>
        <v>5.7269039381972648</v>
      </c>
      <c r="O49" s="178">
        <f>RES_hhdet_emih!O49/RES_summary!O$19</f>
        <v>5.7022855619659127</v>
      </c>
      <c r="P49" s="178">
        <f>RES_hhdet_emih!P49/RES_summary!P$19</f>
        <v>5.6048985593019633</v>
      </c>
      <c r="Q49" s="178">
        <f>RES_hhdet_emih!Q49/RES_summary!Q$19</f>
        <v>5.500400828213162</v>
      </c>
    </row>
    <row r="50" spans="1:17" ht="12" customHeight="1" x14ac:dyDescent="0.25">
      <c r="A50" s="167" t="s">
        <v>165</v>
      </c>
      <c r="B50" s="183">
        <f>RES_hhdet_emih!B50/RES_summary!B$19</f>
        <v>7.9234501735464713</v>
      </c>
      <c r="C50" s="183">
        <f>RES_hhdet_emih!C50/RES_summary!C$19</f>
        <v>8.0880010902635657</v>
      </c>
      <c r="D50" s="183">
        <f>RES_hhdet_emih!D50/RES_summary!D$19</f>
        <v>7.4576552864456138</v>
      </c>
      <c r="E50" s="183">
        <f>RES_hhdet_emih!E50/RES_summary!E$19</f>
        <v>7.8334740609002038</v>
      </c>
      <c r="F50" s="183">
        <f>RES_hhdet_emih!F50/RES_summary!F$19</f>
        <v>7.4806385263567394</v>
      </c>
      <c r="G50" s="183">
        <f>RES_hhdet_emih!G50/RES_summary!G$19</f>
        <v>7.5377717153775992</v>
      </c>
      <c r="H50" s="183">
        <f>RES_hhdet_emih!H50/RES_summary!H$19</f>
        <v>7.4028797449220365</v>
      </c>
      <c r="I50" s="183">
        <f>RES_hhdet_emih!I50/RES_summary!I$19</f>
        <v>7.3011646121573532</v>
      </c>
      <c r="J50" s="183">
        <f>RES_hhdet_emih!J50/RES_summary!J$19</f>
        <v>7.5302093542099282</v>
      </c>
      <c r="K50" s="183">
        <f>RES_hhdet_emih!K50/RES_summary!K$19</f>
        <v>7.5476042025198895</v>
      </c>
      <c r="L50" s="183">
        <f>RES_hhdet_emih!L50/RES_summary!L$19</f>
        <v>6.8430511279751647</v>
      </c>
      <c r="M50" s="183">
        <f>RES_hhdet_emih!M50/RES_summary!M$19</f>
        <v>6.5585663498318514</v>
      </c>
      <c r="N50" s="183">
        <f>RES_hhdet_emih!N50/RES_summary!N$19</f>
        <v>7.1356568566630658</v>
      </c>
      <c r="O50" s="183">
        <f>RES_hhdet_emih!O50/RES_summary!O$19</f>
        <v>7.2124907488074905</v>
      </c>
      <c r="P50" s="183">
        <f>RES_hhdet_emih!P50/RES_summary!P$19</f>
        <v>7.040171252621942</v>
      </c>
      <c r="Q50" s="183">
        <f>RES_hhdet_emih!Q50/RES_summary!Q$19</f>
        <v>6.9087026964580085</v>
      </c>
    </row>
    <row r="51" spans="1:17" ht="12" customHeight="1" x14ac:dyDescent="0.25">
      <c r="A51" s="167" t="s">
        <v>164</v>
      </c>
      <c r="B51" s="183">
        <f>RES_hhdet_emih!B51/RES_summary!B$19</f>
        <v>5.0551612107226536</v>
      </c>
      <c r="C51" s="183">
        <f>RES_hhdet_emih!C51/RES_summary!C$19</f>
        <v>5.2572007086714487</v>
      </c>
      <c r="D51" s="183">
        <f>RES_hhdet_emih!D51/RES_summary!D$19</f>
        <v>4.8474759361895394</v>
      </c>
      <c r="E51" s="183">
        <f>RES_hhdet_emih!E51/RES_summary!E$19</f>
        <v>5.0917581395850657</v>
      </c>
      <c r="F51" s="183">
        <f>RES_hhdet_emih!F51/RES_summary!F$19</f>
        <v>4.8624150421317998</v>
      </c>
      <c r="G51" s="183">
        <f>RES_hhdet_emih!G51/RES_summary!G$19</f>
        <v>4.8995516149954428</v>
      </c>
      <c r="H51" s="183">
        <f>RES_hhdet_emih!H51/RES_summary!H$19</f>
        <v>4.8118718341992377</v>
      </c>
      <c r="I51" s="183">
        <f>RES_hhdet_emih!I51/RES_summary!I$19</f>
        <v>4.7457569979023333</v>
      </c>
      <c r="J51" s="183">
        <f>RES_hhdet_emih!J51/RES_summary!J$19</f>
        <v>4.8946360802365954</v>
      </c>
      <c r="K51" s="183">
        <f>RES_hhdet_emih!K51/RES_summary!K$19</f>
        <v>4.9059427316379383</v>
      </c>
      <c r="L51" s="183">
        <f>RES_hhdet_emih!L51/RES_summary!L$19</f>
        <v>4.4479832331839217</v>
      </c>
      <c r="M51" s="183">
        <f>RES_hhdet_emih!M51/RES_summary!M$19</f>
        <v>4.2630681273907474</v>
      </c>
      <c r="N51" s="183">
        <f>RES_hhdet_emih!N51/RES_summary!N$19</f>
        <v>4.7808900939643175</v>
      </c>
      <c r="O51" s="183">
        <f>RES_hhdet_emih!O51/RES_summary!O$19</f>
        <v>4.6881189867249358</v>
      </c>
      <c r="P51" s="183">
        <f>RES_hhdet_emih!P51/RES_summary!P$19</f>
        <v>4.5761113142043248</v>
      </c>
      <c r="Q51" s="183">
        <f>RES_hhdet_emih!Q51/RES_summary!Q$19</f>
        <v>4.4906567526977721</v>
      </c>
    </row>
    <row r="52" spans="1:17" ht="12" customHeight="1" x14ac:dyDescent="0.25">
      <c r="A52" s="166" t="s">
        <v>163</v>
      </c>
      <c r="B52" s="182">
        <f>RES_hhdet_emih!B52/RES_summary!B$19</f>
        <v>5.0551612107226536</v>
      </c>
      <c r="C52" s="182">
        <f>RES_hhdet_emih!C52/RES_summary!C$19</f>
        <v>5.2572007086714487</v>
      </c>
      <c r="D52" s="182">
        <f>RES_hhdet_emih!D52/RES_summary!D$19</f>
        <v>4.8474759361895394</v>
      </c>
      <c r="E52" s="182">
        <f>RES_hhdet_emih!E52/RES_summary!E$19</f>
        <v>5.0917581395850657</v>
      </c>
      <c r="F52" s="182">
        <f>RES_hhdet_emih!F52/RES_summary!F$19</f>
        <v>4.8624150421317998</v>
      </c>
      <c r="G52" s="182">
        <f>RES_hhdet_emih!G52/RES_summary!G$19</f>
        <v>4.8995516149954428</v>
      </c>
      <c r="H52" s="182">
        <f>RES_hhdet_emih!H52/RES_summary!H$19</f>
        <v>4.8118718341992377</v>
      </c>
      <c r="I52" s="182">
        <f>RES_hhdet_emih!I52/RES_summary!I$19</f>
        <v>4.7457569979023333</v>
      </c>
      <c r="J52" s="182">
        <f>RES_hhdet_emih!J52/RES_summary!J$19</f>
        <v>4.8946360802365954</v>
      </c>
      <c r="K52" s="182">
        <f>RES_hhdet_emih!K52/RES_summary!K$19</f>
        <v>4.9059427316379383</v>
      </c>
      <c r="L52" s="182">
        <f>RES_hhdet_emih!L52/RES_summary!L$19</f>
        <v>4.4479832331839217</v>
      </c>
      <c r="M52" s="182">
        <f>RES_hhdet_emih!M52/RES_summary!M$19</f>
        <v>4.2630681273907474</v>
      </c>
      <c r="N52" s="182">
        <f>RES_hhdet_emih!N52/RES_summary!N$19</f>
        <v>4.7808900939643175</v>
      </c>
      <c r="O52" s="182">
        <f>RES_hhdet_emih!O52/RES_summary!O$19</f>
        <v>4.6881189867249358</v>
      </c>
      <c r="P52" s="182">
        <f>RES_hhdet_emih!P52/RES_summary!P$19</f>
        <v>4.5761113142043248</v>
      </c>
      <c r="Q52" s="182">
        <f>RES_hhdet_emih!Q52/RES_summary!Q$19</f>
        <v>4.4906567526977721</v>
      </c>
    </row>
    <row r="53" spans="1:17" ht="12" customHeight="1" x14ac:dyDescent="0.25">
      <c r="A53" s="147" t="s">
        <v>59</v>
      </c>
      <c r="B53" s="181">
        <f>RES_hhdet_emih!B53/RES_summary!B$19</f>
        <v>0</v>
      </c>
      <c r="C53" s="181">
        <f>RES_hhdet_emih!C53/RES_summary!C$19</f>
        <v>0</v>
      </c>
      <c r="D53" s="181">
        <f>RES_hhdet_emih!D53/RES_summary!D$19</f>
        <v>0</v>
      </c>
      <c r="E53" s="181">
        <f>RES_hhdet_emih!E53/RES_summary!E$19</f>
        <v>0</v>
      </c>
      <c r="F53" s="181">
        <f>RES_hhdet_emih!F53/RES_summary!F$19</f>
        <v>0</v>
      </c>
      <c r="G53" s="181">
        <f>RES_hhdet_emih!G53/RES_summary!G$19</f>
        <v>0</v>
      </c>
      <c r="H53" s="181">
        <f>RES_hhdet_emih!H53/RES_summary!H$19</f>
        <v>0</v>
      </c>
      <c r="I53" s="181">
        <f>RES_hhdet_emih!I53/RES_summary!I$19</f>
        <v>0</v>
      </c>
      <c r="J53" s="181">
        <f>RES_hhdet_emih!J53/RES_summary!J$19</f>
        <v>0</v>
      </c>
      <c r="K53" s="181">
        <f>RES_hhdet_emih!K53/RES_summary!K$19</f>
        <v>0</v>
      </c>
      <c r="L53" s="181">
        <f>RES_hhdet_emih!L53/RES_summary!L$19</f>
        <v>0</v>
      </c>
      <c r="M53" s="181">
        <f>RES_hhdet_emih!M53/RES_summary!M$19</f>
        <v>0</v>
      </c>
      <c r="N53" s="181">
        <f>RES_hhdet_emih!N53/RES_summary!N$19</f>
        <v>0</v>
      </c>
      <c r="O53" s="181">
        <f>RES_hhdet_emih!O53/RES_summary!O$19</f>
        <v>0</v>
      </c>
      <c r="P53" s="181">
        <f>RES_hhdet_emih!P53/RES_summary!P$19</f>
        <v>0</v>
      </c>
      <c r="Q53" s="181">
        <f>RES_hhdet_emih!Q53/RES_summary!Q$19</f>
        <v>0</v>
      </c>
    </row>
    <row r="54" spans="1:17" ht="12" customHeight="1" x14ac:dyDescent="0.25">
      <c r="A54" s="163" t="s">
        <v>142</v>
      </c>
      <c r="B54" s="180">
        <f>RES_hhdet_emih!B54/RES_summary!B$19</f>
        <v>0</v>
      </c>
      <c r="C54" s="180">
        <f>RES_hhdet_emih!C54/RES_summary!C$19</f>
        <v>0</v>
      </c>
      <c r="D54" s="180">
        <f>RES_hhdet_emih!D54/RES_summary!D$19</f>
        <v>0</v>
      </c>
      <c r="E54" s="180">
        <f>RES_hhdet_emih!E54/RES_summary!E$19</f>
        <v>0</v>
      </c>
      <c r="F54" s="180">
        <f>RES_hhdet_emih!F54/RES_summary!F$19</f>
        <v>0</v>
      </c>
      <c r="G54" s="180">
        <f>RES_hhdet_emih!G54/RES_summary!G$19</f>
        <v>0</v>
      </c>
      <c r="H54" s="180">
        <f>RES_hhdet_emih!H54/RES_summary!H$19</f>
        <v>0</v>
      </c>
      <c r="I54" s="180">
        <f>RES_hhdet_emih!I54/RES_summary!I$19</f>
        <v>0</v>
      </c>
      <c r="J54" s="180">
        <f>RES_hhdet_emih!J54/RES_summary!J$19</f>
        <v>0</v>
      </c>
      <c r="K54" s="180">
        <f>RES_hhdet_emih!K54/RES_summary!K$19</f>
        <v>0</v>
      </c>
      <c r="L54" s="180">
        <f>RES_hhdet_emih!L54/RES_summary!L$19</f>
        <v>0</v>
      </c>
      <c r="M54" s="180">
        <f>RES_hhdet_emih!M54/RES_summary!M$19</f>
        <v>0</v>
      </c>
      <c r="N54" s="180">
        <f>RES_hhdet_emih!N54/RES_summary!N$19</f>
        <v>0</v>
      </c>
      <c r="O54" s="180">
        <f>RES_hhdet_emih!O54/RES_summary!O$19</f>
        <v>0</v>
      </c>
      <c r="P54" s="180">
        <f>RES_hhdet_emih!P54/RES_summary!P$19</f>
        <v>0</v>
      </c>
      <c r="Q54" s="180">
        <f>RES_hhdet_emih!Q54/RES_summary!Q$19</f>
        <v>0</v>
      </c>
    </row>
    <row r="55" spans="1:17" ht="12" customHeight="1" x14ac:dyDescent="0.25">
      <c r="A55" s="161" t="s">
        <v>141</v>
      </c>
      <c r="B55" s="179">
        <f>RES_hhdet_emih!B55/RES_summary!B$19</f>
        <v>0</v>
      </c>
      <c r="C55" s="179">
        <f>RES_hhdet_emih!C55/RES_summary!C$19</f>
        <v>0</v>
      </c>
      <c r="D55" s="179">
        <f>RES_hhdet_emih!D55/RES_summary!D$19</f>
        <v>0</v>
      </c>
      <c r="E55" s="179">
        <f>RES_hhdet_emih!E55/RES_summary!E$19</f>
        <v>0</v>
      </c>
      <c r="F55" s="179">
        <f>RES_hhdet_emih!F55/RES_summary!F$19</f>
        <v>0</v>
      </c>
      <c r="G55" s="179">
        <f>RES_hhdet_emih!G55/RES_summary!G$19</f>
        <v>0</v>
      </c>
      <c r="H55" s="179">
        <f>RES_hhdet_emih!H55/RES_summary!H$19</f>
        <v>0</v>
      </c>
      <c r="I55" s="179">
        <f>RES_hhdet_emih!I55/RES_summary!I$19</f>
        <v>0</v>
      </c>
      <c r="J55" s="179">
        <f>RES_hhdet_emih!J55/RES_summary!J$19</f>
        <v>0</v>
      </c>
      <c r="K55" s="179">
        <f>RES_hhdet_emih!K55/RES_summary!K$19</f>
        <v>0</v>
      </c>
      <c r="L55" s="179">
        <f>RES_hhdet_emih!L55/RES_summary!L$19</f>
        <v>0</v>
      </c>
      <c r="M55" s="179">
        <f>RES_hhdet_emih!M55/RES_summary!M$19</f>
        <v>0</v>
      </c>
      <c r="N55" s="179">
        <f>RES_hhdet_emih!N55/RES_summary!N$19</f>
        <v>0</v>
      </c>
      <c r="O55" s="179">
        <f>RES_hhdet_emih!O55/RES_summary!O$19</f>
        <v>0</v>
      </c>
      <c r="P55" s="179">
        <f>RES_hhdet_emih!P55/RES_summary!P$19</f>
        <v>0</v>
      </c>
      <c r="Q55" s="179">
        <f>RES_hhdet_emih!Q55/RES_summary!Q$19</f>
        <v>0</v>
      </c>
    </row>
    <row r="56" spans="1:17" ht="12" customHeight="1" x14ac:dyDescent="0.25">
      <c r="A56" s="148" t="s">
        <v>60</v>
      </c>
      <c r="B56" s="177">
        <f>RES_hhdet_emih!B56/RES_summary!B$19</f>
        <v>0</v>
      </c>
      <c r="C56" s="177">
        <f>RES_hhdet_emih!C56/RES_summary!C$19</f>
        <v>0</v>
      </c>
      <c r="D56" s="177">
        <f>RES_hhdet_emih!D56/RES_summary!D$19</f>
        <v>0</v>
      </c>
      <c r="E56" s="177">
        <f>RES_hhdet_emih!E56/RES_summary!E$19</f>
        <v>0</v>
      </c>
      <c r="F56" s="177">
        <f>RES_hhdet_emih!F56/RES_summary!F$19</f>
        <v>0</v>
      </c>
      <c r="G56" s="177">
        <f>RES_hhdet_emih!G56/RES_summary!G$19</f>
        <v>0</v>
      </c>
      <c r="H56" s="177">
        <f>RES_hhdet_emih!H56/RES_summary!H$19</f>
        <v>0</v>
      </c>
      <c r="I56" s="177">
        <f>RES_hhdet_emih!I56/RES_summary!I$19</f>
        <v>0</v>
      </c>
      <c r="J56" s="177">
        <f>RES_hhdet_emih!J56/RES_summary!J$19</f>
        <v>0</v>
      </c>
      <c r="K56" s="177">
        <f>RES_hhdet_emih!K56/RES_summary!K$19</f>
        <v>0</v>
      </c>
      <c r="L56" s="177">
        <f>RES_hhdet_emih!L56/RES_summary!L$19</f>
        <v>0</v>
      </c>
      <c r="M56" s="177">
        <f>RES_hhdet_emih!M56/RES_summary!M$19</f>
        <v>0</v>
      </c>
      <c r="N56" s="177">
        <f>RES_hhdet_emih!N56/RES_summary!N$19</f>
        <v>0</v>
      </c>
      <c r="O56" s="177">
        <f>RES_hhdet_emih!O56/RES_summary!O$19</f>
        <v>0</v>
      </c>
      <c r="P56" s="177">
        <f>RES_hhdet_emih!P56/RES_summary!P$19</f>
        <v>0</v>
      </c>
      <c r="Q56" s="177">
        <f>RES_hhdet_emih!Q56/RES_summary!Q$19</f>
        <v>0</v>
      </c>
    </row>
    <row r="57" spans="1:17" ht="12" customHeight="1" x14ac:dyDescent="0.25">
      <c r="A57" s="148" t="s">
        <v>59</v>
      </c>
      <c r="B57" s="177">
        <f>RES_hhdet_emih!B57/RES_summary!B$19</f>
        <v>0</v>
      </c>
      <c r="C57" s="177">
        <f>RES_hhdet_emih!C57/RES_summary!C$19</f>
        <v>0</v>
      </c>
      <c r="D57" s="177">
        <f>RES_hhdet_emih!D57/RES_summary!D$19</f>
        <v>0</v>
      </c>
      <c r="E57" s="177">
        <f>RES_hhdet_emih!E57/RES_summary!E$19</f>
        <v>0</v>
      </c>
      <c r="F57" s="177">
        <f>RES_hhdet_emih!F57/RES_summary!F$19</f>
        <v>0</v>
      </c>
      <c r="G57" s="177">
        <f>RES_hhdet_emih!G57/RES_summary!G$19</f>
        <v>0</v>
      </c>
      <c r="H57" s="177">
        <f>RES_hhdet_emih!H57/RES_summary!H$19</f>
        <v>0</v>
      </c>
      <c r="I57" s="177">
        <f>RES_hhdet_emih!I57/RES_summary!I$19</f>
        <v>0</v>
      </c>
      <c r="J57" s="177">
        <f>RES_hhdet_emih!J57/RES_summary!J$19</f>
        <v>0</v>
      </c>
      <c r="K57" s="177">
        <f>RES_hhdet_emih!K57/RES_summary!K$19</f>
        <v>0</v>
      </c>
      <c r="L57" s="177">
        <f>RES_hhdet_emih!L57/RES_summary!L$19</f>
        <v>0</v>
      </c>
      <c r="M57" s="177">
        <f>RES_hhdet_emih!M57/RES_summary!M$19</f>
        <v>0</v>
      </c>
      <c r="N57" s="177">
        <f>RES_hhdet_emih!N57/RES_summary!N$19</f>
        <v>0</v>
      </c>
      <c r="O57" s="177">
        <f>RES_hhdet_emih!O57/RES_summary!O$19</f>
        <v>0</v>
      </c>
      <c r="P57" s="177">
        <f>RES_hhdet_emih!P57/RES_summary!P$19</f>
        <v>0</v>
      </c>
      <c r="Q57" s="177">
        <f>RES_hhdet_emih!Q57/RES_summary!Q$19</f>
        <v>0</v>
      </c>
    </row>
    <row r="58" spans="1:17" ht="12" customHeight="1" x14ac:dyDescent="0.25">
      <c r="A58" s="158" t="s">
        <v>62</v>
      </c>
      <c r="B58" s="178">
        <f>RES_hhdet_emih!B58/RES_summary!B$19</f>
        <v>1.243264007258758</v>
      </c>
      <c r="C58" s="178">
        <f>RES_hhdet_emih!C58/RES_summary!C$19</f>
        <v>1.1808448737368415</v>
      </c>
      <c r="D58" s="178">
        <f>RES_hhdet_emih!D58/RES_summary!D$19</f>
        <v>1.1533670959915256</v>
      </c>
      <c r="E58" s="178">
        <f>RES_hhdet_emih!E58/RES_summary!E$19</f>
        <v>1.1038939693023249</v>
      </c>
      <c r="F58" s="178">
        <f>RES_hhdet_emih!F58/RES_summary!F$19</f>
        <v>1.1273187313844846</v>
      </c>
      <c r="G58" s="178">
        <f>RES_hhdet_emih!G58/RES_summary!G$19</f>
        <v>1.0853437922008964</v>
      </c>
      <c r="H58" s="178">
        <f>RES_hhdet_emih!H58/RES_summary!H$19</f>
        <v>1.0158136651002381</v>
      </c>
      <c r="I58" s="178">
        <f>RES_hhdet_emih!I58/RES_summary!I$19</f>
        <v>0.97805281845446812</v>
      </c>
      <c r="J58" s="178">
        <f>RES_hhdet_emih!J58/RES_summary!J$19</f>
        <v>0.9473486334410075</v>
      </c>
      <c r="K58" s="178">
        <f>RES_hhdet_emih!K58/RES_summary!K$19</f>
        <v>0.94504991082149947</v>
      </c>
      <c r="L58" s="178">
        <f>RES_hhdet_emih!L58/RES_summary!L$19</f>
        <v>0.91216872555152606</v>
      </c>
      <c r="M58" s="178">
        <f>RES_hhdet_emih!M58/RES_summary!M$19</f>
        <v>0.81032199434535401</v>
      </c>
      <c r="N58" s="178">
        <f>RES_hhdet_emih!N58/RES_summary!N$19</f>
        <v>0.81225653189188041</v>
      </c>
      <c r="O58" s="178">
        <f>RES_hhdet_emih!O58/RES_summary!O$19</f>
        <v>0.77344235330405242</v>
      </c>
      <c r="P58" s="178">
        <f>RES_hhdet_emih!P58/RES_summary!P$19</f>
        <v>0.65807033444741825</v>
      </c>
      <c r="Q58" s="178">
        <f>RES_hhdet_emih!Q58/RES_summary!Q$19</f>
        <v>0.64381757321370603</v>
      </c>
    </row>
    <row r="59" spans="1:17" ht="12" customHeight="1" x14ac:dyDescent="0.25">
      <c r="A59" s="23" t="s">
        <v>57</v>
      </c>
      <c r="B59" s="177">
        <f>RES_hhdet_emih!B59/RES_summary!B$19</f>
        <v>4.462948766543124</v>
      </c>
      <c r="C59" s="177">
        <f>RES_hhdet_emih!C59/RES_summary!C$19</f>
        <v>4.3941556598296696</v>
      </c>
      <c r="D59" s="177">
        <f>RES_hhdet_emih!D59/RES_summary!D$19</f>
        <v>4.3676003670369523</v>
      </c>
      <c r="E59" s="177">
        <f>RES_hhdet_emih!E59/RES_summary!E$19</f>
        <v>4.2922211515816162</v>
      </c>
      <c r="F59" s="177">
        <f>RES_hhdet_emih!F59/RES_summary!F$19</f>
        <v>4.3901535630133317</v>
      </c>
      <c r="G59" s="177">
        <f>RES_hhdet_emih!G59/RES_summary!G$19</f>
        <v>4.286809990322042</v>
      </c>
      <c r="H59" s="177">
        <f>RES_hhdet_emih!H59/RES_summary!H$19</f>
        <v>4.230917431412216</v>
      </c>
      <c r="I59" s="177">
        <f>RES_hhdet_emih!I59/RES_summary!I$19</f>
        <v>4.2393710631712764</v>
      </c>
      <c r="J59" s="177">
        <f>RES_hhdet_emih!J59/RES_summary!J$19</f>
        <v>4.1793145240977809</v>
      </c>
      <c r="K59" s="177">
        <f>RES_hhdet_emih!K59/RES_summary!K$19</f>
        <v>4.1141870697436547</v>
      </c>
      <c r="L59" s="177">
        <f>RES_hhdet_emih!L59/RES_summary!L$19</f>
        <v>4.212267190940306</v>
      </c>
      <c r="M59" s="177">
        <f>RES_hhdet_emih!M59/RES_summary!M$19</f>
        <v>3.9329325043031882</v>
      </c>
      <c r="N59" s="177">
        <f>RES_hhdet_emih!N59/RES_summary!N$19</f>
        <v>4.0419351991685302</v>
      </c>
      <c r="O59" s="177">
        <f>RES_hhdet_emih!O59/RES_summary!O$19</f>
        <v>4.0178022747899433</v>
      </c>
      <c r="P59" s="177">
        <f>RES_hhdet_emih!P59/RES_summary!P$19</f>
        <v>3.9842263948882777</v>
      </c>
      <c r="Q59" s="177">
        <f>RES_hhdet_emih!Q59/RES_summary!Q$19</f>
        <v>3.9085270157505212</v>
      </c>
    </row>
    <row r="60" spans="1:17" ht="12" customHeight="1" x14ac:dyDescent="0.25">
      <c r="A60" s="29" t="s">
        <v>140</v>
      </c>
      <c r="B60" s="176">
        <f>RES_hhdet_emih!B60/RES_summary!B$19</f>
        <v>0</v>
      </c>
      <c r="C60" s="176">
        <f>RES_hhdet_emih!C60/RES_summary!C$19</f>
        <v>0</v>
      </c>
      <c r="D60" s="176">
        <f>RES_hhdet_emih!D60/RES_summary!D$19</f>
        <v>0</v>
      </c>
      <c r="E60" s="176">
        <f>RES_hhdet_emih!E60/RES_summary!E$19</f>
        <v>0</v>
      </c>
      <c r="F60" s="176">
        <f>RES_hhdet_emih!F60/RES_summary!F$19</f>
        <v>0</v>
      </c>
      <c r="G60" s="176">
        <f>RES_hhdet_emih!G60/RES_summary!G$19</f>
        <v>0</v>
      </c>
      <c r="H60" s="176">
        <f>RES_hhdet_emih!H60/RES_summary!H$19</f>
        <v>0</v>
      </c>
      <c r="I60" s="176">
        <f>RES_hhdet_emih!I60/RES_summary!I$19</f>
        <v>0</v>
      </c>
      <c r="J60" s="176">
        <f>RES_hhdet_emih!J60/RES_summary!J$19</f>
        <v>0</v>
      </c>
      <c r="K60" s="176">
        <f>RES_hhdet_emih!K60/RES_summary!K$19</f>
        <v>0</v>
      </c>
      <c r="L60" s="176">
        <f>RES_hhdet_emih!L60/RES_summary!L$19</f>
        <v>0</v>
      </c>
      <c r="M60" s="176">
        <f>RES_hhdet_emih!M60/RES_summary!M$19</f>
        <v>0</v>
      </c>
      <c r="N60" s="176">
        <f>RES_hhdet_emih!N60/RES_summary!N$19</f>
        <v>0</v>
      </c>
      <c r="O60" s="176">
        <f>RES_hhdet_emih!O60/RES_summary!O$19</f>
        <v>0</v>
      </c>
      <c r="P60" s="176">
        <f>RES_hhdet_emih!P60/RES_summary!P$19</f>
        <v>0</v>
      </c>
      <c r="Q60" s="176">
        <f>RES_hhdet_emih!Q60/RES_summary!Q$19</f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84">
        <f>RES_hhdet_emih!B62/RES_summary!B$19</f>
        <v>34.826613183589515</v>
      </c>
      <c r="C62" s="184">
        <f>RES_hhdet_emih!C62/RES_summary!C$19</f>
        <v>34.795431150514268</v>
      </c>
      <c r="D62" s="184">
        <f>RES_hhdet_emih!D62/RES_summary!D$19</f>
        <v>35.115306712451456</v>
      </c>
      <c r="E62" s="184">
        <f>RES_hhdet_emih!E62/RES_summary!E$19</f>
        <v>33.647486924764074</v>
      </c>
      <c r="F62" s="184">
        <f>RES_hhdet_emih!F62/RES_summary!F$19</f>
        <v>36.49413647618637</v>
      </c>
      <c r="G62" s="184">
        <f>RES_hhdet_emih!G62/RES_summary!G$19</f>
        <v>35.305590416416869</v>
      </c>
      <c r="H62" s="184">
        <f>RES_hhdet_emih!H62/RES_summary!H$19</f>
        <v>33.725518363537802</v>
      </c>
      <c r="I62" s="184">
        <f>RES_hhdet_emih!I62/RES_summary!I$19</f>
        <v>30.664846548825906</v>
      </c>
      <c r="J62" s="184">
        <f>RES_hhdet_emih!J62/RES_summary!J$19</f>
        <v>31.253421969284332</v>
      </c>
      <c r="K62" s="184">
        <f>RES_hhdet_emih!K62/RES_summary!K$19</f>
        <v>30.368516913992071</v>
      </c>
      <c r="L62" s="184">
        <f>RES_hhdet_emih!L62/RES_summary!L$19</f>
        <v>31.209886367507988</v>
      </c>
      <c r="M62" s="184">
        <f>RES_hhdet_emih!M62/RES_summary!M$19</f>
        <v>25.285318354287149</v>
      </c>
      <c r="N62" s="184">
        <f>RES_hhdet_emih!N62/RES_summary!N$19</f>
        <v>27.435286452849102</v>
      </c>
      <c r="O62" s="184">
        <f>RES_hhdet_emih!O62/RES_summary!O$19</f>
        <v>28.266173492234241</v>
      </c>
      <c r="P62" s="184">
        <f>RES_hhdet_emih!P62/RES_summary!P$19</f>
        <v>23.56619397319702</v>
      </c>
      <c r="Q62" s="184">
        <f>RES_hhdet_emih!Q62/RES_summary!Q$19</f>
        <v>24.196652310847039</v>
      </c>
    </row>
    <row r="63" spans="1:17" ht="12.95" customHeight="1" x14ac:dyDescent="0.25">
      <c r="A63" s="158" t="s">
        <v>65</v>
      </c>
      <c r="B63" s="178">
        <f>RES_hhdet_emih!B63/RES_summary!B$19</f>
        <v>27.286874927848405</v>
      </c>
      <c r="C63" s="178">
        <f>RES_hhdet_emih!C63/RES_summary!C$19</f>
        <v>27.577229972677799</v>
      </c>
      <c r="D63" s="178">
        <f>RES_hhdet_emih!D63/RES_summary!D$19</f>
        <v>27.484873700867194</v>
      </c>
      <c r="E63" s="178">
        <f>RES_hhdet_emih!E63/RES_summary!E$19</f>
        <v>26.393373095667425</v>
      </c>
      <c r="F63" s="178">
        <f>RES_hhdet_emih!F63/RES_summary!F$19</f>
        <v>28.79412488720806</v>
      </c>
      <c r="G63" s="178">
        <f>RES_hhdet_emih!G63/RES_summary!G$19</f>
        <v>27.676253860149405</v>
      </c>
      <c r="H63" s="178">
        <f>RES_hhdet_emih!H63/RES_summary!H$19</f>
        <v>26.113286603604983</v>
      </c>
      <c r="I63" s="178">
        <f>RES_hhdet_emih!I63/RES_summary!I$19</f>
        <v>22.967900191679956</v>
      </c>
      <c r="J63" s="178">
        <f>RES_hhdet_emih!J63/RES_summary!J$19</f>
        <v>23.821216622216504</v>
      </c>
      <c r="K63" s="178">
        <f>RES_hhdet_emih!K63/RES_summary!K$19</f>
        <v>22.85938263169276</v>
      </c>
      <c r="L63" s="178">
        <f>RES_hhdet_emih!L63/RES_summary!L$19</f>
        <v>23.530920373659853</v>
      </c>
      <c r="M63" s="178">
        <f>RES_hhdet_emih!M63/RES_summary!M$19</f>
        <v>18.108803516894756</v>
      </c>
      <c r="N63" s="178">
        <f>RES_hhdet_emih!N63/RES_summary!N$19</f>
        <v>19.505571084042383</v>
      </c>
      <c r="O63" s="178">
        <f>RES_hhdet_emih!O63/RES_summary!O$19</f>
        <v>20.350927436621806</v>
      </c>
      <c r="P63" s="178">
        <f>RES_hhdet_emih!P63/RES_summary!P$19</f>
        <v>15.816103804654468</v>
      </c>
      <c r="Q63" s="178">
        <f>RES_hhdet_emih!Q63/RES_summary!Q$19</f>
        <v>16.496270224691685</v>
      </c>
    </row>
    <row r="64" spans="1:17" ht="12" customHeight="1" x14ac:dyDescent="0.25">
      <c r="A64" s="23" t="s">
        <v>161</v>
      </c>
      <c r="B64" s="177">
        <f>RES_hhdet_emih!B64/RES_summary!B$19</f>
        <v>27.286874927848405</v>
      </c>
      <c r="C64" s="177">
        <f>RES_hhdet_emih!C64/RES_summary!C$19</f>
        <v>27.577229972677799</v>
      </c>
      <c r="D64" s="177">
        <f>RES_hhdet_emih!D64/RES_summary!D$19</f>
        <v>27.484873700867194</v>
      </c>
      <c r="E64" s="177">
        <f>RES_hhdet_emih!E64/RES_summary!E$19</f>
        <v>26.393373095667425</v>
      </c>
      <c r="F64" s="177">
        <f>RES_hhdet_emih!F64/RES_summary!F$19</f>
        <v>28.79412488720806</v>
      </c>
      <c r="G64" s="177">
        <f>RES_hhdet_emih!G64/RES_summary!G$19</f>
        <v>27.676253860149405</v>
      </c>
      <c r="H64" s="177">
        <f>RES_hhdet_emih!H64/RES_summary!H$19</f>
        <v>26.113286603604983</v>
      </c>
      <c r="I64" s="177">
        <f>RES_hhdet_emih!I64/RES_summary!I$19</f>
        <v>22.967900191679956</v>
      </c>
      <c r="J64" s="177">
        <f>RES_hhdet_emih!J64/RES_summary!J$19</f>
        <v>23.821216622216504</v>
      </c>
      <c r="K64" s="177">
        <f>RES_hhdet_emih!K64/RES_summary!K$19</f>
        <v>22.85938263169276</v>
      </c>
      <c r="L64" s="177">
        <f>RES_hhdet_emih!L64/RES_summary!L$19</f>
        <v>23.530920373659853</v>
      </c>
      <c r="M64" s="177">
        <f>RES_hhdet_emih!M64/RES_summary!M$19</f>
        <v>18.108803516894756</v>
      </c>
      <c r="N64" s="177">
        <f>RES_hhdet_emih!N64/RES_summary!N$19</f>
        <v>19.505571084042383</v>
      </c>
      <c r="O64" s="177">
        <f>RES_hhdet_emih!O64/RES_summary!O$19</f>
        <v>20.350927436621806</v>
      </c>
      <c r="P64" s="177">
        <f>RES_hhdet_emih!P64/RES_summary!P$19</f>
        <v>15.816103804654468</v>
      </c>
      <c r="Q64" s="177">
        <f>RES_hhdet_emih!Q64/RES_summary!Q$19</f>
        <v>16.496270224691685</v>
      </c>
    </row>
    <row r="65" spans="1:17" ht="12" customHeight="1" x14ac:dyDescent="0.25">
      <c r="A65" s="23" t="s">
        <v>60</v>
      </c>
      <c r="B65" s="177">
        <f>RES_hhdet_emih!B65/RES_summary!B$19</f>
        <v>0</v>
      </c>
      <c r="C65" s="177">
        <f>RES_hhdet_emih!C65/RES_summary!C$19</f>
        <v>0</v>
      </c>
      <c r="D65" s="177">
        <f>RES_hhdet_emih!D65/RES_summary!D$19</f>
        <v>0</v>
      </c>
      <c r="E65" s="177">
        <f>RES_hhdet_emih!E65/RES_summary!E$19</f>
        <v>0</v>
      </c>
      <c r="F65" s="177">
        <f>RES_hhdet_emih!F65/RES_summary!F$19</f>
        <v>0</v>
      </c>
      <c r="G65" s="177">
        <f>RES_hhdet_emih!G65/RES_summary!G$19</f>
        <v>0</v>
      </c>
      <c r="H65" s="177">
        <f>RES_hhdet_emih!H65/RES_summary!H$19</f>
        <v>0</v>
      </c>
      <c r="I65" s="177">
        <f>RES_hhdet_emih!I65/RES_summary!I$19</f>
        <v>0</v>
      </c>
      <c r="J65" s="177">
        <f>RES_hhdet_emih!J65/RES_summary!J$19</f>
        <v>0</v>
      </c>
      <c r="K65" s="177">
        <f>RES_hhdet_emih!K65/RES_summary!K$19</f>
        <v>0</v>
      </c>
      <c r="L65" s="177">
        <f>RES_hhdet_emih!L65/RES_summary!L$19</f>
        <v>0</v>
      </c>
      <c r="M65" s="177">
        <f>RES_hhdet_emih!M65/RES_summary!M$19</f>
        <v>0</v>
      </c>
      <c r="N65" s="177">
        <f>RES_hhdet_emih!N65/RES_summary!N$19</f>
        <v>0</v>
      </c>
      <c r="O65" s="177">
        <f>RES_hhdet_emih!O65/RES_summary!O$19</f>
        <v>0</v>
      </c>
      <c r="P65" s="177">
        <f>RES_hhdet_emih!P65/RES_summary!P$19</f>
        <v>0</v>
      </c>
      <c r="Q65" s="177">
        <f>RES_hhdet_emih!Q65/RES_summary!Q$19</f>
        <v>0</v>
      </c>
    </row>
    <row r="66" spans="1:17" ht="12.95" customHeight="1" x14ac:dyDescent="0.25">
      <c r="A66" s="158" t="s">
        <v>112</v>
      </c>
      <c r="B66" s="178">
        <f>RES_hhdet_emih!B66/RES_summary!B$19</f>
        <v>0</v>
      </c>
      <c r="C66" s="178">
        <f>RES_hhdet_emih!C66/RES_summary!C$19</f>
        <v>0</v>
      </c>
      <c r="D66" s="178">
        <f>RES_hhdet_emih!D66/RES_summary!D$19</f>
        <v>0</v>
      </c>
      <c r="E66" s="178">
        <f>RES_hhdet_emih!E66/RES_summary!E$19</f>
        <v>0</v>
      </c>
      <c r="F66" s="178">
        <f>RES_hhdet_emih!F66/RES_summary!F$19</f>
        <v>0</v>
      </c>
      <c r="G66" s="178">
        <f>RES_hhdet_emih!G66/RES_summary!G$19</f>
        <v>0</v>
      </c>
      <c r="H66" s="178">
        <f>RES_hhdet_emih!H66/RES_summary!H$19</f>
        <v>0</v>
      </c>
      <c r="I66" s="178">
        <f>RES_hhdet_emih!I66/RES_summary!I$19</f>
        <v>0</v>
      </c>
      <c r="J66" s="178">
        <f>RES_hhdet_emih!J66/RES_summary!J$19</f>
        <v>0</v>
      </c>
      <c r="K66" s="178">
        <f>RES_hhdet_emih!K66/RES_summary!K$19</f>
        <v>0</v>
      </c>
      <c r="L66" s="178">
        <f>RES_hhdet_emih!L66/RES_summary!L$19</f>
        <v>0</v>
      </c>
      <c r="M66" s="178">
        <f>RES_hhdet_emih!M66/RES_summary!M$19</f>
        <v>0</v>
      </c>
      <c r="N66" s="178">
        <f>RES_hhdet_emih!N66/RES_summary!N$19</f>
        <v>0</v>
      </c>
      <c r="O66" s="178">
        <f>RES_hhdet_emih!O66/RES_summary!O$19</f>
        <v>0</v>
      </c>
      <c r="P66" s="178">
        <f>RES_hhdet_emih!P66/RES_summary!P$19</f>
        <v>0</v>
      </c>
      <c r="Q66" s="178">
        <f>RES_hhdet_emih!Q66/RES_summary!Q$19</f>
        <v>0</v>
      </c>
    </row>
    <row r="67" spans="1:17" ht="12" customHeight="1" x14ac:dyDescent="0.25">
      <c r="A67" s="23" t="s">
        <v>60</v>
      </c>
      <c r="B67" s="177">
        <f>RES_hhdet_emih!B67/RES_summary!B$19</f>
        <v>0</v>
      </c>
      <c r="C67" s="177">
        <f>RES_hhdet_emih!C67/RES_summary!C$19</f>
        <v>0</v>
      </c>
      <c r="D67" s="177">
        <f>RES_hhdet_emih!D67/RES_summary!D$19</f>
        <v>0</v>
      </c>
      <c r="E67" s="177">
        <f>RES_hhdet_emih!E67/RES_summary!E$19</f>
        <v>0</v>
      </c>
      <c r="F67" s="177">
        <f>RES_hhdet_emih!F67/RES_summary!F$19</f>
        <v>0</v>
      </c>
      <c r="G67" s="177">
        <f>RES_hhdet_emih!G67/RES_summary!G$19</f>
        <v>0</v>
      </c>
      <c r="H67" s="177">
        <f>RES_hhdet_emih!H67/RES_summary!H$19</f>
        <v>0</v>
      </c>
      <c r="I67" s="177">
        <f>RES_hhdet_emih!I67/RES_summary!I$19</f>
        <v>0</v>
      </c>
      <c r="J67" s="177">
        <f>RES_hhdet_emih!J67/RES_summary!J$19</f>
        <v>0</v>
      </c>
      <c r="K67" s="177">
        <f>RES_hhdet_emih!K67/RES_summary!K$19</f>
        <v>0</v>
      </c>
      <c r="L67" s="177">
        <f>RES_hhdet_emih!L67/RES_summary!L$19</f>
        <v>0</v>
      </c>
      <c r="M67" s="177">
        <f>RES_hhdet_emih!M67/RES_summary!M$19</f>
        <v>0</v>
      </c>
      <c r="N67" s="177">
        <f>RES_hhdet_emih!N67/RES_summary!N$19</f>
        <v>0</v>
      </c>
      <c r="O67" s="177">
        <f>RES_hhdet_emih!O67/RES_summary!O$19</f>
        <v>0</v>
      </c>
      <c r="P67" s="177">
        <f>RES_hhdet_emih!P67/RES_summary!P$19</f>
        <v>0</v>
      </c>
      <c r="Q67" s="177">
        <f>RES_hhdet_emih!Q67/RES_summary!Q$19</f>
        <v>0</v>
      </c>
    </row>
    <row r="68" spans="1:17" ht="12" customHeight="1" x14ac:dyDescent="0.25">
      <c r="A68" s="158" t="s">
        <v>63</v>
      </c>
      <c r="B68" s="178">
        <f>RES_hhdet_emih!B68/RES_summary!B$19</f>
        <v>4.8499282000741397</v>
      </c>
      <c r="C68" s="178">
        <f>RES_hhdet_emih!C68/RES_summary!C$19</f>
        <v>4.6197586863280709</v>
      </c>
      <c r="D68" s="178">
        <f>RES_hhdet_emih!D68/RES_summary!D$19</f>
        <v>4.8623515300560713</v>
      </c>
      <c r="E68" s="178">
        <f>RES_hhdet_emih!E68/RES_summary!E$19</f>
        <v>4.5782342885127312</v>
      </c>
      <c r="F68" s="178">
        <f>RES_hhdet_emih!F68/RES_summary!F$19</f>
        <v>4.8685441880059006</v>
      </c>
      <c r="G68" s="178">
        <f>RES_hhdet_emih!G68/RES_summary!G$19</f>
        <v>4.7555555570792425</v>
      </c>
      <c r="H68" s="178">
        <f>RES_hhdet_emih!H68/RES_summary!H$19</f>
        <v>4.7112137196516093</v>
      </c>
      <c r="I68" s="178">
        <f>RES_hhdet_emih!I68/RES_summary!I$19</f>
        <v>4.7233817915437202</v>
      </c>
      <c r="J68" s="178">
        <f>RES_hhdet_emih!J68/RES_summary!J$19</f>
        <v>4.4963927713252341</v>
      </c>
      <c r="K68" s="178">
        <f>RES_hhdet_emih!K68/RES_summary!K$19</f>
        <v>4.5374233089412508</v>
      </c>
      <c r="L68" s="178">
        <f>RES_hhdet_emih!L68/RES_summary!L$19</f>
        <v>4.6116296536050116</v>
      </c>
      <c r="M68" s="178">
        <f>RES_hhdet_emih!M68/RES_summary!M$19</f>
        <v>4.1982303965248056</v>
      </c>
      <c r="N68" s="178">
        <f>RES_hhdet_emih!N68/RES_summary!N$19</f>
        <v>4.8484278512571235</v>
      </c>
      <c r="O68" s="178">
        <f>RES_hhdet_emih!O68/RES_summary!O$19</f>
        <v>4.8206195823498872</v>
      </c>
      <c r="P68" s="178">
        <f>RES_hhdet_emih!P68/RES_summary!P$19</f>
        <v>4.6758516821605465</v>
      </c>
      <c r="Q68" s="178">
        <f>RES_hhdet_emih!Q68/RES_summary!Q$19</f>
        <v>4.6508273264621822</v>
      </c>
    </row>
    <row r="69" spans="1:17" ht="12" customHeight="1" x14ac:dyDescent="0.25">
      <c r="A69" s="167" t="s">
        <v>160</v>
      </c>
      <c r="B69" s="183">
        <f>RES_hhdet_emih!B69/RES_summary!B$19</f>
        <v>5.6513445290353994</v>
      </c>
      <c r="C69" s="183">
        <f>RES_hhdet_emih!C69/RES_summary!C$19</f>
        <v>5.4744222302660628</v>
      </c>
      <c r="D69" s="183">
        <f>RES_hhdet_emih!D69/RES_summary!D$19</f>
        <v>5.5050862145133923</v>
      </c>
      <c r="E69" s="183">
        <f>RES_hhdet_emih!E69/RES_summary!E$19</f>
        <v>5.3567305022281317</v>
      </c>
      <c r="F69" s="183">
        <f>RES_hhdet_emih!F69/RES_summary!F$19</f>
        <v>5.4001294482531792</v>
      </c>
      <c r="G69" s="183">
        <f>RES_hhdet_emih!G69/RES_summary!G$19</f>
        <v>5.3228267324308574</v>
      </c>
      <c r="H69" s="183">
        <f>RES_hhdet_emih!H69/RES_summary!H$19</f>
        <v>5.2503741742668835</v>
      </c>
      <c r="I69" s="183">
        <f>RES_hhdet_emih!I69/RES_summary!I$19</f>
        <v>5.1114510935342157</v>
      </c>
      <c r="J69" s="183">
        <f>RES_hhdet_emih!J69/RES_summary!J$19</f>
        <v>5.0849968958776488</v>
      </c>
      <c r="K69" s="183">
        <f>RES_hhdet_emih!K69/RES_summary!K$19</f>
        <v>5.145011970991753</v>
      </c>
      <c r="L69" s="183">
        <f>RES_hhdet_emih!L69/RES_summary!L$19</f>
        <v>4.9439027129635411</v>
      </c>
      <c r="M69" s="183">
        <f>RES_hhdet_emih!M69/RES_summary!M$19</f>
        <v>4.5070139127722726</v>
      </c>
      <c r="N69" s="183">
        <f>RES_hhdet_emih!N69/RES_summary!N$19</f>
        <v>5.1550849272655723</v>
      </c>
      <c r="O69" s="183">
        <f>RES_hhdet_emih!O69/RES_summary!O$19</f>
        <v>5.1024486044820447</v>
      </c>
      <c r="P69" s="183">
        <f>RES_hhdet_emih!P69/RES_summary!P$19</f>
        <v>4.9811452435168455</v>
      </c>
      <c r="Q69" s="183">
        <f>RES_hhdet_emih!Q69/RES_summary!Q$19</f>
        <v>4.8909428145535347</v>
      </c>
    </row>
    <row r="70" spans="1:17" ht="12" customHeight="1" x14ac:dyDescent="0.25">
      <c r="A70" s="167" t="s">
        <v>159</v>
      </c>
      <c r="B70" s="183">
        <f>RES_hhdet_emih!B70/RES_summary!B$19</f>
        <v>3.6055578095246248</v>
      </c>
      <c r="C70" s="183">
        <f>RES_hhdet_emih!C70/RES_summary!C$19</f>
        <v>3.558374449673031</v>
      </c>
      <c r="D70" s="183">
        <f>RES_hhdet_emih!D70/RES_summary!D$19</f>
        <v>3.5783060394336546</v>
      </c>
      <c r="E70" s="183">
        <f>RES_hhdet_emih!E70/RES_summary!E$19</f>
        <v>3.4818748264481676</v>
      </c>
      <c r="F70" s="183">
        <f>RES_hhdet_emih!F70/RES_summary!F$19</f>
        <v>3.5100841413644615</v>
      </c>
      <c r="G70" s="183">
        <f>RES_hhdet_emih!G70/RES_summary!G$19</f>
        <v>3.4598373760800327</v>
      </c>
      <c r="H70" s="183">
        <f>RES_hhdet_emih!H70/RES_summary!H$19</f>
        <v>3.4127432132734135</v>
      </c>
      <c r="I70" s="183">
        <f>RES_hhdet_emih!I70/RES_summary!I$19</f>
        <v>3.3224432107972799</v>
      </c>
      <c r="J70" s="183">
        <f>RES_hhdet_emih!J70/RES_summary!J$19</f>
        <v>3.3052479823205605</v>
      </c>
      <c r="K70" s="183">
        <f>RES_hhdet_emih!K70/RES_summary!K$19</f>
        <v>3.344257781144627</v>
      </c>
      <c r="L70" s="183">
        <f>RES_hhdet_emih!L70/RES_summary!L$19</f>
        <v>3.2135367634263452</v>
      </c>
      <c r="M70" s="183">
        <f>RES_hhdet_emih!M70/RES_summary!M$19</f>
        <v>2.9295590433020187</v>
      </c>
      <c r="N70" s="183">
        <f>RES_hhdet_emih!N70/RES_summary!N$19</f>
        <v>3.4539069012679766</v>
      </c>
      <c r="O70" s="183">
        <f>RES_hhdet_emih!O70/RES_summary!O$19</f>
        <v>3.3165915929133796</v>
      </c>
      <c r="P70" s="183">
        <f>RES_hhdet_emih!P70/RES_summary!P$19</f>
        <v>3.2377444082859959</v>
      </c>
      <c r="Q70" s="183">
        <f>RES_hhdet_emih!Q70/RES_summary!Q$19</f>
        <v>3.1791128294598385</v>
      </c>
    </row>
    <row r="71" spans="1:17" ht="12" customHeight="1" x14ac:dyDescent="0.25">
      <c r="A71" s="166" t="s">
        <v>109</v>
      </c>
      <c r="B71" s="182">
        <f>RES_hhdet_emih!B71/RES_summary!B$19</f>
        <v>3.6055578095246248</v>
      </c>
      <c r="C71" s="182">
        <f>RES_hhdet_emih!C71/RES_summary!C$19</f>
        <v>3.558374449673031</v>
      </c>
      <c r="D71" s="182">
        <f>RES_hhdet_emih!D71/RES_summary!D$19</f>
        <v>3.5783060394336546</v>
      </c>
      <c r="E71" s="182">
        <f>RES_hhdet_emih!E71/RES_summary!E$19</f>
        <v>3.4818748264481676</v>
      </c>
      <c r="F71" s="182">
        <f>RES_hhdet_emih!F71/RES_summary!F$19</f>
        <v>3.5100841413644615</v>
      </c>
      <c r="G71" s="182">
        <f>RES_hhdet_emih!G71/RES_summary!G$19</f>
        <v>3.4598373760800327</v>
      </c>
      <c r="H71" s="182">
        <f>RES_hhdet_emih!H71/RES_summary!H$19</f>
        <v>3.4127432132734135</v>
      </c>
      <c r="I71" s="182">
        <f>RES_hhdet_emih!I71/RES_summary!I$19</f>
        <v>3.3224432107972799</v>
      </c>
      <c r="J71" s="182">
        <f>RES_hhdet_emih!J71/RES_summary!J$19</f>
        <v>3.3052479823205605</v>
      </c>
      <c r="K71" s="182">
        <f>RES_hhdet_emih!K71/RES_summary!K$19</f>
        <v>3.344257781144627</v>
      </c>
      <c r="L71" s="182">
        <f>RES_hhdet_emih!L71/RES_summary!L$19</f>
        <v>3.2135367634263452</v>
      </c>
      <c r="M71" s="182">
        <f>RES_hhdet_emih!M71/RES_summary!M$19</f>
        <v>2.9295590433020187</v>
      </c>
      <c r="N71" s="182">
        <f>RES_hhdet_emih!N71/RES_summary!N$19</f>
        <v>3.4539069012679766</v>
      </c>
      <c r="O71" s="182">
        <f>RES_hhdet_emih!O71/RES_summary!O$19</f>
        <v>3.3165915929133796</v>
      </c>
      <c r="P71" s="182">
        <f>RES_hhdet_emih!P71/RES_summary!P$19</f>
        <v>3.2377444082859959</v>
      </c>
      <c r="Q71" s="182">
        <f>RES_hhdet_emih!Q71/RES_summary!Q$19</f>
        <v>3.1791128294598385</v>
      </c>
    </row>
    <row r="72" spans="1:17" ht="12" customHeight="1" x14ac:dyDescent="0.25">
      <c r="A72" s="147" t="s">
        <v>59</v>
      </c>
      <c r="B72" s="181">
        <f>RES_hhdet_emih!B72/RES_summary!B$19</f>
        <v>0</v>
      </c>
      <c r="C72" s="181">
        <f>RES_hhdet_emih!C72/RES_summary!C$19</f>
        <v>0</v>
      </c>
      <c r="D72" s="181">
        <f>RES_hhdet_emih!D72/RES_summary!D$19</f>
        <v>0</v>
      </c>
      <c r="E72" s="181">
        <f>RES_hhdet_emih!E72/RES_summary!E$19</f>
        <v>0</v>
      </c>
      <c r="F72" s="181">
        <f>RES_hhdet_emih!F72/RES_summary!F$19</f>
        <v>0</v>
      </c>
      <c r="G72" s="181">
        <f>RES_hhdet_emih!G72/RES_summary!G$19</f>
        <v>0</v>
      </c>
      <c r="H72" s="181">
        <f>RES_hhdet_emih!H72/RES_summary!H$19</f>
        <v>0</v>
      </c>
      <c r="I72" s="181">
        <f>RES_hhdet_emih!I72/RES_summary!I$19</f>
        <v>0</v>
      </c>
      <c r="J72" s="181">
        <f>RES_hhdet_emih!J72/RES_summary!J$19</f>
        <v>0</v>
      </c>
      <c r="K72" s="181">
        <f>RES_hhdet_emih!K72/RES_summary!K$19</f>
        <v>0</v>
      </c>
      <c r="L72" s="181">
        <f>RES_hhdet_emih!L72/RES_summary!L$19</f>
        <v>0</v>
      </c>
      <c r="M72" s="181">
        <f>RES_hhdet_emih!M72/RES_summary!M$19</f>
        <v>0</v>
      </c>
      <c r="N72" s="181">
        <f>RES_hhdet_emih!N72/RES_summary!N$19</f>
        <v>0</v>
      </c>
      <c r="O72" s="181">
        <f>RES_hhdet_emih!O72/RES_summary!O$19</f>
        <v>0</v>
      </c>
      <c r="P72" s="181">
        <f>RES_hhdet_emih!P72/RES_summary!P$19</f>
        <v>0</v>
      </c>
      <c r="Q72" s="181">
        <f>RES_hhdet_emih!Q72/RES_summary!Q$19</f>
        <v>0</v>
      </c>
    </row>
    <row r="73" spans="1:17" ht="12" customHeight="1" x14ac:dyDescent="0.25">
      <c r="A73" s="163" t="s">
        <v>142</v>
      </c>
      <c r="B73" s="180">
        <f>RES_hhdet_emih!B73/RES_summary!B$19</f>
        <v>0</v>
      </c>
      <c r="C73" s="180">
        <f>RES_hhdet_emih!C73/RES_summary!C$19</f>
        <v>0</v>
      </c>
      <c r="D73" s="180">
        <f>RES_hhdet_emih!D73/RES_summary!D$19</f>
        <v>0</v>
      </c>
      <c r="E73" s="180">
        <f>RES_hhdet_emih!E73/RES_summary!E$19</f>
        <v>0</v>
      </c>
      <c r="F73" s="180">
        <f>RES_hhdet_emih!F73/RES_summary!F$19</f>
        <v>0</v>
      </c>
      <c r="G73" s="180">
        <f>RES_hhdet_emih!G73/RES_summary!G$19</f>
        <v>0</v>
      </c>
      <c r="H73" s="180">
        <f>RES_hhdet_emih!H73/RES_summary!H$19</f>
        <v>0</v>
      </c>
      <c r="I73" s="180">
        <f>RES_hhdet_emih!I73/RES_summary!I$19</f>
        <v>0</v>
      </c>
      <c r="J73" s="180">
        <f>RES_hhdet_emih!J73/RES_summary!J$19</f>
        <v>0</v>
      </c>
      <c r="K73" s="180">
        <f>RES_hhdet_emih!K73/RES_summary!K$19</f>
        <v>0</v>
      </c>
      <c r="L73" s="180">
        <f>RES_hhdet_emih!L73/RES_summary!L$19</f>
        <v>0</v>
      </c>
      <c r="M73" s="180">
        <f>RES_hhdet_emih!M73/RES_summary!M$19</f>
        <v>0</v>
      </c>
      <c r="N73" s="180">
        <f>RES_hhdet_emih!N73/RES_summary!N$19</f>
        <v>0</v>
      </c>
      <c r="O73" s="180">
        <f>RES_hhdet_emih!O73/RES_summary!O$19</f>
        <v>0</v>
      </c>
      <c r="P73" s="180">
        <f>RES_hhdet_emih!P73/RES_summary!P$19</f>
        <v>0</v>
      </c>
      <c r="Q73" s="180">
        <f>RES_hhdet_emih!Q73/RES_summary!Q$19</f>
        <v>0</v>
      </c>
    </row>
    <row r="74" spans="1:17" ht="12" customHeight="1" x14ac:dyDescent="0.25">
      <c r="A74" s="161" t="s">
        <v>141</v>
      </c>
      <c r="B74" s="179">
        <f>RES_hhdet_emih!B74/RES_summary!B$19</f>
        <v>0</v>
      </c>
      <c r="C74" s="179">
        <f>RES_hhdet_emih!C74/RES_summary!C$19</f>
        <v>0</v>
      </c>
      <c r="D74" s="179">
        <f>RES_hhdet_emih!D74/RES_summary!D$19</f>
        <v>0</v>
      </c>
      <c r="E74" s="179">
        <f>RES_hhdet_emih!E74/RES_summary!E$19</f>
        <v>0</v>
      </c>
      <c r="F74" s="179">
        <f>RES_hhdet_emih!F74/RES_summary!F$19</f>
        <v>0</v>
      </c>
      <c r="G74" s="179">
        <f>RES_hhdet_emih!G74/RES_summary!G$19</f>
        <v>0</v>
      </c>
      <c r="H74" s="179">
        <f>RES_hhdet_emih!H74/RES_summary!H$19</f>
        <v>0</v>
      </c>
      <c r="I74" s="179">
        <f>RES_hhdet_emih!I74/RES_summary!I$19</f>
        <v>0</v>
      </c>
      <c r="J74" s="179">
        <f>RES_hhdet_emih!J74/RES_summary!J$19</f>
        <v>0</v>
      </c>
      <c r="K74" s="179">
        <f>RES_hhdet_emih!K74/RES_summary!K$19</f>
        <v>0</v>
      </c>
      <c r="L74" s="179">
        <f>RES_hhdet_emih!L74/RES_summary!L$19</f>
        <v>0</v>
      </c>
      <c r="M74" s="179">
        <f>RES_hhdet_emih!M74/RES_summary!M$19</f>
        <v>0</v>
      </c>
      <c r="N74" s="179">
        <f>RES_hhdet_emih!N74/RES_summary!N$19</f>
        <v>0</v>
      </c>
      <c r="O74" s="179">
        <f>RES_hhdet_emih!O74/RES_summary!O$19</f>
        <v>0</v>
      </c>
      <c r="P74" s="179">
        <f>RES_hhdet_emih!P74/RES_summary!P$19</f>
        <v>0</v>
      </c>
      <c r="Q74" s="179">
        <f>RES_hhdet_emih!Q74/RES_summary!Q$19</f>
        <v>0</v>
      </c>
    </row>
    <row r="75" spans="1:17" ht="12" customHeight="1" x14ac:dyDescent="0.25">
      <c r="A75" s="148" t="s">
        <v>60</v>
      </c>
      <c r="B75" s="177">
        <f>RES_hhdet_emih!B75/RES_summary!B$19</f>
        <v>0</v>
      </c>
      <c r="C75" s="177">
        <f>RES_hhdet_emih!C75/RES_summary!C$19</f>
        <v>0</v>
      </c>
      <c r="D75" s="177">
        <f>RES_hhdet_emih!D75/RES_summary!D$19</f>
        <v>0</v>
      </c>
      <c r="E75" s="177">
        <f>RES_hhdet_emih!E75/RES_summary!E$19</f>
        <v>0</v>
      </c>
      <c r="F75" s="177">
        <f>RES_hhdet_emih!F75/RES_summary!F$19</f>
        <v>0</v>
      </c>
      <c r="G75" s="177">
        <f>RES_hhdet_emih!G75/RES_summary!G$19</f>
        <v>0</v>
      </c>
      <c r="H75" s="177">
        <f>RES_hhdet_emih!H75/RES_summary!H$19</f>
        <v>0</v>
      </c>
      <c r="I75" s="177">
        <f>RES_hhdet_emih!I75/RES_summary!I$19</f>
        <v>0</v>
      </c>
      <c r="J75" s="177">
        <f>RES_hhdet_emih!J75/RES_summary!J$19</f>
        <v>0</v>
      </c>
      <c r="K75" s="177">
        <f>RES_hhdet_emih!K75/RES_summary!K$19</f>
        <v>0</v>
      </c>
      <c r="L75" s="177">
        <f>RES_hhdet_emih!L75/RES_summary!L$19</f>
        <v>0</v>
      </c>
      <c r="M75" s="177">
        <f>RES_hhdet_emih!M75/RES_summary!M$19</f>
        <v>0</v>
      </c>
      <c r="N75" s="177">
        <f>RES_hhdet_emih!N75/RES_summary!N$19</f>
        <v>0</v>
      </c>
      <c r="O75" s="177">
        <f>RES_hhdet_emih!O75/RES_summary!O$19</f>
        <v>0</v>
      </c>
      <c r="P75" s="177">
        <f>RES_hhdet_emih!P75/RES_summary!P$19</f>
        <v>0</v>
      </c>
      <c r="Q75" s="177">
        <f>RES_hhdet_emih!Q75/RES_summary!Q$19</f>
        <v>0</v>
      </c>
    </row>
    <row r="76" spans="1:17" ht="12" customHeight="1" x14ac:dyDescent="0.25">
      <c r="A76" s="148" t="s">
        <v>59</v>
      </c>
      <c r="B76" s="177">
        <f>RES_hhdet_emih!B76/RES_summary!B$19</f>
        <v>0</v>
      </c>
      <c r="C76" s="177">
        <f>RES_hhdet_emih!C76/RES_summary!C$19</f>
        <v>0</v>
      </c>
      <c r="D76" s="177">
        <f>RES_hhdet_emih!D76/RES_summary!D$19</f>
        <v>0</v>
      </c>
      <c r="E76" s="177">
        <f>RES_hhdet_emih!E76/RES_summary!E$19</f>
        <v>0</v>
      </c>
      <c r="F76" s="177">
        <f>RES_hhdet_emih!F76/RES_summary!F$19</f>
        <v>0</v>
      </c>
      <c r="G76" s="177">
        <f>RES_hhdet_emih!G76/RES_summary!G$19</f>
        <v>0</v>
      </c>
      <c r="H76" s="177">
        <f>RES_hhdet_emih!H76/RES_summary!H$19</f>
        <v>0</v>
      </c>
      <c r="I76" s="177">
        <f>RES_hhdet_emih!I76/RES_summary!I$19</f>
        <v>0</v>
      </c>
      <c r="J76" s="177">
        <f>RES_hhdet_emih!J76/RES_summary!J$19</f>
        <v>0</v>
      </c>
      <c r="K76" s="177">
        <f>RES_hhdet_emih!K76/RES_summary!K$19</f>
        <v>0</v>
      </c>
      <c r="L76" s="177">
        <f>RES_hhdet_emih!L76/RES_summary!L$19</f>
        <v>0</v>
      </c>
      <c r="M76" s="177">
        <f>RES_hhdet_emih!M76/RES_summary!M$19</f>
        <v>0</v>
      </c>
      <c r="N76" s="177">
        <f>RES_hhdet_emih!N76/RES_summary!N$19</f>
        <v>0</v>
      </c>
      <c r="O76" s="177">
        <f>RES_hhdet_emih!O76/RES_summary!O$19</f>
        <v>0</v>
      </c>
      <c r="P76" s="177">
        <f>RES_hhdet_emih!P76/RES_summary!P$19</f>
        <v>0</v>
      </c>
      <c r="Q76" s="177">
        <f>RES_hhdet_emih!Q76/RES_summary!Q$19</f>
        <v>0</v>
      </c>
    </row>
    <row r="77" spans="1:17" ht="12" customHeight="1" x14ac:dyDescent="0.25">
      <c r="A77" s="158" t="s">
        <v>62</v>
      </c>
      <c r="B77" s="178">
        <f>RES_hhdet_emih!B77/RES_summary!B$19</f>
        <v>2.6898100556669764</v>
      </c>
      <c r="C77" s="178">
        <f>RES_hhdet_emih!C77/RES_summary!C$19</f>
        <v>2.5984424915084054</v>
      </c>
      <c r="D77" s="178">
        <f>RES_hhdet_emih!D77/RES_summary!D$19</f>
        <v>2.7680814815281902</v>
      </c>
      <c r="E77" s="178">
        <f>RES_hhdet_emih!E77/RES_summary!E$19</f>
        <v>2.6758795405839191</v>
      </c>
      <c r="F77" s="178">
        <f>RES_hhdet_emih!F77/RES_summary!F$19</f>
        <v>2.8314674009724081</v>
      </c>
      <c r="G77" s="178">
        <f>RES_hhdet_emih!G77/RES_summary!G$19</f>
        <v>2.8737809991882175</v>
      </c>
      <c r="H77" s="178">
        <f>RES_hhdet_emih!H77/RES_summary!H$19</f>
        <v>2.9010180402812091</v>
      </c>
      <c r="I77" s="178">
        <f>RES_hhdet_emih!I77/RES_summary!I$19</f>
        <v>2.9735645656022269</v>
      </c>
      <c r="J77" s="178">
        <f>RES_hhdet_emih!J77/RES_summary!J$19</f>
        <v>2.9358125757425939</v>
      </c>
      <c r="K77" s="178">
        <f>RES_hhdet_emih!K77/RES_summary!K$19</f>
        <v>2.971710973358058</v>
      </c>
      <c r="L77" s="178">
        <f>RES_hhdet_emih!L77/RES_summary!L$19</f>
        <v>3.0673363402431209</v>
      </c>
      <c r="M77" s="178">
        <f>RES_hhdet_emih!M77/RES_summary!M$19</f>
        <v>2.9782844408675828</v>
      </c>
      <c r="N77" s="178">
        <f>RES_hhdet_emih!N77/RES_summary!N$19</f>
        <v>3.0812875175495962</v>
      </c>
      <c r="O77" s="178">
        <f>RES_hhdet_emih!O77/RES_summary!O$19</f>
        <v>3.0946264732625477</v>
      </c>
      <c r="P77" s="178">
        <f>RES_hhdet_emih!P77/RES_summary!P$19</f>
        <v>3.0742384863820025</v>
      </c>
      <c r="Q77" s="178">
        <f>RES_hhdet_emih!Q77/RES_summary!Q$19</f>
        <v>3.0495547596931707</v>
      </c>
    </row>
    <row r="78" spans="1:17" ht="12" customHeight="1" x14ac:dyDescent="0.25">
      <c r="A78" s="23" t="s">
        <v>109</v>
      </c>
      <c r="B78" s="177">
        <f>RES_hhdet_emih!B78/RES_summary!B$19</f>
        <v>3.6875970737554438</v>
      </c>
      <c r="C78" s="177">
        <f>RES_hhdet_emih!C78/RES_summary!C$19</f>
        <v>3.6233447686392215</v>
      </c>
      <c r="D78" s="177">
        <f>RES_hhdet_emih!D78/RES_summary!D$19</f>
        <v>3.604400413430378</v>
      </c>
      <c r="E78" s="177">
        <f>RES_hhdet_emih!E78/RES_summary!E$19</f>
        <v>3.6039024698807216</v>
      </c>
      <c r="F78" s="177">
        <f>RES_hhdet_emih!F78/RES_summary!F$19</f>
        <v>3.5555607581431254</v>
      </c>
      <c r="G78" s="177">
        <f>RES_hhdet_emih!G78/RES_summary!G$19</f>
        <v>3.5359750782883883</v>
      </c>
      <c r="H78" s="177">
        <f>RES_hhdet_emih!H78/RES_summary!H$19</f>
        <v>3.5056315556778195</v>
      </c>
      <c r="I78" s="177">
        <f>RES_hhdet_emih!I78/RES_summary!I$19</f>
        <v>3.475082905051015</v>
      </c>
      <c r="J78" s="177">
        <f>RES_hhdet_emih!J78/RES_summary!J$19</f>
        <v>3.4492638438419339</v>
      </c>
      <c r="K78" s="177">
        <f>RES_hhdet_emih!K78/RES_summary!K$19</f>
        <v>3.452328790428866</v>
      </c>
      <c r="L78" s="177">
        <f>RES_hhdet_emih!L78/RES_summary!L$19</f>
        <v>3.3673008580354913</v>
      </c>
      <c r="M78" s="177">
        <f>RES_hhdet_emih!M78/RES_summary!M$19</f>
        <v>3.2412439716745172</v>
      </c>
      <c r="N78" s="177">
        <f>RES_hhdet_emih!N78/RES_summary!N$19</f>
        <v>3.3291773981700348</v>
      </c>
      <c r="O78" s="177">
        <f>RES_hhdet_emih!O78/RES_summary!O$19</f>
        <v>3.3119150883841284</v>
      </c>
      <c r="P78" s="177">
        <f>RES_hhdet_emih!P78/RES_summary!P$19</f>
        <v>3.2813144966643271</v>
      </c>
      <c r="Q78" s="177">
        <f>RES_hhdet_emih!Q78/RES_summary!Q$19</f>
        <v>3.2145499743391723</v>
      </c>
    </row>
    <row r="79" spans="1:17" ht="12" customHeight="1" x14ac:dyDescent="0.25">
      <c r="A79" s="29" t="s">
        <v>140</v>
      </c>
      <c r="B79" s="176">
        <f>RES_hhdet_emih!B79/RES_summary!B$19</f>
        <v>0</v>
      </c>
      <c r="C79" s="176">
        <f>RES_hhdet_emih!C79/RES_summary!C$19</f>
        <v>0</v>
      </c>
      <c r="D79" s="176">
        <f>RES_hhdet_emih!D79/RES_summary!D$19</f>
        <v>0</v>
      </c>
      <c r="E79" s="176">
        <f>RES_hhdet_emih!E79/RES_summary!E$19</f>
        <v>0</v>
      </c>
      <c r="F79" s="176">
        <f>RES_hhdet_emih!F79/RES_summary!F$19</f>
        <v>0</v>
      </c>
      <c r="G79" s="176">
        <f>RES_hhdet_emih!G79/RES_summary!G$19</f>
        <v>0</v>
      </c>
      <c r="H79" s="176">
        <f>RES_hhdet_emih!H79/RES_summary!H$19</f>
        <v>0</v>
      </c>
      <c r="I79" s="176">
        <f>RES_hhdet_emih!I79/RES_summary!I$19</f>
        <v>0</v>
      </c>
      <c r="J79" s="176">
        <f>RES_hhdet_emih!J79/RES_summary!J$19</f>
        <v>0</v>
      </c>
      <c r="K79" s="176">
        <f>RES_hhdet_emih!K79/RES_summary!K$19</f>
        <v>0</v>
      </c>
      <c r="L79" s="176">
        <f>RES_hhdet_emih!L79/RES_summary!L$19</f>
        <v>0</v>
      </c>
      <c r="M79" s="176">
        <f>RES_hhdet_emih!M79/RES_summary!M$19</f>
        <v>0</v>
      </c>
      <c r="N79" s="176">
        <f>RES_hhdet_emih!N79/RES_summary!N$19</f>
        <v>0</v>
      </c>
      <c r="O79" s="176">
        <f>RES_hhdet_emih!O79/RES_summary!O$19</f>
        <v>0</v>
      </c>
      <c r="P79" s="176">
        <f>RES_hhdet_emih!P79/RES_summary!P$19</f>
        <v>0</v>
      </c>
      <c r="Q79" s="176">
        <f>RES_hhdet_emih!Q79/RES_summary!Q$19</f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84">
        <f>RES_hhdet_emih!B81/RES_summary!B$19</f>
        <v>3.4052727885056489</v>
      </c>
      <c r="C81" s="184">
        <f>RES_hhdet_emih!C81/RES_summary!C$19</f>
        <v>3.4370161315055991</v>
      </c>
      <c r="D81" s="184">
        <f>RES_hhdet_emih!D81/RES_summary!D$19</f>
        <v>3.3321276972796565</v>
      </c>
      <c r="E81" s="184">
        <f>RES_hhdet_emih!E81/RES_summary!E$19</f>
        <v>3.253188414926417</v>
      </c>
      <c r="F81" s="184">
        <f>RES_hhdet_emih!F81/RES_summary!F$19</f>
        <v>3.2800710313287209</v>
      </c>
      <c r="G81" s="184">
        <f>RES_hhdet_emih!G81/RES_summary!G$19</f>
        <v>3.0644651558724227</v>
      </c>
      <c r="H81" s="184">
        <f>RES_hhdet_emih!H81/RES_summary!H$19</f>
        <v>2.7864418508317081</v>
      </c>
      <c r="I81" s="184">
        <f>RES_hhdet_emih!I81/RES_summary!I$19</f>
        <v>2.4889946528574782</v>
      </c>
      <c r="J81" s="184">
        <f>RES_hhdet_emih!J81/RES_summary!J$19</f>
        <v>2.2850574727709727</v>
      </c>
      <c r="K81" s="184">
        <f>RES_hhdet_emih!K81/RES_summary!K$19</f>
        <v>2.1617454847634554</v>
      </c>
      <c r="L81" s="184">
        <f>RES_hhdet_emih!L81/RES_summary!L$19</f>
        <v>1.9669377366418075</v>
      </c>
      <c r="M81" s="184">
        <f>RES_hhdet_emih!M81/RES_summary!M$19</f>
        <v>1.6111021921118402</v>
      </c>
      <c r="N81" s="184">
        <f>RES_hhdet_emih!N81/RES_summary!N$19</f>
        <v>1.5351598356211487</v>
      </c>
      <c r="O81" s="184">
        <f>RES_hhdet_emih!O81/RES_summary!O$19</f>
        <v>1.4372750182016045</v>
      </c>
      <c r="P81" s="184">
        <f>RES_hhdet_emih!P81/RES_summary!P$19</f>
        <v>1.1598064576328093</v>
      </c>
      <c r="Q81" s="184">
        <f>RES_hhdet_emih!Q81/RES_summary!Q$19</f>
        <v>1.1213761700990867</v>
      </c>
    </row>
    <row r="82" spans="1:17" ht="12.95" customHeight="1" x14ac:dyDescent="0.25">
      <c r="A82" s="158" t="s">
        <v>65</v>
      </c>
      <c r="B82" s="178">
        <f>RES_hhdet_emih!B82/RES_summary!B$19</f>
        <v>0</v>
      </c>
      <c r="C82" s="178">
        <f>RES_hhdet_emih!C82/RES_summary!C$19</f>
        <v>0</v>
      </c>
      <c r="D82" s="178">
        <f>RES_hhdet_emih!D82/RES_summary!D$19</f>
        <v>0</v>
      </c>
      <c r="E82" s="178">
        <f>RES_hhdet_emih!E82/RES_summary!E$19</f>
        <v>0</v>
      </c>
      <c r="F82" s="178">
        <f>RES_hhdet_emih!F82/RES_summary!F$19</f>
        <v>0</v>
      </c>
      <c r="G82" s="178">
        <f>RES_hhdet_emih!G82/RES_summary!G$19</f>
        <v>0</v>
      </c>
      <c r="H82" s="178">
        <f>RES_hhdet_emih!H82/RES_summary!H$19</f>
        <v>0</v>
      </c>
      <c r="I82" s="178">
        <f>RES_hhdet_emih!I82/RES_summary!I$19</f>
        <v>0</v>
      </c>
      <c r="J82" s="178">
        <f>RES_hhdet_emih!J82/RES_summary!J$19</f>
        <v>0</v>
      </c>
      <c r="K82" s="178">
        <f>RES_hhdet_emih!K82/RES_summary!K$19</f>
        <v>0</v>
      </c>
      <c r="L82" s="178">
        <f>RES_hhdet_emih!L82/RES_summary!L$19</f>
        <v>0</v>
      </c>
      <c r="M82" s="178">
        <f>RES_hhdet_emih!M82/RES_summary!M$19</f>
        <v>0</v>
      </c>
      <c r="N82" s="178">
        <f>RES_hhdet_emih!N82/RES_summary!N$19</f>
        <v>0</v>
      </c>
      <c r="O82" s="178">
        <f>RES_hhdet_emih!O82/RES_summary!O$19</f>
        <v>0</v>
      </c>
      <c r="P82" s="178">
        <f>RES_hhdet_emih!P82/RES_summary!P$19</f>
        <v>0</v>
      </c>
      <c r="Q82" s="178">
        <f>RES_hhdet_emih!Q82/RES_summary!Q$19</f>
        <v>0</v>
      </c>
    </row>
    <row r="83" spans="1:17" ht="12" customHeight="1" x14ac:dyDescent="0.25">
      <c r="A83" s="23" t="s">
        <v>157</v>
      </c>
      <c r="B83" s="177">
        <f>RES_hhdet_emih!B83/RES_summary!B$19</f>
        <v>0</v>
      </c>
      <c r="C83" s="177">
        <f>RES_hhdet_emih!C83/RES_summary!C$19</f>
        <v>0</v>
      </c>
      <c r="D83" s="177">
        <f>RES_hhdet_emih!D83/RES_summary!D$19</f>
        <v>0</v>
      </c>
      <c r="E83" s="177">
        <f>RES_hhdet_emih!E83/RES_summary!E$19</f>
        <v>0</v>
      </c>
      <c r="F83" s="177">
        <f>RES_hhdet_emih!F83/RES_summary!F$19</f>
        <v>0</v>
      </c>
      <c r="G83" s="177">
        <f>RES_hhdet_emih!G83/RES_summary!G$19</f>
        <v>0</v>
      </c>
      <c r="H83" s="177">
        <f>RES_hhdet_emih!H83/RES_summary!H$19</f>
        <v>0</v>
      </c>
      <c r="I83" s="177">
        <f>RES_hhdet_emih!I83/RES_summary!I$19</f>
        <v>0</v>
      </c>
      <c r="J83" s="177">
        <f>RES_hhdet_emih!J83/RES_summary!J$19</f>
        <v>0</v>
      </c>
      <c r="K83" s="177">
        <f>RES_hhdet_emih!K83/RES_summary!K$19</f>
        <v>0</v>
      </c>
      <c r="L83" s="177">
        <f>RES_hhdet_emih!L83/RES_summary!L$19</f>
        <v>0</v>
      </c>
      <c r="M83" s="177">
        <f>RES_hhdet_emih!M83/RES_summary!M$19</f>
        <v>0</v>
      </c>
      <c r="N83" s="177">
        <f>RES_hhdet_emih!N83/RES_summary!N$19</f>
        <v>0</v>
      </c>
      <c r="O83" s="177">
        <f>RES_hhdet_emih!O83/RES_summary!O$19</f>
        <v>0</v>
      </c>
      <c r="P83" s="177">
        <f>RES_hhdet_emih!P83/RES_summary!P$19</f>
        <v>0</v>
      </c>
      <c r="Q83" s="177">
        <f>RES_hhdet_emih!Q83/RES_summary!Q$19</f>
        <v>0</v>
      </c>
    </row>
    <row r="84" spans="1:17" ht="12" customHeight="1" x14ac:dyDescent="0.25">
      <c r="A84" s="23" t="s">
        <v>60</v>
      </c>
      <c r="B84" s="177">
        <f>RES_hhdet_emih!B84/RES_summary!B$19</f>
        <v>0</v>
      </c>
      <c r="C84" s="177">
        <f>RES_hhdet_emih!C84/RES_summary!C$19</f>
        <v>0</v>
      </c>
      <c r="D84" s="177">
        <f>RES_hhdet_emih!D84/RES_summary!D$19</f>
        <v>0</v>
      </c>
      <c r="E84" s="177">
        <f>RES_hhdet_emih!E84/RES_summary!E$19</f>
        <v>0</v>
      </c>
      <c r="F84" s="177">
        <f>RES_hhdet_emih!F84/RES_summary!F$19</f>
        <v>0</v>
      </c>
      <c r="G84" s="177">
        <f>RES_hhdet_emih!G84/RES_summary!G$19</f>
        <v>0</v>
      </c>
      <c r="H84" s="177">
        <f>RES_hhdet_emih!H84/RES_summary!H$19</f>
        <v>0</v>
      </c>
      <c r="I84" s="177">
        <f>RES_hhdet_emih!I84/RES_summary!I$19</f>
        <v>0</v>
      </c>
      <c r="J84" s="177">
        <f>RES_hhdet_emih!J84/RES_summary!J$19</f>
        <v>0</v>
      </c>
      <c r="K84" s="177">
        <f>RES_hhdet_emih!K84/RES_summary!K$19</f>
        <v>0</v>
      </c>
      <c r="L84" s="177">
        <f>RES_hhdet_emih!L84/RES_summary!L$19</f>
        <v>0</v>
      </c>
      <c r="M84" s="177">
        <f>RES_hhdet_emih!M84/RES_summary!M$19</f>
        <v>0</v>
      </c>
      <c r="N84" s="177">
        <f>RES_hhdet_emih!N84/RES_summary!N$19</f>
        <v>0</v>
      </c>
      <c r="O84" s="177">
        <f>RES_hhdet_emih!O84/RES_summary!O$19</f>
        <v>0</v>
      </c>
      <c r="P84" s="177">
        <f>RES_hhdet_emih!P84/RES_summary!P$19</f>
        <v>0</v>
      </c>
      <c r="Q84" s="177">
        <f>RES_hhdet_emih!Q84/RES_summary!Q$19</f>
        <v>0</v>
      </c>
    </row>
    <row r="85" spans="1:17" ht="12.95" customHeight="1" x14ac:dyDescent="0.25">
      <c r="A85" s="158" t="s">
        <v>112</v>
      </c>
      <c r="B85" s="178">
        <f>RES_hhdet_emih!B85/RES_summary!B$19</f>
        <v>0</v>
      </c>
      <c r="C85" s="178">
        <f>RES_hhdet_emih!C85/RES_summary!C$19</f>
        <v>0</v>
      </c>
      <c r="D85" s="178">
        <f>RES_hhdet_emih!D85/RES_summary!D$19</f>
        <v>0</v>
      </c>
      <c r="E85" s="178">
        <f>RES_hhdet_emih!E85/RES_summary!E$19</f>
        <v>0</v>
      </c>
      <c r="F85" s="178">
        <f>RES_hhdet_emih!F85/RES_summary!F$19</f>
        <v>0</v>
      </c>
      <c r="G85" s="178">
        <f>RES_hhdet_emih!G85/RES_summary!G$19</f>
        <v>0</v>
      </c>
      <c r="H85" s="178">
        <f>RES_hhdet_emih!H85/RES_summary!H$19</f>
        <v>0</v>
      </c>
      <c r="I85" s="178">
        <f>RES_hhdet_emih!I85/RES_summary!I$19</f>
        <v>0</v>
      </c>
      <c r="J85" s="178">
        <f>RES_hhdet_emih!J85/RES_summary!J$19</f>
        <v>0</v>
      </c>
      <c r="K85" s="178">
        <f>RES_hhdet_emih!K85/RES_summary!K$19</f>
        <v>0</v>
      </c>
      <c r="L85" s="178">
        <f>RES_hhdet_emih!L85/RES_summary!L$19</f>
        <v>0</v>
      </c>
      <c r="M85" s="178">
        <f>RES_hhdet_emih!M85/RES_summary!M$19</f>
        <v>0</v>
      </c>
      <c r="N85" s="178">
        <f>RES_hhdet_emih!N85/RES_summary!N$19</f>
        <v>0</v>
      </c>
      <c r="O85" s="178">
        <f>RES_hhdet_emih!O85/RES_summary!O$19</f>
        <v>0</v>
      </c>
      <c r="P85" s="178">
        <f>RES_hhdet_emih!P85/RES_summary!P$19</f>
        <v>0</v>
      </c>
      <c r="Q85" s="178">
        <f>RES_hhdet_emih!Q85/RES_summary!Q$19</f>
        <v>0</v>
      </c>
    </row>
    <row r="86" spans="1:17" ht="12" customHeight="1" x14ac:dyDescent="0.25">
      <c r="A86" s="23" t="s">
        <v>60</v>
      </c>
      <c r="B86" s="177">
        <f>RES_hhdet_emih!B86/RES_summary!B$19</f>
        <v>0</v>
      </c>
      <c r="C86" s="177">
        <f>RES_hhdet_emih!C86/RES_summary!C$19</f>
        <v>0</v>
      </c>
      <c r="D86" s="177">
        <f>RES_hhdet_emih!D86/RES_summary!D$19</f>
        <v>0</v>
      </c>
      <c r="E86" s="177">
        <f>RES_hhdet_emih!E86/RES_summary!E$19</f>
        <v>0</v>
      </c>
      <c r="F86" s="177">
        <f>RES_hhdet_emih!F86/RES_summary!F$19</f>
        <v>0</v>
      </c>
      <c r="G86" s="177">
        <f>RES_hhdet_emih!G86/RES_summary!G$19</f>
        <v>0</v>
      </c>
      <c r="H86" s="177">
        <f>RES_hhdet_emih!H86/RES_summary!H$19</f>
        <v>0</v>
      </c>
      <c r="I86" s="177">
        <f>RES_hhdet_emih!I86/RES_summary!I$19</f>
        <v>0</v>
      </c>
      <c r="J86" s="177">
        <f>RES_hhdet_emih!J86/RES_summary!J$19</f>
        <v>0</v>
      </c>
      <c r="K86" s="177">
        <f>RES_hhdet_emih!K86/RES_summary!K$19</f>
        <v>0</v>
      </c>
      <c r="L86" s="177">
        <f>RES_hhdet_emih!L86/RES_summary!L$19</f>
        <v>0</v>
      </c>
      <c r="M86" s="177">
        <f>RES_hhdet_emih!M86/RES_summary!M$19</f>
        <v>0</v>
      </c>
      <c r="N86" s="177">
        <f>RES_hhdet_emih!N86/RES_summary!N$19</f>
        <v>0</v>
      </c>
      <c r="O86" s="177">
        <f>RES_hhdet_emih!O86/RES_summary!O$19</f>
        <v>0</v>
      </c>
      <c r="P86" s="177">
        <f>RES_hhdet_emih!P86/RES_summary!P$19</f>
        <v>0</v>
      </c>
      <c r="Q86" s="177">
        <f>RES_hhdet_emih!Q86/RES_summary!Q$19</f>
        <v>0</v>
      </c>
    </row>
    <row r="87" spans="1:17" ht="12" customHeight="1" x14ac:dyDescent="0.25">
      <c r="A87" s="158" t="s">
        <v>63</v>
      </c>
      <c r="B87" s="178">
        <f>RES_hhdet_emih!B87/RES_summary!B$19</f>
        <v>2.1620083333566633</v>
      </c>
      <c r="C87" s="178">
        <f>RES_hhdet_emih!C87/RES_summary!C$19</f>
        <v>2.2532980374056328</v>
      </c>
      <c r="D87" s="178">
        <f>RES_hhdet_emih!D87/RES_summary!D$19</f>
        <v>2.176402855999946</v>
      </c>
      <c r="E87" s="178">
        <f>RES_hhdet_emih!E87/RES_summary!E$19</f>
        <v>2.1479480829865207</v>
      </c>
      <c r="F87" s="178">
        <f>RES_hhdet_emih!F87/RES_summary!F$19</f>
        <v>2.1516236660073966</v>
      </c>
      <c r="G87" s="178">
        <f>RES_hhdet_emih!G87/RES_summary!G$19</f>
        <v>1.9782738434495382</v>
      </c>
      <c r="H87" s="178">
        <f>RES_hhdet_emih!H87/RES_summary!H$19</f>
        <v>1.7703481324378094</v>
      </c>
      <c r="I87" s="178">
        <f>RES_hhdet_emih!I87/RES_summary!I$19</f>
        <v>1.5134503822342251</v>
      </c>
      <c r="J87" s="178">
        <f>RES_hhdet_emih!J87/RES_summary!J$19</f>
        <v>1.339470744746627</v>
      </c>
      <c r="K87" s="178">
        <f>RES_hhdet_emih!K87/RES_summary!K$19</f>
        <v>1.2174745901924953</v>
      </c>
      <c r="L87" s="178">
        <f>RES_hhdet_emih!L87/RES_summary!L$19</f>
        <v>1.0573632893846521</v>
      </c>
      <c r="M87" s="178">
        <f>RES_hhdet_emih!M87/RES_summary!M$19</f>
        <v>0.80268854072438445</v>
      </c>
      <c r="N87" s="178">
        <f>RES_hhdet_emih!N87/RES_summary!N$19</f>
        <v>0.72489401853092472</v>
      </c>
      <c r="O87" s="178">
        <f>RES_hhdet_emih!O87/RES_summary!O$19</f>
        <v>0.66450433804068432</v>
      </c>
      <c r="P87" s="178">
        <f>RES_hhdet_emih!P87/RES_summary!P$19</f>
        <v>0.50247615302257875</v>
      </c>
      <c r="Q87" s="178">
        <f>RES_hhdet_emih!Q87/RES_summary!Q$19</f>
        <v>0.4782178001406569</v>
      </c>
    </row>
    <row r="88" spans="1:17" ht="12" customHeight="1" x14ac:dyDescent="0.25">
      <c r="A88" s="167" t="s">
        <v>156</v>
      </c>
      <c r="B88" s="183">
        <f>RES_hhdet_emih!B88/RES_summary!B$19</f>
        <v>0</v>
      </c>
      <c r="C88" s="183">
        <f>RES_hhdet_emih!C88/RES_summary!C$19</f>
        <v>0</v>
      </c>
      <c r="D88" s="183">
        <f>RES_hhdet_emih!D88/RES_summary!D$19</f>
        <v>0</v>
      </c>
      <c r="E88" s="183">
        <f>RES_hhdet_emih!E88/RES_summary!E$19</f>
        <v>0</v>
      </c>
      <c r="F88" s="183">
        <f>RES_hhdet_emih!F88/RES_summary!F$19</f>
        <v>0</v>
      </c>
      <c r="G88" s="183">
        <f>RES_hhdet_emih!G88/RES_summary!G$19</f>
        <v>0</v>
      </c>
      <c r="H88" s="183">
        <f>RES_hhdet_emih!H88/RES_summary!H$19</f>
        <v>0</v>
      </c>
      <c r="I88" s="183">
        <f>RES_hhdet_emih!I88/RES_summary!I$19</f>
        <v>0</v>
      </c>
      <c r="J88" s="183">
        <f>RES_hhdet_emih!J88/RES_summary!J$19</f>
        <v>0</v>
      </c>
      <c r="K88" s="183">
        <f>RES_hhdet_emih!K88/RES_summary!K$19</f>
        <v>0</v>
      </c>
      <c r="L88" s="183">
        <f>RES_hhdet_emih!L88/RES_summary!L$19</f>
        <v>0</v>
      </c>
      <c r="M88" s="183">
        <f>RES_hhdet_emih!M88/RES_summary!M$19</f>
        <v>0</v>
      </c>
      <c r="N88" s="183">
        <f>RES_hhdet_emih!N88/RES_summary!N$19</f>
        <v>0</v>
      </c>
      <c r="O88" s="183">
        <f>RES_hhdet_emih!O88/RES_summary!O$19</f>
        <v>0</v>
      </c>
      <c r="P88" s="183">
        <f>RES_hhdet_emih!P88/RES_summary!P$19</f>
        <v>0</v>
      </c>
      <c r="Q88" s="183">
        <f>RES_hhdet_emih!Q88/RES_summary!Q$19</f>
        <v>0</v>
      </c>
    </row>
    <row r="89" spans="1:17" ht="12" customHeight="1" x14ac:dyDescent="0.25">
      <c r="A89" s="167" t="s">
        <v>155</v>
      </c>
      <c r="B89" s="183">
        <f>RES_hhdet_emih!B89/RES_summary!B$19</f>
        <v>0</v>
      </c>
      <c r="C89" s="183">
        <f>RES_hhdet_emih!C89/RES_summary!C$19</f>
        <v>0</v>
      </c>
      <c r="D89" s="183">
        <f>RES_hhdet_emih!D89/RES_summary!D$19</f>
        <v>0</v>
      </c>
      <c r="E89" s="183">
        <f>RES_hhdet_emih!E89/RES_summary!E$19</f>
        <v>0</v>
      </c>
      <c r="F89" s="183">
        <f>RES_hhdet_emih!F89/RES_summary!F$19</f>
        <v>0</v>
      </c>
      <c r="G89" s="183">
        <f>RES_hhdet_emih!G89/RES_summary!G$19</f>
        <v>0</v>
      </c>
      <c r="H89" s="183">
        <f>RES_hhdet_emih!H89/RES_summary!H$19</f>
        <v>0</v>
      </c>
      <c r="I89" s="183">
        <f>RES_hhdet_emih!I89/RES_summary!I$19</f>
        <v>0</v>
      </c>
      <c r="J89" s="183">
        <f>RES_hhdet_emih!J89/RES_summary!J$19</f>
        <v>0</v>
      </c>
      <c r="K89" s="183">
        <f>RES_hhdet_emih!K89/RES_summary!K$19</f>
        <v>0</v>
      </c>
      <c r="L89" s="183">
        <f>RES_hhdet_emih!L89/RES_summary!L$19</f>
        <v>0</v>
      </c>
      <c r="M89" s="183">
        <f>RES_hhdet_emih!M89/RES_summary!M$19</f>
        <v>0</v>
      </c>
      <c r="N89" s="183">
        <f>RES_hhdet_emih!N89/RES_summary!N$19</f>
        <v>0</v>
      </c>
      <c r="O89" s="183">
        <f>RES_hhdet_emih!O89/RES_summary!O$19</f>
        <v>0</v>
      </c>
      <c r="P89" s="183">
        <f>RES_hhdet_emih!P89/RES_summary!P$19</f>
        <v>0</v>
      </c>
      <c r="Q89" s="183">
        <f>RES_hhdet_emih!Q89/RES_summary!Q$19</f>
        <v>0</v>
      </c>
    </row>
    <row r="90" spans="1:17" ht="12" customHeight="1" x14ac:dyDescent="0.25">
      <c r="A90" s="166" t="s">
        <v>55</v>
      </c>
      <c r="B90" s="182">
        <f>RES_hhdet_emih!B90/RES_summary!B$19</f>
        <v>0</v>
      </c>
      <c r="C90" s="182">
        <f>RES_hhdet_emih!C90/RES_summary!C$19</f>
        <v>0</v>
      </c>
      <c r="D90" s="182">
        <f>RES_hhdet_emih!D90/RES_summary!D$19</f>
        <v>0</v>
      </c>
      <c r="E90" s="182">
        <f>RES_hhdet_emih!E90/RES_summary!E$19</f>
        <v>0</v>
      </c>
      <c r="F90" s="182">
        <f>RES_hhdet_emih!F90/RES_summary!F$19</f>
        <v>0</v>
      </c>
      <c r="G90" s="182">
        <f>RES_hhdet_emih!G90/RES_summary!G$19</f>
        <v>0</v>
      </c>
      <c r="H90" s="182">
        <f>RES_hhdet_emih!H90/RES_summary!H$19</f>
        <v>0</v>
      </c>
      <c r="I90" s="182">
        <f>RES_hhdet_emih!I90/RES_summary!I$19</f>
        <v>0</v>
      </c>
      <c r="J90" s="182">
        <f>RES_hhdet_emih!J90/RES_summary!J$19</f>
        <v>0</v>
      </c>
      <c r="K90" s="182">
        <f>RES_hhdet_emih!K90/RES_summary!K$19</f>
        <v>0</v>
      </c>
      <c r="L90" s="182">
        <f>RES_hhdet_emih!L90/RES_summary!L$19</f>
        <v>0</v>
      </c>
      <c r="M90" s="182">
        <f>RES_hhdet_emih!M90/RES_summary!M$19</f>
        <v>0</v>
      </c>
      <c r="N90" s="182">
        <f>RES_hhdet_emih!N90/RES_summary!N$19</f>
        <v>0</v>
      </c>
      <c r="O90" s="182">
        <f>RES_hhdet_emih!O90/RES_summary!O$19</f>
        <v>0</v>
      </c>
      <c r="P90" s="182">
        <f>RES_hhdet_emih!P90/RES_summary!P$19</f>
        <v>0</v>
      </c>
      <c r="Q90" s="182">
        <f>RES_hhdet_emih!Q90/RES_summary!Q$19</f>
        <v>0</v>
      </c>
    </row>
    <row r="91" spans="1:17" ht="12" customHeight="1" x14ac:dyDescent="0.25">
      <c r="A91" s="147" t="s">
        <v>59</v>
      </c>
      <c r="B91" s="181">
        <f>RES_hhdet_emih!B91/RES_summary!B$19</f>
        <v>0</v>
      </c>
      <c r="C91" s="181">
        <f>RES_hhdet_emih!C91/RES_summary!C$19</f>
        <v>0</v>
      </c>
      <c r="D91" s="181">
        <f>RES_hhdet_emih!D91/RES_summary!D$19</f>
        <v>0</v>
      </c>
      <c r="E91" s="181">
        <f>RES_hhdet_emih!E91/RES_summary!E$19</f>
        <v>0</v>
      </c>
      <c r="F91" s="181">
        <f>RES_hhdet_emih!F91/RES_summary!F$19</f>
        <v>0</v>
      </c>
      <c r="G91" s="181">
        <f>RES_hhdet_emih!G91/RES_summary!G$19</f>
        <v>0</v>
      </c>
      <c r="H91" s="181">
        <f>RES_hhdet_emih!H91/RES_summary!H$19</f>
        <v>0</v>
      </c>
      <c r="I91" s="181">
        <f>RES_hhdet_emih!I91/RES_summary!I$19</f>
        <v>0</v>
      </c>
      <c r="J91" s="181">
        <f>RES_hhdet_emih!J91/RES_summary!J$19</f>
        <v>0</v>
      </c>
      <c r="K91" s="181">
        <f>RES_hhdet_emih!K91/RES_summary!K$19</f>
        <v>0</v>
      </c>
      <c r="L91" s="181">
        <f>RES_hhdet_emih!L91/RES_summary!L$19</f>
        <v>0</v>
      </c>
      <c r="M91" s="181">
        <f>RES_hhdet_emih!M91/RES_summary!M$19</f>
        <v>0</v>
      </c>
      <c r="N91" s="181">
        <f>RES_hhdet_emih!N91/RES_summary!N$19</f>
        <v>0</v>
      </c>
      <c r="O91" s="181">
        <f>RES_hhdet_emih!O91/RES_summary!O$19</f>
        <v>0</v>
      </c>
      <c r="P91" s="181">
        <f>RES_hhdet_emih!P91/RES_summary!P$19</f>
        <v>0</v>
      </c>
      <c r="Q91" s="181">
        <f>RES_hhdet_emih!Q91/RES_summary!Q$19</f>
        <v>0</v>
      </c>
    </row>
    <row r="92" spans="1:17" ht="12" customHeight="1" x14ac:dyDescent="0.25">
      <c r="A92" s="163" t="s">
        <v>144</v>
      </c>
      <c r="B92" s="180">
        <f>RES_hhdet_emih!B92/RES_summary!B$19</f>
        <v>6.5422849107853187</v>
      </c>
      <c r="C92" s="180">
        <f>RES_hhdet_emih!C92/RES_summary!C$19</f>
        <v>6.50840513789616</v>
      </c>
      <c r="D92" s="180">
        <f>RES_hhdet_emih!D92/RES_summary!D$19</f>
        <v>6.377297717711234</v>
      </c>
      <c r="E92" s="180">
        <f>RES_hhdet_emih!E92/RES_summary!E$19</f>
        <v>6.3484346721468379</v>
      </c>
      <c r="F92" s="180">
        <f>RES_hhdet_emih!F92/RES_summary!F$19</f>
        <v>6.3270232905797306</v>
      </c>
      <c r="G92" s="180">
        <f>RES_hhdet_emih!G92/RES_summary!G$19</f>
        <v>6.2364518557707527</v>
      </c>
      <c r="H92" s="180">
        <f>RES_hhdet_emih!H92/RES_summary!H$19</f>
        <v>6.1213722516728399</v>
      </c>
      <c r="I92" s="180">
        <f>RES_hhdet_emih!I92/RES_summary!I$19</f>
        <v>6.0363999984522083</v>
      </c>
      <c r="J92" s="180">
        <f>RES_hhdet_emih!J92/RES_summary!J$19</f>
        <v>5.9578009226902129</v>
      </c>
      <c r="K92" s="180">
        <f>RES_hhdet_emih!K92/RES_summary!K$19</f>
        <v>5.9170553580911829</v>
      </c>
      <c r="L92" s="180">
        <f>RES_hhdet_emih!L92/RES_summary!L$19</f>
        <v>5.8583741926709445</v>
      </c>
      <c r="M92" s="180">
        <f>RES_hhdet_emih!M92/RES_summary!M$19</f>
        <v>5.3179645033352978</v>
      </c>
      <c r="N92" s="180">
        <f>RES_hhdet_emih!N92/RES_summary!N$19</f>
        <v>6.0316828640033844</v>
      </c>
      <c r="O92" s="180">
        <f>RES_hhdet_emih!O92/RES_summary!O$19</f>
        <v>5.9644598891944511</v>
      </c>
      <c r="P92" s="180">
        <f>RES_hhdet_emih!P92/RES_summary!P$19</f>
        <v>5.817034702859651</v>
      </c>
      <c r="Q92" s="180">
        <f>RES_hhdet_emih!Q92/RES_summary!Q$19</f>
        <v>5.7056978295925029</v>
      </c>
    </row>
    <row r="93" spans="1:17" ht="12" customHeight="1" x14ac:dyDescent="0.25">
      <c r="A93" s="161" t="s">
        <v>143</v>
      </c>
      <c r="B93" s="179">
        <f>RES_hhdet_emih!B93/RES_summary!B$19</f>
        <v>4.1739777730810799</v>
      </c>
      <c r="C93" s="179">
        <f>RES_hhdet_emih!C93/RES_summary!C$19</f>
        <v>4.2304633396325642</v>
      </c>
      <c r="D93" s="179">
        <f>RES_hhdet_emih!D93/RES_summary!D$19</f>
        <v>4.1452435165121626</v>
      </c>
      <c r="E93" s="179">
        <f>RES_hhdet_emih!E93/RES_summary!E$19</f>
        <v>4.1264825368953151</v>
      </c>
      <c r="F93" s="179">
        <f>RES_hhdet_emih!F93/RES_summary!F$19</f>
        <v>4.1125651388767324</v>
      </c>
      <c r="G93" s="179">
        <f>RES_hhdet_emih!G93/RES_summary!G$19</f>
        <v>4.0536937062509741</v>
      </c>
      <c r="H93" s="179">
        <f>RES_hhdet_emih!H93/RES_summary!H$19</f>
        <v>3.9788919635872908</v>
      </c>
      <c r="I93" s="179">
        <f>RES_hhdet_emih!I93/RES_summary!I$19</f>
        <v>3.9236599989939536</v>
      </c>
      <c r="J93" s="179">
        <f>RES_hhdet_emih!J93/RES_summary!J$19</f>
        <v>3.8725705997487601</v>
      </c>
      <c r="K93" s="179">
        <f>RES_hhdet_emih!K93/RES_summary!K$19</f>
        <v>3.8460859827592522</v>
      </c>
      <c r="L93" s="179">
        <f>RES_hhdet_emih!L93/RES_summary!L$19</f>
        <v>3.8079432252361753</v>
      </c>
      <c r="M93" s="179">
        <f>RES_hhdet_emih!M93/RES_summary!M$19</f>
        <v>3.4566769271679969</v>
      </c>
      <c r="N93" s="179">
        <f>RES_hhdet_emih!N93/RES_summary!N$19</f>
        <v>4.0412275188823177</v>
      </c>
      <c r="O93" s="179">
        <f>RES_hhdet_emih!O93/RES_summary!O$19</f>
        <v>3.8768989279764399</v>
      </c>
      <c r="P93" s="179">
        <f>RES_hhdet_emih!P93/RES_summary!P$19</f>
        <v>3.7810725568588199</v>
      </c>
      <c r="Q93" s="179">
        <f>RES_hhdet_emih!Q93/RES_summary!Q$19</f>
        <v>3.7087035892351903</v>
      </c>
    </row>
    <row r="94" spans="1:17" ht="12" customHeight="1" x14ac:dyDescent="0.25">
      <c r="A94" s="148" t="s">
        <v>57</v>
      </c>
      <c r="B94" s="177">
        <f>RES_hhdet_emih!B94/RES_summary!B$19</f>
        <v>4.1739777730810799</v>
      </c>
      <c r="C94" s="177">
        <f>RES_hhdet_emih!C94/RES_summary!C$19</f>
        <v>4.2304633396325642</v>
      </c>
      <c r="D94" s="177">
        <f>RES_hhdet_emih!D94/RES_summary!D$19</f>
        <v>4.1452435165121626</v>
      </c>
      <c r="E94" s="177">
        <f>RES_hhdet_emih!E94/RES_summary!E$19</f>
        <v>4.1264825368953151</v>
      </c>
      <c r="F94" s="177">
        <f>RES_hhdet_emih!F94/RES_summary!F$19</f>
        <v>4.1125651388767324</v>
      </c>
      <c r="G94" s="177">
        <f>RES_hhdet_emih!G94/RES_summary!G$19</f>
        <v>4.0536937062509741</v>
      </c>
      <c r="H94" s="177">
        <f>RES_hhdet_emih!H94/RES_summary!H$19</f>
        <v>3.9788919635872908</v>
      </c>
      <c r="I94" s="177">
        <f>RES_hhdet_emih!I94/RES_summary!I$19</f>
        <v>3.9236599989939536</v>
      </c>
      <c r="J94" s="177">
        <f>RES_hhdet_emih!J94/RES_summary!J$19</f>
        <v>3.8725705997487601</v>
      </c>
      <c r="K94" s="177">
        <f>RES_hhdet_emih!K94/RES_summary!K$19</f>
        <v>3.8460859827592522</v>
      </c>
      <c r="L94" s="177">
        <f>RES_hhdet_emih!L94/RES_summary!L$19</f>
        <v>3.8079432252361753</v>
      </c>
      <c r="M94" s="177">
        <f>RES_hhdet_emih!M94/RES_summary!M$19</f>
        <v>3.4566769271679969</v>
      </c>
      <c r="N94" s="177">
        <f>RES_hhdet_emih!N94/RES_summary!N$19</f>
        <v>4.0412275188823177</v>
      </c>
      <c r="O94" s="177">
        <f>RES_hhdet_emih!O94/RES_summary!O$19</f>
        <v>3.8768989279764399</v>
      </c>
      <c r="P94" s="177">
        <f>RES_hhdet_emih!P94/RES_summary!P$19</f>
        <v>3.7810725568588199</v>
      </c>
      <c r="Q94" s="177">
        <f>RES_hhdet_emih!Q94/RES_summary!Q$19</f>
        <v>3.7087035892351903</v>
      </c>
    </row>
    <row r="95" spans="1:17" ht="12" customHeight="1" x14ac:dyDescent="0.25">
      <c r="A95" s="148" t="s">
        <v>59</v>
      </c>
      <c r="B95" s="177">
        <f>RES_hhdet_emih!B95/RES_summary!B$19</f>
        <v>0</v>
      </c>
      <c r="C95" s="177">
        <f>RES_hhdet_emih!C95/RES_summary!C$19</f>
        <v>0</v>
      </c>
      <c r="D95" s="177">
        <f>RES_hhdet_emih!D95/RES_summary!D$19</f>
        <v>0</v>
      </c>
      <c r="E95" s="177">
        <f>RES_hhdet_emih!E95/RES_summary!E$19</f>
        <v>0</v>
      </c>
      <c r="F95" s="177">
        <f>RES_hhdet_emih!F95/RES_summary!F$19</f>
        <v>0</v>
      </c>
      <c r="G95" s="177">
        <f>RES_hhdet_emih!G95/RES_summary!G$19</f>
        <v>0</v>
      </c>
      <c r="H95" s="177">
        <f>RES_hhdet_emih!H95/RES_summary!H$19</f>
        <v>0</v>
      </c>
      <c r="I95" s="177">
        <f>RES_hhdet_emih!I95/RES_summary!I$19</f>
        <v>0</v>
      </c>
      <c r="J95" s="177">
        <f>RES_hhdet_emih!J95/RES_summary!J$19</f>
        <v>0</v>
      </c>
      <c r="K95" s="177">
        <f>RES_hhdet_emih!K95/RES_summary!K$19</f>
        <v>0</v>
      </c>
      <c r="L95" s="177">
        <f>RES_hhdet_emih!L95/RES_summary!L$19</f>
        <v>0</v>
      </c>
      <c r="M95" s="177">
        <f>RES_hhdet_emih!M95/RES_summary!M$19</f>
        <v>0</v>
      </c>
      <c r="N95" s="177">
        <f>RES_hhdet_emih!N95/RES_summary!N$19</f>
        <v>0</v>
      </c>
      <c r="O95" s="177">
        <f>RES_hhdet_emih!O95/RES_summary!O$19</f>
        <v>0</v>
      </c>
      <c r="P95" s="177">
        <f>RES_hhdet_emih!P95/RES_summary!P$19</f>
        <v>0</v>
      </c>
      <c r="Q95" s="177">
        <f>RES_hhdet_emih!Q95/RES_summary!Q$19</f>
        <v>0</v>
      </c>
    </row>
    <row r="96" spans="1:17" ht="12" customHeight="1" x14ac:dyDescent="0.25">
      <c r="A96" s="163" t="s">
        <v>142</v>
      </c>
      <c r="B96" s="180">
        <f>RES_hhdet_emih!B96/RES_summary!B$19</f>
        <v>0</v>
      </c>
      <c r="C96" s="180">
        <f>RES_hhdet_emih!C96/RES_summary!C$19</f>
        <v>0</v>
      </c>
      <c r="D96" s="180">
        <f>RES_hhdet_emih!D96/RES_summary!D$19</f>
        <v>0</v>
      </c>
      <c r="E96" s="180">
        <f>RES_hhdet_emih!E96/RES_summary!E$19</f>
        <v>0</v>
      </c>
      <c r="F96" s="180">
        <f>RES_hhdet_emih!F96/RES_summary!F$19</f>
        <v>0</v>
      </c>
      <c r="G96" s="180">
        <f>RES_hhdet_emih!G96/RES_summary!G$19</f>
        <v>0</v>
      </c>
      <c r="H96" s="180">
        <f>RES_hhdet_emih!H96/RES_summary!H$19</f>
        <v>0</v>
      </c>
      <c r="I96" s="180">
        <f>RES_hhdet_emih!I96/RES_summary!I$19</f>
        <v>0</v>
      </c>
      <c r="J96" s="180">
        <f>RES_hhdet_emih!J96/RES_summary!J$19</f>
        <v>0</v>
      </c>
      <c r="K96" s="180">
        <f>RES_hhdet_emih!K96/RES_summary!K$19</f>
        <v>0</v>
      </c>
      <c r="L96" s="180">
        <f>RES_hhdet_emih!L96/RES_summary!L$19</f>
        <v>0</v>
      </c>
      <c r="M96" s="180">
        <f>RES_hhdet_emih!M96/RES_summary!M$19</f>
        <v>0</v>
      </c>
      <c r="N96" s="180">
        <f>RES_hhdet_emih!N96/RES_summary!N$19</f>
        <v>0</v>
      </c>
      <c r="O96" s="180">
        <f>RES_hhdet_emih!O96/RES_summary!O$19</f>
        <v>0</v>
      </c>
      <c r="P96" s="180">
        <f>RES_hhdet_emih!P96/RES_summary!P$19</f>
        <v>0</v>
      </c>
      <c r="Q96" s="180">
        <f>RES_hhdet_emih!Q96/RES_summary!Q$19</f>
        <v>0</v>
      </c>
    </row>
    <row r="97" spans="1:17" ht="12" customHeight="1" x14ac:dyDescent="0.25">
      <c r="A97" s="161" t="s">
        <v>141</v>
      </c>
      <c r="B97" s="179">
        <f>RES_hhdet_emih!B97/RES_summary!B$19</f>
        <v>0</v>
      </c>
      <c r="C97" s="179">
        <f>RES_hhdet_emih!C97/RES_summary!C$19</f>
        <v>0</v>
      </c>
      <c r="D97" s="179">
        <f>RES_hhdet_emih!D97/RES_summary!D$19</f>
        <v>0</v>
      </c>
      <c r="E97" s="179">
        <f>RES_hhdet_emih!E97/RES_summary!E$19</f>
        <v>0</v>
      </c>
      <c r="F97" s="179">
        <f>RES_hhdet_emih!F97/RES_summary!F$19</f>
        <v>0</v>
      </c>
      <c r="G97" s="179">
        <f>RES_hhdet_emih!G97/RES_summary!G$19</f>
        <v>0</v>
      </c>
      <c r="H97" s="179">
        <f>RES_hhdet_emih!H97/RES_summary!H$19</f>
        <v>0</v>
      </c>
      <c r="I97" s="179">
        <f>RES_hhdet_emih!I97/RES_summary!I$19</f>
        <v>0</v>
      </c>
      <c r="J97" s="179">
        <f>RES_hhdet_emih!J97/RES_summary!J$19</f>
        <v>0</v>
      </c>
      <c r="K97" s="179">
        <f>RES_hhdet_emih!K97/RES_summary!K$19</f>
        <v>0</v>
      </c>
      <c r="L97" s="179">
        <f>RES_hhdet_emih!L97/RES_summary!L$19</f>
        <v>0</v>
      </c>
      <c r="M97" s="179">
        <f>RES_hhdet_emih!M97/RES_summary!M$19</f>
        <v>0</v>
      </c>
      <c r="N97" s="179">
        <f>RES_hhdet_emih!N97/RES_summary!N$19</f>
        <v>0</v>
      </c>
      <c r="O97" s="179">
        <f>RES_hhdet_emih!O97/RES_summary!O$19</f>
        <v>0</v>
      </c>
      <c r="P97" s="179">
        <f>RES_hhdet_emih!P97/RES_summary!P$19</f>
        <v>0</v>
      </c>
      <c r="Q97" s="179">
        <f>RES_hhdet_emih!Q97/RES_summary!Q$19</f>
        <v>0</v>
      </c>
    </row>
    <row r="98" spans="1:17" ht="12" customHeight="1" x14ac:dyDescent="0.25">
      <c r="A98" s="148" t="s">
        <v>60</v>
      </c>
      <c r="B98" s="177">
        <f>RES_hhdet_emih!B98/RES_summary!B$19</f>
        <v>0</v>
      </c>
      <c r="C98" s="177">
        <f>RES_hhdet_emih!C98/RES_summary!C$19</f>
        <v>0</v>
      </c>
      <c r="D98" s="177">
        <f>RES_hhdet_emih!D98/RES_summary!D$19</f>
        <v>0</v>
      </c>
      <c r="E98" s="177">
        <f>RES_hhdet_emih!E98/RES_summary!E$19</f>
        <v>0</v>
      </c>
      <c r="F98" s="177">
        <f>RES_hhdet_emih!F98/RES_summary!F$19</f>
        <v>0</v>
      </c>
      <c r="G98" s="177">
        <f>RES_hhdet_emih!G98/RES_summary!G$19</f>
        <v>0</v>
      </c>
      <c r="H98" s="177">
        <f>RES_hhdet_emih!H98/RES_summary!H$19</f>
        <v>0</v>
      </c>
      <c r="I98" s="177">
        <f>RES_hhdet_emih!I98/RES_summary!I$19</f>
        <v>0</v>
      </c>
      <c r="J98" s="177">
        <f>RES_hhdet_emih!J98/RES_summary!J$19</f>
        <v>0</v>
      </c>
      <c r="K98" s="177">
        <f>RES_hhdet_emih!K98/RES_summary!K$19</f>
        <v>0</v>
      </c>
      <c r="L98" s="177">
        <f>RES_hhdet_emih!L98/RES_summary!L$19</f>
        <v>0</v>
      </c>
      <c r="M98" s="177">
        <f>RES_hhdet_emih!M98/RES_summary!M$19</f>
        <v>0</v>
      </c>
      <c r="N98" s="177">
        <f>RES_hhdet_emih!N98/RES_summary!N$19</f>
        <v>0</v>
      </c>
      <c r="O98" s="177">
        <f>RES_hhdet_emih!O98/RES_summary!O$19</f>
        <v>0</v>
      </c>
      <c r="P98" s="177">
        <f>RES_hhdet_emih!P98/RES_summary!P$19</f>
        <v>0</v>
      </c>
      <c r="Q98" s="177">
        <f>RES_hhdet_emih!Q98/RES_summary!Q$19</f>
        <v>0</v>
      </c>
    </row>
    <row r="99" spans="1:17" ht="12" customHeight="1" x14ac:dyDescent="0.25">
      <c r="A99" s="148" t="s">
        <v>59</v>
      </c>
      <c r="B99" s="177">
        <f>RES_hhdet_emih!B99/RES_summary!B$19</f>
        <v>0</v>
      </c>
      <c r="C99" s="177">
        <f>RES_hhdet_emih!C99/RES_summary!C$19</f>
        <v>0</v>
      </c>
      <c r="D99" s="177">
        <f>RES_hhdet_emih!D99/RES_summary!D$19</f>
        <v>0</v>
      </c>
      <c r="E99" s="177">
        <f>RES_hhdet_emih!E99/RES_summary!E$19</f>
        <v>0</v>
      </c>
      <c r="F99" s="177">
        <f>RES_hhdet_emih!F99/RES_summary!F$19</f>
        <v>0</v>
      </c>
      <c r="G99" s="177">
        <f>RES_hhdet_emih!G99/RES_summary!G$19</f>
        <v>0</v>
      </c>
      <c r="H99" s="177">
        <f>RES_hhdet_emih!H99/RES_summary!H$19</f>
        <v>0</v>
      </c>
      <c r="I99" s="177">
        <f>RES_hhdet_emih!I99/RES_summary!I$19</f>
        <v>0</v>
      </c>
      <c r="J99" s="177">
        <f>RES_hhdet_emih!J99/RES_summary!J$19</f>
        <v>0</v>
      </c>
      <c r="K99" s="177">
        <f>RES_hhdet_emih!K99/RES_summary!K$19</f>
        <v>0</v>
      </c>
      <c r="L99" s="177">
        <f>RES_hhdet_emih!L99/RES_summary!L$19</f>
        <v>0</v>
      </c>
      <c r="M99" s="177">
        <f>RES_hhdet_emih!M99/RES_summary!M$19</f>
        <v>0</v>
      </c>
      <c r="N99" s="177">
        <f>RES_hhdet_emih!N99/RES_summary!N$19</f>
        <v>0</v>
      </c>
      <c r="O99" s="177">
        <f>RES_hhdet_emih!O99/RES_summary!O$19</f>
        <v>0</v>
      </c>
      <c r="P99" s="177">
        <f>RES_hhdet_emih!P99/RES_summary!P$19</f>
        <v>0</v>
      </c>
      <c r="Q99" s="177">
        <f>RES_hhdet_emih!Q99/RES_summary!Q$19</f>
        <v>0</v>
      </c>
    </row>
    <row r="100" spans="1:17" ht="12" customHeight="1" x14ac:dyDescent="0.25">
      <c r="A100" s="158" t="s">
        <v>62</v>
      </c>
      <c r="B100" s="178">
        <f>RES_hhdet_emih!B100/RES_summary!B$19</f>
        <v>1.2432644551489855</v>
      </c>
      <c r="C100" s="178">
        <f>RES_hhdet_emih!C100/RES_summary!C$19</f>
        <v>1.1837180940999663</v>
      </c>
      <c r="D100" s="178">
        <f>RES_hhdet_emih!D100/RES_summary!D$19</f>
        <v>1.1557248412797108</v>
      </c>
      <c r="E100" s="178">
        <f>RES_hhdet_emih!E100/RES_summary!E$19</f>
        <v>1.1052403319398962</v>
      </c>
      <c r="F100" s="178">
        <f>RES_hhdet_emih!F100/RES_summary!F$19</f>
        <v>1.1284473653213243</v>
      </c>
      <c r="G100" s="178">
        <f>RES_hhdet_emih!G100/RES_summary!G$19</f>
        <v>1.0861913124228841</v>
      </c>
      <c r="H100" s="178">
        <f>RES_hhdet_emih!H100/RES_summary!H$19</f>
        <v>1.0160937183938987</v>
      </c>
      <c r="I100" s="178">
        <f>RES_hhdet_emih!I100/RES_summary!I$19</f>
        <v>0.97554427062325311</v>
      </c>
      <c r="J100" s="178">
        <f>RES_hhdet_emih!J100/RES_summary!J$19</f>
        <v>0.94558672802434574</v>
      </c>
      <c r="K100" s="178">
        <f>RES_hhdet_emih!K100/RES_summary!K$19</f>
        <v>0.94427089457096014</v>
      </c>
      <c r="L100" s="178">
        <f>RES_hhdet_emih!L100/RES_summary!L$19</f>
        <v>0.90957444725715542</v>
      </c>
      <c r="M100" s="178">
        <f>RES_hhdet_emih!M100/RES_summary!M$19</f>
        <v>0.80841365138745547</v>
      </c>
      <c r="N100" s="178">
        <f>RES_hhdet_emih!N100/RES_summary!N$19</f>
        <v>0.81026581709022383</v>
      </c>
      <c r="O100" s="178">
        <f>RES_hhdet_emih!O100/RES_summary!O$19</f>
        <v>0.77277068016091999</v>
      </c>
      <c r="P100" s="178">
        <f>RES_hhdet_emih!P100/RES_summary!P$19</f>
        <v>0.65733030461023068</v>
      </c>
      <c r="Q100" s="178">
        <f>RES_hhdet_emih!Q100/RES_summary!Q$19</f>
        <v>0.64315836995842979</v>
      </c>
    </row>
    <row r="101" spans="1:17" ht="12" customHeight="1" x14ac:dyDescent="0.25">
      <c r="A101" s="23" t="s">
        <v>55</v>
      </c>
      <c r="B101" s="177">
        <f>RES_hhdet_emih!B101/RES_summary!B$19</f>
        <v>0</v>
      </c>
      <c r="C101" s="177">
        <f>RES_hhdet_emih!C101/RES_summary!C$19</f>
        <v>0</v>
      </c>
      <c r="D101" s="177">
        <f>RES_hhdet_emih!D101/RES_summary!D$19</f>
        <v>0</v>
      </c>
      <c r="E101" s="177">
        <f>RES_hhdet_emih!E101/RES_summary!E$19</f>
        <v>0</v>
      </c>
      <c r="F101" s="177">
        <f>RES_hhdet_emih!F101/RES_summary!F$19</f>
        <v>0</v>
      </c>
      <c r="G101" s="177">
        <f>RES_hhdet_emih!G101/RES_summary!G$19</f>
        <v>0</v>
      </c>
      <c r="H101" s="177">
        <f>RES_hhdet_emih!H101/RES_summary!H$19</f>
        <v>0</v>
      </c>
      <c r="I101" s="177">
        <f>RES_hhdet_emih!I101/RES_summary!I$19</f>
        <v>0</v>
      </c>
      <c r="J101" s="177">
        <f>RES_hhdet_emih!J101/RES_summary!J$19</f>
        <v>0</v>
      </c>
      <c r="K101" s="177">
        <f>RES_hhdet_emih!K101/RES_summary!K$19</f>
        <v>0</v>
      </c>
      <c r="L101" s="177">
        <f>RES_hhdet_emih!L101/RES_summary!L$19</f>
        <v>0</v>
      </c>
      <c r="M101" s="177">
        <f>RES_hhdet_emih!M101/RES_summary!M$19</f>
        <v>0</v>
      </c>
      <c r="N101" s="177">
        <f>RES_hhdet_emih!N101/RES_summary!N$19</f>
        <v>0</v>
      </c>
      <c r="O101" s="177">
        <f>RES_hhdet_emih!O101/RES_summary!O$19</f>
        <v>0</v>
      </c>
      <c r="P101" s="177">
        <f>RES_hhdet_emih!P101/RES_summary!P$19</f>
        <v>0</v>
      </c>
      <c r="Q101" s="177">
        <f>RES_hhdet_emih!Q101/RES_summary!Q$19</f>
        <v>0</v>
      </c>
    </row>
    <row r="102" spans="1:17" ht="12" customHeight="1" x14ac:dyDescent="0.25">
      <c r="A102" s="23" t="s">
        <v>57</v>
      </c>
      <c r="B102" s="177">
        <f>RES_hhdet_emih!B102/RES_summary!B$19</f>
        <v>4.4629487665431213</v>
      </c>
      <c r="C102" s="177">
        <f>RES_hhdet_emih!C102/RES_summary!C$19</f>
        <v>4.404849962884124</v>
      </c>
      <c r="D102" s="177">
        <f>RES_hhdet_emih!D102/RES_summary!D$19</f>
        <v>4.3765303062601433</v>
      </c>
      <c r="E102" s="177">
        <f>RES_hhdet_emih!E102/RES_summary!E$19</f>
        <v>4.2974567562367101</v>
      </c>
      <c r="F102" s="177">
        <f>RES_hhdet_emih!F102/RES_summary!F$19</f>
        <v>4.3945489066729442</v>
      </c>
      <c r="G102" s="177">
        <f>RES_hhdet_emih!G102/RES_summary!G$19</f>
        <v>4.2901578105969786</v>
      </c>
      <c r="H102" s="177">
        <f>RES_hhdet_emih!H102/RES_summary!H$19</f>
        <v>4.2320808730418538</v>
      </c>
      <c r="I102" s="177">
        <f>RES_hhdet_emih!I102/RES_summary!I$19</f>
        <v>4.228499406231399</v>
      </c>
      <c r="J102" s="177">
        <f>RES_hhdet_emih!J102/RES_summary!J$19</f>
        <v>4.1715409524231442</v>
      </c>
      <c r="K102" s="177">
        <f>RES_hhdet_emih!K102/RES_summary!K$19</f>
        <v>4.1107978749718415</v>
      </c>
      <c r="L102" s="177">
        <f>RES_hhdet_emih!L102/RES_summary!L$19</f>
        <v>4.2002865526970936</v>
      </c>
      <c r="M102" s="177">
        <f>RES_hhdet_emih!M102/RES_summary!M$19</f>
        <v>3.9236725100366496</v>
      </c>
      <c r="N102" s="177">
        <f>RES_hhdet_emih!N102/RES_summary!N$19</f>
        <v>4.0320287424016179</v>
      </c>
      <c r="O102" s="177">
        <f>RES_hhdet_emih!O102/RES_summary!O$19</f>
        <v>4.0143116901429732</v>
      </c>
      <c r="P102" s="177">
        <f>RES_hhdet_emih!P102/RES_summary!P$19</f>
        <v>3.9797470397337276</v>
      </c>
      <c r="Q102" s="177">
        <f>RES_hhdet_emih!Q102/RES_summary!Q$19</f>
        <v>3.9045219859219373</v>
      </c>
    </row>
    <row r="103" spans="1:17" ht="12" customHeight="1" x14ac:dyDescent="0.25">
      <c r="A103" s="29" t="s">
        <v>140</v>
      </c>
      <c r="B103" s="176">
        <f>RES_hhdet_emih!B103/RES_summary!B$19</f>
        <v>0</v>
      </c>
      <c r="C103" s="176">
        <f>RES_hhdet_emih!C103/RES_summary!C$19</f>
        <v>0</v>
      </c>
      <c r="D103" s="176">
        <f>RES_hhdet_emih!D103/RES_summary!D$19</f>
        <v>0</v>
      </c>
      <c r="E103" s="176">
        <f>RES_hhdet_emih!E103/RES_summary!E$19</f>
        <v>0</v>
      </c>
      <c r="F103" s="176">
        <f>RES_hhdet_emih!F103/RES_summary!F$19</f>
        <v>0</v>
      </c>
      <c r="G103" s="176">
        <f>RES_hhdet_emih!G103/RES_summary!G$19</f>
        <v>0</v>
      </c>
      <c r="H103" s="176">
        <f>RES_hhdet_emih!H103/RES_summary!H$19</f>
        <v>0</v>
      </c>
      <c r="I103" s="176">
        <f>RES_hhdet_emih!I103/RES_summary!I$19</f>
        <v>0</v>
      </c>
      <c r="J103" s="176">
        <f>RES_hhdet_emih!J103/RES_summary!J$19</f>
        <v>0</v>
      </c>
      <c r="K103" s="176">
        <f>RES_hhdet_emih!K103/RES_summary!K$19</f>
        <v>0</v>
      </c>
      <c r="L103" s="176">
        <f>RES_hhdet_emih!L103/RES_summary!L$19</f>
        <v>0</v>
      </c>
      <c r="M103" s="176">
        <f>RES_hhdet_emih!M103/RES_summary!M$19</f>
        <v>0</v>
      </c>
      <c r="N103" s="176">
        <f>RES_hhdet_emih!N103/RES_summary!N$19</f>
        <v>0</v>
      </c>
      <c r="O103" s="176">
        <f>RES_hhdet_emih!O103/RES_summary!O$19</f>
        <v>0</v>
      </c>
      <c r="P103" s="176">
        <f>RES_hhdet_emih!P103/RES_summary!P$19</f>
        <v>0</v>
      </c>
      <c r="Q103" s="176">
        <f>RES_hhdet_emih!Q103/RES_summary!Q$19</f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84">
        <f>RES_hhdet_emih!B105/RES_summary!B$19</f>
        <v>1.2432693481366446</v>
      </c>
      <c r="C105" s="184">
        <f>RES_hhdet_emih!C105/RES_summary!C$19</f>
        <v>1.1820211922467943</v>
      </c>
      <c r="D105" s="184">
        <f>RES_hhdet_emih!D105/RES_summary!D$19</f>
        <v>1.1544756061033394</v>
      </c>
      <c r="E105" s="184">
        <f>RES_hhdet_emih!E105/RES_summary!E$19</f>
        <v>1.1046096303807149</v>
      </c>
      <c r="F105" s="184">
        <f>RES_hhdet_emih!F105/RES_summary!F$19</f>
        <v>1.1296504821868605</v>
      </c>
      <c r="G105" s="184">
        <f>RES_hhdet_emih!G105/RES_summary!G$19</f>
        <v>1.0462033905460688</v>
      </c>
      <c r="H105" s="184">
        <f>RES_hhdet_emih!H105/RES_summary!H$19</f>
        <v>0.98906198222531583</v>
      </c>
      <c r="I105" s="184">
        <f>RES_hhdet_emih!I105/RES_summary!I$19</f>
        <v>0.96434842350969918</v>
      </c>
      <c r="J105" s="184">
        <f>RES_hhdet_emih!J105/RES_summary!J$19</f>
        <v>0.94937400557825313</v>
      </c>
      <c r="K105" s="184">
        <f>RES_hhdet_emih!K105/RES_summary!K$19</f>
        <v>0.95146561056000434</v>
      </c>
      <c r="L105" s="184">
        <f>RES_hhdet_emih!L105/RES_summary!L$19</f>
        <v>0.92234225972055894</v>
      </c>
      <c r="M105" s="184">
        <f>RES_hhdet_emih!M105/RES_summary!M$19</f>
        <v>0.81400986982261681</v>
      </c>
      <c r="N105" s="184">
        <f>RES_hhdet_emih!N105/RES_summary!N$19</f>
        <v>0.79878114728218796</v>
      </c>
      <c r="O105" s="184">
        <f>RES_hhdet_emih!O105/RES_summary!O$19</f>
        <v>0.76505561323206095</v>
      </c>
      <c r="P105" s="184">
        <f>RES_hhdet_emih!P105/RES_summary!P$19</f>
        <v>0.65206650944948863</v>
      </c>
      <c r="Q105" s="184">
        <f>RES_hhdet_emih!Q105/RES_summary!Q$19</f>
        <v>0.64092034738250636</v>
      </c>
    </row>
    <row r="106" spans="1:17" ht="12.95" customHeight="1" x14ac:dyDescent="0.25">
      <c r="A106" s="158" t="s">
        <v>65</v>
      </c>
      <c r="B106" s="178">
        <f>RES_hhdet_emih!B106/RES_summary!B$19</f>
        <v>0</v>
      </c>
      <c r="C106" s="178">
        <f>RES_hhdet_emih!C106/RES_summary!C$19</f>
        <v>0</v>
      </c>
      <c r="D106" s="178">
        <f>RES_hhdet_emih!D106/RES_summary!D$19</f>
        <v>0</v>
      </c>
      <c r="E106" s="178">
        <f>RES_hhdet_emih!E106/RES_summary!E$19</f>
        <v>0</v>
      </c>
      <c r="F106" s="178">
        <f>RES_hhdet_emih!F106/RES_summary!F$19</f>
        <v>0</v>
      </c>
      <c r="G106" s="178">
        <f>RES_hhdet_emih!G106/RES_summary!G$19</f>
        <v>0</v>
      </c>
      <c r="H106" s="178">
        <f>RES_hhdet_emih!H106/RES_summary!H$19</f>
        <v>0</v>
      </c>
      <c r="I106" s="178">
        <f>RES_hhdet_emih!I106/RES_summary!I$19</f>
        <v>0</v>
      </c>
      <c r="J106" s="178">
        <f>RES_hhdet_emih!J106/RES_summary!J$19</f>
        <v>0</v>
      </c>
      <c r="K106" s="178">
        <f>RES_hhdet_emih!K106/RES_summary!K$19</f>
        <v>0</v>
      </c>
      <c r="L106" s="178">
        <f>RES_hhdet_emih!L106/RES_summary!L$19</f>
        <v>0</v>
      </c>
      <c r="M106" s="178">
        <f>RES_hhdet_emih!M106/RES_summary!M$19</f>
        <v>0</v>
      </c>
      <c r="N106" s="178">
        <f>RES_hhdet_emih!N106/RES_summary!N$19</f>
        <v>0</v>
      </c>
      <c r="O106" s="178">
        <f>RES_hhdet_emih!O106/RES_summary!O$19</f>
        <v>0</v>
      </c>
      <c r="P106" s="178">
        <f>RES_hhdet_emih!P106/RES_summary!P$19</f>
        <v>0</v>
      </c>
      <c r="Q106" s="178">
        <f>RES_hhdet_emih!Q106/RES_summary!Q$19</f>
        <v>0</v>
      </c>
    </row>
    <row r="107" spans="1:17" ht="12" customHeight="1" x14ac:dyDescent="0.25">
      <c r="A107" s="23" t="s">
        <v>153</v>
      </c>
      <c r="B107" s="177">
        <f>RES_hhdet_emih!B107/RES_summary!B$19</f>
        <v>0</v>
      </c>
      <c r="C107" s="177">
        <f>RES_hhdet_emih!C107/RES_summary!C$19</f>
        <v>0</v>
      </c>
      <c r="D107" s="177">
        <f>RES_hhdet_emih!D107/RES_summary!D$19</f>
        <v>0</v>
      </c>
      <c r="E107" s="177">
        <f>RES_hhdet_emih!E107/RES_summary!E$19</f>
        <v>0</v>
      </c>
      <c r="F107" s="177">
        <f>RES_hhdet_emih!F107/RES_summary!F$19</f>
        <v>0</v>
      </c>
      <c r="G107" s="177">
        <f>RES_hhdet_emih!G107/RES_summary!G$19</f>
        <v>0</v>
      </c>
      <c r="H107" s="177">
        <f>RES_hhdet_emih!H107/RES_summary!H$19</f>
        <v>0</v>
      </c>
      <c r="I107" s="177">
        <f>RES_hhdet_emih!I107/RES_summary!I$19</f>
        <v>0</v>
      </c>
      <c r="J107" s="177">
        <f>RES_hhdet_emih!J107/RES_summary!J$19</f>
        <v>0</v>
      </c>
      <c r="K107" s="177">
        <f>RES_hhdet_emih!K107/RES_summary!K$19</f>
        <v>0</v>
      </c>
      <c r="L107" s="177">
        <f>RES_hhdet_emih!L107/RES_summary!L$19</f>
        <v>0</v>
      </c>
      <c r="M107" s="177">
        <f>RES_hhdet_emih!M107/RES_summary!M$19</f>
        <v>0</v>
      </c>
      <c r="N107" s="177">
        <f>RES_hhdet_emih!N107/RES_summary!N$19</f>
        <v>0</v>
      </c>
      <c r="O107" s="177">
        <f>RES_hhdet_emih!O107/RES_summary!O$19</f>
        <v>0</v>
      </c>
      <c r="P107" s="177">
        <f>RES_hhdet_emih!P107/RES_summary!P$19</f>
        <v>0</v>
      </c>
      <c r="Q107" s="177">
        <f>RES_hhdet_emih!Q107/RES_summary!Q$19</f>
        <v>0</v>
      </c>
    </row>
    <row r="108" spans="1:17" ht="12" customHeight="1" x14ac:dyDescent="0.25">
      <c r="A108" s="23" t="s">
        <v>60</v>
      </c>
      <c r="B108" s="177">
        <f>RES_hhdet_emih!B108/RES_summary!B$19</f>
        <v>0</v>
      </c>
      <c r="C108" s="177">
        <f>RES_hhdet_emih!C108/RES_summary!C$19</f>
        <v>0</v>
      </c>
      <c r="D108" s="177">
        <f>RES_hhdet_emih!D108/RES_summary!D$19</f>
        <v>0</v>
      </c>
      <c r="E108" s="177">
        <f>RES_hhdet_emih!E108/RES_summary!E$19</f>
        <v>0</v>
      </c>
      <c r="F108" s="177">
        <f>RES_hhdet_emih!F108/RES_summary!F$19</f>
        <v>0</v>
      </c>
      <c r="G108" s="177">
        <f>RES_hhdet_emih!G108/RES_summary!G$19</f>
        <v>0</v>
      </c>
      <c r="H108" s="177">
        <f>RES_hhdet_emih!H108/RES_summary!H$19</f>
        <v>0</v>
      </c>
      <c r="I108" s="177">
        <f>RES_hhdet_emih!I108/RES_summary!I$19</f>
        <v>0</v>
      </c>
      <c r="J108" s="177">
        <f>RES_hhdet_emih!J108/RES_summary!J$19</f>
        <v>0</v>
      </c>
      <c r="K108" s="177">
        <f>RES_hhdet_emih!K108/RES_summary!K$19</f>
        <v>0</v>
      </c>
      <c r="L108" s="177">
        <f>RES_hhdet_emih!L108/RES_summary!L$19</f>
        <v>0</v>
      </c>
      <c r="M108" s="177">
        <f>RES_hhdet_emih!M108/RES_summary!M$19</f>
        <v>0</v>
      </c>
      <c r="N108" s="177">
        <f>RES_hhdet_emih!N108/RES_summary!N$19</f>
        <v>0</v>
      </c>
      <c r="O108" s="177">
        <f>RES_hhdet_emih!O108/RES_summary!O$19</f>
        <v>0</v>
      </c>
      <c r="P108" s="177">
        <f>RES_hhdet_emih!P108/RES_summary!P$19</f>
        <v>0</v>
      </c>
      <c r="Q108" s="177">
        <f>RES_hhdet_emih!Q108/RES_summary!Q$19</f>
        <v>0</v>
      </c>
    </row>
    <row r="109" spans="1:17" ht="12.95" customHeight="1" x14ac:dyDescent="0.25">
      <c r="A109" s="158" t="s">
        <v>112</v>
      </c>
      <c r="B109" s="178">
        <f>RES_hhdet_emih!B109/RES_summary!B$19</f>
        <v>0</v>
      </c>
      <c r="C109" s="178">
        <f>RES_hhdet_emih!C109/RES_summary!C$19</f>
        <v>0</v>
      </c>
      <c r="D109" s="178">
        <f>RES_hhdet_emih!D109/RES_summary!D$19</f>
        <v>0</v>
      </c>
      <c r="E109" s="178">
        <f>RES_hhdet_emih!E109/RES_summary!E$19</f>
        <v>0</v>
      </c>
      <c r="F109" s="178">
        <f>RES_hhdet_emih!F109/RES_summary!F$19</f>
        <v>0</v>
      </c>
      <c r="G109" s="178">
        <f>RES_hhdet_emih!G109/RES_summary!G$19</f>
        <v>0</v>
      </c>
      <c r="H109" s="178">
        <f>RES_hhdet_emih!H109/RES_summary!H$19</f>
        <v>0</v>
      </c>
      <c r="I109" s="178">
        <f>RES_hhdet_emih!I109/RES_summary!I$19</f>
        <v>0</v>
      </c>
      <c r="J109" s="178">
        <f>RES_hhdet_emih!J109/RES_summary!J$19</f>
        <v>0</v>
      </c>
      <c r="K109" s="178">
        <f>RES_hhdet_emih!K109/RES_summary!K$19</f>
        <v>0</v>
      </c>
      <c r="L109" s="178">
        <f>RES_hhdet_emih!L109/RES_summary!L$19</f>
        <v>0</v>
      </c>
      <c r="M109" s="178">
        <f>RES_hhdet_emih!M109/RES_summary!M$19</f>
        <v>0</v>
      </c>
      <c r="N109" s="178">
        <f>RES_hhdet_emih!N109/RES_summary!N$19</f>
        <v>0</v>
      </c>
      <c r="O109" s="178">
        <f>RES_hhdet_emih!O109/RES_summary!O$19</f>
        <v>0</v>
      </c>
      <c r="P109" s="178">
        <f>RES_hhdet_emih!P109/RES_summary!P$19</f>
        <v>0</v>
      </c>
      <c r="Q109" s="178">
        <f>RES_hhdet_emih!Q109/RES_summary!Q$19</f>
        <v>0</v>
      </c>
    </row>
    <row r="110" spans="1:17" ht="12" customHeight="1" x14ac:dyDescent="0.25">
      <c r="A110" s="23" t="s">
        <v>60</v>
      </c>
      <c r="B110" s="177">
        <f>RES_hhdet_emih!B110/RES_summary!B$19</f>
        <v>0</v>
      </c>
      <c r="C110" s="177">
        <f>RES_hhdet_emih!C110/RES_summary!C$19</f>
        <v>0</v>
      </c>
      <c r="D110" s="177">
        <f>RES_hhdet_emih!D110/RES_summary!D$19</f>
        <v>0</v>
      </c>
      <c r="E110" s="177">
        <f>RES_hhdet_emih!E110/RES_summary!E$19</f>
        <v>0</v>
      </c>
      <c r="F110" s="177">
        <f>RES_hhdet_emih!F110/RES_summary!F$19</f>
        <v>0</v>
      </c>
      <c r="G110" s="177">
        <f>RES_hhdet_emih!G110/RES_summary!G$19</f>
        <v>0</v>
      </c>
      <c r="H110" s="177">
        <f>RES_hhdet_emih!H110/RES_summary!H$19</f>
        <v>0</v>
      </c>
      <c r="I110" s="177">
        <f>RES_hhdet_emih!I110/RES_summary!I$19</f>
        <v>0</v>
      </c>
      <c r="J110" s="177">
        <f>RES_hhdet_emih!J110/RES_summary!J$19</f>
        <v>0</v>
      </c>
      <c r="K110" s="177">
        <f>RES_hhdet_emih!K110/RES_summary!K$19</f>
        <v>0</v>
      </c>
      <c r="L110" s="177">
        <f>RES_hhdet_emih!L110/RES_summary!L$19</f>
        <v>0</v>
      </c>
      <c r="M110" s="177">
        <f>RES_hhdet_emih!M110/RES_summary!M$19</f>
        <v>0</v>
      </c>
      <c r="N110" s="177">
        <f>RES_hhdet_emih!N110/RES_summary!N$19</f>
        <v>0</v>
      </c>
      <c r="O110" s="177">
        <f>RES_hhdet_emih!O110/RES_summary!O$19</f>
        <v>0</v>
      </c>
      <c r="P110" s="177">
        <f>RES_hhdet_emih!P110/RES_summary!P$19</f>
        <v>0</v>
      </c>
      <c r="Q110" s="177">
        <f>RES_hhdet_emih!Q110/RES_summary!Q$19</f>
        <v>0</v>
      </c>
    </row>
    <row r="111" spans="1:17" ht="12" customHeight="1" x14ac:dyDescent="0.25">
      <c r="A111" s="158" t="s">
        <v>63</v>
      </c>
      <c r="B111" s="178">
        <f>RES_hhdet_emih!B111/RES_summary!B$19</f>
        <v>0</v>
      </c>
      <c r="C111" s="178">
        <f>RES_hhdet_emih!C111/RES_summary!C$19</f>
        <v>0</v>
      </c>
      <c r="D111" s="178">
        <f>RES_hhdet_emih!D111/RES_summary!D$19</f>
        <v>0</v>
      </c>
      <c r="E111" s="178">
        <f>RES_hhdet_emih!E111/RES_summary!E$19</f>
        <v>0</v>
      </c>
      <c r="F111" s="178">
        <f>RES_hhdet_emih!F111/RES_summary!F$19</f>
        <v>0</v>
      </c>
      <c r="G111" s="178">
        <f>RES_hhdet_emih!G111/RES_summary!G$19</f>
        <v>0</v>
      </c>
      <c r="H111" s="178">
        <f>RES_hhdet_emih!H111/RES_summary!H$19</f>
        <v>0</v>
      </c>
      <c r="I111" s="178">
        <f>RES_hhdet_emih!I111/RES_summary!I$19</f>
        <v>0</v>
      </c>
      <c r="J111" s="178">
        <f>RES_hhdet_emih!J111/RES_summary!J$19</f>
        <v>0</v>
      </c>
      <c r="K111" s="178">
        <f>RES_hhdet_emih!K111/RES_summary!K$19</f>
        <v>0</v>
      </c>
      <c r="L111" s="178">
        <f>RES_hhdet_emih!L111/RES_summary!L$19</f>
        <v>0</v>
      </c>
      <c r="M111" s="178">
        <f>RES_hhdet_emih!M111/RES_summary!M$19</f>
        <v>0</v>
      </c>
      <c r="N111" s="178">
        <f>RES_hhdet_emih!N111/RES_summary!N$19</f>
        <v>0</v>
      </c>
      <c r="O111" s="178">
        <f>RES_hhdet_emih!O111/RES_summary!O$19</f>
        <v>0</v>
      </c>
      <c r="P111" s="178">
        <f>RES_hhdet_emih!P111/RES_summary!P$19</f>
        <v>0</v>
      </c>
      <c r="Q111" s="178">
        <f>RES_hhdet_emih!Q111/RES_summary!Q$19</f>
        <v>0</v>
      </c>
    </row>
    <row r="112" spans="1:17" ht="12" customHeight="1" x14ac:dyDescent="0.25">
      <c r="A112" s="167" t="s">
        <v>152</v>
      </c>
      <c r="B112" s="183">
        <f>RES_hhdet_emih!B112/RES_summary!B$19</f>
        <v>0</v>
      </c>
      <c r="C112" s="183">
        <f>RES_hhdet_emih!C112/RES_summary!C$19</f>
        <v>0</v>
      </c>
      <c r="D112" s="183">
        <f>RES_hhdet_emih!D112/RES_summary!D$19</f>
        <v>0</v>
      </c>
      <c r="E112" s="183">
        <f>RES_hhdet_emih!E112/RES_summary!E$19</f>
        <v>0</v>
      </c>
      <c r="F112" s="183">
        <f>RES_hhdet_emih!F112/RES_summary!F$19</f>
        <v>0</v>
      </c>
      <c r="G112" s="183">
        <f>RES_hhdet_emih!G112/RES_summary!G$19</f>
        <v>0</v>
      </c>
      <c r="H112" s="183">
        <f>RES_hhdet_emih!H112/RES_summary!H$19</f>
        <v>0</v>
      </c>
      <c r="I112" s="183">
        <f>RES_hhdet_emih!I112/RES_summary!I$19</f>
        <v>0</v>
      </c>
      <c r="J112" s="183">
        <f>RES_hhdet_emih!J112/RES_summary!J$19</f>
        <v>0</v>
      </c>
      <c r="K112" s="183">
        <f>RES_hhdet_emih!K112/RES_summary!K$19</f>
        <v>0</v>
      </c>
      <c r="L112" s="183">
        <f>RES_hhdet_emih!L112/RES_summary!L$19</f>
        <v>0</v>
      </c>
      <c r="M112" s="183">
        <f>RES_hhdet_emih!M112/RES_summary!M$19</f>
        <v>0</v>
      </c>
      <c r="N112" s="183">
        <f>RES_hhdet_emih!N112/RES_summary!N$19</f>
        <v>0</v>
      </c>
      <c r="O112" s="183">
        <f>RES_hhdet_emih!O112/RES_summary!O$19</f>
        <v>0</v>
      </c>
      <c r="P112" s="183">
        <f>RES_hhdet_emih!P112/RES_summary!P$19</f>
        <v>0</v>
      </c>
      <c r="Q112" s="183">
        <f>RES_hhdet_emih!Q112/RES_summary!Q$19</f>
        <v>0</v>
      </c>
    </row>
    <row r="113" spans="1:17" ht="12" customHeight="1" x14ac:dyDescent="0.25">
      <c r="A113" s="167" t="s">
        <v>151</v>
      </c>
      <c r="B113" s="183">
        <f>RES_hhdet_emih!B113/RES_summary!B$19</f>
        <v>0</v>
      </c>
      <c r="C113" s="183">
        <f>RES_hhdet_emih!C113/RES_summary!C$19</f>
        <v>0</v>
      </c>
      <c r="D113" s="183">
        <f>RES_hhdet_emih!D113/RES_summary!D$19</f>
        <v>0</v>
      </c>
      <c r="E113" s="183">
        <f>RES_hhdet_emih!E113/RES_summary!E$19</f>
        <v>0</v>
      </c>
      <c r="F113" s="183">
        <f>RES_hhdet_emih!F113/RES_summary!F$19</f>
        <v>0</v>
      </c>
      <c r="G113" s="183">
        <f>RES_hhdet_emih!G113/RES_summary!G$19</f>
        <v>0</v>
      </c>
      <c r="H113" s="183">
        <f>RES_hhdet_emih!H113/RES_summary!H$19</f>
        <v>0</v>
      </c>
      <c r="I113" s="183">
        <f>RES_hhdet_emih!I113/RES_summary!I$19</f>
        <v>0</v>
      </c>
      <c r="J113" s="183">
        <f>RES_hhdet_emih!J113/RES_summary!J$19</f>
        <v>0</v>
      </c>
      <c r="K113" s="183">
        <f>RES_hhdet_emih!K113/RES_summary!K$19</f>
        <v>0</v>
      </c>
      <c r="L113" s="183">
        <f>RES_hhdet_emih!L113/RES_summary!L$19</f>
        <v>0</v>
      </c>
      <c r="M113" s="183">
        <f>RES_hhdet_emih!M113/RES_summary!M$19</f>
        <v>0</v>
      </c>
      <c r="N113" s="183">
        <f>RES_hhdet_emih!N113/RES_summary!N$19</f>
        <v>0</v>
      </c>
      <c r="O113" s="183">
        <f>RES_hhdet_emih!O113/RES_summary!O$19</f>
        <v>0</v>
      </c>
      <c r="P113" s="183">
        <f>RES_hhdet_emih!P113/RES_summary!P$19</f>
        <v>0</v>
      </c>
      <c r="Q113" s="183">
        <f>RES_hhdet_emih!Q113/RES_summary!Q$19</f>
        <v>0</v>
      </c>
    </row>
    <row r="114" spans="1:17" ht="12" customHeight="1" x14ac:dyDescent="0.25">
      <c r="A114" s="166" t="s">
        <v>79</v>
      </c>
      <c r="B114" s="182">
        <f>RES_hhdet_emih!B114/RES_summary!B$19</f>
        <v>0</v>
      </c>
      <c r="C114" s="182">
        <f>RES_hhdet_emih!C114/RES_summary!C$19</f>
        <v>0</v>
      </c>
      <c r="D114" s="182">
        <f>RES_hhdet_emih!D114/RES_summary!D$19</f>
        <v>0</v>
      </c>
      <c r="E114" s="182">
        <f>RES_hhdet_emih!E114/RES_summary!E$19</f>
        <v>0</v>
      </c>
      <c r="F114" s="182">
        <f>RES_hhdet_emih!F114/RES_summary!F$19</f>
        <v>0</v>
      </c>
      <c r="G114" s="182">
        <f>RES_hhdet_emih!G114/RES_summary!G$19</f>
        <v>0</v>
      </c>
      <c r="H114" s="182">
        <f>RES_hhdet_emih!H114/RES_summary!H$19</f>
        <v>0</v>
      </c>
      <c r="I114" s="182">
        <f>RES_hhdet_emih!I114/RES_summary!I$19</f>
        <v>0</v>
      </c>
      <c r="J114" s="182">
        <f>RES_hhdet_emih!J114/RES_summary!J$19</f>
        <v>0</v>
      </c>
      <c r="K114" s="182">
        <f>RES_hhdet_emih!K114/RES_summary!K$19</f>
        <v>0</v>
      </c>
      <c r="L114" s="182">
        <f>RES_hhdet_emih!L114/RES_summary!L$19</f>
        <v>0</v>
      </c>
      <c r="M114" s="182">
        <f>RES_hhdet_emih!M114/RES_summary!M$19</f>
        <v>0</v>
      </c>
      <c r="N114" s="182">
        <f>RES_hhdet_emih!N114/RES_summary!N$19</f>
        <v>0</v>
      </c>
      <c r="O114" s="182">
        <f>RES_hhdet_emih!O114/RES_summary!O$19</f>
        <v>0</v>
      </c>
      <c r="P114" s="182">
        <f>RES_hhdet_emih!P114/RES_summary!P$19</f>
        <v>0</v>
      </c>
      <c r="Q114" s="182">
        <f>RES_hhdet_emih!Q114/RES_summary!Q$19</f>
        <v>0</v>
      </c>
    </row>
    <row r="115" spans="1:17" ht="12" customHeight="1" x14ac:dyDescent="0.25">
      <c r="A115" s="147" t="s">
        <v>59</v>
      </c>
      <c r="B115" s="181">
        <f>RES_hhdet_emih!B115/RES_summary!B$19</f>
        <v>0</v>
      </c>
      <c r="C115" s="181">
        <f>RES_hhdet_emih!C115/RES_summary!C$19</f>
        <v>0</v>
      </c>
      <c r="D115" s="181">
        <f>RES_hhdet_emih!D115/RES_summary!D$19</f>
        <v>0</v>
      </c>
      <c r="E115" s="181">
        <f>RES_hhdet_emih!E115/RES_summary!E$19</f>
        <v>0</v>
      </c>
      <c r="F115" s="181">
        <f>RES_hhdet_emih!F115/RES_summary!F$19</f>
        <v>0</v>
      </c>
      <c r="G115" s="181">
        <f>RES_hhdet_emih!G115/RES_summary!G$19</f>
        <v>0</v>
      </c>
      <c r="H115" s="181">
        <f>RES_hhdet_emih!H115/RES_summary!H$19</f>
        <v>0</v>
      </c>
      <c r="I115" s="181">
        <f>RES_hhdet_emih!I115/RES_summary!I$19</f>
        <v>0</v>
      </c>
      <c r="J115" s="181">
        <f>RES_hhdet_emih!J115/RES_summary!J$19</f>
        <v>0</v>
      </c>
      <c r="K115" s="181">
        <f>RES_hhdet_emih!K115/RES_summary!K$19</f>
        <v>0</v>
      </c>
      <c r="L115" s="181">
        <f>RES_hhdet_emih!L115/RES_summary!L$19</f>
        <v>0</v>
      </c>
      <c r="M115" s="181">
        <f>RES_hhdet_emih!M115/RES_summary!M$19</f>
        <v>0</v>
      </c>
      <c r="N115" s="181">
        <f>RES_hhdet_emih!N115/RES_summary!N$19</f>
        <v>0</v>
      </c>
      <c r="O115" s="181">
        <f>RES_hhdet_emih!O115/RES_summary!O$19</f>
        <v>0</v>
      </c>
      <c r="P115" s="181">
        <f>RES_hhdet_emih!P115/RES_summary!P$19</f>
        <v>0</v>
      </c>
      <c r="Q115" s="181">
        <f>RES_hhdet_emih!Q115/RES_summary!Q$19</f>
        <v>0</v>
      </c>
    </row>
    <row r="116" spans="1:17" ht="12" customHeight="1" x14ac:dyDescent="0.25">
      <c r="A116" s="163" t="s">
        <v>142</v>
      </c>
      <c r="B116" s="180">
        <f>RES_hhdet_emih!B116/RES_summary!B$19</f>
        <v>0</v>
      </c>
      <c r="C116" s="180">
        <f>RES_hhdet_emih!C116/RES_summary!C$19</f>
        <v>0</v>
      </c>
      <c r="D116" s="180">
        <f>RES_hhdet_emih!D116/RES_summary!D$19</f>
        <v>0</v>
      </c>
      <c r="E116" s="180">
        <f>RES_hhdet_emih!E116/RES_summary!E$19</f>
        <v>0</v>
      </c>
      <c r="F116" s="180">
        <f>RES_hhdet_emih!F116/RES_summary!F$19</f>
        <v>0</v>
      </c>
      <c r="G116" s="180">
        <f>RES_hhdet_emih!G116/RES_summary!G$19</f>
        <v>0</v>
      </c>
      <c r="H116" s="180">
        <f>RES_hhdet_emih!H116/RES_summary!H$19</f>
        <v>0</v>
      </c>
      <c r="I116" s="180">
        <f>RES_hhdet_emih!I116/RES_summary!I$19</f>
        <v>0</v>
      </c>
      <c r="J116" s="180">
        <f>RES_hhdet_emih!J116/RES_summary!J$19</f>
        <v>0</v>
      </c>
      <c r="K116" s="180">
        <f>RES_hhdet_emih!K116/RES_summary!K$19</f>
        <v>0</v>
      </c>
      <c r="L116" s="180">
        <f>RES_hhdet_emih!L116/RES_summary!L$19</f>
        <v>0</v>
      </c>
      <c r="M116" s="180">
        <f>RES_hhdet_emih!M116/RES_summary!M$19</f>
        <v>0</v>
      </c>
      <c r="N116" s="180">
        <f>RES_hhdet_emih!N116/RES_summary!N$19</f>
        <v>0</v>
      </c>
      <c r="O116" s="180">
        <f>RES_hhdet_emih!O116/RES_summary!O$19</f>
        <v>0</v>
      </c>
      <c r="P116" s="180">
        <f>RES_hhdet_emih!P116/RES_summary!P$19</f>
        <v>0</v>
      </c>
      <c r="Q116" s="180">
        <f>RES_hhdet_emih!Q116/RES_summary!Q$19</f>
        <v>0</v>
      </c>
    </row>
    <row r="117" spans="1:17" ht="12" customHeight="1" x14ac:dyDescent="0.25">
      <c r="A117" s="161" t="s">
        <v>141</v>
      </c>
      <c r="B117" s="179">
        <f>RES_hhdet_emih!B117/RES_summary!B$19</f>
        <v>0</v>
      </c>
      <c r="C117" s="179">
        <f>RES_hhdet_emih!C117/RES_summary!C$19</f>
        <v>0</v>
      </c>
      <c r="D117" s="179">
        <f>RES_hhdet_emih!D117/RES_summary!D$19</f>
        <v>0</v>
      </c>
      <c r="E117" s="179">
        <f>RES_hhdet_emih!E117/RES_summary!E$19</f>
        <v>0</v>
      </c>
      <c r="F117" s="179">
        <f>RES_hhdet_emih!F117/RES_summary!F$19</f>
        <v>0</v>
      </c>
      <c r="G117" s="179">
        <f>RES_hhdet_emih!G117/RES_summary!G$19</f>
        <v>0</v>
      </c>
      <c r="H117" s="179">
        <f>RES_hhdet_emih!H117/RES_summary!H$19</f>
        <v>0</v>
      </c>
      <c r="I117" s="179">
        <f>RES_hhdet_emih!I117/RES_summary!I$19</f>
        <v>0</v>
      </c>
      <c r="J117" s="179">
        <f>RES_hhdet_emih!J117/RES_summary!J$19</f>
        <v>0</v>
      </c>
      <c r="K117" s="179">
        <f>RES_hhdet_emih!K117/RES_summary!K$19</f>
        <v>0</v>
      </c>
      <c r="L117" s="179">
        <f>RES_hhdet_emih!L117/RES_summary!L$19</f>
        <v>0</v>
      </c>
      <c r="M117" s="179">
        <f>RES_hhdet_emih!M117/RES_summary!M$19</f>
        <v>0</v>
      </c>
      <c r="N117" s="179">
        <f>RES_hhdet_emih!N117/RES_summary!N$19</f>
        <v>0</v>
      </c>
      <c r="O117" s="179">
        <f>RES_hhdet_emih!O117/RES_summary!O$19</f>
        <v>0</v>
      </c>
      <c r="P117" s="179">
        <f>RES_hhdet_emih!P117/RES_summary!P$19</f>
        <v>0</v>
      </c>
      <c r="Q117" s="179">
        <f>RES_hhdet_emih!Q117/RES_summary!Q$19</f>
        <v>0</v>
      </c>
    </row>
    <row r="118" spans="1:17" ht="12" customHeight="1" x14ac:dyDescent="0.25">
      <c r="A118" s="148" t="s">
        <v>60</v>
      </c>
      <c r="B118" s="177">
        <f>RES_hhdet_emih!B118/RES_summary!B$19</f>
        <v>0</v>
      </c>
      <c r="C118" s="177">
        <f>RES_hhdet_emih!C118/RES_summary!C$19</f>
        <v>0</v>
      </c>
      <c r="D118" s="177">
        <f>RES_hhdet_emih!D118/RES_summary!D$19</f>
        <v>0</v>
      </c>
      <c r="E118" s="177">
        <f>RES_hhdet_emih!E118/RES_summary!E$19</f>
        <v>0</v>
      </c>
      <c r="F118" s="177">
        <f>RES_hhdet_emih!F118/RES_summary!F$19</f>
        <v>0</v>
      </c>
      <c r="G118" s="177">
        <f>RES_hhdet_emih!G118/RES_summary!G$19</f>
        <v>0</v>
      </c>
      <c r="H118" s="177">
        <f>RES_hhdet_emih!H118/RES_summary!H$19</f>
        <v>0</v>
      </c>
      <c r="I118" s="177">
        <f>RES_hhdet_emih!I118/RES_summary!I$19</f>
        <v>0</v>
      </c>
      <c r="J118" s="177">
        <f>RES_hhdet_emih!J118/RES_summary!J$19</f>
        <v>0</v>
      </c>
      <c r="K118" s="177">
        <f>RES_hhdet_emih!K118/RES_summary!K$19</f>
        <v>0</v>
      </c>
      <c r="L118" s="177">
        <f>RES_hhdet_emih!L118/RES_summary!L$19</f>
        <v>0</v>
      </c>
      <c r="M118" s="177">
        <f>RES_hhdet_emih!M118/RES_summary!M$19</f>
        <v>0</v>
      </c>
      <c r="N118" s="177">
        <f>RES_hhdet_emih!N118/RES_summary!N$19</f>
        <v>0</v>
      </c>
      <c r="O118" s="177">
        <f>RES_hhdet_emih!O118/RES_summary!O$19</f>
        <v>0</v>
      </c>
      <c r="P118" s="177">
        <f>RES_hhdet_emih!P118/RES_summary!P$19</f>
        <v>0</v>
      </c>
      <c r="Q118" s="177">
        <f>RES_hhdet_emih!Q118/RES_summary!Q$19</f>
        <v>0</v>
      </c>
    </row>
    <row r="119" spans="1:17" ht="12" customHeight="1" x14ac:dyDescent="0.25">
      <c r="A119" s="148" t="s">
        <v>59</v>
      </c>
      <c r="B119" s="177">
        <f>RES_hhdet_emih!B119/RES_summary!B$19</f>
        <v>0</v>
      </c>
      <c r="C119" s="177">
        <f>RES_hhdet_emih!C119/RES_summary!C$19</f>
        <v>0</v>
      </c>
      <c r="D119" s="177">
        <f>RES_hhdet_emih!D119/RES_summary!D$19</f>
        <v>0</v>
      </c>
      <c r="E119" s="177">
        <f>RES_hhdet_emih!E119/RES_summary!E$19</f>
        <v>0</v>
      </c>
      <c r="F119" s="177">
        <f>RES_hhdet_emih!F119/RES_summary!F$19</f>
        <v>0</v>
      </c>
      <c r="G119" s="177">
        <f>RES_hhdet_emih!G119/RES_summary!G$19</f>
        <v>0</v>
      </c>
      <c r="H119" s="177">
        <f>RES_hhdet_emih!H119/RES_summary!H$19</f>
        <v>0</v>
      </c>
      <c r="I119" s="177">
        <f>RES_hhdet_emih!I119/RES_summary!I$19</f>
        <v>0</v>
      </c>
      <c r="J119" s="177">
        <f>RES_hhdet_emih!J119/RES_summary!J$19</f>
        <v>0</v>
      </c>
      <c r="K119" s="177">
        <f>RES_hhdet_emih!K119/RES_summary!K$19</f>
        <v>0</v>
      </c>
      <c r="L119" s="177">
        <f>RES_hhdet_emih!L119/RES_summary!L$19</f>
        <v>0</v>
      </c>
      <c r="M119" s="177">
        <f>RES_hhdet_emih!M119/RES_summary!M$19</f>
        <v>0</v>
      </c>
      <c r="N119" s="177">
        <f>RES_hhdet_emih!N119/RES_summary!N$19</f>
        <v>0</v>
      </c>
      <c r="O119" s="177">
        <f>RES_hhdet_emih!O119/RES_summary!O$19</f>
        <v>0</v>
      </c>
      <c r="P119" s="177">
        <f>RES_hhdet_emih!P119/RES_summary!P$19</f>
        <v>0</v>
      </c>
      <c r="Q119" s="177">
        <f>RES_hhdet_emih!Q119/RES_summary!Q$19</f>
        <v>0</v>
      </c>
    </row>
    <row r="120" spans="1:17" ht="12" customHeight="1" x14ac:dyDescent="0.25">
      <c r="A120" s="158" t="s">
        <v>62</v>
      </c>
      <c r="B120" s="178">
        <f>RES_hhdet_emih!B120/RES_summary!B$19</f>
        <v>1.2432693481366446</v>
      </c>
      <c r="C120" s="178">
        <f>RES_hhdet_emih!C120/RES_summary!C$19</f>
        <v>1.1820211922467943</v>
      </c>
      <c r="D120" s="178">
        <f>RES_hhdet_emih!D120/RES_summary!D$19</f>
        <v>1.1544756061033394</v>
      </c>
      <c r="E120" s="178">
        <f>RES_hhdet_emih!E120/RES_summary!E$19</f>
        <v>1.1046096303807149</v>
      </c>
      <c r="F120" s="178">
        <f>RES_hhdet_emih!F120/RES_summary!F$19</f>
        <v>1.1296504821868605</v>
      </c>
      <c r="G120" s="178">
        <f>RES_hhdet_emih!G120/RES_summary!G$19</f>
        <v>1.0462033905460688</v>
      </c>
      <c r="H120" s="178">
        <f>RES_hhdet_emih!H120/RES_summary!H$19</f>
        <v>0.98906198222531583</v>
      </c>
      <c r="I120" s="178">
        <f>RES_hhdet_emih!I120/RES_summary!I$19</f>
        <v>0.96434842350969918</v>
      </c>
      <c r="J120" s="178">
        <f>RES_hhdet_emih!J120/RES_summary!J$19</f>
        <v>0.94937400557825313</v>
      </c>
      <c r="K120" s="178">
        <f>RES_hhdet_emih!K120/RES_summary!K$19</f>
        <v>0.95146561056000434</v>
      </c>
      <c r="L120" s="178">
        <f>RES_hhdet_emih!L120/RES_summary!L$19</f>
        <v>0.92234225972055894</v>
      </c>
      <c r="M120" s="178">
        <f>RES_hhdet_emih!M120/RES_summary!M$19</f>
        <v>0.81400986982261681</v>
      </c>
      <c r="N120" s="178">
        <f>RES_hhdet_emih!N120/RES_summary!N$19</f>
        <v>0.79878114728218796</v>
      </c>
      <c r="O120" s="178">
        <f>RES_hhdet_emih!O120/RES_summary!O$19</f>
        <v>0.76505561323206095</v>
      </c>
      <c r="P120" s="178">
        <f>RES_hhdet_emih!P120/RES_summary!P$19</f>
        <v>0.65206650944948863</v>
      </c>
      <c r="Q120" s="178">
        <f>RES_hhdet_emih!Q120/RES_summary!Q$19</f>
        <v>0.64092034738250636</v>
      </c>
    </row>
    <row r="121" spans="1:17" ht="12" customHeight="1" x14ac:dyDescent="0.25">
      <c r="A121" s="23" t="s">
        <v>57</v>
      </c>
      <c r="B121" s="177">
        <f>RES_hhdet_emih!B121/RES_summary!B$19</f>
        <v>4.4629487665431222</v>
      </c>
      <c r="C121" s="177">
        <f>RES_hhdet_emih!C121/RES_summary!C$19</f>
        <v>4.3984870130093139</v>
      </c>
      <c r="D121" s="177">
        <f>RES_hhdet_emih!D121/RES_summary!D$19</f>
        <v>4.3717908106778713</v>
      </c>
      <c r="E121" s="177">
        <f>RES_hhdet_emih!E121/RES_summary!E$19</f>
        <v>4.2950034793381739</v>
      </c>
      <c r="F121" s="177">
        <f>RES_hhdet_emih!F121/RES_summary!F$19</f>
        <v>4.3992253597949214</v>
      </c>
      <c r="G121" s="177">
        <f>RES_hhdet_emih!G121/RES_summary!G$19</f>
        <v>4.1318086683199136</v>
      </c>
      <c r="H121" s="177">
        <f>RES_hhdet_emih!H121/RES_summary!H$19</f>
        <v>4.1193094989438146</v>
      </c>
      <c r="I121" s="177">
        <f>RES_hhdet_emih!I121/RES_summary!I$19</f>
        <v>4.1800323457887476</v>
      </c>
      <c r="J121" s="177">
        <f>RES_hhdet_emih!J121/RES_summary!J$19</f>
        <v>4.1879032284585085</v>
      </c>
      <c r="K121" s="177">
        <f>RES_hhdet_emih!K121/RES_summary!K$19</f>
        <v>4.1421392692570658</v>
      </c>
      <c r="L121" s="177">
        <f>RES_hhdet_emih!L121/RES_summary!L$19</f>
        <v>4.2593761042561296</v>
      </c>
      <c r="M121" s="177">
        <f>RES_hhdet_emih!M121/RES_summary!M$19</f>
        <v>3.9509541550907401</v>
      </c>
      <c r="N121" s="177">
        <f>RES_hhdet_emih!N121/RES_summary!N$19</f>
        <v>3.9746910696378279</v>
      </c>
      <c r="O121" s="177">
        <f>RES_hhdet_emih!O121/RES_summary!O$19</f>
        <v>3.9741824713633158</v>
      </c>
      <c r="P121" s="177">
        <f>RES_hhdet_emih!P121/RES_summary!P$19</f>
        <v>3.9476149707381705</v>
      </c>
      <c r="Q121" s="177">
        <f>RES_hhdet_emih!Q121/RES_summary!Q$19</f>
        <v>3.890758971874217</v>
      </c>
    </row>
    <row r="122" spans="1:17" ht="12" customHeight="1" x14ac:dyDescent="0.25">
      <c r="A122" s="29" t="s">
        <v>140</v>
      </c>
      <c r="B122" s="176">
        <f>RES_hhdet_emih!B122/RES_summary!B$19</f>
        <v>0</v>
      </c>
      <c r="C122" s="176">
        <f>RES_hhdet_emih!C122/RES_summary!C$19</f>
        <v>0</v>
      </c>
      <c r="D122" s="176">
        <f>RES_hhdet_emih!D122/RES_summary!D$19</f>
        <v>0</v>
      </c>
      <c r="E122" s="176">
        <f>RES_hhdet_emih!E122/RES_summary!E$19</f>
        <v>0</v>
      </c>
      <c r="F122" s="176">
        <f>RES_hhdet_emih!F122/RES_summary!F$19</f>
        <v>0</v>
      </c>
      <c r="G122" s="176">
        <f>RES_hhdet_emih!G122/RES_summary!G$19</f>
        <v>0</v>
      </c>
      <c r="H122" s="176">
        <f>RES_hhdet_emih!H122/RES_summary!H$19</f>
        <v>0</v>
      </c>
      <c r="I122" s="176">
        <f>RES_hhdet_emih!I122/RES_summary!I$19</f>
        <v>0</v>
      </c>
      <c r="J122" s="176">
        <f>RES_hhdet_emih!J122/RES_summary!J$19</f>
        <v>0</v>
      </c>
      <c r="K122" s="176">
        <f>RES_hhdet_emih!K122/RES_summary!K$19</f>
        <v>0</v>
      </c>
      <c r="L122" s="176">
        <f>RES_hhdet_emih!L122/RES_summary!L$19</f>
        <v>0</v>
      </c>
      <c r="M122" s="176">
        <f>RES_hhdet_emih!M122/RES_summary!M$19</f>
        <v>0</v>
      </c>
      <c r="N122" s="176">
        <f>RES_hhdet_emih!N122/RES_summary!N$19</f>
        <v>0</v>
      </c>
      <c r="O122" s="176">
        <f>RES_hhdet_emih!O122/RES_summary!O$19</f>
        <v>0</v>
      </c>
      <c r="P122" s="176">
        <f>RES_hhdet_emih!P122/RES_summary!P$19</f>
        <v>0</v>
      </c>
      <c r="Q122" s="176">
        <f>RES_hhdet_emih!Q122/RES_summary!Q$19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84">
        <f>RES_hhdet_emih!B124/RES_summary!B$19</f>
        <v>1.243264670885537</v>
      </c>
      <c r="C124" s="184">
        <f>RES_hhdet_emih!C124/RES_summary!C$19</f>
        <v>1.1711315832517084</v>
      </c>
      <c r="D124" s="184">
        <f>RES_hhdet_emih!D124/RES_summary!D$19</f>
        <v>1.139603707656176</v>
      </c>
      <c r="E124" s="184">
        <f>RES_hhdet_emih!E124/RES_summary!E$19</f>
        <v>1.0950793386895759</v>
      </c>
      <c r="F124" s="184">
        <f>RES_hhdet_emih!F124/RES_summary!F$19</f>
        <v>1.1217124345919489</v>
      </c>
      <c r="G124" s="184">
        <f>RES_hhdet_emih!G124/RES_summary!G$19</f>
        <v>1.0798366476214125</v>
      </c>
      <c r="H124" s="184">
        <f>RES_hhdet_emih!H124/RES_summary!H$19</f>
        <v>1.0121898017980513</v>
      </c>
      <c r="I124" s="184">
        <f>RES_hhdet_emih!I124/RES_summary!I$19</f>
        <v>0.9750271076605258</v>
      </c>
      <c r="J124" s="184">
        <f>RES_hhdet_emih!J124/RES_summary!J$19</f>
        <v>0.95076423422421807</v>
      </c>
      <c r="K124" s="184">
        <f>RES_hhdet_emih!K124/RES_summary!K$19</f>
        <v>0.94818158336813907</v>
      </c>
      <c r="L124" s="184">
        <f>RES_hhdet_emih!L124/RES_summary!L$19</f>
        <v>0.90734526699878693</v>
      </c>
      <c r="M124" s="184">
        <f>RES_hhdet_emih!M124/RES_summary!M$19</f>
        <v>0.8083782333813051</v>
      </c>
      <c r="N124" s="184">
        <f>RES_hhdet_emih!N124/RES_summary!N$19</f>
        <v>0.81022007956190989</v>
      </c>
      <c r="O124" s="184">
        <f>RES_hhdet_emih!O124/RES_summary!O$19</f>
        <v>0.77570636333251697</v>
      </c>
      <c r="P124" s="184">
        <f>RES_hhdet_emih!P124/RES_summary!P$19</f>
        <v>0.66023061602553779</v>
      </c>
      <c r="Q124" s="184">
        <f>RES_hhdet_emih!Q124/RES_summary!Q$19</f>
        <v>0.64155290530131504</v>
      </c>
    </row>
    <row r="125" spans="1:17" ht="12.95" customHeight="1" x14ac:dyDescent="0.25">
      <c r="A125" s="158" t="s">
        <v>65</v>
      </c>
      <c r="B125" s="178">
        <f>RES_hhdet_emih!B125/RES_summary!B$19</f>
        <v>0</v>
      </c>
      <c r="C125" s="178">
        <f>RES_hhdet_emih!C125/RES_summary!C$19</f>
        <v>0</v>
      </c>
      <c r="D125" s="178">
        <f>RES_hhdet_emih!D125/RES_summary!D$19</f>
        <v>0</v>
      </c>
      <c r="E125" s="178">
        <f>RES_hhdet_emih!E125/RES_summary!E$19</f>
        <v>0</v>
      </c>
      <c r="F125" s="178">
        <f>RES_hhdet_emih!F125/RES_summary!F$19</f>
        <v>0</v>
      </c>
      <c r="G125" s="178">
        <f>RES_hhdet_emih!G125/RES_summary!G$19</f>
        <v>0</v>
      </c>
      <c r="H125" s="178">
        <f>RES_hhdet_emih!H125/RES_summary!H$19</f>
        <v>0</v>
      </c>
      <c r="I125" s="178">
        <f>RES_hhdet_emih!I125/RES_summary!I$19</f>
        <v>0</v>
      </c>
      <c r="J125" s="178">
        <f>RES_hhdet_emih!J125/RES_summary!J$19</f>
        <v>0</v>
      </c>
      <c r="K125" s="178">
        <f>RES_hhdet_emih!K125/RES_summary!K$19</f>
        <v>0</v>
      </c>
      <c r="L125" s="178">
        <f>RES_hhdet_emih!L125/RES_summary!L$19</f>
        <v>0</v>
      </c>
      <c r="M125" s="178">
        <f>RES_hhdet_emih!M125/RES_summary!M$19</f>
        <v>0</v>
      </c>
      <c r="N125" s="178">
        <f>RES_hhdet_emih!N125/RES_summary!N$19</f>
        <v>0</v>
      </c>
      <c r="O125" s="178">
        <f>RES_hhdet_emih!O125/RES_summary!O$19</f>
        <v>0</v>
      </c>
      <c r="P125" s="178">
        <f>RES_hhdet_emih!P125/RES_summary!P$19</f>
        <v>0</v>
      </c>
      <c r="Q125" s="178">
        <f>RES_hhdet_emih!Q125/RES_summary!Q$19</f>
        <v>0</v>
      </c>
    </row>
    <row r="126" spans="1:17" ht="12" customHeight="1" x14ac:dyDescent="0.25">
      <c r="A126" s="23" t="s">
        <v>149</v>
      </c>
      <c r="B126" s="177">
        <f>RES_hhdet_emih!B126/RES_summary!B$19</f>
        <v>0</v>
      </c>
      <c r="C126" s="177">
        <f>RES_hhdet_emih!C126/RES_summary!C$19</f>
        <v>0</v>
      </c>
      <c r="D126" s="177">
        <f>RES_hhdet_emih!D126/RES_summary!D$19</f>
        <v>0</v>
      </c>
      <c r="E126" s="177">
        <f>RES_hhdet_emih!E126/RES_summary!E$19</f>
        <v>0</v>
      </c>
      <c r="F126" s="177">
        <f>RES_hhdet_emih!F126/RES_summary!F$19</f>
        <v>0</v>
      </c>
      <c r="G126" s="177">
        <f>RES_hhdet_emih!G126/RES_summary!G$19</f>
        <v>0</v>
      </c>
      <c r="H126" s="177">
        <f>RES_hhdet_emih!H126/RES_summary!H$19</f>
        <v>0</v>
      </c>
      <c r="I126" s="177">
        <f>RES_hhdet_emih!I126/RES_summary!I$19</f>
        <v>0</v>
      </c>
      <c r="J126" s="177">
        <f>RES_hhdet_emih!J126/RES_summary!J$19</f>
        <v>0</v>
      </c>
      <c r="K126" s="177">
        <f>RES_hhdet_emih!K126/RES_summary!K$19</f>
        <v>0</v>
      </c>
      <c r="L126" s="177">
        <f>RES_hhdet_emih!L126/RES_summary!L$19</f>
        <v>0</v>
      </c>
      <c r="M126" s="177">
        <f>RES_hhdet_emih!M126/RES_summary!M$19</f>
        <v>0</v>
      </c>
      <c r="N126" s="177">
        <f>RES_hhdet_emih!N126/RES_summary!N$19</f>
        <v>0</v>
      </c>
      <c r="O126" s="177">
        <f>RES_hhdet_emih!O126/RES_summary!O$19</f>
        <v>0</v>
      </c>
      <c r="P126" s="177">
        <f>RES_hhdet_emih!P126/RES_summary!P$19</f>
        <v>0</v>
      </c>
      <c r="Q126" s="177">
        <f>RES_hhdet_emih!Q126/RES_summary!Q$19</f>
        <v>0</v>
      </c>
    </row>
    <row r="127" spans="1:17" ht="12" customHeight="1" x14ac:dyDescent="0.25">
      <c r="A127" s="23" t="s">
        <v>60</v>
      </c>
      <c r="B127" s="177">
        <f>RES_hhdet_emih!B127/RES_summary!B$19</f>
        <v>0</v>
      </c>
      <c r="C127" s="177">
        <f>RES_hhdet_emih!C127/RES_summary!C$19</f>
        <v>0</v>
      </c>
      <c r="D127" s="177">
        <f>RES_hhdet_emih!D127/RES_summary!D$19</f>
        <v>0</v>
      </c>
      <c r="E127" s="177">
        <f>RES_hhdet_emih!E127/RES_summary!E$19</f>
        <v>0</v>
      </c>
      <c r="F127" s="177">
        <f>RES_hhdet_emih!F127/RES_summary!F$19</f>
        <v>0</v>
      </c>
      <c r="G127" s="177">
        <f>RES_hhdet_emih!G127/RES_summary!G$19</f>
        <v>0</v>
      </c>
      <c r="H127" s="177">
        <f>RES_hhdet_emih!H127/RES_summary!H$19</f>
        <v>0</v>
      </c>
      <c r="I127" s="177">
        <f>RES_hhdet_emih!I127/RES_summary!I$19</f>
        <v>0</v>
      </c>
      <c r="J127" s="177">
        <f>RES_hhdet_emih!J127/RES_summary!J$19</f>
        <v>0</v>
      </c>
      <c r="K127" s="177">
        <f>RES_hhdet_emih!K127/RES_summary!K$19</f>
        <v>0</v>
      </c>
      <c r="L127" s="177">
        <f>RES_hhdet_emih!L127/RES_summary!L$19</f>
        <v>0</v>
      </c>
      <c r="M127" s="177">
        <f>RES_hhdet_emih!M127/RES_summary!M$19</f>
        <v>0</v>
      </c>
      <c r="N127" s="177">
        <f>RES_hhdet_emih!N127/RES_summary!N$19</f>
        <v>0</v>
      </c>
      <c r="O127" s="177">
        <f>RES_hhdet_emih!O127/RES_summary!O$19</f>
        <v>0</v>
      </c>
      <c r="P127" s="177">
        <f>RES_hhdet_emih!P127/RES_summary!P$19</f>
        <v>0</v>
      </c>
      <c r="Q127" s="177">
        <f>RES_hhdet_emih!Q127/RES_summary!Q$19</f>
        <v>0</v>
      </c>
    </row>
    <row r="128" spans="1:17" ht="12.95" customHeight="1" x14ac:dyDescent="0.25">
      <c r="A128" s="158" t="s">
        <v>112</v>
      </c>
      <c r="B128" s="178">
        <f>RES_hhdet_emih!B128/RES_summary!B$19</f>
        <v>0</v>
      </c>
      <c r="C128" s="178">
        <f>RES_hhdet_emih!C128/RES_summary!C$19</f>
        <v>0</v>
      </c>
      <c r="D128" s="178">
        <f>RES_hhdet_emih!D128/RES_summary!D$19</f>
        <v>0</v>
      </c>
      <c r="E128" s="178">
        <f>RES_hhdet_emih!E128/RES_summary!E$19</f>
        <v>0</v>
      </c>
      <c r="F128" s="178">
        <f>RES_hhdet_emih!F128/RES_summary!F$19</f>
        <v>0</v>
      </c>
      <c r="G128" s="178">
        <f>RES_hhdet_emih!G128/RES_summary!G$19</f>
        <v>0</v>
      </c>
      <c r="H128" s="178">
        <f>RES_hhdet_emih!H128/RES_summary!H$19</f>
        <v>0</v>
      </c>
      <c r="I128" s="178">
        <f>RES_hhdet_emih!I128/RES_summary!I$19</f>
        <v>0</v>
      </c>
      <c r="J128" s="178">
        <f>RES_hhdet_emih!J128/RES_summary!J$19</f>
        <v>0</v>
      </c>
      <c r="K128" s="178">
        <f>RES_hhdet_emih!K128/RES_summary!K$19</f>
        <v>0</v>
      </c>
      <c r="L128" s="178">
        <f>RES_hhdet_emih!L128/RES_summary!L$19</f>
        <v>0</v>
      </c>
      <c r="M128" s="178">
        <f>RES_hhdet_emih!M128/RES_summary!M$19</f>
        <v>0</v>
      </c>
      <c r="N128" s="178">
        <f>RES_hhdet_emih!N128/RES_summary!N$19</f>
        <v>0</v>
      </c>
      <c r="O128" s="178">
        <f>RES_hhdet_emih!O128/RES_summary!O$19</f>
        <v>0</v>
      </c>
      <c r="P128" s="178">
        <f>RES_hhdet_emih!P128/RES_summary!P$19</f>
        <v>0</v>
      </c>
      <c r="Q128" s="178">
        <f>RES_hhdet_emih!Q128/RES_summary!Q$19</f>
        <v>0</v>
      </c>
    </row>
    <row r="129" spans="1:17" ht="12" customHeight="1" x14ac:dyDescent="0.25">
      <c r="A129" s="23" t="s">
        <v>60</v>
      </c>
      <c r="B129" s="177">
        <f>RES_hhdet_emih!B129/RES_summary!B$19</f>
        <v>0</v>
      </c>
      <c r="C129" s="177">
        <f>RES_hhdet_emih!C129/RES_summary!C$19</f>
        <v>0</v>
      </c>
      <c r="D129" s="177">
        <f>RES_hhdet_emih!D129/RES_summary!D$19</f>
        <v>0</v>
      </c>
      <c r="E129" s="177">
        <f>RES_hhdet_emih!E129/RES_summary!E$19</f>
        <v>0</v>
      </c>
      <c r="F129" s="177">
        <f>RES_hhdet_emih!F129/RES_summary!F$19</f>
        <v>0</v>
      </c>
      <c r="G129" s="177">
        <f>RES_hhdet_emih!G129/RES_summary!G$19</f>
        <v>0</v>
      </c>
      <c r="H129" s="177">
        <f>RES_hhdet_emih!H129/RES_summary!H$19</f>
        <v>0</v>
      </c>
      <c r="I129" s="177">
        <f>RES_hhdet_emih!I129/RES_summary!I$19</f>
        <v>0</v>
      </c>
      <c r="J129" s="177">
        <f>RES_hhdet_emih!J129/RES_summary!J$19</f>
        <v>0</v>
      </c>
      <c r="K129" s="177">
        <f>RES_hhdet_emih!K129/RES_summary!K$19</f>
        <v>0</v>
      </c>
      <c r="L129" s="177">
        <f>RES_hhdet_emih!L129/RES_summary!L$19</f>
        <v>0</v>
      </c>
      <c r="M129" s="177">
        <f>RES_hhdet_emih!M129/RES_summary!M$19</f>
        <v>0</v>
      </c>
      <c r="N129" s="177">
        <f>RES_hhdet_emih!N129/RES_summary!N$19</f>
        <v>0</v>
      </c>
      <c r="O129" s="177">
        <f>RES_hhdet_emih!O129/RES_summary!O$19</f>
        <v>0</v>
      </c>
      <c r="P129" s="177">
        <f>RES_hhdet_emih!P129/RES_summary!P$19</f>
        <v>0</v>
      </c>
      <c r="Q129" s="177">
        <f>RES_hhdet_emih!Q129/RES_summary!Q$19</f>
        <v>0</v>
      </c>
    </row>
    <row r="130" spans="1:17" ht="12" customHeight="1" x14ac:dyDescent="0.25">
      <c r="A130" s="158" t="s">
        <v>63</v>
      </c>
      <c r="B130" s="178">
        <f>RES_hhdet_emih!B130/RES_summary!B$19</f>
        <v>0</v>
      </c>
      <c r="C130" s="178">
        <f>RES_hhdet_emih!C130/RES_summary!C$19</f>
        <v>0</v>
      </c>
      <c r="D130" s="178">
        <f>RES_hhdet_emih!D130/RES_summary!D$19</f>
        <v>0</v>
      </c>
      <c r="E130" s="178">
        <f>RES_hhdet_emih!E130/RES_summary!E$19</f>
        <v>0</v>
      </c>
      <c r="F130" s="178">
        <f>RES_hhdet_emih!F130/RES_summary!F$19</f>
        <v>0</v>
      </c>
      <c r="G130" s="178">
        <f>RES_hhdet_emih!G130/RES_summary!G$19</f>
        <v>0</v>
      </c>
      <c r="H130" s="178">
        <f>RES_hhdet_emih!H130/RES_summary!H$19</f>
        <v>0</v>
      </c>
      <c r="I130" s="178">
        <f>RES_hhdet_emih!I130/RES_summary!I$19</f>
        <v>0</v>
      </c>
      <c r="J130" s="178">
        <f>RES_hhdet_emih!J130/RES_summary!J$19</f>
        <v>0</v>
      </c>
      <c r="K130" s="178">
        <f>RES_hhdet_emih!K130/RES_summary!K$19</f>
        <v>0</v>
      </c>
      <c r="L130" s="178">
        <f>RES_hhdet_emih!L130/RES_summary!L$19</f>
        <v>0</v>
      </c>
      <c r="M130" s="178">
        <f>RES_hhdet_emih!M130/RES_summary!M$19</f>
        <v>0</v>
      </c>
      <c r="N130" s="178">
        <f>RES_hhdet_emih!N130/RES_summary!N$19</f>
        <v>0</v>
      </c>
      <c r="O130" s="178">
        <f>RES_hhdet_emih!O130/RES_summary!O$19</f>
        <v>0</v>
      </c>
      <c r="P130" s="178">
        <f>RES_hhdet_emih!P130/RES_summary!P$19</f>
        <v>0</v>
      </c>
      <c r="Q130" s="178">
        <f>RES_hhdet_emih!Q130/RES_summary!Q$19</f>
        <v>0</v>
      </c>
    </row>
    <row r="131" spans="1:17" ht="12" customHeight="1" x14ac:dyDescent="0.25">
      <c r="A131" s="167" t="s">
        <v>148</v>
      </c>
      <c r="B131" s="183">
        <f>RES_hhdet_emih!B131/RES_summary!B$19</f>
        <v>0</v>
      </c>
      <c r="C131" s="183">
        <f>RES_hhdet_emih!C131/RES_summary!C$19</f>
        <v>0</v>
      </c>
      <c r="D131" s="183">
        <f>RES_hhdet_emih!D131/RES_summary!D$19</f>
        <v>0</v>
      </c>
      <c r="E131" s="183">
        <f>RES_hhdet_emih!E131/RES_summary!E$19</f>
        <v>0</v>
      </c>
      <c r="F131" s="183">
        <f>RES_hhdet_emih!F131/RES_summary!F$19</f>
        <v>0</v>
      </c>
      <c r="G131" s="183">
        <f>RES_hhdet_emih!G131/RES_summary!G$19</f>
        <v>0</v>
      </c>
      <c r="H131" s="183">
        <f>RES_hhdet_emih!H131/RES_summary!H$19</f>
        <v>0</v>
      </c>
      <c r="I131" s="183">
        <f>RES_hhdet_emih!I131/RES_summary!I$19</f>
        <v>0</v>
      </c>
      <c r="J131" s="183">
        <f>RES_hhdet_emih!J131/RES_summary!J$19</f>
        <v>0</v>
      </c>
      <c r="K131" s="183">
        <f>RES_hhdet_emih!K131/RES_summary!K$19</f>
        <v>0</v>
      </c>
      <c r="L131" s="183">
        <f>RES_hhdet_emih!L131/RES_summary!L$19</f>
        <v>0</v>
      </c>
      <c r="M131" s="183">
        <f>RES_hhdet_emih!M131/RES_summary!M$19</f>
        <v>0</v>
      </c>
      <c r="N131" s="183">
        <f>RES_hhdet_emih!N131/RES_summary!N$19</f>
        <v>0</v>
      </c>
      <c r="O131" s="183">
        <f>RES_hhdet_emih!O131/RES_summary!O$19</f>
        <v>0</v>
      </c>
      <c r="P131" s="183">
        <f>RES_hhdet_emih!P131/RES_summary!P$19</f>
        <v>0</v>
      </c>
      <c r="Q131" s="183">
        <f>RES_hhdet_emih!Q131/RES_summary!Q$19</f>
        <v>0</v>
      </c>
    </row>
    <row r="132" spans="1:17" ht="12" customHeight="1" x14ac:dyDescent="0.25">
      <c r="A132" s="167" t="s">
        <v>147</v>
      </c>
      <c r="B132" s="183">
        <f>RES_hhdet_emih!B132/RES_summary!B$19</f>
        <v>0</v>
      </c>
      <c r="C132" s="183">
        <f>RES_hhdet_emih!C132/RES_summary!C$19</f>
        <v>0</v>
      </c>
      <c r="D132" s="183">
        <f>RES_hhdet_emih!D132/RES_summary!D$19</f>
        <v>0</v>
      </c>
      <c r="E132" s="183">
        <f>RES_hhdet_emih!E132/RES_summary!E$19</f>
        <v>0</v>
      </c>
      <c r="F132" s="183">
        <f>RES_hhdet_emih!F132/RES_summary!F$19</f>
        <v>0</v>
      </c>
      <c r="G132" s="183">
        <f>RES_hhdet_emih!G132/RES_summary!G$19</f>
        <v>0</v>
      </c>
      <c r="H132" s="183">
        <f>RES_hhdet_emih!H132/RES_summary!H$19</f>
        <v>0</v>
      </c>
      <c r="I132" s="183">
        <f>RES_hhdet_emih!I132/RES_summary!I$19</f>
        <v>0</v>
      </c>
      <c r="J132" s="183">
        <f>RES_hhdet_emih!J132/RES_summary!J$19</f>
        <v>0</v>
      </c>
      <c r="K132" s="183">
        <f>RES_hhdet_emih!K132/RES_summary!K$19</f>
        <v>0</v>
      </c>
      <c r="L132" s="183">
        <f>RES_hhdet_emih!L132/RES_summary!L$19</f>
        <v>0</v>
      </c>
      <c r="M132" s="183">
        <f>RES_hhdet_emih!M132/RES_summary!M$19</f>
        <v>0</v>
      </c>
      <c r="N132" s="183">
        <f>RES_hhdet_emih!N132/RES_summary!N$19</f>
        <v>0</v>
      </c>
      <c r="O132" s="183">
        <f>RES_hhdet_emih!O132/RES_summary!O$19</f>
        <v>0</v>
      </c>
      <c r="P132" s="183">
        <f>RES_hhdet_emih!P132/RES_summary!P$19</f>
        <v>0</v>
      </c>
      <c r="Q132" s="183">
        <f>RES_hhdet_emih!Q132/RES_summary!Q$19</f>
        <v>0</v>
      </c>
    </row>
    <row r="133" spans="1:17" ht="12" customHeight="1" x14ac:dyDescent="0.25">
      <c r="A133" s="166" t="s">
        <v>61</v>
      </c>
      <c r="B133" s="182">
        <f>RES_hhdet_emih!B133/RES_summary!B$19</f>
        <v>0</v>
      </c>
      <c r="C133" s="182">
        <f>RES_hhdet_emih!C133/RES_summary!C$19</f>
        <v>0</v>
      </c>
      <c r="D133" s="182">
        <f>RES_hhdet_emih!D133/RES_summary!D$19</f>
        <v>0</v>
      </c>
      <c r="E133" s="182">
        <f>RES_hhdet_emih!E133/RES_summary!E$19</f>
        <v>0</v>
      </c>
      <c r="F133" s="182">
        <f>RES_hhdet_emih!F133/RES_summary!F$19</f>
        <v>0</v>
      </c>
      <c r="G133" s="182">
        <f>RES_hhdet_emih!G133/RES_summary!G$19</f>
        <v>0</v>
      </c>
      <c r="H133" s="182">
        <f>RES_hhdet_emih!H133/RES_summary!H$19</f>
        <v>0</v>
      </c>
      <c r="I133" s="182">
        <f>RES_hhdet_emih!I133/RES_summary!I$19</f>
        <v>0</v>
      </c>
      <c r="J133" s="182">
        <f>RES_hhdet_emih!J133/RES_summary!J$19</f>
        <v>0</v>
      </c>
      <c r="K133" s="182">
        <f>RES_hhdet_emih!K133/RES_summary!K$19</f>
        <v>0</v>
      </c>
      <c r="L133" s="182">
        <f>RES_hhdet_emih!L133/RES_summary!L$19</f>
        <v>0</v>
      </c>
      <c r="M133" s="182">
        <f>RES_hhdet_emih!M133/RES_summary!M$19</f>
        <v>0</v>
      </c>
      <c r="N133" s="182">
        <f>RES_hhdet_emih!N133/RES_summary!N$19</f>
        <v>0</v>
      </c>
      <c r="O133" s="182">
        <f>RES_hhdet_emih!O133/RES_summary!O$19</f>
        <v>0</v>
      </c>
      <c r="P133" s="182">
        <f>RES_hhdet_emih!P133/RES_summary!P$19</f>
        <v>0</v>
      </c>
      <c r="Q133" s="182">
        <f>RES_hhdet_emih!Q133/RES_summary!Q$19</f>
        <v>0</v>
      </c>
    </row>
    <row r="134" spans="1:17" ht="12" customHeight="1" x14ac:dyDescent="0.25">
      <c r="A134" s="147" t="s">
        <v>59</v>
      </c>
      <c r="B134" s="181">
        <f>RES_hhdet_emih!B134/RES_summary!B$19</f>
        <v>0</v>
      </c>
      <c r="C134" s="181">
        <f>RES_hhdet_emih!C134/RES_summary!C$19</f>
        <v>0</v>
      </c>
      <c r="D134" s="181">
        <f>RES_hhdet_emih!D134/RES_summary!D$19</f>
        <v>0</v>
      </c>
      <c r="E134" s="181">
        <f>RES_hhdet_emih!E134/RES_summary!E$19</f>
        <v>0</v>
      </c>
      <c r="F134" s="181">
        <f>RES_hhdet_emih!F134/RES_summary!F$19</f>
        <v>0</v>
      </c>
      <c r="G134" s="181">
        <f>RES_hhdet_emih!G134/RES_summary!G$19</f>
        <v>0</v>
      </c>
      <c r="H134" s="181">
        <f>RES_hhdet_emih!H134/RES_summary!H$19</f>
        <v>0</v>
      </c>
      <c r="I134" s="181">
        <f>RES_hhdet_emih!I134/RES_summary!I$19</f>
        <v>0</v>
      </c>
      <c r="J134" s="181">
        <f>RES_hhdet_emih!J134/RES_summary!J$19</f>
        <v>0</v>
      </c>
      <c r="K134" s="181">
        <f>RES_hhdet_emih!K134/RES_summary!K$19</f>
        <v>0</v>
      </c>
      <c r="L134" s="181">
        <f>RES_hhdet_emih!L134/RES_summary!L$19</f>
        <v>0</v>
      </c>
      <c r="M134" s="181">
        <f>RES_hhdet_emih!M134/RES_summary!M$19</f>
        <v>0</v>
      </c>
      <c r="N134" s="181">
        <f>RES_hhdet_emih!N134/RES_summary!N$19</f>
        <v>0</v>
      </c>
      <c r="O134" s="181">
        <f>RES_hhdet_emih!O134/RES_summary!O$19</f>
        <v>0</v>
      </c>
      <c r="P134" s="181">
        <f>RES_hhdet_emih!P134/RES_summary!P$19</f>
        <v>0</v>
      </c>
      <c r="Q134" s="181">
        <f>RES_hhdet_emih!Q134/RES_summary!Q$19</f>
        <v>0</v>
      </c>
    </row>
    <row r="135" spans="1:17" ht="12" customHeight="1" x14ac:dyDescent="0.25">
      <c r="A135" s="163" t="s">
        <v>142</v>
      </c>
      <c r="B135" s="180">
        <f>RES_hhdet_emih!B135/RES_summary!B$19</f>
        <v>0</v>
      </c>
      <c r="C135" s="180">
        <f>RES_hhdet_emih!C135/RES_summary!C$19</f>
        <v>0</v>
      </c>
      <c r="D135" s="180">
        <f>RES_hhdet_emih!D135/RES_summary!D$19</f>
        <v>0</v>
      </c>
      <c r="E135" s="180">
        <f>RES_hhdet_emih!E135/RES_summary!E$19</f>
        <v>0</v>
      </c>
      <c r="F135" s="180">
        <f>RES_hhdet_emih!F135/RES_summary!F$19</f>
        <v>0</v>
      </c>
      <c r="G135" s="180">
        <f>RES_hhdet_emih!G135/RES_summary!G$19</f>
        <v>0</v>
      </c>
      <c r="H135" s="180">
        <f>RES_hhdet_emih!H135/RES_summary!H$19</f>
        <v>0</v>
      </c>
      <c r="I135" s="180">
        <f>RES_hhdet_emih!I135/RES_summary!I$19</f>
        <v>0</v>
      </c>
      <c r="J135" s="180">
        <f>RES_hhdet_emih!J135/RES_summary!J$19</f>
        <v>0</v>
      </c>
      <c r="K135" s="180">
        <f>RES_hhdet_emih!K135/RES_summary!K$19</f>
        <v>0</v>
      </c>
      <c r="L135" s="180">
        <f>RES_hhdet_emih!L135/RES_summary!L$19</f>
        <v>0</v>
      </c>
      <c r="M135" s="180">
        <f>RES_hhdet_emih!M135/RES_summary!M$19</f>
        <v>0</v>
      </c>
      <c r="N135" s="180">
        <f>RES_hhdet_emih!N135/RES_summary!N$19</f>
        <v>0</v>
      </c>
      <c r="O135" s="180">
        <f>RES_hhdet_emih!O135/RES_summary!O$19</f>
        <v>0</v>
      </c>
      <c r="P135" s="180">
        <f>RES_hhdet_emih!P135/RES_summary!P$19</f>
        <v>0</v>
      </c>
      <c r="Q135" s="180">
        <f>RES_hhdet_emih!Q135/RES_summary!Q$19</f>
        <v>0</v>
      </c>
    </row>
    <row r="136" spans="1:17" ht="12" customHeight="1" x14ac:dyDescent="0.25">
      <c r="A136" s="161" t="s">
        <v>141</v>
      </c>
      <c r="B136" s="179">
        <f>RES_hhdet_emih!B136/RES_summary!B$19</f>
        <v>0</v>
      </c>
      <c r="C136" s="179">
        <f>RES_hhdet_emih!C136/RES_summary!C$19</f>
        <v>0</v>
      </c>
      <c r="D136" s="179">
        <f>RES_hhdet_emih!D136/RES_summary!D$19</f>
        <v>0</v>
      </c>
      <c r="E136" s="179">
        <f>RES_hhdet_emih!E136/RES_summary!E$19</f>
        <v>0</v>
      </c>
      <c r="F136" s="179">
        <f>RES_hhdet_emih!F136/RES_summary!F$19</f>
        <v>0</v>
      </c>
      <c r="G136" s="179">
        <f>RES_hhdet_emih!G136/RES_summary!G$19</f>
        <v>0</v>
      </c>
      <c r="H136" s="179">
        <f>RES_hhdet_emih!H136/RES_summary!H$19</f>
        <v>0</v>
      </c>
      <c r="I136" s="179">
        <f>RES_hhdet_emih!I136/RES_summary!I$19</f>
        <v>0</v>
      </c>
      <c r="J136" s="179">
        <f>RES_hhdet_emih!J136/RES_summary!J$19</f>
        <v>0</v>
      </c>
      <c r="K136" s="179">
        <f>RES_hhdet_emih!K136/RES_summary!K$19</f>
        <v>0</v>
      </c>
      <c r="L136" s="179">
        <f>RES_hhdet_emih!L136/RES_summary!L$19</f>
        <v>0</v>
      </c>
      <c r="M136" s="179">
        <f>RES_hhdet_emih!M136/RES_summary!M$19</f>
        <v>0</v>
      </c>
      <c r="N136" s="179">
        <f>RES_hhdet_emih!N136/RES_summary!N$19</f>
        <v>0</v>
      </c>
      <c r="O136" s="179">
        <f>RES_hhdet_emih!O136/RES_summary!O$19</f>
        <v>0</v>
      </c>
      <c r="P136" s="179">
        <f>RES_hhdet_emih!P136/RES_summary!P$19</f>
        <v>0</v>
      </c>
      <c r="Q136" s="179">
        <f>RES_hhdet_emih!Q136/RES_summary!Q$19</f>
        <v>0</v>
      </c>
    </row>
    <row r="137" spans="1:17" ht="12" customHeight="1" x14ac:dyDescent="0.25">
      <c r="A137" s="148" t="s">
        <v>60</v>
      </c>
      <c r="B137" s="177">
        <f>RES_hhdet_emih!B137/RES_summary!B$19</f>
        <v>0</v>
      </c>
      <c r="C137" s="177">
        <f>RES_hhdet_emih!C137/RES_summary!C$19</f>
        <v>0</v>
      </c>
      <c r="D137" s="177">
        <f>RES_hhdet_emih!D137/RES_summary!D$19</f>
        <v>0</v>
      </c>
      <c r="E137" s="177">
        <f>RES_hhdet_emih!E137/RES_summary!E$19</f>
        <v>0</v>
      </c>
      <c r="F137" s="177">
        <f>RES_hhdet_emih!F137/RES_summary!F$19</f>
        <v>0</v>
      </c>
      <c r="G137" s="177">
        <f>RES_hhdet_emih!G137/RES_summary!G$19</f>
        <v>0</v>
      </c>
      <c r="H137" s="177">
        <f>RES_hhdet_emih!H137/RES_summary!H$19</f>
        <v>0</v>
      </c>
      <c r="I137" s="177">
        <f>RES_hhdet_emih!I137/RES_summary!I$19</f>
        <v>0</v>
      </c>
      <c r="J137" s="177">
        <f>RES_hhdet_emih!J137/RES_summary!J$19</f>
        <v>0</v>
      </c>
      <c r="K137" s="177">
        <f>RES_hhdet_emih!K137/RES_summary!K$19</f>
        <v>0</v>
      </c>
      <c r="L137" s="177">
        <f>RES_hhdet_emih!L137/RES_summary!L$19</f>
        <v>0</v>
      </c>
      <c r="M137" s="177">
        <f>RES_hhdet_emih!M137/RES_summary!M$19</f>
        <v>0</v>
      </c>
      <c r="N137" s="177">
        <f>RES_hhdet_emih!N137/RES_summary!N$19</f>
        <v>0</v>
      </c>
      <c r="O137" s="177">
        <f>RES_hhdet_emih!O137/RES_summary!O$19</f>
        <v>0</v>
      </c>
      <c r="P137" s="177">
        <f>RES_hhdet_emih!P137/RES_summary!P$19</f>
        <v>0</v>
      </c>
      <c r="Q137" s="177">
        <f>RES_hhdet_emih!Q137/RES_summary!Q$19</f>
        <v>0</v>
      </c>
    </row>
    <row r="138" spans="1:17" ht="12" customHeight="1" x14ac:dyDescent="0.25">
      <c r="A138" s="148" t="s">
        <v>59</v>
      </c>
      <c r="B138" s="177">
        <f>RES_hhdet_emih!B138/RES_summary!B$19</f>
        <v>0</v>
      </c>
      <c r="C138" s="177">
        <f>RES_hhdet_emih!C138/RES_summary!C$19</f>
        <v>0</v>
      </c>
      <c r="D138" s="177">
        <f>RES_hhdet_emih!D138/RES_summary!D$19</f>
        <v>0</v>
      </c>
      <c r="E138" s="177">
        <f>RES_hhdet_emih!E138/RES_summary!E$19</f>
        <v>0</v>
      </c>
      <c r="F138" s="177">
        <f>RES_hhdet_emih!F138/RES_summary!F$19</f>
        <v>0</v>
      </c>
      <c r="G138" s="177">
        <f>RES_hhdet_emih!G138/RES_summary!G$19</f>
        <v>0</v>
      </c>
      <c r="H138" s="177">
        <f>RES_hhdet_emih!H138/RES_summary!H$19</f>
        <v>0</v>
      </c>
      <c r="I138" s="177">
        <f>RES_hhdet_emih!I138/RES_summary!I$19</f>
        <v>0</v>
      </c>
      <c r="J138" s="177">
        <f>RES_hhdet_emih!J138/RES_summary!J$19</f>
        <v>0</v>
      </c>
      <c r="K138" s="177">
        <f>RES_hhdet_emih!K138/RES_summary!K$19</f>
        <v>0</v>
      </c>
      <c r="L138" s="177">
        <f>RES_hhdet_emih!L138/RES_summary!L$19</f>
        <v>0</v>
      </c>
      <c r="M138" s="177">
        <f>RES_hhdet_emih!M138/RES_summary!M$19</f>
        <v>0</v>
      </c>
      <c r="N138" s="177">
        <f>RES_hhdet_emih!N138/RES_summary!N$19</f>
        <v>0</v>
      </c>
      <c r="O138" s="177">
        <f>RES_hhdet_emih!O138/RES_summary!O$19</f>
        <v>0</v>
      </c>
      <c r="P138" s="177">
        <f>RES_hhdet_emih!P138/RES_summary!P$19</f>
        <v>0</v>
      </c>
      <c r="Q138" s="177">
        <f>RES_hhdet_emih!Q138/RES_summary!Q$19</f>
        <v>0</v>
      </c>
    </row>
    <row r="139" spans="1:17" ht="12" customHeight="1" x14ac:dyDescent="0.25">
      <c r="A139" s="158" t="s">
        <v>62</v>
      </c>
      <c r="B139" s="178">
        <f>RES_hhdet_emih!B139/RES_summary!B$19</f>
        <v>1.243264670885537</v>
      </c>
      <c r="C139" s="178">
        <f>RES_hhdet_emih!C139/RES_summary!C$19</f>
        <v>1.1711315832517084</v>
      </c>
      <c r="D139" s="178">
        <f>RES_hhdet_emih!D139/RES_summary!D$19</f>
        <v>1.139603707656176</v>
      </c>
      <c r="E139" s="178">
        <f>RES_hhdet_emih!E139/RES_summary!E$19</f>
        <v>1.0950793386895759</v>
      </c>
      <c r="F139" s="178">
        <f>RES_hhdet_emih!F139/RES_summary!F$19</f>
        <v>1.1217124345919489</v>
      </c>
      <c r="G139" s="178">
        <f>RES_hhdet_emih!G139/RES_summary!G$19</f>
        <v>1.0798366476214125</v>
      </c>
      <c r="H139" s="178">
        <f>RES_hhdet_emih!H139/RES_summary!H$19</f>
        <v>1.0121898017980513</v>
      </c>
      <c r="I139" s="178">
        <f>RES_hhdet_emih!I139/RES_summary!I$19</f>
        <v>0.9750271076605258</v>
      </c>
      <c r="J139" s="178">
        <f>RES_hhdet_emih!J139/RES_summary!J$19</f>
        <v>0.95076423422421807</v>
      </c>
      <c r="K139" s="178">
        <f>RES_hhdet_emih!K139/RES_summary!K$19</f>
        <v>0.94818158336813907</v>
      </c>
      <c r="L139" s="178">
        <f>RES_hhdet_emih!L139/RES_summary!L$19</f>
        <v>0.90734526699878693</v>
      </c>
      <c r="M139" s="178">
        <f>RES_hhdet_emih!M139/RES_summary!M$19</f>
        <v>0.8083782333813051</v>
      </c>
      <c r="N139" s="178">
        <f>RES_hhdet_emih!N139/RES_summary!N$19</f>
        <v>0.81022007956190989</v>
      </c>
      <c r="O139" s="178">
        <f>RES_hhdet_emih!O139/RES_summary!O$19</f>
        <v>0.77570636333251697</v>
      </c>
      <c r="P139" s="178">
        <f>RES_hhdet_emih!P139/RES_summary!P$19</f>
        <v>0.66023061602553779</v>
      </c>
      <c r="Q139" s="178">
        <f>RES_hhdet_emih!Q139/RES_summary!Q$19</f>
        <v>0.64155290530131504</v>
      </c>
    </row>
    <row r="140" spans="1:17" ht="12" customHeight="1" x14ac:dyDescent="0.25">
      <c r="A140" s="23" t="s">
        <v>57</v>
      </c>
      <c r="B140" s="177">
        <f>RES_hhdet_emih!B140/RES_summary!B$19</f>
        <v>4.4629487665431231</v>
      </c>
      <c r="C140" s="177">
        <f>RES_hhdet_emih!C140/RES_summary!C$19</f>
        <v>4.3580141836537933</v>
      </c>
      <c r="D140" s="177">
        <f>RES_hhdet_emih!D140/RES_summary!D$19</f>
        <v>4.3154848216943575</v>
      </c>
      <c r="E140" s="177">
        <f>RES_hhdet_emih!E140/RES_summary!E$19</f>
        <v>4.2579451368000694</v>
      </c>
      <c r="F140" s="177">
        <f>RES_hhdet_emih!F140/RES_summary!F$19</f>
        <v>4.3683167200994806</v>
      </c>
      <c r="G140" s="177">
        <f>RES_hhdet_emih!G140/RES_summary!G$19</f>
        <v>4.2650628740918348</v>
      </c>
      <c r="H140" s="177">
        <f>RES_hhdet_emih!H140/RES_summary!H$19</f>
        <v>4.2158222774677814</v>
      </c>
      <c r="I140" s="177">
        <f>RES_hhdet_emih!I140/RES_summary!I$19</f>
        <v>4.2262557740306379</v>
      </c>
      <c r="J140" s="177">
        <f>RES_hhdet_emih!J140/RES_summary!J$19</f>
        <v>4.1943846213661633</v>
      </c>
      <c r="K140" s="177">
        <f>RES_hhdet_emih!K140/RES_summary!K$19</f>
        <v>4.1278212396279734</v>
      </c>
      <c r="L140" s="177">
        <f>RES_hhdet_emih!L140/RES_summary!L$19</f>
        <v>4.1899923206700365</v>
      </c>
      <c r="M140" s="177">
        <f>RES_hhdet_emih!M140/RES_summary!M$19</f>
        <v>3.9234992025660103</v>
      </c>
      <c r="N140" s="177">
        <f>RES_hhdet_emih!N140/RES_summary!N$19</f>
        <v>4.0317993952022571</v>
      </c>
      <c r="O140" s="177">
        <f>RES_hhdet_emih!O140/RES_summary!O$19</f>
        <v>4.0295556520271472</v>
      </c>
      <c r="P140" s="177">
        <f>RES_hhdet_emih!P140/RES_summary!P$19</f>
        <v>3.99730505353316</v>
      </c>
      <c r="Q140" s="177">
        <f>RES_hhdet_emih!Q140/RES_summary!Q$19</f>
        <v>3.8947769915330577</v>
      </c>
    </row>
    <row r="141" spans="1:17" ht="12" customHeight="1" x14ac:dyDescent="0.25">
      <c r="A141" s="29" t="s">
        <v>140</v>
      </c>
      <c r="B141" s="176">
        <f>RES_hhdet_emih!B141/RES_summary!B$19</f>
        <v>0</v>
      </c>
      <c r="C141" s="176">
        <f>RES_hhdet_emih!C141/RES_summary!C$19</f>
        <v>0</v>
      </c>
      <c r="D141" s="176">
        <f>RES_hhdet_emih!D141/RES_summary!D$19</f>
        <v>0</v>
      </c>
      <c r="E141" s="176">
        <f>RES_hhdet_emih!E141/RES_summary!E$19</f>
        <v>0</v>
      </c>
      <c r="F141" s="176">
        <f>RES_hhdet_emih!F141/RES_summary!F$19</f>
        <v>0</v>
      </c>
      <c r="G141" s="176">
        <f>RES_hhdet_emih!G141/RES_summary!G$19</f>
        <v>0</v>
      </c>
      <c r="H141" s="176">
        <f>RES_hhdet_emih!H141/RES_summary!H$19</f>
        <v>0</v>
      </c>
      <c r="I141" s="176">
        <f>RES_hhdet_emih!I141/RES_summary!I$19</f>
        <v>0</v>
      </c>
      <c r="J141" s="176">
        <f>RES_hhdet_emih!J141/RES_summary!J$19</f>
        <v>0</v>
      </c>
      <c r="K141" s="176">
        <f>RES_hhdet_emih!K141/RES_summary!K$19</f>
        <v>0</v>
      </c>
      <c r="L141" s="176">
        <f>RES_hhdet_emih!L141/RES_summary!L$19</f>
        <v>0</v>
      </c>
      <c r="M141" s="176">
        <f>RES_hhdet_emih!M141/RES_summary!M$19</f>
        <v>0</v>
      </c>
      <c r="N141" s="176">
        <f>RES_hhdet_emih!N141/RES_summary!N$19</f>
        <v>0</v>
      </c>
      <c r="O141" s="176">
        <f>RES_hhdet_emih!O141/RES_summary!O$19</f>
        <v>0</v>
      </c>
      <c r="P141" s="176">
        <f>RES_hhdet_emih!P141/RES_summary!P$19</f>
        <v>0</v>
      </c>
      <c r="Q141" s="176">
        <f>RES_hhdet_emih!Q141/RES_summary!Q$19</f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84">
        <f>RES_hhdet_emih!B143/RES_summary!B$19</f>
        <v>4.3495081923379271</v>
      </c>
      <c r="C143" s="184">
        <f>RES_hhdet_emih!C143/RES_summary!C$19</f>
        <v>3.8904432918744787</v>
      </c>
      <c r="D143" s="184">
        <f>RES_hhdet_emih!D143/RES_summary!D$19</f>
        <v>3.4554545870346147</v>
      </c>
      <c r="E143" s="184">
        <f>RES_hhdet_emih!E143/RES_summary!E$19</f>
        <v>3.0078277244142697</v>
      </c>
      <c r="F143" s="184">
        <f>RES_hhdet_emih!F143/RES_summary!F$19</f>
        <v>2.9079922724148113</v>
      </c>
      <c r="G143" s="184">
        <f>RES_hhdet_emih!G143/RES_summary!G$19</f>
        <v>2.6257847312084057</v>
      </c>
      <c r="H143" s="184">
        <f>RES_hhdet_emih!H143/RES_summary!H$19</f>
        <v>2.1833819137082351</v>
      </c>
      <c r="I143" s="184">
        <f>RES_hhdet_emih!I143/RES_summary!I$19</f>
        <v>1.9952018568061844</v>
      </c>
      <c r="J143" s="184">
        <f>RES_hhdet_emih!J143/RES_summary!J$19</f>
        <v>1.7568762685630892</v>
      </c>
      <c r="K143" s="184">
        <f>RES_hhdet_emih!K143/RES_summary!K$19</f>
        <v>1.6778222005982215</v>
      </c>
      <c r="L143" s="184">
        <f>RES_hhdet_emih!L143/RES_summary!L$19</f>
        <v>1.5382476851800739</v>
      </c>
      <c r="M143" s="184">
        <f>RES_hhdet_emih!M143/RES_summary!M$19</f>
        <v>1.2421259006992014</v>
      </c>
      <c r="N143" s="184">
        <f>RES_hhdet_emih!N143/RES_summary!N$19</f>
        <v>1.1513112378348844</v>
      </c>
      <c r="O143" s="184">
        <f>RES_hhdet_emih!O143/RES_summary!O$19</f>
        <v>1.0350420434390284</v>
      </c>
      <c r="P143" s="184">
        <f>RES_hhdet_emih!P143/RES_summary!P$19</f>
        <v>0.82955885368738846</v>
      </c>
      <c r="Q143" s="184">
        <f>RES_hhdet_emih!Q143/RES_summary!Q$19</f>
        <v>0.78138317659377776</v>
      </c>
    </row>
    <row r="144" spans="1:17" ht="12.95" customHeight="1" x14ac:dyDescent="0.25">
      <c r="A144" s="158" t="s">
        <v>65</v>
      </c>
      <c r="B144" s="178">
        <f>RES_hhdet_emih!B144/RES_summary!B$19</f>
        <v>0</v>
      </c>
      <c r="C144" s="178">
        <f>RES_hhdet_emih!C144/RES_summary!C$19</f>
        <v>0</v>
      </c>
      <c r="D144" s="178">
        <f>RES_hhdet_emih!D144/RES_summary!D$19</f>
        <v>0</v>
      </c>
      <c r="E144" s="178">
        <f>RES_hhdet_emih!E144/RES_summary!E$19</f>
        <v>0</v>
      </c>
      <c r="F144" s="178">
        <f>RES_hhdet_emih!F144/RES_summary!F$19</f>
        <v>0</v>
      </c>
      <c r="G144" s="178">
        <f>RES_hhdet_emih!G144/RES_summary!G$19</f>
        <v>0</v>
      </c>
      <c r="H144" s="178">
        <f>RES_hhdet_emih!H144/RES_summary!H$19</f>
        <v>0</v>
      </c>
      <c r="I144" s="178">
        <f>RES_hhdet_emih!I144/RES_summary!I$19</f>
        <v>0</v>
      </c>
      <c r="J144" s="178">
        <f>RES_hhdet_emih!J144/RES_summary!J$19</f>
        <v>0</v>
      </c>
      <c r="K144" s="178">
        <f>RES_hhdet_emih!K144/RES_summary!K$19</f>
        <v>0</v>
      </c>
      <c r="L144" s="178">
        <f>RES_hhdet_emih!L144/RES_summary!L$19</f>
        <v>0</v>
      </c>
      <c r="M144" s="178">
        <f>RES_hhdet_emih!M144/RES_summary!M$19</f>
        <v>0</v>
      </c>
      <c r="N144" s="178">
        <f>RES_hhdet_emih!N144/RES_summary!N$19</f>
        <v>0</v>
      </c>
      <c r="O144" s="178">
        <f>RES_hhdet_emih!O144/RES_summary!O$19</f>
        <v>0</v>
      </c>
      <c r="P144" s="178">
        <f>RES_hhdet_emih!P144/RES_summary!P$19</f>
        <v>0</v>
      </c>
      <c r="Q144" s="178">
        <f>RES_hhdet_emih!Q144/RES_summary!Q$19</f>
        <v>0</v>
      </c>
    </row>
    <row r="145" spans="1:17" ht="12" customHeight="1" x14ac:dyDescent="0.25">
      <c r="A145" s="23" t="s">
        <v>60</v>
      </c>
      <c r="B145" s="177">
        <f>RES_hhdet_emih!B145/RES_summary!B$19</f>
        <v>0</v>
      </c>
      <c r="C145" s="177">
        <f>RES_hhdet_emih!C145/RES_summary!C$19</f>
        <v>0</v>
      </c>
      <c r="D145" s="177">
        <f>RES_hhdet_emih!D145/RES_summary!D$19</f>
        <v>0</v>
      </c>
      <c r="E145" s="177">
        <f>RES_hhdet_emih!E145/RES_summary!E$19</f>
        <v>0</v>
      </c>
      <c r="F145" s="177">
        <f>RES_hhdet_emih!F145/RES_summary!F$19</f>
        <v>0</v>
      </c>
      <c r="G145" s="177">
        <f>RES_hhdet_emih!G145/RES_summary!G$19</f>
        <v>0</v>
      </c>
      <c r="H145" s="177">
        <f>RES_hhdet_emih!H145/RES_summary!H$19</f>
        <v>0</v>
      </c>
      <c r="I145" s="177">
        <f>RES_hhdet_emih!I145/RES_summary!I$19</f>
        <v>0</v>
      </c>
      <c r="J145" s="177">
        <f>RES_hhdet_emih!J145/RES_summary!J$19</f>
        <v>0</v>
      </c>
      <c r="K145" s="177">
        <f>RES_hhdet_emih!K145/RES_summary!K$19</f>
        <v>0</v>
      </c>
      <c r="L145" s="177">
        <f>RES_hhdet_emih!L145/RES_summary!L$19</f>
        <v>0</v>
      </c>
      <c r="M145" s="177">
        <f>RES_hhdet_emih!M145/RES_summary!M$19</f>
        <v>0</v>
      </c>
      <c r="N145" s="177">
        <f>RES_hhdet_emih!N145/RES_summary!N$19</f>
        <v>0</v>
      </c>
      <c r="O145" s="177">
        <f>RES_hhdet_emih!O145/RES_summary!O$19</f>
        <v>0</v>
      </c>
      <c r="P145" s="177">
        <f>RES_hhdet_emih!P145/RES_summary!P$19</f>
        <v>0</v>
      </c>
      <c r="Q145" s="177">
        <f>RES_hhdet_emih!Q145/RES_summary!Q$19</f>
        <v>0</v>
      </c>
    </row>
    <row r="146" spans="1:17" ht="12.95" customHeight="1" x14ac:dyDescent="0.25">
      <c r="A146" s="158" t="s">
        <v>112</v>
      </c>
      <c r="B146" s="178">
        <f>RES_hhdet_emih!B146/RES_summary!B$19</f>
        <v>0</v>
      </c>
      <c r="C146" s="178">
        <f>RES_hhdet_emih!C146/RES_summary!C$19</f>
        <v>0</v>
      </c>
      <c r="D146" s="178">
        <f>RES_hhdet_emih!D146/RES_summary!D$19</f>
        <v>0</v>
      </c>
      <c r="E146" s="178">
        <f>RES_hhdet_emih!E146/RES_summary!E$19</f>
        <v>0</v>
      </c>
      <c r="F146" s="178">
        <f>RES_hhdet_emih!F146/RES_summary!F$19</f>
        <v>0</v>
      </c>
      <c r="G146" s="178">
        <f>RES_hhdet_emih!G146/RES_summary!G$19</f>
        <v>0</v>
      </c>
      <c r="H146" s="178">
        <f>RES_hhdet_emih!H146/RES_summary!H$19</f>
        <v>0</v>
      </c>
      <c r="I146" s="178">
        <f>RES_hhdet_emih!I146/RES_summary!I$19</f>
        <v>0</v>
      </c>
      <c r="J146" s="178">
        <f>RES_hhdet_emih!J146/RES_summary!J$19</f>
        <v>0</v>
      </c>
      <c r="K146" s="178">
        <f>RES_hhdet_emih!K146/RES_summary!K$19</f>
        <v>0</v>
      </c>
      <c r="L146" s="178">
        <f>RES_hhdet_emih!L146/RES_summary!L$19</f>
        <v>0</v>
      </c>
      <c r="M146" s="178">
        <f>RES_hhdet_emih!M146/RES_summary!M$19</f>
        <v>0</v>
      </c>
      <c r="N146" s="178">
        <f>RES_hhdet_emih!N146/RES_summary!N$19</f>
        <v>0</v>
      </c>
      <c r="O146" s="178">
        <f>RES_hhdet_emih!O146/RES_summary!O$19</f>
        <v>0</v>
      </c>
      <c r="P146" s="178">
        <f>RES_hhdet_emih!P146/RES_summary!P$19</f>
        <v>0</v>
      </c>
      <c r="Q146" s="178">
        <f>RES_hhdet_emih!Q146/RES_summary!Q$19</f>
        <v>0</v>
      </c>
    </row>
    <row r="147" spans="1:17" ht="12" customHeight="1" x14ac:dyDescent="0.25">
      <c r="A147" s="23" t="s">
        <v>60</v>
      </c>
      <c r="B147" s="177">
        <f>RES_hhdet_emih!B147/RES_summary!B$19</f>
        <v>0</v>
      </c>
      <c r="C147" s="177">
        <f>RES_hhdet_emih!C147/RES_summary!C$19</f>
        <v>0</v>
      </c>
      <c r="D147" s="177">
        <f>RES_hhdet_emih!D147/RES_summary!D$19</f>
        <v>0</v>
      </c>
      <c r="E147" s="177">
        <f>RES_hhdet_emih!E147/RES_summary!E$19</f>
        <v>0</v>
      </c>
      <c r="F147" s="177">
        <f>RES_hhdet_emih!F147/RES_summary!F$19</f>
        <v>0</v>
      </c>
      <c r="G147" s="177">
        <f>RES_hhdet_emih!G147/RES_summary!G$19</f>
        <v>0</v>
      </c>
      <c r="H147" s="177">
        <f>RES_hhdet_emih!H147/RES_summary!H$19</f>
        <v>0</v>
      </c>
      <c r="I147" s="177">
        <f>RES_hhdet_emih!I147/RES_summary!I$19</f>
        <v>0</v>
      </c>
      <c r="J147" s="177">
        <f>RES_hhdet_emih!J147/RES_summary!J$19</f>
        <v>0</v>
      </c>
      <c r="K147" s="177">
        <f>RES_hhdet_emih!K147/RES_summary!K$19</f>
        <v>0</v>
      </c>
      <c r="L147" s="177">
        <f>RES_hhdet_emih!L147/RES_summary!L$19</f>
        <v>0</v>
      </c>
      <c r="M147" s="177">
        <f>RES_hhdet_emih!M147/RES_summary!M$19</f>
        <v>0</v>
      </c>
      <c r="N147" s="177">
        <f>RES_hhdet_emih!N147/RES_summary!N$19</f>
        <v>0</v>
      </c>
      <c r="O147" s="177">
        <f>RES_hhdet_emih!O147/RES_summary!O$19</f>
        <v>0</v>
      </c>
      <c r="P147" s="177">
        <f>RES_hhdet_emih!P147/RES_summary!P$19</f>
        <v>0</v>
      </c>
      <c r="Q147" s="177">
        <f>RES_hhdet_emih!Q147/RES_summary!Q$19</f>
        <v>0</v>
      </c>
    </row>
    <row r="148" spans="1:17" ht="12" customHeight="1" x14ac:dyDescent="0.25">
      <c r="A148" s="158" t="s">
        <v>63</v>
      </c>
      <c r="B148" s="178">
        <f>RES_hhdet_emih!B148/RES_summary!B$19</f>
        <v>3.1062508898548806</v>
      </c>
      <c r="C148" s="178">
        <f>RES_hhdet_emih!C148/RES_summary!C$19</f>
        <v>2.7191150619270612</v>
      </c>
      <c r="D148" s="178">
        <f>RES_hhdet_emih!D148/RES_summary!D$19</f>
        <v>2.3171213960472223</v>
      </c>
      <c r="E148" s="178">
        <f>RES_hhdet_emih!E148/RES_summary!E$19</f>
        <v>1.9240299301704433</v>
      </c>
      <c r="F148" s="178">
        <f>RES_hhdet_emih!F148/RES_summary!F$19</f>
        <v>1.799024560876241</v>
      </c>
      <c r="G148" s="178">
        <f>RES_hhdet_emih!G148/RES_summary!G$19</f>
        <v>1.5548482198934037</v>
      </c>
      <c r="H148" s="178">
        <f>RES_hhdet_emih!H148/RES_summary!H$19</f>
        <v>1.1805200628745836</v>
      </c>
      <c r="I148" s="178">
        <f>RES_hhdet_emih!I148/RES_summary!I$19</f>
        <v>1.0237640399905381</v>
      </c>
      <c r="J148" s="178">
        <f>RES_hhdet_emih!J148/RES_summary!J$19</f>
        <v>0.80956264730488747</v>
      </c>
      <c r="K148" s="178">
        <f>RES_hhdet_emih!K148/RES_summary!K$19</f>
        <v>0.73412966121786816</v>
      </c>
      <c r="L148" s="178">
        <f>RES_hhdet_emih!L148/RES_summary!L$19</f>
        <v>0.62924689603125927</v>
      </c>
      <c r="M148" s="178">
        <f>RES_hhdet_emih!M148/RES_summary!M$19</f>
        <v>0.43663886022198783</v>
      </c>
      <c r="N148" s="178">
        <f>RES_hhdet_emih!N148/RES_summary!N$19</f>
        <v>0.34404508935656414</v>
      </c>
      <c r="O148" s="178">
        <f>RES_hhdet_emih!O148/RES_summary!O$19</f>
        <v>0.2653150639996657</v>
      </c>
      <c r="P148" s="178">
        <f>RES_hhdet_emih!P148/RES_summary!P$19</f>
        <v>0.175269582552988</v>
      </c>
      <c r="Q148" s="178">
        <f>RES_hhdet_emih!Q148/RES_summary!Q$19</f>
        <v>0.14094396236798576</v>
      </c>
    </row>
    <row r="149" spans="1:17" ht="12" customHeight="1" x14ac:dyDescent="0.25">
      <c r="A149" s="167" t="s">
        <v>144</v>
      </c>
      <c r="B149" s="183">
        <f>RES_hhdet_emih!B149/RES_summary!B$19</f>
        <v>6.5422849107853187</v>
      </c>
      <c r="C149" s="183">
        <f>RES_hhdet_emih!C149/RES_summary!C$19</f>
        <v>6.5084051378961609</v>
      </c>
      <c r="D149" s="183">
        <f>RES_hhdet_emih!D149/RES_summary!D$19</f>
        <v>6.3772977177112367</v>
      </c>
      <c r="E149" s="183">
        <f>RES_hhdet_emih!E149/RES_summary!E$19</f>
        <v>6.3484346721468352</v>
      </c>
      <c r="F149" s="183">
        <f>RES_hhdet_emih!F149/RES_summary!F$19</f>
        <v>6.3270232905797306</v>
      </c>
      <c r="G149" s="183">
        <f>RES_hhdet_emih!G149/RES_summary!G$19</f>
        <v>6.23645185577075</v>
      </c>
      <c r="H149" s="183">
        <f>RES_hhdet_emih!H149/RES_summary!H$19</f>
        <v>6.1213722516728364</v>
      </c>
      <c r="I149" s="183">
        <f>RES_hhdet_emih!I149/RES_summary!I$19</f>
        <v>6.0363999984522065</v>
      </c>
      <c r="J149" s="183">
        <f>RES_hhdet_emih!J149/RES_summary!J$19</f>
        <v>5.9578009226902164</v>
      </c>
      <c r="K149" s="183">
        <f>RES_hhdet_emih!K149/RES_summary!K$19</f>
        <v>5.9170553580911847</v>
      </c>
      <c r="L149" s="183">
        <f>RES_hhdet_emih!L149/RES_summary!L$19</f>
        <v>5.8583741926709463</v>
      </c>
      <c r="M149" s="183">
        <f>RES_hhdet_emih!M149/RES_summary!M$19</f>
        <v>5.317964503335296</v>
      </c>
      <c r="N149" s="183">
        <f>RES_hhdet_emih!N149/RES_summary!N$19</f>
        <v>6.0316828640033835</v>
      </c>
      <c r="O149" s="183">
        <f>RES_hhdet_emih!O149/RES_summary!O$19</f>
        <v>5.9644598891944485</v>
      </c>
      <c r="P149" s="183">
        <f>RES_hhdet_emih!P149/RES_summary!P$19</f>
        <v>5.817034702859651</v>
      </c>
      <c r="Q149" s="183">
        <f>RES_hhdet_emih!Q149/RES_summary!Q$19</f>
        <v>5.7056978295925038</v>
      </c>
    </row>
    <row r="150" spans="1:17" ht="12" customHeight="1" x14ac:dyDescent="0.25">
      <c r="A150" s="167" t="s">
        <v>143</v>
      </c>
      <c r="B150" s="183">
        <f>RES_hhdet_emih!B150/RES_summary!B$19</f>
        <v>4.1739777730810808</v>
      </c>
      <c r="C150" s="183">
        <f>RES_hhdet_emih!C150/RES_summary!C$19</f>
        <v>4.2304633396325633</v>
      </c>
      <c r="D150" s="183">
        <f>RES_hhdet_emih!D150/RES_summary!D$19</f>
        <v>4.1452435165121635</v>
      </c>
      <c r="E150" s="183">
        <f>RES_hhdet_emih!E150/RES_summary!E$19</f>
        <v>4.1264825368953169</v>
      </c>
      <c r="F150" s="183">
        <f>RES_hhdet_emih!F150/RES_summary!F$19</f>
        <v>4.1125651388767324</v>
      </c>
      <c r="G150" s="183">
        <f>RES_hhdet_emih!G150/RES_summary!G$19</f>
        <v>4.0536937062509759</v>
      </c>
      <c r="H150" s="183">
        <f>RES_hhdet_emih!H150/RES_summary!H$19</f>
        <v>3.9788919635872939</v>
      </c>
      <c r="I150" s="183">
        <f>RES_hhdet_emih!I150/RES_summary!I$19</f>
        <v>3.9236599989939527</v>
      </c>
      <c r="J150" s="183">
        <f>RES_hhdet_emih!J150/RES_summary!J$19</f>
        <v>3.8725705997487601</v>
      </c>
      <c r="K150" s="183">
        <f>RES_hhdet_emih!K150/RES_summary!K$19</f>
        <v>3.846085982759254</v>
      </c>
      <c r="L150" s="183">
        <f>RES_hhdet_emih!L150/RES_summary!L$19</f>
        <v>3.8079432252361785</v>
      </c>
      <c r="M150" s="183">
        <f>RES_hhdet_emih!M150/RES_summary!M$19</f>
        <v>3.4566769271679973</v>
      </c>
      <c r="N150" s="183">
        <f>RES_hhdet_emih!N150/RES_summary!N$19</f>
        <v>4.0412275188823168</v>
      </c>
      <c r="O150" s="183">
        <f>RES_hhdet_emih!O150/RES_summary!O$19</f>
        <v>3.8768989279764408</v>
      </c>
      <c r="P150" s="183">
        <f>RES_hhdet_emih!P150/RES_summary!P$19</f>
        <v>3.7810725568588235</v>
      </c>
      <c r="Q150" s="183">
        <f>RES_hhdet_emih!Q150/RES_summary!Q$19</f>
        <v>3.7087035892351943</v>
      </c>
    </row>
    <row r="151" spans="1:17" ht="12" customHeight="1" x14ac:dyDescent="0.25">
      <c r="A151" s="166" t="s">
        <v>57</v>
      </c>
      <c r="B151" s="182">
        <f>RES_hhdet_emih!B151/RES_summary!B$19</f>
        <v>4.1739777730810808</v>
      </c>
      <c r="C151" s="182">
        <f>RES_hhdet_emih!C151/RES_summary!C$19</f>
        <v>4.2304633396325633</v>
      </c>
      <c r="D151" s="182">
        <f>RES_hhdet_emih!D151/RES_summary!D$19</f>
        <v>4.1452435165121635</v>
      </c>
      <c r="E151" s="182">
        <f>RES_hhdet_emih!E151/RES_summary!E$19</f>
        <v>4.1264825368953169</v>
      </c>
      <c r="F151" s="182">
        <f>RES_hhdet_emih!F151/RES_summary!F$19</f>
        <v>4.1125651388767324</v>
      </c>
      <c r="G151" s="182">
        <f>RES_hhdet_emih!G151/RES_summary!G$19</f>
        <v>4.0536937062509759</v>
      </c>
      <c r="H151" s="182">
        <f>RES_hhdet_emih!H151/RES_summary!H$19</f>
        <v>3.9788919635872939</v>
      </c>
      <c r="I151" s="182">
        <f>RES_hhdet_emih!I151/RES_summary!I$19</f>
        <v>3.9236599989939527</v>
      </c>
      <c r="J151" s="182">
        <f>RES_hhdet_emih!J151/RES_summary!J$19</f>
        <v>3.8725705997487601</v>
      </c>
      <c r="K151" s="182">
        <f>RES_hhdet_emih!K151/RES_summary!K$19</f>
        <v>3.846085982759254</v>
      </c>
      <c r="L151" s="182">
        <f>RES_hhdet_emih!L151/RES_summary!L$19</f>
        <v>3.8079432252361785</v>
      </c>
      <c r="M151" s="182">
        <f>RES_hhdet_emih!M151/RES_summary!M$19</f>
        <v>3.4566769271679973</v>
      </c>
      <c r="N151" s="182">
        <f>RES_hhdet_emih!N151/RES_summary!N$19</f>
        <v>4.0412275188823168</v>
      </c>
      <c r="O151" s="182">
        <f>RES_hhdet_emih!O151/RES_summary!O$19</f>
        <v>3.8768989279764408</v>
      </c>
      <c r="P151" s="182">
        <f>RES_hhdet_emih!P151/RES_summary!P$19</f>
        <v>3.7810725568588235</v>
      </c>
      <c r="Q151" s="182">
        <f>RES_hhdet_emih!Q151/RES_summary!Q$19</f>
        <v>3.7087035892351943</v>
      </c>
    </row>
    <row r="152" spans="1:17" ht="12" customHeight="1" x14ac:dyDescent="0.25">
      <c r="A152" s="147" t="s">
        <v>59</v>
      </c>
      <c r="B152" s="181">
        <f>RES_hhdet_emih!B152/RES_summary!B$19</f>
        <v>0</v>
      </c>
      <c r="C152" s="181">
        <f>RES_hhdet_emih!C152/RES_summary!C$19</f>
        <v>0</v>
      </c>
      <c r="D152" s="181">
        <f>RES_hhdet_emih!D152/RES_summary!D$19</f>
        <v>0</v>
      </c>
      <c r="E152" s="181">
        <f>RES_hhdet_emih!E152/RES_summary!E$19</f>
        <v>0</v>
      </c>
      <c r="F152" s="181">
        <f>RES_hhdet_emih!F152/RES_summary!F$19</f>
        <v>0</v>
      </c>
      <c r="G152" s="181">
        <f>RES_hhdet_emih!G152/RES_summary!G$19</f>
        <v>0</v>
      </c>
      <c r="H152" s="181">
        <f>RES_hhdet_emih!H152/RES_summary!H$19</f>
        <v>0</v>
      </c>
      <c r="I152" s="181">
        <f>RES_hhdet_emih!I152/RES_summary!I$19</f>
        <v>0</v>
      </c>
      <c r="J152" s="181">
        <f>RES_hhdet_emih!J152/RES_summary!J$19</f>
        <v>0</v>
      </c>
      <c r="K152" s="181">
        <f>RES_hhdet_emih!K152/RES_summary!K$19</f>
        <v>0</v>
      </c>
      <c r="L152" s="181">
        <f>RES_hhdet_emih!L152/RES_summary!L$19</f>
        <v>0</v>
      </c>
      <c r="M152" s="181">
        <f>RES_hhdet_emih!M152/RES_summary!M$19</f>
        <v>0</v>
      </c>
      <c r="N152" s="181">
        <f>RES_hhdet_emih!N152/RES_summary!N$19</f>
        <v>0</v>
      </c>
      <c r="O152" s="181">
        <f>RES_hhdet_emih!O152/RES_summary!O$19</f>
        <v>0</v>
      </c>
      <c r="P152" s="181">
        <f>RES_hhdet_emih!P152/RES_summary!P$19</f>
        <v>0</v>
      </c>
      <c r="Q152" s="181">
        <f>RES_hhdet_emih!Q152/RES_summary!Q$19</f>
        <v>0</v>
      </c>
    </row>
    <row r="153" spans="1:17" ht="12" customHeight="1" x14ac:dyDescent="0.25">
      <c r="A153" s="163" t="s">
        <v>142</v>
      </c>
      <c r="B153" s="180">
        <f>RES_hhdet_emih!B153/RES_summary!B$19</f>
        <v>0</v>
      </c>
      <c r="C153" s="180">
        <f>RES_hhdet_emih!C153/RES_summary!C$19</f>
        <v>0</v>
      </c>
      <c r="D153" s="180">
        <f>RES_hhdet_emih!D153/RES_summary!D$19</f>
        <v>0</v>
      </c>
      <c r="E153" s="180">
        <f>RES_hhdet_emih!E153/RES_summary!E$19</f>
        <v>0</v>
      </c>
      <c r="F153" s="180">
        <f>RES_hhdet_emih!F153/RES_summary!F$19</f>
        <v>0</v>
      </c>
      <c r="G153" s="180">
        <f>RES_hhdet_emih!G153/RES_summary!G$19</f>
        <v>0</v>
      </c>
      <c r="H153" s="180">
        <f>RES_hhdet_emih!H153/RES_summary!H$19</f>
        <v>0</v>
      </c>
      <c r="I153" s="180">
        <f>RES_hhdet_emih!I153/RES_summary!I$19</f>
        <v>0</v>
      </c>
      <c r="J153" s="180">
        <f>RES_hhdet_emih!J153/RES_summary!J$19</f>
        <v>0</v>
      </c>
      <c r="K153" s="180">
        <f>RES_hhdet_emih!K153/RES_summary!K$19</f>
        <v>0</v>
      </c>
      <c r="L153" s="180">
        <f>RES_hhdet_emih!L153/RES_summary!L$19</f>
        <v>0</v>
      </c>
      <c r="M153" s="180">
        <f>RES_hhdet_emih!M153/RES_summary!M$19</f>
        <v>0</v>
      </c>
      <c r="N153" s="180">
        <f>RES_hhdet_emih!N153/RES_summary!N$19</f>
        <v>0</v>
      </c>
      <c r="O153" s="180">
        <f>RES_hhdet_emih!O153/RES_summary!O$19</f>
        <v>0</v>
      </c>
      <c r="P153" s="180">
        <f>RES_hhdet_emih!P153/RES_summary!P$19</f>
        <v>0</v>
      </c>
      <c r="Q153" s="180">
        <f>RES_hhdet_emih!Q153/RES_summary!Q$19</f>
        <v>0</v>
      </c>
    </row>
    <row r="154" spans="1:17" ht="12" customHeight="1" x14ac:dyDescent="0.25">
      <c r="A154" s="161" t="s">
        <v>141</v>
      </c>
      <c r="B154" s="179">
        <f>RES_hhdet_emih!B154/RES_summary!B$19</f>
        <v>0</v>
      </c>
      <c r="C154" s="179">
        <f>RES_hhdet_emih!C154/RES_summary!C$19</f>
        <v>0</v>
      </c>
      <c r="D154" s="179">
        <f>RES_hhdet_emih!D154/RES_summary!D$19</f>
        <v>0</v>
      </c>
      <c r="E154" s="179">
        <f>RES_hhdet_emih!E154/RES_summary!E$19</f>
        <v>0</v>
      </c>
      <c r="F154" s="179">
        <f>RES_hhdet_emih!F154/RES_summary!F$19</f>
        <v>0</v>
      </c>
      <c r="G154" s="179">
        <f>RES_hhdet_emih!G154/RES_summary!G$19</f>
        <v>0</v>
      </c>
      <c r="H154" s="179">
        <f>RES_hhdet_emih!H154/RES_summary!H$19</f>
        <v>0</v>
      </c>
      <c r="I154" s="179">
        <f>RES_hhdet_emih!I154/RES_summary!I$19</f>
        <v>0</v>
      </c>
      <c r="J154" s="179">
        <f>RES_hhdet_emih!J154/RES_summary!J$19</f>
        <v>0</v>
      </c>
      <c r="K154" s="179">
        <f>RES_hhdet_emih!K154/RES_summary!K$19</f>
        <v>0</v>
      </c>
      <c r="L154" s="179">
        <f>RES_hhdet_emih!L154/RES_summary!L$19</f>
        <v>0</v>
      </c>
      <c r="M154" s="179">
        <f>RES_hhdet_emih!M154/RES_summary!M$19</f>
        <v>0</v>
      </c>
      <c r="N154" s="179">
        <f>RES_hhdet_emih!N154/RES_summary!N$19</f>
        <v>0</v>
      </c>
      <c r="O154" s="179">
        <f>RES_hhdet_emih!O154/RES_summary!O$19</f>
        <v>0</v>
      </c>
      <c r="P154" s="179">
        <f>RES_hhdet_emih!P154/RES_summary!P$19</f>
        <v>0</v>
      </c>
      <c r="Q154" s="179">
        <f>RES_hhdet_emih!Q154/RES_summary!Q$19</f>
        <v>0</v>
      </c>
    </row>
    <row r="155" spans="1:17" ht="12" customHeight="1" x14ac:dyDescent="0.25">
      <c r="A155" s="148" t="s">
        <v>60</v>
      </c>
      <c r="B155" s="177">
        <f>RES_hhdet_emih!B155/RES_summary!B$19</f>
        <v>0</v>
      </c>
      <c r="C155" s="177">
        <f>RES_hhdet_emih!C155/RES_summary!C$19</f>
        <v>0</v>
      </c>
      <c r="D155" s="177">
        <f>RES_hhdet_emih!D155/RES_summary!D$19</f>
        <v>0</v>
      </c>
      <c r="E155" s="177">
        <f>RES_hhdet_emih!E155/RES_summary!E$19</f>
        <v>0</v>
      </c>
      <c r="F155" s="177">
        <f>RES_hhdet_emih!F155/RES_summary!F$19</f>
        <v>0</v>
      </c>
      <c r="G155" s="177">
        <f>RES_hhdet_emih!G155/RES_summary!G$19</f>
        <v>0</v>
      </c>
      <c r="H155" s="177">
        <f>RES_hhdet_emih!H155/RES_summary!H$19</f>
        <v>0</v>
      </c>
      <c r="I155" s="177">
        <f>RES_hhdet_emih!I155/RES_summary!I$19</f>
        <v>0</v>
      </c>
      <c r="J155" s="177">
        <f>RES_hhdet_emih!J155/RES_summary!J$19</f>
        <v>0</v>
      </c>
      <c r="K155" s="177">
        <f>RES_hhdet_emih!K155/RES_summary!K$19</f>
        <v>0</v>
      </c>
      <c r="L155" s="177">
        <f>RES_hhdet_emih!L155/RES_summary!L$19</f>
        <v>0</v>
      </c>
      <c r="M155" s="177">
        <f>RES_hhdet_emih!M155/RES_summary!M$19</f>
        <v>0</v>
      </c>
      <c r="N155" s="177">
        <f>RES_hhdet_emih!N155/RES_summary!N$19</f>
        <v>0</v>
      </c>
      <c r="O155" s="177">
        <f>RES_hhdet_emih!O155/RES_summary!O$19</f>
        <v>0</v>
      </c>
      <c r="P155" s="177">
        <f>RES_hhdet_emih!P155/RES_summary!P$19</f>
        <v>0</v>
      </c>
      <c r="Q155" s="177">
        <f>RES_hhdet_emih!Q155/RES_summary!Q$19</f>
        <v>0</v>
      </c>
    </row>
    <row r="156" spans="1:17" ht="12" customHeight="1" x14ac:dyDescent="0.25">
      <c r="A156" s="148" t="s">
        <v>59</v>
      </c>
      <c r="B156" s="177">
        <f>RES_hhdet_emih!B156/RES_summary!B$19</f>
        <v>0</v>
      </c>
      <c r="C156" s="177">
        <f>RES_hhdet_emih!C156/RES_summary!C$19</f>
        <v>0</v>
      </c>
      <c r="D156" s="177">
        <f>RES_hhdet_emih!D156/RES_summary!D$19</f>
        <v>0</v>
      </c>
      <c r="E156" s="177">
        <f>RES_hhdet_emih!E156/RES_summary!E$19</f>
        <v>0</v>
      </c>
      <c r="F156" s="177">
        <f>RES_hhdet_emih!F156/RES_summary!F$19</f>
        <v>0</v>
      </c>
      <c r="G156" s="177">
        <f>RES_hhdet_emih!G156/RES_summary!G$19</f>
        <v>0</v>
      </c>
      <c r="H156" s="177">
        <f>RES_hhdet_emih!H156/RES_summary!H$19</f>
        <v>0</v>
      </c>
      <c r="I156" s="177">
        <f>RES_hhdet_emih!I156/RES_summary!I$19</f>
        <v>0</v>
      </c>
      <c r="J156" s="177">
        <f>RES_hhdet_emih!J156/RES_summary!J$19</f>
        <v>0</v>
      </c>
      <c r="K156" s="177">
        <f>RES_hhdet_emih!K156/RES_summary!K$19</f>
        <v>0</v>
      </c>
      <c r="L156" s="177">
        <f>RES_hhdet_emih!L156/RES_summary!L$19</f>
        <v>0</v>
      </c>
      <c r="M156" s="177">
        <f>RES_hhdet_emih!M156/RES_summary!M$19</f>
        <v>0</v>
      </c>
      <c r="N156" s="177">
        <f>RES_hhdet_emih!N156/RES_summary!N$19</f>
        <v>0</v>
      </c>
      <c r="O156" s="177">
        <f>RES_hhdet_emih!O156/RES_summary!O$19</f>
        <v>0</v>
      </c>
      <c r="P156" s="177">
        <f>RES_hhdet_emih!P156/RES_summary!P$19</f>
        <v>0</v>
      </c>
      <c r="Q156" s="177">
        <f>RES_hhdet_emih!Q156/RES_summary!Q$19</f>
        <v>0</v>
      </c>
    </row>
    <row r="157" spans="1:17" ht="12" customHeight="1" x14ac:dyDescent="0.25">
      <c r="A157" s="158" t="s">
        <v>62</v>
      </c>
      <c r="B157" s="178">
        <f>RES_hhdet_emih!B157/RES_summary!B$19</f>
        <v>1.2432573024830458</v>
      </c>
      <c r="C157" s="178">
        <f>RES_hhdet_emih!C157/RES_summary!C$19</f>
        <v>1.1713282299474177</v>
      </c>
      <c r="D157" s="178">
        <f>RES_hhdet_emih!D157/RES_summary!D$19</f>
        <v>1.1383331909873926</v>
      </c>
      <c r="E157" s="178">
        <f>RES_hhdet_emih!E157/RES_summary!E$19</f>
        <v>1.0837977942438262</v>
      </c>
      <c r="F157" s="178">
        <f>RES_hhdet_emih!F157/RES_summary!F$19</f>
        <v>1.1089677115385708</v>
      </c>
      <c r="G157" s="178">
        <f>RES_hhdet_emih!G157/RES_summary!G$19</f>
        <v>1.070936511315002</v>
      </c>
      <c r="H157" s="178">
        <f>RES_hhdet_emih!H157/RES_summary!H$19</f>
        <v>1.0028618508336515</v>
      </c>
      <c r="I157" s="178">
        <f>RES_hhdet_emih!I157/RES_summary!I$19</f>
        <v>0.97143781681564634</v>
      </c>
      <c r="J157" s="178">
        <f>RES_hhdet_emih!J157/RES_summary!J$19</f>
        <v>0.94731362125820162</v>
      </c>
      <c r="K157" s="178">
        <f>RES_hhdet_emih!K157/RES_summary!K$19</f>
        <v>0.94369253938035336</v>
      </c>
      <c r="L157" s="178">
        <f>RES_hhdet_emih!L157/RES_summary!L$19</f>
        <v>0.90900078914881477</v>
      </c>
      <c r="M157" s="178">
        <f>RES_hhdet_emih!M157/RES_summary!M$19</f>
        <v>0.80548704047721342</v>
      </c>
      <c r="N157" s="178">
        <f>RES_hhdet_emih!N157/RES_summary!N$19</f>
        <v>0.80726614847832034</v>
      </c>
      <c r="O157" s="178">
        <f>RES_hhdet_emih!O157/RES_summary!O$19</f>
        <v>0.76972697943936264</v>
      </c>
      <c r="P157" s="178">
        <f>RES_hhdet_emih!P157/RES_summary!P$19</f>
        <v>0.6542892711344005</v>
      </c>
      <c r="Q157" s="178">
        <f>RES_hhdet_emih!Q157/RES_summary!Q$19</f>
        <v>0.64043921422579198</v>
      </c>
    </row>
    <row r="158" spans="1:17" ht="12" customHeight="1" x14ac:dyDescent="0.25">
      <c r="A158" s="23" t="s">
        <v>57</v>
      </c>
      <c r="B158" s="177">
        <f>RES_hhdet_emih!B158/RES_summary!B$19</f>
        <v>4.4629487665431231</v>
      </c>
      <c r="C158" s="177">
        <f>RES_hhdet_emih!C158/RES_summary!C$19</f>
        <v>4.3587425834335241</v>
      </c>
      <c r="D158" s="177">
        <f>RES_hhdet_emih!D158/RES_summary!D$19</f>
        <v>4.3106624630926049</v>
      </c>
      <c r="E158" s="177">
        <f>RES_hhdet_emih!E158/RES_summary!E$19</f>
        <v>4.2140602426389409</v>
      </c>
      <c r="F158" s="177">
        <f>RES_hhdet_emih!F158/RES_summary!F$19</f>
        <v>4.3187004345442155</v>
      </c>
      <c r="G158" s="177">
        <f>RES_hhdet_emih!G158/RES_summary!G$19</f>
        <v>4.2299095614324775</v>
      </c>
      <c r="H158" s="177">
        <f>RES_hhdet_emih!H158/RES_summary!H$19</f>
        <v>4.1769714695985458</v>
      </c>
      <c r="I158" s="177">
        <f>RES_hhdet_emih!I158/RES_summary!I$19</f>
        <v>4.2106894553856398</v>
      </c>
      <c r="J158" s="177">
        <f>RES_hhdet_emih!J158/RES_summary!J$19</f>
        <v>4.1791720671520221</v>
      </c>
      <c r="K158" s="177">
        <f>RES_hhdet_emih!K158/RES_summary!K$19</f>
        <v>4.1082738366687863</v>
      </c>
      <c r="L158" s="177">
        <f>RES_hhdet_emih!L158/RES_summary!L$19</f>
        <v>4.1976362360766597</v>
      </c>
      <c r="M158" s="177">
        <f>RES_hhdet_emih!M158/RES_summary!M$19</f>
        <v>3.9094731383206844</v>
      </c>
      <c r="N158" s="177">
        <f>RES_hhdet_emih!N158/RES_summary!N$19</f>
        <v>4.0170919417624384</v>
      </c>
      <c r="O158" s="177">
        <f>RES_hhdet_emih!O158/RES_summary!O$19</f>
        <v>3.9984931883837849</v>
      </c>
      <c r="P158" s="177">
        <f>RES_hhdet_emih!P158/RES_summary!P$19</f>
        <v>3.9613352350264712</v>
      </c>
      <c r="Q158" s="177">
        <f>RES_hhdet_emih!Q158/RES_summary!Q$19</f>
        <v>3.888013571692865</v>
      </c>
    </row>
    <row r="159" spans="1:17" ht="12" customHeight="1" x14ac:dyDescent="0.25">
      <c r="A159" s="29" t="s">
        <v>140</v>
      </c>
      <c r="B159" s="176">
        <f>RES_hhdet_emih!B159/RES_summary!B$19</f>
        <v>0</v>
      </c>
      <c r="C159" s="176">
        <f>RES_hhdet_emih!C159/RES_summary!C$19</f>
        <v>0</v>
      </c>
      <c r="D159" s="176">
        <f>RES_hhdet_emih!D159/RES_summary!D$19</f>
        <v>0</v>
      </c>
      <c r="E159" s="176">
        <f>RES_hhdet_emih!E159/RES_summary!E$19</f>
        <v>0</v>
      </c>
      <c r="F159" s="176">
        <f>RES_hhdet_emih!F159/RES_summary!F$19</f>
        <v>0</v>
      </c>
      <c r="G159" s="176">
        <f>RES_hhdet_emih!G159/RES_summary!G$19</f>
        <v>0</v>
      </c>
      <c r="H159" s="176">
        <f>RES_hhdet_emih!H159/RES_summary!H$19</f>
        <v>0</v>
      </c>
      <c r="I159" s="176">
        <f>RES_hhdet_emih!I159/RES_summary!I$19</f>
        <v>0</v>
      </c>
      <c r="J159" s="176">
        <f>RES_hhdet_emih!J159/RES_summary!J$19</f>
        <v>0</v>
      </c>
      <c r="K159" s="176">
        <f>RES_hhdet_emih!K159/RES_summary!K$19</f>
        <v>0</v>
      </c>
      <c r="L159" s="176">
        <f>RES_hhdet_emih!L159/RES_summary!L$19</f>
        <v>0</v>
      </c>
      <c r="M159" s="176">
        <f>RES_hhdet_emih!M159/RES_summary!M$19</f>
        <v>0</v>
      </c>
      <c r="N159" s="176">
        <f>RES_hhdet_emih!N159/RES_summary!N$19</f>
        <v>0</v>
      </c>
      <c r="O159" s="176">
        <f>RES_hhdet_emih!O159/RES_summary!O$19</f>
        <v>0</v>
      </c>
      <c r="P159" s="176">
        <f>RES_hhdet_emih!P159/RES_summary!P$19</f>
        <v>0</v>
      </c>
      <c r="Q159" s="176">
        <f>RES_hhdet_emih!Q159/RES_summary!Q$19</f>
        <v>0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84">
        <f>RES_hhdet_emih!B161/RES_summary!B$19</f>
        <v>4.3495280776967631</v>
      </c>
      <c r="C161" s="184">
        <f>RES_hhdet_emih!C161/RES_summary!C$19</f>
        <v>4.2480974078118647</v>
      </c>
      <c r="D161" s="184">
        <f>RES_hhdet_emih!D161/RES_summary!D$19</f>
        <v>4.1069614017477258</v>
      </c>
      <c r="E161" s="184">
        <f>RES_hhdet_emih!E161/RES_summary!E$19</f>
        <v>4.0032064333952464</v>
      </c>
      <c r="F161" s="184">
        <f>RES_hhdet_emih!F161/RES_summary!F$19</f>
        <v>3.9947041499474558</v>
      </c>
      <c r="G161" s="184">
        <f>RES_hhdet_emih!G161/RES_summary!G$19</f>
        <v>3.6986918869848657</v>
      </c>
      <c r="H161" s="184">
        <f>RES_hhdet_emih!H161/RES_summary!H$19</f>
        <v>3.2228680118869786</v>
      </c>
      <c r="I161" s="184">
        <f>RES_hhdet_emih!I161/RES_summary!I$19</f>
        <v>2.9676018646476976</v>
      </c>
      <c r="J161" s="184">
        <f>RES_hhdet_emih!J161/RES_summary!J$19</f>
        <v>2.719375571155255</v>
      </c>
      <c r="K161" s="184">
        <f>RES_hhdet_emih!K161/RES_summary!K$19</f>
        <v>2.6549749555945596</v>
      </c>
      <c r="L161" s="184">
        <f>RES_hhdet_emih!L161/RES_summary!L$19</f>
        <v>2.6171753545359802</v>
      </c>
      <c r="M161" s="184">
        <f>RES_hhdet_emih!M161/RES_summary!M$19</f>
        <v>2.1398389646526028</v>
      </c>
      <c r="N161" s="184">
        <f>RES_hhdet_emih!N161/RES_summary!N$19</f>
        <v>2.0999153809017623</v>
      </c>
      <c r="O161" s="184">
        <f>RES_hhdet_emih!O161/RES_summary!O$19</f>
        <v>2.04997095476415</v>
      </c>
      <c r="P161" s="184">
        <f>RES_hhdet_emih!P161/RES_summary!P$19</f>
        <v>1.6530407737223856</v>
      </c>
      <c r="Q161" s="184">
        <f>RES_hhdet_emih!Q161/RES_summary!Q$19</f>
        <v>1.6221856579870733</v>
      </c>
    </row>
    <row r="162" spans="1:17" ht="12.95" customHeight="1" x14ac:dyDescent="0.25">
      <c r="A162" s="158" t="s">
        <v>65</v>
      </c>
      <c r="B162" s="178">
        <f>RES_hhdet_emih!B162/RES_summary!B$19</f>
        <v>0</v>
      </c>
      <c r="C162" s="178">
        <f>RES_hhdet_emih!C162/RES_summary!C$19</f>
        <v>0</v>
      </c>
      <c r="D162" s="178">
        <f>RES_hhdet_emih!D162/RES_summary!D$19</f>
        <v>0</v>
      </c>
      <c r="E162" s="178">
        <f>RES_hhdet_emih!E162/RES_summary!E$19</f>
        <v>0</v>
      </c>
      <c r="F162" s="178">
        <f>RES_hhdet_emih!F162/RES_summary!F$19</f>
        <v>0</v>
      </c>
      <c r="G162" s="178">
        <f>RES_hhdet_emih!G162/RES_summary!G$19</f>
        <v>0</v>
      </c>
      <c r="H162" s="178">
        <f>RES_hhdet_emih!H162/RES_summary!H$19</f>
        <v>0</v>
      </c>
      <c r="I162" s="178">
        <f>RES_hhdet_emih!I162/RES_summary!I$19</f>
        <v>0</v>
      </c>
      <c r="J162" s="178">
        <f>RES_hhdet_emih!J162/RES_summary!J$19</f>
        <v>0</v>
      </c>
      <c r="K162" s="178">
        <f>RES_hhdet_emih!K162/RES_summary!K$19</f>
        <v>0</v>
      </c>
      <c r="L162" s="178">
        <f>RES_hhdet_emih!L162/RES_summary!L$19</f>
        <v>0</v>
      </c>
      <c r="M162" s="178">
        <f>RES_hhdet_emih!M162/RES_summary!M$19</f>
        <v>0</v>
      </c>
      <c r="N162" s="178">
        <f>RES_hhdet_emih!N162/RES_summary!N$19</f>
        <v>0</v>
      </c>
      <c r="O162" s="178">
        <f>RES_hhdet_emih!O162/RES_summary!O$19</f>
        <v>0</v>
      </c>
      <c r="P162" s="178">
        <f>RES_hhdet_emih!P162/RES_summary!P$19</f>
        <v>0</v>
      </c>
      <c r="Q162" s="178">
        <f>RES_hhdet_emih!Q162/RES_summary!Q$19</f>
        <v>0</v>
      </c>
    </row>
    <row r="163" spans="1:17" ht="12" customHeight="1" x14ac:dyDescent="0.25">
      <c r="A163" s="23" t="s">
        <v>60</v>
      </c>
      <c r="B163" s="176">
        <f>RES_hhdet_emih!B163/RES_summary!B$19</f>
        <v>0</v>
      </c>
      <c r="C163" s="176">
        <f>RES_hhdet_emih!C163/RES_summary!C$19</f>
        <v>0</v>
      </c>
      <c r="D163" s="176">
        <f>RES_hhdet_emih!D163/RES_summary!D$19</f>
        <v>0</v>
      </c>
      <c r="E163" s="176">
        <f>RES_hhdet_emih!E163/RES_summary!E$19</f>
        <v>0</v>
      </c>
      <c r="F163" s="176">
        <f>RES_hhdet_emih!F163/RES_summary!F$19</f>
        <v>0</v>
      </c>
      <c r="G163" s="176">
        <f>RES_hhdet_emih!G163/RES_summary!G$19</f>
        <v>0</v>
      </c>
      <c r="H163" s="176">
        <f>RES_hhdet_emih!H163/RES_summary!H$19</f>
        <v>0</v>
      </c>
      <c r="I163" s="176">
        <f>RES_hhdet_emih!I163/RES_summary!I$19</f>
        <v>0</v>
      </c>
      <c r="J163" s="176">
        <f>RES_hhdet_emih!J163/RES_summary!J$19</f>
        <v>0</v>
      </c>
      <c r="K163" s="176">
        <f>RES_hhdet_emih!K163/RES_summary!K$19</f>
        <v>0</v>
      </c>
      <c r="L163" s="176">
        <f>RES_hhdet_emih!L163/RES_summary!L$19</f>
        <v>0</v>
      </c>
      <c r="M163" s="176">
        <f>RES_hhdet_emih!M163/RES_summary!M$19</f>
        <v>0</v>
      </c>
      <c r="N163" s="176">
        <f>RES_hhdet_emih!N163/RES_summary!N$19</f>
        <v>0</v>
      </c>
      <c r="O163" s="176">
        <f>RES_hhdet_emih!O163/RES_summary!O$19</f>
        <v>0</v>
      </c>
      <c r="P163" s="176">
        <f>RES_hhdet_emih!P163/RES_summary!P$19</f>
        <v>0</v>
      </c>
      <c r="Q163" s="176">
        <f>RES_hhdet_emih!Q163/RES_summary!Q$19</f>
        <v>0</v>
      </c>
    </row>
    <row r="164" spans="1:17" ht="12.95" customHeight="1" x14ac:dyDescent="0.25">
      <c r="A164" s="158" t="s">
        <v>112</v>
      </c>
      <c r="B164" s="178">
        <f>RES_hhdet_emih!B164/RES_summary!B$19</f>
        <v>0</v>
      </c>
      <c r="C164" s="178">
        <f>RES_hhdet_emih!C164/RES_summary!C$19</f>
        <v>0</v>
      </c>
      <c r="D164" s="178">
        <f>RES_hhdet_emih!D164/RES_summary!D$19</f>
        <v>0</v>
      </c>
      <c r="E164" s="178">
        <f>RES_hhdet_emih!E164/RES_summary!E$19</f>
        <v>0</v>
      </c>
      <c r="F164" s="178">
        <f>RES_hhdet_emih!F164/RES_summary!F$19</f>
        <v>0</v>
      </c>
      <c r="G164" s="178">
        <f>RES_hhdet_emih!G164/RES_summary!G$19</f>
        <v>0</v>
      </c>
      <c r="H164" s="178">
        <f>RES_hhdet_emih!H164/RES_summary!H$19</f>
        <v>0</v>
      </c>
      <c r="I164" s="178">
        <f>RES_hhdet_emih!I164/RES_summary!I$19</f>
        <v>0</v>
      </c>
      <c r="J164" s="178">
        <f>RES_hhdet_emih!J164/RES_summary!J$19</f>
        <v>0</v>
      </c>
      <c r="K164" s="178">
        <f>RES_hhdet_emih!K164/RES_summary!K$19</f>
        <v>0</v>
      </c>
      <c r="L164" s="178">
        <f>RES_hhdet_emih!L164/RES_summary!L$19</f>
        <v>0</v>
      </c>
      <c r="M164" s="178">
        <f>RES_hhdet_emih!M164/RES_summary!M$19</f>
        <v>0</v>
      </c>
      <c r="N164" s="178">
        <f>RES_hhdet_emih!N164/RES_summary!N$19</f>
        <v>0</v>
      </c>
      <c r="O164" s="178">
        <f>RES_hhdet_emih!O164/RES_summary!O$19</f>
        <v>0</v>
      </c>
      <c r="P164" s="178">
        <f>RES_hhdet_emih!P164/RES_summary!P$19</f>
        <v>0</v>
      </c>
      <c r="Q164" s="178">
        <f>RES_hhdet_emih!Q164/RES_summary!Q$19</f>
        <v>0</v>
      </c>
    </row>
    <row r="165" spans="1:17" ht="12" customHeight="1" x14ac:dyDescent="0.25">
      <c r="A165" s="23" t="s">
        <v>60</v>
      </c>
      <c r="B165" s="177">
        <f>RES_hhdet_emih!B165/RES_summary!B$19</f>
        <v>0</v>
      </c>
      <c r="C165" s="177">
        <f>RES_hhdet_emih!C165/RES_summary!C$19</f>
        <v>0</v>
      </c>
      <c r="D165" s="177">
        <f>RES_hhdet_emih!D165/RES_summary!D$19</f>
        <v>0</v>
      </c>
      <c r="E165" s="177">
        <f>RES_hhdet_emih!E165/RES_summary!E$19</f>
        <v>0</v>
      </c>
      <c r="F165" s="177">
        <f>RES_hhdet_emih!F165/RES_summary!F$19</f>
        <v>0</v>
      </c>
      <c r="G165" s="177">
        <f>RES_hhdet_emih!G165/RES_summary!G$19</f>
        <v>0</v>
      </c>
      <c r="H165" s="177">
        <f>RES_hhdet_emih!H165/RES_summary!H$19</f>
        <v>0</v>
      </c>
      <c r="I165" s="177">
        <f>RES_hhdet_emih!I165/RES_summary!I$19</f>
        <v>0</v>
      </c>
      <c r="J165" s="177">
        <f>RES_hhdet_emih!J165/RES_summary!J$19</f>
        <v>0</v>
      </c>
      <c r="K165" s="177">
        <f>RES_hhdet_emih!K165/RES_summary!K$19</f>
        <v>0</v>
      </c>
      <c r="L165" s="177">
        <f>RES_hhdet_emih!L165/RES_summary!L$19</f>
        <v>0</v>
      </c>
      <c r="M165" s="177">
        <f>RES_hhdet_emih!M165/RES_summary!M$19</f>
        <v>0</v>
      </c>
      <c r="N165" s="177">
        <f>RES_hhdet_emih!N165/RES_summary!N$19</f>
        <v>0</v>
      </c>
      <c r="O165" s="177">
        <f>RES_hhdet_emih!O165/RES_summary!O$19</f>
        <v>0</v>
      </c>
      <c r="P165" s="177">
        <f>RES_hhdet_emih!P165/RES_summary!P$19</f>
        <v>0</v>
      </c>
      <c r="Q165" s="177">
        <f>RES_hhdet_emih!Q165/RES_summary!Q$19</f>
        <v>0</v>
      </c>
    </row>
    <row r="166" spans="1:17" ht="12" customHeight="1" x14ac:dyDescent="0.25">
      <c r="A166" s="158" t="s">
        <v>63</v>
      </c>
      <c r="B166" s="178">
        <f>RES_hhdet_emih!B166/RES_summary!B$19</f>
        <v>3.1062632002286468</v>
      </c>
      <c r="C166" s="178">
        <f>RES_hhdet_emih!C166/RES_summary!C$19</f>
        <v>3.0684467189752898</v>
      </c>
      <c r="D166" s="178">
        <f>RES_hhdet_emih!D166/RES_summary!D$19</f>
        <v>2.9548290458898281</v>
      </c>
      <c r="E166" s="178">
        <f>RES_hhdet_emih!E166/RES_summary!E$19</f>
        <v>2.9010952540361461</v>
      </c>
      <c r="F166" s="178">
        <f>RES_hhdet_emih!F166/RES_summary!F$19</f>
        <v>2.8693246245524935</v>
      </c>
      <c r="G166" s="178">
        <f>RES_hhdet_emih!G166/RES_summary!G$19</f>
        <v>2.6148830014098179</v>
      </c>
      <c r="H166" s="178">
        <f>RES_hhdet_emih!H166/RES_summary!H$19</f>
        <v>2.2100892783928159</v>
      </c>
      <c r="I166" s="178">
        <f>RES_hhdet_emih!I166/RES_summary!I$19</f>
        <v>1.9917933283042966</v>
      </c>
      <c r="J166" s="178">
        <f>RES_hhdet_emih!J166/RES_summary!J$19</f>
        <v>1.7721668996769449</v>
      </c>
      <c r="K166" s="178">
        <f>RES_hhdet_emih!K166/RES_summary!K$19</f>
        <v>1.7101615120420095</v>
      </c>
      <c r="L166" s="178">
        <f>RES_hhdet_emih!L166/RES_summary!L$19</f>
        <v>1.7045724030557501</v>
      </c>
      <c r="M166" s="178">
        <f>RES_hhdet_emih!M166/RES_summary!M$19</f>
        <v>1.3288099001480445</v>
      </c>
      <c r="N166" s="178">
        <f>RES_hhdet_emih!N166/RES_summary!N$19</f>
        <v>1.2872208243767256</v>
      </c>
      <c r="O166" s="178">
        <f>RES_hhdet_emih!O166/RES_summary!O$19</f>
        <v>1.2750024660748291</v>
      </c>
      <c r="P166" s="178">
        <f>RES_hhdet_emih!P166/RES_summary!P$19</f>
        <v>0.99422099896701643</v>
      </c>
      <c r="Q166" s="178">
        <f>RES_hhdet_emih!Q166/RES_summary!Q$19</f>
        <v>0.97868641784827859</v>
      </c>
    </row>
    <row r="167" spans="1:17" ht="12" customHeight="1" x14ac:dyDescent="0.25">
      <c r="A167" s="167" t="s">
        <v>144</v>
      </c>
      <c r="B167" s="183">
        <f>RES_hhdet_emih!B167/RES_summary!B$19</f>
        <v>6.5422849107853178</v>
      </c>
      <c r="C167" s="183">
        <f>RES_hhdet_emih!C167/RES_summary!C$19</f>
        <v>6.50840513789616</v>
      </c>
      <c r="D167" s="183">
        <f>RES_hhdet_emih!D167/RES_summary!D$19</f>
        <v>6.3772977177112358</v>
      </c>
      <c r="E167" s="183">
        <f>RES_hhdet_emih!E167/RES_summary!E$19</f>
        <v>6.3484346721468388</v>
      </c>
      <c r="F167" s="183">
        <f>RES_hhdet_emih!F167/RES_summary!F$19</f>
        <v>6.3270232905797315</v>
      </c>
      <c r="G167" s="183">
        <f>RES_hhdet_emih!G167/RES_summary!G$19</f>
        <v>6.2364518557707491</v>
      </c>
      <c r="H167" s="183">
        <f>RES_hhdet_emih!H167/RES_summary!H$19</f>
        <v>6.1213722516728373</v>
      </c>
      <c r="I167" s="183">
        <f>RES_hhdet_emih!I167/RES_summary!I$19</f>
        <v>6.0363999984522065</v>
      </c>
      <c r="J167" s="183">
        <f>RES_hhdet_emih!J167/RES_summary!J$19</f>
        <v>5.9578009226902164</v>
      </c>
      <c r="K167" s="183">
        <f>RES_hhdet_emih!K167/RES_summary!K$19</f>
        <v>5.9170553580911829</v>
      </c>
      <c r="L167" s="183">
        <f>RES_hhdet_emih!L167/RES_summary!L$19</f>
        <v>5.8583741926709463</v>
      </c>
      <c r="M167" s="183">
        <f>RES_hhdet_emih!M167/RES_summary!M$19</f>
        <v>5.3179645033352978</v>
      </c>
      <c r="N167" s="183">
        <f>RES_hhdet_emih!N167/RES_summary!N$19</f>
        <v>6.0316828640033862</v>
      </c>
      <c r="O167" s="183">
        <f>RES_hhdet_emih!O167/RES_summary!O$19</f>
        <v>5.9644598891944458</v>
      </c>
      <c r="P167" s="183">
        <f>RES_hhdet_emih!P167/RES_summary!P$19</f>
        <v>5.8170347028596563</v>
      </c>
      <c r="Q167" s="183">
        <f>RES_hhdet_emih!Q167/RES_summary!Q$19</f>
        <v>5.7056978295925056</v>
      </c>
    </row>
    <row r="168" spans="1:17" ht="12" customHeight="1" x14ac:dyDescent="0.25">
      <c r="A168" s="167" t="s">
        <v>143</v>
      </c>
      <c r="B168" s="183">
        <f>RES_hhdet_emih!B168/RES_summary!B$19</f>
        <v>4.173977773081079</v>
      </c>
      <c r="C168" s="183">
        <f>RES_hhdet_emih!C168/RES_summary!C$19</f>
        <v>4.230463339632565</v>
      </c>
      <c r="D168" s="183">
        <f>RES_hhdet_emih!D168/RES_summary!D$19</f>
        <v>4.1452435165121617</v>
      </c>
      <c r="E168" s="183">
        <f>RES_hhdet_emih!E168/RES_summary!E$19</f>
        <v>4.1264825368953142</v>
      </c>
      <c r="F168" s="183">
        <f>RES_hhdet_emih!F168/RES_summary!F$19</f>
        <v>4.1125651388767315</v>
      </c>
      <c r="G168" s="183">
        <f>RES_hhdet_emih!G168/RES_summary!G$19</f>
        <v>4.0536937062509724</v>
      </c>
      <c r="H168" s="183">
        <f>RES_hhdet_emih!H168/RES_summary!H$19</f>
        <v>3.9788919635872921</v>
      </c>
      <c r="I168" s="183">
        <f>RES_hhdet_emih!I168/RES_summary!I$19</f>
        <v>3.9236599989939527</v>
      </c>
      <c r="J168" s="183">
        <f>RES_hhdet_emih!J168/RES_summary!J$19</f>
        <v>3.8725705997487609</v>
      </c>
      <c r="K168" s="183">
        <f>RES_hhdet_emih!K168/RES_summary!K$19</f>
        <v>3.8460859827592522</v>
      </c>
      <c r="L168" s="183">
        <f>RES_hhdet_emih!L168/RES_summary!L$19</f>
        <v>3.8079432252361771</v>
      </c>
      <c r="M168" s="183">
        <f>RES_hhdet_emih!M168/RES_summary!M$19</f>
        <v>3.456676927168</v>
      </c>
      <c r="N168" s="183">
        <f>RES_hhdet_emih!N168/RES_summary!N$19</f>
        <v>4.0412275188823177</v>
      </c>
      <c r="O168" s="183">
        <f>RES_hhdet_emih!O168/RES_summary!O$19</f>
        <v>3.8768989279764381</v>
      </c>
      <c r="P168" s="183">
        <f>RES_hhdet_emih!P168/RES_summary!P$19</f>
        <v>3.7810725568588213</v>
      </c>
      <c r="Q168" s="183">
        <f>RES_hhdet_emih!Q168/RES_summary!Q$19</f>
        <v>3.7087035892351872</v>
      </c>
    </row>
    <row r="169" spans="1:17" ht="12" customHeight="1" x14ac:dyDescent="0.25">
      <c r="A169" s="166" t="s">
        <v>57</v>
      </c>
      <c r="B169" s="182">
        <f>RES_hhdet_emih!B169/RES_summary!B$19</f>
        <v>4.173977773081079</v>
      </c>
      <c r="C169" s="182">
        <f>RES_hhdet_emih!C169/RES_summary!C$19</f>
        <v>4.230463339632565</v>
      </c>
      <c r="D169" s="182">
        <f>RES_hhdet_emih!D169/RES_summary!D$19</f>
        <v>4.1452435165121617</v>
      </c>
      <c r="E169" s="182">
        <f>RES_hhdet_emih!E169/RES_summary!E$19</f>
        <v>4.1264825368953142</v>
      </c>
      <c r="F169" s="182">
        <f>RES_hhdet_emih!F169/RES_summary!F$19</f>
        <v>4.1125651388767315</v>
      </c>
      <c r="G169" s="182">
        <f>RES_hhdet_emih!G169/RES_summary!G$19</f>
        <v>4.0536937062509724</v>
      </c>
      <c r="H169" s="182">
        <f>RES_hhdet_emih!H169/RES_summary!H$19</f>
        <v>3.9788919635872921</v>
      </c>
      <c r="I169" s="182">
        <f>RES_hhdet_emih!I169/RES_summary!I$19</f>
        <v>3.9236599989939527</v>
      </c>
      <c r="J169" s="182">
        <f>RES_hhdet_emih!J169/RES_summary!J$19</f>
        <v>3.8725705997487609</v>
      </c>
      <c r="K169" s="182">
        <f>RES_hhdet_emih!K169/RES_summary!K$19</f>
        <v>3.8460859827592522</v>
      </c>
      <c r="L169" s="182">
        <f>RES_hhdet_emih!L169/RES_summary!L$19</f>
        <v>3.8079432252361771</v>
      </c>
      <c r="M169" s="182">
        <f>RES_hhdet_emih!M169/RES_summary!M$19</f>
        <v>3.456676927168</v>
      </c>
      <c r="N169" s="182">
        <f>RES_hhdet_emih!N169/RES_summary!N$19</f>
        <v>4.0412275188823177</v>
      </c>
      <c r="O169" s="182">
        <f>RES_hhdet_emih!O169/RES_summary!O$19</f>
        <v>3.8768989279764381</v>
      </c>
      <c r="P169" s="182">
        <f>RES_hhdet_emih!P169/RES_summary!P$19</f>
        <v>3.7810725568588213</v>
      </c>
      <c r="Q169" s="182">
        <f>RES_hhdet_emih!Q169/RES_summary!Q$19</f>
        <v>3.7087035892351872</v>
      </c>
    </row>
    <row r="170" spans="1:17" ht="12" customHeight="1" x14ac:dyDescent="0.25">
      <c r="A170" s="147" t="s">
        <v>59</v>
      </c>
      <c r="B170" s="181">
        <f>RES_hhdet_emih!B170/RES_summary!B$19</f>
        <v>0</v>
      </c>
      <c r="C170" s="181">
        <f>RES_hhdet_emih!C170/RES_summary!C$19</f>
        <v>0</v>
      </c>
      <c r="D170" s="181">
        <f>RES_hhdet_emih!D170/RES_summary!D$19</f>
        <v>0</v>
      </c>
      <c r="E170" s="181">
        <f>RES_hhdet_emih!E170/RES_summary!E$19</f>
        <v>0</v>
      </c>
      <c r="F170" s="181">
        <f>RES_hhdet_emih!F170/RES_summary!F$19</f>
        <v>0</v>
      </c>
      <c r="G170" s="181">
        <f>RES_hhdet_emih!G170/RES_summary!G$19</f>
        <v>0</v>
      </c>
      <c r="H170" s="181">
        <f>RES_hhdet_emih!H170/RES_summary!H$19</f>
        <v>0</v>
      </c>
      <c r="I170" s="181">
        <f>RES_hhdet_emih!I170/RES_summary!I$19</f>
        <v>0</v>
      </c>
      <c r="J170" s="181">
        <f>RES_hhdet_emih!J170/RES_summary!J$19</f>
        <v>0</v>
      </c>
      <c r="K170" s="181">
        <f>RES_hhdet_emih!K170/RES_summary!K$19</f>
        <v>0</v>
      </c>
      <c r="L170" s="181">
        <f>RES_hhdet_emih!L170/RES_summary!L$19</f>
        <v>0</v>
      </c>
      <c r="M170" s="181">
        <f>RES_hhdet_emih!M170/RES_summary!M$19</f>
        <v>0</v>
      </c>
      <c r="N170" s="181">
        <f>RES_hhdet_emih!N170/RES_summary!N$19</f>
        <v>0</v>
      </c>
      <c r="O170" s="181">
        <f>RES_hhdet_emih!O170/RES_summary!O$19</f>
        <v>0</v>
      </c>
      <c r="P170" s="181">
        <f>RES_hhdet_emih!P170/RES_summary!P$19</f>
        <v>0</v>
      </c>
      <c r="Q170" s="181">
        <f>RES_hhdet_emih!Q170/RES_summary!Q$19</f>
        <v>0</v>
      </c>
    </row>
    <row r="171" spans="1:17" ht="12" customHeight="1" x14ac:dyDescent="0.25">
      <c r="A171" s="163" t="s">
        <v>142</v>
      </c>
      <c r="B171" s="180">
        <f>RES_hhdet_emih!B171/RES_summary!B$19</f>
        <v>0</v>
      </c>
      <c r="C171" s="180">
        <f>RES_hhdet_emih!C171/RES_summary!C$19</f>
        <v>0</v>
      </c>
      <c r="D171" s="180">
        <f>RES_hhdet_emih!D171/RES_summary!D$19</f>
        <v>0</v>
      </c>
      <c r="E171" s="180">
        <f>RES_hhdet_emih!E171/RES_summary!E$19</f>
        <v>0</v>
      </c>
      <c r="F171" s="180">
        <f>RES_hhdet_emih!F171/RES_summary!F$19</f>
        <v>0</v>
      </c>
      <c r="G171" s="180">
        <f>RES_hhdet_emih!G171/RES_summary!G$19</f>
        <v>0</v>
      </c>
      <c r="H171" s="180">
        <f>RES_hhdet_emih!H171/RES_summary!H$19</f>
        <v>0</v>
      </c>
      <c r="I171" s="180">
        <f>RES_hhdet_emih!I171/RES_summary!I$19</f>
        <v>0</v>
      </c>
      <c r="J171" s="180">
        <f>RES_hhdet_emih!J171/RES_summary!J$19</f>
        <v>0</v>
      </c>
      <c r="K171" s="180">
        <f>RES_hhdet_emih!K171/RES_summary!K$19</f>
        <v>0</v>
      </c>
      <c r="L171" s="180">
        <f>RES_hhdet_emih!L171/RES_summary!L$19</f>
        <v>0</v>
      </c>
      <c r="M171" s="180">
        <f>RES_hhdet_emih!M171/RES_summary!M$19</f>
        <v>0</v>
      </c>
      <c r="N171" s="180">
        <f>RES_hhdet_emih!N171/RES_summary!N$19</f>
        <v>0</v>
      </c>
      <c r="O171" s="180">
        <f>RES_hhdet_emih!O171/RES_summary!O$19</f>
        <v>0</v>
      </c>
      <c r="P171" s="180">
        <f>RES_hhdet_emih!P171/RES_summary!P$19</f>
        <v>0</v>
      </c>
      <c r="Q171" s="180">
        <f>RES_hhdet_emih!Q171/RES_summary!Q$19</f>
        <v>0</v>
      </c>
    </row>
    <row r="172" spans="1:17" ht="12" customHeight="1" x14ac:dyDescent="0.25">
      <c r="A172" s="161" t="s">
        <v>141</v>
      </c>
      <c r="B172" s="179">
        <f>RES_hhdet_emih!B172/RES_summary!B$19</f>
        <v>0</v>
      </c>
      <c r="C172" s="179">
        <f>RES_hhdet_emih!C172/RES_summary!C$19</f>
        <v>0</v>
      </c>
      <c r="D172" s="179">
        <f>RES_hhdet_emih!D172/RES_summary!D$19</f>
        <v>0</v>
      </c>
      <c r="E172" s="179">
        <f>RES_hhdet_emih!E172/RES_summary!E$19</f>
        <v>0</v>
      </c>
      <c r="F172" s="179">
        <f>RES_hhdet_emih!F172/RES_summary!F$19</f>
        <v>0</v>
      </c>
      <c r="G172" s="179">
        <f>RES_hhdet_emih!G172/RES_summary!G$19</f>
        <v>0</v>
      </c>
      <c r="H172" s="179">
        <f>RES_hhdet_emih!H172/RES_summary!H$19</f>
        <v>0</v>
      </c>
      <c r="I172" s="179">
        <f>RES_hhdet_emih!I172/RES_summary!I$19</f>
        <v>0</v>
      </c>
      <c r="J172" s="179">
        <f>RES_hhdet_emih!J172/RES_summary!J$19</f>
        <v>0</v>
      </c>
      <c r="K172" s="179">
        <f>RES_hhdet_emih!K172/RES_summary!K$19</f>
        <v>0</v>
      </c>
      <c r="L172" s="179">
        <f>RES_hhdet_emih!L172/RES_summary!L$19</f>
        <v>0</v>
      </c>
      <c r="M172" s="179">
        <f>RES_hhdet_emih!M172/RES_summary!M$19</f>
        <v>0</v>
      </c>
      <c r="N172" s="179">
        <f>RES_hhdet_emih!N172/RES_summary!N$19</f>
        <v>0</v>
      </c>
      <c r="O172" s="179">
        <f>RES_hhdet_emih!O172/RES_summary!O$19</f>
        <v>0</v>
      </c>
      <c r="P172" s="179">
        <f>RES_hhdet_emih!P172/RES_summary!P$19</f>
        <v>0</v>
      </c>
      <c r="Q172" s="179">
        <f>RES_hhdet_emih!Q172/RES_summary!Q$19</f>
        <v>0</v>
      </c>
    </row>
    <row r="173" spans="1:17" ht="12" customHeight="1" x14ac:dyDescent="0.25">
      <c r="A173" s="148" t="s">
        <v>60</v>
      </c>
      <c r="B173" s="177">
        <f>RES_hhdet_emih!B173/RES_summary!B$19</f>
        <v>0</v>
      </c>
      <c r="C173" s="177">
        <f>RES_hhdet_emih!C173/RES_summary!C$19</f>
        <v>0</v>
      </c>
      <c r="D173" s="177">
        <f>RES_hhdet_emih!D173/RES_summary!D$19</f>
        <v>0</v>
      </c>
      <c r="E173" s="177">
        <f>RES_hhdet_emih!E173/RES_summary!E$19</f>
        <v>0</v>
      </c>
      <c r="F173" s="177">
        <f>RES_hhdet_emih!F173/RES_summary!F$19</f>
        <v>0</v>
      </c>
      <c r="G173" s="177">
        <f>RES_hhdet_emih!G173/RES_summary!G$19</f>
        <v>0</v>
      </c>
      <c r="H173" s="177">
        <f>RES_hhdet_emih!H173/RES_summary!H$19</f>
        <v>0</v>
      </c>
      <c r="I173" s="177">
        <f>RES_hhdet_emih!I173/RES_summary!I$19</f>
        <v>0</v>
      </c>
      <c r="J173" s="177">
        <f>RES_hhdet_emih!J173/RES_summary!J$19</f>
        <v>0</v>
      </c>
      <c r="K173" s="177">
        <f>RES_hhdet_emih!K173/RES_summary!K$19</f>
        <v>0</v>
      </c>
      <c r="L173" s="177">
        <f>RES_hhdet_emih!L173/RES_summary!L$19</f>
        <v>0</v>
      </c>
      <c r="M173" s="177">
        <f>RES_hhdet_emih!M173/RES_summary!M$19</f>
        <v>0</v>
      </c>
      <c r="N173" s="177">
        <f>RES_hhdet_emih!N173/RES_summary!N$19</f>
        <v>0</v>
      </c>
      <c r="O173" s="177">
        <f>RES_hhdet_emih!O173/RES_summary!O$19</f>
        <v>0</v>
      </c>
      <c r="P173" s="177">
        <f>RES_hhdet_emih!P173/RES_summary!P$19</f>
        <v>0</v>
      </c>
      <c r="Q173" s="177">
        <f>RES_hhdet_emih!Q173/RES_summary!Q$19</f>
        <v>0</v>
      </c>
    </row>
    <row r="174" spans="1:17" ht="12" customHeight="1" x14ac:dyDescent="0.25">
      <c r="A174" s="159" t="s">
        <v>59</v>
      </c>
      <c r="B174" s="176">
        <f>RES_hhdet_emih!B174/RES_summary!B$19</f>
        <v>0</v>
      </c>
      <c r="C174" s="176">
        <f>RES_hhdet_emih!C174/RES_summary!C$19</f>
        <v>0</v>
      </c>
      <c r="D174" s="176">
        <f>RES_hhdet_emih!D174/RES_summary!D$19</f>
        <v>0</v>
      </c>
      <c r="E174" s="176">
        <f>RES_hhdet_emih!E174/RES_summary!E$19</f>
        <v>0</v>
      </c>
      <c r="F174" s="176">
        <f>RES_hhdet_emih!F174/RES_summary!F$19</f>
        <v>0</v>
      </c>
      <c r="G174" s="176">
        <f>RES_hhdet_emih!G174/RES_summary!G$19</f>
        <v>0</v>
      </c>
      <c r="H174" s="176">
        <f>RES_hhdet_emih!H174/RES_summary!H$19</f>
        <v>0</v>
      </c>
      <c r="I174" s="176">
        <f>RES_hhdet_emih!I174/RES_summary!I$19</f>
        <v>0</v>
      </c>
      <c r="J174" s="176">
        <f>RES_hhdet_emih!J174/RES_summary!J$19</f>
        <v>0</v>
      </c>
      <c r="K174" s="176">
        <f>RES_hhdet_emih!K174/RES_summary!K$19</f>
        <v>0</v>
      </c>
      <c r="L174" s="176">
        <f>RES_hhdet_emih!L174/RES_summary!L$19</f>
        <v>0</v>
      </c>
      <c r="M174" s="176">
        <f>RES_hhdet_emih!M174/RES_summary!M$19</f>
        <v>0</v>
      </c>
      <c r="N174" s="176">
        <f>RES_hhdet_emih!N174/RES_summary!N$19</f>
        <v>0</v>
      </c>
      <c r="O174" s="176">
        <f>RES_hhdet_emih!O174/RES_summary!O$19</f>
        <v>0</v>
      </c>
      <c r="P174" s="176">
        <f>RES_hhdet_emih!P174/RES_summary!P$19</f>
        <v>0</v>
      </c>
      <c r="Q174" s="176">
        <f>RES_hhdet_emih!Q174/RES_summary!Q$19</f>
        <v>0</v>
      </c>
    </row>
    <row r="175" spans="1:17" ht="12" customHeight="1" x14ac:dyDescent="0.25">
      <c r="A175" s="158" t="s">
        <v>62</v>
      </c>
      <c r="B175" s="178">
        <f>RES_hhdet_emih!B175/RES_summary!B$19</f>
        <v>1.2432648774681159</v>
      </c>
      <c r="C175" s="178">
        <f>RES_hhdet_emih!C175/RES_summary!C$19</f>
        <v>1.179650688836575</v>
      </c>
      <c r="D175" s="178">
        <f>RES_hhdet_emih!D175/RES_summary!D$19</f>
        <v>1.1521323558578975</v>
      </c>
      <c r="E175" s="178">
        <f>RES_hhdet_emih!E175/RES_summary!E$19</f>
        <v>1.1021111793591001</v>
      </c>
      <c r="F175" s="178">
        <f>RES_hhdet_emih!F175/RES_summary!F$19</f>
        <v>1.1253795253949626</v>
      </c>
      <c r="G175" s="178">
        <f>RES_hhdet_emih!G175/RES_summary!G$19</f>
        <v>1.0838088855750478</v>
      </c>
      <c r="H175" s="178">
        <f>RES_hhdet_emih!H175/RES_summary!H$19</f>
        <v>1.0127787334941625</v>
      </c>
      <c r="I175" s="178">
        <f>RES_hhdet_emih!I175/RES_summary!I$19</f>
        <v>0.97580853634340081</v>
      </c>
      <c r="J175" s="178">
        <f>RES_hhdet_emih!J175/RES_summary!J$19</f>
        <v>0.94720867147831023</v>
      </c>
      <c r="K175" s="178">
        <f>RES_hhdet_emih!K175/RES_summary!K$19</f>
        <v>0.94481344355255037</v>
      </c>
      <c r="L175" s="178">
        <f>RES_hhdet_emih!L175/RES_summary!L$19</f>
        <v>0.91260295148022985</v>
      </c>
      <c r="M175" s="178">
        <f>RES_hhdet_emih!M175/RES_summary!M$19</f>
        <v>0.81102906450455847</v>
      </c>
      <c r="N175" s="178">
        <f>RES_hhdet_emih!N175/RES_summary!N$19</f>
        <v>0.81269455652503675</v>
      </c>
      <c r="O175" s="178">
        <f>RES_hhdet_emih!O175/RES_summary!O$19</f>
        <v>0.77496848868932078</v>
      </c>
      <c r="P175" s="178">
        <f>RES_hhdet_emih!P175/RES_summary!P$19</f>
        <v>0.65881977475536913</v>
      </c>
      <c r="Q175" s="178">
        <f>RES_hhdet_emih!Q175/RES_summary!Q$19</f>
        <v>0.64349924013879478</v>
      </c>
    </row>
    <row r="176" spans="1:17" ht="12" customHeight="1" x14ac:dyDescent="0.25">
      <c r="A176" s="23" t="s">
        <v>57</v>
      </c>
      <c r="B176" s="177">
        <f>RES_hhdet_emih!B176/RES_summary!B$19</f>
        <v>4.4629487665431213</v>
      </c>
      <c r="C176" s="177">
        <f>RES_hhdet_emih!C176/RES_summary!C$19</f>
        <v>4.3897114537752469</v>
      </c>
      <c r="D176" s="177">
        <f>RES_hhdet_emih!D176/RES_summary!D$19</f>
        <v>4.3629180309437237</v>
      </c>
      <c r="E176" s="177">
        <f>RES_hhdet_emih!E176/RES_summary!E$19</f>
        <v>4.2852884839793175</v>
      </c>
      <c r="F176" s="177">
        <f>RES_hhdet_emih!F176/RES_summary!F$19</f>
        <v>4.3826059734814038</v>
      </c>
      <c r="G176" s="177">
        <f>RES_hhdet_emih!G176/RES_summary!G$19</f>
        <v>4.2807474972133868</v>
      </c>
      <c r="H176" s="177">
        <f>RES_hhdet_emih!H176/RES_summary!H$19</f>
        <v>4.2182743614181017</v>
      </c>
      <c r="I176" s="177">
        <f>RES_hhdet_emih!I176/RES_summary!I$19</f>
        <v>4.2296416769663194</v>
      </c>
      <c r="J176" s="177">
        <f>RES_hhdet_emih!J176/RES_summary!J$19</f>
        <v>4.1787007574920816</v>
      </c>
      <c r="K176" s="177">
        <f>RES_hhdet_emih!K176/RES_summary!K$19</f>
        <v>4.1131603509066847</v>
      </c>
      <c r="L176" s="177">
        <f>RES_hhdet_emih!L176/RES_summary!L$19</f>
        <v>4.2142721951887978</v>
      </c>
      <c r="M176" s="177">
        <f>RES_hhdet_emih!M176/RES_summary!M$19</f>
        <v>3.9363693927479693</v>
      </c>
      <c r="N176" s="177">
        <f>RES_hhdet_emih!N176/RES_summary!N$19</f>
        <v>4.0441145712310638</v>
      </c>
      <c r="O176" s="177">
        <f>RES_hhdet_emih!O176/RES_summary!O$19</f>
        <v>4.0257374413338383</v>
      </c>
      <c r="P176" s="177">
        <f>RES_hhdet_emih!P176/RES_summary!P$19</f>
        <v>3.9887610796346826</v>
      </c>
      <c r="Q176" s="177">
        <f>RES_hhdet_emih!Q176/RES_summary!Q$19</f>
        <v>3.9065952736673011</v>
      </c>
    </row>
    <row r="177" spans="1:17" ht="12" customHeight="1" x14ac:dyDescent="0.25">
      <c r="A177" s="29" t="s">
        <v>140</v>
      </c>
      <c r="B177" s="176">
        <f>RES_hhdet_emih!B177/RES_summary!B$19</f>
        <v>0</v>
      </c>
      <c r="C177" s="176">
        <f>RES_hhdet_emih!C177/RES_summary!C$19</f>
        <v>0</v>
      </c>
      <c r="D177" s="176">
        <f>RES_hhdet_emih!D177/RES_summary!D$19</f>
        <v>0</v>
      </c>
      <c r="E177" s="176">
        <f>RES_hhdet_emih!E177/RES_summary!E$19</f>
        <v>0</v>
      </c>
      <c r="F177" s="176">
        <f>RES_hhdet_emih!F177/RES_summary!F$19</f>
        <v>0</v>
      </c>
      <c r="G177" s="176">
        <f>RES_hhdet_emih!G177/RES_summary!G$19</f>
        <v>0</v>
      </c>
      <c r="H177" s="176">
        <f>RES_hhdet_emih!H177/RES_summary!H$19</f>
        <v>0</v>
      </c>
      <c r="I177" s="176">
        <f>RES_hhdet_emih!I177/RES_summary!I$19</f>
        <v>0</v>
      </c>
      <c r="J177" s="176">
        <f>RES_hhdet_emih!J177/RES_summary!J$19</f>
        <v>0</v>
      </c>
      <c r="K177" s="176">
        <f>RES_hhdet_emih!K177/RES_summary!K$19</f>
        <v>0</v>
      </c>
      <c r="L177" s="176">
        <f>RES_hhdet_emih!L177/RES_summary!L$19</f>
        <v>0</v>
      </c>
      <c r="M177" s="176">
        <f>RES_hhdet_emih!M177/RES_summary!M$19</f>
        <v>0</v>
      </c>
      <c r="N177" s="176">
        <f>RES_hhdet_emih!N177/RES_summary!N$19</f>
        <v>0</v>
      </c>
      <c r="O177" s="176">
        <f>RES_hhdet_emih!O177/RES_summary!O$19</f>
        <v>0</v>
      </c>
      <c r="P177" s="176">
        <f>RES_hhdet_emih!P177/RES_summary!P$19</f>
        <v>0</v>
      </c>
      <c r="Q177" s="176">
        <f>RES_hhdet_emih!Q177/RES_summary!Q$19</f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271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175</v>
      </c>
    </row>
    <row r="3" spans="1:17" ht="12" customHeight="1" x14ac:dyDescent="0.25">
      <c r="A3" s="152" t="s">
        <v>172</v>
      </c>
      <c r="B3" s="168"/>
      <c r="C3" s="168">
        <f t="shared" ref="C3" si="0">SUM(C4,C7,C9,C19)</f>
        <v>0</v>
      </c>
      <c r="D3" s="168">
        <f t="shared" ref="D3" si="1">SUM(D4,D7,D9,D19)</f>
        <v>0</v>
      </c>
      <c r="E3" s="168">
        <f t="shared" ref="E3" si="2">SUM(E4,E7,E9,E19)</f>
        <v>14.704580245684909</v>
      </c>
      <c r="F3" s="168">
        <f t="shared" ref="F3" si="3">SUM(F4,F7,F9,F19)</f>
        <v>4.9669612310901146</v>
      </c>
      <c r="G3" s="168">
        <f t="shared" ref="G3" si="4">SUM(G4,G7,G9,G19)</f>
        <v>12.700094995019308</v>
      </c>
      <c r="H3" s="168">
        <f t="shared" ref="H3" si="5">SUM(H4,H7,H9,H19)</f>
        <v>22.046143590208594</v>
      </c>
      <c r="I3" s="168">
        <f t="shared" ref="I3" si="6">SUM(I4,I7,I9,I19)</f>
        <v>20.438473073990721</v>
      </c>
      <c r="J3" s="168">
        <f t="shared" ref="J3" si="7">SUM(J4,J7,J9,J19)</f>
        <v>19.989055855771074</v>
      </c>
      <c r="K3" s="168">
        <f t="shared" ref="K3" si="8">SUM(K4,K7,K9,K19)</f>
        <v>0</v>
      </c>
      <c r="L3" s="168">
        <f t="shared" ref="L3" si="9">SUM(L4,L7,L9,L19)</f>
        <v>21.188649382878545</v>
      </c>
      <c r="M3" s="168">
        <f t="shared" ref="M3" si="10">SUM(M4,M7,M9,M19)</f>
        <v>0</v>
      </c>
      <c r="N3" s="168">
        <f t="shared" ref="N3" si="11">SUM(N4,N7,N9,N19)</f>
        <v>0</v>
      </c>
      <c r="O3" s="168">
        <f t="shared" ref="O3" si="12">SUM(O4,O7,O9,O19)</f>
        <v>0</v>
      </c>
      <c r="P3" s="168">
        <f t="shared" ref="P3" si="13">SUM(P4,P7,P9,P19)</f>
        <v>0</v>
      </c>
      <c r="Q3" s="168">
        <f t="shared" ref="Q3" si="14">SUM(Q4,Q7,Q9,Q19)</f>
        <v>0</v>
      </c>
    </row>
    <row r="4" spans="1:17" ht="12.95" customHeight="1" x14ac:dyDescent="0.25">
      <c r="A4" s="158" t="s">
        <v>65</v>
      </c>
      <c r="B4" s="157"/>
      <c r="C4" s="157">
        <f t="shared" ref="C4" si="15">SUM(C5:C6)</f>
        <v>0</v>
      </c>
      <c r="D4" s="157">
        <f t="shared" ref="D4:Q4" si="16">SUM(D5:D6)</f>
        <v>0</v>
      </c>
      <c r="E4" s="157">
        <f t="shared" si="16"/>
        <v>12.048041558930874</v>
      </c>
      <c r="F4" s="157">
        <f t="shared" si="16"/>
        <v>3.9490241465744984</v>
      </c>
      <c r="G4" s="157">
        <f t="shared" si="16"/>
        <v>10.458153058033787</v>
      </c>
      <c r="H4" s="157">
        <f t="shared" si="16"/>
        <v>17.883321077651633</v>
      </c>
      <c r="I4" s="157">
        <f t="shared" si="16"/>
        <v>16.333473586313726</v>
      </c>
      <c r="J4" s="157">
        <f t="shared" si="16"/>
        <v>16.291022275081392</v>
      </c>
      <c r="K4" s="157">
        <f t="shared" si="16"/>
        <v>0</v>
      </c>
      <c r="L4" s="157">
        <f t="shared" si="16"/>
        <v>16.777643607142465</v>
      </c>
      <c r="M4" s="157">
        <f t="shared" si="16"/>
        <v>0</v>
      </c>
      <c r="N4" s="157">
        <f t="shared" si="16"/>
        <v>0</v>
      </c>
      <c r="O4" s="157">
        <f t="shared" si="16"/>
        <v>0</v>
      </c>
      <c r="P4" s="157">
        <f t="shared" si="16"/>
        <v>0</v>
      </c>
      <c r="Q4" s="157">
        <f t="shared" si="16"/>
        <v>0</v>
      </c>
    </row>
    <row r="5" spans="1:17" ht="12" customHeight="1" x14ac:dyDescent="0.25">
      <c r="A5" s="23" t="s">
        <v>58</v>
      </c>
      <c r="B5" s="156"/>
      <c r="C5" s="156">
        <v>0</v>
      </c>
      <c r="D5" s="156">
        <v>0</v>
      </c>
      <c r="E5" s="156">
        <v>11.974882145264134</v>
      </c>
      <c r="F5" s="156">
        <v>3.9269891737292815</v>
      </c>
      <c r="G5" s="156">
        <v>10.421165503504001</v>
      </c>
      <c r="H5" s="156">
        <v>17.803644788020986</v>
      </c>
      <c r="I5" s="156">
        <v>16.259993680639507</v>
      </c>
      <c r="J5" s="156">
        <v>16.19486732379654</v>
      </c>
      <c r="K5" s="156">
        <v>0</v>
      </c>
      <c r="L5" s="156">
        <v>16.640000567911208</v>
      </c>
      <c r="M5" s="156">
        <v>0</v>
      </c>
      <c r="N5" s="156">
        <v>0</v>
      </c>
      <c r="O5" s="156">
        <v>0</v>
      </c>
      <c r="P5" s="156">
        <v>0</v>
      </c>
      <c r="Q5" s="156">
        <v>0</v>
      </c>
    </row>
    <row r="6" spans="1:17" ht="12" customHeight="1" x14ac:dyDescent="0.25">
      <c r="A6" s="23" t="s">
        <v>60</v>
      </c>
      <c r="B6" s="156"/>
      <c r="C6" s="156">
        <v>0</v>
      </c>
      <c r="D6" s="156">
        <v>0</v>
      </c>
      <c r="E6" s="156">
        <v>7.31594136667401E-2</v>
      </c>
      <c r="F6" s="156">
        <v>2.2034972845217025E-2</v>
      </c>
      <c r="G6" s="156">
        <v>3.6987554529785797E-2</v>
      </c>
      <c r="H6" s="156">
        <v>7.9676289630647046E-2</v>
      </c>
      <c r="I6" s="156">
        <v>7.34799056742204E-2</v>
      </c>
      <c r="J6" s="156">
        <v>9.6154951284851006E-2</v>
      </c>
      <c r="K6" s="156">
        <v>0</v>
      </c>
      <c r="L6" s="156">
        <v>0.13764303923125537</v>
      </c>
      <c r="M6" s="156">
        <v>0</v>
      </c>
      <c r="N6" s="156">
        <v>0</v>
      </c>
      <c r="O6" s="156">
        <v>0</v>
      </c>
      <c r="P6" s="156">
        <v>0</v>
      </c>
      <c r="Q6" s="156">
        <v>0</v>
      </c>
    </row>
    <row r="7" spans="1:17" ht="12.95" customHeight="1" x14ac:dyDescent="0.25">
      <c r="A7" s="158" t="s">
        <v>112</v>
      </c>
      <c r="B7" s="157"/>
      <c r="C7" s="157">
        <f t="shared" ref="C7:Q7" si="17">C8</f>
        <v>0</v>
      </c>
      <c r="D7" s="157">
        <f t="shared" si="17"/>
        <v>0</v>
      </c>
      <c r="E7" s="157">
        <f t="shared" si="17"/>
        <v>1.6408100458492142E-2</v>
      </c>
      <c r="F7" s="157">
        <f t="shared" si="17"/>
        <v>1.6070562906348711E-2</v>
      </c>
      <c r="G7" s="157">
        <f t="shared" si="17"/>
        <v>1.5099057294348539E-2</v>
      </c>
      <c r="H7" s="157">
        <f t="shared" si="17"/>
        <v>1.7605140352169368E-2</v>
      </c>
      <c r="I7" s="157">
        <f t="shared" si="17"/>
        <v>1.9776104024638808E-2</v>
      </c>
      <c r="J7" s="157">
        <f t="shared" si="17"/>
        <v>2.7136481588448853E-2</v>
      </c>
      <c r="K7" s="157">
        <f t="shared" si="17"/>
        <v>0</v>
      </c>
      <c r="L7" s="157">
        <f t="shared" si="17"/>
        <v>2.3843256507570357E-2</v>
      </c>
      <c r="M7" s="157">
        <f t="shared" si="17"/>
        <v>0</v>
      </c>
      <c r="N7" s="157">
        <f t="shared" si="17"/>
        <v>0</v>
      </c>
      <c r="O7" s="157">
        <f t="shared" si="17"/>
        <v>0</v>
      </c>
      <c r="P7" s="157">
        <f t="shared" si="17"/>
        <v>0</v>
      </c>
      <c r="Q7" s="157">
        <f t="shared" si="17"/>
        <v>0</v>
      </c>
    </row>
    <row r="8" spans="1:17" ht="12" customHeight="1" x14ac:dyDescent="0.25">
      <c r="A8" s="23" t="s">
        <v>60</v>
      </c>
      <c r="B8" s="156"/>
      <c r="C8" s="156">
        <v>0</v>
      </c>
      <c r="D8" s="156">
        <v>0</v>
      </c>
      <c r="E8" s="156">
        <v>1.6408100458492142E-2</v>
      </c>
      <c r="F8" s="156">
        <v>1.6070562906348711E-2</v>
      </c>
      <c r="G8" s="156">
        <v>1.5099057294348539E-2</v>
      </c>
      <c r="H8" s="156">
        <v>1.7605140352169368E-2</v>
      </c>
      <c r="I8" s="156">
        <v>1.9776104024638808E-2</v>
      </c>
      <c r="J8" s="156">
        <v>2.7136481588448853E-2</v>
      </c>
      <c r="K8" s="156">
        <v>0</v>
      </c>
      <c r="L8" s="156">
        <v>2.3843256507570357E-2</v>
      </c>
      <c r="M8" s="156">
        <v>0</v>
      </c>
      <c r="N8" s="156">
        <v>0</v>
      </c>
      <c r="O8" s="156">
        <v>0</v>
      </c>
      <c r="P8" s="156">
        <v>0</v>
      </c>
      <c r="Q8" s="156">
        <v>0</v>
      </c>
    </row>
    <row r="9" spans="1:17" ht="12" customHeight="1" x14ac:dyDescent="0.25">
      <c r="A9" s="158" t="s">
        <v>63</v>
      </c>
      <c r="B9" s="157"/>
      <c r="C9" s="157">
        <f t="shared" ref="C9" si="18">SUM(C10:C12,C15:C16)</f>
        <v>0</v>
      </c>
      <c r="D9" s="157">
        <f t="shared" ref="D9" si="19">SUM(D10:D12,D15:D16)</f>
        <v>0</v>
      </c>
      <c r="E9" s="157">
        <f t="shared" ref="E9" si="20">SUM(E10:E12,E15:E16)</f>
        <v>1.850965839056377</v>
      </c>
      <c r="F9" s="157">
        <f t="shared" ref="F9" si="21">SUM(F10:F12,F15:F16)</f>
        <v>0.76022950050044524</v>
      </c>
      <c r="G9" s="157">
        <f t="shared" ref="G9" si="22">SUM(G10:G12,G15:G16)</f>
        <v>1.5570834076488682</v>
      </c>
      <c r="H9" s="157">
        <f t="shared" ref="H9" si="23">SUM(H10:H12,H15:H16)</f>
        <v>2.9314092608238682</v>
      </c>
      <c r="I9" s="157">
        <f t="shared" ref="I9" si="24">SUM(I10:I12,I15:I16)</f>
        <v>2.9503389595873348</v>
      </c>
      <c r="J9" s="157">
        <f t="shared" ref="J9" si="25">SUM(J10:J12,J15:J16)</f>
        <v>2.4809678180684935</v>
      </c>
      <c r="K9" s="157">
        <f t="shared" ref="K9" si="26">SUM(K10:K12,K15:K16)</f>
        <v>0</v>
      </c>
      <c r="L9" s="157">
        <f t="shared" ref="L9" si="27">SUM(L10:L12,L15:L16)</f>
        <v>3.0374796823107464</v>
      </c>
      <c r="M9" s="157">
        <f t="shared" ref="M9" si="28">SUM(M10:M12,M15:M16)</f>
        <v>0</v>
      </c>
      <c r="N9" s="157">
        <f t="shared" ref="N9" si="29">SUM(N10:N12,N15:N16)</f>
        <v>0</v>
      </c>
      <c r="O9" s="157">
        <f t="shared" ref="O9" si="30">SUM(O10:O12,O15:O16)</f>
        <v>0</v>
      </c>
      <c r="P9" s="157">
        <f t="shared" ref="P9" si="31">SUM(P10:P12,P15:P16)</f>
        <v>0</v>
      </c>
      <c r="Q9" s="157">
        <f t="shared" ref="Q9" si="32">SUM(Q10:Q12,Q15:Q16)</f>
        <v>0</v>
      </c>
    </row>
    <row r="10" spans="1:17" ht="12" customHeight="1" x14ac:dyDescent="0.25">
      <c r="A10" s="167" t="s">
        <v>171</v>
      </c>
      <c r="B10" s="132"/>
      <c r="C10" s="132">
        <v>0</v>
      </c>
      <c r="D10" s="132">
        <v>0</v>
      </c>
      <c r="E10" s="132">
        <v>0.57039246516500186</v>
      </c>
      <c r="F10" s="132">
        <v>0.74179685864204403</v>
      </c>
      <c r="G10" s="132">
        <v>0.40826642964229437</v>
      </c>
      <c r="H10" s="132">
        <v>1.2541616219902372</v>
      </c>
      <c r="I10" s="132">
        <v>1.690282974018873</v>
      </c>
      <c r="J10" s="132">
        <v>0.30052525610535713</v>
      </c>
      <c r="K10" s="132">
        <v>0</v>
      </c>
      <c r="L10" s="132">
        <v>0.55710863115013742</v>
      </c>
      <c r="M10" s="132">
        <v>0</v>
      </c>
      <c r="N10" s="132">
        <v>0</v>
      </c>
      <c r="O10" s="132">
        <v>0</v>
      </c>
      <c r="P10" s="132">
        <v>0</v>
      </c>
      <c r="Q10" s="132">
        <v>0</v>
      </c>
    </row>
    <row r="11" spans="1:17" ht="12" customHeight="1" x14ac:dyDescent="0.25">
      <c r="A11" s="167" t="s">
        <v>144</v>
      </c>
      <c r="B11" s="132"/>
      <c r="C11" s="132">
        <v>0</v>
      </c>
      <c r="D11" s="132">
        <v>0</v>
      </c>
      <c r="E11" s="132">
        <v>0</v>
      </c>
      <c r="F11" s="132">
        <v>0</v>
      </c>
      <c r="G11" s="132">
        <v>0</v>
      </c>
      <c r="H11" s="132">
        <v>0</v>
      </c>
      <c r="I11" s="132">
        <v>0</v>
      </c>
      <c r="J11" s="132">
        <v>0</v>
      </c>
      <c r="K11" s="132">
        <v>0</v>
      </c>
      <c r="L11" s="132">
        <v>0</v>
      </c>
      <c r="M11" s="132">
        <v>0</v>
      </c>
      <c r="N11" s="132">
        <v>0</v>
      </c>
      <c r="O11" s="132">
        <v>0</v>
      </c>
      <c r="P11" s="132">
        <v>0</v>
      </c>
      <c r="Q11" s="132">
        <v>0</v>
      </c>
    </row>
    <row r="12" spans="1:17" ht="12" customHeight="1" x14ac:dyDescent="0.25">
      <c r="A12" s="167" t="s">
        <v>143</v>
      </c>
      <c r="B12" s="132"/>
      <c r="C12" s="132">
        <f t="shared" ref="C12" si="33">SUM(C13:C14)</f>
        <v>0</v>
      </c>
      <c r="D12" s="132">
        <f t="shared" ref="D12" si="34">SUM(D13:D14)</f>
        <v>0</v>
      </c>
      <c r="E12" s="132">
        <f t="shared" ref="E12" si="35">SUM(E13:E14)</f>
        <v>0</v>
      </c>
      <c r="F12" s="132">
        <f t="shared" ref="F12" si="36">SUM(F13:F14)</f>
        <v>0</v>
      </c>
      <c r="G12" s="132">
        <f t="shared" ref="G12" si="37">SUM(G13:G14)</f>
        <v>0</v>
      </c>
      <c r="H12" s="132">
        <f t="shared" ref="H12" si="38">SUM(H13:H14)</f>
        <v>0</v>
      </c>
      <c r="I12" s="132">
        <f t="shared" ref="I12" si="39">SUM(I13:I14)</f>
        <v>0</v>
      </c>
      <c r="J12" s="132">
        <f t="shared" ref="J12" si="40">SUM(J13:J14)</f>
        <v>0</v>
      </c>
      <c r="K12" s="132">
        <f t="shared" ref="K12" si="41">SUM(K13:K14)</f>
        <v>0</v>
      </c>
      <c r="L12" s="132">
        <f t="shared" ref="L12" si="42">SUM(L13:L14)</f>
        <v>0</v>
      </c>
      <c r="M12" s="132">
        <f t="shared" ref="M12" si="43">SUM(M13:M14)</f>
        <v>0</v>
      </c>
      <c r="N12" s="132">
        <f t="shared" ref="N12" si="44">SUM(N13:N14)</f>
        <v>0</v>
      </c>
      <c r="O12" s="132">
        <f t="shared" ref="O12" si="45">SUM(O13:O14)</f>
        <v>0</v>
      </c>
      <c r="P12" s="132">
        <f t="shared" ref="P12" si="46">SUM(P13:P14)</f>
        <v>0</v>
      </c>
      <c r="Q12" s="132">
        <f t="shared" ref="Q12" si="47">SUM(Q13:Q14)</f>
        <v>0</v>
      </c>
    </row>
    <row r="13" spans="1:17" ht="12" customHeight="1" x14ac:dyDescent="0.25">
      <c r="A13" s="166" t="s">
        <v>57</v>
      </c>
      <c r="B13" s="165"/>
      <c r="C13" s="165">
        <v>0</v>
      </c>
      <c r="D13" s="165">
        <v>0</v>
      </c>
      <c r="E13" s="165">
        <v>0</v>
      </c>
      <c r="F13" s="165">
        <v>0</v>
      </c>
      <c r="G13" s="165">
        <v>0</v>
      </c>
      <c r="H13" s="165">
        <v>0</v>
      </c>
      <c r="I13" s="165">
        <v>0</v>
      </c>
      <c r="J13" s="165">
        <v>0</v>
      </c>
      <c r="K13" s="165">
        <v>0</v>
      </c>
      <c r="L13" s="165">
        <v>0</v>
      </c>
      <c r="M13" s="165">
        <v>0</v>
      </c>
      <c r="N13" s="165">
        <v>0</v>
      </c>
      <c r="O13" s="165">
        <v>0</v>
      </c>
      <c r="P13" s="165">
        <v>0</v>
      </c>
      <c r="Q13" s="165">
        <v>0</v>
      </c>
    </row>
    <row r="14" spans="1:17" ht="12" customHeight="1" x14ac:dyDescent="0.25">
      <c r="A14" s="147" t="s">
        <v>59</v>
      </c>
      <c r="B14" s="164"/>
      <c r="C14" s="164">
        <v>0</v>
      </c>
      <c r="D14" s="164">
        <v>0</v>
      </c>
      <c r="E14" s="164">
        <v>0</v>
      </c>
      <c r="F14" s="164">
        <v>0</v>
      </c>
      <c r="G14" s="164">
        <v>0</v>
      </c>
      <c r="H14" s="164">
        <v>0</v>
      </c>
      <c r="I14" s="164">
        <v>0</v>
      </c>
      <c r="J14" s="164">
        <v>0</v>
      </c>
      <c r="K14" s="164">
        <v>0</v>
      </c>
      <c r="L14" s="164">
        <v>0</v>
      </c>
      <c r="M14" s="164">
        <v>0</v>
      </c>
      <c r="N14" s="164">
        <v>0</v>
      </c>
      <c r="O14" s="164">
        <v>0</v>
      </c>
      <c r="P14" s="164">
        <v>0</v>
      </c>
      <c r="Q14" s="164">
        <v>0</v>
      </c>
    </row>
    <row r="15" spans="1:17" ht="12" customHeight="1" x14ac:dyDescent="0.25">
      <c r="A15" s="163" t="s">
        <v>142</v>
      </c>
      <c r="B15" s="162"/>
      <c r="C15" s="162">
        <v>0</v>
      </c>
      <c r="D15" s="162">
        <v>0</v>
      </c>
      <c r="E15" s="162">
        <v>1.2600323728803313</v>
      </c>
      <c r="F15" s="162">
        <v>1.8129314227158584E-2</v>
      </c>
      <c r="G15" s="162">
        <v>1.1290737157408206</v>
      </c>
      <c r="H15" s="162">
        <v>1.5859763386873433</v>
      </c>
      <c r="I15" s="162">
        <v>1.2124668099886</v>
      </c>
      <c r="J15" s="162">
        <v>2.0276947344269605</v>
      </c>
      <c r="K15" s="162">
        <v>0</v>
      </c>
      <c r="L15" s="162">
        <v>2.3573036540381658</v>
      </c>
      <c r="M15" s="162">
        <v>0</v>
      </c>
      <c r="N15" s="162">
        <v>0</v>
      </c>
      <c r="O15" s="162">
        <v>0</v>
      </c>
      <c r="P15" s="162">
        <v>0</v>
      </c>
      <c r="Q15" s="162">
        <v>0</v>
      </c>
    </row>
    <row r="16" spans="1:17" ht="12" customHeight="1" x14ac:dyDescent="0.25">
      <c r="A16" s="161" t="s">
        <v>141</v>
      </c>
      <c r="B16" s="160"/>
      <c r="C16" s="160">
        <f t="shared" ref="C16" si="48">SUM(C17:C18)</f>
        <v>0</v>
      </c>
      <c r="D16" s="160">
        <f t="shared" ref="D16" si="49">SUM(D17:D18)</f>
        <v>0</v>
      </c>
      <c r="E16" s="160">
        <f t="shared" ref="E16" si="50">SUM(E17:E18)</f>
        <v>2.0541001011043784E-2</v>
      </c>
      <c r="F16" s="160">
        <f t="shared" ref="F16" si="51">SUM(F17:F18)</f>
        <v>3.0332763124264289E-4</v>
      </c>
      <c r="G16" s="160">
        <f t="shared" ref="G16" si="52">SUM(G17:G18)</f>
        <v>1.9743262265753157E-2</v>
      </c>
      <c r="H16" s="160">
        <f t="shared" ref="H16" si="53">SUM(H17:H18)</f>
        <v>9.1271300146287732E-2</v>
      </c>
      <c r="I16" s="160">
        <f t="shared" ref="I16" si="54">SUM(I17:I18)</f>
        <v>4.758917557986176E-2</v>
      </c>
      <c r="J16" s="160">
        <f t="shared" ref="J16" si="55">SUM(J17:J18)</f>
        <v>0.15274782753617588</v>
      </c>
      <c r="K16" s="160">
        <f t="shared" ref="K16" si="56">SUM(K17:K18)</f>
        <v>0</v>
      </c>
      <c r="L16" s="160">
        <f t="shared" ref="L16" si="57">SUM(L17:L18)</f>
        <v>0.1230673971224434</v>
      </c>
      <c r="M16" s="160">
        <f t="shared" ref="M16" si="58">SUM(M17:M18)</f>
        <v>0</v>
      </c>
      <c r="N16" s="160">
        <f t="shared" ref="N16" si="59">SUM(N17:N18)</f>
        <v>0</v>
      </c>
      <c r="O16" s="160">
        <f t="shared" ref="O16" si="60">SUM(O17:O18)</f>
        <v>0</v>
      </c>
      <c r="P16" s="160">
        <f t="shared" ref="P16" si="61">SUM(P17:P18)</f>
        <v>0</v>
      </c>
      <c r="Q16" s="160">
        <f t="shared" ref="Q16" si="62">SUM(Q17:Q18)</f>
        <v>0</v>
      </c>
    </row>
    <row r="17" spans="1:17" ht="12" customHeight="1" x14ac:dyDescent="0.25">
      <c r="A17" s="148" t="s">
        <v>60</v>
      </c>
      <c r="B17" s="156"/>
      <c r="C17" s="156">
        <v>0</v>
      </c>
      <c r="D17" s="156">
        <v>0</v>
      </c>
      <c r="E17" s="156">
        <v>1.544856653600035E-2</v>
      </c>
      <c r="F17" s="156">
        <v>2.2848540040589914E-4</v>
      </c>
      <c r="G17" s="156">
        <v>1.4578776374226941E-2</v>
      </c>
      <c r="H17" s="156">
        <v>6.7626209389962152E-2</v>
      </c>
      <c r="I17" s="156">
        <v>3.5270236437904952E-2</v>
      </c>
      <c r="J17" s="156">
        <v>0.1132854079141153</v>
      </c>
      <c r="K17" s="156">
        <v>0</v>
      </c>
      <c r="L17" s="156">
        <v>9.3855897064260008E-2</v>
      </c>
      <c r="M17" s="156">
        <v>0</v>
      </c>
      <c r="N17" s="156">
        <v>0</v>
      </c>
      <c r="O17" s="156">
        <v>0</v>
      </c>
      <c r="P17" s="156">
        <v>0</v>
      </c>
      <c r="Q17" s="156">
        <v>0</v>
      </c>
    </row>
    <row r="18" spans="1:17" ht="12" customHeight="1" x14ac:dyDescent="0.25">
      <c r="A18" s="148" t="s">
        <v>59</v>
      </c>
      <c r="B18" s="156"/>
      <c r="C18" s="156">
        <v>0</v>
      </c>
      <c r="D18" s="156">
        <v>0</v>
      </c>
      <c r="E18" s="156">
        <v>5.0924344750434324E-3</v>
      </c>
      <c r="F18" s="156">
        <v>7.4842230836743749E-5</v>
      </c>
      <c r="G18" s="156">
        <v>5.1644858915262156E-3</v>
      </c>
      <c r="H18" s="156">
        <v>2.3645090756325583E-2</v>
      </c>
      <c r="I18" s="156">
        <v>1.2318939141956807E-2</v>
      </c>
      <c r="J18" s="156">
        <v>3.9462419622060596E-2</v>
      </c>
      <c r="K18" s="156">
        <v>0</v>
      </c>
      <c r="L18" s="156">
        <v>2.9211500058183387E-2</v>
      </c>
      <c r="M18" s="156">
        <v>0</v>
      </c>
      <c r="N18" s="156">
        <v>0</v>
      </c>
      <c r="O18" s="156">
        <v>0</v>
      </c>
      <c r="P18" s="156">
        <v>0</v>
      </c>
      <c r="Q18" s="156">
        <v>0</v>
      </c>
    </row>
    <row r="19" spans="1:17" ht="12" customHeight="1" x14ac:dyDescent="0.25">
      <c r="A19" s="158" t="s">
        <v>62</v>
      </c>
      <c r="B19" s="157"/>
      <c r="C19" s="157">
        <f t="shared" ref="C19" si="63">SUM(C20:C22)</f>
        <v>0</v>
      </c>
      <c r="D19" s="157">
        <f t="shared" ref="D19" si="64">SUM(D20:D22)</f>
        <v>0</v>
      </c>
      <c r="E19" s="157">
        <f t="shared" ref="E19" si="65">SUM(E20:E22)</f>
        <v>0.78916474723916674</v>
      </c>
      <c r="F19" s="157">
        <f t="shared" ref="F19" si="66">SUM(F20:F22)</f>
        <v>0.24163702110882243</v>
      </c>
      <c r="G19" s="157">
        <f t="shared" ref="G19" si="67">SUM(G20:G22)</f>
        <v>0.66975947204230424</v>
      </c>
      <c r="H19" s="157">
        <f t="shared" ref="H19" si="68">SUM(H20:H22)</f>
        <v>1.2138081113809214</v>
      </c>
      <c r="I19" s="157">
        <f t="shared" ref="I19" si="69">SUM(I20:I22)</f>
        <v>1.1348844240650204</v>
      </c>
      <c r="J19" s="157">
        <f t="shared" ref="J19" si="70">SUM(J20:J22)</f>
        <v>1.1899292810327402</v>
      </c>
      <c r="K19" s="157">
        <f t="shared" ref="K19" si="71">SUM(K20:K22)</f>
        <v>0</v>
      </c>
      <c r="L19" s="157">
        <f t="shared" ref="L19" si="72">SUM(L20:L22)</f>
        <v>1.3496828369177598</v>
      </c>
      <c r="M19" s="157">
        <f t="shared" ref="M19" si="73">SUM(M20:M22)</f>
        <v>0</v>
      </c>
      <c r="N19" s="157">
        <f t="shared" ref="N19" si="74">SUM(N20:N22)</f>
        <v>0</v>
      </c>
      <c r="O19" s="157">
        <f t="shared" ref="O19" si="75">SUM(O20:O22)</f>
        <v>0</v>
      </c>
      <c r="P19" s="157">
        <f t="shared" ref="P19" si="76">SUM(P20:P22)</f>
        <v>0</v>
      </c>
      <c r="Q19" s="157">
        <f t="shared" ref="Q19" si="77">SUM(Q20:Q22)</f>
        <v>0</v>
      </c>
    </row>
    <row r="20" spans="1:17" ht="12" customHeight="1" x14ac:dyDescent="0.25">
      <c r="A20" s="23" t="s">
        <v>58</v>
      </c>
      <c r="B20" s="156"/>
      <c r="C20" s="156">
        <v>0</v>
      </c>
      <c r="D20" s="156">
        <v>0</v>
      </c>
      <c r="E20" s="156">
        <v>0</v>
      </c>
      <c r="F20" s="156">
        <v>0</v>
      </c>
      <c r="G20" s="156">
        <v>0</v>
      </c>
      <c r="H20" s="156">
        <v>0</v>
      </c>
      <c r="I20" s="156">
        <v>0</v>
      </c>
      <c r="J20" s="156">
        <v>0</v>
      </c>
      <c r="K20" s="156">
        <v>0</v>
      </c>
      <c r="L20" s="156">
        <v>0</v>
      </c>
      <c r="M20" s="156">
        <v>0</v>
      </c>
      <c r="N20" s="156">
        <v>0</v>
      </c>
      <c r="O20" s="156">
        <v>0</v>
      </c>
      <c r="P20" s="156">
        <v>0</v>
      </c>
      <c r="Q20" s="156">
        <v>0</v>
      </c>
    </row>
    <row r="21" spans="1:17" ht="12" customHeight="1" x14ac:dyDescent="0.25">
      <c r="A21" s="23" t="s">
        <v>57</v>
      </c>
      <c r="B21" s="156"/>
      <c r="C21" s="156">
        <v>0</v>
      </c>
      <c r="D21" s="156">
        <v>0</v>
      </c>
      <c r="E21" s="156">
        <v>0</v>
      </c>
      <c r="F21" s="156">
        <v>0</v>
      </c>
      <c r="G21" s="156">
        <v>0</v>
      </c>
      <c r="H21" s="156">
        <v>0</v>
      </c>
      <c r="I21" s="156">
        <v>0</v>
      </c>
      <c r="J21" s="156">
        <v>0</v>
      </c>
      <c r="K21" s="156">
        <v>0</v>
      </c>
      <c r="L21" s="156">
        <v>0</v>
      </c>
      <c r="M21" s="156">
        <v>0</v>
      </c>
      <c r="N21" s="156">
        <v>0</v>
      </c>
      <c r="O21" s="156">
        <v>0</v>
      </c>
      <c r="P21" s="156">
        <v>0</v>
      </c>
      <c r="Q21" s="156">
        <v>0</v>
      </c>
    </row>
    <row r="22" spans="1:17" ht="12" customHeight="1" x14ac:dyDescent="0.25">
      <c r="A22" s="29" t="s">
        <v>140</v>
      </c>
      <c r="B22" s="57"/>
      <c r="C22" s="57">
        <v>0</v>
      </c>
      <c r="D22" s="57">
        <v>0</v>
      </c>
      <c r="E22" s="57">
        <v>0.78916474723916674</v>
      </c>
      <c r="F22" s="57">
        <v>0.24163702110882243</v>
      </c>
      <c r="G22" s="57">
        <v>0.66975947204230424</v>
      </c>
      <c r="H22" s="57">
        <v>1.2138081113809214</v>
      </c>
      <c r="I22" s="57">
        <v>1.1348844240650204</v>
      </c>
      <c r="J22" s="57">
        <v>1.1899292810327402</v>
      </c>
      <c r="K22" s="57">
        <v>0</v>
      </c>
      <c r="L22" s="57">
        <v>1.3496828369177598</v>
      </c>
      <c r="M22" s="57">
        <v>0</v>
      </c>
      <c r="N22" s="57">
        <v>0</v>
      </c>
      <c r="O22" s="57">
        <v>0</v>
      </c>
      <c r="P22" s="57">
        <v>0</v>
      </c>
      <c r="Q22" s="57"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68">
        <f t="shared" ref="C24" si="78">SUM(C25,C28,C30,C39)</f>
        <v>8.4447293960323577</v>
      </c>
      <c r="D24" s="168">
        <f t="shared" ref="D24" si="79">SUM(D25,D28,D30,D39)</f>
        <v>7.9434614038045712</v>
      </c>
      <c r="E24" s="168">
        <f t="shared" ref="E24" si="80">SUM(E25,E28,E30,E39)</f>
        <v>8.5151380665147887</v>
      </c>
      <c r="F24" s="168">
        <f t="shared" ref="F24" si="81">SUM(F25,F28,F30,F39)</f>
        <v>3.3594396772628126</v>
      </c>
      <c r="G24" s="168">
        <f t="shared" ref="G24" si="82">SUM(G25,G28,G30,G39)</f>
        <v>11.367436361354226</v>
      </c>
      <c r="H24" s="168">
        <f t="shared" ref="H24" si="83">SUM(H25,H28,H30,H39)</f>
        <v>21.902389954420144</v>
      </c>
      <c r="I24" s="168">
        <f t="shared" ref="I24" si="84">SUM(I25,I28,I30,I39)</f>
        <v>26.443729640330748</v>
      </c>
      <c r="J24" s="168">
        <f t="shared" ref="J24" si="85">SUM(J25,J28,J30,J39)</f>
        <v>10.740859403850061</v>
      </c>
      <c r="K24" s="168">
        <f t="shared" ref="K24" si="86">SUM(K25,K28,K30,K39)</f>
        <v>9.2009661946920733</v>
      </c>
      <c r="L24" s="168">
        <f t="shared" ref="L24" si="87">SUM(L25,L28,L30,L39)</f>
        <v>9.7526481713809652</v>
      </c>
      <c r="M24" s="168">
        <f t="shared" ref="M24" si="88">SUM(M25,M28,M30,M39)</f>
        <v>11.07047343019258</v>
      </c>
      <c r="N24" s="168">
        <f t="shared" ref="N24" si="89">SUM(N25,N28,N30,N39)</f>
        <v>0</v>
      </c>
      <c r="O24" s="168">
        <f t="shared" ref="O24" si="90">SUM(O25,O28,O30,O39)</f>
        <v>6.0731353259403047</v>
      </c>
      <c r="P24" s="168">
        <f t="shared" ref="P24" si="91">SUM(P25,P28,P30,P39)</f>
        <v>8.1360081511524172</v>
      </c>
      <c r="Q24" s="168">
        <f t="shared" ref="Q24" si="92">SUM(Q25,Q28,Q30,Q39)</f>
        <v>6.6819100900611721</v>
      </c>
    </row>
    <row r="25" spans="1:17" ht="12.95" customHeight="1" x14ac:dyDescent="0.25">
      <c r="A25" s="158" t="s">
        <v>65</v>
      </c>
      <c r="B25" s="157"/>
      <c r="C25" s="157">
        <f t="shared" ref="C25:Q25" si="93">SUM(C26:C27)</f>
        <v>6.3997951479726254</v>
      </c>
      <c r="D25" s="157">
        <f t="shared" si="93"/>
        <v>6.0617059625817786</v>
      </c>
      <c r="E25" s="157">
        <f t="shared" si="93"/>
        <v>6.5435352779626754</v>
      </c>
      <c r="F25" s="157">
        <f t="shared" si="93"/>
        <v>2.6000158171753562</v>
      </c>
      <c r="G25" s="157">
        <f t="shared" si="93"/>
        <v>8.7861485526459191</v>
      </c>
      <c r="H25" s="157">
        <f t="shared" si="93"/>
        <v>16.779612984316426</v>
      </c>
      <c r="I25" s="157">
        <f t="shared" si="93"/>
        <v>19.742108313666545</v>
      </c>
      <c r="J25" s="157">
        <f t="shared" si="93"/>
        <v>8.0868925566869265</v>
      </c>
      <c r="K25" s="157">
        <f t="shared" si="93"/>
        <v>6.920025251619208</v>
      </c>
      <c r="L25" s="157">
        <f t="shared" si="93"/>
        <v>7.3444847705410341</v>
      </c>
      <c r="M25" s="157">
        <f t="shared" si="93"/>
        <v>8.2360387399603887</v>
      </c>
      <c r="N25" s="157">
        <f t="shared" si="93"/>
        <v>0</v>
      </c>
      <c r="O25" s="157">
        <f t="shared" si="93"/>
        <v>4.4040123892823022</v>
      </c>
      <c r="P25" s="157">
        <f t="shared" si="93"/>
        <v>6.0033359600751508</v>
      </c>
      <c r="Q25" s="157">
        <f t="shared" si="93"/>
        <v>4.7031164495036029</v>
      </c>
    </row>
    <row r="26" spans="1:17" ht="12" customHeight="1" x14ac:dyDescent="0.25">
      <c r="A26" s="23" t="s">
        <v>84</v>
      </c>
      <c r="B26" s="156"/>
      <c r="C26" s="156">
        <v>6.3196921815634255</v>
      </c>
      <c r="D26" s="156">
        <v>5.9790302849411923</v>
      </c>
      <c r="E26" s="156">
        <v>6.4258198689039832</v>
      </c>
      <c r="F26" s="156">
        <v>2.5569262898419383</v>
      </c>
      <c r="G26" s="156">
        <v>8.6930452116308405</v>
      </c>
      <c r="H26" s="156">
        <v>16.5547464719013</v>
      </c>
      <c r="I26" s="156">
        <v>19.473116306464782</v>
      </c>
      <c r="J26" s="156">
        <v>7.9427949915321436</v>
      </c>
      <c r="K26" s="156">
        <v>6.8302794093834365</v>
      </c>
      <c r="L26" s="156">
        <v>7.1663696258177083</v>
      </c>
      <c r="M26" s="156">
        <v>8.1367208921061156</v>
      </c>
      <c r="N26" s="156">
        <v>0</v>
      </c>
      <c r="O26" s="156">
        <v>4.2434781688663676</v>
      </c>
      <c r="P26" s="156">
        <v>5.8853975600251029</v>
      </c>
      <c r="Q26" s="156">
        <v>4.5722401841357714</v>
      </c>
    </row>
    <row r="27" spans="1:17" ht="12" customHeight="1" x14ac:dyDescent="0.25">
      <c r="A27" s="23" t="s">
        <v>60</v>
      </c>
      <c r="B27" s="156"/>
      <c r="C27" s="156">
        <v>8.0102966409200102E-2</v>
      </c>
      <c r="D27" s="156">
        <v>8.2675677640586601E-2</v>
      </c>
      <c r="E27" s="156">
        <v>0.11771540905869242</v>
      </c>
      <c r="F27" s="156">
        <v>4.3089527333418094E-2</v>
      </c>
      <c r="G27" s="156">
        <v>9.3103341015079319E-2</v>
      </c>
      <c r="H27" s="156">
        <v>0.22486651241512756</v>
      </c>
      <c r="I27" s="156">
        <v>0.26899200720176514</v>
      </c>
      <c r="J27" s="156">
        <v>0.14409756515478256</v>
      </c>
      <c r="K27" s="156">
        <v>8.9745842235771228E-2</v>
      </c>
      <c r="L27" s="156">
        <v>0.17811514472332576</v>
      </c>
      <c r="M27" s="156">
        <v>9.9317847854272986E-2</v>
      </c>
      <c r="N27" s="156">
        <v>0</v>
      </c>
      <c r="O27" s="156">
        <v>0.16053422041593443</v>
      </c>
      <c r="P27" s="156">
        <v>0.11793840005004792</v>
      </c>
      <c r="Q27" s="156">
        <v>0.13087626536783153</v>
      </c>
    </row>
    <row r="28" spans="1:17" ht="12.95" customHeight="1" x14ac:dyDescent="0.25">
      <c r="A28" s="158" t="s">
        <v>112</v>
      </c>
      <c r="B28" s="157"/>
      <c r="C28" s="157">
        <f t="shared" ref="C28:Q28" si="94">C29</f>
        <v>1.4512923072367786E-2</v>
      </c>
      <c r="D28" s="157">
        <f t="shared" si="94"/>
        <v>1.5965391959384425E-2</v>
      </c>
      <c r="E28" s="157">
        <f t="shared" si="94"/>
        <v>1.074380120557236E-2</v>
      </c>
      <c r="F28" s="157">
        <f t="shared" si="94"/>
        <v>1.0367033479505084E-2</v>
      </c>
      <c r="G28" s="157">
        <f t="shared" si="94"/>
        <v>1.4124502743995156E-2</v>
      </c>
      <c r="H28" s="157">
        <f t="shared" si="94"/>
        <v>1.9750981260256657E-2</v>
      </c>
      <c r="I28" s="157">
        <f t="shared" si="94"/>
        <v>2.6290246603849578E-2</v>
      </c>
      <c r="J28" s="157">
        <f t="shared" si="94"/>
        <v>2.9297551408254633E-2</v>
      </c>
      <c r="K28" s="157">
        <f t="shared" si="94"/>
        <v>2.043061840948655E-2</v>
      </c>
      <c r="L28" s="157">
        <f t="shared" si="94"/>
        <v>2.3413969139154792E-2</v>
      </c>
      <c r="M28" s="157">
        <f t="shared" si="94"/>
        <v>1.6933195010695967E-2</v>
      </c>
      <c r="N28" s="157">
        <f t="shared" si="94"/>
        <v>0</v>
      </c>
      <c r="O28" s="157">
        <f t="shared" si="94"/>
        <v>3.110859939779384E-2</v>
      </c>
      <c r="P28" s="157">
        <f t="shared" si="94"/>
        <v>2.6351029341983797E-2</v>
      </c>
      <c r="Q28" s="157">
        <f t="shared" si="94"/>
        <v>4.3773980789960899E-2</v>
      </c>
    </row>
    <row r="29" spans="1:17" ht="12" customHeight="1" x14ac:dyDescent="0.25">
      <c r="A29" s="23" t="s">
        <v>60</v>
      </c>
      <c r="B29" s="156"/>
      <c r="C29" s="156">
        <v>1.4512923072367786E-2</v>
      </c>
      <c r="D29" s="156">
        <v>1.5965391959384425E-2</v>
      </c>
      <c r="E29" s="156">
        <v>1.074380120557236E-2</v>
      </c>
      <c r="F29" s="156">
        <v>1.0367033479505084E-2</v>
      </c>
      <c r="G29" s="156">
        <v>1.4124502743995156E-2</v>
      </c>
      <c r="H29" s="156">
        <v>1.9750981260256657E-2</v>
      </c>
      <c r="I29" s="156">
        <v>2.6290246603849578E-2</v>
      </c>
      <c r="J29" s="156">
        <v>2.9297551408254633E-2</v>
      </c>
      <c r="K29" s="156">
        <v>2.043061840948655E-2</v>
      </c>
      <c r="L29" s="156">
        <v>2.3413969139154792E-2</v>
      </c>
      <c r="M29" s="156">
        <v>1.6933195010695967E-2</v>
      </c>
      <c r="N29" s="156">
        <v>0</v>
      </c>
      <c r="O29" s="156">
        <v>3.110859939779384E-2</v>
      </c>
      <c r="P29" s="156">
        <v>2.6351029341983797E-2</v>
      </c>
      <c r="Q29" s="156">
        <v>4.3773980789960899E-2</v>
      </c>
    </row>
    <row r="30" spans="1:17" ht="12" customHeight="1" x14ac:dyDescent="0.25">
      <c r="A30" s="158" t="s">
        <v>63</v>
      </c>
      <c r="B30" s="157"/>
      <c r="C30" s="157">
        <f t="shared" ref="C30" si="95">SUM(C31:C32,C35:C36)</f>
        <v>1.2136187754788716</v>
      </c>
      <c r="D30" s="157">
        <f t="shared" ref="D30" si="96">SUM(D31:D32,D35:D36)</f>
        <v>1.1070955648086211</v>
      </c>
      <c r="E30" s="157">
        <f t="shared" ref="E30" si="97">SUM(E31:E32,E35:E36)</f>
        <v>1.1668890351699945</v>
      </c>
      <c r="F30" s="157">
        <f t="shared" ref="F30" si="98">SUM(F31:F32,F35:F36)</f>
        <v>0.44030734325732518</v>
      </c>
      <c r="G30" s="157">
        <f t="shared" ref="G30" si="99">SUM(G31:G32,G35:G36)</f>
        <v>1.5115043720052264</v>
      </c>
      <c r="H30" s="157">
        <f t="shared" ref="H30" si="100">SUM(H31:H32,H35:H36)</f>
        <v>2.9918059151528436</v>
      </c>
      <c r="I30" s="157">
        <f t="shared" ref="I30" si="101">SUM(I31:I32,I35:I36)</f>
        <v>3.8885167107785703</v>
      </c>
      <c r="J30" s="157">
        <f t="shared" ref="J30" si="102">SUM(J31:J32,J35:J36)</f>
        <v>1.5174818269900863</v>
      </c>
      <c r="K30" s="157">
        <f t="shared" ref="K30" si="103">SUM(K31:K32,K35:K36)</f>
        <v>1.3121260343826271</v>
      </c>
      <c r="L30" s="157">
        <f t="shared" ref="L30" si="104">SUM(L31:L32,L35:L36)</f>
        <v>1.3676037684340936</v>
      </c>
      <c r="M30" s="157">
        <f t="shared" ref="M30" si="105">SUM(M31:M32,M35:M36)</f>
        <v>1.5173832811267038</v>
      </c>
      <c r="N30" s="157">
        <f t="shared" ref="N30" si="106">SUM(N31:N32,N35:N36)</f>
        <v>0</v>
      </c>
      <c r="O30" s="157">
        <f t="shared" ref="O30" si="107">SUM(O31:O32,O35:O36)</f>
        <v>0.96743273348751835</v>
      </c>
      <c r="P30" s="157">
        <f t="shared" ref="P30" si="108">SUM(P31:P32,P35:P36)</f>
        <v>1.4117642714855836</v>
      </c>
      <c r="Q30" s="157">
        <f t="shared" ref="Q30" si="109">SUM(Q31:Q32,Q35:Q36)</f>
        <v>1.1475028701569203</v>
      </c>
    </row>
    <row r="31" spans="1:17" ht="12" customHeight="1" x14ac:dyDescent="0.25">
      <c r="A31" s="167" t="s">
        <v>169</v>
      </c>
      <c r="B31" s="132"/>
      <c r="C31" s="132">
        <v>1.1948375978299928</v>
      </c>
      <c r="D31" s="132">
        <v>1.090172288825578</v>
      </c>
      <c r="E31" s="132">
        <v>1.1377118322826503</v>
      </c>
      <c r="F31" s="132">
        <v>0.4331676364598519</v>
      </c>
      <c r="G31" s="132">
        <v>1.4618278448635358</v>
      </c>
      <c r="H31" s="132">
        <v>2.7677152865229879</v>
      </c>
      <c r="I31" s="132">
        <v>3.5632744765066335</v>
      </c>
      <c r="J31" s="132">
        <v>1.2845500285351383</v>
      </c>
      <c r="K31" s="132">
        <v>1.1102897341061648</v>
      </c>
      <c r="L31" s="132">
        <v>1.1977789842243922</v>
      </c>
      <c r="M31" s="132">
        <v>0</v>
      </c>
      <c r="N31" s="132">
        <v>0</v>
      </c>
      <c r="O31" s="132">
        <v>0.90646852744386441</v>
      </c>
      <c r="P31" s="132">
        <v>0</v>
      </c>
      <c r="Q31" s="132">
        <v>0</v>
      </c>
    </row>
    <row r="32" spans="1:17" ht="12" customHeight="1" x14ac:dyDescent="0.25">
      <c r="A32" s="167" t="s">
        <v>168</v>
      </c>
      <c r="B32" s="132"/>
      <c r="C32" s="132">
        <f t="shared" ref="C32" si="110">SUM(C33:C34)</f>
        <v>1.8781177648878825E-2</v>
      </c>
      <c r="D32" s="132">
        <f t="shared" ref="D32" si="111">SUM(D33:D34)</f>
        <v>1.6923275983043107E-2</v>
      </c>
      <c r="E32" s="132">
        <f t="shared" ref="E32" si="112">SUM(E33:E34)</f>
        <v>2.9177202887344371E-2</v>
      </c>
      <c r="F32" s="132">
        <f t="shared" ref="F32" si="113">SUM(F33:F34)</f>
        <v>7.1397067974732836E-3</v>
      </c>
      <c r="G32" s="132">
        <f t="shared" ref="G32" si="114">SUM(G33:G34)</f>
        <v>4.9676527141690588E-2</v>
      </c>
      <c r="H32" s="132">
        <f t="shared" ref="H32" si="115">SUM(H33:H34)</f>
        <v>0.22409062862985552</v>
      </c>
      <c r="I32" s="132">
        <f t="shared" ref="I32" si="116">SUM(I33:I34)</f>
        <v>0.32524223427193694</v>
      </c>
      <c r="J32" s="132">
        <f t="shared" ref="J32" si="117">SUM(J33:J34)</f>
        <v>0.23293179845494791</v>
      </c>
      <c r="K32" s="132">
        <f t="shared" ref="K32" si="118">SUM(K33:K34)</f>
        <v>0.20183630027646215</v>
      </c>
      <c r="L32" s="132">
        <f t="shared" ref="L32" si="119">SUM(L33:L34)</f>
        <v>0.16982478420970137</v>
      </c>
      <c r="M32" s="132">
        <f t="shared" ref="M32" si="120">SUM(M33:M34)</f>
        <v>0</v>
      </c>
      <c r="N32" s="132">
        <f t="shared" ref="N32" si="121">SUM(N33:N34)</f>
        <v>0</v>
      </c>
      <c r="O32" s="132">
        <f t="shared" ref="O32" si="122">SUM(O33:O34)</f>
        <v>6.0964206043653893E-2</v>
      </c>
      <c r="P32" s="132">
        <f t="shared" ref="P32" si="123">SUM(P33:P34)</f>
        <v>0</v>
      </c>
      <c r="Q32" s="132">
        <f t="shared" ref="Q32" si="124">SUM(Q33:Q34)</f>
        <v>0</v>
      </c>
    </row>
    <row r="33" spans="1:17" ht="12" customHeight="1" x14ac:dyDescent="0.25">
      <c r="A33" s="166" t="s">
        <v>57</v>
      </c>
      <c r="B33" s="165"/>
      <c r="C33" s="165">
        <v>1.4450594082482731E-2</v>
      </c>
      <c r="D33" s="165">
        <v>1.2997996392808887E-2</v>
      </c>
      <c r="E33" s="165">
        <v>2.2369749495030615E-2</v>
      </c>
      <c r="F33" s="165">
        <v>5.4641656782637776E-3</v>
      </c>
      <c r="G33" s="165">
        <v>3.795962318805568E-2</v>
      </c>
      <c r="H33" s="165">
        <v>0.17088752243813288</v>
      </c>
      <c r="I33" s="165">
        <v>0.24756426266401085</v>
      </c>
      <c r="J33" s="165">
        <v>0.17691554819601457</v>
      </c>
      <c r="K33" s="165">
        <v>0.15302501933371759</v>
      </c>
      <c r="L33" s="165">
        <v>0.12850015732768888</v>
      </c>
      <c r="M33" s="165">
        <v>0</v>
      </c>
      <c r="N33" s="165">
        <v>0</v>
      </c>
      <c r="O33" s="165">
        <v>4.6080022341828633E-2</v>
      </c>
      <c r="P33" s="165">
        <v>0</v>
      </c>
      <c r="Q33" s="165">
        <v>0</v>
      </c>
    </row>
    <row r="34" spans="1:17" ht="12" customHeight="1" x14ac:dyDescent="0.25">
      <c r="A34" s="147" t="s">
        <v>59</v>
      </c>
      <c r="B34" s="164"/>
      <c r="C34" s="164">
        <v>4.3305835663960939E-3</v>
      </c>
      <c r="D34" s="164">
        <v>3.9252795902342177E-3</v>
      </c>
      <c r="E34" s="164">
        <v>6.8074533923137542E-3</v>
      </c>
      <c r="F34" s="164">
        <v>1.6755411192095058E-3</v>
      </c>
      <c r="G34" s="164">
        <v>1.1716903953634906E-2</v>
      </c>
      <c r="H34" s="164">
        <v>5.3203106191722652E-2</v>
      </c>
      <c r="I34" s="164">
        <v>7.7677971607926083E-2</v>
      </c>
      <c r="J34" s="164">
        <v>5.601625025893333E-2</v>
      </c>
      <c r="K34" s="164">
        <v>4.8811280942744562E-2</v>
      </c>
      <c r="L34" s="164">
        <v>4.1324626882012487E-2</v>
      </c>
      <c r="M34" s="164">
        <v>0</v>
      </c>
      <c r="N34" s="164">
        <v>0</v>
      </c>
      <c r="O34" s="164">
        <v>1.4884183701825258E-2</v>
      </c>
      <c r="P34" s="164">
        <v>0</v>
      </c>
      <c r="Q34" s="164">
        <v>0</v>
      </c>
    </row>
    <row r="35" spans="1:17" ht="12" customHeight="1" x14ac:dyDescent="0.25">
      <c r="A35" s="163" t="s">
        <v>142</v>
      </c>
      <c r="B35" s="162"/>
      <c r="C35" s="162">
        <v>0</v>
      </c>
      <c r="D35" s="162">
        <v>0</v>
      </c>
      <c r="E35" s="162">
        <v>0</v>
      </c>
      <c r="F35" s="162">
        <v>0</v>
      </c>
      <c r="G35" s="162">
        <v>0</v>
      </c>
      <c r="H35" s="162">
        <v>0</v>
      </c>
      <c r="I35" s="162">
        <v>0</v>
      </c>
      <c r="J35" s="162">
        <v>0</v>
      </c>
      <c r="K35" s="162">
        <v>0</v>
      </c>
      <c r="L35" s="162">
        <v>0</v>
      </c>
      <c r="M35" s="162">
        <v>1.219771796373655</v>
      </c>
      <c r="N35" s="162">
        <v>0</v>
      </c>
      <c r="O35" s="162">
        <v>0</v>
      </c>
      <c r="P35" s="162">
        <v>1.256572354040842</v>
      </c>
      <c r="Q35" s="162">
        <v>1.0724799184208269</v>
      </c>
    </row>
    <row r="36" spans="1:17" ht="12" customHeight="1" x14ac:dyDescent="0.25">
      <c r="A36" s="161" t="s">
        <v>141</v>
      </c>
      <c r="B36" s="160"/>
      <c r="C36" s="160">
        <f t="shared" ref="C36" si="125">SUM(C37:C38)</f>
        <v>0</v>
      </c>
      <c r="D36" s="160">
        <f t="shared" ref="D36" si="126">SUM(D37:D38)</f>
        <v>0</v>
      </c>
      <c r="E36" s="160">
        <f t="shared" ref="E36" si="127">SUM(E37:E38)</f>
        <v>0</v>
      </c>
      <c r="F36" s="160">
        <f t="shared" ref="F36" si="128">SUM(F37:F38)</f>
        <v>0</v>
      </c>
      <c r="G36" s="160">
        <f t="shared" ref="G36" si="129">SUM(G37:G38)</f>
        <v>0</v>
      </c>
      <c r="H36" s="160">
        <f t="shared" ref="H36" si="130">SUM(H37:H38)</f>
        <v>0</v>
      </c>
      <c r="I36" s="160">
        <f t="shared" ref="I36" si="131">SUM(I37:I38)</f>
        <v>0</v>
      </c>
      <c r="J36" s="160">
        <f t="shared" ref="J36" si="132">SUM(J37:J38)</f>
        <v>0</v>
      </c>
      <c r="K36" s="160">
        <f t="shared" ref="K36" si="133">SUM(K37:K38)</f>
        <v>0</v>
      </c>
      <c r="L36" s="160">
        <f t="shared" ref="L36" si="134">SUM(L37:L38)</f>
        <v>0</v>
      </c>
      <c r="M36" s="160">
        <f t="shared" ref="M36" si="135">SUM(M37:M38)</f>
        <v>0.29761148475304894</v>
      </c>
      <c r="N36" s="160">
        <f t="shared" ref="N36" si="136">SUM(N37:N38)</f>
        <v>0</v>
      </c>
      <c r="O36" s="160">
        <f t="shared" ref="O36" si="137">SUM(O37:O38)</f>
        <v>0</v>
      </c>
      <c r="P36" s="160">
        <f t="shared" ref="P36" si="138">SUM(P37:P38)</f>
        <v>0.15519191744474148</v>
      </c>
      <c r="Q36" s="160">
        <f t="shared" ref="Q36" si="139">SUM(Q37:Q38)</f>
        <v>7.5022951736093496E-2</v>
      </c>
    </row>
    <row r="37" spans="1:17" ht="12" customHeight="1" x14ac:dyDescent="0.25">
      <c r="A37" s="148" t="s">
        <v>60</v>
      </c>
      <c r="B37" s="156"/>
      <c r="C37" s="156">
        <v>0</v>
      </c>
      <c r="D37" s="156">
        <v>0</v>
      </c>
      <c r="E37" s="156">
        <v>0</v>
      </c>
      <c r="F37" s="156">
        <v>0</v>
      </c>
      <c r="G37" s="156">
        <v>0</v>
      </c>
      <c r="H37" s="156">
        <v>0</v>
      </c>
      <c r="I37" s="156">
        <v>0</v>
      </c>
      <c r="J37" s="156">
        <v>0</v>
      </c>
      <c r="K37" s="156">
        <v>0</v>
      </c>
      <c r="L37" s="156">
        <v>0</v>
      </c>
      <c r="M37" s="156">
        <v>0.21863477299753936</v>
      </c>
      <c r="N37" s="156">
        <v>0</v>
      </c>
      <c r="O37" s="156">
        <v>0</v>
      </c>
      <c r="P37" s="156">
        <v>0.11539861771694183</v>
      </c>
      <c r="Q37" s="156">
        <v>5.6709679384638841E-2</v>
      </c>
    </row>
    <row r="38" spans="1:17" ht="12" customHeight="1" x14ac:dyDescent="0.25">
      <c r="A38" s="148" t="s">
        <v>59</v>
      </c>
      <c r="B38" s="156"/>
      <c r="C38" s="156">
        <v>0</v>
      </c>
      <c r="D38" s="156">
        <v>0</v>
      </c>
      <c r="E38" s="156">
        <v>0</v>
      </c>
      <c r="F38" s="156">
        <v>0</v>
      </c>
      <c r="G38" s="156">
        <v>0</v>
      </c>
      <c r="H38" s="156">
        <v>0</v>
      </c>
      <c r="I38" s="156">
        <v>0</v>
      </c>
      <c r="J38" s="156">
        <v>0</v>
      </c>
      <c r="K38" s="156">
        <v>0</v>
      </c>
      <c r="L38" s="156">
        <v>0</v>
      </c>
      <c r="M38" s="156">
        <v>7.897671175550959E-2</v>
      </c>
      <c r="N38" s="156">
        <v>0</v>
      </c>
      <c r="O38" s="156">
        <v>0</v>
      </c>
      <c r="P38" s="156">
        <v>3.9793299727799651E-2</v>
      </c>
      <c r="Q38" s="156">
        <v>1.8313272351454649E-2</v>
      </c>
    </row>
    <row r="39" spans="1:17" ht="12" customHeight="1" x14ac:dyDescent="0.25">
      <c r="A39" s="158" t="s">
        <v>62</v>
      </c>
      <c r="B39" s="157"/>
      <c r="C39" s="157">
        <f t="shared" ref="C39" si="140">SUM(C40:C41)</f>
        <v>0.81680254950849307</v>
      </c>
      <c r="D39" s="157">
        <f t="shared" ref="D39" si="141">SUM(D40:D41)</f>
        <v>0.75869448445478682</v>
      </c>
      <c r="E39" s="157">
        <f t="shared" ref="E39" si="142">SUM(E40:E41)</f>
        <v>0.79396995217654598</v>
      </c>
      <c r="F39" s="157">
        <f t="shared" ref="F39" si="143">SUM(F40:F41)</f>
        <v>0.30874948335062635</v>
      </c>
      <c r="G39" s="157">
        <f t="shared" ref="G39" si="144">SUM(G40:G41)</f>
        <v>1.0556589339590861</v>
      </c>
      <c r="H39" s="157">
        <f t="shared" ref="H39" si="145">SUM(H40:H41)</f>
        <v>2.1112200736906175</v>
      </c>
      <c r="I39" s="157">
        <f t="shared" ref="I39" si="146">SUM(I40:I41)</f>
        <v>2.7868143692817826</v>
      </c>
      <c r="J39" s="157">
        <f t="shared" ref="J39" si="147">SUM(J40:J41)</f>
        <v>1.1071874687647933</v>
      </c>
      <c r="K39" s="157">
        <f t="shared" ref="K39" si="148">SUM(K40:K41)</f>
        <v>0.94838429028075144</v>
      </c>
      <c r="L39" s="157">
        <f t="shared" ref="L39" si="149">SUM(L40:L41)</f>
        <v>1.0171456632666831</v>
      </c>
      <c r="M39" s="157">
        <f t="shared" ref="M39" si="150">SUM(M40:M41)</f>
        <v>1.3001182140947922</v>
      </c>
      <c r="N39" s="157">
        <f t="shared" ref="N39" si="151">SUM(N40:N41)</f>
        <v>0</v>
      </c>
      <c r="O39" s="157">
        <f t="shared" ref="O39" si="152">SUM(O40:O41)</f>
        <v>0.67058160377268961</v>
      </c>
      <c r="P39" s="157">
        <f t="shared" ref="P39" si="153">SUM(P40:P41)</f>
        <v>0.69455689024969902</v>
      </c>
      <c r="Q39" s="157">
        <f t="shared" ref="Q39" si="154">SUM(Q40:Q41)</f>
        <v>0.78751678961068805</v>
      </c>
    </row>
    <row r="40" spans="1:17" ht="12" customHeight="1" x14ac:dyDescent="0.25">
      <c r="A40" s="23" t="s">
        <v>57</v>
      </c>
      <c r="B40" s="156"/>
      <c r="C40" s="156">
        <v>0.81680254950849307</v>
      </c>
      <c r="D40" s="156">
        <v>0.75869448445478682</v>
      </c>
      <c r="E40" s="156">
        <v>0.79396995217654598</v>
      </c>
      <c r="F40" s="156">
        <v>0.30874948335062635</v>
      </c>
      <c r="G40" s="156">
        <v>1.0556589339590861</v>
      </c>
      <c r="H40" s="156">
        <v>2.1112200736906175</v>
      </c>
      <c r="I40" s="156">
        <v>2.7868143692817826</v>
      </c>
      <c r="J40" s="156">
        <v>1.1071874687647933</v>
      </c>
      <c r="K40" s="156">
        <v>0.94838429028075144</v>
      </c>
      <c r="L40" s="156">
        <v>1.0171456632666831</v>
      </c>
      <c r="M40" s="156">
        <v>1.3001182140947922</v>
      </c>
      <c r="N40" s="156">
        <v>0</v>
      </c>
      <c r="O40" s="156">
        <v>0.67058160377268961</v>
      </c>
      <c r="P40" s="156">
        <v>0</v>
      </c>
      <c r="Q40" s="156">
        <v>0.78751678961068805</v>
      </c>
    </row>
    <row r="41" spans="1:17" ht="12" customHeight="1" x14ac:dyDescent="0.25">
      <c r="A41" s="29" t="s">
        <v>140</v>
      </c>
      <c r="B41" s="57"/>
      <c r="C41" s="57">
        <v>0</v>
      </c>
      <c r="D41" s="57">
        <v>0</v>
      </c>
      <c r="E41" s="57">
        <v>0</v>
      </c>
      <c r="F41" s="57">
        <v>0</v>
      </c>
      <c r="G41" s="57">
        <v>0</v>
      </c>
      <c r="H41" s="57">
        <v>0</v>
      </c>
      <c r="I41" s="57">
        <v>0</v>
      </c>
      <c r="J41" s="57">
        <v>0</v>
      </c>
      <c r="K41" s="57">
        <v>0</v>
      </c>
      <c r="L41" s="57">
        <v>0</v>
      </c>
      <c r="M41" s="57">
        <v>0</v>
      </c>
      <c r="N41" s="57">
        <v>0</v>
      </c>
      <c r="O41" s="57">
        <v>0</v>
      </c>
      <c r="P41" s="57">
        <v>0.69455689024969902</v>
      </c>
      <c r="Q41" s="57"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68">
        <f t="shared" ref="C43" si="155">SUM(C44,C47,C49,C58)</f>
        <v>245.66002639454339</v>
      </c>
      <c r="D43" s="168">
        <f t="shared" ref="D43" si="156">SUM(D44,D47,D49,D58)</f>
        <v>220.09028203279593</v>
      </c>
      <c r="E43" s="168">
        <f t="shared" ref="E43" si="157">SUM(E44,E47,E49,E58)</f>
        <v>221.31930320453787</v>
      </c>
      <c r="F43" s="168">
        <f t="shared" ref="F43" si="158">SUM(F44,F47,F49,F58)</f>
        <v>243.36159214681757</v>
      </c>
      <c r="G43" s="168">
        <f t="shared" ref="G43" si="159">SUM(G44,G47,G49,G58)</f>
        <v>195.23113677201658</v>
      </c>
      <c r="H43" s="168">
        <f t="shared" ref="H43" si="160">SUM(H44,H47,H49,H58)</f>
        <v>144.60301862602677</v>
      </c>
      <c r="I43" s="168">
        <f t="shared" ref="I43" si="161">SUM(I44,I47,I49,I58)</f>
        <v>194.37092884342769</v>
      </c>
      <c r="J43" s="168">
        <f t="shared" ref="J43" si="162">SUM(J44,J47,J49,J58)</f>
        <v>286.64166641845208</v>
      </c>
      <c r="K43" s="168">
        <f t="shared" ref="K43" si="163">SUM(K44,K47,K49,K58)</f>
        <v>199.77580793121012</v>
      </c>
      <c r="L43" s="168">
        <f t="shared" ref="L43" si="164">SUM(L44,L47,L49,L58)</f>
        <v>223.17597666445485</v>
      </c>
      <c r="M43" s="168">
        <f t="shared" ref="M43" si="165">SUM(M44,M47,M49,M58)</f>
        <v>173.27058606158471</v>
      </c>
      <c r="N43" s="168">
        <f t="shared" ref="N43" si="166">SUM(N44,N47,N49,N58)</f>
        <v>96.634281826069326</v>
      </c>
      <c r="O43" s="168">
        <f t="shared" ref="O43" si="167">SUM(O44,O47,O49,O58)</f>
        <v>334.28441396443117</v>
      </c>
      <c r="P43" s="168">
        <f t="shared" ref="P43" si="168">SUM(P44,P47,P49,P58)</f>
        <v>325.85567820341953</v>
      </c>
      <c r="Q43" s="168">
        <f t="shared" ref="Q43" si="169">SUM(Q44,Q47,Q49,Q58)</f>
        <v>252.39821191430977</v>
      </c>
    </row>
    <row r="44" spans="1:17" ht="12.95" customHeight="1" x14ac:dyDescent="0.25">
      <c r="A44" s="158" t="s">
        <v>65</v>
      </c>
      <c r="B44" s="157"/>
      <c r="C44" s="157">
        <f t="shared" ref="C44:Q44" si="170">SUM(C45:C46)</f>
        <v>197.29424034708845</v>
      </c>
      <c r="D44" s="157">
        <f t="shared" si="170"/>
        <v>174.56263082809096</v>
      </c>
      <c r="E44" s="157">
        <f t="shared" si="170"/>
        <v>177.17570266382594</v>
      </c>
      <c r="F44" s="157">
        <f t="shared" si="170"/>
        <v>195.56587828482944</v>
      </c>
      <c r="G44" s="157">
        <f t="shared" si="170"/>
        <v>157.76758644541943</v>
      </c>
      <c r="H44" s="157">
        <f t="shared" si="170"/>
        <v>116.17011980904797</v>
      </c>
      <c r="I44" s="157">
        <f t="shared" si="170"/>
        <v>151.7203805248019</v>
      </c>
      <c r="J44" s="157">
        <f t="shared" si="170"/>
        <v>227.77560953540399</v>
      </c>
      <c r="K44" s="157">
        <f t="shared" si="170"/>
        <v>159.00666969576073</v>
      </c>
      <c r="L44" s="157">
        <f t="shared" si="170"/>
        <v>174.3959462542856</v>
      </c>
      <c r="M44" s="157">
        <f t="shared" si="170"/>
        <v>131.74853407843523</v>
      </c>
      <c r="N44" s="157">
        <f t="shared" si="170"/>
        <v>72.890322196610484</v>
      </c>
      <c r="O44" s="157">
        <f t="shared" si="170"/>
        <v>251.52158980478814</v>
      </c>
      <c r="P44" s="157">
        <f t="shared" si="170"/>
        <v>235.68041230101377</v>
      </c>
      <c r="Q44" s="157">
        <f t="shared" si="170"/>
        <v>183.25936961766897</v>
      </c>
    </row>
    <row r="45" spans="1:17" ht="12" customHeight="1" x14ac:dyDescent="0.25">
      <c r="A45" s="23" t="s">
        <v>166</v>
      </c>
      <c r="B45" s="156"/>
      <c r="C45" s="156">
        <v>194.88636422521918</v>
      </c>
      <c r="D45" s="156">
        <v>172.23832116157982</v>
      </c>
      <c r="E45" s="156">
        <v>174.06222261729036</v>
      </c>
      <c r="F45" s="156">
        <v>192.38792409548577</v>
      </c>
      <c r="G45" s="156">
        <v>156.13179282383899</v>
      </c>
      <c r="H45" s="156">
        <v>114.65667139523963</v>
      </c>
      <c r="I45" s="156">
        <v>149.72283059310431</v>
      </c>
      <c r="J45" s="156">
        <v>223.84457397446181</v>
      </c>
      <c r="K45" s="156">
        <v>157.00634255784351</v>
      </c>
      <c r="L45" s="156">
        <v>170.28376420323698</v>
      </c>
      <c r="M45" s="156">
        <v>130.2029028914676</v>
      </c>
      <c r="N45" s="156">
        <v>70.890841575411812</v>
      </c>
      <c r="O45" s="156">
        <v>242.54143923126907</v>
      </c>
      <c r="P45" s="156">
        <v>231.1284575487629</v>
      </c>
      <c r="Q45" s="156">
        <v>178.23162647212544</v>
      </c>
    </row>
    <row r="46" spans="1:17" ht="12" customHeight="1" x14ac:dyDescent="0.25">
      <c r="A46" s="23" t="s">
        <v>60</v>
      </c>
      <c r="B46" s="156"/>
      <c r="C46" s="156">
        <v>2.4078761218692639</v>
      </c>
      <c r="D46" s="156">
        <v>2.3243096665111378</v>
      </c>
      <c r="E46" s="156">
        <v>3.1134800465355852</v>
      </c>
      <c r="F46" s="156">
        <v>3.177954189343676</v>
      </c>
      <c r="G46" s="156">
        <v>1.6357936215804192</v>
      </c>
      <c r="H46" s="156">
        <v>1.5134484138083548</v>
      </c>
      <c r="I46" s="156">
        <v>1.9975499316975818</v>
      </c>
      <c r="J46" s="156">
        <v>3.931035560942187</v>
      </c>
      <c r="K46" s="156">
        <v>2.0003271379172305</v>
      </c>
      <c r="L46" s="156">
        <v>4.1121820510486131</v>
      </c>
      <c r="M46" s="156">
        <v>1.5456311869676278</v>
      </c>
      <c r="N46" s="156">
        <v>1.9994806211986766</v>
      </c>
      <c r="O46" s="156">
        <v>8.9801505735190794</v>
      </c>
      <c r="P46" s="156">
        <v>4.5519547522508832</v>
      </c>
      <c r="Q46" s="156">
        <v>5.0277431455435275</v>
      </c>
    </row>
    <row r="47" spans="1:17" ht="12.95" customHeight="1" x14ac:dyDescent="0.25">
      <c r="A47" s="158" t="s">
        <v>112</v>
      </c>
      <c r="B47" s="157"/>
      <c r="C47" s="157">
        <f t="shared" ref="C47:Q47" si="171">C48</f>
        <v>0.39240186636325713</v>
      </c>
      <c r="D47" s="157">
        <f t="shared" si="171"/>
        <v>0.4477341358617335</v>
      </c>
      <c r="E47" s="157">
        <f t="shared" si="171"/>
        <v>0.28405619464877085</v>
      </c>
      <c r="F47" s="157">
        <f t="shared" si="171"/>
        <v>0.35399387396261228</v>
      </c>
      <c r="G47" s="157">
        <f t="shared" si="171"/>
        <v>0.32844283096147164</v>
      </c>
      <c r="H47" s="157">
        <f t="shared" si="171"/>
        <v>0.25376329247190749</v>
      </c>
      <c r="I47" s="157">
        <f t="shared" si="171"/>
        <v>0.31163460026361239</v>
      </c>
      <c r="J47" s="157">
        <f t="shared" si="171"/>
        <v>0.7914578280432899</v>
      </c>
      <c r="K47" s="157">
        <f t="shared" si="171"/>
        <v>0.46388641093453586</v>
      </c>
      <c r="L47" s="157">
        <f t="shared" si="171"/>
        <v>0.57583163688310646</v>
      </c>
      <c r="M47" s="157">
        <f t="shared" si="171"/>
        <v>0.30820461164293383</v>
      </c>
      <c r="N47" s="157">
        <f t="shared" si="171"/>
        <v>0.2660686269200877</v>
      </c>
      <c r="O47" s="157">
        <f t="shared" si="171"/>
        <v>0.82403653286509204</v>
      </c>
      <c r="P47" s="157">
        <f t="shared" si="171"/>
        <v>0.55578885311179438</v>
      </c>
      <c r="Q47" s="157">
        <f t="shared" si="171"/>
        <v>0.78327229471714455</v>
      </c>
    </row>
    <row r="48" spans="1:17" ht="12" customHeight="1" x14ac:dyDescent="0.25">
      <c r="A48" s="23" t="s">
        <v>60</v>
      </c>
      <c r="B48" s="156"/>
      <c r="C48" s="156">
        <v>0.39240186636325713</v>
      </c>
      <c r="D48" s="156">
        <v>0.4477341358617335</v>
      </c>
      <c r="E48" s="156">
        <v>0.28405619464877085</v>
      </c>
      <c r="F48" s="156">
        <v>0.35399387396261228</v>
      </c>
      <c r="G48" s="156">
        <v>0.32844283096147164</v>
      </c>
      <c r="H48" s="156">
        <v>0.25376329247190749</v>
      </c>
      <c r="I48" s="156">
        <v>0.31163460026361239</v>
      </c>
      <c r="J48" s="156">
        <v>0.7914578280432899</v>
      </c>
      <c r="K48" s="156">
        <v>0.46388641093453586</v>
      </c>
      <c r="L48" s="156">
        <v>0.57583163688310646</v>
      </c>
      <c r="M48" s="156">
        <v>0.30820461164293383</v>
      </c>
      <c r="N48" s="156">
        <v>0.2660686269200877</v>
      </c>
      <c r="O48" s="156">
        <v>0.82403653286509204</v>
      </c>
      <c r="P48" s="156">
        <v>0.55578885311179438</v>
      </c>
      <c r="Q48" s="156">
        <v>0.78327229471714455</v>
      </c>
    </row>
    <row r="49" spans="1:17" ht="12" customHeight="1" x14ac:dyDescent="0.25">
      <c r="A49" s="158" t="s">
        <v>63</v>
      </c>
      <c r="B49" s="157"/>
      <c r="C49" s="157">
        <f t="shared" ref="C49" si="172">SUM(C50:C51,C54:C55)</f>
        <v>34.602250719318597</v>
      </c>
      <c r="D49" s="157">
        <f t="shared" ref="D49" si="173">SUM(D50:D51,D54:D55)</f>
        <v>31.39241053032638</v>
      </c>
      <c r="E49" s="157">
        <f t="shared" ref="E49" si="174">SUM(E50:E51,E54:E55)</f>
        <v>30.433461502688388</v>
      </c>
      <c r="F49" s="157">
        <f t="shared" ref="F49" si="175">SUM(F50:F51,F54:F55)</f>
        <v>32.855441584949531</v>
      </c>
      <c r="G49" s="157">
        <f t="shared" ref="G49" si="176">SUM(G50:G51,G54:G55)</f>
        <v>25.925100176115503</v>
      </c>
      <c r="H49" s="157">
        <f t="shared" ref="H49" si="177">SUM(H50:H51,H54:H55)</f>
        <v>19.177620936011806</v>
      </c>
      <c r="I49" s="157">
        <f t="shared" ref="I49" si="178">SUM(I50:I51,I54:I55)</f>
        <v>28.698715179896578</v>
      </c>
      <c r="J49" s="157">
        <f t="shared" ref="J49" si="179">SUM(J50:J51,J54:J55)</f>
        <v>39.81026000656319</v>
      </c>
      <c r="K49" s="157">
        <f t="shared" ref="K49" si="180">SUM(K50:K51,K54:K55)</f>
        <v>27.433463403211068</v>
      </c>
      <c r="L49" s="157">
        <f t="shared" ref="L49" si="181">SUM(L50:L51,L54:L55)</f>
        <v>31.914925901329994</v>
      </c>
      <c r="M49" s="157">
        <f t="shared" ref="M49" si="182">SUM(M50:M51,M54:M55)</f>
        <v>27.899894077461575</v>
      </c>
      <c r="N49" s="157">
        <f t="shared" ref="N49" si="183">SUM(N50:N51,N54:N55)</f>
        <v>15.697787395786191</v>
      </c>
      <c r="O49" s="157">
        <f t="shared" ref="O49" si="184">SUM(O50:O51,O54:O55)</f>
        <v>54.328738622330718</v>
      </c>
      <c r="P49" s="157">
        <f t="shared" ref="P49" si="185">SUM(P50:P51,P54:P55)</f>
        <v>60.708860998812881</v>
      </c>
      <c r="Q49" s="157">
        <f t="shared" ref="Q49" si="186">SUM(Q50:Q51,Q54:Q55)</f>
        <v>45.931002886228839</v>
      </c>
    </row>
    <row r="50" spans="1:17" ht="12" customHeight="1" x14ac:dyDescent="0.25">
      <c r="A50" s="167" t="s">
        <v>165</v>
      </c>
      <c r="B50" s="132"/>
      <c r="C50" s="132">
        <v>31.388141827614245</v>
      </c>
      <c r="D50" s="132">
        <v>17.141610399642158</v>
      </c>
      <c r="E50" s="132">
        <v>17.65526946689091</v>
      </c>
      <c r="F50" s="132">
        <v>17.157146300017672</v>
      </c>
      <c r="G50" s="132">
        <v>15.645550302812733</v>
      </c>
      <c r="H50" s="132">
        <v>6.7458663180170939</v>
      </c>
      <c r="I50" s="132">
        <v>4.966686660035494</v>
      </c>
      <c r="J50" s="132">
        <v>25.901157851990892</v>
      </c>
      <c r="K50" s="132">
        <v>13.013812169941131</v>
      </c>
      <c r="L50" s="132">
        <v>22.372954864092531</v>
      </c>
      <c r="M50" s="132">
        <v>17.180204764118336</v>
      </c>
      <c r="N50" s="132">
        <v>14.851728180105169</v>
      </c>
      <c r="O50" s="132">
        <v>27.095504606386385</v>
      </c>
      <c r="P50" s="132">
        <v>23.99112531886901</v>
      </c>
      <c r="Q50" s="132">
        <v>19.712032403255481</v>
      </c>
    </row>
    <row r="51" spans="1:17" ht="12" customHeight="1" x14ac:dyDescent="0.25">
      <c r="A51" s="167" t="s">
        <v>164</v>
      </c>
      <c r="B51" s="132"/>
      <c r="C51" s="132">
        <f t="shared" ref="C51" si="187">SUM(C52:C53)</f>
        <v>1.1213983006119457</v>
      </c>
      <c r="D51" s="132">
        <f t="shared" ref="D51" si="188">SUM(D52:D53)</f>
        <v>0.2644250380925704</v>
      </c>
      <c r="E51" s="132">
        <f t="shared" ref="E51" si="189">SUM(E52:E53)</f>
        <v>0.72649162393342381</v>
      </c>
      <c r="F51" s="132">
        <f t="shared" ref="F51" si="190">SUM(F52:F53)</f>
        <v>0.69040839938717236</v>
      </c>
      <c r="G51" s="132">
        <f t="shared" ref="G51" si="191">SUM(G52:G53)</f>
        <v>0.82306510122195897</v>
      </c>
      <c r="H51" s="132">
        <f t="shared" ref="H51" si="192">SUM(H52:H53)</f>
        <v>4.5302225399276157</v>
      </c>
      <c r="I51" s="132">
        <f t="shared" ref="I51" si="193">SUM(I52:I53)</f>
        <v>4.4009305230368359</v>
      </c>
      <c r="J51" s="132">
        <f t="shared" ref="J51" si="194">SUM(J52:J53)</f>
        <v>7.9011289228557979</v>
      </c>
      <c r="K51" s="132">
        <f t="shared" ref="K51" si="195">SUM(K52:K53)</f>
        <v>5.1864238443255459</v>
      </c>
      <c r="L51" s="132">
        <f t="shared" ref="L51" si="196">SUM(L52:L53)</f>
        <v>4.5060595163826109</v>
      </c>
      <c r="M51" s="132">
        <f t="shared" ref="M51" si="197">SUM(M52:M53)</f>
        <v>10.71968931334324</v>
      </c>
      <c r="N51" s="132">
        <f t="shared" ref="N51" si="198">SUM(N52:N53)</f>
        <v>0.84605921568102138</v>
      </c>
      <c r="O51" s="132">
        <f t="shared" ref="O51" si="199">SUM(O52:O53)</f>
        <v>2.9805362117650902</v>
      </c>
      <c r="P51" s="132">
        <f t="shared" ref="P51" si="200">SUM(P52:P53)</f>
        <v>7.6862122510417041</v>
      </c>
      <c r="Q51" s="132">
        <f t="shared" ref="Q51" si="201">SUM(Q52:Q53)</f>
        <v>3.2176281282536627</v>
      </c>
    </row>
    <row r="52" spans="1:17" ht="12" customHeight="1" x14ac:dyDescent="0.25">
      <c r="A52" s="166" t="s">
        <v>163</v>
      </c>
      <c r="B52" s="165"/>
      <c r="C52" s="165">
        <v>0.8734848437712025</v>
      </c>
      <c r="D52" s="165">
        <v>0.20282999606786956</v>
      </c>
      <c r="E52" s="165">
        <v>0.56313178264016739</v>
      </c>
      <c r="F52" s="165">
        <v>0.52910895069110131</v>
      </c>
      <c r="G52" s="165">
        <v>0.63308150038270705</v>
      </c>
      <c r="H52" s="165">
        <v>3.4776014863926443</v>
      </c>
      <c r="I52" s="165">
        <v>3.3722235505184686</v>
      </c>
      <c r="J52" s="165">
        <v>6.1024456494002193</v>
      </c>
      <c r="K52" s="165">
        <v>4.0084322631770322</v>
      </c>
      <c r="L52" s="165">
        <v>3.4051118248308558</v>
      </c>
      <c r="M52" s="165">
        <v>8.2060116080620382</v>
      </c>
      <c r="N52" s="165">
        <v>0.65465932325984144</v>
      </c>
      <c r="O52" s="165">
        <v>2.2693180406940514</v>
      </c>
      <c r="P52" s="165">
        <v>5.8496489684570401</v>
      </c>
      <c r="Q52" s="165">
        <v>2.4473917501515423</v>
      </c>
    </row>
    <row r="53" spans="1:17" ht="12" customHeight="1" x14ac:dyDescent="0.25">
      <c r="A53" s="147" t="s">
        <v>59</v>
      </c>
      <c r="B53" s="164"/>
      <c r="C53" s="164">
        <v>0.24791345684074326</v>
      </c>
      <c r="D53" s="164">
        <v>6.1595042024700848E-2</v>
      </c>
      <c r="E53" s="164">
        <v>0.16335984129325648</v>
      </c>
      <c r="F53" s="164">
        <v>0.1612994486960711</v>
      </c>
      <c r="G53" s="164">
        <v>0.18998360083925195</v>
      </c>
      <c r="H53" s="164">
        <v>1.0526210535349709</v>
      </c>
      <c r="I53" s="164">
        <v>1.0287069725183675</v>
      </c>
      <c r="J53" s="164">
        <v>1.7986832734555789</v>
      </c>
      <c r="K53" s="164">
        <v>1.1779915811485135</v>
      </c>
      <c r="L53" s="164">
        <v>1.1009476915517549</v>
      </c>
      <c r="M53" s="164">
        <v>2.5136777052812018</v>
      </c>
      <c r="N53" s="164">
        <v>0.19139989242117991</v>
      </c>
      <c r="O53" s="164">
        <v>0.71121817107103869</v>
      </c>
      <c r="P53" s="164">
        <v>1.8365632825846645</v>
      </c>
      <c r="Q53" s="164">
        <v>0.77023637810212042</v>
      </c>
    </row>
    <row r="54" spans="1:17" ht="12" customHeight="1" x14ac:dyDescent="0.25">
      <c r="A54" s="163" t="s">
        <v>142</v>
      </c>
      <c r="B54" s="162"/>
      <c r="C54" s="162">
        <v>2.0598104114633524</v>
      </c>
      <c r="D54" s="162">
        <v>13.76774435651679</v>
      </c>
      <c r="E54" s="162">
        <v>11.858571637416789</v>
      </c>
      <c r="F54" s="162">
        <v>14.69331094481312</v>
      </c>
      <c r="G54" s="162">
        <v>9.2940437146454613</v>
      </c>
      <c r="H54" s="162">
        <v>6.372606773650106</v>
      </c>
      <c r="I54" s="162">
        <v>16.77653115340598</v>
      </c>
      <c r="J54" s="162">
        <v>4.8260699737877522</v>
      </c>
      <c r="K54" s="162">
        <v>7.7078247609052326</v>
      </c>
      <c r="L54" s="162">
        <v>4.2397653368217254</v>
      </c>
      <c r="M54" s="162">
        <v>0</v>
      </c>
      <c r="N54" s="162">
        <v>0</v>
      </c>
      <c r="O54" s="162">
        <v>21.808363000385942</v>
      </c>
      <c r="P54" s="162">
        <v>26.621519167410987</v>
      </c>
      <c r="Q54" s="162">
        <v>21.312040688935014</v>
      </c>
    </row>
    <row r="55" spans="1:17" ht="12" customHeight="1" x14ac:dyDescent="0.25">
      <c r="A55" s="161" t="s">
        <v>141</v>
      </c>
      <c r="B55" s="160"/>
      <c r="C55" s="160">
        <f t="shared" ref="C55" si="202">SUM(C56:C57)</f>
        <v>3.2900179629051438E-2</v>
      </c>
      <c r="D55" s="160">
        <f t="shared" ref="D55" si="203">SUM(D56:D57)</f>
        <v>0.21863073607486183</v>
      </c>
      <c r="E55" s="160">
        <f t="shared" ref="E55" si="204">SUM(E56:E57)</f>
        <v>0.19312877444726742</v>
      </c>
      <c r="F55" s="160">
        <f t="shared" ref="F55" si="205">SUM(F56:F57)</f>
        <v>0.31457594073156286</v>
      </c>
      <c r="G55" s="160">
        <f t="shared" ref="G55" si="206">SUM(G56:G57)</f>
        <v>0.16244105743534829</v>
      </c>
      <c r="H55" s="160">
        <f t="shared" ref="H55" si="207">SUM(H56:H57)</f>
        <v>1.5289253044169917</v>
      </c>
      <c r="I55" s="160">
        <f t="shared" ref="I55" si="208">SUM(I56:I57)</f>
        <v>2.5545668434182685</v>
      </c>
      <c r="J55" s="160">
        <f t="shared" ref="J55" si="209">SUM(J56:J57)</f>
        <v>1.1819032579287425</v>
      </c>
      <c r="K55" s="160">
        <f t="shared" ref="K55" si="210">SUM(K56:K57)</f>
        <v>1.5254026280391559</v>
      </c>
      <c r="L55" s="160">
        <f t="shared" ref="L55" si="211">SUM(L56:L57)</f>
        <v>0.79614618403312798</v>
      </c>
      <c r="M55" s="160">
        <f t="shared" ref="M55" si="212">SUM(M56:M57)</f>
        <v>0</v>
      </c>
      <c r="N55" s="160">
        <f t="shared" ref="N55" si="213">SUM(N56:N57)</f>
        <v>0</v>
      </c>
      <c r="O55" s="160">
        <f t="shared" ref="O55" si="214">SUM(O56:O57)</f>
        <v>2.4443348037932999</v>
      </c>
      <c r="P55" s="160">
        <f t="shared" ref="P55" si="215">SUM(P56:P57)</f>
        <v>2.4100042614911819</v>
      </c>
      <c r="Q55" s="160">
        <f t="shared" ref="Q55" si="216">SUM(Q56:Q57)</f>
        <v>1.6893016657846864</v>
      </c>
    </row>
    <row r="56" spans="1:17" ht="12" customHeight="1" x14ac:dyDescent="0.25">
      <c r="A56" s="148" t="s">
        <v>60</v>
      </c>
      <c r="B56" s="156"/>
      <c r="C56" s="156">
        <v>2.4516250407956047E-2</v>
      </c>
      <c r="D56" s="156">
        <v>0.16334001306652743</v>
      </c>
      <c r="E56" s="156">
        <v>0.14524913953612656</v>
      </c>
      <c r="F56" s="156">
        <v>0.2369583327495057</v>
      </c>
      <c r="G56" s="156">
        <v>0.11994936897793149</v>
      </c>
      <c r="H56" s="156">
        <v>1.1328360899033441</v>
      </c>
      <c r="I56" s="156">
        <v>1.8932913938085199</v>
      </c>
      <c r="J56" s="156">
        <v>0.87655840904034565</v>
      </c>
      <c r="K56" s="156">
        <v>1.1080328683971774</v>
      </c>
      <c r="L56" s="156">
        <v>0.607171485250253</v>
      </c>
      <c r="M56" s="156">
        <v>0</v>
      </c>
      <c r="N56" s="156">
        <v>0</v>
      </c>
      <c r="O56" s="156">
        <v>1.8919123459201945</v>
      </c>
      <c r="P56" s="156">
        <v>1.7920466803114761</v>
      </c>
      <c r="Q56" s="156">
        <v>1.2769393050219948</v>
      </c>
    </row>
    <row r="57" spans="1:17" ht="12" customHeight="1" x14ac:dyDescent="0.25">
      <c r="A57" s="148" t="s">
        <v>59</v>
      </c>
      <c r="B57" s="156"/>
      <c r="C57" s="156">
        <v>8.3839292210953903E-3</v>
      </c>
      <c r="D57" s="156">
        <v>5.5290723008334403E-2</v>
      </c>
      <c r="E57" s="156">
        <v>4.7879634911140861E-2</v>
      </c>
      <c r="F57" s="156">
        <v>7.7617607982057177E-2</v>
      </c>
      <c r="G57" s="156">
        <v>4.2491688457416792E-2</v>
      </c>
      <c r="H57" s="156">
        <v>0.39608921451364765</v>
      </c>
      <c r="I57" s="156">
        <v>0.6612754496097486</v>
      </c>
      <c r="J57" s="156">
        <v>0.30534484888839697</v>
      </c>
      <c r="K57" s="156">
        <v>0.41736975964197859</v>
      </c>
      <c r="L57" s="156">
        <v>0.18897469878287498</v>
      </c>
      <c r="M57" s="156">
        <v>0</v>
      </c>
      <c r="N57" s="156">
        <v>0</v>
      </c>
      <c r="O57" s="156">
        <v>0.55242245787310551</v>
      </c>
      <c r="P57" s="156">
        <v>0.61795758117970578</v>
      </c>
      <c r="Q57" s="156">
        <v>0.4123623607626915</v>
      </c>
    </row>
    <row r="58" spans="1:17" ht="12" customHeight="1" x14ac:dyDescent="0.25">
      <c r="A58" s="158" t="s">
        <v>62</v>
      </c>
      <c r="B58" s="157"/>
      <c r="C58" s="157">
        <f t="shared" ref="C58" si="217">SUM(C59:C60)</f>
        <v>13.371133461773091</v>
      </c>
      <c r="D58" s="157">
        <f t="shared" ref="D58" si="218">SUM(D59:D60)</f>
        <v>13.687506538516859</v>
      </c>
      <c r="E58" s="157">
        <f t="shared" ref="E58" si="219">SUM(E59:E60)</f>
        <v>13.426082843374752</v>
      </c>
      <c r="F58" s="157">
        <f t="shared" ref="F58" si="220">SUM(F59:F60)</f>
        <v>14.586278403075969</v>
      </c>
      <c r="G58" s="157">
        <f t="shared" ref="G58" si="221">SUM(G59:G60)</f>
        <v>11.210007319520166</v>
      </c>
      <c r="H58" s="157">
        <f t="shared" ref="H58" si="222">SUM(H59:H60)</f>
        <v>9.0015145884950787</v>
      </c>
      <c r="I58" s="157">
        <f t="shared" ref="I58" si="223">SUM(I59:I60)</f>
        <v>13.640198538465631</v>
      </c>
      <c r="J58" s="157">
        <f t="shared" ref="J58" si="224">SUM(J59:J60)</f>
        <v>18.264339048441624</v>
      </c>
      <c r="K58" s="157">
        <f t="shared" ref="K58" si="225">SUM(K59:K60)</f>
        <v>12.871788421303766</v>
      </c>
      <c r="L58" s="157">
        <f t="shared" ref="L58" si="226">SUM(L59:L60)</f>
        <v>16.289272871956182</v>
      </c>
      <c r="M58" s="157">
        <f t="shared" ref="M58" si="227">SUM(M59:M60)</f>
        <v>13.313953294044975</v>
      </c>
      <c r="N58" s="157">
        <f t="shared" ref="N58" si="228">SUM(N59:N60)</f>
        <v>7.7801036067525544</v>
      </c>
      <c r="O58" s="157">
        <f t="shared" ref="O58" si="229">SUM(O59:O60)</f>
        <v>27.610049004447237</v>
      </c>
      <c r="P58" s="157">
        <f t="shared" ref="P58" si="230">SUM(P59:P60)</f>
        <v>28.910616050481043</v>
      </c>
      <c r="Q58" s="157">
        <f t="shared" ref="Q58" si="231">SUM(Q59:Q60)</f>
        <v>22.424567115694828</v>
      </c>
    </row>
    <row r="59" spans="1:17" ht="12" customHeight="1" x14ac:dyDescent="0.25">
      <c r="A59" s="23" t="s">
        <v>57</v>
      </c>
      <c r="B59" s="156"/>
      <c r="C59" s="156">
        <v>0</v>
      </c>
      <c r="D59" s="156">
        <v>0</v>
      </c>
      <c r="E59" s="156">
        <v>0</v>
      </c>
      <c r="F59" s="156">
        <v>0</v>
      </c>
      <c r="G59" s="156">
        <v>0</v>
      </c>
      <c r="H59" s="156">
        <v>0</v>
      </c>
      <c r="I59" s="156">
        <v>0</v>
      </c>
      <c r="J59" s="156">
        <v>0</v>
      </c>
      <c r="K59" s="156">
        <v>0</v>
      </c>
      <c r="L59" s="156">
        <v>0</v>
      </c>
      <c r="M59" s="156">
        <v>0</v>
      </c>
      <c r="N59" s="156">
        <v>0</v>
      </c>
      <c r="O59" s="156">
        <v>0</v>
      </c>
      <c r="P59" s="156">
        <v>0</v>
      </c>
      <c r="Q59" s="156">
        <v>0</v>
      </c>
    </row>
    <row r="60" spans="1:17" ht="12" customHeight="1" x14ac:dyDescent="0.25">
      <c r="A60" s="29" t="s">
        <v>140</v>
      </c>
      <c r="B60" s="57"/>
      <c r="C60" s="57">
        <v>13.371133461773091</v>
      </c>
      <c r="D60" s="57">
        <v>13.687506538516859</v>
      </c>
      <c r="E60" s="57">
        <v>13.426082843374752</v>
      </c>
      <c r="F60" s="57">
        <v>14.586278403075969</v>
      </c>
      <c r="G60" s="57">
        <v>11.210007319520166</v>
      </c>
      <c r="H60" s="57">
        <v>9.0015145884950787</v>
      </c>
      <c r="I60" s="57">
        <v>13.640198538465631</v>
      </c>
      <c r="J60" s="57">
        <v>18.264339048441624</v>
      </c>
      <c r="K60" s="57">
        <v>12.871788421303766</v>
      </c>
      <c r="L60" s="57">
        <v>16.289272871956182</v>
      </c>
      <c r="M60" s="57">
        <v>13.313953294044975</v>
      </c>
      <c r="N60" s="57">
        <v>7.7801036067525544</v>
      </c>
      <c r="O60" s="57">
        <v>27.610049004447237</v>
      </c>
      <c r="P60" s="57">
        <v>28.910616050481043</v>
      </c>
      <c r="Q60" s="57">
        <v>22.424567115694828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68">
        <f t="shared" ref="C62" si="232">SUM(C63,C66,C68,C77)</f>
        <v>445.44866222642099</v>
      </c>
      <c r="D62" s="168">
        <f t="shared" ref="D62" si="233">SUM(D63,D66,D68,D77)</f>
        <v>414.27985821141772</v>
      </c>
      <c r="E62" s="168">
        <f t="shared" ref="E62" si="234">SUM(E63,E66,E68,E77)</f>
        <v>548.60782810489718</v>
      </c>
      <c r="F62" s="168">
        <f t="shared" ref="F62" si="235">SUM(F63,F66,F68,F77)</f>
        <v>591.14715877163223</v>
      </c>
      <c r="G62" s="168">
        <f t="shared" ref="G62" si="236">SUM(G63,G66,G68,G77)</f>
        <v>347.92474305748783</v>
      </c>
      <c r="H62" s="168">
        <f t="shared" ref="H62" si="237">SUM(H63,H66,H68,H77)</f>
        <v>778.67767197486546</v>
      </c>
      <c r="I62" s="168">
        <f t="shared" ref="I62" si="238">SUM(I63,I66,I68,I77)</f>
        <v>145.65116919209606</v>
      </c>
      <c r="J62" s="168">
        <f t="shared" ref="J62" si="239">SUM(J63,J66,J68,J77)</f>
        <v>778.08159544829903</v>
      </c>
      <c r="K62" s="168">
        <f t="shared" ref="K62" si="240">SUM(K63,K66,K68,K77)</f>
        <v>477.73495530062814</v>
      </c>
      <c r="L62" s="168">
        <f t="shared" ref="L62" si="241">SUM(L63,L66,L68,L77)</f>
        <v>0</v>
      </c>
      <c r="M62" s="168">
        <f t="shared" ref="M62" si="242">SUM(M63,M66,M68,M77)</f>
        <v>238.74839853490263</v>
      </c>
      <c r="N62" s="168">
        <f t="shared" ref="N62" si="243">SUM(N63,N66,N68,N77)</f>
        <v>447.16082061198375</v>
      </c>
      <c r="O62" s="168">
        <f t="shared" ref="O62" si="244">SUM(O63,O66,O68,O77)</f>
        <v>87.023959760901505</v>
      </c>
      <c r="P62" s="168">
        <f t="shared" ref="P62" si="245">SUM(P63,P66,P68,P77)</f>
        <v>0</v>
      </c>
      <c r="Q62" s="168">
        <f t="shared" ref="Q62" si="246">SUM(Q63,Q66,Q68,Q77)</f>
        <v>250.48940461534696</v>
      </c>
    </row>
    <row r="63" spans="1:17" ht="12.95" customHeight="1" x14ac:dyDescent="0.25">
      <c r="A63" s="158" t="s">
        <v>65</v>
      </c>
      <c r="B63" s="157"/>
      <c r="C63" s="157">
        <f t="shared" ref="C63:Q63" si="247">SUM(C64:C65)</f>
        <v>347.16706859675412</v>
      </c>
      <c r="D63" s="157">
        <f t="shared" si="247"/>
        <v>317.93424186400546</v>
      </c>
      <c r="E63" s="157">
        <f t="shared" si="247"/>
        <v>426.40850391255822</v>
      </c>
      <c r="F63" s="157">
        <f t="shared" si="247"/>
        <v>463.17514765142244</v>
      </c>
      <c r="G63" s="157">
        <f t="shared" si="247"/>
        <v>272.27923713185965</v>
      </c>
      <c r="H63" s="157">
        <f t="shared" si="247"/>
        <v>607.5030935818238</v>
      </c>
      <c r="I63" s="157">
        <f t="shared" si="247"/>
        <v>110.09922668273741</v>
      </c>
      <c r="J63" s="157">
        <f t="shared" si="247"/>
        <v>599.52364881891401</v>
      </c>
      <c r="K63" s="157">
        <f t="shared" si="247"/>
        <v>364.19572024334036</v>
      </c>
      <c r="L63" s="157">
        <f t="shared" si="247"/>
        <v>0</v>
      </c>
      <c r="M63" s="157">
        <f t="shared" si="247"/>
        <v>174.15204380851543</v>
      </c>
      <c r="N63" s="157">
        <f t="shared" si="247"/>
        <v>326.78459623119113</v>
      </c>
      <c r="O63" s="157">
        <f t="shared" si="247"/>
        <v>64.146915928009321</v>
      </c>
      <c r="P63" s="157">
        <f t="shared" si="247"/>
        <v>0</v>
      </c>
      <c r="Q63" s="157">
        <f t="shared" si="247"/>
        <v>175.95900808794127</v>
      </c>
    </row>
    <row r="64" spans="1:17" ht="12" customHeight="1" x14ac:dyDescent="0.25">
      <c r="A64" s="23" t="s">
        <v>161</v>
      </c>
      <c r="B64" s="156"/>
      <c r="C64" s="156">
        <v>342.65182760265691</v>
      </c>
      <c r="D64" s="156">
        <v>313.42688141008659</v>
      </c>
      <c r="E64" s="156">
        <v>418.4236819197863</v>
      </c>
      <c r="F64" s="156">
        <v>455.15308556554436</v>
      </c>
      <c r="G64" s="156">
        <v>269.27325767961304</v>
      </c>
      <c r="H64" s="156">
        <v>599.05060382604222</v>
      </c>
      <c r="I64" s="156">
        <v>108.55725321738069</v>
      </c>
      <c r="J64" s="156">
        <v>588.51738548551953</v>
      </c>
      <c r="K64" s="156">
        <v>359.32633197847713</v>
      </c>
      <c r="L64" s="156">
        <v>0</v>
      </c>
      <c r="M64" s="156">
        <v>171.99926428727036</v>
      </c>
      <c r="N64" s="156">
        <v>317.33926141930124</v>
      </c>
      <c r="O64" s="156">
        <v>61.75107571053163</v>
      </c>
      <c r="P64" s="156">
        <v>0</v>
      </c>
      <c r="Q64" s="156">
        <v>170.95540430208663</v>
      </c>
    </row>
    <row r="65" spans="1:17" ht="12" customHeight="1" x14ac:dyDescent="0.25">
      <c r="A65" s="23" t="s">
        <v>60</v>
      </c>
      <c r="B65" s="156"/>
      <c r="C65" s="156">
        <v>4.5152409940972396</v>
      </c>
      <c r="D65" s="156">
        <v>4.5073604539188779</v>
      </c>
      <c r="E65" s="156">
        <v>7.9848219927718995</v>
      </c>
      <c r="F65" s="156">
        <v>8.0220620858780638</v>
      </c>
      <c r="G65" s="156">
        <v>3.0059794522465886</v>
      </c>
      <c r="H65" s="156">
        <v>8.452489755781599</v>
      </c>
      <c r="I65" s="156">
        <v>1.5419734653567154</v>
      </c>
      <c r="J65" s="156">
        <v>11.006263333394511</v>
      </c>
      <c r="K65" s="156">
        <v>4.869388264863213</v>
      </c>
      <c r="L65" s="156">
        <v>0</v>
      </c>
      <c r="M65" s="156">
        <v>2.1527795212450593</v>
      </c>
      <c r="N65" s="156">
        <v>9.445334811889877</v>
      </c>
      <c r="O65" s="156">
        <v>2.3958402174776889</v>
      </c>
      <c r="P65" s="156">
        <v>0</v>
      </c>
      <c r="Q65" s="156">
        <v>5.0036037858546472</v>
      </c>
    </row>
    <row r="66" spans="1:17" ht="12.95" customHeight="1" x14ac:dyDescent="0.25">
      <c r="A66" s="158" t="s">
        <v>112</v>
      </c>
      <c r="B66" s="157"/>
      <c r="C66" s="157">
        <f t="shared" ref="C66:Q66" si="248">C67</f>
        <v>0.673989347789961</v>
      </c>
      <c r="D66" s="157">
        <f t="shared" si="248"/>
        <v>0.7340994708616857</v>
      </c>
      <c r="E66" s="157">
        <f t="shared" si="248"/>
        <v>0.62315675011342164</v>
      </c>
      <c r="F66" s="157">
        <f t="shared" si="248"/>
        <v>0.71544032164685512</v>
      </c>
      <c r="G66" s="157">
        <f t="shared" si="248"/>
        <v>0.58738854400194396</v>
      </c>
      <c r="H66" s="157">
        <f t="shared" si="248"/>
        <v>0.81586103679297084</v>
      </c>
      <c r="I66" s="157">
        <f t="shared" si="248"/>
        <v>0.46111258905816938</v>
      </c>
      <c r="J66" s="157">
        <f t="shared" si="248"/>
        <v>1.3126424013816176</v>
      </c>
      <c r="K66" s="157">
        <f t="shared" si="248"/>
        <v>1.0207523682577795</v>
      </c>
      <c r="L66" s="157">
        <f t="shared" si="248"/>
        <v>0</v>
      </c>
      <c r="M66" s="157">
        <f t="shared" si="248"/>
        <v>0.63405173882859811</v>
      </c>
      <c r="N66" s="157">
        <f t="shared" si="248"/>
        <v>0.84061339320515971</v>
      </c>
      <c r="O66" s="157">
        <f t="shared" si="248"/>
        <v>1.0981896636880388</v>
      </c>
      <c r="P66" s="157">
        <f t="shared" si="248"/>
        <v>0</v>
      </c>
      <c r="Q66" s="157">
        <f t="shared" si="248"/>
        <v>1.0834494499470766</v>
      </c>
    </row>
    <row r="67" spans="1:17" ht="12" customHeight="1" x14ac:dyDescent="0.25">
      <c r="A67" s="23" t="s">
        <v>60</v>
      </c>
      <c r="B67" s="156"/>
      <c r="C67" s="156">
        <v>0.673989347789961</v>
      </c>
      <c r="D67" s="156">
        <v>0.7340994708616857</v>
      </c>
      <c r="E67" s="156">
        <v>0.62315675011342164</v>
      </c>
      <c r="F67" s="156">
        <v>0.71544032164685512</v>
      </c>
      <c r="G67" s="156">
        <v>0.58738854400194396</v>
      </c>
      <c r="H67" s="156">
        <v>0.81586103679297084</v>
      </c>
      <c r="I67" s="156">
        <v>0.46111258905816938</v>
      </c>
      <c r="J67" s="156">
        <v>1.3126424013816176</v>
      </c>
      <c r="K67" s="156">
        <v>1.0207523682577795</v>
      </c>
      <c r="L67" s="156">
        <v>0</v>
      </c>
      <c r="M67" s="156">
        <v>0.63405173882859811</v>
      </c>
      <c r="N67" s="156">
        <v>0.84061339320515971</v>
      </c>
      <c r="O67" s="156">
        <v>1.0981896636880388</v>
      </c>
      <c r="P67" s="156">
        <v>0</v>
      </c>
      <c r="Q67" s="156">
        <v>1.0834494499470766</v>
      </c>
    </row>
    <row r="68" spans="1:17" ht="12" customHeight="1" x14ac:dyDescent="0.25">
      <c r="A68" s="158" t="s">
        <v>63</v>
      </c>
      <c r="B68" s="157"/>
      <c r="C68" s="157">
        <f t="shared" ref="C68" si="249">SUM(C69:C70,C73:C74)</f>
        <v>62.117630452403283</v>
      </c>
      <c r="D68" s="157">
        <f t="shared" ref="D68" si="250">SUM(D69:D70,D73:D74)</f>
        <v>58.469561933972649</v>
      </c>
      <c r="E68" s="157">
        <f t="shared" ref="E68" si="251">SUM(E69:E70,E73:E74)</f>
        <v>77.77025535314948</v>
      </c>
      <c r="F68" s="157">
        <f t="shared" ref="F68" si="252">SUM(F69:F70,F73:F74)</f>
        <v>77.442019809305094</v>
      </c>
      <c r="G68" s="157">
        <f t="shared" ref="G68" si="253">SUM(G69:G70,G73:G74)</f>
        <v>45.489557743878592</v>
      </c>
      <c r="H68" s="157">
        <f t="shared" ref="H68" si="254">SUM(H69:H70,H73:H74)</f>
        <v>105.0555398200914</v>
      </c>
      <c r="I68" s="157">
        <f t="shared" ref="I68" si="255">SUM(I69:I70,I73:I74)</f>
        <v>20.396404963645296</v>
      </c>
      <c r="J68" s="157">
        <f t="shared" ref="J68" si="256">SUM(J69:J70,J73:J74)</f>
        <v>108.63738952629141</v>
      </c>
      <c r="K68" s="157">
        <f t="shared" ref="K68" si="257">SUM(K69:K70,K73:K74)</f>
        <v>67.606345677589943</v>
      </c>
      <c r="L68" s="157">
        <f t="shared" ref="L68" si="258">SUM(L69:L70,L73:L74)</f>
        <v>0</v>
      </c>
      <c r="M68" s="157">
        <f t="shared" ref="M68" si="259">SUM(M69:M70,M73:M74)</f>
        <v>36.056434301922536</v>
      </c>
      <c r="N68" s="157">
        <f t="shared" ref="N68" si="260">SUM(N69:N70,N73:N74)</f>
        <v>72.15103418279061</v>
      </c>
      <c r="O68" s="157">
        <f t="shared" ref="O68" si="261">SUM(O69:O70,O73:O74)</f>
        <v>13.093401185117889</v>
      </c>
      <c r="P68" s="157">
        <f t="shared" ref="P68" si="262">SUM(P69:P70,P73:P74)</f>
        <v>0</v>
      </c>
      <c r="Q68" s="157">
        <f t="shared" ref="Q68" si="263">SUM(Q69:Q70,Q73:Q74)</f>
        <v>43.846236922021831</v>
      </c>
    </row>
    <row r="69" spans="1:17" ht="12" customHeight="1" x14ac:dyDescent="0.25">
      <c r="A69" s="167" t="s">
        <v>160</v>
      </c>
      <c r="B69" s="132"/>
      <c r="C69" s="132">
        <v>31.962336050862152</v>
      </c>
      <c r="D69" s="132">
        <v>56.162614330584397</v>
      </c>
      <c r="E69" s="132">
        <v>31.291283868569217</v>
      </c>
      <c r="F69" s="132">
        <v>72.977798763518905</v>
      </c>
      <c r="G69" s="132">
        <v>25.438049743119297</v>
      </c>
      <c r="H69" s="132">
        <v>61.145239365800457</v>
      </c>
      <c r="I69" s="132">
        <v>9.4385670142925164</v>
      </c>
      <c r="J69" s="132">
        <v>30.110764347270596</v>
      </c>
      <c r="K69" s="132">
        <v>38.220806641713438</v>
      </c>
      <c r="L69" s="132">
        <v>0</v>
      </c>
      <c r="M69" s="132">
        <v>10.375805814341279</v>
      </c>
      <c r="N69" s="132">
        <v>58.160165805100114</v>
      </c>
      <c r="O69" s="132">
        <v>12.400969936377571</v>
      </c>
      <c r="P69" s="132">
        <v>0</v>
      </c>
      <c r="Q69" s="132">
        <v>31.258972920787798</v>
      </c>
    </row>
    <row r="70" spans="1:17" ht="12" customHeight="1" x14ac:dyDescent="0.25">
      <c r="A70" s="167" t="s">
        <v>159</v>
      </c>
      <c r="B70" s="132"/>
      <c r="C70" s="132">
        <f t="shared" ref="C70" si="264">SUM(C71:C72)</f>
        <v>0.49931681154666968</v>
      </c>
      <c r="D70" s="132">
        <f t="shared" ref="D70" si="265">SUM(D71:D72)</f>
        <v>2.3069476033882541</v>
      </c>
      <c r="E70" s="132">
        <f t="shared" ref="E70" si="266">SUM(E71:E72)</f>
        <v>1.3289520704830431</v>
      </c>
      <c r="F70" s="132">
        <f t="shared" ref="F70" si="267">SUM(F71:F72)</f>
        <v>4.4642210457861964</v>
      </c>
      <c r="G70" s="132">
        <f t="shared" ref="G70" si="268">SUM(G71:G72)</f>
        <v>1.3468848236321316</v>
      </c>
      <c r="H70" s="132">
        <f t="shared" ref="H70" si="269">SUM(H71:H72)</f>
        <v>13.688469506729605</v>
      </c>
      <c r="I70" s="132">
        <f t="shared" ref="I70" si="270">SUM(I71:I72)</f>
        <v>10.957837949352781</v>
      </c>
      <c r="J70" s="132">
        <f t="shared" ref="J70" si="271">SUM(J71:J72)</f>
        <v>14.325243176177667</v>
      </c>
      <c r="K70" s="132">
        <f t="shared" ref="K70" si="272">SUM(K71:K72)</f>
        <v>13.98589025379701</v>
      </c>
      <c r="L70" s="132">
        <f t="shared" ref="L70" si="273">SUM(L71:L72)</f>
        <v>0</v>
      </c>
      <c r="M70" s="132">
        <f t="shared" ref="M70" si="274">SUM(M71:M72)</f>
        <v>16.639023610107671</v>
      </c>
      <c r="N70" s="132">
        <f t="shared" ref="N70" si="275">SUM(N71:N72)</f>
        <v>8.4800984974244997</v>
      </c>
      <c r="O70" s="132">
        <f t="shared" ref="O70" si="276">SUM(O71:O72)</f>
        <v>0.6924312487403177</v>
      </c>
      <c r="P70" s="132">
        <f t="shared" ref="P70" si="277">SUM(P71:P72)</f>
        <v>0</v>
      </c>
      <c r="Q70" s="132">
        <f t="shared" ref="Q70" si="278">SUM(Q71:Q72)</f>
        <v>5.0362205989028865</v>
      </c>
    </row>
    <row r="71" spans="1:17" ht="12" customHeight="1" x14ac:dyDescent="0.25">
      <c r="A71" s="166" t="s">
        <v>109</v>
      </c>
      <c r="B71" s="165"/>
      <c r="C71" s="165">
        <v>0.37920104065988519</v>
      </c>
      <c r="D71" s="165">
        <v>1.7596471155347724</v>
      </c>
      <c r="E71" s="165">
        <v>1.0062904748800228</v>
      </c>
      <c r="F71" s="165">
        <v>3.3834762967096252</v>
      </c>
      <c r="G71" s="165">
        <v>1.0191869758266023</v>
      </c>
      <c r="H71" s="165">
        <v>10.348769910454205</v>
      </c>
      <c r="I71" s="165">
        <v>8.2424421836439965</v>
      </c>
      <c r="J71" s="165">
        <v>10.772318416287769</v>
      </c>
      <c r="K71" s="165">
        <v>10.546276600255849</v>
      </c>
      <c r="L71" s="165">
        <v>0</v>
      </c>
      <c r="M71" s="165">
        <v>12.43989938881545</v>
      </c>
      <c r="N71" s="165">
        <v>6.4897075452133466</v>
      </c>
      <c r="O71" s="165">
        <v>0.51840717535461567</v>
      </c>
      <c r="P71" s="165">
        <v>0</v>
      </c>
      <c r="Q71" s="165">
        <v>3.7672278462803308</v>
      </c>
    </row>
    <row r="72" spans="1:17" ht="12" customHeight="1" x14ac:dyDescent="0.25">
      <c r="A72" s="147" t="s">
        <v>59</v>
      </c>
      <c r="B72" s="164"/>
      <c r="C72" s="164">
        <v>0.12011577088678449</v>
      </c>
      <c r="D72" s="164">
        <v>0.54730048785348195</v>
      </c>
      <c r="E72" s="164">
        <v>0.32266159560302043</v>
      </c>
      <c r="F72" s="164">
        <v>1.0807447490765709</v>
      </c>
      <c r="G72" s="164">
        <v>0.32769784780552935</v>
      </c>
      <c r="H72" s="164">
        <v>3.3396995962753997</v>
      </c>
      <c r="I72" s="164">
        <v>2.7153957657087839</v>
      </c>
      <c r="J72" s="164">
        <v>3.5529247598898972</v>
      </c>
      <c r="K72" s="164">
        <v>3.4396136535411603</v>
      </c>
      <c r="L72" s="164">
        <v>0</v>
      </c>
      <c r="M72" s="164">
        <v>4.1991242212922231</v>
      </c>
      <c r="N72" s="164">
        <v>1.9903909522111531</v>
      </c>
      <c r="O72" s="164">
        <v>0.17402407338570197</v>
      </c>
      <c r="P72" s="164">
        <v>0</v>
      </c>
      <c r="Q72" s="164">
        <v>1.2689927526225562</v>
      </c>
    </row>
    <row r="73" spans="1:17" ht="12" customHeight="1" x14ac:dyDescent="0.25">
      <c r="A73" s="163" t="s">
        <v>142</v>
      </c>
      <c r="B73" s="162"/>
      <c r="C73" s="162">
        <v>28.722138485323672</v>
      </c>
      <c r="D73" s="162">
        <v>0</v>
      </c>
      <c r="E73" s="162">
        <v>43.31771689427292</v>
      </c>
      <c r="F73" s="162">
        <v>0</v>
      </c>
      <c r="G73" s="162">
        <v>18.010202908386148</v>
      </c>
      <c r="H73" s="162">
        <v>28.560017097407563</v>
      </c>
      <c r="I73" s="162">
        <v>0</v>
      </c>
      <c r="J73" s="162">
        <v>58.250441688306111</v>
      </c>
      <c r="K73" s="162">
        <v>13.480614967935033</v>
      </c>
      <c r="L73" s="162">
        <v>0</v>
      </c>
      <c r="M73" s="162">
        <v>7.9723587640013083</v>
      </c>
      <c r="N73" s="162">
        <v>5.2284079248760422</v>
      </c>
      <c r="O73" s="162">
        <v>0</v>
      </c>
      <c r="P73" s="162">
        <v>0</v>
      </c>
      <c r="Q73" s="162">
        <v>7.119049413185218</v>
      </c>
    </row>
    <row r="74" spans="1:17" ht="12" customHeight="1" x14ac:dyDescent="0.25">
      <c r="A74" s="161" t="s">
        <v>141</v>
      </c>
      <c r="B74" s="160"/>
      <c r="C74" s="160">
        <f t="shared" ref="C74" si="279">SUM(C75:C76)</f>
        <v>0.93383910467079057</v>
      </c>
      <c r="D74" s="160">
        <f t="shared" ref="D74" si="280">SUM(D75:D76)</f>
        <v>0</v>
      </c>
      <c r="E74" s="160">
        <f t="shared" ref="E74" si="281">SUM(E75:E76)</f>
        <v>1.8323025198243035</v>
      </c>
      <c r="F74" s="160">
        <f t="shared" ref="F74" si="282">SUM(F75:F76)</f>
        <v>0</v>
      </c>
      <c r="G74" s="160">
        <f t="shared" ref="G74" si="283">SUM(G75:G76)</f>
        <v>0.69442026874101292</v>
      </c>
      <c r="H74" s="160">
        <f t="shared" ref="H74" si="284">SUM(H75:H76)</f>
        <v>1.6618138501537676</v>
      </c>
      <c r="I74" s="160">
        <f t="shared" ref="I74" si="285">SUM(I75:I76)</f>
        <v>0</v>
      </c>
      <c r="J74" s="160">
        <f t="shared" ref="J74" si="286">SUM(J75:J76)</f>
        <v>5.9509403145370516</v>
      </c>
      <c r="K74" s="160">
        <f t="shared" ref="K74" si="287">SUM(K75:K76)</f>
        <v>1.919033814144472</v>
      </c>
      <c r="L74" s="160">
        <f t="shared" ref="L74" si="288">SUM(L75:L76)</f>
        <v>0</v>
      </c>
      <c r="M74" s="160">
        <f t="shared" ref="M74" si="289">SUM(M75:M76)</f>
        <v>1.0692461134722797</v>
      </c>
      <c r="N74" s="160">
        <f t="shared" ref="N74" si="290">SUM(N75:N76)</f>
        <v>0.28236195538995335</v>
      </c>
      <c r="O74" s="160">
        <f t="shared" ref="O74" si="291">SUM(O75:O76)</f>
        <v>0</v>
      </c>
      <c r="P74" s="160">
        <f t="shared" ref="P74" si="292">SUM(P75:P76)</f>
        <v>0</v>
      </c>
      <c r="Q74" s="160">
        <f t="shared" ref="Q74" si="293">SUM(Q75:Q76)</f>
        <v>0.43199398914592829</v>
      </c>
    </row>
    <row r="75" spans="1:17" ht="12" customHeight="1" x14ac:dyDescent="0.25">
      <c r="A75" s="148" t="s">
        <v>60</v>
      </c>
      <c r="B75" s="156"/>
      <c r="C75" s="156">
        <v>0.69586955417819563</v>
      </c>
      <c r="D75" s="156">
        <v>0</v>
      </c>
      <c r="E75" s="156">
        <v>1.3780461515175435</v>
      </c>
      <c r="F75" s="156">
        <v>0</v>
      </c>
      <c r="G75" s="156">
        <v>0.51277229018360526</v>
      </c>
      <c r="H75" s="156">
        <v>1.2312980226808874</v>
      </c>
      <c r="I75" s="156">
        <v>0</v>
      </c>
      <c r="J75" s="156">
        <v>4.4135141682798773</v>
      </c>
      <c r="K75" s="156">
        <v>1.3939615040332114</v>
      </c>
      <c r="L75" s="156">
        <v>0</v>
      </c>
      <c r="M75" s="156">
        <v>0.78550188172843394</v>
      </c>
      <c r="N75" s="156">
        <v>0.21991639575262364</v>
      </c>
      <c r="O75" s="156">
        <v>0</v>
      </c>
      <c r="P75" s="156">
        <v>0</v>
      </c>
      <c r="Q75" s="156">
        <v>0.32654327847208203</v>
      </c>
    </row>
    <row r="76" spans="1:17" ht="12" customHeight="1" x14ac:dyDescent="0.25">
      <c r="A76" s="148" t="s">
        <v>59</v>
      </c>
      <c r="B76" s="156"/>
      <c r="C76" s="156">
        <v>0.23796955049259488</v>
      </c>
      <c r="D76" s="156">
        <v>0</v>
      </c>
      <c r="E76" s="156">
        <v>0.45425636830676003</v>
      </c>
      <c r="F76" s="156">
        <v>0</v>
      </c>
      <c r="G76" s="156">
        <v>0.18164797855740764</v>
      </c>
      <c r="H76" s="156">
        <v>0.4305158274728802</v>
      </c>
      <c r="I76" s="156">
        <v>0</v>
      </c>
      <c r="J76" s="156">
        <v>1.5374261462571743</v>
      </c>
      <c r="K76" s="156">
        <v>0.52507231011126076</v>
      </c>
      <c r="L76" s="156">
        <v>0</v>
      </c>
      <c r="M76" s="156">
        <v>0.28374423174384572</v>
      </c>
      <c r="N76" s="156">
        <v>6.2445559637329714E-2</v>
      </c>
      <c r="O76" s="156">
        <v>0</v>
      </c>
      <c r="P76" s="156">
        <v>0</v>
      </c>
      <c r="Q76" s="156">
        <v>0.10545071067384627</v>
      </c>
    </row>
    <row r="77" spans="1:17" ht="12" customHeight="1" x14ac:dyDescent="0.25">
      <c r="A77" s="158" t="s">
        <v>62</v>
      </c>
      <c r="B77" s="157"/>
      <c r="C77" s="157">
        <f t="shared" ref="C77" si="294">SUM(C78:C79)</f>
        <v>35.489973829473612</v>
      </c>
      <c r="D77" s="157">
        <f t="shared" ref="D77" si="295">SUM(D78:D79)</f>
        <v>37.141954942577939</v>
      </c>
      <c r="E77" s="157">
        <f t="shared" ref="E77" si="296">SUM(E78:E79)</f>
        <v>43.805912089076116</v>
      </c>
      <c r="F77" s="157">
        <f t="shared" ref="F77" si="297">SUM(F78:F79)</f>
        <v>49.814550989257903</v>
      </c>
      <c r="G77" s="157">
        <f t="shared" ref="G77" si="298">SUM(G78:G79)</f>
        <v>29.568559637747612</v>
      </c>
      <c r="H77" s="157">
        <f t="shared" ref="H77" si="299">SUM(H78:H79)</f>
        <v>65.30317753615725</v>
      </c>
      <c r="I77" s="157">
        <f t="shared" ref="I77" si="300">SUM(I78:I79)</f>
        <v>14.69442495665518</v>
      </c>
      <c r="J77" s="157">
        <f t="shared" ref="J77" si="301">SUM(J78:J79)</f>
        <v>68.607914701712062</v>
      </c>
      <c r="K77" s="157">
        <f t="shared" ref="K77" si="302">SUM(K78:K79)</f>
        <v>44.912137011440024</v>
      </c>
      <c r="L77" s="157">
        <f t="shared" ref="L77" si="303">SUM(L78:L79)</f>
        <v>0</v>
      </c>
      <c r="M77" s="157">
        <f t="shared" ref="M77" si="304">SUM(M78:M79)</f>
        <v>27.905868685636072</v>
      </c>
      <c r="N77" s="157">
        <f t="shared" ref="N77" si="305">SUM(N78:N79)</f>
        <v>47.384576804796829</v>
      </c>
      <c r="O77" s="157">
        <f t="shared" ref="O77" si="306">SUM(O78:O79)</f>
        <v>8.6854529840862629</v>
      </c>
      <c r="P77" s="157">
        <f t="shared" ref="P77" si="307">SUM(P78:P79)</f>
        <v>0</v>
      </c>
      <c r="Q77" s="157">
        <f t="shared" ref="Q77" si="308">SUM(Q78:Q79)</f>
        <v>29.600710155436797</v>
      </c>
    </row>
    <row r="78" spans="1:17" ht="12" customHeight="1" x14ac:dyDescent="0.25">
      <c r="A78" s="23" t="s">
        <v>109</v>
      </c>
      <c r="B78" s="156"/>
      <c r="C78" s="156">
        <v>24.949180976583428</v>
      </c>
      <c r="D78" s="156">
        <v>37.141954942577939</v>
      </c>
      <c r="E78" s="156">
        <v>25.574543745929255</v>
      </c>
      <c r="F78" s="156">
        <v>48.906546595880798</v>
      </c>
      <c r="G78" s="156">
        <v>27.004822307975381</v>
      </c>
      <c r="H78" s="156">
        <v>51.071831960231037</v>
      </c>
      <c r="I78" s="156">
        <v>14.69442495665518</v>
      </c>
      <c r="J78" s="156">
        <v>49.001311728764186</v>
      </c>
      <c r="K78" s="156">
        <v>38.010304814994505</v>
      </c>
      <c r="L78" s="156">
        <v>0</v>
      </c>
      <c r="M78" s="156">
        <v>27.905868685636072</v>
      </c>
      <c r="N78" s="156">
        <v>47.384576804796829</v>
      </c>
      <c r="O78" s="156">
        <v>8.6854529840862629</v>
      </c>
      <c r="P78" s="156">
        <v>0</v>
      </c>
      <c r="Q78" s="156">
        <v>29.600710155436797</v>
      </c>
    </row>
    <row r="79" spans="1:17" ht="12" customHeight="1" x14ac:dyDescent="0.25">
      <c r="A79" s="29" t="s">
        <v>140</v>
      </c>
      <c r="B79" s="57"/>
      <c r="C79" s="57">
        <v>10.540792852890188</v>
      </c>
      <c r="D79" s="57">
        <v>0</v>
      </c>
      <c r="E79" s="57">
        <v>18.231368343146862</v>
      </c>
      <c r="F79" s="57">
        <v>0.90800439337710204</v>
      </c>
      <c r="G79" s="57">
        <v>2.5637373297722319</v>
      </c>
      <c r="H79" s="57">
        <v>14.231345575926206</v>
      </c>
      <c r="I79" s="57">
        <v>0</v>
      </c>
      <c r="J79" s="57">
        <v>19.606602972947872</v>
      </c>
      <c r="K79" s="57">
        <v>6.9018321964455165</v>
      </c>
      <c r="L79" s="57">
        <v>0</v>
      </c>
      <c r="M79" s="57">
        <v>0</v>
      </c>
      <c r="N79" s="57">
        <v>0</v>
      </c>
      <c r="O79" s="57">
        <v>0</v>
      </c>
      <c r="P79" s="57">
        <v>0</v>
      </c>
      <c r="Q79" s="57"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68">
        <f t="shared" ref="C81" si="309">SUM(C82,C85,C87,C100)</f>
        <v>72.585743010525292</v>
      </c>
      <c r="D81" s="168">
        <f t="shared" ref="D81" si="310">SUM(D82,D85,D87,D100)</f>
        <v>183.73371092468219</v>
      </c>
      <c r="E81" s="168">
        <f t="shared" ref="E81" si="311">SUM(E82,E85,E87,E100)</f>
        <v>210.71231391071979</v>
      </c>
      <c r="F81" s="168">
        <f t="shared" ref="F81" si="312">SUM(F82,F85,F87,F100)</f>
        <v>198.04007081883466</v>
      </c>
      <c r="G81" s="168">
        <f t="shared" ref="G81" si="313">SUM(G82,G85,G87,G100)</f>
        <v>152.8205955824107</v>
      </c>
      <c r="H81" s="168">
        <f t="shared" ref="H81" si="314">SUM(H82,H85,H87,H100)</f>
        <v>130.70850260716483</v>
      </c>
      <c r="I81" s="168">
        <f t="shared" ref="I81" si="315">SUM(I82,I85,I87,I100)</f>
        <v>407.30383240814729</v>
      </c>
      <c r="J81" s="168">
        <f t="shared" ref="J81" si="316">SUM(J82,J85,J87,J100)</f>
        <v>238.5908398453341</v>
      </c>
      <c r="K81" s="168">
        <f t="shared" ref="K81" si="317">SUM(K82,K85,K87,K100)</f>
        <v>312.76434126005762</v>
      </c>
      <c r="L81" s="168">
        <f t="shared" ref="L81" si="318">SUM(L82,L85,L87,L100)</f>
        <v>707.89790840656781</v>
      </c>
      <c r="M81" s="168">
        <f t="shared" ref="M81" si="319">SUM(M82,M85,M87,M100)</f>
        <v>172.97436533001979</v>
      </c>
      <c r="N81" s="168">
        <f t="shared" ref="N81" si="320">SUM(N82,N85,N87,N100)</f>
        <v>351.6402110070473</v>
      </c>
      <c r="O81" s="168">
        <f t="shared" ref="O81" si="321">SUM(O82,O85,O87,O100)</f>
        <v>472.62424778515236</v>
      </c>
      <c r="P81" s="168">
        <f t="shared" ref="P81" si="322">SUM(P82,P85,P87,P100)</f>
        <v>252.37578647056159</v>
      </c>
      <c r="Q81" s="168">
        <f t="shared" ref="Q81" si="323">SUM(Q82,Q85,Q87,Q100)</f>
        <v>316.45017644258593</v>
      </c>
    </row>
    <row r="82" spans="1:17" ht="12.95" customHeight="1" x14ac:dyDescent="0.25">
      <c r="A82" s="158" t="s">
        <v>65</v>
      </c>
      <c r="B82" s="157"/>
      <c r="C82" s="157">
        <f t="shared" ref="C82:Q82" si="324">SUM(C83:C84)</f>
        <v>58.57893968254762</v>
      </c>
      <c r="D82" s="157">
        <f t="shared" si="324"/>
        <v>149.24492218813515</v>
      </c>
      <c r="E82" s="157">
        <f t="shared" si="324"/>
        <v>172.09919911299298</v>
      </c>
      <c r="F82" s="157">
        <f t="shared" si="324"/>
        <v>163.22636696158719</v>
      </c>
      <c r="G82" s="157">
        <f t="shared" si="324"/>
        <v>126.45239147202625</v>
      </c>
      <c r="H82" s="157">
        <f t="shared" si="324"/>
        <v>106.72698477924918</v>
      </c>
      <c r="I82" s="157">
        <f t="shared" si="324"/>
        <v>328.197642676638</v>
      </c>
      <c r="J82" s="157">
        <f t="shared" si="324"/>
        <v>194.97530837028307</v>
      </c>
      <c r="K82" s="157">
        <f t="shared" si="324"/>
        <v>255.01749685774115</v>
      </c>
      <c r="L82" s="157">
        <f t="shared" si="324"/>
        <v>566.25208188860415</v>
      </c>
      <c r="M82" s="157">
        <f t="shared" si="324"/>
        <v>135.83260030090474</v>
      </c>
      <c r="N82" s="157">
        <f t="shared" si="324"/>
        <v>270.38052981989921</v>
      </c>
      <c r="O82" s="157">
        <f t="shared" si="324"/>
        <v>363.36206429104845</v>
      </c>
      <c r="P82" s="157">
        <f t="shared" si="324"/>
        <v>188.99043428470679</v>
      </c>
      <c r="Q82" s="157">
        <f t="shared" si="324"/>
        <v>237.17731580553038</v>
      </c>
    </row>
    <row r="83" spans="1:17" ht="12" customHeight="1" x14ac:dyDescent="0.25">
      <c r="A83" s="23" t="s">
        <v>157</v>
      </c>
      <c r="B83" s="156"/>
      <c r="C83" s="156">
        <v>58.341138247819281</v>
      </c>
      <c r="D83" s="156">
        <v>148.58122641887863</v>
      </c>
      <c r="E83" s="156">
        <v>171.08221306227412</v>
      </c>
      <c r="F83" s="156">
        <v>162.33274439845437</v>
      </c>
      <c r="G83" s="156">
        <v>126.01125666686173</v>
      </c>
      <c r="H83" s="156">
        <v>106.25719281703967</v>
      </c>
      <c r="I83" s="156">
        <v>326.72055006525756</v>
      </c>
      <c r="J83" s="156">
        <v>193.8190024751859</v>
      </c>
      <c r="K83" s="156">
        <v>253.91069480356722</v>
      </c>
      <c r="L83" s="156">
        <v>561.56019898956845</v>
      </c>
      <c r="M83" s="156">
        <v>135.27667727165601</v>
      </c>
      <c r="N83" s="156">
        <v>267.75200243948814</v>
      </c>
      <c r="O83" s="156">
        <v>358.73899905198118</v>
      </c>
      <c r="P83" s="156">
        <v>187.7074562677102</v>
      </c>
      <c r="Q83" s="156">
        <v>234.88036685487842</v>
      </c>
    </row>
    <row r="84" spans="1:17" ht="12" customHeight="1" x14ac:dyDescent="0.25">
      <c r="A84" s="23" t="s">
        <v>60</v>
      </c>
      <c r="B84" s="156"/>
      <c r="C84" s="156">
        <v>0.2378014347283397</v>
      </c>
      <c r="D84" s="156">
        <v>0.66369576925652951</v>
      </c>
      <c r="E84" s="156">
        <v>1.0169860507188433</v>
      </c>
      <c r="F84" s="156">
        <v>0.89362256313283139</v>
      </c>
      <c r="G84" s="156">
        <v>0.44113480516451897</v>
      </c>
      <c r="H84" s="156">
        <v>0.46979196220951558</v>
      </c>
      <c r="I84" s="156">
        <v>1.4770926113804443</v>
      </c>
      <c r="J84" s="156">
        <v>1.1563058950971805</v>
      </c>
      <c r="K84" s="156">
        <v>1.1068020541739367</v>
      </c>
      <c r="L84" s="156">
        <v>4.691882899035738</v>
      </c>
      <c r="M84" s="156">
        <v>0.55592302924873838</v>
      </c>
      <c r="N84" s="156">
        <v>2.628527380411096</v>
      </c>
      <c r="O84" s="156">
        <v>4.6230652390672935</v>
      </c>
      <c r="P84" s="156">
        <v>1.282978016996593</v>
      </c>
      <c r="Q84" s="156">
        <v>2.2969489506519611</v>
      </c>
    </row>
    <row r="85" spans="1:17" ht="12.95" customHeight="1" x14ac:dyDescent="0.25">
      <c r="A85" s="158" t="s">
        <v>112</v>
      </c>
      <c r="B85" s="157"/>
      <c r="C85" s="157">
        <f t="shared" ref="C85:Q85" si="325">C86</f>
        <v>0.23750212690893679</v>
      </c>
      <c r="D85" s="157">
        <f t="shared" si="325"/>
        <v>0.31468717727211121</v>
      </c>
      <c r="E85" s="157">
        <f t="shared" si="325"/>
        <v>0.21552745932420606</v>
      </c>
      <c r="F85" s="157">
        <f t="shared" si="325"/>
        <v>0.24619615365535569</v>
      </c>
      <c r="G85" s="157">
        <f t="shared" si="325"/>
        <v>0.22667084114745256</v>
      </c>
      <c r="H85" s="157">
        <f t="shared" si="325"/>
        <v>0.17975376533116635</v>
      </c>
      <c r="I85" s="157">
        <f t="shared" si="325"/>
        <v>0.37752954221286755</v>
      </c>
      <c r="J85" s="157">
        <f t="shared" si="325"/>
        <v>0.61310510301402299</v>
      </c>
      <c r="K85" s="157">
        <f t="shared" si="325"/>
        <v>0.43468551469741706</v>
      </c>
      <c r="L85" s="157">
        <f t="shared" si="325"/>
        <v>0.82113190369747069</v>
      </c>
      <c r="M85" s="157">
        <f t="shared" si="325"/>
        <v>0.27750743278533069</v>
      </c>
      <c r="N85" s="157">
        <f t="shared" si="325"/>
        <v>0.43131836151933667</v>
      </c>
      <c r="O85" s="157">
        <f t="shared" si="325"/>
        <v>0.87007626855354059</v>
      </c>
      <c r="P85" s="157">
        <f t="shared" si="325"/>
        <v>0.45243177256563266</v>
      </c>
      <c r="Q85" s="157">
        <f t="shared" si="325"/>
        <v>0.99600695858429344</v>
      </c>
    </row>
    <row r="86" spans="1:17" ht="12" customHeight="1" x14ac:dyDescent="0.25">
      <c r="A86" s="23" t="s">
        <v>60</v>
      </c>
      <c r="B86" s="156"/>
      <c r="C86" s="156">
        <v>0.23750212690893679</v>
      </c>
      <c r="D86" s="156">
        <v>0.31468717727211121</v>
      </c>
      <c r="E86" s="156">
        <v>0.21552745932420606</v>
      </c>
      <c r="F86" s="156">
        <v>0.24619615365535569</v>
      </c>
      <c r="G86" s="156">
        <v>0.22667084114745256</v>
      </c>
      <c r="H86" s="156">
        <v>0.17975376533116635</v>
      </c>
      <c r="I86" s="156">
        <v>0.37752954221286755</v>
      </c>
      <c r="J86" s="156">
        <v>0.61310510301402299</v>
      </c>
      <c r="K86" s="156">
        <v>0.43468551469741706</v>
      </c>
      <c r="L86" s="156">
        <v>0.82113190369747069</v>
      </c>
      <c r="M86" s="156">
        <v>0.27750743278533069</v>
      </c>
      <c r="N86" s="156">
        <v>0.43131836151933667</v>
      </c>
      <c r="O86" s="156">
        <v>0.87007626855354059</v>
      </c>
      <c r="P86" s="156">
        <v>0.45243177256563266</v>
      </c>
      <c r="Q86" s="156">
        <v>0.99600695858429344</v>
      </c>
    </row>
    <row r="87" spans="1:17" ht="12" customHeight="1" x14ac:dyDescent="0.25">
      <c r="A87" s="158" t="s">
        <v>63</v>
      </c>
      <c r="B87" s="157"/>
      <c r="C87" s="157">
        <f t="shared" ref="C87" si="326">SUM(C88:C89,C92:C93,C96:C97)</f>
        <v>10.08780678477342</v>
      </c>
      <c r="D87" s="157">
        <f t="shared" ref="D87" si="327">SUM(D88:D89,D92:D93,D96:D97)</f>
        <v>24.009093104030029</v>
      </c>
      <c r="E87" s="157">
        <f t="shared" ref="E87" si="328">SUM(E88:E89,E92:E93,E96:E97)</f>
        <v>27.062782860159761</v>
      </c>
      <c r="F87" s="157">
        <f t="shared" ref="F87" si="329">SUM(F88:F89,F92:F93,F96:F97)</f>
        <v>24.265177218975964</v>
      </c>
      <c r="G87" s="157">
        <f t="shared" ref="G87" si="330">SUM(G88:G89,G92:G93,G96:G97)</f>
        <v>18.398920039859625</v>
      </c>
      <c r="H87" s="157">
        <f t="shared" ref="H87" si="331">SUM(H88:H89,H92:H93,H96:H97)</f>
        <v>16.749696655328876</v>
      </c>
      <c r="I87" s="157">
        <f t="shared" ref="I87" si="332">SUM(I88:I89,I92:I93,I96:I97)</f>
        <v>54.650659956773183</v>
      </c>
      <c r="J87" s="157">
        <f t="shared" ref="J87" si="333">SUM(J88:J89,J92:J93,J96:J97)</f>
        <v>29.054385850540022</v>
      </c>
      <c r="K87" s="157">
        <f t="shared" ref="K87" si="334">SUM(K88:K89,K92:K93,K96:K97)</f>
        <v>39.143971436056773</v>
      </c>
      <c r="L87" s="157">
        <f t="shared" ref="L87" si="335">SUM(L88:L89,L92:L93,L96:L97)</f>
        <v>97.295823508305048</v>
      </c>
      <c r="M87" s="157">
        <f t="shared" ref="M87" si="336">SUM(M88:M89,M92:M93,M96:M97)</f>
        <v>25.103745020984761</v>
      </c>
      <c r="N87" s="157">
        <f t="shared" ref="N87" si="337">SUM(N88:N89,N92:N93,N96:N97)</f>
        <v>55.665426360844123</v>
      </c>
      <c r="O87" s="157">
        <f t="shared" ref="O87" si="338">SUM(O88:O89,O92:O93,O96:O97)</f>
        <v>73.589889165096849</v>
      </c>
      <c r="P87" s="157">
        <f t="shared" ref="P87" si="339">SUM(P88:P89,P92:P93,P96:P97)</f>
        <v>42.941631856759727</v>
      </c>
      <c r="Q87" s="157">
        <f t="shared" ref="Q87" si="340">SUM(Q88:Q89,Q92:Q93,Q96:Q97)</f>
        <v>53.260404872815357</v>
      </c>
    </row>
    <row r="88" spans="1:17" ht="12" customHeight="1" x14ac:dyDescent="0.25">
      <c r="A88" s="167" t="s">
        <v>156</v>
      </c>
      <c r="B88" s="132"/>
      <c r="C88" s="132">
        <v>8.5317392468922275</v>
      </c>
      <c r="D88" s="132">
        <v>8.6997116468393738</v>
      </c>
      <c r="E88" s="132">
        <v>15.141076844047451</v>
      </c>
      <c r="F88" s="132">
        <v>9.2443190411341956</v>
      </c>
      <c r="G88" s="132">
        <v>8.1749827822295451</v>
      </c>
      <c r="H88" s="132">
        <v>9.1212629861775163</v>
      </c>
      <c r="I88" s="132">
        <v>18.492384703471437</v>
      </c>
      <c r="J88" s="132">
        <v>6.1286087025473419</v>
      </c>
      <c r="K88" s="132">
        <v>15.223754554511196</v>
      </c>
      <c r="L88" s="132">
        <v>54.533998618291228</v>
      </c>
      <c r="M88" s="132">
        <v>9.463936376647581</v>
      </c>
      <c r="N88" s="132">
        <v>19.669517379788854</v>
      </c>
      <c r="O88" s="132">
        <v>26.867579726818668</v>
      </c>
      <c r="P88" s="132">
        <v>10.201153004646645</v>
      </c>
      <c r="Q88" s="132">
        <v>13.787538446298628</v>
      </c>
    </row>
    <row r="89" spans="1:17" ht="12" customHeight="1" x14ac:dyDescent="0.25">
      <c r="A89" s="167" t="s">
        <v>155</v>
      </c>
      <c r="B89" s="132"/>
      <c r="C89" s="132">
        <f t="shared" ref="C89" si="341">SUM(C90:C91)</f>
        <v>0.20512434961808915</v>
      </c>
      <c r="D89" s="132">
        <f t="shared" ref="D89" si="342">SUM(D90:D91)</f>
        <v>0.18799757738361209</v>
      </c>
      <c r="E89" s="132">
        <f t="shared" ref="E89" si="343">SUM(E90:E91)</f>
        <v>0.85128630670497951</v>
      </c>
      <c r="F89" s="132">
        <f t="shared" ref="F89" si="344">SUM(F90:F91)</f>
        <v>0.43218369618042507</v>
      </c>
      <c r="G89" s="132">
        <f t="shared" ref="G89" si="345">SUM(G90:G91)</f>
        <v>0.51123187566030126</v>
      </c>
      <c r="H89" s="132">
        <f t="shared" ref="H89" si="346">SUM(H90:H91)</f>
        <v>2.5064445819799093</v>
      </c>
      <c r="I89" s="132">
        <f t="shared" ref="I89" si="347">SUM(I90:I91)</f>
        <v>3.8892310349005212</v>
      </c>
      <c r="J89" s="132">
        <f t="shared" ref="J89" si="348">SUM(J90:J91)</f>
        <v>3.2032278343530747</v>
      </c>
      <c r="K89" s="132">
        <f t="shared" ref="K89" si="349">SUM(K90:K91)</f>
        <v>4.4528477650245391</v>
      </c>
      <c r="L89" s="132">
        <f t="shared" ref="L89" si="350">SUM(L90:L91)</f>
        <v>7.0221058460390369</v>
      </c>
      <c r="M89" s="132">
        <f t="shared" ref="M89" si="351">SUM(M90:M91)</f>
        <v>6.6117702440246182</v>
      </c>
      <c r="N89" s="132">
        <f t="shared" ref="N89" si="352">SUM(N90:N91)</f>
        <v>3.52767312611511</v>
      </c>
      <c r="O89" s="132">
        <f t="shared" ref="O89" si="353">SUM(O90:O91)</f>
        <v>4.4735718096347172</v>
      </c>
      <c r="P89" s="132">
        <f t="shared" ref="P89" si="354">SUM(P90:P91)</f>
        <v>4.5620637017621952</v>
      </c>
      <c r="Q89" s="132">
        <f t="shared" ref="Q89" si="355">SUM(Q90:Q91)</f>
        <v>3.3347072601580461</v>
      </c>
    </row>
    <row r="90" spans="1:17" ht="12" customHeight="1" x14ac:dyDescent="0.25">
      <c r="A90" s="166" t="s">
        <v>55</v>
      </c>
      <c r="B90" s="165"/>
      <c r="C90" s="165">
        <v>0.16413424442458657</v>
      </c>
      <c r="D90" s="165">
        <v>0.15019867974295245</v>
      </c>
      <c r="E90" s="165">
        <v>0.67907552133750826</v>
      </c>
      <c r="F90" s="165">
        <v>0.34422280631831087</v>
      </c>
      <c r="G90" s="165">
        <v>0.4066357911528008</v>
      </c>
      <c r="H90" s="165">
        <v>1.9901182404584838</v>
      </c>
      <c r="I90" s="165">
        <v>3.0830846584368699</v>
      </c>
      <c r="J90" s="165">
        <v>2.5344883280877633</v>
      </c>
      <c r="K90" s="165">
        <v>3.517776326879364</v>
      </c>
      <c r="L90" s="165">
        <v>5.5379673967376739</v>
      </c>
      <c r="M90" s="165">
        <v>5.2127305480171353</v>
      </c>
      <c r="N90" s="165">
        <v>2.830538753743526</v>
      </c>
      <c r="O90" s="165">
        <v>3.5218815381690871</v>
      </c>
      <c r="P90" s="165">
        <v>3.5885147472696421</v>
      </c>
      <c r="Q90" s="165">
        <v>2.6206529852338365</v>
      </c>
    </row>
    <row r="91" spans="1:17" ht="12" customHeight="1" x14ac:dyDescent="0.25">
      <c r="A91" s="147" t="s">
        <v>59</v>
      </c>
      <c r="B91" s="164"/>
      <c r="C91" s="164">
        <v>4.0990105193502581E-2</v>
      </c>
      <c r="D91" s="164">
        <v>3.7798897640659634E-2</v>
      </c>
      <c r="E91" s="164">
        <v>0.17221078536747128</v>
      </c>
      <c r="F91" s="164">
        <v>8.7960889862114214E-2</v>
      </c>
      <c r="G91" s="164">
        <v>0.10459608450750044</v>
      </c>
      <c r="H91" s="164">
        <v>0.51632634152142531</v>
      </c>
      <c r="I91" s="164">
        <v>0.80614637646365161</v>
      </c>
      <c r="J91" s="164">
        <v>0.66873950626531142</v>
      </c>
      <c r="K91" s="164">
        <v>0.93507143814517468</v>
      </c>
      <c r="L91" s="164">
        <v>1.484138449301363</v>
      </c>
      <c r="M91" s="164">
        <v>1.3990396960074829</v>
      </c>
      <c r="N91" s="164">
        <v>0.69713437237158404</v>
      </c>
      <c r="O91" s="164">
        <v>0.95169027146563046</v>
      </c>
      <c r="P91" s="164">
        <v>0.97354895449255341</v>
      </c>
      <c r="Q91" s="164">
        <v>0.71405427492420981</v>
      </c>
    </row>
    <row r="92" spans="1:17" ht="12" customHeight="1" x14ac:dyDescent="0.25">
      <c r="A92" s="163" t="s">
        <v>144</v>
      </c>
      <c r="B92" s="162"/>
      <c r="C92" s="162">
        <v>0</v>
      </c>
      <c r="D92" s="162">
        <v>0</v>
      </c>
      <c r="E92" s="162">
        <v>0</v>
      </c>
      <c r="F92" s="162">
        <v>0</v>
      </c>
      <c r="G92" s="162">
        <v>0</v>
      </c>
      <c r="H92" s="162">
        <v>0</v>
      </c>
      <c r="I92" s="162">
        <v>0</v>
      </c>
      <c r="J92" s="162">
        <v>0</v>
      </c>
      <c r="K92" s="162">
        <v>0</v>
      </c>
      <c r="L92" s="162">
        <v>0</v>
      </c>
      <c r="M92" s="162">
        <v>0</v>
      </c>
      <c r="N92" s="162">
        <v>0</v>
      </c>
      <c r="O92" s="162">
        <v>0</v>
      </c>
      <c r="P92" s="162">
        <v>0</v>
      </c>
      <c r="Q92" s="162">
        <v>0</v>
      </c>
    </row>
    <row r="93" spans="1:17" ht="12" customHeight="1" x14ac:dyDescent="0.25">
      <c r="A93" s="161" t="s">
        <v>143</v>
      </c>
      <c r="B93" s="160"/>
      <c r="C93" s="160">
        <f t="shared" ref="C93" si="356">SUM(C94:C95)</f>
        <v>0</v>
      </c>
      <c r="D93" s="160">
        <f t="shared" ref="D93" si="357">SUM(D94:D95)</f>
        <v>0</v>
      </c>
      <c r="E93" s="160">
        <f t="shared" ref="E93" si="358">SUM(E94:E95)</f>
        <v>0</v>
      </c>
      <c r="F93" s="160">
        <f t="shared" ref="F93" si="359">SUM(F94:F95)</f>
        <v>0</v>
      </c>
      <c r="G93" s="160">
        <f t="shared" ref="G93" si="360">SUM(G94:G95)</f>
        <v>0</v>
      </c>
      <c r="H93" s="160">
        <f t="shared" ref="H93" si="361">SUM(H94:H95)</f>
        <v>0</v>
      </c>
      <c r="I93" s="160">
        <f t="shared" ref="I93" si="362">SUM(I94:I95)</f>
        <v>0</v>
      </c>
      <c r="J93" s="160">
        <f t="shared" ref="J93" si="363">SUM(J94:J95)</f>
        <v>0</v>
      </c>
      <c r="K93" s="160">
        <f t="shared" ref="K93" si="364">SUM(K94:K95)</f>
        <v>0</v>
      </c>
      <c r="L93" s="160">
        <f t="shared" ref="L93" si="365">SUM(L94:L95)</f>
        <v>0</v>
      </c>
      <c r="M93" s="160">
        <f t="shared" ref="M93" si="366">SUM(M94:M95)</f>
        <v>0</v>
      </c>
      <c r="N93" s="160">
        <f t="shared" ref="N93" si="367">SUM(N94:N95)</f>
        <v>0</v>
      </c>
      <c r="O93" s="160">
        <f t="shared" ref="O93" si="368">SUM(O94:O95)</f>
        <v>0</v>
      </c>
      <c r="P93" s="160">
        <f t="shared" ref="P93" si="369">SUM(P94:P95)</f>
        <v>0</v>
      </c>
      <c r="Q93" s="160">
        <f t="shared" ref="Q93" si="370">SUM(Q94:Q95)</f>
        <v>0</v>
      </c>
    </row>
    <row r="94" spans="1:17" ht="12" customHeight="1" x14ac:dyDescent="0.25">
      <c r="A94" s="148" t="s">
        <v>57</v>
      </c>
      <c r="B94" s="156"/>
      <c r="C94" s="156">
        <v>0</v>
      </c>
      <c r="D94" s="156">
        <v>0</v>
      </c>
      <c r="E94" s="156">
        <v>0</v>
      </c>
      <c r="F94" s="156">
        <v>0</v>
      </c>
      <c r="G94" s="156">
        <v>0</v>
      </c>
      <c r="H94" s="156">
        <v>0</v>
      </c>
      <c r="I94" s="156">
        <v>0</v>
      </c>
      <c r="J94" s="156">
        <v>0</v>
      </c>
      <c r="K94" s="156">
        <v>0</v>
      </c>
      <c r="L94" s="156">
        <v>0</v>
      </c>
      <c r="M94" s="156">
        <v>0</v>
      </c>
      <c r="N94" s="156">
        <v>0</v>
      </c>
      <c r="O94" s="156">
        <v>0</v>
      </c>
      <c r="P94" s="156">
        <v>0</v>
      </c>
      <c r="Q94" s="156">
        <v>0</v>
      </c>
    </row>
    <row r="95" spans="1:17" ht="12" customHeight="1" x14ac:dyDescent="0.25">
      <c r="A95" s="148" t="s">
        <v>59</v>
      </c>
      <c r="B95" s="156"/>
      <c r="C95" s="156">
        <v>0</v>
      </c>
      <c r="D95" s="156">
        <v>0</v>
      </c>
      <c r="E95" s="156">
        <v>0</v>
      </c>
      <c r="F95" s="156">
        <v>0</v>
      </c>
      <c r="G95" s="156">
        <v>0</v>
      </c>
      <c r="H95" s="156">
        <v>0</v>
      </c>
      <c r="I95" s="156">
        <v>0</v>
      </c>
      <c r="J95" s="156">
        <v>0</v>
      </c>
      <c r="K95" s="156">
        <v>0</v>
      </c>
      <c r="L95" s="156">
        <v>0</v>
      </c>
      <c r="M95" s="156">
        <v>0</v>
      </c>
      <c r="N95" s="156">
        <v>0</v>
      </c>
      <c r="O95" s="156">
        <v>0</v>
      </c>
      <c r="P95" s="156">
        <v>0</v>
      </c>
      <c r="Q95" s="156">
        <v>0</v>
      </c>
    </row>
    <row r="96" spans="1:17" ht="12" customHeight="1" x14ac:dyDescent="0.25">
      <c r="A96" s="163" t="s">
        <v>142</v>
      </c>
      <c r="B96" s="162"/>
      <c r="C96" s="162">
        <v>1.3296996015292661</v>
      </c>
      <c r="D96" s="162">
        <v>14.884966843470778</v>
      </c>
      <c r="E96" s="162">
        <v>10.893116177820881</v>
      </c>
      <c r="F96" s="162">
        <v>14.349149480409727</v>
      </c>
      <c r="G96" s="162">
        <v>9.3353329436871579</v>
      </c>
      <c r="H96" s="162">
        <v>3.8038751090101477</v>
      </c>
      <c r="I96" s="162">
        <v>28.910505684112291</v>
      </c>
      <c r="J96" s="162">
        <v>16.59833022028187</v>
      </c>
      <c r="K96" s="162">
        <v>16.61077139395551</v>
      </c>
      <c r="L96" s="162">
        <v>29.746386759325983</v>
      </c>
      <c r="M96" s="162">
        <v>5.1421443032259209</v>
      </c>
      <c r="N96" s="162">
        <v>27.309313357376869</v>
      </c>
      <c r="O96" s="162">
        <v>37.383425039988396</v>
      </c>
      <c r="P96" s="162">
        <v>22.96846985610382</v>
      </c>
      <c r="Q96" s="162">
        <v>32.268783158218518</v>
      </c>
    </row>
    <row r="97" spans="1:17" ht="12" customHeight="1" x14ac:dyDescent="0.25">
      <c r="A97" s="161" t="s">
        <v>141</v>
      </c>
      <c r="B97" s="160"/>
      <c r="C97" s="160">
        <f t="shared" ref="C97" si="371">SUM(C98:C99)</f>
        <v>2.1243586733838384E-2</v>
      </c>
      <c r="D97" s="160">
        <f t="shared" ref="D97" si="372">SUM(D98:D99)</f>
        <v>0.23641703633626265</v>
      </c>
      <c r="E97" s="160">
        <f t="shared" ref="E97" si="373">SUM(E98:E99)</f>
        <v>0.17730353158645143</v>
      </c>
      <c r="F97" s="160">
        <f t="shared" ref="F97" si="374">SUM(F98:F99)</f>
        <v>0.23952500125161524</v>
      </c>
      <c r="G97" s="160">
        <f t="shared" ref="G97" si="375">SUM(G98:G99)</f>
        <v>0.3773724382826189</v>
      </c>
      <c r="H97" s="160">
        <f t="shared" ref="H97" si="376">SUM(H98:H99)</f>
        <v>1.3181139781613014</v>
      </c>
      <c r="I97" s="160">
        <f t="shared" ref="I97" si="377">SUM(I98:I99)</f>
        <v>3.3585385342889298</v>
      </c>
      <c r="J97" s="160">
        <f t="shared" ref="J97" si="378">SUM(J98:J99)</f>
        <v>3.1242190933577394</v>
      </c>
      <c r="K97" s="160">
        <f t="shared" ref="K97" si="379">SUM(K98:K99)</f>
        <v>2.8565977225655237</v>
      </c>
      <c r="L97" s="160">
        <f t="shared" ref="L97" si="380">SUM(L98:L99)</f>
        <v>5.9933322846488055</v>
      </c>
      <c r="M97" s="160">
        <f t="shared" ref="M97" si="381">SUM(M98:M99)</f>
        <v>3.8858940970866422</v>
      </c>
      <c r="N97" s="160">
        <f t="shared" ref="N97" si="382">SUM(N98:N99)</f>
        <v>5.158922497563287</v>
      </c>
      <c r="O97" s="160">
        <f t="shared" ref="O97" si="383">SUM(O98:O99)</f>
        <v>4.8653125886550743</v>
      </c>
      <c r="P97" s="160">
        <f t="shared" ref="P97" si="384">SUM(P98:P99)</f>
        <v>5.209945294247067</v>
      </c>
      <c r="Q97" s="160">
        <f t="shared" ref="Q97" si="385">SUM(Q98:Q99)</f>
        <v>3.8693760081401614</v>
      </c>
    </row>
    <row r="98" spans="1:17" ht="12" customHeight="1" x14ac:dyDescent="0.25">
      <c r="A98" s="148" t="s">
        <v>60</v>
      </c>
      <c r="B98" s="156"/>
      <c r="C98" s="156">
        <v>1.5830098735084955E-2</v>
      </c>
      <c r="D98" s="156">
        <v>0.17662823854323995</v>
      </c>
      <c r="E98" s="156">
        <v>0.13334722116553507</v>
      </c>
      <c r="F98" s="156">
        <v>0.18042525698695708</v>
      </c>
      <c r="G98" s="156">
        <v>0.27865852732262153</v>
      </c>
      <c r="H98" s="156">
        <v>0.97663834901115631</v>
      </c>
      <c r="I98" s="156">
        <v>2.489146885753414</v>
      </c>
      <c r="J98" s="156">
        <v>2.3170767146935471</v>
      </c>
      <c r="K98" s="156">
        <v>2.0749958799139248</v>
      </c>
      <c r="L98" s="156">
        <v>4.5707440892753031</v>
      </c>
      <c r="M98" s="156">
        <v>2.8547002294417076</v>
      </c>
      <c r="N98" s="156">
        <v>4.0180046212826621</v>
      </c>
      <c r="O98" s="156">
        <v>3.7657463858686095</v>
      </c>
      <c r="P98" s="156">
        <v>3.8740450871165462</v>
      </c>
      <c r="Q98" s="156">
        <v>2.9248525652806872</v>
      </c>
    </row>
    <row r="99" spans="1:17" ht="12" customHeight="1" x14ac:dyDescent="0.25">
      <c r="A99" s="148" t="s">
        <v>59</v>
      </c>
      <c r="B99" s="156"/>
      <c r="C99" s="156">
        <v>5.4134879987534296E-3</v>
      </c>
      <c r="D99" s="156">
        <v>5.9788797793022701E-2</v>
      </c>
      <c r="E99" s="156">
        <v>4.3956310420916363E-2</v>
      </c>
      <c r="F99" s="156">
        <v>5.9099744264658152E-2</v>
      </c>
      <c r="G99" s="156">
        <v>9.8713910959997375E-2</v>
      </c>
      <c r="H99" s="156">
        <v>0.34147562915014501</v>
      </c>
      <c r="I99" s="156">
        <v>0.86939164853551587</v>
      </c>
      <c r="J99" s="156">
        <v>0.80714237866419214</v>
      </c>
      <c r="K99" s="156">
        <v>0.78160184265159915</v>
      </c>
      <c r="L99" s="156">
        <v>1.4225881953735025</v>
      </c>
      <c r="M99" s="156">
        <v>1.0311938676449344</v>
      </c>
      <c r="N99" s="156">
        <v>1.1409178762806249</v>
      </c>
      <c r="O99" s="156">
        <v>1.0995662027864652</v>
      </c>
      <c r="P99" s="156">
        <v>1.3359002071305206</v>
      </c>
      <c r="Q99" s="156">
        <v>0.94452344285947409</v>
      </c>
    </row>
    <row r="100" spans="1:17" ht="12" customHeight="1" x14ac:dyDescent="0.25">
      <c r="A100" s="158" t="s">
        <v>62</v>
      </c>
      <c r="B100" s="157"/>
      <c r="C100" s="157">
        <f t="shared" ref="C100" si="386">SUM(C101:C103)</f>
        <v>3.6814944162953118</v>
      </c>
      <c r="D100" s="157">
        <f t="shared" ref="D100" si="387">SUM(D101:D103)</f>
        <v>10.165008455244912</v>
      </c>
      <c r="E100" s="157">
        <f t="shared" ref="E100" si="388">SUM(E101:E103)</f>
        <v>11.334804478242845</v>
      </c>
      <c r="F100" s="157">
        <f t="shared" ref="F100" si="389">SUM(F101:F103)</f>
        <v>10.302330484616169</v>
      </c>
      <c r="G100" s="157">
        <f t="shared" ref="G100" si="390">SUM(G101:G103)</f>
        <v>7.7426132293773753</v>
      </c>
      <c r="H100" s="157">
        <f t="shared" ref="H100" si="391">SUM(H101:H103)</f>
        <v>7.0520674072555956</v>
      </c>
      <c r="I100" s="157">
        <f t="shared" ref="I100" si="392">SUM(I101:I103)</f>
        <v>24.078000232523184</v>
      </c>
      <c r="J100" s="157">
        <f t="shared" ref="J100" si="393">SUM(J101:J103)</f>
        <v>13.94804052149699</v>
      </c>
      <c r="K100" s="157">
        <f t="shared" ref="K100" si="394">SUM(K101:K103)</f>
        <v>18.168187451562272</v>
      </c>
      <c r="L100" s="157">
        <f t="shared" ref="L100" si="395">SUM(L101:L103)</f>
        <v>43.528871105961088</v>
      </c>
      <c r="M100" s="157">
        <f t="shared" ref="M100" si="396">SUM(M101:M103)</f>
        <v>11.760512575344942</v>
      </c>
      <c r="N100" s="157">
        <f t="shared" ref="N100" si="397">SUM(N101:N103)</f>
        <v>25.162936464784657</v>
      </c>
      <c r="O100" s="157">
        <f t="shared" ref="O100" si="398">SUM(O101:O103)</f>
        <v>34.802218060453534</v>
      </c>
      <c r="P100" s="157">
        <f t="shared" ref="P100" si="399">SUM(P101:P103)</f>
        <v>19.991288556529426</v>
      </c>
      <c r="Q100" s="157">
        <f t="shared" ref="Q100" si="400">SUM(Q101:Q103)</f>
        <v>25.016448805655884</v>
      </c>
    </row>
    <row r="101" spans="1:17" ht="12" customHeight="1" x14ac:dyDescent="0.25">
      <c r="A101" s="23" t="s">
        <v>55</v>
      </c>
      <c r="B101" s="156"/>
      <c r="C101" s="156">
        <v>0</v>
      </c>
      <c r="D101" s="156">
        <v>0</v>
      </c>
      <c r="E101" s="156">
        <v>0</v>
      </c>
      <c r="F101" s="156">
        <v>0</v>
      </c>
      <c r="G101" s="156">
        <v>0</v>
      </c>
      <c r="H101" s="156">
        <v>0</v>
      </c>
      <c r="I101" s="156">
        <v>0</v>
      </c>
      <c r="J101" s="156">
        <v>0</v>
      </c>
      <c r="K101" s="156">
        <v>0</v>
      </c>
      <c r="L101" s="156">
        <v>0</v>
      </c>
      <c r="M101" s="156">
        <v>0</v>
      </c>
      <c r="N101" s="156">
        <v>0</v>
      </c>
      <c r="O101" s="156">
        <v>0</v>
      </c>
      <c r="P101" s="156">
        <v>0</v>
      </c>
      <c r="Q101" s="156">
        <v>0</v>
      </c>
    </row>
    <row r="102" spans="1:17" ht="12" customHeight="1" x14ac:dyDescent="0.25">
      <c r="A102" s="23" t="s">
        <v>57</v>
      </c>
      <c r="B102" s="156"/>
      <c r="C102" s="156">
        <v>0</v>
      </c>
      <c r="D102" s="156">
        <v>0</v>
      </c>
      <c r="E102" s="156">
        <v>0</v>
      </c>
      <c r="F102" s="156">
        <v>0</v>
      </c>
      <c r="G102" s="156">
        <v>0</v>
      </c>
      <c r="H102" s="156">
        <v>0</v>
      </c>
      <c r="I102" s="156">
        <v>0</v>
      </c>
      <c r="J102" s="156">
        <v>0</v>
      </c>
      <c r="K102" s="156">
        <v>0</v>
      </c>
      <c r="L102" s="156">
        <v>0</v>
      </c>
      <c r="M102" s="156">
        <v>0</v>
      </c>
      <c r="N102" s="156">
        <v>0</v>
      </c>
      <c r="O102" s="156">
        <v>0</v>
      </c>
      <c r="P102" s="156">
        <v>0</v>
      </c>
      <c r="Q102" s="156">
        <v>0</v>
      </c>
    </row>
    <row r="103" spans="1:17" ht="12" customHeight="1" x14ac:dyDescent="0.25">
      <c r="A103" s="29" t="s">
        <v>140</v>
      </c>
      <c r="B103" s="57"/>
      <c r="C103" s="57">
        <v>3.6814944162953118</v>
      </c>
      <c r="D103" s="57">
        <v>10.165008455244912</v>
      </c>
      <c r="E103" s="57">
        <v>11.334804478242845</v>
      </c>
      <c r="F103" s="57">
        <v>10.302330484616169</v>
      </c>
      <c r="G103" s="57">
        <v>7.7426132293773753</v>
      </c>
      <c r="H103" s="57">
        <v>7.0520674072555956</v>
      </c>
      <c r="I103" s="57">
        <v>24.078000232523184</v>
      </c>
      <c r="J103" s="57">
        <v>13.94804052149699</v>
      </c>
      <c r="K103" s="57">
        <v>18.168187451562272</v>
      </c>
      <c r="L103" s="57">
        <v>43.528871105961088</v>
      </c>
      <c r="M103" s="57">
        <v>11.760512575344942</v>
      </c>
      <c r="N103" s="57">
        <v>25.162936464784657</v>
      </c>
      <c r="O103" s="57">
        <v>34.802218060453534</v>
      </c>
      <c r="P103" s="57">
        <v>19.991288556529426</v>
      </c>
      <c r="Q103" s="57">
        <v>25.016448805655884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68">
        <f t="shared" ref="C105" si="401">SUM(C106,C109,C111,C120)</f>
        <v>2.9002446353675548</v>
      </c>
      <c r="D105" s="168">
        <f t="shared" ref="D105" si="402">SUM(D106,D109,D111,D120)</f>
        <v>3.8918330918764594</v>
      </c>
      <c r="E105" s="168">
        <f t="shared" ref="E105" si="403">SUM(E106,E109,E111,E120)</f>
        <v>4.0094328736450446</v>
      </c>
      <c r="F105" s="168">
        <f t="shared" ref="F105" si="404">SUM(F106,F109,F111,F120)</f>
        <v>2.2233799098796387</v>
      </c>
      <c r="G105" s="168">
        <f t="shared" ref="G105" si="405">SUM(G106,G109,G111,G120)</f>
        <v>0</v>
      </c>
      <c r="H105" s="168">
        <f t="shared" ref="H105" si="406">SUM(H106,H109,H111,H120)</f>
        <v>0.50040837037563957</v>
      </c>
      <c r="I105" s="168">
        <f t="shared" ref="I105" si="407">SUM(I106,I109,I111,I120)</f>
        <v>0.87633609994797523</v>
      </c>
      <c r="J105" s="168">
        <f t="shared" ref="J105" si="408">SUM(J106,J109,J111,J120)</f>
        <v>1.9618880569202475E-2</v>
      </c>
      <c r="K105" s="168">
        <f t="shared" ref="K105" si="409">SUM(K106,K109,K111,K120)</f>
        <v>2.524040084422597E-2</v>
      </c>
      <c r="L105" s="168">
        <f t="shared" ref="L105" si="410">SUM(L106,L109,L111,L120)</f>
        <v>2.0056236701987962E-2</v>
      </c>
      <c r="M105" s="168">
        <f t="shared" ref="M105" si="411">SUM(M106,M109,M111,M120)</f>
        <v>3.1215242127408045</v>
      </c>
      <c r="N105" s="168">
        <f t="shared" ref="N105" si="412">SUM(N106,N109,N111,N120)</f>
        <v>6.7791968781970163E-2</v>
      </c>
      <c r="O105" s="168">
        <f t="shared" ref="O105" si="413">SUM(O106,O109,O111,O120)</f>
        <v>8.2106046667645635E-2</v>
      </c>
      <c r="P105" s="168">
        <f t="shared" ref="P105" si="414">SUM(P106,P109,P111,P120)</f>
        <v>1.4924604830753554</v>
      </c>
      <c r="Q105" s="168">
        <f t="shared" ref="Q105" si="415">SUM(Q106,Q109,Q111,Q120)</f>
        <v>0</v>
      </c>
    </row>
    <row r="106" spans="1:17" ht="12.95" customHeight="1" x14ac:dyDescent="0.25">
      <c r="A106" s="158" t="s">
        <v>65</v>
      </c>
      <c r="B106" s="157"/>
      <c r="C106" s="157">
        <f t="shared" ref="C106:Q106" si="416">SUM(C107:C108)</f>
        <v>2.206513318130352</v>
      </c>
      <c r="D106" s="157">
        <f t="shared" si="416"/>
        <v>2.969926248393957</v>
      </c>
      <c r="E106" s="157">
        <f t="shared" si="416"/>
        <v>3.0532151112925203</v>
      </c>
      <c r="F106" s="157">
        <f t="shared" si="416"/>
        <v>1.7106058865851401</v>
      </c>
      <c r="G106" s="157">
        <f t="shared" si="416"/>
        <v>0</v>
      </c>
      <c r="H106" s="157">
        <f t="shared" si="416"/>
        <v>0.38570670448748523</v>
      </c>
      <c r="I106" s="157">
        <f t="shared" si="416"/>
        <v>0.66166461831938361</v>
      </c>
      <c r="J106" s="157">
        <f t="shared" si="416"/>
        <v>1.4616668059481277E-2</v>
      </c>
      <c r="K106" s="157">
        <f t="shared" si="416"/>
        <v>1.857322472333418E-2</v>
      </c>
      <c r="L106" s="157">
        <f t="shared" si="416"/>
        <v>1.4454066900638352E-2</v>
      </c>
      <c r="M106" s="157">
        <f t="shared" si="416"/>
        <v>2.3198425213755942</v>
      </c>
      <c r="N106" s="157">
        <f t="shared" si="416"/>
        <v>4.4845579615966434E-2</v>
      </c>
      <c r="O106" s="157">
        <f t="shared" si="416"/>
        <v>5.3786982406981612E-2</v>
      </c>
      <c r="P106" s="157">
        <f t="shared" si="416"/>
        <v>1.0347245879994311</v>
      </c>
      <c r="Q106" s="157">
        <f t="shared" si="416"/>
        <v>0</v>
      </c>
    </row>
    <row r="107" spans="1:17" ht="12" customHeight="1" x14ac:dyDescent="0.25">
      <c r="A107" s="23" t="s">
        <v>153</v>
      </c>
      <c r="B107" s="156"/>
      <c r="C107" s="156">
        <v>2.1996422539206861</v>
      </c>
      <c r="D107" s="156">
        <v>2.9598373526421478</v>
      </c>
      <c r="E107" s="156">
        <v>3.039489338735891</v>
      </c>
      <c r="F107" s="156">
        <v>1.703524146531554</v>
      </c>
      <c r="G107" s="156">
        <v>0</v>
      </c>
      <c r="H107" s="156">
        <v>0.38435220290978722</v>
      </c>
      <c r="I107" s="156">
        <v>0.6593291889183267</v>
      </c>
      <c r="J107" s="156">
        <v>1.45494147984894E-2</v>
      </c>
      <c r="K107" s="156">
        <v>1.8511697012841388E-2</v>
      </c>
      <c r="L107" s="156">
        <v>1.4364355447766987E-2</v>
      </c>
      <c r="M107" s="156">
        <v>2.3127234694261389</v>
      </c>
      <c r="N107" s="156">
        <v>4.452246368803113E-2</v>
      </c>
      <c r="O107" s="156">
        <v>5.3285169015214483E-2</v>
      </c>
      <c r="P107" s="156">
        <v>1.0296109893590171</v>
      </c>
      <c r="Q107" s="156">
        <v>0</v>
      </c>
    </row>
    <row r="108" spans="1:17" ht="12" customHeight="1" x14ac:dyDescent="0.25">
      <c r="A108" s="23" t="s">
        <v>60</v>
      </c>
      <c r="B108" s="156"/>
      <c r="C108" s="156">
        <v>6.8710642096656638E-3</v>
      </c>
      <c r="D108" s="156">
        <v>1.0088895751809414E-2</v>
      </c>
      <c r="E108" s="156">
        <v>1.372577255662911E-2</v>
      </c>
      <c r="F108" s="156">
        <v>7.081740053585972E-3</v>
      </c>
      <c r="G108" s="156">
        <v>0</v>
      </c>
      <c r="H108" s="156">
        <v>1.3545015776980055E-3</v>
      </c>
      <c r="I108" s="156">
        <v>2.3354294010569489E-3</v>
      </c>
      <c r="J108" s="156">
        <v>6.7253260991876631E-5</v>
      </c>
      <c r="K108" s="156">
        <v>6.1527710492791671E-5</v>
      </c>
      <c r="L108" s="156">
        <v>8.971145287136474E-5</v>
      </c>
      <c r="M108" s="156">
        <v>7.1190519494552231E-3</v>
      </c>
      <c r="N108" s="156">
        <v>3.2311592793530424E-4</v>
      </c>
      <c r="O108" s="156">
        <v>5.018133917671292E-4</v>
      </c>
      <c r="P108" s="156">
        <v>5.113598640414053E-3</v>
      </c>
      <c r="Q108" s="156">
        <v>0</v>
      </c>
    </row>
    <row r="109" spans="1:17" ht="12.95" customHeight="1" x14ac:dyDescent="0.25">
      <c r="A109" s="158" t="s">
        <v>112</v>
      </c>
      <c r="B109" s="157"/>
      <c r="C109" s="157">
        <f t="shared" ref="C109:Q109" si="417">C110</f>
        <v>7.5551716287868224E-3</v>
      </c>
      <c r="D109" s="157">
        <f t="shared" si="417"/>
        <v>9.462156159574445E-3</v>
      </c>
      <c r="E109" s="157">
        <f t="shared" si="417"/>
        <v>6.1777929193001947E-3</v>
      </c>
      <c r="F109" s="157">
        <f t="shared" si="417"/>
        <v>6.0822281152349009E-3</v>
      </c>
      <c r="G109" s="157">
        <f t="shared" si="417"/>
        <v>0</v>
      </c>
      <c r="H109" s="157">
        <f t="shared" si="417"/>
        <v>1.1653351255306822E-3</v>
      </c>
      <c r="I109" s="157">
        <f t="shared" si="417"/>
        <v>2.0612821530822216E-3</v>
      </c>
      <c r="J109" s="157">
        <f t="shared" si="417"/>
        <v>4.4840171396936694E-4</v>
      </c>
      <c r="K109" s="157">
        <f t="shared" si="417"/>
        <v>1.2004729917582918E-3</v>
      </c>
      <c r="L109" s="157">
        <f t="shared" si="417"/>
        <v>8.2559340330080801E-4</v>
      </c>
      <c r="M109" s="157">
        <f t="shared" si="417"/>
        <v>8.4688759810612434E-3</v>
      </c>
      <c r="N109" s="157">
        <f t="shared" si="417"/>
        <v>3.2264563733434936E-3</v>
      </c>
      <c r="O109" s="157">
        <f t="shared" si="417"/>
        <v>3.5842638136565933E-3</v>
      </c>
      <c r="P109" s="157">
        <f t="shared" si="417"/>
        <v>3.4545748631533975E-3</v>
      </c>
      <c r="Q109" s="157">
        <f t="shared" si="417"/>
        <v>0</v>
      </c>
    </row>
    <row r="110" spans="1:17" ht="12" customHeight="1" x14ac:dyDescent="0.25">
      <c r="A110" s="23" t="s">
        <v>60</v>
      </c>
      <c r="B110" s="156"/>
      <c r="C110" s="156">
        <v>7.5551716287868224E-3</v>
      </c>
      <c r="D110" s="156">
        <v>9.462156159574445E-3</v>
      </c>
      <c r="E110" s="156">
        <v>6.1777929193001947E-3</v>
      </c>
      <c r="F110" s="156">
        <v>6.0822281152349009E-3</v>
      </c>
      <c r="G110" s="156">
        <v>0</v>
      </c>
      <c r="H110" s="156">
        <v>1.1653351255306822E-3</v>
      </c>
      <c r="I110" s="156">
        <v>2.0612821530822216E-3</v>
      </c>
      <c r="J110" s="156">
        <v>4.4840171396936694E-4</v>
      </c>
      <c r="K110" s="156">
        <v>1.2004729917582918E-3</v>
      </c>
      <c r="L110" s="156">
        <v>8.2559340330080801E-4</v>
      </c>
      <c r="M110" s="156">
        <v>8.4688759810612434E-3</v>
      </c>
      <c r="N110" s="156">
        <v>3.2264563733434936E-3</v>
      </c>
      <c r="O110" s="156">
        <v>3.5842638136565933E-3</v>
      </c>
      <c r="P110" s="156">
        <v>3.4545748631533975E-3</v>
      </c>
      <c r="Q110" s="156">
        <v>0</v>
      </c>
    </row>
    <row r="111" spans="1:17" ht="12" customHeight="1" x14ac:dyDescent="0.25">
      <c r="A111" s="158" t="s">
        <v>63</v>
      </c>
      <c r="B111" s="157"/>
      <c r="C111" s="157">
        <f t="shared" ref="C111" si="418">SUM(C112:C113,C116:C117)</f>
        <v>0.47182643354707471</v>
      </c>
      <c r="D111" s="157">
        <f t="shared" ref="D111" si="419">SUM(D112:D113,D116:D117)</f>
        <v>0.62507247058048643</v>
      </c>
      <c r="E111" s="157">
        <f t="shared" ref="E111" si="420">SUM(E112:E113,E116:E117)</f>
        <v>0.64531511452300405</v>
      </c>
      <c r="F111" s="157">
        <f t="shared" ref="F111" si="421">SUM(F112:F113,F116:F117)</f>
        <v>0.34762352958377191</v>
      </c>
      <c r="G111" s="157">
        <f t="shared" ref="G111" si="422">SUM(G112:G113,G116:G117)</f>
        <v>0</v>
      </c>
      <c r="H111" s="157">
        <f t="shared" ref="H111" si="423">SUM(H112:H113,H116:H117)</f>
        <v>7.5933006494691313E-2</v>
      </c>
      <c r="I111" s="157">
        <f t="shared" ref="I111" si="424">SUM(I112:I113,I116:I117)</f>
        <v>0.14283350507876391</v>
      </c>
      <c r="J111" s="157">
        <f t="shared" ref="J111" si="425">SUM(J112:J113,J116:J117)</f>
        <v>2.9042403389746337E-3</v>
      </c>
      <c r="K111" s="157">
        <f t="shared" ref="K111" si="426">SUM(K112:K113,K116:K117)</f>
        <v>3.4502671372463691E-3</v>
      </c>
      <c r="L111" s="157">
        <f t="shared" ref="L111" si="427">SUM(L112:L113,L116:L117)</f>
        <v>3.0805983311405763E-3</v>
      </c>
      <c r="M111" s="157">
        <f t="shared" ref="M111" si="428">SUM(M112:M113,M116:M117)</f>
        <v>0.51658718593915354</v>
      </c>
      <c r="N111" s="157">
        <f t="shared" ref="N111" si="429">SUM(N112:N113,N116:N117)</f>
        <v>1.3405508707369899E-2</v>
      </c>
      <c r="O111" s="157">
        <f t="shared" ref="O111" si="430">SUM(O112:O113,O116:O117)</f>
        <v>1.6340397293111007E-2</v>
      </c>
      <c r="P111" s="157">
        <f t="shared" ref="P111" si="431">SUM(P112:P113,P116:P117)</f>
        <v>0.30376947464102011</v>
      </c>
      <c r="Q111" s="157">
        <f t="shared" ref="Q111" si="432">SUM(Q112:Q113,Q116:Q117)</f>
        <v>0</v>
      </c>
    </row>
    <row r="112" spans="1:17" ht="12" customHeight="1" x14ac:dyDescent="0.25">
      <c r="A112" s="167" t="s">
        <v>152</v>
      </c>
      <c r="B112" s="132"/>
      <c r="C112" s="132">
        <v>0</v>
      </c>
      <c r="D112" s="132">
        <v>0</v>
      </c>
      <c r="E112" s="132">
        <v>0</v>
      </c>
      <c r="F112" s="132">
        <v>0</v>
      </c>
      <c r="G112" s="132">
        <v>0</v>
      </c>
      <c r="H112" s="132">
        <v>0</v>
      </c>
      <c r="I112" s="132">
        <v>0</v>
      </c>
      <c r="J112" s="132">
        <v>0</v>
      </c>
      <c r="K112" s="132">
        <v>0</v>
      </c>
      <c r="L112" s="132">
        <v>0</v>
      </c>
      <c r="M112" s="132">
        <v>0</v>
      </c>
      <c r="N112" s="132">
        <v>0</v>
      </c>
      <c r="O112" s="132">
        <v>0</v>
      </c>
      <c r="P112" s="132">
        <v>0</v>
      </c>
      <c r="Q112" s="132">
        <v>0</v>
      </c>
    </row>
    <row r="113" spans="1:17" ht="12" customHeight="1" x14ac:dyDescent="0.25">
      <c r="A113" s="167" t="s">
        <v>151</v>
      </c>
      <c r="B113" s="132"/>
      <c r="C113" s="132">
        <f t="shared" ref="C113" si="433">SUM(C114:C115)</f>
        <v>0</v>
      </c>
      <c r="D113" s="132">
        <f t="shared" ref="D113" si="434">SUM(D114:D115)</f>
        <v>0</v>
      </c>
      <c r="E113" s="132">
        <f t="shared" ref="E113" si="435">SUM(E114:E115)</f>
        <v>0</v>
      </c>
      <c r="F113" s="132">
        <f t="shared" ref="F113" si="436">SUM(F114:F115)</f>
        <v>0</v>
      </c>
      <c r="G113" s="132">
        <f t="shared" ref="G113" si="437">SUM(G114:G115)</f>
        <v>0</v>
      </c>
      <c r="H113" s="132">
        <f t="shared" ref="H113" si="438">SUM(H114:H115)</f>
        <v>0</v>
      </c>
      <c r="I113" s="132">
        <f t="shared" ref="I113" si="439">SUM(I114:I115)</f>
        <v>0</v>
      </c>
      <c r="J113" s="132">
        <f t="shared" ref="J113" si="440">SUM(J114:J115)</f>
        <v>0</v>
      </c>
      <c r="K113" s="132">
        <f t="shared" ref="K113" si="441">SUM(K114:K115)</f>
        <v>0</v>
      </c>
      <c r="L113" s="132">
        <f t="shared" ref="L113" si="442">SUM(L114:L115)</f>
        <v>0</v>
      </c>
      <c r="M113" s="132">
        <f t="shared" ref="M113" si="443">SUM(M114:M115)</f>
        <v>0</v>
      </c>
      <c r="N113" s="132">
        <f t="shared" ref="N113" si="444">SUM(N114:N115)</f>
        <v>0</v>
      </c>
      <c r="O113" s="132">
        <f t="shared" ref="O113" si="445">SUM(O114:O115)</f>
        <v>0</v>
      </c>
      <c r="P113" s="132">
        <f t="shared" ref="P113" si="446">SUM(P114:P115)</f>
        <v>0</v>
      </c>
      <c r="Q113" s="132">
        <f t="shared" ref="Q113" si="447">SUM(Q114:Q115)</f>
        <v>0</v>
      </c>
    </row>
    <row r="114" spans="1:17" ht="12" customHeight="1" x14ac:dyDescent="0.25">
      <c r="A114" s="166" t="s">
        <v>79</v>
      </c>
      <c r="B114" s="165"/>
      <c r="C114" s="165">
        <v>0</v>
      </c>
      <c r="D114" s="165">
        <v>0</v>
      </c>
      <c r="E114" s="165">
        <v>0</v>
      </c>
      <c r="F114" s="165">
        <v>0</v>
      </c>
      <c r="G114" s="165">
        <v>0</v>
      </c>
      <c r="H114" s="165">
        <v>0</v>
      </c>
      <c r="I114" s="165">
        <v>0</v>
      </c>
      <c r="J114" s="165">
        <v>0</v>
      </c>
      <c r="K114" s="165">
        <v>0</v>
      </c>
      <c r="L114" s="165">
        <v>0</v>
      </c>
      <c r="M114" s="165">
        <v>0</v>
      </c>
      <c r="N114" s="165">
        <v>0</v>
      </c>
      <c r="O114" s="165">
        <v>0</v>
      </c>
      <c r="P114" s="165">
        <v>0</v>
      </c>
      <c r="Q114" s="165">
        <v>0</v>
      </c>
    </row>
    <row r="115" spans="1:17" ht="12" customHeight="1" x14ac:dyDescent="0.25">
      <c r="A115" s="147" t="s">
        <v>59</v>
      </c>
      <c r="B115" s="164"/>
      <c r="C115" s="164">
        <v>0</v>
      </c>
      <c r="D115" s="164">
        <v>0</v>
      </c>
      <c r="E115" s="164">
        <v>0</v>
      </c>
      <c r="F115" s="164">
        <v>0</v>
      </c>
      <c r="G115" s="164">
        <v>0</v>
      </c>
      <c r="H115" s="164">
        <v>0</v>
      </c>
      <c r="I115" s="164">
        <v>0</v>
      </c>
      <c r="J115" s="164">
        <v>0</v>
      </c>
      <c r="K115" s="164">
        <v>0</v>
      </c>
      <c r="L115" s="164">
        <v>0</v>
      </c>
      <c r="M115" s="164">
        <v>0</v>
      </c>
      <c r="N115" s="164">
        <v>0</v>
      </c>
      <c r="O115" s="164">
        <v>0</v>
      </c>
      <c r="P115" s="164">
        <v>0</v>
      </c>
      <c r="Q115" s="164">
        <v>0</v>
      </c>
    </row>
    <row r="116" spans="1:17" ht="12" customHeight="1" x14ac:dyDescent="0.25">
      <c r="A116" s="163" t="s">
        <v>142</v>
      </c>
      <c r="B116" s="162"/>
      <c r="C116" s="162">
        <v>0.46441165596010975</v>
      </c>
      <c r="D116" s="162">
        <v>0.61530339959757285</v>
      </c>
      <c r="E116" s="162">
        <v>0.62563229308503698</v>
      </c>
      <c r="F116" s="162">
        <v>0.34191086328860859</v>
      </c>
      <c r="G116" s="162">
        <v>0</v>
      </c>
      <c r="H116" s="162">
        <v>5.5430686889054621E-2</v>
      </c>
      <c r="I116" s="162">
        <v>0.1131823797562094</v>
      </c>
      <c r="J116" s="162">
        <v>0</v>
      </c>
      <c r="K116" s="162">
        <v>0</v>
      </c>
      <c r="L116" s="162">
        <v>0</v>
      </c>
      <c r="M116" s="162">
        <v>0.39591211820815636</v>
      </c>
      <c r="N116" s="162">
        <v>1.1088163754942544E-2</v>
      </c>
      <c r="O116" s="162">
        <v>8.0237726473703433E-3</v>
      </c>
      <c r="P116" s="162">
        <v>0.2349320991461154</v>
      </c>
      <c r="Q116" s="162">
        <v>0</v>
      </c>
    </row>
    <row r="117" spans="1:17" ht="12" customHeight="1" x14ac:dyDescent="0.25">
      <c r="A117" s="161" t="s">
        <v>141</v>
      </c>
      <c r="B117" s="160"/>
      <c r="C117" s="160">
        <f t="shared" ref="C117" si="448">SUM(C118:C119)</f>
        <v>7.4147775869649515E-3</v>
      </c>
      <c r="D117" s="160">
        <f t="shared" ref="D117" si="449">SUM(D118:D119)</f>
        <v>9.7690709829135747E-3</v>
      </c>
      <c r="E117" s="160">
        <f t="shared" ref="E117" si="450">SUM(E118:E119)</f>
        <v>1.9682821437967117E-2</v>
      </c>
      <c r="F117" s="160">
        <f t="shared" ref="F117" si="451">SUM(F118:F119)</f>
        <v>5.7126662951633086E-3</v>
      </c>
      <c r="G117" s="160">
        <f t="shared" ref="G117" si="452">SUM(G118:G119)</f>
        <v>0</v>
      </c>
      <c r="H117" s="160">
        <f t="shared" ref="H117" si="453">SUM(H118:H119)</f>
        <v>2.0502319605636688E-2</v>
      </c>
      <c r="I117" s="160">
        <f t="shared" ref="I117" si="454">SUM(I118:I119)</f>
        <v>2.9651125322554525E-2</v>
      </c>
      <c r="J117" s="160">
        <f t="shared" ref="J117" si="455">SUM(J118:J119)</f>
        <v>2.9042403389746337E-3</v>
      </c>
      <c r="K117" s="160">
        <f t="shared" ref="K117" si="456">SUM(K118:K119)</f>
        <v>3.4502671372463691E-3</v>
      </c>
      <c r="L117" s="160">
        <f t="shared" ref="L117" si="457">SUM(L118:L119)</f>
        <v>3.0805983311405763E-3</v>
      </c>
      <c r="M117" s="160">
        <f t="shared" ref="M117" si="458">SUM(M118:M119)</f>
        <v>0.12067506773099712</v>
      </c>
      <c r="N117" s="160">
        <f t="shared" ref="N117" si="459">SUM(N118:N119)</f>
        <v>2.3173449524273547E-3</v>
      </c>
      <c r="O117" s="160">
        <f t="shared" ref="O117" si="460">SUM(O118:O119)</f>
        <v>8.3166246457406622E-3</v>
      </c>
      <c r="P117" s="160">
        <f t="shared" ref="P117" si="461">SUM(P118:P119)</f>
        <v>6.8837375494904693E-2</v>
      </c>
      <c r="Q117" s="160">
        <f t="shared" ref="Q117" si="462">SUM(Q118:Q119)</f>
        <v>0</v>
      </c>
    </row>
    <row r="118" spans="1:17" ht="12" customHeight="1" x14ac:dyDescent="0.25">
      <c r="A118" s="148" t="s">
        <v>60</v>
      </c>
      <c r="B118" s="156"/>
      <c r="C118" s="156">
        <v>5.5252751228390146E-3</v>
      </c>
      <c r="D118" s="156">
        <v>7.2985171739556182E-3</v>
      </c>
      <c r="E118" s="156">
        <v>1.4803143061877385E-2</v>
      </c>
      <c r="F118" s="156">
        <v>4.3031386243594372E-3</v>
      </c>
      <c r="G118" s="156">
        <v>0</v>
      </c>
      <c r="H118" s="156">
        <v>1.5190910575487245E-2</v>
      </c>
      <c r="I118" s="156">
        <v>2.1975631811932447E-2</v>
      </c>
      <c r="J118" s="156">
        <v>2.1539294979723987E-3</v>
      </c>
      <c r="K118" s="156">
        <v>2.5062297144026412E-3</v>
      </c>
      <c r="L118" s="156">
        <v>2.3493819372501622E-3</v>
      </c>
      <c r="M118" s="156">
        <v>8.8651706642711978E-2</v>
      </c>
      <c r="N118" s="156">
        <v>1.8048541594406725E-3</v>
      </c>
      <c r="O118" s="156">
        <v>6.4370579755454252E-3</v>
      </c>
      <c r="P118" s="156">
        <v>5.1186544442319813E-2</v>
      </c>
      <c r="Q118" s="156">
        <v>0</v>
      </c>
    </row>
    <row r="119" spans="1:17" ht="12" customHeight="1" x14ac:dyDescent="0.25">
      <c r="A119" s="148" t="s">
        <v>59</v>
      </c>
      <c r="B119" s="156"/>
      <c r="C119" s="156">
        <v>1.8895024641259366E-3</v>
      </c>
      <c r="D119" s="156">
        <v>2.4705538089579561E-3</v>
      </c>
      <c r="E119" s="156">
        <v>4.8796783760897324E-3</v>
      </c>
      <c r="F119" s="156">
        <v>1.4095276708038715E-3</v>
      </c>
      <c r="G119" s="156">
        <v>0</v>
      </c>
      <c r="H119" s="156">
        <v>5.3114090301494424E-3</v>
      </c>
      <c r="I119" s="156">
        <v>7.6754935106220779E-3</v>
      </c>
      <c r="J119" s="156">
        <v>7.5031084100223499E-4</v>
      </c>
      <c r="K119" s="156">
        <v>9.4403742284372802E-4</v>
      </c>
      <c r="L119" s="156">
        <v>7.3121639389041424E-4</v>
      </c>
      <c r="M119" s="156">
        <v>3.202336108828515E-2</v>
      </c>
      <c r="N119" s="156">
        <v>5.1249079298668196E-4</v>
      </c>
      <c r="O119" s="156">
        <v>1.8795666701952377E-3</v>
      </c>
      <c r="P119" s="156">
        <v>1.7650831052584883E-2</v>
      </c>
      <c r="Q119" s="156">
        <v>0</v>
      </c>
    </row>
    <row r="120" spans="1:17" ht="12" customHeight="1" x14ac:dyDescent="0.25">
      <c r="A120" s="158" t="s">
        <v>62</v>
      </c>
      <c r="B120" s="157"/>
      <c r="C120" s="157">
        <f t="shared" ref="C120" si="463">SUM(C121:C122)</f>
        <v>0.21434971206134121</v>
      </c>
      <c r="D120" s="157">
        <f t="shared" ref="D120" si="464">SUM(D121:D122)</f>
        <v>0.2873722167424419</v>
      </c>
      <c r="E120" s="157">
        <f t="shared" ref="E120" si="465">SUM(E121:E122)</f>
        <v>0.30472485491022033</v>
      </c>
      <c r="F120" s="157">
        <f t="shared" ref="F120" si="466">SUM(F121:F122)</f>
        <v>0.15906826559549186</v>
      </c>
      <c r="G120" s="157">
        <f t="shared" ref="G120" si="467">SUM(G121:G122)</f>
        <v>0</v>
      </c>
      <c r="H120" s="157">
        <f t="shared" ref="H120" si="468">SUM(H121:H122)</f>
        <v>3.7603324267932302E-2</v>
      </c>
      <c r="I120" s="157">
        <f t="shared" ref="I120" si="469">SUM(I121:I122)</f>
        <v>6.9776694396745484E-2</v>
      </c>
      <c r="J120" s="157">
        <f t="shared" ref="J120" si="470">SUM(J121:J122)</f>
        <v>1.6495704567771946E-3</v>
      </c>
      <c r="K120" s="157">
        <f t="shared" ref="K120" si="471">SUM(K121:K122)</f>
        <v>2.0164359918871297E-3</v>
      </c>
      <c r="L120" s="157">
        <f t="shared" ref="L120" si="472">SUM(L121:L122)</f>
        <v>1.6959780669082276E-3</v>
      </c>
      <c r="M120" s="157">
        <f t="shared" ref="M120" si="473">SUM(M121:M122)</f>
        <v>0.27662562944499569</v>
      </c>
      <c r="N120" s="157">
        <f t="shared" ref="N120" si="474">SUM(N121:N122)</f>
        <v>6.3144240852903363E-3</v>
      </c>
      <c r="O120" s="157">
        <f t="shared" ref="O120" si="475">SUM(O121:O122)</f>
        <v>8.3944031538964268E-3</v>
      </c>
      <c r="P120" s="157">
        <f t="shared" ref="P120" si="476">SUM(P121:P122)</f>
        <v>0.15051184557175093</v>
      </c>
      <c r="Q120" s="157">
        <f t="shared" ref="Q120" si="477">SUM(Q121:Q122)</f>
        <v>0</v>
      </c>
    </row>
    <row r="121" spans="1:17" ht="12" customHeight="1" x14ac:dyDescent="0.25">
      <c r="A121" s="23" t="s">
        <v>57</v>
      </c>
      <c r="B121" s="156"/>
      <c r="C121" s="156">
        <v>0</v>
      </c>
      <c r="D121" s="156">
        <v>0</v>
      </c>
      <c r="E121" s="156">
        <v>0</v>
      </c>
      <c r="F121" s="156">
        <v>0</v>
      </c>
      <c r="G121" s="156">
        <v>0</v>
      </c>
      <c r="H121" s="156">
        <v>0</v>
      </c>
      <c r="I121" s="156">
        <v>0</v>
      </c>
      <c r="J121" s="156">
        <v>0</v>
      </c>
      <c r="K121" s="156">
        <v>0</v>
      </c>
      <c r="L121" s="156">
        <v>0</v>
      </c>
      <c r="M121" s="156">
        <v>0</v>
      </c>
      <c r="N121" s="156">
        <v>0</v>
      </c>
      <c r="O121" s="156">
        <v>0</v>
      </c>
      <c r="P121" s="156">
        <v>0</v>
      </c>
      <c r="Q121" s="156">
        <v>0</v>
      </c>
    </row>
    <row r="122" spans="1:17" ht="12" customHeight="1" x14ac:dyDescent="0.25">
      <c r="A122" s="29" t="s">
        <v>140</v>
      </c>
      <c r="B122" s="57"/>
      <c r="C122" s="57">
        <v>0.21434971206134121</v>
      </c>
      <c r="D122" s="57">
        <v>0.2873722167424419</v>
      </c>
      <c r="E122" s="57">
        <v>0.30472485491022033</v>
      </c>
      <c r="F122" s="57">
        <v>0.15906826559549186</v>
      </c>
      <c r="G122" s="57">
        <v>0</v>
      </c>
      <c r="H122" s="57">
        <v>3.7603324267932302E-2</v>
      </c>
      <c r="I122" s="57">
        <v>6.9776694396745484E-2</v>
      </c>
      <c r="J122" s="57">
        <v>1.6495704567771946E-3</v>
      </c>
      <c r="K122" s="57">
        <v>2.0164359918871297E-3</v>
      </c>
      <c r="L122" s="57">
        <v>1.6959780669082276E-3</v>
      </c>
      <c r="M122" s="57">
        <v>0.27662562944499569</v>
      </c>
      <c r="N122" s="57">
        <v>6.3144240852903363E-3</v>
      </c>
      <c r="O122" s="57">
        <v>8.3944031538964268E-3</v>
      </c>
      <c r="P122" s="57">
        <v>0.15051184557175093</v>
      </c>
      <c r="Q122" s="57"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68">
        <f t="shared" ref="C124" si="478">SUM(C125,C128,C130,C139)</f>
        <v>176.29092870453744</v>
      </c>
      <c r="D124" s="168">
        <f t="shared" ref="D124" si="479">SUM(D125,D128,D130,D139)</f>
        <v>140.95200978144055</v>
      </c>
      <c r="E124" s="168">
        <f t="shared" ref="E124" si="480">SUM(E125,E128,E130,E139)</f>
        <v>0</v>
      </c>
      <c r="F124" s="168">
        <f t="shared" ref="F124" si="481">SUM(F125,F128,F130,F139)</f>
        <v>30.486821986100392</v>
      </c>
      <c r="G124" s="168">
        <f t="shared" ref="G124" si="482">SUM(G125,G128,G130,G139)</f>
        <v>85.777562244002482</v>
      </c>
      <c r="H124" s="168">
        <f t="shared" ref="H124" si="483">SUM(H125,H128,H130,H139)</f>
        <v>55.838728171806764</v>
      </c>
      <c r="I124" s="168">
        <f t="shared" ref="I124" si="484">SUM(I125,I128,I130,I139)</f>
        <v>144.69944016329723</v>
      </c>
      <c r="J124" s="168">
        <f t="shared" ref="J124" si="485">SUM(J125,J128,J130,J139)</f>
        <v>0</v>
      </c>
      <c r="K124" s="168">
        <f t="shared" ref="K124" si="486">SUM(K125,K128,K130,K139)</f>
        <v>0</v>
      </c>
      <c r="L124" s="168">
        <f t="shared" ref="L124" si="487">SUM(L125,L128,L130,L139)</f>
        <v>215.54106232449263</v>
      </c>
      <c r="M124" s="168">
        <f t="shared" ref="M124" si="488">SUM(M125,M128,M130,M139)</f>
        <v>69.26885599293027</v>
      </c>
      <c r="N124" s="168">
        <f t="shared" ref="N124" si="489">SUM(N125,N128,N130,N139)</f>
        <v>0</v>
      </c>
      <c r="O124" s="168">
        <f t="shared" ref="O124" si="490">SUM(O125,O128,O130,O139)</f>
        <v>0</v>
      </c>
      <c r="P124" s="168">
        <f t="shared" ref="P124" si="491">SUM(P125,P128,P130,P139)</f>
        <v>147.54856177831041</v>
      </c>
      <c r="Q124" s="168">
        <f t="shared" ref="Q124" si="492">SUM(Q125,Q128,Q130,Q139)</f>
        <v>45.065613857643385</v>
      </c>
    </row>
    <row r="125" spans="1:17" ht="12.95" customHeight="1" x14ac:dyDescent="0.25">
      <c r="A125" s="158" t="s">
        <v>65</v>
      </c>
      <c r="B125" s="157"/>
      <c r="C125" s="157">
        <f t="shared" ref="C125:Q125" si="493">SUM(C126:C127)</f>
        <v>139.54591739633119</v>
      </c>
      <c r="D125" s="157">
        <f t="shared" si="493"/>
        <v>110.57928732237215</v>
      </c>
      <c r="E125" s="157">
        <f t="shared" si="493"/>
        <v>0</v>
      </c>
      <c r="F125" s="157">
        <f t="shared" si="493"/>
        <v>24.292521446265351</v>
      </c>
      <c r="G125" s="157">
        <f t="shared" si="493"/>
        <v>68.608357090120208</v>
      </c>
      <c r="H125" s="157">
        <f t="shared" si="493"/>
        <v>43.756327941887037</v>
      </c>
      <c r="I125" s="157">
        <f t="shared" si="493"/>
        <v>110.64855210102859</v>
      </c>
      <c r="J125" s="157">
        <f t="shared" si="493"/>
        <v>0</v>
      </c>
      <c r="K125" s="157">
        <f t="shared" si="493"/>
        <v>0</v>
      </c>
      <c r="L125" s="157">
        <f t="shared" si="493"/>
        <v>167.53004963226223</v>
      </c>
      <c r="M125" s="157">
        <f t="shared" si="493"/>
        <v>51.798916865816047</v>
      </c>
      <c r="N125" s="157">
        <f t="shared" si="493"/>
        <v>0</v>
      </c>
      <c r="O125" s="157">
        <f t="shared" si="493"/>
        <v>0</v>
      </c>
      <c r="P125" s="157">
        <f t="shared" si="493"/>
        <v>103.04556407629806</v>
      </c>
      <c r="Q125" s="157">
        <f t="shared" si="493"/>
        <v>32.22638317901643</v>
      </c>
    </row>
    <row r="126" spans="1:17" ht="12" customHeight="1" x14ac:dyDescent="0.25">
      <c r="A126" s="23" t="s">
        <v>149</v>
      </c>
      <c r="B126" s="156"/>
      <c r="C126" s="156">
        <v>139.08777398362867</v>
      </c>
      <c r="D126" s="156">
        <v>110.18355963885315</v>
      </c>
      <c r="E126" s="156">
        <v>0</v>
      </c>
      <c r="F126" s="156">
        <v>24.18729535555293</v>
      </c>
      <c r="G126" s="156">
        <v>68.420048604903982</v>
      </c>
      <c r="H126" s="156">
        <v>43.605481822022952</v>
      </c>
      <c r="I126" s="156">
        <v>110.26333488076776</v>
      </c>
      <c r="J126" s="156">
        <v>0</v>
      </c>
      <c r="K126" s="156">
        <v>0</v>
      </c>
      <c r="L126" s="156">
        <v>166.48445223263101</v>
      </c>
      <c r="M126" s="156">
        <v>51.640101198475932</v>
      </c>
      <c r="N126" s="156">
        <v>0</v>
      </c>
      <c r="O126" s="156">
        <v>0</v>
      </c>
      <c r="P126" s="156">
        <v>102.52980885241585</v>
      </c>
      <c r="Q126" s="156">
        <v>31.997886499334719</v>
      </c>
    </row>
    <row r="127" spans="1:17" ht="12" customHeight="1" x14ac:dyDescent="0.25">
      <c r="A127" s="23" t="s">
        <v>60</v>
      </c>
      <c r="B127" s="156"/>
      <c r="C127" s="156">
        <v>0.458143412702533</v>
      </c>
      <c r="D127" s="156">
        <v>0.39572768351899429</v>
      </c>
      <c r="E127" s="156">
        <v>0</v>
      </c>
      <c r="F127" s="156">
        <v>0.10522609071242232</v>
      </c>
      <c r="G127" s="156">
        <v>0.18830848521622531</v>
      </c>
      <c r="H127" s="156">
        <v>0.15084611986408225</v>
      </c>
      <c r="I127" s="156">
        <v>0.38521722026082378</v>
      </c>
      <c r="J127" s="156">
        <v>0</v>
      </c>
      <c r="K127" s="156">
        <v>0</v>
      </c>
      <c r="L127" s="156">
        <v>1.0455973996312224</v>
      </c>
      <c r="M127" s="156">
        <v>0.15881566734011296</v>
      </c>
      <c r="N127" s="156">
        <v>0</v>
      </c>
      <c r="O127" s="156">
        <v>0</v>
      </c>
      <c r="P127" s="156">
        <v>0.51575522388221395</v>
      </c>
      <c r="Q127" s="156">
        <v>0.22849667968171072</v>
      </c>
    </row>
    <row r="128" spans="1:17" ht="12.95" customHeight="1" x14ac:dyDescent="0.25">
      <c r="A128" s="158" t="s">
        <v>112</v>
      </c>
      <c r="B128" s="157"/>
      <c r="C128" s="157">
        <f t="shared" ref="C128:Q128" si="494">C129</f>
        <v>0.22387174503383034</v>
      </c>
      <c r="D128" s="157">
        <f t="shared" si="494"/>
        <v>0.22986091308978579</v>
      </c>
      <c r="E128" s="157">
        <f t="shared" si="494"/>
        <v>0</v>
      </c>
      <c r="F128" s="157">
        <f t="shared" si="494"/>
        <v>0.10171799122199079</v>
      </c>
      <c r="G128" s="157">
        <f t="shared" si="494"/>
        <v>0.14904019798580986</v>
      </c>
      <c r="H128" s="157">
        <f t="shared" si="494"/>
        <v>0.11244532419965772</v>
      </c>
      <c r="I128" s="157">
        <f t="shared" si="494"/>
        <v>0.21365394370357682</v>
      </c>
      <c r="J128" s="157">
        <f t="shared" si="494"/>
        <v>0</v>
      </c>
      <c r="K128" s="157">
        <f t="shared" si="494"/>
        <v>0</v>
      </c>
      <c r="L128" s="157">
        <f t="shared" si="494"/>
        <v>0.46074642753335415</v>
      </c>
      <c r="M128" s="157">
        <f t="shared" si="494"/>
        <v>0.15016729427991599</v>
      </c>
      <c r="N128" s="157">
        <f t="shared" si="494"/>
        <v>0</v>
      </c>
      <c r="O128" s="157">
        <f t="shared" si="494"/>
        <v>0</v>
      </c>
      <c r="P128" s="157">
        <f t="shared" si="494"/>
        <v>0.35672994211299996</v>
      </c>
      <c r="Q128" s="157">
        <f t="shared" si="494"/>
        <v>0.40067631251833857</v>
      </c>
    </row>
    <row r="129" spans="1:17" ht="12" customHeight="1" x14ac:dyDescent="0.25">
      <c r="A129" s="23" t="s">
        <v>60</v>
      </c>
      <c r="B129" s="156"/>
      <c r="C129" s="156">
        <v>0.22387174503383034</v>
      </c>
      <c r="D129" s="156">
        <v>0.22986091308978579</v>
      </c>
      <c r="E129" s="156">
        <v>0</v>
      </c>
      <c r="F129" s="156">
        <v>0.10171799122199079</v>
      </c>
      <c r="G129" s="156">
        <v>0.14904019798580986</v>
      </c>
      <c r="H129" s="156">
        <v>0.11244532419965772</v>
      </c>
      <c r="I129" s="156">
        <v>0.21365394370357682</v>
      </c>
      <c r="J129" s="156">
        <v>0</v>
      </c>
      <c r="K129" s="156">
        <v>0</v>
      </c>
      <c r="L129" s="156">
        <v>0.46074642753335415</v>
      </c>
      <c r="M129" s="156">
        <v>0.15016729427991599</v>
      </c>
      <c r="N129" s="156">
        <v>0</v>
      </c>
      <c r="O129" s="156">
        <v>0</v>
      </c>
      <c r="P129" s="156">
        <v>0.35672994211299996</v>
      </c>
      <c r="Q129" s="156">
        <v>0.40067631251833857</v>
      </c>
    </row>
    <row r="130" spans="1:17" ht="12" customHeight="1" x14ac:dyDescent="0.25">
      <c r="A130" s="158" t="s">
        <v>63</v>
      </c>
      <c r="B130" s="157"/>
      <c r="C130" s="157">
        <f t="shared" ref="C130" si="495">SUM(C131:C132,C135:C136)</f>
        <v>23.649989950230982</v>
      </c>
      <c r="D130" s="157">
        <f t="shared" ref="D130" si="496">SUM(D131:D132,D135:D136)</f>
        <v>19.232467831400612</v>
      </c>
      <c r="E130" s="157">
        <f t="shared" ref="E130" si="497">SUM(E131:E132,E135:E136)</f>
        <v>0</v>
      </c>
      <c r="F130" s="157">
        <f t="shared" ref="F130" si="498">SUM(F131:F132,F135:F136)</f>
        <v>3.7953912554452214</v>
      </c>
      <c r="G130" s="157">
        <f t="shared" ref="G130" si="499">SUM(G131:G132,G135:G136)</f>
        <v>10.71146001849516</v>
      </c>
      <c r="H130" s="157">
        <f t="shared" ref="H130" si="500">SUM(H131:H132,H135:H136)</f>
        <v>7.5145857621003165</v>
      </c>
      <c r="I130" s="157">
        <f t="shared" ref="I130" si="501">SUM(I131:I132,I135:I136)</f>
        <v>21.223190237182163</v>
      </c>
      <c r="J130" s="157">
        <f t="shared" ref="J130" si="502">SUM(J131:J132,J135:J136)</f>
        <v>0</v>
      </c>
      <c r="K130" s="157">
        <f t="shared" ref="K130" si="503">SUM(K131:K132,K135:K136)</f>
        <v>0</v>
      </c>
      <c r="L130" s="157">
        <f t="shared" ref="L130" si="504">SUM(L131:L132,L135:L136)</f>
        <v>27.404803439687349</v>
      </c>
      <c r="M130" s="157">
        <f t="shared" ref="M130" si="505">SUM(M131:M132,M135:M136)</f>
        <v>10.300574915730355</v>
      </c>
      <c r="N130" s="157">
        <f t="shared" ref="N130" si="506">SUM(N131:N132,N135:N136)</f>
        <v>0</v>
      </c>
      <c r="O130" s="157">
        <f t="shared" ref="O130" si="507">SUM(O131:O132,O135:O136)</f>
        <v>0</v>
      </c>
      <c r="P130" s="157">
        <f t="shared" ref="P130" si="508">SUM(P131:P132,P135:P136)</f>
        <v>27.112802406945498</v>
      </c>
      <c r="Q130" s="157">
        <f t="shared" ref="Q130" si="509">SUM(Q131:Q132,Q135:Q136)</f>
        <v>7.2093603895600671</v>
      </c>
    </row>
    <row r="131" spans="1:17" ht="12" customHeight="1" x14ac:dyDescent="0.25">
      <c r="A131" s="167" t="s">
        <v>148</v>
      </c>
      <c r="B131" s="132"/>
      <c r="C131" s="132">
        <v>13.414809469338755</v>
      </c>
      <c r="D131" s="132">
        <v>12.305079464388633</v>
      </c>
      <c r="E131" s="132">
        <v>0</v>
      </c>
      <c r="F131" s="132">
        <v>2.8921594379033464</v>
      </c>
      <c r="G131" s="132">
        <v>7.8543523718220865</v>
      </c>
      <c r="H131" s="132">
        <v>3.1266297252628306</v>
      </c>
      <c r="I131" s="132">
        <v>11.71124582785079</v>
      </c>
      <c r="J131" s="132">
        <v>0</v>
      </c>
      <c r="K131" s="132">
        <v>0</v>
      </c>
      <c r="L131" s="132">
        <v>23.36205446607028</v>
      </c>
      <c r="M131" s="132">
        <v>5.5036697216310877</v>
      </c>
      <c r="N131" s="132">
        <v>0</v>
      </c>
      <c r="O131" s="132">
        <v>0</v>
      </c>
      <c r="P131" s="132">
        <v>15.513639593765872</v>
      </c>
      <c r="Q131" s="132">
        <v>5.4200772465227818</v>
      </c>
    </row>
    <row r="132" spans="1:17" ht="12" customHeight="1" x14ac:dyDescent="0.25">
      <c r="A132" s="167" t="s">
        <v>147</v>
      </c>
      <c r="B132" s="132"/>
      <c r="C132" s="132">
        <f t="shared" ref="C132" si="510">SUM(C133:C134)</f>
        <v>0.77926385298498557</v>
      </c>
      <c r="D132" s="132">
        <f t="shared" ref="D132" si="511">SUM(D133:D134)</f>
        <v>0.63865673729022954</v>
      </c>
      <c r="E132" s="132">
        <f t="shared" ref="E132" si="512">SUM(E133:E134)</f>
        <v>0</v>
      </c>
      <c r="F132" s="132">
        <f t="shared" ref="F132" si="513">SUM(F133:F134)</f>
        <v>0.10080836328449735</v>
      </c>
      <c r="G132" s="132">
        <f t="shared" ref="G132" si="514">SUM(G133:G134)</f>
        <v>0.64274855577754386</v>
      </c>
      <c r="H132" s="132">
        <f t="shared" ref="H132" si="515">SUM(H133:H134)</f>
        <v>1.639935064937077</v>
      </c>
      <c r="I132" s="132">
        <f t="shared" ref="I132" si="516">SUM(I133:I134)</f>
        <v>2.8472048427913093</v>
      </c>
      <c r="J132" s="132">
        <f t="shared" ref="J132" si="517">SUM(J133:J134)</f>
        <v>0</v>
      </c>
      <c r="K132" s="132">
        <f t="shared" ref="K132" si="518">SUM(K133:K134)</f>
        <v>0</v>
      </c>
      <c r="L132" s="132">
        <f t="shared" ref="L132" si="519">SUM(L133:L134)</f>
        <v>4.0427489736170674</v>
      </c>
      <c r="M132" s="132">
        <f t="shared" ref="M132" si="520">SUM(M133:M134)</f>
        <v>3.5967862698217115</v>
      </c>
      <c r="N132" s="132">
        <f t="shared" ref="N132" si="521">SUM(N133:N134)</f>
        <v>0</v>
      </c>
      <c r="O132" s="132">
        <f t="shared" ref="O132" si="522">SUM(O133:O134)</f>
        <v>0</v>
      </c>
      <c r="P132" s="132">
        <f t="shared" ref="P132" si="523">SUM(P133:P134)</f>
        <v>5.1136422095979812</v>
      </c>
      <c r="Q132" s="132">
        <f t="shared" ref="Q132" si="524">SUM(Q133:Q134)</f>
        <v>1.7892831430372853</v>
      </c>
    </row>
    <row r="133" spans="1:17" ht="12" customHeight="1" x14ac:dyDescent="0.25">
      <c r="A133" s="166" t="s">
        <v>61</v>
      </c>
      <c r="B133" s="165"/>
      <c r="C133" s="165">
        <v>0.53323806520604677</v>
      </c>
      <c r="D133" s="165">
        <v>0.43638708682145305</v>
      </c>
      <c r="E133" s="165">
        <v>0</v>
      </c>
      <c r="F133" s="165">
        <v>6.8680874748024853E-2</v>
      </c>
      <c r="G133" s="165">
        <v>0.43770711933156053</v>
      </c>
      <c r="H133" s="165">
        <v>1.1131351210345963</v>
      </c>
      <c r="I133" s="165">
        <v>1.9312601283200015</v>
      </c>
      <c r="J133" s="165">
        <v>0</v>
      </c>
      <c r="K133" s="165">
        <v>0</v>
      </c>
      <c r="L133" s="165">
        <v>2.7291278921009252</v>
      </c>
      <c r="M133" s="165">
        <v>2.4280485736343564</v>
      </c>
      <c r="N133" s="165">
        <v>0</v>
      </c>
      <c r="O133" s="165">
        <v>0</v>
      </c>
      <c r="P133" s="165">
        <v>3.4573093195302445</v>
      </c>
      <c r="Q133" s="165">
        <v>1.2069213647997441</v>
      </c>
    </row>
    <row r="134" spans="1:17" ht="12" customHeight="1" x14ac:dyDescent="0.25">
      <c r="A134" s="147" t="s">
        <v>59</v>
      </c>
      <c r="B134" s="164"/>
      <c r="C134" s="164">
        <v>0.2460257877789388</v>
      </c>
      <c r="D134" s="164">
        <v>0.20226965046877649</v>
      </c>
      <c r="E134" s="164">
        <v>0</v>
      </c>
      <c r="F134" s="164">
        <v>3.2127488536472508E-2</v>
      </c>
      <c r="G134" s="164">
        <v>0.20504143644598338</v>
      </c>
      <c r="H134" s="164">
        <v>0.52679994390248053</v>
      </c>
      <c r="I134" s="164">
        <v>0.91594471447130787</v>
      </c>
      <c r="J134" s="164">
        <v>0</v>
      </c>
      <c r="K134" s="164">
        <v>0</v>
      </c>
      <c r="L134" s="164">
        <v>1.3136210815161427</v>
      </c>
      <c r="M134" s="164">
        <v>1.168737696187355</v>
      </c>
      <c r="N134" s="164">
        <v>0</v>
      </c>
      <c r="O134" s="164">
        <v>0</v>
      </c>
      <c r="P134" s="164">
        <v>1.6563328900677368</v>
      </c>
      <c r="Q134" s="164">
        <v>0.58236177823754109</v>
      </c>
    </row>
    <row r="135" spans="1:17" ht="12" customHeight="1" x14ac:dyDescent="0.25">
      <c r="A135" s="163" t="s">
        <v>142</v>
      </c>
      <c r="B135" s="162"/>
      <c r="C135" s="162">
        <v>9.2468224909105903</v>
      </c>
      <c r="D135" s="162">
        <v>6.1381543639226805</v>
      </c>
      <c r="E135" s="162">
        <v>0</v>
      </c>
      <c r="F135" s="162">
        <v>0.78926251427550775</v>
      </c>
      <c r="G135" s="162">
        <v>2.1764868309675744</v>
      </c>
      <c r="H135" s="162">
        <v>2.5413176909721154</v>
      </c>
      <c r="I135" s="162">
        <v>6.2596993634006033</v>
      </c>
      <c r="J135" s="162">
        <v>0</v>
      </c>
      <c r="K135" s="162">
        <v>0</v>
      </c>
      <c r="L135" s="162">
        <v>0</v>
      </c>
      <c r="M135" s="162">
        <v>1.1383661105937306</v>
      </c>
      <c r="N135" s="162">
        <v>0</v>
      </c>
      <c r="O135" s="162">
        <v>0</v>
      </c>
      <c r="P135" s="162">
        <v>6.1249080644103335</v>
      </c>
      <c r="Q135" s="162">
        <v>0</v>
      </c>
    </row>
    <row r="136" spans="1:17" ht="12" customHeight="1" x14ac:dyDescent="0.25">
      <c r="A136" s="161" t="s">
        <v>141</v>
      </c>
      <c r="B136" s="160"/>
      <c r="C136" s="160">
        <f t="shared" ref="C136" si="525">SUM(C137:C138)</f>
        <v>0.20909413699665136</v>
      </c>
      <c r="D136" s="160">
        <f t="shared" ref="D136" si="526">SUM(D137:D138)</f>
        <v>0.15057726579906949</v>
      </c>
      <c r="E136" s="160">
        <f t="shared" ref="E136" si="527">SUM(E137:E138)</f>
        <v>0</v>
      </c>
      <c r="F136" s="160">
        <f t="shared" ref="F136" si="528">SUM(F137:F138)</f>
        <v>1.3160939981869773E-2</v>
      </c>
      <c r="G136" s="160">
        <f t="shared" ref="G136" si="529">SUM(G137:G138)</f>
        <v>3.7872259927954413E-2</v>
      </c>
      <c r="H136" s="160">
        <f t="shared" ref="H136" si="530">SUM(H137:H138)</f>
        <v>0.20670328092829321</v>
      </c>
      <c r="I136" s="160">
        <f t="shared" ref="I136" si="531">SUM(I137:I138)</f>
        <v>0.40504020313946065</v>
      </c>
      <c r="J136" s="160">
        <f t="shared" ref="J136" si="532">SUM(J137:J138)</f>
        <v>0</v>
      </c>
      <c r="K136" s="160">
        <f t="shared" ref="K136" si="533">SUM(K137:K138)</f>
        <v>0</v>
      </c>
      <c r="L136" s="160">
        <f t="shared" ref="L136" si="534">SUM(L137:L138)</f>
        <v>0</v>
      </c>
      <c r="M136" s="160">
        <f t="shared" ref="M136" si="535">SUM(M137:M138)</f>
        <v>6.1752813683824653E-2</v>
      </c>
      <c r="N136" s="160">
        <f t="shared" ref="N136" si="536">SUM(N137:N138)</f>
        <v>0</v>
      </c>
      <c r="O136" s="160">
        <f t="shared" ref="O136" si="537">SUM(O137:O138)</f>
        <v>0</v>
      </c>
      <c r="P136" s="160">
        <f t="shared" ref="P136" si="538">SUM(P137:P138)</f>
        <v>0.36061253917131036</v>
      </c>
      <c r="Q136" s="160">
        <f t="shared" ref="Q136" si="539">SUM(Q137:Q138)</f>
        <v>0</v>
      </c>
    </row>
    <row r="137" spans="1:17" ht="12" customHeight="1" x14ac:dyDescent="0.25">
      <c r="A137" s="148" t="s">
        <v>60</v>
      </c>
      <c r="B137" s="156"/>
      <c r="C137" s="156">
        <v>0.15581082775970143</v>
      </c>
      <c r="D137" s="156">
        <v>0.11249695721977654</v>
      </c>
      <c r="E137" s="156">
        <v>0</v>
      </c>
      <c r="F137" s="156">
        <v>9.9136456153249234E-3</v>
      </c>
      <c r="G137" s="156">
        <v>2.7965551024157511E-2</v>
      </c>
      <c r="H137" s="156">
        <v>0.15315394143881356</v>
      </c>
      <c r="I137" s="156">
        <v>0.3001914523106628</v>
      </c>
      <c r="J137" s="156">
        <v>0</v>
      </c>
      <c r="K137" s="156">
        <v>0</v>
      </c>
      <c r="L137" s="156">
        <v>0</v>
      </c>
      <c r="M137" s="156">
        <v>4.5365562464517853E-2</v>
      </c>
      <c r="N137" s="156">
        <v>0</v>
      </c>
      <c r="O137" s="156">
        <v>0</v>
      </c>
      <c r="P137" s="156">
        <v>0.26814662281998769</v>
      </c>
      <c r="Q137" s="156">
        <v>0</v>
      </c>
    </row>
    <row r="138" spans="1:17" ht="12" customHeight="1" x14ac:dyDescent="0.25">
      <c r="A138" s="148" t="s">
        <v>59</v>
      </c>
      <c r="B138" s="156"/>
      <c r="C138" s="156">
        <v>5.3283309236949926E-2</v>
      </c>
      <c r="D138" s="156">
        <v>3.8080308579292954E-2</v>
      </c>
      <c r="E138" s="156">
        <v>0</v>
      </c>
      <c r="F138" s="156">
        <v>3.2472943665448491E-3</v>
      </c>
      <c r="G138" s="156">
        <v>9.9067089037969056E-3</v>
      </c>
      <c r="H138" s="156">
        <v>5.3549339489479646E-2</v>
      </c>
      <c r="I138" s="156">
        <v>0.10484875082879783</v>
      </c>
      <c r="J138" s="156">
        <v>0</v>
      </c>
      <c r="K138" s="156">
        <v>0</v>
      </c>
      <c r="L138" s="156">
        <v>0</v>
      </c>
      <c r="M138" s="156">
        <v>1.63872512193068E-2</v>
      </c>
      <c r="N138" s="156">
        <v>0</v>
      </c>
      <c r="O138" s="156">
        <v>0</v>
      </c>
      <c r="P138" s="156">
        <v>9.2465916351322688E-2</v>
      </c>
      <c r="Q138" s="156">
        <v>0</v>
      </c>
    </row>
    <row r="139" spans="1:17" ht="12" customHeight="1" x14ac:dyDescent="0.25">
      <c r="A139" s="158" t="s">
        <v>62</v>
      </c>
      <c r="B139" s="157"/>
      <c r="C139" s="157">
        <f t="shared" ref="C139" si="540">SUM(C140:C141)</f>
        <v>12.871149612941439</v>
      </c>
      <c r="D139" s="157">
        <f t="shared" ref="D139" si="541">SUM(D140:D141)</f>
        <v>10.910393714578005</v>
      </c>
      <c r="E139" s="157">
        <f t="shared" ref="E139" si="542">SUM(E140:E141)</f>
        <v>0</v>
      </c>
      <c r="F139" s="157">
        <f t="shared" ref="F139" si="543">SUM(F140:F141)</f>
        <v>2.2971912931678267</v>
      </c>
      <c r="G139" s="157">
        <f t="shared" ref="G139" si="544">SUM(G140:G141)</f>
        <v>6.3087049374013082</v>
      </c>
      <c r="H139" s="157">
        <f t="shared" ref="H139" si="545">SUM(H140:H141)</f>
        <v>4.4553691436197518</v>
      </c>
      <c r="I139" s="157">
        <f t="shared" ref="I139" si="546">SUM(I140:I141)</f>
        <v>12.614043881382919</v>
      </c>
      <c r="J139" s="157">
        <f t="shared" ref="J139" si="547">SUM(J140:J141)</f>
        <v>0</v>
      </c>
      <c r="K139" s="157">
        <f t="shared" ref="K139" si="548">SUM(K140:K141)</f>
        <v>0</v>
      </c>
      <c r="L139" s="157">
        <f t="shared" ref="L139" si="549">SUM(L140:L141)</f>
        <v>20.145462825009673</v>
      </c>
      <c r="M139" s="157">
        <f t="shared" ref="M139" si="550">SUM(M140:M141)</f>
        <v>7.0191969171039581</v>
      </c>
      <c r="N139" s="157">
        <f t="shared" ref="N139" si="551">SUM(N140:N141)</f>
        <v>0</v>
      </c>
      <c r="O139" s="157">
        <f t="shared" ref="O139" si="552">SUM(O140:O141)</f>
        <v>0</v>
      </c>
      <c r="P139" s="157">
        <f t="shared" ref="P139" si="553">SUM(P140:P141)</f>
        <v>17.033465352953847</v>
      </c>
      <c r="Q139" s="157">
        <f t="shared" ref="Q139" si="554">SUM(Q140:Q141)</f>
        <v>5.2291939765485527</v>
      </c>
    </row>
    <row r="140" spans="1:17" ht="12" customHeight="1" x14ac:dyDescent="0.25">
      <c r="A140" s="23" t="s">
        <v>57</v>
      </c>
      <c r="B140" s="156"/>
      <c r="C140" s="156">
        <v>0</v>
      </c>
      <c r="D140" s="156">
        <v>0</v>
      </c>
      <c r="E140" s="156">
        <v>0</v>
      </c>
      <c r="F140" s="156">
        <v>0</v>
      </c>
      <c r="G140" s="156">
        <v>0</v>
      </c>
      <c r="H140" s="156">
        <v>0</v>
      </c>
      <c r="I140" s="156">
        <v>0</v>
      </c>
      <c r="J140" s="156">
        <v>0</v>
      </c>
      <c r="K140" s="156">
        <v>0</v>
      </c>
      <c r="L140" s="156">
        <v>0</v>
      </c>
      <c r="M140" s="156">
        <v>0</v>
      </c>
      <c r="N140" s="156">
        <v>0</v>
      </c>
      <c r="O140" s="156">
        <v>0</v>
      </c>
      <c r="P140" s="156">
        <v>0</v>
      </c>
      <c r="Q140" s="156">
        <v>0</v>
      </c>
    </row>
    <row r="141" spans="1:17" ht="12" customHeight="1" x14ac:dyDescent="0.25">
      <c r="A141" s="29" t="s">
        <v>140</v>
      </c>
      <c r="B141" s="57"/>
      <c r="C141" s="57">
        <v>12.871149612941439</v>
      </c>
      <c r="D141" s="57">
        <v>10.910393714578005</v>
      </c>
      <c r="E141" s="57">
        <v>0</v>
      </c>
      <c r="F141" s="57">
        <v>2.2971912931678267</v>
      </c>
      <c r="G141" s="57">
        <v>6.3087049374013082</v>
      </c>
      <c r="H141" s="57">
        <v>4.4553691436197518</v>
      </c>
      <c r="I141" s="57">
        <v>12.614043881382919</v>
      </c>
      <c r="J141" s="57">
        <v>0</v>
      </c>
      <c r="K141" s="57">
        <v>0</v>
      </c>
      <c r="L141" s="57">
        <v>20.145462825009673</v>
      </c>
      <c r="M141" s="57">
        <v>7.0191969171039581</v>
      </c>
      <c r="N141" s="57">
        <v>0</v>
      </c>
      <c r="O141" s="57">
        <v>0</v>
      </c>
      <c r="P141" s="57">
        <v>17.033465352953847</v>
      </c>
      <c r="Q141" s="57">
        <v>5.2291939765485527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68">
        <f t="shared" ref="C143" si="555">SUM(C144,C146,C148,C157)</f>
        <v>19.62282722315749</v>
      </c>
      <c r="D143" s="168">
        <f t="shared" ref="D143" si="556">SUM(D144,D146,D148,D157)</f>
        <v>18.678596892903332</v>
      </c>
      <c r="E143" s="168">
        <f t="shared" ref="E143" si="557">SUM(E144,E146,E148,E157)</f>
        <v>28.231150544067571</v>
      </c>
      <c r="F143" s="168">
        <f t="shared" ref="F143" si="558">SUM(F144,F146,F148,F157)</f>
        <v>15.145216326598845</v>
      </c>
      <c r="G143" s="168">
        <f t="shared" ref="G143" si="559">SUM(G144,G146,G148,G157)</f>
        <v>10.754976667601209</v>
      </c>
      <c r="H143" s="168">
        <f t="shared" ref="H143" si="560">SUM(H144,H146,H148,H157)</f>
        <v>28.462309804429363</v>
      </c>
      <c r="I143" s="168">
        <f t="shared" ref="I143" si="561">SUM(I144,I146,I148,I157)</f>
        <v>13.554217034024592</v>
      </c>
      <c r="J143" s="168">
        <f t="shared" ref="J143" si="562">SUM(J144,J146,J148,J157)</f>
        <v>26.966141008408819</v>
      </c>
      <c r="K143" s="168">
        <f t="shared" ref="K143" si="563">SUM(K144,K146,K148,K157)</f>
        <v>11.460794411852294</v>
      </c>
      <c r="L143" s="168">
        <f t="shared" ref="L143" si="564">SUM(L144,L146,L148,L157)</f>
        <v>31.907161417580035</v>
      </c>
      <c r="M143" s="168">
        <f t="shared" ref="M143" si="565">SUM(M144,M146,M148,M157)</f>
        <v>17.351323911147905</v>
      </c>
      <c r="N143" s="168">
        <f t="shared" ref="N143" si="566">SUM(N144,N146,N148,N157)</f>
        <v>39.21560497635916</v>
      </c>
      <c r="O143" s="168">
        <f t="shared" ref="O143" si="567">SUM(O144,O146,O148,O157)</f>
        <v>74.115183409282565</v>
      </c>
      <c r="P143" s="168">
        <f t="shared" ref="P143" si="568">SUM(P144,P146,P148,P157)</f>
        <v>50.855441163380839</v>
      </c>
      <c r="Q143" s="168">
        <f t="shared" ref="Q143" si="569">SUM(Q144,Q146,Q148,Q157)</f>
        <v>85.650403205860229</v>
      </c>
    </row>
    <row r="144" spans="1:17" ht="12.95" customHeight="1" x14ac:dyDescent="0.25">
      <c r="A144" s="158" t="s">
        <v>65</v>
      </c>
      <c r="B144" s="157"/>
      <c r="C144" s="157">
        <f t="shared" ref="C144:Q144" si="570">C145</f>
        <v>13.511242102337468</v>
      </c>
      <c r="D144" s="157">
        <f t="shared" si="570"/>
        <v>12.504022739111015</v>
      </c>
      <c r="E144" s="157">
        <f t="shared" si="570"/>
        <v>18.639425325362005</v>
      </c>
      <c r="F144" s="157">
        <f t="shared" si="570"/>
        <v>10.013273243098736</v>
      </c>
      <c r="G144" s="157">
        <f t="shared" si="570"/>
        <v>7.0831082780579155</v>
      </c>
      <c r="H144" s="157">
        <f t="shared" si="570"/>
        <v>17.866157567308516</v>
      </c>
      <c r="I144" s="157">
        <f t="shared" si="570"/>
        <v>7.9330804776840074</v>
      </c>
      <c r="J144" s="157">
        <f t="shared" si="570"/>
        <v>15.761325978797149</v>
      </c>
      <c r="K144" s="157">
        <f t="shared" si="570"/>
        <v>6.5508868841041838</v>
      </c>
      <c r="L144" s="157">
        <f t="shared" si="570"/>
        <v>16.381911144982436</v>
      </c>
      <c r="M144" s="157">
        <f t="shared" si="570"/>
        <v>8.4430592771172321</v>
      </c>
      <c r="N144" s="157">
        <f t="shared" si="570"/>
        <v>16.796692259271261</v>
      </c>
      <c r="O144" s="157">
        <f t="shared" si="570"/>
        <v>30.735871895907643</v>
      </c>
      <c r="P144" s="157">
        <f t="shared" si="570"/>
        <v>19.508119216315354</v>
      </c>
      <c r="Q144" s="157">
        <f t="shared" si="570"/>
        <v>32.320463799779851</v>
      </c>
    </row>
    <row r="145" spans="1:17" ht="12" customHeight="1" x14ac:dyDescent="0.25">
      <c r="A145" s="23" t="s">
        <v>60</v>
      </c>
      <c r="B145" s="156"/>
      <c r="C145" s="156">
        <v>13.511242102337468</v>
      </c>
      <c r="D145" s="156">
        <v>12.504022739111015</v>
      </c>
      <c r="E145" s="156">
        <v>18.639425325362005</v>
      </c>
      <c r="F145" s="156">
        <v>10.013273243098736</v>
      </c>
      <c r="G145" s="156">
        <v>7.0831082780579155</v>
      </c>
      <c r="H145" s="156">
        <v>17.866157567308516</v>
      </c>
      <c r="I145" s="156">
        <v>7.9330804776840074</v>
      </c>
      <c r="J145" s="156">
        <v>15.761325978797149</v>
      </c>
      <c r="K145" s="156">
        <v>6.5508868841041838</v>
      </c>
      <c r="L145" s="156">
        <v>16.381911144982436</v>
      </c>
      <c r="M145" s="156">
        <v>8.4430592771172321</v>
      </c>
      <c r="N145" s="156">
        <v>16.796692259271261</v>
      </c>
      <c r="O145" s="156">
        <v>30.735871895907643</v>
      </c>
      <c r="P145" s="156">
        <v>19.508119216315354</v>
      </c>
      <c r="Q145" s="156">
        <v>32.320463799779851</v>
      </c>
    </row>
    <row r="146" spans="1:17" ht="12.95" customHeight="1" x14ac:dyDescent="0.25">
      <c r="A146" s="158" t="s">
        <v>112</v>
      </c>
      <c r="B146" s="157"/>
      <c r="C146" s="157">
        <f t="shared" ref="C146:Q146" si="571">C147</f>
        <v>0.44148366892404145</v>
      </c>
      <c r="D146" s="157">
        <f t="shared" si="571"/>
        <v>0.41053070070116193</v>
      </c>
      <c r="E146" s="157">
        <f t="shared" si="571"/>
        <v>0.56176789170327435</v>
      </c>
      <c r="F146" s="157">
        <f t="shared" si="571"/>
        <v>0.28654288533505462</v>
      </c>
      <c r="G146" s="157">
        <f t="shared" si="571"/>
        <v>0.20888783448475226</v>
      </c>
      <c r="H146" s="157">
        <f t="shared" si="571"/>
        <v>0.74844820965685932</v>
      </c>
      <c r="I146" s="157">
        <f t="shared" si="571"/>
        <v>0.39556389185108232</v>
      </c>
      <c r="J146" s="157">
        <f t="shared" si="571"/>
        <v>0.72984398464229339</v>
      </c>
      <c r="K146" s="157">
        <f t="shared" si="571"/>
        <v>0.32702411275850995</v>
      </c>
      <c r="L146" s="157">
        <f t="shared" si="571"/>
        <v>0.80110296979133222</v>
      </c>
      <c r="M146" s="157">
        <f t="shared" si="571"/>
        <v>0.56920364747644958</v>
      </c>
      <c r="N146" s="157">
        <f t="shared" si="571"/>
        <v>1.0923654603168085</v>
      </c>
      <c r="O146" s="157">
        <f t="shared" si="571"/>
        <v>1.8910911235248458</v>
      </c>
      <c r="P146" s="157">
        <f t="shared" si="571"/>
        <v>1.5159314778321951</v>
      </c>
      <c r="Q146" s="157">
        <f t="shared" si="571"/>
        <v>2.3360557102316606</v>
      </c>
    </row>
    <row r="147" spans="1:17" ht="12" customHeight="1" x14ac:dyDescent="0.25">
      <c r="A147" s="23" t="s">
        <v>60</v>
      </c>
      <c r="B147" s="156"/>
      <c r="C147" s="156">
        <v>0.44148366892404145</v>
      </c>
      <c r="D147" s="156">
        <v>0.41053070070116193</v>
      </c>
      <c r="E147" s="156">
        <v>0.56176789170327435</v>
      </c>
      <c r="F147" s="156">
        <v>0.28654288533505462</v>
      </c>
      <c r="G147" s="156">
        <v>0.20888783448475226</v>
      </c>
      <c r="H147" s="156">
        <v>0.74844820965685932</v>
      </c>
      <c r="I147" s="156">
        <v>0.39556389185108232</v>
      </c>
      <c r="J147" s="156">
        <v>0.72984398464229339</v>
      </c>
      <c r="K147" s="156">
        <v>0.32702411275850995</v>
      </c>
      <c r="L147" s="156">
        <v>0.80110296979133222</v>
      </c>
      <c r="M147" s="156">
        <v>0.56920364747644958</v>
      </c>
      <c r="N147" s="156">
        <v>1.0923654603168085</v>
      </c>
      <c r="O147" s="156">
        <v>1.8910911235248458</v>
      </c>
      <c r="P147" s="156">
        <v>1.5159314778321951</v>
      </c>
      <c r="Q147" s="156">
        <v>2.3360557102316606</v>
      </c>
    </row>
    <row r="148" spans="1:17" ht="12" customHeight="1" x14ac:dyDescent="0.25">
      <c r="A148" s="158" t="s">
        <v>63</v>
      </c>
      <c r="B148" s="157"/>
      <c r="C148" s="157">
        <f t="shared" ref="C148" si="572">SUM(C149:C150,C153:C154)</f>
        <v>3.9019838477719877</v>
      </c>
      <c r="D148" s="157">
        <f t="shared" ref="D148" si="573">SUM(D149:D150,D153:D154)</f>
        <v>3.9555568817822722</v>
      </c>
      <c r="E148" s="157">
        <f t="shared" ref="E148" si="574">SUM(E149:E150,E153:E154)</f>
        <v>6.152564581574703</v>
      </c>
      <c r="F148" s="157">
        <f t="shared" ref="F148" si="575">SUM(F149:F150,F153:F154)</f>
        <v>3.3320546779134057</v>
      </c>
      <c r="G148" s="157">
        <f t="shared" ref="G148" si="576">SUM(G149:G150,G153:G154)</f>
        <v>2.3526489848251373</v>
      </c>
      <c r="H148" s="157">
        <f t="shared" ref="H148" si="577">SUM(H149:H150,H153:H154)</f>
        <v>6.6269912922780696</v>
      </c>
      <c r="I148" s="157">
        <f t="shared" ref="I148" si="578">SUM(I149:I150,I153:I154)</f>
        <v>3.5142908252977154</v>
      </c>
      <c r="J148" s="157">
        <f t="shared" ref="J148" si="579">SUM(J149:J150,J153:J154)</f>
        <v>6.924348691037113</v>
      </c>
      <c r="K148" s="157">
        <f t="shared" ref="K148" si="580">SUM(K149:K150,K153:K154)</f>
        <v>2.9776014171779583</v>
      </c>
      <c r="L148" s="157">
        <f t="shared" ref="L148" si="581">SUM(L149:L150,L153:L154)</f>
        <v>9.9193340237240779</v>
      </c>
      <c r="M148" s="157">
        <f t="shared" ref="M148" si="582">SUM(M149:M150,M153:M154)</f>
        <v>5.4113730799762516</v>
      </c>
      <c r="N148" s="157">
        <f t="shared" ref="N148" si="583">SUM(N149:N150,N153:N154)</f>
        <v>14.455975674652045</v>
      </c>
      <c r="O148" s="157">
        <f t="shared" ref="O148" si="584">SUM(O149:O150,O153:O154)</f>
        <v>27.937772117915934</v>
      </c>
      <c r="P148" s="157">
        <f t="shared" ref="P148" si="585">SUM(P149:P150,P153:P154)</f>
        <v>19.963854946375562</v>
      </c>
      <c r="Q148" s="157">
        <f t="shared" ref="Q148" si="586">SUM(Q149:Q150,Q153:Q154)</f>
        <v>34.160658822029987</v>
      </c>
    </row>
    <row r="149" spans="1:17" ht="12" customHeight="1" x14ac:dyDescent="0.25">
      <c r="A149" s="167" t="s">
        <v>144</v>
      </c>
      <c r="B149" s="132"/>
      <c r="C149" s="132">
        <v>0</v>
      </c>
      <c r="D149" s="132">
        <v>0</v>
      </c>
      <c r="E149" s="132">
        <v>0</v>
      </c>
      <c r="F149" s="132">
        <v>0</v>
      </c>
      <c r="G149" s="132">
        <v>0</v>
      </c>
      <c r="H149" s="132">
        <v>0</v>
      </c>
      <c r="I149" s="132">
        <v>0</v>
      </c>
      <c r="J149" s="132">
        <v>0</v>
      </c>
      <c r="K149" s="132">
        <v>0</v>
      </c>
      <c r="L149" s="132">
        <v>0</v>
      </c>
      <c r="M149" s="132">
        <v>0</v>
      </c>
      <c r="N149" s="132">
        <v>0</v>
      </c>
      <c r="O149" s="132">
        <v>0</v>
      </c>
      <c r="P149" s="132">
        <v>0</v>
      </c>
      <c r="Q149" s="132">
        <v>0</v>
      </c>
    </row>
    <row r="150" spans="1:17" ht="12" customHeight="1" x14ac:dyDescent="0.25">
      <c r="A150" s="167" t="s">
        <v>143</v>
      </c>
      <c r="B150" s="132"/>
      <c r="C150" s="132">
        <f t="shared" ref="C150" si="587">SUM(C151:C152)</f>
        <v>0</v>
      </c>
      <c r="D150" s="132">
        <f t="shared" ref="D150" si="588">SUM(D151:D152)</f>
        <v>0</v>
      </c>
      <c r="E150" s="132">
        <f t="shared" ref="E150" si="589">SUM(E151:E152)</f>
        <v>0</v>
      </c>
      <c r="F150" s="132">
        <f t="shared" ref="F150" si="590">SUM(F151:F152)</f>
        <v>0</v>
      </c>
      <c r="G150" s="132">
        <f t="shared" ref="G150" si="591">SUM(G151:G152)</f>
        <v>0</v>
      </c>
      <c r="H150" s="132">
        <f t="shared" ref="H150" si="592">SUM(H151:H152)</f>
        <v>0</v>
      </c>
      <c r="I150" s="132">
        <f t="shared" ref="I150" si="593">SUM(I151:I152)</f>
        <v>0</v>
      </c>
      <c r="J150" s="132">
        <f t="shared" ref="J150" si="594">SUM(J151:J152)</f>
        <v>0</v>
      </c>
      <c r="K150" s="132">
        <f t="shared" ref="K150" si="595">SUM(K151:K152)</f>
        <v>0</v>
      </c>
      <c r="L150" s="132">
        <f t="shared" ref="L150" si="596">SUM(L151:L152)</f>
        <v>0</v>
      </c>
      <c r="M150" s="132">
        <f t="shared" ref="M150" si="597">SUM(M151:M152)</f>
        <v>0</v>
      </c>
      <c r="N150" s="132">
        <f t="shared" ref="N150" si="598">SUM(N151:N152)</f>
        <v>0</v>
      </c>
      <c r="O150" s="132">
        <f t="shared" ref="O150" si="599">SUM(O151:O152)</f>
        <v>0</v>
      </c>
      <c r="P150" s="132">
        <f t="shared" ref="P150" si="600">SUM(P151:P152)</f>
        <v>0</v>
      </c>
      <c r="Q150" s="132">
        <f t="shared" ref="Q150" si="601">SUM(Q151:Q152)</f>
        <v>0</v>
      </c>
    </row>
    <row r="151" spans="1:17" ht="12" customHeight="1" x14ac:dyDescent="0.25">
      <c r="A151" s="166" t="s">
        <v>57</v>
      </c>
      <c r="B151" s="165"/>
      <c r="C151" s="165">
        <v>0</v>
      </c>
      <c r="D151" s="165">
        <v>0</v>
      </c>
      <c r="E151" s="165">
        <v>0</v>
      </c>
      <c r="F151" s="165">
        <v>0</v>
      </c>
      <c r="G151" s="165">
        <v>0</v>
      </c>
      <c r="H151" s="165">
        <v>0</v>
      </c>
      <c r="I151" s="165">
        <v>0</v>
      </c>
      <c r="J151" s="165">
        <v>0</v>
      </c>
      <c r="K151" s="165">
        <v>0</v>
      </c>
      <c r="L151" s="165">
        <v>0</v>
      </c>
      <c r="M151" s="165">
        <v>0</v>
      </c>
      <c r="N151" s="165">
        <v>0</v>
      </c>
      <c r="O151" s="165">
        <v>0</v>
      </c>
      <c r="P151" s="165">
        <v>0</v>
      </c>
      <c r="Q151" s="165">
        <v>0</v>
      </c>
    </row>
    <row r="152" spans="1:17" ht="12" customHeight="1" x14ac:dyDescent="0.25">
      <c r="A152" s="147" t="s">
        <v>59</v>
      </c>
      <c r="B152" s="164"/>
      <c r="C152" s="164">
        <v>0</v>
      </c>
      <c r="D152" s="164">
        <v>0</v>
      </c>
      <c r="E152" s="164">
        <v>0</v>
      </c>
      <c r="F152" s="164">
        <v>0</v>
      </c>
      <c r="G152" s="164">
        <v>0</v>
      </c>
      <c r="H152" s="164">
        <v>0</v>
      </c>
      <c r="I152" s="164">
        <v>0</v>
      </c>
      <c r="J152" s="164">
        <v>0</v>
      </c>
      <c r="K152" s="164">
        <v>0</v>
      </c>
      <c r="L152" s="164">
        <v>0</v>
      </c>
      <c r="M152" s="164">
        <v>0</v>
      </c>
      <c r="N152" s="164">
        <v>0</v>
      </c>
      <c r="O152" s="164">
        <v>0</v>
      </c>
      <c r="P152" s="164">
        <v>0</v>
      </c>
      <c r="Q152" s="164">
        <v>0</v>
      </c>
    </row>
    <row r="153" spans="1:17" ht="12" customHeight="1" x14ac:dyDescent="0.25">
      <c r="A153" s="163" t="s">
        <v>142</v>
      </c>
      <c r="B153" s="162"/>
      <c r="C153" s="162">
        <v>3.7420147375069654</v>
      </c>
      <c r="D153" s="162">
        <v>3.7825943245024614</v>
      </c>
      <c r="E153" s="162">
        <v>5.8499828472773681</v>
      </c>
      <c r="F153" s="162">
        <v>3.1772848559185438</v>
      </c>
      <c r="G153" s="162">
        <v>2.1923106853586982</v>
      </c>
      <c r="H153" s="162">
        <v>5.8811690540301269</v>
      </c>
      <c r="I153" s="162">
        <v>2.8552807486909426</v>
      </c>
      <c r="J153" s="162">
        <v>5.7617286316768466</v>
      </c>
      <c r="K153" s="162">
        <v>2.216830775342169</v>
      </c>
      <c r="L153" s="162">
        <v>8.3521074439143792</v>
      </c>
      <c r="M153" s="162">
        <v>3.5872499760104679</v>
      </c>
      <c r="N153" s="162">
        <v>11.764714899980461</v>
      </c>
      <c r="O153" s="162">
        <v>23.554405827509562</v>
      </c>
      <c r="P153" s="162">
        <v>15.912276312596079</v>
      </c>
      <c r="Q153" s="162">
        <v>28.479179089957825</v>
      </c>
    </row>
    <row r="154" spans="1:17" ht="12" customHeight="1" x14ac:dyDescent="0.25">
      <c r="A154" s="161" t="s">
        <v>141</v>
      </c>
      <c r="B154" s="160"/>
      <c r="C154" s="160">
        <f t="shared" ref="C154" si="602">SUM(C155:C156)</f>
        <v>0.15996911026502245</v>
      </c>
      <c r="D154" s="160">
        <f t="shared" ref="D154" si="603">SUM(D155:D156)</f>
        <v>0.17296255727981077</v>
      </c>
      <c r="E154" s="160">
        <f t="shared" ref="E154" si="604">SUM(E155:E156)</f>
        <v>0.30258173429733459</v>
      </c>
      <c r="F154" s="160">
        <f t="shared" ref="F154" si="605">SUM(F155:F156)</f>
        <v>0.15476982199486211</v>
      </c>
      <c r="G154" s="160">
        <f t="shared" ref="G154" si="606">SUM(G155:G156)</f>
        <v>0.16033829946643902</v>
      </c>
      <c r="H154" s="160">
        <f t="shared" ref="H154" si="607">SUM(H155:H156)</f>
        <v>0.74582223824794269</v>
      </c>
      <c r="I154" s="160">
        <f t="shared" ref="I154" si="608">SUM(I155:I156)</f>
        <v>0.65901007660677302</v>
      </c>
      <c r="J154" s="160">
        <f t="shared" ref="J154" si="609">SUM(J155:J156)</f>
        <v>1.1626200593602667</v>
      </c>
      <c r="K154" s="160">
        <f t="shared" ref="K154" si="610">SUM(K155:K156)</f>
        <v>0.76077064183578935</v>
      </c>
      <c r="L154" s="160">
        <f t="shared" ref="L154" si="611">SUM(L155:L156)</f>
        <v>1.567226579809698</v>
      </c>
      <c r="M154" s="160">
        <f t="shared" ref="M154" si="612">SUM(M155:M156)</f>
        <v>1.8241231039657837</v>
      </c>
      <c r="N154" s="160">
        <f t="shared" ref="N154" si="613">SUM(N155:N156)</f>
        <v>2.6912607746715831</v>
      </c>
      <c r="O154" s="160">
        <f t="shared" ref="O154" si="614">SUM(O155:O156)</f>
        <v>4.3833662904063733</v>
      </c>
      <c r="P154" s="160">
        <f t="shared" ref="P154" si="615">SUM(P155:P156)</f>
        <v>4.0515786337794841</v>
      </c>
      <c r="Q154" s="160">
        <f t="shared" ref="Q154" si="616">SUM(Q155:Q156)</f>
        <v>5.6814797320721615</v>
      </c>
    </row>
    <row r="155" spans="1:17" ht="12" customHeight="1" x14ac:dyDescent="0.25">
      <c r="A155" s="148" t="s">
        <v>60</v>
      </c>
      <c r="B155" s="156"/>
      <c r="C155" s="156">
        <v>0.11920429642068477</v>
      </c>
      <c r="D155" s="156">
        <v>0.12922110986458263</v>
      </c>
      <c r="E155" s="156">
        <v>0.22756700378708675</v>
      </c>
      <c r="F155" s="156">
        <v>0.11658233905159114</v>
      </c>
      <c r="G155" s="156">
        <v>0.11839665505531762</v>
      </c>
      <c r="H155" s="156">
        <v>0.55260668765105825</v>
      </c>
      <c r="I155" s="156">
        <v>0.4884186568409189</v>
      </c>
      <c r="J155" s="156">
        <v>0.86225702714212316</v>
      </c>
      <c r="K155" s="156">
        <v>0.5526140187323928</v>
      </c>
      <c r="L155" s="156">
        <v>1.1952268430983688</v>
      </c>
      <c r="M155" s="156">
        <v>1.3400583014666079</v>
      </c>
      <c r="N155" s="156">
        <v>2.0960768910203083</v>
      </c>
      <c r="O155" s="156">
        <v>3.3927205015616582</v>
      </c>
      <c r="P155" s="156">
        <v>3.0126992539809652</v>
      </c>
      <c r="Q155" s="156">
        <v>4.2946176680639496</v>
      </c>
    </row>
    <row r="156" spans="1:17" ht="12" customHeight="1" x14ac:dyDescent="0.25">
      <c r="A156" s="148" t="s">
        <v>59</v>
      </c>
      <c r="B156" s="156"/>
      <c r="C156" s="156">
        <v>4.0764813844337673E-2</v>
      </c>
      <c r="D156" s="156">
        <v>4.3741447415228139E-2</v>
      </c>
      <c r="E156" s="156">
        <v>7.5014730510247873E-2</v>
      </c>
      <c r="F156" s="156">
        <v>3.8187482943270963E-2</v>
      </c>
      <c r="G156" s="156">
        <v>4.1941644411121394E-2</v>
      </c>
      <c r="H156" s="156">
        <v>0.19321555059688447</v>
      </c>
      <c r="I156" s="156">
        <v>0.17059141976585407</v>
      </c>
      <c r="J156" s="156">
        <v>0.30036303221814359</v>
      </c>
      <c r="K156" s="156">
        <v>0.20815662310339655</v>
      </c>
      <c r="L156" s="156">
        <v>0.37199973671132919</v>
      </c>
      <c r="M156" s="156">
        <v>0.48406480249917594</v>
      </c>
      <c r="N156" s="156">
        <v>0.59518388365127495</v>
      </c>
      <c r="O156" s="156">
        <v>0.99064578884471544</v>
      </c>
      <c r="P156" s="156">
        <v>1.0388793797985187</v>
      </c>
      <c r="Q156" s="156">
        <v>1.3868620640082117</v>
      </c>
    </row>
    <row r="157" spans="1:17" ht="12" customHeight="1" x14ac:dyDescent="0.25">
      <c r="A157" s="158" t="s">
        <v>62</v>
      </c>
      <c r="B157" s="157"/>
      <c r="C157" s="157">
        <f t="shared" ref="C157" si="617">SUM(C158:C159)</f>
        <v>1.7681176041239925</v>
      </c>
      <c r="D157" s="157">
        <f t="shared" ref="D157" si="618">SUM(D158:D159)</f>
        <v>1.8084865713088842</v>
      </c>
      <c r="E157" s="157">
        <f t="shared" ref="E157" si="619">SUM(E158:E159)</f>
        <v>2.877392745427588</v>
      </c>
      <c r="F157" s="157">
        <f t="shared" ref="F157" si="620">SUM(F158:F159)</f>
        <v>1.5133455202516513</v>
      </c>
      <c r="G157" s="157">
        <f t="shared" ref="G157" si="621">SUM(G158:G159)</f>
        <v>1.1103315702334047</v>
      </c>
      <c r="H157" s="157">
        <f t="shared" ref="H157" si="622">SUM(H158:H159)</f>
        <v>3.2207127351859151</v>
      </c>
      <c r="I157" s="157">
        <f t="shared" ref="I157" si="623">SUM(I158:I159)</f>
        <v>1.7112818391917883</v>
      </c>
      <c r="J157" s="157">
        <f t="shared" ref="J157" si="624">SUM(J158:J159)</f>
        <v>3.5506223539322614</v>
      </c>
      <c r="K157" s="157">
        <f t="shared" ref="K157" si="625">SUM(K158:K159)</f>
        <v>1.6052819978116424</v>
      </c>
      <c r="L157" s="157">
        <f t="shared" ref="L157" si="626">SUM(L158:L159)</f>
        <v>4.8048132790821905</v>
      </c>
      <c r="M157" s="157">
        <f t="shared" ref="M157" si="627">SUM(M158:M159)</f>
        <v>2.9276879065779715</v>
      </c>
      <c r="N157" s="157">
        <f t="shared" ref="N157" si="628">SUM(N158:N159)</f>
        <v>6.8705715821190445</v>
      </c>
      <c r="O157" s="157">
        <f t="shared" ref="O157" si="629">SUM(O158:O159)</f>
        <v>13.550448271934144</v>
      </c>
      <c r="P157" s="157">
        <f t="shared" ref="P157" si="630">SUM(P158:P159)</f>
        <v>9.8675355228577271</v>
      </c>
      <c r="Q157" s="157">
        <f t="shared" ref="Q157" si="631">SUM(Q158:Q159)</f>
        <v>16.83322487381874</v>
      </c>
    </row>
    <row r="158" spans="1:17" ht="12" customHeight="1" x14ac:dyDescent="0.25">
      <c r="A158" s="23" t="s">
        <v>57</v>
      </c>
      <c r="B158" s="156"/>
      <c r="C158" s="156">
        <v>0</v>
      </c>
      <c r="D158" s="156">
        <v>0</v>
      </c>
      <c r="E158" s="156">
        <v>0</v>
      </c>
      <c r="F158" s="156">
        <v>0</v>
      </c>
      <c r="G158" s="156">
        <v>0</v>
      </c>
      <c r="H158" s="156">
        <v>0</v>
      </c>
      <c r="I158" s="156">
        <v>0</v>
      </c>
      <c r="J158" s="156">
        <v>0</v>
      </c>
      <c r="K158" s="156">
        <v>0</v>
      </c>
      <c r="L158" s="156">
        <v>0</v>
      </c>
      <c r="M158" s="156">
        <v>0</v>
      </c>
      <c r="N158" s="156">
        <v>0</v>
      </c>
      <c r="O158" s="156">
        <v>0</v>
      </c>
      <c r="P158" s="156">
        <v>0</v>
      </c>
      <c r="Q158" s="156">
        <v>0</v>
      </c>
    </row>
    <row r="159" spans="1:17" ht="12" customHeight="1" x14ac:dyDescent="0.25">
      <c r="A159" s="29" t="s">
        <v>140</v>
      </c>
      <c r="B159" s="57"/>
      <c r="C159" s="57">
        <v>1.7681176041239925</v>
      </c>
      <c r="D159" s="57">
        <v>1.8084865713088842</v>
      </c>
      <c r="E159" s="57">
        <v>2.877392745427588</v>
      </c>
      <c r="F159" s="57">
        <v>1.5133455202516513</v>
      </c>
      <c r="G159" s="57">
        <v>1.1103315702334047</v>
      </c>
      <c r="H159" s="57">
        <v>3.2207127351859151</v>
      </c>
      <c r="I159" s="57">
        <v>1.7112818391917883</v>
      </c>
      <c r="J159" s="57">
        <v>3.5506223539322614</v>
      </c>
      <c r="K159" s="57">
        <v>1.6052819978116424</v>
      </c>
      <c r="L159" s="57">
        <v>4.8048132790821905</v>
      </c>
      <c r="M159" s="57">
        <v>2.9276879065779715</v>
      </c>
      <c r="N159" s="57">
        <v>6.8705715821190445</v>
      </c>
      <c r="O159" s="57">
        <v>13.550448271934144</v>
      </c>
      <c r="P159" s="57">
        <v>9.8675355228577271</v>
      </c>
      <c r="Q159" s="57">
        <v>16.83322487381874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68">
        <f t="shared" ref="C161" si="632">SUM(C162,C164,C166,C175)</f>
        <v>111.92625113755902</v>
      </c>
      <c r="D161" s="168">
        <f t="shared" ref="D161" si="633">SUM(D162,D164,D166,D175)</f>
        <v>91.194540228643476</v>
      </c>
      <c r="E161" s="168">
        <f t="shared" ref="E161" si="634">SUM(E162,E164,E166,E175)</f>
        <v>106.70519190128269</v>
      </c>
      <c r="F161" s="168">
        <f t="shared" ref="F161" si="635">SUM(F162,F164,F166,F175)</f>
        <v>115.54672717234772</v>
      </c>
      <c r="G161" s="168">
        <f t="shared" ref="G161" si="636">SUM(G162,G164,G166,G175)</f>
        <v>78.962144124068658</v>
      </c>
      <c r="H161" s="168">
        <f t="shared" ref="H161" si="637">SUM(H162,H164,H166,H175)</f>
        <v>154.4424492073548</v>
      </c>
      <c r="I161" s="168">
        <f t="shared" ref="I161" si="638">SUM(I162,I164,I166,I175)</f>
        <v>116.98854897812581</v>
      </c>
      <c r="J161" s="168">
        <f t="shared" ref="J161" si="639">SUM(J162,J164,J166,J175)</f>
        <v>103.45708525599498</v>
      </c>
      <c r="K161" s="168">
        <f t="shared" ref="K161" si="640">SUM(K162,K164,K166,K175)</f>
        <v>68.868481060116167</v>
      </c>
      <c r="L161" s="168">
        <f t="shared" ref="L161" si="641">SUM(L162,L164,L166,L175)</f>
        <v>83.581215639252235</v>
      </c>
      <c r="M161" s="168">
        <f t="shared" ref="M161" si="642">SUM(M162,M164,M166,M175)</f>
        <v>46.506888310089586</v>
      </c>
      <c r="N161" s="168">
        <f t="shared" ref="N161" si="643">SUM(N162,N164,N166,N175)</f>
        <v>74.126937044929406</v>
      </c>
      <c r="O161" s="168">
        <f t="shared" ref="O161" si="644">SUM(O162,O164,O166,O175)</f>
        <v>82.856438131351084</v>
      </c>
      <c r="P161" s="168">
        <f t="shared" ref="P161" si="645">SUM(P162,P164,P166,P175)</f>
        <v>69.738852949850127</v>
      </c>
      <c r="Q161" s="168">
        <f t="shared" ref="Q161" si="646">SUM(Q162,Q164,Q166,Q175)</f>
        <v>88.821508350073969</v>
      </c>
    </row>
    <row r="162" spans="1:17" ht="12.95" customHeight="1" x14ac:dyDescent="0.25">
      <c r="A162" s="158" t="s">
        <v>65</v>
      </c>
      <c r="B162" s="157"/>
      <c r="C162" s="157">
        <f t="shared" ref="C162:Q162" si="647">C163</f>
        <v>89.251114327391591</v>
      </c>
      <c r="D162" s="157">
        <f t="shared" si="647"/>
        <v>72.051062096397473</v>
      </c>
      <c r="E162" s="157">
        <f t="shared" si="647"/>
        <v>85.088273530658626</v>
      </c>
      <c r="F162" s="157">
        <f t="shared" si="647"/>
        <v>92.935443830695476</v>
      </c>
      <c r="G162" s="157">
        <f t="shared" si="647"/>
        <v>63.266502228811063</v>
      </c>
      <c r="H162" s="157">
        <f t="shared" si="647"/>
        <v>123.08558887347677</v>
      </c>
      <c r="I162" s="157">
        <f t="shared" si="647"/>
        <v>90.665899253409478</v>
      </c>
      <c r="J162" s="157">
        <f t="shared" si="647"/>
        <v>82.166435740743097</v>
      </c>
      <c r="K162" s="157">
        <f t="shared" si="647"/>
        <v>54.370333717545059</v>
      </c>
      <c r="L162" s="157">
        <f t="shared" si="647"/>
        <v>65.538860904781615</v>
      </c>
      <c r="M162" s="157">
        <f t="shared" si="647"/>
        <v>35.069867950670783</v>
      </c>
      <c r="N162" s="157">
        <f t="shared" si="647"/>
        <v>55.951162177592927</v>
      </c>
      <c r="O162" s="157">
        <f t="shared" si="647"/>
        <v>63.403435992960695</v>
      </c>
      <c r="P162" s="157">
        <f t="shared" si="647"/>
        <v>50.089166531213735</v>
      </c>
      <c r="Q162" s="157">
        <f t="shared" si="647"/>
        <v>64.994452509849296</v>
      </c>
    </row>
    <row r="163" spans="1:17" ht="12" customHeight="1" x14ac:dyDescent="0.25">
      <c r="A163" s="23" t="s">
        <v>60</v>
      </c>
      <c r="B163" s="57"/>
      <c r="C163" s="57">
        <v>89.251114327391591</v>
      </c>
      <c r="D163" s="57">
        <v>72.051062096397473</v>
      </c>
      <c r="E163" s="57">
        <v>85.088273530658626</v>
      </c>
      <c r="F163" s="57">
        <v>92.935443830695476</v>
      </c>
      <c r="G163" s="57">
        <v>63.266502228811063</v>
      </c>
      <c r="H163" s="57">
        <v>123.08558887347677</v>
      </c>
      <c r="I163" s="57">
        <v>90.665899253409478</v>
      </c>
      <c r="J163" s="57">
        <v>82.166435740743097</v>
      </c>
      <c r="K163" s="57">
        <v>54.370333717545059</v>
      </c>
      <c r="L163" s="57">
        <v>65.538860904781615</v>
      </c>
      <c r="M163" s="57">
        <v>35.069867950670783</v>
      </c>
      <c r="N163" s="57">
        <v>55.951162177592927</v>
      </c>
      <c r="O163" s="57">
        <v>63.403435992960695</v>
      </c>
      <c r="P163" s="57">
        <v>50.089166531213735</v>
      </c>
      <c r="Q163" s="57">
        <v>64.994452509849296</v>
      </c>
    </row>
    <row r="164" spans="1:17" ht="12.95" customHeight="1" x14ac:dyDescent="0.25">
      <c r="A164" s="158" t="s">
        <v>112</v>
      </c>
      <c r="B164" s="157"/>
      <c r="C164" s="157">
        <f t="shared" ref="C164:Q164" si="648">C165</f>
        <v>0.18090276033410638</v>
      </c>
      <c r="D164" s="157">
        <f t="shared" si="648"/>
        <v>0.19140054443135976</v>
      </c>
      <c r="E164" s="157">
        <f t="shared" si="648"/>
        <v>0.13481113120247584</v>
      </c>
      <c r="F164" s="157">
        <f t="shared" si="648"/>
        <v>0.16217892620393493</v>
      </c>
      <c r="G164" s="157">
        <f t="shared" si="648"/>
        <v>0.14547674499386012</v>
      </c>
      <c r="H164" s="157">
        <f t="shared" si="648"/>
        <v>0.17842371629978768</v>
      </c>
      <c r="I164" s="157">
        <f t="shared" si="648"/>
        <v>0.17687464802636874</v>
      </c>
      <c r="J164" s="157">
        <f t="shared" si="648"/>
        <v>0.29890690800021069</v>
      </c>
      <c r="K164" s="157">
        <f t="shared" si="648"/>
        <v>0.21096131553459488</v>
      </c>
      <c r="L164" s="157">
        <f t="shared" si="648"/>
        <v>0.24226374260754904</v>
      </c>
      <c r="M164" s="157">
        <f t="shared" si="648"/>
        <v>0.12539072010941921</v>
      </c>
      <c r="N164" s="157">
        <f t="shared" si="648"/>
        <v>0.1556887542060954</v>
      </c>
      <c r="O164" s="157">
        <f t="shared" si="648"/>
        <v>0.31299255101060114</v>
      </c>
      <c r="P164" s="157">
        <f t="shared" si="648"/>
        <v>0.2265206623572911</v>
      </c>
      <c r="Q164" s="157">
        <f t="shared" si="648"/>
        <v>0.36136191140872459</v>
      </c>
    </row>
    <row r="165" spans="1:17" ht="12" customHeight="1" x14ac:dyDescent="0.25">
      <c r="A165" s="23" t="s">
        <v>60</v>
      </c>
      <c r="B165" s="156"/>
      <c r="C165" s="156">
        <v>0.18090276033410638</v>
      </c>
      <c r="D165" s="156">
        <v>0.19140054443135976</v>
      </c>
      <c r="E165" s="156">
        <v>0.13481113120247584</v>
      </c>
      <c r="F165" s="156">
        <v>0.16217892620393493</v>
      </c>
      <c r="G165" s="156">
        <v>0.14547674499386012</v>
      </c>
      <c r="H165" s="156">
        <v>0.17842371629978768</v>
      </c>
      <c r="I165" s="156">
        <v>0.17687464802636874</v>
      </c>
      <c r="J165" s="156">
        <v>0.29890690800021069</v>
      </c>
      <c r="K165" s="156">
        <v>0.21096131553459488</v>
      </c>
      <c r="L165" s="156">
        <v>0.24226374260754904</v>
      </c>
      <c r="M165" s="156">
        <v>0.12539072010941921</v>
      </c>
      <c r="N165" s="156">
        <v>0.1556887542060954</v>
      </c>
      <c r="O165" s="156">
        <v>0.31299255101060114</v>
      </c>
      <c r="P165" s="156">
        <v>0.2265206623572911</v>
      </c>
      <c r="Q165" s="156">
        <v>0.36136191140872459</v>
      </c>
    </row>
    <row r="166" spans="1:17" ht="12" customHeight="1" x14ac:dyDescent="0.25">
      <c r="A166" s="158" t="s">
        <v>63</v>
      </c>
      <c r="B166" s="157"/>
      <c r="C166" s="157">
        <f t="shared" ref="C166" si="649">SUM(C167:C168,C171:C172)</f>
        <v>15.469552102654891</v>
      </c>
      <c r="D166" s="157">
        <f t="shared" ref="D166" si="650">SUM(D167:D168,D171:D172)</f>
        <v>12.986546417155939</v>
      </c>
      <c r="E166" s="157">
        <f t="shared" ref="E166" si="651">SUM(E167:E168,E171:E172)</f>
        <v>14.600953079064583</v>
      </c>
      <c r="F166" s="157">
        <f t="shared" ref="F166" si="652">SUM(F167:F168,F171:F172)</f>
        <v>15.407063504332902</v>
      </c>
      <c r="G166" s="157">
        <f t="shared" ref="G166" si="653">SUM(G167:G168,G171:G172)</f>
        <v>10.549007024744547</v>
      </c>
      <c r="H166" s="157">
        <f t="shared" ref="H166" si="654">SUM(H167:H168,H171:H172)</f>
        <v>20.941609311321169</v>
      </c>
      <c r="I166" s="157">
        <f t="shared" ref="I166" si="655">SUM(I167:I168,I171:I172)</f>
        <v>17.599838017533077</v>
      </c>
      <c r="J166" s="157">
        <f t="shared" ref="J166" si="656">SUM(J167:J168,J171:J172)</f>
        <v>13.847081876506014</v>
      </c>
      <c r="K166" s="157">
        <f t="shared" ref="K166" si="657">SUM(K167:K168,K171:K172)</f>
        <v>9.2968850875793212</v>
      </c>
      <c r="L166" s="157">
        <f t="shared" ref="L166" si="658">SUM(L167:L168,L171:L172)</f>
        <v>11.992400793717216</v>
      </c>
      <c r="M166" s="157">
        <f t="shared" ref="M166" si="659">SUM(M167:M168,M171:M172)</f>
        <v>7.2858520191298224</v>
      </c>
      <c r="N166" s="157">
        <f t="shared" ref="N166" si="660">SUM(N167:N168,N171:N172)</f>
        <v>12.223656918620806</v>
      </c>
      <c r="O166" s="157">
        <f t="shared" ref="O166" si="661">SUM(O167:O168,O171:O172)</f>
        <v>12.931079601999894</v>
      </c>
      <c r="P166" s="157">
        <f t="shared" ref="P166" si="662">SUM(P167:P168,P171:P172)</f>
        <v>12.95288958726786</v>
      </c>
      <c r="Q166" s="157">
        <f t="shared" ref="Q166" si="663">SUM(Q167:Q168,Q171:Q172)</f>
        <v>15.75562671311283</v>
      </c>
    </row>
    <row r="167" spans="1:17" ht="12" customHeight="1" x14ac:dyDescent="0.25">
      <c r="A167" s="167" t="s">
        <v>144</v>
      </c>
      <c r="B167" s="132"/>
      <c r="C167" s="132">
        <v>0</v>
      </c>
      <c r="D167" s="132">
        <v>0</v>
      </c>
      <c r="E167" s="132">
        <v>0</v>
      </c>
      <c r="F167" s="132">
        <v>0</v>
      </c>
      <c r="G167" s="132">
        <v>0</v>
      </c>
      <c r="H167" s="132">
        <v>0</v>
      </c>
      <c r="I167" s="132">
        <v>0</v>
      </c>
      <c r="J167" s="132">
        <v>0</v>
      </c>
      <c r="K167" s="132">
        <v>0</v>
      </c>
      <c r="L167" s="132">
        <v>0</v>
      </c>
      <c r="M167" s="132">
        <v>0</v>
      </c>
      <c r="N167" s="132">
        <v>0</v>
      </c>
      <c r="O167" s="132">
        <v>0</v>
      </c>
      <c r="P167" s="132">
        <v>0</v>
      </c>
      <c r="Q167" s="132">
        <v>0</v>
      </c>
    </row>
    <row r="168" spans="1:17" ht="12" customHeight="1" x14ac:dyDescent="0.25">
      <c r="A168" s="167" t="s">
        <v>143</v>
      </c>
      <c r="B168" s="132"/>
      <c r="C168" s="132">
        <f t="shared" ref="C168" si="664">SUM(C169:C170)</f>
        <v>0</v>
      </c>
      <c r="D168" s="132">
        <f t="shared" ref="D168" si="665">SUM(D169:D170)</f>
        <v>0</v>
      </c>
      <c r="E168" s="132">
        <f t="shared" ref="E168" si="666">SUM(E169:E170)</f>
        <v>0</v>
      </c>
      <c r="F168" s="132">
        <f t="shared" ref="F168" si="667">SUM(F169:F170)</f>
        <v>0</v>
      </c>
      <c r="G168" s="132">
        <f t="shared" ref="G168" si="668">SUM(G169:G170)</f>
        <v>0</v>
      </c>
      <c r="H168" s="132">
        <f t="shared" ref="H168" si="669">SUM(H169:H170)</f>
        <v>0</v>
      </c>
      <c r="I168" s="132">
        <f t="shared" ref="I168" si="670">SUM(I169:I170)</f>
        <v>0</v>
      </c>
      <c r="J168" s="132">
        <f t="shared" ref="J168" si="671">SUM(J169:J170)</f>
        <v>0</v>
      </c>
      <c r="K168" s="132">
        <f t="shared" ref="K168" si="672">SUM(K169:K170)</f>
        <v>0</v>
      </c>
      <c r="L168" s="132">
        <f t="shared" ref="L168" si="673">SUM(L169:L170)</f>
        <v>0</v>
      </c>
      <c r="M168" s="132">
        <f t="shared" ref="M168" si="674">SUM(M169:M170)</f>
        <v>0</v>
      </c>
      <c r="N168" s="132">
        <f t="shared" ref="N168" si="675">SUM(N169:N170)</f>
        <v>0</v>
      </c>
      <c r="O168" s="132">
        <f t="shared" ref="O168" si="676">SUM(O169:O170)</f>
        <v>0</v>
      </c>
      <c r="P168" s="132">
        <f t="shared" ref="P168" si="677">SUM(P169:P170)</f>
        <v>0</v>
      </c>
      <c r="Q168" s="132">
        <f t="shared" ref="Q168" si="678">SUM(Q169:Q170)</f>
        <v>0</v>
      </c>
    </row>
    <row r="169" spans="1:17" ht="12" customHeight="1" x14ac:dyDescent="0.25">
      <c r="A169" s="166" t="s">
        <v>57</v>
      </c>
      <c r="B169" s="165"/>
      <c r="C169" s="165">
        <v>0</v>
      </c>
      <c r="D169" s="165">
        <v>0</v>
      </c>
      <c r="E169" s="165">
        <v>0</v>
      </c>
      <c r="F169" s="165">
        <v>0</v>
      </c>
      <c r="G169" s="165">
        <v>0</v>
      </c>
      <c r="H169" s="165">
        <v>0</v>
      </c>
      <c r="I169" s="165">
        <v>0</v>
      </c>
      <c r="J169" s="165">
        <v>0</v>
      </c>
      <c r="K169" s="165">
        <v>0</v>
      </c>
      <c r="L169" s="165">
        <v>0</v>
      </c>
      <c r="M169" s="165">
        <v>0</v>
      </c>
      <c r="N169" s="165">
        <v>0</v>
      </c>
      <c r="O169" s="165">
        <v>0</v>
      </c>
      <c r="P169" s="165">
        <v>0</v>
      </c>
      <c r="Q169" s="165">
        <v>0</v>
      </c>
    </row>
    <row r="170" spans="1:17" ht="12" customHeight="1" x14ac:dyDescent="0.25">
      <c r="A170" s="147" t="s">
        <v>59</v>
      </c>
      <c r="B170" s="164"/>
      <c r="C170" s="164">
        <v>0</v>
      </c>
      <c r="D170" s="164">
        <v>0</v>
      </c>
      <c r="E170" s="164">
        <v>0</v>
      </c>
      <c r="F170" s="164">
        <v>0</v>
      </c>
      <c r="G170" s="164">
        <v>0</v>
      </c>
      <c r="H170" s="164">
        <v>0</v>
      </c>
      <c r="I170" s="164">
        <v>0</v>
      </c>
      <c r="J170" s="164">
        <v>0</v>
      </c>
      <c r="K170" s="164">
        <v>0</v>
      </c>
      <c r="L170" s="164">
        <v>0</v>
      </c>
      <c r="M170" s="164">
        <v>0</v>
      </c>
      <c r="N170" s="164">
        <v>0</v>
      </c>
      <c r="O170" s="164">
        <v>0</v>
      </c>
      <c r="P170" s="164">
        <v>0</v>
      </c>
      <c r="Q170" s="164">
        <v>0</v>
      </c>
    </row>
    <row r="171" spans="1:17" ht="12" customHeight="1" x14ac:dyDescent="0.25">
      <c r="A171" s="163" t="s">
        <v>142</v>
      </c>
      <c r="B171" s="162"/>
      <c r="C171" s="162">
        <v>15.164762119370625</v>
      </c>
      <c r="D171" s="162">
        <v>12.726368388930799</v>
      </c>
      <c r="E171" s="162">
        <v>14.169316368886362</v>
      </c>
      <c r="F171" s="162">
        <v>14.972726757904621</v>
      </c>
      <c r="G171" s="162">
        <v>9.9455223500336309</v>
      </c>
      <c r="H171" s="162">
        <v>18.136462750358916</v>
      </c>
      <c r="I171" s="162">
        <v>14.729678496354527</v>
      </c>
      <c r="J171" s="162">
        <v>10.657291937241718</v>
      </c>
      <c r="K171" s="162">
        <v>7.2211857054156328</v>
      </c>
      <c r="L171" s="162">
        <v>10.288476948767425</v>
      </c>
      <c r="M171" s="162">
        <v>3.5510716838042864</v>
      </c>
      <c r="N171" s="162">
        <v>10.557399235210061</v>
      </c>
      <c r="O171" s="162">
        <v>12.237240462162395</v>
      </c>
      <c r="P171" s="162">
        <v>9.8347179776213434</v>
      </c>
      <c r="Q171" s="162">
        <v>14.330808197049686</v>
      </c>
    </row>
    <row r="172" spans="1:17" ht="12" customHeight="1" x14ac:dyDescent="0.25">
      <c r="A172" s="161" t="s">
        <v>141</v>
      </c>
      <c r="B172" s="160"/>
      <c r="C172" s="160">
        <f t="shared" ref="C172" si="679">SUM(C173:C174)</f>
        <v>0.30478998328426593</v>
      </c>
      <c r="D172" s="160">
        <f t="shared" ref="D172" si="680">SUM(D173:D174)</f>
        <v>0.26017802822513864</v>
      </c>
      <c r="E172" s="160">
        <f t="shared" ref="E172" si="681">SUM(E173:E174)</f>
        <v>0.43163671017822203</v>
      </c>
      <c r="F172" s="160">
        <f t="shared" ref="F172" si="682">SUM(F173:F174)</f>
        <v>0.43433674642828146</v>
      </c>
      <c r="G172" s="160">
        <f t="shared" ref="G172" si="683">SUM(G173:G174)</f>
        <v>0.60348467471091571</v>
      </c>
      <c r="H172" s="160">
        <f t="shared" ref="H172" si="684">SUM(H173:H174)</f>
        <v>2.8051465609622523</v>
      </c>
      <c r="I172" s="160">
        <f t="shared" ref="I172" si="685">SUM(I173:I174)</f>
        <v>2.8701595211785498</v>
      </c>
      <c r="J172" s="160">
        <f t="shared" ref="J172" si="686">SUM(J173:J174)</f>
        <v>3.1897899392642954</v>
      </c>
      <c r="K172" s="160">
        <f t="shared" ref="K172" si="687">SUM(K173:K174)</f>
        <v>2.075699382163688</v>
      </c>
      <c r="L172" s="160">
        <f t="shared" ref="L172" si="688">SUM(L173:L174)</f>
        <v>1.703923844949792</v>
      </c>
      <c r="M172" s="160">
        <f t="shared" ref="M172" si="689">SUM(M173:M174)</f>
        <v>3.734780335325536</v>
      </c>
      <c r="N172" s="160">
        <f t="shared" ref="N172" si="690">SUM(N173:N174)</f>
        <v>1.666257683410745</v>
      </c>
      <c r="O172" s="160">
        <f t="shared" ref="O172" si="691">SUM(O173:O174)</f>
        <v>0.69383913983749812</v>
      </c>
      <c r="P172" s="160">
        <f t="shared" ref="P172" si="692">SUM(P173:P174)</f>
        <v>3.1181716096465166</v>
      </c>
      <c r="Q172" s="160">
        <f t="shared" ref="Q172" si="693">SUM(Q173:Q174)</f>
        <v>1.424818516063145</v>
      </c>
    </row>
    <row r="173" spans="1:17" ht="12" customHeight="1" x14ac:dyDescent="0.25">
      <c r="A173" s="148" t="s">
        <v>60</v>
      </c>
      <c r="B173" s="156"/>
      <c r="C173" s="156">
        <v>0.22712057004806208</v>
      </c>
      <c r="D173" s="156">
        <v>0.19438018319329919</v>
      </c>
      <c r="E173" s="156">
        <v>0.32462723861332027</v>
      </c>
      <c r="F173" s="156">
        <v>0.32716968451606693</v>
      </c>
      <c r="G173" s="156">
        <v>0.44562382849691146</v>
      </c>
      <c r="H173" s="156">
        <v>2.0784346053700999</v>
      </c>
      <c r="I173" s="156">
        <v>2.1271897168420244</v>
      </c>
      <c r="J173" s="156">
        <v>2.3657073246708875</v>
      </c>
      <c r="K173" s="156">
        <v>1.5077613595733508</v>
      </c>
      <c r="L173" s="156">
        <v>1.2994773980458316</v>
      </c>
      <c r="M173" s="156">
        <v>2.7436872991885006</v>
      </c>
      <c r="N173" s="156">
        <v>1.2977576374435511</v>
      </c>
      <c r="O173" s="156">
        <v>0.53703070164696443</v>
      </c>
      <c r="P173" s="156">
        <v>2.3186303738114691</v>
      </c>
      <c r="Q173" s="156">
        <v>1.0770170908693337</v>
      </c>
    </row>
    <row r="174" spans="1:17" ht="12" customHeight="1" x14ac:dyDescent="0.25">
      <c r="A174" s="159" t="s">
        <v>59</v>
      </c>
      <c r="B174" s="57"/>
      <c r="C174" s="57">
        <v>7.7669413236203869E-2</v>
      </c>
      <c r="D174" s="57">
        <v>6.5797845031839441E-2</v>
      </c>
      <c r="E174" s="57">
        <v>0.10700947156490177</v>
      </c>
      <c r="F174" s="57">
        <v>0.10716706191221452</v>
      </c>
      <c r="G174" s="57">
        <v>0.15786084621400429</v>
      </c>
      <c r="H174" s="57">
        <v>0.72671195559215218</v>
      </c>
      <c r="I174" s="57">
        <v>0.74296980433652526</v>
      </c>
      <c r="J174" s="57">
        <v>0.82408261459340804</v>
      </c>
      <c r="K174" s="57">
        <v>0.56793802259033721</v>
      </c>
      <c r="L174" s="57">
        <v>0.40444644690396031</v>
      </c>
      <c r="M174" s="57">
        <v>0.99109303613703559</v>
      </c>
      <c r="N174" s="57">
        <v>0.36850004596719382</v>
      </c>
      <c r="O174" s="57">
        <v>0.15680843819053375</v>
      </c>
      <c r="P174" s="57">
        <v>0.79954123583504755</v>
      </c>
      <c r="Q174" s="57">
        <v>0.3478014251938113</v>
      </c>
    </row>
    <row r="175" spans="1:17" ht="12" customHeight="1" x14ac:dyDescent="0.25">
      <c r="A175" s="158" t="s">
        <v>62</v>
      </c>
      <c r="B175" s="157"/>
      <c r="C175" s="157">
        <f t="shared" ref="C175" si="694">SUM(C176:C177)</f>
        <v>7.0246819471784336</v>
      </c>
      <c r="D175" s="157">
        <f t="shared" ref="D175" si="695">SUM(D176:D177)</f>
        <v>5.9655311706587124</v>
      </c>
      <c r="E175" s="157">
        <f t="shared" ref="E175" si="696">SUM(E176:E177)</f>
        <v>6.8811541603569957</v>
      </c>
      <c r="F175" s="157">
        <f t="shared" ref="F175" si="697">SUM(F176:F177)</f>
        <v>7.0420409111154125</v>
      </c>
      <c r="G175" s="157">
        <f t="shared" ref="G175" si="698">SUM(G176:G177)</f>
        <v>5.0011581255191997</v>
      </c>
      <c r="H175" s="157">
        <f t="shared" ref="H175" si="699">SUM(H176:H177)</f>
        <v>10.236827306257096</v>
      </c>
      <c r="I175" s="157">
        <f t="shared" ref="I175" si="700">SUM(I176:I177)</f>
        <v>8.5459370591568877</v>
      </c>
      <c r="J175" s="157">
        <f t="shared" ref="J175" si="701">SUM(J176:J177)</f>
        <v>7.144660730745664</v>
      </c>
      <c r="K175" s="157">
        <f t="shared" ref="K175" si="702">SUM(K176:K177)</f>
        <v>4.9903009394571916</v>
      </c>
      <c r="L175" s="157">
        <f t="shared" ref="L175" si="703">SUM(L176:L177)</f>
        <v>5.8076901981458491</v>
      </c>
      <c r="M175" s="157">
        <f t="shared" ref="M175" si="704">SUM(M176:M177)</f>
        <v>4.0257776201795616</v>
      </c>
      <c r="N175" s="157">
        <f t="shared" ref="N175" si="705">SUM(N176:N177)</f>
        <v>5.7964291945095718</v>
      </c>
      <c r="O175" s="157">
        <f t="shared" ref="O175" si="706">SUM(O176:O177)</f>
        <v>6.2089299853799016</v>
      </c>
      <c r="P175" s="157">
        <f t="shared" ref="P175" si="707">SUM(P176:P177)</f>
        <v>6.4702761690112389</v>
      </c>
      <c r="Q175" s="157">
        <f t="shared" ref="Q175" si="708">SUM(Q176:Q177)</f>
        <v>7.7100672157031154</v>
      </c>
    </row>
    <row r="176" spans="1:17" ht="12" customHeight="1" x14ac:dyDescent="0.25">
      <c r="A176" s="23" t="s">
        <v>57</v>
      </c>
      <c r="B176" s="156"/>
      <c r="C176" s="156">
        <v>0</v>
      </c>
      <c r="D176" s="156">
        <v>0</v>
      </c>
      <c r="E176" s="156">
        <v>0</v>
      </c>
      <c r="F176" s="156">
        <v>0</v>
      </c>
      <c r="G176" s="156">
        <v>0</v>
      </c>
      <c r="H176" s="156">
        <v>0</v>
      </c>
      <c r="I176" s="156">
        <v>0</v>
      </c>
      <c r="J176" s="156">
        <v>0</v>
      </c>
      <c r="K176" s="156">
        <v>0</v>
      </c>
      <c r="L176" s="156">
        <v>0</v>
      </c>
      <c r="M176" s="156">
        <v>0</v>
      </c>
      <c r="N176" s="156">
        <v>0</v>
      </c>
      <c r="O176" s="156">
        <v>0</v>
      </c>
      <c r="P176" s="156">
        <v>0</v>
      </c>
      <c r="Q176" s="156">
        <v>0</v>
      </c>
    </row>
    <row r="177" spans="1:17" ht="12" customHeight="1" x14ac:dyDescent="0.25">
      <c r="A177" s="29" t="s">
        <v>140</v>
      </c>
      <c r="B177" s="57"/>
      <c r="C177" s="57">
        <v>7.0246819471784336</v>
      </c>
      <c r="D177" s="57">
        <v>5.9655311706587124</v>
      </c>
      <c r="E177" s="57">
        <v>6.8811541603569957</v>
      </c>
      <c r="F177" s="57">
        <v>7.0420409111154125</v>
      </c>
      <c r="G177" s="57">
        <v>5.0011581255191997</v>
      </c>
      <c r="H177" s="57">
        <v>10.236827306257096</v>
      </c>
      <c r="I177" s="57">
        <v>8.5459370591568877</v>
      </c>
      <c r="J177" s="57">
        <v>7.144660730745664</v>
      </c>
      <c r="K177" s="57">
        <v>4.9903009394571916</v>
      </c>
      <c r="L177" s="57">
        <v>5.8076901981458491</v>
      </c>
      <c r="M177" s="57">
        <v>4.0257776201795616</v>
      </c>
      <c r="N177" s="57">
        <v>5.7964291945095718</v>
      </c>
      <c r="O177" s="57">
        <v>6.2089299853799016</v>
      </c>
      <c r="P177" s="57">
        <v>6.4702761690112389</v>
      </c>
      <c r="Q177" s="57">
        <v>7.7100672157031154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272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175</v>
      </c>
    </row>
    <row r="3" spans="1:17" ht="12" customHeight="1" x14ac:dyDescent="0.25">
      <c r="A3" s="152" t="s">
        <v>172</v>
      </c>
      <c r="B3" s="168"/>
      <c r="C3" s="168">
        <f t="shared" ref="C3" si="0">SUM(C4,C7,C9,C19)</f>
        <v>0</v>
      </c>
      <c r="D3" s="168">
        <f t="shared" ref="D3" si="1">SUM(D4,D7,D9,D19)</f>
        <v>0</v>
      </c>
      <c r="E3" s="168">
        <f t="shared" ref="E3" si="2">SUM(E4,E7,E9,E19)</f>
        <v>8.4410016381005324</v>
      </c>
      <c r="F3" s="168">
        <f t="shared" ref="F3" si="3">SUM(F4,F7,F9,F19)</f>
        <v>2.7299552639976086</v>
      </c>
      <c r="G3" s="168">
        <f t="shared" ref="G3" si="4">SUM(G4,G7,G9,G19)</f>
        <v>7.3606801393007393</v>
      </c>
      <c r="H3" s="168">
        <f t="shared" ref="H3" si="5">SUM(H4,H7,H9,H19)</f>
        <v>12.723122200470906</v>
      </c>
      <c r="I3" s="168">
        <f t="shared" ref="I3" si="6">SUM(I4,I7,I9,I19)</f>
        <v>11.737462709433503</v>
      </c>
      <c r="J3" s="168">
        <f t="shared" ref="J3" si="7">SUM(J4,J7,J9,J19)</f>
        <v>11.868826809244828</v>
      </c>
      <c r="K3" s="168">
        <f t="shared" ref="K3" si="8">SUM(K4,K7,K9,K19)</f>
        <v>0</v>
      </c>
      <c r="L3" s="168">
        <f t="shared" ref="L3" si="9">SUM(L4,L7,L9,L19)</f>
        <v>12.797668638280701</v>
      </c>
      <c r="M3" s="168">
        <f t="shared" ref="M3" si="10">SUM(M4,M7,M9,M19)</f>
        <v>0</v>
      </c>
      <c r="N3" s="168">
        <f t="shared" ref="N3" si="11">SUM(N4,N7,N9,N19)</f>
        <v>0</v>
      </c>
      <c r="O3" s="168">
        <f t="shared" ref="O3" si="12">SUM(O4,O7,O9,O19)</f>
        <v>0</v>
      </c>
      <c r="P3" s="168">
        <f t="shared" ref="P3" si="13">SUM(P4,P7,P9,P19)</f>
        <v>0</v>
      </c>
      <c r="Q3" s="168">
        <f t="shared" ref="Q3" si="14">SUM(Q4,Q7,Q9,Q19)</f>
        <v>0</v>
      </c>
    </row>
    <row r="4" spans="1:17" ht="12.95" customHeight="1" x14ac:dyDescent="0.25">
      <c r="A4" s="158" t="s">
        <v>65</v>
      </c>
      <c r="B4" s="157"/>
      <c r="C4" s="157">
        <f t="shared" ref="C4:Q4" si="15">SUM(C5:C6)</f>
        <v>0</v>
      </c>
      <c r="D4" s="157">
        <f t="shared" si="15"/>
        <v>0</v>
      </c>
      <c r="E4" s="157">
        <f t="shared" si="15"/>
        <v>6.5623562755976508</v>
      </c>
      <c r="F4" s="157">
        <f t="shared" si="15"/>
        <v>2.161811718779648</v>
      </c>
      <c r="G4" s="157">
        <f t="shared" si="15"/>
        <v>5.7323100292264995</v>
      </c>
      <c r="H4" s="157">
        <f t="shared" si="15"/>
        <v>9.8521072062170649</v>
      </c>
      <c r="I4" s="157">
        <f t="shared" si="15"/>
        <v>9.0388448611135832</v>
      </c>
      <c r="J4" s="157">
        <f t="shared" si="15"/>
        <v>8.9935429055802789</v>
      </c>
      <c r="K4" s="157">
        <f t="shared" si="15"/>
        <v>0</v>
      </c>
      <c r="L4" s="157">
        <f t="shared" si="15"/>
        <v>9.4330780997897712</v>
      </c>
      <c r="M4" s="157">
        <f t="shared" si="15"/>
        <v>0</v>
      </c>
      <c r="N4" s="157">
        <f t="shared" si="15"/>
        <v>0</v>
      </c>
      <c r="O4" s="157">
        <f t="shared" si="15"/>
        <v>0</v>
      </c>
      <c r="P4" s="157">
        <f t="shared" si="15"/>
        <v>0</v>
      </c>
      <c r="Q4" s="157">
        <f t="shared" si="15"/>
        <v>0</v>
      </c>
    </row>
    <row r="5" spans="1:17" ht="12" customHeight="1" x14ac:dyDescent="0.25">
      <c r="A5" s="23" t="s">
        <v>58</v>
      </c>
      <c r="B5" s="156"/>
      <c r="C5" s="156">
        <v>0</v>
      </c>
      <c r="D5" s="156">
        <v>0</v>
      </c>
      <c r="E5" s="156">
        <v>6.4867778663351103</v>
      </c>
      <c r="F5" s="156">
        <v>2.1389514803290965</v>
      </c>
      <c r="G5" s="156">
        <v>5.6939803732606808</v>
      </c>
      <c r="H5" s="156">
        <v>9.7696754128651371</v>
      </c>
      <c r="I5" s="156">
        <v>8.962983338452764</v>
      </c>
      <c r="J5" s="156">
        <v>8.8952975816886362</v>
      </c>
      <c r="K5" s="156">
        <v>0</v>
      </c>
      <c r="L5" s="156">
        <v>9.2944050938307914</v>
      </c>
      <c r="M5" s="156">
        <v>0</v>
      </c>
      <c r="N5" s="156">
        <v>0</v>
      </c>
      <c r="O5" s="156">
        <v>0</v>
      </c>
      <c r="P5" s="156">
        <v>0</v>
      </c>
      <c r="Q5" s="156">
        <v>0</v>
      </c>
    </row>
    <row r="6" spans="1:17" ht="12" customHeight="1" x14ac:dyDescent="0.25">
      <c r="A6" s="23" t="s">
        <v>60</v>
      </c>
      <c r="B6" s="156"/>
      <c r="C6" s="156">
        <v>0</v>
      </c>
      <c r="D6" s="156">
        <v>0</v>
      </c>
      <c r="E6" s="156">
        <v>7.5578409262540502E-2</v>
      </c>
      <c r="F6" s="156">
        <v>2.2860238450551261E-2</v>
      </c>
      <c r="G6" s="156">
        <v>3.8329655965818478E-2</v>
      </c>
      <c r="H6" s="156">
        <v>8.2431793351928198E-2</v>
      </c>
      <c r="I6" s="156">
        <v>7.5861522660818623E-2</v>
      </c>
      <c r="J6" s="156">
        <v>9.8245323891641895E-2</v>
      </c>
      <c r="K6" s="156">
        <v>0</v>
      </c>
      <c r="L6" s="156">
        <v>0.13867300595897919</v>
      </c>
      <c r="M6" s="156">
        <v>0</v>
      </c>
      <c r="N6" s="156">
        <v>0</v>
      </c>
      <c r="O6" s="156">
        <v>0</v>
      </c>
      <c r="P6" s="156">
        <v>0</v>
      </c>
      <c r="Q6" s="156">
        <v>0</v>
      </c>
    </row>
    <row r="7" spans="1:17" ht="12.95" customHeight="1" x14ac:dyDescent="0.25">
      <c r="A7" s="158" t="s">
        <v>112</v>
      </c>
      <c r="B7" s="157"/>
      <c r="C7" s="157">
        <f t="shared" ref="C7:Q7" si="16">C8</f>
        <v>0</v>
      </c>
      <c r="D7" s="157">
        <f t="shared" si="16"/>
        <v>0</v>
      </c>
      <c r="E7" s="157">
        <f t="shared" si="16"/>
        <v>3.3764528594990247E-2</v>
      </c>
      <c r="F7" s="157">
        <f t="shared" si="16"/>
        <v>3.459606158603775E-2</v>
      </c>
      <c r="G7" s="157">
        <f t="shared" si="16"/>
        <v>3.373920132411741E-2</v>
      </c>
      <c r="H7" s="157">
        <f t="shared" si="16"/>
        <v>4.0538680005413205E-2</v>
      </c>
      <c r="I7" s="157">
        <f t="shared" si="16"/>
        <v>4.6930578291275823E-2</v>
      </c>
      <c r="J7" s="157">
        <f t="shared" si="16"/>
        <v>6.834160087060516E-2</v>
      </c>
      <c r="K7" s="157">
        <f t="shared" si="16"/>
        <v>0</v>
      </c>
      <c r="L7" s="157">
        <f t="shared" si="16"/>
        <v>7.0751983414959127E-2</v>
      </c>
      <c r="M7" s="157">
        <f t="shared" si="16"/>
        <v>0</v>
      </c>
      <c r="N7" s="157">
        <f t="shared" si="16"/>
        <v>0</v>
      </c>
      <c r="O7" s="157">
        <f t="shared" si="16"/>
        <v>0</v>
      </c>
      <c r="P7" s="157">
        <f t="shared" si="16"/>
        <v>0</v>
      </c>
      <c r="Q7" s="157">
        <f t="shared" si="16"/>
        <v>0</v>
      </c>
    </row>
    <row r="8" spans="1:17" ht="12" customHeight="1" x14ac:dyDescent="0.25">
      <c r="A8" s="23" t="s">
        <v>60</v>
      </c>
      <c r="B8" s="156"/>
      <c r="C8" s="156">
        <v>0</v>
      </c>
      <c r="D8" s="156">
        <v>0</v>
      </c>
      <c r="E8" s="156">
        <v>3.3764528594990247E-2</v>
      </c>
      <c r="F8" s="156">
        <v>3.459606158603775E-2</v>
      </c>
      <c r="G8" s="156">
        <v>3.373920132411741E-2</v>
      </c>
      <c r="H8" s="156">
        <v>4.0538680005413205E-2</v>
      </c>
      <c r="I8" s="156">
        <v>4.6930578291275823E-2</v>
      </c>
      <c r="J8" s="156">
        <v>6.834160087060516E-2</v>
      </c>
      <c r="K8" s="156">
        <v>0</v>
      </c>
      <c r="L8" s="156">
        <v>7.0751983414959127E-2</v>
      </c>
      <c r="M8" s="156">
        <v>0</v>
      </c>
      <c r="N8" s="156">
        <v>0</v>
      </c>
      <c r="O8" s="156">
        <v>0</v>
      </c>
      <c r="P8" s="156">
        <v>0</v>
      </c>
      <c r="Q8" s="156">
        <v>0</v>
      </c>
    </row>
    <row r="9" spans="1:17" ht="12" customHeight="1" x14ac:dyDescent="0.25">
      <c r="A9" s="158" t="s">
        <v>63</v>
      </c>
      <c r="B9" s="157"/>
      <c r="C9" s="157">
        <f t="shared" ref="C9" si="17">SUM(C10:C12,C15:C16)</f>
        <v>0</v>
      </c>
      <c r="D9" s="157">
        <f t="shared" ref="D9" si="18">SUM(D10:D12,D15:D16)</f>
        <v>0</v>
      </c>
      <c r="E9" s="157">
        <f t="shared" ref="E9" si="19">SUM(E10:E12,E15:E16)</f>
        <v>1.1837081062212202</v>
      </c>
      <c r="F9" s="157">
        <f t="shared" ref="F9" si="20">SUM(F10:F12,F15:F16)</f>
        <v>0.33028139758721903</v>
      </c>
      <c r="G9" s="157">
        <f t="shared" ref="G9" si="21">SUM(G10:G12,G15:G16)</f>
        <v>1.0290122883921293</v>
      </c>
      <c r="H9" s="157">
        <f t="shared" ref="H9" si="22">SUM(H10:H12,H15:H16)</f>
        <v>1.8005041223138458</v>
      </c>
      <c r="I9" s="157">
        <f t="shared" ref="I9" si="23">SUM(I10:I12,I15:I16)</f>
        <v>1.6841002550305846</v>
      </c>
      <c r="J9" s="157">
        <f t="shared" ref="J9" si="24">SUM(J10:J12,J15:J16)</f>
        <v>1.7866494684161101</v>
      </c>
      <c r="K9" s="157">
        <f t="shared" ref="K9" si="25">SUM(K10:K12,K15:K16)</f>
        <v>0</v>
      </c>
      <c r="L9" s="157">
        <f t="shared" ref="L9" si="26">SUM(L10:L12,L15:L16)</f>
        <v>2.1408990871320133</v>
      </c>
      <c r="M9" s="157">
        <f t="shared" ref="M9" si="27">SUM(M10:M12,M15:M16)</f>
        <v>0</v>
      </c>
      <c r="N9" s="157">
        <f t="shared" ref="N9" si="28">SUM(N10:N12,N15:N16)</f>
        <v>0</v>
      </c>
      <c r="O9" s="157">
        <f t="shared" ref="O9" si="29">SUM(O10:O12,O15:O16)</f>
        <v>0</v>
      </c>
      <c r="P9" s="157">
        <f t="shared" ref="P9" si="30">SUM(P10:P12,P15:P16)</f>
        <v>0</v>
      </c>
      <c r="Q9" s="157">
        <f t="shared" ref="Q9" si="31">SUM(Q10:Q12,Q15:Q16)</f>
        <v>0</v>
      </c>
    </row>
    <row r="10" spans="1:17" ht="12" customHeight="1" x14ac:dyDescent="0.25">
      <c r="A10" s="167" t="s">
        <v>171</v>
      </c>
      <c r="B10" s="132"/>
      <c r="C10" s="132">
        <v>0</v>
      </c>
      <c r="D10" s="132">
        <v>0</v>
      </c>
      <c r="E10" s="132">
        <v>0.24189798058545423</v>
      </c>
      <c r="F10" s="132">
        <v>0.31665204978300276</v>
      </c>
      <c r="G10" s="132">
        <v>0.17519335995851812</v>
      </c>
      <c r="H10" s="132">
        <v>0.54202015238688794</v>
      </c>
      <c r="I10" s="132">
        <v>0.7350321353499174</v>
      </c>
      <c r="J10" s="132">
        <v>0.13132363513541148</v>
      </c>
      <c r="K10" s="132">
        <v>0</v>
      </c>
      <c r="L10" s="132">
        <v>0.24128146569671854</v>
      </c>
      <c r="M10" s="132">
        <v>0</v>
      </c>
      <c r="N10" s="132">
        <v>0</v>
      </c>
      <c r="O10" s="132">
        <v>0</v>
      </c>
      <c r="P10" s="132">
        <v>0</v>
      </c>
      <c r="Q10" s="132">
        <v>0</v>
      </c>
    </row>
    <row r="11" spans="1:17" ht="12" customHeight="1" x14ac:dyDescent="0.25">
      <c r="A11" s="167" t="s">
        <v>144</v>
      </c>
      <c r="B11" s="132"/>
      <c r="C11" s="132">
        <v>0</v>
      </c>
      <c r="D11" s="132">
        <v>0</v>
      </c>
      <c r="E11" s="132">
        <v>0</v>
      </c>
      <c r="F11" s="132">
        <v>0</v>
      </c>
      <c r="G11" s="132">
        <v>0</v>
      </c>
      <c r="H11" s="132">
        <v>0</v>
      </c>
      <c r="I11" s="132">
        <v>0</v>
      </c>
      <c r="J11" s="132">
        <v>0</v>
      </c>
      <c r="K11" s="132">
        <v>0</v>
      </c>
      <c r="L11" s="132">
        <v>0</v>
      </c>
      <c r="M11" s="132">
        <v>0</v>
      </c>
      <c r="N11" s="132">
        <v>0</v>
      </c>
      <c r="O11" s="132">
        <v>0</v>
      </c>
      <c r="P11" s="132">
        <v>0</v>
      </c>
      <c r="Q11" s="132">
        <v>0</v>
      </c>
    </row>
    <row r="12" spans="1:17" ht="12" customHeight="1" x14ac:dyDescent="0.25">
      <c r="A12" s="167" t="s">
        <v>143</v>
      </c>
      <c r="B12" s="132"/>
      <c r="C12" s="132">
        <f t="shared" ref="C12" si="32">SUM(C13:C14)</f>
        <v>0</v>
      </c>
      <c r="D12" s="132">
        <f t="shared" ref="D12" si="33">SUM(D13:D14)</f>
        <v>0</v>
      </c>
      <c r="E12" s="132">
        <f t="shared" ref="E12" si="34">SUM(E13:E14)</f>
        <v>0</v>
      </c>
      <c r="F12" s="132">
        <f t="shared" ref="F12" si="35">SUM(F13:F14)</f>
        <v>0</v>
      </c>
      <c r="G12" s="132">
        <f t="shared" ref="G12" si="36">SUM(G13:G14)</f>
        <v>0</v>
      </c>
      <c r="H12" s="132">
        <f t="shared" ref="H12" si="37">SUM(H13:H14)</f>
        <v>0</v>
      </c>
      <c r="I12" s="132">
        <f t="shared" ref="I12" si="38">SUM(I13:I14)</f>
        <v>0</v>
      </c>
      <c r="J12" s="132">
        <f t="shared" ref="J12" si="39">SUM(J13:J14)</f>
        <v>0</v>
      </c>
      <c r="K12" s="132">
        <f t="shared" ref="K12" si="40">SUM(K13:K14)</f>
        <v>0</v>
      </c>
      <c r="L12" s="132">
        <f t="shared" ref="L12" si="41">SUM(L13:L14)</f>
        <v>0</v>
      </c>
      <c r="M12" s="132">
        <f t="shared" ref="M12" si="42">SUM(M13:M14)</f>
        <v>0</v>
      </c>
      <c r="N12" s="132">
        <f t="shared" ref="N12" si="43">SUM(N13:N14)</f>
        <v>0</v>
      </c>
      <c r="O12" s="132">
        <f t="shared" ref="O12" si="44">SUM(O13:O14)</f>
        <v>0</v>
      </c>
      <c r="P12" s="132">
        <f t="shared" ref="P12" si="45">SUM(P13:P14)</f>
        <v>0</v>
      </c>
      <c r="Q12" s="132">
        <f t="shared" ref="Q12" si="46">SUM(Q13:Q14)</f>
        <v>0</v>
      </c>
    </row>
    <row r="13" spans="1:17" ht="12" customHeight="1" x14ac:dyDescent="0.25">
      <c r="A13" s="166" t="s">
        <v>57</v>
      </c>
      <c r="B13" s="165"/>
      <c r="C13" s="165">
        <v>0</v>
      </c>
      <c r="D13" s="165">
        <v>0</v>
      </c>
      <c r="E13" s="165">
        <v>0</v>
      </c>
      <c r="F13" s="165">
        <v>0</v>
      </c>
      <c r="G13" s="165">
        <v>0</v>
      </c>
      <c r="H13" s="165">
        <v>0</v>
      </c>
      <c r="I13" s="165">
        <v>0</v>
      </c>
      <c r="J13" s="165">
        <v>0</v>
      </c>
      <c r="K13" s="165">
        <v>0</v>
      </c>
      <c r="L13" s="165">
        <v>0</v>
      </c>
      <c r="M13" s="165">
        <v>0</v>
      </c>
      <c r="N13" s="165">
        <v>0</v>
      </c>
      <c r="O13" s="165">
        <v>0</v>
      </c>
      <c r="P13" s="165">
        <v>0</v>
      </c>
      <c r="Q13" s="165">
        <v>0</v>
      </c>
    </row>
    <row r="14" spans="1:17" ht="12" customHeight="1" x14ac:dyDescent="0.25">
      <c r="A14" s="147" t="s">
        <v>59</v>
      </c>
      <c r="B14" s="164"/>
      <c r="C14" s="164">
        <v>0</v>
      </c>
      <c r="D14" s="164">
        <v>0</v>
      </c>
      <c r="E14" s="164">
        <v>0</v>
      </c>
      <c r="F14" s="164">
        <v>0</v>
      </c>
      <c r="G14" s="164">
        <v>0</v>
      </c>
      <c r="H14" s="164">
        <v>0</v>
      </c>
      <c r="I14" s="164">
        <v>0</v>
      </c>
      <c r="J14" s="164">
        <v>0</v>
      </c>
      <c r="K14" s="164">
        <v>0</v>
      </c>
      <c r="L14" s="164">
        <v>0</v>
      </c>
      <c r="M14" s="164">
        <v>0</v>
      </c>
      <c r="N14" s="164">
        <v>0</v>
      </c>
      <c r="O14" s="164">
        <v>0</v>
      </c>
      <c r="P14" s="164">
        <v>0</v>
      </c>
      <c r="Q14" s="164">
        <v>0</v>
      </c>
    </row>
    <row r="15" spans="1:17" ht="12" customHeight="1" x14ac:dyDescent="0.25">
      <c r="A15" s="163" t="s">
        <v>142</v>
      </c>
      <c r="B15" s="162"/>
      <c r="C15" s="162">
        <v>0</v>
      </c>
      <c r="D15" s="162">
        <v>0</v>
      </c>
      <c r="E15" s="162">
        <v>0.92545898036670604</v>
      </c>
      <c r="F15" s="162">
        <v>1.3387217540238758E-2</v>
      </c>
      <c r="G15" s="162">
        <v>0.83785081580661236</v>
      </c>
      <c r="H15" s="162">
        <v>1.1845241366143817</v>
      </c>
      <c r="I15" s="162">
        <v>0.91041988026686915</v>
      </c>
      <c r="J15" s="162">
        <v>1.5301080522604655</v>
      </c>
      <c r="K15" s="162">
        <v>0</v>
      </c>
      <c r="L15" s="162">
        <v>1.7990062926819104</v>
      </c>
      <c r="M15" s="162">
        <v>0</v>
      </c>
      <c r="N15" s="162">
        <v>0</v>
      </c>
      <c r="O15" s="162">
        <v>0</v>
      </c>
      <c r="P15" s="162">
        <v>0</v>
      </c>
      <c r="Q15" s="162">
        <v>0</v>
      </c>
    </row>
    <row r="16" spans="1:17" ht="12" customHeight="1" x14ac:dyDescent="0.25">
      <c r="A16" s="161" t="s">
        <v>141</v>
      </c>
      <c r="B16" s="160"/>
      <c r="C16" s="160">
        <f t="shared" ref="C16" si="47">SUM(C17:C18)</f>
        <v>0</v>
      </c>
      <c r="D16" s="160">
        <f t="shared" ref="D16" si="48">SUM(D17:D18)</f>
        <v>0</v>
      </c>
      <c r="E16" s="160">
        <f t="shared" ref="E16" si="49">SUM(E17:E18)</f>
        <v>1.6351145269059991E-2</v>
      </c>
      <c r="F16" s="160">
        <f t="shared" ref="F16" si="50">SUM(F17:F18)</f>
        <v>2.4213026397749895E-4</v>
      </c>
      <c r="G16" s="160">
        <f t="shared" ref="G16" si="51">SUM(G17:G18)</f>
        <v>1.5968112626998907E-2</v>
      </c>
      <c r="H16" s="160">
        <f t="shared" ref="H16" si="52">SUM(H17:H18)</f>
        <v>7.3959833312576218E-2</v>
      </c>
      <c r="I16" s="160">
        <f t="shared" ref="I16" si="53">SUM(I17:I18)</f>
        <v>3.8648239413797823E-2</v>
      </c>
      <c r="J16" s="160">
        <f t="shared" ref="J16" si="54">SUM(J17:J18)</f>
        <v>0.12521778102023295</v>
      </c>
      <c r="K16" s="160">
        <f t="shared" ref="K16" si="55">SUM(K17:K18)</f>
        <v>0</v>
      </c>
      <c r="L16" s="160">
        <f t="shared" ref="L16" si="56">SUM(L17:L18)</f>
        <v>0.10061132875338435</v>
      </c>
      <c r="M16" s="160">
        <f t="shared" ref="M16" si="57">SUM(M17:M18)</f>
        <v>0</v>
      </c>
      <c r="N16" s="160">
        <f t="shared" ref="N16" si="58">SUM(N17:N18)</f>
        <v>0</v>
      </c>
      <c r="O16" s="160">
        <f t="shared" ref="O16" si="59">SUM(O17:O18)</f>
        <v>0</v>
      </c>
      <c r="P16" s="160">
        <f t="shared" ref="P16" si="60">SUM(P17:P18)</f>
        <v>0</v>
      </c>
      <c r="Q16" s="160">
        <f t="shared" ref="Q16" si="61">SUM(Q17:Q18)</f>
        <v>0</v>
      </c>
    </row>
    <row r="17" spans="1:17" ht="12" customHeight="1" x14ac:dyDescent="0.25">
      <c r="A17" s="148" t="s">
        <v>60</v>
      </c>
      <c r="B17" s="156"/>
      <c r="C17" s="156">
        <v>0</v>
      </c>
      <c r="D17" s="156">
        <v>0</v>
      </c>
      <c r="E17" s="156">
        <v>1.1164440803301076E-2</v>
      </c>
      <c r="F17" s="156">
        <v>1.6575049234159665E-4</v>
      </c>
      <c r="G17" s="156">
        <v>1.0686133119759508E-2</v>
      </c>
      <c r="H17" s="156">
        <v>4.9934642478951338E-2</v>
      </c>
      <c r="I17" s="156">
        <v>2.6163504904683228E-2</v>
      </c>
      <c r="J17" s="156">
        <v>8.5444769274615986E-2</v>
      </c>
      <c r="K17" s="156">
        <v>0</v>
      </c>
      <c r="L17" s="156">
        <v>7.1388832978712721E-2</v>
      </c>
      <c r="M17" s="156">
        <v>0</v>
      </c>
      <c r="N17" s="156">
        <v>0</v>
      </c>
      <c r="O17" s="156">
        <v>0</v>
      </c>
      <c r="P17" s="156">
        <v>0</v>
      </c>
      <c r="Q17" s="156">
        <v>0</v>
      </c>
    </row>
    <row r="18" spans="1:17" ht="12" customHeight="1" x14ac:dyDescent="0.25">
      <c r="A18" s="148" t="s">
        <v>59</v>
      </c>
      <c r="B18" s="156"/>
      <c r="C18" s="156">
        <v>0</v>
      </c>
      <c r="D18" s="156">
        <v>0</v>
      </c>
      <c r="E18" s="156">
        <v>5.1867044657589153E-3</v>
      </c>
      <c r="F18" s="156">
        <v>7.6379771635902278E-5</v>
      </c>
      <c r="G18" s="156">
        <v>5.2819795072393998E-3</v>
      </c>
      <c r="H18" s="156">
        <v>2.4025190833624872E-2</v>
      </c>
      <c r="I18" s="156">
        <v>1.2484734509114593E-2</v>
      </c>
      <c r="J18" s="156">
        <v>3.9773011745616975E-2</v>
      </c>
      <c r="K18" s="156">
        <v>0</v>
      </c>
      <c r="L18" s="156">
        <v>2.9222495774671634E-2</v>
      </c>
      <c r="M18" s="156">
        <v>0</v>
      </c>
      <c r="N18" s="156">
        <v>0</v>
      </c>
      <c r="O18" s="156">
        <v>0</v>
      </c>
      <c r="P18" s="156">
        <v>0</v>
      </c>
      <c r="Q18" s="156">
        <v>0</v>
      </c>
    </row>
    <row r="19" spans="1:17" ht="12" customHeight="1" x14ac:dyDescent="0.25">
      <c r="A19" s="158" t="s">
        <v>62</v>
      </c>
      <c r="B19" s="157"/>
      <c r="C19" s="157">
        <f t="shared" ref="C19" si="62">SUM(C20:C22)</f>
        <v>0</v>
      </c>
      <c r="D19" s="157">
        <f t="shared" ref="D19" si="63">SUM(D20:D22)</f>
        <v>0</v>
      </c>
      <c r="E19" s="157">
        <f t="shared" ref="E19" si="64">SUM(E20:E22)</f>
        <v>0.6611727276866709</v>
      </c>
      <c r="F19" s="157">
        <f t="shared" ref="F19" si="65">SUM(F20:F22)</f>
        <v>0.20326608604470389</v>
      </c>
      <c r="G19" s="157">
        <f t="shared" ref="G19" si="66">SUM(G20:G22)</f>
        <v>0.56561862035799326</v>
      </c>
      <c r="H19" s="157">
        <f t="shared" ref="H19" si="67">SUM(H20:H22)</f>
        <v>1.0299721919345817</v>
      </c>
      <c r="I19" s="157">
        <f t="shared" ref="I19" si="68">SUM(I20:I22)</f>
        <v>0.96758701499806021</v>
      </c>
      <c r="J19" s="157">
        <f t="shared" ref="J19" si="69">SUM(J20:J22)</f>
        <v>1.0202928343778341</v>
      </c>
      <c r="K19" s="157">
        <f t="shared" ref="K19" si="70">SUM(K20:K22)</f>
        <v>0</v>
      </c>
      <c r="L19" s="157">
        <f t="shared" ref="L19" si="71">SUM(L20:L22)</f>
        <v>1.1529394679439577</v>
      </c>
      <c r="M19" s="157">
        <f t="shared" ref="M19" si="72">SUM(M20:M22)</f>
        <v>0</v>
      </c>
      <c r="N19" s="157">
        <f t="shared" ref="N19" si="73">SUM(N20:N22)</f>
        <v>0</v>
      </c>
      <c r="O19" s="157">
        <f t="shared" ref="O19" si="74">SUM(O20:O22)</f>
        <v>0</v>
      </c>
      <c r="P19" s="157">
        <f t="shared" ref="P19" si="75">SUM(P20:P22)</f>
        <v>0</v>
      </c>
      <c r="Q19" s="157">
        <f t="shared" ref="Q19" si="76">SUM(Q20:Q22)</f>
        <v>0</v>
      </c>
    </row>
    <row r="20" spans="1:17" ht="12" customHeight="1" x14ac:dyDescent="0.25">
      <c r="A20" s="23" t="s">
        <v>58</v>
      </c>
      <c r="B20" s="156"/>
      <c r="C20" s="156">
        <v>0</v>
      </c>
      <c r="D20" s="156">
        <v>0</v>
      </c>
      <c r="E20" s="156">
        <v>0</v>
      </c>
      <c r="F20" s="156">
        <v>0</v>
      </c>
      <c r="G20" s="156">
        <v>0</v>
      </c>
      <c r="H20" s="156">
        <v>0</v>
      </c>
      <c r="I20" s="156">
        <v>0</v>
      </c>
      <c r="J20" s="156">
        <v>0</v>
      </c>
      <c r="K20" s="156">
        <v>0</v>
      </c>
      <c r="L20" s="156">
        <v>0</v>
      </c>
      <c r="M20" s="156">
        <v>0</v>
      </c>
      <c r="N20" s="156">
        <v>0</v>
      </c>
      <c r="O20" s="156">
        <v>0</v>
      </c>
      <c r="P20" s="156">
        <v>0</v>
      </c>
      <c r="Q20" s="156">
        <v>0</v>
      </c>
    </row>
    <row r="21" spans="1:17" ht="12" customHeight="1" x14ac:dyDescent="0.25">
      <c r="A21" s="23" t="s">
        <v>57</v>
      </c>
      <c r="B21" s="156"/>
      <c r="C21" s="156">
        <v>0</v>
      </c>
      <c r="D21" s="156">
        <v>0</v>
      </c>
      <c r="E21" s="156">
        <v>0</v>
      </c>
      <c r="F21" s="156">
        <v>0</v>
      </c>
      <c r="G21" s="156">
        <v>0</v>
      </c>
      <c r="H21" s="156">
        <v>0</v>
      </c>
      <c r="I21" s="156">
        <v>0</v>
      </c>
      <c r="J21" s="156">
        <v>0</v>
      </c>
      <c r="K21" s="156">
        <v>0</v>
      </c>
      <c r="L21" s="156">
        <v>0</v>
      </c>
      <c r="M21" s="156">
        <v>0</v>
      </c>
      <c r="N21" s="156">
        <v>0</v>
      </c>
      <c r="O21" s="156">
        <v>0</v>
      </c>
      <c r="P21" s="156">
        <v>0</v>
      </c>
      <c r="Q21" s="156">
        <v>0</v>
      </c>
    </row>
    <row r="22" spans="1:17" ht="12" customHeight="1" x14ac:dyDescent="0.25">
      <c r="A22" s="29" t="s">
        <v>140</v>
      </c>
      <c r="B22" s="57"/>
      <c r="C22" s="57">
        <v>0</v>
      </c>
      <c r="D22" s="57">
        <v>0</v>
      </c>
      <c r="E22" s="57">
        <v>0.6611727276866709</v>
      </c>
      <c r="F22" s="57">
        <v>0.20326608604470389</v>
      </c>
      <c r="G22" s="57">
        <v>0.56561862035799326</v>
      </c>
      <c r="H22" s="57">
        <v>1.0299721919345817</v>
      </c>
      <c r="I22" s="57">
        <v>0.96758701499806021</v>
      </c>
      <c r="J22" s="57">
        <v>1.0202928343778341</v>
      </c>
      <c r="K22" s="57">
        <v>0</v>
      </c>
      <c r="L22" s="57">
        <v>1.1529394679439577</v>
      </c>
      <c r="M22" s="57">
        <v>0</v>
      </c>
      <c r="N22" s="57">
        <v>0</v>
      </c>
      <c r="O22" s="57">
        <v>0</v>
      </c>
      <c r="P22" s="57">
        <v>0</v>
      </c>
      <c r="Q22" s="57"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68">
        <f t="shared" ref="C24" si="77">SUM(C25,C28,C30,C39)</f>
        <v>5.3903927858150906</v>
      </c>
      <c r="D24" s="168">
        <f t="shared" ref="D24" si="78">SUM(D25,D28,D30,D39)</f>
        <v>5.1032576705971806</v>
      </c>
      <c r="E24" s="168">
        <f t="shared" ref="E24" si="79">SUM(E25,E28,E30,E39)</f>
        <v>5.5029908477751874</v>
      </c>
      <c r="F24" s="168">
        <f t="shared" ref="F24" si="80">SUM(F25,F28,F30,F39)</f>
        <v>2.1920304286728762</v>
      </c>
      <c r="G24" s="168">
        <f t="shared" ref="G24" si="81">SUM(G25,G28,G30,G39)</f>
        <v>7.3900946908657321</v>
      </c>
      <c r="H24" s="168">
        <f t="shared" ref="H24" si="82">SUM(H25,H28,H30,H39)</f>
        <v>14.264499021756215</v>
      </c>
      <c r="I24" s="168">
        <f t="shared" ref="I24" si="83">SUM(I25,I28,I30,I39)</f>
        <v>17.217823179545398</v>
      </c>
      <c r="J24" s="168">
        <f t="shared" ref="J24" si="84">SUM(J25,J28,J30,J39)</f>
        <v>7.0882817451690396</v>
      </c>
      <c r="K24" s="168">
        <f t="shared" ref="K24" si="85">SUM(K25,K28,K30,K39)</f>
        <v>6.0915686644205103</v>
      </c>
      <c r="L24" s="168">
        <f t="shared" ref="L24" si="86">SUM(L25,L28,L30,L39)</f>
        <v>6.531793294292477</v>
      </c>
      <c r="M24" s="168">
        <f t="shared" ref="M24" si="87">SUM(M25,M28,M30,M39)</f>
        <v>7.7768315998882986</v>
      </c>
      <c r="N24" s="168">
        <f t="shared" ref="N24" si="88">SUM(N25,N28,N30,N39)</f>
        <v>0</v>
      </c>
      <c r="O24" s="168">
        <f t="shared" ref="O24" si="89">SUM(O25,O28,O30,O39)</f>
        <v>4.2009578288183445</v>
      </c>
      <c r="P24" s="168">
        <f t="shared" ref="P24" si="90">SUM(P25,P28,P30,P39)</f>
        <v>6.1570154611644066</v>
      </c>
      <c r="Q24" s="168">
        <f t="shared" ref="Q24" si="91">SUM(Q25,Q28,Q30,Q39)</f>
        <v>4.8522226363688814</v>
      </c>
    </row>
    <row r="25" spans="1:17" ht="12.95" customHeight="1" x14ac:dyDescent="0.25">
      <c r="A25" s="158" t="s">
        <v>65</v>
      </c>
      <c r="B25" s="157"/>
      <c r="C25" s="157">
        <f t="shared" ref="C25:Q25" si="92">SUM(C26:C27)</f>
        <v>4.2816038985259777</v>
      </c>
      <c r="D25" s="157">
        <f t="shared" si="92"/>
        <v>4.0747142118538608</v>
      </c>
      <c r="E25" s="157">
        <f t="shared" si="92"/>
        <v>4.4270453507760541</v>
      </c>
      <c r="F25" s="157">
        <f t="shared" si="92"/>
        <v>1.7658343788644479</v>
      </c>
      <c r="G25" s="157">
        <f t="shared" si="92"/>
        <v>5.9655970950705806</v>
      </c>
      <c r="H25" s="157">
        <f t="shared" si="92"/>
        <v>11.428696841790241</v>
      </c>
      <c r="I25" s="157">
        <f t="shared" si="92"/>
        <v>13.486797213675603</v>
      </c>
      <c r="J25" s="157">
        <f t="shared" si="92"/>
        <v>5.5554310523902153</v>
      </c>
      <c r="K25" s="157">
        <f t="shared" si="92"/>
        <v>4.7724884759829616</v>
      </c>
      <c r="L25" s="157">
        <f t="shared" si="92"/>
        <v>5.129425733733342</v>
      </c>
      <c r="M25" s="157">
        <f t="shared" si="92"/>
        <v>5.907698886991601</v>
      </c>
      <c r="N25" s="157">
        <f t="shared" si="92"/>
        <v>0</v>
      </c>
      <c r="O25" s="157">
        <f t="shared" si="92"/>
        <v>3.1639710789567261</v>
      </c>
      <c r="P25" s="157">
        <f t="shared" si="92"/>
        <v>4.3500005731016733</v>
      </c>
      <c r="Q25" s="157">
        <f t="shared" si="92"/>
        <v>3.4053980763258469</v>
      </c>
    </row>
    <row r="26" spans="1:17" ht="12" customHeight="1" x14ac:dyDescent="0.25">
      <c r="A26" s="23" t="s">
        <v>84</v>
      </c>
      <c r="B26" s="156"/>
      <c r="C26" s="156">
        <v>4.196159474016758</v>
      </c>
      <c r="D26" s="156">
        <v>3.986594529666323</v>
      </c>
      <c r="E26" s="156">
        <v>4.3017446901722387</v>
      </c>
      <c r="F26" s="156">
        <v>1.719880919553741</v>
      </c>
      <c r="G26" s="156">
        <v>5.8668635006269314</v>
      </c>
      <c r="H26" s="156">
        <v>11.192602434363765</v>
      </c>
      <c r="I26" s="156">
        <v>13.207334323301344</v>
      </c>
      <c r="J26" s="156">
        <v>5.4061584225661461</v>
      </c>
      <c r="K26" s="156">
        <v>4.6795893378125228</v>
      </c>
      <c r="L26" s="156">
        <v>4.9449774343795996</v>
      </c>
      <c r="M26" s="156">
        <v>5.8023400486434458</v>
      </c>
      <c r="N26" s="156">
        <v>0</v>
      </c>
      <c r="O26" s="156">
        <v>2.997515292534763</v>
      </c>
      <c r="P26" s="156">
        <v>4.2266676508445959</v>
      </c>
      <c r="Q26" s="156">
        <v>3.2701033466462035</v>
      </c>
    </row>
    <row r="27" spans="1:17" ht="12" customHeight="1" x14ac:dyDescent="0.25">
      <c r="A27" s="23" t="s">
        <v>60</v>
      </c>
      <c r="B27" s="156"/>
      <c r="C27" s="156">
        <v>8.54444245092192E-2</v>
      </c>
      <c r="D27" s="156">
        <v>8.811968218753824E-2</v>
      </c>
      <c r="E27" s="156">
        <v>0.12530066060381501</v>
      </c>
      <c r="F27" s="156">
        <v>4.5953459310707018E-2</v>
      </c>
      <c r="G27" s="156">
        <v>9.8733594443649403E-2</v>
      </c>
      <c r="H27" s="156">
        <v>0.23609440742647594</v>
      </c>
      <c r="I27" s="156">
        <v>0.27946289037425853</v>
      </c>
      <c r="J27" s="156">
        <v>0.14927262982406936</v>
      </c>
      <c r="K27" s="156">
        <v>9.28991381704386E-2</v>
      </c>
      <c r="L27" s="156">
        <v>0.18444829935374252</v>
      </c>
      <c r="M27" s="156">
        <v>0.10535883834815524</v>
      </c>
      <c r="N27" s="156">
        <v>0</v>
      </c>
      <c r="O27" s="156">
        <v>0.16645578642196293</v>
      </c>
      <c r="P27" s="156">
        <v>0.12333292225707695</v>
      </c>
      <c r="Q27" s="156">
        <v>0.1352947296796434</v>
      </c>
    </row>
    <row r="28" spans="1:17" ht="12.95" customHeight="1" x14ac:dyDescent="0.25">
      <c r="A28" s="158" t="s">
        <v>112</v>
      </c>
      <c r="B28" s="157"/>
      <c r="C28" s="157">
        <f t="shared" ref="C28:Q28" si="93">C29</f>
        <v>2.7868791818904542E-2</v>
      </c>
      <c r="D28" s="157">
        <f t="shared" si="93"/>
        <v>3.1608482327242657E-2</v>
      </c>
      <c r="E28" s="157">
        <f t="shared" si="93"/>
        <v>2.2025762059927644E-2</v>
      </c>
      <c r="F28" s="157">
        <f t="shared" si="93"/>
        <v>2.2205689156734168E-2</v>
      </c>
      <c r="G28" s="157">
        <f t="shared" si="93"/>
        <v>3.1841262183008028E-2</v>
      </c>
      <c r="H28" s="157">
        <f t="shared" si="93"/>
        <v>4.7104142591444013E-2</v>
      </c>
      <c r="I28" s="157">
        <f t="shared" si="93"/>
        <v>6.6946396073826103E-2</v>
      </c>
      <c r="J28" s="157">
        <f t="shared" si="93"/>
        <v>7.49895065976207E-2</v>
      </c>
      <c r="K28" s="157">
        <f t="shared" si="93"/>
        <v>5.6133335040537295E-2</v>
      </c>
      <c r="L28" s="157">
        <f t="shared" si="93"/>
        <v>6.951658278993221E-2</v>
      </c>
      <c r="M28" s="157">
        <f t="shared" si="93"/>
        <v>5.3868842076708216E-2</v>
      </c>
      <c r="N28" s="157">
        <f t="shared" si="93"/>
        <v>0</v>
      </c>
      <c r="O28" s="157">
        <f t="shared" si="93"/>
        <v>0.10987829604937631</v>
      </c>
      <c r="P28" s="157">
        <f t="shared" si="93"/>
        <v>9.6796744493967468E-2</v>
      </c>
      <c r="Q28" s="157">
        <f t="shared" si="93"/>
        <v>0.16554173717726525</v>
      </c>
    </row>
    <row r="29" spans="1:17" ht="12" customHeight="1" x14ac:dyDescent="0.25">
      <c r="A29" s="23" t="s">
        <v>60</v>
      </c>
      <c r="B29" s="156"/>
      <c r="C29" s="156">
        <v>2.7868791818904542E-2</v>
      </c>
      <c r="D29" s="156">
        <v>3.1608482327242657E-2</v>
      </c>
      <c r="E29" s="156">
        <v>2.2025762059927644E-2</v>
      </c>
      <c r="F29" s="156">
        <v>2.2205689156734168E-2</v>
      </c>
      <c r="G29" s="156">
        <v>3.1841262183008028E-2</v>
      </c>
      <c r="H29" s="156">
        <v>4.7104142591444013E-2</v>
      </c>
      <c r="I29" s="156">
        <v>6.6946396073826103E-2</v>
      </c>
      <c r="J29" s="156">
        <v>7.49895065976207E-2</v>
      </c>
      <c r="K29" s="156">
        <v>5.6133335040537295E-2</v>
      </c>
      <c r="L29" s="156">
        <v>6.951658278993221E-2</v>
      </c>
      <c r="M29" s="156">
        <v>5.3868842076708216E-2</v>
      </c>
      <c r="N29" s="156">
        <v>0</v>
      </c>
      <c r="O29" s="156">
        <v>0.10987829604937631</v>
      </c>
      <c r="P29" s="156">
        <v>9.6796744493967468E-2</v>
      </c>
      <c r="Q29" s="156">
        <v>0.16554173717726525</v>
      </c>
    </row>
    <row r="30" spans="1:17" ht="12" customHeight="1" x14ac:dyDescent="0.25">
      <c r="A30" s="158" t="s">
        <v>63</v>
      </c>
      <c r="B30" s="157"/>
      <c r="C30" s="157">
        <f t="shared" ref="C30" si="94">SUM(C31:C32,C35:C36)</f>
        <v>0.7121992012231545</v>
      </c>
      <c r="D30" s="157">
        <f t="shared" ref="D30" si="95">SUM(D31:D32,D35:D36)</f>
        <v>0.65264726271704943</v>
      </c>
      <c r="E30" s="157">
        <f t="shared" ref="E30" si="96">SUM(E31:E32,E35:E36)</f>
        <v>0.69203975220323366</v>
      </c>
      <c r="F30" s="157">
        <f t="shared" ref="F30" si="97">SUM(F31:F32,F35:F36)</f>
        <v>0.26208844671505177</v>
      </c>
      <c r="G30" s="157">
        <f t="shared" ref="G30" si="98">SUM(G31:G32,G35:G36)</f>
        <v>0.90526540123383947</v>
      </c>
      <c r="H30" s="157">
        <f t="shared" ref="H30" si="99">SUM(H31:H32,H35:H36)</f>
        <v>1.809501936987485</v>
      </c>
      <c r="I30" s="157">
        <f t="shared" ref="I30" si="100">SUM(I31:I32,I35:I36)</f>
        <v>2.3625154909077883</v>
      </c>
      <c r="J30" s="157">
        <f t="shared" ref="J30" si="101">SUM(J31:J32,J35:J36)</f>
        <v>0.9375082073528771</v>
      </c>
      <c r="K30" s="157">
        <f t="shared" ref="K30" si="102">SUM(K31:K32,K35:K36)</f>
        <v>0.81492139778757711</v>
      </c>
      <c r="L30" s="157">
        <f t="shared" ref="L30" si="103">SUM(L31:L32,L35:L36)</f>
        <v>0.84960821077057691</v>
      </c>
      <c r="M30" s="157">
        <f t="shared" ref="M30" si="104">SUM(M31:M32,M35:M36)</f>
        <v>1.1943219117691926</v>
      </c>
      <c r="N30" s="157">
        <f t="shared" ref="N30" si="105">SUM(N31:N32,N35:N36)</f>
        <v>0</v>
      </c>
      <c r="O30" s="157">
        <f t="shared" ref="O30" si="106">SUM(O31:O32,O35:O36)</f>
        <v>0.60400332535867207</v>
      </c>
      <c r="P30" s="157">
        <f t="shared" ref="P30" si="107">SUM(P31:P32,P35:P36)</f>
        <v>1.1108061975982704</v>
      </c>
      <c r="Q30" s="157">
        <f t="shared" ref="Q30" si="108">SUM(Q31:Q32,Q35:Q36)</f>
        <v>0.89911894175298501</v>
      </c>
    </row>
    <row r="31" spans="1:17" ht="12" customHeight="1" x14ac:dyDescent="0.25">
      <c r="A31" s="167" t="s">
        <v>169</v>
      </c>
      <c r="B31" s="132"/>
      <c r="C31" s="132">
        <v>0.69940429227194856</v>
      </c>
      <c r="D31" s="132">
        <v>0.64106390678969416</v>
      </c>
      <c r="E31" s="132">
        <v>0.6719823553337062</v>
      </c>
      <c r="F31" s="132">
        <v>0.25715583186456337</v>
      </c>
      <c r="G31" s="132">
        <v>0.87085018850061047</v>
      </c>
      <c r="H31" s="132">
        <v>1.6537972930249267</v>
      </c>
      <c r="I31" s="132">
        <v>2.1354393554682454</v>
      </c>
      <c r="J31" s="132">
        <v>0.77376185808742581</v>
      </c>
      <c r="K31" s="132">
        <v>0.67227057556655945</v>
      </c>
      <c r="L31" s="132">
        <v>0.72892946184485463</v>
      </c>
      <c r="M31" s="132">
        <v>0</v>
      </c>
      <c r="N31" s="132">
        <v>0</v>
      </c>
      <c r="O31" s="132">
        <v>0.5599632335847714</v>
      </c>
      <c r="P31" s="132">
        <v>0</v>
      </c>
      <c r="Q31" s="132">
        <v>0</v>
      </c>
    </row>
    <row r="32" spans="1:17" ht="12" customHeight="1" x14ac:dyDescent="0.25">
      <c r="A32" s="167" t="s">
        <v>168</v>
      </c>
      <c r="B32" s="132"/>
      <c r="C32" s="132">
        <f t="shared" ref="C32" si="109">SUM(C33:C34)</f>
        <v>1.2794908951205927E-2</v>
      </c>
      <c r="D32" s="132">
        <f t="shared" ref="D32" si="110">SUM(D33:D34)</f>
        <v>1.1583355927355318E-2</v>
      </c>
      <c r="E32" s="132">
        <f t="shared" ref="E32" si="111">SUM(E33:E34)</f>
        <v>2.0057396869527434E-2</v>
      </c>
      <c r="F32" s="132">
        <f t="shared" ref="F32" si="112">SUM(F33:F34)</f>
        <v>4.9326148504884176E-3</v>
      </c>
      <c r="G32" s="132">
        <f t="shared" ref="G32" si="113">SUM(G33:G34)</f>
        <v>3.4415212733228957E-2</v>
      </c>
      <c r="H32" s="132">
        <f t="shared" ref="H32" si="114">SUM(H33:H34)</f>
        <v>0.15570464396255812</v>
      </c>
      <c r="I32" s="132">
        <f t="shared" ref="I32" si="115">SUM(I33:I34)</f>
        <v>0.2270761354395428</v>
      </c>
      <c r="J32" s="132">
        <f t="shared" ref="J32" si="116">SUM(J33:J34)</f>
        <v>0.16374634926545123</v>
      </c>
      <c r="K32" s="132">
        <f t="shared" ref="K32" si="117">SUM(K33:K34)</f>
        <v>0.14265082222101766</v>
      </c>
      <c r="L32" s="132">
        <f t="shared" ref="L32" si="118">SUM(L33:L34)</f>
        <v>0.12067874892572233</v>
      </c>
      <c r="M32" s="132">
        <f t="shared" ref="M32" si="119">SUM(M33:M34)</f>
        <v>0</v>
      </c>
      <c r="N32" s="132">
        <f t="shared" ref="N32" si="120">SUM(N33:N34)</f>
        <v>0</v>
      </c>
      <c r="O32" s="132">
        <f t="shared" ref="O32" si="121">SUM(O33:O34)</f>
        <v>4.4040091773900635E-2</v>
      </c>
      <c r="P32" s="132">
        <f t="shared" ref="P32" si="122">SUM(P33:P34)</f>
        <v>0</v>
      </c>
      <c r="Q32" s="132">
        <f t="shared" ref="Q32" si="123">SUM(Q33:Q34)</f>
        <v>0</v>
      </c>
    </row>
    <row r="33" spans="1:17" ht="12" customHeight="1" x14ac:dyDescent="0.25">
      <c r="A33" s="166" t="s">
        <v>57</v>
      </c>
      <c r="B33" s="165"/>
      <c r="C33" s="165">
        <v>8.3061504024945047E-3</v>
      </c>
      <c r="D33" s="165">
        <v>7.5105012292072696E-3</v>
      </c>
      <c r="E33" s="165">
        <v>1.2999065609698575E-2</v>
      </c>
      <c r="F33" s="165">
        <v>3.1908084499927512E-3</v>
      </c>
      <c r="G33" s="165">
        <v>2.2304848606274248E-2</v>
      </c>
      <c r="H33" s="165">
        <v>0.10158059114523806</v>
      </c>
      <c r="I33" s="165">
        <v>0.14896131177606031</v>
      </c>
      <c r="J33" s="165">
        <v>0.10738883699913407</v>
      </c>
      <c r="K33" s="165">
        <v>9.3458890149483428E-2</v>
      </c>
      <c r="L33" s="165">
        <v>7.8924773925658609E-2</v>
      </c>
      <c r="M33" s="165">
        <v>0</v>
      </c>
      <c r="N33" s="165">
        <v>0</v>
      </c>
      <c r="O33" s="165">
        <v>2.8841262636207367E-2</v>
      </c>
      <c r="P33" s="165">
        <v>0</v>
      </c>
      <c r="Q33" s="165">
        <v>0</v>
      </c>
    </row>
    <row r="34" spans="1:17" ht="12" customHeight="1" x14ac:dyDescent="0.25">
      <c r="A34" s="147" t="s">
        <v>59</v>
      </c>
      <c r="B34" s="164"/>
      <c r="C34" s="164">
        <v>4.4887585487114216E-3</v>
      </c>
      <c r="D34" s="164">
        <v>4.0728546981480479E-3</v>
      </c>
      <c r="E34" s="164">
        <v>7.05833125982886E-3</v>
      </c>
      <c r="F34" s="164">
        <v>1.7418064004956666E-3</v>
      </c>
      <c r="G34" s="164">
        <v>1.2110364126954711E-2</v>
      </c>
      <c r="H34" s="164">
        <v>5.4124052817320051E-2</v>
      </c>
      <c r="I34" s="164">
        <v>7.8114823663482505E-2</v>
      </c>
      <c r="J34" s="164">
        <v>5.6357512266317161E-2</v>
      </c>
      <c r="K34" s="164">
        <v>4.9191932071534224E-2</v>
      </c>
      <c r="L34" s="164">
        <v>4.1753975000063732E-2</v>
      </c>
      <c r="M34" s="164">
        <v>0</v>
      </c>
      <c r="N34" s="164">
        <v>0</v>
      </c>
      <c r="O34" s="164">
        <v>1.5198829137693269E-2</v>
      </c>
      <c r="P34" s="164">
        <v>0</v>
      </c>
      <c r="Q34" s="164">
        <v>0</v>
      </c>
    </row>
    <row r="35" spans="1:17" ht="12" customHeight="1" x14ac:dyDescent="0.25">
      <c r="A35" s="163" t="s">
        <v>142</v>
      </c>
      <c r="B35" s="162"/>
      <c r="C35" s="162">
        <v>0</v>
      </c>
      <c r="D35" s="162">
        <v>0</v>
      </c>
      <c r="E35" s="162">
        <v>0</v>
      </c>
      <c r="F35" s="162">
        <v>0</v>
      </c>
      <c r="G35" s="162">
        <v>0</v>
      </c>
      <c r="H35" s="162">
        <v>0</v>
      </c>
      <c r="I35" s="162">
        <v>0</v>
      </c>
      <c r="J35" s="162">
        <v>0</v>
      </c>
      <c r="K35" s="162">
        <v>0</v>
      </c>
      <c r="L35" s="162">
        <v>0</v>
      </c>
      <c r="M35" s="162">
        <v>0.94608776809211825</v>
      </c>
      <c r="N35" s="162">
        <v>0</v>
      </c>
      <c r="O35" s="162">
        <v>0</v>
      </c>
      <c r="P35" s="162">
        <v>0.98077829144496376</v>
      </c>
      <c r="Q35" s="162">
        <v>0.83652135471163547</v>
      </c>
    </row>
    <row r="36" spans="1:17" ht="12" customHeight="1" x14ac:dyDescent="0.25">
      <c r="A36" s="161" t="s">
        <v>141</v>
      </c>
      <c r="B36" s="160"/>
      <c r="C36" s="160">
        <f t="shared" ref="C36" si="124">SUM(C37:C38)</f>
        <v>0</v>
      </c>
      <c r="D36" s="160">
        <f t="shared" ref="D36" si="125">SUM(D37:D38)</f>
        <v>0</v>
      </c>
      <c r="E36" s="160">
        <f t="shared" ref="E36" si="126">SUM(E37:E38)</f>
        <v>0</v>
      </c>
      <c r="F36" s="160">
        <f t="shared" ref="F36" si="127">SUM(F37:F38)</f>
        <v>0</v>
      </c>
      <c r="G36" s="160">
        <f t="shared" ref="G36" si="128">SUM(G37:G38)</f>
        <v>0</v>
      </c>
      <c r="H36" s="160">
        <f t="shared" ref="H36" si="129">SUM(H37:H38)</f>
        <v>0</v>
      </c>
      <c r="I36" s="160">
        <f t="shared" ref="I36" si="130">SUM(I37:I38)</f>
        <v>0</v>
      </c>
      <c r="J36" s="160">
        <f t="shared" ref="J36" si="131">SUM(J37:J38)</f>
        <v>0</v>
      </c>
      <c r="K36" s="160">
        <f t="shared" ref="K36" si="132">SUM(K37:K38)</f>
        <v>0</v>
      </c>
      <c r="L36" s="160">
        <f t="shared" ref="L36" si="133">SUM(L37:L38)</f>
        <v>0</v>
      </c>
      <c r="M36" s="160">
        <f t="shared" ref="M36" si="134">SUM(M37:M38)</f>
        <v>0.2482341436770743</v>
      </c>
      <c r="N36" s="160">
        <f t="shared" ref="N36" si="135">SUM(N37:N38)</f>
        <v>0</v>
      </c>
      <c r="O36" s="160">
        <f t="shared" ref="O36" si="136">SUM(O37:O38)</f>
        <v>0</v>
      </c>
      <c r="P36" s="160">
        <f t="shared" ref="P36" si="137">SUM(P37:P38)</f>
        <v>0.13002790615330673</v>
      </c>
      <c r="Q36" s="160">
        <f t="shared" ref="Q36" si="138">SUM(Q37:Q38)</f>
        <v>6.2597587041349573E-2</v>
      </c>
    </row>
    <row r="37" spans="1:17" ht="12" customHeight="1" x14ac:dyDescent="0.25">
      <c r="A37" s="148" t="s">
        <v>60</v>
      </c>
      <c r="B37" s="156"/>
      <c r="C37" s="156">
        <v>0</v>
      </c>
      <c r="D37" s="156">
        <v>0</v>
      </c>
      <c r="E37" s="156">
        <v>0</v>
      </c>
      <c r="F37" s="156">
        <v>0</v>
      </c>
      <c r="G37" s="156">
        <v>0</v>
      </c>
      <c r="H37" s="156">
        <v>0</v>
      </c>
      <c r="I37" s="156">
        <v>0</v>
      </c>
      <c r="J37" s="156">
        <v>0</v>
      </c>
      <c r="K37" s="156">
        <v>0</v>
      </c>
      <c r="L37" s="156">
        <v>0</v>
      </c>
      <c r="M37" s="156">
        <v>0.168227117166518</v>
      </c>
      <c r="N37" s="156">
        <v>0</v>
      </c>
      <c r="O37" s="156">
        <v>0</v>
      </c>
      <c r="P37" s="156">
        <v>8.9721891327446651E-2</v>
      </c>
      <c r="Q37" s="156">
        <v>4.4138013480550742E-2</v>
      </c>
    </row>
    <row r="38" spans="1:17" ht="12" customHeight="1" x14ac:dyDescent="0.25">
      <c r="A38" s="148" t="s">
        <v>59</v>
      </c>
      <c r="B38" s="156"/>
      <c r="C38" s="156">
        <v>0</v>
      </c>
      <c r="D38" s="156">
        <v>0</v>
      </c>
      <c r="E38" s="156">
        <v>0</v>
      </c>
      <c r="F38" s="156">
        <v>0</v>
      </c>
      <c r="G38" s="156">
        <v>0</v>
      </c>
      <c r="H38" s="156">
        <v>0</v>
      </c>
      <c r="I38" s="156">
        <v>0</v>
      </c>
      <c r="J38" s="156">
        <v>0</v>
      </c>
      <c r="K38" s="156">
        <v>0</v>
      </c>
      <c r="L38" s="156">
        <v>0</v>
      </c>
      <c r="M38" s="156">
        <v>8.0007026510556314E-2</v>
      </c>
      <c r="N38" s="156">
        <v>0</v>
      </c>
      <c r="O38" s="156">
        <v>0</v>
      </c>
      <c r="P38" s="156">
        <v>4.0306014825860076E-2</v>
      </c>
      <c r="Q38" s="156">
        <v>1.8459573560798838E-2</v>
      </c>
    </row>
    <row r="39" spans="1:17" ht="12" customHeight="1" x14ac:dyDescent="0.25">
      <c r="A39" s="158" t="s">
        <v>62</v>
      </c>
      <c r="B39" s="157"/>
      <c r="C39" s="157">
        <f t="shared" ref="C39" si="139">SUM(C40:C41)</f>
        <v>0.36872089424705351</v>
      </c>
      <c r="D39" s="157">
        <f t="shared" ref="D39" si="140">SUM(D40:D41)</f>
        <v>0.34428771369902816</v>
      </c>
      <c r="E39" s="157">
        <f t="shared" ref="E39" si="141">SUM(E40:E41)</f>
        <v>0.36187998273597299</v>
      </c>
      <c r="F39" s="157">
        <f t="shared" ref="F39" si="142">SUM(F40:F41)</f>
        <v>0.14190191393664237</v>
      </c>
      <c r="G39" s="157">
        <f t="shared" ref="G39" si="143">SUM(G40:G41)</f>
        <v>0.48739093237830383</v>
      </c>
      <c r="H39" s="157">
        <f t="shared" ref="H39" si="144">SUM(H40:H41)</f>
        <v>0.9791961003870463</v>
      </c>
      <c r="I39" s="157">
        <f t="shared" ref="I39" si="145">SUM(I40:I41)</f>
        <v>1.3015640788881802</v>
      </c>
      <c r="J39" s="157">
        <f t="shared" ref="J39" si="146">SUM(J40:J41)</f>
        <v>0.52035297882832665</v>
      </c>
      <c r="K39" s="157">
        <f t="shared" ref="K39" si="147">SUM(K40:K41)</f>
        <v>0.4480254556094343</v>
      </c>
      <c r="L39" s="157">
        <f t="shared" ref="L39" si="148">SUM(L40:L41)</f>
        <v>0.48324276699862573</v>
      </c>
      <c r="M39" s="157">
        <f t="shared" ref="M39" si="149">SUM(M40:M41)</f>
        <v>0.62094195905079619</v>
      </c>
      <c r="N39" s="157">
        <f t="shared" ref="N39" si="150">SUM(N40:N41)</f>
        <v>0</v>
      </c>
      <c r="O39" s="157">
        <f t="shared" ref="O39" si="151">SUM(O40:O41)</f>
        <v>0.32310512845357026</v>
      </c>
      <c r="P39" s="157">
        <f t="shared" ref="P39" si="152">SUM(P40:P41)</f>
        <v>0.59941194597049541</v>
      </c>
      <c r="Q39" s="157">
        <f t="shared" ref="Q39" si="153">SUM(Q40:Q41)</f>
        <v>0.38216388111278388</v>
      </c>
    </row>
    <row r="40" spans="1:17" ht="12" customHeight="1" x14ac:dyDescent="0.25">
      <c r="A40" s="23" t="s">
        <v>57</v>
      </c>
      <c r="B40" s="156"/>
      <c r="C40" s="156">
        <v>0.36872089424705351</v>
      </c>
      <c r="D40" s="156">
        <v>0.34428771369902816</v>
      </c>
      <c r="E40" s="156">
        <v>0.36187998273597299</v>
      </c>
      <c r="F40" s="156">
        <v>0.14190191393664237</v>
      </c>
      <c r="G40" s="156">
        <v>0.48739093237830383</v>
      </c>
      <c r="H40" s="156">
        <v>0.9791961003870463</v>
      </c>
      <c r="I40" s="156">
        <v>1.3015640788881802</v>
      </c>
      <c r="J40" s="156">
        <v>0.52035297882832665</v>
      </c>
      <c r="K40" s="156">
        <v>0.4480254556094343</v>
      </c>
      <c r="L40" s="156">
        <v>0.48324276699862573</v>
      </c>
      <c r="M40" s="156">
        <v>0.62094195905079619</v>
      </c>
      <c r="N40" s="156">
        <v>0</v>
      </c>
      <c r="O40" s="156">
        <v>0.32310512845357026</v>
      </c>
      <c r="P40" s="156">
        <v>0</v>
      </c>
      <c r="Q40" s="156">
        <v>0.38216388111278388</v>
      </c>
    </row>
    <row r="41" spans="1:17" ht="12" customHeight="1" x14ac:dyDescent="0.25">
      <c r="A41" s="29" t="s">
        <v>140</v>
      </c>
      <c r="B41" s="57"/>
      <c r="C41" s="57">
        <v>0</v>
      </c>
      <c r="D41" s="57">
        <v>0</v>
      </c>
      <c r="E41" s="57">
        <v>0</v>
      </c>
      <c r="F41" s="57">
        <v>0</v>
      </c>
      <c r="G41" s="57">
        <v>0</v>
      </c>
      <c r="H41" s="57">
        <v>0</v>
      </c>
      <c r="I41" s="57">
        <v>0</v>
      </c>
      <c r="J41" s="57">
        <v>0</v>
      </c>
      <c r="K41" s="57">
        <v>0</v>
      </c>
      <c r="L41" s="57">
        <v>0</v>
      </c>
      <c r="M41" s="57">
        <v>0</v>
      </c>
      <c r="N41" s="57">
        <v>0</v>
      </c>
      <c r="O41" s="57">
        <v>0</v>
      </c>
      <c r="P41" s="57">
        <v>0.59941194597049541</v>
      </c>
      <c r="Q41" s="57"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68">
        <f t="shared" ref="C43" si="154">SUM(C44,C47,C49,C58)</f>
        <v>162.055333560821</v>
      </c>
      <c r="D43" s="168">
        <f t="shared" ref="D43" si="155">SUM(D44,D47,D49,D58)</f>
        <v>148.5714854020278</v>
      </c>
      <c r="E43" s="168">
        <f t="shared" ref="E43" si="156">SUM(E44,E47,E49,E58)</f>
        <v>150.10048969959874</v>
      </c>
      <c r="F43" s="168">
        <f t="shared" ref="F43" si="157">SUM(F44,F47,F49,F58)</f>
        <v>166.24911045984913</v>
      </c>
      <c r="G43" s="168">
        <f t="shared" ref="G43" si="158">SUM(G44,G47,G49,G58)</f>
        <v>133.30116875825092</v>
      </c>
      <c r="H43" s="168">
        <f t="shared" ref="H43" si="159">SUM(H44,H47,H49,H58)</f>
        <v>99.71933529829758</v>
      </c>
      <c r="I43" s="168">
        <f t="shared" ref="I43" si="160">SUM(I44,I47,I49,I58)</f>
        <v>135.90762213878278</v>
      </c>
      <c r="J43" s="168">
        <f t="shared" ref="J43" si="161">SUM(J44,J47,J49,J58)</f>
        <v>199.21259795232339</v>
      </c>
      <c r="K43" s="168">
        <f t="shared" ref="K43" si="162">SUM(K44,K47,K49,K58)</f>
        <v>139.780157069154</v>
      </c>
      <c r="L43" s="168">
        <f t="shared" ref="L43" si="163">SUM(L44,L47,L49,L58)</f>
        <v>157.86999970932652</v>
      </c>
      <c r="M43" s="168">
        <f t="shared" ref="M43" si="164">SUM(M44,M47,M49,M58)</f>
        <v>121.2890036636018</v>
      </c>
      <c r="N43" s="168">
        <f t="shared" ref="N43" si="165">SUM(N44,N47,N49,N58)</f>
        <v>69.072389569210344</v>
      </c>
      <c r="O43" s="168">
        <f t="shared" ref="O43" si="166">SUM(O44,O47,O49,O58)</f>
        <v>242.6090445943731</v>
      </c>
      <c r="P43" s="168">
        <f t="shared" ref="P43" si="167">SUM(P44,P47,P49,P58)</f>
        <v>235.8568693253813</v>
      </c>
      <c r="Q43" s="168">
        <f t="shared" ref="Q43" si="168">SUM(Q44,Q47,Q49,Q58)</f>
        <v>185.34819355239972</v>
      </c>
    </row>
    <row r="44" spans="1:17" ht="12.95" customHeight="1" x14ac:dyDescent="0.25">
      <c r="A44" s="158" t="s">
        <v>65</v>
      </c>
      <c r="B44" s="157"/>
      <c r="C44" s="157">
        <f t="shared" ref="C44:Q44" si="169">SUM(C45:C46)</f>
        <v>130.37119079464131</v>
      </c>
      <c r="D44" s="157">
        <f t="shared" si="169"/>
        <v>116.19481157025361</v>
      </c>
      <c r="E44" s="157">
        <f t="shared" si="169"/>
        <v>118.90155971476253</v>
      </c>
      <c r="F44" s="157">
        <f t="shared" si="169"/>
        <v>131.82653036821799</v>
      </c>
      <c r="G44" s="157">
        <f t="shared" si="169"/>
        <v>106.50344436363706</v>
      </c>
      <c r="H44" s="157">
        <f t="shared" si="169"/>
        <v>78.469124555103363</v>
      </c>
      <c r="I44" s="157">
        <f t="shared" si="169"/>
        <v>102.75743634254781</v>
      </c>
      <c r="J44" s="157">
        <f t="shared" si="169"/>
        <v>156.36279478469078</v>
      </c>
      <c r="K44" s="157">
        <f t="shared" si="169"/>
        <v>109.11619159884653</v>
      </c>
      <c r="L44" s="157">
        <f t="shared" si="169"/>
        <v>121.92406882737487</v>
      </c>
      <c r="M44" s="157">
        <f t="shared" si="169"/>
        <v>91.265610907389913</v>
      </c>
      <c r="N44" s="157">
        <f t="shared" si="169"/>
        <v>52.044846769589007</v>
      </c>
      <c r="O44" s="157">
        <f t="shared" si="169"/>
        <v>178.8683488318421</v>
      </c>
      <c r="P44" s="157">
        <f t="shared" si="169"/>
        <v>166.56231668982488</v>
      </c>
      <c r="Q44" s="157">
        <f t="shared" si="169"/>
        <v>130.95754578814916</v>
      </c>
    </row>
    <row r="45" spans="1:17" ht="12" customHeight="1" x14ac:dyDescent="0.25">
      <c r="A45" s="23" t="s">
        <v>166</v>
      </c>
      <c r="B45" s="156"/>
      <c r="C45" s="156">
        <v>127.76948086676482</v>
      </c>
      <c r="D45" s="156">
        <v>113.68198506634201</v>
      </c>
      <c r="E45" s="156">
        <v>115.53623526050275</v>
      </c>
      <c r="F45" s="156">
        <v>128.39592262161651</v>
      </c>
      <c r="G45" s="156">
        <v>104.74075946972424</v>
      </c>
      <c r="H45" s="156">
        <v>76.848106715574303</v>
      </c>
      <c r="I45" s="156">
        <v>100.62817691106333</v>
      </c>
      <c r="J45" s="156">
        <v>152.16137722338206</v>
      </c>
      <c r="K45" s="156">
        <v>106.99218434121025</v>
      </c>
      <c r="L45" s="156">
        <v>117.53981836487134</v>
      </c>
      <c r="M45" s="156">
        <v>89.637965536446856</v>
      </c>
      <c r="N45" s="156">
        <v>49.908656148222434</v>
      </c>
      <c r="O45" s="156">
        <v>169.4581263842274</v>
      </c>
      <c r="P45" s="156">
        <v>161.83987656365787</v>
      </c>
      <c r="Q45" s="156">
        <v>125.75466924925321</v>
      </c>
    </row>
    <row r="46" spans="1:17" ht="12" customHeight="1" x14ac:dyDescent="0.25">
      <c r="A46" s="23" t="s">
        <v>60</v>
      </c>
      <c r="B46" s="156"/>
      <c r="C46" s="156">
        <v>2.6017099278764952</v>
      </c>
      <c r="D46" s="156">
        <v>2.5128265039115982</v>
      </c>
      <c r="E46" s="156">
        <v>3.3653244542597749</v>
      </c>
      <c r="F46" s="156">
        <v>3.4306077466014804</v>
      </c>
      <c r="G46" s="156">
        <v>1.7626848939128206</v>
      </c>
      <c r="H46" s="156">
        <v>1.6210178395290646</v>
      </c>
      <c r="I46" s="156">
        <v>2.1292594314844733</v>
      </c>
      <c r="J46" s="156">
        <v>4.2014175613087268</v>
      </c>
      <c r="K46" s="156">
        <v>2.1240072576362747</v>
      </c>
      <c r="L46" s="156">
        <v>4.3842504625035339</v>
      </c>
      <c r="M46" s="156">
        <v>1.6276453709430565</v>
      </c>
      <c r="N46" s="156">
        <v>2.1361906213665725</v>
      </c>
      <c r="O46" s="156">
        <v>9.4102224476146983</v>
      </c>
      <c r="P46" s="156">
        <v>4.7224401261670019</v>
      </c>
      <c r="Q46" s="156">
        <v>5.2028765388959544</v>
      </c>
    </row>
    <row r="47" spans="1:17" ht="12.95" customHeight="1" x14ac:dyDescent="0.25">
      <c r="A47" s="158" t="s">
        <v>112</v>
      </c>
      <c r="B47" s="157"/>
      <c r="C47" s="157">
        <f t="shared" ref="C47:Q47" si="170">C48</f>
        <v>0.75350764008174731</v>
      </c>
      <c r="D47" s="157">
        <f t="shared" si="170"/>
        <v>0.8864913909006592</v>
      </c>
      <c r="E47" s="157">
        <f t="shared" si="170"/>
        <v>0.58235420828831819</v>
      </c>
      <c r="F47" s="157">
        <f t="shared" si="170"/>
        <v>0.75753394886909875</v>
      </c>
      <c r="G47" s="157">
        <f t="shared" si="170"/>
        <v>0.73919507889242964</v>
      </c>
      <c r="H47" s="157">
        <f t="shared" si="170"/>
        <v>0.60418472615058949</v>
      </c>
      <c r="I47" s="157">
        <f t="shared" si="170"/>
        <v>0.79262317756738654</v>
      </c>
      <c r="J47" s="157">
        <f t="shared" si="170"/>
        <v>2.0274531695910922</v>
      </c>
      <c r="K47" s="157">
        <f t="shared" si="170"/>
        <v>1.2762914832075587</v>
      </c>
      <c r="L47" s="157">
        <f t="shared" si="170"/>
        <v>1.7124563212468056</v>
      </c>
      <c r="M47" s="157">
        <f t="shared" si="170"/>
        <v>0.98121692415512574</v>
      </c>
      <c r="N47" s="157">
        <f t="shared" si="170"/>
        <v>0.8955097566224034</v>
      </c>
      <c r="O47" s="157">
        <f t="shared" si="170"/>
        <v>2.9096400984546733</v>
      </c>
      <c r="P47" s="157">
        <f t="shared" si="170"/>
        <v>2.0386880095448427</v>
      </c>
      <c r="Q47" s="157">
        <f t="shared" si="170"/>
        <v>2.9629888036720549</v>
      </c>
    </row>
    <row r="48" spans="1:17" ht="12" customHeight="1" x14ac:dyDescent="0.25">
      <c r="A48" s="23" t="s">
        <v>60</v>
      </c>
      <c r="B48" s="156"/>
      <c r="C48" s="156">
        <v>0.75350764008174731</v>
      </c>
      <c r="D48" s="156">
        <v>0.8864913909006592</v>
      </c>
      <c r="E48" s="156">
        <v>0.58235420828831819</v>
      </c>
      <c r="F48" s="156">
        <v>0.75753394886909875</v>
      </c>
      <c r="G48" s="156">
        <v>0.73919507889242964</v>
      </c>
      <c r="H48" s="156">
        <v>0.60418472615058949</v>
      </c>
      <c r="I48" s="156">
        <v>0.79262317756738654</v>
      </c>
      <c r="J48" s="156">
        <v>2.0274531695910922</v>
      </c>
      <c r="K48" s="156">
        <v>1.2762914832075587</v>
      </c>
      <c r="L48" s="156">
        <v>1.7124563212468056</v>
      </c>
      <c r="M48" s="156">
        <v>0.98121692415512574</v>
      </c>
      <c r="N48" s="156">
        <v>0.8955097566224034</v>
      </c>
      <c r="O48" s="156">
        <v>2.9096400984546733</v>
      </c>
      <c r="P48" s="156">
        <v>2.0386880095448427</v>
      </c>
      <c r="Q48" s="156">
        <v>2.9629888036720549</v>
      </c>
    </row>
    <row r="49" spans="1:17" ht="12" customHeight="1" x14ac:dyDescent="0.25">
      <c r="A49" s="158" t="s">
        <v>63</v>
      </c>
      <c r="B49" s="157"/>
      <c r="C49" s="157">
        <f t="shared" ref="C49" si="171">SUM(C50:C51,C54:C55)</f>
        <v>19.795243218211585</v>
      </c>
      <c r="D49" s="157">
        <f t="shared" ref="D49" si="172">SUM(D50:D51,D54:D55)</f>
        <v>20.046522512589565</v>
      </c>
      <c r="E49" s="157">
        <f t="shared" ref="E49" si="173">SUM(E50:E51,E54:E55)</f>
        <v>19.345596168271467</v>
      </c>
      <c r="F49" s="157">
        <f t="shared" ref="F49" si="174">SUM(F50:F51,F54:F55)</f>
        <v>21.367750664007737</v>
      </c>
      <c r="G49" s="157">
        <f t="shared" ref="G49" si="175">SUM(G50:G51,G54:G55)</f>
        <v>16.569479686366208</v>
      </c>
      <c r="H49" s="157">
        <f t="shared" ref="H49" si="176">SUM(H50:H51,H54:H55)</f>
        <v>12.987723288880851</v>
      </c>
      <c r="I49" s="157">
        <f t="shared" ref="I49" si="177">SUM(I50:I51,I54:I55)</f>
        <v>20.695233860228107</v>
      </c>
      <c r="J49" s="157">
        <f t="shared" ref="J49" si="178">SUM(J50:J51,J54:J55)</f>
        <v>25.1181427554151</v>
      </c>
      <c r="K49" s="157">
        <f t="shared" ref="K49" si="179">SUM(K50:K51,K54:K55)</f>
        <v>18.316109864279227</v>
      </c>
      <c r="L49" s="157">
        <f t="shared" ref="L49" si="180">SUM(L50:L51,L54:L55)</f>
        <v>20.2176768202232</v>
      </c>
      <c r="M49" s="157">
        <f t="shared" ref="M49" si="181">SUM(M50:M51,M54:M55)</f>
        <v>17.583719051260989</v>
      </c>
      <c r="N49" s="157">
        <f t="shared" ref="N49" si="182">SUM(N50:N51,N54:N55)</f>
        <v>9.4350660175698451</v>
      </c>
      <c r="O49" s="157">
        <f t="shared" ref="O49" si="183">SUM(O50:O51,O54:O55)</f>
        <v>37.06342298122803</v>
      </c>
      <c r="P49" s="157">
        <f t="shared" ref="P49" si="184">SUM(P50:P51,P54:P55)</f>
        <v>42.357837328288497</v>
      </c>
      <c r="Q49" s="157">
        <f t="shared" ref="Q49" si="185">SUM(Q50:Q51,Q54:Q55)</f>
        <v>32.099815749457193</v>
      </c>
    </row>
    <row r="50" spans="1:17" ht="12" customHeight="1" x14ac:dyDescent="0.25">
      <c r="A50" s="167" t="s">
        <v>165</v>
      </c>
      <c r="B50" s="132"/>
      <c r="C50" s="132">
        <v>17.540633893368792</v>
      </c>
      <c r="D50" s="132">
        <v>9.6341860703033806</v>
      </c>
      <c r="E50" s="132">
        <v>9.9825355201403365</v>
      </c>
      <c r="F50" s="132">
        <v>9.7578636698440793</v>
      </c>
      <c r="G50" s="132">
        <v>8.9450384878233535</v>
      </c>
      <c r="H50" s="132">
        <v>3.8819640256378505</v>
      </c>
      <c r="I50" s="132">
        <v>2.8722290652335523</v>
      </c>
      <c r="J50" s="132">
        <v>15.091601035402432</v>
      </c>
      <c r="K50" s="132">
        <v>7.6218956682883761</v>
      </c>
      <c r="L50" s="132">
        <v>13.1798514628211</v>
      </c>
      <c r="M50" s="132">
        <v>10.183400344314741</v>
      </c>
      <c r="N50" s="132">
        <v>8.8553563349973086</v>
      </c>
      <c r="O50" s="132">
        <v>16.184322775354261</v>
      </c>
      <c r="P50" s="132">
        <v>14.33324909590025</v>
      </c>
      <c r="Q50" s="132">
        <v>11.775392683253456</v>
      </c>
    </row>
    <row r="51" spans="1:17" ht="12" customHeight="1" x14ac:dyDescent="0.25">
      <c r="A51" s="167" t="s">
        <v>164</v>
      </c>
      <c r="B51" s="132"/>
      <c r="C51" s="132">
        <f t="shared" ref="C51" si="186">SUM(C52:C53)</f>
        <v>0.733179020528133</v>
      </c>
      <c r="D51" s="132">
        <f t="shared" ref="D51" si="187">SUM(D52:D53)</f>
        <v>0.17642939869345747</v>
      </c>
      <c r="E51" s="132">
        <f t="shared" ref="E51" si="188">SUM(E52:E53)</f>
        <v>0.4813531767791932</v>
      </c>
      <c r="F51" s="132">
        <f t="shared" ref="F51" si="189">SUM(F52:F53)</f>
        <v>0.4646102116795186</v>
      </c>
      <c r="G51" s="132">
        <f t="shared" ref="G51" si="190">SUM(G52:G53)</f>
        <v>0.55355074325224629</v>
      </c>
      <c r="H51" s="132">
        <f t="shared" ref="H51" si="191">SUM(H52:H53)</f>
        <v>3.0596169329857439</v>
      </c>
      <c r="I51" s="132">
        <f t="shared" ref="I51" si="192">SUM(I52:I53)</f>
        <v>2.9852219725107836</v>
      </c>
      <c r="J51" s="132">
        <f t="shared" ref="J51" si="193">SUM(J52:J53)</f>
        <v>5.3491953312311331</v>
      </c>
      <c r="K51" s="132">
        <f t="shared" ref="K51" si="194">SUM(K52:K53)</f>
        <v>3.5251513290817629</v>
      </c>
      <c r="L51" s="132">
        <f t="shared" ref="L51" si="195">SUM(L52:L53)</f>
        <v>3.1394062596482235</v>
      </c>
      <c r="M51" s="132">
        <f t="shared" ref="M51" si="196">SUM(M52:M53)</f>
        <v>7.4003187069462477</v>
      </c>
      <c r="N51" s="132">
        <f t="shared" ref="N51" si="197">SUM(N52:N53)</f>
        <v>0.57970968257253719</v>
      </c>
      <c r="O51" s="132">
        <f t="shared" ref="O51" si="198">SUM(O52:O53)</f>
        <v>2.0782899918235307</v>
      </c>
      <c r="P51" s="132">
        <f t="shared" ref="P51" si="199">SUM(P52:P53)</f>
        <v>5.37391663589736</v>
      </c>
      <c r="Q51" s="132">
        <f t="shared" ref="Q51" si="200">SUM(Q52:Q53)</f>
        <v>2.2556118943580579</v>
      </c>
    </row>
    <row r="52" spans="1:17" ht="12" customHeight="1" x14ac:dyDescent="0.25">
      <c r="A52" s="166" t="s">
        <v>163</v>
      </c>
      <c r="B52" s="165"/>
      <c r="C52" s="165">
        <v>0.48061608490439439</v>
      </c>
      <c r="D52" s="165">
        <v>0.11304319318127903</v>
      </c>
      <c r="E52" s="165">
        <v>0.3139211003374241</v>
      </c>
      <c r="F52" s="165">
        <v>0.29822035888692622</v>
      </c>
      <c r="G52" s="165">
        <v>0.35799946955988682</v>
      </c>
      <c r="H52" s="165">
        <v>1.9808342294983883</v>
      </c>
      <c r="I52" s="165">
        <v>1.9332571297927261</v>
      </c>
      <c r="J52" s="165">
        <v>3.5233542930827189</v>
      </c>
      <c r="K52" s="165">
        <v>2.3305447053278976</v>
      </c>
      <c r="L52" s="165">
        <v>2.0126710809014345</v>
      </c>
      <c r="M52" s="165">
        <v>4.8509495907056115</v>
      </c>
      <c r="N52" s="165">
        <v>0.38634602693473241</v>
      </c>
      <c r="O52" s="165">
        <v>1.3539506632994871</v>
      </c>
      <c r="P52" s="165">
        <v>3.5054491374848809</v>
      </c>
      <c r="Q52" s="165">
        <v>1.4713537612810881</v>
      </c>
    </row>
    <row r="53" spans="1:17" ht="12" customHeight="1" x14ac:dyDescent="0.25">
      <c r="A53" s="147" t="s">
        <v>59</v>
      </c>
      <c r="B53" s="164"/>
      <c r="C53" s="164">
        <v>0.2525629356237386</v>
      </c>
      <c r="D53" s="164">
        <v>6.338620551217844E-2</v>
      </c>
      <c r="E53" s="164">
        <v>0.16743207644176908</v>
      </c>
      <c r="F53" s="164">
        <v>0.16638985279259239</v>
      </c>
      <c r="G53" s="164">
        <v>0.1955512736923595</v>
      </c>
      <c r="H53" s="164">
        <v>1.0787827034873558</v>
      </c>
      <c r="I53" s="164">
        <v>1.0519648427180575</v>
      </c>
      <c r="J53" s="164">
        <v>1.8258410381484138</v>
      </c>
      <c r="K53" s="164">
        <v>1.1946066237538651</v>
      </c>
      <c r="L53" s="164">
        <v>1.126735178746789</v>
      </c>
      <c r="M53" s="164">
        <v>2.5493691162406367</v>
      </c>
      <c r="N53" s="164">
        <v>0.19336365563780483</v>
      </c>
      <c r="O53" s="164">
        <v>0.7243393285240437</v>
      </c>
      <c r="P53" s="164">
        <v>1.8684674984124792</v>
      </c>
      <c r="Q53" s="164">
        <v>0.78425813307696968</v>
      </c>
    </row>
    <row r="54" spans="1:17" ht="12" customHeight="1" x14ac:dyDescent="0.25">
      <c r="A54" s="163" t="s">
        <v>142</v>
      </c>
      <c r="B54" s="162"/>
      <c r="C54" s="162">
        <v>1.4953259726627357</v>
      </c>
      <c r="D54" s="162">
        <v>10.061813607250322</v>
      </c>
      <c r="E54" s="162">
        <v>8.7277521804421969</v>
      </c>
      <c r="F54" s="162">
        <v>10.893372252565822</v>
      </c>
      <c r="G54" s="162">
        <v>6.9389603820580339</v>
      </c>
      <c r="H54" s="162">
        <v>4.8007918461747572</v>
      </c>
      <c r="I54" s="162">
        <v>12.741011204957589</v>
      </c>
      <c r="J54" s="162">
        <v>3.704206903249986</v>
      </c>
      <c r="K54" s="162">
        <v>5.9008897470933341</v>
      </c>
      <c r="L54" s="162">
        <v>3.2479331971415881</v>
      </c>
      <c r="M54" s="162">
        <v>0</v>
      </c>
      <c r="N54" s="162">
        <v>0</v>
      </c>
      <c r="O54" s="162">
        <v>16.792191099069885</v>
      </c>
      <c r="P54" s="162">
        <v>20.631065969019645</v>
      </c>
      <c r="Q54" s="162">
        <v>16.658234674460701</v>
      </c>
    </row>
    <row r="55" spans="1:17" ht="12" customHeight="1" x14ac:dyDescent="0.25">
      <c r="A55" s="161" t="s">
        <v>141</v>
      </c>
      <c r="B55" s="160"/>
      <c r="C55" s="160">
        <f t="shared" ref="C55" si="201">SUM(C56:C57)</f>
        <v>2.6104331651923478E-2</v>
      </c>
      <c r="D55" s="160">
        <f t="shared" ref="D55" si="202">SUM(D56:D57)</f>
        <v>0.17409343634240701</v>
      </c>
      <c r="E55" s="160">
        <f t="shared" ref="E55" si="203">SUM(E56:E57)</f>
        <v>0.15395529090973811</v>
      </c>
      <c r="F55" s="160">
        <f t="shared" ref="F55" si="204">SUM(F56:F57)</f>
        <v>0.25190452991831869</v>
      </c>
      <c r="G55" s="160">
        <f t="shared" ref="G55" si="205">SUM(G56:G57)</f>
        <v>0.13193007323257527</v>
      </c>
      <c r="H55" s="160">
        <f t="shared" ref="H55" si="206">SUM(H56:H57)</f>
        <v>1.2453504840824992</v>
      </c>
      <c r="I55" s="160">
        <f t="shared" ref="I55" si="207">SUM(I56:I57)</f>
        <v>2.0967716175261852</v>
      </c>
      <c r="J55" s="160">
        <f t="shared" ref="J55" si="208">SUM(J56:J57)</f>
        <v>0.97313948553155016</v>
      </c>
      <c r="K55" s="160">
        <f t="shared" ref="K55" si="209">SUM(K56:K57)</f>
        <v>1.2681731198157515</v>
      </c>
      <c r="L55" s="160">
        <f t="shared" ref="L55" si="210">SUM(L56:L57)</f>
        <v>0.65048590061228995</v>
      </c>
      <c r="M55" s="160">
        <f t="shared" ref="M55" si="211">SUM(M56:M57)</f>
        <v>0</v>
      </c>
      <c r="N55" s="160">
        <f t="shared" ref="N55" si="212">SUM(N56:N57)</f>
        <v>0</v>
      </c>
      <c r="O55" s="160">
        <f t="shared" ref="O55" si="213">SUM(O56:O57)</f>
        <v>2.0086191149803492</v>
      </c>
      <c r="P55" s="160">
        <f t="shared" ref="P55" si="214">SUM(P56:P57)</f>
        <v>2.0196056274712442</v>
      </c>
      <c r="Q55" s="160">
        <f t="shared" ref="Q55" si="215">SUM(Q56:Q57)</f>
        <v>1.4105764973849793</v>
      </c>
    </row>
    <row r="56" spans="1:17" ht="12" customHeight="1" x14ac:dyDescent="0.25">
      <c r="A56" s="148" t="s">
        <v>60</v>
      </c>
      <c r="B56" s="156"/>
      <c r="C56" s="156">
        <v>1.7587159532654512E-2</v>
      </c>
      <c r="D56" s="156">
        <v>0.11786095467663463</v>
      </c>
      <c r="E56" s="156">
        <v>0.10526840701206311</v>
      </c>
      <c r="F56" s="156">
        <v>0.17293558447373414</v>
      </c>
      <c r="G56" s="156">
        <v>8.8492402545971502E-2</v>
      </c>
      <c r="H56" s="156">
        <v>0.84233997098868252</v>
      </c>
      <c r="I56" s="156">
        <v>1.42655308601252</v>
      </c>
      <c r="J56" s="156">
        <v>0.66352480571286965</v>
      </c>
      <c r="K56" s="156">
        <v>0.84372455021877291</v>
      </c>
      <c r="L56" s="156">
        <v>0.4601235342002945</v>
      </c>
      <c r="M56" s="156">
        <v>0</v>
      </c>
      <c r="N56" s="156">
        <v>0</v>
      </c>
      <c r="O56" s="156">
        <v>1.4525855518728625</v>
      </c>
      <c r="P56" s="156">
        <v>1.3938111760361838</v>
      </c>
      <c r="Q56" s="156">
        <v>0.99563748341079639</v>
      </c>
    </row>
    <row r="57" spans="1:17" ht="12" customHeight="1" x14ac:dyDescent="0.25">
      <c r="A57" s="148" t="s">
        <v>59</v>
      </c>
      <c r="B57" s="156"/>
      <c r="C57" s="156">
        <v>8.5171721192689662E-3</v>
      </c>
      <c r="D57" s="156">
        <v>5.6232481665772389E-2</v>
      </c>
      <c r="E57" s="156">
        <v>4.8686883897675004E-2</v>
      </c>
      <c r="F57" s="156">
        <v>7.8968945444584548E-2</v>
      </c>
      <c r="G57" s="156">
        <v>4.3437670686603778E-2</v>
      </c>
      <c r="H57" s="156">
        <v>0.40301051309381664</v>
      </c>
      <c r="I57" s="156">
        <v>0.67021853151366517</v>
      </c>
      <c r="J57" s="156">
        <v>0.30961467981868052</v>
      </c>
      <c r="K57" s="156">
        <v>0.42444856959697852</v>
      </c>
      <c r="L57" s="156">
        <v>0.19036236641199542</v>
      </c>
      <c r="M57" s="156">
        <v>0</v>
      </c>
      <c r="N57" s="156">
        <v>0</v>
      </c>
      <c r="O57" s="156">
        <v>0.55603356310748686</v>
      </c>
      <c r="P57" s="156">
        <v>0.62579445143506063</v>
      </c>
      <c r="Q57" s="156">
        <v>0.41493901397418276</v>
      </c>
    </row>
    <row r="58" spans="1:17" ht="12" customHeight="1" x14ac:dyDescent="0.25">
      <c r="A58" s="158" t="s">
        <v>62</v>
      </c>
      <c r="B58" s="157"/>
      <c r="C58" s="157">
        <f t="shared" ref="C58" si="216">SUM(C59:C60)</f>
        <v>11.135391907886339</v>
      </c>
      <c r="D58" s="157">
        <f t="shared" ref="D58" si="217">SUM(D59:D60)</f>
        <v>11.443659928283973</v>
      </c>
      <c r="E58" s="157">
        <f t="shared" ref="E58" si="218">SUM(E59:E60)</f>
        <v>11.270979608276436</v>
      </c>
      <c r="F58" s="157">
        <f t="shared" ref="F58" si="219">SUM(F59:F60)</f>
        <v>12.297295478754311</v>
      </c>
      <c r="G58" s="157">
        <f t="shared" ref="G58" si="220">SUM(G59:G60)</f>
        <v>9.48904962935522</v>
      </c>
      <c r="H58" s="157">
        <f t="shared" ref="H58" si="221">SUM(H59:H60)</f>
        <v>7.6583027281627736</v>
      </c>
      <c r="I58" s="157">
        <f t="shared" ref="I58" si="222">SUM(I59:I60)</f>
        <v>11.662328758439489</v>
      </c>
      <c r="J58" s="157">
        <f t="shared" ref="J58" si="223">SUM(J59:J60)</f>
        <v>15.704207242626403</v>
      </c>
      <c r="K58" s="157">
        <f t="shared" ref="K58" si="224">SUM(K59:K60)</f>
        <v>11.071564122820684</v>
      </c>
      <c r="L58" s="157">
        <f t="shared" ref="L58" si="225">SUM(L59:L60)</f>
        <v>14.015797740481643</v>
      </c>
      <c r="M58" s="157">
        <f t="shared" ref="M58" si="226">SUM(M59:M60)</f>
        <v>11.458456780795785</v>
      </c>
      <c r="N58" s="157">
        <f t="shared" ref="N58" si="227">SUM(N59:N60)</f>
        <v>6.6969670254290854</v>
      </c>
      <c r="O58" s="157">
        <f t="shared" ref="O58" si="228">SUM(O59:O60)</f>
        <v>23.767632682848305</v>
      </c>
      <c r="P58" s="157">
        <f t="shared" ref="P58" si="229">SUM(P59:P60)</f>
        <v>24.898027297723068</v>
      </c>
      <c r="Q58" s="157">
        <f t="shared" ref="Q58" si="230">SUM(Q59:Q60)</f>
        <v>19.327843211121319</v>
      </c>
    </row>
    <row r="59" spans="1:17" ht="12" customHeight="1" x14ac:dyDescent="0.25">
      <c r="A59" s="23" t="s">
        <v>57</v>
      </c>
      <c r="B59" s="156"/>
      <c r="C59" s="156">
        <v>0</v>
      </c>
      <c r="D59" s="156">
        <v>0</v>
      </c>
      <c r="E59" s="156">
        <v>0</v>
      </c>
      <c r="F59" s="156">
        <v>0</v>
      </c>
      <c r="G59" s="156">
        <v>0</v>
      </c>
      <c r="H59" s="156">
        <v>0</v>
      </c>
      <c r="I59" s="156">
        <v>0</v>
      </c>
      <c r="J59" s="156">
        <v>0</v>
      </c>
      <c r="K59" s="156">
        <v>0</v>
      </c>
      <c r="L59" s="156">
        <v>0</v>
      </c>
      <c r="M59" s="156">
        <v>0</v>
      </c>
      <c r="N59" s="156">
        <v>0</v>
      </c>
      <c r="O59" s="156">
        <v>0</v>
      </c>
      <c r="P59" s="156">
        <v>0</v>
      </c>
      <c r="Q59" s="156">
        <v>0</v>
      </c>
    </row>
    <row r="60" spans="1:17" ht="12" customHeight="1" x14ac:dyDescent="0.25">
      <c r="A60" s="29" t="s">
        <v>140</v>
      </c>
      <c r="B60" s="57"/>
      <c r="C60" s="57">
        <v>11.135391907886339</v>
      </c>
      <c r="D60" s="57">
        <v>11.443659928283973</v>
      </c>
      <c r="E60" s="57">
        <v>11.270979608276436</v>
      </c>
      <c r="F60" s="57">
        <v>12.297295478754311</v>
      </c>
      <c r="G60" s="57">
        <v>9.48904962935522</v>
      </c>
      <c r="H60" s="57">
        <v>7.6583027281627736</v>
      </c>
      <c r="I60" s="57">
        <v>11.662328758439489</v>
      </c>
      <c r="J60" s="57">
        <v>15.704207242626403</v>
      </c>
      <c r="K60" s="57">
        <v>11.071564122820684</v>
      </c>
      <c r="L60" s="57">
        <v>14.015797740481643</v>
      </c>
      <c r="M60" s="57">
        <v>11.458456780795785</v>
      </c>
      <c r="N60" s="57">
        <v>6.6969670254290854</v>
      </c>
      <c r="O60" s="57">
        <v>23.767632682848305</v>
      </c>
      <c r="P60" s="57">
        <v>24.898027297723068</v>
      </c>
      <c r="Q60" s="57">
        <v>19.327843211121319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68">
        <f t="shared" ref="C62" si="231">SUM(C63,C66,C68,C77)</f>
        <v>301.95220882378925</v>
      </c>
      <c r="D62" s="168">
        <f t="shared" ref="D62" si="232">SUM(D63,D66,D68,D77)</f>
        <v>275.54666669188424</v>
      </c>
      <c r="E62" s="168">
        <f t="shared" ref="E62" si="233">SUM(E63,E66,E68,E77)</f>
        <v>378.70657383688518</v>
      </c>
      <c r="F62" s="168">
        <f t="shared" ref="F62" si="234">SUM(F63,F66,F68,F77)</f>
        <v>400.02380969653888</v>
      </c>
      <c r="G62" s="168">
        <f t="shared" ref="G62" si="235">SUM(G63,G66,G68,G77)</f>
        <v>237.77018412959862</v>
      </c>
      <c r="H62" s="168">
        <f t="shared" ref="H62" si="236">SUM(H63,H66,H68,H77)</f>
        <v>537.06092945466469</v>
      </c>
      <c r="I62" s="168">
        <f t="shared" ref="I62" si="237">SUM(I63,I66,I68,I77)</f>
        <v>99.903243483955379</v>
      </c>
      <c r="J62" s="168">
        <f t="shared" ref="J62" si="238">SUM(J63,J66,J68,J77)</f>
        <v>544.14193560873582</v>
      </c>
      <c r="K62" s="168">
        <f t="shared" ref="K62" si="239">SUM(K63,K66,K68,K77)</f>
        <v>334.17018539985571</v>
      </c>
      <c r="L62" s="168">
        <f t="shared" ref="L62" si="240">SUM(L63,L66,L68,L77)</f>
        <v>0</v>
      </c>
      <c r="M62" s="168">
        <f t="shared" ref="M62" si="241">SUM(M63,M66,M68,M77)</f>
        <v>166.89643755500828</v>
      </c>
      <c r="N62" s="168">
        <f t="shared" ref="N62" si="242">SUM(N63,N66,N68,N77)</f>
        <v>316.25026359549804</v>
      </c>
      <c r="O62" s="168">
        <f t="shared" ref="O62" si="243">SUM(O63,O66,O68,O77)</f>
        <v>64.934742127514383</v>
      </c>
      <c r="P62" s="168">
        <f t="shared" ref="P62" si="244">SUM(P63,P66,P68,P77)</f>
        <v>0</v>
      </c>
      <c r="Q62" s="168">
        <f t="shared" ref="Q62" si="245">SUM(Q63,Q66,Q68,Q77)</f>
        <v>181.86826770527955</v>
      </c>
    </row>
    <row r="63" spans="1:17" ht="12.95" customHeight="1" x14ac:dyDescent="0.25">
      <c r="A63" s="158" t="s">
        <v>65</v>
      </c>
      <c r="B63" s="157"/>
      <c r="C63" s="157">
        <f t="shared" ref="C63:Q63" si="246">SUM(C64:C65)</f>
        <v>238.64052552382117</v>
      </c>
      <c r="D63" s="157">
        <f t="shared" si="246"/>
        <v>220.50834351223375</v>
      </c>
      <c r="E63" s="157">
        <f t="shared" si="246"/>
        <v>296.29976452752499</v>
      </c>
      <c r="F63" s="157">
        <f t="shared" si="246"/>
        <v>325.81587340226076</v>
      </c>
      <c r="G63" s="157">
        <f t="shared" si="246"/>
        <v>190.17680623805086</v>
      </c>
      <c r="H63" s="157">
        <f t="shared" si="246"/>
        <v>427.04216432479984</v>
      </c>
      <c r="I63" s="157">
        <f t="shared" si="246"/>
        <v>77.475737000864385</v>
      </c>
      <c r="J63" s="157">
        <f t="shared" si="246"/>
        <v>420.5994652760325</v>
      </c>
      <c r="K63" s="157">
        <f t="shared" si="246"/>
        <v>259.95234504992584</v>
      </c>
      <c r="L63" s="157">
        <f t="shared" si="246"/>
        <v>0</v>
      </c>
      <c r="M63" s="157">
        <f t="shared" si="246"/>
        <v>124.51635057560786</v>
      </c>
      <c r="N63" s="157">
        <f t="shared" si="246"/>
        <v>241.27702217680866</v>
      </c>
      <c r="O63" s="157">
        <f t="shared" si="246"/>
        <v>47.995171332079153</v>
      </c>
      <c r="P63" s="157">
        <f t="shared" si="246"/>
        <v>0</v>
      </c>
      <c r="Q63" s="157">
        <f t="shared" si="246"/>
        <v>132.14373920633614</v>
      </c>
    </row>
    <row r="64" spans="1:17" ht="12" customHeight="1" x14ac:dyDescent="0.25">
      <c r="A64" s="23" t="s">
        <v>161</v>
      </c>
      <c r="B64" s="156"/>
      <c r="C64" s="156">
        <v>233.87817411271087</v>
      </c>
      <c r="D64" s="156">
        <v>215.73963480292821</v>
      </c>
      <c r="E64" s="156">
        <v>287.91345869816513</v>
      </c>
      <c r="F64" s="156">
        <v>317.33695450681967</v>
      </c>
      <c r="G64" s="156">
        <v>187.02928565285887</v>
      </c>
      <c r="H64" s="156">
        <v>418.22031279368599</v>
      </c>
      <c r="I64" s="156">
        <v>75.870345220065403</v>
      </c>
      <c r="J64" s="156">
        <v>409.29809411468256</v>
      </c>
      <c r="K64" s="156">
        <v>254.89222831165574</v>
      </c>
      <c r="L64" s="156">
        <v>0</v>
      </c>
      <c r="M64" s="156">
        <v>122.29570624302606</v>
      </c>
      <c r="N64" s="156">
        <v>231.37376097196403</v>
      </c>
      <c r="O64" s="156">
        <v>45.470156472849666</v>
      </c>
      <c r="P64" s="156">
        <v>0</v>
      </c>
      <c r="Q64" s="156">
        <v>126.89373580759461</v>
      </c>
    </row>
    <row r="65" spans="1:17" ht="12" customHeight="1" x14ac:dyDescent="0.25">
      <c r="A65" s="23" t="s">
        <v>60</v>
      </c>
      <c r="B65" s="156"/>
      <c r="C65" s="156">
        <v>4.7623514111102958</v>
      </c>
      <c r="D65" s="156">
        <v>4.7687087093055354</v>
      </c>
      <c r="E65" s="156">
        <v>8.3863058293598662</v>
      </c>
      <c r="F65" s="156">
        <v>8.4789188954410957</v>
      </c>
      <c r="G65" s="156">
        <v>3.1475205851919923</v>
      </c>
      <c r="H65" s="156">
        <v>8.8218515311138592</v>
      </c>
      <c r="I65" s="156">
        <v>1.6053917807989837</v>
      </c>
      <c r="J65" s="156">
        <v>11.301371161349934</v>
      </c>
      <c r="K65" s="156">
        <v>5.0601167382701098</v>
      </c>
      <c r="L65" s="156">
        <v>0</v>
      </c>
      <c r="M65" s="156">
        <v>2.2206443325817973</v>
      </c>
      <c r="N65" s="156">
        <v>9.9032612048446129</v>
      </c>
      <c r="O65" s="156">
        <v>2.5250148592294881</v>
      </c>
      <c r="P65" s="156">
        <v>0</v>
      </c>
      <c r="Q65" s="156">
        <v>5.2500033987415229</v>
      </c>
    </row>
    <row r="66" spans="1:17" ht="12.95" customHeight="1" x14ac:dyDescent="0.25">
      <c r="A66" s="158" t="s">
        <v>112</v>
      </c>
      <c r="B66" s="157"/>
      <c r="C66" s="157">
        <f t="shared" ref="C66:Q66" si="247">C67</f>
        <v>1.2947113826330432</v>
      </c>
      <c r="D66" s="157">
        <f t="shared" si="247"/>
        <v>1.4543221334196013</v>
      </c>
      <c r="E66" s="157">
        <f t="shared" si="247"/>
        <v>1.2792382614435673</v>
      </c>
      <c r="F66" s="157">
        <f t="shared" si="247"/>
        <v>1.5338378397290624</v>
      </c>
      <c r="G66" s="157">
        <f t="shared" si="247"/>
        <v>1.3245444699874944</v>
      </c>
      <c r="H66" s="157">
        <f t="shared" si="247"/>
        <v>1.9461718594066126</v>
      </c>
      <c r="I66" s="157">
        <f t="shared" si="247"/>
        <v>1.1752591584627998</v>
      </c>
      <c r="J66" s="157">
        <f t="shared" si="247"/>
        <v>3.3604483879467701</v>
      </c>
      <c r="K66" s="157">
        <f t="shared" si="247"/>
        <v>2.8085272997937962</v>
      </c>
      <c r="L66" s="157">
        <f t="shared" si="247"/>
        <v>0</v>
      </c>
      <c r="M66" s="157">
        <f t="shared" si="247"/>
        <v>2.0553924442493012</v>
      </c>
      <c r="N66" s="157">
        <f t="shared" si="247"/>
        <v>2.8959565568520897</v>
      </c>
      <c r="O66" s="157">
        <f t="shared" si="247"/>
        <v>3.9647004353303621</v>
      </c>
      <c r="P66" s="157">
        <f t="shared" si="247"/>
        <v>0</v>
      </c>
      <c r="Q66" s="157">
        <f t="shared" si="247"/>
        <v>4.2559756414435395</v>
      </c>
    </row>
    <row r="67" spans="1:17" ht="12" customHeight="1" x14ac:dyDescent="0.25">
      <c r="A67" s="23" t="s">
        <v>60</v>
      </c>
      <c r="B67" s="156"/>
      <c r="C67" s="156">
        <v>1.2947113826330432</v>
      </c>
      <c r="D67" s="156">
        <v>1.4543221334196013</v>
      </c>
      <c r="E67" s="156">
        <v>1.2792382614435673</v>
      </c>
      <c r="F67" s="156">
        <v>1.5338378397290624</v>
      </c>
      <c r="G67" s="156">
        <v>1.3245444699874944</v>
      </c>
      <c r="H67" s="156">
        <v>1.9461718594066126</v>
      </c>
      <c r="I67" s="156">
        <v>1.1752591584627998</v>
      </c>
      <c r="J67" s="156">
        <v>3.3604483879467701</v>
      </c>
      <c r="K67" s="156">
        <v>2.8085272997937962</v>
      </c>
      <c r="L67" s="156">
        <v>0</v>
      </c>
      <c r="M67" s="156">
        <v>2.0553924442493012</v>
      </c>
      <c r="N67" s="156">
        <v>2.8959565568520897</v>
      </c>
      <c r="O67" s="156">
        <v>3.9647004353303621</v>
      </c>
      <c r="P67" s="156">
        <v>0</v>
      </c>
      <c r="Q67" s="156">
        <v>4.2559756414435395</v>
      </c>
    </row>
    <row r="68" spans="1:17" ht="12" customHeight="1" x14ac:dyDescent="0.25">
      <c r="A68" s="158" t="s">
        <v>63</v>
      </c>
      <c r="B68" s="157"/>
      <c r="C68" s="157">
        <f t="shared" ref="C68" si="248">SUM(C69:C70,C73:C74)</f>
        <v>40.8939778947896</v>
      </c>
      <c r="D68" s="157">
        <f t="shared" ref="D68" si="249">SUM(D69:D70,D73:D74)</f>
        <v>35.047728725073299</v>
      </c>
      <c r="E68" s="157">
        <f t="shared" ref="E68" si="250">SUM(E69:E70,E73:E74)</f>
        <v>52.967846371443422</v>
      </c>
      <c r="F68" s="157">
        <f t="shared" ref="F68" si="251">SUM(F69:F70,F73:F74)</f>
        <v>47.077480028629175</v>
      </c>
      <c r="G68" s="157">
        <f t="shared" ref="G68" si="252">SUM(G69:G70,G73:G74)</f>
        <v>30.279595093920918</v>
      </c>
      <c r="H68" s="157">
        <f t="shared" ref="H68" si="253">SUM(H69:H70,H73:H74)</f>
        <v>69.645994154372872</v>
      </c>
      <c r="I68" s="157">
        <f t="shared" ref="I68" si="254">SUM(I69:I70,I73:I74)</f>
        <v>13.583250807536189</v>
      </c>
      <c r="J68" s="157">
        <f t="shared" ref="J68" si="255">SUM(J69:J70,J73:J74)</f>
        <v>77.683960907953448</v>
      </c>
      <c r="K68" s="157">
        <f t="shared" ref="K68" si="256">SUM(K69:K70,K73:K74)</f>
        <v>45.492185293913352</v>
      </c>
      <c r="L68" s="157">
        <f t="shared" ref="L68" si="257">SUM(L69:L70,L73:L74)</f>
        <v>0</v>
      </c>
      <c r="M68" s="157">
        <f t="shared" ref="M68" si="258">SUM(M69:M70,M73:M74)</f>
        <v>25.548799196209817</v>
      </c>
      <c r="N68" s="157">
        <f t="shared" ref="N68" si="259">SUM(N69:N70,N73:N74)</f>
        <v>46.898507269255504</v>
      </c>
      <c r="O68" s="157">
        <f t="shared" ref="O68" si="260">SUM(O69:O70,O73:O74)</f>
        <v>8.3458738090404481</v>
      </c>
      <c r="P68" s="157">
        <f t="shared" ref="P68" si="261">SUM(P69:P70,P73:P74)</f>
        <v>0</v>
      </c>
      <c r="Q68" s="157">
        <f t="shared" ref="Q68" si="262">SUM(Q69:Q70,Q73:Q74)</f>
        <v>29.608143053545213</v>
      </c>
    </row>
    <row r="69" spans="1:17" ht="12" customHeight="1" x14ac:dyDescent="0.25">
      <c r="A69" s="167" t="s">
        <v>160</v>
      </c>
      <c r="B69" s="132"/>
      <c r="C69" s="132">
        <v>18.925474543572442</v>
      </c>
      <c r="D69" s="132">
        <v>33.453288045778123</v>
      </c>
      <c r="E69" s="132">
        <v>18.731407618719523</v>
      </c>
      <c r="F69" s="132">
        <v>43.950492619791255</v>
      </c>
      <c r="G69" s="132">
        <v>15.390168436082304</v>
      </c>
      <c r="H69" s="132">
        <v>37.243565283803534</v>
      </c>
      <c r="I69" s="132">
        <v>5.7843274263131192</v>
      </c>
      <c r="J69" s="132">
        <v>18.550340169383823</v>
      </c>
      <c r="K69" s="132">
        <v>23.665149346015671</v>
      </c>
      <c r="L69" s="132">
        <v>0</v>
      </c>
      <c r="M69" s="132">
        <v>6.4919500831566133</v>
      </c>
      <c r="N69" s="132">
        <v>36.579125852239137</v>
      </c>
      <c r="O69" s="132">
        <v>7.8399434700032247</v>
      </c>
      <c r="P69" s="132">
        <v>0</v>
      </c>
      <c r="Q69" s="132">
        <v>19.969747012005858</v>
      </c>
    </row>
    <row r="70" spans="1:17" ht="12" customHeight="1" x14ac:dyDescent="0.25">
      <c r="A70" s="167" t="s">
        <v>159</v>
      </c>
      <c r="B70" s="132"/>
      <c r="C70" s="132">
        <f t="shared" ref="C70" si="263">SUM(C71:C72)</f>
        <v>0.3449183649806456</v>
      </c>
      <c r="D70" s="132">
        <f t="shared" ref="D70" si="264">SUM(D71:D72)</f>
        <v>1.5944406792951786</v>
      </c>
      <c r="E70" s="132">
        <f t="shared" ref="E70" si="265">SUM(E71:E72)</f>
        <v>0.92767356118130584</v>
      </c>
      <c r="F70" s="132">
        <f t="shared" ref="F70" si="266">SUM(F71:F72)</f>
        <v>3.1269874088379188</v>
      </c>
      <c r="G70" s="132">
        <f t="shared" ref="G70" si="267">SUM(G71:G72)</f>
        <v>0.94767921324358939</v>
      </c>
      <c r="H70" s="132">
        <f t="shared" ref="H70" si="268">SUM(H71:H72)</f>
        <v>9.6714943156233986</v>
      </c>
      <c r="I70" s="132">
        <f t="shared" ref="I70" si="269">SUM(I71:I72)</f>
        <v>7.7989233812230694</v>
      </c>
      <c r="J70" s="132">
        <f t="shared" ref="J70" si="270">SUM(J71:J72)</f>
        <v>10.235176427998056</v>
      </c>
      <c r="K70" s="132">
        <f t="shared" ref="K70" si="271">SUM(K71:K72)</f>
        <v>10.006389260362665</v>
      </c>
      <c r="L70" s="132">
        <f t="shared" ref="L70" si="272">SUM(L71:L72)</f>
        <v>0</v>
      </c>
      <c r="M70" s="132">
        <f t="shared" ref="M70" si="273">SUM(M71:M72)</f>
        <v>12.048429016095557</v>
      </c>
      <c r="N70" s="132">
        <f t="shared" ref="N70" si="274">SUM(N71:N72)</f>
        <v>6.0615588968614329</v>
      </c>
      <c r="O70" s="132">
        <f t="shared" ref="O70" si="275">SUM(O71:O72)</f>
        <v>0.50593033903722362</v>
      </c>
      <c r="P70" s="132">
        <f t="shared" ref="P70" si="276">SUM(P71:P72)</f>
        <v>0</v>
      </c>
      <c r="Q70" s="132">
        <f t="shared" ref="Q70" si="277">SUM(Q71:Q72)</f>
        <v>3.71689524061886</v>
      </c>
    </row>
    <row r="71" spans="1:17" ht="12" customHeight="1" x14ac:dyDescent="0.25">
      <c r="A71" s="166" t="s">
        <v>109</v>
      </c>
      <c r="B71" s="165"/>
      <c r="C71" s="165">
        <v>0.2225895770635121</v>
      </c>
      <c r="D71" s="165">
        <v>1.037661605128178</v>
      </c>
      <c r="E71" s="165">
        <v>0.59799696963288829</v>
      </c>
      <c r="F71" s="165">
        <v>2.0253292524922291</v>
      </c>
      <c r="G71" s="165">
        <v>0.61313993358038865</v>
      </c>
      <c r="H71" s="165">
        <v>6.2811822686606913</v>
      </c>
      <c r="I71" s="165">
        <v>5.0412047347133893</v>
      </c>
      <c r="J71" s="165">
        <v>6.6318405011216148</v>
      </c>
      <c r="K71" s="165">
        <v>6.5251210616882194</v>
      </c>
      <c r="L71" s="165">
        <v>0</v>
      </c>
      <c r="M71" s="165">
        <v>7.7855802668920981</v>
      </c>
      <c r="N71" s="165">
        <v>4.0539121620853624</v>
      </c>
      <c r="O71" s="165">
        <v>0.32818525050271935</v>
      </c>
      <c r="P71" s="165">
        <v>0</v>
      </c>
      <c r="Q71" s="165">
        <v>2.4106911156075848</v>
      </c>
    </row>
    <row r="72" spans="1:17" ht="12" customHeight="1" x14ac:dyDescent="0.25">
      <c r="A72" s="147" t="s">
        <v>59</v>
      </c>
      <c r="B72" s="164"/>
      <c r="C72" s="164">
        <v>0.12232878791713349</v>
      </c>
      <c r="D72" s="164">
        <v>0.55677907416700068</v>
      </c>
      <c r="E72" s="164">
        <v>0.32967659154841761</v>
      </c>
      <c r="F72" s="164">
        <v>1.1016581563456898</v>
      </c>
      <c r="G72" s="164">
        <v>0.33453927966320074</v>
      </c>
      <c r="H72" s="164">
        <v>3.3903120469627073</v>
      </c>
      <c r="I72" s="164">
        <v>2.7577186465096797</v>
      </c>
      <c r="J72" s="164">
        <v>3.6033359268764409</v>
      </c>
      <c r="K72" s="164">
        <v>3.4812681986744458</v>
      </c>
      <c r="L72" s="164">
        <v>0</v>
      </c>
      <c r="M72" s="164">
        <v>4.2628487492034584</v>
      </c>
      <c r="N72" s="164">
        <v>2.00764673477607</v>
      </c>
      <c r="O72" s="164">
        <v>0.17774508853450433</v>
      </c>
      <c r="P72" s="164">
        <v>0</v>
      </c>
      <c r="Q72" s="164">
        <v>1.306204125011275</v>
      </c>
    </row>
    <row r="73" spans="1:17" ht="12" customHeight="1" x14ac:dyDescent="0.25">
      <c r="A73" s="163" t="s">
        <v>142</v>
      </c>
      <c r="B73" s="162"/>
      <c r="C73" s="162">
        <v>20.881012895390011</v>
      </c>
      <c r="D73" s="162">
        <v>0</v>
      </c>
      <c r="E73" s="162">
        <v>31.839785443420539</v>
      </c>
      <c r="F73" s="162">
        <v>0</v>
      </c>
      <c r="G73" s="162">
        <v>13.377194109552425</v>
      </c>
      <c r="H73" s="162">
        <v>21.37911254112176</v>
      </c>
      <c r="I73" s="162">
        <v>0</v>
      </c>
      <c r="J73" s="162">
        <v>44.025867287239137</v>
      </c>
      <c r="K73" s="162">
        <v>10.230987371946021</v>
      </c>
      <c r="L73" s="162">
        <v>0</v>
      </c>
      <c r="M73" s="162">
        <v>6.1219374603328722</v>
      </c>
      <c r="N73" s="162">
        <v>4.0287819386604067</v>
      </c>
      <c r="O73" s="162">
        <v>0</v>
      </c>
      <c r="P73" s="162">
        <v>0</v>
      </c>
      <c r="Q73" s="162">
        <v>5.5618356105194664</v>
      </c>
    </row>
    <row r="74" spans="1:17" ht="12" customHeight="1" x14ac:dyDescent="0.25">
      <c r="A74" s="161" t="s">
        <v>141</v>
      </c>
      <c r="B74" s="160"/>
      <c r="C74" s="160">
        <f t="shared" ref="C74" si="278">SUM(C75:C76)</f>
        <v>0.74257209084649978</v>
      </c>
      <c r="D74" s="160">
        <f t="shared" ref="D74" si="279">SUM(D75:D76)</f>
        <v>0</v>
      </c>
      <c r="E74" s="160">
        <f t="shared" ref="E74" si="280">SUM(E75:E76)</f>
        <v>1.468979748122061</v>
      </c>
      <c r="F74" s="160">
        <f t="shared" ref="F74" si="281">SUM(F75:F76)</f>
        <v>0</v>
      </c>
      <c r="G74" s="160">
        <f t="shared" ref="G74" si="282">SUM(G75:G76)</f>
        <v>0.56455333504259642</v>
      </c>
      <c r="H74" s="160">
        <f t="shared" ref="H74" si="283">SUM(H75:H76)</f>
        <v>1.351822013824173</v>
      </c>
      <c r="I74" s="160">
        <f t="shared" ref="I74" si="284">SUM(I75:I76)</f>
        <v>0</v>
      </c>
      <c r="J74" s="160">
        <f t="shared" ref="J74" si="285">SUM(J75:J76)</f>
        <v>4.8725770233324264</v>
      </c>
      <c r="K74" s="160">
        <f t="shared" ref="K74" si="286">SUM(K75:K76)</f>
        <v>1.5896593155889933</v>
      </c>
      <c r="L74" s="160">
        <f t="shared" ref="L74" si="287">SUM(L75:L76)</f>
        <v>0</v>
      </c>
      <c r="M74" s="160">
        <f t="shared" ref="M74" si="288">SUM(M75:M76)</f>
        <v>0.88648263662477478</v>
      </c>
      <c r="N74" s="160">
        <f t="shared" ref="N74" si="289">SUM(N75:N76)</f>
        <v>0.22904058149452147</v>
      </c>
      <c r="O74" s="160">
        <f t="shared" ref="O74" si="290">SUM(O75:O76)</f>
        <v>0</v>
      </c>
      <c r="P74" s="160">
        <f t="shared" ref="P74" si="291">SUM(P75:P76)</f>
        <v>0</v>
      </c>
      <c r="Q74" s="160">
        <f t="shared" ref="Q74" si="292">SUM(Q75:Q76)</f>
        <v>0.35966519040102707</v>
      </c>
    </row>
    <row r="75" spans="1:17" ht="12" customHeight="1" x14ac:dyDescent="0.25">
      <c r="A75" s="148" t="s">
        <v>60</v>
      </c>
      <c r="B75" s="156"/>
      <c r="C75" s="156">
        <v>0.50176202050549656</v>
      </c>
      <c r="D75" s="156">
        <v>0</v>
      </c>
      <c r="E75" s="156">
        <v>1.0114849071577932</v>
      </c>
      <c r="F75" s="156">
        <v>0</v>
      </c>
      <c r="G75" s="156">
        <v>0.38106818970466344</v>
      </c>
      <c r="H75" s="156">
        <v>0.91808156871687574</v>
      </c>
      <c r="I75" s="156">
        <v>0</v>
      </c>
      <c r="J75" s="156">
        <v>3.3327099803792568</v>
      </c>
      <c r="K75" s="156">
        <v>1.0607971880861284</v>
      </c>
      <c r="L75" s="156">
        <v>0</v>
      </c>
      <c r="M75" s="156">
        <v>0.60066721993296535</v>
      </c>
      <c r="N75" s="156">
        <v>0.16678001296186057</v>
      </c>
      <c r="O75" s="156">
        <v>0</v>
      </c>
      <c r="P75" s="156">
        <v>0</v>
      </c>
      <c r="Q75" s="156">
        <v>0.25344324130384643</v>
      </c>
    </row>
    <row r="76" spans="1:17" ht="12" customHeight="1" x14ac:dyDescent="0.25">
      <c r="A76" s="148" t="s">
        <v>59</v>
      </c>
      <c r="B76" s="156"/>
      <c r="C76" s="156">
        <v>0.24081007034100324</v>
      </c>
      <c r="D76" s="156">
        <v>0</v>
      </c>
      <c r="E76" s="156">
        <v>0.45749484096426779</v>
      </c>
      <c r="F76" s="156">
        <v>0</v>
      </c>
      <c r="G76" s="156">
        <v>0.18348514533793292</v>
      </c>
      <c r="H76" s="156">
        <v>0.4337404451072972</v>
      </c>
      <c r="I76" s="156">
        <v>0</v>
      </c>
      <c r="J76" s="156">
        <v>1.5398670429531696</v>
      </c>
      <c r="K76" s="156">
        <v>0.52886212750286499</v>
      </c>
      <c r="L76" s="156">
        <v>0</v>
      </c>
      <c r="M76" s="156">
        <v>0.28581541669180943</v>
      </c>
      <c r="N76" s="156">
        <v>6.2260568532660897E-2</v>
      </c>
      <c r="O76" s="156">
        <v>0</v>
      </c>
      <c r="P76" s="156">
        <v>0</v>
      </c>
      <c r="Q76" s="156">
        <v>0.10622194909718062</v>
      </c>
    </row>
    <row r="77" spans="1:17" ht="12" customHeight="1" x14ac:dyDescent="0.25">
      <c r="A77" s="158" t="s">
        <v>62</v>
      </c>
      <c r="B77" s="157"/>
      <c r="C77" s="157">
        <f t="shared" ref="C77" si="293">SUM(C78:C79)</f>
        <v>21.122994022545466</v>
      </c>
      <c r="D77" s="157">
        <f t="shared" ref="D77" si="294">SUM(D78:D79)</f>
        <v>18.53627232115759</v>
      </c>
      <c r="E77" s="157">
        <f t="shared" ref="E77" si="295">SUM(E78:E79)</f>
        <v>28.159724676473139</v>
      </c>
      <c r="F77" s="157">
        <f t="shared" ref="F77" si="296">SUM(F78:F79)</f>
        <v>25.596618425919878</v>
      </c>
      <c r="G77" s="157">
        <f t="shared" ref="G77" si="297">SUM(G78:G79)</f>
        <v>15.989238327639358</v>
      </c>
      <c r="H77" s="157">
        <f t="shared" ref="H77" si="298">SUM(H78:H79)</f>
        <v>38.426599116085356</v>
      </c>
      <c r="I77" s="157">
        <f t="shared" ref="I77" si="299">SUM(I78:I79)</f>
        <v>7.6689965170920065</v>
      </c>
      <c r="J77" s="157">
        <f t="shared" ref="J77" si="300">SUM(J78:J79)</f>
        <v>42.498061036803136</v>
      </c>
      <c r="K77" s="157">
        <f t="shared" ref="K77" si="301">SUM(K78:K79)</f>
        <v>25.917127756222733</v>
      </c>
      <c r="L77" s="157">
        <f t="shared" ref="L77" si="302">SUM(L78:L79)</f>
        <v>0</v>
      </c>
      <c r="M77" s="157">
        <f t="shared" ref="M77" si="303">SUM(M78:M79)</f>
        <v>14.775895338941289</v>
      </c>
      <c r="N77" s="157">
        <f t="shared" ref="N77" si="304">SUM(N78:N79)</f>
        <v>25.178777592581799</v>
      </c>
      <c r="O77" s="157">
        <f t="shared" ref="O77" si="305">SUM(O78:O79)</f>
        <v>4.628996551064418</v>
      </c>
      <c r="P77" s="157">
        <f t="shared" ref="P77" si="306">SUM(P78:P79)</f>
        <v>0</v>
      </c>
      <c r="Q77" s="157">
        <f t="shared" ref="Q77" si="307">SUM(Q78:Q79)</f>
        <v>15.860409803954669</v>
      </c>
    </row>
    <row r="78" spans="1:17" ht="12" customHeight="1" x14ac:dyDescent="0.25">
      <c r="A78" s="23" t="s">
        <v>109</v>
      </c>
      <c r="B78" s="156"/>
      <c r="C78" s="156">
        <v>12.344846938668439</v>
      </c>
      <c r="D78" s="156">
        <v>18.53627232115759</v>
      </c>
      <c r="E78" s="156">
        <v>12.880619144592972</v>
      </c>
      <c r="F78" s="156">
        <v>24.833347663158307</v>
      </c>
      <c r="G78" s="156">
        <v>13.827414729234192</v>
      </c>
      <c r="H78" s="156">
        <v>26.391006597124655</v>
      </c>
      <c r="I78" s="156">
        <v>7.6689965170920065</v>
      </c>
      <c r="J78" s="156">
        <v>25.833007627098503</v>
      </c>
      <c r="K78" s="156">
        <v>20.040472330789154</v>
      </c>
      <c r="L78" s="156">
        <v>0</v>
      </c>
      <c r="M78" s="156">
        <v>14.775895338941289</v>
      </c>
      <c r="N78" s="156">
        <v>25.178777592581799</v>
      </c>
      <c r="O78" s="156">
        <v>4.628996551064418</v>
      </c>
      <c r="P78" s="156">
        <v>0</v>
      </c>
      <c r="Q78" s="156">
        <v>15.860409803954669</v>
      </c>
    </row>
    <row r="79" spans="1:17" ht="12" customHeight="1" x14ac:dyDescent="0.25">
      <c r="A79" s="29" t="s">
        <v>140</v>
      </c>
      <c r="B79" s="57"/>
      <c r="C79" s="57">
        <v>8.7781470838770268</v>
      </c>
      <c r="D79" s="57">
        <v>0</v>
      </c>
      <c r="E79" s="57">
        <v>15.27910553188017</v>
      </c>
      <c r="F79" s="57">
        <v>0.76327076276157146</v>
      </c>
      <c r="G79" s="57">
        <v>2.1618235984051659</v>
      </c>
      <c r="H79" s="57">
        <v>12.0355925189607</v>
      </c>
      <c r="I79" s="57">
        <v>0</v>
      </c>
      <c r="J79" s="57">
        <v>16.66505340970463</v>
      </c>
      <c r="K79" s="57">
        <v>5.8766554254335803</v>
      </c>
      <c r="L79" s="57">
        <v>0</v>
      </c>
      <c r="M79" s="57">
        <v>0</v>
      </c>
      <c r="N79" s="57">
        <v>0</v>
      </c>
      <c r="O79" s="57">
        <v>0</v>
      </c>
      <c r="P79" s="57">
        <v>0</v>
      </c>
      <c r="Q79" s="57"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68">
        <f t="shared" ref="C81" si="308">SUM(C82,C85,C87,C100)</f>
        <v>42.253767147304558</v>
      </c>
      <c r="D81" s="168">
        <f t="shared" ref="D81" si="309">SUM(D82,D85,D87,D100)</f>
        <v>110.12017727975521</v>
      </c>
      <c r="E81" s="168">
        <f t="shared" ref="E81" si="310">SUM(E82,E85,E87,E100)</f>
        <v>125.39251059711418</v>
      </c>
      <c r="F81" s="168">
        <f t="shared" ref="F81" si="311">SUM(F82,F85,F87,F100)</f>
        <v>119.16388163512602</v>
      </c>
      <c r="G81" s="168">
        <f t="shared" ref="G81" si="312">SUM(G82,G85,G87,G100)</f>
        <v>92.023080326360372</v>
      </c>
      <c r="H81" s="168">
        <f t="shared" ref="H81" si="313">SUM(H82,H85,H87,H100)</f>
        <v>78.515485174766951</v>
      </c>
      <c r="I81" s="168">
        <f t="shared" ref="I81" si="314">SUM(I82,I85,I87,I100)</f>
        <v>249.47710550117364</v>
      </c>
      <c r="J81" s="168">
        <f t="shared" ref="J81" si="315">SUM(J82,J85,J87,J100)</f>
        <v>147.79625953696461</v>
      </c>
      <c r="K81" s="168">
        <f t="shared" ref="K81" si="316">SUM(K82,K85,K87,K100)</f>
        <v>192.9925787607759</v>
      </c>
      <c r="L81" s="168">
        <f t="shared" ref="L81" si="317">SUM(L82,L85,L87,L100)</f>
        <v>439.69705558993587</v>
      </c>
      <c r="M81" s="168">
        <f t="shared" ref="M81" si="318">SUM(M82,M85,M87,M100)</f>
        <v>107.74056650401843</v>
      </c>
      <c r="N81" s="168">
        <f t="shared" ref="N81" si="319">SUM(N82,N85,N87,N100)</f>
        <v>224.70805711369965</v>
      </c>
      <c r="O81" s="168">
        <f t="shared" ref="O81" si="320">SUM(O82,O85,O87,O100)</f>
        <v>304.6760921836306</v>
      </c>
      <c r="P81" s="168">
        <f t="shared" ref="P81" si="321">SUM(P82,P85,P87,P100)</f>
        <v>164.00223105622183</v>
      </c>
      <c r="Q81" s="168">
        <f t="shared" ref="Q81" si="322">SUM(Q82,Q85,Q87,Q100)</f>
        <v>207.7501324740156</v>
      </c>
    </row>
    <row r="82" spans="1:17" ht="12.95" customHeight="1" x14ac:dyDescent="0.25">
      <c r="A82" s="158" t="s">
        <v>65</v>
      </c>
      <c r="B82" s="157"/>
      <c r="C82" s="157">
        <f t="shared" ref="C82:Q82" si="323">SUM(C83:C84)</f>
        <v>33.341264010126231</v>
      </c>
      <c r="D82" s="157">
        <f t="shared" si="323"/>
        <v>85.416459930818249</v>
      </c>
      <c r="E82" s="157">
        <f t="shared" si="323"/>
        <v>99.054655011096429</v>
      </c>
      <c r="F82" s="157">
        <f t="shared" si="323"/>
        <v>94.131936114864274</v>
      </c>
      <c r="G82" s="157">
        <f t="shared" si="323"/>
        <v>73.160121508862446</v>
      </c>
      <c r="H82" s="157">
        <f t="shared" si="323"/>
        <v>61.848588043746211</v>
      </c>
      <c r="I82" s="157">
        <f t="shared" si="323"/>
        <v>191.19156957547509</v>
      </c>
      <c r="J82" s="157">
        <f t="shared" si="323"/>
        <v>113.75215373020308</v>
      </c>
      <c r="K82" s="157">
        <f t="shared" si="323"/>
        <v>150.26433790295803</v>
      </c>
      <c r="L82" s="157">
        <f t="shared" si="323"/>
        <v>338.91770680585677</v>
      </c>
      <c r="M82" s="157">
        <f t="shared" si="323"/>
        <v>80.366367198590922</v>
      </c>
      <c r="N82" s="157">
        <f t="shared" si="323"/>
        <v>163.74800446168115</v>
      </c>
      <c r="O82" s="157">
        <f t="shared" si="323"/>
        <v>221.62718608035863</v>
      </c>
      <c r="P82" s="157">
        <f t="shared" si="323"/>
        <v>114.59129689658999</v>
      </c>
      <c r="Q82" s="157">
        <f t="shared" si="323"/>
        <v>144.5550544620065</v>
      </c>
    </row>
    <row r="83" spans="1:17" ht="12" customHeight="1" x14ac:dyDescent="0.25">
      <c r="A83" s="23" t="s">
        <v>157</v>
      </c>
      <c r="B83" s="156"/>
      <c r="C83" s="156">
        <v>33.071893040242763</v>
      </c>
      <c r="D83" s="156">
        <v>84.667860602517152</v>
      </c>
      <c r="E83" s="156">
        <v>97.913846292187515</v>
      </c>
      <c r="F83" s="156">
        <v>93.136530970787902</v>
      </c>
      <c r="G83" s="156">
        <v>72.670929146000915</v>
      </c>
      <c r="H83" s="156">
        <v>61.331105852168619</v>
      </c>
      <c r="I83" s="156">
        <v>189.58693050811971</v>
      </c>
      <c r="J83" s="156">
        <v>112.50952695853766</v>
      </c>
      <c r="K83" s="156">
        <v>149.08052019212252</v>
      </c>
      <c r="L83" s="156">
        <v>333.93537371391091</v>
      </c>
      <c r="M83" s="156">
        <v>79.786859567599521</v>
      </c>
      <c r="N83" s="156">
        <v>160.99169739485563</v>
      </c>
      <c r="O83" s="156">
        <v>216.81126540394578</v>
      </c>
      <c r="P83" s="156">
        <v>113.2692317139814</v>
      </c>
      <c r="Q83" s="156">
        <v>142.20171686935191</v>
      </c>
    </row>
    <row r="84" spans="1:17" ht="12" customHeight="1" x14ac:dyDescent="0.25">
      <c r="A84" s="23" t="s">
        <v>60</v>
      </c>
      <c r="B84" s="156"/>
      <c r="C84" s="156">
        <v>0.26937096988346809</v>
      </c>
      <c r="D84" s="156">
        <v>0.74859932830109799</v>
      </c>
      <c r="E84" s="156">
        <v>1.14080871890891</v>
      </c>
      <c r="F84" s="156">
        <v>0.99540514407637648</v>
      </c>
      <c r="G84" s="156">
        <v>0.48919236286153273</v>
      </c>
      <c r="H84" s="156">
        <v>0.51748219157759512</v>
      </c>
      <c r="I84" s="156">
        <v>1.6046390673553923</v>
      </c>
      <c r="J84" s="156">
        <v>1.242626771665418</v>
      </c>
      <c r="K84" s="156">
        <v>1.1838177108355228</v>
      </c>
      <c r="L84" s="156">
        <v>4.9823330919458391</v>
      </c>
      <c r="M84" s="156">
        <v>0.57950763099139724</v>
      </c>
      <c r="N84" s="156">
        <v>2.7563070668255181</v>
      </c>
      <c r="O84" s="156">
        <v>4.815920676412853</v>
      </c>
      <c r="P84" s="156">
        <v>1.3220651826085996</v>
      </c>
      <c r="Q84" s="156">
        <v>2.3533375926545799</v>
      </c>
    </row>
    <row r="85" spans="1:17" ht="12.95" customHeight="1" x14ac:dyDescent="0.25">
      <c r="A85" s="158" t="s">
        <v>112</v>
      </c>
      <c r="B85" s="157"/>
      <c r="C85" s="157">
        <f t="shared" ref="C85:Q85" si="324">C86</f>
        <v>0.45600372114420706</v>
      </c>
      <c r="D85" s="157">
        <f t="shared" si="324"/>
        <v>0.62316959889366252</v>
      </c>
      <c r="E85" s="157">
        <f t="shared" si="324"/>
        <v>0.44203622203511167</v>
      </c>
      <c r="F85" s="157">
        <f t="shared" si="324"/>
        <v>0.52706809770346053</v>
      </c>
      <c r="G85" s="157">
        <f t="shared" si="324"/>
        <v>0.51035151497090503</v>
      </c>
      <c r="H85" s="157">
        <f t="shared" si="324"/>
        <v>0.42802928717759964</v>
      </c>
      <c r="I85" s="157">
        <f t="shared" si="324"/>
        <v>0.96107184287162084</v>
      </c>
      <c r="J85" s="157">
        <f t="shared" si="324"/>
        <v>1.5703905114801646</v>
      </c>
      <c r="K85" s="157">
        <f t="shared" si="324"/>
        <v>1.1958610419669844</v>
      </c>
      <c r="L85" s="157">
        <f t="shared" si="324"/>
        <v>2.4425791174600162</v>
      </c>
      <c r="M85" s="157">
        <f t="shared" si="324"/>
        <v>0.88274887510797662</v>
      </c>
      <c r="N85" s="157">
        <f t="shared" si="324"/>
        <v>1.4511075051377385</v>
      </c>
      <c r="O85" s="157">
        <f t="shared" si="324"/>
        <v>3.0660947506685674</v>
      </c>
      <c r="P85" s="157">
        <f t="shared" si="324"/>
        <v>1.6562644234306911</v>
      </c>
      <c r="Q85" s="157">
        <f t="shared" si="324"/>
        <v>3.7587351963159978</v>
      </c>
    </row>
    <row r="86" spans="1:17" ht="12" customHeight="1" x14ac:dyDescent="0.25">
      <c r="A86" s="23" t="s">
        <v>60</v>
      </c>
      <c r="B86" s="156"/>
      <c r="C86" s="156">
        <v>0.45600372114420706</v>
      </c>
      <c r="D86" s="156">
        <v>0.62316959889366252</v>
      </c>
      <c r="E86" s="156">
        <v>0.44203622203511167</v>
      </c>
      <c r="F86" s="156">
        <v>0.52706809770346053</v>
      </c>
      <c r="G86" s="156">
        <v>0.51035151497090503</v>
      </c>
      <c r="H86" s="156">
        <v>0.42802928717759964</v>
      </c>
      <c r="I86" s="156">
        <v>0.96107184287162084</v>
      </c>
      <c r="J86" s="156">
        <v>1.5703905114801646</v>
      </c>
      <c r="K86" s="156">
        <v>1.1958610419669844</v>
      </c>
      <c r="L86" s="156">
        <v>2.4425791174600162</v>
      </c>
      <c r="M86" s="156">
        <v>0.88274887510797662</v>
      </c>
      <c r="N86" s="156">
        <v>1.4511075051377385</v>
      </c>
      <c r="O86" s="156">
        <v>3.0660947506685674</v>
      </c>
      <c r="P86" s="156">
        <v>1.6562644234306911</v>
      </c>
      <c r="Q86" s="156">
        <v>3.7587351963159978</v>
      </c>
    </row>
    <row r="87" spans="1:17" ht="12" customHeight="1" x14ac:dyDescent="0.25">
      <c r="A87" s="158" t="s">
        <v>63</v>
      </c>
      <c r="B87" s="157"/>
      <c r="C87" s="157">
        <f t="shared" ref="C87" si="325">SUM(C88:C89,C92:C93,C96:C97)</f>
        <v>5.3910962670482654</v>
      </c>
      <c r="D87" s="157">
        <f t="shared" ref="D87" si="326">SUM(D88:D89,D92:D93,D96:D97)</f>
        <v>15.582621618752595</v>
      </c>
      <c r="E87" s="157">
        <f t="shared" ref="E87" si="327">SUM(E88:E89,E92:E93,E96:E97)</f>
        <v>16.380676182012841</v>
      </c>
      <c r="F87" s="157">
        <f t="shared" ref="F87" si="328">SUM(F88:F89,F92:F93,F96:F97)</f>
        <v>15.819087532531492</v>
      </c>
      <c r="G87" s="157">
        <f t="shared" ref="G87" si="329">SUM(G88:G89,G92:G93,G96:G97)</f>
        <v>11.798260712564598</v>
      </c>
      <c r="H87" s="157">
        <f t="shared" ref="H87" si="330">SUM(H88:H89,H92:H93,H96:H97)</f>
        <v>10.238974177089068</v>
      </c>
      <c r="I87" s="157">
        <f t="shared" ref="I87" si="331">SUM(I88:I89,I92:I93,I96:I97)</f>
        <v>36.756854424483265</v>
      </c>
      <c r="J87" s="157">
        <f t="shared" ref="J87" si="332">SUM(J88:J89,J92:J93,J96:J97)</f>
        <v>20.49640905254671</v>
      </c>
      <c r="K87" s="157">
        <f t="shared" ref="K87" si="333">SUM(K88:K89,K92:K93,K96:K97)</f>
        <v>25.935191118940097</v>
      </c>
      <c r="L87" s="157">
        <f t="shared" ref="L87" si="334">SUM(L88:L89,L92:L93,L96:L97)</f>
        <v>60.988542193420258</v>
      </c>
      <c r="M87" s="157">
        <f t="shared" ref="M87" si="335">SUM(M88:M89,M92:M93,M96:M97)</f>
        <v>16.396916013434847</v>
      </c>
      <c r="N87" s="157">
        <f t="shared" ref="N87" si="336">SUM(N88:N89,N92:N93,N96:N97)</f>
        <v>37.907516979600096</v>
      </c>
      <c r="O87" s="157">
        <f t="shared" ref="O87" si="337">SUM(O88:O89,O92:O93,O96:O97)</f>
        <v>50.090733516430461</v>
      </c>
      <c r="P87" s="157">
        <f t="shared" ref="P87" si="338">SUM(P88:P89,P92:P93,P96:P97)</f>
        <v>30.560084352697913</v>
      </c>
      <c r="Q87" s="157">
        <f t="shared" ref="Q87" si="339">SUM(Q88:Q89,Q92:Q93,Q96:Q97)</f>
        <v>37.867374290865541</v>
      </c>
    </row>
    <row r="88" spans="1:17" ht="12" customHeight="1" x14ac:dyDescent="0.25">
      <c r="A88" s="167" t="s">
        <v>156</v>
      </c>
      <c r="B88" s="132"/>
      <c r="C88" s="132">
        <v>4.2848131883096938</v>
      </c>
      <c r="D88" s="132">
        <v>4.3999500278551302</v>
      </c>
      <c r="E88" s="132">
        <v>7.7126852857170558</v>
      </c>
      <c r="F88" s="132">
        <v>4.7430209327796486</v>
      </c>
      <c r="G88" s="132">
        <v>4.2212618934997588</v>
      </c>
      <c r="H88" s="132">
        <v>4.7466249565638625</v>
      </c>
      <c r="I88" s="132">
        <v>9.685235942843855</v>
      </c>
      <c r="J88" s="132">
        <v>3.23218584556232</v>
      </c>
      <c r="K88" s="132">
        <v>8.0745330426598194</v>
      </c>
      <c r="L88" s="132">
        <v>28.89432154197263</v>
      </c>
      <c r="M88" s="132">
        <v>5.0407809965749699</v>
      </c>
      <c r="N88" s="132">
        <v>10.496905679440873</v>
      </c>
      <c r="O88" s="132">
        <v>14.361006846363557</v>
      </c>
      <c r="P88" s="132">
        <v>5.4645037052549625</v>
      </c>
      <c r="Q88" s="132">
        <v>7.3787897054582201</v>
      </c>
    </row>
    <row r="89" spans="1:17" ht="12" customHeight="1" x14ac:dyDescent="0.25">
      <c r="A89" s="167" t="s">
        <v>155</v>
      </c>
      <c r="B89" s="132"/>
      <c r="C89" s="132">
        <f t="shared" ref="C89" si="340">SUM(C90:C91)</f>
        <v>0.12394857651249155</v>
      </c>
      <c r="D89" s="132">
        <f t="shared" ref="D89" si="341">SUM(D90:D91)</f>
        <v>0.11429056405201671</v>
      </c>
      <c r="E89" s="132">
        <f t="shared" ref="E89" si="342">SUM(E90:E91)</f>
        <v>0.52114048446673666</v>
      </c>
      <c r="F89" s="132">
        <f t="shared" ref="F89" si="343">SUM(F90:F91)</f>
        <v>0.26616398043815576</v>
      </c>
      <c r="G89" s="132">
        <f t="shared" ref="G89" si="344">SUM(G90:G91)</f>
        <v>0.31655850978198019</v>
      </c>
      <c r="H89" s="132">
        <f t="shared" ref="H89" si="345">SUM(H90:H91)</f>
        <v>1.5589181342097083</v>
      </c>
      <c r="I89" s="132">
        <f t="shared" ref="I89" si="346">SUM(I90:I91)</f>
        <v>2.4313636423961817</v>
      </c>
      <c r="J89" s="132">
        <f t="shared" ref="J89" si="347">SUM(J90:J91)</f>
        <v>2.0111314884644997</v>
      </c>
      <c r="K89" s="132">
        <f t="shared" ref="K89" si="348">SUM(K90:K91)</f>
        <v>2.8000339491504973</v>
      </c>
      <c r="L89" s="132">
        <f t="shared" ref="L89" si="349">SUM(L90:L91)</f>
        <v>4.4156572315320268</v>
      </c>
      <c r="M89" s="132">
        <f t="shared" ref="M89" si="350">SUM(M90:M91)</f>
        <v>4.1718186339970824</v>
      </c>
      <c r="N89" s="132">
        <f t="shared" ref="N89" si="351">SUM(N90:N91)</f>
        <v>2.1883813518991277</v>
      </c>
      <c r="O89" s="132">
        <f t="shared" ref="O89" si="352">SUM(O90:O91)</f>
        <v>2.8442168196570661</v>
      </c>
      <c r="P89" s="132">
        <f t="shared" ref="P89" si="353">SUM(P90:P91)</f>
        <v>2.9072780080113199</v>
      </c>
      <c r="Q89" s="132">
        <f t="shared" ref="Q89" si="354">SUM(Q90:Q91)</f>
        <v>2.1296733587681103</v>
      </c>
    </row>
    <row r="90" spans="1:17" ht="12" customHeight="1" x14ac:dyDescent="0.25">
      <c r="A90" s="166" t="s">
        <v>55</v>
      </c>
      <c r="B90" s="165"/>
      <c r="C90" s="165">
        <v>8.0585036179232211E-2</v>
      </c>
      <c r="D90" s="165">
        <v>7.4313760762671349E-2</v>
      </c>
      <c r="E90" s="165">
        <v>0.3404809558839974</v>
      </c>
      <c r="F90" s="165">
        <v>0.17407345965694734</v>
      </c>
      <c r="G90" s="165">
        <v>0.20741919158370592</v>
      </c>
      <c r="H90" s="165">
        <v>1.0261506521943788</v>
      </c>
      <c r="I90" s="165">
        <v>1.6097507869673215</v>
      </c>
      <c r="J90" s="165">
        <v>1.3304920531512976</v>
      </c>
      <c r="K90" s="165">
        <v>1.8522335150827742</v>
      </c>
      <c r="L90" s="165">
        <v>2.9191606169154745</v>
      </c>
      <c r="M90" s="165">
        <v>2.760903948978632</v>
      </c>
      <c r="N90" s="165">
        <v>1.4913262040578918</v>
      </c>
      <c r="O90" s="165">
        <v>1.8819097484452256</v>
      </c>
      <c r="P90" s="165">
        <v>1.9225097009511214</v>
      </c>
      <c r="Q90" s="165">
        <v>1.4070677430084968</v>
      </c>
    </row>
    <row r="91" spans="1:17" ht="12" customHeight="1" x14ac:dyDescent="0.25">
      <c r="A91" s="147" t="s">
        <v>59</v>
      </c>
      <c r="B91" s="164"/>
      <c r="C91" s="164">
        <v>4.3363540333259336E-2</v>
      </c>
      <c r="D91" s="164">
        <v>3.9976803289345351E-2</v>
      </c>
      <c r="E91" s="164">
        <v>0.1806595285827392</v>
      </c>
      <c r="F91" s="164">
        <v>9.2090520781208426E-2</v>
      </c>
      <c r="G91" s="164">
        <v>0.1091393181982743</v>
      </c>
      <c r="H91" s="164">
        <v>0.53276748201532942</v>
      </c>
      <c r="I91" s="164">
        <v>0.82161285542885998</v>
      </c>
      <c r="J91" s="164">
        <v>0.68063943531320226</v>
      </c>
      <c r="K91" s="164">
        <v>0.94780043406772319</v>
      </c>
      <c r="L91" s="164">
        <v>1.4964966146165519</v>
      </c>
      <c r="M91" s="164">
        <v>1.4109146850184509</v>
      </c>
      <c r="N91" s="164">
        <v>0.69705514784123601</v>
      </c>
      <c r="O91" s="164">
        <v>0.96230707121184023</v>
      </c>
      <c r="P91" s="164">
        <v>0.98476830706019836</v>
      </c>
      <c r="Q91" s="164">
        <v>0.72260561575961346</v>
      </c>
    </row>
    <row r="92" spans="1:17" ht="12" customHeight="1" x14ac:dyDescent="0.25">
      <c r="A92" s="163" t="s">
        <v>144</v>
      </c>
      <c r="B92" s="162"/>
      <c r="C92" s="162">
        <v>0</v>
      </c>
      <c r="D92" s="162">
        <v>0</v>
      </c>
      <c r="E92" s="162">
        <v>0</v>
      </c>
      <c r="F92" s="162">
        <v>0</v>
      </c>
      <c r="G92" s="162">
        <v>0</v>
      </c>
      <c r="H92" s="162">
        <v>0</v>
      </c>
      <c r="I92" s="162">
        <v>0</v>
      </c>
      <c r="J92" s="162">
        <v>0</v>
      </c>
      <c r="K92" s="162">
        <v>0</v>
      </c>
      <c r="L92" s="162">
        <v>0</v>
      </c>
      <c r="M92" s="162">
        <v>0</v>
      </c>
      <c r="N92" s="162">
        <v>0</v>
      </c>
      <c r="O92" s="162">
        <v>0</v>
      </c>
      <c r="P92" s="162">
        <v>0</v>
      </c>
      <c r="Q92" s="162">
        <v>0</v>
      </c>
    </row>
    <row r="93" spans="1:17" ht="12" customHeight="1" x14ac:dyDescent="0.25">
      <c r="A93" s="161" t="s">
        <v>143</v>
      </c>
      <c r="B93" s="160"/>
      <c r="C93" s="160">
        <f t="shared" ref="C93" si="355">SUM(C94:C95)</f>
        <v>0</v>
      </c>
      <c r="D93" s="160">
        <f t="shared" ref="D93" si="356">SUM(D94:D95)</f>
        <v>0</v>
      </c>
      <c r="E93" s="160">
        <f t="shared" ref="E93" si="357">SUM(E94:E95)</f>
        <v>0</v>
      </c>
      <c r="F93" s="160">
        <f t="shared" ref="F93" si="358">SUM(F94:F95)</f>
        <v>0</v>
      </c>
      <c r="G93" s="160">
        <f t="shared" ref="G93" si="359">SUM(G94:G95)</f>
        <v>0</v>
      </c>
      <c r="H93" s="160">
        <f t="shared" ref="H93" si="360">SUM(H94:H95)</f>
        <v>0</v>
      </c>
      <c r="I93" s="160">
        <f t="shared" ref="I93" si="361">SUM(I94:I95)</f>
        <v>0</v>
      </c>
      <c r="J93" s="160">
        <f t="shared" ref="J93" si="362">SUM(J94:J95)</f>
        <v>0</v>
      </c>
      <c r="K93" s="160">
        <f t="shared" ref="K93" si="363">SUM(K94:K95)</f>
        <v>0</v>
      </c>
      <c r="L93" s="160">
        <f t="shared" ref="L93" si="364">SUM(L94:L95)</f>
        <v>0</v>
      </c>
      <c r="M93" s="160">
        <f t="shared" ref="M93" si="365">SUM(M94:M95)</f>
        <v>0</v>
      </c>
      <c r="N93" s="160">
        <f t="shared" ref="N93" si="366">SUM(N94:N95)</f>
        <v>0</v>
      </c>
      <c r="O93" s="160">
        <f t="shared" ref="O93" si="367">SUM(O94:O95)</f>
        <v>0</v>
      </c>
      <c r="P93" s="160">
        <f t="shared" ref="P93" si="368">SUM(P94:P95)</f>
        <v>0</v>
      </c>
      <c r="Q93" s="160">
        <f t="shared" ref="Q93" si="369">SUM(Q94:Q95)</f>
        <v>0</v>
      </c>
    </row>
    <row r="94" spans="1:17" ht="12" customHeight="1" x14ac:dyDescent="0.25">
      <c r="A94" s="148" t="s">
        <v>57</v>
      </c>
      <c r="B94" s="156"/>
      <c r="C94" s="156">
        <v>0</v>
      </c>
      <c r="D94" s="156">
        <v>0</v>
      </c>
      <c r="E94" s="156">
        <v>0</v>
      </c>
      <c r="F94" s="156">
        <v>0</v>
      </c>
      <c r="G94" s="156">
        <v>0</v>
      </c>
      <c r="H94" s="156">
        <v>0</v>
      </c>
      <c r="I94" s="156">
        <v>0</v>
      </c>
      <c r="J94" s="156">
        <v>0</v>
      </c>
      <c r="K94" s="156">
        <v>0</v>
      </c>
      <c r="L94" s="156">
        <v>0</v>
      </c>
      <c r="M94" s="156">
        <v>0</v>
      </c>
      <c r="N94" s="156">
        <v>0</v>
      </c>
      <c r="O94" s="156">
        <v>0</v>
      </c>
      <c r="P94" s="156">
        <v>0</v>
      </c>
      <c r="Q94" s="156">
        <v>0</v>
      </c>
    </row>
    <row r="95" spans="1:17" ht="12" customHeight="1" x14ac:dyDescent="0.25">
      <c r="A95" s="148" t="s">
        <v>59</v>
      </c>
      <c r="B95" s="156"/>
      <c r="C95" s="156">
        <v>0</v>
      </c>
      <c r="D95" s="156">
        <v>0</v>
      </c>
      <c r="E95" s="156">
        <v>0</v>
      </c>
      <c r="F95" s="156">
        <v>0</v>
      </c>
      <c r="G95" s="156">
        <v>0</v>
      </c>
      <c r="H95" s="156">
        <v>0</v>
      </c>
      <c r="I95" s="156">
        <v>0</v>
      </c>
      <c r="J95" s="156">
        <v>0</v>
      </c>
      <c r="K95" s="156">
        <v>0</v>
      </c>
      <c r="L95" s="156">
        <v>0</v>
      </c>
      <c r="M95" s="156">
        <v>0</v>
      </c>
      <c r="N95" s="156">
        <v>0</v>
      </c>
      <c r="O95" s="156">
        <v>0</v>
      </c>
      <c r="P95" s="156">
        <v>0</v>
      </c>
      <c r="Q95" s="156">
        <v>0</v>
      </c>
    </row>
    <row r="96" spans="1:17" ht="12" customHeight="1" x14ac:dyDescent="0.25">
      <c r="A96" s="163" t="s">
        <v>142</v>
      </c>
      <c r="B96" s="162"/>
      <c r="C96" s="162">
        <v>0.96547747725639632</v>
      </c>
      <c r="D96" s="162">
        <v>10.880109234557203</v>
      </c>
      <c r="E96" s="162">
        <v>8.0055598672567516</v>
      </c>
      <c r="F96" s="162">
        <v>10.618250340465407</v>
      </c>
      <c r="G96" s="162">
        <v>6.9538092511102141</v>
      </c>
      <c r="H96" s="162">
        <v>2.8584248526360989</v>
      </c>
      <c r="I96" s="162">
        <v>21.886022778831901</v>
      </c>
      <c r="J96" s="162">
        <v>12.684671872300072</v>
      </c>
      <c r="K96" s="162">
        <v>12.69020198634917</v>
      </c>
      <c r="L96" s="162">
        <v>22.778007205573481</v>
      </c>
      <c r="M96" s="162">
        <v>3.9453065113419372</v>
      </c>
      <c r="N96" s="162">
        <v>21.002932782449285</v>
      </c>
      <c r="O96" s="162">
        <v>28.877560211310293</v>
      </c>
      <c r="P96" s="162">
        <v>17.813839290437997</v>
      </c>
      <c r="Q96" s="162">
        <v>25.121060968722322</v>
      </c>
    </row>
    <row r="97" spans="1:17" ht="12" customHeight="1" x14ac:dyDescent="0.25">
      <c r="A97" s="161" t="s">
        <v>141</v>
      </c>
      <c r="B97" s="160"/>
      <c r="C97" s="160">
        <f t="shared" ref="C97" si="370">SUM(C98:C99)</f>
        <v>1.685702496968397E-2</v>
      </c>
      <c r="D97" s="160">
        <f t="shared" ref="D97" si="371">SUM(D98:D99)</f>
        <v>0.18827179228824578</v>
      </c>
      <c r="E97" s="160">
        <f t="shared" ref="E97" si="372">SUM(E98:E99)</f>
        <v>0.14129054457230142</v>
      </c>
      <c r="F97" s="160">
        <f t="shared" ref="F97" si="373">SUM(F98:F99)</f>
        <v>0.19165227884828076</v>
      </c>
      <c r="G97" s="160">
        <f t="shared" ref="G97" si="374">SUM(G98:G99)</f>
        <v>0.30663105817264547</v>
      </c>
      <c r="H97" s="160">
        <f t="shared" ref="H97" si="375">SUM(H98:H99)</f>
        <v>1.075006233679398</v>
      </c>
      <c r="I97" s="160">
        <f t="shared" ref="I97" si="376">SUM(I98:I99)</f>
        <v>2.7542320604113253</v>
      </c>
      <c r="J97" s="160">
        <f t="shared" ref="J97" si="377">SUM(J98:J99)</f>
        <v>2.5684198462198187</v>
      </c>
      <c r="K97" s="160">
        <f t="shared" ref="K97" si="378">SUM(K98:K99)</f>
        <v>2.3704221407806125</v>
      </c>
      <c r="L97" s="160">
        <f t="shared" ref="L97" si="379">SUM(L98:L99)</f>
        <v>4.9005562143421217</v>
      </c>
      <c r="M97" s="160">
        <f t="shared" ref="M97" si="380">SUM(M98:M99)</f>
        <v>3.2390098715208584</v>
      </c>
      <c r="N97" s="160">
        <f t="shared" ref="N97" si="381">SUM(N98:N99)</f>
        <v>4.2192971658108078</v>
      </c>
      <c r="O97" s="160">
        <f t="shared" ref="O97" si="382">SUM(O98:O99)</f>
        <v>4.007949639099551</v>
      </c>
      <c r="P97" s="160">
        <f t="shared" ref="P97" si="383">SUM(P98:P99)</f>
        <v>4.3744633489936344</v>
      </c>
      <c r="Q97" s="160">
        <f t="shared" ref="Q97" si="384">SUM(Q98:Q99)</f>
        <v>3.2378502579168869</v>
      </c>
    </row>
    <row r="98" spans="1:17" ht="12" customHeight="1" x14ac:dyDescent="0.25">
      <c r="A98" s="148" t="s">
        <v>60</v>
      </c>
      <c r="B98" s="156"/>
      <c r="C98" s="156">
        <v>1.1355302864751277E-2</v>
      </c>
      <c r="D98" s="156">
        <v>0.12744869583814616</v>
      </c>
      <c r="E98" s="156">
        <v>9.6557365077431456E-2</v>
      </c>
      <c r="F98" s="156">
        <v>0.13146131999349189</v>
      </c>
      <c r="G98" s="156">
        <v>0.20581189010770606</v>
      </c>
      <c r="H98" s="156">
        <v>0.72811307403703174</v>
      </c>
      <c r="I98" s="156">
        <v>1.8771484817364437</v>
      </c>
      <c r="J98" s="156">
        <v>1.7549894741532432</v>
      </c>
      <c r="K98" s="156">
        <v>1.5804538848345331</v>
      </c>
      <c r="L98" s="156">
        <v>3.4761125133360347</v>
      </c>
      <c r="M98" s="156">
        <v>2.1972693999004971</v>
      </c>
      <c r="N98" s="156">
        <v>3.0780873123502737</v>
      </c>
      <c r="O98" s="156">
        <v>2.9046176674919817</v>
      </c>
      <c r="P98" s="156">
        <v>3.0229856933060471</v>
      </c>
      <c r="Q98" s="156">
        <v>2.2848799796584367</v>
      </c>
    </row>
    <row r="99" spans="1:17" ht="12" customHeight="1" x14ac:dyDescent="0.25">
      <c r="A99" s="148" t="s">
        <v>59</v>
      </c>
      <c r="B99" s="156"/>
      <c r="C99" s="156">
        <v>5.5017221049326916E-3</v>
      </c>
      <c r="D99" s="156">
        <v>6.082309645009961E-2</v>
      </c>
      <c r="E99" s="156">
        <v>4.4733179494869962E-2</v>
      </c>
      <c r="F99" s="156">
        <v>6.019095885478886E-2</v>
      </c>
      <c r="G99" s="156">
        <v>0.10081916806493939</v>
      </c>
      <c r="H99" s="156">
        <v>0.34689315964236622</v>
      </c>
      <c r="I99" s="156">
        <v>0.87708357867488174</v>
      </c>
      <c r="J99" s="156">
        <v>0.81343037206657554</v>
      </c>
      <c r="K99" s="156">
        <v>0.78996825594607922</v>
      </c>
      <c r="L99" s="156">
        <v>1.4244437010060869</v>
      </c>
      <c r="M99" s="156">
        <v>1.0417404716203611</v>
      </c>
      <c r="N99" s="156">
        <v>1.1412098534605337</v>
      </c>
      <c r="O99" s="156">
        <v>1.1033319716075696</v>
      </c>
      <c r="P99" s="156">
        <v>1.3514776556875874</v>
      </c>
      <c r="Q99" s="156">
        <v>0.95297027825845015</v>
      </c>
    </row>
    <row r="100" spans="1:17" ht="12" customHeight="1" x14ac:dyDescent="0.25">
      <c r="A100" s="158" t="s">
        <v>62</v>
      </c>
      <c r="B100" s="157"/>
      <c r="C100" s="157">
        <f t="shared" ref="C100" si="385">SUM(C101:C103)</f>
        <v>3.0654031489858542</v>
      </c>
      <c r="D100" s="157">
        <f t="shared" ref="D100" si="386">SUM(D101:D103)</f>
        <v>8.4979261312906917</v>
      </c>
      <c r="E100" s="157">
        <f t="shared" ref="E100" si="387">SUM(E101:E103)</f>
        <v>9.5151431819697923</v>
      </c>
      <c r="F100" s="157">
        <f t="shared" ref="F100" si="388">SUM(F101:F103)</f>
        <v>8.6857898900267827</v>
      </c>
      <c r="G100" s="157">
        <f t="shared" ref="G100" si="389">SUM(G101:G103)</f>
        <v>6.5543465899624245</v>
      </c>
      <c r="H100" s="157">
        <f t="shared" ref="H100" si="390">SUM(H101:H103)</f>
        <v>5.9998936667540832</v>
      </c>
      <c r="I100" s="157">
        <f t="shared" ref="I100" si="391">SUM(I101:I103)</f>
        <v>20.567609658343645</v>
      </c>
      <c r="J100" s="157">
        <f t="shared" ref="J100" si="392">SUM(J101:J103)</f>
        <v>11.977306242734654</v>
      </c>
      <c r="K100" s="157">
        <f t="shared" ref="K100" si="393">SUM(K101:K103)</f>
        <v>15.597188696910765</v>
      </c>
      <c r="L100" s="157">
        <f t="shared" ref="L100" si="394">SUM(L101:L103)</f>
        <v>37.348227473198854</v>
      </c>
      <c r="M100" s="157">
        <f t="shared" ref="M100" si="395">SUM(M101:M103)</f>
        <v>10.094534416884677</v>
      </c>
      <c r="N100" s="157">
        <f t="shared" ref="N100" si="396">SUM(N101:N103)</f>
        <v>21.601428167280666</v>
      </c>
      <c r="O100" s="157">
        <f t="shared" ref="O100" si="397">SUM(O101:O103)</f>
        <v>29.892077836172948</v>
      </c>
      <c r="P100" s="157">
        <f t="shared" ref="P100" si="398">SUM(P101:P103)</f>
        <v>17.194585383503238</v>
      </c>
      <c r="Q100" s="157">
        <f t="shared" ref="Q100" si="399">SUM(Q101:Q103)</f>
        <v>21.568968524827557</v>
      </c>
    </row>
    <row r="101" spans="1:17" ht="12" customHeight="1" x14ac:dyDescent="0.25">
      <c r="A101" s="23" t="s">
        <v>55</v>
      </c>
      <c r="B101" s="156"/>
      <c r="C101" s="156">
        <v>0</v>
      </c>
      <c r="D101" s="156">
        <v>0</v>
      </c>
      <c r="E101" s="156">
        <v>0</v>
      </c>
      <c r="F101" s="156">
        <v>0</v>
      </c>
      <c r="G101" s="156">
        <v>0</v>
      </c>
      <c r="H101" s="156">
        <v>0</v>
      </c>
      <c r="I101" s="156">
        <v>0</v>
      </c>
      <c r="J101" s="156">
        <v>0</v>
      </c>
      <c r="K101" s="156">
        <v>0</v>
      </c>
      <c r="L101" s="156">
        <v>0</v>
      </c>
      <c r="M101" s="156">
        <v>0</v>
      </c>
      <c r="N101" s="156">
        <v>0</v>
      </c>
      <c r="O101" s="156">
        <v>0</v>
      </c>
      <c r="P101" s="156">
        <v>0</v>
      </c>
      <c r="Q101" s="156">
        <v>0</v>
      </c>
    </row>
    <row r="102" spans="1:17" ht="12" customHeight="1" x14ac:dyDescent="0.25">
      <c r="A102" s="23" t="s">
        <v>57</v>
      </c>
      <c r="B102" s="156"/>
      <c r="C102" s="156">
        <v>0</v>
      </c>
      <c r="D102" s="156">
        <v>0</v>
      </c>
      <c r="E102" s="156">
        <v>0</v>
      </c>
      <c r="F102" s="156">
        <v>0</v>
      </c>
      <c r="G102" s="156">
        <v>0</v>
      </c>
      <c r="H102" s="156">
        <v>0</v>
      </c>
      <c r="I102" s="156">
        <v>0</v>
      </c>
      <c r="J102" s="156">
        <v>0</v>
      </c>
      <c r="K102" s="156">
        <v>0</v>
      </c>
      <c r="L102" s="156">
        <v>0</v>
      </c>
      <c r="M102" s="156">
        <v>0</v>
      </c>
      <c r="N102" s="156">
        <v>0</v>
      </c>
      <c r="O102" s="156">
        <v>0</v>
      </c>
      <c r="P102" s="156">
        <v>0</v>
      </c>
      <c r="Q102" s="156">
        <v>0</v>
      </c>
    </row>
    <row r="103" spans="1:17" ht="12" customHeight="1" x14ac:dyDescent="0.25">
      <c r="A103" s="29" t="s">
        <v>140</v>
      </c>
      <c r="B103" s="57"/>
      <c r="C103" s="57">
        <v>3.0654031489858542</v>
      </c>
      <c r="D103" s="57">
        <v>8.4979261312906917</v>
      </c>
      <c r="E103" s="57">
        <v>9.5151431819697923</v>
      </c>
      <c r="F103" s="57">
        <v>8.6857898900267827</v>
      </c>
      <c r="G103" s="57">
        <v>6.5543465899624245</v>
      </c>
      <c r="H103" s="57">
        <v>5.9998936667540832</v>
      </c>
      <c r="I103" s="57">
        <v>20.567609658343645</v>
      </c>
      <c r="J103" s="57">
        <v>11.977306242734654</v>
      </c>
      <c r="K103" s="57">
        <v>15.597188696910765</v>
      </c>
      <c r="L103" s="57">
        <v>37.348227473198854</v>
      </c>
      <c r="M103" s="57">
        <v>10.094534416884677</v>
      </c>
      <c r="N103" s="57">
        <v>21.601428167280666</v>
      </c>
      <c r="O103" s="57">
        <v>29.892077836172948</v>
      </c>
      <c r="P103" s="57">
        <v>17.194585383503238</v>
      </c>
      <c r="Q103" s="57">
        <v>21.568968524827557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68">
        <f t="shared" ref="C105" si="400">SUM(C106,C109,C111,C120)</f>
        <v>2.358742380880825</v>
      </c>
      <c r="D105" s="168">
        <f t="shared" ref="D105" si="401">SUM(D106,D109,D111,D120)</f>
        <v>3.1837053556374952</v>
      </c>
      <c r="E105" s="168">
        <f t="shared" ref="E105" si="402">SUM(E106,E109,E111,E120)</f>
        <v>3.2958602843438696</v>
      </c>
      <c r="F105" s="168">
        <f t="shared" ref="F105" si="403">SUM(F106,F109,F111,F120)</f>
        <v>1.8422339528100009</v>
      </c>
      <c r="G105" s="168">
        <f t="shared" ref="G105" si="404">SUM(G106,G109,G111,G120)</f>
        <v>0</v>
      </c>
      <c r="H105" s="168">
        <f t="shared" ref="H105" si="405">SUM(H106,H109,H111,H120)</f>
        <v>0.41964261047385076</v>
      </c>
      <c r="I105" s="168">
        <f t="shared" ref="I105" si="406">SUM(I106,I109,I111,I120)</f>
        <v>0.73727429457085369</v>
      </c>
      <c r="J105" s="168">
        <f t="shared" ref="J105" si="407">SUM(J106,J109,J111,J120)</f>
        <v>1.7371282995955195E-2</v>
      </c>
      <c r="K105" s="168">
        <f t="shared" ref="K105" si="408">SUM(K106,K109,K111,K120)</f>
        <v>2.3872077043407103E-2</v>
      </c>
      <c r="L105" s="168">
        <f t="shared" ref="L105" si="409">SUM(L106,L109,L111,L120)</f>
        <v>1.8993056735729021E-2</v>
      </c>
      <c r="M105" s="168">
        <f t="shared" ref="M105" si="410">SUM(M106,M109,M111,M120)</f>
        <v>2.678895870004756</v>
      </c>
      <c r="N105" s="168">
        <f t="shared" ref="N105" si="411">SUM(N106,N109,N111,N120)</f>
        <v>6.574725550616313E-2</v>
      </c>
      <c r="O105" s="168">
        <f t="shared" ref="O105" si="412">SUM(O106,O109,O111,O120)</f>
        <v>7.9736612069557553E-2</v>
      </c>
      <c r="P105" s="168">
        <f t="shared" ref="P105" si="413">SUM(P106,P109,P111,P120)</f>
        <v>1.28642287463297</v>
      </c>
      <c r="Q105" s="168">
        <f t="shared" ref="Q105" si="414">SUM(Q106,Q109,Q111,Q120)</f>
        <v>0</v>
      </c>
    </row>
    <row r="106" spans="1:17" ht="12.95" customHeight="1" x14ac:dyDescent="0.25">
      <c r="A106" s="158" t="s">
        <v>65</v>
      </c>
      <c r="B106" s="157"/>
      <c r="C106" s="157">
        <f t="shared" ref="C106:Q106" si="415">SUM(C107:C108)</f>
        <v>1.8221760036696879</v>
      </c>
      <c r="D106" s="157">
        <f t="shared" si="415"/>
        <v>2.4665578590311354</v>
      </c>
      <c r="E106" s="157">
        <f t="shared" si="415"/>
        <v>2.5505413396472041</v>
      </c>
      <c r="F106" s="157">
        <f t="shared" si="415"/>
        <v>1.4366479509180012</v>
      </c>
      <c r="G106" s="157">
        <f t="shared" si="415"/>
        <v>0</v>
      </c>
      <c r="H106" s="157">
        <f t="shared" si="415"/>
        <v>0.32690370226930171</v>
      </c>
      <c r="I106" s="157">
        <f t="shared" si="415"/>
        <v>0.56367542026239958</v>
      </c>
      <c r="J106" s="157">
        <f t="shared" si="415"/>
        <v>1.2415791189647595E-2</v>
      </c>
      <c r="K106" s="157">
        <f t="shared" si="415"/>
        <v>1.5824030592262006E-2</v>
      </c>
      <c r="L106" s="157">
        <f t="shared" si="415"/>
        <v>1.2392266791714974E-2</v>
      </c>
      <c r="M106" s="157">
        <f t="shared" si="415"/>
        <v>2.015153506391024</v>
      </c>
      <c r="N106" s="157">
        <f t="shared" si="415"/>
        <v>3.9133639125061931E-2</v>
      </c>
      <c r="O106" s="157">
        <f t="shared" si="415"/>
        <v>4.674990560370848E-2</v>
      </c>
      <c r="P106" s="157">
        <f t="shared" si="415"/>
        <v>0.90441959817251083</v>
      </c>
      <c r="Q106" s="157">
        <f t="shared" si="415"/>
        <v>0</v>
      </c>
    </row>
    <row r="107" spans="1:17" ht="12" customHeight="1" x14ac:dyDescent="0.25">
      <c r="A107" s="23" t="s">
        <v>153</v>
      </c>
      <c r="B107" s="156"/>
      <c r="C107" s="156">
        <v>1.8147852796142929</v>
      </c>
      <c r="D107" s="156">
        <v>2.4557016933910782</v>
      </c>
      <c r="E107" s="156">
        <v>2.5357690294607802</v>
      </c>
      <c r="F107" s="156">
        <v>1.429011605179578</v>
      </c>
      <c r="G107" s="156">
        <v>0</v>
      </c>
      <c r="H107" s="156">
        <v>0.32553036841097849</v>
      </c>
      <c r="I107" s="156">
        <v>0.56130003509631887</v>
      </c>
      <c r="J107" s="156">
        <v>1.234760379496061E-2</v>
      </c>
      <c r="K107" s="156">
        <v>1.5761451372458029E-2</v>
      </c>
      <c r="L107" s="156">
        <v>1.2300504707675932E-2</v>
      </c>
      <c r="M107" s="156">
        <v>2.0078617592426662</v>
      </c>
      <c r="N107" s="156">
        <v>3.8801482861277901E-2</v>
      </c>
      <c r="O107" s="156">
        <v>4.623639262085983E-2</v>
      </c>
      <c r="P107" s="156">
        <v>0.89917208264841464</v>
      </c>
      <c r="Q107" s="156">
        <v>0</v>
      </c>
    </row>
    <row r="108" spans="1:17" ht="12" customHeight="1" x14ac:dyDescent="0.25">
      <c r="A108" s="23" t="s">
        <v>60</v>
      </c>
      <c r="B108" s="156"/>
      <c r="C108" s="156">
        <v>7.3907240553949633E-3</v>
      </c>
      <c r="D108" s="156">
        <v>1.0856165640057383E-2</v>
      </c>
      <c r="E108" s="156">
        <v>1.4772310186423861E-2</v>
      </c>
      <c r="F108" s="156">
        <v>7.6363457384231925E-3</v>
      </c>
      <c r="G108" s="156">
        <v>0</v>
      </c>
      <c r="H108" s="156">
        <v>1.3733338583232038E-3</v>
      </c>
      <c r="I108" s="156">
        <v>2.3753851660806629E-3</v>
      </c>
      <c r="J108" s="156">
        <v>6.8187394686984948E-5</v>
      </c>
      <c r="K108" s="156">
        <v>6.2579219803978809E-5</v>
      </c>
      <c r="L108" s="156">
        <v>9.1762084039041737E-5</v>
      </c>
      <c r="M108" s="156">
        <v>7.2917471483578055E-3</v>
      </c>
      <c r="N108" s="156">
        <v>3.3215626378403217E-4</v>
      </c>
      <c r="O108" s="156">
        <v>5.1351298284865125E-4</v>
      </c>
      <c r="P108" s="156">
        <v>5.2475155240961887E-3</v>
      </c>
      <c r="Q108" s="156">
        <v>0</v>
      </c>
    </row>
    <row r="109" spans="1:17" ht="12.95" customHeight="1" x14ac:dyDescent="0.25">
      <c r="A109" s="158" t="s">
        <v>112</v>
      </c>
      <c r="B109" s="157"/>
      <c r="C109" s="157">
        <f t="shared" ref="C109:Q109" si="416">C110</f>
        <v>1.4503560500586144E-2</v>
      </c>
      <c r="D109" s="157">
        <f t="shared" si="416"/>
        <v>1.8728899624783461E-2</v>
      </c>
      <c r="E109" s="157">
        <f t="shared" si="416"/>
        <v>1.2661338056895441E-2</v>
      </c>
      <c r="F109" s="157">
        <f t="shared" si="416"/>
        <v>1.3011926362406775E-2</v>
      </c>
      <c r="G109" s="157">
        <f t="shared" si="416"/>
        <v>0</v>
      </c>
      <c r="H109" s="157">
        <f t="shared" si="416"/>
        <v>2.7622562580527266E-3</v>
      </c>
      <c r="I109" s="157">
        <f t="shared" si="416"/>
        <v>5.0793441127392229E-3</v>
      </c>
      <c r="J109" s="157">
        <f t="shared" si="416"/>
        <v>1.17197514708543E-3</v>
      </c>
      <c r="K109" s="157">
        <f t="shared" si="416"/>
        <v>3.4662751806437847E-3</v>
      </c>
      <c r="L109" s="157">
        <f t="shared" si="416"/>
        <v>2.6428882783507048E-3</v>
      </c>
      <c r="M109" s="157">
        <f t="shared" si="416"/>
        <v>2.6897083191103208E-2</v>
      </c>
      <c r="N109" s="157">
        <f t="shared" si="416"/>
        <v>1.0779798485039266E-2</v>
      </c>
      <c r="O109" s="157">
        <f t="shared" si="416"/>
        <v>1.2755970455368441E-2</v>
      </c>
      <c r="P109" s="157">
        <f t="shared" si="416"/>
        <v>1.2798527652830963E-2</v>
      </c>
      <c r="Q109" s="157">
        <f t="shared" si="416"/>
        <v>0</v>
      </c>
    </row>
    <row r="110" spans="1:17" ht="12" customHeight="1" x14ac:dyDescent="0.25">
      <c r="A110" s="23" t="s">
        <v>60</v>
      </c>
      <c r="B110" s="156"/>
      <c r="C110" s="156">
        <v>1.4503560500586144E-2</v>
      </c>
      <c r="D110" s="156">
        <v>1.8728899624783461E-2</v>
      </c>
      <c r="E110" s="156">
        <v>1.2661338056895441E-2</v>
      </c>
      <c r="F110" s="156">
        <v>1.3011926362406775E-2</v>
      </c>
      <c r="G110" s="156">
        <v>0</v>
      </c>
      <c r="H110" s="156">
        <v>2.7622562580527266E-3</v>
      </c>
      <c r="I110" s="156">
        <v>5.0793441127392229E-3</v>
      </c>
      <c r="J110" s="156">
        <v>1.17197514708543E-3</v>
      </c>
      <c r="K110" s="156">
        <v>3.4662751806437847E-3</v>
      </c>
      <c r="L110" s="156">
        <v>2.6428882783507048E-3</v>
      </c>
      <c r="M110" s="156">
        <v>2.6897083191103208E-2</v>
      </c>
      <c r="N110" s="156">
        <v>1.0779798485039266E-2</v>
      </c>
      <c r="O110" s="156">
        <v>1.2755970455368441E-2</v>
      </c>
      <c r="P110" s="156">
        <v>1.2798527652830963E-2</v>
      </c>
      <c r="Q110" s="156">
        <v>0</v>
      </c>
    </row>
    <row r="111" spans="1:17" ht="12" customHeight="1" x14ac:dyDescent="0.25">
      <c r="A111" s="158" t="s">
        <v>63</v>
      </c>
      <c r="B111" s="157"/>
      <c r="C111" s="157">
        <f t="shared" ref="C111" si="417">SUM(C112:C113,C116:C117)</f>
        <v>0.34355296567954735</v>
      </c>
      <c r="D111" s="157">
        <f t="shared" ref="D111" si="418">SUM(D112:D113,D116:D117)</f>
        <v>0.45814768685140544</v>
      </c>
      <c r="E111" s="157">
        <f t="shared" ref="E111" si="419">SUM(E112:E113,E116:E117)</f>
        <v>0.47683007431643032</v>
      </c>
      <c r="F111" s="157">
        <f t="shared" ref="F111" si="420">SUM(F112:F113,F116:F117)</f>
        <v>0.25843542052111684</v>
      </c>
      <c r="G111" s="157">
        <f t="shared" ref="G111" si="421">SUM(G112:G113,G116:G117)</f>
        <v>0</v>
      </c>
      <c r="H111" s="157">
        <f t="shared" ref="H111" si="422">SUM(H112:H113,H116:H117)</f>
        <v>5.8223867523295461E-2</v>
      </c>
      <c r="I111" s="157">
        <f t="shared" ref="I111" si="423">SUM(I112:I113,I116:I117)</f>
        <v>0.10944845233827502</v>
      </c>
      <c r="J111" s="157">
        <f t="shared" ref="J111" si="424">SUM(J112:J113,J116:J117)</f>
        <v>2.3826075214270258E-3</v>
      </c>
      <c r="K111" s="157">
        <f t="shared" ref="K111" si="425">SUM(K112:K113,K116:K117)</f>
        <v>2.8648388317132601E-3</v>
      </c>
      <c r="L111" s="157">
        <f t="shared" ref="L111" si="426">SUM(L112:L113,L116:L117)</f>
        <v>2.513571025248019E-3</v>
      </c>
      <c r="M111" s="157">
        <f t="shared" ref="M111" si="427">SUM(M112:M113,M116:M117)</f>
        <v>0.40150821910553391</v>
      </c>
      <c r="N111" s="157">
        <f t="shared" ref="N111" si="428">SUM(N112:N113,N116:N117)</f>
        <v>1.0429379620532919E-2</v>
      </c>
      <c r="O111" s="157">
        <f t="shared" ref="O111" si="429">SUM(O112:O113,O116:O117)</f>
        <v>1.3030954246539427E-2</v>
      </c>
      <c r="P111" s="157">
        <f t="shared" ref="P111" si="430">SUM(P112:P113,P116:P117)</f>
        <v>0.239803468159208</v>
      </c>
      <c r="Q111" s="157">
        <f t="shared" ref="Q111" si="431">SUM(Q112:Q113,Q116:Q117)</f>
        <v>0</v>
      </c>
    </row>
    <row r="112" spans="1:17" ht="12" customHeight="1" x14ac:dyDescent="0.25">
      <c r="A112" s="167" t="s">
        <v>152</v>
      </c>
      <c r="B112" s="132"/>
      <c r="C112" s="132">
        <v>0</v>
      </c>
      <c r="D112" s="132">
        <v>0</v>
      </c>
      <c r="E112" s="132">
        <v>0</v>
      </c>
      <c r="F112" s="132">
        <v>0</v>
      </c>
      <c r="G112" s="132">
        <v>0</v>
      </c>
      <c r="H112" s="132">
        <v>0</v>
      </c>
      <c r="I112" s="132">
        <v>0</v>
      </c>
      <c r="J112" s="132">
        <v>0</v>
      </c>
      <c r="K112" s="132">
        <v>0</v>
      </c>
      <c r="L112" s="132">
        <v>0</v>
      </c>
      <c r="M112" s="132">
        <v>0</v>
      </c>
      <c r="N112" s="132">
        <v>0</v>
      </c>
      <c r="O112" s="132">
        <v>0</v>
      </c>
      <c r="P112" s="132">
        <v>0</v>
      </c>
      <c r="Q112" s="132">
        <v>0</v>
      </c>
    </row>
    <row r="113" spans="1:17" ht="12" customHeight="1" x14ac:dyDescent="0.25">
      <c r="A113" s="167" t="s">
        <v>151</v>
      </c>
      <c r="B113" s="132"/>
      <c r="C113" s="132">
        <f t="shared" ref="C113" si="432">SUM(C114:C115)</f>
        <v>0</v>
      </c>
      <c r="D113" s="132">
        <f t="shared" ref="D113" si="433">SUM(D114:D115)</f>
        <v>0</v>
      </c>
      <c r="E113" s="132">
        <f t="shared" ref="E113" si="434">SUM(E114:E115)</f>
        <v>0</v>
      </c>
      <c r="F113" s="132">
        <f t="shared" ref="F113" si="435">SUM(F114:F115)</f>
        <v>0</v>
      </c>
      <c r="G113" s="132">
        <f t="shared" ref="G113" si="436">SUM(G114:G115)</f>
        <v>0</v>
      </c>
      <c r="H113" s="132">
        <f t="shared" ref="H113" si="437">SUM(H114:H115)</f>
        <v>0</v>
      </c>
      <c r="I113" s="132">
        <f t="shared" ref="I113" si="438">SUM(I114:I115)</f>
        <v>0</v>
      </c>
      <c r="J113" s="132">
        <f t="shared" ref="J113" si="439">SUM(J114:J115)</f>
        <v>0</v>
      </c>
      <c r="K113" s="132">
        <f t="shared" ref="K113" si="440">SUM(K114:K115)</f>
        <v>0</v>
      </c>
      <c r="L113" s="132">
        <f t="shared" ref="L113" si="441">SUM(L114:L115)</f>
        <v>0</v>
      </c>
      <c r="M113" s="132">
        <f t="shared" ref="M113" si="442">SUM(M114:M115)</f>
        <v>0</v>
      </c>
      <c r="N113" s="132">
        <f t="shared" ref="N113" si="443">SUM(N114:N115)</f>
        <v>0</v>
      </c>
      <c r="O113" s="132">
        <f t="shared" ref="O113" si="444">SUM(O114:O115)</f>
        <v>0</v>
      </c>
      <c r="P113" s="132">
        <f t="shared" ref="P113" si="445">SUM(P114:P115)</f>
        <v>0</v>
      </c>
      <c r="Q113" s="132">
        <f t="shared" ref="Q113" si="446">SUM(Q114:Q115)</f>
        <v>0</v>
      </c>
    </row>
    <row r="114" spans="1:17" ht="12" customHeight="1" x14ac:dyDescent="0.25">
      <c r="A114" s="166" t="s">
        <v>79</v>
      </c>
      <c r="B114" s="165"/>
      <c r="C114" s="165">
        <v>0</v>
      </c>
      <c r="D114" s="165">
        <v>0</v>
      </c>
      <c r="E114" s="165">
        <v>0</v>
      </c>
      <c r="F114" s="165">
        <v>0</v>
      </c>
      <c r="G114" s="165">
        <v>0</v>
      </c>
      <c r="H114" s="165">
        <v>0</v>
      </c>
      <c r="I114" s="165">
        <v>0</v>
      </c>
      <c r="J114" s="165">
        <v>0</v>
      </c>
      <c r="K114" s="165">
        <v>0</v>
      </c>
      <c r="L114" s="165">
        <v>0</v>
      </c>
      <c r="M114" s="165">
        <v>0</v>
      </c>
      <c r="N114" s="165">
        <v>0</v>
      </c>
      <c r="O114" s="165">
        <v>0</v>
      </c>
      <c r="P114" s="165">
        <v>0</v>
      </c>
      <c r="Q114" s="165">
        <v>0</v>
      </c>
    </row>
    <row r="115" spans="1:17" ht="12" customHeight="1" x14ac:dyDescent="0.25">
      <c r="A115" s="147" t="s">
        <v>59</v>
      </c>
      <c r="B115" s="164"/>
      <c r="C115" s="164">
        <v>0</v>
      </c>
      <c r="D115" s="164">
        <v>0</v>
      </c>
      <c r="E115" s="164">
        <v>0</v>
      </c>
      <c r="F115" s="164">
        <v>0</v>
      </c>
      <c r="G115" s="164">
        <v>0</v>
      </c>
      <c r="H115" s="164">
        <v>0</v>
      </c>
      <c r="I115" s="164">
        <v>0</v>
      </c>
      <c r="J115" s="164">
        <v>0</v>
      </c>
      <c r="K115" s="164">
        <v>0</v>
      </c>
      <c r="L115" s="164">
        <v>0</v>
      </c>
      <c r="M115" s="164">
        <v>0</v>
      </c>
      <c r="N115" s="164">
        <v>0</v>
      </c>
      <c r="O115" s="164">
        <v>0</v>
      </c>
      <c r="P115" s="164">
        <v>0</v>
      </c>
      <c r="Q115" s="164">
        <v>0</v>
      </c>
    </row>
    <row r="116" spans="1:17" ht="12" customHeight="1" x14ac:dyDescent="0.25">
      <c r="A116" s="163" t="s">
        <v>142</v>
      </c>
      <c r="B116" s="162"/>
      <c r="C116" s="162">
        <v>0.3376636363549157</v>
      </c>
      <c r="D116" s="162">
        <v>0.45036066491050386</v>
      </c>
      <c r="E116" s="162">
        <v>0.4611148817398929</v>
      </c>
      <c r="F116" s="162">
        <v>0.25385586245315545</v>
      </c>
      <c r="G116" s="162">
        <v>0</v>
      </c>
      <c r="H116" s="162">
        <v>4.1518642819257677E-2</v>
      </c>
      <c r="I116" s="162">
        <v>8.5211044483088319E-2</v>
      </c>
      <c r="J116" s="162">
        <v>0</v>
      </c>
      <c r="K116" s="162">
        <v>0</v>
      </c>
      <c r="L116" s="162">
        <v>0</v>
      </c>
      <c r="M116" s="162">
        <v>0.30090889234707235</v>
      </c>
      <c r="N116" s="162">
        <v>8.5358782773950672E-3</v>
      </c>
      <c r="O116" s="162">
        <v>6.1945345371429445E-3</v>
      </c>
      <c r="P116" s="162">
        <v>0.18219315417316184</v>
      </c>
      <c r="Q116" s="162">
        <v>0</v>
      </c>
    </row>
    <row r="117" spans="1:17" ht="12" customHeight="1" x14ac:dyDescent="0.25">
      <c r="A117" s="161" t="s">
        <v>141</v>
      </c>
      <c r="B117" s="160"/>
      <c r="C117" s="160">
        <f t="shared" ref="C117" si="447">SUM(C118:C119)</f>
        <v>5.8893293246316571E-3</v>
      </c>
      <c r="D117" s="160">
        <f t="shared" ref="D117" si="448">SUM(D118:D119)</f>
        <v>7.78702194090161E-3</v>
      </c>
      <c r="E117" s="160">
        <f t="shared" ref="E117" si="449">SUM(E118:E119)</f>
        <v>1.5715192576537418E-2</v>
      </c>
      <c r="F117" s="160">
        <f t="shared" ref="F117" si="450">SUM(F118:F119)</f>
        <v>4.5795580679614169E-3</v>
      </c>
      <c r="G117" s="160">
        <f t="shared" ref="G117" si="451">SUM(G118:G119)</f>
        <v>0</v>
      </c>
      <c r="H117" s="160">
        <f t="shared" ref="H117" si="452">SUM(H118:H119)</f>
        <v>1.6705224704037781E-2</v>
      </c>
      <c r="I117" s="160">
        <f t="shared" ref="I117" si="453">SUM(I118:I119)</f>
        <v>2.4237407855186695E-2</v>
      </c>
      <c r="J117" s="160">
        <f t="shared" ref="J117" si="454">SUM(J118:J119)</f>
        <v>2.3826075214270258E-3</v>
      </c>
      <c r="K117" s="160">
        <f t="shared" ref="K117" si="455">SUM(K118:K119)</f>
        <v>2.8648388317132601E-3</v>
      </c>
      <c r="L117" s="160">
        <f t="shared" ref="L117" si="456">SUM(L118:L119)</f>
        <v>2.513571025248019E-3</v>
      </c>
      <c r="M117" s="160">
        <f t="shared" ref="M117" si="457">SUM(M118:M119)</f>
        <v>0.10059932675846153</v>
      </c>
      <c r="N117" s="160">
        <f t="shared" ref="N117" si="458">SUM(N118:N119)</f>
        <v>1.8935013431378512E-3</v>
      </c>
      <c r="O117" s="160">
        <f t="shared" ref="O117" si="459">SUM(O118:O119)</f>
        <v>6.8364197093964824E-3</v>
      </c>
      <c r="P117" s="160">
        <f t="shared" ref="P117" si="460">SUM(P118:P119)</f>
        <v>5.7610313986046158E-2</v>
      </c>
      <c r="Q117" s="160">
        <f t="shared" ref="Q117" si="461">SUM(Q118:Q119)</f>
        <v>0</v>
      </c>
    </row>
    <row r="118" spans="1:17" ht="12" customHeight="1" x14ac:dyDescent="0.25">
      <c r="A118" s="148" t="s">
        <v>60</v>
      </c>
      <c r="B118" s="156"/>
      <c r="C118" s="156">
        <v>3.9710938155424237E-3</v>
      </c>
      <c r="D118" s="156">
        <v>5.275500770905172E-3</v>
      </c>
      <c r="E118" s="156">
        <v>1.0756370182259403E-2</v>
      </c>
      <c r="F118" s="156">
        <v>3.145257017336154E-3</v>
      </c>
      <c r="G118" s="156">
        <v>0</v>
      </c>
      <c r="H118" s="156">
        <v>1.1346040877254356E-2</v>
      </c>
      <c r="I118" s="156">
        <v>1.6496346695392714E-2</v>
      </c>
      <c r="J118" s="156">
        <v>1.6243995628532999E-3</v>
      </c>
      <c r="K118" s="156">
        <v>1.9052338573395042E-3</v>
      </c>
      <c r="L118" s="156">
        <v>1.7758673572300927E-3</v>
      </c>
      <c r="M118" s="156">
        <v>6.8350082024910788E-2</v>
      </c>
      <c r="N118" s="156">
        <v>1.3827763666627978E-3</v>
      </c>
      <c r="O118" s="156">
        <v>4.9548984673290454E-3</v>
      </c>
      <c r="P118" s="156">
        <v>3.9814057800465555E-2</v>
      </c>
      <c r="Q118" s="156">
        <v>0</v>
      </c>
    </row>
    <row r="119" spans="1:17" ht="12" customHeight="1" x14ac:dyDescent="0.25">
      <c r="A119" s="148" t="s">
        <v>59</v>
      </c>
      <c r="B119" s="156"/>
      <c r="C119" s="156">
        <v>1.9182355090892336E-3</v>
      </c>
      <c r="D119" s="156">
        <v>2.511521169996438E-3</v>
      </c>
      <c r="E119" s="156">
        <v>4.9588223942780146E-3</v>
      </c>
      <c r="F119" s="156">
        <v>1.4343010506252633E-3</v>
      </c>
      <c r="G119" s="156">
        <v>0</v>
      </c>
      <c r="H119" s="156">
        <v>5.3591838267834256E-3</v>
      </c>
      <c r="I119" s="156">
        <v>7.7410611597939823E-3</v>
      </c>
      <c r="J119" s="156">
        <v>7.5820795857372582E-4</v>
      </c>
      <c r="K119" s="156">
        <v>9.5960497437375591E-4</v>
      </c>
      <c r="L119" s="156">
        <v>7.3770366801792638E-4</v>
      </c>
      <c r="M119" s="156">
        <v>3.2249244733550744E-2</v>
      </c>
      <c r="N119" s="156">
        <v>5.1072497647505332E-4</v>
      </c>
      <c r="O119" s="156">
        <v>1.8815212420674366E-3</v>
      </c>
      <c r="P119" s="156">
        <v>1.7796256185580603E-2</v>
      </c>
      <c r="Q119" s="156">
        <v>0</v>
      </c>
    </row>
    <row r="120" spans="1:17" ht="12" customHeight="1" x14ac:dyDescent="0.25">
      <c r="A120" s="158" t="s">
        <v>62</v>
      </c>
      <c r="B120" s="157"/>
      <c r="C120" s="157">
        <f t="shared" ref="C120" si="462">SUM(C121:C122)</f>
        <v>0.17850985103100325</v>
      </c>
      <c r="D120" s="157">
        <f t="shared" ref="D120" si="463">SUM(D121:D122)</f>
        <v>0.24027091013017082</v>
      </c>
      <c r="E120" s="157">
        <f t="shared" ref="E120" si="464">SUM(E121:E122)</f>
        <v>0.25582753232333982</v>
      </c>
      <c r="F120" s="157">
        <f t="shared" ref="F120" si="465">SUM(F121:F122)</f>
        <v>0.13413865500847633</v>
      </c>
      <c r="G120" s="157">
        <f t="shared" ref="G120" si="466">SUM(G121:G122)</f>
        <v>0</v>
      </c>
      <c r="H120" s="157">
        <f t="shared" ref="H120" si="467">SUM(H121:H122)</f>
        <v>3.1752784423200897E-2</v>
      </c>
      <c r="I120" s="157">
        <f t="shared" ref="I120" si="468">SUM(I121:I122)</f>
        <v>5.9071077857439772E-2</v>
      </c>
      <c r="J120" s="157">
        <f t="shared" ref="J120" si="469">SUM(J121:J122)</f>
        <v>1.4009091377951473E-3</v>
      </c>
      <c r="K120" s="157">
        <f t="shared" ref="K120" si="470">SUM(K121:K122)</f>
        <v>1.7169324387880534E-3</v>
      </c>
      <c r="L120" s="157">
        <f t="shared" ref="L120" si="471">SUM(L121:L122)</f>
        <v>1.4443306404153236E-3</v>
      </c>
      <c r="M120" s="157">
        <f t="shared" ref="M120" si="472">SUM(M121:M122)</f>
        <v>0.23533706131709492</v>
      </c>
      <c r="N120" s="157">
        <f t="shared" ref="N120" si="473">SUM(N121:N122)</f>
        <v>5.4044382755290164E-3</v>
      </c>
      <c r="O120" s="157">
        <f t="shared" ref="O120" si="474">SUM(O121:O122)</f>
        <v>7.1997817639412086E-3</v>
      </c>
      <c r="P120" s="157">
        <f t="shared" ref="P120" si="475">SUM(P121:P122)</f>
        <v>0.12940128064842008</v>
      </c>
      <c r="Q120" s="157">
        <f t="shared" ref="Q120" si="476">SUM(Q121:Q122)</f>
        <v>0</v>
      </c>
    </row>
    <row r="121" spans="1:17" ht="12" customHeight="1" x14ac:dyDescent="0.25">
      <c r="A121" s="23" t="s">
        <v>57</v>
      </c>
      <c r="B121" s="156"/>
      <c r="C121" s="156">
        <v>0</v>
      </c>
      <c r="D121" s="156">
        <v>0</v>
      </c>
      <c r="E121" s="156">
        <v>0</v>
      </c>
      <c r="F121" s="156">
        <v>0</v>
      </c>
      <c r="G121" s="156">
        <v>0</v>
      </c>
      <c r="H121" s="156">
        <v>0</v>
      </c>
      <c r="I121" s="156">
        <v>0</v>
      </c>
      <c r="J121" s="156">
        <v>0</v>
      </c>
      <c r="K121" s="156">
        <v>0</v>
      </c>
      <c r="L121" s="156">
        <v>0</v>
      </c>
      <c r="M121" s="156">
        <v>0</v>
      </c>
      <c r="N121" s="156">
        <v>0</v>
      </c>
      <c r="O121" s="156">
        <v>0</v>
      </c>
      <c r="P121" s="156">
        <v>0</v>
      </c>
      <c r="Q121" s="156">
        <v>0</v>
      </c>
    </row>
    <row r="122" spans="1:17" ht="12" customHeight="1" x14ac:dyDescent="0.25">
      <c r="A122" s="29" t="s">
        <v>140</v>
      </c>
      <c r="B122" s="57"/>
      <c r="C122" s="57">
        <v>0.17850985103100325</v>
      </c>
      <c r="D122" s="57">
        <v>0.24027091013017082</v>
      </c>
      <c r="E122" s="57">
        <v>0.25582753232333982</v>
      </c>
      <c r="F122" s="57">
        <v>0.13413865500847633</v>
      </c>
      <c r="G122" s="57">
        <v>0</v>
      </c>
      <c r="H122" s="57">
        <v>3.1752784423200897E-2</v>
      </c>
      <c r="I122" s="57">
        <v>5.9071077857439772E-2</v>
      </c>
      <c r="J122" s="57">
        <v>1.4009091377951473E-3</v>
      </c>
      <c r="K122" s="57">
        <v>1.7169324387880534E-3</v>
      </c>
      <c r="L122" s="57">
        <v>1.4443306404153236E-3</v>
      </c>
      <c r="M122" s="57">
        <v>0.23533706131709492</v>
      </c>
      <c r="N122" s="57">
        <v>5.4044382755290164E-3</v>
      </c>
      <c r="O122" s="57">
        <v>7.1997817639412086E-3</v>
      </c>
      <c r="P122" s="57">
        <v>0.12940128064842008</v>
      </c>
      <c r="Q122" s="57"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68">
        <f t="shared" ref="C124" si="477">SUM(C125,C128,C130,C139)</f>
        <v>145.84459720800177</v>
      </c>
      <c r="D124" s="168">
        <f t="shared" ref="D124" si="478">SUM(D125,D128,D130,D139)</f>
        <v>117.47364970437098</v>
      </c>
      <c r="E124" s="168">
        <f t="shared" ref="E124" si="479">SUM(E125,E128,E130,E139)</f>
        <v>0</v>
      </c>
      <c r="F124" s="168">
        <f t="shared" ref="F124" si="480">SUM(F125,F128,F130,F139)</f>
        <v>25.81210211044673</v>
      </c>
      <c r="G124" s="168">
        <f t="shared" ref="G124" si="481">SUM(G125,G128,G130,G139)</f>
        <v>72.735574891436087</v>
      </c>
      <c r="H124" s="168">
        <f t="shared" ref="H124" si="482">SUM(H125,H128,H130,H139)</f>
        <v>47.350232523260033</v>
      </c>
      <c r="I124" s="168">
        <f t="shared" ref="I124" si="483">SUM(I125,I128,I130,I139)</f>
        <v>123.45666334600175</v>
      </c>
      <c r="J124" s="168">
        <f t="shared" ref="J124" si="484">SUM(J125,J128,J130,J139)</f>
        <v>0</v>
      </c>
      <c r="K124" s="168">
        <f t="shared" ref="K124" si="485">SUM(K125,K128,K130,K139)</f>
        <v>0</v>
      </c>
      <c r="L124" s="168">
        <f t="shared" ref="L124" si="486">SUM(L125,L128,L130,L139)</f>
        <v>188.89804770018358</v>
      </c>
      <c r="M124" s="168">
        <f t="shared" ref="M124" si="487">SUM(M125,M128,M130,M139)</f>
        <v>60.756085572132207</v>
      </c>
      <c r="N124" s="168">
        <f t="shared" ref="N124" si="488">SUM(N125,N128,N130,N139)</f>
        <v>0</v>
      </c>
      <c r="O124" s="168">
        <f t="shared" ref="O124" si="489">SUM(O125,O128,O130,O139)</f>
        <v>0</v>
      </c>
      <c r="P124" s="168">
        <f t="shared" ref="P124" si="490">SUM(P125,P128,P130,P139)</f>
        <v>130.24890057525789</v>
      </c>
      <c r="Q124" s="168">
        <f t="shared" ref="Q124" si="491">SUM(Q125,Q128,Q130,Q139)</f>
        <v>41.061600405682256</v>
      </c>
    </row>
    <row r="125" spans="1:17" ht="12.95" customHeight="1" x14ac:dyDescent="0.25">
      <c r="A125" s="158" t="s">
        <v>65</v>
      </c>
      <c r="B125" s="157"/>
      <c r="C125" s="157">
        <f t="shared" ref="C125:Q125" si="492">SUM(C126:C127)</f>
        <v>115.47647564687811</v>
      </c>
      <c r="D125" s="157">
        <f t="shared" si="492"/>
        <v>92.008412333752702</v>
      </c>
      <c r="E125" s="157">
        <f t="shared" si="492"/>
        <v>0</v>
      </c>
      <c r="F125" s="157">
        <f t="shared" si="492"/>
        <v>20.441860128036144</v>
      </c>
      <c r="G125" s="157">
        <f t="shared" si="492"/>
        <v>57.936340131628427</v>
      </c>
      <c r="H125" s="157">
        <f t="shared" si="492"/>
        <v>36.977165907705746</v>
      </c>
      <c r="I125" s="157">
        <f t="shared" si="492"/>
        <v>94.154521598897077</v>
      </c>
      <c r="J125" s="157">
        <f t="shared" si="492"/>
        <v>0</v>
      </c>
      <c r="K125" s="157">
        <f t="shared" si="492"/>
        <v>0</v>
      </c>
      <c r="L125" s="157">
        <f t="shared" si="492"/>
        <v>145.70555847088903</v>
      </c>
      <c r="M125" s="157">
        <f t="shared" si="492"/>
        <v>45.071751722014433</v>
      </c>
      <c r="N125" s="157">
        <f t="shared" si="492"/>
        <v>0</v>
      </c>
      <c r="O125" s="157">
        <f t="shared" si="492"/>
        <v>0</v>
      </c>
      <c r="P125" s="157">
        <f t="shared" si="492"/>
        <v>90.469507516587029</v>
      </c>
      <c r="Q125" s="157">
        <f t="shared" si="492"/>
        <v>28.449011492593005</v>
      </c>
    </row>
    <row r="126" spans="1:17" ht="12" customHeight="1" x14ac:dyDescent="0.25">
      <c r="A126" s="23" t="s">
        <v>149</v>
      </c>
      <c r="B126" s="156"/>
      <c r="C126" s="156">
        <v>115.00810444416398</v>
      </c>
      <c r="D126" s="156">
        <v>91.603451809142797</v>
      </c>
      <c r="E126" s="156">
        <v>0</v>
      </c>
      <c r="F126" s="156">
        <v>20.333203646554772</v>
      </c>
      <c r="G126" s="156">
        <v>57.741991842993947</v>
      </c>
      <c r="H126" s="156">
        <v>36.821823543659796</v>
      </c>
      <c r="I126" s="156">
        <v>93.757744932954594</v>
      </c>
      <c r="J126" s="156">
        <v>0</v>
      </c>
      <c r="K126" s="156">
        <v>0</v>
      </c>
      <c r="L126" s="156">
        <v>144.62663998679861</v>
      </c>
      <c r="M126" s="156">
        <v>44.908661507771114</v>
      </c>
      <c r="N126" s="156">
        <v>0</v>
      </c>
      <c r="O126" s="156">
        <v>0</v>
      </c>
      <c r="P126" s="156">
        <v>89.944596130201887</v>
      </c>
      <c r="Q126" s="156">
        <v>28.215537918774523</v>
      </c>
    </row>
    <row r="127" spans="1:17" ht="12" customHeight="1" x14ac:dyDescent="0.25">
      <c r="A127" s="23" t="s">
        <v>60</v>
      </c>
      <c r="B127" s="156"/>
      <c r="C127" s="156">
        <v>0.46837120271413774</v>
      </c>
      <c r="D127" s="156">
        <v>0.40496052460989901</v>
      </c>
      <c r="E127" s="156">
        <v>0</v>
      </c>
      <c r="F127" s="156">
        <v>0.10865648148137128</v>
      </c>
      <c r="G127" s="156">
        <v>0.19434828863447931</v>
      </c>
      <c r="H127" s="156">
        <v>0.15534236404595014</v>
      </c>
      <c r="I127" s="156">
        <v>0.39677666594248068</v>
      </c>
      <c r="J127" s="156">
        <v>0</v>
      </c>
      <c r="K127" s="156">
        <v>0</v>
      </c>
      <c r="L127" s="156">
        <v>1.0789184840904245</v>
      </c>
      <c r="M127" s="156">
        <v>0.16309021424332004</v>
      </c>
      <c r="N127" s="156">
        <v>0</v>
      </c>
      <c r="O127" s="156">
        <v>0</v>
      </c>
      <c r="P127" s="156">
        <v>0.52491138638514367</v>
      </c>
      <c r="Q127" s="156">
        <v>0.23347357381848141</v>
      </c>
    </row>
    <row r="128" spans="1:17" ht="12.95" customHeight="1" x14ac:dyDescent="0.25">
      <c r="A128" s="158" t="s">
        <v>112</v>
      </c>
      <c r="B128" s="157"/>
      <c r="C128" s="157">
        <f t="shared" ref="C128:Q128" si="493">C129</f>
        <v>0.43074818302846896</v>
      </c>
      <c r="D128" s="157">
        <f t="shared" si="493"/>
        <v>0.45643806199412446</v>
      </c>
      <c r="E128" s="157">
        <f t="shared" si="493"/>
        <v>0</v>
      </c>
      <c r="F128" s="157">
        <f t="shared" si="493"/>
        <v>0.2173922520802167</v>
      </c>
      <c r="G128" s="157">
        <f t="shared" si="493"/>
        <v>0.33538344655218949</v>
      </c>
      <c r="H128" s="157">
        <f t="shared" si="493"/>
        <v>0.26797427623601988</v>
      </c>
      <c r="I128" s="157">
        <f t="shared" si="493"/>
        <v>0.54417541915408552</v>
      </c>
      <c r="J128" s="157">
        <f t="shared" si="493"/>
        <v>0</v>
      </c>
      <c r="K128" s="157">
        <f t="shared" si="493"/>
        <v>0</v>
      </c>
      <c r="L128" s="157">
        <f t="shared" si="493"/>
        <v>1.3845432834278739</v>
      </c>
      <c r="M128" s="157">
        <f t="shared" si="493"/>
        <v>0.48081853493063259</v>
      </c>
      <c r="N128" s="157">
        <f t="shared" si="493"/>
        <v>0</v>
      </c>
      <c r="O128" s="157">
        <f t="shared" si="493"/>
        <v>0</v>
      </c>
      <c r="P128" s="157">
        <f t="shared" si="493"/>
        <v>1.367451959447967</v>
      </c>
      <c r="Q128" s="157">
        <f t="shared" si="493"/>
        <v>1.5577513206440277</v>
      </c>
    </row>
    <row r="129" spans="1:17" ht="12" customHeight="1" x14ac:dyDescent="0.25">
      <c r="A129" s="23" t="s">
        <v>60</v>
      </c>
      <c r="B129" s="156"/>
      <c r="C129" s="156">
        <v>0.43074818302846896</v>
      </c>
      <c r="D129" s="156">
        <v>0.45643806199412446</v>
      </c>
      <c r="E129" s="156">
        <v>0</v>
      </c>
      <c r="F129" s="156">
        <v>0.2173922520802167</v>
      </c>
      <c r="G129" s="156">
        <v>0.33538344655218949</v>
      </c>
      <c r="H129" s="156">
        <v>0.26797427623601988</v>
      </c>
      <c r="I129" s="156">
        <v>0.54417541915408552</v>
      </c>
      <c r="J129" s="156">
        <v>0</v>
      </c>
      <c r="K129" s="156">
        <v>0</v>
      </c>
      <c r="L129" s="156">
        <v>1.3845432834278739</v>
      </c>
      <c r="M129" s="156">
        <v>0.48081853493063259</v>
      </c>
      <c r="N129" s="156">
        <v>0</v>
      </c>
      <c r="O129" s="156">
        <v>0</v>
      </c>
      <c r="P129" s="156">
        <v>1.367451959447967</v>
      </c>
      <c r="Q129" s="156">
        <v>1.5577513206440277</v>
      </c>
    </row>
    <row r="130" spans="1:17" ht="12" customHeight="1" x14ac:dyDescent="0.25">
      <c r="A130" s="158" t="s">
        <v>63</v>
      </c>
      <c r="B130" s="157"/>
      <c r="C130" s="157">
        <f t="shared" ref="C130" si="494">SUM(C131:C132,C135:C136)</f>
        <v>19.218935939034584</v>
      </c>
      <c r="D130" s="157">
        <f t="shared" ref="D130" si="495">SUM(D131:D132,D135:D136)</f>
        <v>15.890921395730567</v>
      </c>
      <c r="E130" s="157">
        <f t="shared" ref="E130" si="496">SUM(E131:E132,E135:E136)</f>
        <v>0</v>
      </c>
      <c r="F130" s="157">
        <f t="shared" ref="F130" si="497">SUM(F131:F132,F135:F136)</f>
        <v>3.2196398950260776</v>
      </c>
      <c r="G130" s="157">
        <f t="shared" ref="G130" si="498">SUM(G131:G132,G135:G136)</f>
        <v>9.1357027422628558</v>
      </c>
      <c r="H130" s="157">
        <f t="shared" ref="H130" si="499">SUM(H131:H132,H135:H136)</f>
        <v>6.3252033032521595</v>
      </c>
      <c r="I130" s="157">
        <f t="shared" ref="I130" si="500">SUM(I131:I132,I135:I136)</f>
        <v>18.016266531192258</v>
      </c>
      <c r="J130" s="157">
        <f t="shared" ref="J130" si="501">SUM(J131:J132,J135:J136)</f>
        <v>0</v>
      </c>
      <c r="K130" s="157">
        <f t="shared" ref="K130" si="502">SUM(K131:K132,K135:K136)</f>
        <v>0</v>
      </c>
      <c r="L130" s="157">
        <f t="shared" ref="L130" si="503">SUM(L131:L132,L135:L136)</f>
        <v>24.620214389063367</v>
      </c>
      <c r="M130" s="157">
        <f t="shared" ref="M130" si="504">SUM(M131:M132,M135:M136)</f>
        <v>9.2069939087583403</v>
      </c>
      <c r="N130" s="157">
        <f t="shared" ref="N130" si="505">SUM(N131:N132,N135:N136)</f>
        <v>0</v>
      </c>
      <c r="O130" s="157">
        <f t="shared" ref="O130" si="506">SUM(O131:O132,O135:O136)</f>
        <v>0</v>
      </c>
      <c r="P130" s="157">
        <f t="shared" ref="P130" si="507">SUM(P131:P132,P135:P136)</f>
        <v>23.781862074484632</v>
      </c>
      <c r="Q130" s="157">
        <f t="shared" ref="Q130" si="508">SUM(Q131:Q132,Q135:Q136)</f>
        <v>6.5518205361238477</v>
      </c>
    </row>
    <row r="131" spans="1:17" ht="12" customHeight="1" x14ac:dyDescent="0.25">
      <c r="A131" s="167" t="s">
        <v>148</v>
      </c>
      <c r="B131" s="132"/>
      <c r="C131" s="132">
        <v>11.644119352941987</v>
      </c>
      <c r="D131" s="132">
        <v>10.717585545406788</v>
      </c>
      <c r="E131" s="132">
        <v>0</v>
      </c>
      <c r="F131" s="132">
        <v>2.5358914064061615</v>
      </c>
      <c r="G131" s="132">
        <v>6.9081988667058178</v>
      </c>
      <c r="H131" s="132">
        <v>2.760488298941874</v>
      </c>
      <c r="I131" s="132">
        <v>10.372622192980231</v>
      </c>
      <c r="J131" s="132">
        <v>0</v>
      </c>
      <c r="K131" s="132">
        <v>0</v>
      </c>
      <c r="L131" s="132">
        <v>20.856468188547318</v>
      </c>
      <c r="M131" s="132">
        <v>4.9189737933022863</v>
      </c>
      <c r="N131" s="132">
        <v>0</v>
      </c>
      <c r="O131" s="132">
        <v>0</v>
      </c>
      <c r="P131" s="132">
        <v>13.942624595147249</v>
      </c>
      <c r="Q131" s="132">
        <v>4.8774143333378497</v>
      </c>
    </row>
    <row r="132" spans="1:17" ht="12" customHeight="1" x14ac:dyDescent="0.25">
      <c r="A132" s="167" t="s">
        <v>147</v>
      </c>
      <c r="B132" s="132"/>
      <c r="C132" s="132">
        <f t="shared" ref="C132" si="509">SUM(C133:C134)</f>
        <v>0.70839828982713138</v>
      </c>
      <c r="D132" s="132">
        <f t="shared" ref="D132" si="510">SUM(D133:D134)</f>
        <v>0.58230030293288426</v>
      </c>
      <c r="E132" s="132">
        <f t="shared" ref="E132" si="511">SUM(E133:E134)</f>
        <v>0</v>
      </c>
      <c r="F132" s="132">
        <f t="shared" ref="F132" si="512">SUM(F133:F134)</f>
        <v>9.2348148500571936E-2</v>
      </c>
      <c r="G132" s="132">
        <f t="shared" ref="G132" si="513">SUM(G133:G134)</f>
        <v>0.59043315463842005</v>
      </c>
      <c r="H132" s="132">
        <f t="shared" ref="H132" si="514">SUM(H133:H134)</f>
        <v>1.5109587824101323</v>
      </c>
      <c r="I132" s="132">
        <f t="shared" ref="I132" si="515">SUM(I133:I134)</f>
        <v>2.6313700465126892</v>
      </c>
      <c r="J132" s="132">
        <f t="shared" ref="J132" si="516">SUM(J133:J134)</f>
        <v>0</v>
      </c>
      <c r="K132" s="132">
        <f t="shared" ref="K132" si="517">SUM(K133:K134)</f>
        <v>0</v>
      </c>
      <c r="L132" s="132">
        <f t="shared" ref="L132" si="518">SUM(L133:L134)</f>
        <v>3.7637462005160498</v>
      </c>
      <c r="M132" s="132">
        <f t="shared" ref="M132" si="519">SUM(M133:M134)</f>
        <v>3.3545848163378977</v>
      </c>
      <c r="N132" s="132">
        <f t="shared" ref="N132" si="520">SUM(N133:N134)</f>
        <v>0</v>
      </c>
      <c r="O132" s="132">
        <f t="shared" ref="O132" si="521">SUM(O133:O134)</f>
        <v>0</v>
      </c>
      <c r="P132" s="132">
        <f t="shared" ref="P132" si="522">SUM(P133:P134)</f>
        <v>4.7809468124179499</v>
      </c>
      <c r="Q132" s="132">
        <f t="shared" ref="Q132" si="523">SUM(Q133:Q134)</f>
        <v>1.6744062027859981</v>
      </c>
    </row>
    <row r="133" spans="1:17" ht="12" customHeight="1" x14ac:dyDescent="0.25">
      <c r="A133" s="166" t="s">
        <v>61</v>
      </c>
      <c r="B133" s="165"/>
      <c r="C133" s="165">
        <v>0.46060425113896636</v>
      </c>
      <c r="D133" s="165">
        <v>0.37858483802981763</v>
      </c>
      <c r="E133" s="165">
        <v>0</v>
      </c>
      <c r="F133" s="165">
        <v>5.9879501918667602E-2</v>
      </c>
      <c r="G133" s="165">
        <v>0.38336322808811435</v>
      </c>
      <c r="H133" s="165">
        <v>0.97941045317816888</v>
      </c>
      <c r="I133" s="165">
        <v>1.7094105318340589</v>
      </c>
      <c r="J133" s="165">
        <v>0</v>
      </c>
      <c r="K133" s="165">
        <v>0</v>
      </c>
      <c r="L133" s="165">
        <v>2.4407905752290819</v>
      </c>
      <c r="M133" s="165">
        <v>2.1780631646904447</v>
      </c>
      <c r="N133" s="165">
        <v>0</v>
      </c>
      <c r="O133" s="165">
        <v>0</v>
      </c>
      <c r="P133" s="165">
        <v>3.117493604874503</v>
      </c>
      <c r="Q133" s="165">
        <v>1.089423903778312</v>
      </c>
    </row>
    <row r="134" spans="1:17" ht="12" customHeight="1" x14ac:dyDescent="0.25">
      <c r="A134" s="147" t="s">
        <v>59</v>
      </c>
      <c r="B134" s="164"/>
      <c r="C134" s="164">
        <v>0.24779403868816502</v>
      </c>
      <c r="D134" s="164">
        <v>0.20371546490306666</v>
      </c>
      <c r="E134" s="164">
        <v>0</v>
      </c>
      <c r="F134" s="164">
        <v>3.2468646581904334E-2</v>
      </c>
      <c r="G134" s="164">
        <v>0.20706992655030571</v>
      </c>
      <c r="H134" s="164">
        <v>0.53154832923196338</v>
      </c>
      <c r="I134" s="164">
        <v>0.92195951467863035</v>
      </c>
      <c r="J134" s="164">
        <v>0</v>
      </c>
      <c r="K134" s="164">
        <v>0</v>
      </c>
      <c r="L134" s="164">
        <v>1.3229556252869679</v>
      </c>
      <c r="M134" s="164">
        <v>1.1765216516474528</v>
      </c>
      <c r="N134" s="164">
        <v>0</v>
      </c>
      <c r="O134" s="164">
        <v>0</v>
      </c>
      <c r="P134" s="164">
        <v>1.6634532075434467</v>
      </c>
      <c r="Q134" s="164">
        <v>0.58498229900768617</v>
      </c>
    </row>
    <row r="135" spans="1:17" ht="12" customHeight="1" x14ac:dyDescent="0.25">
      <c r="A135" s="163" t="s">
        <v>142</v>
      </c>
      <c r="B135" s="162"/>
      <c r="C135" s="162">
        <v>6.7005855961835099</v>
      </c>
      <c r="D135" s="162">
        <v>4.4712214016145149</v>
      </c>
      <c r="E135" s="162">
        <v>0</v>
      </c>
      <c r="F135" s="162">
        <v>0.58088698864005539</v>
      </c>
      <c r="G135" s="162">
        <v>1.6064200245604483</v>
      </c>
      <c r="H135" s="162">
        <v>1.886088185184523</v>
      </c>
      <c r="I135" s="162">
        <v>4.6821711274843789</v>
      </c>
      <c r="J135" s="162">
        <v>0</v>
      </c>
      <c r="K135" s="162">
        <v>0</v>
      </c>
      <c r="L135" s="162">
        <v>0</v>
      </c>
      <c r="M135" s="162">
        <v>0.88126283407803718</v>
      </c>
      <c r="N135" s="162">
        <v>0</v>
      </c>
      <c r="O135" s="162">
        <v>0</v>
      </c>
      <c r="P135" s="162">
        <v>4.7575617572495421</v>
      </c>
      <c r="Q135" s="162">
        <v>0</v>
      </c>
    </row>
    <row r="136" spans="1:17" ht="12" customHeight="1" x14ac:dyDescent="0.25">
      <c r="A136" s="161" t="s">
        <v>141</v>
      </c>
      <c r="B136" s="160"/>
      <c r="C136" s="160">
        <f t="shared" ref="C136" si="524">SUM(C137:C138)</f>
        <v>0.16583270008195189</v>
      </c>
      <c r="D136" s="160">
        <f t="shared" ref="D136" si="525">SUM(D137:D138)</f>
        <v>0.11981414577637854</v>
      </c>
      <c r="E136" s="160">
        <f t="shared" ref="E136" si="526">SUM(E137:E138)</f>
        <v>0</v>
      </c>
      <c r="F136" s="160">
        <f t="shared" ref="F136" si="527">SUM(F137:F138)</f>
        <v>1.0513351479288485E-2</v>
      </c>
      <c r="G136" s="160">
        <f t="shared" ref="G136" si="528">SUM(G137:G138)</f>
        <v>3.0650696358168215E-2</v>
      </c>
      <c r="H136" s="160">
        <f t="shared" ref="H136" si="529">SUM(H137:H138)</f>
        <v>0.16766803671563008</v>
      </c>
      <c r="I136" s="160">
        <f t="shared" ref="I136" si="530">SUM(I137:I138)</f>
        <v>0.33010316421496277</v>
      </c>
      <c r="J136" s="160">
        <f t="shared" ref="J136" si="531">SUM(J137:J138)</f>
        <v>0</v>
      </c>
      <c r="K136" s="160">
        <f t="shared" ref="K136" si="532">SUM(K137:K138)</f>
        <v>0</v>
      </c>
      <c r="L136" s="160">
        <f t="shared" ref="L136" si="533">SUM(L137:L138)</f>
        <v>0</v>
      </c>
      <c r="M136" s="160">
        <f t="shared" ref="M136" si="534">SUM(M137:M138)</f>
        <v>5.2172465040121456E-2</v>
      </c>
      <c r="N136" s="160">
        <f t="shared" ref="N136" si="535">SUM(N137:N138)</f>
        <v>0</v>
      </c>
      <c r="O136" s="160">
        <f t="shared" ref="O136" si="536">SUM(O137:O138)</f>
        <v>0</v>
      </c>
      <c r="P136" s="160">
        <f t="shared" ref="P136" si="537">SUM(P137:P138)</f>
        <v>0.30072890966988808</v>
      </c>
      <c r="Q136" s="160">
        <f t="shared" ref="Q136" si="538">SUM(Q137:Q138)</f>
        <v>0</v>
      </c>
    </row>
    <row r="137" spans="1:17" ht="12" customHeight="1" x14ac:dyDescent="0.25">
      <c r="A137" s="148" t="s">
        <v>60</v>
      </c>
      <c r="B137" s="156"/>
      <c r="C137" s="156">
        <v>0.11199670348842157</v>
      </c>
      <c r="D137" s="156">
        <v>8.1386110386092378E-2</v>
      </c>
      <c r="E137" s="156">
        <v>0</v>
      </c>
      <c r="F137" s="156">
        <v>7.2266394642262572E-3</v>
      </c>
      <c r="G137" s="156">
        <v>2.0588196401661398E-2</v>
      </c>
      <c r="H137" s="156">
        <v>0.11348345135376625</v>
      </c>
      <c r="I137" s="156">
        <v>0.22447875797169373</v>
      </c>
      <c r="J137" s="156">
        <v>0</v>
      </c>
      <c r="K137" s="156">
        <v>0</v>
      </c>
      <c r="L137" s="156">
        <v>0</v>
      </c>
      <c r="M137" s="156">
        <v>3.538848397631221E-2</v>
      </c>
      <c r="N137" s="156">
        <v>0</v>
      </c>
      <c r="O137" s="156">
        <v>0</v>
      </c>
      <c r="P137" s="156">
        <v>0.20824993631109739</v>
      </c>
      <c r="Q137" s="156">
        <v>0</v>
      </c>
    </row>
    <row r="138" spans="1:17" ht="12" customHeight="1" x14ac:dyDescent="0.25">
      <c r="A138" s="148" t="s">
        <v>59</v>
      </c>
      <c r="B138" s="156"/>
      <c r="C138" s="156">
        <v>5.3835996593530312E-2</v>
      </c>
      <c r="D138" s="156">
        <v>3.8428035390286164E-2</v>
      </c>
      <c r="E138" s="156">
        <v>0</v>
      </c>
      <c r="F138" s="156">
        <v>3.2867120150622269E-3</v>
      </c>
      <c r="G138" s="156">
        <v>1.0062499956506817E-2</v>
      </c>
      <c r="H138" s="156">
        <v>5.4184585361863817E-2</v>
      </c>
      <c r="I138" s="156">
        <v>0.10562440624326905</v>
      </c>
      <c r="J138" s="156">
        <v>0</v>
      </c>
      <c r="K138" s="156">
        <v>0</v>
      </c>
      <c r="L138" s="156">
        <v>0</v>
      </c>
      <c r="M138" s="156">
        <v>1.6783981063809246E-2</v>
      </c>
      <c r="N138" s="156">
        <v>0</v>
      </c>
      <c r="O138" s="156">
        <v>0</v>
      </c>
      <c r="P138" s="156">
        <v>9.2478973358790711E-2</v>
      </c>
      <c r="Q138" s="156">
        <v>0</v>
      </c>
    </row>
    <row r="139" spans="1:17" ht="12" customHeight="1" x14ac:dyDescent="0.25">
      <c r="A139" s="158" t="s">
        <v>62</v>
      </c>
      <c r="B139" s="157"/>
      <c r="C139" s="157">
        <f t="shared" ref="C139" si="539">SUM(C140:C141)</f>
        <v>10.718437439060596</v>
      </c>
      <c r="D139" s="157">
        <f t="shared" ref="D139" si="540">SUM(D140:D141)</f>
        <v>9.117877912893583</v>
      </c>
      <c r="E139" s="157">
        <f t="shared" ref="E139" si="541">SUM(E140:E141)</f>
        <v>0</v>
      </c>
      <c r="F139" s="157">
        <f t="shared" ref="F139" si="542">SUM(F140:F141)</f>
        <v>1.9332098353042939</v>
      </c>
      <c r="G139" s="157">
        <f t="shared" ref="G139" si="543">SUM(G140:G141)</f>
        <v>5.3281485709926111</v>
      </c>
      <c r="H139" s="157">
        <f t="shared" ref="H139" si="544">SUM(H140:H141)</f>
        <v>3.7798890360661068</v>
      </c>
      <c r="I139" s="157">
        <f t="shared" ref="I139" si="545">SUM(I140:I141)</f>
        <v>10.74169979675832</v>
      </c>
      <c r="J139" s="157">
        <f t="shared" ref="J139" si="546">SUM(J140:J141)</f>
        <v>0</v>
      </c>
      <c r="K139" s="157">
        <f t="shared" ref="K139" si="547">SUM(K140:K141)</f>
        <v>0</v>
      </c>
      <c r="L139" s="157">
        <f t="shared" ref="L139" si="548">SUM(L140:L141)</f>
        <v>17.187731556803332</v>
      </c>
      <c r="M139" s="157">
        <f t="shared" ref="M139" si="549">SUM(M140:M141)</f>
        <v>5.9965214064287942</v>
      </c>
      <c r="N139" s="157">
        <f t="shared" ref="N139" si="550">SUM(N140:N141)</f>
        <v>0</v>
      </c>
      <c r="O139" s="157">
        <f t="shared" ref="O139" si="551">SUM(O140:O141)</f>
        <v>0</v>
      </c>
      <c r="P139" s="157">
        <f t="shared" ref="P139" si="552">SUM(P140:P141)</f>
        <v>14.630079024738269</v>
      </c>
      <c r="Q139" s="157">
        <f t="shared" ref="Q139" si="553">SUM(Q140:Q141)</f>
        <v>4.5030170563213794</v>
      </c>
    </row>
    <row r="140" spans="1:17" ht="12" customHeight="1" x14ac:dyDescent="0.25">
      <c r="A140" s="23" t="s">
        <v>57</v>
      </c>
      <c r="B140" s="156"/>
      <c r="C140" s="156">
        <v>0</v>
      </c>
      <c r="D140" s="156">
        <v>0</v>
      </c>
      <c r="E140" s="156">
        <v>0</v>
      </c>
      <c r="F140" s="156">
        <v>0</v>
      </c>
      <c r="G140" s="156">
        <v>0</v>
      </c>
      <c r="H140" s="156">
        <v>0</v>
      </c>
      <c r="I140" s="156">
        <v>0</v>
      </c>
      <c r="J140" s="156">
        <v>0</v>
      </c>
      <c r="K140" s="156">
        <v>0</v>
      </c>
      <c r="L140" s="156">
        <v>0</v>
      </c>
      <c r="M140" s="156">
        <v>0</v>
      </c>
      <c r="N140" s="156">
        <v>0</v>
      </c>
      <c r="O140" s="156">
        <v>0</v>
      </c>
      <c r="P140" s="156">
        <v>0</v>
      </c>
      <c r="Q140" s="156">
        <v>0</v>
      </c>
    </row>
    <row r="141" spans="1:17" ht="12" customHeight="1" x14ac:dyDescent="0.25">
      <c r="A141" s="29" t="s">
        <v>140</v>
      </c>
      <c r="B141" s="57"/>
      <c r="C141" s="57">
        <v>10.718437439060596</v>
      </c>
      <c r="D141" s="57">
        <v>9.117877912893583</v>
      </c>
      <c r="E141" s="57">
        <v>0</v>
      </c>
      <c r="F141" s="57">
        <v>1.9332098353042939</v>
      </c>
      <c r="G141" s="57">
        <v>5.3281485709926111</v>
      </c>
      <c r="H141" s="57">
        <v>3.7798890360661068</v>
      </c>
      <c r="I141" s="57">
        <v>10.74169979675832</v>
      </c>
      <c r="J141" s="57">
        <v>0</v>
      </c>
      <c r="K141" s="57">
        <v>0</v>
      </c>
      <c r="L141" s="57">
        <v>17.187731556803332</v>
      </c>
      <c r="M141" s="57">
        <v>5.9965214064287942</v>
      </c>
      <c r="N141" s="57">
        <v>0</v>
      </c>
      <c r="O141" s="57">
        <v>0</v>
      </c>
      <c r="P141" s="57">
        <v>14.630079024738269</v>
      </c>
      <c r="Q141" s="57">
        <v>4.5030170563213794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68">
        <f t="shared" ref="C143" si="554">SUM(C144,C146,C148,C157)</f>
        <v>22.808794863673292</v>
      </c>
      <c r="D143" s="168">
        <f t="shared" ref="D143" si="555">SUM(D144,D146,D148,D157)</f>
        <v>22.185946292080722</v>
      </c>
      <c r="E143" s="168">
        <f t="shared" ref="E143" si="556">SUM(E144,E146,E148,E157)</f>
        <v>34.564362207072399</v>
      </c>
      <c r="F143" s="168">
        <f t="shared" ref="F143" si="557">SUM(F144,F146,F148,F157)</f>
        <v>19.339678391612534</v>
      </c>
      <c r="G143" s="168">
        <f t="shared" ref="G143" si="558">SUM(G144,G146,G148,G157)</f>
        <v>14.436556905149093</v>
      </c>
      <c r="H143" s="168">
        <f t="shared" ref="H143" si="559">SUM(H144,H146,H148,H157)</f>
        <v>39.753369289461517</v>
      </c>
      <c r="I143" s="168">
        <f t="shared" ref="I143" si="560">SUM(I144,I146,I148,I157)</f>
        <v>19.456339613155048</v>
      </c>
      <c r="J143" s="168">
        <f t="shared" ref="J143" si="561">SUM(J144,J146,J148,J157)</f>
        <v>41.400577577708631</v>
      </c>
      <c r="K143" s="168">
        <f t="shared" ref="K143" si="562">SUM(K144,K146,K148,K157)</f>
        <v>18.608295767023989</v>
      </c>
      <c r="L143" s="168">
        <f t="shared" ref="L143" si="563">SUM(L144,L146,L148,L157)</f>
        <v>54.003574555667996</v>
      </c>
      <c r="M143" s="168">
        <f t="shared" ref="M143" si="564">SUM(M144,M146,M148,M157)</f>
        <v>30.062070332198299</v>
      </c>
      <c r="N143" s="168">
        <f t="shared" ref="N143" si="565">SUM(N144,N146,N148,N157)</f>
        <v>69.010685089685694</v>
      </c>
      <c r="O143" s="168">
        <f t="shared" ref="O143" si="566">SUM(O144,O146,O148,O157)</f>
        <v>133.9485448917869</v>
      </c>
      <c r="P143" s="168">
        <f t="shared" ref="P143" si="567">SUM(P144,P146,P148,P157)</f>
        <v>91.322191031910322</v>
      </c>
      <c r="Q143" s="168">
        <f t="shared" ref="Q143" si="568">SUM(Q144,Q146,Q148,Q157)</f>
        <v>156.23392739601991</v>
      </c>
    </row>
    <row r="144" spans="1:17" ht="12.95" customHeight="1" x14ac:dyDescent="0.25">
      <c r="A144" s="158" t="s">
        <v>65</v>
      </c>
      <c r="B144" s="157"/>
      <c r="C144" s="157">
        <f t="shared" ref="C144:Q144" si="569">C145</f>
        <v>17.637766488794707</v>
      </c>
      <c r="D144" s="157">
        <f t="shared" si="569"/>
        <v>16.95029520367142</v>
      </c>
      <c r="E144" s="157">
        <f t="shared" si="569"/>
        <v>26.434879522229849</v>
      </c>
      <c r="F144" s="157">
        <f t="shared" si="569"/>
        <v>14.96703891237944</v>
      </c>
      <c r="G144" s="157">
        <f t="shared" si="569"/>
        <v>11.260529071614917</v>
      </c>
      <c r="H144" s="157">
        <f t="shared" si="569"/>
        <v>30.304585902445307</v>
      </c>
      <c r="I144" s="157">
        <f t="shared" si="569"/>
        <v>14.359730892795101</v>
      </c>
      <c r="J144" s="157">
        <f t="shared" si="569"/>
        <v>31.172446191455155</v>
      </c>
      <c r="K144" s="157">
        <f t="shared" si="569"/>
        <v>14.014084989781477</v>
      </c>
      <c r="L144" s="157">
        <f t="shared" si="569"/>
        <v>39.801093135836673</v>
      </c>
      <c r="M144" s="157">
        <f t="shared" si="569"/>
        <v>21.46523911432045</v>
      </c>
      <c r="N144" s="157">
        <f t="shared" si="569"/>
        <v>48.175182711703634</v>
      </c>
      <c r="O144" s="157">
        <f t="shared" si="569"/>
        <v>93.808236109165875</v>
      </c>
      <c r="P144" s="157">
        <f t="shared" si="569"/>
        <v>61.548627718198674</v>
      </c>
      <c r="Q144" s="157">
        <f t="shared" si="569"/>
        <v>106.03111395451694</v>
      </c>
    </row>
    <row r="145" spans="1:17" ht="12" customHeight="1" x14ac:dyDescent="0.25">
      <c r="A145" s="23" t="s">
        <v>60</v>
      </c>
      <c r="B145" s="156"/>
      <c r="C145" s="156">
        <v>17.637766488794707</v>
      </c>
      <c r="D145" s="156">
        <v>16.95029520367142</v>
      </c>
      <c r="E145" s="156">
        <v>26.434879522229849</v>
      </c>
      <c r="F145" s="156">
        <v>14.96703891237944</v>
      </c>
      <c r="G145" s="156">
        <v>11.260529071614917</v>
      </c>
      <c r="H145" s="156">
        <v>30.304585902445307</v>
      </c>
      <c r="I145" s="156">
        <v>14.359730892795101</v>
      </c>
      <c r="J145" s="156">
        <v>31.172446191455155</v>
      </c>
      <c r="K145" s="156">
        <v>14.014084989781477</v>
      </c>
      <c r="L145" s="156">
        <v>39.801093135836673</v>
      </c>
      <c r="M145" s="156">
        <v>21.46523911432045</v>
      </c>
      <c r="N145" s="156">
        <v>48.175182711703634</v>
      </c>
      <c r="O145" s="156">
        <v>93.808236109165875</v>
      </c>
      <c r="P145" s="156">
        <v>61.548627718198674</v>
      </c>
      <c r="Q145" s="156">
        <v>106.03111395451694</v>
      </c>
    </row>
    <row r="146" spans="1:17" ht="12.95" customHeight="1" x14ac:dyDescent="0.25">
      <c r="A146" s="158" t="s">
        <v>112</v>
      </c>
      <c r="B146" s="157"/>
      <c r="C146" s="157">
        <f t="shared" ref="C146:Q146" si="570">C147</f>
        <v>0.85114170645551568</v>
      </c>
      <c r="D146" s="157">
        <f t="shared" si="570"/>
        <v>0.81957265868513596</v>
      </c>
      <c r="E146" s="157">
        <f t="shared" si="570"/>
        <v>1.1714790970593478</v>
      </c>
      <c r="F146" s="157">
        <f t="shared" si="570"/>
        <v>0.62368391224393516</v>
      </c>
      <c r="G146" s="157">
        <f t="shared" si="570"/>
        <v>0.47754474990221657</v>
      </c>
      <c r="H146" s="157">
        <f t="shared" si="570"/>
        <v>1.7112324226102127</v>
      </c>
      <c r="I146" s="157">
        <f t="shared" si="570"/>
        <v>0.95320112605430107</v>
      </c>
      <c r="J146" s="157">
        <f t="shared" si="570"/>
        <v>1.8785242030614784</v>
      </c>
      <c r="K146" s="157">
        <f t="shared" si="570"/>
        <v>0.90211632659236096</v>
      </c>
      <c r="L146" s="157">
        <f t="shared" si="570"/>
        <v>2.4154323184762516</v>
      </c>
      <c r="M146" s="157">
        <f t="shared" si="570"/>
        <v>1.8088059228476985</v>
      </c>
      <c r="N146" s="157">
        <f t="shared" si="570"/>
        <v>3.6631427556511698</v>
      </c>
      <c r="O146" s="157">
        <f t="shared" si="570"/>
        <v>6.6556931779495692</v>
      </c>
      <c r="P146" s="157">
        <f t="shared" si="570"/>
        <v>5.5244297611305262</v>
      </c>
      <c r="Q146" s="157">
        <f t="shared" si="570"/>
        <v>8.7713424640874553</v>
      </c>
    </row>
    <row r="147" spans="1:17" ht="12" customHeight="1" x14ac:dyDescent="0.25">
      <c r="A147" s="23" t="s">
        <v>60</v>
      </c>
      <c r="B147" s="156"/>
      <c r="C147" s="156">
        <v>0.85114170645551568</v>
      </c>
      <c r="D147" s="156">
        <v>0.81957265868513596</v>
      </c>
      <c r="E147" s="156">
        <v>1.1714790970593478</v>
      </c>
      <c r="F147" s="156">
        <v>0.62368391224393516</v>
      </c>
      <c r="G147" s="156">
        <v>0.47754474990221657</v>
      </c>
      <c r="H147" s="156">
        <v>1.7112324226102127</v>
      </c>
      <c r="I147" s="156">
        <v>0.95320112605430107</v>
      </c>
      <c r="J147" s="156">
        <v>1.8785242030614784</v>
      </c>
      <c r="K147" s="156">
        <v>0.90211632659236096</v>
      </c>
      <c r="L147" s="156">
        <v>2.4154323184762516</v>
      </c>
      <c r="M147" s="156">
        <v>1.8088059228476985</v>
      </c>
      <c r="N147" s="156">
        <v>3.6631427556511698</v>
      </c>
      <c r="O147" s="156">
        <v>6.6556931779495692</v>
      </c>
      <c r="P147" s="156">
        <v>5.5244297611305262</v>
      </c>
      <c r="Q147" s="156">
        <v>8.7713424640874553</v>
      </c>
    </row>
    <row r="148" spans="1:17" ht="12" customHeight="1" x14ac:dyDescent="0.25">
      <c r="A148" s="158" t="s">
        <v>63</v>
      </c>
      <c r="B148" s="157"/>
      <c r="C148" s="157">
        <f t="shared" ref="C148" si="571">SUM(C149:C150,C153:C154)</f>
        <v>2.8474864414579359</v>
      </c>
      <c r="D148" s="157">
        <f t="shared" ref="D148" si="572">SUM(D149:D150,D153:D154)</f>
        <v>2.9047644743562402</v>
      </c>
      <c r="E148" s="157">
        <f t="shared" ref="E148" si="573">SUM(E149:E150,E153:E154)</f>
        <v>4.5456305795815766</v>
      </c>
      <c r="F148" s="157">
        <f t="shared" ref="F148" si="574">SUM(F149:F150,F153:F154)</f>
        <v>2.4759282340581215</v>
      </c>
      <c r="G148" s="157">
        <f t="shared" ref="G148" si="575">SUM(G149:G150,G153:G154)</f>
        <v>1.7616814540734977</v>
      </c>
      <c r="H148" s="157">
        <f t="shared" ref="H148" si="576">SUM(H149:H150,H153:H154)</f>
        <v>5.0110665460619863</v>
      </c>
      <c r="I148" s="157">
        <f t="shared" ref="I148" si="577">SUM(I149:I150,I153:I154)</f>
        <v>2.6898264492197077</v>
      </c>
      <c r="J148" s="157">
        <f t="shared" ref="J148" si="578">SUM(J149:J150,J153:J154)</f>
        <v>5.3227142985202294</v>
      </c>
      <c r="K148" s="157">
        <f t="shared" ref="K148" si="579">SUM(K149:K150,K153:K154)</f>
        <v>2.3218691812408077</v>
      </c>
      <c r="L148" s="157">
        <f t="shared" ref="L148" si="580">SUM(L149:L150,L153:L154)</f>
        <v>7.6799733200279894</v>
      </c>
      <c r="M148" s="157">
        <f t="shared" ref="M148" si="581">SUM(M149:M150,M153:M154)</f>
        <v>4.2816154023554436</v>
      </c>
      <c r="N148" s="157">
        <f t="shared" ref="N148" si="582">SUM(N149:N150,N153:N154)</f>
        <v>11.281506118884243</v>
      </c>
      <c r="O148" s="157">
        <f t="shared" ref="O148" si="583">SUM(O149:O150,O153:O154)</f>
        <v>21.847186477871201</v>
      </c>
      <c r="P148" s="157">
        <f t="shared" ref="P148" si="584">SUM(P149:P150,P153:P154)</f>
        <v>15.760504631379295</v>
      </c>
      <c r="Q148" s="157">
        <f t="shared" ref="Q148" si="585">SUM(Q149:Q150,Q153:Q154)</f>
        <v>26.926192278719171</v>
      </c>
    </row>
    <row r="149" spans="1:17" ht="12" customHeight="1" x14ac:dyDescent="0.25">
      <c r="A149" s="167" t="s">
        <v>144</v>
      </c>
      <c r="B149" s="132"/>
      <c r="C149" s="132">
        <v>0</v>
      </c>
      <c r="D149" s="132">
        <v>0</v>
      </c>
      <c r="E149" s="132">
        <v>0</v>
      </c>
      <c r="F149" s="132">
        <v>0</v>
      </c>
      <c r="G149" s="132">
        <v>0</v>
      </c>
      <c r="H149" s="132">
        <v>0</v>
      </c>
      <c r="I149" s="132">
        <v>0</v>
      </c>
      <c r="J149" s="132">
        <v>0</v>
      </c>
      <c r="K149" s="132">
        <v>0</v>
      </c>
      <c r="L149" s="132">
        <v>0</v>
      </c>
      <c r="M149" s="132">
        <v>0</v>
      </c>
      <c r="N149" s="132">
        <v>0</v>
      </c>
      <c r="O149" s="132">
        <v>0</v>
      </c>
      <c r="P149" s="132">
        <v>0</v>
      </c>
      <c r="Q149" s="132">
        <v>0</v>
      </c>
    </row>
    <row r="150" spans="1:17" ht="12" customHeight="1" x14ac:dyDescent="0.25">
      <c r="A150" s="167" t="s">
        <v>143</v>
      </c>
      <c r="B150" s="132"/>
      <c r="C150" s="132">
        <f t="shared" ref="C150" si="586">SUM(C151:C152)</f>
        <v>0</v>
      </c>
      <c r="D150" s="132">
        <f t="shared" ref="D150" si="587">SUM(D151:D152)</f>
        <v>0</v>
      </c>
      <c r="E150" s="132">
        <f t="shared" ref="E150" si="588">SUM(E151:E152)</f>
        <v>0</v>
      </c>
      <c r="F150" s="132">
        <f t="shared" ref="F150" si="589">SUM(F151:F152)</f>
        <v>0</v>
      </c>
      <c r="G150" s="132">
        <f t="shared" ref="G150" si="590">SUM(G151:G152)</f>
        <v>0</v>
      </c>
      <c r="H150" s="132">
        <f t="shared" ref="H150" si="591">SUM(H151:H152)</f>
        <v>0</v>
      </c>
      <c r="I150" s="132">
        <f t="shared" ref="I150" si="592">SUM(I151:I152)</f>
        <v>0</v>
      </c>
      <c r="J150" s="132">
        <f t="shared" ref="J150" si="593">SUM(J151:J152)</f>
        <v>0</v>
      </c>
      <c r="K150" s="132">
        <f t="shared" ref="K150" si="594">SUM(K151:K152)</f>
        <v>0</v>
      </c>
      <c r="L150" s="132">
        <f t="shared" ref="L150" si="595">SUM(L151:L152)</f>
        <v>0</v>
      </c>
      <c r="M150" s="132">
        <f t="shared" ref="M150" si="596">SUM(M151:M152)</f>
        <v>0</v>
      </c>
      <c r="N150" s="132">
        <f t="shared" ref="N150" si="597">SUM(N151:N152)</f>
        <v>0</v>
      </c>
      <c r="O150" s="132">
        <f t="shared" ref="O150" si="598">SUM(O151:O152)</f>
        <v>0</v>
      </c>
      <c r="P150" s="132">
        <f t="shared" ref="P150" si="599">SUM(P151:P152)</f>
        <v>0</v>
      </c>
      <c r="Q150" s="132">
        <f t="shared" ref="Q150" si="600">SUM(Q151:Q152)</f>
        <v>0</v>
      </c>
    </row>
    <row r="151" spans="1:17" ht="12" customHeight="1" x14ac:dyDescent="0.25">
      <c r="A151" s="166" t="s">
        <v>57</v>
      </c>
      <c r="B151" s="165"/>
      <c r="C151" s="165">
        <v>0</v>
      </c>
      <c r="D151" s="165">
        <v>0</v>
      </c>
      <c r="E151" s="165">
        <v>0</v>
      </c>
      <c r="F151" s="165">
        <v>0</v>
      </c>
      <c r="G151" s="165">
        <v>0</v>
      </c>
      <c r="H151" s="165">
        <v>0</v>
      </c>
      <c r="I151" s="165">
        <v>0</v>
      </c>
      <c r="J151" s="165">
        <v>0</v>
      </c>
      <c r="K151" s="165">
        <v>0</v>
      </c>
      <c r="L151" s="165">
        <v>0</v>
      </c>
      <c r="M151" s="165">
        <v>0</v>
      </c>
      <c r="N151" s="165">
        <v>0</v>
      </c>
      <c r="O151" s="165">
        <v>0</v>
      </c>
      <c r="P151" s="165">
        <v>0</v>
      </c>
      <c r="Q151" s="165">
        <v>0</v>
      </c>
    </row>
    <row r="152" spans="1:17" ht="12" customHeight="1" x14ac:dyDescent="0.25">
      <c r="A152" s="147" t="s">
        <v>59</v>
      </c>
      <c r="B152" s="164"/>
      <c r="C152" s="164">
        <v>0</v>
      </c>
      <c r="D152" s="164">
        <v>0</v>
      </c>
      <c r="E152" s="164">
        <v>0</v>
      </c>
      <c r="F152" s="164">
        <v>0</v>
      </c>
      <c r="G152" s="164">
        <v>0</v>
      </c>
      <c r="H152" s="164">
        <v>0</v>
      </c>
      <c r="I152" s="164">
        <v>0</v>
      </c>
      <c r="J152" s="164">
        <v>0</v>
      </c>
      <c r="K152" s="164">
        <v>0</v>
      </c>
      <c r="L152" s="164">
        <v>0</v>
      </c>
      <c r="M152" s="164">
        <v>0</v>
      </c>
      <c r="N152" s="164">
        <v>0</v>
      </c>
      <c r="O152" s="164">
        <v>0</v>
      </c>
      <c r="P152" s="164">
        <v>0</v>
      </c>
      <c r="Q152" s="164">
        <v>0</v>
      </c>
    </row>
    <row r="153" spans="1:17" ht="12" customHeight="1" x14ac:dyDescent="0.25">
      <c r="A153" s="163" t="s">
        <v>142</v>
      </c>
      <c r="B153" s="162"/>
      <c r="C153" s="162">
        <v>2.720165236070105</v>
      </c>
      <c r="D153" s="162">
        <v>2.7663212931441352</v>
      </c>
      <c r="E153" s="162">
        <v>4.3031656968949044</v>
      </c>
      <c r="F153" s="162">
        <v>2.3515487325807736</v>
      </c>
      <c r="G153" s="162">
        <v>1.6311881579972409</v>
      </c>
      <c r="H153" s="162">
        <v>4.4031691751435522</v>
      </c>
      <c r="I153" s="162">
        <v>2.1509330253305219</v>
      </c>
      <c r="J153" s="162">
        <v>4.3687730166894418</v>
      </c>
      <c r="K153" s="162">
        <v>1.689903019321622</v>
      </c>
      <c r="L153" s="162">
        <v>6.3978698342286915</v>
      </c>
      <c r="M153" s="162">
        <v>2.7598972945220681</v>
      </c>
      <c r="N153" s="162">
        <v>9.0785082930159433</v>
      </c>
      <c r="O153" s="162">
        <v>18.23331367092096</v>
      </c>
      <c r="P153" s="162">
        <v>12.359356295107897</v>
      </c>
      <c r="Q153" s="162">
        <v>22.178901328924301</v>
      </c>
    </row>
    <row r="154" spans="1:17" ht="12" customHeight="1" x14ac:dyDescent="0.25">
      <c r="A154" s="161" t="s">
        <v>141</v>
      </c>
      <c r="B154" s="160"/>
      <c r="C154" s="160">
        <f t="shared" ref="C154" si="601">SUM(C155:C156)</f>
        <v>0.12732120538783095</v>
      </c>
      <c r="D154" s="160">
        <f t="shared" ref="D154" si="602">SUM(D155:D156)</f>
        <v>0.13844318121210497</v>
      </c>
      <c r="E154" s="160">
        <f t="shared" ref="E154" si="603">SUM(E155:E156)</f>
        <v>0.24246488268667221</v>
      </c>
      <c r="F154" s="160">
        <f t="shared" ref="F154" si="604">SUM(F155:F156)</f>
        <v>0.12437950147734768</v>
      </c>
      <c r="G154" s="160">
        <f t="shared" ref="G154" si="605">SUM(G155:G156)</f>
        <v>0.13049329607625693</v>
      </c>
      <c r="H154" s="160">
        <f t="shared" ref="H154" si="606">SUM(H155:H156)</f>
        <v>0.60789737091843388</v>
      </c>
      <c r="I154" s="160">
        <f t="shared" ref="I154" si="607">SUM(I155:I156)</f>
        <v>0.53889342388918571</v>
      </c>
      <c r="J154" s="160">
        <f t="shared" ref="J154" si="608">SUM(J155:J156)</f>
        <v>0.95394128183078775</v>
      </c>
      <c r="K154" s="160">
        <f t="shared" ref="K154" si="609">SUM(K155:K156)</f>
        <v>0.63196616191918542</v>
      </c>
      <c r="L154" s="160">
        <f t="shared" ref="L154" si="610">SUM(L155:L156)</f>
        <v>1.2821034857992979</v>
      </c>
      <c r="M154" s="160">
        <f t="shared" ref="M154" si="611">SUM(M155:M156)</f>
        <v>1.5217181078333759</v>
      </c>
      <c r="N154" s="160">
        <f t="shared" ref="N154" si="612">SUM(N155:N156)</f>
        <v>2.2029978258682998</v>
      </c>
      <c r="O154" s="160">
        <f t="shared" ref="O154" si="613">SUM(O155:O156)</f>
        <v>3.613872806950241</v>
      </c>
      <c r="P154" s="160">
        <f t="shared" ref="P154" si="614">SUM(P155:P156)</f>
        <v>3.4011483362713983</v>
      </c>
      <c r="Q154" s="160">
        <f t="shared" ref="Q154" si="615">SUM(Q155:Q156)</f>
        <v>4.7472909497948681</v>
      </c>
    </row>
    <row r="155" spans="1:17" ht="12" customHeight="1" x14ac:dyDescent="0.25">
      <c r="A155" s="148" t="s">
        <v>60</v>
      </c>
      <c r="B155" s="156"/>
      <c r="C155" s="156">
        <v>8.6180007988430757E-2</v>
      </c>
      <c r="D155" s="156">
        <v>9.4403733536689127E-2</v>
      </c>
      <c r="E155" s="156">
        <v>0.16717626559874521</v>
      </c>
      <c r="F155" s="156">
        <v>8.6005181877338327E-2</v>
      </c>
      <c r="G155" s="156">
        <v>8.8119463066116246E-2</v>
      </c>
      <c r="H155" s="156">
        <v>0.41337757740473463</v>
      </c>
      <c r="I155" s="156">
        <v>0.36712709501670721</v>
      </c>
      <c r="J155" s="156">
        <v>0.65173157427464201</v>
      </c>
      <c r="K155" s="156">
        <v>0.42154390323667684</v>
      </c>
      <c r="L155" s="156">
        <v>0.90944872882339634</v>
      </c>
      <c r="M155" s="156">
        <v>1.0332894358516764</v>
      </c>
      <c r="N155" s="156">
        <v>1.6083465638754828</v>
      </c>
      <c r="O155" s="156">
        <v>2.6216934876486397</v>
      </c>
      <c r="P155" s="156">
        <v>2.3533001550024846</v>
      </c>
      <c r="Q155" s="156">
        <v>3.3536070647928535</v>
      </c>
    </row>
    <row r="156" spans="1:17" ht="12" customHeight="1" x14ac:dyDescent="0.25">
      <c r="A156" s="148" t="s">
        <v>59</v>
      </c>
      <c r="B156" s="156"/>
      <c r="C156" s="156">
        <v>4.1141197399400205E-2</v>
      </c>
      <c r="D156" s="156">
        <v>4.4039447675415858E-2</v>
      </c>
      <c r="E156" s="156">
        <v>7.5288617087927015E-2</v>
      </c>
      <c r="F156" s="156">
        <v>3.8374319600009352E-2</v>
      </c>
      <c r="G156" s="156">
        <v>4.2373833010140673E-2</v>
      </c>
      <c r="H156" s="156">
        <v>0.19451979351369927</v>
      </c>
      <c r="I156" s="156">
        <v>0.17176632887247847</v>
      </c>
      <c r="J156" s="156">
        <v>0.30220970755614579</v>
      </c>
      <c r="K156" s="156">
        <v>0.21042225868250863</v>
      </c>
      <c r="L156" s="156">
        <v>0.3726547569759015</v>
      </c>
      <c r="M156" s="156">
        <v>0.48842867198169948</v>
      </c>
      <c r="N156" s="156">
        <v>0.59465126199281682</v>
      </c>
      <c r="O156" s="156">
        <v>0.99217931930160119</v>
      </c>
      <c r="P156" s="156">
        <v>1.0478481812689135</v>
      </c>
      <c r="Q156" s="156">
        <v>1.3936838850020146</v>
      </c>
    </row>
    <row r="157" spans="1:17" ht="12" customHeight="1" x14ac:dyDescent="0.25">
      <c r="A157" s="158" t="s">
        <v>62</v>
      </c>
      <c r="B157" s="157"/>
      <c r="C157" s="157">
        <f t="shared" ref="C157" si="616">SUM(C158:C159)</f>
        <v>1.4724002269651359</v>
      </c>
      <c r="D157" s="157">
        <f t="shared" ref="D157" si="617">SUM(D158:D159)</f>
        <v>1.5113139553679249</v>
      </c>
      <c r="E157" s="157">
        <f t="shared" ref="E157" si="618">SUM(E158:E159)</f>
        <v>2.4123730082016275</v>
      </c>
      <c r="F157" s="157">
        <f t="shared" ref="F157" si="619">SUM(F158:F159)</f>
        <v>1.2730273329310353</v>
      </c>
      <c r="G157" s="157">
        <f t="shared" ref="G157" si="620">SUM(G158:G159)</f>
        <v>0.93680162955846091</v>
      </c>
      <c r="H157" s="157">
        <f t="shared" ref="H157" si="621">SUM(H158:H159)</f>
        <v>2.7264844183440125</v>
      </c>
      <c r="I157" s="157">
        <f t="shared" ref="I157" si="622">SUM(I158:I159)</f>
        <v>1.4535811450859364</v>
      </c>
      <c r="J157" s="157">
        <f t="shared" ref="J157" si="623">SUM(J158:J159)</f>
        <v>3.0268928846717635</v>
      </c>
      <c r="K157" s="157">
        <f t="shared" ref="K157" si="624">SUM(K158:K159)</f>
        <v>1.370225269409344</v>
      </c>
      <c r="L157" s="157">
        <f t="shared" ref="L157" si="625">SUM(L158:L159)</f>
        <v>4.1070757813270795</v>
      </c>
      <c r="M157" s="157">
        <f t="shared" ref="M157" si="626">SUM(M158:M159)</f>
        <v>2.5064098926747067</v>
      </c>
      <c r="N157" s="157">
        <f t="shared" ref="N157" si="627">SUM(N158:N159)</f>
        <v>5.890853503446646</v>
      </c>
      <c r="O157" s="157">
        <f t="shared" ref="O157" si="628">SUM(O158:O159)</f>
        <v>11.637429126800242</v>
      </c>
      <c r="P157" s="157">
        <f t="shared" ref="P157" si="629">SUM(P158:P159)</f>
        <v>8.4886289212018404</v>
      </c>
      <c r="Q157" s="157">
        <f t="shared" ref="Q157" si="630">SUM(Q158:Q159)</f>
        <v>14.505278698696349</v>
      </c>
    </row>
    <row r="158" spans="1:17" ht="12" customHeight="1" x14ac:dyDescent="0.25">
      <c r="A158" s="23" t="s">
        <v>57</v>
      </c>
      <c r="B158" s="156"/>
      <c r="C158" s="156">
        <v>0</v>
      </c>
      <c r="D158" s="156">
        <v>0</v>
      </c>
      <c r="E158" s="156">
        <v>0</v>
      </c>
      <c r="F158" s="156">
        <v>0</v>
      </c>
      <c r="G158" s="156">
        <v>0</v>
      </c>
      <c r="H158" s="156">
        <v>0</v>
      </c>
      <c r="I158" s="156">
        <v>0</v>
      </c>
      <c r="J158" s="156">
        <v>0</v>
      </c>
      <c r="K158" s="156">
        <v>0</v>
      </c>
      <c r="L158" s="156">
        <v>0</v>
      </c>
      <c r="M158" s="156">
        <v>0</v>
      </c>
      <c r="N158" s="156">
        <v>0</v>
      </c>
      <c r="O158" s="156">
        <v>0</v>
      </c>
      <c r="P158" s="156">
        <v>0</v>
      </c>
      <c r="Q158" s="156">
        <v>0</v>
      </c>
    </row>
    <row r="159" spans="1:17" ht="12" customHeight="1" x14ac:dyDescent="0.25">
      <c r="A159" s="29" t="s">
        <v>140</v>
      </c>
      <c r="B159" s="57"/>
      <c r="C159" s="57">
        <v>1.4724002269651359</v>
      </c>
      <c r="D159" s="57">
        <v>1.5113139553679249</v>
      </c>
      <c r="E159" s="57">
        <v>2.4123730082016275</v>
      </c>
      <c r="F159" s="57">
        <v>1.2730273329310353</v>
      </c>
      <c r="G159" s="57">
        <v>0.93680162955846091</v>
      </c>
      <c r="H159" s="57">
        <v>2.7264844183440125</v>
      </c>
      <c r="I159" s="57">
        <v>1.4535811450859364</v>
      </c>
      <c r="J159" s="57">
        <v>3.0268928846717635</v>
      </c>
      <c r="K159" s="57">
        <v>1.370225269409344</v>
      </c>
      <c r="L159" s="57">
        <v>4.1070757813270795</v>
      </c>
      <c r="M159" s="57">
        <v>2.5064098926747067</v>
      </c>
      <c r="N159" s="57">
        <v>5.890853503446646</v>
      </c>
      <c r="O159" s="57">
        <v>11.637429126800242</v>
      </c>
      <c r="P159" s="57">
        <v>8.4886289212018404</v>
      </c>
      <c r="Q159" s="57">
        <v>14.505278698696349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68">
        <f t="shared" ref="C161" si="631">SUM(C162,C164,C166,C175)</f>
        <v>91.045378089763432</v>
      </c>
      <c r="D161" s="168">
        <f t="shared" ref="D161" si="632">SUM(D162,D164,D166,D175)</f>
        <v>74.518884383053802</v>
      </c>
      <c r="E161" s="168">
        <f t="shared" ref="E161" si="633">SUM(E162,E164,E166,E175)</f>
        <v>87.519512049359406</v>
      </c>
      <c r="F161" s="168">
        <f t="shared" ref="F161" si="634">SUM(F162,F164,F166,F175)</f>
        <v>95.22327060290128</v>
      </c>
      <c r="G161" s="168">
        <f t="shared" ref="G161" si="635">SUM(G162,G164,G166,G175)</f>
        <v>65.479058325754394</v>
      </c>
      <c r="H161" s="168">
        <f t="shared" ref="H161" si="636">SUM(H162,H164,H166,H175)</f>
        <v>128.58158964900065</v>
      </c>
      <c r="I161" s="168">
        <f t="shared" ref="I161" si="637">SUM(I162,I164,I166,I175)</f>
        <v>97.83541655424429</v>
      </c>
      <c r="J161" s="168">
        <f t="shared" ref="J161" si="638">SUM(J162,J164,J166,J175)</f>
        <v>87.346791567130168</v>
      </c>
      <c r="K161" s="168">
        <f t="shared" ref="K161" si="639">SUM(K162,K164,K166,K175)</f>
        <v>58.527341347424155</v>
      </c>
      <c r="L161" s="168">
        <f t="shared" ref="L161" si="640">SUM(L162,L164,L166,L175)</f>
        <v>71.486288953596116</v>
      </c>
      <c r="M161" s="168">
        <f t="shared" ref="M161" si="641">SUM(M162,M164,M166,M175)</f>
        <v>39.692616431533544</v>
      </c>
      <c r="N161" s="168">
        <f t="shared" ref="N161" si="642">SUM(N162,N164,N166,N175)</f>
        <v>64.003400521481637</v>
      </c>
      <c r="O161" s="168">
        <f t="shared" ref="O161" si="643">SUM(O162,O164,O166,O175)</f>
        <v>72.450174062591046</v>
      </c>
      <c r="P161" s="168">
        <f t="shared" ref="P161" si="644">SUM(P162,P164,P166,P175)</f>
        <v>60.773672793596752</v>
      </c>
      <c r="Q161" s="168">
        <f t="shared" ref="Q161" si="645">SUM(Q162,Q164,Q166,Q175)</f>
        <v>77.950255442267945</v>
      </c>
    </row>
    <row r="162" spans="1:17" ht="12.95" customHeight="1" x14ac:dyDescent="0.25">
      <c r="A162" s="158" t="s">
        <v>65</v>
      </c>
      <c r="B162" s="157"/>
      <c r="C162" s="157">
        <f t="shared" ref="C162:Q162" si="646">C163</f>
        <v>73.579940679187928</v>
      </c>
      <c r="D162" s="157">
        <f t="shared" si="646"/>
        <v>59.631660563953673</v>
      </c>
      <c r="E162" s="157">
        <f t="shared" si="646"/>
        <v>70.683159893822179</v>
      </c>
      <c r="F162" s="157">
        <f t="shared" si="646"/>
        <v>77.484673722804686</v>
      </c>
      <c r="G162" s="157">
        <f t="shared" si="646"/>
        <v>53.005508821107405</v>
      </c>
      <c r="H162" s="157">
        <f t="shared" si="646"/>
        <v>103.52796351508786</v>
      </c>
      <c r="I162" s="157">
        <f t="shared" si="646"/>
        <v>76.582988982308265</v>
      </c>
      <c r="J162" s="157">
        <f t="shared" si="646"/>
        <v>69.687153184233168</v>
      </c>
      <c r="K162" s="157">
        <f t="shared" si="646"/>
        <v>46.402472395912916</v>
      </c>
      <c r="L162" s="157">
        <f t="shared" si="646"/>
        <v>56.465666212501596</v>
      </c>
      <c r="M162" s="157">
        <f t="shared" si="646"/>
        <v>29.980255378939429</v>
      </c>
      <c r="N162" s="157">
        <f t="shared" si="646"/>
        <v>48.966422354407918</v>
      </c>
      <c r="O162" s="157">
        <f t="shared" si="646"/>
        <v>55.924628474753099</v>
      </c>
      <c r="P162" s="157">
        <f t="shared" si="646"/>
        <v>44.088720521128863</v>
      </c>
      <c r="Q162" s="157">
        <f t="shared" si="646"/>
        <v>57.559052895683422</v>
      </c>
    </row>
    <row r="163" spans="1:17" ht="12" customHeight="1" x14ac:dyDescent="0.25">
      <c r="A163" s="23" t="s">
        <v>60</v>
      </c>
      <c r="B163" s="57"/>
      <c r="C163" s="57">
        <v>73.579940679187928</v>
      </c>
      <c r="D163" s="57">
        <v>59.631660563953673</v>
      </c>
      <c r="E163" s="57">
        <v>70.683159893822179</v>
      </c>
      <c r="F163" s="57">
        <v>77.484673722804686</v>
      </c>
      <c r="G163" s="57">
        <v>53.005508821107405</v>
      </c>
      <c r="H163" s="57">
        <v>103.52796351508786</v>
      </c>
      <c r="I163" s="57">
        <v>76.582988982308265</v>
      </c>
      <c r="J163" s="57">
        <v>69.687153184233168</v>
      </c>
      <c r="K163" s="57">
        <v>46.402472395912916</v>
      </c>
      <c r="L163" s="57">
        <v>56.465666212501596</v>
      </c>
      <c r="M163" s="57">
        <v>29.980255378939429</v>
      </c>
      <c r="N163" s="57">
        <v>48.966422354407918</v>
      </c>
      <c r="O163" s="57">
        <v>55.924628474753099</v>
      </c>
      <c r="P163" s="57">
        <v>44.088720521128863</v>
      </c>
      <c r="Q163" s="57">
        <v>57.559052895683422</v>
      </c>
    </row>
    <row r="164" spans="1:17" ht="12.95" customHeight="1" x14ac:dyDescent="0.25">
      <c r="A164" s="158" t="s">
        <v>112</v>
      </c>
      <c r="B164" s="157"/>
      <c r="C164" s="157">
        <f t="shared" ref="C164:Q164" si="647">C165</f>
        <v>0.34747588319052225</v>
      </c>
      <c r="D164" s="157">
        <f t="shared" si="647"/>
        <v>0.37909137283386102</v>
      </c>
      <c r="E164" s="157">
        <f t="shared" si="647"/>
        <v>0.27655307005890306</v>
      </c>
      <c r="F164" s="157">
        <f t="shared" si="647"/>
        <v>0.34735138820160216</v>
      </c>
      <c r="G164" s="157">
        <f t="shared" si="647"/>
        <v>0.32771154312487072</v>
      </c>
      <c r="H164" s="157">
        <f t="shared" si="647"/>
        <v>0.42513733050853902</v>
      </c>
      <c r="I164" s="157">
        <f t="shared" si="647"/>
        <v>0.45027232593027833</v>
      </c>
      <c r="J164" s="157">
        <f t="shared" si="647"/>
        <v>0.76527346501195803</v>
      </c>
      <c r="K164" s="157">
        <f t="shared" si="647"/>
        <v>0.58011522780125013</v>
      </c>
      <c r="L164" s="157">
        <f t="shared" si="647"/>
        <v>0.72018911760830384</v>
      </c>
      <c r="M164" s="157">
        <f t="shared" si="647"/>
        <v>0.3990614248920249</v>
      </c>
      <c r="N164" s="157">
        <f t="shared" si="647"/>
        <v>0.52460491963889022</v>
      </c>
      <c r="O164" s="157">
        <f t="shared" si="647"/>
        <v>1.1064284639618469</v>
      </c>
      <c r="P164" s="157">
        <f t="shared" si="647"/>
        <v>0.83139258910694913</v>
      </c>
      <c r="Q164" s="157">
        <f t="shared" si="647"/>
        <v>1.3668762153955514</v>
      </c>
    </row>
    <row r="165" spans="1:17" ht="12" customHeight="1" x14ac:dyDescent="0.25">
      <c r="A165" s="23" t="s">
        <v>60</v>
      </c>
      <c r="B165" s="156"/>
      <c r="C165" s="156">
        <v>0.34747588319052225</v>
      </c>
      <c r="D165" s="156">
        <v>0.37909137283386102</v>
      </c>
      <c r="E165" s="156">
        <v>0.27655307005890306</v>
      </c>
      <c r="F165" s="156">
        <v>0.34735138820160216</v>
      </c>
      <c r="G165" s="156">
        <v>0.32771154312487072</v>
      </c>
      <c r="H165" s="156">
        <v>0.42513733050853902</v>
      </c>
      <c r="I165" s="156">
        <v>0.45027232593027833</v>
      </c>
      <c r="J165" s="156">
        <v>0.76527346501195803</v>
      </c>
      <c r="K165" s="156">
        <v>0.58011522780125013</v>
      </c>
      <c r="L165" s="156">
        <v>0.72018911760830384</v>
      </c>
      <c r="M165" s="156">
        <v>0.3990614248920249</v>
      </c>
      <c r="N165" s="156">
        <v>0.52460491963889022</v>
      </c>
      <c r="O165" s="156">
        <v>1.1064284639618469</v>
      </c>
      <c r="P165" s="156">
        <v>0.83139258910694913</v>
      </c>
      <c r="Q165" s="156">
        <v>1.3668762153955514</v>
      </c>
    </row>
    <row r="166" spans="1:17" ht="12" customHeight="1" x14ac:dyDescent="0.25">
      <c r="A166" s="158" t="s">
        <v>63</v>
      </c>
      <c r="B166" s="157"/>
      <c r="C166" s="157">
        <f t="shared" ref="C166" si="648">SUM(C167:C168,C171:C172)</f>
        <v>11.267882588287256</v>
      </c>
      <c r="D166" s="157">
        <f t="shared" ref="D166" si="649">SUM(D167:D168,D171:D172)</f>
        <v>9.5207538820582762</v>
      </c>
      <c r="E166" s="157">
        <f t="shared" ref="E166" si="650">SUM(E167:E168,E171:E172)</f>
        <v>10.783856762003875</v>
      </c>
      <c r="F166" s="157">
        <f t="shared" ref="F166" si="651">SUM(F167:F168,F171:F172)</f>
        <v>11.455663095334266</v>
      </c>
      <c r="G166" s="157">
        <f t="shared" ref="G166" si="652">SUM(G167:G168,G171:G172)</f>
        <v>7.913958121658248</v>
      </c>
      <c r="H166" s="157">
        <f t="shared" ref="H166" si="653">SUM(H167:H168,H171:H172)</f>
        <v>15.927347631519279</v>
      </c>
      <c r="I166" s="157">
        <f t="shared" ref="I166" si="654">SUM(I167:I168,I171:I172)</f>
        <v>13.506170063857473</v>
      </c>
      <c r="J166" s="157">
        <f t="shared" ref="J166" si="655">SUM(J167:J168,J171:J172)</f>
        <v>10.762186348630186</v>
      </c>
      <c r="K166" s="157">
        <f t="shared" ref="K166" si="656">SUM(K167:K168,K171:K172)</f>
        <v>7.2590543356364634</v>
      </c>
      <c r="L166" s="157">
        <f t="shared" ref="L166" si="657">SUM(L167:L168,L171:L172)</f>
        <v>9.30941465293375</v>
      </c>
      <c r="M166" s="157">
        <f t="shared" ref="M166" si="658">SUM(M167:M168,M171:M172)</f>
        <v>5.8516136480993355</v>
      </c>
      <c r="N166" s="157">
        <f t="shared" ref="N166" si="659">SUM(N167:N168,N171:N172)</f>
        <v>9.5267548813168865</v>
      </c>
      <c r="O166" s="157">
        <f t="shared" ref="O166" si="660">SUM(O167:O168,O171:O172)</f>
        <v>10.076369271171552</v>
      </c>
      <c r="P166" s="157">
        <f t="shared" ref="P166" si="661">SUM(P167:P168,P171:P172)</f>
        <v>10.28270924573207</v>
      </c>
      <c r="Q166" s="157">
        <f t="shared" ref="Q166" si="662">SUM(Q167:Q168,Q171:Q172)</f>
        <v>12.380024615744007</v>
      </c>
    </row>
    <row r="167" spans="1:17" ht="12" customHeight="1" x14ac:dyDescent="0.25">
      <c r="A167" s="167" t="s">
        <v>144</v>
      </c>
      <c r="B167" s="132"/>
      <c r="C167" s="132">
        <v>0</v>
      </c>
      <c r="D167" s="132">
        <v>0</v>
      </c>
      <c r="E167" s="132">
        <v>0</v>
      </c>
      <c r="F167" s="132">
        <v>0</v>
      </c>
      <c r="G167" s="132">
        <v>0</v>
      </c>
      <c r="H167" s="132">
        <v>0</v>
      </c>
      <c r="I167" s="132">
        <v>0</v>
      </c>
      <c r="J167" s="132">
        <v>0</v>
      </c>
      <c r="K167" s="132">
        <v>0</v>
      </c>
      <c r="L167" s="132">
        <v>0</v>
      </c>
      <c r="M167" s="132">
        <v>0</v>
      </c>
      <c r="N167" s="132">
        <v>0</v>
      </c>
      <c r="O167" s="132">
        <v>0</v>
      </c>
      <c r="P167" s="132">
        <v>0</v>
      </c>
      <c r="Q167" s="132">
        <v>0</v>
      </c>
    </row>
    <row r="168" spans="1:17" ht="12" customHeight="1" x14ac:dyDescent="0.25">
      <c r="A168" s="167" t="s">
        <v>143</v>
      </c>
      <c r="B168" s="132"/>
      <c r="C168" s="132">
        <f t="shared" ref="C168" si="663">SUM(C169:C170)</f>
        <v>0</v>
      </c>
      <c r="D168" s="132">
        <f t="shared" ref="D168" si="664">SUM(D169:D170)</f>
        <v>0</v>
      </c>
      <c r="E168" s="132">
        <f t="shared" ref="E168" si="665">SUM(E169:E170)</f>
        <v>0</v>
      </c>
      <c r="F168" s="132">
        <f t="shared" ref="F168" si="666">SUM(F169:F170)</f>
        <v>0</v>
      </c>
      <c r="G168" s="132">
        <f t="shared" ref="G168" si="667">SUM(G169:G170)</f>
        <v>0</v>
      </c>
      <c r="H168" s="132">
        <f t="shared" ref="H168" si="668">SUM(H169:H170)</f>
        <v>0</v>
      </c>
      <c r="I168" s="132">
        <f t="shared" ref="I168" si="669">SUM(I169:I170)</f>
        <v>0</v>
      </c>
      <c r="J168" s="132">
        <f t="shared" ref="J168" si="670">SUM(J169:J170)</f>
        <v>0</v>
      </c>
      <c r="K168" s="132">
        <f t="shared" ref="K168" si="671">SUM(K169:K170)</f>
        <v>0</v>
      </c>
      <c r="L168" s="132">
        <f t="shared" ref="L168" si="672">SUM(L169:L170)</f>
        <v>0</v>
      </c>
      <c r="M168" s="132">
        <f t="shared" ref="M168" si="673">SUM(M169:M170)</f>
        <v>0</v>
      </c>
      <c r="N168" s="132">
        <f t="shared" ref="N168" si="674">SUM(N169:N170)</f>
        <v>0</v>
      </c>
      <c r="O168" s="132">
        <f t="shared" ref="O168" si="675">SUM(O169:O170)</f>
        <v>0</v>
      </c>
      <c r="P168" s="132">
        <f t="shared" ref="P168" si="676">SUM(P169:P170)</f>
        <v>0</v>
      </c>
      <c r="Q168" s="132">
        <f t="shared" ref="Q168" si="677">SUM(Q169:Q170)</f>
        <v>0</v>
      </c>
    </row>
    <row r="169" spans="1:17" ht="12" customHeight="1" x14ac:dyDescent="0.25">
      <c r="A169" s="166" t="s">
        <v>57</v>
      </c>
      <c r="B169" s="165"/>
      <c r="C169" s="165">
        <v>0</v>
      </c>
      <c r="D169" s="165">
        <v>0</v>
      </c>
      <c r="E169" s="165">
        <v>0</v>
      </c>
      <c r="F169" s="165">
        <v>0</v>
      </c>
      <c r="G169" s="165">
        <v>0</v>
      </c>
      <c r="H169" s="165">
        <v>0</v>
      </c>
      <c r="I169" s="165">
        <v>0</v>
      </c>
      <c r="J169" s="165">
        <v>0</v>
      </c>
      <c r="K169" s="165">
        <v>0</v>
      </c>
      <c r="L169" s="165">
        <v>0</v>
      </c>
      <c r="M169" s="165">
        <v>0</v>
      </c>
      <c r="N169" s="165">
        <v>0</v>
      </c>
      <c r="O169" s="165">
        <v>0</v>
      </c>
      <c r="P169" s="165">
        <v>0</v>
      </c>
      <c r="Q169" s="165">
        <v>0</v>
      </c>
    </row>
    <row r="170" spans="1:17" ht="12" customHeight="1" x14ac:dyDescent="0.25">
      <c r="A170" s="147" t="s">
        <v>59</v>
      </c>
      <c r="B170" s="164"/>
      <c r="C170" s="164">
        <v>0</v>
      </c>
      <c r="D170" s="164">
        <v>0</v>
      </c>
      <c r="E170" s="164">
        <v>0</v>
      </c>
      <c r="F170" s="164">
        <v>0</v>
      </c>
      <c r="G170" s="164">
        <v>0</v>
      </c>
      <c r="H170" s="164">
        <v>0</v>
      </c>
      <c r="I170" s="164">
        <v>0</v>
      </c>
      <c r="J170" s="164">
        <v>0</v>
      </c>
      <c r="K170" s="164">
        <v>0</v>
      </c>
      <c r="L170" s="164">
        <v>0</v>
      </c>
      <c r="M170" s="164">
        <v>0</v>
      </c>
      <c r="N170" s="164">
        <v>0</v>
      </c>
      <c r="O170" s="164">
        <v>0</v>
      </c>
      <c r="P170" s="164">
        <v>0</v>
      </c>
      <c r="Q170" s="164">
        <v>0</v>
      </c>
    </row>
    <row r="171" spans="1:17" ht="12" customHeight="1" x14ac:dyDescent="0.25">
      <c r="A171" s="163" t="s">
        <v>142</v>
      </c>
      <c r="B171" s="162"/>
      <c r="C171" s="162">
        <v>11.02575082807679</v>
      </c>
      <c r="D171" s="162">
        <v>9.3132754476573147</v>
      </c>
      <c r="E171" s="162">
        <v>10.438936346466443</v>
      </c>
      <c r="F171" s="162">
        <v>11.106898031626637</v>
      </c>
      <c r="G171" s="162">
        <v>7.4217609047192354</v>
      </c>
      <c r="H171" s="162">
        <v>13.631968063941088</v>
      </c>
      <c r="I171" s="162">
        <v>11.152876677012333</v>
      </c>
      <c r="J171" s="162">
        <v>8.1389707981908117</v>
      </c>
      <c r="K171" s="162">
        <v>5.5341842285914504</v>
      </c>
      <c r="L171" s="162">
        <v>7.9179576514676979</v>
      </c>
      <c r="M171" s="162">
        <v>2.7402042112448055</v>
      </c>
      <c r="N171" s="162">
        <v>8.1657350319577642</v>
      </c>
      <c r="O171" s="162">
        <v>9.5059669796868747</v>
      </c>
      <c r="P171" s="162">
        <v>7.6691733212724378</v>
      </c>
      <c r="Q171" s="162">
        <v>11.191892677186269</v>
      </c>
    </row>
    <row r="172" spans="1:17" ht="12" customHeight="1" x14ac:dyDescent="0.25">
      <c r="A172" s="161" t="s">
        <v>141</v>
      </c>
      <c r="B172" s="160"/>
      <c r="C172" s="160">
        <f t="shared" ref="C172" si="678">SUM(C173:C174)</f>
        <v>0.24213176021046492</v>
      </c>
      <c r="D172" s="160">
        <f t="shared" ref="D172" si="679">SUM(D173:D174)</f>
        <v>0.20747843440096203</v>
      </c>
      <c r="E172" s="160">
        <f t="shared" ref="E172" si="680">SUM(E173:E174)</f>
        <v>0.3449204155374318</v>
      </c>
      <c r="F172" s="160">
        <f t="shared" ref="F172" si="681">SUM(F173:F174)</f>
        <v>0.34876506370763005</v>
      </c>
      <c r="G172" s="160">
        <f t="shared" ref="G172" si="682">SUM(G173:G174)</f>
        <v>0.49219721693901275</v>
      </c>
      <c r="H172" s="160">
        <f t="shared" ref="H172" si="683">SUM(H173:H174)</f>
        <v>2.2953795675781903</v>
      </c>
      <c r="I172" s="160">
        <f t="shared" ref="I172" si="684">SUM(I173:I174)</f>
        <v>2.3532933868451398</v>
      </c>
      <c r="J172" s="160">
        <f t="shared" ref="J172" si="685">SUM(J173:J174)</f>
        <v>2.6232155504393737</v>
      </c>
      <c r="K172" s="160">
        <f t="shared" ref="K172" si="686">SUM(K173:K174)</f>
        <v>1.724870107045013</v>
      </c>
      <c r="L172" s="160">
        <f t="shared" ref="L172" si="687">SUM(L173:L174)</f>
        <v>1.3914570014660528</v>
      </c>
      <c r="M172" s="160">
        <f t="shared" ref="M172" si="688">SUM(M173:M174)</f>
        <v>3.11140943685453</v>
      </c>
      <c r="N172" s="160">
        <f t="shared" ref="N172" si="689">SUM(N173:N174)</f>
        <v>1.361019849359123</v>
      </c>
      <c r="O172" s="160">
        <f t="shared" ref="O172" si="690">SUM(O173:O174)</f>
        <v>0.57040229148467836</v>
      </c>
      <c r="P172" s="160">
        <f t="shared" ref="P172" si="691">SUM(P173:P174)</f>
        <v>2.6135359244596326</v>
      </c>
      <c r="Q172" s="160">
        <f t="shared" ref="Q172" si="692">SUM(Q173:Q174)</f>
        <v>1.1881319385577382</v>
      </c>
    </row>
    <row r="173" spans="1:17" ht="12" customHeight="1" x14ac:dyDescent="0.25">
      <c r="A173" s="148" t="s">
        <v>60</v>
      </c>
      <c r="B173" s="156"/>
      <c r="C173" s="156">
        <v>0.16334059933070039</v>
      </c>
      <c r="D173" s="156">
        <v>0.14066265316294091</v>
      </c>
      <c r="E173" s="156">
        <v>0.23632892310072595</v>
      </c>
      <c r="F173" s="156">
        <v>0.23995944457371221</v>
      </c>
      <c r="G173" s="156">
        <v>0.33140439209818684</v>
      </c>
      <c r="H173" s="156">
        <v>1.5600515548047227</v>
      </c>
      <c r="I173" s="156">
        <v>1.6031640953898876</v>
      </c>
      <c r="J173" s="156">
        <v>1.791361286817347</v>
      </c>
      <c r="K173" s="156">
        <v>1.1495871526892638</v>
      </c>
      <c r="L173" s="156">
        <v>0.98522307653873098</v>
      </c>
      <c r="M173" s="156">
        <v>2.1087938683250673</v>
      </c>
      <c r="N173" s="156">
        <v>0.99188660892120251</v>
      </c>
      <c r="O173" s="156">
        <v>0.41285747760586183</v>
      </c>
      <c r="P173" s="156">
        <v>1.8055712808662967</v>
      </c>
      <c r="Q173" s="156">
        <v>0.83803262472332873</v>
      </c>
    </row>
    <row r="174" spans="1:17" ht="12" customHeight="1" x14ac:dyDescent="0.25">
      <c r="A174" s="159" t="s">
        <v>59</v>
      </c>
      <c r="B174" s="57"/>
      <c r="C174" s="57">
        <v>7.8791160879764538E-2</v>
      </c>
      <c r="D174" s="57">
        <v>6.6815781238021107E-2</v>
      </c>
      <c r="E174" s="57">
        <v>0.10859149243670586</v>
      </c>
      <c r="F174" s="57">
        <v>0.10880561913391784</v>
      </c>
      <c r="G174" s="57">
        <v>0.16079282484082591</v>
      </c>
      <c r="H174" s="57">
        <v>0.73532801277346782</v>
      </c>
      <c r="I174" s="57">
        <v>0.75012929145525242</v>
      </c>
      <c r="J174" s="57">
        <v>0.83185426362202675</v>
      </c>
      <c r="K174" s="57">
        <v>0.57528295435574917</v>
      </c>
      <c r="L174" s="57">
        <v>0.40623392492732185</v>
      </c>
      <c r="M174" s="57">
        <v>1.0026155685294627</v>
      </c>
      <c r="N174" s="57">
        <v>0.36913324043792051</v>
      </c>
      <c r="O174" s="57">
        <v>0.15754481387881655</v>
      </c>
      <c r="P174" s="57">
        <v>0.80796464359333575</v>
      </c>
      <c r="Q174" s="57">
        <v>0.35009931383440956</v>
      </c>
    </row>
    <row r="175" spans="1:17" ht="12" customHeight="1" x14ac:dyDescent="0.25">
      <c r="A175" s="158" t="s">
        <v>62</v>
      </c>
      <c r="B175" s="157"/>
      <c r="C175" s="157">
        <f t="shared" ref="C175" si="693">SUM(C176:C177)</f>
        <v>5.8500789390977328</v>
      </c>
      <c r="D175" s="157">
        <f t="shared" ref="D175" si="694">SUM(D176:D177)</f>
        <v>4.987378564207992</v>
      </c>
      <c r="E175" s="157">
        <f t="shared" ref="E175" si="695">SUM(E176:E177)</f>
        <v>5.7759423234744443</v>
      </c>
      <c r="F175" s="157">
        <f t="shared" ref="F175" si="696">SUM(F176:F177)</f>
        <v>5.9355823965607151</v>
      </c>
      <c r="G175" s="157">
        <f t="shared" ref="G175" si="697">SUM(G176:G177)</f>
        <v>4.2318798398638675</v>
      </c>
      <c r="H175" s="157">
        <f t="shared" ref="H175" si="698">SUM(H176:H177)</f>
        <v>8.7011411718849629</v>
      </c>
      <c r="I175" s="157">
        <f t="shared" ref="I175" si="699">SUM(I176:I177)</f>
        <v>7.2959851821482875</v>
      </c>
      <c r="J175" s="157">
        <f t="shared" ref="J175" si="700">SUM(J176:J177)</f>
        <v>6.1321785692548616</v>
      </c>
      <c r="K175" s="157">
        <f t="shared" ref="K175" si="701">SUM(K176:K177)</f>
        <v>4.2856993880735246</v>
      </c>
      <c r="L175" s="157">
        <f t="shared" ref="L175" si="702">SUM(L176:L177)</f>
        <v>4.9910189705524539</v>
      </c>
      <c r="M175" s="157">
        <f t="shared" ref="M175" si="703">SUM(M176:M177)</f>
        <v>3.4616859796027568</v>
      </c>
      <c r="N175" s="157">
        <f t="shared" ref="N175" si="704">SUM(N176:N177)</f>
        <v>4.9856183661179516</v>
      </c>
      <c r="O175" s="157">
        <f t="shared" ref="O175" si="705">SUM(O176:O177)</f>
        <v>5.3427478527045462</v>
      </c>
      <c r="P175" s="157">
        <f t="shared" ref="P175" si="706">SUM(P176:P177)</f>
        <v>5.570850437628871</v>
      </c>
      <c r="Q175" s="157">
        <f t="shared" ref="Q175" si="707">SUM(Q176:Q177)</f>
        <v>6.6443017154449677</v>
      </c>
    </row>
    <row r="176" spans="1:17" ht="12" customHeight="1" x14ac:dyDescent="0.25">
      <c r="A176" s="23" t="s">
        <v>57</v>
      </c>
      <c r="B176" s="156"/>
      <c r="C176" s="156">
        <v>0</v>
      </c>
      <c r="D176" s="156">
        <v>0</v>
      </c>
      <c r="E176" s="156">
        <v>0</v>
      </c>
      <c r="F176" s="156">
        <v>0</v>
      </c>
      <c r="G176" s="156">
        <v>0</v>
      </c>
      <c r="H176" s="156">
        <v>0</v>
      </c>
      <c r="I176" s="156">
        <v>0</v>
      </c>
      <c r="J176" s="156">
        <v>0</v>
      </c>
      <c r="K176" s="156">
        <v>0</v>
      </c>
      <c r="L176" s="156">
        <v>0</v>
      </c>
      <c r="M176" s="156">
        <v>0</v>
      </c>
      <c r="N176" s="156">
        <v>0</v>
      </c>
      <c r="O176" s="156">
        <v>0</v>
      </c>
      <c r="P176" s="156">
        <v>0</v>
      </c>
      <c r="Q176" s="156">
        <v>0</v>
      </c>
    </row>
    <row r="177" spans="1:17" ht="12" customHeight="1" x14ac:dyDescent="0.25">
      <c r="A177" s="29" t="s">
        <v>140</v>
      </c>
      <c r="B177" s="57"/>
      <c r="C177" s="57">
        <v>5.8500789390977328</v>
      </c>
      <c r="D177" s="57">
        <v>4.987378564207992</v>
      </c>
      <c r="E177" s="57">
        <v>5.7759423234744443</v>
      </c>
      <c r="F177" s="57">
        <v>5.9355823965607151</v>
      </c>
      <c r="G177" s="57">
        <v>4.2318798398638675</v>
      </c>
      <c r="H177" s="57">
        <v>8.7011411718849629</v>
      </c>
      <c r="I177" s="57">
        <v>7.2959851821482875</v>
      </c>
      <c r="J177" s="57">
        <v>6.1321785692548616</v>
      </c>
      <c r="K177" s="57">
        <v>4.2856993880735246</v>
      </c>
      <c r="L177" s="57">
        <v>4.9910189705524539</v>
      </c>
      <c r="M177" s="57">
        <v>3.4616859796027568</v>
      </c>
      <c r="N177" s="57">
        <v>4.9856183661179516</v>
      </c>
      <c r="O177" s="57">
        <v>5.3427478527045462</v>
      </c>
      <c r="P177" s="57">
        <v>5.570850437628871</v>
      </c>
      <c r="Q177" s="57">
        <v>6.6443017154449677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273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176</v>
      </c>
    </row>
    <row r="3" spans="1:17" ht="12" customHeight="1" x14ac:dyDescent="0.25">
      <c r="A3" s="152" t="s">
        <v>172</v>
      </c>
      <c r="B3" s="175"/>
      <c r="C3" s="175" t="str">
        <f>IF(RES_hhdet_in_tes!C3=0,"",RES_hhdet_in_tes!C3/RES_hhdet_in_fec!C3)</f>
        <v/>
      </c>
      <c r="D3" s="175" t="str">
        <f>IF(RES_hhdet_in_tes!D3=0,"",RES_hhdet_in_tes!D3/RES_hhdet_in_fec!D3)</f>
        <v/>
      </c>
      <c r="E3" s="175">
        <f>IF(RES_hhdet_in_tes!E3=0,"",RES_hhdet_in_tes!E3/RES_hhdet_in_fec!E3)</f>
        <v>0.57403893868902256</v>
      </c>
      <c r="F3" s="175">
        <f>IF(RES_hhdet_in_tes!F3=0,"",RES_hhdet_in_tes!F3/RES_hhdet_in_fec!F3)</f>
        <v>0.54962282510074212</v>
      </c>
      <c r="G3" s="175">
        <f>IF(RES_hhdet_in_tes!G3=0,"",RES_hhdet_in_tes!G3/RES_hhdet_in_fec!G3)</f>
        <v>0.57957677814122122</v>
      </c>
      <c r="H3" s="175">
        <f>IF(RES_hhdet_in_tes!H3=0,"",RES_hhdet_in_tes!H3/RES_hhdet_in_fec!H3)</f>
        <v>0.57711327826612069</v>
      </c>
      <c r="I3" s="175">
        <f>IF(RES_hhdet_in_tes!I3=0,"",RES_hhdet_in_tes!I3/RES_hhdet_in_fec!I3)</f>
        <v>0.57428275913478988</v>
      </c>
      <c r="J3" s="175">
        <f>IF(RES_hhdet_in_tes!J3=0,"",RES_hhdet_in_tes!J3/RES_hhdet_in_fec!J3)</f>
        <v>0.59376625363814561</v>
      </c>
      <c r="K3" s="175" t="str">
        <f>IF(RES_hhdet_in_tes!K3=0,"",RES_hhdet_in_tes!K3/RES_hhdet_in_fec!K3)</f>
        <v/>
      </c>
      <c r="L3" s="175">
        <f>IF(RES_hhdet_in_tes!L3=0,"",RES_hhdet_in_tes!L3/RES_hhdet_in_fec!L3)</f>
        <v>0.60398699355617436</v>
      </c>
      <c r="M3" s="175" t="str">
        <f>IF(RES_hhdet_in_tes!M3=0,"",RES_hhdet_in_tes!M3/RES_hhdet_in_fec!M3)</f>
        <v/>
      </c>
      <c r="N3" s="175" t="str">
        <f>IF(RES_hhdet_in_tes!N3=0,"",RES_hhdet_in_tes!N3/RES_hhdet_in_fec!N3)</f>
        <v/>
      </c>
      <c r="O3" s="175" t="str">
        <f>IF(RES_hhdet_in_tes!O3=0,"",RES_hhdet_in_tes!O3/RES_hhdet_in_fec!O3)</f>
        <v/>
      </c>
      <c r="P3" s="175" t="str">
        <f>IF(RES_hhdet_in_tes!P3=0,"",RES_hhdet_in_tes!P3/RES_hhdet_in_fec!P3)</f>
        <v/>
      </c>
      <c r="Q3" s="175" t="str">
        <f>IF(RES_hhdet_in_tes!Q3=0,"",RES_hhdet_in_tes!Q3/RES_hhdet_in_fec!Q3)</f>
        <v/>
      </c>
    </row>
    <row r="4" spans="1:17" ht="12.95" customHeight="1" x14ac:dyDescent="0.25">
      <c r="A4" s="158" t="s">
        <v>65</v>
      </c>
      <c r="B4" s="169"/>
      <c r="C4" s="169" t="str">
        <f>IF(RES_hhdet_in_tes!C4=0,"",RES_hhdet_in_tes!C4/RES_hhdet_in_fec!C4)</f>
        <v/>
      </c>
      <c r="D4" s="169" t="str">
        <f>IF(RES_hhdet_in_tes!D4=0,"",RES_hhdet_in_tes!D4/RES_hhdet_in_fec!D4)</f>
        <v/>
      </c>
      <c r="E4" s="169">
        <f>IF(RES_hhdet_in_tes!E4=0,"",RES_hhdet_in_tes!E4/RES_hhdet_in_fec!E4)</f>
        <v>0.54468240697038106</v>
      </c>
      <c r="F4" s="169">
        <f>IF(RES_hhdet_in_tes!F4=0,"",RES_hhdet_in_tes!F4/RES_hhdet_in_fec!F4)</f>
        <v>0.54742934926211273</v>
      </c>
      <c r="G4" s="169">
        <f>IF(RES_hhdet_in_tes!G4=0,"",RES_hhdet_in_tes!G4/RES_hhdet_in_fec!G4)</f>
        <v>0.54811877368949291</v>
      </c>
      <c r="H4" s="169">
        <f>IF(RES_hhdet_in_tes!H4=0,"",RES_hhdet_in_tes!H4/RES_hhdet_in_fec!H4)</f>
        <v>0.550910379757651</v>
      </c>
      <c r="I4" s="169">
        <f>IF(RES_hhdet_in_tes!I4=0,"",RES_hhdet_in_tes!I4/RES_hhdet_in_fec!I4)</f>
        <v>0.55339391301844598</v>
      </c>
      <c r="J4" s="169">
        <f>IF(RES_hhdet_in_tes!J4=0,"",RES_hhdet_in_tes!J4/RES_hhdet_in_fec!J4)</f>
        <v>0.55205515981257514</v>
      </c>
      <c r="K4" s="169" t="str">
        <f>IF(RES_hhdet_in_tes!K4=0,"",RES_hhdet_in_tes!K4/RES_hhdet_in_fec!K4)</f>
        <v/>
      </c>
      <c r="L4" s="169">
        <f>IF(RES_hhdet_in_tes!L4=0,"",RES_hhdet_in_tes!L4/RES_hhdet_in_fec!L4)</f>
        <v>0.56224093923260976</v>
      </c>
      <c r="M4" s="169" t="str">
        <f>IF(RES_hhdet_in_tes!M4=0,"",RES_hhdet_in_tes!M4/RES_hhdet_in_fec!M4)</f>
        <v/>
      </c>
      <c r="N4" s="169" t="str">
        <f>IF(RES_hhdet_in_tes!N4=0,"",RES_hhdet_in_tes!N4/RES_hhdet_in_fec!N4)</f>
        <v/>
      </c>
      <c r="O4" s="169" t="str">
        <f>IF(RES_hhdet_in_tes!O4=0,"",RES_hhdet_in_tes!O4/RES_hhdet_in_fec!O4)</f>
        <v/>
      </c>
      <c r="P4" s="169" t="str">
        <f>IF(RES_hhdet_in_tes!P4=0,"",RES_hhdet_in_tes!P4/RES_hhdet_in_fec!P4)</f>
        <v/>
      </c>
      <c r="Q4" s="169" t="str">
        <f>IF(RES_hhdet_in_tes!Q4=0,"",RES_hhdet_in_tes!Q4/RES_hhdet_in_fec!Q4)</f>
        <v/>
      </c>
    </row>
    <row r="5" spans="1:17" ht="12" customHeight="1" x14ac:dyDescent="0.25">
      <c r="A5" s="23" t="s">
        <v>58</v>
      </c>
      <c r="B5" s="73"/>
      <c r="C5" s="73" t="str">
        <f>IF(RES_hhdet_in_tes!C5=0,"",RES_hhdet_in_tes!C5/RES_hhdet_in_fec!C5)</f>
        <v/>
      </c>
      <c r="D5" s="73" t="str">
        <f>IF(RES_hhdet_in_tes!D5=0,"",RES_hhdet_in_tes!D5/RES_hhdet_in_fec!D5)</f>
        <v/>
      </c>
      <c r="E5" s="73">
        <f>IF(RES_hhdet_in_tes!E5=0,"",RES_hhdet_in_tes!E5/RES_hhdet_in_fec!E5)</f>
        <v>0.54169868126013443</v>
      </c>
      <c r="F5" s="73">
        <f>IF(RES_hhdet_in_tes!F5=0,"",RES_hhdet_in_tes!F5/RES_hhdet_in_fec!F5)</f>
        <v>0.54467974972740563</v>
      </c>
      <c r="G5" s="73">
        <f>IF(RES_hhdet_in_tes!G5=0,"",RES_hhdet_in_tes!G5/RES_hhdet_in_fec!G5)</f>
        <v>0.54638613803284697</v>
      </c>
      <c r="H5" s="73">
        <f>IF(RES_hhdet_in_tes!H5=0,"",RES_hhdet_in_tes!H5/RES_hhdet_in_fec!H5)</f>
        <v>0.54874580622045277</v>
      </c>
      <c r="I5" s="73">
        <f>IF(RES_hhdet_in_tes!I5=0,"",RES_hhdet_in_tes!I5/RES_hhdet_in_fec!I5)</f>
        <v>0.5512292018369499</v>
      </c>
      <c r="J5" s="73">
        <f>IF(RES_hhdet_in_tes!J5=0,"",RES_hhdet_in_tes!J5/RES_hhdet_in_fec!J5)</f>
        <v>0.54926646843336557</v>
      </c>
      <c r="K5" s="73" t="str">
        <f>IF(RES_hhdet_in_tes!K5=0,"",RES_hhdet_in_tes!K5/RES_hhdet_in_fec!K5)</f>
        <v/>
      </c>
      <c r="L5" s="73">
        <f>IF(RES_hhdet_in_tes!L5=0,"",RES_hhdet_in_tes!L5/RES_hhdet_in_fec!L5)</f>
        <v>0.55855797936414986</v>
      </c>
      <c r="M5" s="73" t="str">
        <f>IF(RES_hhdet_in_tes!M5=0,"",RES_hhdet_in_tes!M5/RES_hhdet_in_fec!M5)</f>
        <v/>
      </c>
      <c r="N5" s="73" t="str">
        <f>IF(RES_hhdet_in_tes!N5=0,"",RES_hhdet_in_tes!N5/RES_hhdet_in_fec!N5)</f>
        <v/>
      </c>
      <c r="O5" s="73" t="str">
        <f>IF(RES_hhdet_in_tes!O5=0,"",RES_hhdet_in_tes!O5/RES_hhdet_in_fec!O5)</f>
        <v/>
      </c>
      <c r="P5" s="73" t="str">
        <f>IF(RES_hhdet_in_tes!P5=0,"",RES_hhdet_in_tes!P5/RES_hhdet_in_fec!P5)</f>
        <v/>
      </c>
      <c r="Q5" s="73" t="str">
        <f>IF(RES_hhdet_in_tes!Q5=0,"",RES_hhdet_in_tes!Q5/RES_hhdet_in_fec!Q5)</f>
        <v/>
      </c>
    </row>
    <row r="6" spans="1:17" ht="12" customHeight="1" x14ac:dyDescent="0.25">
      <c r="A6" s="23" t="s">
        <v>60</v>
      </c>
      <c r="B6" s="73"/>
      <c r="C6" s="73" t="str">
        <f>IF(RES_hhdet_in_tes!C6=0,"",RES_hhdet_in_tes!C6/RES_hhdet_in_fec!C6)</f>
        <v/>
      </c>
      <c r="D6" s="73" t="str">
        <f>IF(RES_hhdet_in_tes!D6=0,"",RES_hhdet_in_tes!D6/RES_hhdet_in_fec!D6)</f>
        <v/>
      </c>
      <c r="E6" s="73">
        <f>IF(RES_hhdet_in_tes!E6=0,"",RES_hhdet_in_tes!E6/RES_hhdet_in_fec!E6)</f>
        <v>1.0330647209232642</v>
      </c>
      <c r="F6" s="73">
        <f>IF(RES_hhdet_in_tes!F6=0,"",RES_hhdet_in_tes!F6/RES_hhdet_in_fec!F6)</f>
        <v>1.0374525356183215</v>
      </c>
      <c r="G6" s="73">
        <f>IF(RES_hhdet_in_tes!G6=0,"",RES_hhdet_in_tes!G6/RES_hhdet_in_fec!G6)</f>
        <v>1.0362852168275114</v>
      </c>
      <c r="H6" s="73">
        <f>IF(RES_hhdet_in_tes!H6=0,"",RES_hhdet_in_tes!H6/RES_hhdet_in_fec!H6)</f>
        <v>1.0345837354381682</v>
      </c>
      <c r="I6" s="73">
        <f>IF(RES_hhdet_in_tes!I6=0,"",RES_hhdet_in_tes!I6/RES_hhdet_in_fec!I6)</f>
        <v>1.0324118133351632</v>
      </c>
      <c r="J6" s="73">
        <f>IF(RES_hhdet_in_tes!J6=0,"",RES_hhdet_in_tes!J6/RES_hhdet_in_fec!J6)</f>
        <v>1.0217396252492328</v>
      </c>
      <c r="K6" s="73" t="str">
        <f>IF(RES_hhdet_in_tes!K6=0,"",RES_hhdet_in_tes!K6/RES_hhdet_in_fec!K6)</f>
        <v/>
      </c>
      <c r="L6" s="73">
        <f>IF(RES_hhdet_in_tes!L6=0,"",RES_hhdet_in_tes!L6/RES_hhdet_in_fec!L6)</f>
        <v>1.0074828827776272</v>
      </c>
      <c r="M6" s="73" t="str">
        <f>IF(RES_hhdet_in_tes!M6=0,"",RES_hhdet_in_tes!M6/RES_hhdet_in_fec!M6)</f>
        <v/>
      </c>
      <c r="N6" s="73" t="str">
        <f>IF(RES_hhdet_in_tes!N6=0,"",RES_hhdet_in_tes!N6/RES_hhdet_in_fec!N6)</f>
        <v/>
      </c>
      <c r="O6" s="73" t="str">
        <f>IF(RES_hhdet_in_tes!O6=0,"",RES_hhdet_in_tes!O6/RES_hhdet_in_fec!O6)</f>
        <v/>
      </c>
      <c r="P6" s="73" t="str">
        <f>IF(RES_hhdet_in_tes!P6=0,"",RES_hhdet_in_tes!P6/RES_hhdet_in_fec!P6)</f>
        <v/>
      </c>
      <c r="Q6" s="73" t="str">
        <f>IF(RES_hhdet_in_tes!Q6=0,"",RES_hhdet_in_tes!Q6/RES_hhdet_in_fec!Q6)</f>
        <v/>
      </c>
    </row>
    <row r="7" spans="1:17" ht="12.95" customHeight="1" x14ac:dyDescent="0.25">
      <c r="A7" s="158" t="s">
        <v>112</v>
      </c>
      <c r="B7" s="169"/>
      <c r="C7" s="169" t="str">
        <f>IF(RES_hhdet_in_tes!C7=0,"",RES_hhdet_in_tes!C7/RES_hhdet_in_fec!C7)</f>
        <v/>
      </c>
      <c r="D7" s="169" t="str">
        <f>IF(RES_hhdet_in_tes!D7=0,"",RES_hhdet_in_tes!D7/RES_hhdet_in_fec!D7)</f>
        <v/>
      </c>
      <c r="E7" s="169">
        <f>IF(RES_hhdet_in_tes!E7=0,"",RES_hhdet_in_tes!E7/RES_hhdet_in_fec!E7)</f>
        <v>2.0577963110601964</v>
      </c>
      <c r="F7" s="169">
        <f>IF(RES_hhdet_in_tes!F7=0,"",RES_hhdet_in_tes!F7/RES_hhdet_in_fec!F7)</f>
        <v>2.1527597874229096</v>
      </c>
      <c r="G7" s="169">
        <f>IF(RES_hhdet_in_tes!G7=0,"",RES_hhdet_in_tes!G7/RES_hhdet_in_fec!G7)</f>
        <v>2.2345236968367379</v>
      </c>
      <c r="H7" s="169">
        <f>IF(RES_hhdet_in_tes!H7=0,"",RES_hhdet_in_tes!H7/RES_hhdet_in_fec!H7)</f>
        <v>2.3026615632983511</v>
      </c>
      <c r="I7" s="169">
        <f>IF(RES_hhdet_in_tes!I7=0,"",RES_hhdet_in_tes!I7/RES_hhdet_in_fec!I7)</f>
        <v>2.3730952382130264</v>
      </c>
      <c r="J7" s="169">
        <f>IF(RES_hhdet_in_tes!J7=0,"",RES_hhdet_in_tes!J7/RES_hhdet_in_fec!J7)</f>
        <v>2.5184400065959927</v>
      </c>
      <c r="K7" s="169" t="str">
        <f>IF(RES_hhdet_in_tes!K7=0,"",RES_hhdet_in_tes!K7/RES_hhdet_in_fec!K7)</f>
        <v/>
      </c>
      <c r="L7" s="169">
        <f>IF(RES_hhdet_in_tes!L7=0,"",RES_hhdet_in_tes!L7/RES_hhdet_in_fec!L7)</f>
        <v>2.9673791997538173</v>
      </c>
      <c r="M7" s="169" t="str">
        <f>IF(RES_hhdet_in_tes!M7=0,"",RES_hhdet_in_tes!M7/RES_hhdet_in_fec!M7)</f>
        <v/>
      </c>
      <c r="N7" s="169" t="str">
        <f>IF(RES_hhdet_in_tes!N7=0,"",RES_hhdet_in_tes!N7/RES_hhdet_in_fec!N7)</f>
        <v/>
      </c>
      <c r="O7" s="169" t="str">
        <f>IF(RES_hhdet_in_tes!O7=0,"",RES_hhdet_in_tes!O7/RES_hhdet_in_fec!O7)</f>
        <v/>
      </c>
      <c r="P7" s="169" t="str">
        <f>IF(RES_hhdet_in_tes!P7=0,"",RES_hhdet_in_tes!P7/RES_hhdet_in_fec!P7)</f>
        <v/>
      </c>
      <c r="Q7" s="169" t="str">
        <f>IF(RES_hhdet_in_tes!Q7=0,"",RES_hhdet_in_tes!Q7/RES_hhdet_in_fec!Q7)</f>
        <v/>
      </c>
    </row>
    <row r="8" spans="1:17" ht="12" customHeight="1" x14ac:dyDescent="0.25">
      <c r="A8" s="23" t="s">
        <v>60</v>
      </c>
      <c r="B8" s="73"/>
      <c r="C8" s="73" t="str">
        <f>IF(RES_hhdet_in_tes!C8=0,"",RES_hhdet_in_tes!C8/RES_hhdet_in_fec!C8)</f>
        <v/>
      </c>
      <c r="D8" s="73" t="str">
        <f>IF(RES_hhdet_in_tes!D8=0,"",RES_hhdet_in_tes!D8/RES_hhdet_in_fec!D8)</f>
        <v/>
      </c>
      <c r="E8" s="73">
        <f>IF(RES_hhdet_in_tes!E8=0,"",RES_hhdet_in_tes!E8/RES_hhdet_in_fec!E8)</f>
        <v>2.0577963110601964</v>
      </c>
      <c r="F8" s="73">
        <f>IF(RES_hhdet_in_tes!F8=0,"",RES_hhdet_in_tes!F8/RES_hhdet_in_fec!F8)</f>
        <v>2.1527597874229096</v>
      </c>
      <c r="G8" s="73">
        <f>IF(RES_hhdet_in_tes!G8=0,"",RES_hhdet_in_tes!G8/RES_hhdet_in_fec!G8)</f>
        <v>2.2345236968367379</v>
      </c>
      <c r="H8" s="73">
        <f>IF(RES_hhdet_in_tes!H8=0,"",RES_hhdet_in_tes!H8/RES_hhdet_in_fec!H8)</f>
        <v>2.3026615632983511</v>
      </c>
      <c r="I8" s="73">
        <f>IF(RES_hhdet_in_tes!I8=0,"",RES_hhdet_in_tes!I8/RES_hhdet_in_fec!I8)</f>
        <v>2.3730952382130264</v>
      </c>
      <c r="J8" s="73">
        <f>IF(RES_hhdet_in_tes!J8=0,"",RES_hhdet_in_tes!J8/RES_hhdet_in_fec!J8)</f>
        <v>2.5184400065959927</v>
      </c>
      <c r="K8" s="73" t="str">
        <f>IF(RES_hhdet_in_tes!K8=0,"",RES_hhdet_in_tes!K8/RES_hhdet_in_fec!K8)</f>
        <v/>
      </c>
      <c r="L8" s="73">
        <f>IF(RES_hhdet_in_tes!L8=0,"",RES_hhdet_in_tes!L8/RES_hhdet_in_fec!L8)</f>
        <v>2.9673791997538173</v>
      </c>
      <c r="M8" s="73" t="str">
        <f>IF(RES_hhdet_in_tes!M8=0,"",RES_hhdet_in_tes!M8/RES_hhdet_in_fec!M8)</f>
        <v/>
      </c>
      <c r="N8" s="73" t="str">
        <f>IF(RES_hhdet_in_tes!N8=0,"",RES_hhdet_in_tes!N8/RES_hhdet_in_fec!N8)</f>
        <v/>
      </c>
      <c r="O8" s="73" t="str">
        <f>IF(RES_hhdet_in_tes!O8=0,"",RES_hhdet_in_tes!O8/RES_hhdet_in_fec!O8)</f>
        <v/>
      </c>
      <c r="P8" s="73" t="str">
        <f>IF(RES_hhdet_in_tes!P8=0,"",RES_hhdet_in_tes!P8/RES_hhdet_in_fec!P8)</f>
        <v/>
      </c>
      <c r="Q8" s="73" t="str">
        <f>IF(RES_hhdet_in_tes!Q8=0,"",RES_hhdet_in_tes!Q8/RES_hhdet_in_fec!Q8)</f>
        <v/>
      </c>
    </row>
    <row r="9" spans="1:17" ht="12" customHeight="1" x14ac:dyDescent="0.25">
      <c r="A9" s="158" t="s">
        <v>63</v>
      </c>
      <c r="B9" s="169"/>
      <c r="C9" s="169" t="str">
        <f>IF(RES_hhdet_in_tes!C9=0,"",RES_hhdet_in_tes!C9/RES_hhdet_in_fec!C9)</f>
        <v/>
      </c>
      <c r="D9" s="169" t="str">
        <f>IF(RES_hhdet_in_tes!D9=0,"",RES_hhdet_in_tes!D9/RES_hhdet_in_fec!D9)</f>
        <v/>
      </c>
      <c r="E9" s="169">
        <f>IF(RES_hhdet_in_tes!E9=0,"",RES_hhdet_in_tes!E9/RES_hhdet_in_fec!E9)</f>
        <v>0.63950834815226787</v>
      </c>
      <c r="F9" s="169">
        <f>IF(RES_hhdet_in_tes!F9=0,"",RES_hhdet_in_tes!F9/RES_hhdet_in_fec!F9)</f>
        <v>0.43444959366849195</v>
      </c>
      <c r="G9" s="169">
        <f>IF(RES_hhdet_in_tes!G9=0,"",RES_hhdet_in_tes!G9/RES_hhdet_in_fec!G9)</f>
        <v>0.66085881034844207</v>
      </c>
      <c r="H9" s="169">
        <f>IF(RES_hhdet_in_tes!H9=0,"",RES_hhdet_in_tes!H9/RES_hhdet_in_fec!H9)</f>
        <v>0.61421110534658574</v>
      </c>
      <c r="I9" s="169">
        <f>IF(RES_hhdet_in_tes!I9=0,"",RES_hhdet_in_tes!I9/RES_hhdet_in_fec!I9)</f>
        <v>0.57081585475390273</v>
      </c>
      <c r="J9" s="169">
        <f>IF(RES_hhdet_in_tes!J9=0,"",RES_hhdet_in_tes!J9/RES_hhdet_in_fec!J9)</f>
        <v>0.72014213784001002</v>
      </c>
      <c r="K9" s="169" t="str">
        <f>IF(RES_hhdet_in_tes!K9=0,"",RES_hhdet_in_tes!K9/RES_hhdet_in_fec!K9)</f>
        <v/>
      </c>
      <c r="L9" s="169">
        <f>IF(RES_hhdet_in_tes!L9=0,"",RES_hhdet_in_tes!L9/RES_hhdet_in_fec!L9)</f>
        <v>0.70482745929129498</v>
      </c>
      <c r="M9" s="169" t="str">
        <f>IF(RES_hhdet_in_tes!M9=0,"",RES_hhdet_in_tes!M9/RES_hhdet_in_fec!M9)</f>
        <v/>
      </c>
      <c r="N9" s="169" t="str">
        <f>IF(RES_hhdet_in_tes!N9=0,"",RES_hhdet_in_tes!N9/RES_hhdet_in_fec!N9)</f>
        <v/>
      </c>
      <c r="O9" s="169" t="str">
        <f>IF(RES_hhdet_in_tes!O9=0,"",RES_hhdet_in_tes!O9/RES_hhdet_in_fec!O9)</f>
        <v/>
      </c>
      <c r="P9" s="169" t="str">
        <f>IF(RES_hhdet_in_tes!P9=0,"",RES_hhdet_in_tes!P9/RES_hhdet_in_fec!P9)</f>
        <v/>
      </c>
      <c r="Q9" s="169" t="str">
        <f>IF(RES_hhdet_in_tes!Q9=0,"",RES_hhdet_in_tes!Q9/RES_hhdet_in_fec!Q9)</f>
        <v/>
      </c>
    </row>
    <row r="10" spans="1:17" ht="12" customHeight="1" x14ac:dyDescent="0.25">
      <c r="A10" s="167" t="s">
        <v>171</v>
      </c>
      <c r="B10" s="174"/>
      <c r="C10" s="174" t="str">
        <f>IF(RES_hhdet_in_tes!C10=0,"",RES_hhdet_in_tes!C10/RES_hhdet_in_fec!C10)</f>
        <v/>
      </c>
      <c r="D10" s="174" t="str">
        <f>IF(RES_hhdet_in_tes!D10=0,"",RES_hhdet_in_tes!D10/RES_hhdet_in_fec!D10)</f>
        <v/>
      </c>
      <c r="E10" s="174">
        <f>IF(RES_hhdet_in_tes!E10=0,"",RES_hhdet_in_tes!E10/RES_hhdet_in_fec!E10)</f>
        <v>0.42409042082187837</v>
      </c>
      <c r="F10" s="174">
        <f>IF(RES_hhdet_in_tes!F10=0,"",RES_hhdet_in_tes!F10/RES_hhdet_in_fec!F10)</f>
        <v>0.4268716510375572</v>
      </c>
      <c r="G10" s="174">
        <f>IF(RES_hhdet_in_tes!G10=0,"",RES_hhdet_in_tes!G10/RES_hhdet_in_fec!G10)</f>
        <v>0.42911527188756388</v>
      </c>
      <c r="H10" s="174">
        <f>IF(RES_hhdet_in_tes!H10=0,"",RES_hhdet_in_tes!H10/RES_hhdet_in_fec!H10)</f>
        <v>0.43217727514796112</v>
      </c>
      <c r="I10" s="174">
        <f>IF(RES_hhdet_in_tes!I10=0,"",RES_hhdet_in_tes!I10/RES_hhdet_in_fec!I10)</f>
        <v>0.4348574449651354</v>
      </c>
      <c r="J10" s="174">
        <f>IF(RES_hhdet_in_tes!J10=0,"",RES_hhdet_in_tes!J10/RES_hhdet_in_fec!J10)</f>
        <v>0.43698036177489352</v>
      </c>
      <c r="K10" s="174" t="str">
        <f>IF(RES_hhdet_in_tes!K10=0,"",RES_hhdet_in_tes!K10/RES_hhdet_in_fec!K10)</f>
        <v/>
      </c>
      <c r="L10" s="174">
        <f>IF(RES_hhdet_in_tes!L10=0,"",RES_hhdet_in_tes!L10/RES_hhdet_in_fec!L10)</f>
        <v>0.43309590303528189</v>
      </c>
      <c r="M10" s="174" t="str">
        <f>IF(RES_hhdet_in_tes!M10=0,"",RES_hhdet_in_tes!M10/RES_hhdet_in_fec!M10)</f>
        <v/>
      </c>
      <c r="N10" s="174" t="str">
        <f>IF(RES_hhdet_in_tes!N10=0,"",RES_hhdet_in_tes!N10/RES_hhdet_in_fec!N10)</f>
        <v/>
      </c>
      <c r="O10" s="174" t="str">
        <f>IF(RES_hhdet_in_tes!O10=0,"",RES_hhdet_in_tes!O10/RES_hhdet_in_fec!O10)</f>
        <v/>
      </c>
      <c r="P10" s="174" t="str">
        <f>IF(RES_hhdet_in_tes!P10=0,"",RES_hhdet_in_tes!P10/RES_hhdet_in_fec!P10)</f>
        <v/>
      </c>
      <c r="Q10" s="174" t="str">
        <f>IF(RES_hhdet_in_tes!Q10=0,"",RES_hhdet_in_tes!Q10/RES_hhdet_in_fec!Q10)</f>
        <v/>
      </c>
    </row>
    <row r="11" spans="1:17" ht="12" customHeight="1" x14ac:dyDescent="0.25">
      <c r="A11" s="167" t="s">
        <v>144</v>
      </c>
      <c r="B11" s="174"/>
      <c r="C11" s="174" t="str">
        <f>IF(RES_hhdet_in_tes!C11=0,"",RES_hhdet_in_tes!C11/RES_hhdet_in_fec!C11)</f>
        <v/>
      </c>
      <c r="D11" s="174" t="str">
        <f>IF(RES_hhdet_in_tes!D11=0,"",RES_hhdet_in_tes!D11/RES_hhdet_in_fec!D11)</f>
        <v/>
      </c>
      <c r="E11" s="174" t="str">
        <f>IF(RES_hhdet_in_tes!E11=0,"",RES_hhdet_in_tes!E11/RES_hhdet_in_fec!E11)</f>
        <v/>
      </c>
      <c r="F11" s="174" t="str">
        <f>IF(RES_hhdet_in_tes!F11=0,"",RES_hhdet_in_tes!F11/RES_hhdet_in_fec!F11)</f>
        <v/>
      </c>
      <c r="G11" s="174" t="str">
        <f>IF(RES_hhdet_in_tes!G11=0,"",RES_hhdet_in_tes!G11/RES_hhdet_in_fec!G11)</f>
        <v/>
      </c>
      <c r="H11" s="174" t="str">
        <f>IF(RES_hhdet_in_tes!H11=0,"",RES_hhdet_in_tes!H11/RES_hhdet_in_fec!H11)</f>
        <v/>
      </c>
      <c r="I11" s="174" t="str">
        <f>IF(RES_hhdet_in_tes!I11=0,"",RES_hhdet_in_tes!I11/RES_hhdet_in_fec!I11)</f>
        <v/>
      </c>
      <c r="J11" s="174" t="str">
        <f>IF(RES_hhdet_in_tes!J11=0,"",RES_hhdet_in_tes!J11/RES_hhdet_in_fec!J11)</f>
        <v/>
      </c>
      <c r="K11" s="174" t="str">
        <f>IF(RES_hhdet_in_tes!K11=0,"",RES_hhdet_in_tes!K11/RES_hhdet_in_fec!K11)</f>
        <v/>
      </c>
      <c r="L11" s="174" t="str">
        <f>IF(RES_hhdet_in_tes!L11=0,"",RES_hhdet_in_tes!L11/RES_hhdet_in_fec!L11)</f>
        <v/>
      </c>
      <c r="M11" s="174" t="str">
        <f>IF(RES_hhdet_in_tes!M11=0,"",RES_hhdet_in_tes!M11/RES_hhdet_in_fec!M11)</f>
        <v/>
      </c>
      <c r="N11" s="174" t="str">
        <f>IF(RES_hhdet_in_tes!N11=0,"",RES_hhdet_in_tes!N11/RES_hhdet_in_fec!N11)</f>
        <v/>
      </c>
      <c r="O11" s="174" t="str">
        <f>IF(RES_hhdet_in_tes!O11=0,"",RES_hhdet_in_tes!O11/RES_hhdet_in_fec!O11)</f>
        <v/>
      </c>
      <c r="P11" s="174" t="str">
        <f>IF(RES_hhdet_in_tes!P11=0,"",RES_hhdet_in_tes!P11/RES_hhdet_in_fec!P11)</f>
        <v/>
      </c>
      <c r="Q11" s="174" t="str">
        <f>IF(RES_hhdet_in_tes!Q11=0,"",RES_hhdet_in_tes!Q11/RES_hhdet_in_fec!Q11)</f>
        <v/>
      </c>
    </row>
    <row r="12" spans="1:17" ht="12" customHeight="1" x14ac:dyDescent="0.25">
      <c r="A12" s="167" t="s">
        <v>143</v>
      </c>
      <c r="B12" s="174"/>
      <c r="C12" s="174" t="str">
        <f>IF(RES_hhdet_in_tes!C12=0,"",RES_hhdet_in_tes!C12/RES_hhdet_in_fec!C12)</f>
        <v/>
      </c>
      <c r="D12" s="174" t="str">
        <f>IF(RES_hhdet_in_tes!D12=0,"",RES_hhdet_in_tes!D12/RES_hhdet_in_fec!D12)</f>
        <v/>
      </c>
      <c r="E12" s="174" t="str">
        <f>IF(RES_hhdet_in_tes!E12=0,"",RES_hhdet_in_tes!E12/RES_hhdet_in_fec!E12)</f>
        <v/>
      </c>
      <c r="F12" s="174" t="str">
        <f>IF(RES_hhdet_in_tes!F12=0,"",RES_hhdet_in_tes!F12/RES_hhdet_in_fec!F12)</f>
        <v/>
      </c>
      <c r="G12" s="174" t="str">
        <f>IF(RES_hhdet_in_tes!G12=0,"",RES_hhdet_in_tes!G12/RES_hhdet_in_fec!G12)</f>
        <v/>
      </c>
      <c r="H12" s="174" t="str">
        <f>IF(RES_hhdet_in_tes!H12=0,"",RES_hhdet_in_tes!H12/RES_hhdet_in_fec!H12)</f>
        <v/>
      </c>
      <c r="I12" s="174" t="str">
        <f>IF(RES_hhdet_in_tes!I12=0,"",RES_hhdet_in_tes!I12/RES_hhdet_in_fec!I12)</f>
        <v/>
      </c>
      <c r="J12" s="174" t="str">
        <f>IF(RES_hhdet_in_tes!J12=0,"",RES_hhdet_in_tes!J12/RES_hhdet_in_fec!J12)</f>
        <v/>
      </c>
      <c r="K12" s="174" t="str">
        <f>IF(RES_hhdet_in_tes!K12=0,"",RES_hhdet_in_tes!K12/RES_hhdet_in_fec!K12)</f>
        <v/>
      </c>
      <c r="L12" s="174" t="str">
        <f>IF(RES_hhdet_in_tes!L12=0,"",RES_hhdet_in_tes!L12/RES_hhdet_in_fec!L12)</f>
        <v/>
      </c>
      <c r="M12" s="174" t="str">
        <f>IF(RES_hhdet_in_tes!M12=0,"",RES_hhdet_in_tes!M12/RES_hhdet_in_fec!M12)</f>
        <v/>
      </c>
      <c r="N12" s="174" t="str">
        <f>IF(RES_hhdet_in_tes!N12=0,"",RES_hhdet_in_tes!N12/RES_hhdet_in_fec!N12)</f>
        <v/>
      </c>
      <c r="O12" s="174" t="str">
        <f>IF(RES_hhdet_in_tes!O12=0,"",RES_hhdet_in_tes!O12/RES_hhdet_in_fec!O12)</f>
        <v/>
      </c>
      <c r="P12" s="174" t="str">
        <f>IF(RES_hhdet_in_tes!P12=0,"",RES_hhdet_in_tes!P12/RES_hhdet_in_fec!P12)</f>
        <v/>
      </c>
      <c r="Q12" s="174" t="str">
        <f>IF(RES_hhdet_in_tes!Q12=0,"",RES_hhdet_in_tes!Q12/RES_hhdet_in_fec!Q12)</f>
        <v/>
      </c>
    </row>
    <row r="13" spans="1:17" ht="12" customHeight="1" x14ac:dyDescent="0.25">
      <c r="A13" s="166" t="s">
        <v>57</v>
      </c>
      <c r="B13" s="173"/>
      <c r="C13" s="173" t="str">
        <f>IF(RES_hhdet_in_tes!C13=0,"",RES_hhdet_in_tes!C13/RES_hhdet_in_fec!C13)</f>
        <v/>
      </c>
      <c r="D13" s="173" t="str">
        <f>IF(RES_hhdet_in_tes!D13=0,"",RES_hhdet_in_tes!D13/RES_hhdet_in_fec!D13)</f>
        <v/>
      </c>
      <c r="E13" s="173" t="str">
        <f>IF(RES_hhdet_in_tes!E13=0,"",RES_hhdet_in_tes!E13/RES_hhdet_in_fec!E13)</f>
        <v/>
      </c>
      <c r="F13" s="173" t="str">
        <f>IF(RES_hhdet_in_tes!F13=0,"",RES_hhdet_in_tes!F13/RES_hhdet_in_fec!F13)</f>
        <v/>
      </c>
      <c r="G13" s="173" t="str">
        <f>IF(RES_hhdet_in_tes!G13=0,"",RES_hhdet_in_tes!G13/RES_hhdet_in_fec!G13)</f>
        <v/>
      </c>
      <c r="H13" s="173" t="str">
        <f>IF(RES_hhdet_in_tes!H13=0,"",RES_hhdet_in_tes!H13/RES_hhdet_in_fec!H13)</f>
        <v/>
      </c>
      <c r="I13" s="173" t="str">
        <f>IF(RES_hhdet_in_tes!I13=0,"",RES_hhdet_in_tes!I13/RES_hhdet_in_fec!I13)</f>
        <v/>
      </c>
      <c r="J13" s="173" t="str">
        <f>IF(RES_hhdet_in_tes!J13=0,"",RES_hhdet_in_tes!J13/RES_hhdet_in_fec!J13)</f>
        <v/>
      </c>
      <c r="K13" s="173" t="str">
        <f>IF(RES_hhdet_in_tes!K13=0,"",RES_hhdet_in_tes!K13/RES_hhdet_in_fec!K13)</f>
        <v/>
      </c>
      <c r="L13" s="173" t="str">
        <f>IF(RES_hhdet_in_tes!L13=0,"",RES_hhdet_in_tes!L13/RES_hhdet_in_fec!L13)</f>
        <v/>
      </c>
      <c r="M13" s="173" t="str">
        <f>IF(RES_hhdet_in_tes!M13=0,"",RES_hhdet_in_tes!M13/RES_hhdet_in_fec!M13)</f>
        <v/>
      </c>
      <c r="N13" s="173" t="str">
        <f>IF(RES_hhdet_in_tes!N13=0,"",RES_hhdet_in_tes!N13/RES_hhdet_in_fec!N13)</f>
        <v/>
      </c>
      <c r="O13" s="173" t="str">
        <f>IF(RES_hhdet_in_tes!O13=0,"",RES_hhdet_in_tes!O13/RES_hhdet_in_fec!O13)</f>
        <v/>
      </c>
      <c r="P13" s="173" t="str">
        <f>IF(RES_hhdet_in_tes!P13=0,"",RES_hhdet_in_tes!P13/RES_hhdet_in_fec!P13)</f>
        <v/>
      </c>
      <c r="Q13" s="173" t="str">
        <f>IF(RES_hhdet_in_tes!Q13=0,"",RES_hhdet_in_tes!Q13/RES_hhdet_in_fec!Q13)</f>
        <v/>
      </c>
    </row>
    <row r="14" spans="1:17" ht="12" customHeight="1" x14ac:dyDescent="0.25">
      <c r="A14" s="147" t="s">
        <v>59</v>
      </c>
      <c r="B14" s="172"/>
      <c r="C14" s="172" t="str">
        <f>IF(RES_hhdet_in_tes!C14=0,"",RES_hhdet_in_tes!C14/RES_hhdet_in_fec!C14)</f>
        <v/>
      </c>
      <c r="D14" s="172" t="str">
        <f>IF(RES_hhdet_in_tes!D14=0,"",RES_hhdet_in_tes!D14/RES_hhdet_in_fec!D14)</f>
        <v/>
      </c>
      <c r="E14" s="172" t="str">
        <f>IF(RES_hhdet_in_tes!E14=0,"",RES_hhdet_in_tes!E14/RES_hhdet_in_fec!E14)</f>
        <v/>
      </c>
      <c r="F14" s="172" t="str">
        <f>IF(RES_hhdet_in_tes!F14=0,"",RES_hhdet_in_tes!F14/RES_hhdet_in_fec!F14)</f>
        <v/>
      </c>
      <c r="G14" s="172" t="str">
        <f>IF(RES_hhdet_in_tes!G14=0,"",RES_hhdet_in_tes!G14/RES_hhdet_in_fec!G14)</f>
        <v/>
      </c>
      <c r="H14" s="172" t="str">
        <f>IF(RES_hhdet_in_tes!H14=0,"",RES_hhdet_in_tes!H14/RES_hhdet_in_fec!H14)</f>
        <v/>
      </c>
      <c r="I14" s="172" t="str">
        <f>IF(RES_hhdet_in_tes!I14=0,"",RES_hhdet_in_tes!I14/RES_hhdet_in_fec!I14)</f>
        <v/>
      </c>
      <c r="J14" s="172" t="str">
        <f>IF(RES_hhdet_in_tes!J14=0,"",RES_hhdet_in_tes!J14/RES_hhdet_in_fec!J14)</f>
        <v/>
      </c>
      <c r="K14" s="172" t="str">
        <f>IF(RES_hhdet_in_tes!K14=0,"",RES_hhdet_in_tes!K14/RES_hhdet_in_fec!K14)</f>
        <v/>
      </c>
      <c r="L14" s="172" t="str">
        <f>IF(RES_hhdet_in_tes!L14=0,"",RES_hhdet_in_tes!L14/RES_hhdet_in_fec!L14)</f>
        <v/>
      </c>
      <c r="M14" s="172" t="str">
        <f>IF(RES_hhdet_in_tes!M14=0,"",RES_hhdet_in_tes!M14/RES_hhdet_in_fec!M14)</f>
        <v/>
      </c>
      <c r="N14" s="172" t="str">
        <f>IF(RES_hhdet_in_tes!N14=0,"",RES_hhdet_in_tes!N14/RES_hhdet_in_fec!N14)</f>
        <v/>
      </c>
      <c r="O14" s="172" t="str">
        <f>IF(RES_hhdet_in_tes!O14=0,"",RES_hhdet_in_tes!O14/RES_hhdet_in_fec!O14)</f>
        <v/>
      </c>
      <c r="P14" s="172" t="str">
        <f>IF(RES_hhdet_in_tes!P14=0,"",RES_hhdet_in_tes!P14/RES_hhdet_in_fec!P14)</f>
        <v/>
      </c>
      <c r="Q14" s="172" t="str">
        <f>IF(RES_hhdet_in_tes!Q14=0,"",RES_hhdet_in_tes!Q14/RES_hhdet_in_fec!Q14)</f>
        <v/>
      </c>
    </row>
    <row r="15" spans="1:17" ht="12" customHeight="1" x14ac:dyDescent="0.25">
      <c r="A15" s="163" t="s">
        <v>142</v>
      </c>
      <c r="B15" s="171"/>
      <c r="C15" s="171" t="str">
        <f>IF(RES_hhdet_in_tes!C15=0,"",RES_hhdet_in_tes!C15/RES_hhdet_in_fec!C15)</f>
        <v/>
      </c>
      <c r="D15" s="171" t="str">
        <f>IF(RES_hhdet_in_tes!D15=0,"",RES_hhdet_in_tes!D15/RES_hhdet_in_fec!D15)</f>
        <v/>
      </c>
      <c r="E15" s="171">
        <f>IF(RES_hhdet_in_tes!E15=0,"",RES_hhdet_in_tes!E15/RES_hhdet_in_fec!E15)</f>
        <v>0.73447238363501899</v>
      </c>
      <c r="F15" s="171">
        <f>IF(RES_hhdet_in_tes!F15=0,"",RES_hhdet_in_tes!F15/RES_hhdet_in_fec!F15)</f>
        <v>0.7384293400455304</v>
      </c>
      <c r="G15" s="171">
        <f>IF(RES_hhdet_in_tes!G15=0,"",RES_hhdet_in_tes!G15/RES_hhdet_in_fec!G15)</f>
        <v>0.74206918833184621</v>
      </c>
      <c r="H15" s="171">
        <f>IF(RES_hhdet_in_tes!H15=0,"",RES_hhdet_in_tes!H15/RES_hhdet_in_fec!H15)</f>
        <v>0.74687377593209903</v>
      </c>
      <c r="I15" s="171">
        <f>IF(RES_hhdet_in_tes!I15=0,"",RES_hhdet_in_tes!I15/RES_hhdet_in_fec!I15)</f>
        <v>0.75088231097676739</v>
      </c>
      <c r="J15" s="171">
        <f>IF(RES_hhdet_in_tes!J15=0,"",RES_hhdet_in_tes!J15/RES_hhdet_in_fec!J15)</f>
        <v>0.75460473723273924</v>
      </c>
      <c r="K15" s="171" t="str">
        <f>IF(RES_hhdet_in_tes!K15=0,"",RES_hhdet_in_tes!K15/RES_hhdet_in_fec!K15)</f>
        <v/>
      </c>
      <c r="L15" s="171">
        <f>IF(RES_hhdet_in_tes!L15=0,"",RES_hhdet_in_tes!L15/RES_hhdet_in_fec!L15)</f>
        <v>0.76316273026605319</v>
      </c>
      <c r="M15" s="171" t="str">
        <f>IF(RES_hhdet_in_tes!M15=0,"",RES_hhdet_in_tes!M15/RES_hhdet_in_fec!M15)</f>
        <v/>
      </c>
      <c r="N15" s="171" t="str">
        <f>IF(RES_hhdet_in_tes!N15=0,"",RES_hhdet_in_tes!N15/RES_hhdet_in_fec!N15)</f>
        <v/>
      </c>
      <c r="O15" s="171" t="str">
        <f>IF(RES_hhdet_in_tes!O15=0,"",RES_hhdet_in_tes!O15/RES_hhdet_in_fec!O15)</f>
        <v/>
      </c>
      <c r="P15" s="171" t="str">
        <f>IF(RES_hhdet_in_tes!P15=0,"",RES_hhdet_in_tes!P15/RES_hhdet_in_fec!P15)</f>
        <v/>
      </c>
      <c r="Q15" s="171" t="str">
        <f>IF(RES_hhdet_in_tes!Q15=0,"",RES_hhdet_in_tes!Q15/RES_hhdet_in_fec!Q15)</f>
        <v/>
      </c>
    </row>
    <row r="16" spans="1:17" ht="12" customHeight="1" x14ac:dyDescent="0.25">
      <c r="A16" s="161" t="s">
        <v>141</v>
      </c>
      <c r="B16" s="170"/>
      <c r="C16" s="170" t="str">
        <f>IF(RES_hhdet_in_tes!C16=0,"",RES_hhdet_in_tes!C16/RES_hhdet_in_fec!C16)</f>
        <v/>
      </c>
      <c r="D16" s="170" t="str">
        <f>IF(RES_hhdet_in_tes!D16=0,"",RES_hhdet_in_tes!D16/RES_hhdet_in_fec!D16)</f>
        <v/>
      </c>
      <c r="E16" s="170">
        <f>IF(RES_hhdet_in_tes!E16=0,"",RES_hhdet_in_tes!E16/RES_hhdet_in_fec!E16)</f>
        <v>0.79602475362660585</v>
      </c>
      <c r="F16" s="170">
        <f>IF(RES_hhdet_in_tes!F16=0,"",RES_hhdet_in_tes!F16/RES_hhdet_in_fec!F16)</f>
        <v>0.79824664500745757</v>
      </c>
      <c r="G16" s="170">
        <f>IF(RES_hhdet_in_tes!G16=0,"",RES_hhdet_in_tes!G16/RES_hhdet_in_fec!G16)</f>
        <v>0.8087879506467045</v>
      </c>
      <c r="H16" s="170">
        <f>IF(RES_hhdet_in_tes!H16=0,"",RES_hhdet_in_tes!H16/RES_hhdet_in_fec!H16)</f>
        <v>0.81032956903248821</v>
      </c>
      <c r="I16" s="170">
        <f>IF(RES_hhdet_in_tes!I16=0,"",RES_hhdet_in_tes!I16/RES_hhdet_in_fec!I16)</f>
        <v>0.81212248253681751</v>
      </c>
      <c r="J16" s="170">
        <f>IF(RES_hhdet_in_tes!J16=0,"",RES_hhdet_in_tes!J16/RES_hhdet_in_fec!J16)</f>
        <v>0.81976799958465607</v>
      </c>
      <c r="K16" s="170" t="str">
        <f>IF(RES_hhdet_in_tes!K16=0,"",RES_hhdet_in_tes!K16/RES_hhdet_in_fec!K16)</f>
        <v/>
      </c>
      <c r="L16" s="170">
        <f>IF(RES_hhdet_in_tes!L16=0,"",RES_hhdet_in_tes!L16/RES_hhdet_in_fec!L16)</f>
        <v>0.81753032164386452</v>
      </c>
      <c r="M16" s="170" t="str">
        <f>IF(RES_hhdet_in_tes!M16=0,"",RES_hhdet_in_tes!M16/RES_hhdet_in_fec!M16)</f>
        <v/>
      </c>
      <c r="N16" s="170" t="str">
        <f>IF(RES_hhdet_in_tes!N16=0,"",RES_hhdet_in_tes!N16/RES_hhdet_in_fec!N16)</f>
        <v/>
      </c>
      <c r="O16" s="170" t="str">
        <f>IF(RES_hhdet_in_tes!O16=0,"",RES_hhdet_in_tes!O16/RES_hhdet_in_fec!O16)</f>
        <v/>
      </c>
      <c r="P16" s="170" t="str">
        <f>IF(RES_hhdet_in_tes!P16=0,"",RES_hhdet_in_tes!P16/RES_hhdet_in_fec!P16)</f>
        <v/>
      </c>
      <c r="Q16" s="170" t="str">
        <f>IF(RES_hhdet_in_tes!Q16=0,"",RES_hhdet_in_tes!Q16/RES_hhdet_in_fec!Q16)</f>
        <v/>
      </c>
    </row>
    <row r="17" spans="1:17" ht="12" customHeight="1" x14ac:dyDescent="0.25">
      <c r="A17" s="148" t="s">
        <v>60</v>
      </c>
      <c r="B17" s="73"/>
      <c r="C17" s="73" t="str">
        <f>IF(RES_hhdet_in_tes!C17=0,"",RES_hhdet_in_tes!C17/RES_hhdet_in_fec!C17)</f>
        <v/>
      </c>
      <c r="D17" s="73" t="str">
        <f>IF(RES_hhdet_in_tes!D17=0,"",RES_hhdet_in_tes!D17/RES_hhdet_in_fec!D17)</f>
        <v/>
      </c>
      <c r="E17" s="73">
        <f>IF(RES_hhdet_in_tes!E17=0,"",RES_hhdet_in_tes!E17/RES_hhdet_in_fec!E17)</f>
        <v>0.72268457900506033</v>
      </c>
      <c r="F17" s="73">
        <f>IF(RES_hhdet_in_tes!F17=0,"",RES_hhdet_in_tes!F17/RES_hhdet_in_fec!F17)</f>
        <v>0.725431436963345</v>
      </c>
      <c r="G17" s="73">
        <f>IF(RES_hhdet_in_tes!G17=0,"",RES_hhdet_in_tes!G17/RES_hhdet_in_fec!G17)</f>
        <v>0.73299245735403185</v>
      </c>
      <c r="H17" s="73">
        <f>IF(RES_hhdet_in_tes!H17=0,"",RES_hhdet_in_tes!H17/RES_hhdet_in_fec!H17)</f>
        <v>0.738391859153401</v>
      </c>
      <c r="I17" s="73">
        <f>IF(RES_hhdet_in_tes!I17=0,"",RES_hhdet_in_tes!I17/RES_hhdet_in_fec!I17)</f>
        <v>0.74180123376108953</v>
      </c>
      <c r="J17" s="73">
        <f>IF(RES_hhdet_in_tes!J17=0,"",RES_hhdet_in_tes!J17/RES_hhdet_in_fec!J17)</f>
        <v>0.75424338269050462</v>
      </c>
      <c r="K17" s="73" t="str">
        <f>IF(RES_hhdet_in_tes!K17=0,"",RES_hhdet_in_tes!K17/RES_hhdet_in_fec!K17)</f>
        <v/>
      </c>
      <c r="L17" s="73">
        <f>IF(RES_hhdet_in_tes!L17=0,"",RES_hhdet_in_tes!L17/RES_hhdet_in_fec!L17)</f>
        <v>0.76062171064046369</v>
      </c>
      <c r="M17" s="73" t="str">
        <f>IF(RES_hhdet_in_tes!M17=0,"",RES_hhdet_in_tes!M17/RES_hhdet_in_fec!M17)</f>
        <v/>
      </c>
      <c r="N17" s="73" t="str">
        <f>IF(RES_hhdet_in_tes!N17=0,"",RES_hhdet_in_tes!N17/RES_hhdet_in_fec!N17)</f>
        <v/>
      </c>
      <c r="O17" s="73" t="str">
        <f>IF(RES_hhdet_in_tes!O17=0,"",RES_hhdet_in_tes!O17/RES_hhdet_in_fec!O17)</f>
        <v/>
      </c>
      <c r="P17" s="73" t="str">
        <f>IF(RES_hhdet_in_tes!P17=0,"",RES_hhdet_in_tes!P17/RES_hhdet_in_fec!P17)</f>
        <v/>
      </c>
      <c r="Q17" s="73" t="str">
        <f>IF(RES_hhdet_in_tes!Q17=0,"",RES_hhdet_in_tes!Q17/RES_hhdet_in_fec!Q17)</f>
        <v/>
      </c>
    </row>
    <row r="18" spans="1:17" ht="12" customHeight="1" x14ac:dyDescent="0.25">
      <c r="A18" s="148" t="s">
        <v>59</v>
      </c>
      <c r="B18" s="73"/>
      <c r="C18" s="73" t="str">
        <f>IF(RES_hhdet_in_tes!C18=0,"",RES_hhdet_in_tes!C18/RES_hhdet_in_fec!C18)</f>
        <v/>
      </c>
      <c r="D18" s="73" t="str">
        <f>IF(RES_hhdet_in_tes!D18=0,"",RES_hhdet_in_tes!D18/RES_hhdet_in_fec!D18)</f>
        <v/>
      </c>
      <c r="E18" s="73">
        <f>IF(RES_hhdet_in_tes!E18=0,"",RES_hhdet_in_tes!E18/RES_hhdet_in_fec!E18)</f>
        <v>1.0185117729403241</v>
      </c>
      <c r="F18" s="73">
        <f>IF(RES_hhdet_in_tes!F18=0,"",RES_hhdet_in_tes!F18/RES_hhdet_in_fec!F18)</f>
        <v>1.0205437596123026</v>
      </c>
      <c r="G18" s="73">
        <f>IF(RES_hhdet_in_tes!G18=0,"",RES_hhdet_in_tes!G18/RES_hhdet_in_fec!G18)</f>
        <v>1.0227503023884652</v>
      </c>
      <c r="H18" s="73">
        <f>IF(RES_hhdet_in_tes!H18=0,"",RES_hhdet_in_tes!H18/RES_hhdet_in_fec!H18)</f>
        <v>1.0160752217539113</v>
      </c>
      <c r="I18" s="73">
        <f>IF(RES_hhdet_in_tes!I18=0,"",RES_hhdet_in_tes!I18/RES_hhdet_in_fec!I18)</f>
        <v>1.0134585750645613</v>
      </c>
      <c r="J18" s="73">
        <f>IF(RES_hhdet_in_tes!J18=0,"",RES_hhdet_in_tes!J18/RES_hhdet_in_fec!J18)</f>
        <v>1.0078705798207759</v>
      </c>
      <c r="K18" s="73" t="str">
        <f>IF(RES_hhdet_in_tes!K18=0,"",RES_hhdet_in_tes!K18/RES_hhdet_in_fec!K18)</f>
        <v/>
      </c>
      <c r="L18" s="73">
        <f>IF(RES_hhdet_in_tes!L18=0,"",RES_hhdet_in_tes!L18/RES_hhdet_in_fec!L18)</f>
        <v>1.0003764173858358</v>
      </c>
      <c r="M18" s="73" t="str">
        <f>IF(RES_hhdet_in_tes!M18=0,"",RES_hhdet_in_tes!M18/RES_hhdet_in_fec!M18)</f>
        <v/>
      </c>
      <c r="N18" s="73" t="str">
        <f>IF(RES_hhdet_in_tes!N18=0,"",RES_hhdet_in_tes!N18/RES_hhdet_in_fec!N18)</f>
        <v/>
      </c>
      <c r="O18" s="73" t="str">
        <f>IF(RES_hhdet_in_tes!O18=0,"",RES_hhdet_in_tes!O18/RES_hhdet_in_fec!O18)</f>
        <v/>
      </c>
      <c r="P18" s="73" t="str">
        <f>IF(RES_hhdet_in_tes!P18=0,"",RES_hhdet_in_tes!P18/RES_hhdet_in_fec!P18)</f>
        <v/>
      </c>
      <c r="Q18" s="73" t="str">
        <f>IF(RES_hhdet_in_tes!Q18=0,"",RES_hhdet_in_tes!Q18/RES_hhdet_in_fec!Q18)</f>
        <v/>
      </c>
    </row>
    <row r="19" spans="1:17" ht="12" customHeight="1" x14ac:dyDescent="0.25">
      <c r="A19" s="158" t="s">
        <v>62</v>
      </c>
      <c r="B19" s="169"/>
      <c r="C19" s="169" t="str">
        <f>IF(RES_hhdet_in_tes!C19=0,"",RES_hhdet_in_tes!C19/RES_hhdet_in_fec!C19)</f>
        <v/>
      </c>
      <c r="D19" s="169" t="str">
        <f>IF(RES_hhdet_in_tes!D19=0,"",RES_hhdet_in_tes!D19/RES_hhdet_in_fec!D19)</f>
        <v/>
      </c>
      <c r="E19" s="169">
        <f>IF(RES_hhdet_in_tes!E19=0,"",RES_hhdet_in_tes!E19/RES_hhdet_in_fec!E19)</f>
        <v>0.83781330831075984</v>
      </c>
      <c r="F19" s="169">
        <f>IF(RES_hhdet_in_tes!F19=0,"",RES_hhdet_in_tes!F19/RES_hhdet_in_fec!F19)</f>
        <v>0.84120423729757043</v>
      </c>
      <c r="G19" s="169">
        <f>IF(RES_hhdet_in_tes!G19=0,"",RES_hhdet_in_tes!G19/RES_hhdet_in_fec!G19)</f>
        <v>0.84451007259852073</v>
      </c>
      <c r="H19" s="169">
        <f>IF(RES_hhdet_in_tes!H19=0,"",RES_hhdet_in_tes!H19/RES_hhdet_in_fec!H19)</f>
        <v>0.84854614356037394</v>
      </c>
      <c r="I19" s="169">
        <f>IF(RES_hhdet_in_tes!I19=0,"",RES_hhdet_in_tes!I19/RES_hhdet_in_fec!I19)</f>
        <v>0.85258639072010445</v>
      </c>
      <c r="J19" s="169">
        <f>IF(RES_hhdet_in_tes!J19=0,"",RES_hhdet_in_tes!J19/RES_hhdet_in_fec!J19)</f>
        <v>0.8574398921357087</v>
      </c>
      <c r="K19" s="169" t="str">
        <f>IF(RES_hhdet_in_tes!K19=0,"",RES_hhdet_in_tes!K19/RES_hhdet_in_fec!K19)</f>
        <v/>
      </c>
      <c r="L19" s="169">
        <f>IF(RES_hhdet_in_tes!L19=0,"",RES_hhdet_in_tes!L19/RES_hhdet_in_fec!L19)</f>
        <v>0.85422992454797719</v>
      </c>
      <c r="M19" s="169" t="str">
        <f>IF(RES_hhdet_in_tes!M19=0,"",RES_hhdet_in_tes!M19/RES_hhdet_in_fec!M19)</f>
        <v/>
      </c>
      <c r="N19" s="169" t="str">
        <f>IF(RES_hhdet_in_tes!N19=0,"",RES_hhdet_in_tes!N19/RES_hhdet_in_fec!N19)</f>
        <v/>
      </c>
      <c r="O19" s="169" t="str">
        <f>IF(RES_hhdet_in_tes!O19=0,"",RES_hhdet_in_tes!O19/RES_hhdet_in_fec!O19)</f>
        <v/>
      </c>
      <c r="P19" s="169" t="str">
        <f>IF(RES_hhdet_in_tes!P19=0,"",RES_hhdet_in_tes!P19/RES_hhdet_in_fec!P19)</f>
        <v/>
      </c>
      <c r="Q19" s="169" t="str">
        <f>IF(RES_hhdet_in_tes!Q19=0,"",RES_hhdet_in_tes!Q19/RES_hhdet_in_fec!Q19)</f>
        <v/>
      </c>
    </row>
    <row r="20" spans="1:17" ht="12" customHeight="1" x14ac:dyDescent="0.25">
      <c r="A20" s="23" t="s">
        <v>58</v>
      </c>
      <c r="B20" s="73"/>
      <c r="C20" s="73" t="str">
        <f>IF(RES_hhdet_in_tes!C20=0,"",RES_hhdet_in_tes!C20/RES_hhdet_in_fec!C20)</f>
        <v/>
      </c>
      <c r="D20" s="73" t="str">
        <f>IF(RES_hhdet_in_tes!D20=0,"",RES_hhdet_in_tes!D20/RES_hhdet_in_fec!D20)</f>
        <v/>
      </c>
      <c r="E20" s="73" t="str">
        <f>IF(RES_hhdet_in_tes!E20=0,"",RES_hhdet_in_tes!E20/RES_hhdet_in_fec!E20)</f>
        <v/>
      </c>
      <c r="F20" s="73" t="str">
        <f>IF(RES_hhdet_in_tes!F20=0,"",RES_hhdet_in_tes!F20/RES_hhdet_in_fec!F20)</f>
        <v/>
      </c>
      <c r="G20" s="73" t="str">
        <f>IF(RES_hhdet_in_tes!G20=0,"",RES_hhdet_in_tes!G20/RES_hhdet_in_fec!G20)</f>
        <v/>
      </c>
      <c r="H20" s="73" t="str">
        <f>IF(RES_hhdet_in_tes!H20=0,"",RES_hhdet_in_tes!H20/RES_hhdet_in_fec!H20)</f>
        <v/>
      </c>
      <c r="I20" s="73" t="str">
        <f>IF(RES_hhdet_in_tes!I20=0,"",RES_hhdet_in_tes!I20/RES_hhdet_in_fec!I20)</f>
        <v/>
      </c>
      <c r="J20" s="73" t="str">
        <f>IF(RES_hhdet_in_tes!J20=0,"",RES_hhdet_in_tes!J20/RES_hhdet_in_fec!J20)</f>
        <v/>
      </c>
      <c r="K20" s="73" t="str">
        <f>IF(RES_hhdet_in_tes!K20=0,"",RES_hhdet_in_tes!K20/RES_hhdet_in_fec!K20)</f>
        <v/>
      </c>
      <c r="L20" s="73" t="str">
        <f>IF(RES_hhdet_in_tes!L20=0,"",RES_hhdet_in_tes!L20/RES_hhdet_in_fec!L20)</f>
        <v/>
      </c>
      <c r="M20" s="73" t="str">
        <f>IF(RES_hhdet_in_tes!M20=0,"",RES_hhdet_in_tes!M20/RES_hhdet_in_fec!M20)</f>
        <v/>
      </c>
      <c r="N20" s="73" t="str">
        <f>IF(RES_hhdet_in_tes!N20=0,"",RES_hhdet_in_tes!N20/RES_hhdet_in_fec!N20)</f>
        <v/>
      </c>
      <c r="O20" s="73" t="str">
        <f>IF(RES_hhdet_in_tes!O20=0,"",RES_hhdet_in_tes!O20/RES_hhdet_in_fec!O20)</f>
        <v/>
      </c>
      <c r="P20" s="73" t="str">
        <f>IF(RES_hhdet_in_tes!P20=0,"",RES_hhdet_in_tes!P20/RES_hhdet_in_fec!P20)</f>
        <v/>
      </c>
      <c r="Q20" s="73" t="str">
        <f>IF(RES_hhdet_in_tes!Q20=0,"",RES_hhdet_in_tes!Q20/RES_hhdet_in_fec!Q20)</f>
        <v/>
      </c>
    </row>
    <row r="21" spans="1:17" ht="12" customHeight="1" x14ac:dyDescent="0.25">
      <c r="A21" s="23" t="s">
        <v>57</v>
      </c>
      <c r="B21" s="73"/>
      <c r="C21" s="73" t="str">
        <f>IF(RES_hhdet_in_tes!C21=0,"",RES_hhdet_in_tes!C21/RES_hhdet_in_fec!C21)</f>
        <v/>
      </c>
      <c r="D21" s="73" t="str">
        <f>IF(RES_hhdet_in_tes!D21=0,"",RES_hhdet_in_tes!D21/RES_hhdet_in_fec!D21)</f>
        <v/>
      </c>
      <c r="E21" s="73" t="str">
        <f>IF(RES_hhdet_in_tes!E21=0,"",RES_hhdet_in_tes!E21/RES_hhdet_in_fec!E21)</f>
        <v/>
      </c>
      <c r="F21" s="73" t="str">
        <f>IF(RES_hhdet_in_tes!F21=0,"",RES_hhdet_in_tes!F21/RES_hhdet_in_fec!F21)</f>
        <v/>
      </c>
      <c r="G21" s="73" t="str">
        <f>IF(RES_hhdet_in_tes!G21=0,"",RES_hhdet_in_tes!G21/RES_hhdet_in_fec!G21)</f>
        <v/>
      </c>
      <c r="H21" s="73" t="str">
        <f>IF(RES_hhdet_in_tes!H21=0,"",RES_hhdet_in_tes!H21/RES_hhdet_in_fec!H21)</f>
        <v/>
      </c>
      <c r="I21" s="73" t="str">
        <f>IF(RES_hhdet_in_tes!I21=0,"",RES_hhdet_in_tes!I21/RES_hhdet_in_fec!I21)</f>
        <v/>
      </c>
      <c r="J21" s="73" t="str">
        <f>IF(RES_hhdet_in_tes!J21=0,"",RES_hhdet_in_tes!J21/RES_hhdet_in_fec!J21)</f>
        <v/>
      </c>
      <c r="K21" s="73" t="str">
        <f>IF(RES_hhdet_in_tes!K21=0,"",RES_hhdet_in_tes!K21/RES_hhdet_in_fec!K21)</f>
        <v/>
      </c>
      <c r="L21" s="73" t="str">
        <f>IF(RES_hhdet_in_tes!L21=0,"",RES_hhdet_in_tes!L21/RES_hhdet_in_fec!L21)</f>
        <v/>
      </c>
      <c r="M21" s="73" t="str">
        <f>IF(RES_hhdet_in_tes!M21=0,"",RES_hhdet_in_tes!M21/RES_hhdet_in_fec!M21)</f>
        <v/>
      </c>
      <c r="N21" s="73" t="str">
        <f>IF(RES_hhdet_in_tes!N21=0,"",RES_hhdet_in_tes!N21/RES_hhdet_in_fec!N21)</f>
        <v/>
      </c>
      <c r="O21" s="73" t="str">
        <f>IF(RES_hhdet_in_tes!O21=0,"",RES_hhdet_in_tes!O21/RES_hhdet_in_fec!O21)</f>
        <v/>
      </c>
      <c r="P21" s="73" t="str">
        <f>IF(RES_hhdet_in_tes!P21=0,"",RES_hhdet_in_tes!P21/RES_hhdet_in_fec!P21)</f>
        <v/>
      </c>
      <c r="Q21" s="73" t="str">
        <f>IF(RES_hhdet_in_tes!Q21=0,"",RES_hhdet_in_tes!Q21/RES_hhdet_in_fec!Q21)</f>
        <v/>
      </c>
    </row>
    <row r="22" spans="1:17" ht="12" customHeight="1" x14ac:dyDescent="0.25">
      <c r="A22" s="29" t="s">
        <v>140</v>
      </c>
      <c r="B22" s="65"/>
      <c r="C22" s="65" t="str">
        <f>IF(RES_hhdet_in_tes!C22=0,"",RES_hhdet_in_tes!C22/RES_hhdet_in_fec!C22)</f>
        <v/>
      </c>
      <c r="D22" s="65" t="str">
        <f>IF(RES_hhdet_in_tes!D22=0,"",RES_hhdet_in_tes!D22/RES_hhdet_in_fec!D22)</f>
        <v/>
      </c>
      <c r="E22" s="65">
        <f>IF(RES_hhdet_in_tes!E22=0,"",RES_hhdet_in_tes!E22/RES_hhdet_in_fec!E22)</f>
        <v>0.83781330831075984</v>
      </c>
      <c r="F22" s="65">
        <f>IF(RES_hhdet_in_tes!F22=0,"",RES_hhdet_in_tes!F22/RES_hhdet_in_fec!F22)</f>
        <v>0.84120423729757043</v>
      </c>
      <c r="G22" s="65">
        <f>IF(RES_hhdet_in_tes!G22=0,"",RES_hhdet_in_tes!G22/RES_hhdet_in_fec!G22)</f>
        <v>0.84451007259852073</v>
      </c>
      <c r="H22" s="65">
        <f>IF(RES_hhdet_in_tes!H22=0,"",RES_hhdet_in_tes!H22/RES_hhdet_in_fec!H22)</f>
        <v>0.84854614356037394</v>
      </c>
      <c r="I22" s="65">
        <f>IF(RES_hhdet_in_tes!I22=0,"",RES_hhdet_in_tes!I22/RES_hhdet_in_fec!I22)</f>
        <v>0.85258639072010445</v>
      </c>
      <c r="J22" s="65">
        <f>IF(RES_hhdet_in_tes!J22=0,"",RES_hhdet_in_tes!J22/RES_hhdet_in_fec!J22)</f>
        <v>0.8574398921357087</v>
      </c>
      <c r="K22" s="65" t="str">
        <f>IF(RES_hhdet_in_tes!K22=0,"",RES_hhdet_in_tes!K22/RES_hhdet_in_fec!K22)</f>
        <v/>
      </c>
      <c r="L22" s="65">
        <f>IF(RES_hhdet_in_tes!L22=0,"",RES_hhdet_in_tes!L22/RES_hhdet_in_fec!L22)</f>
        <v>0.85422992454797719</v>
      </c>
      <c r="M22" s="65" t="str">
        <f>IF(RES_hhdet_in_tes!M22=0,"",RES_hhdet_in_tes!M22/RES_hhdet_in_fec!M22)</f>
        <v/>
      </c>
      <c r="N22" s="65" t="str">
        <f>IF(RES_hhdet_in_tes!N22=0,"",RES_hhdet_in_tes!N22/RES_hhdet_in_fec!N22)</f>
        <v/>
      </c>
      <c r="O22" s="65" t="str">
        <f>IF(RES_hhdet_in_tes!O22=0,"",RES_hhdet_in_tes!O22/RES_hhdet_in_fec!O22)</f>
        <v/>
      </c>
      <c r="P22" s="65" t="str">
        <f>IF(RES_hhdet_in_tes!P22=0,"",RES_hhdet_in_tes!P22/RES_hhdet_in_fec!P22)</f>
        <v/>
      </c>
      <c r="Q22" s="65" t="str">
        <f>IF(RES_hhdet_in_tes!Q22=0,"",RES_hhdet_in_tes!Q22/RES_hhdet_in_fec!Q22)</f>
        <v/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75"/>
      <c r="C24" s="175">
        <f>IF(RES_hhdet_in_tes!C24=0,"",RES_hhdet_in_tes!C24/RES_hhdet_in_fec!C24)</f>
        <v>0.63831444834072415</v>
      </c>
      <c r="D24" s="175">
        <f>IF(RES_hhdet_in_tes!D24=0,"",RES_hhdet_in_tes!D24/RES_hhdet_in_fec!D24)</f>
        <v>0.64244759446466793</v>
      </c>
      <c r="E24" s="175">
        <f>IF(RES_hhdet_in_tes!E24=0,"",RES_hhdet_in_tes!E24/RES_hhdet_in_fec!E24)</f>
        <v>0.64625973234836098</v>
      </c>
      <c r="F24" s="175">
        <f>IF(RES_hhdet_in_tes!F24=0,"",RES_hhdet_in_tes!F24/RES_hhdet_in_fec!F24)</f>
        <v>0.65249882101139189</v>
      </c>
      <c r="G24" s="175">
        <f>IF(RES_hhdet_in_tes!G24=0,"",RES_hhdet_in_tes!G24/RES_hhdet_in_fec!G24)</f>
        <v>0.6501109358298035</v>
      </c>
      <c r="H24" s="175">
        <f>IF(RES_hhdet_in_tes!H24=0,"",RES_hhdet_in_tes!H24/RES_hhdet_in_fec!H24)</f>
        <v>0.65127591333371737</v>
      </c>
      <c r="I24" s="175">
        <f>IF(RES_hhdet_in_tes!I24=0,"",RES_hhdet_in_tes!I24/RES_hhdet_in_fec!I24)</f>
        <v>0.6511117536644897</v>
      </c>
      <c r="J24" s="175">
        <f>IF(RES_hhdet_in_tes!J24=0,"",RES_hhdet_in_tes!J24/RES_hhdet_in_fec!J24)</f>
        <v>0.65993618188766578</v>
      </c>
      <c r="K24" s="175">
        <f>IF(RES_hhdet_in_tes!K24=0,"",RES_hhdet_in_tes!K24/RES_hhdet_in_fec!K24)</f>
        <v>0.66205749869341579</v>
      </c>
      <c r="L24" s="175">
        <f>IF(RES_hhdet_in_tes!L24=0,"",RES_hhdet_in_tes!L24/RES_hhdet_in_fec!L24)</f>
        <v>0.66974560955248541</v>
      </c>
      <c r="M24" s="175">
        <f>IF(RES_hhdet_in_tes!M24=0,"",RES_hhdet_in_tes!M24/RES_hhdet_in_fec!M24)</f>
        <v>0.70248410322529575</v>
      </c>
      <c r="N24" s="175" t="str">
        <f>IF(RES_hhdet_in_tes!N24=0,"",RES_hhdet_in_tes!N24/RES_hhdet_in_fec!N24)</f>
        <v/>
      </c>
      <c r="O24" s="175">
        <f>IF(RES_hhdet_in_tes!O24=0,"",RES_hhdet_in_tes!O24/RES_hhdet_in_fec!O24)</f>
        <v>0.69172801252669425</v>
      </c>
      <c r="P24" s="175">
        <f>IF(RES_hhdet_in_tes!P24=0,"",RES_hhdet_in_tes!P24/RES_hhdet_in_fec!P24)</f>
        <v>0.75676122083190167</v>
      </c>
      <c r="Q24" s="175">
        <f>IF(RES_hhdet_in_tes!Q24=0,"",RES_hhdet_in_tes!Q24/RES_hhdet_in_fec!Q24)</f>
        <v>0.72617299110118072</v>
      </c>
    </row>
    <row r="25" spans="1:17" ht="12.95" customHeight="1" x14ac:dyDescent="0.25">
      <c r="A25" s="158" t="s">
        <v>65</v>
      </c>
      <c r="B25" s="169"/>
      <c r="C25" s="169">
        <f>IF(RES_hhdet_in_tes!C25=0,"",RES_hhdet_in_tes!C25/RES_hhdet_in_fec!C25)</f>
        <v>0.66902202328809479</v>
      </c>
      <c r="D25" s="169">
        <f>IF(RES_hhdet_in_tes!D25=0,"",RES_hhdet_in_tes!D25/RES_hhdet_in_fec!D25)</f>
        <v>0.67220585046628922</v>
      </c>
      <c r="E25" s="169">
        <f>IF(RES_hhdet_in_tes!E25=0,"",RES_hhdet_in_tes!E25/RES_hhdet_in_fec!E25)</f>
        <v>0.67655253050831132</v>
      </c>
      <c r="F25" s="169">
        <f>IF(RES_hhdet_in_tes!F25=0,"",RES_hhdet_in_tes!F25/RES_hhdet_in_fec!F25)</f>
        <v>0.67916293708660636</v>
      </c>
      <c r="G25" s="169">
        <f>IF(RES_hhdet_in_tes!G25=0,"",RES_hhdet_in_tes!G25/RES_hhdet_in_fec!G25)</f>
        <v>0.67897749045843991</v>
      </c>
      <c r="H25" s="169">
        <f>IF(RES_hhdet_in_tes!H25=0,"",RES_hhdet_in_tes!H25/RES_hhdet_in_fec!H25)</f>
        <v>0.68110610491865453</v>
      </c>
      <c r="I25" s="169">
        <f>IF(RES_hhdet_in_tes!I25=0,"",RES_hhdet_in_tes!I25/RES_hhdet_in_fec!I25)</f>
        <v>0.68314878023130488</v>
      </c>
      <c r="J25" s="169">
        <f>IF(RES_hhdet_in_tes!J25=0,"",RES_hhdet_in_tes!J25/RES_hhdet_in_fec!J25)</f>
        <v>0.68696733800383125</v>
      </c>
      <c r="K25" s="169">
        <f>IF(RES_hhdet_in_tes!K25=0,"",RES_hhdet_in_tes!K25/RES_hhdet_in_fec!K25)</f>
        <v>0.68966344810176128</v>
      </c>
      <c r="L25" s="169">
        <f>IF(RES_hhdet_in_tes!L25=0,"",RES_hhdet_in_tes!L25/RES_hhdet_in_fec!L25)</f>
        <v>0.69840511540137362</v>
      </c>
      <c r="M25" s="169">
        <f>IF(RES_hhdet_in_tes!M25=0,"",RES_hhdet_in_tes!M25/RES_hhdet_in_fec!M25)</f>
        <v>0.71729857927064755</v>
      </c>
      <c r="N25" s="169" t="str">
        <f>IF(RES_hhdet_in_tes!N25=0,"",RES_hhdet_in_tes!N25/RES_hhdet_in_fec!N25)</f>
        <v/>
      </c>
      <c r="O25" s="169">
        <f>IF(RES_hhdet_in_tes!O25=0,"",RES_hhdet_in_tes!O25/RES_hhdet_in_fec!O25)</f>
        <v>0.71842919576171793</v>
      </c>
      <c r="P25" s="169">
        <f>IF(RES_hhdet_in_tes!P25=0,"",RES_hhdet_in_tes!P25/RES_hhdet_in_fec!P25)</f>
        <v>0.72459722428181739</v>
      </c>
      <c r="Q25" s="169">
        <f>IF(RES_hhdet_in_tes!Q25=0,"",RES_hhdet_in_tes!Q25/RES_hhdet_in_fec!Q25)</f>
        <v>0.72407266817415816</v>
      </c>
    </row>
    <row r="26" spans="1:17" ht="12" customHeight="1" x14ac:dyDescent="0.25">
      <c r="A26" s="23" t="s">
        <v>84</v>
      </c>
      <c r="B26" s="73"/>
      <c r="C26" s="73">
        <f>IF(RES_hhdet_in_tes!C26=0,"",RES_hhdet_in_tes!C26/RES_hhdet_in_fec!C26)</f>
        <v>0.66398162338638977</v>
      </c>
      <c r="D26" s="73">
        <f>IF(RES_hhdet_in_tes!D26=0,"",RES_hhdet_in_tes!D26/RES_hhdet_in_fec!D26)</f>
        <v>0.66676272567258521</v>
      </c>
      <c r="E26" s="73">
        <f>IF(RES_hhdet_in_tes!E26=0,"",RES_hhdet_in_tes!E26/RES_hhdet_in_fec!E26)</f>
        <v>0.66944682202956984</v>
      </c>
      <c r="F26" s="73">
        <f>IF(RES_hhdet_in_tes!F26=0,"",RES_hhdet_in_tes!F26/RES_hhdet_in_fec!F26)</f>
        <v>0.67263609685833337</v>
      </c>
      <c r="G26" s="73">
        <f>IF(RES_hhdet_in_tes!G26=0,"",RES_hhdet_in_tes!G26/RES_hhdet_in_fec!G26)</f>
        <v>0.67489163553151366</v>
      </c>
      <c r="H26" s="73">
        <f>IF(RES_hhdet_in_tes!H26=0,"",RES_hhdet_in_tes!H26/RES_hhdet_in_fec!H26)</f>
        <v>0.67609627567303376</v>
      </c>
      <c r="I26" s="73">
        <f>IF(RES_hhdet_in_tes!I26=0,"",RES_hhdet_in_tes!I26/RES_hhdet_in_fec!I26)</f>
        <v>0.67823424435238999</v>
      </c>
      <c r="J26" s="73">
        <f>IF(RES_hhdet_in_tes!J26=0,"",RES_hhdet_in_tes!J26/RES_hhdet_in_fec!J26)</f>
        <v>0.68063678192999821</v>
      </c>
      <c r="K26" s="73">
        <f>IF(RES_hhdet_in_tes!K26=0,"",RES_hhdet_in_tes!K26/RES_hhdet_in_fec!K26)</f>
        <v>0.68512414461166904</v>
      </c>
      <c r="L26" s="73">
        <f>IF(RES_hhdet_in_tes!L26=0,"",RES_hhdet_in_tes!L26/RES_hhdet_in_fec!L26)</f>
        <v>0.69002545118029135</v>
      </c>
      <c r="M26" s="73">
        <f>IF(RES_hhdet_in_tes!M26=0,"",RES_hhdet_in_tes!M26/RES_hhdet_in_fec!M26)</f>
        <v>0.71310545434495831</v>
      </c>
      <c r="N26" s="73" t="str">
        <f>IF(RES_hhdet_in_tes!N26=0,"",RES_hhdet_in_tes!N26/RES_hhdet_in_fec!N26)</f>
        <v/>
      </c>
      <c r="O26" s="73">
        <f>IF(RES_hhdet_in_tes!O26=0,"",RES_hhdet_in_tes!O26/RES_hhdet_in_fec!O26)</f>
        <v>0.70638169285917174</v>
      </c>
      <c r="P26" s="73">
        <f>IF(RES_hhdet_in_tes!P26=0,"",RES_hhdet_in_tes!P26/RES_hhdet_in_fec!P26)</f>
        <v>0.71816179072643105</v>
      </c>
      <c r="Q26" s="73">
        <f>IF(RES_hhdet_in_tes!Q26=0,"",RES_hhdet_in_tes!Q26/RES_hhdet_in_fec!Q26)</f>
        <v>0.7152081288276213</v>
      </c>
    </row>
    <row r="27" spans="1:17" ht="12" customHeight="1" x14ac:dyDescent="0.25">
      <c r="A27" s="23" t="s">
        <v>60</v>
      </c>
      <c r="B27" s="73"/>
      <c r="C27" s="73">
        <f>IF(RES_hhdet_in_tes!C27=0,"",RES_hhdet_in_tes!C27/RES_hhdet_in_fec!C27)</f>
        <v>1.0666824006583309</v>
      </c>
      <c r="D27" s="73">
        <f>IF(RES_hhdet_in_tes!D27=0,"",RES_hhdet_in_tes!D27/RES_hhdet_in_fec!D27)</f>
        <v>1.0658477160673323</v>
      </c>
      <c r="E27" s="73">
        <f>IF(RES_hhdet_in_tes!E27=0,"",RES_hhdet_in_tes!E27/RES_hhdet_in_fec!E27)</f>
        <v>1.0644372016015389</v>
      </c>
      <c r="F27" s="73">
        <f>IF(RES_hhdet_in_tes!F27=0,"",RES_hhdet_in_tes!F27/RES_hhdet_in_fec!F27)</f>
        <v>1.0664646876984376</v>
      </c>
      <c r="G27" s="73">
        <f>IF(RES_hhdet_in_tes!G27=0,"",RES_hhdet_in_tes!G27/RES_hhdet_in_fec!G27)</f>
        <v>1.0604731620496646</v>
      </c>
      <c r="H27" s="73">
        <f>IF(RES_hhdet_in_tes!H27=0,"",RES_hhdet_in_tes!H27/RES_hhdet_in_fec!H27)</f>
        <v>1.0499313788022846</v>
      </c>
      <c r="I27" s="73">
        <f>IF(RES_hhdet_in_tes!I27=0,"",RES_hhdet_in_tes!I27/RES_hhdet_in_fec!I27)</f>
        <v>1.0389263728741183</v>
      </c>
      <c r="J27" s="73">
        <f>IF(RES_hhdet_in_tes!J27=0,"",RES_hhdet_in_tes!J27/RES_hhdet_in_fec!J27)</f>
        <v>1.0359136163316014</v>
      </c>
      <c r="K27" s="73">
        <f>IF(RES_hhdet_in_tes!K27=0,"",RES_hhdet_in_tes!K27/RES_hhdet_in_fec!K27)</f>
        <v>1.0351358442476182</v>
      </c>
      <c r="L27" s="73">
        <f>IF(RES_hhdet_in_tes!L27=0,"",RES_hhdet_in_tes!L27/RES_hhdet_in_fec!L27)</f>
        <v>1.0355565195775707</v>
      </c>
      <c r="M27" s="73">
        <f>IF(RES_hhdet_in_tes!M27=0,"",RES_hhdet_in_tes!M27/RES_hhdet_in_fec!M27)</f>
        <v>1.0608248227724997</v>
      </c>
      <c r="N27" s="73" t="str">
        <f>IF(RES_hhdet_in_tes!N27=0,"",RES_hhdet_in_tes!N27/RES_hhdet_in_fec!N27)</f>
        <v/>
      </c>
      <c r="O27" s="73">
        <f>IF(RES_hhdet_in_tes!O27=0,"",RES_hhdet_in_tes!O27/RES_hhdet_in_fec!O27)</f>
        <v>1.0368866276030499</v>
      </c>
      <c r="P27" s="73">
        <f>IF(RES_hhdet_in_tes!P27=0,"",RES_hhdet_in_tes!P27/RES_hhdet_in_fec!P27)</f>
        <v>1.0457401677887765</v>
      </c>
      <c r="Q27" s="73">
        <f>IF(RES_hhdet_in_tes!Q27=0,"",RES_hhdet_in_tes!Q27/RES_hhdet_in_fec!Q27)</f>
        <v>1.0337606234361414</v>
      </c>
    </row>
    <row r="28" spans="1:17" ht="12.95" customHeight="1" x14ac:dyDescent="0.25">
      <c r="A28" s="158" t="s">
        <v>112</v>
      </c>
      <c r="B28" s="169"/>
      <c r="C28" s="169">
        <f>IF(RES_hhdet_in_tes!C28=0,"",RES_hhdet_in_tes!C28/RES_hhdet_in_fec!C28)</f>
        <v>1.9202742052678532</v>
      </c>
      <c r="D28" s="169">
        <f>IF(RES_hhdet_in_tes!D28=0,"",RES_hhdet_in_tes!D28/RES_hhdet_in_fec!D28)</f>
        <v>1.9798124848831697</v>
      </c>
      <c r="E28" s="169">
        <f>IF(RES_hhdet_in_tes!E28=0,"",RES_hhdet_in_tes!E28/RES_hhdet_in_fec!E28)</f>
        <v>2.0500902463183888</v>
      </c>
      <c r="F28" s="169">
        <f>IF(RES_hhdet_in_tes!F28=0,"",RES_hhdet_in_tes!F28/RES_hhdet_in_fec!F28)</f>
        <v>2.1419521023669206</v>
      </c>
      <c r="G28" s="169">
        <f>IF(RES_hhdet_in_tes!G28=0,"",RES_hhdet_in_tes!G28/RES_hhdet_in_fec!G28)</f>
        <v>2.2543280114087496</v>
      </c>
      <c r="H28" s="169">
        <f>IF(RES_hhdet_in_tes!H28=0,"",RES_hhdet_in_tes!H28/RES_hhdet_in_fec!H28)</f>
        <v>2.3849013864555664</v>
      </c>
      <c r="I28" s="169">
        <f>IF(RES_hhdet_in_tes!I28=0,"",RES_hhdet_in_tes!I28/RES_hhdet_in_fec!I28)</f>
        <v>2.5464346943030729</v>
      </c>
      <c r="J28" s="169">
        <f>IF(RES_hhdet_in_tes!J28=0,"",RES_hhdet_in_tes!J28/RES_hhdet_in_fec!J28)</f>
        <v>2.5595827293775919</v>
      </c>
      <c r="K28" s="169">
        <f>IF(RES_hhdet_in_tes!K28=0,"",RES_hhdet_in_tes!K28/RES_hhdet_in_fec!K28)</f>
        <v>2.7475103257017861</v>
      </c>
      <c r="L28" s="169">
        <f>IF(RES_hhdet_in_tes!L28=0,"",RES_hhdet_in_tes!L28/RES_hhdet_in_fec!L28)</f>
        <v>2.9690217142073867</v>
      </c>
      <c r="M28" s="169">
        <f>IF(RES_hhdet_in_tes!M28=0,"",RES_hhdet_in_tes!M28/RES_hhdet_in_fec!M28)</f>
        <v>3.1812568179059886</v>
      </c>
      <c r="N28" s="169" t="str">
        <f>IF(RES_hhdet_in_tes!N28=0,"",RES_hhdet_in_tes!N28/RES_hhdet_in_fec!N28)</f>
        <v/>
      </c>
      <c r="O28" s="169">
        <f>IF(RES_hhdet_in_tes!O28=0,"",RES_hhdet_in_tes!O28/RES_hhdet_in_fec!O28)</f>
        <v>3.5320875313071363</v>
      </c>
      <c r="P28" s="169">
        <f>IF(RES_hhdet_in_tes!P28=0,"",RES_hhdet_in_tes!P28/RES_hhdet_in_fec!P28)</f>
        <v>3.6733572430032546</v>
      </c>
      <c r="Q28" s="169">
        <f>IF(RES_hhdet_in_tes!Q28=0,"",RES_hhdet_in_tes!Q28/RES_hhdet_in_fec!Q28)</f>
        <v>3.7817382424408268</v>
      </c>
    </row>
    <row r="29" spans="1:17" ht="12" customHeight="1" x14ac:dyDescent="0.25">
      <c r="A29" s="23" t="s">
        <v>60</v>
      </c>
      <c r="B29" s="73"/>
      <c r="C29" s="73">
        <f>IF(RES_hhdet_in_tes!C29=0,"",RES_hhdet_in_tes!C29/RES_hhdet_in_fec!C29)</f>
        <v>1.9202742052678532</v>
      </c>
      <c r="D29" s="73">
        <f>IF(RES_hhdet_in_tes!D29=0,"",RES_hhdet_in_tes!D29/RES_hhdet_in_fec!D29)</f>
        <v>1.9798124848831697</v>
      </c>
      <c r="E29" s="73">
        <f>IF(RES_hhdet_in_tes!E29=0,"",RES_hhdet_in_tes!E29/RES_hhdet_in_fec!E29)</f>
        <v>2.0500902463183888</v>
      </c>
      <c r="F29" s="73">
        <f>IF(RES_hhdet_in_tes!F29=0,"",RES_hhdet_in_tes!F29/RES_hhdet_in_fec!F29)</f>
        <v>2.1419521023669206</v>
      </c>
      <c r="G29" s="73">
        <f>IF(RES_hhdet_in_tes!G29=0,"",RES_hhdet_in_tes!G29/RES_hhdet_in_fec!G29)</f>
        <v>2.2543280114087496</v>
      </c>
      <c r="H29" s="73">
        <f>IF(RES_hhdet_in_tes!H29=0,"",RES_hhdet_in_tes!H29/RES_hhdet_in_fec!H29)</f>
        <v>2.3849013864555664</v>
      </c>
      <c r="I29" s="73">
        <f>IF(RES_hhdet_in_tes!I29=0,"",RES_hhdet_in_tes!I29/RES_hhdet_in_fec!I29)</f>
        <v>2.5464346943030729</v>
      </c>
      <c r="J29" s="73">
        <f>IF(RES_hhdet_in_tes!J29=0,"",RES_hhdet_in_tes!J29/RES_hhdet_in_fec!J29)</f>
        <v>2.5595827293775919</v>
      </c>
      <c r="K29" s="73">
        <f>IF(RES_hhdet_in_tes!K29=0,"",RES_hhdet_in_tes!K29/RES_hhdet_in_fec!K29)</f>
        <v>2.7475103257017861</v>
      </c>
      <c r="L29" s="73">
        <f>IF(RES_hhdet_in_tes!L29=0,"",RES_hhdet_in_tes!L29/RES_hhdet_in_fec!L29)</f>
        <v>2.9690217142073867</v>
      </c>
      <c r="M29" s="73">
        <f>IF(RES_hhdet_in_tes!M29=0,"",RES_hhdet_in_tes!M29/RES_hhdet_in_fec!M29)</f>
        <v>3.1812568179059886</v>
      </c>
      <c r="N29" s="73" t="str">
        <f>IF(RES_hhdet_in_tes!N29=0,"",RES_hhdet_in_tes!N29/RES_hhdet_in_fec!N29)</f>
        <v/>
      </c>
      <c r="O29" s="73">
        <f>IF(RES_hhdet_in_tes!O29=0,"",RES_hhdet_in_tes!O29/RES_hhdet_in_fec!O29)</f>
        <v>3.5320875313071363</v>
      </c>
      <c r="P29" s="73">
        <f>IF(RES_hhdet_in_tes!P29=0,"",RES_hhdet_in_tes!P29/RES_hhdet_in_fec!P29)</f>
        <v>3.6733572430032546</v>
      </c>
      <c r="Q29" s="73">
        <f>IF(RES_hhdet_in_tes!Q29=0,"",RES_hhdet_in_tes!Q29/RES_hhdet_in_fec!Q29)</f>
        <v>3.7817382424408268</v>
      </c>
    </row>
    <row r="30" spans="1:17" ht="12" customHeight="1" x14ac:dyDescent="0.25">
      <c r="A30" s="158" t="s">
        <v>63</v>
      </c>
      <c r="B30" s="169"/>
      <c r="C30" s="169">
        <f>IF(RES_hhdet_in_tes!C30=0,"",RES_hhdet_in_tes!C30/RES_hhdet_in_fec!C30)</f>
        <v>0.58683930704856946</v>
      </c>
      <c r="D30" s="169">
        <f>IF(RES_hhdet_in_tes!D30=0,"",RES_hhdet_in_tes!D30/RES_hhdet_in_fec!D30)</f>
        <v>0.58951303163234126</v>
      </c>
      <c r="E30" s="169">
        <f>IF(RES_hhdet_in_tes!E30=0,"",RES_hhdet_in_tes!E30/RES_hhdet_in_fec!E30)</f>
        <v>0.59306389154853623</v>
      </c>
      <c r="F30" s="169">
        <f>IF(RES_hhdet_in_tes!F30=0,"",RES_hhdet_in_tes!F30/RES_hhdet_in_fec!F30)</f>
        <v>0.59523978132220612</v>
      </c>
      <c r="G30" s="169">
        <f>IF(RES_hhdet_in_tes!G30=0,"",RES_hhdet_in_tes!G30/RES_hhdet_in_fec!G30)</f>
        <v>0.59891682617687414</v>
      </c>
      <c r="H30" s="169">
        <f>IF(RES_hhdet_in_tes!H30=0,"",RES_hhdet_in_tes!H30/RES_hhdet_in_fec!H30)</f>
        <v>0.60481929252922217</v>
      </c>
      <c r="I30" s="169">
        <f>IF(RES_hhdet_in_tes!I30=0,"",RES_hhdet_in_tes!I30/RES_hhdet_in_fec!I30)</f>
        <v>0.60756212885986505</v>
      </c>
      <c r="J30" s="169">
        <f>IF(RES_hhdet_in_tes!J30=0,"",RES_hhdet_in_tes!J30/RES_hhdet_in_fec!J30)</f>
        <v>0.61780522881939059</v>
      </c>
      <c r="K30" s="169">
        <f>IF(RES_hhdet_in_tes!K30=0,"",RES_hhdet_in_tes!K30/RES_hhdet_in_fec!K30)</f>
        <v>0.62106945250195311</v>
      </c>
      <c r="L30" s="169">
        <f>IF(RES_hhdet_in_tes!L30=0,"",RES_hhdet_in_tes!L30/RES_hhdet_in_fec!L30)</f>
        <v>0.62123857098125601</v>
      </c>
      <c r="M30" s="169">
        <f>IF(RES_hhdet_in_tes!M30=0,"",RES_hhdet_in_tes!M30/RES_hhdet_in_fec!M30)</f>
        <v>0.78709310075063676</v>
      </c>
      <c r="N30" s="169" t="str">
        <f>IF(RES_hhdet_in_tes!N30=0,"",RES_hhdet_in_tes!N30/RES_hhdet_in_fec!N30)</f>
        <v/>
      </c>
      <c r="O30" s="169">
        <f>IF(RES_hhdet_in_tes!O30=0,"",RES_hhdet_in_tes!O30/RES_hhdet_in_fec!O30)</f>
        <v>0.62433625041948704</v>
      </c>
      <c r="P30" s="169">
        <f>IF(RES_hhdet_in_tes!P30=0,"",RES_hhdet_in_tes!P30/RES_hhdet_in_fec!P30)</f>
        <v>0.78682129873522122</v>
      </c>
      <c r="Q30" s="169">
        <f>IF(RES_hhdet_in_tes!Q30=0,"",RES_hhdet_in_tes!Q30/RES_hhdet_in_fec!Q30)</f>
        <v>0.78354395891840434</v>
      </c>
    </row>
    <row r="31" spans="1:17" ht="12" customHeight="1" x14ac:dyDescent="0.25">
      <c r="A31" s="167" t="s">
        <v>169</v>
      </c>
      <c r="B31" s="174"/>
      <c r="C31" s="174">
        <f>IF(RES_hhdet_in_tes!C31=0,"",RES_hhdet_in_tes!C31/RES_hhdet_in_fec!C31)</f>
        <v>0.58535510896390719</v>
      </c>
      <c r="D31" s="174">
        <f>IF(RES_hhdet_in_tes!D31=0,"",RES_hhdet_in_tes!D31/RES_hhdet_in_fec!D31)</f>
        <v>0.58803907727309801</v>
      </c>
      <c r="E31" s="174">
        <f>IF(RES_hhdet_in_tes!E31=0,"",RES_hhdet_in_tes!E31/RES_hhdet_in_fec!E31)</f>
        <v>0.59064372564841239</v>
      </c>
      <c r="F31" s="174">
        <f>IF(RES_hhdet_in_tes!F31=0,"",RES_hhdet_in_tes!F31/RES_hhdet_in_fec!F31)</f>
        <v>0.5936635385926341</v>
      </c>
      <c r="G31" s="174">
        <f>IF(RES_hhdet_in_tes!G31=0,"",RES_hhdet_in_tes!G31/RES_hhdet_in_fec!G31)</f>
        <v>0.59572691241348319</v>
      </c>
      <c r="H31" s="174">
        <f>IF(RES_hhdet_in_tes!H31=0,"",RES_hhdet_in_tes!H31/RES_hhdet_in_fec!H31)</f>
        <v>0.59753158176271493</v>
      </c>
      <c r="I31" s="174">
        <f>IF(RES_hhdet_in_tes!I31=0,"",RES_hhdet_in_tes!I31/RES_hhdet_in_fec!I31)</f>
        <v>0.59929128938778509</v>
      </c>
      <c r="J31" s="174">
        <f>IF(RES_hhdet_in_tes!J31=0,"",RES_hhdet_in_tes!J31/RES_hhdet_in_fec!J31)</f>
        <v>0.60236023580163722</v>
      </c>
      <c r="K31" s="174">
        <f>IF(RES_hhdet_in_tes!K31=0,"",RES_hhdet_in_tes!K31/RES_hhdet_in_fec!K31)</f>
        <v>0.60549112084492851</v>
      </c>
      <c r="L31" s="174">
        <f>IF(RES_hhdet_in_tes!L31=0,"",RES_hhdet_in_tes!L31/RES_hhdet_in_fec!L31)</f>
        <v>0.60856758337337535</v>
      </c>
      <c r="M31" s="174" t="str">
        <f>IF(RES_hhdet_in_tes!M31=0,"",RES_hhdet_in_tes!M31/RES_hhdet_in_fec!M31)</f>
        <v/>
      </c>
      <c r="N31" s="174" t="str">
        <f>IF(RES_hhdet_in_tes!N31=0,"",RES_hhdet_in_tes!N31/RES_hhdet_in_fec!N31)</f>
        <v/>
      </c>
      <c r="O31" s="174">
        <f>IF(RES_hhdet_in_tes!O31=0,"",RES_hhdet_in_tes!O31/RES_hhdet_in_fec!O31)</f>
        <v>0.6177415063309506</v>
      </c>
      <c r="P31" s="174" t="str">
        <f>IF(RES_hhdet_in_tes!P31=0,"",RES_hhdet_in_tes!P31/RES_hhdet_in_fec!P31)</f>
        <v/>
      </c>
      <c r="Q31" s="174" t="str">
        <f>IF(RES_hhdet_in_tes!Q31=0,"",RES_hhdet_in_tes!Q31/RES_hhdet_in_fec!Q31)</f>
        <v/>
      </c>
    </row>
    <row r="32" spans="1:17" ht="12" customHeight="1" x14ac:dyDescent="0.25">
      <c r="A32" s="167" t="s">
        <v>168</v>
      </c>
      <c r="B32" s="174"/>
      <c r="C32" s="174">
        <f>IF(RES_hhdet_in_tes!C32=0,"",RES_hhdet_in_tes!C32/RES_hhdet_in_fec!C32)</f>
        <v>0.68126233564324656</v>
      </c>
      <c r="D32" s="174">
        <f>IF(RES_hhdet_in_tes!D32=0,"",RES_hhdet_in_tes!D32/RES_hhdet_in_fec!D32)</f>
        <v>0.68446298098321412</v>
      </c>
      <c r="E32" s="174">
        <f>IF(RES_hhdet_in_tes!E32=0,"",RES_hhdet_in_tes!E32/RES_hhdet_in_fec!E32)</f>
        <v>0.68743384850736811</v>
      </c>
      <c r="F32" s="174">
        <f>IF(RES_hhdet_in_tes!F32=0,"",RES_hhdet_in_tes!F32/RES_hhdet_in_fec!F32)</f>
        <v>0.69087078649140776</v>
      </c>
      <c r="G32" s="174">
        <f>IF(RES_hhdet_in_tes!G32=0,"",RES_hhdet_in_tes!G32/RES_hhdet_in_fec!G32)</f>
        <v>0.69278620534538726</v>
      </c>
      <c r="H32" s="174">
        <f>IF(RES_hhdet_in_tes!H32=0,"",RES_hhdet_in_tes!H32/RES_hhdet_in_fec!H32)</f>
        <v>0.69482889540974602</v>
      </c>
      <c r="I32" s="174">
        <f>IF(RES_hhdet_in_tes!I32=0,"",RES_hhdet_in_tes!I32/RES_hhdet_in_fec!I32)</f>
        <v>0.69817542591864967</v>
      </c>
      <c r="J32" s="174">
        <f>IF(RES_hhdet_in_tes!J32=0,"",RES_hhdet_in_tes!J32/RES_hhdet_in_fec!J32)</f>
        <v>0.70297980074679212</v>
      </c>
      <c r="K32" s="174">
        <f>IF(RES_hhdet_in_tes!K32=0,"",RES_hhdet_in_tes!K32/RES_hhdet_in_fec!K32)</f>
        <v>0.70676494776025867</v>
      </c>
      <c r="L32" s="174">
        <f>IF(RES_hhdet_in_tes!L32=0,"",RES_hhdet_in_tes!L32/RES_hhdet_in_fec!L32)</f>
        <v>0.71060740331462446</v>
      </c>
      <c r="M32" s="174" t="str">
        <f>IF(RES_hhdet_in_tes!M32=0,"",RES_hhdet_in_tes!M32/RES_hhdet_in_fec!M32)</f>
        <v/>
      </c>
      <c r="N32" s="174" t="str">
        <f>IF(RES_hhdet_in_tes!N32=0,"",RES_hhdet_in_tes!N32/RES_hhdet_in_fec!N32)</f>
        <v/>
      </c>
      <c r="O32" s="174">
        <f>IF(RES_hhdet_in_tes!O32=0,"",RES_hhdet_in_tes!O32/RES_hhdet_in_fec!O32)</f>
        <v>0.72239260759609314</v>
      </c>
      <c r="P32" s="174" t="str">
        <f>IF(RES_hhdet_in_tes!P32=0,"",RES_hhdet_in_tes!P32/RES_hhdet_in_fec!P32)</f>
        <v/>
      </c>
      <c r="Q32" s="174" t="str">
        <f>IF(RES_hhdet_in_tes!Q32=0,"",RES_hhdet_in_tes!Q32/RES_hhdet_in_fec!Q32)</f>
        <v/>
      </c>
    </row>
    <row r="33" spans="1:17" ht="12" customHeight="1" x14ac:dyDescent="0.25">
      <c r="A33" s="166" t="s">
        <v>57</v>
      </c>
      <c r="B33" s="173"/>
      <c r="C33" s="173">
        <f>IF(RES_hhdet_in_tes!C33=0,"",RES_hhdet_in_tes!C33/RES_hhdet_in_fec!C33)</f>
        <v>0.57479646546596785</v>
      </c>
      <c r="D33" s="173">
        <f>IF(RES_hhdet_in_tes!D33=0,"",RES_hhdet_in_tes!D33/RES_hhdet_in_fec!D33)</f>
        <v>0.57781991948870193</v>
      </c>
      <c r="E33" s="173">
        <f>IF(RES_hhdet_in_tes!E33=0,"",RES_hhdet_in_tes!E33/RES_hhdet_in_fec!E33)</f>
        <v>0.5811001867761767</v>
      </c>
      <c r="F33" s="173">
        <f>IF(RES_hhdet_in_tes!F33=0,"",RES_hhdet_in_tes!F33/RES_hhdet_in_fec!F33)</f>
        <v>0.58395162919119636</v>
      </c>
      <c r="G33" s="173">
        <f>IF(RES_hhdet_in_tes!G33=0,"",RES_hhdet_in_tes!G33/RES_hhdet_in_fec!G33)</f>
        <v>0.58759404685799566</v>
      </c>
      <c r="H33" s="173">
        <f>IF(RES_hhdet_in_tes!H33=0,"",RES_hhdet_in_tes!H33/RES_hhdet_in_fec!H33)</f>
        <v>0.59442953877462701</v>
      </c>
      <c r="I33" s="173">
        <f>IF(RES_hhdet_in_tes!I33=0,"",RES_hhdet_in_tes!I33/RES_hhdet_in_fec!I33)</f>
        <v>0.60170765429995665</v>
      </c>
      <c r="J33" s="173">
        <f>IF(RES_hhdet_in_tes!J33=0,"",RES_hhdet_in_tes!J33/RES_hhdet_in_fec!J33)</f>
        <v>0.60700621338352923</v>
      </c>
      <c r="K33" s="173">
        <f>IF(RES_hhdet_in_tes!K33=0,"",RES_hhdet_in_tes!K33/RES_hhdet_in_fec!K33)</f>
        <v>0.61074254756777968</v>
      </c>
      <c r="L33" s="173">
        <f>IF(RES_hhdet_in_tes!L33=0,"",RES_hhdet_in_tes!L33/RES_hhdet_in_fec!L33)</f>
        <v>0.61419982330754785</v>
      </c>
      <c r="M33" s="173" t="str">
        <f>IF(RES_hhdet_in_tes!M33=0,"",RES_hhdet_in_tes!M33/RES_hhdet_in_fec!M33)</f>
        <v/>
      </c>
      <c r="N33" s="173" t="str">
        <f>IF(RES_hhdet_in_tes!N33=0,"",RES_hhdet_in_tes!N33/RES_hhdet_in_fec!N33)</f>
        <v/>
      </c>
      <c r="O33" s="173">
        <f>IF(RES_hhdet_in_tes!O33=0,"",RES_hhdet_in_tes!O33/RES_hhdet_in_fec!O33)</f>
        <v>0.62589515305045829</v>
      </c>
      <c r="P33" s="173" t="str">
        <f>IF(RES_hhdet_in_tes!P33=0,"",RES_hhdet_in_tes!P33/RES_hhdet_in_fec!P33)</f>
        <v/>
      </c>
      <c r="Q33" s="173" t="str">
        <f>IF(RES_hhdet_in_tes!Q33=0,"",RES_hhdet_in_tes!Q33/RES_hhdet_in_fec!Q33)</f>
        <v/>
      </c>
    </row>
    <row r="34" spans="1:17" ht="12" customHeight="1" x14ac:dyDescent="0.25">
      <c r="A34" s="147" t="s">
        <v>59</v>
      </c>
      <c r="B34" s="172"/>
      <c r="C34" s="172">
        <f>IF(RES_hhdet_in_tes!C34=0,"",RES_hhdet_in_tes!C34/RES_hhdet_in_fec!C34)</f>
        <v>1.0365250964195019</v>
      </c>
      <c r="D34" s="172">
        <f>IF(RES_hhdet_in_tes!D34=0,"",RES_hhdet_in_tes!D34/RES_hhdet_in_fec!D34)</f>
        <v>1.0375960755205782</v>
      </c>
      <c r="E34" s="172">
        <f>IF(RES_hhdet_in_tes!E34=0,"",RES_hhdet_in_tes!E34/RES_hhdet_in_fec!E34)</f>
        <v>1.0368534094994128</v>
      </c>
      <c r="F34" s="172">
        <f>IF(RES_hhdet_in_tes!F34=0,"",RES_hhdet_in_tes!F34/RES_hhdet_in_fec!F34)</f>
        <v>1.0395485855443665</v>
      </c>
      <c r="G34" s="172">
        <f>IF(RES_hhdet_in_tes!G34=0,"",RES_hhdet_in_tes!G34/RES_hhdet_in_fec!G34)</f>
        <v>1.0335805580447506</v>
      </c>
      <c r="H34" s="172">
        <f>IF(RES_hhdet_in_tes!H34=0,"",RES_hhdet_in_tes!H34/RES_hhdet_in_fec!H34)</f>
        <v>1.0173100161159516</v>
      </c>
      <c r="I34" s="172">
        <f>IF(RES_hhdet_in_tes!I34=0,"",RES_hhdet_in_tes!I34/RES_hhdet_in_fec!I34)</f>
        <v>1.0056238859809754</v>
      </c>
      <c r="J34" s="172">
        <f>IF(RES_hhdet_in_tes!J34=0,"",RES_hhdet_in_tes!J34/RES_hhdet_in_fec!J34)</f>
        <v>1.0060921965645033</v>
      </c>
      <c r="K34" s="172">
        <f>IF(RES_hhdet_in_tes!K34=0,"",RES_hhdet_in_tes!K34/RES_hhdet_in_fec!K34)</f>
        <v>1.00779842531148</v>
      </c>
      <c r="L34" s="172">
        <f>IF(RES_hhdet_in_tes!L34=0,"",RES_hhdet_in_tes!L34/RES_hhdet_in_fec!L34)</f>
        <v>1.0103896429428654</v>
      </c>
      <c r="M34" s="172" t="str">
        <f>IF(RES_hhdet_in_tes!M34=0,"",RES_hhdet_in_tes!M34/RES_hhdet_in_fec!M34)</f>
        <v/>
      </c>
      <c r="N34" s="172" t="str">
        <f>IF(RES_hhdet_in_tes!N34=0,"",RES_hhdet_in_tes!N34/RES_hhdet_in_fec!N34)</f>
        <v/>
      </c>
      <c r="O34" s="172">
        <f>IF(RES_hhdet_in_tes!O34=0,"",RES_hhdet_in_tes!O34/RES_hhdet_in_fec!O34)</f>
        <v>1.02113958294061</v>
      </c>
      <c r="P34" s="172" t="str">
        <f>IF(RES_hhdet_in_tes!P34=0,"",RES_hhdet_in_tes!P34/RES_hhdet_in_fec!P34)</f>
        <v/>
      </c>
      <c r="Q34" s="172" t="str">
        <f>IF(RES_hhdet_in_tes!Q34=0,"",RES_hhdet_in_tes!Q34/RES_hhdet_in_fec!Q34)</f>
        <v/>
      </c>
    </row>
    <row r="35" spans="1:17" ht="12" customHeight="1" x14ac:dyDescent="0.25">
      <c r="A35" s="163" t="s">
        <v>142</v>
      </c>
      <c r="B35" s="171"/>
      <c r="C35" s="171" t="str">
        <f>IF(RES_hhdet_in_tes!C35=0,"",RES_hhdet_in_tes!C35/RES_hhdet_in_fec!C35)</f>
        <v/>
      </c>
      <c r="D35" s="171" t="str">
        <f>IF(RES_hhdet_in_tes!D35=0,"",RES_hhdet_in_tes!D35/RES_hhdet_in_fec!D35)</f>
        <v/>
      </c>
      <c r="E35" s="171" t="str">
        <f>IF(RES_hhdet_in_tes!E35=0,"",RES_hhdet_in_tes!E35/RES_hhdet_in_fec!E35)</f>
        <v/>
      </c>
      <c r="F35" s="171" t="str">
        <f>IF(RES_hhdet_in_tes!F35=0,"",RES_hhdet_in_tes!F35/RES_hhdet_in_fec!F35)</f>
        <v/>
      </c>
      <c r="G35" s="171" t="str">
        <f>IF(RES_hhdet_in_tes!G35=0,"",RES_hhdet_in_tes!G35/RES_hhdet_in_fec!G35)</f>
        <v/>
      </c>
      <c r="H35" s="171" t="str">
        <f>IF(RES_hhdet_in_tes!H35=0,"",RES_hhdet_in_tes!H35/RES_hhdet_in_fec!H35)</f>
        <v/>
      </c>
      <c r="I35" s="171" t="str">
        <f>IF(RES_hhdet_in_tes!I35=0,"",RES_hhdet_in_tes!I35/RES_hhdet_in_fec!I35)</f>
        <v/>
      </c>
      <c r="J35" s="171" t="str">
        <f>IF(RES_hhdet_in_tes!J35=0,"",RES_hhdet_in_tes!J35/RES_hhdet_in_fec!J35)</f>
        <v/>
      </c>
      <c r="K35" s="171" t="str">
        <f>IF(RES_hhdet_in_tes!K35=0,"",RES_hhdet_in_tes!K35/RES_hhdet_in_fec!K35)</f>
        <v/>
      </c>
      <c r="L35" s="171" t="str">
        <f>IF(RES_hhdet_in_tes!L35=0,"",RES_hhdet_in_tes!L35/RES_hhdet_in_fec!L35)</f>
        <v/>
      </c>
      <c r="M35" s="171">
        <f>IF(RES_hhdet_in_tes!M35=0,"",RES_hhdet_in_tes!M35/RES_hhdet_in_fec!M35)</f>
        <v>0.77562685979853685</v>
      </c>
      <c r="N35" s="171" t="str">
        <f>IF(RES_hhdet_in_tes!N35=0,"",RES_hhdet_in_tes!N35/RES_hhdet_in_fec!N35)</f>
        <v/>
      </c>
      <c r="O35" s="171" t="str">
        <f>IF(RES_hhdet_in_tes!O35=0,"",RES_hhdet_in_tes!O35/RES_hhdet_in_fec!O35)</f>
        <v/>
      </c>
      <c r="P35" s="171">
        <f>IF(RES_hhdet_in_tes!P35=0,"",RES_hhdet_in_tes!P35/RES_hhdet_in_fec!P35)</f>
        <v>0.7805187566724755</v>
      </c>
      <c r="Q35" s="171">
        <f>IF(RES_hhdet_in_tes!Q35=0,"",RES_hhdet_in_tes!Q35/RES_hhdet_in_fec!Q35)</f>
        <v>0.77998789566463056</v>
      </c>
    </row>
    <row r="36" spans="1:17" ht="12" customHeight="1" x14ac:dyDescent="0.25">
      <c r="A36" s="161" t="s">
        <v>141</v>
      </c>
      <c r="B36" s="170"/>
      <c r="C36" s="170" t="str">
        <f>IF(RES_hhdet_in_tes!C36=0,"",RES_hhdet_in_tes!C36/RES_hhdet_in_fec!C36)</f>
        <v/>
      </c>
      <c r="D36" s="170" t="str">
        <f>IF(RES_hhdet_in_tes!D36=0,"",RES_hhdet_in_tes!D36/RES_hhdet_in_fec!D36)</f>
        <v/>
      </c>
      <c r="E36" s="170" t="str">
        <f>IF(RES_hhdet_in_tes!E36=0,"",RES_hhdet_in_tes!E36/RES_hhdet_in_fec!E36)</f>
        <v/>
      </c>
      <c r="F36" s="170" t="str">
        <f>IF(RES_hhdet_in_tes!F36=0,"",RES_hhdet_in_tes!F36/RES_hhdet_in_fec!F36)</f>
        <v/>
      </c>
      <c r="G36" s="170" t="str">
        <f>IF(RES_hhdet_in_tes!G36=0,"",RES_hhdet_in_tes!G36/RES_hhdet_in_fec!G36)</f>
        <v/>
      </c>
      <c r="H36" s="170" t="str">
        <f>IF(RES_hhdet_in_tes!H36=0,"",RES_hhdet_in_tes!H36/RES_hhdet_in_fec!H36)</f>
        <v/>
      </c>
      <c r="I36" s="170" t="str">
        <f>IF(RES_hhdet_in_tes!I36=0,"",RES_hhdet_in_tes!I36/RES_hhdet_in_fec!I36)</f>
        <v/>
      </c>
      <c r="J36" s="170" t="str">
        <f>IF(RES_hhdet_in_tes!J36=0,"",RES_hhdet_in_tes!J36/RES_hhdet_in_fec!J36)</f>
        <v/>
      </c>
      <c r="K36" s="170" t="str">
        <f>IF(RES_hhdet_in_tes!K36=0,"",RES_hhdet_in_tes!K36/RES_hhdet_in_fec!K36)</f>
        <v/>
      </c>
      <c r="L36" s="170" t="str">
        <f>IF(RES_hhdet_in_tes!L36=0,"",RES_hhdet_in_tes!L36/RES_hhdet_in_fec!L36)</f>
        <v/>
      </c>
      <c r="M36" s="170">
        <f>IF(RES_hhdet_in_tes!M36=0,"",RES_hhdet_in_tes!M36/RES_hhdet_in_fec!M36)</f>
        <v>0.83408791795468917</v>
      </c>
      <c r="N36" s="170" t="str">
        <f>IF(RES_hhdet_in_tes!N36=0,"",RES_hhdet_in_tes!N36/RES_hhdet_in_fec!N36)</f>
        <v/>
      </c>
      <c r="O36" s="170" t="str">
        <f>IF(RES_hhdet_in_tes!O36=0,"",RES_hhdet_in_tes!O36/RES_hhdet_in_fec!O36)</f>
        <v/>
      </c>
      <c r="P36" s="170">
        <f>IF(RES_hhdet_in_tes!P36=0,"",RES_hhdet_in_tes!P36/RES_hhdet_in_fec!P36)</f>
        <v>0.83785230760877227</v>
      </c>
      <c r="Q36" s="170">
        <f>IF(RES_hhdet_in_tes!Q36=0,"",RES_hhdet_in_tes!Q36/RES_hhdet_in_fec!Q36)</f>
        <v>0.83437915454923262</v>
      </c>
    </row>
    <row r="37" spans="1:17" ht="12" customHeight="1" x14ac:dyDescent="0.25">
      <c r="A37" s="148" t="s">
        <v>60</v>
      </c>
      <c r="B37" s="73"/>
      <c r="C37" s="73" t="str">
        <f>IF(RES_hhdet_in_tes!C37=0,"",RES_hhdet_in_tes!C37/RES_hhdet_in_fec!C37)</f>
        <v/>
      </c>
      <c r="D37" s="73" t="str">
        <f>IF(RES_hhdet_in_tes!D37=0,"",RES_hhdet_in_tes!D37/RES_hhdet_in_fec!D37)</f>
        <v/>
      </c>
      <c r="E37" s="73" t="str">
        <f>IF(RES_hhdet_in_tes!E37=0,"",RES_hhdet_in_tes!E37/RES_hhdet_in_fec!E37)</f>
        <v/>
      </c>
      <c r="F37" s="73" t="str">
        <f>IF(RES_hhdet_in_tes!F37=0,"",RES_hhdet_in_tes!F37/RES_hhdet_in_fec!F37)</f>
        <v/>
      </c>
      <c r="G37" s="73" t="str">
        <f>IF(RES_hhdet_in_tes!G37=0,"",RES_hhdet_in_tes!G37/RES_hhdet_in_fec!G37)</f>
        <v/>
      </c>
      <c r="H37" s="73" t="str">
        <f>IF(RES_hhdet_in_tes!H37=0,"",RES_hhdet_in_tes!H37/RES_hhdet_in_fec!H37)</f>
        <v/>
      </c>
      <c r="I37" s="73" t="str">
        <f>IF(RES_hhdet_in_tes!I37=0,"",RES_hhdet_in_tes!I37/RES_hhdet_in_fec!I37)</f>
        <v/>
      </c>
      <c r="J37" s="73" t="str">
        <f>IF(RES_hhdet_in_tes!J37=0,"",RES_hhdet_in_tes!J37/RES_hhdet_in_fec!J37)</f>
        <v/>
      </c>
      <c r="K37" s="73" t="str">
        <f>IF(RES_hhdet_in_tes!K37=0,"",RES_hhdet_in_tes!K37/RES_hhdet_in_fec!K37)</f>
        <v/>
      </c>
      <c r="L37" s="73" t="str">
        <f>IF(RES_hhdet_in_tes!L37=0,"",RES_hhdet_in_tes!L37/RES_hhdet_in_fec!L37)</f>
        <v/>
      </c>
      <c r="M37" s="73">
        <f>IF(RES_hhdet_in_tes!M37=0,"",RES_hhdet_in_tes!M37/RES_hhdet_in_fec!M37)</f>
        <v>0.76944355584466573</v>
      </c>
      <c r="N37" s="73" t="str">
        <f>IF(RES_hhdet_in_tes!N37=0,"",RES_hhdet_in_tes!N37/RES_hhdet_in_fec!N37)</f>
        <v/>
      </c>
      <c r="O37" s="73" t="str">
        <f>IF(RES_hhdet_in_tes!O37=0,"",RES_hhdet_in_tes!O37/RES_hhdet_in_fec!O37)</f>
        <v/>
      </c>
      <c r="P37" s="73">
        <f>IF(RES_hhdet_in_tes!P37=0,"",RES_hhdet_in_tes!P37/RES_hhdet_in_fec!P37)</f>
        <v>0.77749537301671212</v>
      </c>
      <c r="Q37" s="73">
        <f>IF(RES_hhdet_in_tes!Q37=0,"",RES_hhdet_in_tes!Q37/RES_hhdet_in_fec!Q37)</f>
        <v>0.77831534156947757</v>
      </c>
    </row>
    <row r="38" spans="1:17" ht="12" customHeight="1" x14ac:dyDescent="0.25">
      <c r="A38" s="148" t="s">
        <v>59</v>
      </c>
      <c r="B38" s="73"/>
      <c r="C38" s="73" t="str">
        <f>IF(RES_hhdet_in_tes!C38=0,"",RES_hhdet_in_tes!C38/RES_hhdet_in_fec!C38)</f>
        <v/>
      </c>
      <c r="D38" s="73" t="str">
        <f>IF(RES_hhdet_in_tes!D38=0,"",RES_hhdet_in_tes!D38/RES_hhdet_in_fec!D38)</f>
        <v/>
      </c>
      <c r="E38" s="73" t="str">
        <f>IF(RES_hhdet_in_tes!E38=0,"",RES_hhdet_in_tes!E38/RES_hhdet_in_fec!E38)</f>
        <v/>
      </c>
      <c r="F38" s="73" t="str">
        <f>IF(RES_hhdet_in_tes!F38=0,"",RES_hhdet_in_tes!F38/RES_hhdet_in_fec!F38)</f>
        <v/>
      </c>
      <c r="G38" s="73" t="str">
        <f>IF(RES_hhdet_in_tes!G38=0,"",RES_hhdet_in_tes!G38/RES_hhdet_in_fec!G38)</f>
        <v/>
      </c>
      <c r="H38" s="73" t="str">
        <f>IF(RES_hhdet_in_tes!H38=0,"",RES_hhdet_in_tes!H38/RES_hhdet_in_fec!H38)</f>
        <v/>
      </c>
      <c r="I38" s="73" t="str">
        <f>IF(RES_hhdet_in_tes!I38=0,"",RES_hhdet_in_tes!I38/RES_hhdet_in_fec!I38)</f>
        <v/>
      </c>
      <c r="J38" s="73" t="str">
        <f>IF(RES_hhdet_in_tes!J38=0,"",RES_hhdet_in_tes!J38/RES_hhdet_in_fec!J38)</f>
        <v/>
      </c>
      <c r="K38" s="73" t="str">
        <f>IF(RES_hhdet_in_tes!K38=0,"",RES_hhdet_in_tes!K38/RES_hhdet_in_fec!K38)</f>
        <v/>
      </c>
      <c r="L38" s="73" t="str">
        <f>IF(RES_hhdet_in_tes!L38=0,"",RES_hhdet_in_tes!L38/RES_hhdet_in_fec!L38)</f>
        <v/>
      </c>
      <c r="M38" s="73">
        <f>IF(RES_hhdet_in_tes!M38=0,"",RES_hhdet_in_tes!M38/RES_hhdet_in_fec!M38)</f>
        <v>1.013045804670069</v>
      </c>
      <c r="N38" s="73" t="str">
        <f>IF(RES_hhdet_in_tes!N38=0,"",RES_hhdet_in_tes!N38/RES_hhdet_in_fec!N38)</f>
        <v/>
      </c>
      <c r="O38" s="73" t="str">
        <f>IF(RES_hhdet_in_tes!O38=0,"",RES_hhdet_in_tes!O38/RES_hhdet_in_fec!O38)</f>
        <v/>
      </c>
      <c r="P38" s="73">
        <f>IF(RES_hhdet_in_tes!P38=0,"",RES_hhdet_in_tes!P38/RES_hhdet_in_fec!P38)</f>
        <v>1.0128844579757794</v>
      </c>
      <c r="Q38" s="73">
        <f>IF(RES_hhdet_in_tes!Q38=0,"",RES_hhdet_in_tes!Q38/RES_hhdet_in_fec!Q38)</f>
        <v>1.0079888076001102</v>
      </c>
    </row>
    <row r="39" spans="1:17" ht="12" customHeight="1" x14ac:dyDescent="0.25">
      <c r="A39" s="158" t="s">
        <v>62</v>
      </c>
      <c r="B39" s="169"/>
      <c r="C39" s="169">
        <f>IF(RES_hhdet_in_tes!C39=0,"",RES_hhdet_in_tes!C39/RES_hhdet_in_fec!C39)</f>
        <v>0.45141986208163709</v>
      </c>
      <c r="D39" s="169">
        <f>IF(RES_hhdet_in_tes!D39=0,"",RES_hhdet_in_tes!D39/RES_hhdet_in_fec!D39)</f>
        <v>0.4537896620488025</v>
      </c>
      <c r="E39" s="169">
        <f>IF(RES_hhdet_in_tes!E39=0,"",RES_hhdet_in_tes!E39/RES_hhdet_in_fec!E39)</f>
        <v>0.45578548878825315</v>
      </c>
      <c r="F39" s="169">
        <f>IF(RES_hhdet_in_tes!F39=0,"",RES_hhdet_in_tes!F39/RES_hhdet_in_fec!F39)</f>
        <v>0.45960210976448423</v>
      </c>
      <c r="G39" s="169">
        <f>IF(RES_hhdet_in_tes!G39=0,"",RES_hhdet_in_tes!G39/RES_hhdet_in_fec!G39)</f>
        <v>0.46169356095952252</v>
      </c>
      <c r="H39" s="169">
        <f>IF(RES_hhdet_in_tes!H39=0,"",RES_hhdet_in_tes!H39/RES_hhdet_in_fec!H39)</f>
        <v>0.46380579295805791</v>
      </c>
      <c r="I39" s="169">
        <f>IF(RES_hhdet_in_tes!I39=0,"",RES_hhdet_in_tes!I39/RES_hhdet_in_fec!I39)</f>
        <v>0.46704369449035782</v>
      </c>
      <c r="J39" s="169">
        <f>IF(RES_hhdet_in_tes!J39=0,"",RES_hhdet_in_tes!J39/RES_hhdet_in_fec!J39)</f>
        <v>0.46997730150328176</v>
      </c>
      <c r="K39" s="169">
        <f>IF(RES_hhdet_in_tes!K39=0,"",RES_hhdet_in_tes!K39/RES_hhdet_in_fec!K39)</f>
        <v>0.47240919129607761</v>
      </c>
      <c r="L39" s="169">
        <f>IF(RES_hhdet_in_tes!L39=0,"",RES_hhdet_in_tes!L39/RES_hhdet_in_fec!L39)</f>
        <v>0.47509691527036024</v>
      </c>
      <c r="M39" s="169">
        <f>IF(RES_hhdet_in_tes!M39=0,"",RES_hhdet_in_tes!M39/RES_hhdet_in_fec!M39)</f>
        <v>0.47760423038387112</v>
      </c>
      <c r="N39" s="169" t="str">
        <f>IF(RES_hhdet_in_tes!N39=0,"",RES_hhdet_in_tes!N39/RES_hhdet_in_fec!N39)</f>
        <v/>
      </c>
      <c r="O39" s="169">
        <f>IF(RES_hhdet_in_tes!O39=0,"",RES_hhdet_in_tes!O39/RES_hhdet_in_fec!O39)</f>
        <v>0.48182820202012999</v>
      </c>
      <c r="P39" s="169">
        <f>IF(RES_hhdet_in_tes!P39=0,"",RES_hhdet_in_tes!P39/RES_hhdet_in_fec!P39)</f>
        <v>0.86301346136671653</v>
      </c>
      <c r="Q39" s="169">
        <f>IF(RES_hhdet_in_tes!Q39=0,"",RES_hhdet_in_tes!Q39/RES_hhdet_in_fec!Q39)</f>
        <v>0.48527712190327782</v>
      </c>
    </row>
    <row r="40" spans="1:17" ht="12" customHeight="1" x14ac:dyDescent="0.25">
      <c r="A40" s="23" t="s">
        <v>57</v>
      </c>
      <c r="B40" s="73"/>
      <c r="C40" s="73">
        <f>IF(RES_hhdet_in_tes!C40=0,"",RES_hhdet_in_tes!C40/RES_hhdet_in_fec!C40)</f>
        <v>0.45141986208163709</v>
      </c>
      <c r="D40" s="73">
        <f>IF(RES_hhdet_in_tes!D40=0,"",RES_hhdet_in_tes!D40/RES_hhdet_in_fec!D40)</f>
        <v>0.4537896620488025</v>
      </c>
      <c r="E40" s="73">
        <f>IF(RES_hhdet_in_tes!E40=0,"",RES_hhdet_in_tes!E40/RES_hhdet_in_fec!E40)</f>
        <v>0.45578548878825315</v>
      </c>
      <c r="F40" s="73">
        <f>IF(RES_hhdet_in_tes!F40=0,"",RES_hhdet_in_tes!F40/RES_hhdet_in_fec!F40)</f>
        <v>0.45960210976448423</v>
      </c>
      <c r="G40" s="73">
        <f>IF(RES_hhdet_in_tes!G40=0,"",RES_hhdet_in_tes!G40/RES_hhdet_in_fec!G40)</f>
        <v>0.46169356095952252</v>
      </c>
      <c r="H40" s="73">
        <f>IF(RES_hhdet_in_tes!H40=0,"",RES_hhdet_in_tes!H40/RES_hhdet_in_fec!H40)</f>
        <v>0.46380579295805791</v>
      </c>
      <c r="I40" s="73">
        <f>IF(RES_hhdet_in_tes!I40=0,"",RES_hhdet_in_tes!I40/RES_hhdet_in_fec!I40)</f>
        <v>0.46704369449035782</v>
      </c>
      <c r="J40" s="73">
        <f>IF(RES_hhdet_in_tes!J40=0,"",RES_hhdet_in_tes!J40/RES_hhdet_in_fec!J40)</f>
        <v>0.46997730150328176</v>
      </c>
      <c r="K40" s="73">
        <f>IF(RES_hhdet_in_tes!K40=0,"",RES_hhdet_in_tes!K40/RES_hhdet_in_fec!K40)</f>
        <v>0.47240919129607761</v>
      </c>
      <c r="L40" s="73">
        <f>IF(RES_hhdet_in_tes!L40=0,"",RES_hhdet_in_tes!L40/RES_hhdet_in_fec!L40)</f>
        <v>0.47509691527036024</v>
      </c>
      <c r="M40" s="73">
        <f>IF(RES_hhdet_in_tes!M40=0,"",RES_hhdet_in_tes!M40/RES_hhdet_in_fec!M40)</f>
        <v>0.47760423038387112</v>
      </c>
      <c r="N40" s="73" t="str">
        <f>IF(RES_hhdet_in_tes!N40=0,"",RES_hhdet_in_tes!N40/RES_hhdet_in_fec!N40)</f>
        <v/>
      </c>
      <c r="O40" s="73">
        <f>IF(RES_hhdet_in_tes!O40=0,"",RES_hhdet_in_tes!O40/RES_hhdet_in_fec!O40)</f>
        <v>0.48182820202012999</v>
      </c>
      <c r="P40" s="73" t="str">
        <f>IF(RES_hhdet_in_tes!P40=0,"",RES_hhdet_in_tes!P40/RES_hhdet_in_fec!P40)</f>
        <v/>
      </c>
      <c r="Q40" s="73">
        <f>IF(RES_hhdet_in_tes!Q40=0,"",RES_hhdet_in_tes!Q40/RES_hhdet_in_fec!Q40)</f>
        <v>0.48527712190327782</v>
      </c>
    </row>
    <row r="41" spans="1:17" ht="12" customHeight="1" x14ac:dyDescent="0.25">
      <c r="A41" s="29" t="s">
        <v>140</v>
      </c>
      <c r="B41" s="65"/>
      <c r="C41" s="65" t="str">
        <f>IF(RES_hhdet_in_tes!C41=0,"",RES_hhdet_in_tes!C41/RES_hhdet_in_fec!C41)</f>
        <v/>
      </c>
      <c r="D41" s="65" t="str">
        <f>IF(RES_hhdet_in_tes!D41=0,"",RES_hhdet_in_tes!D41/RES_hhdet_in_fec!D41)</f>
        <v/>
      </c>
      <c r="E41" s="65" t="str">
        <f>IF(RES_hhdet_in_tes!E41=0,"",RES_hhdet_in_tes!E41/RES_hhdet_in_fec!E41)</f>
        <v/>
      </c>
      <c r="F41" s="65" t="str">
        <f>IF(RES_hhdet_in_tes!F41=0,"",RES_hhdet_in_tes!F41/RES_hhdet_in_fec!F41)</f>
        <v/>
      </c>
      <c r="G41" s="65" t="str">
        <f>IF(RES_hhdet_in_tes!G41=0,"",RES_hhdet_in_tes!G41/RES_hhdet_in_fec!G41)</f>
        <v/>
      </c>
      <c r="H41" s="65" t="str">
        <f>IF(RES_hhdet_in_tes!H41=0,"",RES_hhdet_in_tes!H41/RES_hhdet_in_fec!H41)</f>
        <v/>
      </c>
      <c r="I41" s="65" t="str">
        <f>IF(RES_hhdet_in_tes!I41=0,"",RES_hhdet_in_tes!I41/RES_hhdet_in_fec!I41)</f>
        <v/>
      </c>
      <c r="J41" s="65" t="str">
        <f>IF(RES_hhdet_in_tes!J41=0,"",RES_hhdet_in_tes!J41/RES_hhdet_in_fec!J41)</f>
        <v/>
      </c>
      <c r="K41" s="65" t="str">
        <f>IF(RES_hhdet_in_tes!K41=0,"",RES_hhdet_in_tes!K41/RES_hhdet_in_fec!K41)</f>
        <v/>
      </c>
      <c r="L41" s="65" t="str">
        <f>IF(RES_hhdet_in_tes!L41=0,"",RES_hhdet_in_tes!L41/RES_hhdet_in_fec!L41)</f>
        <v/>
      </c>
      <c r="M41" s="65" t="str">
        <f>IF(RES_hhdet_in_tes!M41=0,"",RES_hhdet_in_tes!M41/RES_hhdet_in_fec!M41)</f>
        <v/>
      </c>
      <c r="N41" s="65" t="str">
        <f>IF(RES_hhdet_in_tes!N41=0,"",RES_hhdet_in_tes!N41/RES_hhdet_in_fec!N41)</f>
        <v/>
      </c>
      <c r="O41" s="65" t="str">
        <f>IF(RES_hhdet_in_tes!O41=0,"",RES_hhdet_in_tes!O41/RES_hhdet_in_fec!O41)</f>
        <v/>
      </c>
      <c r="P41" s="65">
        <f>IF(RES_hhdet_in_tes!P41=0,"",RES_hhdet_in_tes!P41/RES_hhdet_in_fec!P41)</f>
        <v>0.86301346136671653</v>
      </c>
      <c r="Q41" s="65" t="str">
        <f>IF(RES_hhdet_in_tes!Q41=0,"",RES_hhdet_in_tes!Q41/RES_hhdet_in_fec!Q41)</f>
        <v/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75"/>
      <c r="C43" s="175">
        <f>IF(RES_hhdet_in_tes!C43=0,"",RES_hhdet_in_tes!C43/RES_hhdet_in_fec!C43)</f>
        <v>0.65967319119534451</v>
      </c>
      <c r="D43" s="175">
        <f>IF(RES_hhdet_in_tes!D43=0,"",RES_hhdet_in_tes!D43/RES_hhdet_in_fec!D43)</f>
        <v>0.67504791229214278</v>
      </c>
      <c r="E43" s="175">
        <f>IF(RES_hhdet_in_tes!E43=0,"",RES_hhdet_in_tes!E43/RES_hhdet_in_fec!E43)</f>
        <v>0.67820785411058138</v>
      </c>
      <c r="F43" s="175">
        <f>IF(RES_hhdet_in_tes!F43=0,"",RES_hhdet_in_tes!F43/RES_hhdet_in_fec!F43)</f>
        <v>0.68313618839061807</v>
      </c>
      <c r="G43" s="175">
        <f>IF(RES_hhdet_in_tes!G43=0,"",RES_hhdet_in_tes!G43/RES_hhdet_in_fec!G43)</f>
        <v>0.68278641902246828</v>
      </c>
      <c r="H43" s="175">
        <f>IF(RES_hhdet_in_tes!H43=0,"",RES_hhdet_in_tes!H43/RES_hhdet_in_fec!H43)</f>
        <v>0.68960756314632921</v>
      </c>
      <c r="I43" s="175">
        <f>IF(RES_hhdet_in_tes!I43=0,"",RES_hhdet_in_tes!I43/RES_hhdet_in_fec!I43)</f>
        <v>0.69921784573176027</v>
      </c>
      <c r="J43" s="175">
        <f>IF(RES_hhdet_in_tes!J43=0,"",RES_hhdet_in_tes!J43/RES_hhdet_in_fec!J43)</f>
        <v>0.69498827732010215</v>
      </c>
      <c r="K43" s="175">
        <f>IF(RES_hhdet_in_tes!K43=0,"",RES_hhdet_in_tes!K43/RES_hhdet_in_fec!K43)</f>
        <v>0.69968510460128008</v>
      </c>
      <c r="L43" s="175">
        <f>IF(RES_hhdet_in_tes!L43=0,"",RES_hhdet_in_tes!L43/RES_hhdet_in_fec!L43)</f>
        <v>0.70737900229595108</v>
      </c>
      <c r="M43" s="175">
        <f>IF(RES_hhdet_in_tes!M43=0,"",RES_hhdet_in_tes!M43/RES_hhdet_in_fec!M43)</f>
        <v>0.6999976534995539</v>
      </c>
      <c r="N43" s="175">
        <f>IF(RES_hhdet_in_tes!N43=0,"",RES_hhdet_in_tes!N43/RES_hhdet_in_fec!N43)</f>
        <v>0.71478142398297906</v>
      </c>
      <c r="O43" s="175">
        <f>IF(RES_hhdet_in_tes!O43=0,"",RES_hhdet_in_tes!O43/RES_hhdet_in_fec!O43)</f>
        <v>0.72575637528882042</v>
      </c>
      <c r="P43" s="175">
        <f>IF(RES_hhdet_in_tes!P43=0,"",RES_hhdet_in_tes!P43/RES_hhdet_in_fec!P43)</f>
        <v>0.72380776246024059</v>
      </c>
      <c r="Q43" s="175">
        <f>IF(RES_hhdet_in_tes!Q43=0,"",RES_hhdet_in_tes!Q43/RES_hhdet_in_fec!Q43)</f>
        <v>0.73434828300339228</v>
      </c>
    </row>
    <row r="44" spans="1:17" ht="12.95" customHeight="1" x14ac:dyDescent="0.25">
      <c r="A44" s="158" t="s">
        <v>65</v>
      </c>
      <c r="B44" s="169"/>
      <c r="C44" s="169">
        <f>IF(RES_hhdet_in_tes!C44=0,"",RES_hhdet_in_tes!C44/RES_hhdet_in_fec!C44)</f>
        <v>0.66079572604495063</v>
      </c>
      <c r="D44" s="169">
        <f>IF(RES_hhdet_in_tes!D44=0,"",RES_hhdet_in_tes!D44/RES_hhdet_in_fec!D44)</f>
        <v>0.66563393905699153</v>
      </c>
      <c r="E44" s="169">
        <f>IF(RES_hhdet_in_tes!E44=0,"",RES_hhdet_in_tes!E44/RES_hhdet_in_fec!E44)</f>
        <v>0.67109404916749182</v>
      </c>
      <c r="F44" s="169">
        <f>IF(RES_hhdet_in_tes!F44=0,"",RES_hhdet_in_tes!F44/RES_hhdet_in_fec!F44)</f>
        <v>0.67407735707463712</v>
      </c>
      <c r="G44" s="169">
        <f>IF(RES_hhdet_in_tes!G44=0,"",RES_hhdet_in_tes!G44/RES_hhdet_in_fec!G44)</f>
        <v>0.67506543494269988</v>
      </c>
      <c r="H44" s="169">
        <f>IF(RES_hhdet_in_tes!H44=0,"",RES_hhdet_in_tes!H44/RES_hhdet_in_fec!H44)</f>
        <v>0.67546736358785908</v>
      </c>
      <c r="I44" s="169">
        <f>IF(RES_hhdet_in_tes!I44=0,"",RES_hhdet_in_tes!I44/RES_hhdet_in_fec!I44)</f>
        <v>0.67728169404208638</v>
      </c>
      <c r="J44" s="169">
        <f>IF(RES_hhdet_in_tes!J44=0,"",RES_hhdet_in_tes!J44/RES_hhdet_in_fec!J44)</f>
        <v>0.68647734102709856</v>
      </c>
      <c r="K44" s="169">
        <f>IF(RES_hhdet_in_tes!K44=0,"",RES_hhdet_in_tes!K44/RES_hhdet_in_fec!K44)</f>
        <v>0.68623656987236215</v>
      </c>
      <c r="L44" s="169">
        <f>IF(RES_hhdet_in_tes!L44=0,"",RES_hhdet_in_tes!L44/RES_hhdet_in_fec!L44)</f>
        <v>0.69912214960316887</v>
      </c>
      <c r="M44" s="169">
        <f>IF(RES_hhdet_in_tes!M44=0,"",RES_hhdet_in_tes!M44/RES_hhdet_in_fec!M44)</f>
        <v>0.69272581699509317</v>
      </c>
      <c r="N44" s="169">
        <f>IF(RES_hhdet_in_tes!N44=0,"",RES_hhdet_in_tes!N44/RES_hhdet_in_fec!N44)</f>
        <v>0.71401586933867578</v>
      </c>
      <c r="O44" s="169">
        <f>IF(RES_hhdet_in_tes!O44=0,"",RES_hhdet_in_tes!O44/RES_hhdet_in_fec!O44)</f>
        <v>0.71114511072654263</v>
      </c>
      <c r="P44" s="169">
        <f>IF(RES_hhdet_in_tes!P44=0,"",RES_hhdet_in_tes!P44/RES_hhdet_in_fec!P44)</f>
        <v>0.70672957104763356</v>
      </c>
      <c r="Q44" s="169">
        <f>IF(RES_hhdet_in_tes!Q44=0,"",RES_hhdet_in_tes!Q44/RES_hhdet_in_fec!Q44)</f>
        <v>0.71460218411404419</v>
      </c>
    </row>
    <row r="45" spans="1:17" ht="12" customHeight="1" x14ac:dyDescent="0.25">
      <c r="A45" s="23" t="s">
        <v>166</v>
      </c>
      <c r="B45" s="73"/>
      <c r="C45" s="73">
        <f>IF(RES_hhdet_in_tes!C45=0,"",RES_hhdet_in_tes!C45/RES_hhdet_in_fec!C45)</f>
        <v>0.65561016223335589</v>
      </c>
      <c r="D45" s="73">
        <f>IF(RES_hhdet_in_tes!D45=0,"",RES_hhdet_in_tes!D45/RES_hhdet_in_fec!D45)</f>
        <v>0.66002724770926513</v>
      </c>
      <c r="E45" s="73">
        <f>IF(RES_hhdet_in_tes!E45=0,"",RES_hhdet_in_tes!E45/RES_hhdet_in_fec!E45)</f>
        <v>0.66376398924039726</v>
      </c>
      <c r="F45" s="73">
        <f>IF(RES_hhdet_in_tes!F45=0,"",RES_hhdet_in_tes!F45/RES_hhdet_in_fec!F45)</f>
        <v>0.66738036301016057</v>
      </c>
      <c r="G45" s="73">
        <f>IF(RES_hhdet_in_tes!G45=0,"",RES_hhdet_in_tes!G45/RES_hhdet_in_fec!G45)</f>
        <v>0.67084837479514225</v>
      </c>
      <c r="H45" s="73">
        <f>IF(RES_hhdet_in_tes!H45=0,"",RES_hhdet_in_tes!H45/RES_hhdet_in_fec!H45)</f>
        <v>0.67024540116524711</v>
      </c>
      <c r="I45" s="73">
        <f>IF(RES_hhdet_in_tes!I45=0,"",RES_hhdet_in_tes!I45/RES_hhdet_in_fec!I45)</f>
        <v>0.67209640982901575</v>
      </c>
      <c r="J45" s="73">
        <f>IF(RES_hhdet_in_tes!J45=0,"",RES_hhdet_in_tes!J45/RES_hhdet_in_fec!J45)</f>
        <v>0.67976352753023173</v>
      </c>
      <c r="K45" s="73">
        <f>IF(RES_hhdet_in_tes!K45=0,"",RES_hhdet_in_tes!K45/RES_hhdet_in_fec!K45)</f>
        <v>0.68145135157067116</v>
      </c>
      <c r="L45" s="73">
        <f>IF(RES_hhdet_in_tes!L45=0,"",RES_hhdet_in_tes!L45/RES_hhdet_in_fec!L45)</f>
        <v>0.69025851592395671</v>
      </c>
      <c r="M45" s="73">
        <f>IF(RES_hhdet_in_tes!M45=0,"",RES_hhdet_in_tes!M45/RES_hhdet_in_fec!M45)</f>
        <v>0.6884482876020499</v>
      </c>
      <c r="N45" s="73">
        <f>IF(RES_hhdet_in_tes!N45=0,"",RES_hhdet_in_tes!N45/RES_hhdet_in_fec!N45)</f>
        <v>0.7040212111903188</v>
      </c>
      <c r="O45" s="73">
        <f>IF(RES_hhdet_in_tes!O45=0,"",RES_hhdet_in_tes!O45/RES_hhdet_in_fec!O45)</f>
        <v>0.69867700513908892</v>
      </c>
      <c r="P45" s="73">
        <f>IF(RES_hhdet_in_tes!P45=0,"",RES_hhdet_in_tes!P45/RES_hhdet_in_fec!P45)</f>
        <v>0.70021614075589678</v>
      </c>
      <c r="Q45" s="73">
        <f>IF(RES_hhdet_in_tes!Q45=0,"",RES_hhdet_in_tes!Q45/RES_hhdet_in_fec!Q45)</f>
        <v>0.70556876878930708</v>
      </c>
    </row>
    <row r="46" spans="1:17" ht="12" customHeight="1" x14ac:dyDescent="0.25">
      <c r="A46" s="23" t="s">
        <v>60</v>
      </c>
      <c r="B46" s="73"/>
      <c r="C46" s="73">
        <f>IF(RES_hhdet_in_tes!C46=0,"",RES_hhdet_in_tes!C46/RES_hhdet_in_fec!C46)</f>
        <v>1.0804999078842792</v>
      </c>
      <c r="D46" s="73">
        <f>IF(RES_hhdet_in_tes!D46=0,"",RES_hhdet_in_tes!D46/RES_hhdet_in_fec!D46)</f>
        <v>1.0811065926871226</v>
      </c>
      <c r="E46" s="73">
        <f>IF(RES_hhdet_in_tes!E46=0,"",RES_hhdet_in_tes!E46/RES_hhdet_in_fec!E46)</f>
        <v>1.0808883962511404</v>
      </c>
      <c r="F46" s="73">
        <f>IF(RES_hhdet_in_tes!F46=0,"",RES_hhdet_in_tes!F46/RES_hhdet_in_fec!F46)</f>
        <v>1.0795019506904797</v>
      </c>
      <c r="G46" s="73">
        <f>IF(RES_hhdet_in_tes!G46=0,"",RES_hhdet_in_tes!G46/RES_hhdet_in_fec!G46)</f>
        <v>1.0775716879307828</v>
      </c>
      <c r="H46" s="73">
        <f>IF(RES_hhdet_in_tes!H46=0,"",RES_hhdet_in_tes!H46/RES_hhdet_in_fec!H46)</f>
        <v>1.0710757134100317</v>
      </c>
      <c r="I46" s="73">
        <f>IF(RES_hhdet_in_tes!I46=0,"",RES_hhdet_in_tes!I46/RES_hhdet_in_fec!I46)</f>
        <v>1.0659355231610959</v>
      </c>
      <c r="J46" s="73">
        <f>IF(RES_hhdet_in_tes!J46=0,"",RES_hhdet_in_tes!J46/RES_hhdet_in_fec!J46)</f>
        <v>1.0687813671931614</v>
      </c>
      <c r="K46" s="73">
        <f>IF(RES_hhdet_in_tes!K46=0,"",RES_hhdet_in_tes!K46/RES_hhdet_in_fec!K46)</f>
        <v>1.0618299463995784</v>
      </c>
      <c r="L46" s="73">
        <f>IF(RES_hhdet_in_tes!L46=0,"",RES_hhdet_in_tes!L46/RES_hhdet_in_fec!L46)</f>
        <v>1.0661615677704597</v>
      </c>
      <c r="M46" s="73">
        <f>IF(RES_hhdet_in_tes!M46=0,"",RES_hhdet_in_tes!M46/RES_hhdet_in_fec!M46)</f>
        <v>1.0530619365518448</v>
      </c>
      <c r="N46" s="73">
        <f>IF(RES_hhdet_in_tes!N46=0,"",RES_hhdet_in_tes!N46/RES_hhdet_in_fec!N46)</f>
        <v>1.0683727557639138</v>
      </c>
      <c r="O46" s="73">
        <f>IF(RES_hhdet_in_tes!O46=0,"",RES_hhdet_in_tes!O46/RES_hhdet_in_fec!O46)</f>
        <v>1.0478913878530975</v>
      </c>
      <c r="P46" s="73">
        <f>IF(RES_hhdet_in_tes!P46=0,"",RES_hhdet_in_tes!P46/RES_hhdet_in_fec!P46)</f>
        <v>1.0374532224495017</v>
      </c>
      <c r="Q46" s="73">
        <f>IF(RES_hhdet_in_tes!Q46=0,"",RES_hhdet_in_tes!Q46/RES_hhdet_in_fec!Q46)</f>
        <v>1.034833401047478</v>
      </c>
    </row>
    <row r="47" spans="1:17" ht="12.95" customHeight="1" x14ac:dyDescent="0.25">
      <c r="A47" s="158" t="s">
        <v>112</v>
      </c>
      <c r="B47" s="169"/>
      <c r="C47" s="169">
        <f>IF(RES_hhdet_in_tes!C47=0,"",RES_hhdet_in_tes!C47/RES_hhdet_in_fec!C47)</f>
        <v>1.9202447915581642</v>
      </c>
      <c r="D47" s="169">
        <f>IF(RES_hhdet_in_tes!D47=0,"",RES_hhdet_in_tes!D47/RES_hhdet_in_fec!D47)</f>
        <v>1.9799504212348464</v>
      </c>
      <c r="E47" s="169">
        <f>IF(RES_hhdet_in_tes!E47=0,"",RES_hhdet_in_tes!E47/RES_hhdet_in_fec!E47)</f>
        <v>2.0501373293702896</v>
      </c>
      <c r="F47" s="169">
        <f>IF(RES_hhdet_in_tes!F47=0,"",RES_hhdet_in_tes!F47/RES_hhdet_in_fec!F47)</f>
        <v>2.1399634417094662</v>
      </c>
      <c r="G47" s="169">
        <f>IF(RES_hhdet_in_tes!G47=0,"",RES_hhdet_in_tes!G47/RES_hhdet_in_fec!G47)</f>
        <v>2.250605004007963</v>
      </c>
      <c r="H47" s="169">
        <f>IF(RES_hhdet_in_tes!H47=0,"",RES_hhdet_in_tes!H47/RES_hhdet_in_fec!H47)</f>
        <v>2.3808988300286771</v>
      </c>
      <c r="I47" s="169">
        <f>IF(RES_hhdet_in_tes!I47=0,"",RES_hhdet_in_tes!I47/RES_hhdet_in_fec!I47)</f>
        <v>2.5434376571051636</v>
      </c>
      <c r="J47" s="169">
        <f>IF(RES_hhdet_in_tes!J47=0,"",RES_hhdet_in_tes!J47/RES_hhdet_in_fec!J47)</f>
        <v>2.5616692358751902</v>
      </c>
      <c r="K47" s="169">
        <f>IF(RES_hhdet_in_tes!K47=0,"",RES_hhdet_in_tes!K47/RES_hhdet_in_fec!K47)</f>
        <v>2.7513017262919353</v>
      </c>
      <c r="L47" s="169">
        <f>IF(RES_hhdet_in_tes!L47=0,"",RES_hhdet_in_tes!L47/RES_hhdet_in_fec!L47)</f>
        <v>2.9738837041258872</v>
      </c>
      <c r="M47" s="169">
        <f>IF(RES_hhdet_in_tes!M47=0,"",RES_hhdet_in_tes!M47/RES_hhdet_in_fec!M47)</f>
        <v>3.1836542578795055</v>
      </c>
      <c r="N47" s="169">
        <f>IF(RES_hhdet_in_tes!N47=0,"",RES_hhdet_in_tes!N47/RES_hhdet_in_fec!N47)</f>
        <v>3.3657096929784398</v>
      </c>
      <c r="O47" s="169">
        <f>IF(RES_hhdet_in_tes!O47=0,"",RES_hhdet_in_tes!O47/RES_hhdet_in_fec!O47)</f>
        <v>3.5309600756876005</v>
      </c>
      <c r="P47" s="169">
        <f>IF(RES_hhdet_in_tes!P47=0,"",RES_hhdet_in_tes!P47/RES_hhdet_in_fec!P47)</f>
        <v>3.6680980522197877</v>
      </c>
      <c r="Q47" s="169">
        <f>IF(RES_hhdet_in_tes!Q47=0,"",RES_hhdet_in_tes!Q47/RES_hhdet_in_fec!Q47)</f>
        <v>3.7828336628988644</v>
      </c>
    </row>
    <row r="48" spans="1:17" ht="12" customHeight="1" x14ac:dyDescent="0.25">
      <c r="A48" s="23" t="s">
        <v>60</v>
      </c>
      <c r="B48" s="73"/>
      <c r="C48" s="73">
        <f>IF(RES_hhdet_in_tes!C48=0,"",RES_hhdet_in_tes!C48/RES_hhdet_in_fec!C48)</f>
        <v>1.9202447915581642</v>
      </c>
      <c r="D48" s="73">
        <f>IF(RES_hhdet_in_tes!D48=0,"",RES_hhdet_in_tes!D48/RES_hhdet_in_fec!D48)</f>
        <v>1.9799504212348464</v>
      </c>
      <c r="E48" s="73">
        <f>IF(RES_hhdet_in_tes!E48=0,"",RES_hhdet_in_tes!E48/RES_hhdet_in_fec!E48)</f>
        <v>2.0501373293702896</v>
      </c>
      <c r="F48" s="73">
        <f>IF(RES_hhdet_in_tes!F48=0,"",RES_hhdet_in_tes!F48/RES_hhdet_in_fec!F48)</f>
        <v>2.1399634417094662</v>
      </c>
      <c r="G48" s="73">
        <f>IF(RES_hhdet_in_tes!G48=0,"",RES_hhdet_in_tes!G48/RES_hhdet_in_fec!G48)</f>
        <v>2.250605004007963</v>
      </c>
      <c r="H48" s="73">
        <f>IF(RES_hhdet_in_tes!H48=0,"",RES_hhdet_in_tes!H48/RES_hhdet_in_fec!H48)</f>
        <v>2.3808988300286771</v>
      </c>
      <c r="I48" s="73">
        <f>IF(RES_hhdet_in_tes!I48=0,"",RES_hhdet_in_tes!I48/RES_hhdet_in_fec!I48)</f>
        <v>2.5434376571051636</v>
      </c>
      <c r="J48" s="73">
        <f>IF(RES_hhdet_in_tes!J48=0,"",RES_hhdet_in_tes!J48/RES_hhdet_in_fec!J48)</f>
        <v>2.5616692358751902</v>
      </c>
      <c r="K48" s="73">
        <f>IF(RES_hhdet_in_tes!K48=0,"",RES_hhdet_in_tes!K48/RES_hhdet_in_fec!K48)</f>
        <v>2.7513017262919353</v>
      </c>
      <c r="L48" s="73">
        <f>IF(RES_hhdet_in_tes!L48=0,"",RES_hhdet_in_tes!L48/RES_hhdet_in_fec!L48)</f>
        <v>2.9738837041258872</v>
      </c>
      <c r="M48" s="73">
        <f>IF(RES_hhdet_in_tes!M48=0,"",RES_hhdet_in_tes!M48/RES_hhdet_in_fec!M48)</f>
        <v>3.1836542578795055</v>
      </c>
      <c r="N48" s="73">
        <f>IF(RES_hhdet_in_tes!N48=0,"",RES_hhdet_in_tes!N48/RES_hhdet_in_fec!N48)</f>
        <v>3.3657096929784398</v>
      </c>
      <c r="O48" s="73">
        <f>IF(RES_hhdet_in_tes!O48=0,"",RES_hhdet_in_tes!O48/RES_hhdet_in_fec!O48)</f>
        <v>3.5309600756876005</v>
      </c>
      <c r="P48" s="73">
        <f>IF(RES_hhdet_in_tes!P48=0,"",RES_hhdet_in_tes!P48/RES_hhdet_in_fec!P48)</f>
        <v>3.6680980522197877</v>
      </c>
      <c r="Q48" s="73">
        <f>IF(RES_hhdet_in_tes!Q48=0,"",RES_hhdet_in_tes!Q48/RES_hhdet_in_fec!Q48)</f>
        <v>3.7828336628988644</v>
      </c>
    </row>
    <row r="49" spans="1:17" ht="12" customHeight="1" x14ac:dyDescent="0.25">
      <c r="A49" s="158" t="s">
        <v>63</v>
      </c>
      <c r="B49" s="169"/>
      <c r="C49" s="169">
        <f>IF(RES_hhdet_in_tes!C49=0,"",RES_hhdet_in_tes!C49/RES_hhdet_in_fec!C49)</f>
        <v>0.57207964241354414</v>
      </c>
      <c r="D49" s="169">
        <f>IF(RES_hhdet_in_tes!D49=0,"",RES_hhdet_in_tes!D49/RES_hhdet_in_fec!D49)</f>
        <v>0.63857863011901517</v>
      </c>
      <c r="E49" s="169">
        <f>IF(RES_hhdet_in_tes!E49=0,"",RES_hhdet_in_tes!E49/RES_hhdet_in_fec!E49)</f>
        <v>0.63566860991355001</v>
      </c>
      <c r="F49" s="169">
        <f>IF(RES_hhdet_in_tes!F49=0,"",RES_hhdet_in_tes!F49/RES_hhdet_in_fec!F49)</f>
        <v>0.65035652035783043</v>
      </c>
      <c r="G49" s="169">
        <f>IF(RES_hhdet_in_tes!G49=0,"",RES_hhdet_in_tes!G49/RES_hhdet_in_fec!G49)</f>
        <v>0.63912885866614622</v>
      </c>
      <c r="H49" s="169">
        <f>IF(RES_hhdet_in_tes!H49=0,"",RES_hhdet_in_tes!H49/RES_hhdet_in_fec!H49)</f>
        <v>0.67723328833205043</v>
      </c>
      <c r="I49" s="169">
        <f>IF(RES_hhdet_in_tes!I49=0,"",RES_hhdet_in_tes!I49/RES_hhdet_in_fec!I49)</f>
        <v>0.72112057039839539</v>
      </c>
      <c r="J49" s="169">
        <f>IF(RES_hhdet_in_tes!J49=0,"",RES_hhdet_in_tes!J49/RES_hhdet_in_fec!J49)</f>
        <v>0.63094646333066096</v>
      </c>
      <c r="K49" s="169">
        <f>IF(RES_hhdet_in_tes!K49=0,"",RES_hhdet_in_tes!K49/RES_hhdet_in_fec!K49)</f>
        <v>0.66765576023242257</v>
      </c>
      <c r="L49" s="169">
        <f>IF(RES_hhdet_in_tes!L49=0,"",RES_hhdet_in_tes!L49/RES_hhdet_in_fec!L49)</f>
        <v>0.63348656621448296</v>
      </c>
      <c r="M49" s="169">
        <f>IF(RES_hhdet_in_tes!M49=0,"",RES_hhdet_in_tes!M49/RES_hhdet_in_fec!M49)</f>
        <v>0.6302432189327084</v>
      </c>
      <c r="N49" s="169">
        <f>IF(RES_hhdet_in_tes!N49=0,"",RES_hhdet_in_tes!N49/RES_hhdet_in_fec!N49)</f>
        <v>0.6010443242531448</v>
      </c>
      <c r="O49" s="169">
        <f>IF(RES_hhdet_in_tes!O49=0,"",RES_hhdet_in_tes!O49/RES_hhdet_in_fec!O49)</f>
        <v>0.68220658018358382</v>
      </c>
      <c r="P49" s="169">
        <f>IF(RES_hhdet_in_tes!P49=0,"",RES_hhdet_in_tes!P49/RES_hhdet_in_fec!P49)</f>
        <v>0.69772083731099444</v>
      </c>
      <c r="Q49" s="169">
        <f>IF(RES_hhdet_in_tes!Q49=0,"",RES_hhdet_in_tes!Q49/RES_hhdet_in_fec!Q49)</f>
        <v>0.69887034317470675</v>
      </c>
    </row>
    <row r="50" spans="1:17" ht="12" customHeight="1" x14ac:dyDescent="0.25">
      <c r="A50" s="167" t="s">
        <v>165</v>
      </c>
      <c r="B50" s="174"/>
      <c r="C50" s="174">
        <f>IF(RES_hhdet_in_tes!C50=0,"",RES_hhdet_in_tes!C50/RES_hhdet_in_fec!C50)</f>
        <v>0.55882995526473389</v>
      </c>
      <c r="D50" s="174">
        <f>IF(RES_hhdet_in_tes!D50=0,"",RES_hhdet_in_tes!D50/RES_hhdet_in_fec!D50)</f>
        <v>0.56203506238273271</v>
      </c>
      <c r="E50" s="174">
        <f>IF(RES_hhdet_in_tes!E50=0,"",RES_hhdet_in_tes!E50/RES_hhdet_in_fec!E50)</f>
        <v>0.56541394278125734</v>
      </c>
      <c r="F50" s="174">
        <f>IF(RES_hhdet_in_tes!F50=0,"",RES_hhdet_in_tes!F50/RES_hhdet_in_fec!F50)</f>
        <v>0.56873465430751902</v>
      </c>
      <c r="G50" s="174">
        <f>IF(RES_hhdet_in_tes!G50=0,"",RES_hhdet_in_tes!G50/RES_hhdet_in_fec!G50)</f>
        <v>0.57173051217094151</v>
      </c>
      <c r="H50" s="174">
        <f>IF(RES_hhdet_in_tes!H50=0,"",RES_hhdet_in_tes!H50/RES_hhdet_in_fec!H50)</f>
        <v>0.57545819063591075</v>
      </c>
      <c r="I50" s="174">
        <f>IF(RES_hhdet_in_tes!I50=0,"",RES_hhdet_in_tes!I50/RES_hhdet_in_fec!I50)</f>
        <v>0.57829882612587169</v>
      </c>
      <c r="J50" s="174">
        <f>IF(RES_hhdet_in_tes!J50=0,"",RES_hhdet_in_tes!J50/RES_hhdet_in_fec!J50)</f>
        <v>0.58266125096189147</v>
      </c>
      <c r="K50" s="174">
        <f>IF(RES_hhdet_in_tes!K50=0,"",RES_hhdet_in_tes!K50/RES_hhdet_in_fec!K50)</f>
        <v>0.5856773994243728</v>
      </c>
      <c r="L50" s="174">
        <f>IF(RES_hhdet_in_tes!L50=0,"",RES_hhdet_in_tes!L50/RES_hhdet_in_fec!L50)</f>
        <v>0.58909748591028088</v>
      </c>
      <c r="M50" s="174">
        <f>IF(RES_hhdet_in_tes!M50=0,"",RES_hhdet_in_tes!M50/RES_hhdet_in_fec!M50)</f>
        <v>0.59274033599315712</v>
      </c>
      <c r="N50" s="174">
        <f>IF(RES_hhdet_in_tes!N50=0,"",RES_hhdet_in_tes!N50/RES_hhdet_in_fec!N50)</f>
        <v>0.5962509027642735</v>
      </c>
      <c r="O50" s="174">
        <f>IF(RES_hhdet_in_tes!O50=0,"",RES_hhdet_in_tes!O50/RES_hhdet_in_fec!O50)</f>
        <v>0.59730656470371224</v>
      </c>
      <c r="P50" s="174">
        <f>IF(RES_hhdet_in_tes!P50=0,"",RES_hhdet_in_tes!P50/RES_hhdet_in_fec!P50)</f>
        <v>0.59743963258893718</v>
      </c>
      <c r="Q50" s="174">
        <f>IF(RES_hhdet_in_tes!Q50=0,"",RES_hhdet_in_tes!Q50/RES_hhdet_in_fec!Q50)</f>
        <v>0.59737080593012448</v>
      </c>
    </row>
    <row r="51" spans="1:17" ht="12" customHeight="1" x14ac:dyDescent="0.25">
      <c r="A51" s="167" t="s">
        <v>164</v>
      </c>
      <c r="B51" s="174"/>
      <c r="C51" s="174">
        <f>IF(RES_hhdet_in_tes!C51=0,"",RES_hhdet_in_tes!C51/RES_hhdet_in_fec!C51)</f>
        <v>0.65380785767914762</v>
      </c>
      <c r="D51" s="174">
        <f>IF(RES_hhdet_in_tes!D51=0,"",RES_hhdet_in_tes!D51/RES_hhdet_in_fec!D51)</f>
        <v>0.66721895916563223</v>
      </c>
      <c r="E51" s="174">
        <f>IF(RES_hhdet_in_tes!E51=0,"",RES_hhdet_in_tes!E51/RES_hhdet_in_fec!E51)</f>
        <v>0.66257223197291082</v>
      </c>
      <c r="F51" s="174">
        <f>IF(RES_hhdet_in_tes!F51=0,"",RES_hhdet_in_tes!F51/RES_hhdet_in_fec!F51)</f>
        <v>0.67294982519320568</v>
      </c>
      <c r="G51" s="174">
        <f>IF(RES_hhdet_in_tes!G51=0,"",RES_hhdet_in_tes!G51/RES_hhdet_in_fec!G51)</f>
        <v>0.67254794600137979</v>
      </c>
      <c r="H51" s="174">
        <f>IF(RES_hhdet_in_tes!H51=0,"",RES_hhdet_in_tes!H51/RES_hhdet_in_fec!H51)</f>
        <v>0.67537894794780451</v>
      </c>
      <c r="I51" s="174">
        <f>IF(RES_hhdet_in_tes!I51=0,"",RES_hhdet_in_tes!I51/RES_hhdet_in_fec!I51)</f>
        <v>0.67831608721940218</v>
      </c>
      <c r="J51" s="174">
        <f>IF(RES_hhdet_in_tes!J51=0,"",RES_hhdet_in_tes!J51/RES_hhdet_in_fec!J51)</f>
        <v>0.67701658629533035</v>
      </c>
      <c r="K51" s="174">
        <f>IF(RES_hhdet_in_tes!K51=0,"",RES_hhdet_in_tes!K51/RES_hhdet_in_fec!K51)</f>
        <v>0.67968824664004712</v>
      </c>
      <c r="L51" s="174">
        <f>IF(RES_hhdet_in_tes!L51=0,"",RES_hhdet_in_tes!L51/RES_hhdet_in_fec!L51)</f>
        <v>0.69670767734743244</v>
      </c>
      <c r="M51" s="174">
        <f>IF(RES_hhdet_in_tes!M51=0,"",RES_hhdet_in_tes!M51/RES_hhdet_in_fec!M51)</f>
        <v>0.6903482452364329</v>
      </c>
      <c r="N51" s="174">
        <f>IF(RES_hhdet_in_tes!N51=0,"",RES_hhdet_in_tes!N51/RES_hhdet_in_fec!N51)</f>
        <v>0.68518807174260188</v>
      </c>
      <c r="O51" s="174">
        <f>IF(RES_hhdet_in_tes!O51=0,"",RES_hhdet_in_tes!O51/RES_hhdet_in_fec!O51)</f>
        <v>0.69728728126834461</v>
      </c>
      <c r="P51" s="174">
        <f>IF(RES_hhdet_in_tes!P51=0,"",RES_hhdet_in_tes!P51/RES_hhdet_in_fec!P51)</f>
        <v>0.69916318472327366</v>
      </c>
      <c r="Q51" s="174">
        <f>IF(RES_hhdet_in_tes!Q51=0,"",RES_hhdet_in_tes!Q51/RES_hhdet_in_fec!Q51)</f>
        <v>0.70101696170286465</v>
      </c>
    </row>
    <row r="52" spans="1:17" ht="12" customHeight="1" x14ac:dyDescent="0.25">
      <c r="A52" s="166" t="s">
        <v>163</v>
      </c>
      <c r="B52" s="173"/>
      <c r="C52" s="173">
        <f>IF(RES_hhdet_in_tes!C52=0,"",RES_hhdet_in_tes!C52/RES_hhdet_in_fec!C52)</f>
        <v>0.55022830485457774</v>
      </c>
      <c r="D52" s="173">
        <f>IF(RES_hhdet_in_tes!D52=0,"",RES_hhdet_in_tes!D52/RES_hhdet_in_fec!D52)</f>
        <v>0.55732976074925977</v>
      </c>
      <c r="E52" s="173">
        <f>IF(RES_hhdet_in_tes!E52=0,"",RES_hhdet_in_tes!E52/RES_hhdet_in_fec!E52)</f>
        <v>0.55745583896125939</v>
      </c>
      <c r="F52" s="173">
        <f>IF(RES_hhdet_in_tes!F52=0,"",RES_hhdet_in_tes!F52/RES_hhdet_in_fec!F52)</f>
        <v>0.56362750714650078</v>
      </c>
      <c r="G52" s="173">
        <f>IF(RES_hhdet_in_tes!G52=0,"",RES_hhdet_in_tes!G52/RES_hhdet_in_fec!G52)</f>
        <v>0.5654871755745049</v>
      </c>
      <c r="H52" s="173">
        <f>IF(RES_hhdet_in_tes!H52=0,"",RES_hhdet_in_tes!H52/RES_hhdet_in_fec!H52)</f>
        <v>0.56959782115607793</v>
      </c>
      <c r="I52" s="173">
        <f>IF(RES_hhdet_in_tes!I52=0,"",RES_hhdet_in_tes!I52/RES_hhdet_in_fec!I52)</f>
        <v>0.57328854414040675</v>
      </c>
      <c r="J52" s="173">
        <f>IF(RES_hhdet_in_tes!J52=0,"",RES_hhdet_in_tes!J52/RES_hhdet_in_fec!J52)</f>
        <v>0.5773675826885919</v>
      </c>
      <c r="K52" s="173">
        <f>IF(RES_hhdet_in_tes!K52=0,"",RES_hhdet_in_tes!K52/RES_hhdet_in_fec!K52)</f>
        <v>0.58141052469244858</v>
      </c>
      <c r="L52" s="173">
        <f>IF(RES_hhdet_in_tes!L52=0,"",RES_hhdet_in_tes!L52/RES_hhdet_in_fec!L52)</f>
        <v>0.59107341680369374</v>
      </c>
      <c r="M52" s="173">
        <f>IF(RES_hhdet_in_tes!M52=0,"",RES_hhdet_in_tes!M52/RES_hhdet_in_fec!M52)</f>
        <v>0.59114583580892954</v>
      </c>
      <c r="N52" s="173">
        <f>IF(RES_hhdet_in_tes!N52=0,"",RES_hhdet_in_tes!N52/RES_hhdet_in_fec!N52)</f>
        <v>0.59014820870638918</v>
      </c>
      <c r="O52" s="173">
        <f>IF(RES_hhdet_in_tes!O52=0,"",RES_hhdet_in_tes!O52/RES_hhdet_in_fec!O52)</f>
        <v>0.59663327881771611</v>
      </c>
      <c r="P52" s="173">
        <f>IF(RES_hhdet_in_tes!P52=0,"",RES_hhdet_in_tes!P52/RES_hhdet_in_fec!P52)</f>
        <v>0.59925803349692486</v>
      </c>
      <c r="Q52" s="173">
        <f>IF(RES_hhdet_in_tes!Q52=0,"",RES_hhdet_in_tes!Q52/RES_hhdet_in_fec!Q52)</f>
        <v>0.60119258030104172</v>
      </c>
    </row>
    <row r="53" spans="1:17" ht="12" customHeight="1" x14ac:dyDescent="0.25">
      <c r="A53" s="147" t="s">
        <v>59</v>
      </c>
      <c r="B53" s="172"/>
      <c r="C53" s="172">
        <f>IF(RES_hhdet_in_tes!C53=0,"",RES_hhdet_in_tes!C53/RES_hhdet_in_fec!C53)</f>
        <v>1.0187544429505579</v>
      </c>
      <c r="D53" s="172">
        <f>IF(RES_hhdet_in_tes!D53=0,"",RES_hhdet_in_tes!D53/RES_hhdet_in_fec!D53)</f>
        <v>1.0290796698662743</v>
      </c>
      <c r="E53" s="172">
        <f>IF(RES_hhdet_in_tes!E53=0,"",RES_hhdet_in_tes!E53/RES_hhdet_in_fec!E53)</f>
        <v>1.024928006272988</v>
      </c>
      <c r="F53" s="172">
        <f>IF(RES_hhdet_in_tes!F53=0,"",RES_hhdet_in_tes!F53/RES_hhdet_in_fec!F53)</f>
        <v>1.0315587197456135</v>
      </c>
      <c r="G53" s="172">
        <f>IF(RES_hhdet_in_tes!G53=0,"",RES_hhdet_in_tes!G53/RES_hhdet_in_fec!G53)</f>
        <v>1.0293060707793324</v>
      </c>
      <c r="H53" s="172">
        <f>IF(RES_hhdet_in_tes!H53=0,"",RES_hhdet_in_tes!H53/RES_hhdet_in_fec!H53)</f>
        <v>1.0248538159715952</v>
      </c>
      <c r="I53" s="172">
        <f>IF(RES_hhdet_in_tes!I53=0,"",RES_hhdet_in_tes!I53/RES_hhdet_in_fec!I53)</f>
        <v>1.0226088388831978</v>
      </c>
      <c r="J53" s="172">
        <f>IF(RES_hhdet_in_tes!J53=0,"",RES_hhdet_in_tes!J53/RES_hhdet_in_fec!J53)</f>
        <v>1.0150986919674081</v>
      </c>
      <c r="K53" s="172">
        <f>IF(RES_hhdet_in_tes!K53=0,"",RES_hhdet_in_tes!K53/RES_hhdet_in_fec!K53)</f>
        <v>1.014104551230453</v>
      </c>
      <c r="L53" s="172">
        <f>IF(RES_hhdet_in_tes!L53=0,"",RES_hhdet_in_tes!L53/RES_hhdet_in_fec!L53)</f>
        <v>1.0234229903862984</v>
      </c>
      <c r="M53" s="172">
        <f>IF(RES_hhdet_in_tes!M53=0,"",RES_hhdet_in_tes!M53/RES_hhdet_in_fec!M53)</f>
        <v>1.0141988811391562</v>
      </c>
      <c r="N53" s="172">
        <f>IF(RES_hhdet_in_tes!N53=0,"",RES_hhdet_in_tes!N53/RES_hhdet_in_fec!N53)</f>
        <v>1.0102600016738965</v>
      </c>
      <c r="O53" s="172">
        <f>IF(RES_hhdet_in_tes!O53=0,"",RES_hhdet_in_tes!O53/RES_hhdet_in_fec!O53)</f>
        <v>1.018448850137287</v>
      </c>
      <c r="P53" s="172">
        <f>IF(RES_hhdet_in_tes!P53=0,"",RES_hhdet_in_tes!P53/RES_hhdet_in_fec!P53)</f>
        <v>1.0173716942565216</v>
      </c>
      <c r="Q53" s="172">
        <f>IF(RES_hhdet_in_tes!Q53=0,"",RES_hhdet_in_tes!Q53/RES_hhdet_in_fec!Q53)</f>
        <v>1.0182044829009493</v>
      </c>
    </row>
    <row r="54" spans="1:17" ht="12" customHeight="1" x14ac:dyDescent="0.25">
      <c r="A54" s="163" t="s">
        <v>142</v>
      </c>
      <c r="B54" s="171"/>
      <c r="C54" s="171">
        <f>IF(RES_hhdet_in_tes!C54=0,"",RES_hhdet_in_tes!C54/RES_hhdet_in_fec!C54)</f>
        <v>0.72595320634407823</v>
      </c>
      <c r="D54" s="171">
        <f>IF(RES_hhdet_in_tes!D54=0,"",RES_hhdet_in_tes!D54/RES_hhdet_in_fec!D54)</f>
        <v>0.73082513349310474</v>
      </c>
      <c r="E54" s="171">
        <f>IF(RES_hhdet_in_tes!E54=0,"",RES_hhdet_in_tes!E54/RES_hhdet_in_fec!E54)</f>
        <v>0.73598679902594122</v>
      </c>
      <c r="F54" s="171">
        <f>IF(RES_hhdet_in_tes!F54=0,"",RES_hhdet_in_tes!F54/RES_hhdet_in_fec!F54)</f>
        <v>0.74138308877287362</v>
      </c>
      <c r="G54" s="171">
        <f>IF(RES_hhdet_in_tes!G54=0,"",RES_hhdet_in_tes!G54/RES_hhdet_in_fec!G54)</f>
        <v>0.74660294217507173</v>
      </c>
      <c r="H54" s="171">
        <f>IF(RES_hhdet_in_tes!H54=0,"",RES_hhdet_in_tes!H54/RES_hhdet_in_fec!H54)</f>
        <v>0.75334820061790131</v>
      </c>
      <c r="I54" s="171">
        <f>IF(RES_hhdet_in_tes!I54=0,"",RES_hhdet_in_tes!I54/RES_hhdet_in_fec!I54)</f>
        <v>0.75945444791016303</v>
      </c>
      <c r="J54" s="171">
        <f>IF(RES_hhdet_in_tes!J54=0,"",RES_hhdet_in_tes!J54/RES_hhdet_in_fec!J54)</f>
        <v>0.76754106827479973</v>
      </c>
      <c r="K54" s="171">
        <f>IF(RES_hhdet_in_tes!K54=0,"",RES_hhdet_in_tes!K54/RES_hhdet_in_fec!K54)</f>
        <v>0.76557134212795908</v>
      </c>
      <c r="L54" s="171">
        <f>IF(RES_hhdet_in_tes!L54=0,"",RES_hhdet_in_tes!L54/RES_hhdet_in_fec!L54)</f>
        <v>0.76606437835928698</v>
      </c>
      <c r="M54" s="171" t="str">
        <f>IF(RES_hhdet_in_tes!M54=0,"",RES_hhdet_in_tes!M54/RES_hhdet_in_fec!M54)</f>
        <v/>
      </c>
      <c r="N54" s="171" t="str">
        <f>IF(RES_hhdet_in_tes!N54=0,"",RES_hhdet_in_tes!N54/RES_hhdet_in_fec!N54)</f>
        <v/>
      </c>
      <c r="O54" s="171">
        <f>IF(RES_hhdet_in_tes!O54=0,"",RES_hhdet_in_tes!O54/RES_hhdet_in_fec!O54)</f>
        <v>0.76998860935929558</v>
      </c>
      <c r="P54" s="171">
        <f>IF(RES_hhdet_in_tes!P54=0,"",RES_hhdet_in_tes!P54/RES_hhdet_in_fec!P54)</f>
        <v>0.77497703415345964</v>
      </c>
      <c r="Q54" s="171">
        <f>IF(RES_hhdet_in_tes!Q54=0,"",RES_hhdet_in_tes!Q54/RES_hhdet_in_fec!Q54)</f>
        <v>0.78163489445238721</v>
      </c>
    </row>
    <row r="55" spans="1:17" ht="12" customHeight="1" x14ac:dyDescent="0.25">
      <c r="A55" s="161" t="s">
        <v>141</v>
      </c>
      <c r="B55" s="170"/>
      <c r="C55" s="170">
        <f>IF(RES_hhdet_in_tes!C55=0,"",RES_hhdet_in_tes!C55/RES_hhdet_in_fec!C55)</f>
        <v>0.7934403989962685</v>
      </c>
      <c r="D55" s="170">
        <f>IF(RES_hhdet_in_tes!D55=0,"",RES_hhdet_in_tes!D55/RES_hhdet_in_fec!D55)</f>
        <v>0.79628985140861119</v>
      </c>
      <c r="E55" s="170">
        <f>IF(RES_hhdet_in_tes!E55=0,"",RES_hhdet_in_tes!E55/RES_hhdet_in_fec!E55)</f>
        <v>0.79716392003395964</v>
      </c>
      <c r="F55" s="170">
        <f>IF(RES_hhdet_in_tes!F55=0,"",RES_hhdet_in_tes!F55/RES_hhdet_in_fec!F55)</f>
        <v>0.80077493953447765</v>
      </c>
      <c r="G55" s="170">
        <f>IF(RES_hhdet_in_tes!G55=0,"",RES_hhdet_in_tes!G55/RES_hhdet_in_fec!G55)</f>
        <v>0.81217196757712307</v>
      </c>
      <c r="H55" s="170">
        <f>IF(RES_hhdet_in_tes!H55=0,"",RES_hhdet_in_tes!H55/RES_hhdet_in_fec!H55)</f>
        <v>0.81452670086938939</v>
      </c>
      <c r="I55" s="170">
        <f>IF(RES_hhdet_in_tes!I55=0,"",RES_hhdet_in_tes!I55/RES_hhdet_in_fec!I55)</f>
        <v>0.82079340492828645</v>
      </c>
      <c r="J55" s="170">
        <f>IF(RES_hhdet_in_tes!J55=0,"",RES_hhdet_in_tes!J55/RES_hhdet_in_fec!J55)</f>
        <v>0.82336644645260904</v>
      </c>
      <c r="K55" s="170">
        <f>IF(RES_hhdet_in_tes!K55=0,"",RES_hhdet_in_tes!K55/RES_hhdet_in_fec!K55)</f>
        <v>0.83136943421025655</v>
      </c>
      <c r="L55" s="170">
        <f>IF(RES_hhdet_in_tes!L55=0,"",RES_hhdet_in_tes!L55/RES_hhdet_in_fec!L55)</f>
        <v>0.81704329387983721</v>
      </c>
      <c r="M55" s="170" t="str">
        <f>IF(RES_hhdet_in_tes!M55=0,"",RES_hhdet_in_tes!M55/RES_hhdet_in_fec!M55)</f>
        <v/>
      </c>
      <c r="N55" s="170" t="str">
        <f>IF(RES_hhdet_in_tes!N55=0,"",RES_hhdet_in_tes!N55/RES_hhdet_in_fec!N55)</f>
        <v/>
      </c>
      <c r="O55" s="170">
        <f>IF(RES_hhdet_in_tes!O55=0,"",RES_hhdet_in_tes!O55/RES_hhdet_in_fec!O55)</f>
        <v>0.821744677473489</v>
      </c>
      <c r="P55" s="170">
        <f>IF(RES_hhdet_in_tes!P55=0,"",RES_hhdet_in_tes!P55/RES_hhdet_in_fec!P55)</f>
        <v>0.83800915199279358</v>
      </c>
      <c r="Q55" s="170">
        <f>IF(RES_hhdet_in_tes!Q55=0,"",RES_hhdet_in_tes!Q55/RES_hhdet_in_fec!Q55)</f>
        <v>0.83500568664256991</v>
      </c>
    </row>
    <row r="56" spans="1:17" ht="12" customHeight="1" x14ac:dyDescent="0.25">
      <c r="A56" s="148" t="s">
        <v>60</v>
      </c>
      <c r="B56" s="73"/>
      <c r="C56" s="73">
        <f>IF(RES_hhdet_in_tes!C56=0,"",RES_hhdet_in_tes!C56/RES_hhdet_in_fec!C56)</f>
        <v>0.71736742935808417</v>
      </c>
      <c r="D56" s="73">
        <f>IF(RES_hhdet_in_tes!D56=0,"",RES_hhdet_in_tes!D56/RES_hhdet_in_fec!D56)</f>
        <v>0.72156817220671188</v>
      </c>
      <c r="E56" s="73">
        <f>IF(RES_hhdet_in_tes!E56=0,"",RES_hhdet_in_tes!E56/RES_hhdet_in_fec!E56)</f>
        <v>0.72474375647423794</v>
      </c>
      <c r="F56" s="73">
        <f>IF(RES_hhdet_in_tes!F56=0,"",RES_hhdet_in_tes!F56/RES_hhdet_in_fec!F56)</f>
        <v>0.72981431995703849</v>
      </c>
      <c r="G56" s="73">
        <f>IF(RES_hhdet_in_tes!G56=0,"",RES_hhdet_in_tes!G56/RES_hhdet_in_fec!G56)</f>
        <v>0.73774796232777595</v>
      </c>
      <c r="H56" s="73">
        <f>IF(RES_hhdet_in_tes!H56=0,"",RES_hhdet_in_tes!H56/RES_hhdet_in_fec!H56)</f>
        <v>0.74356738675279377</v>
      </c>
      <c r="I56" s="73">
        <f>IF(RES_hhdet_in_tes!I56=0,"",RES_hhdet_in_tes!I56/RES_hhdet_in_fec!I56)</f>
        <v>0.75347782738444957</v>
      </c>
      <c r="J56" s="73">
        <f>IF(RES_hhdet_in_tes!J56=0,"",RES_hhdet_in_tes!J56/RES_hhdet_in_fec!J56)</f>
        <v>0.75696587799470805</v>
      </c>
      <c r="K56" s="73">
        <f>IF(RES_hhdet_in_tes!K56=0,"",RES_hhdet_in_tes!K56/RES_hhdet_in_fec!K56)</f>
        <v>0.7614616626303341</v>
      </c>
      <c r="L56" s="73">
        <f>IF(RES_hhdet_in_tes!L56=0,"",RES_hhdet_in_tes!L56/RES_hhdet_in_fec!L56)</f>
        <v>0.75781479430090348</v>
      </c>
      <c r="M56" s="73" t="str">
        <f>IF(RES_hhdet_in_tes!M56=0,"",RES_hhdet_in_tes!M56/RES_hhdet_in_fec!M56)</f>
        <v/>
      </c>
      <c r="N56" s="73" t="str">
        <f>IF(RES_hhdet_in_tes!N56=0,"",RES_hhdet_in_tes!N56/RES_hhdet_in_fec!N56)</f>
        <v/>
      </c>
      <c r="O56" s="73">
        <f>IF(RES_hhdet_in_tes!O56=0,"",RES_hhdet_in_tes!O56/RES_hhdet_in_fec!O56)</f>
        <v>0.7677869194126693</v>
      </c>
      <c r="P56" s="73">
        <f>IF(RES_hhdet_in_tes!P56=0,"",RES_hhdet_in_tes!P56/RES_hhdet_in_fec!P56)</f>
        <v>0.77777615468918759</v>
      </c>
      <c r="Q56" s="73">
        <f>IF(RES_hhdet_in_tes!Q56=0,"",RES_hhdet_in_tes!Q56/RES_hhdet_in_fec!Q56)</f>
        <v>0.77970619237352623</v>
      </c>
    </row>
    <row r="57" spans="1:17" ht="12" customHeight="1" x14ac:dyDescent="0.25">
      <c r="A57" s="148" t="s">
        <v>59</v>
      </c>
      <c r="B57" s="73"/>
      <c r="C57" s="73">
        <f>IF(RES_hhdet_in_tes!C57=0,"",RES_hhdet_in_tes!C57/RES_hhdet_in_fec!C57)</f>
        <v>1.0158926554196468</v>
      </c>
      <c r="D57" s="73">
        <f>IF(RES_hhdet_in_tes!D57=0,"",RES_hhdet_in_tes!D57/RES_hhdet_in_fec!D57)</f>
        <v>1.0170328511945128</v>
      </c>
      <c r="E57" s="73">
        <f>IF(RES_hhdet_in_tes!E57=0,"",RES_hhdet_in_tes!E57/RES_hhdet_in_fec!E57)</f>
        <v>1.0168599653700849</v>
      </c>
      <c r="F57" s="73">
        <f>IF(RES_hhdet_in_tes!F57=0,"",RES_hhdet_in_tes!F57/RES_hhdet_in_fec!F57)</f>
        <v>1.0174101920641481</v>
      </c>
      <c r="G57" s="73">
        <f>IF(RES_hhdet_in_tes!G57=0,"",RES_hhdet_in_tes!G57/RES_hhdet_in_fec!G57)</f>
        <v>1.0222627592249012</v>
      </c>
      <c r="H57" s="73">
        <f>IF(RES_hhdet_in_tes!H57=0,"",RES_hhdet_in_tes!H57/RES_hhdet_in_fec!H57)</f>
        <v>1.0174740899942645</v>
      </c>
      <c r="I57" s="73">
        <f>IF(RES_hhdet_in_tes!I57=0,"",RES_hhdet_in_tes!I57/RES_hhdet_in_fec!I57)</f>
        <v>1.013523988996105</v>
      </c>
      <c r="J57" s="73">
        <f>IF(RES_hhdet_in_tes!J57=0,"",RES_hhdet_in_tes!J57/RES_hhdet_in_fec!J57)</f>
        <v>1.0139836350468259</v>
      </c>
      <c r="K57" s="73">
        <f>IF(RES_hhdet_in_tes!K57=0,"",RES_hhdet_in_tes!K57/RES_hhdet_in_fec!K57)</f>
        <v>1.0169605243107986</v>
      </c>
      <c r="L57" s="73">
        <f>IF(RES_hhdet_in_tes!L57=0,"",RES_hhdet_in_tes!L57/RES_hhdet_in_fec!L57)</f>
        <v>1.0073431397856853</v>
      </c>
      <c r="M57" s="73" t="str">
        <f>IF(RES_hhdet_in_tes!M57=0,"",RES_hhdet_in_tes!M57/RES_hhdet_in_fec!M57)</f>
        <v/>
      </c>
      <c r="N57" s="73" t="str">
        <f>IF(RES_hhdet_in_tes!N57=0,"",RES_hhdet_in_tes!N57/RES_hhdet_in_fec!N57)</f>
        <v/>
      </c>
      <c r="O57" s="73">
        <f>IF(RES_hhdet_in_tes!O57=0,"",RES_hhdet_in_tes!O57/RES_hhdet_in_fec!O57)</f>
        <v>1.0065368545085667</v>
      </c>
      <c r="P57" s="73">
        <f>IF(RES_hhdet_in_tes!P57=0,"",RES_hhdet_in_tes!P57/RES_hhdet_in_fec!P57)</f>
        <v>1.0126818903012629</v>
      </c>
      <c r="Q57" s="73">
        <f>IF(RES_hhdet_in_tes!Q57=0,"",RES_hhdet_in_tes!Q57/RES_hhdet_in_fec!Q57)</f>
        <v>1.0062485169760051</v>
      </c>
    </row>
    <row r="58" spans="1:17" ht="12" customHeight="1" x14ac:dyDescent="0.25">
      <c r="A58" s="158" t="s">
        <v>62</v>
      </c>
      <c r="B58" s="169"/>
      <c r="C58" s="169">
        <f>IF(RES_hhdet_in_tes!C58=0,"",RES_hhdet_in_tes!C58/RES_hhdet_in_fec!C58)</f>
        <v>0.83279341573558119</v>
      </c>
      <c r="D58" s="169">
        <f>IF(RES_hhdet_in_tes!D58=0,"",RES_hhdet_in_tes!D58/RES_hhdet_in_fec!D58)</f>
        <v>0.83606607939008715</v>
      </c>
      <c r="E58" s="169">
        <f>IF(RES_hhdet_in_tes!E58=0,"",RES_hhdet_in_tes!E58/RES_hhdet_in_fec!E58)</f>
        <v>0.83948384199329029</v>
      </c>
      <c r="F58" s="169">
        <f>IF(RES_hhdet_in_tes!F58=0,"",RES_hhdet_in_tes!F58/RES_hhdet_in_fec!F58)</f>
        <v>0.84307286196875586</v>
      </c>
      <c r="G58" s="169">
        <f>IF(RES_hhdet_in_tes!G58=0,"",RES_hhdet_in_tes!G58/RES_hhdet_in_fec!G58)</f>
        <v>0.84648023492650049</v>
      </c>
      <c r="H58" s="169">
        <f>IF(RES_hhdet_in_tes!H58=0,"",RES_hhdet_in_tes!H58/RES_hhdet_in_fec!H58)</f>
        <v>0.85077934972753622</v>
      </c>
      <c r="I58" s="169">
        <f>IF(RES_hhdet_in_tes!I58=0,"",RES_hhdet_in_tes!I58/RES_hhdet_in_fec!I58)</f>
        <v>0.85499699476891711</v>
      </c>
      <c r="J58" s="169">
        <f>IF(RES_hhdet_in_tes!J58=0,"",RES_hhdet_in_tes!J58/RES_hhdet_in_fec!J58)</f>
        <v>0.85982893774446989</v>
      </c>
      <c r="K58" s="169">
        <f>IF(RES_hhdet_in_tes!K58=0,"",RES_hhdet_in_tes!K58/RES_hhdet_in_fec!K58)</f>
        <v>0.86014186688280414</v>
      </c>
      <c r="L58" s="169">
        <f>IF(RES_hhdet_in_tes!L58=0,"",RES_hhdet_in_tes!L58/RES_hhdet_in_fec!L58)</f>
        <v>0.86043114696736511</v>
      </c>
      <c r="M58" s="169">
        <f>IF(RES_hhdet_in_tes!M58=0,"",RES_hhdet_in_tes!M58/RES_hhdet_in_fec!M58)</f>
        <v>0.8606351943506434</v>
      </c>
      <c r="N58" s="169">
        <f>IF(RES_hhdet_in_tes!N58=0,"",RES_hhdet_in_tes!N58/RES_hhdet_in_fec!N58)</f>
        <v>0.86078121371245153</v>
      </c>
      <c r="O58" s="169">
        <f>IF(RES_hhdet_in_tes!O58=0,"",RES_hhdet_in_tes!O58/RES_hhdet_in_fec!O58)</f>
        <v>0.86083268736755869</v>
      </c>
      <c r="P58" s="169">
        <f>IF(RES_hhdet_in_tes!P58=0,"",RES_hhdet_in_tes!P58/RES_hhdet_in_fec!P58)</f>
        <v>0.861207082348174</v>
      </c>
      <c r="Q58" s="169">
        <f>IF(RES_hhdet_in_tes!Q58=0,"",RES_hhdet_in_tes!Q58/RES_hhdet_in_fec!Q58)</f>
        <v>0.86190485245059067</v>
      </c>
    </row>
    <row r="59" spans="1:17" ht="12" customHeight="1" x14ac:dyDescent="0.25">
      <c r="A59" s="23" t="s">
        <v>57</v>
      </c>
      <c r="B59" s="73"/>
      <c r="C59" s="73" t="str">
        <f>IF(RES_hhdet_in_tes!C59=0,"",RES_hhdet_in_tes!C59/RES_hhdet_in_fec!C59)</f>
        <v/>
      </c>
      <c r="D59" s="73" t="str">
        <f>IF(RES_hhdet_in_tes!D59=0,"",RES_hhdet_in_tes!D59/RES_hhdet_in_fec!D59)</f>
        <v/>
      </c>
      <c r="E59" s="73" t="str">
        <f>IF(RES_hhdet_in_tes!E59=0,"",RES_hhdet_in_tes!E59/RES_hhdet_in_fec!E59)</f>
        <v/>
      </c>
      <c r="F59" s="73" t="str">
        <f>IF(RES_hhdet_in_tes!F59=0,"",RES_hhdet_in_tes!F59/RES_hhdet_in_fec!F59)</f>
        <v/>
      </c>
      <c r="G59" s="73" t="str">
        <f>IF(RES_hhdet_in_tes!G59=0,"",RES_hhdet_in_tes!G59/RES_hhdet_in_fec!G59)</f>
        <v/>
      </c>
      <c r="H59" s="73" t="str">
        <f>IF(RES_hhdet_in_tes!H59=0,"",RES_hhdet_in_tes!H59/RES_hhdet_in_fec!H59)</f>
        <v/>
      </c>
      <c r="I59" s="73" t="str">
        <f>IF(RES_hhdet_in_tes!I59=0,"",RES_hhdet_in_tes!I59/RES_hhdet_in_fec!I59)</f>
        <v/>
      </c>
      <c r="J59" s="73" t="str">
        <f>IF(RES_hhdet_in_tes!J59=0,"",RES_hhdet_in_tes!J59/RES_hhdet_in_fec!J59)</f>
        <v/>
      </c>
      <c r="K59" s="73" t="str">
        <f>IF(RES_hhdet_in_tes!K59=0,"",RES_hhdet_in_tes!K59/RES_hhdet_in_fec!K59)</f>
        <v/>
      </c>
      <c r="L59" s="73" t="str">
        <f>IF(RES_hhdet_in_tes!L59=0,"",RES_hhdet_in_tes!L59/RES_hhdet_in_fec!L59)</f>
        <v/>
      </c>
      <c r="M59" s="73" t="str">
        <f>IF(RES_hhdet_in_tes!M59=0,"",RES_hhdet_in_tes!M59/RES_hhdet_in_fec!M59)</f>
        <v/>
      </c>
      <c r="N59" s="73" t="str">
        <f>IF(RES_hhdet_in_tes!N59=0,"",RES_hhdet_in_tes!N59/RES_hhdet_in_fec!N59)</f>
        <v/>
      </c>
      <c r="O59" s="73" t="str">
        <f>IF(RES_hhdet_in_tes!O59=0,"",RES_hhdet_in_tes!O59/RES_hhdet_in_fec!O59)</f>
        <v/>
      </c>
      <c r="P59" s="73" t="str">
        <f>IF(RES_hhdet_in_tes!P59=0,"",RES_hhdet_in_tes!P59/RES_hhdet_in_fec!P59)</f>
        <v/>
      </c>
      <c r="Q59" s="73" t="str">
        <f>IF(RES_hhdet_in_tes!Q59=0,"",RES_hhdet_in_tes!Q59/RES_hhdet_in_fec!Q59)</f>
        <v/>
      </c>
    </row>
    <row r="60" spans="1:17" ht="12" customHeight="1" x14ac:dyDescent="0.25">
      <c r="A60" s="29" t="s">
        <v>140</v>
      </c>
      <c r="B60" s="65"/>
      <c r="C60" s="65">
        <f>IF(RES_hhdet_in_tes!C60=0,"",RES_hhdet_in_tes!C60/RES_hhdet_in_fec!C60)</f>
        <v>0.83279341573558119</v>
      </c>
      <c r="D60" s="65">
        <f>IF(RES_hhdet_in_tes!D60=0,"",RES_hhdet_in_tes!D60/RES_hhdet_in_fec!D60)</f>
        <v>0.83606607939008715</v>
      </c>
      <c r="E60" s="65">
        <f>IF(RES_hhdet_in_tes!E60=0,"",RES_hhdet_in_tes!E60/RES_hhdet_in_fec!E60)</f>
        <v>0.83948384199329029</v>
      </c>
      <c r="F60" s="65">
        <f>IF(RES_hhdet_in_tes!F60=0,"",RES_hhdet_in_tes!F60/RES_hhdet_in_fec!F60)</f>
        <v>0.84307286196875586</v>
      </c>
      <c r="G60" s="65">
        <f>IF(RES_hhdet_in_tes!G60=0,"",RES_hhdet_in_tes!G60/RES_hhdet_in_fec!G60)</f>
        <v>0.84648023492650049</v>
      </c>
      <c r="H60" s="65">
        <f>IF(RES_hhdet_in_tes!H60=0,"",RES_hhdet_in_tes!H60/RES_hhdet_in_fec!H60)</f>
        <v>0.85077934972753622</v>
      </c>
      <c r="I60" s="65">
        <f>IF(RES_hhdet_in_tes!I60=0,"",RES_hhdet_in_tes!I60/RES_hhdet_in_fec!I60)</f>
        <v>0.85499699476891711</v>
      </c>
      <c r="J60" s="65">
        <f>IF(RES_hhdet_in_tes!J60=0,"",RES_hhdet_in_tes!J60/RES_hhdet_in_fec!J60)</f>
        <v>0.85982893774446989</v>
      </c>
      <c r="K60" s="65">
        <f>IF(RES_hhdet_in_tes!K60=0,"",RES_hhdet_in_tes!K60/RES_hhdet_in_fec!K60)</f>
        <v>0.86014186688280414</v>
      </c>
      <c r="L60" s="65">
        <f>IF(RES_hhdet_in_tes!L60=0,"",RES_hhdet_in_tes!L60/RES_hhdet_in_fec!L60)</f>
        <v>0.86043114696736511</v>
      </c>
      <c r="M60" s="65">
        <f>IF(RES_hhdet_in_tes!M60=0,"",RES_hhdet_in_tes!M60/RES_hhdet_in_fec!M60)</f>
        <v>0.8606351943506434</v>
      </c>
      <c r="N60" s="65">
        <f>IF(RES_hhdet_in_tes!N60=0,"",RES_hhdet_in_tes!N60/RES_hhdet_in_fec!N60)</f>
        <v>0.86078121371245153</v>
      </c>
      <c r="O60" s="65">
        <f>IF(RES_hhdet_in_tes!O60=0,"",RES_hhdet_in_tes!O60/RES_hhdet_in_fec!O60)</f>
        <v>0.86083268736755869</v>
      </c>
      <c r="P60" s="65">
        <f>IF(RES_hhdet_in_tes!P60=0,"",RES_hhdet_in_tes!P60/RES_hhdet_in_fec!P60)</f>
        <v>0.861207082348174</v>
      </c>
      <c r="Q60" s="65">
        <f>IF(RES_hhdet_in_tes!Q60=0,"",RES_hhdet_in_tes!Q60/RES_hhdet_in_fec!Q60)</f>
        <v>0.86190485245059067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75"/>
      <c r="C62" s="175">
        <f>IF(RES_hhdet_in_tes!C62=0,"",RES_hhdet_in_tes!C62/RES_hhdet_in_fec!C62)</f>
        <v>0.67786085003507612</v>
      </c>
      <c r="D62" s="175">
        <f>IF(RES_hhdet_in_tes!D62=0,"",RES_hhdet_in_tes!D62/RES_hhdet_in_fec!D62)</f>
        <v>0.66512204547310061</v>
      </c>
      <c r="E62" s="175">
        <f>IF(RES_hhdet_in_tes!E62=0,"",RES_hhdet_in_tes!E62/RES_hhdet_in_fec!E62)</f>
        <v>0.69030472121603448</v>
      </c>
      <c r="F62" s="175">
        <f>IF(RES_hhdet_in_tes!F62=0,"",RES_hhdet_in_tes!F62/RES_hhdet_in_fec!F62)</f>
        <v>0.67669074233184845</v>
      </c>
      <c r="G62" s="175">
        <f>IF(RES_hhdet_in_tes!G62=0,"",RES_hhdet_in_tes!G62/RES_hhdet_in_fec!G62)</f>
        <v>0.68339544362417393</v>
      </c>
      <c r="H62" s="175">
        <f>IF(RES_hhdet_in_tes!H62=0,"",RES_hhdet_in_tes!H62/RES_hhdet_in_fec!H62)</f>
        <v>0.68970891138124246</v>
      </c>
      <c r="I62" s="175">
        <f>IF(RES_hhdet_in_tes!I62=0,"",RES_hhdet_in_tes!I62/RES_hhdet_in_fec!I62)</f>
        <v>0.68590759715903982</v>
      </c>
      <c r="J62" s="175">
        <f>IF(RES_hhdet_in_tes!J62=0,"",RES_hhdet_in_tes!J62/RES_hhdet_in_fec!J62)</f>
        <v>0.69933788280292553</v>
      </c>
      <c r="K62" s="175">
        <f>IF(RES_hhdet_in_tes!K62=0,"",RES_hhdet_in_tes!K62/RES_hhdet_in_fec!K62)</f>
        <v>0.69948866351964911</v>
      </c>
      <c r="L62" s="175" t="str">
        <f>IF(RES_hhdet_in_tes!L62=0,"",RES_hhdet_in_tes!L62/RES_hhdet_in_fec!L62)</f>
        <v/>
      </c>
      <c r="M62" s="175">
        <f>IF(RES_hhdet_in_tes!M62=0,"",RES_hhdet_in_tes!M62/RES_hhdet_in_fec!M62)</f>
        <v>0.69904735939248486</v>
      </c>
      <c r="N62" s="175">
        <f>IF(RES_hhdet_in_tes!N62=0,"",RES_hhdet_in_tes!N62/RES_hhdet_in_fec!N62)</f>
        <v>0.70724054751191823</v>
      </c>
      <c r="O62" s="175">
        <f>IF(RES_hhdet_in_tes!O62=0,"",RES_hhdet_in_tes!O62/RES_hhdet_in_fec!O62)</f>
        <v>0.74617085117618998</v>
      </c>
      <c r="P62" s="175" t="str">
        <f>IF(RES_hhdet_in_tes!P62=0,"",RES_hhdet_in_tes!P62/RES_hhdet_in_fec!P62)</f>
        <v/>
      </c>
      <c r="Q62" s="175">
        <f>IF(RES_hhdet_in_tes!Q62=0,"",RES_hhdet_in_tes!Q62/RES_hhdet_in_fec!Q62)</f>
        <v>0.72605173853384164</v>
      </c>
    </row>
    <row r="63" spans="1:17" ht="12.95" customHeight="1" x14ac:dyDescent="0.25">
      <c r="A63" s="158" t="s">
        <v>65</v>
      </c>
      <c r="B63" s="169"/>
      <c r="C63" s="169">
        <f>IF(RES_hhdet_in_tes!C63=0,"",RES_hhdet_in_tes!C63/RES_hhdet_in_fec!C63)</f>
        <v>0.68739390083398122</v>
      </c>
      <c r="D63" s="169">
        <f>IF(RES_hhdet_in_tes!D63=0,"",RES_hhdet_in_tes!D63/RES_hhdet_in_fec!D63)</f>
        <v>0.69356588399985841</v>
      </c>
      <c r="E63" s="169">
        <f>IF(RES_hhdet_in_tes!E63=0,"",RES_hhdet_in_tes!E63/RES_hhdet_in_fec!E63)</f>
        <v>0.69487301920293298</v>
      </c>
      <c r="F63" s="169">
        <f>IF(RES_hhdet_in_tes!F63=0,"",RES_hhdet_in_tes!F63/RES_hhdet_in_fec!F63)</f>
        <v>0.70343988673473501</v>
      </c>
      <c r="G63" s="169">
        <f>IF(RES_hhdet_in_tes!G63=0,"",RES_hhdet_in_tes!G63/RES_hhdet_in_fec!G63)</f>
        <v>0.69846238825016194</v>
      </c>
      <c r="H63" s="169">
        <f>IF(RES_hhdet_in_tes!H63=0,"",RES_hhdet_in_tes!H63/RES_hhdet_in_fec!H63)</f>
        <v>0.70294648510671676</v>
      </c>
      <c r="I63" s="169">
        <f>IF(RES_hhdet_in_tes!I63=0,"",RES_hhdet_in_tes!I63/RES_hhdet_in_fec!I63)</f>
        <v>0.70369011059558961</v>
      </c>
      <c r="J63" s="169">
        <f>IF(RES_hhdet_in_tes!J63=0,"",RES_hhdet_in_tes!J63/RES_hhdet_in_fec!J63)</f>
        <v>0.70155608724464924</v>
      </c>
      <c r="K63" s="169">
        <f>IF(RES_hhdet_in_tes!K63=0,"",RES_hhdet_in_tes!K63/RES_hhdet_in_fec!K63)</f>
        <v>0.71377100443749464</v>
      </c>
      <c r="L63" s="169" t="str">
        <f>IF(RES_hhdet_in_tes!L63=0,"",RES_hhdet_in_tes!L63/RES_hhdet_in_fec!L63)</f>
        <v/>
      </c>
      <c r="M63" s="169">
        <f>IF(RES_hhdet_in_tes!M63=0,"",RES_hhdet_in_tes!M63/RES_hhdet_in_fec!M63)</f>
        <v>0.71498644433089009</v>
      </c>
      <c r="N63" s="169">
        <f>IF(RES_hhdet_in_tes!N63=0,"",RES_hhdet_in_tes!N63/RES_hhdet_in_fec!N63)</f>
        <v>0.73833658305641736</v>
      </c>
      <c r="O63" s="169">
        <f>IF(RES_hhdet_in_tes!O63=0,"",RES_hhdet_in_tes!O63/RES_hhdet_in_fec!O63)</f>
        <v>0.7482069969808538</v>
      </c>
      <c r="P63" s="169" t="str">
        <f>IF(RES_hhdet_in_tes!P63=0,"",RES_hhdet_in_tes!P63/RES_hhdet_in_fec!P63)</f>
        <v/>
      </c>
      <c r="Q63" s="169">
        <f>IF(RES_hhdet_in_tes!Q63=0,"",RES_hhdet_in_tes!Q63/RES_hhdet_in_fec!Q63)</f>
        <v>0.75099161243448798</v>
      </c>
    </row>
    <row r="64" spans="1:17" ht="12" customHeight="1" x14ac:dyDescent="0.25">
      <c r="A64" s="23" t="s">
        <v>161</v>
      </c>
      <c r="B64" s="73"/>
      <c r="C64" s="73">
        <f>IF(RES_hhdet_in_tes!C64=0,"",RES_hhdet_in_tes!C64/RES_hhdet_in_fec!C64)</f>
        <v>0.68255341215899989</v>
      </c>
      <c r="D64" s="73">
        <f>IF(RES_hhdet_in_tes!D64=0,"",RES_hhdet_in_tes!D64/RES_hhdet_in_fec!D64)</f>
        <v>0.68832524457484312</v>
      </c>
      <c r="E64" s="73">
        <f>IF(RES_hhdet_in_tes!E64=0,"",RES_hhdet_in_tes!E64/RES_hhdet_in_fec!E64)</f>
        <v>0.68809073467634041</v>
      </c>
      <c r="F64" s="73">
        <f>IF(RES_hhdet_in_tes!F64=0,"",RES_hhdet_in_tes!F64/RES_hhdet_in_fec!F64)</f>
        <v>0.69720927874742822</v>
      </c>
      <c r="G64" s="73">
        <f>IF(RES_hhdet_in_tes!G64=0,"",RES_hhdet_in_tes!G64/RES_hhdet_in_fec!G64)</f>
        <v>0.69457059072457261</v>
      </c>
      <c r="H64" s="73">
        <f>IF(RES_hhdet_in_tes!H64=0,"",RES_hhdet_in_tes!H64/RES_hhdet_in_fec!H64)</f>
        <v>0.69813853808439297</v>
      </c>
      <c r="I64" s="73">
        <f>IF(RES_hhdet_in_tes!I64=0,"",RES_hhdet_in_tes!I64/RES_hhdet_in_fec!I64)</f>
        <v>0.69889706096504378</v>
      </c>
      <c r="J64" s="73">
        <f>IF(RES_hhdet_in_tes!J64=0,"",RES_hhdet_in_tes!J64/RES_hhdet_in_fec!J64)</f>
        <v>0.69547324209805073</v>
      </c>
      <c r="K64" s="73">
        <f>IF(RES_hhdet_in_tes!K64=0,"",RES_hhdet_in_tes!K64/RES_hhdet_in_fec!K64)</f>
        <v>0.70936139555428745</v>
      </c>
      <c r="L64" s="73" t="str">
        <f>IF(RES_hhdet_in_tes!L64=0,"",RES_hhdet_in_tes!L64/RES_hhdet_in_fec!L64)</f>
        <v/>
      </c>
      <c r="M64" s="73">
        <f>IF(RES_hhdet_in_tes!M64=0,"",RES_hhdet_in_tes!M64/RES_hhdet_in_fec!M64)</f>
        <v>0.71102458926085732</v>
      </c>
      <c r="N64" s="73">
        <f>IF(RES_hhdet_in_tes!N64=0,"",RES_hhdet_in_tes!N64/RES_hhdet_in_fec!N64)</f>
        <v>0.7291053742834841</v>
      </c>
      <c r="O64" s="73">
        <f>IF(RES_hhdet_in_tes!O64=0,"",RES_hhdet_in_tes!O64/RES_hhdet_in_fec!O64)</f>
        <v>0.73634598182545896</v>
      </c>
      <c r="P64" s="73" t="str">
        <f>IF(RES_hhdet_in_tes!P64=0,"",RES_hhdet_in_tes!P64/RES_hhdet_in_fec!P64)</f>
        <v/>
      </c>
      <c r="Q64" s="73">
        <f>IF(RES_hhdet_in_tes!Q64=0,"",RES_hhdet_in_tes!Q64/RES_hhdet_in_fec!Q64)</f>
        <v>0.74226220765368212</v>
      </c>
    </row>
    <row r="65" spans="1:17" ht="12" customHeight="1" x14ac:dyDescent="0.25">
      <c r="A65" s="23" t="s">
        <v>60</v>
      </c>
      <c r="B65" s="73"/>
      <c r="C65" s="73">
        <f>IF(RES_hhdet_in_tes!C65=0,"",RES_hhdet_in_tes!C65/RES_hhdet_in_fec!C65)</f>
        <v>1.0547280681886311</v>
      </c>
      <c r="D65" s="73">
        <f>IF(RES_hhdet_in_tes!D65=0,"",RES_hhdet_in_tes!D65/RES_hhdet_in_fec!D65)</f>
        <v>1.0579825505544893</v>
      </c>
      <c r="E65" s="73">
        <f>IF(RES_hhdet_in_tes!E65=0,"",RES_hhdet_in_tes!E65/RES_hhdet_in_fec!E65)</f>
        <v>1.0502808750090362</v>
      </c>
      <c r="F65" s="73">
        <f>IF(RES_hhdet_in_tes!F65=0,"",RES_hhdet_in_tes!F65/RES_hhdet_in_fec!F65)</f>
        <v>1.0569500465930421</v>
      </c>
      <c r="G65" s="73">
        <f>IF(RES_hhdet_in_tes!G65=0,"",RES_hhdet_in_tes!G65/RES_hhdet_in_fec!G65)</f>
        <v>1.0470865271017138</v>
      </c>
      <c r="H65" s="73">
        <f>IF(RES_hhdet_in_tes!H65=0,"",RES_hhdet_in_tes!H65/RES_hhdet_in_fec!H65)</f>
        <v>1.0436985771061849</v>
      </c>
      <c r="I65" s="73">
        <f>IF(RES_hhdet_in_tes!I65=0,"",RES_hhdet_in_tes!I65/RES_hhdet_in_fec!I65)</f>
        <v>1.0411280199478643</v>
      </c>
      <c r="J65" s="73">
        <f>IF(RES_hhdet_in_tes!J65=0,"",RES_hhdet_in_tes!J65/RES_hhdet_in_fec!J65)</f>
        <v>1.0268127173606709</v>
      </c>
      <c r="K65" s="73">
        <f>IF(RES_hhdet_in_tes!K65=0,"",RES_hhdet_in_tes!K65/RES_hhdet_in_fec!K65)</f>
        <v>1.0391688776972592</v>
      </c>
      <c r="L65" s="73" t="str">
        <f>IF(RES_hhdet_in_tes!L65=0,"",RES_hhdet_in_tes!L65/RES_hhdet_in_fec!L65)</f>
        <v/>
      </c>
      <c r="M65" s="73">
        <f>IF(RES_hhdet_in_tes!M65=0,"",RES_hhdet_in_tes!M65/RES_hhdet_in_fec!M65)</f>
        <v>1.0315242739291242</v>
      </c>
      <c r="N65" s="73">
        <f>IF(RES_hhdet_in_tes!N65=0,"",RES_hhdet_in_tes!N65/RES_hhdet_in_fec!N65)</f>
        <v>1.0484817533813935</v>
      </c>
      <c r="O65" s="73">
        <f>IF(RES_hhdet_in_tes!O65=0,"",RES_hhdet_in_tes!O65/RES_hhdet_in_fec!O65)</f>
        <v>1.0539162172875587</v>
      </c>
      <c r="P65" s="73" t="str">
        <f>IF(RES_hhdet_in_tes!P65=0,"",RES_hhdet_in_tes!P65/RES_hhdet_in_fec!P65)</f>
        <v/>
      </c>
      <c r="Q65" s="73">
        <f>IF(RES_hhdet_in_tes!Q65=0,"",RES_hhdet_in_tes!Q65/RES_hhdet_in_fec!Q65)</f>
        <v>1.0492444293018275</v>
      </c>
    </row>
    <row r="66" spans="1:17" ht="12.95" customHeight="1" x14ac:dyDescent="0.25">
      <c r="A66" s="158" t="s">
        <v>112</v>
      </c>
      <c r="B66" s="169"/>
      <c r="C66" s="169">
        <f>IF(RES_hhdet_in_tes!C66=0,"",RES_hhdet_in_tes!C66/RES_hhdet_in_fec!C66)</f>
        <v>1.9209671293447819</v>
      </c>
      <c r="D66" s="169">
        <f>IF(RES_hhdet_in_tes!D66=0,"",RES_hhdet_in_tes!D66/RES_hhdet_in_fec!D66)</f>
        <v>1.981096828352864</v>
      </c>
      <c r="E66" s="169">
        <f>IF(RES_hhdet_in_tes!E66=0,"",RES_hhdet_in_tes!E66/RES_hhdet_in_fec!E66)</f>
        <v>2.0528354402174593</v>
      </c>
      <c r="F66" s="169">
        <f>IF(RES_hhdet_in_tes!F66=0,"",RES_hhdet_in_tes!F66/RES_hhdet_in_fec!F66)</f>
        <v>2.1439074557586544</v>
      </c>
      <c r="G66" s="169">
        <f>IF(RES_hhdet_in_tes!G66=0,"",RES_hhdet_in_tes!G66/RES_hhdet_in_fec!G66)</f>
        <v>2.254971574629673</v>
      </c>
      <c r="H66" s="169">
        <f>IF(RES_hhdet_in_tes!H66=0,"",RES_hhdet_in_tes!H66/RES_hhdet_in_fec!H66)</f>
        <v>2.3854207660862525</v>
      </c>
      <c r="I66" s="169">
        <f>IF(RES_hhdet_in_tes!I66=0,"",RES_hhdet_in_tes!I66/RES_hhdet_in_fec!I66)</f>
        <v>2.5487466322775689</v>
      </c>
      <c r="J66" s="169">
        <f>IF(RES_hhdet_in_tes!J66=0,"",RES_hhdet_in_tes!J66/RES_hhdet_in_fec!J66)</f>
        <v>2.5600638714776704</v>
      </c>
      <c r="K66" s="169">
        <f>IF(RES_hhdet_in_tes!K66=0,"",RES_hhdet_in_tes!K66/RES_hhdet_in_fec!K66)</f>
        <v>2.7514286394332759</v>
      </c>
      <c r="L66" s="169" t="str">
        <f>IF(RES_hhdet_in_tes!L66=0,"",RES_hhdet_in_tes!L66/RES_hhdet_in_fec!L66)</f>
        <v/>
      </c>
      <c r="M66" s="169">
        <f>IF(RES_hhdet_in_tes!M66=0,"",RES_hhdet_in_tes!M66/RES_hhdet_in_fec!M66)</f>
        <v>3.2416793746936339</v>
      </c>
      <c r="N66" s="169">
        <f>IF(RES_hhdet_in_tes!N66=0,"",RES_hhdet_in_tes!N66/RES_hhdet_in_fec!N66)</f>
        <v>3.4450516494986463</v>
      </c>
      <c r="O66" s="169">
        <f>IF(RES_hhdet_in_tes!O66=0,"",RES_hhdet_in_tes!O66/RES_hhdet_in_fec!O66)</f>
        <v>3.6102146709483227</v>
      </c>
      <c r="P66" s="169" t="str">
        <f>IF(RES_hhdet_in_tes!P66=0,"",RES_hhdet_in_tes!P66/RES_hhdet_in_fec!P66)</f>
        <v/>
      </c>
      <c r="Q66" s="169">
        <f>IF(RES_hhdet_in_tes!Q66=0,"",RES_hhdet_in_tes!Q66/RES_hhdet_in_fec!Q66)</f>
        <v>3.9281718603959157</v>
      </c>
    </row>
    <row r="67" spans="1:17" ht="12" customHeight="1" x14ac:dyDescent="0.25">
      <c r="A67" s="23" t="s">
        <v>60</v>
      </c>
      <c r="B67" s="73"/>
      <c r="C67" s="73">
        <f>IF(RES_hhdet_in_tes!C67=0,"",RES_hhdet_in_tes!C67/RES_hhdet_in_fec!C67)</f>
        <v>1.9209671293447819</v>
      </c>
      <c r="D67" s="73">
        <f>IF(RES_hhdet_in_tes!D67=0,"",RES_hhdet_in_tes!D67/RES_hhdet_in_fec!D67)</f>
        <v>1.981096828352864</v>
      </c>
      <c r="E67" s="73">
        <f>IF(RES_hhdet_in_tes!E67=0,"",RES_hhdet_in_tes!E67/RES_hhdet_in_fec!E67)</f>
        <v>2.0528354402174593</v>
      </c>
      <c r="F67" s="73">
        <f>IF(RES_hhdet_in_tes!F67=0,"",RES_hhdet_in_tes!F67/RES_hhdet_in_fec!F67)</f>
        <v>2.1439074557586544</v>
      </c>
      <c r="G67" s="73">
        <f>IF(RES_hhdet_in_tes!G67=0,"",RES_hhdet_in_tes!G67/RES_hhdet_in_fec!G67)</f>
        <v>2.254971574629673</v>
      </c>
      <c r="H67" s="73">
        <f>IF(RES_hhdet_in_tes!H67=0,"",RES_hhdet_in_tes!H67/RES_hhdet_in_fec!H67)</f>
        <v>2.3854207660862525</v>
      </c>
      <c r="I67" s="73">
        <f>IF(RES_hhdet_in_tes!I67=0,"",RES_hhdet_in_tes!I67/RES_hhdet_in_fec!I67)</f>
        <v>2.5487466322775689</v>
      </c>
      <c r="J67" s="73">
        <f>IF(RES_hhdet_in_tes!J67=0,"",RES_hhdet_in_tes!J67/RES_hhdet_in_fec!J67)</f>
        <v>2.5600638714776704</v>
      </c>
      <c r="K67" s="73">
        <f>IF(RES_hhdet_in_tes!K67=0,"",RES_hhdet_in_tes!K67/RES_hhdet_in_fec!K67)</f>
        <v>2.7514286394332759</v>
      </c>
      <c r="L67" s="73" t="str">
        <f>IF(RES_hhdet_in_tes!L67=0,"",RES_hhdet_in_tes!L67/RES_hhdet_in_fec!L67)</f>
        <v/>
      </c>
      <c r="M67" s="73">
        <f>IF(RES_hhdet_in_tes!M67=0,"",RES_hhdet_in_tes!M67/RES_hhdet_in_fec!M67)</f>
        <v>3.2416793746936339</v>
      </c>
      <c r="N67" s="73">
        <f>IF(RES_hhdet_in_tes!N67=0,"",RES_hhdet_in_tes!N67/RES_hhdet_in_fec!N67)</f>
        <v>3.4450516494986463</v>
      </c>
      <c r="O67" s="73">
        <f>IF(RES_hhdet_in_tes!O67=0,"",RES_hhdet_in_tes!O67/RES_hhdet_in_fec!O67)</f>
        <v>3.6102146709483227</v>
      </c>
      <c r="P67" s="73" t="str">
        <f>IF(RES_hhdet_in_tes!P67=0,"",RES_hhdet_in_tes!P67/RES_hhdet_in_fec!P67)</f>
        <v/>
      </c>
      <c r="Q67" s="73">
        <f>IF(RES_hhdet_in_tes!Q67=0,"",RES_hhdet_in_tes!Q67/RES_hhdet_in_fec!Q67)</f>
        <v>3.9281718603959157</v>
      </c>
    </row>
    <row r="68" spans="1:17" ht="12" customHeight="1" x14ac:dyDescent="0.25">
      <c r="A68" s="158" t="s">
        <v>63</v>
      </c>
      <c r="B68" s="169"/>
      <c r="C68" s="169">
        <f>IF(RES_hhdet_in_tes!C68=0,"",RES_hhdet_in_tes!C68/RES_hhdet_in_fec!C68)</f>
        <v>0.65833125953064175</v>
      </c>
      <c r="D68" s="169">
        <f>IF(RES_hhdet_in_tes!D68=0,"",RES_hhdet_in_tes!D68/RES_hhdet_in_fec!D68)</f>
        <v>0.59941835659126885</v>
      </c>
      <c r="E68" s="169">
        <f>IF(RES_hhdet_in_tes!E68=0,"",RES_hhdet_in_tes!E68/RES_hhdet_in_fec!E68)</f>
        <v>0.68108103967153</v>
      </c>
      <c r="F68" s="169">
        <f>IF(RES_hhdet_in_tes!F68=0,"",RES_hhdet_in_tes!F68/RES_hhdet_in_fec!F68)</f>
        <v>0.60790614894283213</v>
      </c>
      <c r="G68" s="169">
        <f>IF(RES_hhdet_in_tes!G68=0,"",RES_hhdet_in_tes!G68/RES_hhdet_in_fec!G68)</f>
        <v>0.66563837055539543</v>
      </c>
      <c r="H68" s="169">
        <f>IF(RES_hhdet_in_tes!H68=0,"",RES_hhdet_in_tes!H68/RES_hhdet_in_fec!H68)</f>
        <v>0.66294451747753902</v>
      </c>
      <c r="I68" s="169">
        <f>IF(RES_hhdet_in_tes!I68=0,"",RES_hhdet_in_tes!I68/RES_hhdet_in_fec!I68)</f>
        <v>0.66596298866133896</v>
      </c>
      <c r="J68" s="169">
        <f>IF(RES_hhdet_in_tes!J68=0,"",RES_hhdet_in_tes!J68/RES_hhdet_in_fec!J68)</f>
        <v>0.71507573264316238</v>
      </c>
      <c r="K68" s="169">
        <f>IF(RES_hhdet_in_tes!K68=0,"",RES_hhdet_in_tes!K68/RES_hhdet_in_fec!K68)</f>
        <v>0.67289815531314889</v>
      </c>
      <c r="L68" s="169" t="str">
        <f>IF(RES_hhdet_in_tes!L68=0,"",RES_hhdet_in_tes!L68/RES_hhdet_in_fec!L68)</f>
        <v/>
      </c>
      <c r="M68" s="169">
        <f>IF(RES_hhdet_in_tes!M68=0,"",RES_hhdet_in_tes!M68/RES_hhdet_in_fec!M68)</f>
        <v>0.70857808573843228</v>
      </c>
      <c r="N68" s="169">
        <f>IF(RES_hhdet_in_tes!N68=0,"",RES_hhdet_in_tes!N68/RES_hhdet_in_fec!N68)</f>
        <v>0.65000464373720213</v>
      </c>
      <c r="O68" s="169">
        <f>IF(RES_hhdet_in_tes!O68=0,"",RES_hhdet_in_tes!O68/RES_hhdet_in_fec!O68)</f>
        <v>0.63741068428625436</v>
      </c>
      <c r="P68" s="169" t="str">
        <f>IF(RES_hhdet_in_tes!P68=0,"",RES_hhdet_in_tes!P68/RES_hhdet_in_fec!P68)</f>
        <v/>
      </c>
      <c r="Q68" s="169">
        <f>IF(RES_hhdet_in_tes!Q68=0,"",RES_hhdet_in_tes!Q68/RES_hhdet_in_fec!Q68)</f>
        <v>0.6752721586165239</v>
      </c>
    </row>
    <row r="69" spans="1:17" ht="12" customHeight="1" x14ac:dyDescent="0.25">
      <c r="A69" s="167" t="s">
        <v>160</v>
      </c>
      <c r="B69" s="174"/>
      <c r="C69" s="174">
        <f>IF(RES_hhdet_in_tes!C69=0,"",RES_hhdet_in_tes!C69/RES_hhdet_in_fec!C69)</f>
        <v>0.59211800143318827</v>
      </c>
      <c r="D69" s="174">
        <f>IF(RES_hhdet_in_tes!D69=0,"",RES_hhdet_in_tes!D69/RES_hhdet_in_fec!D69)</f>
        <v>0.5956504775376974</v>
      </c>
      <c r="E69" s="174">
        <f>IF(RES_hhdet_in_tes!E69=0,"",RES_hhdet_in_tes!E69/RES_hhdet_in_fec!E69)</f>
        <v>0.59861422424838362</v>
      </c>
      <c r="F69" s="174">
        <f>IF(RES_hhdet_in_tes!F69=0,"",RES_hhdet_in_tes!F69/RES_hhdet_in_fec!F69)</f>
        <v>0.60224470132636831</v>
      </c>
      <c r="G69" s="174">
        <f>IF(RES_hhdet_in_tes!G69=0,"",RES_hhdet_in_tes!G69/RES_hhdet_in_fec!G69)</f>
        <v>0.60500583148066089</v>
      </c>
      <c r="H69" s="174">
        <f>IF(RES_hhdet_in_tes!H69=0,"",RES_hhdet_in_tes!H69/RES_hhdet_in_fec!H69)</f>
        <v>0.60909999977258211</v>
      </c>
      <c r="I69" s="174">
        <f>IF(RES_hhdet_in_tes!I69=0,"",RES_hhdet_in_tes!I69/RES_hhdet_in_fec!I69)</f>
        <v>0.6128395780370155</v>
      </c>
      <c r="J69" s="174">
        <f>IF(RES_hhdet_in_tes!J69=0,"",RES_hhdet_in_tes!J69/RES_hhdet_in_fec!J69)</f>
        <v>0.61607005240520663</v>
      </c>
      <c r="K69" s="174">
        <f>IF(RES_hhdet_in_tes!K69=0,"",RES_hhdet_in_tes!K69/RES_hhdet_in_fec!K69)</f>
        <v>0.61916928043554142</v>
      </c>
      <c r="L69" s="174" t="str">
        <f>IF(RES_hhdet_in_tes!L69=0,"",RES_hhdet_in_tes!L69/RES_hhdet_in_fec!L69)</f>
        <v/>
      </c>
      <c r="M69" s="174">
        <f>IF(RES_hhdet_in_tes!M69=0,"",RES_hhdet_in_tes!M69/RES_hhdet_in_fec!M69)</f>
        <v>0.62568153253056646</v>
      </c>
      <c r="N69" s="174">
        <f>IF(RES_hhdet_in_tes!N69=0,"",RES_hhdet_in_tes!N69/RES_hhdet_in_fec!N69)</f>
        <v>0.62893778492343089</v>
      </c>
      <c r="O69" s="174">
        <f>IF(RES_hhdet_in_tes!O69=0,"",RES_hhdet_in_tes!O69/RES_hhdet_in_fec!O69)</f>
        <v>0.63220405421717674</v>
      </c>
      <c r="P69" s="174" t="str">
        <f>IF(RES_hhdet_in_tes!P69=0,"",RES_hhdet_in_tes!P69/RES_hhdet_in_fec!P69)</f>
        <v/>
      </c>
      <c r="Q69" s="174">
        <f>IF(RES_hhdet_in_tes!Q69=0,"",RES_hhdet_in_tes!Q69/RES_hhdet_in_fec!Q69)</f>
        <v>0.6388484696093647</v>
      </c>
    </row>
    <row r="70" spans="1:17" ht="12" customHeight="1" x14ac:dyDescent="0.25">
      <c r="A70" s="167" t="s">
        <v>159</v>
      </c>
      <c r="B70" s="174"/>
      <c r="C70" s="174">
        <f>IF(RES_hhdet_in_tes!C70=0,"",RES_hhdet_in_tes!C70/RES_hhdet_in_fec!C70)</f>
        <v>0.69078059661607671</v>
      </c>
      <c r="D70" s="174">
        <f>IF(RES_hhdet_in_tes!D70=0,"",RES_hhdet_in_tes!D70/RES_hhdet_in_fec!D70)</f>
        <v>0.69114733119789795</v>
      </c>
      <c r="E70" s="174">
        <f>IF(RES_hhdet_in_tes!E70=0,"",RES_hhdet_in_tes!E70/RES_hhdet_in_fec!E70)</f>
        <v>0.69804892274566244</v>
      </c>
      <c r="F70" s="174">
        <f>IF(RES_hhdet_in_tes!F70=0,"",RES_hhdet_in_tes!F70/RES_hhdet_in_fec!F70)</f>
        <v>0.70045532619615691</v>
      </c>
      <c r="G70" s="174">
        <f>IF(RES_hhdet_in_tes!G70=0,"",RES_hhdet_in_tes!G70/RES_hhdet_in_fec!G70)</f>
        <v>0.7036082051084307</v>
      </c>
      <c r="H70" s="174">
        <f>IF(RES_hhdet_in_tes!H70=0,"",RES_hhdet_in_tes!H70/RES_hhdet_in_fec!H70)</f>
        <v>0.70654314646854</v>
      </c>
      <c r="I70" s="174">
        <f>IF(RES_hhdet_in_tes!I70=0,"",RES_hhdet_in_tes!I70/RES_hhdet_in_fec!I70)</f>
        <v>0.71172099982403092</v>
      </c>
      <c r="J70" s="174">
        <f>IF(RES_hhdet_in_tes!J70=0,"",RES_hhdet_in_tes!J70/RES_hhdet_in_fec!J70)</f>
        <v>0.71448535303182592</v>
      </c>
      <c r="K70" s="174">
        <f>IF(RES_hhdet_in_tes!K70=0,"",RES_hhdet_in_tes!K70/RES_hhdet_in_fec!K70)</f>
        <v>0.71546316171371682</v>
      </c>
      <c r="L70" s="174" t="str">
        <f>IF(RES_hhdet_in_tes!L70=0,"",RES_hhdet_in_tes!L70/RES_hhdet_in_fec!L70)</f>
        <v/>
      </c>
      <c r="M70" s="174">
        <f>IF(RES_hhdet_in_tes!M70=0,"",RES_hhdet_in_tes!M70/RES_hhdet_in_fec!M70)</f>
        <v>0.72410673236718803</v>
      </c>
      <c r="N70" s="174">
        <f>IF(RES_hhdet_in_tes!N70=0,"",RES_hhdet_in_tes!N70/RES_hhdet_in_fec!N70)</f>
        <v>0.71479817111822408</v>
      </c>
      <c r="O70" s="174">
        <f>IF(RES_hhdet_in_tes!O70=0,"",RES_hhdet_in_tes!O70/RES_hhdet_in_fec!O70)</f>
        <v>0.73065786669452082</v>
      </c>
      <c r="P70" s="174" t="str">
        <f>IF(RES_hhdet_in_tes!P70=0,"",RES_hhdet_in_tes!P70/RES_hhdet_in_fec!P70)</f>
        <v/>
      </c>
      <c r="Q70" s="174">
        <f>IF(RES_hhdet_in_tes!Q70=0,"",RES_hhdet_in_tes!Q70/RES_hhdet_in_fec!Q70)</f>
        <v>0.73803265119652728</v>
      </c>
    </row>
    <row r="71" spans="1:17" ht="12" customHeight="1" x14ac:dyDescent="0.25">
      <c r="A71" s="166" t="s">
        <v>109</v>
      </c>
      <c r="B71" s="173"/>
      <c r="C71" s="173">
        <f>IF(RES_hhdet_in_tes!C71=0,"",RES_hhdet_in_tes!C71/RES_hhdet_in_fec!C71)</f>
        <v>0.58699621888210529</v>
      </c>
      <c r="D71" s="173">
        <f>IF(RES_hhdet_in_tes!D71=0,"",RES_hhdet_in_tes!D71/RES_hhdet_in_fec!D71)</f>
        <v>0.58969869354334914</v>
      </c>
      <c r="E71" s="173">
        <f>IF(RES_hhdet_in_tes!E71=0,"",RES_hhdet_in_tes!E71/RES_hhdet_in_fec!E71)</f>
        <v>0.59425879958188599</v>
      </c>
      <c r="F71" s="173">
        <f>IF(RES_hhdet_in_tes!F71=0,"",RES_hhdet_in_tes!F71/RES_hhdet_in_fec!F71)</f>
        <v>0.59859418978694434</v>
      </c>
      <c r="G71" s="173">
        <f>IF(RES_hhdet_in_tes!G71=0,"",RES_hhdet_in_tes!G71/RES_hhdet_in_fec!G71)</f>
        <v>0.60159710447938863</v>
      </c>
      <c r="H71" s="173">
        <f>IF(RES_hhdet_in_tes!H71=0,"",RES_hhdet_in_tes!H71/RES_hhdet_in_fec!H71)</f>
        <v>0.60694964937963447</v>
      </c>
      <c r="I71" s="173">
        <f>IF(RES_hhdet_in_tes!I71=0,"",RES_hhdet_in_tes!I71/RES_hhdet_in_fec!I71)</f>
        <v>0.61161541960427379</v>
      </c>
      <c r="J71" s="173">
        <f>IF(RES_hhdet_in_tes!J71=0,"",RES_hhdet_in_tes!J71/RES_hhdet_in_fec!J71)</f>
        <v>0.61563725141045378</v>
      </c>
      <c r="K71" s="173">
        <f>IF(RES_hhdet_in_tes!K71=0,"",RES_hhdet_in_tes!K71/RES_hhdet_in_fec!K71)</f>
        <v>0.61871324914140047</v>
      </c>
      <c r="L71" s="173" t="str">
        <f>IF(RES_hhdet_in_tes!L71=0,"",RES_hhdet_in_tes!L71/RES_hhdet_in_fec!L71)</f>
        <v/>
      </c>
      <c r="M71" s="173">
        <f>IF(RES_hhdet_in_tes!M71=0,"",RES_hhdet_in_tes!M71/RES_hhdet_in_fec!M71)</f>
        <v>0.62585556551140686</v>
      </c>
      <c r="N71" s="173">
        <f>IF(RES_hhdet_in_tes!N71=0,"",RES_hhdet_in_tes!N71/RES_hhdet_in_fec!N71)</f>
        <v>0.62466792745929378</v>
      </c>
      <c r="O71" s="173">
        <f>IF(RES_hhdet_in_tes!O71=0,"",RES_hhdet_in_tes!O71/RES_hhdet_in_fec!O71)</f>
        <v>0.63306463742178087</v>
      </c>
      <c r="P71" s="173" t="str">
        <f>IF(RES_hhdet_in_tes!P71=0,"",RES_hhdet_in_tes!P71/RES_hhdet_in_fec!P71)</f>
        <v/>
      </c>
      <c r="Q71" s="173">
        <f>IF(RES_hhdet_in_tes!Q71=0,"",RES_hhdet_in_tes!Q71/RES_hhdet_in_fec!Q71)</f>
        <v>0.63991115323376113</v>
      </c>
    </row>
    <row r="72" spans="1:17" ht="12" customHeight="1" x14ac:dyDescent="0.25">
      <c r="A72" s="147" t="s">
        <v>59</v>
      </c>
      <c r="B72" s="172"/>
      <c r="C72" s="172">
        <f>IF(RES_hhdet_in_tes!C72=0,"",RES_hhdet_in_tes!C72/RES_hhdet_in_fec!C72)</f>
        <v>1.0184240338634207</v>
      </c>
      <c r="D72" s="172">
        <f>IF(RES_hhdet_in_tes!D72=0,"",RES_hhdet_in_tes!D72/RES_hhdet_in_fec!D72)</f>
        <v>1.0173187974867222</v>
      </c>
      <c r="E72" s="172">
        <f>IF(RES_hhdet_in_tes!E72=0,"",RES_hhdet_in_tes!E72/RES_hhdet_in_fec!E72)</f>
        <v>1.0217410315977855</v>
      </c>
      <c r="F72" s="172">
        <f>IF(RES_hhdet_in_tes!F72=0,"",RES_hhdet_in_tes!F72/RES_hhdet_in_fec!F72)</f>
        <v>1.0193509219332206</v>
      </c>
      <c r="G72" s="172">
        <f>IF(RES_hhdet_in_tes!G72=0,"",RES_hhdet_in_tes!G72/RES_hhdet_in_fec!G72)</f>
        <v>1.0208772559950756</v>
      </c>
      <c r="H72" s="172">
        <f>IF(RES_hhdet_in_tes!H72=0,"",RES_hhdet_in_tes!H72/RES_hhdet_in_fec!H72)</f>
        <v>1.0151547913901457</v>
      </c>
      <c r="I72" s="172">
        <f>IF(RES_hhdet_in_tes!I72=0,"",RES_hhdet_in_tes!I72/RES_hhdet_in_fec!I72)</f>
        <v>1.0155862660373003</v>
      </c>
      <c r="J72" s="172">
        <f>IF(RES_hhdet_in_tes!J72=0,"",RES_hhdet_in_tes!J72/RES_hhdet_in_fec!J72)</f>
        <v>1.0141886390490593</v>
      </c>
      <c r="K72" s="172">
        <f>IF(RES_hhdet_in_tes!K72=0,"",RES_hhdet_in_tes!K72/RES_hhdet_in_fec!K72)</f>
        <v>1.0121102395004162</v>
      </c>
      <c r="L72" s="172" t="str">
        <f>IF(RES_hhdet_in_tes!L72=0,"",RES_hhdet_in_tes!L72/RES_hhdet_in_fec!L72)</f>
        <v/>
      </c>
      <c r="M72" s="172">
        <f>IF(RES_hhdet_in_tes!M72=0,"",RES_hhdet_in_tes!M72/RES_hhdet_in_fec!M72)</f>
        <v>1.015175671057339</v>
      </c>
      <c r="N72" s="172">
        <f>IF(RES_hhdet_in_tes!N72=0,"",RES_hhdet_in_tes!N72/RES_hhdet_in_fec!N72)</f>
        <v>1.0086695443152749</v>
      </c>
      <c r="O72" s="172">
        <f>IF(RES_hhdet_in_tes!O72=0,"",RES_hhdet_in_tes!O72/RES_hhdet_in_fec!O72)</f>
        <v>1.0213821862481933</v>
      </c>
      <c r="P72" s="172" t="str">
        <f>IF(RES_hhdet_in_tes!P72=0,"",RES_hhdet_in_tes!P72/RES_hhdet_in_fec!P72)</f>
        <v/>
      </c>
      <c r="Q72" s="172">
        <f>IF(RES_hhdet_in_tes!Q72=0,"",RES_hhdet_in_tes!Q72/RES_hhdet_in_fec!Q72)</f>
        <v>1.0293235499665512</v>
      </c>
    </row>
    <row r="73" spans="1:17" ht="12" customHeight="1" x14ac:dyDescent="0.25">
      <c r="A73" s="163" t="s">
        <v>142</v>
      </c>
      <c r="B73" s="171"/>
      <c r="C73" s="171">
        <f>IF(RES_hhdet_in_tes!C73=0,"",RES_hhdet_in_tes!C73/RES_hhdet_in_fec!C73)</f>
        <v>0.72700063423410166</v>
      </c>
      <c r="D73" s="171" t="str">
        <f>IF(RES_hhdet_in_tes!D73=0,"",RES_hhdet_in_tes!D73/RES_hhdet_in_fec!D73)</f>
        <v/>
      </c>
      <c r="E73" s="171">
        <f>IF(RES_hhdet_in_tes!E73=0,"",RES_hhdet_in_tes!E73/RES_hhdet_in_fec!E73)</f>
        <v>0.73502916880714253</v>
      </c>
      <c r="F73" s="171" t="str">
        <f>IF(RES_hhdet_in_tes!F73=0,"",RES_hhdet_in_tes!F73/RES_hhdet_in_fec!F73)</f>
        <v/>
      </c>
      <c r="G73" s="171">
        <f>IF(RES_hhdet_in_tes!G73=0,"",RES_hhdet_in_tes!G73/RES_hhdet_in_fec!G73)</f>
        <v>0.74275643520504475</v>
      </c>
      <c r="H73" s="171">
        <f>IF(RES_hhdet_in_tes!H73=0,"",RES_hhdet_in_tes!H73/RES_hhdet_in_fec!H73)</f>
        <v>0.74856791815654677</v>
      </c>
      <c r="I73" s="171" t="str">
        <f>IF(RES_hhdet_in_tes!I73=0,"",RES_hhdet_in_tes!I73/RES_hhdet_in_fec!I73)</f>
        <v/>
      </c>
      <c r="J73" s="171">
        <f>IF(RES_hhdet_in_tes!J73=0,"",RES_hhdet_in_tes!J73/RES_hhdet_in_fec!J73)</f>
        <v>0.75580314949058003</v>
      </c>
      <c r="K73" s="171">
        <f>IF(RES_hhdet_in_tes!K73=0,"",RES_hhdet_in_tes!K73/RES_hhdet_in_fec!K73)</f>
        <v>0.75894070087169097</v>
      </c>
      <c r="L73" s="171" t="str">
        <f>IF(RES_hhdet_in_tes!L73=0,"",RES_hhdet_in_tes!L73/RES_hhdet_in_fec!L73)</f>
        <v/>
      </c>
      <c r="M73" s="171">
        <f>IF(RES_hhdet_in_tes!M73=0,"",RES_hhdet_in_tes!M73/RES_hhdet_in_fec!M73)</f>
        <v>0.76789537971824617</v>
      </c>
      <c r="N73" s="171">
        <f>IF(RES_hhdet_in_tes!N73=0,"",RES_hhdet_in_tes!N73/RES_hhdet_in_fec!N73)</f>
        <v>0.77055616098583646</v>
      </c>
      <c r="O73" s="171" t="str">
        <f>IF(RES_hhdet_in_tes!O73=0,"",RES_hhdet_in_tes!O73/RES_hhdet_in_fec!O73)</f>
        <v/>
      </c>
      <c r="P73" s="171" t="str">
        <f>IF(RES_hhdet_in_tes!P73=0,"",RES_hhdet_in_tes!P73/RES_hhdet_in_fec!P73)</f>
        <v/>
      </c>
      <c r="Q73" s="171">
        <f>IF(RES_hhdet_in_tes!Q73=0,"",RES_hhdet_in_tes!Q73/RES_hhdet_in_fec!Q73)</f>
        <v>0.78126099254464643</v>
      </c>
    </row>
    <row r="74" spans="1:17" ht="12" customHeight="1" x14ac:dyDescent="0.25">
      <c r="A74" s="161" t="s">
        <v>141</v>
      </c>
      <c r="B74" s="170"/>
      <c r="C74" s="170">
        <f>IF(RES_hhdet_in_tes!C74=0,"",RES_hhdet_in_tes!C74/RES_hhdet_in_fec!C74)</f>
        <v>0.79518204702755646</v>
      </c>
      <c r="D74" s="170" t="str">
        <f>IF(RES_hhdet_in_tes!D74=0,"",RES_hhdet_in_tes!D74/RES_hhdet_in_fec!D74)</f>
        <v/>
      </c>
      <c r="E74" s="170">
        <f>IF(RES_hhdet_in_tes!E74=0,"",RES_hhdet_in_tes!E74/RES_hhdet_in_fec!E74)</f>
        <v>0.80171245317226281</v>
      </c>
      <c r="F74" s="170" t="str">
        <f>IF(RES_hhdet_in_tes!F74=0,"",RES_hhdet_in_tes!F74/RES_hhdet_in_fec!F74)</f>
        <v/>
      </c>
      <c r="G74" s="170">
        <f>IF(RES_hhdet_in_tes!G74=0,"",RES_hhdet_in_tes!G74/RES_hhdet_in_fec!G74)</f>
        <v>0.81298510492231768</v>
      </c>
      <c r="H74" s="170">
        <f>IF(RES_hhdet_in_tes!H74=0,"",RES_hhdet_in_tes!H74/RES_hhdet_in_fec!H74)</f>
        <v>0.81346175668176612</v>
      </c>
      <c r="I74" s="170" t="str">
        <f>IF(RES_hhdet_in_tes!I74=0,"",RES_hhdet_in_tes!I74/RES_hhdet_in_fec!I74)</f>
        <v/>
      </c>
      <c r="J74" s="170">
        <f>IF(RES_hhdet_in_tes!J74=0,"",RES_hhdet_in_tes!J74/RES_hhdet_in_fec!J74)</f>
        <v>0.81879110960491697</v>
      </c>
      <c r="K74" s="170">
        <f>IF(RES_hhdet_in_tes!K74=0,"",RES_hhdet_in_tes!K74/RES_hhdet_in_fec!K74)</f>
        <v>0.8283644112324734</v>
      </c>
      <c r="L74" s="170" t="str">
        <f>IF(RES_hhdet_in_tes!L74=0,"",RES_hhdet_in_tes!L74/RES_hhdet_in_fec!L74)</f>
        <v/>
      </c>
      <c r="M74" s="170">
        <f>IF(RES_hhdet_in_tes!M74=0,"",RES_hhdet_in_tes!M74/RES_hhdet_in_fec!M74)</f>
        <v>0.82907258250020932</v>
      </c>
      <c r="N74" s="170">
        <f>IF(RES_hhdet_in_tes!N74=0,"",RES_hhdet_in_tes!N74/RES_hhdet_in_fec!N74)</f>
        <v>0.81115949625085682</v>
      </c>
      <c r="O74" s="170" t="str">
        <f>IF(RES_hhdet_in_tes!O74=0,"",RES_hhdet_in_tes!O74/RES_hhdet_in_fec!O74)</f>
        <v/>
      </c>
      <c r="P74" s="170" t="str">
        <f>IF(RES_hhdet_in_tes!P74=0,"",RES_hhdet_in_tes!P74/RES_hhdet_in_fec!P74)</f>
        <v/>
      </c>
      <c r="Q74" s="170">
        <f>IF(RES_hhdet_in_tes!Q74=0,"",RES_hhdet_in_tes!Q74/RES_hhdet_in_fec!Q74)</f>
        <v>0.83256989550271632</v>
      </c>
    </row>
    <row r="75" spans="1:17" ht="12" customHeight="1" x14ac:dyDescent="0.25">
      <c r="A75" s="148" t="s">
        <v>60</v>
      </c>
      <c r="B75" s="73"/>
      <c r="C75" s="73">
        <f>IF(RES_hhdet_in_tes!C75=0,"",RES_hhdet_in_tes!C75/RES_hhdet_in_fec!C75)</f>
        <v>0.72105758542355658</v>
      </c>
      <c r="D75" s="73" t="str">
        <f>IF(RES_hhdet_in_tes!D75=0,"",RES_hhdet_in_tes!D75/RES_hhdet_in_fec!D75)</f>
        <v/>
      </c>
      <c r="E75" s="73">
        <f>IF(RES_hhdet_in_tes!E75=0,"",RES_hhdet_in_tes!E75/RES_hhdet_in_fec!E75)</f>
        <v>0.73399929751548398</v>
      </c>
      <c r="F75" s="73" t="str">
        <f>IF(RES_hhdet_in_tes!F75=0,"",RES_hhdet_in_tes!F75/RES_hhdet_in_fec!F75)</f>
        <v/>
      </c>
      <c r="G75" s="73">
        <f>IF(RES_hhdet_in_tes!G75=0,"",RES_hhdet_in_tes!G75/RES_hhdet_in_fec!G75)</f>
        <v>0.74315285166485234</v>
      </c>
      <c r="H75" s="73">
        <f>IF(RES_hhdet_in_tes!H75=0,"",RES_hhdet_in_tes!H75/RES_hhdet_in_fec!H75)</f>
        <v>0.74562092345275599</v>
      </c>
      <c r="I75" s="73" t="str">
        <f>IF(RES_hhdet_in_tes!I75=0,"",RES_hhdet_in_tes!I75/RES_hhdet_in_fec!I75)</f>
        <v/>
      </c>
      <c r="J75" s="73">
        <f>IF(RES_hhdet_in_tes!J75=0,"",RES_hhdet_in_tes!J75/RES_hhdet_in_fec!J75)</f>
        <v>0.75511482535427021</v>
      </c>
      <c r="K75" s="73">
        <f>IF(RES_hhdet_in_tes!K75=0,"",RES_hhdet_in_tes!K75/RES_hhdet_in_fec!K75)</f>
        <v>0.76099460782588069</v>
      </c>
      <c r="L75" s="73" t="str">
        <f>IF(RES_hhdet_in_tes!L75=0,"",RES_hhdet_in_tes!L75/RES_hhdet_in_fec!L75)</f>
        <v/>
      </c>
      <c r="M75" s="73">
        <f>IF(RES_hhdet_in_tes!M75=0,"",RES_hhdet_in_tes!M75/RES_hhdet_in_fec!M75)</f>
        <v>0.76469227369798942</v>
      </c>
      <c r="N75" s="73">
        <f>IF(RES_hhdet_in_tes!N75=0,"",RES_hhdet_in_tes!N75/RES_hhdet_in_fec!N75)</f>
        <v>0.75837916673327821</v>
      </c>
      <c r="O75" s="73" t="str">
        <f>IF(RES_hhdet_in_tes!O75=0,"",RES_hhdet_in_tes!O75/RES_hhdet_in_fec!O75)</f>
        <v/>
      </c>
      <c r="P75" s="73" t="str">
        <f>IF(RES_hhdet_in_tes!P75=0,"",RES_hhdet_in_tes!P75/RES_hhdet_in_fec!P75)</f>
        <v/>
      </c>
      <c r="Q75" s="73">
        <f>IF(RES_hhdet_in_tes!Q75=0,"",RES_hhdet_in_tes!Q75/RES_hhdet_in_fec!Q75)</f>
        <v>0.77613981978047264</v>
      </c>
    </row>
    <row r="76" spans="1:17" ht="12" customHeight="1" x14ac:dyDescent="0.25">
      <c r="A76" s="148" t="s">
        <v>59</v>
      </c>
      <c r="B76" s="73"/>
      <c r="C76" s="73">
        <f>IF(RES_hhdet_in_tes!C76=0,"",RES_hhdet_in_tes!C76/RES_hhdet_in_fec!C76)</f>
        <v>1.0119364844894168</v>
      </c>
      <c r="D76" s="73" t="str">
        <f>IF(RES_hhdet_in_tes!D76=0,"",RES_hhdet_in_tes!D76/RES_hhdet_in_fec!D76)</f>
        <v/>
      </c>
      <c r="E76" s="73">
        <f>IF(RES_hhdet_in_tes!E76=0,"",RES_hhdet_in_tes!E76/RES_hhdet_in_fec!E76)</f>
        <v>1.0071291739278838</v>
      </c>
      <c r="F76" s="73" t="str">
        <f>IF(RES_hhdet_in_tes!F76=0,"",RES_hhdet_in_tes!F76/RES_hhdet_in_fec!F76)</f>
        <v/>
      </c>
      <c r="G76" s="73">
        <f>IF(RES_hhdet_in_tes!G76=0,"",RES_hhdet_in_tes!G76/RES_hhdet_in_fec!G76)</f>
        <v>1.0101138850820994</v>
      </c>
      <c r="H76" s="73">
        <f>IF(RES_hhdet_in_tes!H76=0,"",RES_hhdet_in_tes!H76/RES_hhdet_in_fec!H76)</f>
        <v>1.0074901256321875</v>
      </c>
      <c r="I76" s="73" t="str">
        <f>IF(RES_hhdet_in_tes!I76=0,"",RES_hhdet_in_tes!I76/RES_hhdet_in_fec!I76)</f>
        <v/>
      </c>
      <c r="J76" s="73">
        <f>IF(RES_hhdet_in_tes!J76=0,"",RES_hhdet_in_tes!J76/RES_hhdet_in_fec!J76)</f>
        <v>1.0015876513495867</v>
      </c>
      <c r="K76" s="73">
        <f>IF(RES_hhdet_in_tes!K76=0,"",RES_hhdet_in_tes!K76/RES_hhdet_in_fec!K76)</f>
        <v>1.0072177056733409</v>
      </c>
      <c r="L76" s="73" t="str">
        <f>IF(RES_hhdet_in_tes!L76=0,"",RES_hhdet_in_tes!L76/RES_hhdet_in_fec!L76)</f>
        <v/>
      </c>
      <c r="M76" s="73">
        <f>IF(RES_hhdet_in_tes!M76=0,"",RES_hhdet_in_tes!M76/RES_hhdet_in_fec!M76)</f>
        <v>1.0072994786016778</v>
      </c>
      <c r="N76" s="73">
        <f>IF(RES_hhdet_in_tes!N76=0,"",RES_hhdet_in_tes!N76/RES_hhdet_in_fec!N76)</f>
        <v>0.99703756190603132</v>
      </c>
      <c r="O76" s="73" t="str">
        <f>IF(RES_hhdet_in_tes!O76=0,"",RES_hhdet_in_tes!O76/RES_hhdet_in_fec!O76)</f>
        <v/>
      </c>
      <c r="P76" s="73" t="str">
        <f>IF(RES_hhdet_in_tes!P76=0,"",RES_hhdet_in_tes!P76/RES_hhdet_in_fec!P76)</f>
        <v/>
      </c>
      <c r="Q76" s="73">
        <f>IF(RES_hhdet_in_tes!Q76=0,"",RES_hhdet_in_tes!Q76/RES_hhdet_in_fec!Q76)</f>
        <v>1.0073137337662876</v>
      </c>
    </row>
    <row r="77" spans="1:17" ht="12" customHeight="1" x14ac:dyDescent="0.25">
      <c r="A77" s="158" t="s">
        <v>62</v>
      </c>
      <c r="B77" s="169"/>
      <c r="C77" s="169">
        <f>IF(RES_hhdet_in_tes!C77=0,"",RES_hhdet_in_tes!C77/RES_hhdet_in_fec!C77)</f>
        <v>0.59518201179971852</v>
      </c>
      <c r="D77" s="169">
        <f>IF(RES_hhdet_in_tes!D77=0,"",RES_hhdet_in_tes!D77/RES_hhdet_in_fec!D77)</f>
        <v>0.49906560787699422</v>
      </c>
      <c r="E77" s="169">
        <f>IF(RES_hhdet_in_tes!E77=0,"",RES_hhdet_in_tes!E77/RES_hhdet_in_fec!E77)</f>
        <v>0.6428293199149101</v>
      </c>
      <c r="F77" s="169">
        <f>IF(RES_hhdet_in_tes!F77=0,"",RES_hhdet_in_tes!F77/RES_hhdet_in_fec!F77)</f>
        <v>0.51383818417714089</v>
      </c>
      <c r="G77" s="169">
        <f>IF(RES_hhdet_in_tes!G77=0,"",RES_hhdet_in_tes!G77/RES_hhdet_in_fec!G77)</f>
        <v>0.54075134276163006</v>
      </c>
      <c r="H77" s="169">
        <f>IF(RES_hhdet_in_tes!H77=0,"",RES_hhdet_in_tes!H77/RES_hhdet_in_fec!H77)</f>
        <v>0.58843383378717229</v>
      </c>
      <c r="I77" s="169">
        <f>IF(RES_hhdet_in_tes!I77=0,"",RES_hhdet_in_tes!I77/RES_hhdet_in_fec!I77)</f>
        <v>0.52189837572505204</v>
      </c>
      <c r="J77" s="169">
        <f>IF(RES_hhdet_in_tes!J77=0,"",RES_hhdet_in_tes!J77/RES_hhdet_in_fec!J77)</f>
        <v>0.619433795963232</v>
      </c>
      <c r="K77" s="169">
        <f>IF(RES_hhdet_in_tes!K77=0,"",RES_hhdet_in_tes!K77/RES_hhdet_in_fec!K77)</f>
        <v>0.57706289392600307</v>
      </c>
      <c r="L77" s="169" t="str">
        <f>IF(RES_hhdet_in_tes!L77=0,"",RES_hhdet_in_tes!L77/RES_hhdet_in_fec!L77)</f>
        <v/>
      </c>
      <c r="M77" s="169">
        <f>IF(RES_hhdet_in_tes!M77=0,"",RES_hhdet_in_tes!M77/RES_hhdet_in_fec!M77)</f>
        <v>0.52949060663167435</v>
      </c>
      <c r="N77" s="169">
        <f>IF(RES_hhdet_in_tes!N77=0,"",RES_hhdet_in_tes!N77/RES_hhdet_in_fec!N77)</f>
        <v>0.5313707389707637</v>
      </c>
      <c r="O77" s="169">
        <f>IF(RES_hhdet_in_tes!O77=0,"",RES_hhdet_in_tes!O77/RES_hhdet_in_fec!O77)</f>
        <v>0.53295971546283183</v>
      </c>
      <c r="P77" s="169" t="str">
        <f>IF(RES_hhdet_in_tes!P77=0,"",RES_hhdet_in_tes!P77/RES_hhdet_in_fec!P77)</f>
        <v/>
      </c>
      <c r="Q77" s="169">
        <f>IF(RES_hhdet_in_tes!Q77=0,"",RES_hhdet_in_tes!Q77/RES_hhdet_in_fec!Q77)</f>
        <v>0.53581180048281951</v>
      </c>
    </row>
    <row r="78" spans="1:17" ht="12" customHeight="1" x14ac:dyDescent="0.25">
      <c r="A78" s="23" t="s">
        <v>109</v>
      </c>
      <c r="B78" s="73"/>
      <c r="C78" s="73">
        <f>IF(RES_hhdet_in_tes!C78=0,"",RES_hhdet_in_tes!C78/RES_hhdet_in_fec!C78)</f>
        <v>0.4947996870219889</v>
      </c>
      <c r="D78" s="73">
        <f>IF(RES_hhdet_in_tes!D78=0,"",RES_hhdet_in_tes!D78/RES_hhdet_in_fec!D78)</f>
        <v>0.49906560787699422</v>
      </c>
      <c r="E78" s="73">
        <f>IF(RES_hhdet_in_tes!E78=0,"",RES_hhdet_in_tes!E78/RES_hhdet_in_fec!E78)</f>
        <v>0.50365000731022636</v>
      </c>
      <c r="F78" s="73">
        <f>IF(RES_hhdet_in_tes!F78=0,"",RES_hhdet_in_tes!F78/RES_hhdet_in_fec!F78)</f>
        <v>0.5077714414873431</v>
      </c>
      <c r="G78" s="73">
        <f>IF(RES_hhdet_in_tes!G78=0,"",RES_hhdet_in_tes!G78/RES_hhdet_in_fec!G78)</f>
        <v>0.51203501995088185</v>
      </c>
      <c r="H78" s="73">
        <f>IF(RES_hhdet_in_tes!H78=0,"",RES_hhdet_in_tes!H78/RES_hhdet_in_fec!H78)</f>
        <v>0.51674290081614815</v>
      </c>
      <c r="I78" s="73">
        <f>IF(RES_hhdet_in_tes!I78=0,"",RES_hhdet_in_tes!I78/RES_hhdet_in_fec!I78)</f>
        <v>0.52189837572505204</v>
      </c>
      <c r="J78" s="73">
        <f>IF(RES_hhdet_in_tes!J78=0,"",RES_hhdet_in_tes!J78/RES_hhdet_in_fec!J78)</f>
        <v>0.52719012442138991</v>
      </c>
      <c r="K78" s="73">
        <f>IF(RES_hhdet_in_tes!K78=0,"",RES_hhdet_in_tes!K78/RES_hhdet_in_fec!K78)</f>
        <v>0.52723787479029849</v>
      </c>
      <c r="L78" s="73" t="str">
        <f>IF(RES_hhdet_in_tes!L78=0,"",RES_hhdet_in_tes!L78/RES_hhdet_in_fec!L78)</f>
        <v/>
      </c>
      <c r="M78" s="73">
        <f>IF(RES_hhdet_in_tes!M78=0,"",RES_hhdet_in_tes!M78/RES_hhdet_in_fec!M78)</f>
        <v>0.52949060663167435</v>
      </c>
      <c r="N78" s="73">
        <f>IF(RES_hhdet_in_tes!N78=0,"",RES_hhdet_in_tes!N78/RES_hhdet_in_fec!N78)</f>
        <v>0.5313707389707637</v>
      </c>
      <c r="O78" s="73">
        <f>IF(RES_hhdet_in_tes!O78=0,"",RES_hhdet_in_tes!O78/RES_hhdet_in_fec!O78)</f>
        <v>0.53295971546283183</v>
      </c>
      <c r="P78" s="73" t="str">
        <f>IF(RES_hhdet_in_tes!P78=0,"",RES_hhdet_in_tes!P78/RES_hhdet_in_fec!P78)</f>
        <v/>
      </c>
      <c r="Q78" s="73">
        <f>IF(RES_hhdet_in_tes!Q78=0,"",RES_hhdet_in_tes!Q78/RES_hhdet_in_fec!Q78)</f>
        <v>0.53581180048281951</v>
      </c>
    </row>
    <row r="79" spans="1:17" ht="12" customHeight="1" x14ac:dyDescent="0.25">
      <c r="A79" s="29" t="s">
        <v>140</v>
      </c>
      <c r="B79" s="65"/>
      <c r="C79" s="65">
        <f>IF(RES_hhdet_in_tes!C79=0,"",RES_hhdet_in_tes!C79/RES_hhdet_in_fec!C79)</f>
        <v>0.83277863500278726</v>
      </c>
      <c r="D79" s="65" t="str">
        <f>IF(RES_hhdet_in_tes!D79=0,"",RES_hhdet_in_tes!D79/RES_hhdet_in_fec!D79)</f>
        <v/>
      </c>
      <c r="E79" s="65">
        <f>IF(RES_hhdet_in_tes!E79=0,"",RES_hhdet_in_tes!E79/RES_hhdet_in_fec!E79)</f>
        <v>0.8380668551202608</v>
      </c>
      <c r="F79" s="65">
        <f>IF(RES_hhdet_in_tes!F79=0,"",RES_hhdet_in_tes!F79/RES_hhdet_in_fec!F79)</f>
        <v>0.84060249964515155</v>
      </c>
      <c r="G79" s="65">
        <f>IF(RES_hhdet_in_tes!G79=0,"",RES_hhdet_in_tes!G79/RES_hhdet_in_fec!G79)</f>
        <v>0.84323131441754495</v>
      </c>
      <c r="H79" s="65">
        <f>IF(RES_hhdet_in_tes!H79=0,"",RES_hhdet_in_tes!H79/RES_hhdet_in_fec!H79)</f>
        <v>0.84571008797089087</v>
      </c>
      <c r="I79" s="65" t="str">
        <f>IF(RES_hhdet_in_tes!I79=0,"",RES_hhdet_in_tes!I79/RES_hhdet_in_fec!I79)</f>
        <v/>
      </c>
      <c r="J79" s="65">
        <f>IF(RES_hhdet_in_tes!J79=0,"",RES_hhdet_in_tes!J79/RES_hhdet_in_fec!J79)</f>
        <v>0.8499714832140054</v>
      </c>
      <c r="K79" s="65">
        <f>IF(RES_hhdet_in_tes!K79=0,"",RES_hhdet_in_tes!K79/RES_hhdet_in_fec!K79)</f>
        <v>0.85146309822775634</v>
      </c>
      <c r="L79" s="65" t="str">
        <f>IF(RES_hhdet_in_tes!L79=0,"",RES_hhdet_in_tes!L79/RES_hhdet_in_fec!L79)</f>
        <v/>
      </c>
      <c r="M79" s="65" t="str">
        <f>IF(RES_hhdet_in_tes!M79=0,"",RES_hhdet_in_tes!M79/RES_hhdet_in_fec!M79)</f>
        <v/>
      </c>
      <c r="N79" s="65" t="str">
        <f>IF(RES_hhdet_in_tes!N79=0,"",RES_hhdet_in_tes!N79/RES_hhdet_in_fec!N79)</f>
        <v/>
      </c>
      <c r="O79" s="65" t="str">
        <f>IF(RES_hhdet_in_tes!O79=0,"",RES_hhdet_in_tes!O79/RES_hhdet_in_fec!O79)</f>
        <v/>
      </c>
      <c r="P79" s="65" t="str">
        <f>IF(RES_hhdet_in_tes!P79=0,"",RES_hhdet_in_tes!P79/RES_hhdet_in_fec!P79)</f>
        <v/>
      </c>
      <c r="Q79" s="65" t="str">
        <f>IF(RES_hhdet_in_tes!Q79=0,"",RES_hhdet_in_tes!Q79/RES_hhdet_in_fec!Q79)</f>
        <v/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75"/>
      <c r="C81" s="175">
        <f>IF(RES_hhdet_in_tes!C81=0,"",RES_hhdet_in_tes!C81/RES_hhdet_in_fec!C81)</f>
        <v>0.58212212749792414</v>
      </c>
      <c r="D81" s="175">
        <f>IF(RES_hhdet_in_tes!D81=0,"",RES_hhdet_in_tes!D81/RES_hhdet_in_fec!D81)</f>
        <v>0.59934661269045331</v>
      </c>
      <c r="E81" s="175">
        <f>IF(RES_hhdet_in_tes!E81=0,"",RES_hhdet_in_tes!E81/RES_hhdet_in_fec!E81)</f>
        <v>0.59508866980713726</v>
      </c>
      <c r="F81" s="175">
        <f>IF(RES_hhdet_in_tes!F81=0,"",RES_hhdet_in_tes!F81/RES_hhdet_in_fec!F81)</f>
        <v>0.60171601202938418</v>
      </c>
      <c r="G81" s="175">
        <f>IF(RES_hhdet_in_tes!G81=0,"",RES_hhdet_in_tes!G81/RES_hhdet_in_fec!G81)</f>
        <v>0.6021641256903465</v>
      </c>
      <c r="H81" s="175">
        <f>IF(RES_hhdet_in_tes!H81=0,"",RES_hhdet_in_tes!H81/RES_hhdet_in_fec!H81)</f>
        <v>0.60069148990819432</v>
      </c>
      <c r="I81" s="175">
        <f>IF(RES_hhdet_in_tes!I81=0,"",RES_hhdet_in_tes!I81/RES_hhdet_in_fec!I81)</f>
        <v>0.61250861310624716</v>
      </c>
      <c r="J81" s="175">
        <f>IF(RES_hhdet_in_tes!J81=0,"",RES_hhdet_in_tes!J81/RES_hhdet_in_fec!J81)</f>
        <v>0.61945487778480157</v>
      </c>
      <c r="K81" s="175">
        <f>IF(RES_hhdet_in_tes!K81=0,"",RES_hhdet_in_tes!K81/RES_hhdet_in_fec!K81)</f>
        <v>0.61705429072653217</v>
      </c>
      <c r="L81" s="175">
        <f>IF(RES_hhdet_in_tes!L81=0,"",RES_hhdet_in_tes!L81/RES_hhdet_in_fec!L81)</f>
        <v>0.62113060424159938</v>
      </c>
      <c r="M81" s="175">
        <f>IF(RES_hhdet_in_tes!M81=0,"",RES_hhdet_in_tes!M81/RES_hhdet_in_fec!M81)</f>
        <v>0.62287013626822074</v>
      </c>
      <c r="N81" s="175">
        <f>IF(RES_hhdet_in_tes!N81=0,"",RES_hhdet_in_tes!N81/RES_hhdet_in_fec!N81)</f>
        <v>0.6390283308901672</v>
      </c>
      <c r="O81" s="175">
        <f>IF(RES_hhdet_in_tes!O81=0,"",RES_hhdet_in_tes!O81/RES_hhdet_in_fec!O81)</f>
        <v>0.64464761089052636</v>
      </c>
      <c r="P81" s="175">
        <f>IF(RES_hhdet_in_tes!P81=0,"",RES_hhdet_in_tes!P81/RES_hhdet_in_fec!P81)</f>
        <v>0.64983346203599401</v>
      </c>
      <c r="Q81" s="175">
        <f>IF(RES_hhdet_in_tes!Q81=0,"",RES_hhdet_in_tes!Q81/RES_hhdet_in_fec!Q81)</f>
        <v>0.65650186961329771</v>
      </c>
    </row>
    <row r="82" spans="1:17" ht="12.95" customHeight="1" x14ac:dyDescent="0.25">
      <c r="A82" s="158" t="s">
        <v>65</v>
      </c>
      <c r="B82" s="169"/>
      <c r="C82" s="169">
        <f>IF(RES_hhdet_in_tes!C82=0,"",RES_hhdet_in_tes!C82/RES_hhdet_in_fec!C82)</f>
        <v>0.56916810360190884</v>
      </c>
      <c r="D82" s="169">
        <f>IF(RES_hhdet_in_tes!D82=0,"",RES_hhdet_in_tes!D82/RES_hhdet_in_fec!D82)</f>
        <v>0.57232406086917975</v>
      </c>
      <c r="E82" s="169">
        <f>IF(RES_hhdet_in_tes!E82=0,"",RES_hhdet_in_tes!E82/RES_hhdet_in_fec!E82)</f>
        <v>0.57556720497032288</v>
      </c>
      <c r="F82" s="169">
        <f>IF(RES_hhdet_in_tes!F82=0,"",RES_hhdet_in_tes!F82/RES_hhdet_in_fec!F82)</f>
        <v>0.57669565197770267</v>
      </c>
      <c r="G82" s="169">
        <f>IF(RES_hhdet_in_tes!G82=0,"",RES_hhdet_in_tes!G82/RES_hhdet_in_fec!G82)</f>
        <v>0.5785586231878177</v>
      </c>
      <c r="H82" s="169">
        <f>IF(RES_hhdet_in_tes!H82=0,"",RES_hhdet_in_tes!H82/RES_hhdet_in_fec!H82)</f>
        <v>0.57950281432265638</v>
      </c>
      <c r="I82" s="169">
        <f>IF(RES_hhdet_in_tes!I82=0,"",RES_hhdet_in_tes!I82/RES_hhdet_in_fec!I82)</f>
        <v>0.58255010004398367</v>
      </c>
      <c r="J82" s="169">
        <f>IF(RES_hhdet_in_tes!J82=0,"",RES_hhdet_in_tes!J82/RES_hhdet_in_fec!J82)</f>
        <v>0.58341825270599479</v>
      </c>
      <c r="K82" s="169">
        <f>IF(RES_hhdet_in_tes!K82=0,"",RES_hhdet_in_tes!K82/RES_hhdet_in_fec!K82)</f>
        <v>0.58923148315106166</v>
      </c>
      <c r="L82" s="169">
        <f>IF(RES_hhdet_in_tes!L82=0,"",RES_hhdet_in_tes!L82/RES_hhdet_in_fec!L82)</f>
        <v>0.59852796598199576</v>
      </c>
      <c r="M82" s="169">
        <f>IF(RES_hhdet_in_tes!M82=0,"",RES_hhdet_in_tes!M82/RES_hhdet_in_fec!M82)</f>
        <v>0.59165742995833392</v>
      </c>
      <c r="N82" s="169">
        <f>IF(RES_hhdet_in_tes!N82=0,"",RES_hhdet_in_tes!N82/RES_hhdet_in_fec!N82)</f>
        <v>0.6056205473476729</v>
      </c>
      <c r="O82" s="169">
        <f>IF(RES_hhdet_in_tes!O82=0,"",RES_hhdet_in_tes!O82/RES_hhdet_in_fec!O82)</f>
        <v>0.60993484972839107</v>
      </c>
      <c r="P82" s="169">
        <f>IF(RES_hhdet_in_tes!P82=0,"",RES_hhdet_in_tes!P82/RES_hhdet_in_fec!P82)</f>
        <v>0.60633384610335694</v>
      </c>
      <c r="Q82" s="169">
        <f>IF(RES_hhdet_in_tes!Q82=0,"",RES_hhdet_in_tes!Q82/RES_hhdet_in_fec!Q82)</f>
        <v>0.60948094454586044</v>
      </c>
    </row>
    <row r="83" spans="1:17" ht="12" customHeight="1" x14ac:dyDescent="0.25">
      <c r="A83" s="23" t="s">
        <v>157</v>
      </c>
      <c r="B83" s="73"/>
      <c r="C83" s="73">
        <f>IF(RES_hhdet_in_tes!C83=0,"",RES_hhdet_in_tes!C83/RES_hhdet_in_fec!C83)</f>
        <v>0.56687089133847934</v>
      </c>
      <c r="D83" s="73">
        <f>IF(RES_hhdet_in_tes!D83=0,"",RES_hhdet_in_tes!D83/RES_hhdet_in_fec!D83)</f>
        <v>0.56984225156294244</v>
      </c>
      <c r="E83" s="73">
        <f>IF(RES_hhdet_in_tes!E83=0,"",RES_hhdet_in_tes!E83/RES_hhdet_in_fec!E83)</f>
        <v>0.57232043319749881</v>
      </c>
      <c r="F83" s="73">
        <f>IF(RES_hhdet_in_tes!F83=0,"",RES_hhdet_in_tes!F83/RES_hhdet_in_fec!F83)</f>
        <v>0.57373841190154051</v>
      </c>
      <c r="G83" s="73">
        <f>IF(RES_hhdet_in_tes!G83=0,"",RES_hhdet_in_tes!G83/RES_hhdet_in_fec!G83)</f>
        <v>0.57670188416676449</v>
      </c>
      <c r="H83" s="73">
        <f>IF(RES_hhdet_in_tes!H83=0,"",RES_hhdet_in_tes!H83/RES_hhdet_in_fec!H83)</f>
        <v>0.57719486301291978</v>
      </c>
      <c r="I83" s="73">
        <f>IF(RES_hhdet_in_tes!I83=0,"",RES_hhdet_in_tes!I83/RES_hhdet_in_fec!I83)</f>
        <v>0.58027243915404936</v>
      </c>
      <c r="J83" s="73">
        <f>IF(RES_hhdet_in_tes!J83=0,"",RES_hhdet_in_tes!J83/RES_hhdet_in_fec!J83)</f>
        <v>0.58048759678732709</v>
      </c>
      <c r="K83" s="73">
        <f>IF(RES_hhdet_in_tes!K83=0,"",RES_hhdet_in_tes!K83/RES_hhdet_in_fec!K83)</f>
        <v>0.5871376166626443</v>
      </c>
      <c r="L83" s="73">
        <f>IF(RES_hhdet_in_tes!L83=0,"",RES_hhdet_in_tes!L83/RES_hhdet_in_fec!L83)</f>
        <v>0.59465641317666473</v>
      </c>
      <c r="M83" s="73">
        <f>IF(RES_hhdet_in_tes!M83=0,"",RES_hhdet_in_tes!M83/RES_hhdet_in_fec!M83)</f>
        <v>0.58980499208577875</v>
      </c>
      <c r="N83" s="73">
        <f>IF(RES_hhdet_in_tes!N83=0,"",RES_hhdet_in_tes!N83/RES_hhdet_in_fec!N83)</f>
        <v>0.60127168397644271</v>
      </c>
      <c r="O83" s="73">
        <f>IF(RES_hhdet_in_tes!O83=0,"",RES_hhdet_in_tes!O83/RES_hhdet_in_fec!O83)</f>
        <v>0.60437049213188521</v>
      </c>
      <c r="P83" s="73">
        <f>IF(RES_hhdet_in_tes!P83=0,"",RES_hhdet_in_tes!P83/RES_hhdet_in_fec!P83)</f>
        <v>0.60343490858687954</v>
      </c>
      <c r="Q83" s="73">
        <f>IF(RES_hhdet_in_tes!Q83=0,"",RES_hhdet_in_tes!Q83/RES_hhdet_in_fec!Q83)</f>
        <v>0.60542189529707136</v>
      </c>
    </row>
    <row r="84" spans="1:17" ht="12" customHeight="1" x14ac:dyDescent="0.25">
      <c r="A84" s="23" t="s">
        <v>60</v>
      </c>
      <c r="B84" s="73"/>
      <c r="C84" s="73">
        <f>IF(RES_hhdet_in_tes!C84=0,"",RES_hhdet_in_tes!C84/RES_hhdet_in_fec!C84)</f>
        <v>1.1327558649559575</v>
      </c>
      <c r="D84" s="73">
        <f>IF(RES_hhdet_in_tes!D84=0,"",RES_hhdet_in_tes!D84/RES_hhdet_in_fec!D84)</f>
        <v>1.1279254185086598</v>
      </c>
      <c r="E84" s="73">
        <f>IF(RES_hhdet_in_tes!E84=0,"",RES_hhdet_in_tes!E84/RES_hhdet_in_fec!E84)</f>
        <v>1.1217545394084258</v>
      </c>
      <c r="F84" s="73">
        <f>IF(RES_hhdet_in_tes!F84=0,"",RES_hhdet_in_tes!F84/RES_hhdet_in_fec!F84)</f>
        <v>1.11389884851018</v>
      </c>
      <c r="G84" s="73">
        <f>IF(RES_hhdet_in_tes!G84=0,"",RES_hhdet_in_tes!G84/RES_hhdet_in_fec!G84)</f>
        <v>1.1089407526551684</v>
      </c>
      <c r="H84" s="73">
        <f>IF(RES_hhdet_in_tes!H84=0,"",RES_hhdet_in_tes!H84/RES_hhdet_in_fec!H84)</f>
        <v>1.1015135064120378</v>
      </c>
      <c r="I84" s="73">
        <f>IF(RES_hhdet_in_tes!I84=0,"",RES_hhdet_in_tes!I84/RES_hhdet_in_fec!I84)</f>
        <v>1.0863496675782212</v>
      </c>
      <c r="J84" s="73">
        <f>IF(RES_hhdet_in_tes!J84=0,"",RES_hhdet_in_tes!J84/RES_hhdet_in_fec!J84)</f>
        <v>1.0746522844294439</v>
      </c>
      <c r="K84" s="73">
        <f>IF(RES_hhdet_in_tes!K84=0,"",RES_hhdet_in_tes!K84/RES_hhdet_in_fec!K84)</f>
        <v>1.0695839480701603</v>
      </c>
      <c r="L84" s="73">
        <f>IF(RES_hhdet_in_tes!L84=0,"",RES_hhdet_in_tes!L84/RES_hhdet_in_fec!L84)</f>
        <v>1.0619048256660015</v>
      </c>
      <c r="M84" s="73">
        <f>IF(RES_hhdet_in_tes!M84=0,"",RES_hhdet_in_tes!M84/RES_hhdet_in_fec!M84)</f>
        <v>1.0424242215231316</v>
      </c>
      <c r="N84" s="73">
        <f>IF(RES_hhdet_in_tes!N84=0,"",RES_hhdet_in_tes!N84/RES_hhdet_in_fec!N84)</f>
        <v>1.0486126518470724</v>
      </c>
      <c r="O84" s="73">
        <f>IF(RES_hhdet_in_tes!O84=0,"",RES_hhdet_in_tes!O84/RES_hhdet_in_fec!O84)</f>
        <v>1.0417159238238369</v>
      </c>
      <c r="P84" s="73">
        <f>IF(RES_hhdet_in_tes!P84=0,"",RES_hhdet_in_tes!P84/RES_hhdet_in_fec!P84)</f>
        <v>1.030465966754059</v>
      </c>
      <c r="Q84" s="73">
        <f>IF(RES_hhdet_in_tes!Q84=0,"",RES_hhdet_in_tes!Q84/RES_hhdet_in_fec!Q84)</f>
        <v>1.0245493666659913</v>
      </c>
    </row>
    <row r="85" spans="1:17" ht="12.95" customHeight="1" x14ac:dyDescent="0.25">
      <c r="A85" s="158" t="s">
        <v>112</v>
      </c>
      <c r="B85" s="169"/>
      <c r="C85" s="169">
        <f>IF(RES_hhdet_in_tes!C85=0,"",RES_hhdet_in_tes!C85/RES_hhdet_in_fec!C85)</f>
        <v>1.9199984736096627</v>
      </c>
      <c r="D85" s="169">
        <f>IF(RES_hhdet_in_tes!D85=0,"",RES_hhdet_in_tes!D85/RES_hhdet_in_fec!D85)</f>
        <v>1.9802827820810931</v>
      </c>
      <c r="E85" s="169">
        <f>IF(RES_hhdet_in_tes!E85=0,"",RES_hhdet_in_tes!E85/RES_hhdet_in_fec!E85)</f>
        <v>2.0509508320709195</v>
      </c>
      <c r="F85" s="169">
        <f>IF(RES_hhdet_in_tes!F85=0,"",RES_hhdet_in_tes!F85/RES_hhdet_in_fec!F85)</f>
        <v>2.1408461906406995</v>
      </c>
      <c r="G85" s="169">
        <f>IF(RES_hhdet_in_tes!G85=0,"",RES_hhdet_in_tes!G85/RES_hhdet_in_fec!G85)</f>
        <v>2.2515093356843114</v>
      </c>
      <c r="H85" s="169">
        <f>IF(RES_hhdet_in_tes!H85=0,"",RES_hhdet_in_tes!H85/RES_hhdet_in_fec!H85)</f>
        <v>2.3811978925116088</v>
      </c>
      <c r="I85" s="169">
        <f>IF(RES_hhdet_in_tes!I85=0,"",RES_hhdet_in_tes!I85/RES_hhdet_in_fec!I85)</f>
        <v>2.5456864573785509</v>
      </c>
      <c r="J85" s="169">
        <f>IF(RES_hhdet_in_tes!J85=0,"",RES_hhdet_in_tes!J85/RES_hhdet_in_fec!J85)</f>
        <v>2.5613724364063017</v>
      </c>
      <c r="K85" s="169">
        <f>IF(RES_hhdet_in_tes!K85=0,"",RES_hhdet_in_tes!K85/RES_hhdet_in_fec!K85)</f>
        <v>2.7510947605406604</v>
      </c>
      <c r="L85" s="169">
        <f>IF(RES_hhdet_in_tes!L85=0,"",RES_hhdet_in_tes!L85/RES_hhdet_in_fec!L85)</f>
        <v>2.9746489041058313</v>
      </c>
      <c r="M85" s="169">
        <f>IF(RES_hhdet_in_tes!M85=0,"",RES_hhdet_in_tes!M85/RES_hhdet_in_fec!M85)</f>
        <v>3.180991825148114</v>
      </c>
      <c r="N85" s="169">
        <f>IF(RES_hhdet_in_tes!N85=0,"",RES_hhdet_in_tes!N85/RES_hhdet_in_fec!N85)</f>
        <v>3.3643536528937759</v>
      </c>
      <c r="O85" s="169">
        <f>IF(RES_hhdet_in_tes!O85=0,"",RES_hhdet_in_tes!O85/RES_hhdet_in_fec!O85)</f>
        <v>3.5239379138173721</v>
      </c>
      <c r="P85" s="169">
        <f>IF(RES_hhdet_in_tes!P85=0,"",RES_hhdet_in_tes!P85/RES_hhdet_in_fec!P85)</f>
        <v>3.6608048414425243</v>
      </c>
      <c r="Q85" s="169">
        <f>IF(RES_hhdet_in_tes!Q85=0,"",RES_hhdet_in_tes!Q85/RES_hhdet_in_fec!Q85)</f>
        <v>3.7738041525920631</v>
      </c>
    </row>
    <row r="86" spans="1:17" ht="12" customHeight="1" x14ac:dyDescent="0.25">
      <c r="A86" s="23" t="s">
        <v>60</v>
      </c>
      <c r="B86" s="73"/>
      <c r="C86" s="73">
        <f>IF(RES_hhdet_in_tes!C86=0,"",RES_hhdet_in_tes!C86/RES_hhdet_in_fec!C86)</f>
        <v>1.9199984736096627</v>
      </c>
      <c r="D86" s="73">
        <f>IF(RES_hhdet_in_tes!D86=0,"",RES_hhdet_in_tes!D86/RES_hhdet_in_fec!D86)</f>
        <v>1.9802827820810931</v>
      </c>
      <c r="E86" s="73">
        <f>IF(RES_hhdet_in_tes!E86=0,"",RES_hhdet_in_tes!E86/RES_hhdet_in_fec!E86)</f>
        <v>2.0509508320709195</v>
      </c>
      <c r="F86" s="73">
        <f>IF(RES_hhdet_in_tes!F86=0,"",RES_hhdet_in_tes!F86/RES_hhdet_in_fec!F86)</f>
        <v>2.1408461906406995</v>
      </c>
      <c r="G86" s="73">
        <f>IF(RES_hhdet_in_tes!G86=0,"",RES_hhdet_in_tes!G86/RES_hhdet_in_fec!G86)</f>
        <v>2.2515093356843114</v>
      </c>
      <c r="H86" s="73">
        <f>IF(RES_hhdet_in_tes!H86=0,"",RES_hhdet_in_tes!H86/RES_hhdet_in_fec!H86)</f>
        <v>2.3811978925116088</v>
      </c>
      <c r="I86" s="73">
        <f>IF(RES_hhdet_in_tes!I86=0,"",RES_hhdet_in_tes!I86/RES_hhdet_in_fec!I86)</f>
        <v>2.5456864573785509</v>
      </c>
      <c r="J86" s="73">
        <f>IF(RES_hhdet_in_tes!J86=0,"",RES_hhdet_in_tes!J86/RES_hhdet_in_fec!J86)</f>
        <v>2.5613724364063017</v>
      </c>
      <c r="K86" s="73">
        <f>IF(RES_hhdet_in_tes!K86=0,"",RES_hhdet_in_tes!K86/RES_hhdet_in_fec!K86)</f>
        <v>2.7510947605406604</v>
      </c>
      <c r="L86" s="73">
        <f>IF(RES_hhdet_in_tes!L86=0,"",RES_hhdet_in_tes!L86/RES_hhdet_in_fec!L86)</f>
        <v>2.9746489041058313</v>
      </c>
      <c r="M86" s="73">
        <f>IF(RES_hhdet_in_tes!M86=0,"",RES_hhdet_in_tes!M86/RES_hhdet_in_fec!M86)</f>
        <v>3.180991825148114</v>
      </c>
      <c r="N86" s="73">
        <f>IF(RES_hhdet_in_tes!N86=0,"",RES_hhdet_in_tes!N86/RES_hhdet_in_fec!N86)</f>
        <v>3.3643536528937759</v>
      </c>
      <c r="O86" s="73">
        <f>IF(RES_hhdet_in_tes!O86=0,"",RES_hhdet_in_tes!O86/RES_hhdet_in_fec!O86)</f>
        <v>3.5239379138173721</v>
      </c>
      <c r="P86" s="73">
        <f>IF(RES_hhdet_in_tes!P86=0,"",RES_hhdet_in_tes!P86/RES_hhdet_in_fec!P86)</f>
        <v>3.6608048414425243</v>
      </c>
      <c r="Q86" s="73">
        <f>IF(RES_hhdet_in_tes!Q86=0,"",RES_hhdet_in_tes!Q86/RES_hhdet_in_fec!Q86)</f>
        <v>3.7738041525920631</v>
      </c>
    </row>
    <row r="87" spans="1:17" ht="12" customHeight="1" x14ac:dyDescent="0.25">
      <c r="A87" s="158" t="s">
        <v>63</v>
      </c>
      <c r="B87" s="169"/>
      <c r="C87" s="169">
        <f>IF(RES_hhdet_in_tes!C87=0,"",RES_hhdet_in_tes!C87/RES_hhdet_in_fec!C87)</f>
        <v>0.53441708213381023</v>
      </c>
      <c r="D87" s="169">
        <f>IF(RES_hhdet_in_tes!D87=0,"",RES_hhdet_in_tes!D87/RES_hhdet_in_fec!D87)</f>
        <v>0.64902999672807238</v>
      </c>
      <c r="E87" s="169">
        <f>IF(RES_hhdet_in_tes!E87=0,"",RES_hhdet_in_tes!E87/RES_hhdet_in_fec!E87)</f>
        <v>0.60528424835893391</v>
      </c>
      <c r="F87" s="169">
        <f>IF(RES_hhdet_in_tes!F87=0,"",RES_hhdet_in_tes!F87/RES_hhdet_in_fec!F87)</f>
        <v>0.6519254893453067</v>
      </c>
      <c r="G87" s="169">
        <f>IF(RES_hhdet_in_tes!G87=0,"",RES_hhdet_in_tes!G87/RES_hhdet_in_fec!G87)</f>
        <v>0.64124745838368313</v>
      </c>
      <c r="H87" s="169">
        <f>IF(RES_hhdet_in_tes!H87=0,"",RES_hhdet_in_tes!H87/RES_hhdet_in_fec!H87)</f>
        <v>0.61129311102070394</v>
      </c>
      <c r="I87" s="169">
        <f>IF(RES_hhdet_in_tes!I87=0,"",RES_hhdet_in_tes!I87/RES_hhdet_in_fec!I87)</f>
        <v>0.67257841814822894</v>
      </c>
      <c r="J87" s="169">
        <f>IF(RES_hhdet_in_tes!J87=0,"",RES_hhdet_in_tes!J87/RES_hhdet_in_fec!J87)</f>
        <v>0.7054497437317454</v>
      </c>
      <c r="K87" s="169">
        <f>IF(RES_hhdet_in_tes!K87=0,"",RES_hhdet_in_tes!K87/RES_hhdet_in_fec!K87)</f>
        <v>0.66255901400567541</v>
      </c>
      <c r="L87" s="169">
        <f>IF(RES_hhdet_in_tes!L87=0,"",RES_hhdet_in_tes!L87/RES_hhdet_in_fec!L87)</f>
        <v>0.62683617851504547</v>
      </c>
      <c r="M87" s="169">
        <f>IF(RES_hhdet_in_tes!M87=0,"",RES_hhdet_in_tes!M87/RES_hhdet_in_fec!M87)</f>
        <v>0.65316613117797018</v>
      </c>
      <c r="N87" s="169">
        <f>IF(RES_hhdet_in_tes!N87=0,"",RES_hhdet_in_tes!N87/RES_hhdet_in_fec!N87)</f>
        <v>0.68098853198158205</v>
      </c>
      <c r="O87" s="169">
        <f>IF(RES_hhdet_in_tes!O87=0,"",RES_hhdet_in_tes!O87/RES_hhdet_in_fec!O87)</f>
        <v>0.68067412636066493</v>
      </c>
      <c r="P87" s="169">
        <f>IF(RES_hhdet_in_tes!P87=0,"",RES_hhdet_in_tes!P87/RES_hhdet_in_fec!P87)</f>
        <v>0.71166565012333705</v>
      </c>
      <c r="Q87" s="169">
        <f>IF(RES_hhdet_in_tes!Q87=0,"",RES_hhdet_in_tes!Q87/RES_hhdet_in_fec!Q87)</f>
        <v>0.71098547563226333</v>
      </c>
    </row>
    <row r="88" spans="1:17" ht="12" customHeight="1" x14ac:dyDescent="0.25">
      <c r="A88" s="167" t="s">
        <v>156</v>
      </c>
      <c r="B88" s="174"/>
      <c r="C88" s="174">
        <f>IF(RES_hhdet_in_tes!C88=0,"",RES_hhdet_in_tes!C88/RES_hhdet_in_fec!C88)</f>
        <v>0.50222036378695945</v>
      </c>
      <c r="D88" s="174">
        <f>IF(RES_hhdet_in_tes!D88=0,"",RES_hhdet_in_tes!D88/RES_hhdet_in_fec!D88)</f>
        <v>0.50575814538101882</v>
      </c>
      <c r="E88" s="174">
        <f>IF(RES_hhdet_in_tes!E88=0,"",RES_hhdet_in_tes!E88/RES_hhdet_in_fec!E88)</f>
        <v>0.5093881607733346</v>
      </c>
      <c r="F88" s="174">
        <f>IF(RES_hhdet_in_tes!F88=0,"",RES_hhdet_in_tes!F88/RES_hhdet_in_fec!F88)</f>
        <v>0.51307412819427334</v>
      </c>
      <c r="G88" s="174">
        <f>IF(RES_hhdet_in_tes!G88=0,"",RES_hhdet_in_tes!G88/RES_hhdet_in_fec!G88)</f>
        <v>0.51636339866987502</v>
      </c>
      <c r="H88" s="174">
        <f>IF(RES_hhdet_in_tes!H88=0,"",RES_hhdet_in_tes!H88/RES_hhdet_in_fec!H88)</f>
        <v>0.52039119623641605</v>
      </c>
      <c r="I88" s="174">
        <f>IF(RES_hhdet_in_tes!I88=0,"",RES_hhdet_in_tes!I88/RES_hhdet_in_fec!I88)</f>
        <v>0.52374185904891535</v>
      </c>
      <c r="J88" s="174">
        <f>IF(RES_hhdet_in_tes!J88=0,"",RES_hhdet_in_tes!J88/RES_hhdet_in_fec!J88)</f>
        <v>0.52739308421157149</v>
      </c>
      <c r="K88" s="174">
        <f>IF(RES_hhdet_in_tes!K88=0,"",RES_hhdet_in_tes!K88/RES_hhdet_in_fec!K88)</f>
        <v>0.53039038521986182</v>
      </c>
      <c r="L88" s="174">
        <f>IF(RES_hhdet_in_tes!L88=0,"",RES_hhdet_in_tes!L88/RES_hhdet_in_fec!L88)</f>
        <v>0.52984050819778317</v>
      </c>
      <c r="M88" s="174">
        <f>IF(RES_hhdet_in_tes!M88=0,"",RES_hhdet_in_tes!M88/RES_hhdet_in_fec!M88)</f>
        <v>0.53263048228147225</v>
      </c>
      <c r="N88" s="174">
        <f>IF(RES_hhdet_in_tes!N88=0,"",RES_hhdet_in_tes!N88/RES_hhdet_in_fec!N88)</f>
        <v>0.53366361140242446</v>
      </c>
      <c r="O88" s="174">
        <f>IF(RES_hhdet_in_tes!O88=0,"",RES_hhdet_in_tes!O88/RES_hhdet_in_fec!O88)</f>
        <v>0.53451062553389184</v>
      </c>
      <c r="P88" s="174">
        <f>IF(RES_hhdet_in_tes!P88=0,"",RES_hhdet_in_tes!P88/RES_hhdet_in_fec!P88)</f>
        <v>0.53567510484019509</v>
      </c>
      <c r="Q88" s="174">
        <f>IF(RES_hhdet_in_tes!Q88=0,"",RES_hhdet_in_tes!Q88/RES_hhdet_in_fec!Q88)</f>
        <v>0.5351781780480992</v>
      </c>
    </row>
    <row r="89" spans="1:17" ht="12" customHeight="1" x14ac:dyDescent="0.25">
      <c r="A89" s="167" t="s">
        <v>155</v>
      </c>
      <c r="B89" s="174"/>
      <c r="C89" s="174">
        <f>IF(RES_hhdet_in_tes!C89=0,"",RES_hhdet_in_tes!C89/RES_hhdet_in_fec!C89)</f>
        <v>0.60426066794734634</v>
      </c>
      <c r="D89" s="174">
        <f>IF(RES_hhdet_in_tes!D89=0,"",RES_hhdet_in_tes!D89/RES_hhdet_in_fec!D89)</f>
        <v>0.6079363662160655</v>
      </c>
      <c r="E89" s="174">
        <f>IF(RES_hhdet_in_tes!E89=0,"",RES_hhdet_in_tes!E89/RES_hhdet_in_fec!E89)</f>
        <v>0.61218003903279317</v>
      </c>
      <c r="F89" s="174">
        <f>IF(RES_hhdet_in_tes!F89=0,"",RES_hhdet_in_tes!F89/RES_hhdet_in_fec!F89)</f>
        <v>0.61585844813322033</v>
      </c>
      <c r="G89" s="174">
        <f>IF(RES_hhdet_in_tes!G89=0,"",RES_hhdet_in_tes!G89/RES_hhdet_in_fec!G89)</f>
        <v>0.61920730074414243</v>
      </c>
      <c r="H89" s="174">
        <f>IF(RES_hhdet_in_tes!H89=0,"",RES_hhdet_in_tes!H89/RES_hhdet_in_fec!H89)</f>
        <v>0.62196393465770394</v>
      </c>
      <c r="I89" s="174">
        <f>IF(RES_hhdet_in_tes!I89=0,"",RES_hhdet_in_tes!I89/RES_hhdet_in_fec!I89)</f>
        <v>0.62515279256439726</v>
      </c>
      <c r="J89" s="174">
        <f>IF(RES_hhdet_in_tes!J89=0,"",RES_hhdet_in_tes!J89/RES_hhdet_in_fec!J89)</f>
        <v>0.62784528371540849</v>
      </c>
      <c r="K89" s="174">
        <f>IF(RES_hhdet_in_tes!K89=0,"",RES_hhdet_in_tes!K89/RES_hhdet_in_fec!K89)</f>
        <v>0.62881870140356499</v>
      </c>
      <c r="L89" s="174">
        <f>IF(RES_hhdet_in_tes!L89=0,"",RES_hhdet_in_tes!L89/RES_hhdet_in_fec!L89)</f>
        <v>0.62882236872330388</v>
      </c>
      <c r="M89" s="174">
        <f>IF(RES_hhdet_in_tes!M89=0,"",RES_hhdet_in_tes!M89/RES_hhdet_in_fec!M89)</f>
        <v>0.63096848196855604</v>
      </c>
      <c r="N89" s="174">
        <f>IF(RES_hhdet_in_tes!N89=0,"",RES_hhdet_in_tes!N89/RES_hhdet_in_fec!N89)</f>
        <v>0.62034697480860634</v>
      </c>
      <c r="O89" s="174">
        <f>IF(RES_hhdet_in_tes!O89=0,"",RES_hhdet_in_tes!O89/RES_hhdet_in_fec!O89)</f>
        <v>0.63578208659386792</v>
      </c>
      <c r="P89" s="174">
        <f>IF(RES_hhdet_in_tes!P89=0,"",RES_hhdet_in_tes!P89/RES_hhdet_in_fec!P89)</f>
        <v>0.63727255866425569</v>
      </c>
      <c r="Q89" s="174">
        <f>IF(RES_hhdet_in_tes!Q89=0,"",RES_hhdet_in_tes!Q89/RES_hhdet_in_fec!Q89)</f>
        <v>0.63863877474725494</v>
      </c>
    </row>
    <row r="90" spans="1:17" ht="12" customHeight="1" x14ac:dyDescent="0.25">
      <c r="A90" s="166" t="s">
        <v>55</v>
      </c>
      <c r="B90" s="173"/>
      <c r="C90" s="173">
        <f>IF(RES_hhdet_in_tes!C90=0,"",RES_hhdet_in_tes!C90/RES_hhdet_in_fec!C90)</f>
        <v>0.49097028144092114</v>
      </c>
      <c r="D90" s="173">
        <f>IF(RES_hhdet_in_tes!D90=0,"",RES_hhdet_in_tes!D90/RES_hhdet_in_fec!D90)</f>
        <v>0.49476973359453424</v>
      </c>
      <c r="E90" s="173">
        <f>IF(RES_hhdet_in_tes!E90=0,"",RES_hhdet_in_tes!E90/RES_hhdet_in_fec!E90)</f>
        <v>0.50138894008929313</v>
      </c>
      <c r="F90" s="173">
        <f>IF(RES_hhdet_in_tes!F90=0,"",RES_hhdet_in_tes!F90/RES_hhdet_in_fec!F90)</f>
        <v>0.50569996078637958</v>
      </c>
      <c r="G90" s="173">
        <f>IF(RES_hhdet_in_tes!G90=0,"",RES_hhdet_in_tes!G90/RES_hhdet_in_fec!G90)</f>
        <v>0.51008591987360108</v>
      </c>
      <c r="H90" s="173">
        <f>IF(RES_hhdet_in_tes!H90=0,"",RES_hhdet_in_tes!H90/RES_hhdet_in_fec!H90)</f>
        <v>0.51562295713543838</v>
      </c>
      <c r="I90" s="173">
        <f>IF(RES_hhdet_in_tes!I90=0,"",RES_hhdet_in_tes!I90/RES_hhdet_in_fec!I90)</f>
        <v>0.52212344625770624</v>
      </c>
      <c r="J90" s="173">
        <f>IF(RES_hhdet_in_tes!J90=0,"",RES_hhdet_in_tes!J90/RES_hhdet_in_fec!J90)</f>
        <v>0.52495489460594025</v>
      </c>
      <c r="K90" s="173">
        <f>IF(RES_hhdet_in_tes!K90=0,"",RES_hhdet_in_tes!K90/RES_hhdet_in_fec!K90)</f>
        <v>0.52653532884676024</v>
      </c>
      <c r="L90" s="173">
        <f>IF(RES_hhdet_in_tes!L90=0,"",RES_hhdet_in_tes!L90/RES_hhdet_in_fec!L90)</f>
        <v>0.52711769640159023</v>
      </c>
      <c r="M90" s="173">
        <f>IF(RES_hhdet_in_tes!M90=0,"",RES_hhdet_in_tes!M90/RES_hhdet_in_fec!M90)</f>
        <v>0.52964639617308618</v>
      </c>
      <c r="N90" s="173">
        <f>IF(RES_hhdet_in_tes!N90=0,"",RES_hhdet_in_tes!N90/RES_hhdet_in_fec!N90)</f>
        <v>0.5268700886308445</v>
      </c>
      <c r="O90" s="173">
        <f>IF(RES_hhdet_in_tes!O90=0,"",RES_hhdet_in_tes!O90/RES_hhdet_in_fec!O90)</f>
        <v>0.53434782744668063</v>
      </c>
      <c r="P90" s="173">
        <f>IF(RES_hhdet_in_tes!P90=0,"",RES_hhdet_in_tes!P90/RES_hhdet_in_fec!P90)</f>
        <v>0.53573966845583743</v>
      </c>
      <c r="Q90" s="173">
        <f>IF(RES_hhdet_in_tes!Q90=0,"",RES_hhdet_in_tes!Q90/RES_hhdet_in_fec!Q90)</f>
        <v>0.53691494102297044</v>
      </c>
    </row>
    <row r="91" spans="1:17" ht="12" customHeight="1" x14ac:dyDescent="0.25">
      <c r="A91" s="147" t="s">
        <v>59</v>
      </c>
      <c r="B91" s="172"/>
      <c r="C91" s="172">
        <f>IF(RES_hhdet_in_tes!C91=0,"",RES_hhdet_in_tes!C91/RES_hhdet_in_fec!C91)</f>
        <v>1.0579026359789137</v>
      </c>
      <c r="D91" s="172">
        <f>IF(RES_hhdet_in_tes!D91=0,"",RES_hhdet_in_tes!D91/RES_hhdet_in_fec!D91)</f>
        <v>1.0576182318698888</v>
      </c>
      <c r="E91" s="172">
        <f>IF(RES_hhdet_in_tes!E91=0,"",RES_hhdet_in_tes!E91/RES_hhdet_in_fec!E91)</f>
        <v>1.0490604766550458</v>
      </c>
      <c r="F91" s="172">
        <f>IF(RES_hhdet_in_tes!F91=0,"",RES_hhdet_in_tes!F91/RES_hhdet_in_fec!F91)</f>
        <v>1.0469484895567536</v>
      </c>
      <c r="G91" s="172">
        <f>IF(RES_hhdet_in_tes!G91=0,"",RES_hhdet_in_tes!G91/RES_hhdet_in_fec!G91)</f>
        <v>1.0434359824477757</v>
      </c>
      <c r="H91" s="172">
        <f>IF(RES_hhdet_in_tes!H91=0,"",RES_hhdet_in_tes!H91/RES_hhdet_in_fec!H91)</f>
        <v>1.0318425367287247</v>
      </c>
      <c r="I91" s="172">
        <f>IF(RES_hhdet_in_tes!I91=0,"",RES_hhdet_in_tes!I91/RES_hhdet_in_fec!I91)</f>
        <v>1.0191856955718832</v>
      </c>
      <c r="J91" s="172">
        <f>IF(RES_hhdet_in_tes!J91=0,"",RES_hhdet_in_tes!J91/RES_hhdet_in_fec!J91)</f>
        <v>1.0177945656513521</v>
      </c>
      <c r="K91" s="172">
        <f>IF(RES_hhdet_in_tes!K91=0,"",RES_hhdet_in_tes!K91/RES_hhdet_in_fec!K91)</f>
        <v>1.0136128592996039</v>
      </c>
      <c r="L91" s="172">
        <f>IF(RES_hhdet_in_tes!L91=0,"",RES_hhdet_in_tes!L91/RES_hhdet_in_fec!L91)</f>
        <v>1.0083268278111159</v>
      </c>
      <c r="M91" s="172">
        <f>IF(RES_hhdet_in_tes!M91=0,"",RES_hhdet_in_tes!M91/RES_hhdet_in_fec!M91)</f>
        <v>1.0084879571643723</v>
      </c>
      <c r="N91" s="172">
        <f>IF(RES_hhdet_in_tes!N91=0,"",RES_hhdet_in_tes!N91/RES_hhdet_in_fec!N91)</f>
        <v>0.99988635687252303</v>
      </c>
      <c r="O91" s="172">
        <f>IF(RES_hhdet_in_tes!O91=0,"",RES_hhdet_in_tes!O91/RES_hhdet_in_fec!O91)</f>
        <v>1.011155730035844</v>
      </c>
      <c r="P91" s="172">
        <f>IF(RES_hhdet_in_tes!P91=0,"",RES_hhdet_in_tes!P91/RES_hhdet_in_fec!P91)</f>
        <v>1.0115241791549074</v>
      </c>
      <c r="Q91" s="172">
        <f>IF(RES_hhdet_in_tes!Q91=0,"",RES_hhdet_in_tes!Q91/RES_hhdet_in_fec!Q91)</f>
        <v>1.011975757495901</v>
      </c>
    </row>
    <row r="92" spans="1:17" ht="12" customHeight="1" x14ac:dyDescent="0.25">
      <c r="A92" s="163" t="s">
        <v>144</v>
      </c>
      <c r="B92" s="171"/>
      <c r="C92" s="171" t="str">
        <f>IF(RES_hhdet_in_tes!C92=0,"",RES_hhdet_in_tes!C92/RES_hhdet_in_fec!C92)</f>
        <v/>
      </c>
      <c r="D92" s="171" t="str">
        <f>IF(RES_hhdet_in_tes!D92=0,"",RES_hhdet_in_tes!D92/RES_hhdet_in_fec!D92)</f>
        <v/>
      </c>
      <c r="E92" s="171" t="str">
        <f>IF(RES_hhdet_in_tes!E92=0,"",RES_hhdet_in_tes!E92/RES_hhdet_in_fec!E92)</f>
        <v/>
      </c>
      <c r="F92" s="171" t="str">
        <f>IF(RES_hhdet_in_tes!F92=0,"",RES_hhdet_in_tes!F92/RES_hhdet_in_fec!F92)</f>
        <v/>
      </c>
      <c r="G92" s="171" t="str">
        <f>IF(RES_hhdet_in_tes!G92=0,"",RES_hhdet_in_tes!G92/RES_hhdet_in_fec!G92)</f>
        <v/>
      </c>
      <c r="H92" s="171" t="str">
        <f>IF(RES_hhdet_in_tes!H92=0,"",RES_hhdet_in_tes!H92/RES_hhdet_in_fec!H92)</f>
        <v/>
      </c>
      <c r="I92" s="171" t="str">
        <f>IF(RES_hhdet_in_tes!I92=0,"",RES_hhdet_in_tes!I92/RES_hhdet_in_fec!I92)</f>
        <v/>
      </c>
      <c r="J92" s="171" t="str">
        <f>IF(RES_hhdet_in_tes!J92=0,"",RES_hhdet_in_tes!J92/RES_hhdet_in_fec!J92)</f>
        <v/>
      </c>
      <c r="K92" s="171" t="str">
        <f>IF(RES_hhdet_in_tes!K92=0,"",RES_hhdet_in_tes!K92/RES_hhdet_in_fec!K92)</f>
        <v/>
      </c>
      <c r="L92" s="171" t="str">
        <f>IF(RES_hhdet_in_tes!L92=0,"",RES_hhdet_in_tes!L92/RES_hhdet_in_fec!L92)</f>
        <v/>
      </c>
      <c r="M92" s="171" t="str">
        <f>IF(RES_hhdet_in_tes!M92=0,"",RES_hhdet_in_tes!M92/RES_hhdet_in_fec!M92)</f>
        <v/>
      </c>
      <c r="N92" s="171" t="str">
        <f>IF(RES_hhdet_in_tes!N92=0,"",RES_hhdet_in_tes!N92/RES_hhdet_in_fec!N92)</f>
        <v/>
      </c>
      <c r="O92" s="171" t="str">
        <f>IF(RES_hhdet_in_tes!O92=0,"",RES_hhdet_in_tes!O92/RES_hhdet_in_fec!O92)</f>
        <v/>
      </c>
      <c r="P92" s="171" t="str">
        <f>IF(RES_hhdet_in_tes!P92=0,"",RES_hhdet_in_tes!P92/RES_hhdet_in_fec!P92)</f>
        <v/>
      </c>
      <c r="Q92" s="171" t="str">
        <f>IF(RES_hhdet_in_tes!Q92=0,"",RES_hhdet_in_tes!Q92/RES_hhdet_in_fec!Q92)</f>
        <v/>
      </c>
    </row>
    <row r="93" spans="1:17" ht="12" customHeight="1" x14ac:dyDescent="0.25">
      <c r="A93" s="161" t="s">
        <v>143</v>
      </c>
      <c r="B93" s="170"/>
      <c r="C93" s="170" t="str">
        <f>IF(RES_hhdet_in_tes!C93=0,"",RES_hhdet_in_tes!C93/RES_hhdet_in_fec!C93)</f>
        <v/>
      </c>
      <c r="D93" s="170" t="str">
        <f>IF(RES_hhdet_in_tes!D93=0,"",RES_hhdet_in_tes!D93/RES_hhdet_in_fec!D93)</f>
        <v/>
      </c>
      <c r="E93" s="170" t="str">
        <f>IF(RES_hhdet_in_tes!E93=0,"",RES_hhdet_in_tes!E93/RES_hhdet_in_fec!E93)</f>
        <v/>
      </c>
      <c r="F93" s="170" t="str">
        <f>IF(RES_hhdet_in_tes!F93=0,"",RES_hhdet_in_tes!F93/RES_hhdet_in_fec!F93)</f>
        <v/>
      </c>
      <c r="G93" s="170" t="str">
        <f>IF(RES_hhdet_in_tes!G93=0,"",RES_hhdet_in_tes!G93/RES_hhdet_in_fec!G93)</f>
        <v/>
      </c>
      <c r="H93" s="170" t="str">
        <f>IF(RES_hhdet_in_tes!H93=0,"",RES_hhdet_in_tes!H93/RES_hhdet_in_fec!H93)</f>
        <v/>
      </c>
      <c r="I93" s="170" t="str">
        <f>IF(RES_hhdet_in_tes!I93=0,"",RES_hhdet_in_tes!I93/RES_hhdet_in_fec!I93)</f>
        <v/>
      </c>
      <c r="J93" s="170" t="str">
        <f>IF(RES_hhdet_in_tes!J93=0,"",RES_hhdet_in_tes!J93/RES_hhdet_in_fec!J93)</f>
        <v/>
      </c>
      <c r="K93" s="170" t="str">
        <f>IF(RES_hhdet_in_tes!K93=0,"",RES_hhdet_in_tes!K93/RES_hhdet_in_fec!K93)</f>
        <v/>
      </c>
      <c r="L93" s="170" t="str">
        <f>IF(RES_hhdet_in_tes!L93=0,"",RES_hhdet_in_tes!L93/RES_hhdet_in_fec!L93)</f>
        <v/>
      </c>
      <c r="M93" s="170" t="str">
        <f>IF(RES_hhdet_in_tes!M93=0,"",RES_hhdet_in_tes!M93/RES_hhdet_in_fec!M93)</f>
        <v/>
      </c>
      <c r="N93" s="170" t="str">
        <f>IF(RES_hhdet_in_tes!N93=0,"",RES_hhdet_in_tes!N93/RES_hhdet_in_fec!N93)</f>
        <v/>
      </c>
      <c r="O93" s="170" t="str">
        <f>IF(RES_hhdet_in_tes!O93=0,"",RES_hhdet_in_tes!O93/RES_hhdet_in_fec!O93)</f>
        <v/>
      </c>
      <c r="P93" s="170" t="str">
        <f>IF(RES_hhdet_in_tes!P93=0,"",RES_hhdet_in_tes!P93/RES_hhdet_in_fec!P93)</f>
        <v/>
      </c>
      <c r="Q93" s="170" t="str">
        <f>IF(RES_hhdet_in_tes!Q93=0,"",RES_hhdet_in_tes!Q93/RES_hhdet_in_fec!Q93)</f>
        <v/>
      </c>
    </row>
    <row r="94" spans="1:17" ht="12" customHeight="1" x14ac:dyDescent="0.25">
      <c r="A94" s="148" t="s">
        <v>57</v>
      </c>
      <c r="B94" s="73"/>
      <c r="C94" s="73" t="str">
        <f>IF(RES_hhdet_in_tes!C94=0,"",RES_hhdet_in_tes!C94/RES_hhdet_in_fec!C94)</f>
        <v/>
      </c>
      <c r="D94" s="73" t="str">
        <f>IF(RES_hhdet_in_tes!D94=0,"",RES_hhdet_in_tes!D94/RES_hhdet_in_fec!D94)</f>
        <v/>
      </c>
      <c r="E94" s="73" t="str">
        <f>IF(RES_hhdet_in_tes!E94=0,"",RES_hhdet_in_tes!E94/RES_hhdet_in_fec!E94)</f>
        <v/>
      </c>
      <c r="F94" s="73" t="str">
        <f>IF(RES_hhdet_in_tes!F94=0,"",RES_hhdet_in_tes!F94/RES_hhdet_in_fec!F94)</f>
        <v/>
      </c>
      <c r="G94" s="73" t="str">
        <f>IF(RES_hhdet_in_tes!G94=0,"",RES_hhdet_in_tes!G94/RES_hhdet_in_fec!G94)</f>
        <v/>
      </c>
      <c r="H94" s="73" t="str">
        <f>IF(RES_hhdet_in_tes!H94=0,"",RES_hhdet_in_tes!H94/RES_hhdet_in_fec!H94)</f>
        <v/>
      </c>
      <c r="I94" s="73" t="str">
        <f>IF(RES_hhdet_in_tes!I94=0,"",RES_hhdet_in_tes!I94/RES_hhdet_in_fec!I94)</f>
        <v/>
      </c>
      <c r="J94" s="73" t="str">
        <f>IF(RES_hhdet_in_tes!J94=0,"",RES_hhdet_in_tes!J94/RES_hhdet_in_fec!J94)</f>
        <v/>
      </c>
      <c r="K94" s="73" t="str">
        <f>IF(RES_hhdet_in_tes!K94=0,"",RES_hhdet_in_tes!K94/RES_hhdet_in_fec!K94)</f>
        <v/>
      </c>
      <c r="L94" s="73" t="str">
        <f>IF(RES_hhdet_in_tes!L94=0,"",RES_hhdet_in_tes!L94/RES_hhdet_in_fec!L94)</f>
        <v/>
      </c>
      <c r="M94" s="73" t="str">
        <f>IF(RES_hhdet_in_tes!M94=0,"",RES_hhdet_in_tes!M94/RES_hhdet_in_fec!M94)</f>
        <v/>
      </c>
      <c r="N94" s="73" t="str">
        <f>IF(RES_hhdet_in_tes!N94=0,"",RES_hhdet_in_tes!N94/RES_hhdet_in_fec!N94)</f>
        <v/>
      </c>
      <c r="O94" s="73" t="str">
        <f>IF(RES_hhdet_in_tes!O94=0,"",RES_hhdet_in_tes!O94/RES_hhdet_in_fec!O94)</f>
        <v/>
      </c>
      <c r="P94" s="73" t="str">
        <f>IF(RES_hhdet_in_tes!P94=0,"",RES_hhdet_in_tes!P94/RES_hhdet_in_fec!P94)</f>
        <v/>
      </c>
      <c r="Q94" s="73" t="str">
        <f>IF(RES_hhdet_in_tes!Q94=0,"",RES_hhdet_in_tes!Q94/RES_hhdet_in_fec!Q94)</f>
        <v/>
      </c>
    </row>
    <row r="95" spans="1:17" ht="12" customHeight="1" x14ac:dyDescent="0.25">
      <c r="A95" s="148" t="s">
        <v>59</v>
      </c>
      <c r="B95" s="73"/>
      <c r="C95" s="73" t="str">
        <f>IF(RES_hhdet_in_tes!C95=0,"",RES_hhdet_in_tes!C95/RES_hhdet_in_fec!C95)</f>
        <v/>
      </c>
      <c r="D95" s="73" t="str">
        <f>IF(RES_hhdet_in_tes!D95=0,"",RES_hhdet_in_tes!D95/RES_hhdet_in_fec!D95)</f>
        <v/>
      </c>
      <c r="E95" s="73" t="str">
        <f>IF(RES_hhdet_in_tes!E95=0,"",RES_hhdet_in_tes!E95/RES_hhdet_in_fec!E95)</f>
        <v/>
      </c>
      <c r="F95" s="73" t="str">
        <f>IF(RES_hhdet_in_tes!F95=0,"",RES_hhdet_in_tes!F95/RES_hhdet_in_fec!F95)</f>
        <v/>
      </c>
      <c r="G95" s="73" t="str">
        <f>IF(RES_hhdet_in_tes!G95=0,"",RES_hhdet_in_tes!G95/RES_hhdet_in_fec!G95)</f>
        <v/>
      </c>
      <c r="H95" s="73" t="str">
        <f>IF(RES_hhdet_in_tes!H95=0,"",RES_hhdet_in_tes!H95/RES_hhdet_in_fec!H95)</f>
        <v/>
      </c>
      <c r="I95" s="73" t="str">
        <f>IF(RES_hhdet_in_tes!I95=0,"",RES_hhdet_in_tes!I95/RES_hhdet_in_fec!I95)</f>
        <v/>
      </c>
      <c r="J95" s="73" t="str">
        <f>IF(RES_hhdet_in_tes!J95=0,"",RES_hhdet_in_tes!J95/RES_hhdet_in_fec!J95)</f>
        <v/>
      </c>
      <c r="K95" s="73" t="str">
        <f>IF(RES_hhdet_in_tes!K95=0,"",RES_hhdet_in_tes!K95/RES_hhdet_in_fec!K95)</f>
        <v/>
      </c>
      <c r="L95" s="73" t="str">
        <f>IF(RES_hhdet_in_tes!L95=0,"",RES_hhdet_in_tes!L95/RES_hhdet_in_fec!L95)</f>
        <v/>
      </c>
      <c r="M95" s="73" t="str">
        <f>IF(RES_hhdet_in_tes!M95=0,"",RES_hhdet_in_tes!M95/RES_hhdet_in_fec!M95)</f>
        <v/>
      </c>
      <c r="N95" s="73" t="str">
        <f>IF(RES_hhdet_in_tes!N95=0,"",RES_hhdet_in_tes!N95/RES_hhdet_in_fec!N95)</f>
        <v/>
      </c>
      <c r="O95" s="73" t="str">
        <f>IF(RES_hhdet_in_tes!O95=0,"",RES_hhdet_in_tes!O95/RES_hhdet_in_fec!O95)</f>
        <v/>
      </c>
      <c r="P95" s="73" t="str">
        <f>IF(RES_hhdet_in_tes!P95=0,"",RES_hhdet_in_tes!P95/RES_hhdet_in_fec!P95)</f>
        <v/>
      </c>
      <c r="Q95" s="73" t="str">
        <f>IF(RES_hhdet_in_tes!Q95=0,"",RES_hhdet_in_tes!Q95/RES_hhdet_in_fec!Q95)</f>
        <v/>
      </c>
    </row>
    <row r="96" spans="1:17" ht="12" customHeight="1" x14ac:dyDescent="0.25">
      <c r="A96" s="163" t="s">
        <v>142</v>
      </c>
      <c r="B96" s="171"/>
      <c r="C96" s="171">
        <f>IF(RES_hhdet_in_tes!C96=0,"",RES_hhdet_in_tes!C96/RES_hhdet_in_fec!C96)</f>
        <v>0.72608691177015938</v>
      </c>
      <c r="D96" s="171">
        <f>IF(RES_hhdet_in_tes!D96=0,"",RES_hhdet_in_tes!D96/RES_hhdet_in_fec!D96)</f>
        <v>0.73094615184377876</v>
      </c>
      <c r="E96" s="171">
        <f>IF(RES_hhdet_in_tes!E96=0,"",RES_hhdet_in_tes!E96/RES_hhdet_in_fec!E96)</f>
        <v>0.73491916698332949</v>
      </c>
      <c r="F96" s="171">
        <f>IF(RES_hhdet_in_tes!F96=0,"",RES_hhdet_in_tes!F96/RES_hhdet_in_fec!F96)</f>
        <v>0.73999161796746526</v>
      </c>
      <c r="G96" s="171">
        <f>IF(RES_hhdet_in_tes!G96=0,"",RES_hhdet_in_tes!G96/RES_hhdet_in_fec!G96)</f>
        <v>0.74489140270166754</v>
      </c>
      <c r="H96" s="171">
        <f>IF(RES_hhdet_in_tes!H96=0,"",RES_hhdet_in_tes!H96/RES_hhdet_in_fec!H96)</f>
        <v>0.7514507628984497</v>
      </c>
      <c r="I96" s="171">
        <f>IF(RES_hhdet_in_tes!I96=0,"",RES_hhdet_in_tes!I96/RES_hhdet_in_fec!I96)</f>
        <v>0.75702663308512519</v>
      </c>
      <c r="J96" s="171">
        <f>IF(RES_hhdet_in_tes!J96=0,"",RES_hhdet_in_tes!J96/RES_hhdet_in_fec!J96)</f>
        <v>0.76421373137885817</v>
      </c>
      <c r="K96" s="171">
        <f>IF(RES_hhdet_in_tes!K96=0,"",RES_hhdet_in_tes!K96/RES_hhdet_in_fec!K96)</f>
        <v>0.76397427219827996</v>
      </c>
      <c r="L96" s="171">
        <f>IF(RES_hhdet_in_tes!L96=0,"",RES_hhdet_in_tes!L96/RES_hhdet_in_fec!L96)</f>
        <v>0.76574030284307382</v>
      </c>
      <c r="M96" s="171">
        <f>IF(RES_hhdet_in_tes!M96=0,"",RES_hhdet_in_tes!M96/RES_hhdet_in_fec!M96)</f>
        <v>0.76724927942353771</v>
      </c>
      <c r="N96" s="171">
        <f>IF(RES_hhdet_in_tes!N96=0,"",RES_hhdet_in_tes!N96/RES_hhdet_in_fec!N96)</f>
        <v>0.76907582800048369</v>
      </c>
      <c r="O96" s="171">
        <f>IF(RES_hhdet_in_tes!O96=0,"",RES_hhdet_in_tes!O96/RES_hhdet_in_fec!O96)</f>
        <v>0.77246962204293668</v>
      </c>
      <c r="P96" s="171">
        <f>IF(RES_hhdet_in_tes!P96=0,"",RES_hhdet_in_tes!P96/RES_hhdet_in_fec!P96)</f>
        <v>0.77557797284889696</v>
      </c>
      <c r="Q96" s="171">
        <f>IF(RES_hhdet_in_tes!Q96=0,"",RES_hhdet_in_tes!Q96/RES_hhdet_in_fec!Q96)</f>
        <v>0.77849421360421689</v>
      </c>
    </row>
    <row r="97" spans="1:17" ht="12" customHeight="1" x14ac:dyDescent="0.25">
      <c r="A97" s="161" t="s">
        <v>141</v>
      </c>
      <c r="B97" s="170"/>
      <c r="C97" s="170">
        <f>IF(RES_hhdet_in_tes!C97=0,"",RES_hhdet_in_tes!C97/RES_hhdet_in_fec!C97)</f>
        <v>0.79351124557666297</v>
      </c>
      <c r="D97" s="170">
        <f>IF(RES_hhdet_in_tes!D97=0,"",RES_hhdet_in_tes!D97/RES_hhdet_in_fec!D97)</f>
        <v>0.79635459104758199</v>
      </c>
      <c r="E97" s="170">
        <f>IF(RES_hhdet_in_tes!E97=0,"",RES_hhdet_in_tes!E97/RES_hhdet_in_fec!E97)</f>
        <v>0.79688511169564358</v>
      </c>
      <c r="F97" s="170">
        <f>IF(RES_hhdet_in_tes!F97=0,"",RES_hhdet_in_tes!F97/RES_hhdet_in_fec!F97)</f>
        <v>0.80013475773643628</v>
      </c>
      <c r="G97" s="170">
        <f>IF(RES_hhdet_in_tes!G97=0,"",RES_hhdet_in_tes!G97/RES_hhdet_in_fec!G97)</f>
        <v>0.81254227141783375</v>
      </c>
      <c r="H97" s="170">
        <f>IF(RES_hhdet_in_tes!H97=0,"",RES_hhdet_in_tes!H97/RES_hhdet_in_fec!H97)</f>
        <v>0.81556394324789294</v>
      </c>
      <c r="I97" s="170">
        <f>IF(RES_hhdet_in_tes!I97=0,"",RES_hhdet_in_tes!I97/RES_hhdet_in_fec!I97)</f>
        <v>0.82006861981544943</v>
      </c>
      <c r="J97" s="170">
        <f>IF(RES_hhdet_in_tes!J97=0,"",RES_hhdet_in_tes!J97/RES_hhdet_in_fec!J97)</f>
        <v>0.8220997854089106</v>
      </c>
      <c r="K97" s="170">
        <f>IF(RES_hhdet_in_tes!K97=0,"",RES_hhdet_in_tes!K97/RES_hhdet_in_fec!K97)</f>
        <v>0.82980607386738559</v>
      </c>
      <c r="L97" s="170">
        <f>IF(RES_hhdet_in_tes!L97=0,"",RES_hhdet_in_tes!L97/RES_hhdet_in_fec!L97)</f>
        <v>0.81766803200521732</v>
      </c>
      <c r="M97" s="170">
        <f>IF(RES_hhdet_in_tes!M97=0,"",RES_hhdet_in_tes!M97/RES_hhdet_in_fec!M97)</f>
        <v>0.83353014534009817</v>
      </c>
      <c r="N97" s="170">
        <f>IF(RES_hhdet_in_tes!N97=0,"",RES_hhdet_in_tes!N97/RES_hhdet_in_fec!N97)</f>
        <v>0.81786403416676789</v>
      </c>
      <c r="O97" s="170">
        <f>IF(RES_hhdet_in_tes!O97=0,"",RES_hhdet_in_tes!O97/RES_hhdet_in_fec!O97)</f>
        <v>0.82378050044416051</v>
      </c>
      <c r="P97" s="170">
        <f>IF(RES_hhdet_in_tes!P97=0,"",RES_hhdet_in_tes!P97/RES_hhdet_in_fec!P97)</f>
        <v>0.83963709826742527</v>
      </c>
      <c r="Q97" s="170">
        <f>IF(RES_hhdet_in_tes!Q97=0,"",RES_hhdet_in_tes!Q97/RES_hhdet_in_fec!Q97)</f>
        <v>0.83678873573033263</v>
      </c>
    </row>
    <row r="98" spans="1:17" ht="12" customHeight="1" x14ac:dyDescent="0.25">
      <c r="A98" s="148" t="s">
        <v>60</v>
      </c>
      <c r="B98" s="73"/>
      <c r="C98" s="73">
        <f>IF(RES_hhdet_in_tes!C98=0,"",RES_hhdet_in_tes!C98/RES_hhdet_in_fec!C98)</f>
        <v>0.71732356536627351</v>
      </c>
      <c r="D98" s="73">
        <f>IF(RES_hhdet_in_tes!D98=0,"",RES_hhdet_in_tes!D98/RES_hhdet_in_fec!D98)</f>
        <v>0.72156466536321007</v>
      </c>
      <c r="E98" s="73">
        <f>IF(RES_hhdet_in_tes!E98=0,"",RES_hhdet_in_tes!E98/RES_hhdet_in_fec!E98)</f>
        <v>0.72410481623435341</v>
      </c>
      <c r="F98" s="73">
        <f>IF(RES_hhdet_in_tes!F98=0,"",RES_hhdet_in_tes!F98/RES_hhdet_in_fec!F98)</f>
        <v>0.72861927531019244</v>
      </c>
      <c r="G98" s="73">
        <f>IF(RES_hhdet_in_tes!G98=0,"",RES_hhdet_in_tes!G98/RES_hhdet_in_fec!G98)</f>
        <v>0.73858098686290674</v>
      </c>
      <c r="H98" s="73">
        <f>IF(RES_hhdet_in_tes!H98=0,"",RES_hhdet_in_tes!H98/RES_hhdet_in_fec!H98)</f>
        <v>0.74552988296460432</v>
      </c>
      <c r="I98" s="73">
        <f>IF(RES_hhdet_in_tes!I98=0,"",RES_hhdet_in_tes!I98/RES_hhdet_in_fec!I98)</f>
        <v>0.75413327051138213</v>
      </c>
      <c r="J98" s="73">
        <f>IF(RES_hhdet_in_tes!J98=0,"",RES_hhdet_in_tes!J98/RES_hhdet_in_fec!J98)</f>
        <v>0.75741535143145022</v>
      </c>
      <c r="K98" s="73">
        <f>IF(RES_hhdet_in_tes!K98=0,"",RES_hhdet_in_tes!K98/RES_hhdet_in_fec!K98)</f>
        <v>0.76166603516344988</v>
      </c>
      <c r="L98" s="73">
        <f>IF(RES_hhdet_in_tes!L98=0,"",RES_hhdet_in_tes!L98/RES_hhdet_in_fec!L98)</f>
        <v>0.76051348433448973</v>
      </c>
      <c r="M98" s="73">
        <f>IF(RES_hhdet_in_tes!M98=0,"",RES_hhdet_in_tes!M98/RES_hhdet_in_fec!M98)</f>
        <v>0.7697023236412518</v>
      </c>
      <c r="N98" s="73">
        <f>IF(RES_hhdet_in_tes!N98=0,"",RES_hhdet_in_tes!N98/RES_hhdet_in_fec!N98)</f>
        <v>0.76607361177391087</v>
      </c>
      <c r="O98" s="73">
        <f>IF(RES_hhdet_in_tes!O98=0,"",RES_hhdet_in_tes!O98/RES_hhdet_in_fec!O98)</f>
        <v>0.77132588598953156</v>
      </c>
      <c r="P98" s="73">
        <f>IF(RES_hhdet_in_tes!P98=0,"",RES_hhdet_in_tes!P98/RES_hhdet_in_fec!P98)</f>
        <v>0.78031763320443359</v>
      </c>
      <c r="Q98" s="73">
        <f>IF(RES_hhdet_in_tes!Q98=0,"",RES_hhdet_in_tes!Q98/RES_hhdet_in_fec!Q98)</f>
        <v>0.78119492475654595</v>
      </c>
    </row>
    <row r="99" spans="1:17" ht="12" customHeight="1" x14ac:dyDescent="0.25">
      <c r="A99" s="148" t="s">
        <v>59</v>
      </c>
      <c r="B99" s="73"/>
      <c r="C99" s="73">
        <f>IF(RES_hhdet_in_tes!C99=0,"",RES_hhdet_in_tes!C99/RES_hhdet_in_fec!C99)</f>
        <v>1.0162989381706544</v>
      </c>
      <c r="D99" s="73">
        <f>IF(RES_hhdet_in_tes!D99=0,"",RES_hhdet_in_tes!D99/RES_hhdet_in_fec!D99)</f>
        <v>1.017299204788453</v>
      </c>
      <c r="E99" s="73">
        <f>IF(RES_hhdet_in_tes!E99=0,"",RES_hhdet_in_tes!E99/RES_hhdet_in_fec!E99)</f>
        <v>1.017673664293351</v>
      </c>
      <c r="F99" s="73">
        <f>IF(RES_hhdet_in_tes!F99=0,"",RES_hhdet_in_tes!F99/RES_hhdet_in_fec!F99)</f>
        <v>1.0184639477498256</v>
      </c>
      <c r="G99" s="73">
        <f>IF(RES_hhdet_in_tes!G99=0,"",RES_hhdet_in_tes!G99/RES_hhdet_in_fec!G99)</f>
        <v>1.0213268533732307</v>
      </c>
      <c r="H99" s="73">
        <f>IF(RES_hhdet_in_tes!H99=0,"",RES_hhdet_in_tes!H99/RES_hhdet_in_fec!H99)</f>
        <v>1.0158650575026518</v>
      </c>
      <c r="I99" s="73">
        <f>IF(RES_hhdet_in_tes!I99=0,"",RES_hhdet_in_tes!I99/RES_hhdet_in_fec!I99)</f>
        <v>1.0088474856554268</v>
      </c>
      <c r="J99" s="73">
        <f>IF(RES_hhdet_in_tes!J99=0,"",RES_hhdet_in_tes!J99/RES_hhdet_in_fec!J99)</f>
        <v>1.0077904389220522</v>
      </c>
      <c r="K99" s="73">
        <f>IF(RES_hhdet_in_tes!K99=0,"",RES_hhdet_in_tes!K99/RES_hhdet_in_fec!K99)</f>
        <v>1.0107041882937442</v>
      </c>
      <c r="L99" s="73">
        <f>IF(RES_hhdet_in_tes!L99=0,"",RES_hhdet_in_tes!L99/RES_hhdet_in_fec!L99)</f>
        <v>1.0013043167647664</v>
      </c>
      <c r="M99" s="73">
        <f>IF(RES_hhdet_in_tes!M99=0,"",RES_hhdet_in_tes!M99/RES_hhdet_in_fec!M99)</f>
        <v>1.0102275666160752</v>
      </c>
      <c r="N99" s="73">
        <f>IF(RES_hhdet_in_tes!N99=0,"",RES_hhdet_in_tes!N99/RES_hhdet_in_fec!N99)</f>
        <v>1.0002559142826832</v>
      </c>
      <c r="O99" s="73">
        <f>IF(RES_hhdet_in_tes!O99=0,"",RES_hhdet_in_tes!O99/RES_hhdet_in_fec!O99)</f>
        <v>1.0034247767997611</v>
      </c>
      <c r="P99" s="73">
        <f>IF(RES_hhdet_in_tes!P99=0,"",RES_hhdet_in_tes!P99/RES_hhdet_in_fec!P99)</f>
        <v>1.0116606378784285</v>
      </c>
      <c r="Q99" s="73">
        <f>IF(RES_hhdet_in_tes!Q99=0,"",RES_hhdet_in_tes!Q99/RES_hhdet_in_fec!Q99)</f>
        <v>1.0089429600322084</v>
      </c>
    </row>
    <row r="100" spans="1:17" ht="12" customHeight="1" x14ac:dyDescent="0.25">
      <c r="A100" s="158" t="s">
        <v>62</v>
      </c>
      <c r="B100" s="169"/>
      <c r="C100" s="169">
        <f>IF(RES_hhdet_in_tes!C100=0,"",RES_hhdet_in_tes!C100/RES_hhdet_in_fec!C100)</f>
        <v>0.83265185339342973</v>
      </c>
      <c r="D100" s="169">
        <f>IF(RES_hhdet_in_tes!D100=0,"",RES_hhdet_in_tes!D100/RES_hhdet_in_fec!D100)</f>
        <v>0.83599794025807783</v>
      </c>
      <c r="E100" s="169">
        <f>IF(RES_hhdet_in_tes!E100=0,"",RES_hhdet_in_tes!E100/RES_hhdet_in_fec!E100)</f>
        <v>0.83946248920606514</v>
      </c>
      <c r="F100" s="169">
        <f>IF(RES_hhdet_in_tes!F100=0,"",RES_hhdet_in_tes!F100/RES_hhdet_in_fec!F100)</f>
        <v>0.84308981380443326</v>
      </c>
      <c r="G100" s="169">
        <f>IF(RES_hhdet_in_tes!G100=0,"",RES_hhdet_in_tes!G100/RES_hhdet_in_fec!G100)</f>
        <v>0.84652899425398453</v>
      </c>
      <c r="H100" s="169">
        <f>IF(RES_hhdet_in_tes!H100=0,"",RES_hhdet_in_tes!H100/RES_hhdet_in_fec!H100)</f>
        <v>0.85079925080991536</v>
      </c>
      <c r="I100" s="169">
        <f>IF(RES_hhdet_in_tes!I100=0,"",RES_hhdet_in_tes!I100/RES_hhdet_in_fec!I100)</f>
        <v>0.85420755294129846</v>
      </c>
      <c r="J100" s="169">
        <f>IF(RES_hhdet_in_tes!J100=0,"",RES_hhdet_in_tes!J100/RES_hhdet_in_fec!J100)</f>
        <v>0.85870887916299055</v>
      </c>
      <c r="K100" s="169">
        <f>IF(RES_hhdet_in_tes!K100=0,"",RES_hhdet_in_tes!K100/RES_hhdet_in_fec!K100)</f>
        <v>0.85848897907367039</v>
      </c>
      <c r="L100" s="169">
        <f>IF(RES_hhdet_in_tes!L100=0,"",RES_hhdet_in_tes!L100/RES_hhdet_in_fec!L100)</f>
        <v>0.85801047728260926</v>
      </c>
      <c r="M100" s="169">
        <f>IF(RES_hhdet_in_tes!M100=0,"",RES_hhdet_in_tes!M100/RES_hhdet_in_fec!M100)</f>
        <v>0.85834136498838776</v>
      </c>
      <c r="N100" s="169">
        <f>IF(RES_hhdet_in_tes!N100=0,"",RES_hhdet_in_tes!N100/RES_hhdet_in_fec!N100)</f>
        <v>0.8584621352723163</v>
      </c>
      <c r="O100" s="169">
        <f>IF(RES_hhdet_in_tes!O100=0,"",RES_hhdet_in_tes!O100/RES_hhdet_in_fec!O100)</f>
        <v>0.85891300905731416</v>
      </c>
      <c r="P100" s="169">
        <f>IF(RES_hhdet_in_tes!P100=0,"",RES_hhdet_in_tes!P100/RES_hhdet_in_fec!P100)</f>
        <v>0.86010390650317803</v>
      </c>
      <c r="Q100" s="169">
        <f>IF(RES_hhdet_in_tes!Q100=0,"",RES_hhdet_in_tes!Q100/RES_hhdet_in_fec!Q100)</f>
        <v>0.86219146020242099</v>
      </c>
    </row>
    <row r="101" spans="1:17" ht="12" customHeight="1" x14ac:dyDescent="0.25">
      <c r="A101" s="23" t="s">
        <v>55</v>
      </c>
      <c r="B101" s="73"/>
      <c r="C101" s="73" t="str">
        <f>IF(RES_hhdet_in_tes!C101=0,"",RES_hhdet_in_tes!C101/RES_hhdet_in_fec!C101)</f>
        <v/>
      </c>
      <c r="D101" s="73" t="str">
        <f>IF(RES_hhdet_in_tes!D101=0,"",RES_hhdet_in_tes!D101/RES_hhdet_in_fec!D101)</f>
        <v/>
      </c>
      <c r="E101" s="73" t="str">
        <f>IF(RES_hhdet_in_tes!E101=0,"",RES_hhdet_in_tes!E101/RES_hhdet_in_fec!E101)</f>
        <v/>
      </c>
      <c r="F101" s="73" t="str">
        <f>IF(RES_hhdet_in_tes!F101=0,"",RES_hhdet_in_tes!F101/RES_hhdet_in_fec!F101)</f>
        <v/>
      </c>
      <c r="G101" s="73" t="str">
        <f>IF(RES_hhdet_in_tes!G101=0,"",RES_hhdet_in_tes!G101/RES_hhdet_in_fec!G101)</f>
        <v/>
      </c>
      <c r="H101" s="73" t="str">
        <f>IF(RES_hhdet_in_tes!H101=0,"",RES_hhdet_in_tes!H101/RES_hhdet_in_fec!H101)</f>
        <v/>
      </c>
      <c r="I101" s="73" t="str">
        <f>IF(RES_hhdet_in_tes!I101=0,"",RES_hhdet_in_tes!I101/RES_hhdet_in_fec!I101)</f>
        <v/>
      </c>
      <c r="J101" s="73" t="str">
        <f>IF(RES_hhdet_in_tes!J101=0,"",RES_hhdet_in_tes!J101/RES_hhdet_in_fec!J101)</f>
        <v/>
      </c>
      <c r="K101" s="73" t="str">
        <f>IF(RES_hhdet_in_tes!K101=0,"",RES_hhdet_in_tes!K101/RES_hhdet_in_fec!K101)</f>
        <v/>
      </c>
      <c r="L101" s="73" t="str">
        <f>IF(RES_hhdet_in_tes!L101=0,"",RES_hhdet_in_tes!L101/RES_hhdet_in_fec!L101)</f>
        <v/>
      </c>
      <c r="M101" s="73" t="str">
        <f>IF(RES_hhdet_in_tes!M101=0,"",RES_hhdet_in_tes!M101/RES_hhdet_in_fec!M101)</f>
        <v/>
      </c>
      <c r="N101" s="73" t="str">
        <f>IF(RES_hhdet_in_tes!N101=0,"",RES_hhdet_in_tes!N101/RES_hhdet_in_fec!N101)</f>
        <v/>
      </c>
      <c r="O101" s="73" t="str">
        <f>IF(RES_hhdet_in_tes!O101=0,"",RES_hhdet_in_tes!O101/RES_hhdet_in_fec!O101)</f>
        <v/>
      </c>
      <c r="P101" s="73" t="str">
        <f>IF(RES_hhdet_in_tes!P101=0,"",RES_hhdet_in_tes!P101/RES_hhdet_in_fec!P101)</f>
        <v/>
      </c>
      <c r="Q101" s="73" t="str">
        <f>IF(RES_hhdet_in_tes!Q101=0,"",RES_hhdet_in_tes!Q101/RES_hhdet_in_fec!Q101)</f>
        <v/>
      </c>
    </row>
    <row r="102" spans="1:17" ht="12" customHeight="1" x14ac:dyDescent="0.25">
      <c r="A102" s="23" t="s">
        <v>57</v>
      </c>
      <c r="B102" s="73"/>
      <c r="C102" s="73" t="str">
        <f>IF(RES_hhdet_in_tes!C102=0,"",RES_hhdet_in_tes!C102/RES_hhdet_in_fec!C102)</f>
        <v/>
      </c>
      <c r="D102" s="73" t="str">
        <f>IF(RES_hhdet_in_tes!D102=0,"",RES_hhdet_in_tes!D102/RES_hhdet_in_fec!D102)</f>
        <v/>
      </c>
      <c r="E102" s="73" t="str">
        <f>IF(RES_hhdet_in_tes!E102=0,"",RES_hhdet_in_tes!E102/RES_hhdet_in_fec!E102)</f>
        <v/>
      </c>
      <c r="F102" s="73" t="str">
        <f>IF(RES_hhdet_in_tes!F102=0,"",RES_hhdet_in_tes!F102/RES_hhdet_in_fec!F102)</f>
        <v/>
      </c>
      <c r="G102" s="73" t="str">
        <f>IF(RES_hhdet_in_tes!G102=0,"",RES_hhdet_in_tes!G102/RES_hhdet_in_fec!G102)</f>
        <v/>
      </c>
      <c r="H102" s="73" t="str">
        <f>IF(RES_hhdet_in_tes!H102=0,"",RES_hhdet_in_tes!H102/RES_hhdet_in_fec!H102)</f>
        <v/>
      </c>
      <c r="I102" s="73" t="str">
        <f>IF(RES_hhdet_in_tes!I102=0,"",RES_hhdet_in_tes!I102/RES_hhdet_in_fec!I102)</f>
        <v/>
      </c>
      <c r="J102" s="73" t="str">
        <f>IF(RES_hhdet_in_tes!J102=0,"",RES_hhdet_in_tes!J102/RES_hhdet_in_fec!J102)</f>
        <v/>
      </c>
      <c r="K102" s="73" t="str">
        <f>IF(RES_hhdet_in_tes!K102=0,"",RES_hhdet_in_tes!K102/RES_hhdet_in_fec!K102)</f>
        <v/>
      </c>
      <c r="L102" s="73" t="str">
        <f>IF(RES_hhdet_in_tes!L102=0,"",RES_hhdet_in_tes!L102/RES_hhdet_in_fec!L102)</f>
        <v/>
      </c>
      <c r="M102" s="73" t="str">
        <f>IF(RES_hhdet_in_tes!M102=0,"",RES_hhdet_in_tes!M102/RES_hhdet_in_fec!M102)</f>
        <v/>
      </c>
      <c r="N102" s="73" t="str">
        <f>IF(RES_hhdet_in_tes!N102=0,"",RES_hhdet_in_tes!N102/RES_hhdet_in_fec!N102)</f>
        <v/>
      </c>
      <c r="O102" s="73" t="str">
        <f>IF(RES_hhdet_in_tes!O102=0,"",RES_hhdet_in_tes!O102/RES_hhdet_in_fec!O102)</f>
        <v/>
      </c>
      <c r="P102" s="73" t="str">
        <f>IF(RES_hhdet_in_tes!P102=0,"",RES_hhdet_in_tes!P102/RES_hhdet_in_fec!P102)</f>
        <v/>
      </c>
      <c r="Q102" s="73" t="str">
        <f>IF(RES_hhdet_in_tes!Q102=0,"",RES_hhdet_in_tes!Q102/RES_hhdet_in_fec!Q102)</f>
        <v/>
      </c>
    </row>
    <row r="103" spans="1:17" ht="12" customHeight="1" x14ac:dyDescent="0.25">
      <c r="A103" s="29" t="s">
        <v>140</v>
      </c>
      <c r="B103" s="65"/>
      <c r="C103" s="65">
        <f>IF(RES_hhdet_in_tes!C103=0,"",RES_hhdet_in_tes!C103/RES_hhdet_in_fec!C103)</f>
        <v>0.83265185339342973</v>
      </c>
      <c r="D103" s="65">
        <f>IF(RES_hhdet_in_tes!D103=0,"",RES_hhdet_in_tes!D103/RES_hhdet_in_fec!D103)</f>
        <v>0.83599794025807783</v>
      </c>
      <c r="E103" s="65">
        <f>IF(RES_hhdet_in_tes!E103=0,"",RES_hhdet_in_tes!E103/RES_hhdet_in_fec!E103)</f>
        <v>0.83946248920606514</v>
      </c>
      <c r="F103" s="65">
        <f>IF(RES_hhdet_in_tes!F103=0,"",RES_hhdet_in_tes!F103/RES_hhdet_in_fec!F103)</f>
        <v>0.84308981380443326</v>
      </c>
      <c r="G103" s="65">
        <f>IF(RES_hhdet_in_tes!G103=0,"",RES_hhdet_in_tes!G103/RES_hhdet_in_fec!G103)</f>
        <v>0.84652899425398453</v>
      </c>
      <c r="H103" s="65">
        <f>IF(RES_hhdet_in_tes!H103=0,"",RES_hhdet_in_tes!H103/RES_hhdet_in_fec!H103)</f>
        <v>0.85079925080991536</v>
      </c>
      <c r="I103" s="65">
        <f>IF(RES_hhdet_in_tes!I103=0,"",RES_hhdet_in_tes!I103/RES_hhdet_in_fec!I103)</f>
        <v>0.85420755294129846</v>
      </c>
      <c r="J103" s="65">
        <f>IF(RES_hhdet_in_tes!J103=0,"",RES_hhdet_in_tes!J103/RES_hhdet_in_fec!J103)</f>
        <v>0.85870887916299055</v>
      </c>
      <c r="K103" s="65">
        <f>IF(RES_hhdet_in_tes!K103=0,"",RES_hhdet_in_tes!K103/RES_hhdet_in_fec!K103)</f>
        <v>0.85848897907367039</v>
      </c>
      <c r="L103" s="65">
        <f>IF(RES_hhdet_in_tes!L103=0,"",RES_hhdet_in_tes!L103/RES_hhdet_in_fec!L103)</f>
        <v>0.85801047728260926</v>
      </c>
      <c r="M103" s="65">
        <f>IF(RES_hhdet_in_tes!M103=0,"",RES_hhdet_in_tes!M103/RES_hhdet_in_fec!M103)</f>
        <v>0.85834136498838776</v>
      </c>
      <c r="N103" s="65">
        <f>IF(RES_hhdet_in_tes!N103=0,"",RES_hhdet_in_tes!N103/RES_hhdet_in_fec!N103)</f>
        <v>0.8584621352723163</v>
      </c>
      <c r="O103" s="65">
        <f>IF(RES_hhdet_in_tes!O103=0,"",RES_hhdet_in_tes!O103/RES_hhdet_in_fec!O103)</f>
        <v>0.85891300905731416</v>
      </c>
      <c r="P103" s="65">
        <f>IF(RES_hhdet_in_tes!P103=0,"",RES_hhdet_in_tes!P103/RES_hhdet_in_fec!P103)</f>
        <v>0.86010390650317803</v>
      </c>
      <c r="Q103" s="65">
        <f>IF(RES_hhdet_in_tes!Q103=0,"",RES_hhdet_in_tes!Q103/RES_hhdet_in_fec!Q103)</f>
        <v>0.86219146020242099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75"/>
      <c r="C105" s="175">
        <f>IF(RES_hhdet_in_tes!C105=0,"",RES_hhdet_in_tes!C105/RES_hhdet_in_fec!C105)</f>
        <v>0.81329083488913889</v>
      </c>
      <c r="D105" s="175">
        <f>IF(RES_hhdet_in_tes!D105=0,"",RES_hhdet_in_tes!D105/RES_hhdet_in_fec!D105)</f>
        <v>0.81804776322061179</v>
      </c>
      <c r="E105" s="175">
        <f>IF(RES_hhdet_in_tes!E105=0,"",RES_hhdet_in_tes!E105/RES_hhdet_in_fec!E105)</f>
        <v>0.82202655293429217</v>
      </c>
      <c r="F105" s="175">
        <f>IF(RES_hhdet_in_tes!F105=0,"",RES_hhdet_in_tes!F105/RES_hhdet_in_fec!F105)</f>
        <v>0.8285736255077204</v>
      </c>
      <c r="G105" s="175" t="str">
        <f>IF(RES_hhdet_in_tes!G105=0,"",RES_hhdet_in_tes!G105/RES_hhdet_in_fec!G105)</f>
        <v/>
      </c>
      <c r="H105" s="175">
        <f>IF(RES_hhdet_in_tes!H105=0,"",RES_hhdet_in_tes!H105/RES_hhdet_in_fec!H105)</f>
        <v>0.838600301907099</v>
      </c>
      <c r="I105" s="175">
        <f>IF(RES_hhdet_in_tes!I105=0,"",RES_hhdet_in_tes!I105/RES_hhdet_in_fec!I105)</f>
        <v>0.84131453059462336</v>
      </c>
      <c r="J105" s="175">
        <f>IF(RES_hhdet_in_tes!J105=0,"",RES_hhdet_in_tes!J105/RES_hhdet_in_fec!J105)</f>
        <v>0.88543701230458904</v>
      </c>
      <c r="K105" s="175">
        <f>IF(RES_hhdet_in_tes!K105=0,"",RES_hhdet_in_tes!K105/RES_hhdet_in_fec!K105)</f>
        <v>0.94578834903361342</v>
      </c>
      <c r="L105" s="175">
        <f>IF(RES_hhdet_in_tes!L105=0,"",RES_hhdet_in_tes!L105/RES_hhdet_in_fec!L105)</f>
        <v>0.94699005690566262</v>
      </c>
      <c r="M105" s="175">
        <f>IF(RES_hhdet_in_tes!M105=0,"",RES_hhdet_in_tes!M105/RES_hhdet_in_fec!M105)</f>
        <v>0.85820121435245711</v>
      </c>
      <c r="N105" s="175">
        <f>IF(RES_hhdet_in_tes!N105=0,"",RES_hhdet_in_tes!N105/RES_hhdet_in_fec!N105)</f>
        <v>0.96983841430563611</v>
      </c>
      <c r="O105" s="175">
        <f>IF(RES_hhdet_in_tes!O105=0,"",RES_hhdet_in_tes!O105/RES_hhdet_in_fec!O105)</f>
        <v>0.97114177707667204</v>
      </c>
      <c r="P105" s="175">
        <f>IF(RES_hhdet_in_tes!P105=0,"",RES_hhdet_in_tes!P105/RES_hhdet_in_fec!P105)</f>
        <v>0.86194769591632636</v>
      </c>
      <c r="Q105" s="175" t="str">
        <f>IF(RES_hhdet_in_tes!Q105=0,"",RES_hhdet_in_tes!Q105/RES_hhdet_in_fec!Q105)</f>
        <v/>
      </c>
    </row>
    <row r="106" spans="1:17" ht="12.95" customHeight="1" x14ac:dyDescent="0.25">
      <c r="A106" s="158" t="s">
        <v>65</v>
      </c>
      <c r="B106" s="169"/>
      <c r="C106" s="169">
        <f>IF(RES_hhdet_in_tes!C106=0,"",RES_hhdet_in_tes!C106/RES_hhdet_in_fec!C106)</f>
        <v>0.82581690701675659</v>
      </c>
      <c r="D106" s="169">
        <f>IF(RES_hhdet_in_tes!D106=0,"",RES_hhdet_in_tes!D106/RES_hhdet_in_fec!D106)</f>
        <v>0.83051148504612615</v>
      </c>
      <c r="E106" s="169">
        <f>IF(RES_hhdet_in_tes!E106=0,"",RES_hhdet_in_tes!E106/RES_hhdet_in_fec!E106)</f>
        <v>0.83536247747951209</v>
      </c>
      <c r="F106" s="169">
        <f>IF(RES_hhdet_in_tes!F106=0,"",RES_hhdet_in_tes!F106/RES_hhdet_in_fec!F106)</f>
        <v>0.83984742609880902</v>
      </c>
      <c r="G106" s="169" t="str">
        <f>IF(RES_hhdet_in_tes!G106=0,"",RES_hhdet_in_tes!G106/RES_hhdet_in_fec!G106)</f>
        <v/>
      </c>
      <c r="H106" s="169">
        <f>IF(RES_hhdet_in_tes!H106=0,"",RES_hhdet_in_tes!H106/RES_hhdet_in_fec!H106)</f>
        <v>0.84754477551454788</v>
      </c>
      <c r="I106" s="169">
        <f>IF(RES_hhdet_in_tes!I106=0,"",RES_hhdet_in_tes!I106/RES_hhdet_in_fec!I106)</f>
        <v>0.8519050356570752</v>
      </c>
      <c r="J106" s="169">
        <f>IF(RES_hhdet_in_tes!J106=0,"",RES_hhdet_in_tes!J106/RES_hhdet_in_fec!J106)</f>
        <v>0.84942691036853257</v>
      </c>
      <c r="K106" s="169">
        <f>IF(RES_hhdet_in_tes!K106=0,"",RES_hhdet_in_tes!K106/RES_hhdet_in_fec!K106)</f>
        <v>0.8519807856727073</v>
      </c>
      <c r="L106" s="169">
        <f>IF(RES_hhdet_in_tes!L106=0,"",RES_hhdet_in_tes!L106/RES_hhdet_in_fec!L106)</f>
        <v>0.85735501827293181</v>
      </c>
      <c r="M106" s="169">
        <f>IF(RES_hhdet_in_tes!M106=0,"",RES_hhdet_in_tes!M106/RES_hhdet_in_fec!M106)</f>
        <v>0.86865961280686455</v>
      </c>
      <c r="N106" s="169">
        <f>IF(RES_hhdet_in_tes!N106=0,"",RES_hhdet_in_tes!N106/RES_hhdet_in_fec!N106)</f>
        <v>0.87263091390905179</v>
      </c>
      <c r="O106" s="169">
        <f>IF(RES_hhdet_in_tes!O106=0,"",RES_hhdet_in_tes!O106/RES_hhdet_in_fec!O106)</f>
        <v>0.86916765937849472</v>
      </c>
      <c r="P106" s="169">
        <f>IF(RES_hhdet_in_tes!P106=0,"",RES_hhdet_in_tes!P106/RES_hhdet_in_fec!P106)</f>
        <v>0.87406794876803307</v>
      </c>
      <c r="Q106" s="169" t="str">
        <f>IF(RES_hhdet_in_tes!Q106=0,"",RES_hhdet_in_tes!Q106/RES_hhdet_in_fec!Q106)</f>
        <v/>
      </c>
    </row>
    <row r="107" spans="1:17" ht="12" customHeight="1" x14ac:dyDescent="0.25">
      <c r="A107" s="23" t="s">
        <v>153</v>
      </c>
      <c r="B107" s="73"/>
      <c r="C107" s="73">
        <f>IF(RES_hhdet_in_tes!C107=0,"",RES_hhdet_in_tes!C107/RES_hhdet_in_fec!C107)</f>
        <v>0.82503656054960006</v>
      </c>
      <c r="D107" s="73">
        <f>IF(RES_hhdet_in_tes!D107=0,"",RES_hhdet_in_tes!D107/RES_hhdet_in_fec!D107)</f>
        <v>0.82967453978474714</v>
      </c>
      <c r="E107" s="73">
        <f>IF(RES_hhdet_in_tes!E107=0,"",RES_hhdet_in_tes!E107/RES_hhdet_in_fec!E107)</f>
        <v>0.83427469119381559</v>
      </c>
      <c r="F107" s="73">
        <f>IF(RES_hhdet_in_tes!F107=0,"",RES_hhdet_in_tes!F107/RES_hhdet_in_fec!F107)</f>
        <v>0.83885609023453234</v>
      </c>
      <c r="G107" s="73" t="str">
        <f>IF(RES_hhdet_in_tes!G107=0,"",RES_hhdet_in_tes!G107/RES_hhdet_in_fec!G107)</f>
        <v/>
      </c>
      <c r="H107" s="73">
        <f>IF(RES_hhdet_in_tes!H107=0,"",RES_hhdet_in_tes!H107/RES_hhdet_in_fec!H107)</f>
        <v>0.84695850822893548</v>
      </c>
      <c r="I107" s="73">
        <f>IF(RES_hhdet_in_tes!I107=0,"",RES_hhdet_in_tes!I107/RES_hhdet_in_fec!I107)</f>
        <v>0.85131986347695121</v>
      </c>
      <c r="J107" s="73">
        <f>IF(RES_hhdet_in_tes!J107=0,"",RES_hhdet_in_tes!J107/RES_hhdet_in_fec!J107)</f>
        <v>0.8486666966318539</v>
      </c>
      <c r="K107" s="73">
        <f>IF(RES_hhdet_in_tes!K107=0,"",RES_hhdet_in_tes!K107/RES_hhdet_in_fec!K107)</f>
        <v>0.85143200871991698</v>
      </c>
      <c r="L107" s="73">
        <f>IF(RES_hhdet_in_tes!L107=0,"",RES_hhdet_in_tes!L107/RES_hhdet_in_fec!L107)</f>
        <v>0.85632138193768437</v>
      </c>
      <c r="M107" s="73">
        <f>IF(RES_hhdet_in_tes!M107=0,"",RES_hhdet_in_tes!M107/RES_hhdet_in_fec!M107)</f>
        <v>0.868180647529331</v>
      </c>
      <c r="N107" s="73">
        <f>IF(RES_hhdet_in_tes!N107=0,"",RES_hhdet_in_tes!N107/RES_hhdet_in_fec!N107)</f>
        <v>0.87150349839487462</v>
      </c>
      <c r="O107" s="73">
        <f>IF(RES_hhdet_in_tes!O107=0,"",RES_hhdet_in_tes!O107/RES_hhdet_in_fec!O107)</f>
        <v>0.86771597942493117</v>
      </c>
      <c r="P107" s="73">
        <f>IF(RES_hhdet_in_tes!P107=0,"",RES_hhdet_in_tes!P107/RES_hhdet_in_fec!P107)</f>
        <v>0.87331243735868924</v>
      </c>
      <c r="Q107" s="73" t="str">
        <f>IF(RES_hhdet_in_tes!Q107=0,"",RES_hhdet_in_tes!Q107/RES_hhdet_in_fec!Q107)</f>
        <v/>
      </c>
    </row>
    <row r="108" spans="1:17" ht="12" customHeight="1" x14ac:dyDescent="0.25">
      <c r="A108" s="23" t="s">
        <v>60</v>
      </c>
      <c r="B108" s="73"/>
      <c r="C108" s="73">
        <f>IF(RES_hhdet_in_tes!C108=0,"",RES_hhdet_in_tes!C108/RES_hhdet_in_fec!C108)</f>
        <v>1.0756301833125477</v>
      </c>
      <c r="D108" s="73">
        <f>IF(RES_hhdet_in_tes!D108=0,"",RES_hhdet_in_tes!D108/RES_hhdet_in_fec!D108)</f>
        <v>1.076050928379388</v>
      </c>
      <c r="E108" s="73">
        <f>IF(RES_hhdet_in_tes!E108=0,"",RES_hhdet_in_tes!E108/RES_hhdet_in_fec!E108)</f>
        <v>1.0762461730643575</v>
      </c>
      <c r="F108" s="73">
        <f>IF(RES_hhdet_in_tes!F108=0,"",RES_hhdet_in_tes!F108/RES_hhdet_in_fec!F108)</f>
        <v>1.0783148888042544</v>
      </c>
      <c r="G108" s="73" t="str">
        <f>IF(RES_hhdet_in_tes!G108=0,"",RES_hhdet_in_tes!G108/RES_hhdet_in_fec!G108)</f>
        <v/>
      </c>
      <c r="H108" s="73">
        <f>IF(RES_hhdet_in_tes!H108=0,"",RES_hhdet_in_tes!H108/RES_hhdet_in_fec!H108)</f>
        <v>1.0139034763305363</v>
      </c>
      <c r="I108" s="73">
        <f>IF(RES_hhdet_in_tes!I108=0,"",RES_hhdet_in_tes!I108/RES_hhdet_in_fec!I108)</f>
        <v>1.0171085304508161</v>
      </c>
      <c r="J108" s="73">
        <f>IF(RES_hhdet_in_tes!J108=0,"",RES_hhdet_in_tes!J108/RES_hhdet_in_fec!J108)</f>
        <v>1.013889790343715</v>
      </c>
      <c r="K108" s="73">
        <f>IF(RES_hhdet_in_tes!K108=0,"",RES_hhdet_in_tes!K108/RES_hhdet_in_fec!K108)</f>
        <v>1.0170900120086594</v>
      </c>
      <c r="L108" s="73">
        <f>IF(RES_hhdet_in_tes!L108=0,"",RES_hhdet_in_tes!L108/RES_hhdet_in_fec!L108)</f>
        <v>1.0228580755527095</v>
      </c>
      <c r="M108" s="73">
        <f>IF(RES_hhdet_in_tes!M108=0,"",RES_hhdet_in_tes!M108/RES_hhdet_in_fec!M108)</f>
        <v>1.0242581737187348</v>
      </c>
      <c r="N108" s="73">
        <f>IF(RES_hhdet_in_tes!N108=0,"",RES_hhdet_in_tes!N108/RES_hhdet_in_fec!N108)</f>
        <v>1.027978614073578</v>
      </c>
      <c r="O108" s="73">
        <f>IF(RES_hhdet_in_tes!O108=0,"",RES_hhdet_in_tes!O108/RES_hhdet_in_fec!O108)</f>
        <v>1.0233146250647518</v>
      </c>
      <c r="P108" s="73">
        <f>IF(RES_hhdet_in_tes!P108=0,"",RES_hhdet_in_tes!P108/RES_hhdet_in_fec!P108)</f>
        <v>1.0261883837780612</v>
      </c>
      <c r="Q108" s="73" t="str">
        <f>IF(RES_hhdet_in_tes!Q108=0,"",RES_hhdet_in_tes!Q108/RES_hhdet_in_fec!Q108)</f>
        <v/>
      </c>
    </row>
    <row r="109" spans="1:17" ht="12.95" customHeight="1" x14ac:dyDescent="0.25">
      <c r="A109" s="158" t="s">
        <v>112</v>
      </c>
      <c r="B109" s="169"/>
      <c r="C109" s="169">
        <f>IF(RES_hhdet_in_tes!C109=0,"",RES_hhdet_in_tes!C109/RES_hhdet_in_fec!C109)</f>
        <v>1.9196864364172048</v>
      </c>
      <c r="D109" s="169">
        <f>IF(RES_hhdet_in_tes!D109=0,"",RES_hhdet_in_tes!D109/RES_hhdet_in_fec!D109)</f>
        <v>1.9793479740695574</v>
      </c>
      <c r="E109" s="169">
        <f>IF(RES_hhdet_in_tes!E109=0,"",RES_hhdet_in_tes!E109/RES_hhdet_in_fec!E109)</f>
        <v>2.0494921442478016</v>
      </c>
      <c r="F109" s="169">
        <f>IF(RES_hhdet_in_tes!F109=0,"",RES_hhdet_in_tes!F109/RES_hhdet_in_fec!F109)</f>
        <v>2.1393354730997691</v>
      </c>
      <c r="G109" s="169" t="str">
        <f>IF(RES_hhdet_in_tes!G109=0,"",RES_hhdet_in_tes!G109/RES_hhdet_in_fec!G109)</f>
        <v/>
      </c>
      <c r="H109" s="169">
        <f>IF(RES_hhdet_in_tes!H109=0,"",RES_hhdet_in_tes!H109/RES_hhdet_in_fec!H109)</f>
        <v>2.3703535554159343</v>
      </c>
      <c r="I109" s="169">
        <f>IF(RES_hhdet_in_tes!I109=0,"",RES_hhdet_in_tes!I109/RES_hhdet_in_fec!I109)</f>
        <v>2.4641673169993314</v>
      </c>
      <c r="J109" s="169">
        <f>IF(RES_hhdet_in_tes!J109=0,"",RES_hhdet_in_tes!J109/RES_hhdet_in_fec!J109)</f>
        <v>2.6136723178660617</v>
      </c>
      <c r="K109" s="169">
        <f>IF(RES_hhdet_in_tes!K109=0,"",RES_hhdet_in_tes!K109/RES_hhdet_in_fec!K109)</f>
        <v>2.8874245438598747</v>
      </c>
      <c r="L109" s="169">
        <f>IF(RES_hhdet_in_tes!L109=0,"",RES_hhdet_in_tes!L109/RES_hhdet_in_fec!L109)</f>
        <v>3.2011983959466774</v>
      </c>
      <c r="M109" s="169">
        <f>IF(RES_hhdet_in_tes!M109=0,"",RES_hhdet_in_tes!M109/RES_hhdet_in_fec!M109)</f>
        <v>3.1759920975643698</v>
      </c>
      <c r="N109" s="169">
        <f>IF(RES_hhdet_in_tes!N109=0,"",RES_hhdet_in_tes!N109/RES_hhdet_in_fec!N109)</f>
        <v>3.3410643869541734</v>
      </c>
      <c r="O109" s="169">
        <f>IF(RES_hhdet_in_tes!O109=0,"",RES_hhdet_in_tes!O109/RES_hhdet_in_fec!O109)</f>
        <v>3.558881577512861</v>
      </c>
      <c r="P109" s="169">
        <f>IF(RES_hhdet_in_tes!P109=0,"",RES_hhdet_in_tes!P109/RES_hhdet_in_fec!P109)</f>
        <v>3.7048054130597823</v>
      </c>
      <c r="Q109" s="169" t="str">
        <f>IF(RES_hhdet_in_tes!Q109=0,"",RES_hhdet_in_tes!Q109/RES_hhdet_in_fec!Q109)</f>
        <v/>
      </c>
    </row>
    <row r="110" spans="1:17" ht="12" customHeight="1" x14ac:dyDescent="0.25">
      <c r="A110" s="23" t="s">
        <v>60</v>
      </c>
      <c r="B110" s="73"/>
      <c r="C110" s="73">
        <f>IF(RES_hhdet_in_tes!C110=0,"",RES_hhdet_in_tes!C110/RES_hhdet_in_fec!C110)</f>
        <v>1.9196864364172048</v>
      </c>
      <c r="D110" s="73">
        <f>IF(RES_hhdet_in_tes!D110=0,"",RES_hhdet_in_tes!D110/RES_hhdet_in_fec!D110)</f>
        <v>1.9793479740695574</v>
      </c>
      <c r="E110" s="73">
        <f>IF(RES_hhdet_in_tes!E110=0,"",RES_hhdet_in_tes!E110/RES_hhdet_in_fec!E110)</f>
        <v>2.0494921442478016</v>
      </c>
      <c r="F110" s="73">
        <f>IF(RES_hhdet_in_tes!F110=0,"",RES_hhdet_in_tes!F110/RES_hhdet_in_fec!F110)</f>
        <v>2.1393354730997691</v>
      </c>
      <c r="G110" s="73" t="str">
        <f>IF(RES_hhdet_in_tes!G110=0,"",RES_hhdet_in_tes!G110/RES_hhdet_in_fec!G110)</f>
        <v/>
      </c>
      <c r="H110" s="73">
        <f>IF(RES_hhdet_in_tes!H110=0,"",RES_hhdet_in_tes!H110/RES_hhdet_in_fec!H110)</f>
        <v>2.3703535554159343</v>
      </c>
      <c r="I110" s="73">
        <f>IF(RES_hhdet_in_tes!I110=0,"",RES_hhdet_in_tes!I110/RES_hhdet_in_fec!I110)</f>
        <v>2.4641673169993314</v>
      </c>
      <c r="J110" s="73">
        <f>IF(RES_hhdet_in_tes!J110=0,"",RES_hhdet_in_tes!J110/RES_hhdet_in_fec!J110)</f>
        <v>2.6136723178660617</v>
      </c>
      <c r="K110" s="73">
        <f>IF(RES_hhdet_in_tes!K110=0,"",RES_hhdet_in_tes!K110/RES_hhdet_in_fec!K110)</f>
        <v>2.8874245438598747</v>
      </c>
      <c r="L110" s="73">
        <f>IF(RES_hhdet_in_tes!L110=0,"",RES_hhdet_in_tes!L110/RES_hhdet_in_fec!L110)</f>
        <v>3.2011983959466774</v>
      </c>
      <c r="M110" s="73">
        <f>IF(RES_hhdet_in_tes!M110=0,"",RES_hhdet_in_tes!M110/RES_hhdet_in_fec!M110)</f>
        <v>3.1759920975643698</v>
      </c>
      <c r="N110" s="73">
        <f>IF(RES_hhdet_in_tes!N110=0,"",RES_hhdet_in_tes!N110/RES_hhdet_in_fec!N110)</f>
        <v>3.3410643869541734</v>
      </c>
      <c r="O110" s="73">
        <f>IF(RES_hhdet_in_tes!O110=0,"",RES_hhdet_in_tes!O110/RES_hhdet_in_fec!O110)</f>
        <v>3.558881577512861</v>
      </c>
      <c r="P110" s="73">
        <f>IF(RES_hhdet_in_tes!P110=0,"",RES_hhdet_in_tes!P110/RES_hhdet_in_fec!P110)</f>
        <v>3.7048054130597823</v>
      </c>
      <c r="Q110" s="73" t="str">
        <f>IF(RES_hhdet_in_tes!Q110=0,"",RES_hhdet_in_tes!Q110/RES_hhdet_in_fec!Q110)</f>
        <v/>
      </c>
    </row>
    <row r="111" spans="1:17" ht="12" customHeight="1" x14ac:dyDescent="0.25">
      <c r="A111" s="158" t="s">
        <v>63</v>
      </c>
      <c r="B111" s="169"/>
      <c r="C111" s="169">
        <f>IF(RES_hhdet_in_tes!C111=0,"",RES_hhdet_in_tes!C111/RES_hhdet_in_fec!C111)</f>
        <v>0.72813420625207648</v>
      </c>
      <c r="D111" s="169">
        <f>IF(RES_hhdet_in_tes!D111=0,"",RES_hhdet_in_tes!D111/RES_hhdet_in_fec!D111)</f>
        <v>0.73295131111107348</v>
      </c>
      <c r="E111" s="169">
        <f>IF(RES_hhdet_in_tes!E111=0,"",RES_hhdet_in_tes!E111/RES_hhdet_in_fec!E111)</f>
        <v>0.73891043861399031</v>
      </c>
      <c r="F111" s="169">
        <f>IF(RES_hhdet_in_tes!F111=0,"",RES_hhdet_in_tes!F111/RES_hhdet_in_fec!F111)</f>
        <v>0.74343477505839517</v>
      </c>
      <c r="G111" s="169" t="str">
        <f>IF(RES_hhdet_in_tes!G111=0,"",RES_hhdet_in_tes!G111/RES_hhdet_in_fec!G111)</f>
        <v/>
      </c>
      <c r="H111" s="169">
        <f>IF(RES_hhdet_in_tes!H111=0,"",RES_hhdet_in_tes!H111/RES_hhdet_in_fec!H111)</f>
        <v>0.76677943112085323</v>
      </c>
      <c r="I111" s="169">
        <f>IF(RES_hhdet_in_tes!I111=0,"",RES_hhdet_in_tes!I111/RES_hhdet_in_fec!I111)</f>
        <v>0.76626595614187942</v>
      </c>
      <c r="J111" s="169">
        <f>IF(RES_hhdet_in_tes!J111=0,"",RES_hhdet_in_tes!J111/RES_hhdet_in_fec!J111)</f>
        <v>0.82038923895266369</v>
      </c>
      <c r="K111" s="169">
        <f>IF(RES_hhdet_in_tes!K111=0,"",RES_hhdet_in_tes!K111/RES_hhdet_in_fec!K111)</f>
        <v>0.8303237742917684</v>
      </c>
      <c r="L111" s="169">
        <f>IF(RES_hhdet_in_tes!L111=0,"",RES_hhdet_in_tes!L111/RES_hhdet_in_fec!L111)</f>
        <v>0.81593598225361041</v>
      </c>
      <c r="M111" s="169">
        <f>IF(RES_hhdet_in_tes!M111=0,"",RES_hhdet_in_tes!M111/RES_hhdet_in_fec!M111)</f>
        <v>0.7772322466256949</v>
      </c>
      <c r="N111" s="169">
        <f>IF(RES_hhdet_in_tes!N111=0,"",RES_hhdet_in_tes!N111/RES_hhdet_in_fec!N111)</f>
        <v>0.77799208132990849</v>
      </c>
      <c r="O111" s="169">
        <f>IF(RES_hhdet_in_tes!O111=0,"",RES_hhdet_in_tes!O111/RES_hhdet_in_fec!O111)</f>
        <v>0.79746863021703773</v>
      </c>
      <c r="P111" s="169">
        <f>IF(RES_hhdet_in_tes!P111=0,"",RES_hhdet_in_tes!P111/RES_hhdet_in_fec!P111)</f>
        <v>0.78942582510173542</v>
      </c>
      <c r="Q111" s="169" t="str">
        <f>IF(RES_hhdet_in_tes!Q111=0,"",RES_hhdet_in_tes!Q111/RES_hhdet_in_fec!Q111)</f>
        <v/>
      </c>
    </row>
    <row r="112" spans="1:17" ht="12" customHeight="1" x14ac:dyDescent="0.25">
      <c r="A112" s="167" t="s">
        <v>152</v>
      </c>
      <c r="B112" s="174"/>
      <c r="C112" s="174" t="str">
        <f>IF(RES_hhdet_in_tes!C112=0,"",RES_hhdet_in_tes!C112/RES_hhdet_in_fec!C112)</f>
        <v/>
      </c>
      <c r="D112" s="174" t="str">
        <f>IF(RES_hhdet_in_tes!D112=0,"",RES_hhdet_in_tes!D112/RES_hhdet_in_fec!D112)</f>
        <v/>
      </c>
      <c r="E112" s="174" t="str">
        <f>IF(RES_hhdet_in_tes!E112=0,"",RES_hhdet_in_tes!E112/RES_hhdet_in_fec!E112)</f>
        <v/>
      </c>
      <c r="F112" s="174" t="str">
        <f>IF(RES_hhdet_in_tes!F112=0,"",RES_hhdet_in_tes!F112/RES_hhdet_in_fec!F112)</f>
        <v/>
      </c>
      <c r="G112" s="174" t="str">
        <f>IF(RES_hhdet_in_tes!G112=0,"",RES_hhdet_in_tes!G112/RES_hhdet_in_fec!G112)</f>
        <v/>
      </c>
      <c r="H112" s="174" t="str">
        <f>IF(RES_hhdet_in_tes!H112=0,"",RES_hhdet_in_tes!H112/RES_hhdet_in_fec!H112)</f>
        <v/>
      </c>
      <c r="I112" s="174" t="str">
        <f>IF(RES_hhdet_in_tes!I112=0,"",RES_hhdet_in_tes!I112/RES_hhdet_in_fec!I112)</f>
        <v/>
      </c>
      <c r="J112" s="174" t="str">
        <f>IF(RES_hhdet_in_tes!J112=0,"",RES_hhdet_in_tes!J112/RES_hhdet_in_fec!J112)</f>
        <v/>
      </c>
      <c r="K112" s="174" t="str">
        <f>IF(RES_hhdet_in_tes!K112=0,"",RES_hhdet_in_tes!K112/RES_hhdet_in_fec!K112)</f>
        <v/>
      </c>
      <c r="L112" s="174" t="str">
        <f>IF(RES_hhdet_in_tes!L112=0,"",RES_hhdet_in_tes!L112/RES_hhdet_in_fec!L112)</f>
        <v/>
      </c>
      <c r="M112" s="174" t="str">
        <f>IF(RES_hhdet_in_tes!M112=0,"",RES_hhdet_in_tes!M112/RES_hhdet_in_fec!M112)</f>
        <v/>
      </c>
      <c r="N112" s="174" t="str">
        <f>IF(RES_hhdet_in_tes!N112=0,"",RES_hhdet_in_tes!N112/RES_hhdet_in_fec!N112)</f>
        <v/>
      </c>
      <c r="O112" s="174" t="str">
        <f>IF(RES_hhdet_in_tes!O112=0,"",RES_hhdet_in_tes!O112/RES_hhdet_in_fec!O112)</f>
        <v/>
      </c>
      <c r="P112" s="174" t="str">
        <f>IF(RES_hhdet_in_tes!P112=0,"",RES_hhdet_in_tes!P112/RES_hhdet_in_fec!P112)</f>
        <v/>
      </c>
      <c r="Q112" s="174" t="str">
        <f>IF(RES_hhdet_in_tes!Q112=0,"",RES_hhdet_in_tes!Q112/RES_hhdet_in_fec!Q112)</f>
        <v/>
      </c>
    </row>
    <row r="113" spans="1:17" ht="12" customHeight="1" x14ac:dyDescent="0.25">
      <c r="A113" s="167" t="s">
        <v>151</v>
      </c>
      <c r="B113" s="174"/>
      <c r="C113" s="174" t="str">
        <f>IF(RES_hhdet_in_tes!C113=0,"",RES_hhdet_in_tes!C113/RES_hhdet_in_fec!C113)</f>
        <v/>
      </c>
      <c r="D113" s="174" t="str">
        <f>IF(RES_hhdet_in_tes!D113=0,"",RES_hhdet_in_tes!D113/RES_hhdet_in_fec!D113)</f>
        <v/>
      </c>
      <c r="E113" s="174" t="str">
        <f>IF(RES_hhdet_in_tes!E113=0,"",RES_hhdet_in_tes!E113/RES_hhdet_in_fec!E113)</f>
        <v/>
      </c>
      <c r="F113" s="174" t="str">
        <f>IF(RES_hhdet_in_tes!F113=0,"",RES_hhdet_in_tes!F113/RES_hhdet_in_fec!F113)</f>
        <v/>
      </c>
      <c r="G113" s="174" t="str">
        <f>IF(RES_hhdet_in_tes!G113=0,"",RES_hhdet_in_tes!G113/RES_hhdet_in_fec!G113)</f>
        <v/>
      </c>
      <c r="H113" s="174" t="str">
        <f>IF(RES_hhdet_in_tes!H113=0,"",RES_hhdet_in_tes!H113/RES_hhdet_in_fec!H113)</f>
        <v/>
      </c>
      <c r="I113" s="174" t="str">
        <f>IF(RES_hhdet_in_tes!I113=0,"",RES_hhdet_in_tes!I113/RES_hhdet_in_fec!I113)</f>
        <v/>
      </c>
      <c r="J113" s="174" t="str">
        <f>IF(RES_hhdet_in_tes!J113=0,"",RES_hhdet_in_tes!J113/RES_hhdet_in_fec!J113)</f>
        <v/>
      </c>
      <c r="K113" s="174" t="str">
        <f>IF(RES_hhdet_in_tes!K113=0,"",RES_hhdet_in_tes!K113/RES_hhdet_in_fec!K113)</f>
        <v/>
      </c>
      <c r="L113" s="174" t="str">
        <f>IF(RES_hhdet_in_tes!L113=0,"",RES_hhdet_in_tes!L113/RES_hhdet_in_fec!L113)</f>
        <v/>
      </c>
      <c r="M113" s="174" t="str">
        <f>IF(RES_hhdet_in_tes!M113=0,"",RES_hhdet_in_tes!M113/RES_hhdet_in_fec!M113)</f>
        <v/>
      </c>
      <c r="N113" s="174" t="str">
        <f>IF(RES_hhdet_in_tes!N113=0,"",RES_hhdet_in_tes!N113/RES_hhdet_in_fec!N113)</f>
        <v/>
      </c>
      <c r="O113" s="174" t="str">
        <f>IF(RES_hhdet_in_tes!O113=0,"",RES_hhdet_in_tes!O113/RES_hhdet_in_fec!O113)</f>
        <v/>
      </c>
      <c r="P113" s="174" t="str">
        <f>IF(RES_hhdet_in_tes!P113=0,"",RES_hhdet_in_tes!P113/RES_hhdet_in_fec!P113)</f>
        <v/>
      </c>
      <c r="Q113" s="174" t="str">
        <f>IF(RES_hhdet_in_tes!Q113=0,"",RES_hhdet_in_tes!Q113/RES_hhdet_in_fec!Q113)</f>
        <v/>
      </c>
    </row>
    <row r="114" spans="1:17" ht="12" customHeight="1" x14ac:dyDescent="0.25">
      <c r="A114" s="166" t="s">
        <v>79</v>
      </c>
      <c r="B114" s="173"/>
      <c r="C114" s="173" t="str">
        <f>IF(RES_hhdet_in_tes!C114=0,"",RES_hhdet_in_tes!C114/RES_hhdet_in_fec!C114)</f>
        <v/>
      </c>
      <c r="D114" s="173" t="str">
        <f>IF(RES_hhdet_in_tes!D114=0,"",RES_hhdet_in_tes!D114/RES_hhdet_in_fec!D114)</f>
        <v/>
      </c>
      <c r="E114" s="173" t="str">
        <f>IF(RES_hhdet_in_tes!E114=0,"",RES_hhdet_in_tes!E114/RES_hhdet_in_fec!E114)</f>
        <v/>
      </c>
      <c r="F114" s="173" t="str">
        <f>IF(RES_hhdet_in_tes!F114=0,"",RES_hhdet_in_tes!F114/RES_hhdet_in_fec!F114)</f>
        <v/>
      </c>
      <c r="G114" s="173" t="str">
        <f>IF(RES_hhdet_in_tes!G114=0,"",RES_hhdet_in_tes!G114/RES_hhdet_in_fec!G114)</f>
        <v/>
      </c>
      <c r="H114" s="173" t="str">
        <f>IF(RES_hhdet_in_tes!H114=0,"",RES_hhdet_in_tes!H114/RES_hhdet_in_fec!H114)</f>
        <v/>
      </c>
      <c r="I114" s="173" t="str">
        <f>IF(RES_hhdet_in_tes!I114=0,"",RES_hhdet_in_tes!I114/RES_hhdet_in_fec!I114)</f>
        <v/>
      </c>
      <c r="J114" s="173" t="str">
        <f>IF(RES_hhdet_in_tes!J114=0,"",RES_hhdet_in_tes!J114/RES_hhdet_in_fec!J114)</f>
        <v/>
      </c>
      <c r="K114" s="173" t="str">
        <f>IF(RES_hhdet_in_tes!K114=0,"",RES_hhdet_in_tes!K114/RES_hhdet_in_fec!K114)</f>
        <v/>
      </c>
      <c r="L114" s="173" t="str">
        <f>IF(RES_hhdet_in_tes!L114=0,"",RES_hhdet_in_tes!L114/RES_hhdet_in_fec!L114)</f>
        <v/>
      </c>
      <c r="M114" s="173" t="str">
        <f>IF(RES_hhdet_in_tes!M114=0,"",RES_hhdet_in_tes!M114/RES_hhdet_in_fec!M114)</f>
        <v/>
      </c>
      <c r="N114" s="173" t="str">
        <f>IF(RES_hhdet_in_tes!N114=0,"",RES_hhdet_in_tes!N114/RES_hhdet_in_fec!N114)</f>
        <v/>
      </c>
      <c r="O114" s="173" t="str">
        <f>IF(RES_hhdet_in_tes!O114=0,"",RES_hhdet_in_tes!O114/RES_hhdet_in_fec!O114)</f>
        <v/>
      </c>
      <c r="P114" s="173" t="str">
        <f>IF(RES_hhdet_in_tes!P114=0,"",RES_hhdet_in_tes!P114/RES_hhdet_in_fec!P114)</f>
        <v/>
      </c>
      <c r="Q114" s="173" t="str">
        <f>IF(RES_hhdet_in_tes!Q114=0,"",RES_hhdet_in_tes!Q114/RES_hhdet_in_fec!Q114)</f>
        <v/>
      </c>
    </row>
    <row r="115" spans="1:17" ht="12" customHeight="1" x14ac:dyDescent="0.25">
      <c r="A115" s="147" t="s">
        <v>59</v>
      </c>
      <c r="B115" s="172"/>
      <c r="C115" s="172" t="str">
        <f>IF(RES_hhdet_in_tes!C115=0,"",RES_hhdet_in_tes!C115/RES_hhdet_in_fec!C115)</f>
        <v/>
      </c>
      <c r="D115" s="172" t="str">
        <f>IF(RES_hhdet_in_tes!D115=0,"",RES_hhdet_in_tes!D115/RES_hhdet_in_fec!D115)</f>
        <v/>
      </c>
      <c r="E115" s="172" t="str">
        <f>IF(RES_hhdet_in_tes!E115=0,"",RES_hhdet_in_tes!E115/RES_hhdet_in_fec!E115)</f>
        <v/>
      </c>
      <c r="F115" s="172" t="str">
        <f>IF(RES_hhdet_in_tes!F115=0,"",RES_hhdet_in_tes!F115/RES_hhdet_in_fec!F115)</f>
        <v/>
      </c>
      <c r="G115" s="172" t="str">
        <f>IF(RES_hhdet_in_tes!G115=0,"",RES_hhdet_in_tes!G115/RES_hhdet_in_fec!G115)</f>
        <v/>
      </c>
      <c r="H115" s="172" t="str">
        <f>IF(RES_hhdet_in_tes!H115=0,"",RES_hhdet_in_tes!H115/RES_hhdet_in_fec!H115)</f>
        <v/>
      </c>
      <c r="I115" s="172" t="str">
        <f>IF(RES_hhdet_in_tes!I115=0,"",RES_hhdet_in_tes!I115/RES_hhdet_in_fec!I115)</f>
        <v/>
      </c>
      <c r="J115" s="172" t="str">
        <f>IF(RES_hhdet_in_tes!J115=0,"",RES_hhdet_in_tes!J115/RES_hhdet_in_fec!J115)</f>
        <v/>
      </c>
      <c r="K115" s="172" t="str">
        <f>IF(RES_hhdet_in_tes!K115=0,"",RES_hhdet_in_tes!K115/RES_hhdet_in_fec!K115)</f>
        <v/>
      </c>
      <c r="L115" s="172" t="str">
        <f>IF(RES_hhdet_in_tes!L115=0,"",RES_hhdet_in_tes!L115/RES_hhdet_in_fec!L115)</f>
        <v/>
      </c>
      <c r="M115" s="172" t="str">
        <f>IF(RES_hhdet_in_tes!M115=0,"",RES_hhdet_in_tes!M115/RES_hhdet_in_fec!M115)</f>
        <v/>
      </c>
      <c r="N115" s="172" t="str">
        <f>IF(RES_hhdet_in_tes!N115=0,"",RES_hhdet_in_tes!N115/RES_hhdet_in_fec!N115)</f>
        <v/>
      </c>
      <c r="O115" s="172" t="str">
        <f>IF(RES_hhdet_in_tes!O115=0,"",RES_hhdet_in_tes!O115/RES_hhdet_in_fec!O115)</f>
        <v/>
      </c>
      <c r="P115" s="172" t="str">
        <f>IF(RES_hhdet_in_tes!P115=0,"",RES_hhdet_in_tes!P115/RES_hhdet_in_fec!P115)</f>
        <v/>
      </c>
      <c r="Q115" s="172" t="str">
        <f>IF(RES_hhdet_in_tes!Q115=0,"",RES_hhdet_in_tes!Q115/RES_hhdet_in_fec!Q115)</f>
        <v/>
      </c>
    </row>
    <row r="116" spans="1:17" ht="12" customHeight="1" x14ac:dyDescent="0.25">
      <c r="A116" s="163" t="s">
        <v>142</v>
      </c>
      <c r="B116" s="171"/>
      <c r="C116" s="171">
        <f>IF(RES_hhdet_in_tes!C116=0,"",RES_hhdet_in_tes!C116/RES_hhdet_in_fec!C116)</f>
        <v>0.72707829793126255</v>
      </c>
      <c r="D116" s="171">
        <f>IF(RES_hhdet_in_tes!D116=0,"",RES_hhdet_in_tes!D116/RES_hhdet_in_fec!D116)</f>
        <v>0.73193267777336102</v>
      </c>
      <c r="E116" s="171">
        <f>IF(RES_hhdet_in_tes!E116=0,"",RES_hhdet_in_tes!E116/RES_hhdet_in_fec!E116)</f>
        <v>0.73703817216036416</v>
      </c>
      <c r="F116" s="171">
        <f>IF(RES_hhdet_in_tes!F116=0,"",RES_hhdet_in_tes!F116/RES_hhdet_in_fec!F116)</f>
        <v>0.74246211428174047</v>
      </c>
      <c r="G116" s="171" t="str">
        <f>IF(RES_hhdet_in_tes!G116=0,"",RES_hhdet_in_tes!G116/RES_hhdet_in_fec!G116)</f>
        <v/>
      </c>
      <c r="H116" s="171">
        <f>IF(RES_hhdet_in_tes!H116=0,"",RES_hhdet_in_tes!H116/RES_hhdet_in_fec!H116)</f>
        <v>0.74901909302256864</v>
      </c>
      <c r="I116" s="171">
        <f>IF(RES_hhdet_in_tes!I116=0,"",RES_hhdet_in_tes!I116/RES_hhdet_in_fec!I116)</f>
        <v>0.7528649306246229</v>
      </c>
      <c r="J116" s="171" t="str">
        <f>IF(RES_hhdet_in_tes!J116=0,"",RES_hhdet_in_tes!J116/RES_hhdet_in_fec!J116)</f>
        <v/>
      </c>
      <c r="K116" s="171" t="str">
        <f>IF(RES_hhdet_in_tes!K116=0,"",RES_hhdet_in_tes!K116/RES_hhdet_in_fec!K116)</f>
        <v/>
      </c>
      <c r="L116" s="171" t="str">
        <f>IF(RES_hhdet_in_tes!L116=0,"",RES_hhdet_in_tes!L116/RES_hhdet_in_fec!L116)</f>
        <v/>
      </c>
      <c r="M116" s="171">
        <f>IF(RES_hhdet_in_tes!M116=0,"",RES_hhdet_in_tes!M116/RES_hhdet_in_fec!M116)</f>
        <v>0.76003961108577456</v>
      </c>
      <c r="N116" s="171">
        <f>IF(RES_hhdet_in_tes!N116=0,"",RES_hhdet_in_tes!N116/RES_hhdet_in_fec!N116)</f>
        <v>0.76981892277611819</v>
      </c>
      <c r="O116" s="171">
        <f>IF(RES_hhdet_in_tes!O116=0,"",RES_hhdet_in_tes!O116/RES_hhdet_in_fec!O116)</f>
        <v>0.77202268924869144</v>
      </c>
      <c r="P116" s="171">
        <f>IF(RES_hhdet_in_tes!P116=0,"",RES_hhdet_in_tes!P116/RES_hhdet_in_fec!P116)</f>
        <v>0.77551409464845966</v>
      </c>
      <c r="Q116" s="171" t="str">
        <f>IF(RES_hhdet_in_tes!Q116=0,"",RES_hhdet_in_tes!Q116/RES_hhdet_in_fec!Q116)</f>
        <v/>
      </c>
    </row>
    <row r="117" spans="1:17" ht="12" customHeight="1" x14ac:dyDescent="0.25">
      <c r="A117" s="161" t="s">
        <v>141</v>
      </c>
      <c r="B117" s="170"/>
      <c r="C117" s="170">
        <f>IF(RES_hhdet_in_tes!C117=0,"",RES_hhdet_in_tes!C117/RES_hhdet_in_fec!C117)</f>
        <v>0.794269181449892</v>
      </c>
      <c r="D117" s="170">
        <f>IF(RES_hhdet_in_tes!D117=0,"",RES_hhdet_in_tes!D117/RES_hhdet_in_fec!D117)</f>
        <v>0.79710977169900465</v>
      </c>
      <c r="E117" s="170">
        <f>IF(RES_hhdet_in_tes!E117=0,"",RES_hhdet_in_tes!E117/RES_hhdet_in_fec!E117)</f>
        <v>0.79842174182526726</v>
      </c>
      <c r="F117" s="170">
        <f>IF(RES_hhdet_in_tes!F117=0,"",RES_hhdet_in_tes!F117/RES_hhdet_in_fec!F117)</f>
        <v>0.80164984813461793</v>
      </c>
      <c r="G117" s="170" t="str">
        <f>IF(RES_hhdet_in_tes!G117=0,"",RES_hhdet_in_tes!G117/RES_hhdet_in_fec!G117)</f>
        <v/>
      </c>
      <c r="H117" s="170">
        <f>IF(RES_hhdet_in_tes!H117=0,"",RES_hhdet_in_tes!H117/RES_hhdet_in_fec!H117)</f>
        <v>0.81479681447581298</v>
      </c>
      <c r="I117" s="170">
        <f>IF(RES_hhdet_in_tes!I117=0,"",RES_hhdet_in_tes!I117/RES_hhdet_in_fec!I117)</f>
        <v>0.81741949391546997</v>
      </c>
      <c r="J117" s="170">
        <f>IF(RES_hhdet_in_tes!J117=0,"",RES_hhdet_in_tes!J117/RES_hhdet_in_fec!J117)</f>
        <v>0.82038923895266369</v>
      </c>
      <c r="K117" s="170">
        <f>IF(RES_hhdet_in_tes!K117=0,"",RES_hhdet_in_tes!K117/RES_hhdet_in_fec!K117)</f>
        <v>0.8303237742917684</v>
      </c>
      <c r="L117" s="170">
        <f>IF(RES_hhdet_in_tes!L117=0,"",RES_hhdet_in_tes!L117/RES_hhdet_in_fec!L117)</f>
        <v>0.81593598225361041</v>
      </c>
      <c r="M117" s="170">
        <f>IF(RES_hhdet_in_tes!M117=0,"",RES_hhdet_in_tes!M117/RES_hhdet_in_fec!M117)</f>
        <v>0.8336380384945179</v>
      </c>
      <c r="N117" s="170">
        <f>IF(RES_hhdet_in_tes!N117=0,"",RES_hhdet_in_tes!N117/RES_hhdet_in_fec!N117)</f>
        <v>0.81709947461833898</v>
      </c>
      <c r="O117" s="170">
        <f>IF(RES_hhdet_in_tes!O117=0,"",RES_hhdet_in_tes!O117/RES_hhdet_in_fec!O117)</f>
        <v>0.8220185472597632</v>
      </c>
      <c r="P117" s="170">
        <f>IF(RES_hhdet_in_tes!P117=0,"",RES_hhdet_in_tes!P117/RES_hhdet_in_fec!P117)</f>
        <v>0.8369045677854241</v>
      </c>
      <c r="Q117" s="170" t="str">
        <f>IF(RES_hhdet_in_tes!Q117=0,"",RES_hhdet_in_tes!Q117/RES_hhdet_in_fec!Q117)</f>
        <v/>
      </c>
    </row>
    <row r="118" spans="1:17" ht="12" customHeight="1" x14ac:dyDescent="0.25">
      <c r="A118" s="148" t="s">
        <v>60</v>
      </c>
      <c r="B118" s="73"/>
      <c r="C118" s="73">
        <f>IF(RES_hhdet_in_tes!C118=0,"",RES_hhdet_in_tes!C118/RES_hhdet_in_fec!C118)</f>
        <v>0.71871422277737795</v>
      </c>
      <c r="D118" s="73">
        <f>IF(RES_hhdet_in_tes!D118=0,"",RES_hhdet_in_tes!D118/RES_hhdet_in_fec!D118)</f>
        <v>0.72281816226048279</v>
      </c>
      <c r="E118" s="73">
        <f>IF(RES_hhdet_in_tes!E118=0,"",RES_hhdet_in_tes!E118/RES_hhdet_in_fec!E118)</f>
        <v>0.72662745589214373</v>
      </c>
      <c r="F118" s="73">
        <f>IF(RES_hhdet_in_tes!F118=0,"",RES_hhdet_in_tes!F118/RES_hhdet_in_fec!F118)</f>
        <v>0.73092161138646916</v>
      </c>
      <c r="G118" s="73" t="str">
        <f>IF(RES_hhdet_in_tes!G118=0,"",RES_hhdet_in_tes!G118/RES_hhdet_in_fec!G118)</f>
        <v/>
      </c>
      <c r="H118" s="73">
        <f>IF(RES_hhdet_in_tes!H118=0,"",RES_hhdet_in_tes!H118/RES_hhdet_in_fec!H118)</f>
        <v>0.74689669331362218</v>
      </c>
      <c r="I118" s="73">
        <f>IF(RES_hhdet_in_tes!I118=0,"",RES_hhdet_in_tes!I118/RES_hhdet_in_fec!I118)</f>
        <v>0.75066541142336751</v>
      </c>
      <c r="J118" s="73">
        <f>IF(RES_hhdet_in_tes!J118=0,"",RES_hhdet_in_tes!J118/RES_hhdet_in_fec!J118)</f>
        <v>0.75415632887818673</v>
      </c>
      <c r="K118" s="73">
        <f>IF(RES_hhdet_in_tes!K118=0,"",RES_hhdet_in_tes!K118/RES_hhdet_in_fec!K118)</f>
        <v>0.7601992133405121</v>
      </c>
      <c r="L118" s="73">
        <f>IF(RES_hhdet_in_tes!L118=0,"",RES_hhdet_in_tes!L118/RES_hhdet_in_fec!L118)</f>
        <v>0.75588703951161706</v>
      </c>
      <c r="M118" s="73">
        <f>IF(RES_hhdet_in_tes!M118=0,"",RES_hhdet_in_tes!M118/RES_hhdet_in_fec!M118)</f>
        <v>0.77099567073624775</v>
      </c>
      <c r="N118" s="73">
        <f>IF(RES_hhdet_in_tes!N118=0,"",RES_hhdet_in_tes!N118/RES_hhdet_in_fec!N118)</f>
        <v>0.76614299245725359</v>
      </c>
      <c r="O118" s="73">
        <f>IF(RES_hhdet_in_tes!O118=0,"",RES_hhdet_in_tes!O118/RES_hhdet_in_fec!O118)</f>
        <v>0.76974581962021349</v>
      </c>
      <c r="P118" s="73">
        <f>IF(RES_hhdet_in_tes!P118=0,"",RES_hhdet_in_tes!P118/RES_hhdet_in_fec!P118)</f>
        <v>0.77782273123223844</v>
      </c>
      <c r="Q118" s="73" t="str">
        <f>IF(RES_hhdet_in_tes!Q118=0,"",RES_hhdet_in_tes!Q118/RES_hhdet_in_fec!Q118)</f>
        <v/>
      </c>
    </row>
    <row r="119" spans="1:17" ht="12" customHeight="1" x14ac:dyDescent="0.25">
      <c r="A119" s="148" t="s">
        <v>59</v>
      </c>
      <c r="B119" s="73"/>
      <c r="C119" s="73">
        <f>IF(RES_hhdet_in_tes!C119=0,"",RES_hhdet_in_tes!C119/RES_hhdet_in_fec!C119)</f>
        <v>1.0152066723959465</v>
      </c>
      <c r="D119" s="73">
        <f>IF(RES_hhdet_in_tes!D119=0,"",RES_hhdet_in_tes!D119/RES_hhdet_in_fec!D119)</f>
        <v>1.0165822581519735</v>
      </c>
      <c r="E119" s="73">
        <f>IF(RES_hhdet_in_tes!E119=0,"",RES_hhdet_in_tes!E119/RES_hhdet_in_fec!E119)</f>
        <v>1.0162191054590985</v>
      </c>
      <c r="F119" s="73">
        <f>IF(RES_hhdet_in_tes!F119=0,"",RES_hhdet_in_tes!F119/RES_hhdet_in_fec!F119)</f>
        <v>1.0175756605099233</v>
      </c>
      <c r="G119" s="73" t="str">
        <f>IF(RES_hhdet_in_tes!G119=0,"",RES_hhdet_in_tes!G119/RES_hhdet_in_fec!G119)</f>
        <v/>
      </c>
      <c r="H119" s="73">
        <f>IF(RES_hhdet_in_tes!H119=0,"",RES_hhdet_in_tes!H119/RES_hhdet_in_fec!H119)</f>
        <v>1.00899475004896</v>
      </c>
      <c r="I119" s="73">
        <f>IF(RES_hhdet_in_tes!I119=0,"",RES_hhdet_in_tes!I119/RES_hhdet_in_fec!I119)</f>
        <v>1.0085424668890888</v>
      </c>
      <c r="J119" s="73">
        <f>IF(RES_hhdet_in_tes!J119=0,"",RES_hhdet_in_tes!J119/RES_hhdet_in_fec!J119)</f>
        <v>1.0105251279069114</v>
      </c>
      <c r="K119" s="73">
        <f>IF(RES_hhdet_in_tes!K119=0,"",RES_hhdet_in_tes!K119/RES_hhdet_in_fec!K119)</f>
        <v>1.0164903966234027</v>
      </c>
      <c r="L119" s="73">
        <f>IF(RES_hhdet_in_tes!L119=0,"",RES_hhdet_in_tes!L119/RES_hhdet_in_fec!L119)</f>
        <v>1.0088718937126078</v>
      </c>
      <c r="M119" s="73">
        <f>IF(RES_hhdet_in_tes!M119=0,"",RES_hhdet_in_tes!M119/RES_hhdet_in_fec!M119)</f>
        <v>1.0070537144631027</v>
      </c>
      <c r="N119" s="73">
        <f>IF(RES_hhdet_in_tes!N119=0,"",RES_hhdet_in_tes!N119/RES_hhdet_in_fec!N119)</f>
        <v>0.99655444246844349</v>
      </c>
      <c r="O119" s="73">
        <f>IF(RES_hhdet_in_tes!O119=0,"",RES_hhdet_in_tes!O119/RES_hhdet_in_fec!O119)</f>
        <v>1.0010399055820647</v>
      </c>
      <c r="P119" s="73">
        <f>IF(RES_hhdet_in_tes!P119=0,"",RES_hhdet_in_tes!P119/RES_hhdet_in_fec!P119)</f>
        <v>1.0082389963714724</v>
      </c>
      <c r="Q119" s="73" t="str">
        <f>IF(RES_hhdet_in_tes!Q119=0,"",RES_hhdet_in_tes!Q119/RES_hhdet_in_fec!Q119)</f>
        <v/>
      </c>
    </row>
    <row r="120" spans="1:17" ht="12" customHeight="1" x14ac:dyDescent="0.25">
      <c r="A120" s="158" t="s">
        <v>62</v>
      </c>
      <c r="B120" s="169"/>
      <c r="C120" s="169">
        <f>IF(RES_hhdet_in_tes!C120=0,"",RES_hhdet_in_tes!C120/RES_hhdet_in_fec!C120)</f>
        <v>0.83279725134372218</v>
      </c>
      <c r="D120" s="169">
        <f>IF(RES_hhdet_in_tes!D120=0,"",RES_hhdet_in_tes!D120/RES_hhdet_in_fec!D120)</f>
        <v>0.83609651918965522</v>
      </c>
      <c r="E120" s="169">
        <f>IF(RES_hhdet_in_tes!E120=0,"",RES_hhdet_in_tes!E120/RES_hhdet_in_fec!E120)</f>
        <v>0.83953615269982851</v>
      </c>
      <c r="F120" s="169">
        <f>IF(RES_hhdet_in_tes!F120=0,"",RES_hhdet_in_tes!F120/RES_hhdet_in_fec!F120)</f>
        <v>0.84327728416671655</v>
      </c>
      <c r="G120" s="169" t="str">
        <f>IF(RES_hhdet_in_tes!G120=0,"",RES_hhdet_in_tes!G120/RES_hhdet_in_fec!G120)</f>
        <v/>
      </c>
      <c r="H120" s="169">
        <f>IF(RES_hhdet_in_tes!H120=0,"",RES_hhdet_in_tes!H120/RES_hhdet_in_fec!H120)</f>
        <v>0.84441429159174952</v>
      </c>
      <c r="I120" s="169">
        <f>IF(RES_hhdet_in_tes!I120=0,"",RES_hhdet_in_tes!I120/RES_hhdet_in_fec!I120)</f>
        <v>0.84657317702047741</v>
      </c>
      <c r="J120" s="169">
        <f>IF(RES_hhdet_in_tes!J120=0,"",RES_hhdet_in_tes!J120/RES_hhdet_in_fec!J120)</f>
        <v>0.84925692748652715</v>
      </c>
      <c r="K120" s="169">
        <f>IF(RES_hhdet_in_tes!K120=0,"",RES_hhdet_in_tes!K120/RES_hhdet_in_fec!K120)</f>
        <v>0.85146885182366794</v>
      </c>
      <c r="L120" s="169">
        <f>IF(RES_hhdet_in_tes!L120=0,"",RES_hhdet_in_tes!L120/RES_hhdet_in_fec!L120)</f>
        <v>0.8516210607890361</v>
      </c>
      <c r="M120" s="169">
        <f>IF(RES_hhdet_in_tes!M120=0,"",RES_hhdet_in_tes!M120/RES_hhdet_in_fec!M120)</f>
        <v>0.85074207255943868</v>
      </c>
      <c r="N120" s="169">
        <f>IF(RES_hhdet_in_tes!N120=0,"",RES_hhdet_in_tes!N120/RES_hhdet_in_fec!N120)</f>
        <v>0.85588775833394493</v>
      </c>
      <c r="O120" s="169">
        <f>IF(RES_hhdet_in_tes!O120=0,"",RES_hhdet_in_tes!O120/RES_hhdet_in_fec!O120)</f>
        <v>0.85768834685993001</v>
      </c>
      <c r="P120" s="169">
        <f>IF(RES_hhdet_in_tes!P120=0,"",RES_hhdet_in_tes!P120/RES_hhdet_in_fec!P120)</f>
        <v>0.85974150510786751</v>
      </c>
      <c r="Q120" s="169" t="str">
        <f>IF(RES_hhdet_in_tes!Q120=0,"",RES_hhdet_in_tes!Q120/RES_hhdet_in_fec!Q120)</f>
        <v/>
      </c>
    </row>
    <row r="121" spans="1:17" ht="12" customHeight="1" x14ac:dyDescent="0.25">
      <c r="A121" s="23" t="s">
        <v>57</v>
      </c>
      <c r="B121" s="73"/>
      <c r="C121" s="73" t="str">
        <f>IF(RES_hhdet_in_tes!C121=0,"",RES_hhdet_in_tes!C121/RES_hhdet_in_fec!C121)</f>
        <v/>
      </c>
      <c r="D121" s="73" t="str">
        <f>IF(RES_hhdet_in_tes!D121=0,"",RES_hhdet_in_tes!D121/RES_hhdet_in_fec!D121)</f>
        <v/>
      </c>
      <c r="E121" s="73" t="str">
        <f>IF(RES_hhdet_in_tes!E121=0,"",RES_hhdet_in_tes!E121/RES_hhdet_in_fec!E121)</f>
        <v/>
      </c>
      <c r="F121" s="73" t="str">
        <f>IF(RES_hhdet_in_tes!F121=0,"",RES_hhdet_in_tes!F121/RES_hhdet_in_fec!F121)</f>
        <v/>
      </c>
      <c r="G121" s="73" t="str">
        <f>IF(RES_hhdet_in_tes!G121=0,"",RES_hhdet_in_tes!G121/RES_hhdet_in_fec!G121)</f>
        <v/>
      </c>
      <c r="H121" s="73" t="str">
        <f>IF(RES_hhdet_in_tes!H121=0,"",RES_hhdet_in_tes!H121/RES_hhdet_in_fec!H121)</f>
        <v/>
      </c>
      <c r="I121" s="73" t="str">
        <f>IF(RES_hhdet_in_tes!I121=0,"",RES_hhdet_in_tes!I121/RES_hhdet_in_fec!I121)</f>
        <v/>
      </c>
      <c r="J121" s="73" t="str">
        <f>IF(RES_hhdet_in_tes!J121=0,"",RES_hhdet_in_tes!J121/RES_hhdet_in_fec!J121)</f>
        <v/>
      </c>
      <c r="K121" s="73" t="str">
        <f>IF(RES_hhdet_in_tes!K121=0,"",RES_hhdet_in_tes!K121/RES_hhdet_in_fec!K121)</f>
        <v/>
      </c>
      <c r="L121" s="73" t="str">
        <f>IF(RES_hhdet_in_tes!L121=0,"",RES_hhdet_in_tes!L121/RES_hhdet_in_fec!L121)</f>
        <v/>
      </c>
      <c r="M121" s="73" t="str">
        <f>IF(RES_hhdet_in_tes!M121=0,"",RES_hhdet_in_tes!M121/RES_hhdet_in_fec!M121)</f>
        <v/>
      </c>
      <c r="N121" s="73" t="str">
        <f>IF(RES_hhdet_in_tes!N121=0,"",RES_hhdet_in_tes!N121/RES_hhdet_in_fec!N121)</f>
        <v/>
      </c>
      <c r="O121" s="73" t="str">
        <f>IF(RES_hhdet_in_tes!O121=0,"",RES_hhdet_in_tes!O121/RES_hhdet_in_fec!O121)</f>
        <v/>
      </c>
      <c r="P121" s="73" t="str">
        <f>IF(RES_hhdet_in_tes!P121=0,"",RES_hhdet_in_tes!P121/RES_hhdet_in_fec!P121)</f>
        <v/>
      </c>
      <c r="Q121" s="73" t="str">
        <f>IF(RES_hhdet_in_tes!Q121=0,"",RES_hhdet_in_tes!Q121/RES_hhdet_in_fec!Q121)</f>
        <v/>
      </c>
    </row>
    <row r="122" spans="1:17" ht="12" customHeight="1" x14ac:dyDescent="0.25">
      <c r="A122" s="29" t="s">
        <v>140</v>
      </c>
      <c r="B122" s="65"/>
      <c r="C122" s="65">
        <f>IF(RES_hhdet_in_tes!C122=0,"",RES_hhdet_in_tes!C122/RES_hhdet_in_fec!C122)</f>
        <v>0.83279725134372218</v>
      </c>
      <c r="D122" s="65">
        <f>IF(RES_hhdet_in_tes!D122=0,"",RES_hhdet_in_tes!D122/RES_hhdet_in_fec!D122)</f>
        <v>0.83609651918965522</v>
      </c>
      <c r="E122" s="65">
        <f>IF(RES_hhdet_in_tes!E122=0,"",RES_hhdet_in_tes!E122/RES_hhdet_in_fec!E122)</f>
        <v>0.83953615269982851</v>
      </c>
      <c r="F122" s="65">
        <f>IF(RES_hhdet_in_tes!F122=0,"",RES_hhdet_in_tes!F122/RES_hhdet_in_fec!F122)</f>
        <v>0.84327728416671655</v>
      </c>
      <c r="G122" s="65" t="str">
        <f>IF(RES_hhdet_in_tes!G122=0,"",RES_hhdet_in_tes!G122/RES_hhdet_in_fec!G122)</f>
        <v/>
      </c>
      <c r="H122" s="65">
        <f>IF(RES_hhdet_in_tes!H122=0,"",RES_hhdet_in_tes!H122/RES_hhdet_in_fec!H122)</f>
        <v>0.84441429159174952</v>
      </c>
      <c r="I122" s="65">
        <f>IF(RES_hhdet_in_tes!I122=0,"",RES_hhdet_in_tes!I122/RES_hhdet_in_fec!I122)</f>
        <v>0.84657317702047741</v>
      </c>
      <c r="J122" s="65">
        <f>IF(RES_hhdet_in_tes!J122=0,"",RES_hhdet_in_tes!J122/RES_hhdet_in_fec!J122)</f>
        <v>0.84925692748652715</v>
      </c>
      <c r="K122" s="65">
        <f>IF(RES_hhdet_in_tes!K122=0,"",RES_hhdet_in_tes!K122/RES_hhdet_in_fec!K122)</f>
        <v>0.85146885182366794</v>
      </c>
      <c r="L122" s="65">
        <f>IF(RES_hhdet_in_tes!L122=0,"",RES_hhdet_in_tes!L122/RES_hhdet_in_fec!L122)</f>
        <v>0.8516210607890361</v>
      </c>
      <c r="M122" s="65">
        <f>IF(RES_hhdet_in_tes!M122=0,"",RES_hhdet_in_tes!M122/RES_hhdet_in_fec!M122)</f>
        <v>0.85074207255943868</v>
      </c>
      <c r="N122" s="65">
        <f>IF(RES_hhdet_in_tes!N122=0,"",RES_hhdet_in_tes!N122/RES_hhdet_in_fec!N122)</f>
        <v>0.85588775833394493</v>
      </c>
      <c r="O122" s="65">
        <f>IF(RES_hhdet_in_tes!O122=0,"",RES_hhdet_in_tes!O122/RES_hhdet_in_fec!O122)</f>
        <v>0.85768834685993001</v>
      </c>
      <c r="P122" s="65">
        <f>IF(RES_hhdet_in_tes!P122=0,"",RES_hhdet_in_tes!P122/RES_hhdet_in_fec!P122)</f>
        <v>0.85974150510786751</v>
      </c>
      <c r="Q122" s="65" t="str">
        <f>IF(RES_hhdet_in_tes!Q122=0,"",RES_hhdet_in_tes!Q122/RES_hhdet_in_fec!Q122)</f>
        <v/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75"/>
      <c r="C124" s="175">
        <f>IF(RES_hhdet_in_tes!C124=0,"",RES_hhdet_in_tes!C124/RES_hhdet_in_fec!C124)</f>
        <v>0.827294962252065</v>
      </c>
      <c r="D124" s="175">
        <f>IF(RES_hhdet_in_tes!D124=0,"",RES_hhdet_in_tes!D124/RES_hhdet_in_fec!D124)</f>
        <v>0.83343011487757435</v>
      </c>
      <c r="E124" s="175" t="str">
        <f>IF(RES_hhdet_in_tes!E124=0,"",RES_hhdet_in_tes!E124/RES_hhdet_in_fec!E124)</f>
        <v/>
      </c>
      <c r="F124" s="175">
        <f>IF(RES_hhdet_in_tes!F124=0,"",RES_hhdet_in_tes!F124/RES_hhdet_in_fec!F124)</f>
        <v>0.84666424470923973</v>
      </c>
      <c r="G124" s="175">
        <f>IF(RES_hhdet_in_tes!G124=0,"",RES_hhdet_in_tes!G124/RES_hhdet_in_fec!G124)</f>
        <v>0.84795572395182772</v>
      </c>
      <c r="H124" s="175">
        <f>IF(RES_hhdet_in_tes!H124=0,"",RES_hhdet_in_tes!H124/RES_hhdet_in_fec!H124)</f>
        <v>0.8479819307053521</v>
      </c>
      <c r="I124" s="175">
        <f>IF(RES_hhdet_in_tes!I124=0,"",RES_hhdet_in_tes!I124/RES_hhdet_in_fec!I124)</f>
        <v>0.85319378711263549</v>
      </c>
      <c r="J124" s="175" t="str">
        <f>IF(RES_hhdet_in_tes!J124=0,"",RES_hhdet_in_tes!J124/RES_hhdet_in_fec!J124)</f>
        <v/>
      </c>
      <c r="K124" s="175" t="str">
        <f>IF(RES_hhdet_in_tes!K124=0,"",RES_hhdet_in_tes!K124/RES_hhdet_in_fec!K124)</f>
        <v/>
      </c>
      <c r="L124" s="175">
        <f>IF(RES_hhdet_in_tes!L124=0,"",RES_hhdet_in_tes!L124/RES_hhdet_in_fec!L124)</f>
        <v>0.876390074647593</v>
      </c>
      <c r="M124" s="175">
        <f>IF(RES_hhdet_in_tes!M124=0,"",RES_hhdet_in_tes!M124/RES_hhdet_in_fec!M124)</f>
        <v>0.87710537010071465</v>
      </c>
      <c r="N124" s="175" t="str">
        <f>IF(RES_hhdet_in_tes!N124=0,"",RES_hhdet_in_tes!N124/RES_hhdet_in_fec!N124)</f>
        <v/>
      </c>
      <c r="O124" s="175" t="str">
        <f>IF(RES_hhdet_in_tes!O124=0,"",RES_hhdet_in_tes!O124/RES_hhdet_in_fec!O124)</f>
        <v/>
      </c>
      <c r="P124" s="175">
        <f>IF(RES_hhdet_in_tes!P124=0,"",RES_hhdet_in_tes!P124/RES_hhdet_in_fec!P124)</f>
        <v>0.88275276292394489</v>
      </c>
      <c r="Q124" s="175">
        <f>IF(RES_hhdet_in_tes!Q124=0,"",RES_hhdet_in_tes!Q124/RES_hhdet_in_fec!Q124)</f>
        <v>0.91115147206006553</v>
      </c>
    </row>
    <row r="125" spans="1:17" ht="12.95" customHeight="1" x14ac:dyDescent="0.25">
      <c r="A125" s="158" t="s">
        <v>65</v>
      </c>
      <c r="B125" s="169"/>
      <c r="C125" s="169">
        <f>IF(RES_hhdet_in_tes!C125=0,"",RES_hhdet_in_tes!C125/RES_hhdet_in_fec!C125)</f>
        <v>0.82751597324705473</v>
      </c>
      <c r="D125" s="169">
        <f>IF(RES_hhdet_in_tes!D125=0,"",RES_hhdet_in_tes!D125/RES_hhdet_in_fec!D125)</f>
        <v>0.83205828651725966</v>
      </c>
      <c r="E125" s="169" t="str">
        <f>IF(RES_hhdet_in_tes!E125=0,"",RES_hhdet_in_tes!E125/RES_hhdet_in_fec!E125)</f>
        <v/>
      </c>
      <c r="F125" s="169">
        <f>IF(RES_hhdet_in_tes!F125=0,"",RES_hhdet_in_tes!F125/RES_hhdet_in_fec!F125)</f>
        <v>0.84148778764086696</v>
      </c>
      <c r="G125" s="169">
        <f>IF(RES_hhdet_in_tes!G125=0,"",RES_hhdet_in_tes!G125/RES_hhdet_in_fec!G125)</f>
        <v>0.84445018929000737</v>
      </c>
      <c r="H125" s="169">
        <f>IF(RES_hhdet_in_tes!H125=0,"",RES_hhdet_in_tes!H125/RES_hhdet_in_fec!H125)</f>
        <v>0.84507013378305595</v>
      </c>
      <c r="I125" s="169">
        <f>IF(RES_hhdet_in_tes!I125=0,"",RES_hhdet_in_tes!I125/RES_hhdet_in_fec!I125)</f>
        <v>0.85093315557286742</v>
      </c>
      <c r="J125" s="169" t="str">
        <f>IF(RES_hhdet_in_tes!J125=0,"",RES_hhdet_in_tes!J125/RES_hhdet_in_fec!J125)</f>
        <v/>
      </c>
      <c r="K125" s="169" t="str">
        <f>IF(RES_hhdet_in_tes!K125=0,"",RES_hhdet_in_tes!K125/RES_hhdet_in_fec!K125)</f>
        <v/>
      </c>
      <c r="L125" s="169">
        <f>IF(RES_hhdet_in_tes!L125=0,"",RES_hhdet_in_tes!L125/RES_hhdet_in_fec!L125)</f>
        <v>0.86972790129723487</v>
      </c>
      <c r="M125" s="169">
        <f>IF(RES_hhdet_in_tes!M125=0,"",RES_hhdet_in_tes!M125/RES_hhdet_in_fec!M125)</f>
        <v>0.87012923144265375</v>
      </c>
      <c r="N125" s="169" t="str">
        <f>IF(RES_hhdet_in_tes!N125=0,"",RES_hhdet_in_tes!N125/RES_hhdet_in_fec!N125)</f>
        <v/>
      </c>
      <c r="O125" s="169" t="str">
        <f>IF(RES_hhdet_in_tes!O125=0,"",RES_hhdet_in_tes!O125/RES_hhdet_in_fec!O125)</f>
        <v/>
      </c>
      <c r="P125" s="169">
        <f>IF(RES_hhdet_in_tes!P125=0,"",RES_hhdet_in_tes!P125/RES_hhdet_in_fec!P125)</f>
        <v>0.87795635190662513</v>
      </c>
      <c r="Q125" s="169">
        <f>IF(RES_hhdet_in_tes!Q125=0,"",RES_hhdet_in_tes!Q125/RES_hhdet_in_fec!Q125)</f>
        <v>0.88278635969043573</v>
      </c>
    </row>
    <row r="126" spans="1:17" ht="12" customHeight="1" x14ac:dyDescent="0.25">
      <c r="A126" s="23" t="s">
        <v>149</v>
      </c>
      <c r="B126" s="73"/>
      <c r="C126" s="73">
        <f>IF(RES_hhdet_in_tes!C126=0,"",RES_hhdet_in_tes!C126/RES_hhdet_in_fec!C126)</f>
        <v>0.82687429060228557</v>
      </c>
      <c r="D126" s="73">
        <f>IF(RES_hhdet_in_tes!D126=0,"",RES_hhdet_in_tes!D126/RES_hhdet_in_fec!D126)</f>
        <v>0.83137132353855625</v>
      </c>
      <c r="E126" s="73" t="str">
        <f>IF(RES_hhdet_in_tes!E126=0,"",RES_hhdet_in_tes!E126/RES_hhdet_in_fec!E126)</f>
        <v/>
      </c>
      <c r="F126" s="73">
        <f>IF(RES_hhdet_in_tes!F126=0,"",RES_hhdet_in_tes!F126/RES_hhdet_in_fec!F126)</f>
        <v>0.84065635895444035</v>
      </c>
      <c r="G126" s="73">
        <f>IF(RES_hhdet_in_tes!G126=0,"",RES_hhdet_in_tes!G126/RES_hhdet_in_fec!G126)</f>
        <v>0.84393380332757184</v>
      </c>
      <c r="H126" s="73">
        <f>IF(RES_hhdet_in_tes!H126=0,"",RES_hhdet_in_tes!H126/RES_hhdet_in_fec!H126)</f>
        <v>0.84443106703760651</v>
      </c>
      <c r="I126" s="73">
        <f>IF(RES_hhdet_in_tes!I126=0,"",RES_hhdet_in_tes!I126/RES_hhdet_in_fec!I126)</f>
        <v>0.85030753907759704</v>
      </c>
      <c r="J126" s="73" t="str">
        <f>IF(RES_hhdet_in_tes!J126=0,"",RES_hhdet_in_tes!J126/RES_hhdet_in_fec!J126)</f>
        <v/>
      </c>
      <c r="K126" s="73" t="str">
        <f>IF(RES_hhdet_in_tes!K126=0,"",RES_hhdet_in_tes!K126/RES_hhdet_in_fec!K126)</f>
        <v/>
      </c>
      <c r="L126" s="73">
        <f>IF(RES_hhdet_in_tes!L126=0,"",RES_hhdet_in_tes!L126/RES_hhdet_in_fec!L126)</f>
        <v>0.86870958847682556</v>
      </c>
      <c r="M126" s="73">
        <f>IF(RES_hhdet_in_tes!M126=0,"",RES_hhdet_in_tes!M126/RES_hhdet_in_fec!M126)</f>
        <v>0.86964704687868655</v>
      </c>
      <c r="N126" s="73" t="str">
        <f>IF(RES_hhdet_in_tes!N126=0,"",RES_hhdet_in_tes!N126/RES_hhdet_in_fec!N126)</f>
        <v/>
      </c>
      <c r="O126" s="73" t="str">
        <f>IF(RES_hhdet_in_tes!O126=0,"",RES_hhdet_in_tes!O126/RES_hhdet_in_fec!O126)</f>
        <v/>
      </c>
      <c r="P126" s="73">
        <f>IF(RES_hhdet_in_tes!P126=0,"",RES_hhdet_in_tes!P126/RES_hhdet_in_fec!P126)</f>
        <v>0.87725313386344594</v>
      </c>
      <c r="Q126" s="73">
        <f>IF(RES_hhdet_in_tes!Q126=0,"",RES_hhdet_in_tes!Q126/RES_hhdet_in_fec!Q126)</f>
        <v>0.88179379970490124</v>
      </c>
    </row>
    <row r="127" spans="1:17" ht="12" customHeight="1" x14ac:dyDescent="0.25">
      <c r="A127" s="23" t="s">
        <v>60</v>
      </c>
      <c r="B127" s="73"/>
      <c r="C127" s="73">
        <f>IF(RES_hhdet_in_tes!C127=0,"",RES_hhdet_in_tes!C127/RES_hhdet_in_fec!C127)</f>
        <v>1.0223244288317324</v>
      </c>
      <c r="D127" s="73">
        <f>IF(RES_hhdet_in_tes!D127=0,"",RES_hhdet_in_tes!D127/RES_hhdet_in_fec!D127)</f>
        <v>1.0233312994653343</v>
      </c>
      <c r="E127" s="73" t="str">
        <f>IF(RES_hhdet_in_tes!E127=0,"",RES_hhdet_in_tes!E127/RES_hhdet_in_fec!E127)</f>
        <v/>
      </c>
      <c r="F127" s="73">
        <f>IF(RES_hhdet_in_tes!F127=0,"",RES_hhdet_in_tes!F127/RES_hhdet_in_fec!F127)</f>
        <v>1.0326001920790162</v>
      </c>
      <c r="G127" s="73">
        <f>IF(RES_hhdet_in_tes!G127=0,"",RES_hhdet_in_tes!G127/RES_hhdet_in_fec!G127)</f>
        <v>1.0320739844055289</v>
      </c>
      <c r="H127" s="73">
        <f>IF(RES_hhdet_in_tes!H127=0,"",RES_hhdet_in_tes!H127/RES_hhdet_in_fec!H127)</f>
        <v>1.0298068268903382</v>
      </c>
      <c r="I127" s="73">
        <f>IF(RES_hhdet_in_tes!I127=0,"",RES_hhdet_in_tes!I127/RES_hhdet_in_fec!I127)</f>
        <v>1.0300076036939112</v>
      </c>
      <c r="J127" s="73" t="str">
        <f>IF(RES_hhdet_in_tes!J127=0,"",RES_hhdet_in_tes!J127/RES_hhdet_in_fec!J127)</f>
        <v/>
      </c>
      <c r="K127" s="73" t="str">
        <f>IF(RES_hhdet_in_tes!K127=0,"",RES_hhdet_in_tes!K127/RES_hhdet_in_fec!K127)</f>
        <v/>
      </c>
      <c r="L127" s="73">
        <f>IF(RES_hhdet_in_tes!L127=0,"",RES_hhdet_in_tes!L127/RES_hhdet_in_fec!L127)</f>
        <v>1.0318679871152647</v>
      </c>
      <c r="M127" s="73">
        <f>IF(RES_hhdet_in_tes!M127=0,"",RES_hhdet_in_tes!M127/RES_hhdet_in_fec!M127)</f>
        <v>1.0269151461867607</v>
      </c>
      <c r="N127" s="73" t="str">
        <f>IF(RES_hhdet_in_tes!N127=0,"",RES_hhdet_in_tes!N127/RES_hhdet_in_fec!N127)</f>
        <v/>
      </c>
      <c r="O127" s="73" t="str">
        <f>IF(RES_hhdet_in_tes!O127=0,"",RES_hhdet_in_tes!O127/RES_hhdet_in_fec!O127)</f>
        <v/>
      </c>
      <c r="P127" s="73">
        <f>IF(RES_hhdet_in_tes!P127=0,"",RES_hhdet_in_tes!P127/RES_hhdet_in_fec!P127)</f>
        <v>1.0177529224697117</v>
      </c>
      <c r="Q127" s="73">
        <f>IF(RES_hhdet_in_tes!Q127=0,"",RES_hhdet_in_tes!Q127/RES_hhdet_in_fec!Q127)</f>
        <v>1.0217810348216148</v>
      </c>
    </row>
    <row r="128" spans="1:17" ht="12.95" customHeight="1" x14ac:dyDescent="0.25">
      <c r="A128" s="158" t="s">
        <v>112</v>
      </c>
      <c r="B128" s="169"/>
      <c r="C128" s="169">
        <f>IF(RES_hhdet_in_tes!C128=0,"",RES_hhdet_in_tes!C128/RES_hhdet_in_fec!C128)</f>
        <v>1.9240846269518135</v>
      </c>
      <c r="D128" s="169">
        <f>IF(RES_hhdet_in_tes!D128=0,"",RES_hhdet_in_tes!D128/RES_hhdet_in_fec!D128)</f>
        <v>1.9857141253756159</v>
      </c>
      <c r="E128" s="169" t="str">
        <f>IF(RES_hhdet_in_tes!E128=0,"",RES_hhdet_in_tes!E128/RES_hhdet_in_fec!E128)</f>
        <v/>
      </c>
      <c r="F128" s="169">
        <f>IF(RES_hhdet_in_tes!F128=0,"",RES_hhdet_in_tes!F128/RES_hhdet_in_fec!F128)</f>
        <v>2.1372055176136615</v>
      </c>
      <c r="G128" s="169">
        <f>IF(RES_hhdet_in_tes!G128=0,"",RES_hhdet_in_tes!G128/RES_hhdet_in_fec!G128)</f>
        <v>2.2502885200415621</v>
      </c>
      <c r="H128" s="169">
        <f>IF(RES_hhdet_in_tes!H128=0,"",RES_hhdet_in_tes!H128/RES_hhdet_in_fec!H128)</f>
        <v>2.3831517952690078</v>
      </c>
      <c r="I128" s="169">
        <f>IF(RES_hhdet_in_tes!I128=0,"",RES_hhdet_in_tes!I128/RES_hhdet_in_fec!I128)</f>
        <v>2.5469944983045747</v>
      </c>
      <c r="J128" s="169" t="str">
        <f>IF(RES_hhdet_in_tes!J128=0,"",RES_hhdet_in_tes!J128/RES_hhdet_in_fec!J128)</f>
        <v/>
      </c>
      <c r="K128" s="169" t="str">
        <f>IF(RES_hhdet_in_tes!K128=0,"",RES_hhdet_in_tes!K128/RES_hhdet_in_fec!K128)</f>
        <v/>
      </c>
      <c r="L128" s="169">
        <f>IF(RES_hhdet_in_tes!L128=0,"",RES_hhdet_in_tes!L128/RES_hhdet_in_fec!L128)</f>
        <v>3.0050005831627304</v>
      </c>
      <c r="M128" s="169">
        <f>IF(RES_hhdet_in_tes!M128=0,"",RES_hhdet_in_tes!M128/RES_hhdet_in_fec!M128)</f>
        <v>3.2018858516180866</v>
      </c>
      <c r="N128" s="169" t="str">
        <f>IF(RES_hhdet_in_tes!N128=0,"",RES_hhdet_in_tes!N128/RES_hhdet_in_fec!N128)</f>
        <v/>
      </c>
      <c r="O128" s="169" t="str">
        <f>IF(RES_hhdet_in_tes!O128=0,"",RES_hhdet_in_tes!O128/RES_hhdet_in_fec!O128)</f>
        <v/>
      </c>
      <c r="P128" s="169">
        <f>IF(RES_hhdet_in_tes!P128=0,"",RES_hhdet_in_tes!P128/RES_hhdet_in_fec!P128)</f>
        <v>3.833297399562845</v>
      </c>
      <c r="Q128" s="169">
        <f>IF(RES_hhdet_in_tes!Q128=0,"",RES_hhdet_in_tes!Q128/RES_hhdet_in_fec!Q128)</f>
        <v>3.8878048738474673</v>
      </c>
    </row>
    <row r="129" spans="1:17" ht="12" customHeight="1" x14ac:dyDescent="0.25">
      <c r="A129" s="23" t="s">
        <v>60</v>
      </c>
      <c r="B129" s="73"/>
      <c r="C129" s="73">
        <f>IF(RES_hhdet_in_tes!C129=0,"",RES_hhdet_in_tes!C129/RES_hhdet_in_fec!C129)</f>
        <v>1.9240846269518135</v>
      </c>
      <c r="D129" s="73">
        <f>IF(RES_hhdet_in_tes!D129=0,"",RES_hhdet_in_tes!D129/RES_hhdet_in_fec!D129)</f>
        <v>1.9857141253756159</v>
      </c>
      <c r="E129" s="73" t="str">
        <f>IF(RES_hhdet_in_tes!E129=0,"",RES_hhdet_in_tes!E129/RES_hhdet_in_fec!E129)</f>
        <v/>
      </c>
      <c r="F129" s="73">
        <f>IF(RES_hhdet_in_tes!F129=0,"",RES_hhdet_in_tes!F129/RES_hhdet_in_fec!F129)</f>
        <v>2.1372055176136615</v>
      </c>
      <c r="G129" s="73">
        <f>IF(RES_hhdet_in_tes!G129=0,"",RES_hhdet_in_tes!G129/RES_hhdet_in_fec!G129)</f>
        <v>2.2502885200415621</v>
      </c>
      <c r="H129" s="73">
        <f>IF(RES_hhdet_in_tes!H129=0,"",RES_hhdet_in_tes!H129/RES_hhdet_in_fec!H129)</f>
        <v>2.3831517952690078</v>
      </c>
      <c r="I129" s="73">
        <f>IF(RES_hhdet_in_tes!I129=0,"",RES_hhdet_in_tes!I129/RES_hhdet_in_fec!I129)</f>
        <v>2.5469944983045747</v>
      </c>
      <c r="J129" s="73" t="str">
        <f>IF(RES_hhdet_in_tes!J129=0,"",RES_hhdet_in_tes!J129/RES_hhdet_in_fec!J129)</f>
        <v/>
      </c>
      <c r="K129" s="73" t="str">
        <f>IF(RES_hhdet_in_tes!K129=0,"",RES_hhdet_in_tes!K129/RES_hhdet_in_fec!K129)</f>
        <v/>
      </c>
      <c r="L129" s="73">
        <f>IF(RES_hhdet_in_tes!L129=0,"",RES_hhdet_in_tes!L129/RES_hhdet_in_fec!L129)</f>
        <v>3.0050005831627304</v>
      </c>
      <c r="M129" s="73">
        <f>IF(RES_hhdet_in_tes!M129=0,"",RES_hhdet_in_tes!M129/RES_hhdet_in_fec!M129)</f>
        <v>3.2018858516180866</v>
      </c>
      <c r="N129" s="73" t="str">
        <f>IF(RES_hhdet_in_tes!N129=0,"",RES_hhdet_in_tes!N129/RES_hhdet_in_fec!N129)</f>
        <v/>
      </c>
      <c r="O129" s="73" t="str">
        <f>IF(RES_hhdet_in_tes!O129=0,"",RES_hhdet_in_tes!O129/RES_hhdet_in_fec!O129)</f>
        <v/>
      </c>
      <c r="P129" s="73">
        <f>IF(RES_hhdet_in_tes!P129=0,"",RES_hhdet_in_tes!P129/RES_hhdet_in_fec!P129)</f>
        <v>3.833297399562845</v>
      </c>
      <c r="Q129" s="73">
        <f>IF(RES_hhdet_in_tes!Q129=0,"",RES_hhdet_in_tes!Q129/RES_hhdet_in_fec!Q129)</f>
        <v>3.8878048738474673</v>
      </c>
    </row>
    <row r="130" spans="1:17" ht="12" customHeight="1" x14ac:dyDescent="0.25">
      <c r="A130" s="158" t="s">
        <v>63</v>
      </c>
      <c r="B130" s="169"/>
      <c r="C130" s="169">
        <f>IF(RES_hhdet_in_tes!C130=0,"",RES_hhdet_in_tes!C130/RES_hhdet_in_fec!C130)</f>
        <v>0.81264034274343866</v>
      </c>
      <c r="D130" s="169">
        <f>IF(RES_hhdet_in_tes!D130=0,"",RES_hhdet_in_tes!D130/RES_hhdet_in_fec!D130)</f>
        <v>0.82625493176625298</v>
      </c>
      <c r="E130" s="169" t="str">
        <f>IF(RES_hhdet_in_tes!E130=0,"",RES_hhdet_in_tes!E130/RES_hhdet_in_fec!E130)</f>
        <v/>
      </c>
      <c r="F130" s="169">
        <f>IF(RES_hhdet_in_tes!F130=0,"",RES_hhdet_in_tes!F130/RES_hhdet_in_fec!F130)</f>
        <v>0.84830250119981243</v>
      </c>
      <c r="G130" s="169">
        <f>IF(RES_hhdet_in_tes!G130=0,"",RES_hhdet_in_tes!G130/RES_hhdet_in_fec!G130)</f>
        <v>0.85289052346631633</v>
      </c>
      <c r="H130" s="169">
        <f>IF(RES_hhdet_in_tes!H130=0,"",RES_hhdet_in_tes!H130/RES_hhdet_in_fec!H130)</f>
        <v>0.8417234833027275</v>
      </c>
      <c r="I130" s="169">
        <f>IF(RES_hhdet_in_tes!I130=0,"",RES_hhdet_in_tes!I130/RES_hhdet_in_fec!I130)</f>
        <v>0.84889530413898351</v>
      </c>
      <c r="J130" s="169" t="str">
        <f>IF(RES_hhdet_in_tes!J130=0,"",RES_hhdet_in_tes!J130/RES_hhdet_in_fec!J130)</f>
        <v/>
      </c>
      <c r="K130" s="169" t="str">
        <f>IF(RES_hhdet_in_tes!K130=0,"",RES_hhdet_in_tes!K130/RES_hhdet_in_fec!K130)</f>
        <v/>
      </c>
      <c r="L130" s="169">
        <f>IF(RES_hhdet_in_tes!L130=0,"",RES_hhdet_in_tes!L130/RES_hhdet_in_fec!L130)</f>
        <v>0.89839047535034067</v>
      </c>
      <c r="M130" s="169">
        <f>IF(RES_hhdet_in_tes!M130=0,"",RES_hhdet_in_tes!M130/RES_hhdet_in_fec!M130)</f>
        <v>0.89383301263097747</v>
      </c>
      <c r="N130" s="169" t="str">
        <f>IF(RES_hhdet_in_tes!N130=0,"",RES_hhdet_in_tes!N130/RES_hhdet_in_fec!N130)</f>
        <v/>
      </c>
      <c r="O130" s="169" t="str">
        <f>IF(RES_hhdet_in_tes!O130=0,"",RES_hhdet_in_tes!O130/RES_hhdet_in_fec!O130)</f>
        <v/>
      </c>
      <c r="P130" s="169">
        <f>IF(RES_hhdet_in_tes!P130=0,"",RES_hhdet_in_tes!P130/RES_hhdet_in_fec!P130)</f>
        <v>0.87714511091603065</v>
      </c>
      <c r="Q130" s="169">
        <f>IF(RES_hhdet_in_tes!Q130=0,"",RES_hhdet_in_tes!Q130/RES_hhdet_in_fec!Q130)</f>
        <v>0.90879359361914991</v>
      </c>
    </row>
    <row r="131" spans="1:17" ht="12" customHeight="1" x14ac:dyDescent="0.25">
      <c r="A131" s="167" t="s">
        <v>148</v>
      </c>
      <c r="B131" s="174"/>
      <c r="C131" s="174">
        <f>IF(RES_hhdet_in_tes!C131=0,"",RES_hhdet_in_tes!C131/RES_hhdet_in_fec!C131)</f>
        <v>0.86800482552928504</v>
      </c>
      <c r="D131" s="174">
        <f>IF(RES_hhdet_in_tes!D131=0,"",RES_hhdet_in_tes!D131/RES_hhdet_in_fec!D131)</f>
        <v>0.87098873082647588</v>
      </c>
      <c r="E131" s="174" t="str">
        <f>IF(RES_hhdet_in_tes!E131=0,"",RES_hhdet_in_tes!E131/RES_hhdet_in_fec!E131)</f>
        <v/>
      </c>
      <c r="F131" s="174">
        <f>IF(RES_hhdet_in_tes!F131=0,"",RES_hhdet_in_tes!F131/RES_hhdet_in_fec!F131)</f>
        <v>0.87681590896127803</v>
      </c>
      <c r="G131" s="174">
        <f>IF(RES_hhdet_in_tes!G131=0,"",RES_hhdet_in_tes!G131/RES_hhdet_in_fec!G131)</f>
        <v>0.87953768046992065</v>
      </c>
      <c r="H131" s="174">
        <f>IF(RES_hhdet_in_tes!H131=0,"",RES_hhdet_in_tes!H131/RES_hhdet_in_fec!H131)</f>
        <v>0.88289581482496204</v>
      </c>
      <c r="I131" s="174">
        <f>IF(RES_hhdet_in_tes!I131=0,"",RES_hhdet_in_tes!I131/RES_hhdet_in_fec!I131)</f>
        <v>0.88569758892028827</v>
      </c>
      <c r="J131" s="174" t="str">
        <f>IF(RES_hhdet_in_tes!J131=0,"",RES_hhdet_in_tes!J131/RES_hhdet_in_fec!J131)</f>
        <v/>
      </c>
      <c r="K131" s="174" t="str">
        <f>IF(RES_hhdet_in_tes!K131=0,"",RES_hhdet_in_tes!K131/RES_hhdet_in_fec!K131)</f>
        <v/>
      </c>
      <c r="L131" s="174">
        <f>IF(RES_hhdet_in_tes!L131=0,"",RES_hhdet_in_tes!L131/RES_hhdet_in_fec!L131)</f>
        <v>0.89274974591117695</v>
      </c>
      <c r="M131" s="174">
        <f>IF(RES_hhdet_in_tes!M131=0,"",RES_hhdet_in_tes!M131/RES_hhdet_in_fec!M131)</f>
        <v>0.89376253338190526</v>
      </c>
      <c r="N131" s="174" t="str">
        <f>IF(RES_hhdet_in_tes!N131=0,"",RES_hhdet_in_tes!N131/RES_hhdet_in_fec!N131)</f>
        <v/>
      </c>
      <c r="O131" s="174" t="str">
        <f>IF(RES_hhdet_in_tes!O131=0,"",RES_hhdet_in_tes!O131/RES_hhdet_in_fec!O131)</f>
        <v/>
      </c>
      <c r="P131" s="174">
        <f>IF(RES_hhdet_in_tes!P131=0,"",RES_hhdet_in_tes!P131/RES_hhdet_in_fec!P131)</f>
        <v>0.89873330567445098</v>
      </c>
      <c r="Q131" s="174">
        <f>IF(RES_hhdet_in_tes!Q131=0,"",RES_hhdet_in_tes!Q131/RES_hhdet_in_fec!Q131)</f>
        <v>0.89987911822971267</v>
      </c>
    </row>
    <row r="132" spans="1:17" ht="12" customHeight="1" x14ac:dyDescent="0.25">
      <c r="A132" s="167" t="s">
        <v>147</v>
      </c>
      <c r="B132" s="174"/>
      <c r="C132" s="174">
        <f>IF(RES_hhdet_in_tes!C132=0,"",RES_hhdet_in_tes!C132/RES_hhdet_in_fec!C132)</f>
        <v>0.9090608875461087</v>
      </c>
      <c r="D132" s="174">
        <f>IF(RES_hhdet_in_tes!D132=0,"",RES_hhdet_in_tes!D132/RES_hhdet_in_fec!D132)</f>
        <v>0.91175786448842422</v>
      </c>
      <c r="E132" s="174" t="str">
        <f>IF(RES_hhdet_in_tes!E132=0,"",RES_hhdet_in_tes!E132/RES_hhdet_in_fec!E132)</f>
        <v/>
      </c>
      <c r="F132" s="174">
        <f>IF(RES_hhdet_in_tes!F132=0,"",RES_hhdet_in_tes!F132/RES_hhdet_in_fec!F132)</f>
        <v>0.91607626085497151</v>
      </c>
      <c r="G132" s="174">
        <f>IF(RES_hhdet_in_tes!G132=0,"",RES_hhdet_in_tes!G132/RES_hhdet_in_fec!G132)</f>
        <v>0.9186067387178537</v>
      </c>
      <c r="H132" s="174">
        <f>IF(RES_hhdet_in_tes!H132=0,"",RES_hhdet_in_tes!H132/RES_hhdet_in_fec!H132)</f>
        <v>0.92135281128835833</v>
      </c>
      <c r="I132" s="174">
        <f>IF(RES_hhdet_in_tes!I132=0,"",RES_hhdet_in_tes!I132/RES_hhdet_in_fec!I132)</f>
        <v>0.9241941454177135</v>
      </c>
      <c r="J132" s="174" t="str">
        <f>IF(RES_hhdet_in_tes!J132=0,"",RES_hhdet_in_tes!J132/RES_hhdet_in_fec!J132)</f>
        <v/>
      </c>
      <c r="K132" s="174" t="str">
        <f>IF(RES_hhdet_in_tes!K132=0,"",RES_hhdet_in_tes!K132/RES_hhdet_in_fec!K132)</f>
        <v/>
      </c>
      <c r="L132" s="174">
        <f>IF(RES_hhdet_in_tes!L132=0,"",RES_hhdet_in_tes!L132/RES_hhdet_in_fec!L132)</f>
        <v>0.93098686687652721</v>
      </c>
      <c r="M132" s="174">
        <f>IF(RES_hhdet_in_tes!M132=0,"",RES_hhdet_in_tes!M132/RES_hhdet_in_fec!M132)</f>
        <v>0.93266170539073501</v>
      </c>
      <c r="N132" s="174" t="str">
        <f>IF(RES_hhdet_in_tes!N132=0,"",RES_hhdet_in_tes!N132/RES_hhdet_in_fec!N132)</f>
        <v/>
      </c>
      <c r="O132" s="174" t="str">
        <f>IF(RES_hhdet_in_tes!O132=0,"",RES_hhdet_in_tes!O132/RES_hhdet_in_fec!O132)</f>
        <v/>
      </c>
      <c r="P132" s="174">
        <f>IF(RES_hhdet_in_tes!P132=0,"",RES_hhdet_in_tes!P132/RES_hhdet_in_fec!P132)</f>
        <v>0.93493964115135331</v>
      </c>
      <c r="Q132" s="174">
        <f>IF(RES_hhdet_in_tes!Q132=0,"",RES_hhdet_in_tes!Q132/RES_hhdet_in_fec!Q132)</f>
        <v>0.9357972265606409</v>
      </c>
    </row>
    <row r="133" spans="1:17" ht="12" customHeight="1" x14ac:dyDescent="0.25">
      <c r="A133" s="166" t="s">
        <v>61</v>
      </c>
      <c r="B133" s="173"/>
      <c r="C133" s="173">
        <f>IF(RES_hhdet_in_tes!C133=0,"",RES_hhdet_in_tes!C133/RES_hhdet_in_fec!C133)</f>
        <v>0.86378726725179644</v>
      </c>
      <c r="D133" s="173">
        <f>IF(RES_hhdet_in_tes!D133=0,"",RES_hhdet_in_tes!D133/RES_hhdet_in_fec!D133)</f>
        <v>0.86754363147485825</v>
      </c>
      <c r="E133" s="173" t="str">
        <f>IF(RES_hhdet_in_tes!E133=0,"",RES_hhdet_in_tes!E133/RES_hhdet_in_fec!E133)</f>
        <v/>
      </c>
      <c r="F133" s="173">
        <f>IF(RES_hhdet_in_tes!F133=0,"",RES_hhdet_in_tes!F133/RES_hhdet_in_fec!F133)</f>
        <v>0.87185118329305544</v>
      </c>
      <c r="G133" s="173">
        <f>IF(RES_hhdet_in_tes!G133=0,"",RES_hhdet_in_tes!G133/RES_hhdet_in_fec!G133)</f>
        <v>0.87584416875275672</v>
      </c>
      <c r="H133" s="173">
        <f>IF(RES_hhdet_in_tes!H133=0,"",RES_hhdet_in_tes!H133/RES_hhdet_in_fec!H133)</f>
        <v>0.87986663493993622</v>
      </c>
      <c r="I133" s="173">
        <f>IF(RES_hhdet_in_tes!I133=0,"",RES_hhdet_in_tes!I133/RES_hhdet_in_fec!I133)</f>
        <v>0.8851270249756934</v>
      </c>
      <c r="J133" s="173" t="str">
        <f>IF(RES_hhdet_in_tes!J133=0,"",RES_hhdet_in_tes!J133/RES_hhdet_in_fec!J133)</f>
        <v/>
      </c>
      <c r="K133" s="173" t="str">
        <f>IF(RES_hhdet_in_tes!K133=0,"",RES_hhdet_in_tes!K133/RES_hhdet_in_fec!K133)</f>
        <v/>
      </c>
      <c r="L133" s="173">
        <f>IF(RES_hhdet_in_tes!L133=0,"",RES_hhdet_in_tes!L133/RES_hhdet_in_fec!L133)</f>
        <v>0.89434818437553076</v>
      </c>
      <c r="M133" s="173">
        <f>IF(RES_hhdet_in_tes!M133=0,"",RES_hhdet_in_tes!M133/RES_hhdet_in_fec!M133)</f>
        <v>0.89704266559637724</v>
      </c>
      <c r="N133" s="173" t="str">
        <f>IF(RES_hhdet_in_tes!N133=0,"",RES_hhdet_in_tes!N133/RES_hhdet_in_fec!N133)</f>
        <v/>
      </c>
      <c r="O133" s="173" t="str">
        <f>IF(RES_hhdet_in_tes!O133=0,"",RES_hhdet_in_tes!O133/RES_hhdet_in_fec!O133)</f>
        <v/>
      </c>
      <c r="P133" s="173">
        <f>IF(RES_hhdet_in_tes!P133=0,"",RES_hhdet_in_tes!P133/RES_hhdet_in_fec!P133)</f>
        <v>0.90171093088601251</v>
      </c>
      <c r="Q133" s="173">
        <f>IF(RES_hhdet_in_tes!Q133=0,"",RES_hhdet_in_tes!Q133/RES_hhdet_in_fec!Q133)</f>
        <v>0.90264696238853337</v>
      </c>
    </row>
    <row r="134" spans="1:17" ht="12" customHeight="1" x14ac:dyDescent="0.25">
      <c r="A134" s="147" t="s">
        <v>59</v>
      </c>
      <c r="B134" s="172"/>
      <c r="C134" s="172">
        <f>IF(RES_hhdet_in_tes!C134=0,"",RES_hhdet_in_tes!C134/RES_hhdet_in_fec!C134)</f>
        <v>1.0071872583975425</v>
      </c>
      <c r="D134" s="172">
        <f>IF(RES_hhdet_in_tes!D134=0,"",RES_hhdet_in_tes!D134/RES_hhdet_in_fec!D134)</f>
        <v>1.0071479553701674</v>
      </c>
      <c r="E134" s="172" t="str">
        <f>IF(RES_hhdet_in_tes!E134=0,"",RES_hhdet_in_tes!E134/RES_hhdet_in_fec!E134)</f>
        <v/>
      </c>
      <c r="F134" s="172">
        <f>IF(RES_hhdet_in_tes!F134=0,"",RES_hhdet_in_tes!F134/RES_hhdet_in_fec!F134)</f>
        <v>1.0106188831114056</v>
      </c>
      <c r="G134" s="172">
        <f>IF(RES_hhdet_in_tes!G134=0,"",RES_hhdet_in_tes!G134/RES_hhdet_in_fec!G134)</f>
        <v>1.0098930740024186</v>
      </c>
      <c r="H134" s="172">
        <f>IF(RES_hhdet_in_tes!H134=0,"",RES_hhdet_in_tes!H134/RES_hhdet_in_fec!H134)</f>
        <v>1.0090136405374444</v>
      </c>
      <c r="I134" s="172">
        <f>IF(RES_hhdet_in_tes!I134=0,"",RES_hhdet_in_tes!I134/RES_hhdet_in_fec!I134)</f>
        <v>1.0065667721122167</v>
      </c>
      <c r="J134" s="172" t="str">
        <f>IF(RES_hhdet_in_tes!J134=0,"",RES_hhdet_in_tes!J134/RES_hhdet_in_fec!J134)</f>
        <v/>
      </c>
      <c r="K134" s="172" t="str">
        <f>IF(RES_hhdet_in_tes!K134=0,"",RES_hhdet_in_tes!K134/RES_hhdet_in_fec!K134)</f>
        <v/>
      </c>
      <c r="L134" s="172">
        <f>IF(RES_hhdet_in_tes!L134=0,"",RES_hhdet_in_tes!L134/RES_hhdet_in_fec!L134)</f>
        <v>1.0071059637380755</v>
      </c>
      <c r="M134" s="172">
        <f>IF(RES_hhdet_in_tes!M134=0,"",RES_hhdet_in_tes!M134/RES_hhdet_in_fec!M134)</f>
        <v>1.0066601389563206</v>
      </c>
      <c r="N134" s="172" t="str">
        <f>IF(RES_hhdet_in_tes!N134=0,"",RES_hhdet_in_tes!N134/RES_hhdet_in_fec!N134)</f>
        <v/>
      </c>
      <c r="O134" s="172" t="str">
        <f>IF(RES_hhdet_in_tes!O134=0,"",RES_hhdet_in_tes!O134/RES_hhdet_in_fec!O134)</f>
        <v/>
      </c>
      <c r="P134" s="172">
        <f>IF(RES_hhdet_in_tes!P134=0,"",RES_hhdet_in_tes!P134/RES_hhdet_in_fec!P134)</f>
        <v>1.0042988444644234</v>
      </c>
      <c r="Q134" s="172">
        <f>IF(RES_hhdet_in_tes!Q134=0,"",RES_hhdet_in_tes!Q134/RES_hhdet_in_fec!Q134)</f>
        <v>1.0044998158671674</v>
      </c>
    </row>
    <row r="135" spans="1:17" ht="12" customHeight="1" x14ac:dyDescent="0.25">
      <c r="A135" s="163" t="s">
        <v>142</v>
      </c>
      <c r="B135" s="171"/>
      <c r="C135" s="171">
        <f>IF(RES_hhdet_in_tes!C135=0,"",RES_hhdet_in_tes!C135/RES_hhdet_in_fec!C135)</f>
        <v>0.72463655518098546</v>
      </c>
      <c r="D135" s="171">
        <f>IF(RES_hhdet_in_tes!D135=0,"",RES_hhdet_in_tes!D135/RES_hhdet_in_fec!D135)</f>
        <v>0.72843091530808501</v>
      </c>
      <c r="E135" s="171" t="str">
        <f>IF(RES_hhdet_in_tes!E135=0,"",RES_hhdet_in_tes!E135/RES_hhdet_in_fec!E135)</f>
        <v/>
      </c>
      <c r="F135" s="171">
        <f>IF(RES_hhdet_in_tes!F135=0,"",RES_hhdet_in_tes!F135/RES_hhdet_in_fec!F135)</f>
        <v>0.73598704883795518</v>
      </c>
      <c r="G135" s="171">
        <f>IF(RES_hhdet_in_tes!G135=0,"",RES_hhdet_in_tes!G135/RES_hhdet_in_fec!G135)</f>
        <v>0.73807936795386053</v>
      </c>
      <c r="H135" s="171">
        <f>IF(RES_hhdet_in_tes!H135=0,"",RES_hhdet_in_tes!H135/RES_hhdet_in_fec!H135)</f>
        <v>0.74216938397145016</v>
      </c>
      <c r="I135" s="171">
        <f>IF(RES_hhdet_in_tes!I135=0,"",RES_hhdet_in_tes!I135/RES_hhdet_in_fec!I135)</f>
        <v>0.74798658141000129</v>
      </c>
      <c r="J135" s="171" t="str">
        <f>IF(RES_hhdet_in_tes!J135=0,"",RES_hhdet_in_tes!J135/RES_hhdet_in_fec!J135)</f>
        <v/>
      </c>
      <c r="K135" s="171" t="str">
        <f>IF(RES_hhdet_in_tes!K135=0,"",RES_hhdet_in_tes!K135/RES_hhdet_in_fec!K135)</f>
        <v/>
      </c>
      <c r="L135" s="171" t="str">
        <f>IF(RES_hhdet_in_tes!L135=0,"",RES_hhdet_in_tes!L135/RES_hhdet_in_fec!L135)</f>
        <v/>
      </c>
      <c r="M135" s="171">
        <f>IF(RES_hhdet_in_tes!M135=0,"",RES_hhdet_in_tes!M135/RES_hhdet_in_fec!M135)</f>
        <v>0.77414710950803201</v>
      </c>
      <c r="N135" s="171" t="str">
        <f>IF(RES_hhdet_in_tes!N135=0,"",RES_hhdet_in_tes!N135/RES_hhdet_in_fec!N135)</f>
        <v/>
      </c>
      <c r="O135" s="171" t="str">
        <f>IF(RES_hhdet_in_tes!O135=0,"",RES_hhdet_in_tes!O135/RES_hhdet_in_fec!O135)</f>
        <v/>
      </c>
      <c r="P135" s="171">
        <f>IF(RES_hhdet_in_tes!P135=0,"",RES_hhdet_in_tes!P135/RES_hhdet_in_fec!P135)</f>
        <v>0.7767564357241612</v>
      </c>
      <c r="Q135" s="171" t="str">
        <f>IF(RES_hhdet_in_tes!Q135=0,"",RES_hhdet_in_tes!Q135/RES_hhdet_in_fec!Q135)</f>
        <v/>
      </c>
    </row>
    <row r="136" spans="1:17" ht="12" customHeight="1" x14ac:dyDescent="0.25">
      <c r="A136" s="161" t="s">
        <v>141</v>
      </c>
      <c r="B136" s="170"/>
      <c r="C136" s="170">
        <f>IF(RES_hhdet_in_tes!C136=0,"",RES_hhdet_in_tes!C136/RES_hhdet_in_fec!C136)</f>
        <v>0.79310066969791548</v>
      </c>
      <c r="D136" s="170">
        <f>IF(RES_hhdet_in_tes!D136=0,"",RES_hhdet_in_tes!D136/RES_hhdet_in_fec!D136)</f>
        <v>0.79569877391889088</v>
      </c>
      <c r="E136" s="170" t="str">
        <f>IF(RES_hhdet_in_tes!E136=0,"",RES_hhdet_in_tes!E136/RES_hhdet_in_fec!E136)</f>
        <v/>
      </c>
      <c r="F136" s="170">
        <f>IF(RES_hhdet_in_tes!F136=0,"",RES_hhdet_in_tes!F136/RES_hhdet_in_fec!F136)</f>
        <v>0.79882983235023108</v>
      </c>
      <c r="G136" s="170">
        <f>IF(RES_hhdet_in_tes!G136=0,"",RES_hhdet_in_tes!G136/RES_hhdet_in_fec!G136)</f>
        <v>0.80931785999768679</v>
      </c>
      <c r="H136" s="170">
        <f>IF(RES_hhdet_in_tes!H136=0,"",RES_hhdet_in_tes!H136/RES_hhdet_in_fec!H136)</f>
        <v>0.81115324325110871</v>
      </c>
      <c r="I136" s="170">
        <f>IF(RES_hhdet_in_tes!I136=0,"",RES_hhdet_in_tes!I136/RES_hhdet_in_fec!I136)</f>
        <v>0.81498863978523117</v>
      </c>
      <c r="J136" s="170" t="str">
        <f>IF(RES_hhdet_in_tes!J136=0,"",RES_hhdet_in_tes!J136/RES_hhdet_in_fec!J136)</f>
        <v/>
      </c>
      <c r="K136" s="170" t="str">
        <f>IF(RES_hhdet_in_tes!K136=0,"",RES_hhdet_in_tes!K136/RES_hhdet_in_fec!K136)</f>
        <v/>
      </c>
      <c r="L136" s="170" t="str">
        <f>IF(RES_hhdet_in_tes!L136=0,"",RES_hhdet_in_tes!L136/RES_hhdet_in_fec!L136)</f>
        <v/>
      </c>
      <c r="M136" s="170">
        <f>IF(RES_hhdet_in_tes!M136=0,"",RES_hhdet_in_tes!M136/RES_hhdet_in_fec!M136)</f>
        <v>0.84485972262325193</v>
      </c>
      <c r="N136" s="170" t="str">
        <f>IF(RES_hhdet_in_tes!N136=0,"",RES_hhdet_in_tes!N136/RES_hhdet_in_fec!N136)</f>
        <v/>
      </c>
      <c r="O136" s="170" t="str">
        <f>IF(RES_hhdet_in_tes!O136=0,"",RES_hhdet_in_tes!O136/RES_hhdet_in_fec!O136)</f>
        <v/>
      </c>
      <c r="P136" s="170">
        <f>IF(RES_hhdet_in_tes!P136=0,"",RES_hhdet_in_tes!P136/RES_hhdet_in_fec!P136)</f>
        <v>0.83393913689458721</v>
      </c>
      <c r="Q136" s="170" t="str">
        <f>IF(RES_hhdet_in_tes!Q136=0,"",RES_hhdet_in_tes!Q136/RES_hhdet_in_fec!Q136)</f>
        <v/>
      </c>
    </row>
    <row r="137" spans="1:17" ht="12" customHeight="1" x14ac:dyDescent="0.25">
      <c r="A137" s="148" t="s">
        <v>60</v>
      </c>
      <c r="B137" s="73"/>
      <c r="C137" s="73">
        <f>IF(RES_hhdet_in_tes!C137=0,"",RES_hhdet_in_tes!C137/RES_hhdet_in_fec!C137)</f>
        <v>0.71879923301060955</v>
      </c>
      <c r="D137" s="73">
        <f>IF(RES_hhdet_in_tes!D137=0,"",RES_hhdet_in_tes!D137/RES_hhdet_in_fec!D137)</f>
        <v>0.72345165947106171</v>
      </c>
      <c r="E137" s="73" t="str">
        <f>IF(RES_hhdet_in_tes!E137=0,"",RES_hhdet_in_tes!E137/RES_hhdet_in_fec!E137)</f>
        <v/>
      </c>
      <c r="F137" s="73">
        <f>IF(RES_hhdet_in_tes!F137=0,"",RES_hhdet_in_tes!F137/RES_hhdet_in_fec!F137)</f>
        <v>0.72895882550562618</v>
      </c>
      <c r="G137" s="73">
        <f>IF(RES_hhdet_in_tes!G137=0,"",RES_hhdet_in_tes!G137/RES_hhdet_in_fec!G137)</f>
        <v>0.73619848877201366</v>
      </c>
      <c r="H137" s="73">
        <f>IF(RES_hhdet_in_tes!H137=0,"",RES_hhdet_in_tes!H137/RES_hhdet_in_fec!H137)</f>
        <v>0.7409763685324674</v>
      </c>
      <c r="I137" s="73">
        <f>IF(RES_hhdet_in_tes!I137=0,"",RES_hhdet_in_tes!I137/RES_hhdet_in_fec!I137)</f>
        <v>0.74778530915458796</v>
      </c>
      <c r="J137" s="73" t="str">
        <f>IF(RES_hhdet_in_tes!J137=0,"",RES_hhdet_in_tes!J137/RES_hhdet_in_fec!J137)</f>
        <v/>
      </c>
      <c r="K137" s="73" t="str">
        <f>IF(RES_hhdet_in_tes!K137=0,"",RES_hhdet_in_tes!K137/RES_hhdet_in_fec!K137)</f>
        <v/>
      </c>
      <c r="L137" s="73" t="str">
        <f>IF(RES_hhdet_in_tes!L137=0,"",RES_hhdet_in_tes!L137/RES_hhdet_in_fec!L137)</f>
        <v/>
      </c>
      <c r="M137" s="73">
        <f>IF(RES_hhdet_in_tes!M137=0,"",RES_hhdet_in_tes!M137/RES_hhdet_in_fec!M137)</f>
        <v>0.7800737399429557</v>
      </c>
      <c r="N137" s="73" t="str">
        <f>IF(RES_hhdet_in_tes!N137=0,"",RES_hhdet_in_tes!N137/RES_hhdet_in_fec!N137)</f>
        <v/>
      </c>
      <c r="O137" s="73" t="str">
        <f>IF(RES_hhdet_in_tes!O137=0,"",RES_hhdet_in_tes!O137/RES_hhdet_in_fec!O137)</f>
        <v/>
      </c>
      <c r="P137" s="73">
        <f>IF(RES_hhdet_in_tes!P137=0,"",RES_hhdet_in_tes!P137/RES_hhdet_in_fec!P137)</f>
        <v>0.77662710841187743</v>
      </c>
      <c r="Q137" s="73" t="str">
        <f>IF(RES_hhdet_in_tes!Q137=0,"",RES_hhdet_in_tes!Q137/RES_hhdet_in_fec!Q137)</f>
        <v/>
      </c>
    </row>
    <row r="138" spans="1:17" ht="12" customHeight="1" x14ac:dyDescent="0.25">
      <c r="A138" s="148" t="s">
        <v>59</v>
      </c>
      <c r="B138" s="73"/>
      <c r="C138" s="73">
        <f>IF(RES_hhdet_in_tes!C138=0,"",RES_hhdet_in_tes!C138/RES_hhdet_in_fec!C138)</f>
        <v>1.0103726169506964</v>
      </c>
      <c r="D138" s="73">
        <f>IF(RES_hhdet_in_tes!D138=0,"",RES_hhdet_in_tes!D138/RES_hhdet_in_fec!D138)</f>
        <v>1.0091314073852409</v>
      </c>
      <c r="E138" s="73" t="str">
        <f>IF(RES_hhdet_in_tes!E138=0,"",RES_hhdet_in_tes!E138/RES_hhdet_in_fec!E138)</f>
        <v/>
      </c>
      <c r="F138" s="73">
        <f>IF(RES_hhdet_in_tes!F138=0,"",RES_hhdet_in_tes!F138/RES_hhdet_in_fec!F138)</f>
        <v>1.0121386126627376</v>
      </c>
      <c r="G138" s="73">
        <f>IF(RES_hhdet_in_tes!G138=0,"",RES_hhdet_in_tes!G138/RES_hhdet_in_fec!G138)</f>
        <v>1.0157258131053193</v>
      </c>
      <c r="H138" s="73">
        <f>IF(RES_hhdet_in_tes!H138=0,"",RES_hhdet_in_tes!H138/RES_hhdet_in_fec!H138)</f>
        <v>1.0118628143398289</v>
      </c>
      <c r="I138" s="73">
        <f>IF(RES_hhdet_in_tes!I138=0,"",RES_hhdet_in_tes!I138/RES_hhdet_in_fec!I138)</f>
        <v>1.0073978507930701</v>
      </c>
      <c r="J138" s="73" t="str">
        <f>IF(RES_hhdet_in_tes!J138=0,"",RES_hhdet_in_tes!J138/RES_hhdet_in_fec!J138)</f>
        <v/>
      </c>
      <c r="K138" s="73" t="str">
        <f>IF(RES_hhdet_in_tes!K138=0,"",RES_hhdet_in_tes!K138/RES_hhdet_in_fec!K138)</f>
        <v/>
      </c>
      <c r="L138" s="73" t="str">
        <f>IF(RES_hhdet_in_tes!L138=0,"",RES_hhdet_in_tes!L138/RES_hhdet_in_fec!L138)</f>
        <v/>
      </c>
      <c r="M138" s="73">
        <f>IF(RES_hhdet_in_tes!M138=0,"",RES_hhdet_in_tes!M138/RES_hhdet_in_fec!M138)</f>
        <v>1.0242096639145335</v>
      </c>
      <c r="N138" s="73" t="str">
        <f>IF(RES_hhdet_in_tes!N138=0,"",RES_hhdet_in_tes!N138/RES_hhdet_in_fec!N138)</f>
        <v/>
      </c>
      <c r="O138" s="73" t="str">
        <f>IF(RES_hhdet_in_tes!O138=0,"",RES_hhdet_in_tes!O138/RES_hhdet_in_fec!O138)</f>
        <v/>
      </c>
      <c r="P138" s="73">
        <f>IF(RES_hhdet_in_tes!P138=0,"",RES_hhdet_in_tes!P138/RES_hhdet_in_fec!P138)</f>
        <v>1.0001412088689892</v>
      </c>
      <c r="Q138" s="73" t="str">
        <f>IF(RES_hhdet_in_tes!Q138=0,"",RES_hhdet_in_tes!Q138/RES_hhdet_in_fec!Q138)</f>
        <v/>
      </c>
    </row>
    <row r="139" spans="1:17" ht="12" customHeight="1" x14ac:dyDescent="0.25">
      <c r="A139" s="158" t="s">
        <v>62</v>
      </c>
      <c r="B139" s="169"/>
      <c r="C139" s="169">
        <f>IF(RES_hhdet_in_tes!C139=0,"",RES_hhdet_in_tes!C139/RES_hhdet_in_fec!C139)</f>
        <v>0.83274903651835608</v>
      </c>
      <c r="D139" s="169">
        <f>IF(RES_hhdet_in_tes!D139=0,"",RES_hhdet_in_tes!D139/RES_hhdet_in_fec!D139)</f>
        <v>0.83570567217117575</v>
      </c>
      <c r="E139" s="169" t="str">
        <f>IF(RES_hhdet_in_tes!E139=0,"",RES_hhdet_in_tes!E139/RES_hhdet_in_fec!E139)</f>
        <v/>
      </c>
      <c r="F139" s="169">
        <f>IF(RES_hhdet_in_tes!F139=0,"",RES_hhdet_in_tes!F139/RES_hhdet_in_fec!F139)</f>
        <v>0.84155370127596019</v>
      </c>
      <c r="G139" s="169">
        <f>IF(RES_hhdet_in_tes!G139=0,"",RES_hhdet_in_tes!G139/RES_hhdet_in_fec!G139)</f>
        <v>0.84457089432167842</v>
      </c>
      <c r="H139" s="169">
        <f>IF(RES_hhdet_in_tes!H139=0,"",RES_hhdet_in_tes!H139/RES_hhdet_in_fec!H139)</f>
        <v>0.84838964274801865</v>
      </c>
      <c r="I139" s="169">
        <f>IF(RES_hhdet_in_tes!I139=0,"",RES_hhdet_in_tes!I139/RES_hhdet_in_fec!I139)</f>
        <v>0.85156670594843942</v>
      </c>
      <c r="J139" s="169" t="str">
        <f>IF(RES_hhdet_in_tes!J139=0,"",RES_hhdet_in_tes!J139/RES_hhdet_in_fec!J139)</f>
        <v/>
      </c>
      <c r="K139" s="169" t="str">
        <f>IF(RES_hhdet_in_tes!K139=0,"",RES_hhdet_in_tes!K139/RES_hhdet_in_fec!K139)</f>
        <v/>
      </c>
      <c r="L139" s="169">
        <f>IF(RES_hhdet_in_tes!L139=0,"",RES_hhdet_in_tes!L139/RES_hhdet_in_fec!L139)</f>
        <v>0.85318126995154198</v>
      </c>
      <c r="M139" s="169">
        <f>IF(RES_hhdet_in_tes!M139=0,"",RES_hhdet_in_tes!M139/RES_hhdet_in_fec!M139)</f>
        <v>0.85430306020006797</v>
      </c>
      <c r="N139" s="169" t="str">
        <f>IF(RES_hhdet_in_tes!N139=0,"",RES_hhdet_in_tes!N139/RES_hhdet_in_fec!N139)</f>
        <v/>
      </c>
      <c r="O139" s="169" t="str">
        <f>IF(RES_hhdet_in_tes!O139=0,"",RES_hhdet_in_tes!O139/RES_hhdet_in_fec!O139)</f>
        <v/>
      </c>
      <c r="P139" s="169">
        <f>IF(RES_hhdet_in_tes!P139=0,"",RES_hhdet_in_tes!P139/RES_hhdet_in_fec!P139)</f>
        <v>0.85890209194579437</v>
      </c>
      <c r="Q139" s="169">
        <f>IF(RES_hhdet_in_tes!Q139=0,"",RES_hhdet_in_tes!Q139/RES_hhdet_in_fec!Q139)</f>
        <v>0.86113023852550308</v>
      </c>
    </row>
    <row r="140" spans="1:17" ht="12" customHeight="1" x14ac:dyDescent="0.25">
      <c r="A140" s="23" t="s">
        <v>57</v>
      </c>
      <c r="B140" s="73"/>
      <c r="C140" s="73" t="str">
        <f>IF(RES_hhdet_in_tes!C140=0,"",RES_hhdet_in_tes!C140/RES_hhdet_in_fec!C140)</f>
        <v/>
      </c>
      <c r="D140" s="73" t="str">
        <f>IF(RES_hhdet_in_tes!D140=0,"",RES_hhdet_in_tes!D140/RES_hhdet_in_fec!D140)</f>
        <v/>
      </c>
      <c r="E140" s="73" t="str">
        <f>IF(RES_hhdet_in_tes!E140=0,"",RES_hhdet_in_tes!E140/RES_hhdet_in_fec!E140)</f>
        <v/>
      </c>
      <c r="F140" s="73" t="str">
        <f>IF(RES_hhdet_in_tes!F140=0,"",RES_hhdet_in_tes!F140/RES_hhdet_in_fec!F140)</f>
        <v/>
      </c>
      <c r="G140" s="73" t="str">
        <f>IF(RES_hhdet_in_tes!G140=0,"",RES_hhdet_in_tes!G140/RES_hhdet_in_fec!G140)</f>
        <v/>
      </c>
      <c r="H140" s="73" t="str">
        <f>IF(RES_hhdet_in_tes!H140=0,"",RES_hhdet_in_tes!H140/RES_hhdet_in_fec!H140)</f>
        <v/>
      </c>
      <c r="I140" s="73" t="str">
        <f>IF(RES_hhdet_in_tes!I140=0,"",RES_hhdet_in_tes!I140/RES_hhdet_in_fec!I140)</f>
        <v/>
      </c>
      <c r="J140" s="73" t="str">
        <f>IF(RES_hhdet_in_tes!J140=0,"",RES_hhdet_in_tes!J140/RES_hhdet_in_fec!J140)</f>
        <v/>
      </c>
      <c r="K140" s="73" t="str">
        <f>IF(RES_hhdet_in_tes!K140=0,"",RES_hhdet_in_tes!K140/RES_hhdet_in_fec!K140)</f>
        <v/>
      </c>
      <c r="L140" s="73" t="str">
        <f>IF(RES_hhdet_in_tes!L140=0,"",RES_hhdet_in_tes!L140/RES_hhdet_in_fec!L140)</f>
        <v/>
      </c>
      <c r="M140" s="73" t="str">
        <f>IF(RES_hhdet_in_tes!M140=0,"",RES_hhdet_in_tes!M140/RES_hhdet_in_fec!M140)</f>
        <v/>
      </c>
      <c r="N140" s="73" t="str">
        <f>IF(RES_hhdet_in_tes!N140=0,"",RES_hhdet_in_tes!N140/RES_hhdet_in_fec!N140)</f>
        <v/>
      </c>
      <c r="O140" s="73" t="str">
        <f>IF(RES_hhdet_in_tes!O140=0,"",RES_hhdet_in_tes!O140/RES_hhdet_in_fec!O140)</f>
        <v/>
      </c>
      <c r="P140" s="73" t="str">
        <f>IF(RES_hhdet_in_tes!P140=0,"",RES_hhdet_in_tes!P140/RES_hhdet_in_fec!P140)</f>
        <v/>
      </c>
      <c r="Q140" s="73" t="str">
        <f>IF(RES_hhdet_in_tes!Q140=0,"",RES_hhdet_in_tes!Q140/RES_hhdet_in_fec!Q140)</f>
        <v/>
      </c>
    </row>
    <row r="141" spans="1:17" ht="12" customHeight="1" x14ac:dyDescent="0.25">
      <c r="A141" s="29" t="s">
        <v>140</v>
      </c>
      <c r="B141" s="65"/>
      <c r="C141" s="65">
        <f>IF(RES_hhdet_in_tes!C141=0,"",RES_hhdet_in_tes!C141/RES_hhdet_in_fec!C141)</f>
        <v>0.83274903651835608</v>
      </c>
      <c r="D141" s="65">
        <f>IF(RES_hhdet_in_tes!D141=0,"",RES_hhdet_in_tes!D141/RES_hhdet_in_fec!D141)</f>
        <v>0.83570567217117575</v>
      </c>
      <c r="E141" s="65" t="str">
        <f>IF(RES_hhdet_in_tes!E141=0,"",RES_hhdet_in_tes!E141/RES_hhdet_in_fec!E141)</f>
        <v/>
      </c>
      <c r="F141" s="65">
        <f>IF(RES_hhdet_in_tes!F141=0,"",RES_hhdet_in_tes!F141/RES_hhdet_in_fec!F141)</f>
        <v>0.84155370127596019</v>
      </c>
      <c r="G141" s="65">
        <f>IF(RES_hhdet_in_tes!G141=0,"",RES_hhdet_in_tes!G141/RES_hhdet_in_fec!G141)</f>
        <v>0.84457089432167842</v>
      </c>
      <c r="H141" s="65">
        <f>IF(RES_hhdet_in_tes!H141=0,"",RES_hhdet_in_tes!H141/RES_hhdet_in_fec!H141)</f>
        <v>0.84838964274801865</v>
      </c>
      <c r="I141" s="65">
        <f>IF(RES_hhdet_in_tes!I141=0,"",RES_hhdet_in_tes!I141/RES_hhdet_in_fec!I141)</f>
        <v>0.85156670594843942</v>
      </c>
      <c r="J141" s="65" t="str">
        <f>IF(RES_hhdet_in_tes!J141=0,"",RES_hhdet_in_tes!J141/RES_hhdet_in_fec!J141)</f>
        <v/>
      </c>
      <c r="K141" s="65" t="str">
        <f>IF(RES_hhdet_in_tes!K141=0,"",RES_hhdet_in_tes!K141/RES_hhdet_in_fec!K141)</f>
        <v/>
      </c>
      <c r="L141" s="65">
        <f>IF(RES_hhdet_in_tes!L141=0,"",RES_hhdet_in_tes!L141/RES_hhdet_in_fec!L141)</f>
        <v>0.85318126995154198</v>
      </c>
      <c r="M141" s="65">
        <f>IF(RES_hhdet_in_tes!M141=0,"",RES_hhdet_in_tes!M141/RES_hhdet_in_fec!M141)</f>
        <v>0.85430306020006797</v>
      </c>
      <c r="N141" s="65" t="str">
        <f>IF(RES_hhdet_in_tes!N141=0,"",RES_hhdet_in_tes!N141/RES_hhdet_in_fec!N141)</f>
        <v/>
      </c>
      <c r="O141" s="65" t="str">
        <f>IF(RES_hhdet_in_tes!O141=0,"",RES_hhdet_in_tes!O141/RES_hhdet_in_fec!O141)</f>
        <v/>
      </c>
      <c r="P141" s="65">
        <f>IF(RES_hhdet_in_tes!P141=0,"",RES_hhdet_in_tes!P141/RES_hhdet_in_fec!P141)</f>
        <v>0.85890209194579437</v>
      </c>
      <c r="Q141" s="65">
        <f>IF(RES_hhdet_in_tes!Q141=0,"",RES_hhdet_in_tes!Q141/RES_hhdet_in_fec!Q141)</f>
        <v>0.86113023852550308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75"/>
      <c r="C143" s="175">
        <f>IF(RES_hhdet_in_tes!C143=0,"",RES_hhdet_in_tes!C143/RES_hhdet_in_fec!C143)</f>
        <v>1.1623602758299756</v>
      </c>
      <c r="D143" s="175">
        <f>IF(RES_hhdet_in_tes!D143=0,"",RES_hhdet_in_tes!D143/RES_hhdet_in_fec!D143)</f>
        <v>1.1877737080192547</v>
      </c>
      <c r="E143" s="175">
        <f>IF(RES_hhdet_in_tes!E143=0,"",RES_hhdet_in_tes!E143/RES_hhdet_in_fec!E143)</f>
        <v>1.2243341677881305</v>
      </c>
      <c r="F143" s="175">
        <f>IF(RES_hhdet_in_tes!F143=0,"",RES_hhdet_in_tes!F143/RES_hhdet_in_fec!F143)</f>
        <v>1.2769496304682786</v>
      </c>
      <c r="G143" s="175">
        <f>IF(RES_hhdet_in_tes!G143=0,"",RES_hhdet_in_tes!G143/RES_hhdet_in_fec!G143)</f>
        <v>1.3423141073507343</v>
      </c>
      <c r="H143" s="175">
        <f>IF(RES_hhdet_in_tes!H143=0,"",RES_hhdet_in_tes!H143/RES_hhdet_in_fec!H143)</f>
        <v>1.3967021497065926</v>
      </c>
      <c r="I143" s="175">
        <f>IF(RES_hhdet_in_tes!I143=0,"",RES_hhdet_in_tes!I143/RES_hhdet_in_fec!I143)</f>
        <v>1.4354454827095213</v>
      </c>
      <c r="J143" s="175">
        <f>IF(RES_hhdet_in_tes!J143=0,"",RES_hhdet_in_tes!J143/RES_hhdet_in_fec!J143)</f>
        <v>1.5352800226327801</v>
      </c>
      <c r="K143" s="175">
        <f>IF(RES_hhdet_in_tes!K143=0,"",RES_hhdet_in_tes!K143/RES_hhdet_in_fec!K143)</f>
        <v>1.6236479861971902</v>
      </c>
      <c r="L143" s="175">
        <f>IF(RES_hhdet_in_tes!L143=0,"",RES_hhdet_in_tes!L143/RES_hhdet_in_fec!L143)</f>
        <v>1.6925220595121131</v>
      </c>
      <c r="M143" s="175">
        <f>IF(RES_hhdet_in_tes!M143=0,"",RES_hhdet_in_tes!M143/RES_hhdet_in_fec!M143)</f>
        <v>1.7325519646880649</v>
      </c>
      <c r="N143" s="175">
        <f>IF(RES_hhdet_in_tes!N143=0,"",RES_hhdet_in_tes!N143/RES_hhdet_in_fec!N143)</f>
        <v>1.7597761179838556</v>
      </c>
      <c r="O143" s="175">
        <f>IF(RES_hhdet_in_tes!O143=0,"",RES_hhdet_in_tes!O143/RES_hhdet_in_fec!O143)</f>
        <v>1.8073023465662839</v>
      </c>
      <c r="P143" s="175">
        <f>IF(RES_hhdet_in_tes!P143=0,"",RES_hhdet_in_tes!P143/RES_hhdet_in_fec!P143)</f>
        <v>1.7957211449316484</v>
      </c>
      <c r="Q143" s="175">
        <f>IF(RES_hhdet_in_tes!Q143=0,"",RES_hhdet_in_tes!Q143/RES_hhdet_in_fec!Q143)</f>
        <v>1.8240886387949933</v>
      </c>
    </row>
    <row r="144" spans="1:17" ht="12.95" customHeight="1" x14ac:dyDescent="0.25">
      <c r="A144" s="158" t="s">
        <v>65</v>
      </c>
      <c r="B144" s="169"/>
      <c r="C144" s="169">
        <f>IF(RES_hhdet_in_tes!C144=0,"",RES_hhdet_in_tes!C144/RES_hhdet_in_fec!C144)</f>
        <v>1.3054141399585568</v>
      </c>
      <c r="D144" s="169">
        <f>IF(RES_hhdet_in_tes!D144=0,"",RES_hhdet_in_tes!D144/RES_hhdet_in_fec!D144)</f>
        <v>1.3555873623496399</v>
      </c>
      <c r="E144" s="169">
        <f>IF(RES_hhdet_in_tes!E144=0,"",RES_hhdet_in_tes!E144/RES_hhdet_in_fec!E144)</f>
        <v>1.4182239559854266</v>
      </c>
      <c r="F144" s="169">
        <f>IF(RES_hhdet_in_tes!F144=0,"",RES_hhdet_in_tes!F144/RES_hhdet_in_fec!F144)</f>
        <v>1.4947199131607536</v>
      </c>
      <c r="G144" s="169">
        <f>IF(RES_hhdet_in_tes!G144=0,"",RES_hhdet_in_tes!G144/RES_hhdet_in_fec!G144)</f>
        <v>1.5897722623410733</v>
      </c>
      <c r="H144" s="169">
        <f>IF(RES_hhdet_in_tes!H144=0,"",RES_hhdet_in_tes!H144/RES_hhdet_in_fec!H144)</f>
        <v>1.6962005281928454</v>
      </c>
      <c r="I144" s="169">
        <f>IF(RES_hhdet_in_tes!I144=0,"",RES_hhdet_in_tes!I144/RES_hhdet_in_fec!I144)</f>
        <v>1.8101078053083481</v>
      </c>
      <c r="J144" s="169">
        <f>IF(RES_hhdet_in_tes!J144=0,"",RES_hhdet_in_tes!J144/RES_hhdet_in_fec!J144)</f>
        <v>1.9777806913828027</v>
      </c>
      <c r="K144" s="169">
        <f>IF(RES_hhdet_in_tes!K144=0,"",RES_hhdet_in_tes!K144/RES_hhdet_in_fec!K144)</f>
        <v>2.1392652991439745</v>
      </c>
      <c r="L144" s="169">
        <f>IF(RES_hhdet_in_tes!L144=0,"",RES_hhdet_in_tes!L144/RES_hhdet_in_fec!L144)</f>
        <v>2.429575693799757</v>
      </c>
      <c r="M144" s="169">
        <f>IF(RES_hhdet_in_tes!M144=0,"",RES_hhdet_in_tes!M144/RES_hhdet_in_fec!M144)</f>
        <v>2.5423532406667486</v>
      </c>
      <c r="N144" s="169">
        <f>IF(RES_hhdet_in_tes!N144=0,"",RES_hhdet_in_tes!N144/RES_hhdet_in_fec!N144)</f>
        <v>2.8681351047026777</v>
      </c>
      <c r="O144" s="169">
        <f>IF(RES_hhdet_in_tes!O144=0,"",RES_hhdet_in_tes!O144/RES_hhdet_in_fec!O144)</f>
        <v>3.0520766232649499</v>
      </c>
      <c r="P144" s="169">
        <f>IF(RES_hhdet_in_tes!P144=0,"",RES_hhdet_in_tes!P144/RES_hhdet_in_fec!P144)</f>
        <v>3.1550262245026319</v>
      </c>
      <c r="Q144" s="169">
        <f>IF(RES_hhdet_in_tes!Q144=0,"",RES_hhdet_in_tes!Q144/RES_hhdet_in_fec!Q144)</f>
        <v>3.280618576867055</v>
      </c>
    </row>
    <row r="145" spans="1:17" ht="12" customHeight="1" x14ac:dyDescent="0.25">
      <c r="A145" s="23" t="s">
        <v>60</v>
      </c>
      <c r="B145" s="73"/>
      <c r="C145" s="73">
        <f>IF(RES_hhdet_in_tes!C145=0,"",RES_hhdet_in_tes!C145/RES_hhdet_in_fec!C145)</f>
        <v>1.3054141399585568</v>
      </c>
      <c r="D145" s="73">
        <f>IF(RES_hhdet_in_tes!D145=0,"",RES_hhdet_in_tes!D145/RES_hhdet_in_fec!D145)</f>
        <v>1.3555873623496399</v>
      </c>
      <c r="E145" s="73">
        <f>IF(RES_hhdet_in_tes!E145=0,"",RES_hhdet_in_tes!E145/RES_hhdet_in_fec!E145)</f>
        <v>1.4182239559854266</v>
      </c>
      <c r="F145" s="73">
        <f>IF(RES_hhdet_in_tes!F145=0,"",RES_hhdet_in_tes!F145/RES_hhdet_in_fec!F145)</f>
        <v>1.4947199131607536</v>
      </c>
      <c r="G145" s="73">
        <f>IF(RES_hhdet_in_tes!G145=0,"",RES_hhdet_in_tes!G145/RES_hhdet_in_fec!G145)</f>
        <v>1.5897722623410733</v>
      </c>
      <c r="H145" s="73">
        <f>IF(RES_hhdet_in_tes!H145=0,"",RES_hhdet_in_tes!H145/RES_hhdet_in_fec!H145)</f>
        <v>1.6962005281928454</v>
      </c>
      <c r="I145" s="73">
        <f>IF(RES_hhdet_in_tes!I145=0,"",RES_hhdet_in_tes!I145/RES_hhdet_in_fec!I145)</f>
        <v>1.8101078053083481</v>
      </c>
      <c r="J145" s="73">
        <f>IF(RES_hhdet_in_tes!J145=0,"",RES_hhdet_in_tes!J145/RES_hhdet_in_fec!J145)</f>
        <v>1.9777806913828027</v>
      </c>
      <c r="K145" s="73">
        <f>IF(RES_hhdet_in_tes!K145=0,"",RES_hhdet_in_tes!K145/RES_hhdet_in_fec!K145)</f>
        <v>2.1392652991439745</v>
      </c>
      <c r="L145" s="73">
        <f>IF(RES_hhdet_in_tes!L145=0,"",RES_hhdet_in_tes!L145/RES_hhdet_in_fec!L145)</f>
        <v>2.429575693799757</v>
      </c>
      <c r="M145" s="73">
        <f>IF(RES_hhdet_in_tes!M145=0,"",RES_hhdet_in_tes!M145/RES_hhdet_in_fec!M145)</f>
        <v>2.5423532406667486</v>
      </c>
      <c r="N145" s="73">
        <f>IF(RES_hhdet_in_tes!N145=0,"",RES_hhdet_in_tes!N145/RES_hhdet_in_fec!N145)</f>
        <v>2.8681351047026777</v>
      </c>
      <c r="O145" s="73">
        <f>IF(RES_hhdet_in_tes!O145=0,"",RES_hhdet_in_tes!O145/RES_hhdet_in_fec!O145)</f>
        <v>3.0520766232649499</v>
      </c>
      <c r="P145" s="73">
        <f>IF(RES_hhdet_in_tes!P145=0,"",RES_hhdet_in_tes!P145/RES_hhdet_in_fec!P145)</f>
        <v>3.1550262245026319</v>
      </c>
      <c r="Q145" s="73">
        <f>IF(RES_hhdet_in_tes!Q145=0,"",RES_hhdet_in_tes!Q145/RES_hhdet_in_fec!Q145)</f>
        <v>3.280618576867055</v>
      </c>
    </row>
    <row r="146" spans="1:17" ht="12.95" customHeight="1" x14ac:dyDescent="0.25">
      <c r="A146" s="158" t="s">
        <v>112</v>
      </c>
      <c r="B146" s="169"/>
      <c r="C146" s="169">
        <f>IF(RES_hhdet_in_tes!C146=0,"",RES_hhdet_in_tes!C146/RES_hhdet_in_fec!C146)</f>
        <v>1.927912098152734</v>
      </c>
      <c r="D146" s="169">
        <f>IF(RES_hhdet_in_tes!D146=0,"",RES_hhdet_in_tes!D146/RES_hhdet_in_fec!D146)</f>
        <v>1.9963736141666257</v>
      </c>
      <c r="E146" s="169">
        <f>IF(RES_hhdet_in_tes!E146=0,"",RES_hhdet_in_tes!E146/RES_hhdet_in_fec!E146)</f>
        <v>2.0853436345524048</v>
      </c>
      <c r="F146" s="169">
        <f>IF(RES_hhdet_in_tes!F146=0,"",RES_hhdet_in_tes!F146/RES_hhdet_in_fec!F146)</f>
        <v>2.1765813920476913</v>
      </c>
      <c r="G146" s="169">
        <f>IF(RES_hhdet_in_tes!G146=0,"",RES_hhdet_in_tes!G146/RES_hhdet_in_fec!G146)</f>
        <v>2.2861300232258137</v>
      </c>
      <c r="H146" s="169">
        <f>IF(RES_hhdet_in_tes!H146=0,"",RES_hhdet_in_tes!H146/RES_hhdet_in_fec!H146)</f>
        <v>2.2863738606506394</v>
      </c>
      <c r="I146" s="169">
        <f>IF(RES_hhdet_in_tes!I146=0,"",RES_hhdet_in_tes!I146/RES_hhdet_in_fec!I146)</f>
        <v>2.4097273428919341</v>
      </c>
      <c r="J146" s="169">
        <f>IF(RES_hhdet_in_tes!J146=0,"",RES_hhdet_in_tes!J146/RES_hhdet_in_fec!J146)</f>
        <v>2.5738709129488395</v>
      </c>
      <c r="K146" s="169">
        <f>IF(RES_hhdet_in_tes!K146=0,"",RES_hhdet_in_tes!K146/RES_hhdet_in_fec!K146)</f>
        <v>2.7585621102457552</v>
      </c>
      <c r="L146" s="169">
        <f>IF(RES_hhdet_in_tes!L146=0,"",RES_hhdet_in_tes!L146/RES_hhdet_in_fec!L146)</f>
        <v>3.0151333967784599</v>
      </c>
      <c r="M146" s="169">
        <f>IF(RES_hhdet_in_tes!M146=0,"",RES_hhdet_in_tes!M146/RES_hhdet_in_fec!M146)</f>
        <v>3.1777834363272182</v>
      </c>
      <c r="N146" s="169">
        <f>IF(RES_hhdet_in_tes!N146=0,"",RES_hhdet_in_tes!N146/RES_hhdet_in_fec!N146)</f>
        <v>3.3534040472030147</v>
      </c>
      <c r="O146" s="169">
        <f>IF(RES_hhdet_in_tes!O146=0,"",RES_hhdet_in_tes!O146/RES_hhdet_in_fec!O146)</f>
        <v>3.5194989258602614</v>
      </c>
      <c r="P146" s="169">
        <f>IF(RES_hhdet_in_tes!P146=0,"",RES_hhdet_in_tes!P146/RES_hhdet_in_fec!P146)</f>
        <v>3.6442476734044367</v>
      </c>
      <c r="Q146" s="169">
        <f>IF(RES_hhdet_in_tes!Q146=0,"",RES_hhdet_in_tes!Q146/RES_hhdet_in_fec!Q146)</f>
        <v>3.7547659611326751</v>
      </c>
    </row>
    <row r="147" spans="1:17" ht="12" customHeight="1" x14ac:dyDescent="0.25">
      <c r="A147" s="23" t="s">
        <v>60</v>
      </c>
      <c r="B147" s="73"/>
      <c r="C147" s="73">
        <f>IF(RES_hhdet_in_tes!C147=0,"",RES_hhdet_in_tes!C147/RES_hhdet_in_fec!C147)</f>
        <v>1.927912098152734</v>
      </c>
      <c r="D147" s="73">
        <f>IF(RES_hhdet_in_tes!D147=0,"",RES_hhdet_in_tes!D147/RES_hhdet_in_fec!D147)</f>
        <v>1.9963736141666257</v>
      </c>
      <c r="E147" s="73">
        <f>IF(RES_hhdet_in_tes!E147=0,"",RES_hhdet_in_tes!E147/RES_hhdet_in_fec!E147)</f>
        <v>2.0853436345524048</v>
      </c>
      <c r="F147" s="73">
        <f>IF(RES_hhdet_in_tes!F147=0,"",RES_hhdet_in_tes!F147/RES_hhdet_in_fec!F147)</f>
        <v>2.1765813920476913</v>
      </c>
      <c r="G147" s="73">
        <f>IF(RES_hhdet_in_tes!G147=0,"",RES_hhdet_in_tes!G147/RES_hhdet_in_fec!G147)</f>
        <v>2.2861300232258137</v>
      </c>
      <c r="H147" s="73">
        <f>IF(RES_hhdet_in_tes!H147=0,"",RES_hhdet_in_tes!H147/RES_hhdet_in_fec!H147)</f>
        <v>2.2863738606506394</v>
      </c>
      <c r="I147" s="73">
        <f>IF(RES_hhdet_in_tes!I147=0,"",RES_hhdet_in_tes!I147/RES_hhdet_in_fec!I147)</f>
        <v>2.4097273428919341</v>
      </c>
      <c r="J147" s="73">
        <f>IF(RES_hhdet_in_tes!J147=0,"",RES_hhdet_in_tes!J147/RES_hhdet_in_fec!J147)</f>
        <v>2.5738709129488395</v>
      </c>
      <c r="K147" s="73">
        <f>IF(RES_hhdet_in_tes!K147=0,"",RES_hhdet_in_tes!K147/RES_hhdet_in_fec!K147)</f>
        <v>2.7585621102457552</v>
      </c>
      <c r="L147" s="73">
        <f>IF(RES_hhdet_in_tes!L147=0,"",RES_hhdet_in_tes!L147/RES_hhdet_in_fec!L147)</f>
        <v>3.0151333967784599</v>
      </c>
      <c r="M147" s="73">
        <f>IF(RES_hhdet_in_tes!M147=0,"",RES_hhdet_in_tes!M147/RES_hhdet_in_fec!M147)</f>
        <v>3.1777834363272182</v>
      </c>
      <c r="N147" s="73">
        <f>IF(RES_hhdet_in_tes!N147=0,"",RES_hhdet_in_tes!N147/RES_hhdet_in_fec!N147)</f>
        <v>3.3534040472030147</v>
      </c>
      <c r="O147" s="73">
        <f>IF(RES_hhdet_in_tes!O147=0,"",RES_hhdet_in_tes!O147/RES_hhdet_in_fec!O147)</f>
        <v>3.5194989258602614</v>
      </c>
      <c r="P147" s="73">
        <f>IF(RES_hhdet_in_tes!P147=0,"",RES_hhdet_in_tes!P147/RES_hhdet_in_fec!P147)</f>
        <v>3.6442476734044367</v>
      </c>
      <c r="Q147" s="73">
        <f>IF(RES_hhdet_in_tes!Q147=0,"",RES_hhdet_in_tes!Q147/RES_hhdet_in_fec!Q147)</f>
        <v>3.7547659611326751</v>
      </c>
    </row>
    <row r="148" spans="1:17" ht="12" customHeight="1" x14ac:dyDescent="0.25">
      <c r="A148" s="158" t="s">
        <v>63</v>
      </c>
      <c r="B148" s="169"/>
      <c r="C148" s="169">
        <f>IF(RES_hhdet_in_tes!C148=0,"",RES_hhdet_in_tes!C148/RES_hhdet_in_fec!C148)</f>
        <v>0.72975351835037339</v>
      </c>
      <c r="D148" s="169">
        <f>IF(RES_hhdet_in_tes!D148=0,"",RES_hhdet_in_tes!D148/RES_hhdet_in_fec!D148)</f>
        <v>0.73435032314525284</v>
      </c>
      <c r="E148" s="169">
        <f>IF(RES_hhdet_in_tes!E148=0,"",RES_hhdet_in_tes!E148/RES_hhdet_in_fec!E148)</f>
        <v>0.73881883226297751</v>
      </c>
      <c r="F148" s="169">
        <f>IF(RES_hhdet_in_tes!F148=0,"",RES_hhdet_in_tes!F148/RES_hhdet_in_fec!F148)</f>
        <v>0.74306350687155998</v>
      </c>
      <c r="G148" s="169">
        <f>IF(RES_hhdet_in_tes!G148=0,"",RES_hhdet_in_tes!G148/RES_hhdet_in_fec!G148)</f>
        <v>0.74880760599500829</v>
      </c>
      <c r="H148" s="169">
        <f>IF(RES_hhdet_in_tes!H148=0,"",RES_hhdet_in_tes!H148/RES_hhdet_in_fec!H148)</f>
        <v>0.75616012230180563</v>
      </c>
      <c r="I148" s="169">
        <f>IF(RES_hhdet_in_tes!I148=0,"",RES_hhdet_in_tes!I148/RES_hhdet_in_fec!I148)</f>
        <v>0.76539665694623815</v>
      </c>
      <c r="J148" s="169">
        <f>IF(RES_hhdet_in_tes!J148=0,"",RES_hhdet_in_tes!J148/RES_hhdet_in_fec!J148)</f>
        <v>0.7686953006006122</v>
      </c>
      <c r="K148" s="169">
        <f>IF(RES_hhdet_in_tes!K148=0,"",RES_hhdet_in_tes!K148/RES_hhdet_in_fec!K148)</f>
        <v>0.77977837055215227</v>
      </c>
      <c r="L148" s="169">
        <f>IF(RES_hhdet_in_tes!L148=0,"",RES_hhdet_in_tes!L148/RES_hhdet_in_fec!L148)</f>
        <v>0.77424283743846023</v>
      </c>
      <c r="M148" s="169">
        <f>IF(RES_hhdet_in_tes!M148=0,"",RES_hhdet_in_tes!M148/RES_hhdet_in_fec!M148)</f>
        <v>0.79122532101856746</v>
      </c>
      <c r="N148" s="169">
        <f>IF(RES_hhdet_in_tes!N148=0,"",RES_hhdet_in_tes!N148/RES_hhdet_in_fec!N148)</f>
        <v>0.78040433747172788</v>
      </c>
      <c r="O148" s="169">
        <f>IF(RES_hhdet_in_tes!O148=0,"",RES_hhdet_in_tes!O148/RES_hhdet_in_fec!O148)</f>
        <v>0.78199458373636876</v>
      </c>
      <c r="P148" s="169">
        <f>IF(RES_hhdet_in_tes!P148=0,"",RES_hhdet_in_tes!P148/RES_hhdet_in_fec!P148)</f>
        <v>0.78945197075981632</v>
      </c>
      <c r="Q148" s="169">
        <f>IF(RES_hhdet_in_tes!Q148=0,"",RES_hhdet_in_tes!Q148/RES_hhdet_in_fec!Q148)</f>
        <v>0.78822227694726554</v>
      </c>
    </row>
    <row r="149" spans="1:17" ht="12" customHeight="1" x14ac:dyDescent="0.25">
      <c r="A149" s="167" t="s">
        <v>144</v>
      </c>
      <c r="B149" s="174"/>
      <c r="C149" s="174" t="str">
        <f>IF(RES_hhdet_in_tes!C149=0,"",RES_hhdet_in_tes!C149/RES_hhdet_in_fec!C149)</f>
        <v/>
      </c>
      <c r="D149" s="174" t="str">
        <f>IF(RES_hhdet_in_tes!D149=0,"",RES_hhdet_in_tes!D149/RES_hhdet_in_fec!D149)</f>
        <v/>
      </c>
      <c r="E149" s="174" t="str">
        <f>IF(RES_hhdet_in_tes!E149=0,"",RES_hhdet_in_tes!E149/RES_hhdet_in_fec!E149)</f>
        <v/>
      </c>
      <c r="F149" s="174" t="str">
        <f>IF(RES_hhdet_in_tes!F149=0,"",RES_hhdet_in_tes!F149/RES_hhdet_in_fec!F149)</f>
        <v/>
      </c>
      <c r="G149" s="174" t="str">
        <f>IF(RES_hhdet_in_tes!G149=0,"",RES_hhdet_in_tes!G149/RES_hhdet_in_fec!G149)</f>
        <v/>
      </c>
      <c r="H149" s="174" t="str">
        <f>IF(RES_hhdet_in_tes!H149=0,"",RES_hhdet_in_tes!H149/RES_hhdet_in_fec!H149)</f>
        <v/>
      </c>
      <c r="I149" s="174" t="str">
        <f>IF(RES_hhdet_in_tes!I149=0,"",RES_hhdet_in_tes!I149/RES_hhdet_in_fec!I149)</f>
        <v/>
      </c>
      <c r="J149" s="174" t="str">
        <f>IF(RES_hhdet_in_tes!J149=0,"",RES_hhdet_in_tes!J149/RES_hhdet_in_fec!J149)</f>
        <v/>
      </c>
      <c r="K149" s="174" t="str">
        <f>IF(RES_hhdet_in_tes!K149=0,"",RES_hhdet_in_tes!K149/RES_hhdet_in_fec!K149)</f>
        <v/>
      </c>
      <c r="L149" s="174" t="str">
        <f>IF(RES_hhdet_in_tes!L149=0,"",RES_hhdet_in_tes!L149/RES_hhdet_in_fec!L149)</f>
        <v/>
      </c>
      <c r="M149" s="174" t="str">
        <f>IF(RES_hhdet_in_tes!M149=0,"",RES_hhdet_in_tes!M149/RES_hhdet_in_fec!M149)</f>
        <v/>
      </c>
      <c r="N149" s="174" t="str">
        <f>IF(RES_hhdet_in_tes!N149=0,"",RES_hhdet_in_tes!N149/RES_hhdet_in_fec!N149)</f>
        <v/>
      </c>
      <c r="O149" s="174" t="str">
        <f>IF(RES_hhdet_in_tes!O149=0,"",RES_hhdet_in_tes!O149/RES_hhdet_in_fec!O149)</f>
        <v/>
      </c>
      <c r="P149" s="174" t="str">
        <f>IF(RES_hhdet_in_tes!P149=0,"",RES_hhdet_in_tes!P149/RES_hhdet_in_fec!P149)</f>
        <v/>
      </c>
      <c r="Q149" s="174" t="str">
        <f>IF(RES_hhdet_in_tes!Q149=0,"",RES_hhdet_in_tes!Q149/RES_hhdet_in_fec!Q149)</f>
        <v/>
      </c>
    </row>
    <row r="150" spans="1:17" ht="12" customHeight="1" x14ac:dyDescent="0.25">
      <c r="A150" s="167" t="s">
        <v>143</v>
      </c>
      <c r="B150" s="174"/>
      <c r="C150" s="174" t="str">
        <f>IF(RES_hhdet_in_tes!C150=0,"",RES_hhdet_in_tes!C150/RES_hhdet_in_fec!C150)</f>
        <v/>
      </c>
      <c r="D150" s="174" t="str">
        <f>IF(RES_hhdet_in_tes!D150=0,"",RES_hhdet_in_tes!D150/RES_hhdet_in_fec!D150)</f>
        <v/>
      </c>
      <c r="E150" s="174" t="str">
        <f>IF(RES_hhdet_in_tes!E150=0,"",RES_hhdet_in_tes!E150/RES_hhdet_in_fec!E150)</f>
        <v/>
      </c>
      <c r="F150" s="174" t="str">
        <f>IF(RES_hhdet_in_tes!F150=0,"",RES_hhdet_in_tes!F150/RES_hhdet_in_fec!F150)</f>
        <v/>
      </c>
      <c r="G150" s="174" t="str">
        <f>IF(RES_hhdet_in_tes!G150=0,"",RES_hhdet_in_tes!G150/RES_hhdet_in_fec!G150)</f>
        <v/>
      </c>
      <c r="H150" s="174" t="str">
        <f>IF(RES_hhdet_in_tes!H150=0,"",RES_hhdet_in_tes!H150/RES_hhdet_in_fec!H150)</f>
        <v/>
      </c>
      <c r="I150" s="174" t="str">
        <f>IF(RES_hhdet_in_tes!I150=0,"",RES_hhdet_in_tes!I150/RES_hhdet_in_fec!I150)</f>
        <v/>
      </c>
      <c r="J150" s="174" t="str">
        <f>IF(RES_hhdet_in_tes!J150=0,"",RES_hhdet_in_tes!J150/RES_hhdet_in_fec!J150)</f>
        <v/>
      </c>
      <c r="K150" s="174" t="str">
        <f>IF(RES_hhdet_in_tes!K150=0,"",RES_hhdet_in_tes!K150/RES_hhdet_in_fec!K150)</f>
        <v/>
      </c>
      <c r="L150" s="174" t="str">
        <f>IF(RES_hhdet_in_tes!L150=0,"",RES_hhdet_in_tes!L150/RES_hhdet_in_fec!L150)</f>
        <v/>
      </c>
      <c r="M150" s="174" t="str">
        <f>IF(RES_hhdet_in_tes!M150=0,"",RES_hhdet_in_tes!M150/RES_hhdet_in_fec!M150)</f>
        <v/>
      </c>
      <c r="N150" s="174" t="str">
        <f>IF(RES_hhdet_in_tes!N150=0,"",RES_hhdet_in_tes!N150/RES_hhdet_in_fec!N150)</f>
        <v/>
      </c>
      <c r="O150" s="174" t="str">
        <f>IF(RES_hhdet_in_tes!O150=0,"",RES_hhdet_in_tes!O150/RES_hhdet_in_fec!O150)</f>
        <v/>
      </c>
      <c r="P150" s="174" t="str">
        <f>IF(RES_hhdet_in_tes!P150=0,"",RES_hhdet_in_tes!P150/RES_hhdet_in_fec!P150)</f>
        <v/>
      </c>
      <c r="Q150" s="174" t="str">
        <f>IF(RES_hhdet_in_tes!Q150=0,"",RES_hhdet_in_tes!Q150/RES_hhdet_in_fec!Q150)</f>
        <v/>
      </c>
    </row>
    <row r="151" spans="1:17" ht="12" customHeight="1" x14ac:dyDescent="0.25">
      <c r="A151" s="166" t="s">
        <v>57</v>
      </c>
      <c r="B151" s="173"/>
      <c r="C151" s="173" t="str">
        <f>IF(RES_hhdet_in_tes!C151=0,"",RES_hhdet_in_tes!C151/RES_hhdet_in_fec!C151)</f>
        <v/>
      </c>
      <c r="D151" s="173" t="str">
        <f>IF(RES_hhdet_in_tes!D151=0,"",RES_hhdet_in_tes!D151/RES_hhdet_in_fec!D151)</f>
        <v/>
      </c>
      <c r="E151" s="173" t="str">
        <f>IF(RES_hhdet_in_tes!E151=0,"",RES_hhdet_in_tes!E151/RES_hhdet_in_fec!E151)</f>
        <v/>
      </c>
      <c r="F151" s="173" t="str">
        <f>IF(RES_hhdet_in_tes!F151=0,"",RES_hhdet_in_tes!F151/RES_hhdet_in_fec!F151)</f>
        <v/>
      </c>
      <c r="G151" s="173" t="str">
        <f>IF(RES_hhdet_in_tes!G151=0,"",RES_hhdet_in_tes!G151/RES_hhdet_in_fec!G151)</f>
        <v/>
      </c>
      <c r="H151" s="173" t="str">
        <f>IF(RES_hhdet_in_tes!H151=0,"",RES_hhdet_in_tes!H151/RES_hhdet_in_fec!H151)</f>
        <v/>
      </c>
      <c r="I151" s="173" t="str">
        <f>IF(RES_hhdet_in_tes!I151=0,"",RES_hhdet_in_tes!I151/RES_hhdet_in_fec!I151)</f>
        <v/>
      </c>
      <c r="J151" s="173" t="str">
        <f>IF(RES_hhdet_in_tes!J151=0,"",RES_hhdet_in_tes!J151/RES_hhdet_in_fec!J151)</f>
        <v/>
      </c>
      <c r="K151" s="173" t="str">
        <f>IF(RES_hhdet_in_tes!K151=0,"",RES_hhdet_in_tes!K151/RES_hhdet_in_fec!K151)</f>
        <v/>
      </c>
      <c r="L151" s="173" t="str">
        <f>IF(RES_hhdet_in_tes!L151=0,"",RES_hhdet_in_tes!L151/RES_hhdet_in_fec!L151)</f>
        <v/>
      </c>
      <c r="M151" s="173" t="str">
        <f>IF(RES_hhdet_in_tes!M151=0,"",RES_hhdet_in_tes!M151/RES_hhdet_in_fec!M151)</f>
        <v/>
      </c>
      <c r="N151" s="173" t="str">
        <f>IF(RES_hhdet_in_tes!N151=0,"",RES_hhdet_in_tes!N151/RES_hhdet_in_fec!N151)</f>
        <v/>
      </c>
      <c r="O151" s="173" t="str">
        <f>IF(RES_hhdet_in_tes!O151=0,"",RES_hhdet_in_tes!O151/RES_hhdet_in_fec!O151)</f>
        <v/>
      </c>
      <c r="P151" s="173" t="str">
        <f>IF(RES_hhdet_in_tes!P151=0,"",RES_hhdet_in_tes!P151/RES_hhdet_in_fec!P151)</f>
        <v/>
      </c>
      <c r="Q151" s="173" t="str">
        <f>IF(RES_hhdet_in_tes!Q151=0,"",RES_hhdet_in_tes!Q151/RES_hhdet_in_fec!Q151)</f>
        <v/>
      </c>
    </row>
    <row r="152" spans="1:17" ht="12" customHeight="1" x14ac:dyDescent="0.25">
      <c r="A152" s="147" t="s">
        <v>59</v>
      </c>
      <c r="B152" s="172"/>
      <c r="C152" s="172" t="str">
        <f>IF(RES_hhdet_in_tes!C152=0,"",RES_hhdet_in_tes!C152/RES_hhdet_in_fec!C152)</f>
        <v/>
      </c>
      <c r="D152" s="172" t="str">
        <f>IF(RES_hhdet_in_tes!D152=0,"",RES_hhdet_in_tes!D152/RES_hhdet_in_fec!D152)</f>
        <v/>
      </c>
      <c r="E152" s="172" t="str">
        <f>IF(RES_hhdet_in_tes!E152=0,"",RES_hhdet_in_tes!E152/RES_hhdet_in_fec!E152)</f>
        <v/>
      </c>
      <c r="F152" s="172" t="str">
        <f>IF(RES_hhdet_in_tes!F152=0,"",RES_hhdet_in_tes!F152/RES_hhdet_in_fec!F152)</f>
        <v/>
      </c>
      <c r="G152" s="172" t="str">
        <f>IF(RES_hhdet_in_tes!G152=0,"",RES_hhdet_in_tes!G152/RES_hhdet_in_fec!G152)</f>
        <v/>
      </c>
      <c r="H152" s="172" t="str">
        <f>IF(RES_hhdet_in_tes!H152=0,"",RES_hhdet_in_tes!H152/RES_hhdet_in_fec!H152)</f>
        <v/>
      </c>
      <c r="I152" s="172" t="str">
        <f>IF(RES_hhdet_in_tes!I152=0,"",RES_hhdet_in_tes!I152/RES_hhdet_in_fec!I152)</f>
        <v/>
      </c>
      <c r="J152" s="172" t="str">
        <f>IF(RES_hhdet_in_tes!J152=0,"",RES_hhdet_in_tes!J152/RES_hhdet_in_fec!J152)</f>
        <v/>
      </c>
      <c r="K152" s="172" t="str">
        <f>IF(RES_hhdet_in_tes!K152=0,"",RES_hhdet_in_tes!K152/RES_hhdet_in_fec!K152)</f>
        <v/>
      </c>
      <c r="L152" s="172" t="str">
        <f>IF(RES_hhdet_in_tes!L152=0,"",RES_hhdet_in_tes!L152/RES_hhdet_in_fec!L152)</f>
        <v/>
      </c>
      <c r="M152" s="172" t="str">
        <f>IF(RES_hhdet_in_tes!M152=0,"",RES_hhdet_in_tes!M152/RES_hhdet_in_fec!M152)</f>
        <v/>
      </c>
      <c r="N152" s="172" t="str">
        <f>IF(RES_hhdet_in_tes!N152=0,"",RES_hhdet_in_tes!N152/RES_hhdet_in_fec!N152)</f>
        <v/>
      </c>
      <c r="O152" s="172" t="str">
        <f>IF(RES_hhdet_in_tes!O152=0,"",RES_hhdet_in_tes!O152/RES_hhdet_in_fec!O152)</f>
        <v/>
      </c>
      <c r="P152" s="172" t="str">
        <f>IF(RES_hhdet_in_tes!P152=0,"",RES_hhdet_in_tes!P152/RES_hhdet_in_fec!P152)</f>
        <v/>
      </c>
      <c r="Q152" s="172" t="str">
        <f>IF(RES_hhdet_in_tes!Q152=0,"",RES_hhdet_in_tes!Q152/RES_hhdet_in_fec!Q152)</f>
        <v/>
      </c>
    </row>
    <row r="153" spans="1:17" ht="12" customHeight="1" x14ac:dyDescent="0.25">
      <c r="A153" s="163" t="s">
        <v>142</v>
      </c>
      <c r="B153" s="171"/>
      <c r="C153" s="171">
        <f>IF(RES_hhdet_in_tes!C153=0,"",RES_hhdet_in_tes!C153/RES_hhdet_in_fec!C153)</f>
        <v>0.72692531346959766</v>
      </c>
      <c r="D153" s="171">
        <f>IF(RES_hhdet_in_tes!D153=0,"",RES_hhdet_in_tes!D153/RES_hhdet_in_fec!D153)</f>
        <v>0.73132909739349317</v>
      </c>
      <c r="E153" s="171">
        <f>IF(RES_hhdet_in_tes!E153=0,"",RES_hhdet_in_tes!E153/RES_hhdet_in_fec!E153)</f>
        <v>0.73558603661507049</v>
      </c>
      <c r="F153" s="171">
        <f>IF(RES_hhdet_in_tes!F153=0,"",RES_hhdet_in_tes!F153/RES_hhdet_in_fec!F153)</f>
        <v>0.74011265568473794</v>
      </c>
      <c r="G153" s="171">
        <f>IF(RES_hhdet_in_tes!G153=0,"",RES_hhdet_in_tes!G153/RES_hhdet_in_fec!G153)</f>
        <v>0.74404972292070526</v>
      </c>
      <c r="H153" s="171">
        <f>IF(RES_hhdet_in_tes!H153=0,"",RES_hhdet_in_tes!H153/RES_hhdet_in_fec!H153)</f>
        <v>0.74868944162151552</v>
      </c>
      <c r="I153" s="171">
        <f>IF(RES_hhdet_in_tes!I153=0,"",RES_hhdet_in_tes!I153/RES_hhdet_in_fec!I153)</f>
        <v>0.75331752449094813</v>
      </c>
      <c r="J153" s="171">
        <f>IF(RES_hhdet_in_tes!J153=0,"",RES_hhdet_in_tes!J153/RES_hhdet_in_fec!J153)</f>
        <v>0.75823998247171698</v>
      </c>
      <c r="K153" s="171">
        <f>IF(RES_hhdet_in_tes!K153=0,"",RES_hhdet_in_tes!K153/RES_hhdet_in_fec!K153)</f>
        <v>0.76230582781438727</v>
      </c>
      <c r="L153" s="171">
        <f>IF(RES_hhdet_in_tes!L153=0,"",RES_hhdet_in_tes!L153/RES_hhdet_in_fec!L153)</f>
        <v>0.7660186219096583</v>
      </c>
      <c r="M153" s="171">
        <f>IF(RES_hhdet_in_tes!M153=0,"",RES_hhdet_in_tes!M153/RES_hhdet_in_fec!M153)</f>
        <v>0.76936296967836804</v>
      </c>
      <c r="N153" s="171">
        <f>IF(RES_hhdet_in_tes!N153=0,"",RES_hhdet_in_tes!N153/RES_hhdet_in_fec!N153)</f>
        <v>0.77167261342057858</v>
      </c>
      <c r="O153" s="171">
        <f>IF(RES_hhdet_in_tes!O153=0,"",RES_hhdet_in_tes!O153/RES_hhdet_in_fec!O153)</f>
        <v>0.77409355194288054</v>
      </c>
      <c r="P153" s="171">
        <f>IF(RES_hhdet_in_tes!P153=0,"",RES_hhdet_in_tes!P153/RES_hhdet_in_fec!P153)</f>
        <v>0.77671830555910415</v>
      </c>
      <c r="Q153" s="171">
        <f>IF(RES_hhdet_in_tes!Q153=0,"",RES_hhdet_in_tes!Q153/RES_hhdet_in_fec!Q153)</f>
        <v>0.77877600540617076</v>
      </c>
    </row>
    <row r="154" spans="1:17" ht="12" customHeight="1" x14ac:dyDescent="0.25">
      <c r="A154" s="161" t="s">
        <v>141</v>
      </c>
      <c r="B154" s="170"/>
      <c r="C154" s="170">
        <f>IF(RES_hhdet_in_tes!C154=0,"",RES_hhdet_in_tes!C154/RES_hhdet_in_fec!C154)</f>
        <v>0.79591119296029478</v>
      </c>
      <c r="D154" s="170">
        <f>IF(RES_hhdet_in_tes!D154=0,"",RES_hhdet_in_tes!D154/RES_hhdet_in_fec!D154)</f>
        <v>0.80042283942493997</v>
      </c>
      <c r="E154" s="170">
        <f>IF(RES_hhdet_in_tes!E154=0,"",RES_hhdet_in_tes!E154/RES_hhdet_in_fec!E154)</f>
        <v>0.80132028871383221</v>
      </c>
      <c r="F154" s="170">
        <f>IF(RES_hhdet_in_tes!F154=0,"",RES_hhdet_in_tes!F154/RES_hhdet_in_fec!F154)</f>
        <v>0.80364182031220988</v>
      </c>
      <c r="G154" s="170">
        <f>IF(RES_hhdet_in_tes!G154=0,"",RES_hhdet_in_tes!G154/RES_hhdet_in_fec!G154)</f>
        <v>0.81386229310465497</v>
      </c>
      <c r="H154" s="170">
        <f>IF(RES_hhdet_in_tes!H154=0,"",RES_hhdet_in_tes!H154/RES_hhdet_in_fec!H154)</f>
        <v>0.81507005254560838</v>
      </c>
      <c r="I154" s="170">
        <f>IF(RES_hhdet_in_tes!I154=0,"",RES_hhdet_in_tes!I154/RES_hhdet_in_fec!I154)</f>
        <v>0.81773169033155746</v>
      </c>
      <c r="J154" s="170">
        <f>IF(RES_hhdet_in_tes!J154=0,"",RES_hhdet_in_tes!J154/RES_hhdet_in_fec!J154)</f>
        <v>0.82050991134257156</v>
      </c>
      <c r="K154" s="170">
        <f>IF(RES_hhdet_in_tes!K154=0,"",RES_hhdet_in_tes!K154/RES_hhdet_in_fec!K154)</f>
        <v>0.83069209978214942</v>
      </c>
      <c r="L154" s="170">
        <f>IF(RES_hhdet_in_tes!L154=0,"",RES_hhdet_in_tes!L154/RES_hhdet_in_fec!L154)</f>
        <v>0.81807155539371879</v>
      </c>
      <c r="M154" s="170">
        <f>IF(RES_hhdet_in_tes!M154=0,"",RES_hhdet_in_tes!M154/RES_hhdet_in_fec!M154)</f>
        <v>0.83421897596990247</v>
      </c>
      <c r="N154" s="170">
        <f>IF(RES_hhdet_in_tes!N154=0,"",RES_hhdet_in_tes!N154/RES_hhdet_in_fec!N154)</f>
        <v>0.81857464226488186</v>
      </c>
      <c r="O154" s="170">
        <f>IF(RES_hhdet_in_tes!O154=0,"",RES_hhdet_in_tes!O154/RES_hhdet_in_fec!O154)</f>
        <v>0.82445147576640376</v>
      </c>
      <c r="P154" s="170">
        <f>IF(RES_hhdet_in_tes!P154=0,"",RES_hhdet_in_tes!P154/RES_hhdet_in_fec!P154)</f>
        <v>0.83946250182948146</v>
      </c>
      <c r="Q154" s="170">
        <f>IF(RES_hhdet_in_tes!Q154=0,"",RES_hhdet_in_tes!Q154/RES_hhdet_in_fec!Q154)</f>
        <v>0.83557297986935275</v>
      </c>
    </row>
    <row r="155" spans="1:17" ht="12" customHeight="1" x14ac:dyDescent="0.25">
      <c r="A155" s="148" t="s">
        <v>60</v>
      </c>
      <c r="B155" s="73"/>
      <c r="C155" s="73">
        <f>IF(RES_hhdet_in_tes!C155=0,"",RES_hhdet_in_tes!C155/RES_hhdet_in_fec!C155)</f>
        <v>0.72296058595314594</v>
      </c>
      <c r="D155" s="73">
        <f>IF(RES_hhdet_in_tes!D155=0,"",RES_hhdet_in_tes!D155/RES_hhdet_in_fec!D155)</f>
        <v>0.73055968669220994</v>
      </c>
      <c r="E155" s="73">
        <f>IF(RES_hhdet_in_tes!E155=0,"",RES_hhdet_in_tes!E155/RES_hhdet_in_fec!E155)</f>
        <v>0.73462436476580095</v>
      </c>
      <c r="F155" s="73">
        <f>IF(RES_hhdet_in_tes!F155=0,"",RES_hhdet_in_tes!F155/RES_hhdet_in_fec!F155)</f>
        <v>0.73772050361143027</v>
      </c>
      <c r="G155" s="73">
        <f>IF(RES_hhdet_in_tes!G155=0,"",RES_hhdet_in_tes!G155/RES_hhdet_in_fec!G155)</f>
        <v>0.74427324847095411</v>
      </c>
      <c r="H155" s="73">
        <f>IF(RES_hhdet_in_tes!H155=0,"",RES_hhdet_in_tes!H155/RES_hhdet_in_fec!H155)</f>
        <v>0.74805026186320889</v>
      </c>
      <c r="I155" s="73">
        <f>IF(RES_hhdet_in_tes!I155=0,"",RES_hhdet_in_tes!I155/RES_hhdet_in_fec!I155)</f>
        <v>0.7516647652063031</v>
      </c>
      <c r="J155" s="73">
        <f>IF(RES_hhdet_in_tes!J155=0,"",RES_hhdet_in_tes!J155/RES_hhdet_in_fec!J155)</f>
        <v>0.75584373772487579</v>
      </c>
      <c r="K155" s="73">
        <f>IF(RES_hhdet_in_tes!K155=0,"",RES_hhdet_in_tes!K155/RES_hhdet_in_fec!K155)</f>
        <v>0.76281796868568474</v>
      </c>
      <c r="L155" s="73">
        <f>IF(RES_hhdet_in_tes!L155=0,"",RES_hhdet_in_tes!L155/RES_hhdet_in_fec!L155)</f>
        <v>0.76090052200120095</v>
      </c>
      <c r="M155" s="73">
        <f>IF(RES_hhdet_in_tes!M155=0,"",RES_hhdet_in_tes!M155/RES_hhdet_in_fec!M155)</f>
        <v>0.77107797080232066</v>
      </c>
      <c r="N155" s="73">
        <f>IF(RES_hhdet_in_tes!N155=0,"",RES_hhdet_in_tes!N155/RES_hhdet_in_fec!N155)</f>
        <v>0.76731276928137271</v>
      </c>
      <c r="O155" s="73">
        <f>IF(RES_hhdet_in_tes!O155=0,"",RES_hhdet_in_tes!O155/RES_hhdet_in_fec!O155)</f>
        <v>0.77274078027997972</v>
      </c>
      <c r="P155" s="73">
        <f>IF(RES_hhdet_in_tes!P155=0,"",RES_hhdet_in_tes!P155/RES_hhdet_in_fec!P155)</f>
        <v>0.78112680908751375</v>
      </c>
      <c r="Q155" s="73">
        <f>IF(RES_hhdet_in_tes!Q155=0,"",RES_hhdet_in_tes!Q155/RES_hhdet_in_fec!Q155)</f>
        <v>0.78088605878266415</v>
      </c>
    </row>
    <row r="156" spans="1:17" ht="12" customHeight="1" x14ac:dyDescent="0.25">
      <c r="A156" s="148" t="s">
        <v>59</v>
      </c>
      <c r="B156" s="73"/>
      <c r="C156" s="73">
        <f>IF(RES_hhdet_in_tes!C156=0,"",RES_hhdet_in_tes!C156/RES_hhdet_in_fec!C156)</f>
        <v>1.0092330497693371</v>
      </c>
      <c r="D156" s="73">
        <f>IF(RES_hhdet_in_tes!D156=0,"",RES_hhdet_in_tes!D156/RES_hhdet_in_fec!D156)</f>
        <v>1.0068127663302695</v>
      </c>
      <c r="E156" s="73">
        <f>IF(RES_hhdet_in_tes!E156=0,"",RES_hhdet_in_tes!E156/RES_hhdet_in_fec!E156)</f>
        <v>1.0036511039340696</v>
      </c>
      <c r="F156" s="73">
        <f>IF(RES_hhdet_in_tes!F156=0,"",RES_hhdet_in_tes!F156/RES_hhdet_in_fec!F156)</f>
        <v>1.0048926151277355</v>
      </c>
      <c r="G156" s="73">
        <f>IF(RES_hhdet_in_tes!G156=0,"",RES_hhdet_in_tes!G156/RES_hhdet_in_fec!G156)</f>
        <v>1.0103045220350177</v>
      </c>
      <c r="H156" s="73">
        <f>IF(RES_hhdet_in_tes!H156=0,"",RES_hhdet_in_tes!H156/RES_hhdet_in_fec!H156)</f>
        <v>1.0067501964142416</v>
      </c>
      <c r="I156" s="73">
        <f>IF(RES_hhdet_in_tes!I156=0,"",RES_hhdet_in_tes!I156/RES_hhdet_in_fec!I156)</f>
        <v>1.0068872696425004</v>
      </c>
      <c r="J156" s="73">
        <f>IF(RES_hhdet_in_tes!J156=0,"",RES_hhdet_in_tes!J156/RES_hhdet_in_fec!J156)</f>
        <v>1.0061481445448355</v>
      </c>
      <c r="K156" s="73">
        <f>IF(RES_hhdet_in_tes!K156=0,"",RES_hhdet_in_tes!K156/RES_hhdet_in_fec!K156)</f>
        <v>1.0108842829276043</v>
      </c>
      <c r="L156" s="73">
        <f>IF(RES_hhdet_in_tes!L156=0,"",RES_hhdet_in_tes!L156/RES_hhdet_in_fec!L156)</f>
        <v>1.0017608084090679</v>
      </c>
      <c r="M156" s="73">
        <f>IF(RES_hhdet_in_tes!M156=0,"",RES_hhdet_in_tes!M156/RES_hhdet_in_fec!M156)</f>
        <v>1.0090150522409258</v>
      </c>
      <c r="N156" s="73">
        <f>IF(RES_hhdet_in_tes!N156=0,"",RES_hhdet_in_tes!N156/RES_hhdet_in_fec!N156)</f>
        <v>0.99910511411164116</v>
      </c>
      <c r="O156" s="73">
        <f>IF(RES_hhdet_in_tes!O156=0,"",RES_hhdet_in_tes!O156/RES_hhdet_in_fec!O156)</f>
        <v>1.0015480108775046</v>
      </c>
      <c r="P156" s="73">
        <f>IF(RES_hhdet_in_tes!P156=0,"",RES_hhdet_in_tes!P156/RES_hhdet_in_fec!P156)</f>
        <v>1.0086331499544579</v>
      </c>
      <c r="Q156" s="73">
        <f>IF(RES_hhdet_in_tes!Q156=0,"",RES_hhdet_in_tes!Q156/RES_hhdet_in_fec!Q156)</f>
        <v>1.0049188893191634</v>
      </c>
    </row>
    <row r="157" spans="1:17" ht="12" customHeight="1" x14ac:dyDescent="0.25">
      <c r="A157" s="158" t="s">
        <v>62</v>
      </c>
      <c r="B157" s="169"/>
      <c r="C157" s="169">
        <f>IF(RES_hhdet_in_tes!C157=0,"",RES_hhdet_in_tes!C157/RES_hhdet_in_fec!C157)</f>
        <v>0.83275016522140866</v>
      </c>
      <c r="D157" s="169">
        <f>IF(RES_hhdet_in_tes!D157=0,"",RES_hhdet_in_tes!D157/RES_hhdet_in_fec!D157)</f>
        <v>0.83567883740166127</v>
      </c>
      <c r="E157" s="169">
        <f>IF(RES_hhdet_in_tes!E157=0,"",RES_hhdet_in_tes!E157/RES_hhdet_in_fec!E157)</f>
        <v>0.83838850710772284</v>
      </c>
      <c r="F157" s="169">
        <f>IF(RES_hhdet_in_tes!F157=0,"",RES_hhdet_in_tes!F157/RES_hhdet_in_fec!F157)</f>
        <v>0.8412007145065894</v>
      </c>
      <c r="G157" s="169">
        <f>IF(RES_hhdet_in_tes!G157=0,"",RES_hhdet_in_tes!G157/RES_hhdet_in_fec!G157)</f>
        <v>0.8437134047819016</v>
      </c>
      <c r="H157" s="169">
        <f>IF(RES_hhdet_in_tes!H157=0,"",RES_hhdet_in_tes!H157/RES_hhdet_in_fec!H157)</f>
        <v>0.84654691135831051</v>
      </c>
      <c r="I157" s="169">
        <f>IF(RES_hhdet_in_tes!I157=0,"",RES_hhdet_in_tes!I157/RES_hhdet_in_fec!I157)</f>
        <v>0.84941072346822777</v>
      </c>
      <c r="J157" s="169">
        <f>IF(RES_hhdet_in_tes!J157=0,"",RES_hhdet_in_tes!J157/RES_hhdet_in_fec!J157)</f>
        <v>0.85249643103258355</v>
      </c>
      <c r="K157" s="169">
        <f>IF(RES_hhdet_in_tes!K157=0,"",RES_hhdet_in_tes!K157/RES_hhdet_in_fec!K157)</f>
        <v>0.85357293689038238</v>
      </c>
      <c r="L157" s="169">
        <f>IF(RES_hhdet_in_tes!L157=0,"",RES_hhdet_in_tes!L157/RES_hhdet_in_fec!L157)</f>
        <v>0.85478363939911695</v>
      </c>
      <c r="M157" s="169">
        <f>IF(RES_hhdet_in_tes!M157=0,"",RES_hhdet_in_tes!M157/RES_hhdet_in_fec!M157)</f>
        <v>0.85610555928562904</v>
      </c>
      <c r="N157" s="169">
        <f>IF(RES_hhdet_in_tes!N157=0,"",RES_hhdet_in_tes!N157/RES_hhdet_in_fec!N157)</f>
        <v>0.85740370113861319</v>
      </c>
      <c r="O157" s="169">
        <f>IF(RES_hhdet_in_tes!O157=0,"",RES_hhdet_in_tes!O157/RES_hhdet_in_fec!O157)</f>
        <v>0.8588224458155993</v>
      </c>
      <c r="P157" s="169">
        <f>IF(RES_hhdet_in_tes!P157=0,"",RES_hhdet_in_tes!P157/RES_hhdet_in_fec!P157)</f>
        <v>0.86025825815760093</v>
      </c>
      <c r="Q157" s="169">
        <f>IF(RES_hhdet_in_tes!Q157=0,"",RES_hhdet_in_tes!Q157/RES_hhdet_in_fec!Q157)</f>
        <v>0.86170527676232023</v>
      </c>
    </row>
    <row r="158" spans="1:17" ht="12" customHeight="1" x14ac:dyDescent="0.25">
      <c r="A158" s="23" t="s">
        <v>57</v>
      </c>
      <c r="B158" s="73"/>
      <c r="C158" s="73" t="str">
        <f>IF(RES_hhdet_in_tes!C158=0,"",RES_hhdet_in_tes!C158/RES_hhdet_in_fec!C158)</f>
        <v/>
      </c>
      <c r="D158" s="73" t="str">
        <f>IF(RES_hhdet_in_tes!D158=0,"",RES_hhdet_in_tes!D158/RES_hhdet_in_fec!D158)</f>
        <v/>
      </c>
      <c r="E158" s="73" t="str">
        <f>IF(RES_hhdet_in_tes!E158=0,"",RES_hhdet_in_tes!E158/RES_hhdet_in_fec!E158)</f>
        <v/>
      </c>
      <c r="F158" s="73" t="str">
        <f>IF(RES_hhdet_in_tes!F158=0,"",RES_hhdet_in_tes!F158/RES_hhdet_in_fec!F158)</f>
        <v/>
      </c>
      <c r="G158" s="73" t="str">
        <f>IF(RES_hhdet_in_tes!G158=0,"",RES_hhdet_in_tes!G158/RES_hhdet_in_fec!G158)</f>
        <v/>
      </c>
      <c r="H158" s="73" t="str">
        <f>IF(RES_hhdet_in_tes!H158=0,"",RES_hhdet_in_tes!H158/RES_hhdet_in_fec!H158)</f>
        <v/>
      </c>
      <c r="I158" s="73" t="str">
        <f>IF(RES_hhdet_in_tes!I158=0,"",RES_hhdet_in_tes!I158/RES_hhdet_in_fec!I158)</f>
        <v/>
      </c>
      <c r="J158" s="73" t="str">
        <f>IF(RES_hhdet_in_tes!J158=0,"",RES_hhdet_in_tes!J158/RES_hhdet_in_fec!J158)</f>
        <v/>
      </c>
      <c r="K158" s="73" t="str">
        <f>IF(RES_hhdet_in_tes!K158=0,"",RES_hhdet_in_tes!K158/RES_hhdet_in_fec!K158)</f>
        <v/>
      </c>
      <c r="L158" s="73" t="str">
        <f>IF(RES_hhdet_in_tes!L158=0,"",RES_hhdet_in_tes!L158/RES_hhdet_in_fec!L158)</f>
        <v/>
      </c>
      <c r="M158" s="73" t="str">
        <f>IF(RES_hhdet_in_tes!M158=0,"",RES_hhdet_in_tes!M158/RES_hhdet_in_fec!M158)</f>
        <v/>
      </c>
      <c r="N158" s="73" t="str">
        <f>IF(RES_hhdet_in_tes!N158=0,"",RES_hhdet_in_tes!N158/RES_hhdet_in_fec!N158)</f>
        <v/>
      </c>
      <c r="O158" s="73" t="str">
        <f>IF(RES_hhdet_in_tes!O158=0,"",RES_hhdet_in_tes!O158/RES_hhdet_in_fec!O158)</f>
        <v/>
      </c>
      <c r="P158" s="73" t="str">
        <f>IF(RES_hhdet_in_tes!P158=0,"",RES_hhdet_in_tes!P158/RES_hhdet_in_fec!P158)</f>
        <v/>
      </c>
      <c r="Q158" s="73" t="str">
        <f>IF(RES_hhdet_in_tes!Q158=0,"",RES_hhdet_in_tes!Q158/RES_hhdet_in_fec!Q158)</f>
        <v/>
      </c>
    </row>
    <row r="159" spans="1:17" ht="12" customHeight="1" x14ac:dyDescent="0.25">
      <c r="A159" s="29" t="s">
        <v>140</v>
      </c>
      <c r="B159" s="65"/>
      <c r="C159" s="65">
        <f>IF(RES_hhdet_in_tes!C159=0,"",RES_hhdet_in_tes!C159/RES_hhdet_in_fec!C159)</f>
        <v>0.83275016522140866</v>
      </c>
      <c r="D159" s="65">
        <f>IF(RES_hhdet_in_tes!D159=0,"",RES_hhdet_in_tes!D159/RES_hhdet_in_fec!D159)</f>
        <v>0.83567883740166127</v>
      </c>
      <c r="E159" s="65">
        <f>IF(RES_hhdet_in_tes!E159=0,"",RES_hhdet_in_tes!E159/RES_hhdet_in_fec!E159)</f>
        <v>0.83838850710772284</v>
      </c>
      <c r="F159" s="65">
        <f>IF(RES_hhdet_in_tes!F159=0,"",RES_hhdet_in_tes!F159/RES_hhdet_in_fec!F159)</f>
        <v>0.8412007145065894</v>
      </c>
      <c r="G159" s="65">
        <f>IF(RES_hhdet_in_tes!G159=0,"",RES_hhdet_in_tes!G159/RES_hhdet_in_fec!G159)</f>
        <v>0.8437134047819016</v>
      </c>
      <c r="H159" s="65">
        <f>IF(RES_hhdet_in_tes!H159=0,"",RES_hhdet_in_tes!H159/RES_hhdet_in_fec!H159)</f>
        <v>0.84654691135831051</v>
      </c>
      <c r="I159" s="65">
        <f>IF(RES_hhdet_in_tes!I159=0,"",RES_hhdet_in_tes!I159/RES_hhdet_in_fec!I159)</f>
        <v>0.84941072346822777</v>
      </c>
      <c r="J159" s="65">
        <f>IF(RES_hhdet_in_tes!J159=0,"",RES_hhdet_in_tes!J159/RES_hhdet_in_fec!J159)</f>
        <v>0.85249643103258355</v>
      </c>
      <c r="K159" s="65">
        <f>IF(RES_hhdet_in_tes!K159=0,"",RES_hhdet_in_tes!K159/RES_hhdet_in_fec!K159)</f>
        <v>0.85357293689038238</v>
      </c>
      <c r="L159" s="65">
        <f>IF(RES_hhdet_in_tes!L159=0,"",RES_hhdet_in_tes!L159/RES_hhdet_in_fec!L159)</f>
        <v>0.85478363939911695</v>
      </c>
      <c r="M159" s="65">
        <f>IF(RES_hhdet_in_tes!M159=0,"",RES_hhdet_in_tes!M159/RES_hhdet_in_fec!M159)</f>
        <v>0.85610555928562904</v>
      </c>
      <c r="N159" s="65">
        <f>IF(RES_hhdet_in_tes!N159=0,"",RES_hhdet_in_tes!N159/RES_hhdet_in_fec!N159)</f>
        <v>0.85740370113861319</v>
      </c>
      <c r="O159" s="65">
        <f>IF(RES_hhdet_in_tes!O159=0,"",RES_hhdet_in_tes!O159/RES_hhdet_in_fec!O159)</f>
        <v>0.8588224458155993</v>
      </c>
      <c r="P159" s="65">
        <f>IF(RES_hhdet_in_tes!P159=0,"",RES_hhdet_in_tes!P159/RES_hhdet_in_fec!P159)</f>
        <v>0.86025825815760093</v>
      </c>
      <c r="Q159" s="65">
        <f>IF(RES_hhdet_in_tes!Q159=0,"",RES_hhdet_in_tes!Q159/RES_hhdet_in_fec!Q159)</f>
        <v>0.86170527676232023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75"/>
      <c r="C161" s="175">
        <f>IF(RES_hhdet_in_tes!C161=0,"",RES_hhdet_in_tes!C161/RES_hhdet_in_fec!C161)</f>
        <v>0.81344078948795773</v>
      </c>
      <c r="D161" s="175">
        <f>IF(RES_hhdet_in_tes!D161=0,"",RES_hhdet_in_tes!D161/RES_hhdet_in_fec!D161)</f>
        <v>0.81714194946561081</v>
      </c>
      <c r="E161" s="175">
        <f>IF(RES_hhdet_in_tes!E161=0,"",RES_hhdet_in_tes!E161/RES_hhdet_in_fec!E161)</f>
        <v>0.82019919077908843</v>
      </c>
      <c r="F161" s="175">
        <f>IF(RES_hhdet_in_tes!F161=0,"",RES_hhdet_in_tes!F161/RES_hhdet_in_fec!F161)</f>
        <v>0.82411049566871519</v>
      </c>
      <c r="G161" s="175">
        <f>IF(RES_hhdet_in_tes!G161=0,"",RES_hhdet_in_tes!G161/RES_hhdet_in_fec!G161)</f>
        <v>0.82924620464802645</v>
      </c>
      <c r="H161" s="175">
        <f>IF(RES_hhdet_in_tes!H161=0,"",RES_hhdet_in_tes!H161/RES_hhdet_in_fec!H161)</f>
        <v>0.83255342238432584</v>
      </c>
      <c r="I161" s="175">
        <f>IF(RES_hhdet_in_tes!I161=0,"",RES_hhdet_in_tes!I161/RES_hhdet_in_fec!I161)</f>
        <v>0.83628199006500448</v>
      </c>
      <c r="J161" s="175">
        <f>IF(RES_hhdet_in_tes!J161=0,"",RES_hhdet_in_tes!J161/RES_hhdet_in_fec!J161)</f>
        <v>0.84428042169367734</v>
      </c>
      <c r="K161" s="175">
        <f>IF(RES_hhdet_in_tes!K161=0,"",RES_hhdet_in_tes!K161/RES_hhdet_in_fec!K161)</f>
        <v>0.84984219844103859</v>
      </c>
      <c r="L161" s="175">
        <f>IF(RES_hhdet_in_tes!L161=0,"",RES_hhdet_in_tes!L161/RES_hhdet_in_fec!L161)</f>
        <v>0.85529132840255095</v>
      </c>
      <c r="M161" s="175">
        <f>IF(RES_hhdet_in_tes!M161=0,"",RES_hhdet_in_tes!M161/RES_hhdet_in_fec!M161)</f>
        <v>0.85347822384673078</v>
      </c>
      <c r="N161" s="175">
        <f>IF(RES_hhdet_in_tes!N161=0,"",RES_hhdet_in_tes!N161/RES_hhdet_in_fec!N161)</f>
        <v>0.86342972032809417</v>
      </c>
      <c r="O161" s="175">
        <f>IF(RES_hhdet_in_tes!O161=0,"",RES_hhdet_in_tes!O161/RES_hhdet_in_fec!O161)</f>
        <v>0.87440608957552413</v>
      </c>
      <c r="P161" s="175">
        <f>IF(RES_hhdet_in_tes!P161=0,"",RES_hhdet_in_tes!P161/RES_hhdet_in_fec!P161)</f>
        <v>0.87144640645723959</v>
      </c>
      <c r="Q161" s="175">
        <f>IF(RES_hhdet_in_tes!Q161=0,"",RES_hhdet_in_tes!Q161/RES_hhdet_in_fec!Q161)</f>
        <v>0.87760562604995473</v>
      </c>
    </row>
    <row r="162" spans="1:17" ht="12.95" customHeight="1" x14ac:dyDescent="0.25">
      <c r="A162" s="158" t="s">
        <v>65</v>
      </c>
      <c r="B162" s="169"/>
      <c r="C162" s="169">
        <f>IF(RES_hhdet_in_tes!C162=0,"",RES_hhdet_in_tes!C162/RES_hhdet_in_fec!C162)</f>
        <v>0.82441481245020032</v>
      </c>
      <c r="D162" s="169">
        <f>IF(RES_hhdet_in_tes!D162=0,"",RES_hhdet_in_tes!D162/RES_hhdet_in_fec!D162)</f>
        <v>0.82763055573243571</v>
      </c>
      <c r="E162" s="169">
        <f>IF(RES_hhdet_in_tes!E162=0,"",RES_hhdet_in_tes!E162/RES_hhdet_in_fec!E162)</f>
        <v>0.83070389092280661</v>
      </c>
      <c r="F162" s="169">
        <f>IF(RES_hhdet_in_tes!F162=0,"",RES_hhdet_in_tes!F162/RES_hhdet_in_fec!F162)</f>
        <v>0.83374728229589001</v>
      </c>
      <c r="G162" s="169">
        <f>IF(RES_hhdet_in_tes!G162=0,"",RES_hhdet_in_tes!G162/RES_hhdet_in_fec!G162)</f>
        <v>0.83781317053701632</v>
      </c>
      <c r="H162" s="169">
        <f>IF(RES_hhdet_in_tes!H162=0,"",RES_hhdet_in_tes!H162/RES_hhdet_in_fec!H162)</f>
        <v>0.84110548166209165</v>
      </c>
      <c r="I162" s="169">
        <f>IF(RES_hhdet_in_tes!I162=0,"",RES_hhdet_in_tes!I162/RES_hhdet_in_fec!I162)</f>
        <v>0.84467246906425375</v>
      </c>
      <c r="J162" s="169">
        <f>IF(RES_hhdet_in_tes!J162=0,"",RES_hhdet_in_tes!J162/RES_hhdet_in_fec!J162)</f>
        <v>0.84812189498050794</v>
      </c>
      <c r="K162" s="169">
        <f>IF(RES_hhdet_in_tes!K162=0,"",RES_hhdet_in_tes!K162/RES_hhdet_in_fec!K162)</f>
        <v>0.85345204311186806</v>
      </c>
      <c r="L162" s="169">
        <f>IF(RES_hhdet_in_tes!L162=0,"",RES_hhdet_in_tes!L162/RES_hhdet_in_fec!L162)</f>
        <v>0.86156007951584568</v>
      </c>
      <c r="M162" s="169">
        <f>IF(RES_hhdet_in_tes!M162=0,"",RES_hhdet_in_tes!M162/RES_hhdet_in_fec!M162)</f>
        <v>0.85487220599489011</v>
      </c>
      <c r="N162" s="169">
        <f>IF(RES_hhdet_in_tes!N162=0,"",RES_hhdet_in_tes!N162/RES_hhdet_in_fec!N162)</f>
        <v>0.87516363286583831</v>
      </c>
      <c r="O162" s="169">
        <f>IF(RES_hhdet_in_tes!O162=0,"",RES_hhdet_in_tes!O162/RES_hhdet_in_fec!O162)</f>
        <v>0.88204412898004581</v>
      </c>
      <c r="P162" s="169">
        <f>IF(RES_hhdet_in_tes!P162=0,"",RES_hhdet_in_tes!P162/RES_hhdet_in_fec!P162)</f>
        <v>0.88020471439975723</v>
      </c>
      <c r="Q162" s="169">
        <f>IF(RES_hhdet_in_tes!Q162=0,"",RES_hhdet_in_tes!Q162/RES_hhdet_in_fec!Q162)</f>
        <v>0.88559947307750442</v>
      </c>
    </row>
    <row r="163" spans="1:17" ht="12" customHeight="1" x14ac:dyDescent="0.25">
      <c r="A163" s="23" t="s">
        <v>60</v>
      </c>
      <c r="B163" s="65"/>
      <c r="C163" s="65">
        <f>IF(RES_hhdet_in_tes!C163=0,"",RES_hhdet_in_tes!C163/RES_hhdet_in_fec!C163)</f>
        <v>0.82441481245020032</v>
      </c>
      <c r="D163" s="65">
        <f>IF(RES_hhdet_in_tes!D163=0,"",RES_hhdet_in_tes!D163/RES_hhdet_in_fec!D163)</f>
        <v>0.82763055573243571</v>
      </c>
      <c r="E163" s="65">
        <f>IF(RES_hhdet_in_tes!E163=0,"",RES_hhdet_in_tes!E163/RES_hhdet_in_fec!E163)</f>
        <v>0.83070389092280661</v>
      </c>
      <c r="F163" s="65">
        <f>IF(RES_hhdet_in_tes!F163=0,"",RES_hhdet_in_tes!F163/RES_hhdet_in_fec!F163)</f>
        <v>0.83374728229589001</v>
      </c>
      <c r="G163" s="65">
        <f>IF(RES_hhdet_in_tes!G163=0,"",RES_hhdet_in_tes!G163/RES_hhdet_in_fec!G163)</f>
        <v>0.83781317053701632</v>
      </c>
      <c r="H163" s="65">
        <f>IF(RES_hhdet_in_tes!H163=0,"",RES_hhdet_in_tes!H163/RES_hhdet_in_fec!H163)</f>
        <v>0.84110548166209165</v>
      </c>
      <c r="I163" s="65">
        <f>IF(RES_hhdet_in_tes!I163=0,"",RES_hhdet_in_tes!I163/RES_hhdet_in_fec!I163)</f>
        <v>0.84467246906425375</v>
      </c>
      <c r="J163" s="65">
        <f>IF(RES_hhdet_in_tes!J163=0,"",RES_hhdet_in_tes!J163/RES_hhdet_in_fec!J163)</f>
        <v>0.84812189498050794</v>
      </c>
      <c r="K163" s="65">
        <f>IF(RES_hhdet_in_tes!K163=0,"",RES_hhdet_in_tes!K163/RES_hhdet_in_fec!K163)</f>
        <v>0.85345204311186806</v>
      </c>
      <c r="L163" s="65">
        <f>IF(RES_hhdet_in_tes!L163=0,"",RES_hhdet_in_tes!L163/RES_hhdet_in_fec!L163)</f>
        <v>0.86156007951584568</v>
      </c>
      <c r="M163" s="65">
        <f>IF(RES_hhdet_in_tes!M163=0,"",RES_hhdet_in_tes!M163/RES_hhdet_in_fec!M163)</f>
        <v>0.85487220599489011</v>
      </c>
      <c r="N163" s="65">
        <f>IF(RES_hhdet_in_tes!N163=0,"",RES_hhdet_in_tes!N163/RES_hhdet_in_fec!N163)</f>
        <v>0.87516363286583831</v>
      </c>
      <c r="O163" s="65">
        <f>IF(RES_hhdet_in_tes!O163=0,"",RES_hhdet_in_tes!O163/RES_hhdet_in_fec!O163)</f>
        <v>0.88204412898004581</v>
      </c>
      <c r="P163" s="65">
        <f>IF(RES_hhdet_in_tes!P163=0,"",RES_hhdet_in_tes!P163/RES_hhdet_in_fec!P163)</f>
        <v>0.88020471439975723</v>
      </c>
      <c r="Q163" s="65">
        <f>IF(RES_hhdet_in_tes!Q163=0,"",RES_hhdet_in_tes!Q163/RES_hhdet_in_fec!Q163)</f>
        <v>0.88559947307750442</v>
      </c>
    </row>
    <row r="164" spans="1:17" ht="12.95" customHeight="1" x14ac:dyDescent="0.25">
      <c r="A164" s="158" t="s">
        <v>112</v>
      </c>
      <c r="B164" s="169"/>
      <c r="C164" s="169">
        <f>IF(RES_hhdet_in_tes!C164=0,"",RES_hhdet_in_tes!C164/RES_hhdet_in_fec!C164)</f>
        <v>1.9207881767463064</v>
      </c>
      <c r="D164" s="169">
        <f>IF(RES_hhdet_in_tes!D164=0,"",RES_hhdet_in_tes!D164/RES_hhdet_in_fec!D164)</f>
        <v>1.9806180487109906</v>
      </c>
      <c r="E164" s="169">
        <f>IF(RES_hhdet_in_tes!E164=0,"",RES_hhdet_in_tes!E164/RES_hhdet_in_fec!E164)</f>
        <v>2.0514112417285619</v>
      </c>
      <c r="F164" s="169">
        <f>IF(RES_hhdet_in_tes!F164=0,"",RES_hhdet_in_tes!F164/RES_hhdet_in_fec!F164)</f>
        <v>2.1417788138812726</v>
      </c>
      <c r="G164" s="169">
        <f>IF(RES_hhdet_in_tes!G164=0,"",RES_hhdet_in_tes!G164/RES_hhdet_in_fec!G164)</f>
        <v>2.2526730518936331</v>
      </c>
      <c r="H164" s="169">
        <f>IF(RES_hhdet_in_tes!H164=0,"",RES_hhdet_in_tes!H164/RES_hhdet_in_fec!H164)</f>
        <v>2.3827400265232841</v>
      </c>
      <c r="I164" s="169">
        <f>IF(RES_hhdet_in_tes!I164=0,"",RES_hhdet_in_tes!I164/RES_hhdet_in_fec!I164)</f>
        <v>2.5457143290719144</v>
      </c>
      <c r="J164" s="169">
        <f>IF(RES_hhdet_in_tes!J164=0,"",RES_hhdet_in_tes!J164/RES_hhdet_in_fec!J164)</f>
        <v>2.5602401434342847</v>
      </c>
      <c r="K164" s="169">
        <f>IF(RES_hhdet_in_tes!K164=0,"",RES_hhdet_in_tes!K164/RES_hhdet_in_fec!K164)</f>
        <v>2.7498654259487632</v>
      </c>
      <c r="L164" s="169">
        <f>IF(RES_hhdet_in_tes!L164=0,"",RES_hhdet_in_tes!L164/RES_hhdet_in_fec!L164)</f>
        <v>2.9727482530267095</v>
      </c>
      <c r="M164" s="169">
        <f>IF(RES_hhdet_in_tes!M164=0,"",RES_hhdet_in_tes!M164/RES_hhdet_in_fec!M164)</f>
        <v>3.1825435290888633</v>
      </c>
      <c r="N164" s="169">
        <f>IF(RES_hhdet_in_tes!N164=0,"",RES_hhdet_in_tes!N164/RES_hhdet_in_fec!N164)</f>
        <v>3.3695749080530013</v>
      </c>
      <c r="O164" s="169">
        <f>IF(RES_hhdet_in_tes!O164=0,"",RES_hhdet_in_tes!O164/RES_hhdet_in_fec!O164)</f>
        <v>3.5349993486725881</v>
      </c>
      <c r="P164" s="169">
        <f>IF(RES_hhdet_in_tes!P164=0,"",RES_hhdet_in_tes!P164/RES_hhdet_in_fec!P164)</f>
        <v>3.6702726385092119</v>
      </c>
      <c r="Q164" s="169">
        <f>IF(RES_hhdet_in_tes!Q164=0,"",RES_hhdet_in_tes!Q164/RES_hhdet_in_fec!Q164)</f>
        <v>3.7825685891104404</v>
      </c>
    </row>
    <row r="165" spans="1:17" ht="12" customHeight="1" x14ac:dyDescent="0.25">
      <c r="A165" s="23" t="s">
        <v>60</v>
      </c>
      <c r="B165" s="73"/>
      <c r="C165" s="73">
        <f>IF(RES_hhdet_in_tes!C165=0,"",RES_hhdet_in_tes!C165/RES_hhdet_in_fec!C165)</f>
        <v>1.9207881767463064</v>
      </c>
      <c r="D165" s="73">
        <f>IF(RES_hhdet_in_tes!D165=0,"",RES_hhdet_in_tes!D165/RES_hhdet_in_fec!D165)</f>
        <v>1.9806180487109906</v>
      </c>
      <c r="E165" s="73">
        <f>IF(RES_hhdet_in_tes!E165=0,"",RES_hhdet_in_tes!E165/RES_hhdet_in_fec!E165)</f>
        <v>2.0514112417285619</v>
      </c>
      <c r="F165" s="73">
        <f>IF(RES_hhdet_in_tes!F165=0,"",RES_hhdet_in_tes!F165/RES_hhdet_in_fec!F165)</f>
        <v>2.1417788138812726</v>
      </c>
      <c r="G165" s="73">
        <f>IF(RES_hhdet_in_tes!G165=0,"",RES_hhdet_in_tes!G165/RES_hhdet_in_fec!G165)</f>
        <v>2.2526730518936331</v>
      </c>
      <c r="H165" s="73">
        <f>IF(RES_hhdet_in_tes!H165=0,"",RES_hhdet_in_tes!H165/RES_hhdet_in_fec!H165)</f>
        <v>2.3827400265232841</v>
      </c>
      <c r="I165" s="73">
        <f>IF(RES_hhdet_in_tes!I165=0,"",RES_hhdet_in_tes!I165/RES_hhdet_in_fec!I165)</f>
        <v>2.5457143290719144</v>
      </c>
      <c r="J165" s="73">
        <f>IF(RES_hhdet_in_tes!J165=0,"",RES_hhdet_in_tes!J165/RES_hhdet_in_fec!J165)</f>
        <v>2.5602401434342847</v>
      </c>
      <c r="K165" s="73">
        <f>IF(RES_hhdet_in_tes!K165=0,"",RES_hhdet_in_tes!K165/RES_hhdet_in_fec!K165)</f>
        <v>2.7498654259487632</v>
      </c>
      <c r="L165" s="73">
        <f>IF(RES_hhdet_in_tes!L165=0,"",RES_hhdet_in_tes!L165/RES_hhdet_in_fec!L165)</f>
        <v>2.9727482530267095</v>
      </c>
      <c r="M165" s="73">
        <f>IF(RES_hhdet_in_tes!M165=0,"",RES_hhdet_in_tes!M165/RES_hhdet_in_fec!M165)</f>
        <v>3.1825435290888633</v>
      </c>
      <c r="N165" s="73">
        <f>IF(RES_hhdet_in_tes!N165=0,"",RES_hhdet_in_tes!N165/RES_hhdet_in_fec!N165)</f>
        <v>3.3695749080530013</v>
      </c>
      <c r="O165" s="73">
        <f>IF(RES_hhdet_in_tes!O165=0,"",RES_hhdet_in_tes!O165/RES_hhdet_in_fec!O165)</f>
        <v>3.5349993486725881</v>
      </c>
      <c r="P165" s="73">
        <f>IF(RES_hhdet_in_tes!P165=0,"",RES_hhdet_in_tes!P165/RES_hhdet_in_fec!P165)</f>
        <v>3.6702726385092119</v>
      </c>
      <c r="Q165" s="73">
        <f>IF(RES_hhdet_in_tes!Q165=0,"",RES_hhdet_in_tes!Q165/RES_hhdet_in_fec!Q165)</f>
        <v>3.7825685891104404</v>
      </c>
    </row>
    <row r="166" spans="1:17" ht="12" customHeight="1" x14ac:dyDescent="0.25">
      <c r="A166" s="158" t="s">
        <v>63</v>
      </c>
      <c r="B166" s="169"/>
      <c r="C166" s="169">
        <f>IF(RES_hhdet_in_tes!C166=0,"",RES_hhdet_in_tes!C166/RES_hhdet_in_fec!C166)</f>
        <v>0.72839100405198265</v>
      </c>
      <c r="D166" s="169">
        <f>IF(RES_hhdet_in_tes!D166=0,"",RES_hhdet_in_tes!D166/RES_hhdet_in_fec!D166)</f>
        <v>0.73312438705650329</v>
      </c>
      <c r="E166" s="169">
        <f>IF(RES_hhdet_in_tes!E166=0,"",RES_hhdet_in_tes!E166/RES_hhdet_in_fec!E166)</f>
        <v>0.73857211262915368</v>
      </c>
      <c r="F166" s="169">
        <f>IF(RES_hhdet_in_tes!F166=0,"",RES_hhdet_in_tes!F166/RES_hhdet_in_fec!F166)</f>
        <v>0.74353319126078832</v>
      </c>
      <c r="G166" s="169">
        <f>IF(RES_hhdet_in_tes!G166=0,"",RES_hhdet_in_tes!G166/RES_hhdet_in_fec!G166)</f>
        <v>0.75020882089609664</v>
      </c>
      <c r="H166" s="169">
        <f>IF(RES_hhdet_in_tes!H166=0,"",RES_hhdet_in_tes!H166/RES_hhdet_in_fec!H166)</f>
        <v>0.7605598688592119</v>
      </c>
      <c r="I166" s="169">
        <f>IF(RES_hhdet_in_tes!I166=0,"",RES_hhdet_in_tes!I166/RES_hhdet_in_fec!I166)</f>
        <v>0.76740308918766953</v>
      </c>
      <c r="J166" s="169">
        <f>IF(RES_hhdet_in_tes!J166=0,"",RES_hhdet_in_tes!J166/RES_hhdet_in_fec!J166)</f>
        <v>0.77721692155876609</v>
      </c>
      <c r="K166" s="169">
        <f>IF(RES_hhdet_in_tes!K166=0,"",RES_hhdet_in_tes!K166/RES_hhdet_in_fec!K166)</f>
        <v>0.78080499729254382</v>
      </c>
      <c r="L166" s="169">
        <f>IF(RES_hhdet_in_tes!L166=0,"",RES_hhdet_in_tes!L166/RES_hhdet_in_fec!L166)</f>
        <v>0.776276144624096</v>
      </c>
      <c r="M166" s="169">
        <f>IF(RES_hhdet_in_tes!M166=0,"",RES_hhdet_in_tes!M166/RES_hhdet_in_fec!M166)</f>
        <v>0.80314747441140266</v>
      </c>
      <c r="N166" s="169">
        <f>IF(RES_hhdet_in_tes!N166=0,"",RES_hhdet_in_tes!N166/RES_hhdet_in_fec!N166)</f>
        <v>0.77937027722075414</v>
      </c>
      <c r="O166" s="169">
        <f>IF(RES_hhdet_in_tes!O166=0,"",RES_hhdet_in_tes!O166/RES_hhdet_in_fec!O166)</f>
        <v>0.77923650470863715</v>
      </c>
      <c r="P166" s="169">
        <f>IF(RES_hhdet_in_tes!P166=0,"",RES_hhdet_in_tes!P166/RES_hhdet_in_fec!P166)</f>
        <v>0.79385446594399567</v>
      </c>
      <c r="Q166" s="169">
        <f>IF(RES_hhdet_in_tes!Q166=0,"",RES_hhdet_in_tes!Q166/RES_hhdet_in_fec!Q166)</f>
        <v>0.78575259754285542</v>
      </c>
    </row>
    <row r="167" spans="1:17" ht="12" customHeight="1" x14ac:dyDescent="0.25">
      <c r="A167" s="167" t="s">
        <v>144</v>
      </c>
      <c r="B167" s="174"/>
      <c r="C167" s="174" t="str">
        <f>IF(RES_hhdet_in_tes!C167=0,"",RES_hhdet_in_tes!C167/RES_hhdet_in_fec!C167)</f>
        <v/>
      </c>
      <c r="D167" s="174" t="str">
        <f>IF(RES_hhdet_in_tes!D167=0,"",RES_hhdet_in_tes!D167/RES_hhdet_in_fec!D167)</f>
        <v/>
      </c>
      <c r="E167" s="174" t="str">
        <f>IF(RES_hhdet_in_tes!E167=0,"",RES_hhdet_in_tes!E167/RES_hhdet_in_fec!E167)</f>
        <v/>
      </c>
      <c r="F167" s="174" t="str">
        <f>IF(RES_hhdet_in_tes!F167=0,"",RES_hhdet_in_tes!F167/RES_hhdet_in_fec!F167)</f>
        <v/>
      </c>
      <c r="G167" s="174" t="str">
        <f>IF(RES_hhdet_in_tes!G167=0,"",RES_hhdet_in_tes!G167/RES_hhdet_in_fec!G167)</f>
        <v/>
      </c>
      <c r="H167" s="174" t="str">
        <f>IF(RES_hhdet_in_tes!H167=0,"",RES_hhdet_in_tes!H167/RES_hhdet_in_fec!H167)</f>
        <v/>
      </c>
      <c r="I167" s="174" t="str">
        <f>IF(RES_hhdet_in_tes!I167=0,"",RES_hhdet_in_tes!I167/RES_hhdet_in_fec!I167)</f>
        <v/>
      </c>
      <c r="J167" s="174" t="str">
        <f>IF(RES_hhdet_in_tes!J167=0,"",RES_hhdet_in_tes!J167/RES_hhdet_in_fec!J167)</f>
        <v/>
      </c>
      <c r="K167" s="174" t="str">
        <f>IF(RES_hhdet_in_tes!K167=0,"",RES_hhdet_in_tes!K167/RES_hhdet_in_fec!K167)</f>
        <v/>
      </c>
      <c r="L167" s="174" t="str">
        <f>IF(RES_hhdet_in_tes!L167=0,"",RES_hhdet_in_tes!L167/RES_hhdet_in_fec!L167)</f>
        <v/>
      </c>
      <c r="M167" s="174" t="str">
        <f>IF(RES_hhdet_in_tes!M167=0,"",RES_hhdet_in_tes!M167/RES_hhdet_in_fec!M167)</f>
        <v/>
      </c>
      <c r="N167" s="174" t="str">
        <f>IF(RES_hhdet_in_tes!N167=0,"",RES_hhdet_in_tes!N167/RES_hhdet_in_fec!N167)</f>
        <v/>
      </c>
      <c r="O167" s="174" t="str">
        <f>IF(RES_hhdet_in_tes!O167=0,"",RES_hhdet_in_tes!O167/RES_hhdet_in_fec!O167)</f>
        <v/>
      </c>
      <c r="P167" s="174" t="str">
        <f>IF(RES_hhdet_in_tes!P167=0,"",RES_hhdet_in_tes!P167/RES_hhdet_in_fec!P167)</f>
        <v/>
      </c>
      <c r="Q167" s="174" t="str">
        <f>IF(RES_hhdet_in_tes!Q167=0,"",RES_hhdet_in_tes!Q167/RES_hhdet_in_fec!Q167)</f>
        <v/>
      </c>
    </row>
    <row r="168" spans="1:17" ht="12" customHeight="1" x14ac:dyDescent="0.25">
      <c r="A168" s="167" t="s">
        <v>143</v>
      </c>
      <c r="B168" s="174"/>
      <c r="C168" s="174" t="str">
        <f>IF(RES_hhdet_in_tes!C168=0,"",RES_hhdet_in_tes!C168/RES_hhdet_in_fec!C168)</f>
        <v/>
      </c>
      <c r="D168" s="174" t="str">
        <f>IF(RES_hhdet_in_tes!D168=0,"",RES_hhdet_in_tes!D168/RES_hhdet_in_fec!D168)</f>
        <v/>
      </c>
      <c r="E168" s="174" t="str">
        <f>IF(RES_hhdet_in_tes!E168=0,"",RES_hhdet_in_tes!E168/RES_hhdet_in_fec!E168)</f>
        <v/>
      </c>
      <c r="F168" s="174" t="str">
        <f>IF(RES_hhdet_in_tes!F168=0,"",RES_hhdet_in_tes!F168/RES_hhdet_in_fec!F168)</f>
        <v/>
      </c>
      <c r="G168" s="174" t="str">
        <f>IF(RES_hhdet_in_tes!G168=0,"",RES_hhdet_in_tes!G168/RES_hhdet_in_fec!G168)</f>
        <v/>
      </c>
      <c r="H168" s="174" t="str">
        <f>IF(RES_hhdet_in_tes!H168=0,"",RES_hhdet_in_tes!H168/RES_hhdet_in_fec!H168)</f>
        <v/>
      </c>
      <c r="I168" s="174" t="str">
        <f>IF(RES_hhdet_in_tes!I168=0,"",RES_hhdet_in_tes!I168/RES_hhdet_in_fec!I168)</f>
        <v/>
      </c>
      <c r="J168" s="174" t="str">
        <f>IF(RES_hhdet_in_tes!J168=0,"",RES_hhdet_in_tes!J168/RES_hhdet_in_fec!J168)</f>
        <v/>
      </c>
      <c r="K168" s="174" t="str">
        <f>IF(RES_hhdet_in_tes!K168=0,"",RES_hhdet_in_tes!K168/RES_hhdet_in_fec!K168)</f>
        <v/>
      </c>
      <c r="L168" s="174" t="str">
        <f>IF(RES_hhdet_in_tes!L168=0,"",RES_hhdet_in_tes!L168/RES_hhdet_in_fec!L168)</f>
        <v/>
      </c>
      <c r="M168" s="174" t="str">
        <f>IF(RES_hhdet_in_tes!M168=0,"",RES_hhdet_in_tes!M168/RES_hhdet_in_fec!M168)</f>
        <v/>
      </c>
      <c r="N168" s="174" t="str">
        <f>IF(RES_hhdet_in_tes!N168=0,"",RES_hhdet_in_tes!N168/RES_hhdet_in_fec!N168)</f>
        <v/>
      </c>
      <c r="O168" s="174" t="str">
        <f>IF(RES_hhdet_in_tes!O168=0,"",RES_hhdet_in_tes!O168/RES_hhdet_in_fec!O168)</f>
        <v/>
      </c>
      <c r="P168" s="174" t="str">
        <f>IF(RES_hhdet_in_tes!P168=0,"",RES_hhdet_in_tes!P168/RES_hhdet_in_fec!P168)</f>
        <v/>
      </c>
      <c r="Q168" s="174" t="str">
        <f>IF(RES_hhdet_in_tes!Q168=0,"",RES_hhdet_in_tes!Q168/RES_hhdet_in_fec!Q168)</f>
        <v/>
      </c>
    </row>
    <row r="169" spans="1:17" ht="12" customHeight="1" x14ac:dyDescent="0.25">
      <c r="A169" s="166" t="s">
        <v>57</v>
      </c>
      <c r="B169" s="173"/>
      <c r="C169" s="173" t="str">
        <f>IF(RES_hhdet_in_tes!C169=0,"",RES_hhdet_in_tes!C169/RES_hhdet_in_fec!C169)</f>
        <v/>
      </c>
      <c r="D169" s="173" t="str">
        <f>IF(RES_hhdet_in_tes!D169=0,"",RES_hhdet_in_tes!D169/RES_hhdet_in_fec!D169)</f>
        <v/>
      </c>
      <c r="E169" s="173" t="str">
        <f>IF(RES_hhdet_in_tes!E169=0,"",RES_hhdet_in_tes!E169/RES_hhdet_in_fec!E169)</f>
        <v/>
      </c>
      <c r="F169" s="173" t="str">
        <f>IF(RES_hhdet_in_tes!F169=0,"",RES_hhdet_in_tes!F169/RES_hhdet_in_fec!F169)</f>
        <v/>
      </c>
      <c r="G169" s="173" t="str">
        <f>IF(RES_hhdet_in_tes!G169=0,"",RES_hhdet_in_tes!G169/RES_hhdet_in_fec!G169)</f>
        <v/>
      </c>
      <c r="H169" s="173" t="str">
        <f>IF(RES_hhdet_in_tes!H169=0,"",RES_hhdet_in_tes!H169/RES_hhdet_in_fec!H169)</f>
        <v/>
      </c>
      <c r="I169" s="173" t="str">
        <f>IF(RES_hhdet_in_tes!I169=0,"",RES_hhdet_in_tes!I169/RES_hhdet_in_fec!I169)</f>
        <v/>
      </c>
      <c r="J169" s="173" t="str">
        <f>IF(RES_hhdet_in_tes!J169=0,"",RES_hhdet_in_tes!J169/RES_hhdet_in_fec!J169)</f>
        <v/>
      </c>
      <c r="K169" s="173" t="str">
        <f>IF(RES_hhdet_in_tes!K169=0,"",RES_hhdet_in_tes!K169/RES_hhdet_in_fec!K169)</f>
        <v/>
      </c>
      <c r="L169" s="173" t="str">
        <f>IF(RES_hhdet_in_tes!L169=0,"",RES_hhdet_in_tes!L169/RES_hhdet_in_fec!L169)</f>
        <v/>
      </c>
      <c r="M169" s="173" t="str">
        <f>IF(RES_hhdet_in_tes!M169=0,"",RES_hhdet_in_tes!M169/RES_hhdet_in_fec!M169)</f>
        <v/>
      </c>
      <c r="N169" s="173" t="str">
        <f>IF(RES_hhdet_in_tes!N169=0,"",RES_hhdet_in_tes!N169/RES_hhdet_in_fec!N169)</f>
        <v/>
      </c>
      <c r="O169" s="173" t="str">
        <f>IF(RES_hhdet_in_tes!O169=0,"",RES_hhdet_in_tes!O169/RES_hhdet_in_fec!O169)</f>
        <v/>
      </c>
      <c r="P169" s="173" t="str">
        <f>IF(RES_hhdet_in_tes!P169=0,"",RES_hhdet_in_tes!P169/RES_hhdet_in_fec!P169)</f>
        <v/>
      </c>
      <c r="Q169" s="173" t="str">
        <f>IF(RES_hhdet_in_tes!Q169=0,"",RES_hhdet_in_tes!Q169/RES_hhdet_in_fec!Q169)</f>
        <v/>
      </c>
    </row>
    <row r="170" spans="1:17" ht="12" customHeight="1" x14ac:dyDescent="0.25">
      <c r="A170" s="147" t="s">
        <v>59</v>
      </c>
      <c r="B170" s="172"/>
      <c r="C170" s="172" t="str">
        <f>IF(RES_hhdet_in_tes!C170=0,"",RES_hhdet_in_tes!C170/RES_hhdet_in_fec!C170)</f>
        <v/>
      </c>
      <c r="D170" s="172" t="str">
        <f>IF(RES_hhdet_in_tes!D170=0,"",RES_hhdet_in_tes!D170/RES_hhdet_in_fec!D170)</f>
        <v/>
      </c>
      <c r="E170" s="172" t="str">
        <f>IF(RES_hhdet_in_tes!E170=0,"",RES_hhdet_in_tes!E170/RES_hhdet_in_fec!E170)</f>
        <v/>
      </c>
      <c r="F170" s="172" t="str">
        <f>IF(RES_hhdet_in_tes!F170=0,"",RES_hhdet_in_tes!F170/RES_hhdet_in_fec!F170)</f>
        <v/>
      </c>
      <c r="G170" s="172" t="str">
        <f>IF(RES_hhdet_in_tes!G170=0,"",RES_hhdet_in_tes!G170/RES_hhdet_in_fec!G170)</f>
        <v/>
      </c>
      <c r="H170" s="172" t="str">
        <f>IF(RES_hhdet_in_tes!H170=0,"",RES_hhdet_in_tes!H170/RES_hhdet_in_fec!H170)</f>
        <v/>
      </c>
      <c r="I170" s="172" t="str">
        <f>IF(RES_hhdet_in_tes!I170=0,"",RES_hhdet_in_tes!I170/RES_hhdet_in_fec!I170)</f>
        <v/>
      </c>
      <c r="J170" s="172" t="str">
        <f>IF(RES_hhdet_in_tes!J170=0,"",RES_hhdet_in_tes!J170/RES_hhdet_in_fec!J170)</f>
        <v/>
      </c>
      <c r="K170" s="172" t="str">
        <f>IF(RES_hhdet_in_tes!K170=0,"",RES_hhdet_in_tes!K170/RES_hhdet_in_fec!K170)</f>
        <v/>
      </c>
      <c r="L170" s="172" t="str">
        <f>IF(RES_hhdet_in_tes!L170=0,"",RES_hhdet_in_tes!L170/RES_hhdet_in_fec!L170)</f>
        <v/>
      </c>
      <c r="M170" s="172" t="str">
        <f>IF(RES_hhdet_in_tes!M170=0,"",RES_hhdet_in_tes!M170/RES_hhdet_in_fec!M170)</f>
        <v/>
      </c>
      <c r="N170" s="172" t="str">
        <f>IF(RES_hhdet_in_tes!N170=0,"",RES_hhdet_in_tes!N170/RES_hhdet_in_fec!N170)</f>
        <v/>
      </c>
      <c r="O170" s="172" t="str">
        <f>IF(RES_hhdet_in_tes!O170=0,"",RES_hhdet_in_tes!O170/RES_hhdet_in_fec!O170)</f>
        <v/>
      </c>
      <c r="P170" s="172" t="str">
        <f>IF(RES_hhdet_in_tes!P170=0,"",RES_hhdet_in_tes!P170/RES_hhdet_in_fec!P170)</f>
        <v/>
      </c>
      <c r="Q170" s="172" t="str">
        <f>IF(RES_hhdet_in_tes!Q170=0,"",RES_hhdet_in_tes!Q170/RES_hhdet_in_fec!Q170)</f>
        <v/>
      </c>
    </row>
    <row r="171" spans="1:17" ht="12" customHeight="1" x14ac:dyDescent="0.25">
      <c r="A171" s="163" t="s">
        <v>142</v>
      </c>
      <c r="B171" s="171"/>
      <c r="C171" s="171">
        <f>IF(RES_hhdet_in_tes!C171=0,"",RES_hhdet_in_tes!C171/RES_hhdet_in_fec!C171)</f>
        <v>0.72706388278871237</v>
      </c>
      <c r="D171" s="171">
        <f>IF(RES_hhdet_in_tes!D171=0,"",RES_hhdet_in_tes!D171/RES_hhdet_in_fec!D171)</f>
        <v>0.7318093554291466</v>
      </c>
      <c r="E171" s="171">
        <f>IF(RES_hhdet_in_tes!E171=0,"",RES_hhdet_in_tes!E171/RES_hhdet_in_fec!E171)</f>
        <v>0.73672829900168935</v>
      </c>
      <c r="F171" s="171">
        <f>IF(RES_hhdet_in_tes!F171=0,"",RES_hhdet_in_tes!F171/RES_hhdet_in_fec!F171)</f>
        <v>0.74180863721185064</v>
      </c>
      <c r="G171" s="171">
        <f>IF(RES_hhdet_in_tes!G171=0,"",RES_hhdet_in_tes!G171/RES_hhdet_in_fec!G171)</f>
        <v>0.74624143845940261</v>
      </c>
      <c r="H171" s="171">
        <f>IF(RES_hhdet_in_tes!H171=0,"",RES_hhdet_in_tes!H171/RES_hhdet_in_fec!H171)</f>
        <v>0.75163322923436737</v>
      </c>
      <c r="I171" s="171">
        <f>IF(RES_hhdet_in_tes!I171=0,"",RES_hhdet_in_tes!I171/RES_hhdet_in_fec!I171)</f>
        <v>0.75717040801485092</v>
      </c>
      <c r="J171" s="171">
        <f>IF(RES_hhdet_in_tes!J171=0,"",RES_hhdet_in_tes!J171/RES_hhdet_in_fec!J171)</f>
        <v>0.76369971340930642</v>
      </c>
      <c r="K171" s="171">
        <f>IF(RES_hhdet_in_tes!K171=0,"",RES_hhdet_in_tes!K171/RES_hhdet_in_fec!K171)</f>
        <v>0.76638165176129025</v>
      </c>
      <c r="L171" s="171">
        <f>IF(RES_hhdet_in_tes!L171=0,"",RES_hhdet_in_tes!L171/RES_hhdet_in_fec!L171)</f>
        <v>0.76959473116341881</v>
      </c>
      <c r="M171" s="171">
        <f>IF(RES_hhdet_in_tes!M171=0,"",RES_hhdet_in_tes!M171/RES_hhdet_in_fec!M171)</f>
        <v>0.77165556069800501</v>
      </c>
      <c r="N171" s="171">
        <f>IF(RES_hhdet_in_tes!N171=0,"",RES_hhdet_in_tes!N171/RES_hhdet_in_fec!N171)</f>
        <v>0.77346085432898659</v>
      </c>
      <c r="O171" s="171">
        <f>IF(RES_hhdet_in_tes!O171=0,"",RES_hhdet_in_tes!O171/RES_hhdet_in_fec!O171)</f>
        <v>0.77680642209159567</v>
      </c>
      <c r="P171" s="171">
        <f>IF(RES_hhdet_in_tes!P171=0,"",RES_hhdet_in_tes!P171/RES_hhdet_in_fec!P171)</f>
        <v>0.77980612547542805</v>
      </c>
      <c r="Q171" s="171">
        <f>IF(RES_hhdet_in_tes!Q171=0,"",RES_hhdet_in_tes!Q171/RES_hhdet_in_fec!Q171)</f>
        <v>0.78096730646987289</v>
      </c>
    </row>
    <row r="172" spans="1:17" ht="12" customHeight="1" x14ac:dyDescent="0.25">
      <c r="A172" s="161" t="s">
        <v>141</v>
      </c>
      <c r="B172" s="170"/>
      <c r="C172" s="170">
        <f>IF(RES_hhdet_in_tes!C172=0,"",RES_hhdet_in_tes!C172/RES_hhdet_in_fec!C172)</f>
        <v>0.7944216460179333</v>
      </c>
      <c r="D172" s="170">
        <f>IF(RES_hhdet_in_tes!D172=0,"",RES_hhdet_in_tes!D172/RES_hhdet_in_fec!D172)</f>
        <v>0.79744794676292063</v>
      </c>
      <c r="E172" s="170">
        <f>IF(RES_hhdet_in_tes!E172=0,"",RES_hhdet_in_tes!E172/RES_hhdet_in_fec!E172)</f>
        <v>0.79909888895922399</v>
      </c>
      <c r="F172" s="170">
        <f>IF(RES_hhdet_in_tes!F172=0,"",RES_hhdet_in_tes!F172/RES_hhdet_in_fec!F172)</f>
        <v>0.80298309221050179</v>
      </c>
      <c r="G172" s="170">
        <f>IF(RES_hhdet_in_tes!G172=0,"",RES_hhdet_in_tes!G172/RES_hhdet_in_fec!G172)</f>
        <v>0.8155919074080672</v>
      </c>
      <c r="H172" s="170">
        <f>IF(RES_hhdet_in_tes!H172=0,"",RES_hhdet_in_tes!H172/RES_hhdet_in_fec!H172)</f>
        <v>0.81827438163901278</v>
      </c>
      <c r="I172" s="170">
        <f>IF(RES_hhdet_in_tes!I172=0,"",RES_hhdet_in_tes!I172/RES_hhdet_in_fec!I172)</f>
        <v>0.81991727967748163</v>
      </c>
      <c r="J172" s="170">
        <f>IF(RES_hhdet_in_tes!J172=0,"",RES_hhdet_in_tes!J172/RES_hhdet_in_fec!J172)</f>
        <v>0.82237877740764387</v>
      </c>
      <c r="K172" s="170">
        <f>IF(RES_hhdet_in_tes!K172=0,"",RES_hhdet_in_tes!K172/RES_hhdet_in_fec!K172)</f>
        <v>0.83098261813183461</v>
      </c>
      <c r="L172" s="170">
        <f>IF(RES_hhdet_in_tes!L172=0,"",RES_hhdet_in_tes!L172/RES_hhdet_in_fec!L172)</f>
        <v>0.81661924363001892</v>
      </c>
      <c r="M172" s="170">
        <f>IF(RES_hhdet_in_tes!M172=0,"",RES_hhdet_in_tes!M172/RES_hhdet_in_fec!M172)</f>
        <v>0.83309034467841847</v>
      </c>
      <c r="N172" s="170">
        <f>IF(RES_hhdet_in_tes!N172=0,"",RES_hhdet_in_tes!N172/RES_hhdet_in_fec!N172)</f>
        <v>0.81681234715940476</v>
      </c>
      <c r="O172" s="170">
        <f>IF(RES_hhdet_in_tes!O172=0,"",RES_hhdet_in_tes!O172/RES_hhdet_in_fec!O172)</f>
        <v>0.82209587025930897</v>
      </c>
      <c r="P172" s="170">
        <f>IF(RES_hhdet_in_tes!P172=0,"",RES_hhdet_in_tes!P172/RES_hhdet_in_fec!P172)</f>
        <v>0.83816295305052479</v>
      </c>
      <c r="Q172" s="170">
        <f>IF(RES_hhdet_in_tes!Q172=0,"",RES_hhdet_in_tes!Q172/RES_hhdet_in_fec!Q172)</f>
        <v>0.83388299994908455</v>
      </c>
    </row>
    <row r="173" spans="1:17" ht="12" customHeight="1" x14ac:dyDescent="0.25">
      <c r="A173" s="148" t="s">
        <v>60</v>
      </c>
      <c r="B173" s="73"/>
      <c r="C173" s="73">
        <f>IF(RES_hhdet_in_tes!C173=0,"",RES_hhdet_in_tes!C173/RES_hhdet_in_fec!C173)</f>
        <v>0.71918012224139405</v>
      </c>
      <c r="D173" s="73">
        <f>IF(RES_hhdet_in_tes!D173=0,"",RES_hhdet_in_tes!D173/RES_hhdet_in_fec!D173)</f>
        <v>0.72364708609756023</v>
      </c>
      <c r="E173" s="73">
        <f>IF(RES_hhdet_in_tes!E173=0,"",RES_hhdet_in_tes!E173/RES_hhdet_in_fec!E173)</f>
        <v>0.72800090377575843</v>
      </c>
      <c r="F173" s="73">
        <f>IF(RES_hhdet_in_tes!F173=0,"",RES_hhdet_in_tes!F173/RES_hhdet_in_fec!F173)</f>
        <v>0.73344033976940204</v>
      </c>
      <c r="G173" s="73">
        <f>IF(RES_hhdet_in_tes!G173=0,"",RES_hhdet_in_tes!G173/RES_hhdet_in_fec!G173)</f>
        <v>0.74368642542301511</v>
      </c>
      <c r="H173" s="73">
        <f>IF(RES_hhdet_in_tes!H173=0,"",RES_hhdet_in_tes!H173/RES_hhdet_in_fec!H173)</f>
        <v>0.75058967492842021</v>
      </c>
      <c r="I173" s="73">
        <f>IF(RES_hhdet_in_tes!I173=0,"",RES_hhdet_in_tes!I173/RES_hhdet_in_fec!I173)</f>
        <v>0.75365355647257792</v>
      </c>
      <c r="J173" s="73">
        <f>IF(RES_hhdet_in_tes!J173=0,"",RES_hhdet_in_tes!J173/RES_hhdet_in_fec!J173)</f>
        <v>0.75722016334651943</v>
      </c>
      <c r="K173" s="73">
        <f>IF(RES_hhdet_in_tes!K173=0,"",RES_hhdet_in_tes!K173/RES_hhdet_in_fec!K173)</f>
        <v>0.76244635491558221</v>
      </c>
      <c r="L173" s="73">
        <f>IF(RES_hhdet_in_tes!L173=0,"",RES_hhdet_in_tes!L173/RES_hhdet_in_fec!L173)</f>
        <v>0.75816868998285025</v>
      </c>
      <c r="M173" s="73">
        <f>IF(RES_hhdet_in_tes!M173=0,"",RES_hhdet_in_tes!M173/RES_hhdet_in_fec!M173)</f>
        <v>0.76859847291955774</v>
      </c>
      <c r="N173" s="73">
        <f>IF(RES_hhdet_in_tes!N173=0,"",RES_hhdet_in_tes!N173/RES_hhdet_in_fec!N173)</f>
        <v>0.76430804974888611</v>
      </c>
      <c r="O173" s="73">
        <f>IF(RES_hhdet_in_tes!O173=0,"",RES_hhdet_in_tes!O173/RES_hhdet_in_fec!O173)</f>
        <v>0.76877816545629807</v>
      </c>
      <c r="P173" s="73">
        <f>IF(RES_hhdet_in_tes!P173=0,"",RES_hhdet_in_tes!P173/RES_hhdet_in_fec!P173)</f>
        <v>0.7787232071398329</v>
      </c>
      <c r="Q173" s="73">
        <f>IF(RES_hhdet_in_tes!Q173=0,"",RES_hhdet_in_tes!Q173/RES_hhdet_in_fec!Q173)</f>
        <v>0.77810522398200355</v>
      </c>
    </row>
    <row r="174" spans="1:17" ht="12" customHeight="1" x14ac:dyDescent="0.25">
      <c r="A174" s="159" t="s">
        <v>59</v>
      </c>
      <c r="B174" s="65"/>
      <c r="C174" s="65">
        <f>IF(RES_hhdet_in_tes!C174=0,"",RES_hhdet_in_tes!C174/RES_hhdet_in_fec!C174)</f>
        <v>1.0144425919653761</v>
      </c>
      <c r="D174" s="65">
        <f>IF(RES_hhdet_in_tes!D174=0,"",RES_hhdet_in_tes!D174/RES_hhdet_in_fec!D174)</f>
        <v>1.0154706617775868</v>
      </c>
      <c r="E174" s="65">
        <f>IF(RES_hhdet_in_tes!E174=0,"",RES_hhdet_in_tes!E174/RES_hhdet_in_fec!E174)</f>
        <v>1.0147839331291773</v>
      </c>
      <c r="F174" s="65">
        <f>IF(RES_hhdet_in_tes!F174=0,"",RES_hhdet_in_tes!F174/RES_hhdet_in_fec!F174)</f>
        <v>1.0152897466111885</v>
      </c>
      <c r="G174" s="65">
        <f>IF(RES_hhdet_in_tes!G174=0,"",RES_hhdet_in_tes!G174/RES_hhdet_in_fec!G174)</f>
        <v>1.0185731845301709</v>
      </c>
      <c r="H174" s="65">
        <f>IF(RES_hhdet_in_tes!H174=0,"",RES_hhdet_in_tes!H174/RES_hhdet_in_fec!H174)</f>
        <v>1.0118562204942603</v>
      </c>
      <c r="I174" s="65">
        <f>IF(RES_hhdet_in_tes!I174=0,"",RES_hhdet_in_tes!I174/RES_hhdet_in_fec!I174)</f>
        <v>1.0096363096816843</v>
      </c>
      <c r="J174" s="65">
        <f>IF(RES_hhdet_in_tes!J174=0,"",RES_hhdet_in_tes!J174/RES_hhdet_in_fec!J174)</f>
        <v>1.0094306673760531</v>
      </c>
      <c r="K174" s="65">
        <f>IF(RES_hhdet_in_tes!K174=0,"",RES_hhdet_in_tes!K174/RES_hhdet_in_fec!K174)</f>
        <v>1.0129326290427116</v>
      </c>
      <c r="L174" s="65">
        <f>IF(RES_hhdet_in_tes!L174=0,"",RES_hhdet_in_tes!L174/RES_hhdet_in_fec!L174)</f>
        <v>1.0044195666374243</v>
      </c>
      <c r="M174" s="65">
        <f>IF(RES_hhdet_in_tes!M174=0,"",RES_hhdet_in_tes!M174/RES_hhdet_in_fec!M174)</f>
        <v>1.0116260855159858</v>
      </c>
      <c r="N174" s="65">
        <f>IF(RES_hhdet_in_tes!N174=0,"",RES_hhdet_in_tes!N174/RES_hhdet_in_fec!N174)</f>
        <v>1.0017183022842364</v>
      </c>
      <c r="O174" s="65">
        <f>IF(RES_hhdet_in_tes!O174=0,"",RES_hhdet_in_tes!O174/RES_hhdet_in_fec!O174)</f>
        <v>1.0046960208058959</v>
      </c>
      <c r="P174" s="65">
        <f>IF(RES_hhdet_in_tes!P174=0,"",RES_hhdet_in_tes!P174/RES_hhdet_in_fec!P174)</f>
        <v>1.0105353012211944</v>
      </c>
      <c r="Q174" s="65">
        <f>IF(RES_hhdet_in_tes!Q174=0,"",RES_hhdet_in_tes!Q174/RES_hhdet_in_fec!Q174)</f>
        <v>1.0066068982877738</v>
      </c>
    </row>
    <row r="175" spans="1:17" ht="12" customHeight="1" x14ac:dyDescent="0.25">
      <c r="A175" s="158" t="s">
        <v>62</v>
      </c>
      <c r="B175" s="169"/>
      <c r="C175" s="169">
        <f>IF(RES_hhdet_in_tes!C175=0,"",RES_hhdet_in_tes!C175/RES_hhdet_in_fec!C175)</f>
        <v>0.83278915445381874</v>
      </c>
      <c r="D175" s="169">
        <f>IF(RES_hhdet_in_tes!D175=0,"",RES_hhdet_in_tes!D175/RES_hhdet_in_fec!D175)</f>
        <v>0.83603260489833076</v>
      </c>
      <c r="E175" s="169">
        <f>IF(RES_hhdet_in_tes!E175=0,"",RES_hhdet_in_tes!E175/RES_hhdet_in_fec!E175)</f>
        <v>0.83938568863203422</v>
      </c>
      <c r="F175" s="169">
        <f>IF(RES_hhdet_in_tes!F175=0,"",RES_hhdet_in_tes!F175/RES_hhdet_in_fec!F175)</f>
        <v>0.84287814732683197</v>
      </c>
      <c r="G175" s="169">
        <f>IF(RES_hhdet_in_tes!G175=0,"",RES_hhdet_in_tes!G175/RES_hhdet_in_fec!G175)</f>
        <v>0.84617997144901935</v>
      </c>
      <c r="H175" s="169">
        <f>IF(RES_hhdet_in_tes!H175=0,"",RES_hhdet_in_tes!H175/RES_hhdet_in_fec!H175)</f>
        <v>0.84998417102987855</v>
      </c>
      <c r="I175" s="169">
        <f>IF(RES_hhdet_in_tes!I175=0,"",RES_hhdet_in_tes!I175/RES_hhdet_in_fec!I175)</f>
        <v>0.85373729430065382</v>
      </c>
      <c r="J175" s="169">
        <f>IF(RES_hhdet_in_tes!J175=0,"",RES_hhdet_in_tes!J175/RES_hhdet_in_fec!J175)</f>
        <v>0.8582882799271655</v>
      </c>
      <c r="K175" s="169">
        <f>IF(RES_hhdet_in_tes!K175=0,"",RES_hhdet_in_tes!K175/RES_hhdet_in_fec!K175)</f>
        <v>0.85880579950348479</v>
      </c>
      <c r="L175" s="169">
        <f>IF(RES_hhdet_in_tes!L175=0,"",RES_hhdet_in_tes!L175/RES_hhdet_in_fec!L175)</f>
        <v>0.85938106205215214</v>
      </c>
      <c r="M175" s="169">
        <f>IF(RES_hhdet_in_tes!M175=0,"",RES_hhdet_in_tes!M175/RES_hhdet_in_fec!M175)</f>
        <v>0.85988007937913757</v>
      </c>
      <c r="N175" s="169">
        <f>IF(RES_hhdet_in_tes!N175=0,"",RES_hhdet_in_tes!N175/RES_hhdet_in_fec!N175)</f>
        <v>0.86011891093923354</v>
      </c>
      <c r="O175" s="169">
        <f>IF(RES_hhdet_in_tes!O175=0,"",RES_hhdet_in_tes!O175/RES_hhdet_in_fec!O175)</f>
        <v>0.86049413752209403</v>
      </c>
      <c r="P175" s="169">
        <f>IF(RES_hhdet_in_tes!P175=0,"",RES_hhdet_in_tes!P175/RES_hhdet_in_fec!P175)</f>
        <v>0.86099113733505217</v>
      </c>
      <c r="Q175" s="169">
        <f>IF(RES_hhdet_in_tes!Q175=0,"",RES_hhdet_in_tes!Q175/RES_hhdet_in_fec!Q175)</f>
        <v>0.86176962269699797</v>
      </c>
    </row>
    <row r="176" spans="1:17" ht="12" customHeight="1" x14ac:dyDescent="0.25">
      <c r="A176" s="23" t="s">
        <v>57</v>
      </c>
      <c r="B176" s="73"/>
      <c r="C176" s="73" t="str">
        <f>IF(RES_hhdet_in_tes!C176=0,"",RES_hhdet_in_tes!C176/RES_hhdet_in_fec!C176)</f>
        <v/>
      </c>
      <c r="D176" s="73" t="str">
        <f>IF(RES_hhdet_in_tes!D176=0,"",RES_hhdet_in_tes!D176/RES_hhdet_in_fec!D176)</f>
        <v/>
      </c>
      <c r="E176" s="73" t="str">
        <f>IF(RES_hhdet_in_tes!E176=0,"",RES_hhdet_in_tes!E176/RES_hhdet_in_fec!E176)</f>
        <v/>
      </c>
      <c r="F176" s="73" t="str">
        <f>IF(RES_hhdet_in_tes!F176=0,"",RES_hhdet_in_tes!F176/RES_hhdet_in_fec!F176)</f>
        <v/>
      </c>
      <c r="G176" s="73" t="str">
        <f>IF(RES_hhdet_in_tes!G176=0,"",RES_hhdet_in_tes!G176/RES_hhdet_in_fec!G176)</f>
        <v/>
      </c>
      <c r="H176" s="73" t="str">
        <f>IF(RES_hhdet_in_tes!H176=0,"",RES_hhdet_in_tes!H176/RES_hhdet_in_fec!H176)</f>
        <v/>
      </c>
      <c r="I176" s="73" t="str">
        <f>IF(RES_hhdet_in_tes!I176=0,"",RES_hhdet_in_tes!I176/RES_hhdet_in_fec!I176)</f>
        <v/>
      </c>
      <c r="J176" s="73" t="str">
        <f>IF(RES_hhdet_in_tes!J176=0,"",RES_hhdet_in_tes!J176/RES_hhdet_in_fec!J176)</f>
        <v/>
      </c>
      <c r="K176" s="73" t="str">
        <f>IF(RES_hhdet_in_tes!K176=0,"",RES_hhdet_in_tes!K176/RES_hhdet_in_fec!K176)</f>
        <v/>
      </c>
      <c r="L176" s="73" t="str">
        <f>IF(RES_hhdet_in_tes!L176=0,"",RES_hhdet_in_tes!L176/RES_hhdet_in_fec!L176)</f>
        <v/>
      </c>
      <c r="M176" s="73" t="str">
        <f>IF(RES_hhdet_in_tes!M176=0,"",RES_hhdet_in_tes!M176/RES_hhdet_in_fec!M176)</f>
        <v/>
      </c>
      <c r="N176" s="73" t="str">
        <f>IF(RES_hhdet_in_tes!N176=0,"",RES_hhdet_in_tes!N176/RES_hhdet_in_fec!N176)</f>
        <v/>
      </c>
      <c r="O176" s="73" t="str">
        <f>IF(RES_hhdet_in_tes!O176=0,"",RES_hhdet_in_tes!O176/RES_hhdet_in_fec!O176)</f>
        <v/>
      </c>
      <c r="P176" s="73" t="str">
        <f>IF(RES_hhdet_in_tes!P176=0,"",RES_hhdet_in_tes!P176/RES_hhdet_in_fec!P176)</f>
        <v/>
      </c>
      <c r="Q176" s="73" t="str">
        <f>IF(RES_hhdet_in_tes!Q176=0,"",RES_hhdet_in_tes!Q176/RES_hhdet_in_fec!Q176)</f>
        <v/>
      </c>
    </row>
    <row r="177" spans="1:17" ht="12" customHeight="1" x14ac:dyDescent="0.25">
      <c r="A177" s="29" t="s">
        <v>140</v>
      </c>
      <c r="B177" s="65"/>
      <c r="C177" s="65">
        <f>IF(RES_hhdet_in_tes!C177=0,"",RES_hhdet_in_tes!C177/RES_hhdet_in_fec!C177)</f>
        <v>0.83278915445381874</v>
      </c>
      <c r="D177" s="65">
        <f>IF(RES_hhdet_in_tes!D177=0,"",RES_hhdet_in_tes!D177/RES_hhdet_in_fec!D177)</f>
        <v>0.83603260489833076</v>
      </c>
      <c r="E177" s="65">
        <f>IF(RES_hhdet_in_tes!E177=0,"",RES_hhdet_in_tes!E177/RES_hhdet_in_fec!E177)</f>
        <v>0.83938568863203422</v>
      </c>
      <c r="F177" s="65">
        <f>IF(RES_hhdet_in_tes!F177=0,"",RES_hhdet_in_tes!F177/RES_hhdet_in_fec!F177)</f>
        <v>0.84287814732683197</v>
      </c>
      <c r="G177" s="65">
        <f>IF(RES_hhdet_in_tes!G177=0,"",RES_hhdet_in_tes!G177/RES_hhdet_in_fec!G177)</f>
        <v>0.84617997144901935</v>
      </c>
      <c r="H177" s="65">
        <f>IF(RES_hhdet_in_tes!H177=0,"",RES_hhdet_in_tes!H177/RES_hhdet_in_fec!H177)</f>
        <v>0.84998417102987855</v>
      </c>
      <c r="I177" s="65">
        <f>IF(RES_hhdet_in_tes!I177=0,"",RES_hhdet_in_tes!I177/RES_hhdet_in_fec!I177)</f>
        <v>0.85373729430065382</v>
      </c>
      <c r="J177" s="65">
        <f>IF(RES_hhdet_in_tes!J177=0,"",RES_hhdet_in_tes!J177/RES_hhdet_in_fec!J177)</f>
        <v>0.8582882799271655</v>
      </c>
      <c r="K177" s="65">
        <f>IF(RES_hhdet_in_tes!K177=0,"",RES_hhdet_in_tes!K177/RES_hhdet_in_fec!K177)</f>
        <v>0.85880579950348479</v>
      </c>
      <c r="L177" s="65">
        <f>IF(RES_hhdet_in_tes!L177=0,"",RES_hhdet_in_tes!L177/RES_hhdet_in_fec!L177)</f>
        <v>0.85938106205215214</v>
      </c>
      <c r="M177" s="65">
        <f>IF(RES_hhdet_in_tes!M177=0,"",RES_hhdet_in_tes!M177/RES_hhdet_in_fec!M177)</f>
        <v>0.85988007937913757</v>
      </c>
      <c r="N177" s="65">
        <f>IF(RES_hhdet_in_tes!N177=0,"",RES_hhdet_in_tes!N177/RES_hhdet_in_fec!N177)</f>
        <v>0.86011891093923354</v>
      </c>
      <c r="O177" s="65">
        <f>IF(RES_hhdet_in_tes!O177=0,"",RES_hhdet_in_tes!O177/RES_hhdet_in_fec!O177)</f>
        <v>0.86049413752209403</v>
      </c>
      <c r="P177" s="65">
        <f>IF(RES_hhdet_in_tes!P177=0,"",RES_hhdet_in_tes!P177/RES_hhdet_in_fec!P177)</f>
        <v>0.86099113733505217</v>
      </c>
      <c r="Q177" s="65">
        <f>IF(RES_hhdet_in_tes!Q177=0,"",RES_hhdet_in_tes!Q177/RES_hhdet_in_fec!Q177)</f>
        <v>0.86176962269699797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177</v>
      </c>
    </row>
    <row r="3" spans="1:17" ht="12" customHeight="1" x14ac:dyDescent="0.25">
      <c r="A3" s="152" t="s">
        <v>172</v>
      </c>
      <c r="B3" s="168"/>
      <c r="C3" s="168">
        <f t="shared" ref="C3" si="0">SUM(C4,C7,C9,C19)</f>
        <v>0</v>
      </c>
      <c r="D3" s="168">
        <f t="shared" ref="D3" si="1">SUM(D4,D7,D9,D19)</f>
        <v>0</v>
      </c>
      <c r="E3" s="168">
        <f t="shared" ref="E3" si="2">SUM(E4,E7,E9,E19)</f>
        <v>50.209119584450036</v>
      </c>
      <c r="F3" s="168">
        <f t="shared" ref="F3" si="3">SUM(F4,F7,F9,F19)</f>
        <v>18.653586292215746</v>
      </c>
      <c r="G3" s="168">
        <f t="shared" ref="G3" si="4">SUM(G4,G7,G9,G19)</f>
        <v>43.236479999475776</v>
      </c>
      <c r="H3" s="168">
        <f t="shared" ref="H3" si="5">SUM(H4,H7,H9,H19)</f>
        <v>75.894425468095292</v>
      </c>
      <c r="I3" s="168">
        <f t="shared" ref="I3" si="6">SUM(I4,I7,I9,I19)</f>
        <v>71.380633251519555</v>
      </c>
      <c r="J3" s="168">
        <f t="shared" ref="J3" si="7">SUM(J4,J7,J9,J19)</f>
        <v>65.605780558846817</v>
      </c>
      <c r="K3" s="168">
        <f t="shared" ref="K3" si="8">SUM(K4,K7,K9,K19)</f>
        <v>0</v>
      </c>
      <c r="L3" s="168">
        <f t="shared" ref="L3" si="9">SUM(L4,L7,L9,L19)</f>
        <v>68.454096638607112</v>
      </c>
      <c r="M3" s="168">
        <f t="shared" ref="M3" si="10">SUM(M4,M7,M9,M19)</f>
        <v>0</v>
      </c>
      <c r="N3" s="168">
        <f t="shared" ref="N3" si="11">SUM(N4,N7,N9,N19)</f>
        <v>0</v>
      </c>
      <c r="O3" s="168">
        <f t="shared" ref="O3" si="12">SUM(O4,O7,O9,O19)</f>
        <v>0</v>
      </c>
      <c r="P3" s="168">
        <f t="shared" ref="P3" si="13">SUM(P4,P7,P9,P19)</f>
        <v>0</v>
      </c>
      <c r="Q3" s="168">
        <f t="shared" ref="Q3" si="14">SUM(Q4,Q7,Q9,Q19)</f>
        <v>0</v>
      </c>
    </row>
    <row r="4" spans="1:17" ht="12.95" customHeight="1" x14ac:dyDescent="0.25">
      <c r="A4" s="158" t="s">
        <v>65</v>
      </c>
      <c r="B4" s="157"/>
      <c r="C4" s="157">
        <f t="shared" ref="C4:Q4" si="15">SUM(C5:C6)</f>
        <v>0</v>
      </c>
      <c r="D4" s="157">
        <f t="shared" si="15"/>
        <v>0</v>
      </c>
      <c r="E4" s="157">
        <f t="shared" si="15"/>
        <v>47.92627569439037</v>
      </c>
      <c r="F4" s="157">
        <f t="shared" si="15"/>
        <v>15.689824059799649</v>
      </c>
      <c r="G4" s="157">
        <f t="shared" si="15"/>
        <v>41.606477296780177</v>
      </c>
      <c r="H4" s="157">
        <f t="shared" si="15"/>
        <v>70.899943223009487</v>
      </c>
      <c r="I4" s="157">
        <f t="shared" si="15"/>
        <v>64.659095116985156</v>
      </c>
      <c r="J4" s="157">
        <f t="shared" si="15"/>
        <v>64.410525950086452</v>
      </c>
      <c r="K4" s="157">
        <f t="shared" si="15"/>
        <v>0</v>
      </c>
      <c r="L4" s="157">
        <f t="shared" si="15"/>
        <v>66.236493224363798</v>
      </c>
      <c r="M4" s="157">
        <f t="shared" si="15"/>
        <v>0</v>
      </c>
      <c r="N4" s="157">
        <f t="shared" si="15"/>
        <v>0</v>
      </c>
      <c r="O4" s="157">
        <f t="shared" si="15"/>
        <v>0</v>
      </c>
      <c r="P4" s="157">
        <f t="shared" si="15"/>
        <v>0</v>
      </c>
      <c r="Q4" s="157">
        <f t="shared" si="15"/>
        <v>0</v>
      </c>
    </row>
    <row r="5" spans="1:17" ht="12" customHeight="1" x14ac:dyDescent="0.25">
      <c r="A5" s="23" t="s">
        <v>58</v>
      </c>
      <c r="B5" s="156"/>
      <c r="C5" s="156">
        <v>0</v>
      </c>
      <c r="D5" s="156">
        <v>0</v>
      </c>
      <c r="E5" s="156">
        <v>47.92627569439037</v>
      </c>
      <c r="F5" s="156">
        <v>15.689824059799649</v>
      </c>
      <c r="G5" s="156">
        <v>41.606477296780177</v>
      </c>
      <c r="H5" s="156">
        <v>70.899943223009487</v>
      </c>
      <c r="I5" s="156">
        <v>64.659095116985156</v>
      </c>
      <c r="J5" s="156">
        <v>64.410525950086452</v>
      </c>
      <c r="K5" s="156">
        <v>0</v>
      </c>
      <c r="L5" s="156">
        <v>66.236493224363798</v>
      </c>
      <c r="M5" s="156">
        <v>0</v>
      </c>
      <c r="N5" s="156">
        <v>0</v>
      </c>
      <c r="O5" s="156">
        <v>0</v>
      </c>
      <c r="P5" s="156">
        <v>0</v>
      </c>
      <c r="Q5" s="156">
        <v>0</v>
      </c>
    </row>
    <row r="6" spans="1:17" ht="12" customHeight="1" x14ac:dyDescent="0.25">
      <c r="A6" s="23" t="s">
        <v>60</v>
      </c>
      <c r="B6" s="156"/>
      <c r="C6" s="156">
        <v>0</v>
      </c>
      <c r="D6" s="156">
        <v>0</v>
      </c>
      <c r="E6" s="156">
        <v>0</v>
      </c>
      <c r="F6" s="156">
        <v>0</v>
      </c>
      <c r="G6" s="156">
        <v>0</v>
      </c>
      <c r="H6" s="156">
        <v>0</v>
      </c>
      <c r="I6" s="156">
        <v>0</v>
      </c>
      <c r="J6" s="156">
        <v>0</v>
      </c>
      <c r="K6" s="156">
        <v>0</v>
      </c>
      <c r="L6" s="156">
        <v>0</v>
      </c>
      <c r="M6" s="156">
        <v>0</v>
      </c>
      <c r="N6" s="156">
        <v>0</v>
      </c>
      <c r="O6" s="156">
        <v>0</v>
      </c>
      <c r="P6" s="156">
        <v>0</v>
      </c>
      <c r="Q6" s="156">
        <v>0</v>
      </c>
    </row>
    <row r="7" spans="1:17" ht="12.95" customHeight="1" x14ac:dyDescent="0.25">
      <c r="A7" s="158" t="s">
        <v>112</v>
      </c>
      <c r="B7" s="157"/>
      <c r="C7" s="157">
        <f t="shared" ref="C7:Q7" si="16">C8</f>
        <v>0</v>
      </c>
      <c r="D7" s="157">
        <f t="shared" si="16"/>
        <v>0</v>
      </c>
      <c r="E7" s="157">
        <f t="shared" si="16"/>
        <v>0</v>
      </c>
      <c r="F7" s="157">
        <f t="shared" si="16"/>
        <v>0</v>
      </c>
      <c r="G7" s="157">
        <f t="shared" si="16"/>
        <v>0</v>
      </c>
      <c r="H7" s="157">
        <f t="shared" si="16"/>
        <v>0</v>
      </c>
      <c r="I7" s="157">
        <f t="shared" si="16"/>
        <v>0</v>
      </c>
      <c r="J7" s="157">
        <f t="shared" si="16"/>
        <v>0</v>
      </c>
      <c r="K7" s="157">
        <f t="shared" si="16"/>
        <v>0</v>
      </c>
      <c r="L7" s="157">
        <f t="shared" si="16"/>
        <v>0</v>
      </c>
      <c r="M7" s="157">
        <f t="shared" si="16"/>
        <v>0</v>
      </c>
      <c r="N7" s="157">
        <f t="shared" si="16"/>
        <v>0</v>
      </c>
      <c r="O7" s="157">
        <f t="shared" si="16"/>
        <v>0</v>
      </c>
      <c r="P7" s="157">
        <f t="shared" si="16"/>
        <v>0</v>
      </c>
      <c r="Q7" s="157">
        <f t="shared" si="16"/>
        <v>0</v>
      </c>
    </row>
    <row r="8" spans="1:17" ht="12" customHeight="1" x14ac:dyDescent="0.25">
      <c r="A8" s="23" t="s">
        <v>60</v>
      </c>
      <c r="B8" s="156"/>
      <c r="C8" s="156">
        <v>0</v>
      </c>
      <c r="D8" s="156">
        <v>0</v>
      </c>
      <c r="E8" s="156">
        <v>0</v>
      </c>
      <c r="F8" s="156">
        <v>0</v>
      </c>
      <c r="G8" s="156">
        <v>0</v>
      </c>
      <c r="H8" s="156">
        <v>0</v>
      </c>
      <c r="I8" s="156">
        <v>0</v>
      </c>
      <c r="J8" s="156">
        <v>0</v>
      </c>
      <c r="K8" s="156">
        <v>0</v>
      </c>
      <c r="L8" s="156">
        <v>0</v>
      </c>
      <c r="M8" s="156">
        <v>0</v>
      </c>
      <c r="N8" s="156">
        <v>0</v>
      </c>
      <c r="O8" s="156">
        <v>0</v>
      </c>
      <c r="P8" s="156">
        <v>0</v>
      </c>
      <c r="Q8" s="156">
        <v>0</v>
      </c>
    </row>
    <row r="9" spans="1:17" ht="12" customHeight="1" x14ac:dyDescent="0.25">
      <c r="A9" s="158" t="s">
        <v>63</v>
      </c>
      <c r="B9" s="157"/>
      <c r="C9" s="157">
        <f t="shared" ref="C9" si="17">SUM(C10:C12,C15:C16)</f>
        <v>0</v>
      </c>
      <c r="D9" s="157">
        <f t="shared" ref="D9" si="18">SUM(D10:D12,D15:D16)</f>
        <v>0</v>
      </c>
      <c r="E9" s="157">
        <f t="shared" ref="E9" si="19">SUM(E10:E12,E15:E16)</f>
        <v>2.2828438900596675</v>
      </c>
      <c r="F9" s="157">
        <f t="shared" ref="F9" si="20">SUM(F10:F12,F15:F16)</f>
        <v>2.9637622324160966</v>
      </c>
      <c r="G9" s="157">
        <f t="shared" ref="G9" si="21">SUM(G10:G12,G15:G16)</f>
        <v>1.6300027026955952</v>
      </c>
      <c r="H9" s="157">
        <f t="shared" ref="H9" si="22">SUM(H10:H12,H15:H16)</f>
        <v>4.9944822450858073</v>
      </c>
      <c r="I9" s="157">
        <f t="shared" ref="I9" si="23">SUM(I10:I12,I15:I16)</f>
        <v>6.7215381345344039</v>
      </c>
      <c r="J9" s="157">
        <f t="shared" ref="J9" si="24">SUM(J10:J12,J15:J16)</f>
        <v>1.1952546087603668</v>
      </c>
      <c r="K9" s="157">
        <f t="shared" ref="K9" si="25">SUM(K10:K12,K15:K16)</f>
        <v>0</v>
      </c>
      <c r="L9" s="157">
        <f t="shared" ref="L9" si="26">SUM(L10:L12,L15:L16)</f>
        <v>2.2176034142433192</v>
      </c>
      <c r="M9" s="157">
        <f t="shared" ref="M9" si="27">SUM(M10:M12,M15:M16)</f>
        <v>0</v>
      </c>
      <c r="N9" s="157">
        <f t="shared" ref="N9" si="28">SUM(N10:N12,N15:N16)</f>
        <v>0</v>
      </c>
      <c r="O9" s="157">
        <f t="shared" ref="O9" si="29">SUM(O10:O12,O15:O16)</f>
        <v>0</v>
      </c>
      <c r="P9" s="157">
        <f t="shared" ref="P9" si="30">SUM(P10:P12,P15:P16)</f>
        <v>0</v>
      </c>
      <c r="Q9" s="157">
        <f t="shared" ref="Q9" si="31">SUM(Q10:Q12,Q15:Q16)</f>
        <v>0</v>
      </c>
    </row>
    <row r="10" spans="1:17" ht="12" customHeight="1" x14ac:dyDescent="0.25">
      <c r="A10" s="167" t="s">
        <v>171</v>
      </c>
      <c r="B10" s="132"/>
      <c r="C10" s="132">
        <v>0</v>
      </c>
      <c r="D10" s="132">
        <v>0</v>
      </c>
      <c r="E10" s="132">
        <v>2.2828438900596675</v>
      </c>
      <c r="F10" s="132">
        <v>2.9637622324160966</v>
      </c>
      <c r="G10" s="132">
        <v>1.6300027026955952</v>
      </c>
      <c r="H10" s="132">
        <v>4.9944822450858073</v>
      </c>
      <c r="I10" s="132">
        <v>6.7215381345344039</v>
      </c>
      <c r="J10" s="132">
        <v>1.1952546087603668</v>
      </c>
      <c r="K10" s="132">
        <v>0</v>
      </c>
      <c r="L10" s="132">
        <v>2.2176034142433192</v>
      </c>
      <c r="M10" s="132">
        <v>0</v>
      </c>
      <c r="N10" s="132">
        <v>0</v>
      </c>
      <c r="O10" s="132">
        <v>0</v>
      </c>
      <c r="P10" s="132">
        <v>0</v>
      </c>
      <c r="Q10" s="132">
        <v>0</v>
      </c>
    </row>
    <row r="11" spans="1:17" ht="12" customHeight="1" x14ac:dyDescent="0.25">
      <c r="A11" s="167" t="s">
        <v>144</v>
      </c>
      <c r="B11" s="132"/>
      <c r="C11" s="132">
        <v>0</v>
      </c>
      <c r="D11" s="132">
        <v>0</v>
      </c>
      <c r="E11" s="132">
        <v>0</v>
      </c>
      <c r="F11" s="132">
        <v>0</v>
      </c>
      <c r="G11" s="132">
        <v>0</v>
      </c>
      <c r="H11" s="132">
        <v>0</v>
      </c>
      <c r="I11" s="132">
        <v>0</v>
      </c>
      <c r="J11" s="132">
        <v>0</v>
      </c>
      <c r="K11" s="132">
        <v>0</v>
      </c>
      <c r="L11" s="132">
        <v>0</v>
      </c>
      <c r="M11" s="132">
        <v>0</v>
      </c>
      <c r="N11" s="132">
        <v>0</v>
      </c>
      <c r="O11" s="132">
        <v>0</v>
      </c>
      <c r="P11" s="132">
        <v>0</v>
      </c>
      <c r="Q11" s="132">
        <v>0</v>
      </c>
    </row>
    <row r="12" spans="1:17" ht="12" customHeight="1" x14ac:dyDescent="0.25">
      <c r="A12" s="167" t="s">
        <v>143</v>
      </c>
      <c r="B12" s="132"/>
      <c r="C12" s="132">
        <f t="shared" ref="C12" si="32">SUM(C13:C14)</f>
        <v>0</v>
      </c>
      <c r="D12" s="132">
        <f t="shared" ref="D12" si="33">SUM(D13:D14)</f>
        <v>0</v>
      </c>
      <c r="E12" s="132">
        <f t="shared" ref="E12" si="34">SUM(E13:E14)</f>
        <v>0</v>
      </c>
      <c r="F12" s="132">
        <f t="shared" ref="F12" si="35">SUM(F13:F14)</f>
        <v>0</v>
      </c>
      <c r="G12" s="132">
        <f t="shared" ref="G12" si="36">SUM(G13:G14)</f>
        <v>0</v>
      </c>
      <c r="H12" s="132">
        <f t="shared" ref="H12" si="37">SUM(H13:H14)</f>
        <v>0</v>
      </c>
      <c r="I12" s="132">
        <f t="shared" ref="I12" si="38">SUM(I13:I14)</f>
        <v>0</v>
      </c>
      <c r="J12" s="132">
        <f t="shared" ref="J12" si="39">SUM(J13:J14)</f>
        <v>0</v>
      </c>
      <c r="K12" s="132">
        <f t="shared" ref="K12" si="40">SUM(K13:K14)</f>
        <v>0</v>
      </c>
      <c r="L12" s="132">
        <f t="shared" ref="L12" si="41">SUM(L13:L14)</f>
        <v>0</v>
      </c>
      <c r="M12" s="132">
        <f t="shared" ref="M12" si="42">SUM(M13:M14)</f>
        <v>0</v>
      </c>
      <c r="N12" s="132">
        <f t="shared" ref="N12" si="43">SUM(N13:N14)</f>
        <v>0</v>
      </c>
      <c r="O12" s="132">
        <f t="shared" ref="O12" si="44">SUM(O13:O14)</f>
        <v>0</v>
      </c>
      <c r="P12" s="132">
        <f t="shared" ref="P12" si="45">SUM(P13:P14)</f>
        <v>0</v>
      </c>
      <c r="Q12" s="132">
        <f t="shared" ref="Q12" si="46">SUM(Q13:Q14)</f>
        <v>0</v>
      </c>
    </row>
    <row r="13" spans="1:17" ht="12" customHeight="1" x14ac:dyDescent="0.25">
      <c r="A13" s="166" t="s">
        <v>57</v>
      </c>
      <c r="B13" s="165"/>
      <c r="C13" s="165">
        <v>0</v>
      </c>
      <c r="D13" s="165">
        <v>0</v>
      </c>
      <c r="E13" s="165">
        <v>0</v>
      </c>
      <c r="F13" s="165">
        <v>0</v>
      </c>
      <c r="G13" s="165">
        <v>0</v>
      </c>
      <c r="H13" s="165">
        <v>0</v>
      </c>
      <c r="I13" s="165">
        <v>0</v>
      </c>
      <c r="J13" s="165">
        <v>0</v>
      </c>
      <c r="K13" s="165">
        <v>0</v>
      </c>
      <c r="L13" s="165">
        <v>0</v>
      </c>
      <c r="M13" s="165">
        <v>0</v>
      </c>
      <c r="N13" s="165">
        <v>0</v>
      </c>
      <c r="O13" s="165">
        <v>0</v>
      </c>
      <c r="P13" s="165">
        <v>0</v>
      </c>
      <c r="Q13" s="165">
        <v>0</v>
      </c>
    </row>
    <row r="14" spans="1:17" ht="12" customHeight="1" x14ac:dyDescent="0.25">
      <c r="A14" s="147" t="s">
        <v>59</v>
      </c>
      <c r="B14" s="164"/>
      <c r="C14" s="164">
        <v>0</v>
      </c>
      <c r="D14" s="164">
        <v>0</v>
      </c>
      <c r="E14" s="164">
        <v>0</v>
      </c>
      <c r="F14" s="164">
        <v>0</v>
      </c>
      <c r="G14" s="164">
        <v>0</v>
      </c>
      <c r="H14" s="164">
        <v>0</v>
      </c>
      <c r="I14" s="164">
        <v>0</v>
      </c>
      <c r="J14" s="164">
        <v>0</v>
      </c>
      <c r="K14" s="164">
        <v>0</v>
      </c>
      <c r="L14" s="164">
        <v>0</v>
      </c>
      <c r="M14" s="164">
        <v>0</v>
      </c>
      <c r="N14" s="164">
        <v>0</v>
      </c>
      <c r="O14" s="164">
        <v>0</v>
      </c>
      <c r="P14" s="164">
        <v>0</v>
      </c>
      <c r="Q14" s="164">
        <v>0</v>
      </c>
    </row>
    <row r="15" spans="1:17" ht="12" customHeight="1" x14ac:dyDescent="0.25">
      <c r="A15" s="163" t="s">
        <v>142</v>
      </c>
      <c r="B15" s="162"/>
      <c r="C15" s="162">
        <v>0</v>
      </c>
      <c r="D15" s="162">
        <v>0</v>
      </c>
      <c r="E15" s="162">
        <v>0</v>
      </c>
      <c r="F15" s="162">
        <v>0</v>
      </c>
      <c r="G15" s="162">
        <v>0</v>
      </c>
      <c r="H15" s="162">
        <v>0</v>
      </c>
      <c r="I15" s="162">
        <v>0</v>
      </c>
      <c r="J15" s="162">
        <v>0</v>
      </c>
      <c r="K15" s="162">
        <v>0</v>
      </c>
      <c r="L15" s="162">
        <v>0</v>
      </c>
      <c r="M15" s="162">
        <v>0</v>
      </c>
      <c r="N15" s="162">
        <v>0</v>
      </c>
      <c r="O15" s="162">
        <v>0</v>
      </c>
      <c r="P15" s="162">
        <v>0</v>
      </c>
      <c r="Q15" s="162">
        <v>0</v>
      </c>
    </row>
    <row r="16" spans="1:17" ht="12" customHeight="1" x14ac:dyDescent="0.25">
      <c r="A16" s="161" t="s">
        <v>141</v>
      </c>
      <c r="B16" s="160"/>
      <c r="C16" s="160">
        <f t="shared" ref="C16" si="47">SUM(C17:C18)</f>
        <v>0</v>
      </c>
      <c r="D16" s="160">
        <f t="shared" ref="D16" si="48">SUM(D17:D18)</f>
        <v>0</v>
      </c>
      <c r="E16" s="160">
        <f t="shared" ref="E16" si="49">SUM(E17:E18)</f>
        <v>0</v>
      </c>
      <c r="F16" s="160">
        <f t="shared" ref="F16" si="50">SUM(F17:F18)</f>
        <v>0</v>
      </c>
      <c r="G16" s="160">
        <f t="shared" ref="G16" si="51">SUM(G17:G18)</f>
        <v>0</v>
      </c>
      <c r="H16" s="160">
        <f t="shared" ref="H16" si="52">SUM(H17:H18)</f>
        <v>0</v>
      </c>
      <c r="I16" s="160">
        <f t="shared" ref="I16" si="53">SUM(I17:I18)</f>
        <v>0</v>
      </c>
      <c r="J16" s="160">
        <f t="shared" ref="J16" si="54">SUM(J17:J18)</f>
        <v>0</v>
      </c>
      <c r="K16" s="160">
        <f t="shared" ref="K16" si="55">SUM(K17:K18)</f>
        <v>0</v>
      </c>
      <c r="L16" s="160">
        <f t="shared" ref="L16" si="56">SUM(L17:L18)</f>
        <v>0</v>
      </c>
      <c r="M16" s="160">
        <f t="shared" ref="M16" si="57">SUM(M17:M18)</f>
        <v>0</v>
      </c>
      <c r="N16" s="160">
        <f t="shared" ref="N16" si="58">SUM(N17:N18)</f>
        <v>0</v>
      </c>
      <c r="O16" s="160">
        <f t="shared" ref="O16" si="59">SUM(O17:O18)</f>
        <v>0</v>
      </c>
      <c r="P16" s="160">
        <f t="shared" ref="P16" si="60">SUM(P17:P18)</f>
        <v>0</v>
      </c>
      <c r="Q16" s="160">
        <f t="shared" ref="Q16" si="61">SUM(Q17:Q18)</f>
        <v>0</v>
      </c>
    </row>
    <row r="17" spans="1:17" ht="12" customHeight="1" x14ac:dyDescent="0.25">
      <c r="A17" s="148" t="s">
        <v>60</v>
      </c>
      <c r="B17" s="156"/>
      <c r="C17" s="156">
        <v>0</v>
      </c>
      <c r="D17" s="156">
        <v>0</v>
      </c>
      <c r="E17" s="156">
        <v>0</v>
      </c>
      <c r="F17" s="156">
        <v>0</v>
      </c>
      <c r="G17" s="156">
        <v>0</v>
      </c>
      <c r="H17" s="156">
        <v>0</v>
      </c>
      <c r="I17" s="156">
        <v>0</v>
      </c>
      <c r="J17" s="156">
        <v>0</v>
      </c>
      <c r="K17" s="156">
        <v>0</v>
      </c>
      <c r="L17" s="156">
        <v>0</v>
      </c>
      <c r="M17" s="156">
        <v>0</v>
      </c>
      <c r="N17" s="156">
        <v>0</v>
      </c>
      <c r="O17" s="156">
        <v>0</v>
      </c>
      <c r="P17" s="156">
        <v>0</v>
      </c>
      <c r="Q17" s="156">
        <v>0</v>
      </c>
    </row>
    <row r="18" spans="1:17" ht="12" customHeight="1" x14ac:dyDescent="0.25">
      <c r="A18" s="148" t="s">
        <v>59</v>
      </c>
      <c r="B18" s="156"/>
      <c r="C18" s="156">
        <v>0</v>
      </c>
      <c r="D18" s="156">
        <v>0</v>
      </c>
      <c r="E18" s="156">
        <v>0</v>
      </c>
      <c r="F18" s="156">
        <v>0</v>
      </c>
      <c r="G18" s="156">
        <v>0</v>
      </c>
      <c r="H18" s="156">
        <v>0</v>
      </c>
      <c r="I18" s="156">
        <v>0</v>
      </c>
      <c r="J18" s="156">
        <v>0</v>
      </c>
      <c r="K18" s="156">
        <v>0</v>
      </c>
      <c r="L18" s="156">
        <v>0</v>
      </c>
      <c r="M18" s="156">
        <v>0</v>
      </c>
      <c r="N18" s="156">
        <v>0</v>
      </c>
      <c r="O18" s="156">
        <v>0</v>
      </c>
      <c r="P18" s="156">
        <v>0</v>
      </c>
      <c r="Q18" s="156">
        <v>0</v>
      </c>
    </row>
    <row r="19" spans="1:17" ht="12" customHeight="1" x14ac:dyDescent="0.25">
      <c r="A19" s="158" t="s">
        <v>62</v>
      </c>
      <c r="B19" s="157"/>
      <c r="C19" s="157">
        <f t="shared" ref="C19" si="62">SUM(C20:C22)</f>
        <v>0</v>
      </c>
      <c r="D19" s="157">
        <f t="shared" ref="D19" si="63">SUM(D20:D22)</f>
        <v>0</v>
      </c>
      <c r="E19" s="157">
        <f t="shared" ref="E19" si="64">SUM(E20:E22)</f>
        <v>0</v>
      </c>
      <c r="F19" s="157">
        <f t="shared" ref="F19" si="65">SUM(F20:F22)</f>
        <v>0</v>
      </c>
      <c r="G19" s="157">
        <f t="shared" ref="G19" si="66">SUM(G20:G22)</f>
        <v>0</v>
      </c>
      <c r="H19" s="157">
        <f t="shared" ref="H19" si="67">SUM(H20:H22)</f>
        <v>0</v>
      </c>
      <c r="I19" s="157">
        <f t="shared" ref="I19" si="68">SUM(I20:I22)</f>
        <v>0</v>
      </c>
      <c r="J19" s="157">
        <f t="shared" ref="J19" si="69">SUM(J20:J22)</f>
        <v>0</v>
      </c>
      <c r="K19" s="157">
        <f t="shared" ref="K19" si="70">SUM(K20:K22)</f>
        <v>0</v>
      </c>
      <c r="L19" s="157">
        <f t="shared" ref="L19" si="71">SUM(L20:L22)</f>
        <v>0</v>
      </c>
      <c r="M19" s="157">
        <f t="shared" ref="M19" si="72">SUM(M20:M22)</f>
        <v>0</v>
      </c>
      <c r="N19" s="157">
        <f t="shared" ref="N19" si="73">SUM(N20:N22)</f>
        <v>0</v>
      </c>
      <c r="O19" s="157">
        <f t="shared" ref="O19" si="74">SUM(O20:O22)</f>
        <v>0</v>
      </c>
      <c r="P19" s="157">
        <f t="shared" ref="P19" si="75">SUM(P20:P22)</f>
        <v>0</v>
      </c>
      <c r="Q19" s="157">
        <f t="shared" ref="Q19" si="76">SUM(Q20:Q22)</f>
        <v>0</v>
      </c>
    </row>
    <row r="20" spans="1:17" ht="12" customHeight="1" x14ac:dyDescent="0.25">
      <c r="A20" s="23" t="s">
        <v>58</v>
      </c>
      <c r="B20" s="156"/>
      <c r="C20" s="156">
        <v>0</v>
      </c>
      <c r="D20" s="156">
        <v>0</v>
      </c>
      <c r="E20" s="156">
        <v>0</v>
      </c>
      <c r="F20" s="156">
        <v>0</v>
      </c>
      <c r="G20" s="156">
        <v>0</v>
      </c>
      <c r="H20" s="156">
        <v>0</v>
      </c>
      <c r="I20" s="156">
        <v>0</v>
      </c>
      <c r="J20" s="156">
        <v>0</v>
      </c>
      <c r="K20" s="156">
        <v>0</v>
      </c>
      <c r="L20" s="156">
        <v>0</v>
      </c>
      <c r="M20" s="156">
        <v>0</v>
      </c>
      <c r="N20" s="156">
        <v>0</v>
      </c>
      <c r="O20" s="156">
        <v>0</v>
      </c>
      <c r="P20" s="156">
        <v>0</v>
      </c>
      <c r="Q20" s="156">
        <v>0</v>
      </c>
    </row>
    <row r="21" spans="1:17" ht="12" customHeight="1" x14ac:dyDescent="0.25">
      <c r="A21" s="23" t="s">
        <v>57</v>
      </c>
      <c r="B21" s="156"/>
      <c r="C21" s="156">
        <v>0</v>
      </c>
      <c r="D21" s="156">
        <v>0</v>
      </c>
      <c r="E21" s="156">
        <v>0</v>
      </c>
      <c r="F21" s="156">
        <v>0</v>
      </c>
      <c r="G21" s="156">
        <v>0</v>
      </c>
      <c r="H21" s="156">
        <v>0</v>
      </c>
      <c r="I21" s="156">
        <v>0</v>
      </c>
      <c r="J21" s="156">
        <v>0</v>
      </c>
      <c r="K21" s="156">
        <v>0</v>
      </c>
      <c r="L21" s="156">
        <v>0</v>
      </c>
      <c r="M21" s="156">
        <v>0</v>
      </c>
      <c r="N21" s="156">
        <v>0</v>
      </c>
      <c r="O21" s="156">
        <v>0</v>
      </c>
      <c r="P21" s="156">
        <v>0</v>
      </c>
      <c r="Q21" s="156">
        <v>0</v>
      </c>
    </row>
    <row r="22" spans="1:17" ht="12" customHeight="1" x14ac:dyDescent="0.25">
      <c r="A22" s="29" t="s">
        <v>140</v>
      </c>
      <c r="B22" s="57"/>
      <c r="C22" s="57">
        <v>0</v>
      </c>
      <c r="D22" s="57">
        <v>0</v>
      </c>
      <c r="E22" s="57">
        <v>0</v>
      </c>
      <c r="F22" s="57">
        <v>0</v>
      </c>
      <c r="G22" s="57">
        <v>0</v>
      </c>
      <c r="H22" s="57">
        <v>0</v>
      </c>
      <c r="I22" s="57">
        <v>0</v>
      </c>
      <c r="J22" s="57">
        <v>0</v>
      </c>
      <c r="K22" s="57">
        <v>0</v>
      </c>
      <c r="L22" s="57">
        <v>0</v>
      </c>
      <c r="M22" s="57">
        <v>0</v>
      </c>
      <c r="N22" s="57">
        <v>0</v>
      </c>
      <c r="O22" s="57">
        <v>0</v>
      </c>
      <c r="P22" s="57">
        <v>0</v>
      </c>
      <c r="Q22" s="57"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68">
        <f t="shared" ref="C24" si="77">SUM(C25,C28,C30,C39)</f>
        <v>22.048480207371128</v>
      </c>
      <c r="D24" s="168">
        <f t="shared" ref="D24" si="78">SUM(D25,D28,D30,D39)</f>
        <v>20.714631690650105</v>
      </c>
      <c r="E24" s="168">
        <f t="shared" ref="E24" si="79">SUM(E25,E28,E30,E39)</f>
        <v>22.138537566966143</v>
      </c>
      <c r="F24" s="168">
        <f t="shared" ref="F24" si="80">SUM(F25,F28,F30,F39)</f>
        <v>8.7295536974849277</v>
      </c>
      <c r="G24" s="168">
        <f t="shared" ref="G24" si="81">SUM(G25,G28,G30,G39)</f>
        <v>29.717061538124415</v>
      </c>
      <c r="H24" s="168">
        <f t="shared" ref="H24" si="82">SUM(H25,H28,H30,H39)</f>
        <v>57.076480924368539</v>
      </c>
      <c r="I24" s="168">
        <f t="shared" ref="I24" si="83">SUM(I25,I28,I30,I39)</f>
        <v>68.875604450802868</v>
      </c>
      <c r="J24" s="168">
        <f t="shared" ref="J24" si="84">SUM(J25,J28,J30,J39)</f>
        <v>27.769887634741835</v>
      </c>
      <c r="K24" s="168">
        <f t="shared" ref="K24" si="85">SUM(K25,K28,K30,K39)</f>
        <v>23.887738849484819</v>
      </c>
      <c r="L24" s="168">
        <f t="shared" ref="L24" si="86">SUM(L25,L28,L30,L39)</f>
        <v>25.123648220301131</v>
      </c>
      <c r="M24" s="168">
        <f t="shared" ref="M24" si="87">SUM(M25,M28,M30,M39)</f>
        <v>24.930909678970288</v>
      </c>
      <c r="N24" s="168">
        <f t="shared" ref="N24" si="88">SUM(N25,N28,N30,N39)</f>
        <v>0</v>
      </c>
      <c r="O24" s="168">
        <f t="shared" ref="O24" si="89">SUM(O25,O28,O30,O39)</f>
        <v>15.498821222050939</v>
      </c>
      <c r="P24" s="168">
        <f t="shared" ref="P24" si="90">SUM(P25,P28,P30,P39)</f>
        <v>15.548459960221571</v>
      </c>
      <c r="Q24" s="168">
        <f t="shared" ref="Q24" si="91">SUM(Q25,Q28,Q30,Q39)</f>
        <v>14.159785444037142</v>
      </c>
    </row>
    <row r="25" spans="1:17" ht="12.95" customHeight="1" x14ac:dyDescent="0.25">
      <c r="A25" s="158" t="s">
        <v>65</v>
      </c>
      <c r="B25" s="157"/>
      <c r="C25" s="157">
        <f t="shared" ref="C25:Q25" si="92">SUM(C26:C27)</f>
        <v>16.69581023946072</v>
      </c>
      <c r="D25" s="157">
        <f t="shared" si="92"/>
        <v>15.79582552210182</v>
      </c>
      <c r="E25" s="157">
        <f t="shared" si="92"/>
        <v>16.976185877717263</v>
      </c>
      <c r="F25" s="157">
        <f t="shared" si="92"/>
        <v>6.7550689028857551</v>
      </c>
      <c r="G25" s="157">
        <f t="shared" si="92"/>
        <v>22.965902307687344</v>
      </c>
      <c r="H25" s="157">
        <f t="shared" si="92"/>
        <v>43.73550130551908</v>
      </c>
      <c r="I25" s="157">
        <f t="shared" si="92"/>
        <v>51.445457355053165</v>
      </c>
      <c r="J25" s="157">
        <f t="shared" si="92"/>
        <v>20.983838158515024</v>
      </c>
      <c r="K25" s="157">
        <f t="shared" si="92"/>
        <v>18.044715727491351</v>
      </c>
      <c r="L25" s="157">
        <f t="shared" si="92"/>
        <v>18.932622656454736</v>
      </c>
      <c r="M25" s="157">
        <f t="shared" si="92"/>
        <v>21.496165332605106</v>
      </c>
      <c r="N25" s="157">
        <f t="shared" si="92"/>
        <v>0</v>
      </c>
      <c r="O25" s="157">
        <f t="shared" si="92"/>
        <v>11.210721064765531</v>
      </c>
      <c r="P25" s="157">
        <f t="shared" si="92"/>
        <v>15.548459960221571</v>
      </c>
      <c r="Q25" s="157">
        <f t="shared" si="92"/>
        <v>12.079267833054921</v>
      </c>
    </row>
    <row r="26" spans="1:17" ht="12" customHeight="1" x14ac:dyDescent="0.25">
      <c r="A26" s="23" t="s">
        <v>84</v>
      </c>
      <c r="B26" s="156"/>
      <c r="C26" s="156">
        <v>16.69581023946072</v>
      </c>
      <c r="D26" s="156">
        <v>15.79582552210182</v>
      </c>
      <c r="E26" s="156">
        <v>16.976185877717263</v>
      </c>
      <c r="F26" s="156">
        <v>6.7550689028857551</v>
      </c>
      <c r="G26" s="156">
        <v>22.965902307687344</v>
      </c>
      <c r="H26" s="156">
        <v>43.73550130551908</v>
      </c>
      <c r="I26" s="156">
        <v>51.445457355053165</v>
      </c>
      <c r="J26" s="156">
        <v>20.983838158515024</v>
      </c>
      <c r="K26" s="156">
        <v>18.044715727491351</v>
      </c>
      <c r="L26" s="156">
        <v>18.932622656454736</v>
      </c>
      <c r="M26" s="156">
        <v>21.496165332605106</v>
      </c>
      <c r="N26" s="156">
        <v>0</v>
      </c>
      <c r="O26" s="156">
        <v>11.210721064765531</v>
      </c>
      <c r="P26" s="156">
        <v>15.548459960221571</v>
      </c>
      <c r="Q26" s="156">
        <v>12.079267833054921</v>
      </c>
    </row>
    <row r="27" spans="1:17" ht="12" customHeight="1" x14ac:dyDescent="0.25">
      <c r="A27" s="23" t="s">
        <v>60</v>
      </c>
      <c r="B27" s="156"/>
      <c r="C27" s="156">
        <v>0</v>
      </c>
      <c r="D27" s="156">
        <v>0</v>
      </c>
      <c r="E27" s="156">
        <v>0</v>
      </c>
      <c r="F27" s="156">
        <v>0</v>
      </c>
      <c r="G27" s="156">
        <v>0</v>
      </c>
      <c r="H27" s="156">
        <v>0</v>
      </c>
      <c r="I27" s="156">
        <v>0</v>
      </c>
      <c r="J27" s="156">
        <v>0</v>
      </c>
      <c r="K27" s="156">
        <v>0</v>
      </c>
      <c r="L27" s="156">
        <v>0</v>
      </c>
      <c r="M27" s="156">
        <v>0</v>
      </c>
      <c r="N27" s="156">
        <v>0</v>
      </c>
      <c r="O27" s="156">
        <v>0</v>
      </c>
      <c r="P27" s="156">
        <v>0</v>
      </c>
      <c r="Q27" s="156">
        <v>0</v>
      </c>
    </row>
    <row r="28" spans="1:17" ht="12.95" customHeight="1" x14ac:dyDescent="0.25">
      <c r="A28" s="158" t="s">
        <v>112</v>
      </c>
      <c r="B28" s="157"/>
      <c r="C28" s="157">
        <f t="shared" ref="C28:Q28" si="93">C29</f>
        <v>0</v>
      </c>
      <c r="D28" s="157">
        <f t="shared" si="93"/>
        <v>0</v>
      </c>
      <c r="E28" s="157">
        <f t="shared" si="93"/>
        <v>0</v>
      </c>
      <c r="F28" s="157">
        <f t="shared" si="93"/>
        <v>0</v>
      </c>
      <c r="G28" s="157">
        <f t="shared" si="93"/>
        <v>0</v>
      </c>
      <c r="H28" s="157">
        <f t="shared" si="93"/>
        <v>0</v>
      </c>
      <c r="I28" s="157">
        <f t="shared" si="93"/>
        <v>0</v>
      </c>
      <c r="J28" s="157">
        <f t="shared" si="93"/>
        <v>0</v>
      </c>
      <c r="K28" s="157">
        <f t="shared" si="93"/>
        <v>0</v>
      </c>
      <c r="L28" s="157">
        <f t="shared" si="93"/>
        <v>0</v>
      </c>
      <c r="M28" s="157">
        <f t="shared" si="93"/>
        <v>0</v>
      </c>
      <c r="N28" s="157">
        <f t="shared" si="93"/>
        <v>0</v>
      </c>
      <c r="O28" s="157">
        <f t="shared" si="93"/>
        <v>0</v>
      </c>
      <c r="P28" s="157">
        <f t="shared" si="93"/>
        <v>0</v>
      </c>
      <c r="Q28" s="157">
        <f t="shared" si="93"/>
        <v>0</v>
      </c>
    </row>
    <row r="29" spans="1:17" ht="12" customHeight="1" x14ac:dyDescent="0.25">
      <c r="A29" s="23" t="s">
        <v>60</v>
      </c>
      <c r="B29" s="156"/>
      <c r="C29" s="156">
        <v>0</v>
      </c>
      <c r="D29" s="156">
        <v>0</v>
      </c>
      <c r="E29" s="156">
        <v>0</v>
      </c>
      <c r="F29" s="156">
        <v>0</v>
      </c>
      <c r="G29" s="156">
        <v>0</v>
      </c>
      <c r="H29" s="156">
        <v>0</v>
      </c>
      <c r="I29" s="156">
        <v>0</v>
      </c>
      <c r="J29" s="156">
        <v>0</v>
      </c>
      <c r="K29" s="156">
        <v>0</v>
      </c>
      <c r="L29" s="156">
        <v>0</v>
      </c>
      <c r="M29" s="156">
        <v>0</v>
      </c>
      <c r="N29" s="156">
        <v>0</v>
      </c>
      <c r="O29" s="156">
        <v>0</v>
      </c>
      <c r="P29" s="156">
        <v>0</v>
      </c>
      <c r="Q29" s="156">
        <v>0</v>
      </c>
    </row>
    <row r="30" spans="1:17" ht="12" customHeight="1" x14ac:dyDescent="0.25">
      <c r="A30" s="158" t="s">
        <v>63</v>
      </c>
      <c r="B30" s="157"/>
      <c r="C30" s="157">
        <f t="shared" ref="C30" si="94">SUM(C31:C32,C35:C36)</f>
        <v>3.1947831629983656</v>
      </c>
      <c r="D30" s="157">
        <f t="shared" ref="D30" si="95">SUM(D31:D32,D35:D36)</f>
        <v>2.9144333639461286</v>
      </c>
      <c r="E30" s="157">
        <f t="shared" ref="E30" si="96">SUM(E31:E32,E35:E36)</f>
        <v>3.0647856565162681</v>
      </c>
      <c r="F30" s="157">
        <f t="shared" ref="F30" si="97">SUM(F31:F32,F35:F36)</f>
        <v>1.1588085500200658</v>
      </c>
      <c r="G30" s="157">
        <f t="shared" ref="G30" si="98">SUM(G31:G32,G35:G36)</f>
        <v>3.962244718051434</v>
      </c>
      <c r="H30" s="157">
        <f t="shared" ref="H30" si="99">SUM(H31:H32,H35:H36)</f>
        <v>7.7634089537923661</v>
      </c>
      <c r="I30" s="157">
        <f t="shared" ref="I30" si="100">SUM(I31:I32,I35:I36)</f>
        <v>10.067743588523745</v>
      </c>
      <c r="J30" s="157">
        <f t="shared" ref="J30" si="101">SUM(J31:J32,J35:J36)</f>
        <v>3.8610032323711936</v>
      </c>
      <c r="K30" s="157">
        <f t="shared" ref="K30" si="102">SUM(K31:K32,K35:K36)</f>
        <v>3.3375143583220259</v>
      </c>
      <c r="L30" s="157">
        <f t="shared" ref="L30" si="103">SUM(L31:L32,L35:L36)</f>
        <v>3.5038581367155106</v>
      </c>
      <c r="M30" s="157">
        <f t="shared" ref="M30" si="104">SUM(M31:M32,M35:M36)</f>
        <v>0</v>
      </c>
      <c r="N30" s="157">
        <f t="shared" ref="N30" si="105">SUM(N31:N32,N35:N36)</f>
        <v>0</v>
      </c>
      <c r="O30" s="157">
        <f t="shared" ref="O30" si="106">SUM(O31:O32,O35:O36)</f>
        <v>2.5165101992611696</v>
      </c>
      <c r="P30" s="157">
        <f t="shared" ref="P30" si="107">SUM(P31:P32,P35:P36)</f>
        <v>0</v>
      </c>
      <c r="Q30" s="157">
        <f t="shared" ref="Q30" si="108">SUM(Q31:Q32,Q35:Q36)</f>
        <v>0</v>
      </c>
    </row>
    <row r="31" spans="1:17" ht="12" customHeight="1" x14ac:dyDescent="0.25">
      <c r="A31" s="167" t="s">
        <v>169</v>
      </c>
      <c r="B31" s="132"/>
      <c r="C31" s="132">
        <v>3.1566065604492017</v>
      </c>
      <c r="D31" s="132">
        <v>2.8800943368174616</v>
      </c>
      <c r="E31" s="132">
        <v>3.005687668522032</v>
      </c>
      <c r="F31" s="132">
        <v>1.1443729302682986</v>
      </c>
      <c r="G31" s="132">
        <v>3.8619602979719065</v>
      </c>
      <c r="H31" s="132">
        <v>7.3119461981787177</v>
      </c>
      <c r="I31" s="132">
        <v>9.413710791868164</v>
      </c>
      <c r="J31" s="132">
        <v>3.39361521152615</v>
      </c>
      <c r="K31" s="132">
        <v>2.9332420280748419</v>
      </c>
      <c r="L31" s="132">
        <v>3.1643773232760832</v>
      </c>
      <c r="M31" s="132">
        <v>0</v>
      </c>
      <c r="N31" s="132">
        <v>0</v>
      </c>
      <c r="O31" s="132">
        <v>2.3947727337729448</v>
      </c>
      <c r="P31" s="132">
        <v>0</v>
      </c>
      <c r="Q31" s="132">
        <v>0</v>
      </c>
    </row>
    <row r="32" spans="1:17" ht="12" customHeight="1" x14ac:dyDescent="0.25">
      <c r="A32" s="167" t="s">
        <v>168</v>
      </c>
      <c r="B32" s="132"/>
      <c r="C32" s="132">
        <f t="shared" ref="C32" si="109">SUM(C33:C34)</f>
        <v>3.8176602549163934E-2</v>
      </c>
      <c r="D32" s="132">
        <f t="shared" ref="D32" si="110">SUM(D33:D34)</f>
        <v>3.4339027128667141E-2</v>
      </c>
      <c r="E32" s="132">
        <f t="shared" ref="E32" si="111">SUM(E33:E34)</f>
        <v>5.9097987994236149E-2</v>
      </c>
      <c r="F32" s="132">
        <f t="shared" ref="F32" si="112">SUM(F33:F34)</f>
        <v>1.4435619751767274E-2</v>
      </c>
      <c r="G32" s="132">
        <f t="shared" ref="G32" si="113">SUM(G33:G34)</f>
        <v>0.10028442007952725</v>
      </c>
      <c r="H32" s="132">
        <f t="shared" ref="H32" si="114">SUM(H33:H34)</f>
        <v>0.45146275561364818</v>
      </c>
      <c r="I32" s="132">
        <f t="shared" ref="I32" si="115">SUM(I33:I34)</f>
        <v>0.65403279665558067</v>
      </c>
      <c r="J32" s="132">
        <f t="shared" ref="J32" si="116">SUM(J33:J34)</f>
        <v>0.46738802084504372</v>
      </c>
      <c r="K32" s="132">
        <f t="shared" ref="K32" si="117">SUM(K33:K34)</f>
        <v>0.40427233024718412</v>
      </c>
      <c r="L32" s="132">
        <f t="shared" ref="L32" si="118">SUM(L33:L34)</f>
        <v>0.33948081343942738</v>
      </c>
      <c r="M32" s="132">
        <f t="shared" ref="M32" si="119">SUM(M33:M34)</f>
        <v>0</v>
      </c>
      <c r="N32" s="132">
        <f t="shared" ref="N32" si="120">SUM(N33:N34)</f>
        <v>0</v>
      </c>
      <c r="O32" s="132">
        <f t="shared" ref="O32" si="121">SUM(O33:O34)</f>
        <v>0.12173746548822471</v>
      </c>
      <c r="P32" s="132">
        <f t="shared" ref="P32" si="122">SUM(P33:P34)</f>
        <v>0</v>
      </c>
      <c r="Q32" s="132">
        <f t="shared" ref="Q32" si="123">SUM(Q33:Q34)</f>
        <v>0</v>
      </c>
    </row>
    <row r="33" spans="1:17" ht="12" customHeight="1" x14ac:dyDescent="0.25">
      <c r="A33" s="166" t="s">
        <v>57</v>
      </c>
      <c r="B33" s="165"/>
      <c r="C33" s="165">
        <v>3.8176602549163934E-2</v>
      </c>
      <c r="D33" s="165">
        <v>3.4339027128667141E-2</v>
      </c>
      <c r="E33" s="165">
        <v>5.9097987994236149E-2</v>
      </c>
      <c r="F33" s="165">
        <v>1.4435619751767274E-2</v>
      </c>
      <c r="G33" s="165">
        <v>0.10028442007952725</v>
      </c>
      <c r="H33" s="165">
        <v>0.45146275561364818</v>
      </c>
      <c r="I33" s="165">
        <v>0.65403279665558067</v>
      </c>
      <c r="J33" s="165">
        <v>0.46738802084504372</v>
      </c>
      <c r="K33" s="165">
        <v>0.40427233024718412</v>
      </c>
      <c r="L33" s="165">
        <v>0.33948081343942738</v>
      </c>
      <c r="M33" s="165">
        <v>0</v>
      </c>
      <c r="N33" s="165">
        <v>0</v>
      </c>
      <c r="O33" s="165">
        <v>0.12173746548822471</v>
      </c>
      <c r="P33" s="165">
        <v>0</v>
      </c>
      <c r="Q33" s="165">
        <v>0</v>
      </c>
    </row>
    <row r="34" spans="1:17" ht="12" customHeight="1" x14ac:dyDescent="0.25">
      <c r="A34" s="147" t="s">
        <v>59</v>
      </c>
      <c r="B34" s="164"/>
      <c r="C34" s="164">
        <v>0</v>
      </c>
      <c r="D34" s="164">
        <v>0</v>
      </c>
      <c r="E34" s="164">
        <v>0</v>
      </c>
      <c r="F34" s="164">
        <v>0</v>
      </c>
      <c r="G34" s="164">
        <v>0</v>
      </c>
      <c r="H34" s="164">
        <v>0</v>
      </c>
      <c r="I34" s="164">
        <v>0</v>
      </c>
      <c r="J34" s="164">
        <v>0</v>
      </c>
      <c r="K34" s="164">
        <v>0</v>
      </c>
      <c r="L34" s="164">
        <v>0</v>
      </c>
      <c r="M34" s="164">
        <v>0</v>
      </c>
      <c r="N34" s="164">
        <v>0</v>
      </c>
      <c r="O34" s="164">
        <v>0</v>
      </c>
      <c r="P34" s="164">
        <v>0</v>
      </c>
      <c r="Q34" s="164">
        <v>0</v>
      </c>
    </row>
    <row r="35" spans="1:17" ht="12" customHeight="1" x14ac:dyDescent="0.25">
      <c r="A35" s="163" t="s">
        <v>142</v>
      </c>
      <c r="B35" s="162"/>
      <c r="C35" s="162">
        <v>0</v>
      </c>
      <c r="D35" s="162">
        <v>0</v>
      </c>
      <c r="E35" s="162">
        <v>0</v>
      </c>
      <c r="F35" s="162">
        <v>0</v>
      </c>
      <c r="G35" s="162">
        <v>0</v>
      </c>
      <c r="H35" s="162">
        <v>0</v>
      </c>
      <c r="I35" s="162">
        <v>0</v>
      </c>
      <c r="J35" s="162">
        <v>0</v>
      </c>
      <c r="K35" s="162">
        <v>0</v>
      </c>
      <c r="L35" s="162">
        <v>0</v>
      </c>
      <c r="M35" s="162">
        <v>0</v>
      </c>
      <c r="N35" s="162">
        <v>0</v>
      </c>
      <c r="O35" s="162">
        <v>0</v>
      </c>
      <c r="P35" s="162">
        <v>0</v>
      </c>
      <c r="Q35" s="162">
        <v>0</v>
      </c>
    </row>
    <row r="36" spans="1:17" ht="12" customHeight="1" x14ac:dyDescent="0.25">
      <c r="A36" s="161" t="s">
        <v>141</v>
      </c>
      <c r="B36" s="160"/>
      <c r="C36" s="160">
        <f t="shared" ref="C36" si="124">SUM(C37:C38)</f>
        <v>0</v>
      </c>
      <c r="D36" s="160">
        <f t="shared" ref="D36" si="125">SUM(D37:D38)</f>
        <v>0</v>
      </c>
      <c r="E36" s="160">
        <f t="shared" ref="E36" si="126">SUM(E37:E38)</f>
        <v>0</v>
      </c>
      <c r="F36" s="160">
        <f t="shared" ref="F36" si="127">SUM(F37:F38)</f>
        <v>0</v>
      </c>
      <c r="G36" s="160">
        <f t="shared" ref="G36" si="128">SUM(G37:G38)</f>
        <v>0</v>
      </c>
      <c r="H36" s="160">
        <f t="shared" ref="H36" si="129">SUM(H37:H38)</f>
        <v>0</v>
      </c>
      <c r="I36" s="160">
        <f t="shared" ref="I36" si="130">SUM(I37:I38)</f>
        <v>0</v>
      </c>
      <c r="J36" s="160">
        <f t="shared" ref="J36" si="131">SUM(J37:J38)</f>
        <v>0</v>
      </c>
      <c r="K36" s="160">
        <f t="shared" ref="K36" si="132">SUM(K37:K38)</f>
        <v>0</v>
      </c>
      <c r="L36" s="160">
        <f t="shared" ref="L36" si="133">SUM(L37:L38)</f>
        <v>0</v>
      </c>
      <c r="M36" s="160">
        <f t="shared" ref="M36" si="134">SUM(M37:M38)</f>
        <v>0</v>
      </c>
      <c r="N36" s="160">
        <f t="shared" ref="N36" si="135">SUM(N37:N38)</f>
        <v>0</v>
      </c>
      <c r="O36" s="160">
        <f t="shared" ref="O36" si="136">SUM(O37:O38)</f>
        <v>0</v>
      </c>
      <c r="P36" s="160">
        <f t="shared" ref="P36" si="137">SUM(P37:P38)</f>
        <v>0</v>
      </c>
      <c r="Q36" s="160">
        <f t="shared" ref="Q36" si="138">SUM(Q37:Q38)</f>
        <v>0</v>
      </c>
    </row>
    <row r="37" spans="1:17" ht="12" customHeight="1" x14ac:dyDescent="0.25">
      <c r="A37" s="148" t="s">
        <v>60</v>
      </c>
      <c r="B37" s="156"/>
      <c r="C37" s="156">
        <v>0</v>
      </c>
      <c r="D37" s="156">
        <v>0</v>
      </c>
      <c r="E37" s="156">
        <v>0</v>
      </c>
      <c r="F37" s="156">
        <v>0</v>
      </c>
      <c r="G37" s="156">
        <v>0</v>
      </c>
      <c r="H37" s="156">
        <v>0</v>
      </c>
      <c r="I37" s="156">
        <v>0</v>
      </c>
      <c r="J37" s="156">
        <v>0</v>
      </c>
      <c r="K37" s="156">
        <v>0</v>
      </c>
      <c r="L37" s="156">
        <v>0</v>
      </c>
      <c r="M37" s="156">
        <v>0</v>
      </c>
      <c r="N37" s="156">
        <v>0</v>
      </c>
      <c r="O37" s="156">
        <v>0</v>
      </c>
      <c r="P37" s="156">
        <v>0</v>
      </c>
      <c r="Q37" s="156">
        <v>0</v>
      </c>
    </row>
    <row r="38" spans="1:17" ht="12" customHeight="1" x14ac:dyDescent="0.25">
      <c r="A38" s="148" t="s">
        <v>59</v>
      </c>
      <c r="B38" s="156"/>
      <c r="C38" s="156">
        <v>0</v>
      </c>
      <c r="D38" s="156">
        <v>0</v>
      </c>
      <c r="E38" s="156">
        <v>0</v>
      </c>
      <c r="F38" s="156">
        <v>0</v>
      </c>
      <c r="G38" s="156">
        <v>0</v>
      </c>
      <c r="H38" s="156">
        <v>0</v>
      </c>
      <c r="I38" s="156">
        <v>0</v>
      </c>
      <c r="J38" s="156">
        <v>0</v>
      </c>
      <c r="K38" s="156">
        <v>0</v>
      </c>
      <c r="L38" s="156">
        <v>0</v>
      </c>
      <c r="M38" s="156">
        <v>0</v>
      </c>
      <c r="N38" s="156">
        <v>0</v>
      </c>
      <c r="O38" s="156">
        <v>0</v>
      </c>
      <c r="P38" s="156">
        <v>0</v>
      </c>
      <c r="Q38" s="156">
        <v>0</v>
      </c>
    </row>
    <row r="39" spans="1:17" ht="12" customHeight="1" x14ac:dyDescent="0.25">
      <c r="A39" s="158" t="s">
        <v>62</v>
      </c>
      <c r="B39" s="157"/>
      <c r="C39" s="157">
        <f t="shared" ref="C39" si="139">SUM(C40:C41)</f>
        <v>2.1578868049120428</v>
      </c>
      <c r="D39" s="157">
        <f t="shared" ref="D39" si="140">SUM(D40:D41)</f>
        <v>2.0043728046021556</v>
      </c>
      <c r="E39" s="157">
        <f t="shared" ref="E39" si="141">SUM(E40:E41)</f>
        <v>2.0975660327326136</v>
      </c>
      <c r="F39" s="157">
        <f t="shared" ref="F39" si="142">SUM(F40:F41)</f>
        <v>0.81567624457910626</v>
      </c>
      <c r="G39" s="157">
        <f t="shared" ref="G39" si="143">SUM(G40:G41)</f>
        <v>2.7889145123856389</v>
      </c>
      <c r="H39" s="157">
        <f t="shared" ref="H39" si="144">SUM(H40:H41)</f>
        <v>5.5775706650570918</v>
      </c>
      <c r="I39" s="157">
        <f t="shared" ref="I39" si="145">SUM(I40:I41)</f>
        <v>7.3624035072259604</v>
      </c>
      <c r="J39" s="157">
        <f t="shared" ref="J39" si="146">SUM(J40:J41)</f>
        <v>2.9250462438556202</v>
      </c>
      <c r="K39" s="157">
        <f t="shared" ref="K39" si="147">SUM(K40:K41)</f>
        <v>2.5055087636714415</v>
      </c>
      <c r="L39" s="157">
        <f t="shared" ref="L39" si="148">SUM(L40:L41)</f>
        <v>2.6871674271308836</v>
      </c>
      <c r="M39" s="157">
        <f t="shared" ref="M39" si="149">SUM(M40:M41)</f>
        <v>3.4347443463651808</v>
      </c>
      <c r="N39" s="157">
        <f t="shared" ref="N39" si="150">SUM(N40:N41)</f>
        <v>0</v>
      </c>
      <c r="O39" s="157">
        <f t="shared" ref="O39" si="151">SUM(O40:O41)</f>
        <v>1.7715899580242389</v>
      </c>
      <c r="P39" s="157">
        <f t="shared" ref="P39" si="152">SUM(P40:P41)</f>
        <v>0</v>
      </c>
      <c r="Q39" s="157">
        <f t="shared" ref="Q39" si="153">SUM(Q40:Q41)</f>
        <v>2.0805176109822212</v>
      </c>
    </row>
    <row r="40" spans="1:17" ht="12" customHeight="1" x14ac:dyDescent="0.25">
      <c r="A40" s="23" t="s">
        <v>57</v>
      </c>
      <c r="B40" s="156"/>
      <c r="C40" s="156">
        <v>2.1578868049120428</v>
      </c>
      <c r="D40" s="156">
        <v>2.0043728046021556</v>
      </c>
      <c r="E40" s="156">
        <v>2.0975660327326136</v>
      </c>
      <c r="F40" s="156">
        <v>0.81567624457910626</v>
      </c>
      <c r="G40" s="156">
        <v>2.7889145123856389</v>
      </c>
      <c r="H40" s="156">
        <v>5.5775706650570918</v>
      </c>
      <c r="I40" s="156">
        <v>7.3624035072259604</v>
      </c>
      <c r="J40" s="156">
        <v>2.9250462438556202</v>
      </c>
      <c r="K40" s="156">
        <v>2.5055087636714415</v>
      </c>
      <c r="L40" s="156">
        <v>2.6871674271308836</v>
      </c>
      <c r="M40" s="156">
        <v>3.4347443463651808</v>
      </c>
      <c r="N40" s="156">
        <v>0</v>
      </c>
      <c r="O40" s="156">
        <v>1.7715899580242389</v>
      </c>
      <c r="P40" s="156">
        <v>0</v>
      </c>
      <c r="Q40" s="156">
        <v>2.0805176109822212</v>
      </c>
    </row>
    <row r="41" spans="1:17" ht="12" customHeight="1" x14ac:dyDescent="0.25">
      <c r="A41" s="29" t="s">
        <v>140</v>
      </c>
      <c r="B41" s="57"/>
      <c r="C41" s="57">
        <v>0</v>
      </c>
      <c r="D41" s="57">
        <v>0</v>
      </c>
      <c r="E41" s="57">
        <v>0</v>
      </c>
      <c r="F41" s="57">
        <v>0</v>
      </c>
      <c r="G41" s="57">
        <v>0</v>
      </c>
      <c r="H41" s="57">
        <v>0</v>
      </c>
      <c r="I41" s="57">
        <v>0</v>
      </c>
      <c r="J41" s="57">
        <v>0</v>
      </c>
      <c r="K41" s="57">
        <v>0</v>
      </c>
      <c r="L41" s="57">
        <v>0</v>
      </c>
      <c r="M41" s="57">
        <v>0</v>
      </c>
      <c r="N41" s="57">
        <v>0</v>
      </c>
      <c r="O41" s="57">
        <v>0</v>
      </c>
      <c r="P41" s="57">
        <v>0</v>
      </c>
      <c r="Q41" s="57"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68">
        <f t="shared" ref="C43" si="154">SUM(C44,C47,C49,C58)</f>
        <v>706.27055767848992</v>
      </c>
      <c r="D43" s="168">
        <f t="shared" ref="D43" si="155">SUM(D44,D47,D49,D58)</f>
        <v>588.97304947702696</v>
      </c>
      <c r="E43" s="168">
        <f t="shared" ref="E43" si="156">SUM(E44,E47,E49,E58)</f>
        <v>597.51190101864711</v>
      </c>
      <c r="F43" s="168">
        <f t="shared" ref="F43" si="157">SUM(F44,F47,F49,F58)</f>
        <v>652.34904405215661</v>
      </c>
      <c r="G43" s="168">
        <f t="shared" ref="G43" si="158">SUM(G44,G47,G49,G58)</f>
        <v>535.23686380661979</v>
      </c>
      <c r="H43" s="168">
        <f t="shared" ref="H43" si="159">SUM(H44,H47,H49,H58)</f>
        <v>387.90239126924638</v>
      </c>
      <c r="I43" s="168">
        <f t="shared" ref="I43" si="160">SUM(I44,I47,I49,I58)</f>
        <v>491.04112635119048</v>
      </c>
      <c r="J43" s="168">
        <f t="shared" ref="J43" si="161">SUM(J44,J47,J49,J58)</f>
        <v>795.27569582881688</v>
      </c>
      <c r="K43" s="168">
        <f t="shared" ref="K43" si="162">SUM(K44,K47,K49,K58)</f>
        <v>540.31314040612915</v>
      </c>
      <c r="L43" s="168">
        <f t="shared" ref="L43" si="163">SUM(L44,L47,L49,L58)</f>
        <v>608.28531247918215</v>
      </c>
      <c r="M43" s="168">
        <f t="shared" ref="M43" si="164">SUM(M44,M47,M49,M58)</f>
        <v>482.59178929812481</v>
      </c>
      <c r="N43" s="168">
        <f t="shared" ref="N43" si="165">SUM(N44,N47,N49,N58)</f>
        <v>267.76640815899776</v>
      </c>
      <c r="O43" s="168">
        <f t="shared" ref="O43" si="166">SUM(O44,O47,O49,O58)</f>
        <v>842.83016103220621</v>
      </c>
      <c r="P43" s="168">
        <f t="shared" ref="P43" si="167">SUM(P44,P47,P49,P58)</f>
        <v>809.00776281765309</v>
      </c>
      <c r="Q43" s="168">
        <f t="shared" ref="Q43" si="168">SUM(Q44,Q47,Q49,Q58)</f>
        <v>621.17017958479983</v>
      </c>
    </row>
    <row r="44" spans="1:17" ht="12.95" customHeight="1" x14ac:dyDescent="0.25">
      <c r="A44" s="158" t="s">
        <v>65</v>
      </c>
      <c r="B44" s="157"/>
      <c r="C44" s="157">
        <f t="shared" ref="C44:Q44" si="169">SUM(C45:C46)</f>
        <v>605.95957992836611</v>
      </c>
      <c r="D44" s="157">
        <f t="shared" si="169"/>
        <v>535.08941645353138</v>
      </c>
      <c r="E44" s="157">
        <f t="shared" si="169"/>
        <v>540.89823217769549</v>
      </c>
      <c r="F44" s="157">
        <f t="shared" si="169"/>
        <v>597.42743616312259</v>
      </c>
      <c r="G44" s="157">
        <f t="shared" si="169"/>
        <v>484.70091824385469</v>
      </c>
      <c r="H44" s="157">
        <f t="shared" si="169"/>
        <v>356.14627989868967</v>
      </c>
      <c r="I44" s="157">
        <f t="shared" si="169"/>
        <v>465.13512378844325</v>
      </c>
      <c r="J44" s="157">
        <f t="shared" si="169"/>
        <v>695.79604233001282</v>
      </c>
      <c r="K44" s="157">
        <f t="shared" si="169"/>
        <v>487.46353388202118</v>
      </c>
      <c r="L44" s="157">
        <f t="shared" si="169"/>
        <v>528.30840274805939</v>
      </c>
      <c r="M44" s="157">
        <f t="shared" si="169"/>
        <v>403.8511958649807</v>
      </c>
      <c r="N44" s="157">
        <f t="shared" si="169"/>
        <v>219.70827331405096</v>
      </c>
      <c r="O44" s="157">
        <f t="shared" si="169"/>
        <v>751.80776960455353</v>
      </c>
      <c r="P44" s="157">
        <f t="shared" si="169"/>
        <v>716.50100300889881</v>
      </c>
      <c r="Q44" s="157">
        <f t="shared" si="169"/>
        <v>552.48061766125068</v>
      </c>
    </row>
    <row r="45" spans="1:17" ht="12" customHeight="1" x14ac:dyDescent="0.25">
      <c r="A45" s="23" t="s">
        <v>166</v>
      </c>
      <c r="B45" s="156"/>
      <c r="C45" s="156">
        <v>605.95957992836611</v>
      </c>
      <c r="D45" s="156">
        <v>535.08941645353138</v>
      </c>
      <c r="E45" s="156">
        <v>540.89823217769549</v>
      </c>
      <c r="F45" s="156">
        <v>597.42743616312259</v>
      </c>
      <c r="G45" s="156">
        <v>484.70091824385469</v>
      </c>
      <c r="H45" s="156">
        <v>356.14627989868967</v>
      </c>
      <c r="I45" s="156">
        <v>465.13512378844325</v>
      </c>
      <c r="J45" s="156">
        <v>695.79604233001282</v>
      </c>
      <c r="K45" s="156">
        <v>487.46353388202118</v>
      </c>
      <c r="L45" s="156">
        <v>528.30840274805939</v>
      </c>
      <c r="M45" s="156">
        <v>403.8511958649807</v>
      </c>
      <c r="N45" s="156">
        <v>219.70827331405096</v>
      </c>
      <c r="O45" s="156">
        <v>751.80776960455353</v>
      </c>
      <c r="P45" s="156">
        <v>716.50100300889881</v>
      </c>
      <c r="Q45" s="156">
        <v>552.48061766125068</v>
      </c>
    </row>
    <row r="46" spans="1:17" ht="12" customHeight="1" x14ac:dyDescent="0.25">
      <c r="A46" s="23" t="s">
        <v>60</v>
      </c>
      <c r="B46" s="156"/>
      <c r="C46" s="156">
        <v>0</v>
      </c>
      <c r="D46" s="156">
        <v>0</v>
      </c>
      <c r="E46" s="156">
        <v>0</v>
      </c>
      <c r="F46" s="156">
        <v>0</v>
      </c>
      <c r="G46" s="156">
        <v>0</v>
      </c>
      <c r="H46" s="156">
        <v>0</v>
      </c>
      <c r="I46" s="156">
        <v>0</v>
      </c>
      <c r="J46" s="156">
        <v>0</v>
      </c>
      <c r="K46" s="156">
        <v>0</v>
      </c>
      <c r="L46" s="156">
        <v>0</v>
      </c>
      <c r="M46" s="156">
        <v>0</v>
      </c>
      <c r="N46" s="156">
        <v>0</v>
      </c>
      <c r="O46" s="156">
        <v>0</v>
      </c>
      <c r="P46" s="156">
        <v>0</v>
      </c>
      <c r="Q46" s="156">
        <v>0</v>
      </c>
    </row>
    <row r="47" spans="1:17" ht="12.95" customHeight="1" x14ac:dyDescent="0.25">
      <c r="A47" s="158" t="s">
        <v>112</v>
      </c>
      <c r="B47" s="157"/>
      <c r="C47" s="157">
        <f t="shared" ref="C47:Q47" si="170">C48</f>
        <v>0</v>
      </c>
      <c r="D47" s="157">
        <f t="shared" si="170"/>
        <v>0</v>
      </c>
      <c r="E47" s="157">
        <f t="shared" si="170"/>
        <v>0</v>
      </c>
      <c r="F47" s="157">
        <f t="shared" si="170"/>
        <v>0</v>
      </c>
      <c r="G47" s="157">
        <f t="shared" si="170"/>
        <v>0</v>
      </c>
      <c r="H47" s="157">
        <f t="shared" si="170"/>
        <v>0</v>
      </c>
      <c r="I47" s="157">
        <f t="shared" si="170"/>
        <v>0</v>
      </c>
      <c r="J47" s="157">
        <f t="shared" si="170"/>
        <v>0</v>
      </c>
      <c r="K47" s="157">
        <f t="shared" si="170"/>
        <v>0</v>
      </c>
      <c r="L47" s="157">
        <f t="shared" si="170"/>
        <v>0</v>
      </c>
      <c r="M47" s="157">
        <f t="shared" si="170"/>
        <v>0</v>
      </c>
      <c r="N47" s="157">
        <f t="shared" si="170"/>
        <v>0</v>
      </c>
      <c r="O47" s="157">
        <f t="shared" si="170"/>
        <v>0</v>
      </c>
      <c r="P47" s="157">
        <f t="shared" si="170"/>
        <v>0</v>
      </c>
      <c r="Q47" s="157">
        <f t="shared" si="170"/>
        <v>0</v>
      </c>
    </row>
    <row r="48" spans="1:17" ht="12" customHeight="1" x14ac:dyDescent="0.25">
      <c r="A48" s="23" t="s">
        <v>60</v>
      </c>
      <c r="B48" s="156"/>
      <c r="C48" s="156">
        <v>0</v>
      </c>
      <c r="D48" s="156">
        <v>0</v>
      </c>
      <c r="E48" s="156">
        <v>0</v>
      </c>
      <c r="F48" s="156">
        <v>0</v>
      </c>
      <c r="G48" s="156">
        <v>0</v>
      </c>
      <c r="H48" s="156">
        <v>0</v>
      </c>
      <c r="I48" s="156">
        <v>0</v>
      </c>
      <c r="J48" s="156">
        <v>0</v>
      </c>
      <c r="K48" s="156">
        <v>0</v>
      </c>
      <c r="L48" s="156">
        <v>0</v>
      </c>
      <c r="M48" s="156">
        <v>0</v>
      </c>
      <c r="N48" s="156">
        <v>0</v>
      </c>
      <c r="O48" s="156">
        <v>0</v>
      </c>
      <c r="P48" s="156">
        <v>0</v>
      </c>
      <c r="Q48" s="156">
        <v>0</v>
      </c>
    </row>
    <row r="49" spans="1:17" ht="12" customHeight="1" x14ac:dyDescent="0.25">
      <c r="A49" s="158" t="s">
        <v>63</v>
      </c>
      <c r="B49" s="157"/>
      <c r="C49" s="157">
        <f t="shared" ref="C49" si="171">SUM(C50:C51,C54:C55)</f>
        <v>100.31097775012385</v>
      </c>
      <c r="D49" s="157">
        <f t="shared" ref="D49" si="172">SUM(D50:D51,D54:D55)</f>
        <v>53.883633023495534</v>
      </c>
      <c r="E49" s="157">
        <f t="shared" ref="E49" si="173">SUM(E50:E51,E54:E55)</f>
        <v>56.613668840951632</v>
      </c>
      <c r="F49" s="157">
        <f t="shared" ref="F49" si="174">SUM(F50:F51,F54:F55)</f>
        <v>54.921607889034</v>
      </c>
      <c r="G49" s="157">
        <f t="shared" ref="G49" si="175">SUM(G50:G51,G54:G55)</f>
        <v>50.5359455627651</v>
      </c>
      <c r="H49" s="157">
        <f t="shared" ref="H49" si="176">SUM(H50:H51,H54:H55)</f>
        <v>31.756111370556702</v>
      </c>
      <c r="I49" s="157">
        <f t="shared" ref="I49" si="177">SUM(I50:I51,I54:I55)</f>
        <v>25.90600256274724</v>
      </c>
      <c r="J49" s="157">
        <f t="shared" ref="J49" si="178">SUM(J50:J51,J54:J55)</f>
        <v>99.479653498804026</v>
      </c>
      <c r="K49" s="157">
        <f t="shared" ref="K49" si="179">SUM(K50:K51,K54:K55)</f>
        <v>52.849606524108005</v>
      </c>
      <c r="L49" s="157">
        <f t="shared" ref="L49" si="180">SUM(L50:L51,L54:L55)</f>
        <v>79.976909731122731</v>
      </c>
      <c r="M49" s="157">
        <f t="shared" ref="M49" si="181">SUM(M50:M51,M54:M55)</f>
        <v>78.740593433144127</v>
      </c>
      <c r="N49" s="157">
        <f t="shared" ref="N49" si="182">SUM(N50:N51,N54:N55)</f>
        <v>48.058134844946828</v>
      </c>
      <c r="O49" s="157">
        <f t="shared" ref="O49" si="183">SUM(O50:O51,O54:O55)</f>
        <v>91.022391427652735</v>
      </c>
      <c r="P49" s="157">
        <f t="shared" ref="P49" si="184">SUM(P50:P51,P54:P55)</f>
        <v>92.50675980875431</v>
      </c>
      <c r="Q49" s="157">
        <f t="shared" ref="Q49" si="185">SUM(Q50:Q51,Q54:Q55)</f>
        <v>68.689561923549178</v>
      </c>
    </row>
    <row r="50" spans="1:17" ht="12" customHeight="1" x14ac:dyDescent="0.25">
      <c r="A50" s="167" t="s">
        <v>165</v>
      </c>
      <c r="B50" s="132"/>
      <c r="C50" s="132">
        <v>97.595053980343252</v>
      </c>
      <c r="D50" s="132">
        <v>53.253505050212446</v>
      </c>
      <c r="E50" s="132">
        <v>54.863737229525206</v>
      </c>
      <c r="F50" s="132">
        <v>53.278551520769142</v>
      </c>
      <c r="G50" s="132">
        <v>48.570585535772295</v>
      </c>
      <c r="H50" s="132">
        <v>20.953993907374219</v>
      </c>
      <c r="I50" s="132">
        <v>15.429713726908512</v>
      </c>
      <c r="J50" s="132">
        <v>80.51087772731222</v>
      </c>
      <c r="K50" s="132">
        <v>40.404475171435969</v>
      </c>
      <c r="L50" s="132">
        <v>69.412489818441927</v>
      </c>
      <c r="M50" s="132">
        <v>53.287953533400852</v>
      </c>
      <c r="N50" s="132">
        <v>46.029183483587154</v>
      </c>
      <c r="O50" s="132">
        <v>83.988166925213093</v>
      </c>
      <c r="P50" s="132">
        <v>74.372777530673417</v>
      </c>
      <c r="Q50" s="132">
        <v>61.103161392135974</v>
      </c>
    </row>
    <row r="51" spans="1:17" ht="12" customHeight="1" x14ac:dyDescent="0.25">
      <c r="A51" s="167" t="s">
        <v>164</v>
      </c>
      <c r="B51" s="132"/>
      <c r="C51" s="132">
        <f t="shared" ref="C51" si="186">SUM(C52:C53)</f>
        <v>2.7159237697805998</v>
      </c>
      <c r="D51" s="132">
        <f t="shared" ref="D51" si="187">SUM(D52:D53)</f>
        <v>0.63012797328309056</v>
      </c>
      <c r="E51" s="132">
        <f t="shared" ref="E51" si="188">SUM(E52:E53)</f>
        <v>1.7499316114264294</v>
      </c>
      <c r="F51" s="132">
        <f t="shared" ref="F51" si="189">SUM(F52:F53)</f>
        <v>1.6430563682648616</v>
      </c>
      <c r="G51" s="132">
        <f t="shared" ref="G51" si="190">SUM(G52:G53)</f>
        <v>1.9653600269928058</v>
      </c>
      <c r="H51" s="132">
        <f t="shared" ref="H51" si="191">SUM(H52:H53)</f>
        <v>10.802117463182485</v>
      </c>
      <c r="I51" s="132">
        <f t="shared" ref="I51" si="192">SUM(I52:I53)</f>
        <v>10.476288835838726</v>
      </c>
      <c r="J51" s="132">
        <f t="shared" ref="J51" si="193">SUM(J52:J53)</f>
        <v>18.968775771491806</v>
      </c>
      <c r="K51" s="132">
        <f t="shared" ref="K51" si="194">SUM(K52:K53)</f>
        <v>12.445131352672036</v>
      </c>
      <c r="L51" s="132">
        <f t="shared" ref="L51" si="195">SUM(L52:L53)</f>
        <v>10.564419912680803</v>
      </c>
      <c r="M51" s="132">
        <f t="shared" ref="M51" si="196">SUM(M52:M53)</f>
        <v>25.452639899743279</v>
      </c>
      <c r="N51" s="132">
        <f t="shared" ref="N51" si="197">SUM(N52:N53)</f>
        <v>2.0289513613596752</v>
      </c>
      <c r="O51" s="132">
        <f t="shared" ref="O51" si="198">SUM(O52:O53)</f>
        <v>7.034224502439649</v>
      </c>
      <c r="P51" s="132">
        <f t="shared" ref="P51" si="199">SUM(P52:P53)</f>
        <v>18.1339822780809</v>
      </c>
      <c r="Q51" s="132">
        <f t="shared" ref="Q51" si="200">SUM(Q52:Q53)</f>
        <v>7.5864005314132106</v>
      </c>
    </row>
    <row r="52" spans="1:17" ht="12" customHeight="1" x14ac:dyDescent="0.25">
      <c r="A52" s="166" t="s">
        <v>163</v>
      </c>
      <c r="B52" s="165"/>
      <c r="C52" s="165">
        <v>2.7159237697805998</v>
      </c>
      <c r="D52" s="165">
        <v>0.63012797328309056</v>
      </c>
      <c r="E52" s="165">
        <v>1.7499316114264294</v>
      </c>
      <c r="F52" s="165">
        <v>1.6430563682648616</v>
      </c>
      <c r="G52" s="165">
        <v>1.9653600269928058</v>
      </c>
      <c r="H52" s="165">
        <v>10.802117463182485</v>
      </c>
      <c r="I52" s="165">
        <v>10.476288835838726</v>
      </c>
      <c r="J52" s="165">
        <v>18.968775771491806</v>
      </c>
      <c r="K52" s="165">
        <v>12.445131352672036</v>
      </c>
      <c r="L52" s="165">
        <v>10.564419912680803</v>
      </c>
      <c r="M52" s="165">
        <v>25.452639899743279</v>
      </c>
      <c r="N52" s="165">
        <v>2.0289513613596752</v>
      </c>
      <c r="O52" s="165">
        <v>7.034224502439649</v>
      </c>
      <c r="P52" s="165">
        <v>18.1339822780809</v>
      </c>
      <c r="Q52" s="165">
        <v>7.5864005314132106</v>
      </c>
    </row>
    <row r="53" spans="1:17" ht="12" customHeight="1" x14ac:dyDescent="0.25">
      <c r="A53" s="147" t="s">
        <v>59</v>
      </c>
      <c r="B53" s="164"/>
      <c r="C53" s="164">
        <v>0</v>
      </c>
      <c r="D53" s="164">
        <v>0</v>
      </c>
      <c r="E53" s="164">
        <v>0</v>
      </c>
      <c r="F53" s="164">
        <v>0</v>
      </c>
      <c r="G53" s="164">
        <v>0</v>
      </c>
      <c r="H53" s="164">
        <v>0</v>
      </c>
      <c r="I53" s="164">
        <v>0</v>
      </c>
      <c r="J53" s="164">
        <v>0</v>
      </c>
      <c r="K53" s="164">
        <v>0</v>
      </c>
      <c r="L53" s="164">
        <v>0</v>
      </c>
      <c r="M53" s="164">
        <v>0</v>
      </c>
      <c r="N53" s="164">
        <v>0</v>
      </c>
      <c r="O53" s="164">
        <v>0</v>
      </c>
      <c r="P53" s="164">
        <v>0</v>
      </c>
      <c r="Q53" s="164">
        <v>0</v>
      </c>
    </row>
    <row r="54" spans="1:17" ht="12" customHeight="1" x14ac:dyDescent="0.25">
      <c r="A54" s="163" t="s">
        <v>142</v>
      </c>
      <c r="B54" s="162"/>
      <c r="C54" s="162">
        <v>0</v>
      </c>
      <c r="D54" s="162">
        <v>0</v>
      </c>
      <c r="E54" s="162">
        <v>0</v>
      </c>
      <c r="F54" s="162">
        <v>0</v>
      </c>
      <c r="G54" s="162">
        <v>0</v>
      </c>
      <c r="H54" s="162">
        <v>0</v>
      </c>
      <c r="I54" s="162">
        <v>0</v>
      </c>
      <c r="J54" s="162">
        <v>0</v>
      </c>
      <c r="K54" s="162">
        <v>0</v>
      </c>
      <c r="L54" s="162">
        <v>0</v>
      </c>
      <c r="M54" s="162">
        <v>0</v>
      </c>
      <c r="N54" s="162">
        <v>0</v>
      </c>
      <c r="O54" s="162">
        <v>0</v>
      </c>
      <c r="P54" s="162">
        <v>0</v>
      </c>
      <c r="Q54" s="162">
        <v>0</v>
      </c>
    </row>
    <row r="55" spans="1:17" ht="12" customHeight="1" x14ac:dyDescent="0.25">
      <c r="A55" s="161" t="s">
        <v>141</v>
      </c>
      <c r="B55" s="160"/>
      <c r="C55" s="160">
        <f t="shared" ref="C55" si="201">SUM(C56:C57)</f>
        <v>0</v>
      </c>
      <c r="D55" s="160">
        <f t="shared" ref="D55" si="202">SUM(D56:D57)</f>
        <v>0</v>
      </c>
      <c r="E55" s="160">
        <f t="shared" ref="E55" si="203">SUM(E56:E57)</f>
        <v>0</v>
      </c>
      <c r="F55" s="160">
        <f t="shared" ref="F55" si="204">SUM(F56:F57)</f>
        <v>0</v>
      </c>
      <c r="G55" s="160">
        <f t="shared" ref="G55" si="205">SUM(G56:G57)</f>
        <v>0</v>
      </c>
      <c r="H55" s="160">
        <f t="shared" ref="H55" si="206">SUM(H56:H57)</f>
        <v>0</v>
      </c>
      <c r="I55" s="160">
        <f t="shared" ref="I55" si="207">SUM(I56:I57)</f>
        <v>0</v>
      </c>
      <c r="J55" s="160">
        <f t="shared" ref="J55" si="208">SUM(J56:J57)</f>
        <v>0</v>
      </c>
      <c r="K55" s="160">
        <f t="shared" ref="K55" si="209">SUM(K56:K57)</f>
        <v>0</v>
      </c>
      <c r="L55" s="160">
        <f t="shared" ref="L55" si="210">SUM(L56:L57)</f>
        <v>0</v>
      </c>
      <c r="M55" s="160">
        <f t="shared" ref="M55" si="211">SUM(M56:M57)</f>
        <v>0</v>
      </c>
      <c r="N55" s="160">
        <f t="shared" ref="N55" si="212">SUM(N56:N57)</f>
        <v>0</v>
      </c>
      <c r="O55" s="160">
        <f t="shared" ref="O55" si="213">SUM(O56:O57)</f>
        <v>0</v>
      </c>
      <c r="P55" s="160">
        <f t="shared" ref="P55" si="214">SUM(P56:P57)</f>
        <v>0</v>
      </c>
      <c r="Q55" s="160">
        <f t="shared" ref="Q55" si="215">SUM(Q56:Q57)</f>
        <v>0</v>
      </c>
    </row>
    <row r="56" spans="1:17" ht="12" customHeight="1" x14ac:dyDescent="0.25">
      <c r="A56" s="148" t="s">
        <v>60</v>
      </c>
      <c r="B56" s="156"/>
      <c r="C56" s="156">
        <v>0</v>
      </c>
      <c r="D56" s="156">
        <v>0</v>
      </c>
      <c r="E56" s="156">
        <v>0</v>
      </c>
      <c r="F56" s="156">
        <v>0</v>
      </c>
      <c r="G56" s="156">
        <v>0</v>
      </c>
      <c r="H56" s="156">
        <v>0</v>
      </c>
      <c r="I56" s="156">
        <v>0</v>
      </c>
      <c r="J56" s="156">
        <v>0</v>
      </c>
      <c r="K56" s="156">
        <v>0</v>
      </c>
      <c r="L56" s="156">
        <v>0</v>
      </c>
      <c r="M56" s="156">
        <v>0</v>
      </c>
      <c r="N56" s="156">
        <v>0</v>
      </c>
      <c r="O56" s="156">
        <v>0</v>
      </c>
      <c r="P56" s="156">
        <v>0</v>
      </c>
      <c r="Q56" s="156">
        <v>0</v>
      </c>
    </row>
    <row r="57" spans="1:17" ht="12" customHeight="1" x14ac:dyDescent="0.25">
      <c r="A57" s="148" t="s">
        <v>59</v>
      </c>
      <c r="B57" s="156"/>
      <c r="C57" s="156">
        <v>0</v>
      </c>
      <c r="D57" s="156">
        <v>0</v>
      </c>
      <c r="E57" s="156">
        <v>0</v>
      </c>
      <c r="F57" s="156">
        <v>0</v>
      </c>
      <c r="G57" s="156">
        <v>0</v>
      </c>
      <c r="H57" s="156">
        <v>0</v>
      </c>
      <c r="I57" s="156">
        <v>0</v>
      </c>
      <c r="J57" s="156">
        <v>0</v>
      </c>
      <c r="K57" s="156">
        <v>0</v>
      </c>
      <c r="L57" s="156">
        <v>0</v>
      </c>
      <c r="M57" s="156">
        <v>0</v>
      </c>
      <c r="N57" s="156">
        <v>0</v>
      </c>
      <c r="O57" s="156">
        <v>0</v>
      </c>
      <c r="P57" s="156">
        <v>0</v>
      </c>
      <c r="Q57" s="156">
        <v>0</v>
      </c>
    </row>
    <row r="58" spans="1:17" ht="12" customHeight="1" x14ac:dyDescent="0.25">
      <c r="A58" s="158" t="s">
        <v>62</v>
      </c>
      <c r="B58" s="157"/>
      <c r="C58" s="157">
        <f t="shared" ref="C58" si="216">SUM(C59:C60)</f>
        <v>0</v>
      </c>
      <c r="D58" s="157">
        <f t="shared" ref="D58" si="217">SUM(D59:D60)</f>
        <v>0</v>
      </c>
      <c r="E58" s="157">
        <f t="shared" ref="E58" si="218">SUM(E59:E60)</f>
        <v>0</v>
      </c>
      <c r="F58" s="157">
        <f t="shared" ref="F58" si="219">SUM(F59:F60)</f>
        <v>0</v>
      </c>
      <c r="G58" s="157">
        <f t="shared" ref="G58" si="220">SUM(G59:G60)</f>
        <v>0</v>
      </c>
      <c r="H58" s="157">
        <f t="shared" ref="H58" si="221">SUM(H59:H60)</f>
        <v>0</v>
      </c>
      <c r="I58" s="157">
        <f t="shared" ref="I58" si="222">SUM(I59:I60)</f>
        <v>0</v>
      </c>
      <c r="J58" s="157">
        <f t="shared" ref="J58" si="223">SUM(J59:J60)</f>
        <v>0</v>
      </c>
      <c r="K58" s="157">
        <f t="shared" ref="K58" si="224">SUM(K59:K60)</f>
        <v>0</v>
      </c>
      <c r="L58" s="157">
        <f t="shared" ref="L58" si="225">SUM(L59:L60)</f>
        <v>0</v>
      </c>
      <c r="M58" s="157">
        <f t="shared" ref="M58" si="226">SUM(M59:M60)</f>
        <v>0</v>
      </c>
      <c r="N58" s="157">
        <f t="shared" ref="N58" si="227">SUM(N59:N60)</f>
        <v>0</v>
      </c>
      <c r="O58" s="157">
        <f t="shared" ref="O58" si="228">SUM(O59:O60)</f>
        <v>0</v>
      </c>
      <c r="P58" s="157">
        <f t="shared" ref="P58" si="229">SUM(P59:P60)</f>
        <v>0</v>
      </c>
      <c r="Q58" s="157">
        <f t="shared" ref="Q58" si="230">SUM(Q59:Q60)</f>
        <v>0</v>
      </c>
    </row>
    <row r="59" spans="1:17" ht="12" customHeight="1" x14ac:dyDescent="0.25">
      <c r="A59" s="23" t="s">
        <v>57</v>
      </c>
      <c r="B59" s="156"/>
      <c r="C59" s="156">
        <v>0</v>
      </c>
      <c r="D59" s="156">
        <v>0</v>
      </c>
      <c r="E59" s="156">
        <v>0</v>
      </c>
      <c r="F59" s="156">
        <v>0</v>
      </c>
      <c r="G59" s="156">
        <v>0</v>
      </c>
      <c r="H59" s="156">
        <v>0</v>
      </c>
      <c r="I59" s="156">
        <v>0</v>
      </c>
      <c r="J59" s="156">
        <v>0</v>
      </c>
      <c r="K59" s="156">
        <v>0</v>
      </c>
      <c r="L59" s="156">
        <v>0</v>
      </c>
      <c r="M59" s="156">
        <v>0</v>
      </c>
      <c r="N59" s="156">
        <v>0</v>
      </c>
      <c r="O59" s="156">
        <v>0</v>
      </c>
      <c r="P59" s="156">
        <v>0</v>
      </c>
      <c r="Q59" s="156">
        <v>0</v>
      </c>
    </row>
    <row r="60" spans="1:17" ht="12" customHeight="1" x14ac:dyDescent="0.25">
      <c r="A60" s="29" t="s">
        <v>140</v>
      </c>
      <c r="B60" s="57"/>
      <c r="C60" s="57">
        <v>0</v>
      </c>
      <c r="D60" s="57">
        <v>0</v>
      </c>
      <c r="E60" s="57">
        <v>0</v>
      </c>
      <c r="F60" s="57">
        <v>0</v>
      </c>
      <c r="G60" s="57">
        <v>0</v>
      </c>
      <c r="H60" s="57">
        <v>0</v>
      </c>
      <c r="I60" s="57">
        <v>0</v>
      </c>
      <c r="J60" s="57">
        <v>0</v>
      </c>
      <c r="K60" s="57">
        <v>0</v>
      </c>
      <c r="L60" s="57">
        <v>0</v>
      </c>
      <c r="M60" s="57">
        <v>0</v>
      </c>
      <c r="N60" s="57">
        <v>0</v>
      </c>
      <c r="O60" s="57">
        <v>0</v>
      </c>
      <c r="P60" s="57">
        <v>0</v>
      </c>
      <c r="Q60" s="57"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68">
        <f t="shared" ref="C62" si="231">SUM(C63,C66,C68,C77)</f>
        <v>939.38297157024931</v>
      </c>
      <c r="D62" s="168">
        <f t="shared" ref="D62" si="232">SUM(D63,D66,D68,D77)</f>
        <v>959.46176635607492</v>
      </c>
      <c r="E62" s="168">
        <f t="shared" ref="E62" si="233">SUM(E63,E66,E68,E77)</f>
        <v>1118.7210983233665</v>
      </c>
      <c r="F62" s="168">
        <f t="shared" ref="F62" si="234">SUM(F63,F66,F68,F77)</f>
        <v>1363.2896086935029</v>
      </c>
      <c r="G62" s="168">
        <f t="shared" ref="G62" si="235">SUM(G63,G66,G68,G77)</f>
        <v>758.0390336566611</v>
      </c>
      <c r="H62" s="168">
        <f t="shared" ref="H62" si="236">SUM(H63,H66,H68,H77)</f>
        <v>1694.9289537573516</v>
      </c>
      <c r="I62" s="168">
        <f t="shared" ref="I62" si="237">SUM(I63,I66,I68,I77)</f>
        <v>331.02196324931441</v>
      </c>
      <c r="J62" s="168">
        <f t="shared" ref="J62" si="238">SUM(J63,J66,J68,J77)</f>
        <v>1593.4265731226997</v>
      </c>
      <c r="K62" s="168">
        <f t="shared" ref="K62" si="239">SUM(K63,K66,K68,K77)</f>
        <v>1047.8060978798997</v>
      </c>
      <c r="L62" s="168">
        <f t="shared" ref="L62" si="240">SUM(L63,L66,L68,L77)</f>
        <v>0</v>
      </c>
      <c r="M62" s="168">
        <f t="shared" ref="M62" si="241">SUM(M63,M66,M68,M77)</f>
        <v>523.12554655957865</v>
      </c>
      <c r="N62" s="168">
        <f t="shared" ref="N62" si="242">SUM(N63,N66,N68,N77)</f>
        <v>1008.5107410026779</v>
      </c>
      <c r="O62" s="168">
        <f t="shared" ref="O62" si="243">SUM(O63,O66,O68,O77)</f>
        <v>195.7859181072449</v>
      </c>
      <c r="P62" s="168">
        <f t="shared" ref="P62" si="244">SUM(P63,P66,P68,P77)</f>
        <v>0</v>
      </c>
      <c r="Q62" s="168">
        <f t="shared" ref="Q62" si="245">SUM(Q63,Q66,Q68,Q77)</f>
        <v>553.33451697148166</v>
      </c>
    </row>
    <row r="63" spans="1:17" ht="12.95" customHeight="1" x14ac:dyDescent="0.25">
      <c r="A63" s="158" t="s">
        <v>65</v>
      </c>
      <c r="B63" s="157"/>
      <c r="C63" s="157">
        <f t="shared" ref="C63:Q63" si="246">SUM(C64:C65)</f>
        <v>804.81883088361712</v>
      </c>
      <c r="D63" s="157">
        <f t="shared" si="246"/>
        <v>736.1754292362283</v>
      </c>
      <c r="E63" s="157">
        <f t="shared" si="246"/>
        <v>982.79136829004824</v>
      </c>
      <c r="F63" s="157">
        <f t="shared" si="246"/>
        <v>1069.0612005803059</v>
      </c>
      <c r="G63" s="157">
        <f t="shared" si="246"/>
        <v>632.46762741693522</v>
      </c>
      <c r="H63" s="157">
        <f t="shared" si="246"/>
        <v>1407.0469432034683</v>
      </c>
      <c r="I63" s="157">
        <f t="shared" si="246"/>
        <v>254.97871185926704</v>
      </c>
      <c r="J63" s="157">
        <f t="shared" si="246"/>
        <v>1382.3065747379837</v>
      </c>
      <c r="K63" s="157">
        <f t="shared" si="246"/>
        <v>843.983820054121</v>
      </c>
      <c r="L63" s="157">
        <f t="shared" si="246"/>
        <v>0</v>
      </c>
      <c r="M63" s="157">
        <f t="shared" si="246"/>
        <v>403.99097756176639</v>
      </c>
      <c r="N63" s="157">
        <f t="shared" si="246"/>
        <v>745.36480705749557</v>
      </c>
      <c r="O63" s="157">
        <f t="shared" si="246"/>
        <v>145.04060552330301</v>
      </c>
      <c r="P63" s="157">
        <f t="shared" si="246"/>
        <v>0</v>
      </c>
      <c r="Q63" s="157">
        <f t="shared" si="246"/>
        <v>401.53916465663883</v>
      </c>
    </row>
    <row r="64" spans="1:17" ht="12" customHeight="1" x14ac:dyDescent="0.25">
      <c r="A64" s="23" t="s">
        <v>161</v>
      </c>
      <c r="B64" s="156"/>
      <c r="C64" s="156">
        <v>804.81883088361712</v>
      </c>
      <c r="D64" s="156">
        <v>736.1754292362283</v>
      </c>
      <c r="E64" s="156">
        <v>982.79136829004824</v>
      </c>
      <c r="F64" s="156">
        <v>1069.0612005803059</v>
      </c>
      <c r="G64" s="156">
        <v>632.46762741693522</v>
      </c>
      <c r="H64" s="156">
        <v>1407.0469432034683</v>
      </c>
      <c r="I64" s="156">
        <v>254.97871185926704</v>
      </c>
      <c r="J64" s="156">
        <v>1382.3065747379837</v>
      </c>
      <c r="K64" s="156">
        <v>843.983820054121</v>
      </c>
      <c r="L64" s="156">
        <v>0</v>
      </c>
      <c r="M64" s="156">
        <v>403.99097756176639</v>
      </c>
      <c r="N64" s="156">
        <v>745.36480705749557</v>
      </c>
      <c r="O64" s="156">
        <v>145.04060552330301</v>
      </c>
      <c r="P64" s="156">
        <v>0</v>
      </c>
      <c r="Q64" s="156">
        <v>401.53916465663883</v>
      </c>
    </row>
    <row r="65" spans="1:17" ht="12" customHeight="1" x14ac:dyDescent="0.25">
      <c r="A65" s="23" t="s">
        <v>60</v>
      </c>
      <c r="B65" s="156"/>
      <c r="C65" s="156">
        <v>0</v>
      </c>
      <c r="D65" s="156">
        <v>0</v>
      </c>
      <c r="E65" s="156">
        <v>0</v>
      </c>
      <c r="F65" s="156">
        <v>0</v>
      </c>
      <c r="G65" s="156">
        <v>0</v>
      </c>
      <c r="H65" s="156">
        <v>0</v>
      </c>
      <c r="I65" s="156">
        <v>0</v>
      </c>
      <c r="J65" s="156">
        <v>0</v>
      </c>
      <c r="K65" s="156">
        <v>0</v>
      </c>
      <c r="L65" s="156">
        <v>0</v>
      </c>
      <c r="M65" s="156">
        <v>0</v>
      </c>
      <c r="N65" s="156">
        <v>0</v>
      </c>
      <c r="O65" s="156">
        <v>0</v>
      </c>
      <c r="P65" s="156">
        <v>0</v>
      </c>
      <c r="Q65" s="156">
        <v>0</v>
      </c>
    </row>
    <row r="66" spans="1:17" ht="12.95" customHeight="1" x14ac:dyDescent="0.25">
      <c r="A66" s="158" t="s">
        <v>112</v>
      </c>
      <c r="B66" s="157"/>
      <c r="C66" s="157">
        <f t="shared" ref="C66:Q66" si="247">C67</f>
        <v>0</v>
      </c>
      <c r="D66" s="157">
        <f t="shared" si="247"/>
        <v>0</v>
      </c>
      <c r="E66" s="157">
        <f t="shared" si="247"/>
        <v>0</v>
      </c>
      <c r="F66" s="157">
        <f t="shared" si="247"/>
        <v>0</v>
      </c>
      <c r="G66" s="157">
        <f t="shared" si="247"/>
        <v>0</v>
      </c>
      <c r="H66" s="157">
        <f t="shared" si="247"/>
        <v>0</v>
      </c>
      <c r="I66" s="157">
        <f t="shared" si="247"/>
        <v>0</v>
      </c>
      <c r="J66" s="157">
        <f t="shared" si="247"/>
        <v>0</v>
      </c>
      <c r="K66" s="157">
        <f t="shared" si="247"/>
        <v>0</v>
      </c>
      <c r="L66" s="157">
        <f t="shared" si="247"/>
        <v>0</v>
      </c>
      <c r="M66" s="157">
        <f t="shared" si="247"/>
        <v>0</v>
      </c>
      <c r="N66" s="157">
        <f t="shared" si="247"/>
        <v>0</v>
      </c>
      <c r="O66" s="157">
        <f t="shared" si="247"/>
        <v>0</v>
      </c>
      <c r="P66" s="157">
        <f t="shared" si="247"/>
        <v>0</v>
      </c>
      <c r="Q66" s="157">
        <f t="shared" si="247"/>
        <v>0</v>
      </c>
    </row>
    <row r="67" spans="1:17" ht="12" customHeight="1" x14ac:dyDescent="0.25">
      <c r="A67" s="23" t="s">
        <v>60</v>
      </c>
      <c r="B67" s="156"/>
      <c r="C67" s="156">
        <v>0</v>
      </c>
      <c r="D67" s="156">
        <v>0</v>
      </c>
      <c r="E67" s="156">
        <v>0</v>
      </c>
      <c r="F67" s="156">
        <v>0</v>
      </c>
      <c r="G67" s="156">
        <v>0</v>
      </c>
      <c r="H67" s="156">
        <v>0</v>
      </c>
      <c r="I67" s="156">
        <v>0</v>
      </c>
      <c r="J67" s="156">
        <v>0</v>
      </c>
      <c r="K67" s="156">
        <v>0</v>
      </c>
      <c r="L67" s="156">
        <v>0</v>
      </c>
      <c r="M67" s="156">
        <v>0</v>
      </c>
      <c r="N67" s="156">
        <v>0</v>
      </c>
      <c r="O67" s="156">
        <v>0</v>
      </c>
      <c r="P67" s="156">
        <v>0</v>
      </c>
      <c r="Q67" s="156">
        <v>0</v>
      </c>
    </row>
    <row r="68" spans="1:17" ht="12" customHeight="1" x14ac:dyDescent="0.25">
      <c r="A68" s="158" t="s">
        <v>63</v>
      </c>
      <c r="B68" s="157"/>
      <c r="C68" s="157">
        <f t="shared" ref="C68" si="248">SUM(C69:C70,C73:C74)</f>
        <v>75.963634144574101</v>
      </c>
      <c r="D68" s="157">
        <f t="shared" ref="D68" si="249">SUM(D69:D70,D73:D74)</f>
        <v>136.04750648888523</v>
      </c>
      <c r="E68" s="157">
        <f t="shared" ref="E68" si="250">SUM(E69:E70,E73:E74)</f>
        <v>75.860374670506999</v>
      </c>
      <c r="F68" s="157">
        <f t="shared" ref="F68" si="251">SUM(F69:F70,F73:F74)</f>
        <v>179.35696578283449</v>
      </c>
      <c r="G68" s="157">
        <f t="shared" ref="G68" si="252">SUM(G69:G70,G73:G74)</f>
        <v>62.142620027829203</v>
      </c>
      <c r="H68" s="157">
        <f t="shared" ref="H68" si="253">SUM(H69:H70,H73:H74)</f>
        <v>167.92475721921875</v>
      </c>
      <c r="I68" s="157">
        <f t="shared" ref="I68" si="254">SUM(I69:I70,I73:I74)</f>
        <v>41.529062462865468</v>
      </c>
      <c r="J68" s="157">
        <f t="shared" ref="J68" si="255">SUM(J69:J70,J73:J74)</f>
        <v>96.025972203015542</v>
      </c>
      <c r="K68" s="157">
        <f t="shared" ref="K68" si="256">SUM(K69:K70,K73:K74)</f>
        <v>114.54387152990462</v>
      </c>
      <c r="L68" s="157">
        <f t="shared" ref="L68" si="257">SUM(L69:L70,L73:L74)</f>
        <v>0</v>
      </c>
      <c r="M68" s="157">
        <f t="shared" ref="M68" si="258">SUM(M69:M70,M73:M74)</f>
        <v>53.589409739507474</v>
      </c>
      <c r="N68" s="157">
        <f t="shared" ref="N68" si="259">SUM(N69:N70,N73:N74)</f>
        <v>151.84928634587487</v>
      </c>
      <c r="O68" s="157">
        <f t="shared" ref="O68" si="260">SUM(O69:O70,O73:O74)</f>
        <v>30.344965779275583</v>
      </c>
      <c r="P68" s="157">
        <f t="shared" ref="P68" si="261">SUM(P69:P70,P73:P74)</f>
        <v>0</v>
      </c>
      <c r="Q68" s="157">
        <f t="shared" ref="Q68" si="262">SUM(Q69:Q70,Q73:Q74)</f>
        <v>82.269358225445657</v>
      </c>
    </row>
    <row r="69" spans="1:17" ht="12" customHeight="1" x14ac:dyDescent="0.25">
      <c r="A69" s="167" t="s">
        <v>160</v>
      </c>
      <c r="B69" s="132"/>
      <c r="C69" s="132">
        <v>75.072968712117571</v>
      </c>
      <c r="D69" s="132">
        <v>131.91445649408215</v>
      </c>
      <c r="E69" s="132">
        <v>73.496804835819276</v>
      </c>
      <c r="F69" s="132">
        <v>171.40987425119965</v>
      </c>
      <c r="G69" s="132">
        <v>59.748758958779952</v>
      </c>
      <c r="H69" s="132">
        <v>143.61762026714743</v>
      </c>
      <c r="I69" s="132">
        <v>22.169257122621797</v>
      </c>
      <c r="J69" s="132">
        <v>70.724006722894586</v>
      </c>
      <c r="K69" s="132">
        <v>89.772831891861998</v>
      </c>
      <c r="L69" s="132">
        <v>0</v>
      </c>
      <c r="M69" s="132">
        <v>24.370638742534563</v>
      </c>
      <c r="N69" s="132">
        <v>136.606295010157</v>
      </c>
      <c r="O69" s="132">
        <v>29.127333701519973</v>
      </c>
      <c r="P69" s="132">
        <v>0</v>
      </c>
      <c r="Q69" s="132">
        <v>73.420913049687215</v>
      </c>
    </row>
    <row r="70" spans="1:17" ht="12" customHeight="1" x14ac:dyDescent="0.25">
      <c r="A70" s="167" t="s">
        <v>159</v>
      </c>
      <c r="B70" s="132"/>
      <c r="C70" s="132">
        <f t="shared" ref="C70" si="263">SUM(C71:C72)</f>
        <v>0.89066543245652707</v>
      </c>
      <c r="D70" s="132">
        <f t="shared" ref="D70" si="264">SUM(D71:D72)</f>
        <v>4.1330499948030734</v>
      </c>
      <c r="E70" s="132">
        <f t="shared" ref="E70" si="265">SUM(E71:E72)</f>
        <v>2.3635698346877283</v>
      </c>
      <c r="F70" s="132">
        <f t="shared" ref="F70" si="266">SUM(F71:F72)</f>
        <v>7.9470915316348263</v>
      </c>
      <c r="G70" s="132">
        <f t="shared" ref="G70" si="267">SUM(G71:G72)</f>
        <v>2.3938610690492497</v>
      </c>
      <c r="H70" s="132">
        <f t="shared" ref="H70" si="268">SUM(H71:H72)</f>
        <v>24.307136952071311</v>
      </c>
      <c r="I70" s="132">
        <f t="shared" ref="I70" si="269">SUM(I71:I72)</f>
        <v>19.359805340243671</v>
      </c>
      <c r="J70" s="132">
        <f t="shared" ref="J70" si="270">SUM(J71:J72)</f>
        <v>25.301965480120952</v>
      </c>
      <c r="K70" s="132">
        <f t="shared" ref="K70" si="271">SUM(K71:K72)</f>
        <v>24.771039638042623</v>
      </c>
      <c r="L70" s="132">
        <f t="shared" ref="L70" si="272">SUM(L71:L72)</f>
        <v>0</v>
      </c>
      <c r="M70" s="132">
        <f t="shared" ref="M70" si="273">SUM(M71:M72)</f>
        <v>29.218770996972914</v>
      </c>
      <c r="N70" s="132">
        <f t="shared" ref="N70" si="274">SUM(N71:N72)</f>
        <v>15.242991335717877</v>
      </c>
      <c r="O70" s="132">
        <f t="shared" ref="O70" si="275">SUM(O71:O72)</f>
        <v>1.2176320777556096</v>
      </c>
      <c r="P70" s="132">
        <f t="shared" ref="P70" si="276">SUM(P71:P72)</f>
        <v>0</v>
      </c>
      <c r="Q70" s="132">
        <f t="shared" ref="Q70" si="277">SUM(Q71:Q72)</f>
        <v>8.8484451757584424</v>
      </c>
    </row>
    <row r="71" spans="1:17" ht="12" customHeight="1" x14ac:dyDescent="0.25">
      <c r="A71" s="166" t="s">
        <v>109</v>
      </c>
      <c r="B71" s="165"/>
      <c r="C71" s="165">
        <v>0.89066543245652707</v>
      </c>
      <c r="D71" s="165">
        <v>4.1330499948030734</v>
      </c>
      <c r="E71" s="165">
        <v>2.3635698346877283</v>
      </c>
      <c r="F71" s="165">
        <v>7.9470915316348263</v>
      </c>
      <c r="G71" s="165">
        <v>2.3938610690492497</v>
      </c>
      <c r="H71" s="165">
        <v>24.307136952071311</v>
      </c>
      <c r="I71" s="165">
        <v>19.359805340243671</v>
      </c>
      <c r="J71" s="165">
        <v>25.301965480120952</v>
      </c>
      <c r="K71" s="165">
        <v>24.771039638042623</v>
      </c>
      <c r="L71" s="165">
        <v>0</v>
      </c>
      <c r="M71" s="165">
        <v>29.218770996972914</v>
      </c>
      <c r="N71" s="165">
        <v>15.242991335717877</v>
      </c>
      <c r="O71" s="165">
        <v>1.2176320777556096</v>
      </c>
      <c r="P71" s="165">
        <v>0</v>
      </c>
      <c r="Q71" s="165">
        <v>8.8484451757584424</v>
      </c>
    </row>
    <row r="72" spans="1:17" ht="12" customHeight="1" x14ac:dyDescent="0.25">
      <c r="A72" s="147" t="s">
        <v>59</v>
      </c>
      <c r="B72" s="164"/>
      <c r="C72" s="164">
        <v>0</v>
      </c>
      <c r="D72" s="164">
        <v>0</v>
      </c>
      <c r="E72" s="164">
        <v>0</v>
      </c>
      <c r="F72" s="164">
        <v>0</v>
      </c>
      <c r="G72" s="164">
        <v>0</v>
      </c>
      <c r="H72" s="164">
        <v>0</v>
      </c>
      <c r="I72" s="164">
        <v>0</v>
      </c>
      <c r="J72" s="164">
        <v>0</v>
      </c>
      <c r="K72" s="164">
        <v>0</v>
      </c>
      <c r="L72" s="164">
        <v>0</v>
      </c>
      <c r="M72" s="164">
        <v>0</v>
      </c>
      <c r="N72" s="164">
        <v>0</v>
      </c>
      <c r="O72" s="164">
        <v>0</v>
      </c>
      <c r="P72" s="164">
        <v>0</v>
      </c>
      <c r="Q72" s="164">
        <v>0</v>
      </c>
    </row>
    <row r="73" spans="1:17" ht="12" customHeight="1" x14ac:dyDescent="0.25">
      <c r="A73" s="163" t="s">
        <v>142</v>
      </c>
      <c r="B73" s="162"/>
      <c r="C73" s="162">
        <v>0</v>
      </c>
      <c r="D73" s="162">
        <v>0</v>
      </c>
      <c r="E73" s="162">
        <v>0</v>
      </c>
      <c r="F73" s="162">
        <v>0</v>
      </c>
      <c r="G73" s="162">
        <v>0</v>
      </c>
      <c r="H73" s="162">
        <v>0</v>
      </c>
      <c r="I73" s="162">
        <v>0</v>
      </c>
      <c r="J73" s="162">
        <v>0</v>
      </c>
      <c r="K73" s="162">
        <v>0</v>
      </c>
      <c r="L73" s="162">
        <v>0</v>
      </c>
      <c r="M73" s="162">
        <v>0</v>
      </c>
      <c r="N73" s="162">
        <v>0</v>
      </c>
      <c r="O73" s="162">
        <v>0</v>
      </c>
      <c r="P73" s="162">
        <v>0</v>
      </c>
      <c r="Q73" s="162">
        <v>0</v>
      </c>
    </row>
    <row r="74" spans="1:17" ht="12" customHeight="1" x14ac:dyDescent="0.25">
      <c r="A74" s="161" t="s">
        <v>141</v>
      </c>
      <c r="B74" s="160"/>
      <c r="C74" s="160">
        <f t="shared" ref="C74" si="278">SUM(C75:C76)</f>
        <v>0</v>
      </c>
      <c r="D74" s="160">
        <f t="shared" ref="D74" si="279">SUM(D75:D76)</f>
        <v>0</v>
      </c>
      <c r="E74" s="160">
        <f t="shared" ref="E74" si="280">SUM(E75:E76)</f>
        <v>0</v>
      </c>
      <c r="F74" s="160">
        <f t="shared" ref="F74" si="281">SUM(F75:F76)</f>
        <v>0</v>
      </c>
      <c r="G74" s="160">
        <f t="shared" ref="G74" si="282">SUM(G75:G76)</f>
        <v>0</v>
      </c>
      <c r="H74" s="160">
        <f t="shared" ref="H74" si="283">SUM(H75:H76)</f>
        <v>0</v>
      </c>
      <c r="I74" s="160">
        <f t="shared" ref="I74" si="284">SUM(I75:I76)</f>
        <v>0</v>
      </c>
      <c r="J74" s="160">
        <f t="shared" ref="J74" si="285">SUM(J75:J76)</f>
        <v>0</v>
      </c>
      <c r="K74" s="160">
        <f t="shared" ref="K74" si="286">SUM(K75:K76)</f>
        <v>0</v>
      </c>
      <c r="L74" s="160">
        <f t="shared" ref="L74" si="287">SUM(L75:L76)</f>
        <v>0</v>
      </c>
      <c r="M74" s="160">
        <f t="shared" ref="M74" si="288">SUM(M75:M76)</f>
        <v>0</v>
      </c>
      <c r="N74" s="160">
        <f t="shared" ref="N74" si="289">SUM(N75:N76)</f>
        <v>0</v>
      </c>
      <c r="O74" s="160">
        <f t="shared" ref="O74" si="290">SUM(O75:O76)</f>
        <v>0</v>
      </c>
      <c r="P74" s="160">
        <f t="shared" ref="P74" si="291">SUM(P75:P76)</f>
        <v>0</v>
      </c>
      <c r="Q74" s="160">
        <f t="shared" ref="Q74" si="292">SUM(Q75:Q76)</f>
        <v>0</v>
      </c>
    </row>
    <row r="75" spans="1:17" ht="12" customHeight="1" x14ac:dyDescent="0.25">
      <c r="A75" s="148" t="s">
        <v>60</v>
      </c>
      <c r="B75" s="156"/>
      <c r="C75" s="156">
        <v>0</v>
      </c>
      <c r="D75" s="156">
        <v>0</v>
      </c>
      <c r="E75" s="156">
        <v>0</v>
      </c>
      <c r="F75" s="156">
        <v>0</v>
      </c>
      <c r="G75" s="156">
        <v>0</v>
      </c>
      <c r="H75" s="156">
        <v>0</v>
      </c>
      <c r="I75" s="156">
        <v>0</v>
      </c>
      <c r="J75" s="156">
        <v>0</v>
      </c>
      <c r="K75" s="156">
        <v>0</v>
      </c>
      <c r="L75" s="156">
        <v>0</v>
      </c>
      <c r="M75" s="156">
        <v>0</v>
      </c>
      <c r="N75" s="156">
        <v>0</v>
      </c>
      <c r="O75" s="156">
        <v>0</v>
      </c>
      <c r="P75" s="156">
        <v>0</v>
      </c>
      <c r="Q75" s="156">
        <v>0</v>
      </c>
    </row>
    <row r="76" spans="1:17" ht="12" customHeight="1" x14ac:dyDescent="0.25">
      <c r="A76" s="148" t="s">
        <v>59</v>
      </c>
      <c r="B76" s="156"/>
      <c r="C76" s="156">
        <v>0</v>
      </c>
      <c r="D76" s="156">
        <v>0</v>
      </c>
      <c r="E76" s="156">
        <v>0</v>
      </c>
      <c r="F76" s="156">
        <v>0</v>
      </c>
      <c r="G76" s="156">
        <v>0</v>
      </c>
      <c r="H76" s="156">
        <v>0</v>
      </c>
      <c r="I76" s="156">
        <v>0</v>
      </c>
      <c r="J76" s="156">
        <v>0</v>
      </c>
      <c r="K76" s="156">
        <v>0</v>
      </c>
      <c r="L76" s="156">
        <v>0</v>
      </c>
      <c r="M76" s="156">
        <v>0</v>
      </c>
      <c r="N76" s="156">
        <v>0</v>
      </c>
      <c r="O76" s="156">
        <v>0</v>
      </c>
      <c r="P76" s="156">
        <v>0</v>
      </c>
      <c r="Q76" s="156">
        <v>0</v>
      </c>
    </row>
    <row r="77" spans="1:17" ht="12" customHeight="1" x14ac:dyDescent="0.25">
      <c r="A77" s="158" t="s">
        <v>62</v>
      </c>
      <c r="B77" s="157"/>
      <c r="C77" s="157">
        <f t="shared" ref="C77" si="293">SUM(C78:C79)</f>
        <v>58.600506542058092</v>
      </c>
      <c r="D77" s="157">
        <f t="shared" ref="D77" si="294">SUM(D78:D79)</f>
        <v>87.238830630961374</v>
      </c>
      <c r="E77" s="157">
        <f t="shared" ref="E77" si="295">SUM(E78:E79)</f>
        <v>60.069355362811166</v>
      </c>
      <c r="F77" s="157">
        <f t="shared" ref="F77" si="296">SUM(F78:F79)</f>
        <v>114.87144233036254</v>
      </c>
      <c r="G77" s="157">
        <f t="shared" ref="G77" si="297">SUM(G78:G79)</f>
        <v>63.428786211896586</v>
      </c>
      <c r="H77" s="157">
        <f t="shared" ref="H77" si="298">SUM(H78:H79)</f>
        <v>119.9572533346645</v>
      </c>
      <c r="I77" s="157">
        <f t="shared" ref="I77" si="299">SUM(I78:I79)</f>
        <v>34.51418892718192</v>
      </c>
      <c r="J77" s="157">
        <f t="shared" ref="J77" si="300">SUM(J78:J79)</f>
        <v>115.09402618170037</v>
      </c>
      <c r="K77" s="157">
        <f t="shared" ref="K77" si="301">SUM(K78:K79)</f>
        <v>89.278406295874092</v>
      </c>
      <c r="L77" s="157">
        <f t="shared" ref="L77" si="302">SUM(L78:L79)</f>
        <v>0</v>
      </c>
      <c r="M77" s="157">
        <f t="shared" ref="M77" si="303">SUM(M78:M79)</f>
        <v>65.545159258304864</v>
      </c>
      <c r="N77" s="157">
        <f t="shared" ref="N77" si="304">SUM(N78:N79)</f>
        <v>111.29664759930743</v>
      </c>
      <c r="O77" s="157">
        <f t="shared" ref="O77" si="305">SUM(O78:O79)</f>
        <v>20.400346804666302</v>
      </c>
      <c r="P77" s="157">
        <f t="shared" ref="P77" si="306">SUM(P78:P79)</f>
        <v>0</v>
      </c>
      <c r="Q77" s="157">
        <f t="shared" ref="Q77" si="307">SUM(Q78:Q79)</f>
        <v>69.525994089397159</v>
      </c>
    </row>
    <row r="78" spans="1:17" ht="12" customHeight="1" x14ac:dyDescent="0.25">
      <c r="A78" s="23" t="s">
        <v>109</v>
      </c>
      <c r="B78" s="156"/>
      <c r="C78" s="156">
        <v>58.600506542058092</v>
      </c>
      <c r="D78" s="156">
        <v>87.238830630961374</v>
      </c>
      <c r="E78" s="156">
        <v>60.069355362811166</v>
      </c>
      <c r="F78" s="156">
        <v>114.87144233036254</v>
      </c>
      <c r="G78" s="156">
        <v>63.428786211896586</v>
      </c>
      <c r="H78" s="156">
        <v>119.9572533346645</v>
      </c>
      <c r="I78" s="156">
        <v>34.51418892718192</v>
      </c>
      <c r="J78" s="156">
        <v>115.09402618170037</v>
      </c>
      <c r="K78" s="156">
        <v>89.278406295874092</v>
      </c>
      <c r="L78" s="156">
        <v>0</v>
      </c>
      <c r="M78" s="156">
        <v>65.545159258304864</v>
      </c>
      <c r="N78" s="156">
        <v>111.29664759930743</v>
      </c>
      <c r="O78" s="156">
        <v>20.400346804666302</v>
      </c>
      <c r="P78" s="156">
        <v>0</v>
      </c>
      <c r="Q78" s="156">
        <v>69.525994089397159</v>
      </c>
    </row>
    <row r="79" spans="1:17" ht="12" customHeight="1" x14ac:dyDescent="0.25">
      <c r="A79" s="29" t="s">
        <v>140</v>
      </c>
      <c r="B79" s="57"/>
      <c r="C79" s="57">
        <v>0</v>
      </c>
      <c r="D79" s="57">
        <v>0</v>
      </c>
      <c r="E79" s="57">
        <v>0</v>
      </c>
      <c r="F79" s="57">
        <v>0</v>
      </c>
      <c r="G79" s="57">
        <v>0</v>
      </c>
      <c r="H79" s="57">
        <v>0</v>
      </c>
      <c r="I79" s="57">
        <v>0</v>
      </c>
      <c r="J79" s="57">
        <v>0</v>
      </c>
      <c r="K79" s="57">
        <v>0</v>
      </c>
      <c r="L79" s="57">
        <v>0</v>
      </c>
      <c r="M79" s="57">
        <v>0</v>
      </c>
      <c r="N79" s="57">
        <v>0</v>
      </c>
      <c r="O79" s="57">
        <v>0</v>
      </c>
      <c r="P79" s="57">
        <v>0</v>
      </c>
      <c r="Q79" s="57"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68">
        <f t="shared" ref="C81" si="308">SUM(C82,C85,C87,C100)</f>
        <v>0</v>
      </c>
      <c r="D81" s="168">
        <f t="shared" ref="D81" si="309">SUM(D82,D85,D87,D100)</f>
        <v>0</v>
      </c>
      <c r="E81" s="168">
        <f t="shared" ref="E81" si="310">SUM(E82,E85,E87,E100)</f>
        <v>0</v>
      </c>
      <c r="F81" s="168">
        <f t="shared" ref="F81" si="311">SUM(F82,F85,F87,F100)</f>
        <v>0</v>
      </c>
      <c r="G81" s="168">
        <f t="shared" ref="G81" si="312">SUM(G82,G85,G87,G100)</f>
        <v>0</v>
      </c>
      <c r="H81" s="168">
        <f t="shared" ref="H81" si="313">SUM(H82,H85,H87,H100)</f>
        <v>0</v>
      </c>
      <c r="I81" s="168">
        <f t="shared" ref="I81" si="314">SUM(I82,I85,I87,I100)</f>
        <v>0</v>
      </c>
      <c r="J81" s="168">
        <f t="shared" ref="J81" si="315">SUM(J82,J85,J87,J100)</f>
        <v>0</v>
      </c>
      <c r="K81" s="168">
        <f t="shared" ref="K81" si="316">SUM(K82,K85,K87,K100)</f>
        <v>0</v>
      </c>
      <c r="L81" s="168">
        <f t="shared" ref="L81" si="317">SUM(L82,L85,L87,L100)</f>
        <v>0</v>
      </c>
      <c r="M81" s="168">
        <f t="shared" ref="M81" si="318">SUM(M82,M85,M87,M100)</f>
        <v>0</v>
      </c>
      <c r="N81" s="168">
        <f t="shared" ref="N81" si="319">SUM(N82,N85,N87,N100)</f>
        <v>0</v>
      </c>
      <c r="O81" s="168">
        <f t="shared" ref="O81" si="320">SUM(O82,O85,O87,O100)</f>
        <v>0</v>
      </c>
      <c r="P81" s="168">
        <f t="shared" ref="P81" si="321">SUM(P82,P85,P87,P100)</f>
        <v>0</v>
      </c>
      <c r="Q81" s="168">
        <f t="shared" ref="Q81" si="322">SUM(Q82,Q85,Q87,Q100)</f>
        <v>0</v>
      </c>
    </row>
    <row r="82" spans="1:17" ht="12.95" customHeight="1" x14ac:dyDescent="0.25">
      <c r="A82" s="158" t="s">
        <v>65</v>
      </c>
      <c r="B82" s="157"/>
      <c r="C82" s="157">
        <f t="shared" ref="C82:Q82" si="323">SUM(C83:C84)</f>
        <v>0</v>
      </c>
      <c r="D82" s="157">
        <f t="shared" si="323"/>
        <v>0</v>
      </c>
      <c r="E82" s="157">
        <f t="shared" si="323"/>
        <v>0</v>
      </c>
      <c r="F82" s="157">
        <f t="shared" si="323"/>
        <v>0</v>
      </c>
      <c r="G82" s="157">
        <f t="shared" si="323"/>
        <v>0</v>
      </c>
      <c r="H82" s="157">
        <f t="shared" si="323"/>
        <v>0</v>
      </c>
      <c r="I82" s="157">
        <f t="shared" si="323"/>
        <v>0</v>
      </c>
      <c r="J82" s="157">
        <f t="shared" si="323"/>
        <v>0</v>
      </c>
      <c r="K82" s="157">
        <f t="shared" si="323"/>
        <v>0</v>
      </c>
      <c r="L82" s="157">
        <f t="shared" si="323"/>
        <v>0</v>
      </c>
      <c r="M82" s="157">
        <f t="shared" si="323"/>
        <v>0</v>
      </c>
      <c r="N82" s="157">
        <f t="shared" si="323"/>
        <v>0</v>
      </c>
      <c r="O82" s="157">
        <f t="shared" si="323"/>
        <v>0</v>
      </c>
      <c r="P82" s="157">
        <f t="shared" si="323"/>
        <v>0</v>
      </c>
      <c r="Q82" s="157">
        <f t="shared" si="323"/>
        <v>0</v>
      </c>
    </row>
    <row r="83" spans="1:17" ht="12" customHeight="1" x14ac:dyDescent="0.25">
      <c r="A83" s="23" t="s">
        <v>157</v>
      </c>
      <c r="B83" s="156"/>
      <c r="C83" s="156">
        <v>0</v>
      </c>
      <c r="D83" s="156">
        <v>0</v>
      </c>
      <c r="E83" s="156">
        <v>0</v>
      </c>
      <c r="F83" s="156">
        <v>0</v>
      </c>
      <c r="G83" s="156">
        <v>0</v>
      </c>
      <c r="H83" s="156">
        <v>0</v>
      </c>
      <c r="I83" s="156">
        <v>0</v>
      </c>
      <c r="J83" s="156">
        <v>0</v>
      </c>
      <c r="K83" s="156">
        <v>0</v>
      </c>
      <c r="L83" s="156">
        <v>0</v>
      </c>
      <c r="M83" s="156">
        <v>0</v>
      </c>
      <c r="N83" s="156">
        <v>0</v>
      </c>
      <c r="O83" s="156">
        <v>0</v>
      </c>
      <c r="P83" s="156">
        <v>0</v>
      </c>
      <c r="Q83" s="156">
        <v>0</v>
      </c>
    </row>
    <row r="84" spans="1:17" ht="12" customHeight="1" x14ac:dyDescent="0.25">
      <c r="A84" s="23" t="s">
        <v>60</v>
      </c>
      <c r="B84" s="156"/>
      <c r="C84" s="156">
        <v>0</v>
      </c>
      <c r="D84" s="156">
        <v>0</v>
      </c>
      <c r="E84" s="156">
        <v>0</v>
      </c>
      <c r="F84" s="156">
        <v>0</v>
      </c>
      <c r="G84" s="156">
        <v>0</v>
      </c>
      <c r="H84" s="156">
        <v>0</v>
      </c>
      <c r="I84" s="156">
        <v>0</v>
      </c>
      <c r="J84" s="156">
        <v>0</v>
      </c>
      <c r="K84" s="156">
        <v>0</v>
      </c>
      <c r="L84" s="156">
        <v>0</v>
      </c>
      <c r="M84" s="156">
        <v>0</v>
      </c>
      <c r="N84" s="156">
        <v>0</v>
      </c>
      <c r="O84" s="156">
        <v>0</v>
      </c>
      <c r="P84" s="156">
        <v>0</v>
      </c>
      <c r="Q84" s="156">
        <v>0</v>
      </c>
    </row>
    <row r="85" spans="1:17" ht="12.95" customHeight="1" x14ac:dyDescent="0.25">
      <c r="A85" s="158" t="s">
        <v>112</v>
      </c>
      <c r="B85" s="157"/>
      <c r="C85" s="157">
        <f t="shared" ref="C85:Q85" si="324">C86</f>
        <v>0</v>
      </c>
      <c r="D85" s="157">
        <f t="shared" si="324"/>
        <v>0</v>
      </c>
      <c r="E85" s="157">
        <f t="shared" si="324"/>
        <v>0</v>
      </c>
      <c r="F85" s="157">
        <f t="shared" si="324"/>
        <v>0</v>
      </c>
      <c r="G85" s="157">
        <f t="shared" si="324"/>
        <v>0</v>
      </c>
      <c r="H85" s="157">
        <f t="shared" si="324"/>
        <v>0</v>
      </c>
      <c r="I85" s="157">
        <f t="shared" si="324"/>
        <v>0</v>
      </c>
      <c r="J85" s="157">
        <f t="shared" si="324"/>
        <v>0</v>
      </c>
      <c r="K85" s="157">
        <f t="shared" si="324"/>
        <v>0</v>
      </c>
      <c r="L85" s="157">
        <f t="shared" si="324"/>
        <v>0</v>
      </c>
      <c r="M85" s="157">
        <f t="shared" si="324"/>
        <v>0</v>
      </c>
      <c r="N85" s="157">
        <f t="shared" si="324"/>
        <v>0</v>
      </c>
      <c r="O85" s="157">
        <f t="shared" si="324"/>
        <v>0</v>
      </c>
      <c r="P85" s="157">
        <f t="shared" si="324"/>
        <v>0</v>
      </c>
      <c r="Q85" s="157">
        <f t="shared" si="324"/>
        <v>0</v>
      </c>
    </row>
    <row r="86" spans="1:17" ht="12" customHeight="1" x14ac:dyDescent="0.25">
      <c r="A86" s="23" t="s">
        <v>60</v>
      </c>
      <c r="B86" s="156"/>
      <c r="C86" s="156">
        <v>0</v>
      </c>
      <c r="D86" s="156">
        <v>0</v>
      </c>
      <c r="E86" s="156">
        <v>0</v>
      </c>
      <c r="F86" s="156">
        <v>0</v>
      </c>
      <c r="G86" s="156">
        <v>0</v>
      </c>
      <c r="H86" s="156">
        <v>0</v>
      </c>
      <c r="I86" s="156">
        <v>0</v>
      </c>
      <c r="J86" s="156">
        <v>0</v>
      </c>
      <c r="K86" s="156">
        <v>0</v>
      </c>
      <c r="L86" s="156">
        <v>0</v>
      </c>
      <c r="M86" s="156">
        <v>0</v>
      </c>
      <c r="N86" s="156">
        <v>0</v>
      </c>
      <c r="O86" s="156">
        <v>0</v>
      </c>
      <c r="P86" s="156">
        <v>0</v>
      </c>
      <c r="Q86" s="156">
        <v>0</v>
      </c>
    </row>
    <row r="87" spans="1:17" ht="12" customHeight="1" x14ac:dyDescent="0.25">
      <c r="A87" s="158" t="s">
        <v>63</v>
      </c>
      <c r="B87" s="157"/>
      <c r="C87" s="157">
        <f t="shared" ref="C87" si="325">SUM(C88:C89,C92:C93,C96:C97)</f>
        <v>0</v>
      </c>
      <c r="D87" s="157">
        <f t="shared" ref="D87" si="326">SUM(D88:D89,D92:D93,D96:D97)</f>
        <v>0</v>
      </c>
      <c r="E87" s="157">
        <f t="shared" ref="E87" si="327">SUM(E88:E89,E92:E93,E96:E97)</f>
        <v>0</v>
      </c>
      <c r="F87" s="157">
        <f t="shared" ref="F87" si="328">SUM(F88:F89,F92:F93,F96:F97)</f>
        <v>0</v>
      </c>
      <c r="G87" s="157">
        <f t="shared" ref="G87" si="329">SUM(G88:G89,G92:G93,G96:G97)</f>
        <v>0</v>
      </c>
      <c r="H87" s="157">
        <f t="shared" ref="H87" si="330">SUM(H88:H89,H92:H93,H96:H97)</f>
        <v>0</v>
      </c>
      <c r="I87" s="157">
        <f t="shared" ref="I87" si="331">SUM(I88:I89,I92:I93,I96:I97)</f>
        <v>0</v>
      </c>
      <c r="J87" s="157">
        <f t="shared" ref="J87" si="332">SUM(J88:J89,J92:J93,J96:J97)</f>
        <v>0</v>
      </c>
      <c r="K87" s="157">
        <f t="shared" ref="K87" si="333">SUM(K88:K89,K92:K93,K96:K97)</f>
        <v>0</v>
      </c>
      <c r="L87" s="157">
        <f t="shared" ref="L87" si="334">SUM(L88:L89,L92:L93,L96:L97)</f>
        <v>0</v>
      </c>
      <c r="M87" s="157">
        <f t="shared" ref="M87" si="335">SUM(M88:M89,M92:M93,M96:M97)</f>
        <v>0</v>
      </c>
      <c r="N87" s="157">
        <f t="shared" ref="N87" si="336">SUM(N88:N89,N92:N93,N96:N97)</f>
        <v>0</v>
      </c>
      <c r="O87" s="157">
        <f t="shared" ref="O87" si="337">SUM(O88:O89,O92:O93,O96:O97)</f>
        <v>0</v>
      </c>
      <c r="P87" s="157">
        <f t="shared" ref="P87" si="338">SUM(P88:P89,P92:P93,P96:P97)</f>
        <v>0</v>
      </c>
      <c r="Q87" s="157">
        <f t="shared" ref="Q87" si="339">SUM(Q88:Q89,Q92:Q93,Q96:Q97)</f>
        <v>0</v>
      </c>
    </row>
    <row r="88" spans="1:17" ht="12" customHeight="1" x14ac:dyDescent="0.25">
      <c r="A88" s="167" t="s">
        <v>156</v>
      </c>
      <c r="B88" s="132"/>
      <c r="C88" s="132">
        <v>0</v>
      </c>
      <c r="D88" s="132">
        <v>0</v>
      </c>
      <c r="E88" s="132">
        <v>0</v>
      </c>
      <c r="F88" s="132">
        <v>0</v>
      </c>
      <c r="G88" s="132">
        <v>0</v>
      </c>
      <c r="H88" s="132">
        <v>0</v>
      </c>
      <c r="I88" s="132">
        <v>0</v>
      </c>
      <c r="J88" s="132">
        <v>0</v>
      </c>
      <c r="K88" s="132">
        <v>0</v>
      </c>
      <c r="L88" s="132">
        <v>0</v>
      </c>
      <c r="M88" s="132">
        <v>0</v>
      </c>
      <c r="N88" s="132">
        <v>0</v>
      </c>
      <c r="O88" s="132">
        <v>0</v>
      </c>
      <c r="P88" s="132">
        <v>0</v>
      </c>
      <c r="Q88" s="132">
        <v>0</v>
      </c>
    </row>
    <row r="89" spans="1:17" ht="12" customHeight="1" x14ac:dyDescent="0.25">
      <c r="A89" s="167" t="s">
        <v>155</v>
      </c>
      <c r="B89" s="132"/>
      <c r="C89" s="132">
        <f t="shared" ref="C89" si="340">SUM(C90:C91)</f>
        <v>0</v>
      </c>
      <c r="D89" s="132">
        <f t="shared" ref="D89" si="341">SUM(D90:D91)</f>
        <v>0</v>
      </c>
      <c r="E89" s="132">
        <f t="shared" ref="E89" si="342">SUM(E90:E91)</f>
        <v>0</v>
      </c>
      <c r="F89" s="132">
        <f t="shared" ref="F89" si="343">SUM(F90:F91)</f>
        <v>0</v>
      </c>
      <c r="G89" s="132">
        <f t="shared" ref="G89" si="344">SUM(G90:G91)</f>
        <v>0</v>
      </c>
      <c r="H89" s="132">
        <f t="shared" ref="H89" si="345">SUM(H90:H91)</f>
        <v>0</v>
      </c>
      <c r="I89" s="132">
        <f t="shared" ref="I89" si="346">SUM(I90:I91)</f>
        <v>0</v>
      </c>
      <c r="J89" s="132">
        <f t="shared" ref="J89" si="347">SUM(J90:J91)</f>
        <v>0</v>
      </c>
      <c r="K89" s="132">
        <f t="shared" ref="K89" si="348">SUM(K90:K91)</f>
        <v>0</v>
      </c>
      <c r="L89" s="132">
        <f t="shared" ref="L89" si="349">SUM(L90:L91)</f>
        <v>0</v>
      </c>
      <c r="M89" s="132">
        <f t="shared" ref="M89" si="350">SUM(M90:M91)</f>
        <v>0</v>
      </c>
      <c r="N89" s="132">
        <f t="shared" ref="N89" si="351">SUM(N90:N91)</f>
        <v>0</v>
      </c>
      <c r="O89" s="132">
        <f t="shared" ref="O89" si="352">SUM(O90:O91)</f>
        <v>0</v>
      </c>
      <c r="P89" s="132">
        <f t="shared" ref="P89" si="353">SUM(P90:P91)</f>
        <v>0</v>
      </c>
      <c r="Q89" s="132">
        <f t="shared" ref="Q89" si="354">SUM(Q90:Q91)</f>
        <v>0</v>
      </c>
    </row>
    <row r="90" spans="1:17" ht="12" customHeight="1" x14ac:dyDescent="0.25">
      <c r="A90" s="166" t="s">
        <v>55</v>
      </c>
      <c r="B90" s="165"/>
      <c r="C90" s="165">
        <v>0</v>
      </c>
      <c r="D90" s="165">
        <v>0</v>
      </c>
      <c r="E90" s="165">
        <v>0</v>
      </c>
      <c r="F90" s="165">
        <v>0</v>
      </c>
      <c r="G90" s="165">
        <v>0</v>
      </c>
      <c r="H90" s="165">
        <v>0</v>
      </c>
      <c r="I90" s="165">
        <v>0</v>
      </c>
      <c r="J90" s="165">
        <v>0</v>
      </c>
      <c r="K90" s="165">
        <v>0</v>
      </c>
      <c r="L90" s="165">
        <v>0</v>
      </c>
      <c r="M90" s="165">
        <v>0</v>
      </c>
      <c r="N90" s="165">
        <v>0</v>
      </c>
      <c r="O90" s="165">
        <v>0</v>
      </c>
      <c r="P90" s="165">
        <v>0</v>
      </c>
      <c r="Q90" s="165">
        <v>0</v>
      </c>
    </row>
    <row r="91" spans="1:17" ht="12" customHeight="1" x14ac:dyDescent="0.25">
      <c r="A91" s="147" t="s">
        <v>59</v>
      </c>
      <c r="B91" s="164"/>
      <c r="C91" s="164">
        <v>0</v>
      </c>
      <c r="D91" s="164">
        <v>0</v>
      </c>
      <c r="E91" s="164">
        <v>0</v>
      </c>
      <c r="F91" s="164">
        <v>0</v>
      </c>
      <c r="G91" s="164">
        <v>0</v>
      </c>
      <c r="H91" s="164">
        <v>0</v>
      </c>
      <c r="I91" s="164">
        <v>0</v>
      </c>
      <c r="J91" s="164">
        <v>0</v>
      </c>
      <c r="K91" s="164">
        <v>0</v>
      </c>
      <c r="L91" s="164">
        <v>0</v>
      </c>
      <c r="M91" s="164">
        <v>0</v>
      </c>
      <c r="N91" s="164">
        <v>0</v>
      </c>
      <c r="O91" s="164">
        <v>0</v>
      </c>
      <c r="P91" s="164">
        <v>0</v>
      </c>
      <c r="Q91" s="164">
        <v>0</v>
      </c>
    </row>
    <row r="92" spans="1:17" ht="12" customHeight="1" x14ac:dyDescent="0.25">
      <c r="A92" s="163" t="s">
        <v>144</v>
      </c>
      <c r="B92" s="162"/>
      <c r="C92" s="162">
        <v>0</v>
      </c>
      <c r="D92" s="162">
        <v>0</v>
      </c>
      <c r="E92" s="162">
        <v>0</v>
      </c>
      <c r="F92" s="162">
        <v>0</v>
      </c>
      <c r="G92" s="162">
        <v>0</v>
      </c>
      <c r="H92" s="162">
        <v>0</v>
      </c>
      <c r="I92" s="162">
        <v>0</v>
      </c>
      <c r="J92" s="162">
        <v>0</v>
      </c>
      <c r="K92" s="162">
        <v>0</v>
      </c>
      <c r="L92" s="162">
        <v>0</v>
      </c>
      <c r="M92" s="162">
        <v>0</v>
      </c>
      <c r="N92" s="162">
        <v>0</v>
      </c>
      <c r="O92" s="162">
        <v>0</v>
      </c>
      <c r="P92" s="162">
        <v>0</v>
      </c>
      <c r="Q92" s="162">
        <v>0</v>
      </c>
    </row>
    <row r="93" spans="1:17" ht="12" customHeight="1" x14ac:dyDescent="0.25">
      <c r="A93" s="161" t="s">
        <v>143</v>
      </c>
      <c r="B93" s="160"/>
      <c r="C93" s="160">
        <f t="shared" ref="C93" si="355">SUM(C94:C95)</f>
        <v>0</v>
      </c>
      <c r="D93" s="160">
        <f t="shared" ref="D93" si="356">SUM(D94:D95)</f>
        <v>0</v>
      </c>
      <c r="E93" s="160">
        <f t="shared" ref="E93" si="357">SUM(E94:E95)</f>
        <v>0</v>
      </c>
      <c r="F93" s="160">
        <f t="shared" ref="F93" si="358">SUM(F94:F95)</f>
        <v>0</v>
      </c>
      <c r="G93" s="160">
        <f t="shared" ref="G93" si="359">SUM(G94:G95)</f>
        <v>0</v>
      </c>
      <c r="H93" s="160">
        <f t="shared" ref="H93" si="360">SUM(H94:H95)</f>
        <v>0</v>
      </c>
      <c r="I93" s="160">
        <f t="shared" ref="I93" si="361">SUM(I94:I95)</f>
        <v>0</v>
      </c>
      <c r="J93" s="160">
        <f t="shared" ref="J93" si="362">SUM(J94:J95)</f>
        <v>0</v>
      </c>
      <c r="K93" s="160">
        <f t="shared" ref="K93" si="363">SUM(K94:K95)</f>
        <v>0</v>
      </c>
      <c r="L93" s="160">
        <f t="shared" ref="L93" si="364">SUM(L94:L95)</f>
        <v>0</v>
      </c>
      <c r="M93" s="160">
        <f t="shared" ref="M93" si="365">SUM(M94:M95)</f>
        <v>0</v>
      </c>
      <c r="N93" s="160">
        <f t="shared" ref="N93" si="366">SUM(N94:N95)</f>
        <v>0</v>
      </c>
      <c r="O93" s="160">
        <f t="shared" ref="O93" si="367">SUM(O94:O95)</f>
        <v>0</v>
      </c>
      <c r="P93" s="160">
        <f t="shared" ref="P93" si="368">SUM(P94:P95)</f>
        <v>0</v>
      </c>
      <c r="Q93" s="160">
        <f t="shared" ref="Q93" si="369">SUM(Q94:Q95)</f>
        <v>0</v>
      </c>
    </row>
    <row r="94" spans="1:17" ht="12" customHeight="1" x14ac:dyDescent="0.25">
      <c r="A94" s="148" t="s">
        <v>57</v>
      </c>
      <c r="B94" s="156"/>
      <c r="C94" s="156">
        <v>0</v>
      </c>
      <c r="D94" s="156">
        <v>0</v>
      </c>
      <c r="E94" s="156">
        <v>0</v>
      </c>
      <c r="F94" s="156">
        <v>0</v>
      </c>
      <c r="G94" s="156">
        <v>0</v>
      </c>
      <c r="H94" s="156">
        <v>0</v>
      </c>
      <c r="I94" s="156">
        <v>0</v>
      </c>
      <c r="J94" s="156">
        <v>0</v>
      </c>
      <c r="K94" s="156">
        <v>0</v>
      </c>
      <c r="L94" s="156">
        <v>0</v>
      </c>
      <c r="M94" s="156">
        <v>0</v>
      </c>
      <c r="N94" s="156">
        <v>0</v>
      </c>
      <c r="O94" s="156">
        <v>0</v>
      </c>
      <c r="P94" s="156">
        <v>0</v>
      </c>
      <c r="Q94" s="156">
        <v>0</v>
      </c>
    </row>
    <row r="95" spans="1:17" ht="12" customHeight="1" x14ac:dyDescent="0.25">
      <c r="A95" s="148" t="s">
        <v>59</v>
      </c>
      <c r="B95" s="156"/>
      <c r="C95" s="156">
        <v>0</v>
      </c>
      <c r="D95" s="156">
        <v>0</v>
      </c>
      <c r="E95" s="156">
        <v>0</v>
      </c>
      <c r="F95" s="156">
        <v>0</v>
      </c>
      <c r="G95" s="156">
        <v>0</v>
      </c>
      <c r="H95" s="156">
        <v>0</v>
      </c>
      <c r="I95" s="156">
        <v>0</v>
      </c>
      <c r="J95" s="156">
        <v>0</v>
      </c>
      <c r="K95" s="156">
        <v>0</v>
      </c>
      <c r="L95" s="156">
        <v>0</v>
      </c>
      <c r="M95" s="156">
        <v>0</v>
      </c>
      <c r="N95" s="156">
        <v>0</v>
      </c>
      <c r="O95" s="156">
        <v>0</v>
      </c>
      <c r="P95" s="156">
        <v>0</v>
      </c>
      <c r="Q95" s="156">
        <v>0</v>
      </c>
    </row>
    <row r="96" spans="1:17" ht="12" customHeight="1" x14ac:dyDescent="0.25">
      <c r="A96" s="163" t="s">
        <v>142</v>
      </c>
      <c r="B96" s="162"/>
      <c r="C96" s="162">
        <v>0</v>
      </c>
      <c r="D96" s="162">
        <v>0</v>
      </c>
      <c r="E96" s="162">
        <v>0</v>
      </c>
      <c r="F96" s="162">
        <v>0</v>
      </c>
      <c r="G96" s="162">
        <v>0</v>
      </c>
      <c r="H96" s="162">
        <v>0</v>
      </c>
      <c r="I96" s="162">
        <v>0</v>
      </c>
      <c r="J96" s="162">
        <v>0</v>
      </c>
      <c r="K96" s="162">
        <v>0</v>
      </c>
      <c r="L96" s="162">
        <v>0</v>
      </c>
      <c r="M96" s="162">
        <v>0</v>
      </c>
      <c r="N96" s="162">
        <v>0</v>
      </c>
      <c r="O96" s="162">
        <v>0</v>
      </c>
      <c r="P96" s="162">
        <v>0</v>
      </c>
      <c r="Q96" s="162">
        <v>0</v>
      </c>
    </row>
    <row r="97" spans="1:17" ht="12" customHeight="1" x14ac:dyDescent="0.25">
      <c r="A97" s="161" t="s">
        <v>141</v>
      </c>
      <c r="B97" s="160"/>
      <c r="C97" s="160">
        <f t="shared" ref="C97" si="370">SUM(C98:C99)</f>
        <v>0</v>
      </c>
      <c r="D97" s="160">
        <f t="shared" ref="D97" si="371">SUM(D98:D99)</f>
        <v>0</v>
      </c>
      <c r="E97" s="160">
        <f t="shared" ref="E97" si="372">SUM(E98:E99)</f>
        <v>0</v>
      </c>
      <c r="F97" s="160">
        <f t="shared" ref="F97" si="373">SUM(F98:F99)</f>
        <v>0</v>
      </c>
      <c r="G97" s="160">
        <f t="shared" ref="G97" si="374">SUM(G98:G99)</f>
        <v>0</v>
      </c>
      <c r="H97" s="160">
        <f t="shared" ref="H97" si="375">SUM(H98:H99)</f>
        <v>0</v>
      </c>
      <c r="I97" s="160">
        <f t="shared" ref="I97" si="376">SUM(I98:I99)</f>
        <v>0</v>
      </c>
      <c r="J97" s="160">
        <f t="shared" ref="J97" si="377">SUM(J98:J99)</f>
        <v>0</v>
      </c>
      <c r="K97" s="160">
        <f t="shared" ref="K97" si="378">SUM(K98:K99)</f>
        <v>0</v>
      </c>
      <c r="L97" s="160">
        <f t="shared" ref="L97" si="379">SUM(L98:L99)</f>
        <v>0</v>
      </c>
      <c r="M97" s="160">
        <f t="shared" ref="M97" si="380">SUM(M98:M99)</f>
        <v>0</v>
      </c>
      <c r="N97" s="160">
        <f t="shared" ref="N97" si="381">SUM(N98:N99)</f>
        <v>0</v>
      </c>
      <c r="O97" s="160">
        <f t="shared" ref="O97" si="382">SUM(O98:O99)</f>
        <v>0</v>
      </c>
      <c r="P97" s="160">
        <f t="shared" ref="P97" si="383">SUM(P98:P99)</f>
        <v>0</v>
      </c>
      <c r="Q97" s="160">
        <f t="shared" ref="Q97" si="384">SUM(Q98:Q99)</f>
        <v>0</v>
      </c>
    </row>
    <row r="98" spans="1:17" ht="12" customHeight="1" x14ac:dyDescent="0.25">
      <c r="A98" s="148" t="s">
        <v>60</v>
      </c>
      <c r="B98" s="156"/>
      <c r="C98" s="156">
        <v>0</v>
      </c>
      <c r="D98" s="156">
        <v>0</v>
      </c>
      <c r="E98" s="156">
        <v>0</v>
      </c>
      <c r="F98" s="156">
        <v>0</v>
      </c>
      <c r="G98" s="156">
        <v>0</v>
      </c>
      <c r="H98" s="156">
        <v>0</v>
      </c>
      <c r="I98" s="156">
        <v>0</v>
      </c>
      <c r="J98" s="156">
        <v>0</v>
      </c>
      <c r="K98" s="156">
        <v>0</v>
      </c>
      <c r="L98" s="156">
        <v>0</v>
      </c>
      <c r="M98" s="156">
        <v>0</v>
      </c>
      <c r="N98" s="156">
        <v>0</v>
      </c>
      <c r="O98" s="156">
        <v>0</v>
      </c>
      <c r="P98" s="156">
        <v>0</v>
      </c>
      <c r="Q98" s="156">
        <v>0</v>
      </c>
    </row>
    <row r="99" spans="1:17" ht="12" customHeight="1" x14ac:dyDescent="0.25">
      <c r="A99" s="148" t="s">
        <v>59</v>
      </c>
      <c r="B99" s="156"/>
      <c r="C99" s="156">
        <v>0</v>
      </c>
      <c r="D99" s="156">
        <v>0</v>
      </c>
      <c r="E99" s="156">
        <v>0</v>
      </c>
      <c r="F99" s="156">
        <v>0</v>
      </c>
      <c r="G99" s="156">
        <v>0</v>
      </c>
      <c r="H99" s="156">
        <v>0</v>
      </c>
      <c r="I99" s="156">
        <v>0</v>
      </c>
      <c r="J99" s="156">
        <v>0</v>
      </c>
      <c r="K99" s="156">
        <v>0</v>
      </c>
      <c r="L99" s="156">
        <v>0</v>
      </c>
      <c r="M99" s="156">
        <v>0</v>
      </c>
      <c r="N99" s="156">
        <v>0</v>
      </c>
      <c r="O99" s="156">
        <v>0</v>
      </c>
      <c r="P99" s="156">
        <v>0</v>
      </c>
      <c r="Q99" s="156">
        <v>0</v>
      </c>
    </row>
    <row r="100" spans="1:17" ht="12" customHeight="1" x14ac:dyDescent="0.25">
      <c r="A100" s="158" t="s">
        <v>62</v>
      </c>
      <c r="B100" s="157"/>
      <c r="C100" s="157">
        <f t="shared" ref="C100" si="385">SUM(C101:C103)</f>
        <v>0</v>
      </c>
      <c r="D100" s="157">
        <f t="shared" ref="D100" si="386">SUM(D101:D103)</f>
        <v>0</v>
      </c>
      <c r="E100" s="157">
        <f t="shared" ref="E100" si="387">SUM(E101:E103)</f>
        <v>0</v>
      </c>
      <c r="F100" s="157">
        <f t="shared" ref="F100" si="388">SUM(F101:F103)</f>
        <v>0</v>
      </c>
      <c r="G100" s="157">
        <f t="shared" ref="G100" si="389">SUM(G101:G103)</f>
        <v>0</v>
      </c>
      <c r="H100" s="157">
        <f t="shared" ref="H100" si="390">SUM(H101:H103)</f>
        <v>0</v>
      </c>
      <c r="I100" s="157">
        <f t="shared" ref="I100" si="391">SUM(I101:I103)</f>
        <v>0</v>
      </c>
      <c r="J100" s="157">
        <f t="shared" ref="J100" si="392">SUM(J101:J103)</f>
        <v>0</v>
      </c>
      <c r="K100" s="157">
        <f t="shared" ref="K100" si="393">SUM(K101:K103)</f>
        <v>0</v>
      </c>
      <c r="L100" s="157">
        <f t="shared" ref="L100" si="394">SUM(L101:L103)</f>
        <v>0</v>
      </c>
      <c r="M100" s="157">
        <f t="shared" ref="M100" si="395">SUM(M101:M103)</f>
        <v>0</v>
      </c>
      <c r="N100" s="157">
        <f t="shared" ref="N100" si="396">SUM(N101:N103)</f>
        <v>0</v>
      </c>
      <c r="O100" s="157">
        <f t="shared" ref="O100" si="397">SUM(O101:O103)</f>
        <v>0</v>
      </c>
      <c r="P100" s="157">
        <f t="shared" ref="P100" si="398">SUM(P101:P103)</f>
        <v>0</v>
      </c>
      <c r="Q100" s="157">
        <f t="shared" ref="Q100" si="399">SUM(Q101:Q103)</f>
        <v>0</v>
      </c>
    </row>
    <row r="101" spans="1:17" ht="12" customHeight="1" x14ac:dyDescent="0.25">
      <c r="A101" s="23" t="s">
        <v>55</v>
      </c>
      <c r="B101" s="156"/>
      <c r="C101" s="156">
        <v>0</v>
      </c>
      <c r="D101" s="156">
        <v>0</v>
      </c>
      <c r="E101" s="156">
        <v>0</v>
      </c>
      <c r="F101" s="156">
        <v>0</v>
      </c>
      <c r="G101" s="156">
        <v>0</v>
      </c>
      <c r="H101" s="156">
        <v>0</v>
      </c>
      <c r="I101" s="156">
        <v>0</v>
      </c>
      <c r="J101" s="156">
        <v>0</v>
      </c>
      <c r="K101" s="156">
        <v>0</v>
      </c>
      <c r="L101" s="156">
        <v>0</v>
      </c>
      <c r="M101" s="156">
        <v>0</v>
      </c>
      <c r="N101" s="156">
        <v>0</v>
      </c>
      <c r="O101" s="156">
        <v>0</v>
      </c>
      <c r="P101" s="156">
        <v>0</v>
      </c>
      <c r="Q101" s="156">
        <v>0</v>
      </c>
    </row>
    <row r="102" spans="1:17" ht="12" customHeight="1" x14ac:dyDescent="0.25">
      <c r="A102" s="23" t="s">
        <v>57</v>
      </c>
      <c r="B102" s="156"/>
      <c r="C102" s="156">
        <v>0</v>
      </c>
      <c r="D102" s="156">
        <v>0</v>
      </c>
      <c r="E102" s="156">
        <v>0</v>
      </c>
      <c r="F102" s="156">
        <v>0</v>
      </c>
      <c r="G102" s="156">
        <v>0</v>
      </c>
      <c r="H102" s="156">
        <v>0</v>
      </c>
      <c r="I102" s="156">
        <v>0</v>
      </c>
      <c r="J102" s="156">
        <v>0</v>
      </c>
      <c r="K102" s="156">
        <v>0</v>
      </c>
      <c r="L102" s="156">
        <v>0</v>
      </c>
      <c r="M102" s="156">
        <v>0</v>
      </c>
      <c r="N102" s="156">
        <v>0</v>
      </c>
      <c r="O102" s="156">
        <v>0</v>
      </c>
      <c r="P102" s="156">
        <v>0</v>
      </c>
      <c r="Q102" s="156">
        <v>0</v>
      </c>
    </row>
    <row r="103" spans="1:17" ht="12" customHeight="1" x14ac:dyDescent="0.25">
      <c r="A103" s="29" t="s">
        <v>140</v>
      </c>
      <c r="B103" s="57"/>
      <c r="C103" s="57">
        <v>0</v>
      </c>
      <c r="D103" s="57">
        <v>0</v>
      </c>
      <c r="E103" s="57">
        <v>0</v>
      </c>
      <c r="F103" s="57">
        <v>0</v>
      </c>
      <c r="G103" s="57">
        <v>0</v>
      </c>
      <c r="H103" s="57">
        <v>0</v>
      </c>
      <c r="I103" s="57">
        <v>0</v>
      </c>
      <c r="J103" s="57">
        <v>0</v>
      </c>
      <c r="K103" s="57">
        <v>0</v>
      </c>
      <c r="L103" s="57">
        <v>0</v>
      </c>
      <c r="M103" s="57">
        <v>0</v>
      </c>
      <c r="N103" s="57">
        <v>0</v>
      </c>
      <c r="O103" s="57">
        <v>0</v>
      </c>
      <c r="P103" s="57">
        <v>0</v>
      </c>
      <c r="Q103" s="57"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68">
        <f t="shared" ref="C105" si="400">SUM(C106,C109,C111,C120)</f>
        <v>0</v>
      </c>
      <c r="D105" s="168">
        <f t="shared" ref="D105" si="401">SUM(D106,D109,D111,D120)</f>
        <v>0</v>
      </c>
      <c r="E105" s="168">
        <f t="shared" ref="E105" si="402">SUM(E106,E109,E111,E120)</f>
        <v>0</v>
      </c>
      <c r="F105" s="168">
        <f t="shared" ref="F105" si="403">SUM(F106,F109,F111,F120)</f>
        <v>0</v>
      </c>
      <c r="G105" s="168">
        <f t="shared" ref="G105" si="404">SUM(G106,G109,G111,G120)</f>
        <v>0</v>
      </c>
      <c r="H105" s="168">
        <f t="shared" ref="H105" si="405">SUM(H106,H109,H111,H120)</f>
        <v>0</v>
      </c>
      <c r="I105" s="168">
        <f t="shared" ref="I105" si="406">SUM(I106,I109,I111,I120)</f>
        <v>0</v>
      </c>
      <c r="J105" s="168">
        <f t="shared" ref="J105" si="407">SUM(J106,J109,J111,J120)</f>
        <v>0</v>
      </c>
      <c r="K105" s="168">
        <f t="shared" ref="K105" si="408">SUM(K106,K109,K111,K120)</f>
        <v>0</v>
      </c>
      <c r="L105" s="168">
        <f t="shared" ref="L105" si="409">SUM(L106,L109,L111,L120)</f>
        <v>0</v>
      </c>
      <c r="M105" s="168">
        <f t="shared" ref="M105" si="410">SUM(M106,M109,M111,M120)</f>
        <v>0</v>
      </c>
      <c r="N105" s="168">
        <f t="shared" ref="N105" si="411">SUM(N106,N109,N111,N120)</f>
        <v>0</v>
      </c>
      <c r="O105" s="168">
        <f t="shared" ref="O105" si="412">SUM(O106,O109,O111,O120)</f>
        <v>0</v>
      </c>
      <c r="P105" s="168">
        <f t="shared" ref="P105" si="413">SUM(P106,P109,P111,P120)</f>
        <v>0</v>
      </c>
      <c r="Q105" s="168">
        <f t="shared" ref="Q105" si="414">SUM(Q106,Q109,Q111,Q120)</f>
        <v>0</v>
      </c>
    </row>
    <row r="106" spans="1:17" ht="12.95" customHeight="1" x14ac:dyDescent="0.25">
      <c r="A106" s="158" t="s">
        <v>65</v>
      </c>
      <c r="B106" s="157"/>
      <c r="C106" s="157">
        <f t="shared" ref="C106:Q106" si="415">SUM(C107:C108)</f>
        <v>0</v>
      </c>
      <c r="D106" s="157">
        <f t="shared" si="415"/>
        <v>0</v>
      </c>
      <c r="E106" s="157">
        <f t="shared" si="415"/>
        <v>0</v>
      </c>
      <c r="F106" s="157">
        <f t="shared" si="415"/>
        <v>0</v>
      </c>
      <c r="G106" s="157">
        <f t="shared" si="415"/>
        <v>0</v>
      </c>
      <c r="H106" s="157">
        <f t="shared" si="415"/>
        <v>0</v>
      </c>
      <c r="I106" s="157">
        <f t="shared" si="415"/>
        <v>0</v>
      </c>
      <c r="J106" s="157">
        <f t="shared" si="415"/>
        <v>0</v>
      </c>
      <c r="K106" s="157">
        <f t="shared" si="415"/>
        <v>0</v>
      </c>
      <c r="L106" s="157">
        <f t="shared" si="415"/>
        <v>0</v>
      </c>
      <c r="M106" s="157">
        <f t="shared" si="415"/>
        <v>0</v>
      </c>
      <c r="N106" s="157">
        <f t="shared" si="415"/>
        <v>0</v>
      </c>
      <c r="O106" s="157">
        <f t="shared" si="415"/>
        <v>0</v>
      </c>
      <c r="P106" s="157">
        <f t="shared" si="415"/>
        <v>0</v>
      </c>
      <c r="Q106" s="157">
        <f t="shared" si="415"/>
        <v>0</v>
      </c>
    </row>
    <row r="107" spans="1:17" ht="12" customHeight="1" x14ac:dyDescent="0.25">
      <c r="A107" s="23" t="s">
        <v>153</v>
      </c>
      <c r="B107" s="156"/>
      <c r="C107" s="156">
        <v>0</v>
      </c>
      <c r="D107" s="156">
        <v>0</v>
      </c>
      <c r="E107" s="156">
        <v>0</v>
      </c>
      <c r="F107" s="156">
        <v>0</v>
      </c>
      <c r="G107" s="156">
        <v>0</v>
      </c>
      <c r="H107" s="156">
        <v>0</v>
      </c>
      <c r="I107" s="156">
        <v>0</v>
      </c>
      <c r="J107" s="156">
        <v>0</v>
      </c>
      <c r="K107" s="156">
        <v>0</v>
      </c>
      <c r="L107" s="156">
        <v>0</v>
      </c>
      <c r="M107" s="156">
        <v>0</v>
      </c>
      <c r="N107" s="156">
        <v>0</v>
      </c>
      <c r="O107" s="156">
        <v>0</v>
      </c>
      <c r="P107" s="156">
        <v>0</v>
      </c>
      <c r="Q107" s="156">
        <v>0</v>
      </c>
    </row>
    <row r="108" spans="1:17" ht="12" customHeight="1" x14ac:dyDescent="0.25">
      <c r="A108" s="23" t="s">
        <v>60</v>
      </c>
      <c r="B108" s="156"/>
      <c r="C108" s="156">
        <v>0</v>
      </c>
      <c r="D108" s="156">
        <v>0</v>
      </c>
      <c r="E108" s="156">
        <v>0</v>
      </c>
      <c r="F108" s="156">
        <v>0</v>
      </c>
      <c r="G108" s="156">
        <v>0</v>
      </c>
      <c r="H108" s="156">
        <v>0</v>
      </c>
      <c r="I108" s="156">
        <v>0</v>
      </c>
      <c r="J108" s="156">
        <v>0</v>
      </c>
      <c r="K108" s="156">
        <v>0</v>
      </c>
      <c r="L108" s="156">
        <v>0</v>
      </c>
      <c r="M108" s="156">
        <v>0</v>
      </c>
      <c r="N108" s="156">
        <v>0</v>
      </c>
      <c r="O108" s="156">
        <v>0</v>
      </c>
      <c r="P108" s="156">
        <v>0</v>
      </c>
      <c r="Q108" s="156">
        <v>0</v>
      </c>
    </row>
    <row r="109" spans="1:17" ht="12.95" customHeight="1" x14ac:dyDescent="0.25">
      <c r="A109" s="158" t="s">
        <v>112</v>
      </c>
      <c r="B109" s="157"/>
      <c r="C109" s="157">
        <f t="shared" ref="C109:Q109" si="416">C110</f>
        <v>0</v>
      </c>
      <c r="D109" s="157">
        <f t="shared" si="416"/>
        <v>0</v>
      </c>
      <c r="E109" s="157">
        <f t="shared" si="416"/>
        <v>0</v>
      </c>
      <c r="F109" s="157">
        <f t="shared" si="416"/>
        <v>0</v>
      </c>
      <c r="G109" s="157">
        <f t="shared" si="416"/>
        <v>0</v>
      </c>
      <c r="H109" s="157">
        <f t="shared" si="416"/>
        <v>0</v>
      </c>
      <c r="I109" s="157">
        <f t="shared" si="416"/>
        <v>0</v>
      </c>
      <c r="J109" s="157">
        <f t="shared" si="416"/>
        <v>0</v>
      </c>
      <c r="K109" s="157">
        <f t="shared" si="416"/>
        <v>0</v>
      </c>
      <c r="L109" s="157">
        <f t="shared" si="416"/>
        <v>0</v>
      </c>
      <c r="M109" s="157">
        <f t="shared" si="416"/>
        <v>0</v>
      </c>
      <c r="N109" s="157">
        <f t="shared" si="416"/>
        <v>0</v>
      </c>
      <c r="O109" s="157">
        <f t="shared" si="416"/>
        <v>0</v>
      </c>
      <c r="P109" s="157">
        <f t="shared" si="416"/>
        <v>0</v>
      </c>
      <c r="Q109" s="157">
        <f t="shared" si="416"/>
        <v>0</v>
      </c>
    </row>
    <row r="110" spans="1:17" ht="12" customHeight="1" x14ac:dyDescent="0.25">
      <c r="A110" s="23" t="s">
        <v>60</v>
      </c>
      <c r="B110" s="156"/>
      <c r="C110" s="156">
        <v>0</v>
      </c>
      <c r="D110" s="156">
        <v>0</v>
      </c>
      <c r="E110" s="156">
        <v>0</v>
      </c>
      <c r="F110" s="156">
        <v>0</v>
      </c>
      <c r="G110" s="156">
        <v>0</v>
      </c>
      <c r="H110" s="156">
        <v>0</v>
      </c>
      <c r="I110" s="156">
        <v>0</v>
      </c>
      <c r="J110" s="156">
        <v>0</v>
      </c>
      <c r="K110" s="156">
        <v>0</v>
      </c>
      <c r="L110" s="156">
        <v>0</v>
      </c>
      <c r="M110" s="156">
        <v>0</v>
      </c>
      <c r="N110" s="156">
        <v>0</v>
      </c>
      <c r="O110" s="156">
        <v>0</v>
      </c>
      <c r="P110" s="156">
        <v>0</v>
      </c>
      <c r="Q110" s="156">
        <v>0</v>
      </c>
    </row>
    <row r="111" spans="1:17" ht="12" customHeight="1" x14ac:dyDescent="0.25">
      <c r="A111" s="158" t="s">
        <v>63</v>
      </c>
      <c r="B111" s="157"/>
      <c r="C111" s="157">
        <f t="shared" ref="C111" si="417">SUM(C112:C113,C116:C117)</f>
        <v>0</v>
      </c>
      <c r="D111" s="157">
        <f t="shared" ref="D111" si="418">SUM(D112:D113,D116:D117)</f>
        <v>0</v>
      </c>
      <c r="E111" s="157">
        <f t="shared" ref="E111" si="419">SUM(E112:E113,E116:E117)</f>
        <v>0</v>
      </c>
      <c r="F111" s="157">
        <f t="shared" ref="F111" si="420">SUM(F112:F113,F116:F117)</f>
        <v>0</v>
      </c>
      <c r="G111" s="157">
        <f t="shared" ref="G111" si="421">SUM(G112:G113,G116:G117)</f>
        <v>0</v>
      </c>
      <c r="H111" s="157">
        <f t="shared" ref="H111" si="422">SUM(H112:H113,H116:H117)</f>
        <v>0</v>
      </c>
      <c r="I111" s="157">
        <f t="shared" ref="I111" si="423">SUM(I112:I113,I116:I117)</f>
        <v>0</v>
      </c>
      <c r="J111" s="157">
        <f t="shared" ref="J111" si="424">SUM(J112:J113,J116:J117)</f>
        <v>0</v>
      </c>
      <c r="K111" s="157">
        <f t="shared" ref="K111" si="425">SUM(K112:K113,K116:K117)</f>
        <v>0</v>
      </c>
      <c r="L111" s="157">
        <f t="shared" ref="L111" si="426">SUM(L112:L113,L116:L117)</f>
        <v>0</v>
      </c>
      <c r="M111" s="157">
        <f t="shared" ref="M111" si="427">SUM(M112:M113,M116:M117)</f>
        <v>0</v>
      </c>
      <c r="N111" s="157">
        <f t="shared" ref="N111" si="428">SUM(N112:N113,N116:N117)</f>
        <v>0</v>
      </c>
      <c r="O111" s="157">
        <f t="shared" ref="O111" si="429">SUM(O112:O113,O116:O117)</f>
        <v>0</v>
      </c>
      <c r="P111" s="157">
        <f t="shared" ref="P111" si="430">SUM(P112:P113,P116:P117)</f>
        <v>0</v>
      </c>
      <c r="Q111" s="157">
        <f t="shared" ref="Q111" si="431">SUM(Q112:Q113,Q116:Q117)</f>
        <v>0</v>
      </c>
    </row>
    <row r="112" spans="1:17" ht="12" customHeight="1" x14ac:dyDescent="0.25">
      <c r="A112" s="167" t="s">
        <v>152</v>
      </c>
      <c r="B112" s="132"/>
      <c r="C112" s="132">
        <v>0</v>
      </c>
      <c r="D112" s="132">
        <v>0</v>
      </c>
      <c r="E112" s="132">
        <v>0</v>
      </c>
      <c r="F112" s="132">
        <v>0</v>
      </c>
      <c r="G112" s="132">
        <v>0</v>
      </c>
      <c r="H112" s="132">
        <v>0</v>
      </c>
      <c r="I112" s="132">
        <v>0</v>
      </c>
      <c r="J112" s="132">
        <v>0</v>
      </c>
      <c r="K112" s="132">
        <v>0</v>
      </c>
      <c r="L112" s="132">
        <v>0</v>
      </c>
      <c r="M112" s="132">
        <v>0</v>
      </c>
      <c r="N112" s="132">
        <v>0</v>
      </c>
      <c r="O112" s="132">
        <v>0</v>
      </c>
      <c r="P112" s="132">
        <v>0</v>
      </c>
      <c r="Q112" s="132">
        <v>0</v>
      </c>
    </row>
    <row r="113" spans="1:17" ht="12" customHeight="1" x14ac:dyDescent="0.25">
      <c r="A113" s="167" t="s">
        <v>151</v>
      </c>
      <c r="B113" s="132"/>
      <c r="C113" s="132">
        <f t="shared" ref="C113" si="432">SUM(C114:C115)</f>
        <v>0</v>
      </c>
      <c r="D113" s="132">
        <f t="shared" ref="D113" si="433">SUM(D114:D115)</f>
        <v>0</v>
      </c>
      <c r="E113" s="132">
        <f t="shared" ref="E113" si="434">SUM(E114:E115)</f>
        <v>0</v>
      </c>
      <c r="F113" s="132">
        <f t="shared" ref="F113" si="435">SUM(F114:F115)</f>
        <v>0</v>
      </c>
      <c r="G113" s="132">
        <f t="shared" ref="G113" si="436">SUM(G114:G115)</f>
        <v>0</v>
      </c>
      <c r="H113" s="132">
        <f t="shared" ref="H113" si="437">SUM(H114:H115)</f>
        <v>0</v>
      </c>
      <c r="I113" s="132">
        <f t="shared" ref="I113" si="438">SUM(I114:I115)</f>
        <v>0</v>
      </c>
      <c r="J113" s="132">
        <f t="shared" ref="J113" si="439">SUM(J114:J115)</f>
        <v>0</v>
      </c>
      <c r="K113" s="132">
        <f t="shared" ref="K113" si="440">SUM(K114:K115)</f>
        <v>0</v>
      </c>
      <c r="L113" s="132">
        <f t="shared" ref="L113" si="441">SUM(L114:L115)</f>
        <v>0</v>
      </c>
      <c r="M113" s="132">
        <f t="shared" ref="M113" si="442">SUM(M114:M115)</f>
        <v>0</v>
      </c>
      <c r="N113" s="132">
        <f t="shared" ref="N113" si="443">SUM(N114:N115)</f>
        <v>0</v>
      </c>
      <c r="O113" s="132">
        <f t="shared" ref="O113" si="444">SUM(O114:O115)</f>
        <v>0</v>
      </c>
      <c r="P113" s="132">
        <f t="shared" ref="P113" si="445">SUM(P114:P115)</f>
        <v>0</v>
      </c>
      <c r="Q113" s="132">
        <f t="shared" ref="Q113" si="446">SUM(Q114:Q115)</f>
        <v>0</v>
      </c>
    </row>
    <row r="114" spans="1:17" ht="12" customHeight="1" x14ac:dyDescent="0.25">
      <c r="A114" s="166" t="s">
        <v>79</v>
      </c>
      <c r="B114" s="165"/>
      <c r="C114" s="165">
        <v>0</v>
      </c>
      <c r="D114" s="165">
        <v>0</v>
      </c>
      <c r="E114" s="165">
        <v>0</v>
      </c>
      <c r="F114" s="165">
        <v>0</v>
      </c>
      <c r="G114" s="165">
        <v>0</v>
      </c>
      <c r="H114" s="165">
        <v>0</v>
      </c>
      <c r="I114" s="165">
        <v>0</v>
      </c>
      <c r="J114" s="165">
        <v>0</v>
      </c>
      <c r="K114" s="165">
        <v>0</v>
      </c>
      <c r="L114" s="165">
        <v>0</v>
      </c>
      <c r="M114" s="165">
        <v>0</v>
      </c>
      <c r="N114" s="165">
        <v>0</v>
      </c>
      <c r="O114" s="165">
        <v>0</v>
      </c>
      <c r="P114" s="165">
        <v>0</v>
      </c>
      <c r="Q114" s="165">
        <v>0</v>
      </c>
    </row>
    <row r="115" spans="1:17" ht="12" customHeight="1" x14ac:dyDescent="0.25">
      <c r="A115" s="147" t="s">
        <v>59</v>
      </c>
      <c r="B115" s="164"/>
      <c r="C115" s="164">
        <v>0</v>
      </c>
      <c r="D115" s="164">
        <v>0</v>
      </c>
      <c r="E115" s="164">
        <v>0</v>
      </c>
      <c r="F115" s="164">
        <v>0</v>
      </c>
      <c r="G115" s="164">
        <v>0</v>
      </c>
      <c r="H115" s="164">
        <v>0</v>
      </c>
      <c r="I115" s="164">
        <v>0</v>
      </c>
      <c r="J115" s="164">
        <v>0</v>
      </c>
      <c r="K115" s="164">
        <v>0</v>
      </c>
      <c r="L115" s="164">
        <v>0</v>
      </c>
      <c r="M115" s="164">
        <v>0</v>
      </c>
      <c r="N115" s="164">
        <v>0</v>
      </c>
      <c r="O115" s="164">
        <v>0</v>
      </c>
      <c r="P115" s="164">
        <v>0</v>
      </c>
      <c r="Q115" s="164">
        <v>0</v>
      </c>
    </row>
    <row r="116" spans="1:17" ht="12" customHeight="1" x14ac:dyDescent="0.25">
      <c r="A116" s="163" t="s">
        <v>142</v>
      </c>
      <c r="B116" s="162"/>
      <c r="C116" s="162">
        <v>0</v>
      </c>
      <c r="D116" s="162">
        <v>0</v>
      </c>
      <c r="E116" s="162">
        <v>0</v>
      </c>
      <c r="F116" s="162">
        <v>0</v>
      </c>
      <c r="G116" s="162">
        <v>0</v>
      </c>
      <c r="H116" s="162">
        <v>0</v>
      </c>
      <c r="I116" s="162">
        <v>0</v>
      </c>
      <c r="J116" s="162">
        <v>0</v>
      </c>
      <c r="K116" s="162">
        <v>0</v>
      </c>
      <c r="L116" s="162">
        <v>0</v>
      </c>
      <c r="M116" s="162">
        <v>0</v>
      </c>
      <c r="N116" s="162">
        <v>0</v>
      </c>
      <c r="O116" s="162">
        <v>0</v>
      </c>
      <c r="P116" s="162">
        <v>0</v>
      </c>
      <c r="Q116" s="162">
        <v>0</v>
      </c>
    </row>
    <row r="117" spans="1:17" ht="12" customHeight="1" x14ac:dyDescent="0.25">
      <c r="A117" s="161" t="s">
        <v>141</v>
      </c>
      <c r="B117" s="160"/>
      <c r="C117" s="160">
        <f t="shared" ref="C117" si="447">SUM(C118:C119)</f>
        <v>0</v>
      </c>
      <c r="D117" s="160">
        <f t="shared" ref="D117" si="448">SUM(D118:D119)</f>
        <v>0</v>
      </c>
      <c r="E117" s="160">
        <f t="shared" ref="E117" si="449">SUM(E118:E119)</f>
        <v>0</v>
      </c>
      <c r="F117" s="160">
        <f t="shared" ref="F117" si="450">SUM(F118:F119)</f>
        <v>0</v>
      </c>
      <c r="G117" s="160">
        <f t="shared" ref="G117" si="451">SUM(G118:G119)</f>
        <v>0</v>
      </c>
      <c r="H117" s="160">
        <f t="shared" ref="H117" si="452">SUM(H118:H119)</f>
        <v>0</v>
      </c>
      <c r="I117" s="160">
        <f t="shared" ref="I117" si="453">SUM(I118:I119)</f>
        <v>0</v>
      </c>
      <c r="J117" s="160">
        <f t="shared" ref="J117" si="454">SUM(J118:J119)</f>
        <v>0</v>
      </c>
      <c r="K117" s="160">
        <f t="shared" ref="K117" si="455">SUM(K118:K119)</f>
        <v>0</v>
      </c>
      <c r="L117" s="160">
        <f t="shared" ref="L117" si="456">SUM(L118:L119)</f>
        <v>0</v>
      </c>
      <c r="M117" s="160">
        <f t="shared" ref="M117" si="457">SUM(M118:M119)</f>
        <v>0</v>
      </c>
      <c r="N117" s="160">
        <f t="shared" ref="N117" si="458">SUM(N118:N119)</f>
        <v>0</v>
      </c>
      <c r="O117" s="160">
        <f t="shared" ref="O117" si="459">SUM(O118:O119)</f>
        <v>0</v>
      </c>
      <c r="P117" s="160">
        <f t="shared" ref="P117" si="460">SUM(P118:P119)</f>
        <v>0</v>
      </c>
      <c r="Q117" s="160">
        <f t="shared" ref="Q117" si="461">SUM(Q118:Q119)</f>
        <v>0</v>
      </c>
    </row>
    <row r="118" spans="1:17" ht="12" customHeight="1" x14ac:dyDescent="0.25">
      <c r="A118" s="148" t="s">
        <v>60</v>
      </c>
      <c r="B118" s="156"/>
      <c r="C118" s="156">
        <v>0</v>
      </c>
      <c r="D118" s="156">
        <v>0</v>
      </c>
      <c r="E118" s="156">
        <v>0</v>
      </c>
      <c r="F118" s="156">
        <v>0</v>
      </c>
      <c r="G118" s="156">
        <v>0</v>
      </c>
      <c r="H118" s="156">
        <v>0</v>
      </c>
      <c r="I118" s="156">
        <v>0</v>
      </c>
      <c r="J118" s="156">
        <v>0</v>
      </c>
      <c r="K118" s="156">
        <v>0</v>
      </c>
      <c r="L118" s="156">
        <v>0</v>
      </c>
      <c r="M118" s="156">
        <v>0</v>
      </c>
      <c r="N118" s="156">
        <v>0</v>
      </c>
      <c r="O118" s="156">
        <v>0</v>
      </c>
      <c r="P118" s="156">
        <v>0</v>
      </c>
      <c r="Q118" s="156">
        <v>0</v>
      </c>
    </row>
    <row r="119" spans="1:17" ht="12" customHeight="1" x14ac:dyDescent="0.25">
      <c r="A119" s="148" t="s">
        <v>59</v>
      </c>
      <c r="B119" s="156"/>
      <c r="C119" s="156">
        <v>0</v>
      </c>
      <c r="D119" s="156">
        <v>0</v>
      </c>
      <c r="E119" s="156">
        <v>0</v>
      </c>
      <c r="F119" s="156">
        <v>0</v>
      </c>
      <c r="G119" s="156">
        <v>0</v>
      </c>
      <c r="H119" s="156">
        <v>0</v>
      </c>
      <c r="I119" s="156">
        <v>0</v>
      </c>
      <c r="J119" s="156">
        <v>0</v>
      </c>
      <c r="K119" s="156">
        <v>0</v>
      </c>
      <c r="L119" s="156">
        <v>0</v>
      </c>
      <c r="M119" s="156">
        <v>0</v>
      </c>
      <c r="N119" s="156">
        <v>0</v>
      </c>
      <c r="O119" s="156">
        <v>0</v>
      </c>
      <c r="P119" s="156">
        <v>0</v>
      </c>
      <c r="Q119" s="156">
        <v>0</v>
      </c>
    </row>
    <row r="120" spans="1:17" ht="12" customHeight="1" x14ac:dyDescent="0.25">
      <c r="A120" s="158" t="s">
        <v>62</v>
      </c>
      <c r="B120" s="157"/>
      <c r="C120" s="157">
        <f t="shared" ref="C120" si="462">SUM(C121:C122)</f>
        <v>0</v>
      </c>
      <c r="D120" s="157">
        <f t="shared" ref="D120" si="463">SUM(D121:D122)</f>
        <v>0</v>
      </c>
      <c r="E120" s="157">
        <f t="shared" ref="E120" si="464">SUM(E121:E122)</f>
        <v>0</v>
      </c>
      <c r="F120" s="157">
        <f t="shared" ref="F120" si="465">SUM(F121:F122)</f>
        <v>0</v>
      </c>
      <c r="G120" s="157">
        <f t="shared" ref="G120" si="466">SUM(G121:G122)</f>
        <v>0</v>
      </c>
      <c r="H120" s="157">
        <f t="shared" ref="H120" si="467">SUM(H121:H122)</f>
        <v>0</v>
      </c>
      <c r="I120" s="157">
        <f t="shared" ref="I120" si="468">SUM(I121:I122)</f>
        <v>0</v>
      </c>
      <c r="J120" s="157">
        <f t="shared" ref="J120" si="469">SUM(J121:J122)</f>
        <v>0</v>
      </c>
      <c r="K120" s="157">
        <f t="shared" ref="K120" si="470">SUM(K121:K122)</f>
        <v>0</v>
      </c>
      <c r="L120" s="157">
        <f t="shared" ref="L120" si="471">SUM(L121:L122)</f>
        <v>0</v>
      </c>
      <c r="M120" s="157">
        <f t="shared" ref="M120" si="472">SUM(M121:M122)</f>
        <v>0</v>
      </c>
      <c r="N120" s="157">
        <f t="shared" ref="N120" si="473">SUM(N121:N122)</f>
        <v>0</v>
      </c>
      <c r="O120" s="157">
        <f t="shared" ref="O120" si="474">SUM(O121:O122)</f>
        <v>0</v>
      </c>
      <c r="P120" s="157">
        <f t="shared" ref="P120" si="475">SUM(P121:P122)</f>
        <v>0</v>
      </c>
      <c r="Q120" s="157">
        <f t="shared" ref="Q120" si="476">SUM(Q121:Q122)</f>
        <v>0</v>
      </c>
    </row>
    <row r="121" spans="1:17" ht="12" customHeight="1" x14ac:dyDescent="0.25">
      <c r="A121" s="23" t="s">
        <v>57</v>
      </c>
      <c r="B121" s="156"/>
      <c r="C121" s="156">
        <v>0</v>
      </c>
      <c r="D121" s="156">
        <v>0</v>
      </c>
      <c r="E121" s="156">
        <v>0</v>
      </c>
      <c r="F121" s="156">
        <v>0</v>
      </c>
      <c r="G121" s="156">
        <v>0</v>
      </c>
      <c r="H121" s="156">
        <v>0</v>
      </c>
      <c r="I121" s="156">
        <v>0</v>
      </c>
      <c r="J121" s="156">
        <v>0</v>
      </c>
      <c r="K121" s="156">
        <v>0</v>
      </c>
      <c r="L121" s="156">
        <v>0</v>
      </c>
      <c r="M121" s="156">
        <v>0</v>
      </c>
      <c r="N121" s="156">
        <v>0</v>
      </c>
      <c r="O121" s="156">
        <v>0</v>
      </c>
      <c r="P121" s="156">
        <v>0</v>
      </c>
      <c r="Q121" s="156">
        <v>0</v>
      </c>
    </row>
    <row r="122" spans="1:17" ht="12" customHeight="1" x14ac:dyDescent="0.25">
      <c r="A122" s="29" t="s">
        <v>140</v>
      </c>
      <c r="B122" s="57"/>
      <c r="C122" s="57">
        <v>0</v>
      </c>
      <c r="D122" s="57">
        <v>0</v>
      </c>
      <c r="E122" s="57">
        <v>0</v>
      </c>
      <c r="F122" s="57">
        <v>0</v>
      </c>
      <c r="G122" s="57">
        <v>0</v>
      </c>
      <c r="H122" s="57">
        <v>0</v>
      </c>
      <c r="I122" s="57">
        <v>0</v>
      </c>
      <c r="J122" s="57">
        <v>0</v>
      </c>
      <c r="K122" s="57">
        <v>0</v>
      </c>
      <c r="L122" s="57">
        <v>0</v>
      </c>
      <c r="M122" s="57">
        <v>0</v>
      </c>
      <c r="N122" s="57">
        <v>0</v>
      </c>
      <c r="O122" s="57">
        <v>0</v>
      </c>
      <c r="P122" s="57">
        <v>0</v>
      </c>
      <c r="Q122" s="57"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68">
        <f t="shared" ref="C124" si="477">SUM(C125,C128,C130,C139)</f>
        <v>0</v>
      </c>
      <c r="D124" s="168">
        <f t="shared" ref="D124" si="478">SUM(D125,D128,D130,D139)</f>
        <v>0</v>
      </c>
      <c r="E124" s="168">
        <f t="shared" ref="E124" si="479">SUM(E125,E128,E130,E139)</f>
        <v>0</v>
      </c>
      <c r="F124" s="168">
        <f t="shared" ref="F124" si="480">SUM(F125,F128,F130,F139)</f>
        <v>0</v>
      </c>
      <c r="G124" s="168">
        <f t="shared" ref="G124" si="481">SUM(G125,G128,G130,G139)</f>
        <v>0</v>
      </c>
      <c r="H124" s="168">
        <f t="shared" ref="H124" si="482">SUM(H125,H128,H130,H139)</f>
        <v>0</v>
      </c>
      <c r="I124" s="168">
        <f t="shared" ref="I124" si="483">SUM(I125,I128,I130,I139)</f>
        <v>0</v>
      </c>
      <c r="J124" s="168">
        <f t="shared" ref="J124" si="484">SUM(J125,J128,J130,J139)</f>
        <v>0</v>
      </c>
      <c r="K124" s="168">
        <f t="shared" ref="K124" si="485">SUM(K125,K128,K130,K139)</f>
        <v>0</v>
      </c>
      <c r="L124" s="168">
        <f t="shared" ref="L124" si="486">SUM(L125,L128,L130,L139)</f>
        <v>0</v>
      </c>
      <c r="M124" s="168">
        <f t="shared" ref="M124" si="487">SUM(M125,M128,M130,M139)</f>
        <v>0</v>
      </c>
      <c r="N124" s="168">
        <f t="shared" ref="N124" si="488">SUM(N125,N128,N130,N139)</f>
        <v>0</v>
      </c>
      <c r="O124" s="168">
        <f t="shared" ref="O124" si="489">SUM(O125,O128,O130,O139)</f>
        <v>0</v>
      </c>
      <c r="P124" s="168">
        <f t="shared" ref="P124" si="490">SUM(P125,P128,P130,P139)</f>
        <v>0</v>
      </c>
      <c r="Q124" s="168">
        <f t="shared" ref="Q124" si="491">SUM(Q125,Q128,Q130,Q139)</f>
        <v>0</v>
      </c>
    </row>
    <row r="125" spans="1:17" ht="12.95" customHeight="1" x14ac:dyDescent="0.25">
      <c r="A125" s="158" t="s">
        <v>65</v>
      </c>
      <c r="B125" s="157"/>
      <c r="C125" s="157">
        <f t="shared" ref="C125:Q125" si="492">SUM(C126:C127)</f>
        <v>0</v>
      </c>
      <c r="D125" s="157">
        <f t="shared" si="492"/>
        <v>0</v>
      </c>
      <c r="E125" s="157">
        <f t="shared" si="492"/>
        <v>0</v>
      </c>
      <c r="F125" s="157">
        <f t="shared" si="492"/>
        <v>0</v>
      </c>
      <c r="G125" s="157">
        <f t="shared" si="492"/>
        <v>0</v>
      </c>
      <c r="H125" s="157">
        <f t="shared" si="492"/>
        <v>0</v>
      </c>
      <c r="I125" s="157">
        <f t="shared" si="492"/>
        <v>0</v>
      </c>
      <c r="J125" s="157">
        <f t="shared" si="492"/>
        <v>0</v>
      </c>
      <c r="K125" s="157">
        <f t="shared" si="492"/>
        <v>0</v>
      </c>
      <c r="L125" s="157">
        <f t="shared" si="492"/>
        <v>0</v>
      </c>
      <c r="M125" s="157">
        <f t="shared" si="492"/>
        <v>0</v>
      </c>
      <c r="N125" s="157">
        <f t="shared" si="492"/>
        <v>0</v>
      </c>
      <c r="O125" s="157">
        <f t="shared" si="492"/>
        <v>0</v>
      </c>
      <c r="P125" s="157">
        <f t="shared" si="492"/>
        <v>0</v>
      </c>
      <c r="Q125" s="157">
        <f t="shared" si="492"/>
        <v>0</v>
      </c>
    </row>
    <row r="126" spans="1:17" ht="12" customHeight="1" x14ac:dyDescent="0.25">
      <c r="A126" s="23" t="s">
        <v>149</v>
      </c>
      <c r="B126" s="156"/>
      <c r="C126" s="156">
        <v>0</v>
      </c>
      <c r="D126" s="156">
        <v>0</v>
      </c>
      <c r="E126" s="156">
        <v>0</v>
      </c>
      <c r="F126" s="156">
        <v>0</v>
      </c>
      <c r="G126" s="156">
        <v>0</v>
      </c>
      <c r="H126" s="156">
        <v>0</v>
      </c>
      <c r="I126" s="156">
        <v>0</v>
      </c>
      <c r="J126" s="156">
        <v>0</v>
      </c>
      <c r="K126" s="156">
        <v>0</v>
      </c>
      <c r="L126" s="156">
        <v>0</v>
      </c>
      <c r="M126" s="156">
        <v>0</v>
      </c>
      <c r="N126" s="156">
        <v>0</v>
      </c>
      <c r="O126" s="156">
        <v>0</v>
      </c>
      <c r="P126" s="156">
        <v>0</v>
      </c>
      <c r="Q126" s="156">
        <v>0</v>
      </c>
    </row>
    <row r="127" spans="1:17" ht="12" customHeight="1" x14ac:dyDescent="0.25">
      <c r="A127" s="23" t="s">
        <v>60</v>
      </c>
      <c r="B127" s="156"/>
      <c r="C127" s="156">
        <v>0</v>
      </c>
      <c r="D127" s="156">
        <v>0</v>
      </c>
      <c r="E127" s="156">
        <v>0</v>
      </c>
      <c r="F127" s="156">
        <v>0</v>
      </c>
      <c r="G127" s="156">
        <v>0</v>
      </c>
      <c r="H127" s="156">
        <v>0</v>
      </c>
      <c r="I127" s="156">
        <v>0</v>
      </c>
      <c r="J127" s="156">
        <v>0</v>
      </c>
      <c r="K127" s="156">
        <v>0</v>
      </c>
      <c r="L127" s="156">
        <v>0</v>
      </c>
      <c r="M127" s="156">
        <v>0</v>
      </c>
      <c r="N127" s="156">
        <v>0</v>
      </c>
      <c r="O127" s="156">
        <v>0</v>
      </c>
      <c r="P127" s="156">
        <v>0</v>
      </c>
      <c r="Q127" s="156">
        <v>0</v>
      </c>
    </row>
    <row r="128" spans="1:17" ht="12.95" customHeight="1" x14ac:dyDescent="0.25">
      <c r="A128" s="158" t="s">
        <v>112</v>
      </c>
      <c r="B128" s="157"/>
      <c r="C128" s="157">
        <f t="shared" ref="C128:Q128" si="493">C129</f>
        <v>0</v>
      </c>
      <c r="D128" s="157">
        <f t="shared" si="493"/>
        <v>0</v>
      </c>
      <c r="E128" s="157">
        <f t="shared" si="493"/>
        <v>0</v>
      </c>
      <c r="F128" s="157">
        <f t="shared" si="493"/>
        <v>0</v>
      </c>
      <c r="G128" s="157">
        <f t="shared" si="493"/>
        <v>0</v>
      </c>
      <c r="H128" s="157">
        <f t="shared" si="493"/>
        <v>0</v>
      </c>
      <c r="I128" s="157">
        <f t="shared" si="493"/>
        <v>0</v>
      </c>
      <c r="J128" s="157">
        <f t="shared" si="493"/>
        <v>0</v>
      </c>
      <c r="K128" s="157">
        <f t="shared" si="493"/>
        <v>0</v>
      </c>
      <c r="L128" s="157">
        <f t="shared" si="493"/>
        <v>0</v>
      </c>
      <c r="M128" s="157">
        <f t="shared" si="493"/>
        <v>0</v>
      </c>
      <c r="N128" s="157">
        <f t="shared" si="493"/>
        <v>0</v>
      </c>
      <c r="O128" s="157">
        <f t="shared" si="493"/>
        <v>0</v>
      </c>
      <c r="P128" s="157">
        <f t="shared" si="493"/>
        <v>0</v>
      </c>
      <c r="Q128" s="157">
        <f t="shared" si="493"/>
        <v>0</v>
      </c>
    </row>
    <row r="129" spans="1:17" ht="12" customHeight="1" x14ac:dyDescent="0.25">
      <c r="A129" s="23" t="s">
        <v>60</v>
      </c>
      <c r="B129" s="156"/>
      <c r="C129" s="156">
        <v>0</v>
      </c>
      <c r="D129" s="156">
        <v>0</v>
      </c>
      <c r="E129" s="156">
        <v>0</v>
      </c>
      <c r="F129" s="156">
        <v>0</v>
      </c>
      <c r="G129" s="156">
        <v>0</v>
      </c>
      <c r="H129" s="156">
        <v>0</v>
      </c>
      <c r="I129" s="156">
        <v>0</v>
      </c>
      <c r="J129" s="156">
        <v>0</v>
      </c>
      <c r="K129" s="156">
        <v>0</v>
      </c>
      <c r="L129" s="156">
        <v>0</v>
      </c>
      <c r="M129" s="156">
        <v>0</v>
      </c>
      <c r="N129" s="156">
        <v>0</v>
      </c>
      <c r="O129" s="156">
        <v>0</v>
      </c>
      <c r="P129" s="156">
        <v>0</v>
      </c>
      <c r="Q129" s="156">
        <v>0</v>
      </c>
    </row>
    <row r="130" spans="1:17" ht="12" customHeight="1" x14ac:dyDescent="0.25">
      <c r="A130" s="158" t="s">
        <v>63</v>
      </c>
      <c r="B130" s="157"/>
      <c r="C130" s="157">
        <f t="shared" ref="C130" si="494">SUM(C131:C132,C135:C136)</f>
        <v>0</v>
      </c>
      <c r="D130" s="157">
        <f t="shared" ref="D130" si="495">SUM(D131:D132,D135:D136)</f>
        <v>0</v>
      </c>
      <c r="E130" s="157">
        <f t="shared" ref="E130" si="496">SUM(E131:E132,E135:E136)</f>
        <v>0</v>
      </c>
      <c r="F130" s="157">
        <f t="shared" ref="F130" si="497">SUM(F131:F132,F135:F136)</f>
        <v>0</v>
      </c>
      <c r="G130" s="157">
        <f t="shared" ref="G130" si="498">SUM(G131:G132,G135:G136)</f>
        <v>0</v>
      </c>
      <c r="H130" s="157">
        <f t="shared" ref="H130" si="499">SUM(H131:H132,H135:H136)</f>
        <v>0</v>
      </c>
      <c r="I130" s="157">
        <f t="shared" ref="I130" si="500">SUM(I131:I132,I135:I136)</f>
        <v>0</v>
      </c>
      <c r="J130" s="157">
        <f t="shared" ref="J130" si="501">SUM(J131:J132,J135:J136)</f>
        <v>0</v>
      </c>
      <c r="K130" s="157">
        <f t="shared" ref="K130" si="502">SUM(K131:K132,K135:K136)</f>
        <v>0</v>
      </c>
      <c r="L130" s="157">
        <f t="shared" ref="L130" si="503">SUM(L131:L132,L135:L136)</f>
        <v>0</v>
      </c>
      <c r="M130" s="157">
        <f t="shared" ref="M130" si="504">SUM(M131:M132,M135:M136)</f>
        <v>0</v>
      </c>
      <c r="N130" s="157">
        <f t="shared" ref="N130" si="505">SUM(N131:N132,N135:N136)</f>
        <v>0</v>
      </c>
      <c r="O130" s="157">
        <f t="shared" ref="O130" si="506">SUM(O131:O132,O135:O136)</f>
        <v>0</v>
      </c>
      <c r="P130" s="157">
        <f t="shared" ref="P130" si="507">SUM(P131:P132,P135:P136)</f>
        <v>0</v>
      </c>
      <c r="Q130" s="157">
        <f t="shared" ref="Q130" si="508">SUM(Q131:Q132,Q135:Q136)</f>
        <v>0</v>
      </c>
    </row>
    <row r="131" spans="1:17" ht="12" customHeight="1" x14ac:dyDescent="0.25">
      <c r="A131" s="167" t="s">
        <v>148</v>
      </c>
      <c r="B131" s="132"/>
      <c r="C131" s="132">
        <v>0</v>
      </c>
      <c r="D131" s="132">
        <v>0</v>
      </c>
      <c r="E131" s="132">
        <v>0</v>
      </c>
      <c r="F131" s="132">
        <v>0</v>
      </c>
      <c r="G131" s="132">
        <v>0</v>
      </c>
      <c r="H131" s="132">
        <v>0</v>
      </c>
      <c r="I131" s="132">
        <v>0</v>
      </c>
      <c r="J131" s="132">
        <v>0</v>
      </c>
      <c r="K131" s="132">
        <v>0</v>
      </c>
      <c r="L131" s="132">
        <v>0</v>
      </c>
      <c r="M131" s="132">
        <v>0</v>
      </c>
      <c r="N131" s="132">
        <v>0</v>
      </c>
      <c r="O131" s="132">
        <v>0</v>
      </c>
      <c r="P131" s="132">
        <v>0</v>
      </c>
      <c r="Q131" s="132">
        <v>0</v>
      </c>
    </row>
    <row r="132" spans="1:17" ht="12" customHeight="1" x14ac:dyDescent="0.25">
      <c r="A132" s="167" t="s">
        <v>147</v>
      </c>
      <c r="B132" s="132"/>
      <c r="C132" s="132">
        <f t="shared" ref="C132" si="509">SUM(C133:C134)</f>
        <v>0</v>
      </c>
      <c r="D132" s="132">
        <f t="shared" ref="D132" si="510">SUM(D133:D134)</f>
        <v>0</v>
      </c>
      <c r="E132" s="132">
        <f t="shared" ref="E132" si="511">SUM(E133:E134)</f>
        <v>0</v>
      </c>
      <c r="F132" s="132">
        <f t="shared" ref="F132" si="512">SUM(F133:F134)</f>
        <v>0</v>
      </c>
      <c r="G132" s="132">
        <f t="shared" ref="G132" si="513">SUM(G133:G134)</f>
        <v>0</v>
      </c>
      <c r="H132" s="132">
        <f t="shared" ref="H132" si="514">SUM(H133:H134)</f>
        <v>0</v>
      </c>
      <c r="I132" s="132">
        <f t="shared" ref="I132" si="515">SUM(I133:I134)</f>
        <v>0</v>
      </c>
      <c r="J132" s="132">
        <f t="shared" ref="J132" si="516">SUM(J133:J134)</f>
        <v>0</v>
      </c>
      <c r="K132" s="132">
        <f t="shared" ref="K132" si="517">SUM(K133:K134)</f>
        <v>0</v>
      </c>
      <c r="L132" s="132">
        <f t="shared" ref="L132" si="518">SUM(L133:L134)</f>
        <v>0</v>
      </c>
      <c r="M132" s="132">
        <f t="shared" ref="M132" si="519">SUM(M133:M134)</f>
        <v>0</v>
      </c>
      <c r="N132" s="132">
        <f t="shared" ref="N132" si="520">SUM(N133:N134)</f>
        <v>0</v>
      </c>
      <c r="O132" s="132">
        <f t="shared" ref="O132" si="521">SUM(O133:O134)</f>
        <v>0</v>
      </c>
      <c r="P132" s="132">
        <f t="shared" ref="P132" si="522">SUM(P133:P134)</f>
        <v>0</v>
      </c>
      <c r="Q132" s="132">
        <f t="shared" ref="Q132" si="523">SUM(Q133:Q134)</f>
        <v>0</v>
      </c>
    </row>
    <row r="133" spans="1:17" ht="12" customHeight="1" x14ac:dyDescent="0.25">
      <c r="A133" s="166" t="s">
        <v>61</v>
      </c>
      <c r="B133" s="165"/>
      <c r="C133" s="165">
        <v>0</v>
      </c>
      <c r="D133" s="165">
        <v>0</v>
      </c>
      <c r="E133" s="165">
        <v>0</v>
      </c>
      <c r="F133" s="165">
        <v>0</v>
      </c>
      <c r="G133" s="165">
        <v>0</v>
      </c>
      <c r="H133" s="165">
        <v>0</v>
      </c>
      <c r="I133" s="165">
        <v>0</v>
      </c>
      <c r="J133" s="165">
        <v>0</v>
      </c>
      <c r="K133" s="165">
        <v>0</v>
      </c>
      <c r="L133" s="165">
        <v>0</v>
      </c>
      <c r="M133" s="165">
        <v>0</v>
      </c>
      <c r="N133" s="165">
        <v>0</v>
      </c>
      <c r="O133" s="165">
        <v>0</v>
      </c>
      <c r="P133" s="165">
        <v>0</v>
      </c>
      <c r="Q133" s="165">
        <v>0</v>
      </c>
    </row>
    <row r="134" spans="1:17" ht="12" customHeight="1" x14ac:dyDescent="0.25">
      <c r="A134" s="147" t="s">
        <v>59</v>
      </c>
      <c r="B134" s="164"/>
      <c r="C134" s="164">
        <v>0</v>
      </c>
      <c r="D134" s="164">
        <v>0</v>
      </c>
      <c r="E134" s="164">
        <v>0</v>
      </c>
      <c r="F134" s="164">
        <v>0</v>
      </c>
      <c r="G134" s="164">
        <v>0</v>
      </c>
      <c r="H134" s="164">
        <v>0</v>
      </c>
      <c r="I134" s="164">
        <v>0</v>
      </c>
      <c r="J134" s="164">
        <v>0</v>
      </c>
      <c r="K134" s="164">
        <v>0</v>
      </c>
      <c r="L134" s="164">
        <v>0</v>
      </c>
      <c r="M134" s="164">
        <v>0</v>
      </c>
      <c r="N134" s="164">
        <v>0</v>
      </c>
      <c r="O134" s="164">
        <v>0</v>
      </c>
      <c r="P134" s="164">
        <v>0</v>
      </c>
      <c r="Q134" s="164">
        <v>0</v>
      </c>
    </row>
    <row r="135" spans="1:17" ht="12" customHeight="1" x14ac:dyDescent="0.25">
      <c r="A135" s="163" t="s">
        <v>142</v>
      </c>
      <c r="B135" s="162"/>
      <c r="C135" s="162">
        <v>0</v>
      </c>
      <c r="D135" s="162">
        <v>0</v>
      </c>
      <c r="E135" s="162">
        <v>0</v>
      </c>
      <c r="F135" s="162">
        <v>0</v>
      </c>
      <c r="G135" s="162">
        <v>0</v>
      </c>
      <c r="H135" s="162">
        <v>0</v>
      </c>
      <c r="I135" s="162">
        <v>0</v>
      </c>
      <c r="J135" s="162">
        <v>0</v>
      </c>
      <c r="K135" s="162">
        <v>0</v>
      </c>
      <c r="L135" s="162">
        <v>0</v>
      </c>
      <c r="M135" s="162">
        <v>0</v>
      </c>
      <c r="N135" s="162">
        <v>0</v>
      </c>
      <c r="O135" s="162">
        <v>0</v>
      </c>
      <c r="P135" s="162">
        <v>0</v>
      </c>
      <c r="Q135" s="162">
        <v>0</v>
      </c>
    </row>
    <row r="136" spans="1:17" ht="12" customHeight="1" x14ac:dyDescent="0.25">
      <c r="A136" s="161" t="s">
        <v>141</v>
      </c>
      <c r="B136" s="160"/>
      <c r="C136" s="160">
        <f t="shared" ref="C136" si="524">SUM(C137:C138)</f>
        <v>0</v>
      </c>
      <c r="D136" s="160">
        <f t="shared" ref="D136" si="525">SUM(D137:D138)</f>
        <v>0</v>
      </c>
      <c r="E136" s="160">
        <f t="shared" ref="E136" si="526">SUM(E137:E138)</f>
        <v>0</v>
      </c>
      <c r="F136" s="160">
        <f t="shared" ref="F136" si="527">SUM(F137:F138)</f>
        <v>0</v>
      </c>
      <c r="G136" s="160">
        <f t="shared" ref="G136" si="528">SUM(G137:G138)</f>
        <v>0</v>
      </c>
      <c r="H136" s="160">
        <f t="shared" ref="H136" si="529">SUM(H137:H138)</f>
        <v>0</v>
      </c>
      <c r="I136" s="160">
        <f t="shared" ref="I136" si="530">SUM(I137:I138)</f>
        <v>0</v>
      </c>
      <c r="J136" s="160">
        <f t="shared" ref="J136" si="531">SUM(J137:J138)</f>
        <v>0</v>
      </c>
      <c r="K136" s="160">
        <f t="shared" ref="K136" si="532">SUM(K137:K138)</f>
        <v>0</v>
      </c>
      <c r="L136" s="160">
        <f t="shared" ref="L136" si="533">SUM(L137:L138)</f>
        <v>0</v>
      </c>
      <c r="M136" s="160">
        <f t="shared" ref="M136" si="534">SUM(M137:M138)</f>
        <v>0</v>
      </c>
      <c r="N136" s="160">
        <f t="shared" ref="N136" si="535">SUM(N137:N138)</f>
        <v>0</v>
      </c>
      <c r="O136" s="160">
        <f t="shared" ref="O136" si="536">SUM(O137:O138)</f>
        <v>0</v>
      </c>
      <c r="P136" s="160">
        <f t="shared" ref="P136" si="537">SUM(P137:P138)</f>
        <v>0</v>
      </c>
      <c r="Q136" s="160">
        <f t="shared" ref="Q136" si="538">SUM(Q137:Q138)</f>
        <v>0</v>
      </c>
    </row>
    <row r="137" spans="1:17" ht="12" customHeight="1" x14ac:dyDescent="0.25">
      <c r="A137" s="148" t="s">
        <v>60</v>
      </c>
      <c r="B137" s="156"/>
      <c r="C137" s="156">
        <v>0</v>
      </c>
      <c r="D137" s="156">
        <v>0</v>
      </c>
      <c r="E137" s="156">
        <v>0</v>
      </c>
      <c r="F137" s="156">
        <v>0</v>
      </c>
      <c r="G137" s="156">
        <v>0</v>
      </c>
      <c r="H137" s="156">
        <v>0</v>
      </c>
      <c r="I137" s="156">
        <v>0</v>
      </c>
      <c r="J137" s="156">
        <v>0</v>
      </c>
      <c r="K137" s="156">
        <v>0</v>
      </c>
      <c r="L137" s="156">
        <v>0</v>
      </c>
      <c r="M137" s="156">
        <v>0</v>
      </c>
      <c r="N137" s="156">
        <v>0</v>
      </c>
      <c r="O137" s="156">
        <v>0</v>
      </c>
      <c r="P137" s="156">
        <v>0</v>
      </c>
      <c r="Q137" s="156">
        <v>0</v>
      </c>
    </row>
    <row r="138" spans="1:17" ht="12" customHeight="1" x14ac:dyDescent="0.25">
      <c r="A138" s="148" t="s">
        <v>59</v>
      </c>
      <c r="B138" s="156"/>
      <c r="C138" s="156">
        <v>0</v>
      </c>
      <c r="D138" s="156">
        <v>0</v>
      </c>
      <c r="E138" s="156">
        <v>0</v>
      </c>
      <c r="F138" s="156">
        <v>0</v>
      </c>
      <c r="G138" s="156">
        <v>0</v>
      </c>
      <c r="H138" s="156">
        <v>0</v>
      </c>
      <c r="I138" s="156">
        <v>0</v>
      </c>
      <c r="J138" s="156">
        <v>0</v>
      </c>
      <c r="K138" s="156">
        <v>0</v>
      </c>
      <c r="L138" s="156">
        <v>0</v>
      </c>
      <c r="M138" s="156">
        <v>0</v>
      </c>
      <c r="N138" s="156">
        <v>0</v>
      </c>
      <c r="O138" s="156">
        <v>0</v>
      </c>
      <c r="P138" s="156">
        <v>0</v>
      </c>
      <c r="Q138" s="156">
        <v>0</v>
      </c>
    </row>
    <row r="139" spans="1:17" ht="12" customHeight="1" x14ac:dyDescent="0.25">
      <c r="A139" s="158" t="s">
        <v>62</v>
      </c>
      <c r="B139" s="157"/>
      <c r="C139" s="157">
        <f t="shared" ref="C139" si="539">SUM(C140:C141)</f>
        <v>0</v>
      </c>
      <c r="D139" s="157">
        <f t="shared" ref="D139" si="540">SUM(D140:D141)</f>
        <v>0</v>
      </c>
      <c r="E139" s="157">
        <f t="shared" ref="E139" si="541">SUM(E140:E141)</f>
        <v>0</v>
      </c>
      <c r="F139" s="157">
        <f t="shared" ref="F139" si="542">SUM(F140:F141)</f>
        <v>0</v>
      </c>
      <c r="G139" s="157">
        <f t="shared" ref="G139" si="543">SUM(G140:G141)</f>
        <v>0</v>
      </c>
      <c r="H139" s="157">
        <f t="shared" ref="H139" si="544">SUM(H140:H141)</f>
        <v>0</v>
      </c>
      <c r="I139" s="157">
        <f t="shared" ref="I139" si="545">SUM(I140:I141)</f>
        <v>0</v>
      </c>
      <c r="J139" s="157">
        <f t="shared" ref="J139" si="546">SUM(J140:J141)</f>
        <v>0</v>
      </c>
      <c r="K139" s="157">
        <f t="shared" ref="K139" si="547">SUM(K140:K141)</f>
        <v>0</v>
      </c>
      <c r="L139" s="157">
        <f t="shared" ref="L139" si="548">SUM(L140:L141)</f>
        <v>0</v>
      </c>
      <c r="M139" s="157">
        <f t="shared" ref="M139" si="549">SUM(M140:M141)</f>
        <v>0</v>
      </c>
      <c r="N139" s="157">
        <f t="shared" ref="N139" si="550">SUM(N140:N141)</f>
        <v>0</v>
      </c>
      <c r="O139" s="157">
        <f t="shared" ref="O139" si="551">SUM(O140:O141)</f>
        <v>0</v>
      </c>
      <c r="P139" s="157">
        <f t="shared" ref="P139" si="552">SUM(P140:P141)</f>
        <v>0</v>
      </c>
      <c r="Q139" s="157">
        <f t="shared" ref="Q139" si="553">SUM(Q140:Q141)</f>
        <v>0</v>
      </c>
    </row>
    <row r="140" spans="1:17" ht="12" customHeight="1" x14ac:dyDescent="0.25">
      <c r="A140" s="23" t="s">
        <v>57</v>
      </c>
      <c r="B140" s="156"/>
      <c r="C140" s="156">
        <v>0</v>
      </c>
      <c r="D140" s="156">
        <v>0</v>
      </c>
      <c r="E140" s="156">
        <v>0</v>
      </c>
      <c r="F140" s="156">
        <v>0</v>
      </c>
      <c r="G140" s="156">
        <v>0</v>
      </c>
      <c r="H140" s="156">
        <v>0</v>
      </c>
      <c r="I140" s="156">
        <v>0</v>
      </c>
      <c r="J140" s="156">
        <v>0</v>
      </c>
      <c r="K140" s="156">
        <v>0</v>
      </c>
      <c r="L140" s="156">
        <v>0</v>
      </c>
      <c r="M140" s="156">
        <v>0</v>
      </c>
      <c r="N140" s="156">
        <v>0</v>
      </c>
      <c r="O140" s="156">
        <v>0</v>
      </c>
      <c r="P140" s="156">
        <v>0</v>
      </c>
      <c r="Q140" s="156">
        <v>0</v>
      </c>
    </row>
    <row r="141" spans="1:17" ht="12" customHeight="1" x14ac:dyDescent="0.25">
      <c r="A141" s="29" t="s">
        <v>140</v>
      </c>
      <c r="B141" s="57"/>
      <c r="C141" s="57">
        <v>0</v>
      </c>
      <c r="D141" s="57">
        <v>0</v>
      </c>
      <c r="E141" s="57">
        <v>0</v>
      </c>
      <c r="F141" s="57">
        <v>0</v>
      </c>
      <c r="G141" s="57">
        <v>0</v>
      </c>
      <c r="H141" s="57">
        <v>0</v>
      </c>
      <c r="I141" s="57">
        <v>0</v>
      </c>
      <c r="J141" s="57">
        <v>0</v>
      </c>
      <c r="K141" s="57">
        <v>0</v>
      </c>
      <c r="L141" s="57">
        <v>0</v>
      </c>
      <c r="M141" s="57">
        <v>0</v>
      </c>
      <c r="N141" s="57">
        <v>0</v>
      </c>
      <c r="O141" s="57">
        <v>0</v>
      </c>
      <c r="P141" s="57">
        <v>0</v>
      </c>
      <c r="Q141" s="57"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68">
        <f t="shared" ref="C143" si="554">SUM(C144,C146,C148,C157)</f>
        <v>0</v>
      </c>
      <c r="D143" s="168">
        <f t="shared" ref="D143" si="555">SUM(D144,D146,D148,D157)</f>
        <v>0</v>
      </c>
      <c r="E143" s="168">
        <f t="shared" ref="E143" si="556">SUM(E144,E146,E148,E157)</f>
        <v>0</v>
      </c>
      <c r="F143" s="168">
        <f t="shared" ref="F143" si="557">SUM(F144,F146,F148,F157)</f>
        <v>0</v>
      </c>
      <c r="G143" s="168">
        <f t="shared" ref="G143" si="558">SUM(G144,G146,G148,G157)</f>
        <v>0</v>
      </c>
      <c r="H143" s="168">
        <f t="shared" ref="H143" si="559">SUM(H144,H146,H148,H157)</f>
        <v>0</v>
      </c>
      <c r="I143" s="168">
        <f t="shared" ref="I143" si="560">SUM(I144,I146,I148,I157)</f>
        <v>0</v>
      </c>
      <c r="J143" s="168">
        <f t="shared" ref="J143" si="561">SUM(J144,J146,J148,J157)</f>
        <v>0</v>
      </c>
      <c r="K143" s="168">
        <f t="shared" ref="K143" si="562">SUM(K144,K146,K148,K157)</f>
        <v>0</v>
      </c>
      <c r="L143" s="168">
        <f t="shared" ref="L143" si="563">SUM(L144,L146,L148,L157)</f>
        <v>0</v>
      </c>
      <c r="M143" s="168">
        <f t="shared" ref="M143" si="564">SUM(M144,M146,M148,M157)</f>
        <v>0</v>
      </c>
      <c r="N143" s="168">
        <f t="shared" ref="N143" si="565">SUM(N144,N146,N148,N157)</f>
        <v>0</v>
      </c>
      <c r="O143" s="168">
        <f t="shared" ref="O143" si="566">SUM(O144,O146,O148,O157)</f>
        <v>0</v>
      </c>
      <c r="P143" s="168">
        <f t="shared" ref="P143" si="567">SUM(P144,P146,P148,P157)</f>
        <v>0</v>
      </c>
      <c r="Q143" s="168">
        <f t="shared" ref="Q143" si="568">SUM(Q144,Q146,Q148,Q157)</f>
        <v>0</v>
      </c>
    </row>
    <row r="144" spans="1:17" ht="12.95" customHeight="1" x14ac:dyDescent="0.25">
      <c r="A144" s="158" t="s">
        <v>65</v>
      </c>
      <c r="B144" s="157"/>
      <c r="C144" s="157">
        <f t="shared" ref="C144:Q144" si="569">C145</f>
        <v>0</v>
      </c>
      <c r="D144" s="157">
        <f t="shared" si="569"/>
        <v>0</v>
      </c>
      <c r="E144" s="157">
        <f t="shared" si="569"/>
        <v>0</v>
      </c>
      <c r="F144" s="157">
        <f t="shared" si="569"/>
        <v>0</v>
      </c>
      <c r="G144" s="157">
        <f t="shared" si="569"/>
        <v>0</v>
      </c>
      <c r="H144" s="157">
        <f t="shared" si="569"/>
        <v>0</v>
      </c>
      <c r="I144" s="157">
        <f t="shared" si="569"/>
        <v>0</v>
      </c>
      <c r="J144" s="157">
        <f t="shared" si="569"/>
        <v>0</v>
      </c>
      <c r="K144" s="157">
        <f t="shared" si="569"/>
        <v>0</v>
      </c>
      <c r="L144" s="157">
        <f t="shared" si="569"/>
        <v>0</v>
      </c>
      <c r="M144" s="157">
        <f t="shared" si="569"/>
        <v>0</v>
      </c>
      <c r="N144" s="157">
        <f t="shared" si="569"/>
        <v>0</v>
      </c>
      <c r="O144" s="157">
        <f t="shared" si="569"/>
        <v>0</v>
      </c>
      <c r="P144" s="157">
        <f t="shared" si="569"/>
        <v>0</v>
      </c>
      <c r="Q144" s="157">
        <f t="shared" si="569"/>
        <v>0</v>
      </c>
    </row>
    <row r="145" spans="1:17" ht="12" customHeight="1" x14ac:dyDescent="0.25">
      <c r="A145" s="23" t="s">
        <v>60</v>
      </c>
      <c r="B145" s="156"/>
      <c r="C145" s="156">
        <v>0</v>
      </c>
      <c r="D145" s="156">
        <v>0</v>
      </c>
      <c r="E145" s="156">
        <v>0</v>
      </c>
      <c r="F145" s="156">
        <v>0</v>
      </c>
      <c r="G145" s="156">
        <v>0</v>
      </c>
      <c r="H145" s="156">
        <v>0</v>
      </c>
      <c r="I145" s="156">
        <v>0</v>
      </c>
      <c r="J145" s="156">
        <v>0</v>
      </c>
      <c r="K145" s="156">
        <v>0</v>
      </c>
      <c r="L145" s="156">
        <v>0</v>
      </c>
      <c r="M145" s="156">
        <v>0</v>
      </c>
      <c r="N145" s="156">
        <v>0</v>
      </c>
      <c r="O145" s="156">
        <v>0</v>
      </c>
      <c r="P145" s="156">
        <v>0</v>
      </c>
      <c r="Q145" s="156">
        <v>0</v>
      </c>
    </row>
    <row r="146" spans="1:17" ht="12.95" customHeight="1" x14ac:dyDescent="0.25">
      <c r="A146" s="158" t="s">
        <v>112</v>
      </c>
      <c r="B146" s="157"/>
      <c r="C146" s="157">
        <f t="shared" ref="C146:Q146" si="570">C147</f>
        <v>0</v>
      </c>
      <c r="D146" s="157">
        <f t="shared" si="570"/>
        <v>0</v>
      </c>
      <c r="E146" s="157">
        <f t="shared" si="570"/>
        <v>0</v>
      </c>
      <c r="F146" s="157">
        <f t="shared" si="570"/>
        <v>0</v>
      </c>
      <c r="G146" s="157">
        <f t="shared" si="570"/>
        <v>0</v>
      </c>
      <c r="H146" s="157">
        <f t="shared" si="570"/>
        <v>0</v>
      </c>
      <c r="I146" s="157">
        <f t="shared" si="570"/>
        <v>0</v>
      </c>
      <c r="J146" s="157">
        <f t="shared" si="570"/>
        <v>0</v>
      </c>
      <c r="K146" s="157">
        <f t="shared" si="570"/>
        <v>0</v>
      </c>
      <c r="L146" s="157">
        <f t="shared" si="570"/>
        <v>0</v>
      </c>
      <c r="M146" s="157">
        <f t="shared" si="570"/>
        <v>0</v>
      </c>
      <c r="N146" s="157">
        <f t="shared" si="570"/>
        <v>0</v>
      </c>
      <c r="O146" s="157">
        <f t="shared" si="570"/>
        <v>0</v>
      </c>
      <c r="P146" s="157">
        <f t="shared" si="570"/>
        <v>0</v>
      </c>
      <c r="Q146" s="157">
        <f t="shared" si="570"/>
        <v>0</v>
      </c>
    </row>
    <row r="147" spans="1:17" ht="12" customHeight="1" x14ac:dyDescent="0.25">
      <c r="A147" s="23" t="s">
        <v>60</v>
      </c>
      <c r="B147" s="156"/>
      <c r="C147" s="156">
        <v>0</v>
      </c>
      <c r="D147" s="156">
        <v>0</v>
      </c>
      <c r="E147" s="156">
        <v>0</v>
      </c>
      <c r="F147" s="156">
        <v>0</v>
      </c>
      <c r="G147" s="156">
        <v>0</v>
      </c>
      <c r="H147" s="156">
        <v>0</v>
      </c>
      <c r="I147" s="156">
        <v>0</v>
      </c>
      <c r="J147" s="156">
        <v>0</v>
      </c>
      <c r="K147" s="156">
        <v>0</v>
      </c>
      <c r="L147" s="156">
        <v>0</v>
      </c>
      <c r="M147" s="156">
        <v>0</v>
      </c>
      <c r="N147" s="156">
        <v>0</v>
      </c>
      <c r="O147" s="156">
        <v>0</v>
      </c>
      <c r="P147" s="156">
        <v>0</v>
      </c>
      <c r="Q147" s="156">
        <v>0</v>
      </c>
    </row>
    <row r="148" spans="1:17" ht="12" customHeight="1" x14ac:dyDescent="0.25">
      <c r="A148" s="158" t="s">
        <v>63</v>
      </c>
      <c r="B148" s="157"/>
      <c r="C148" s="157">
        <f t="shared" ref="C148" si="571">SUM(C149:C150,C153:C154)</f>
        <v>0</v>
      </c>
      <c r="D148" s="157">
        <f t="shared" ref="D148" si="572">SUM(D149:D150,D153:D154)</f>
        <v>0</v>
      </c>
      <c r="E148" s="157">
        <f t="shared" ref="E148" si="573">SUM(E149:E150,E153:E154)</f>
        <v>0</v>
      </c>
      <c r="F148" s="157">
        <f t="shared" ref="F148" si="574">SUM(F149:F150,F153:F154)</f>
        <v>0</v>
      </c>
      <c r="G148" s="157">
        <f t="shared" ref="G148" si="575">SUM(G149:G150,G153:G154)</f>
        <v>0</v>
      </c>
      <c r="H148" s="157">
        <f t="shared" ref="H148" si="576">SUM(H149:H150,H153:H154)</f>
        <v>0</v>
      </c>
      <c r="I148" s="157">
        <f t="shared" ref="I148" si="577">SUM(I149:I150,I153:I154)</f>
        <v>0</v>
      </c>
      <c r="J148" s="157">
        <f t="shared" ref="J148" si="578">SUM(J149:J150,J153:J154)</f>
        <v>0</v>
      </c>
      <c r="K148" s="157">
        <f t="shared" ref="K148" si="579">SUM(K149:K150,K153:K154)</f>
        <v>0</v>
      </c>
      <c r="L148" s="157">
        <f t="shared" ref="L148" si="580">SUM(L149:L150,L153:L154)</f>
        <v>0</v>
      </c>
      <c r="M148" s="157">
        <f t="shared" ref="M148" si="581">SUM(M149:M150,M153:M154)</f>
        <v>0</v>
      </c>
      <c r="N148" s="157">
        <f t="shared" ref="N148" si="582">SUM(N149:N150,N153:N154)</f>
        <v>0</v>
      </c>
      <c r="O148" s="157">
        <f t="shared" ref="O148" si="583">SUM(O149:O150,O153:O154)</f>
        <v>0</v>
      </c>
      <c r="P148" s="157">
        <f t="shared" ref="P148" si="584">SUM(P149:P150,P153:P154)</f>
        <v>0</v>
      </c>
      <c r="Q148" s="157">
        <f t="shared" ref="Q148" si="585">SUM(Q149:Q150,Q153:Q154)</f>
        <v>0</v>
      </c>
    </row>
    <row r="149" spans="1:17" ht="12" customHeight="1" x14ac:dyDescent="0.25">
      <c r="A149" s="167" t="s">
        <v>144</v>
      </c>
      <c r="B149" s="132"/>
      <c r="C149" s="132">
        <v>0</v>
      </c>
      <c r="D149" s="132">
        <v>0</v>
      </c>
      <c r="E149" s="132">
        <v>0</v>
      </c>
      <c r="F149" s="132">
        <v>0</v>
      </c>
      <c r="G149" s="132">
        <v>0</v>
      </c>
      <c r="H149" s="132">
        <v>0</v>
      </c>
      <c r="I149" s="132">
        <v>0</v>
      </c>
      <c r="J149" s="132">
        <v>0</v>
      </c>
      <c r="K149" s="132">
        <v>0</v>
      </c>
      <c r="L149" s="132">
        <v>0</v>
      </c>
      <c r="M149" s="132">
        <v>0</v>
      </c>
      <c r="N149" s="132">
        <v>0</v>
      </c>
      <c r="O149" s="132">
        <v>0</v>
      </c>
      <c r="P149" s="132">
        <v>0</v>
      </c>
      <c r="Q149" s="132">
        <v>0</v>
      </c>
    </row>
    <row r="150" spans="1:17" ht="12" customHeight="1" x14ac:dyDescent="0.25">
      <c r="A150" s="167" t="s">
        <v>143</v>
      </c>
      <c r="B150" s="132"/>
      <c r="C150" s="132">
        <f t="shared" ref="C150" si="586">SUM(C151:C152)</f>
        <v>0</v>
      </c>
      <c r="D150" s="132">
        <f t="shared" ref="D150" si="587">SUM(D151:D152)</f>
        <v>0</v>
      </c>
      <c r="E150" s="132">
        <f t="shared" ref="E150" si="588">SUM(E151:E152)</f>
        <v>0</v>
      </c>
      <c r="F150" s="132">
        <f t="shared" ref="F150" si="589">SUM(F151:F152)</f>
        <v>0</v>
      </c>
      <c r="G150" s="132">
        <f t="shared" ref="G150" si="590">SUM(G151:G152)</f>
        <v>0</v>
      </c>
      <c r="H150" s="132">
        <f t="shared" ref="H150" si="591">SUM(H151:H152)</f>
        <v>0</v>
      </c>
      <c r="I150" s="132">
        <f t="shared" ref="I150" si="592">SUM(I151:I152)</f>
        <v>0</v>
      </c>
      <c r="J150" s="132">
        <f t="shared" ref="J150" si="593">SUM(J151:J152)</f>
        <v>0</v>
      </c>
      <c r="K150" s="132">
        <f t="shared" ref="K150" si="594">SUM(K151:K152)</f>
        <v>0</v>
      </c>
      <c r="L150" s="132">
        <f t="shared" ref="L150" si="595">SUM(L151:L152)</f>
        <v>0</v>
      </c>
      <c r="M150" s="132">
        <f t="shared" ref="M150" si="596">SUM(M151:M152)</f>
        <v>0</v>
      </c>
      <c r="N150" s="132">
        <f t="shared" ref="N150" si="597">SUM(N151:N152)</f>
        <v>0</v>
      </c>
      <c r="O150" s="132">
        <f t="shared" ref="O150" si="598">SUM(O151:O152)</f>
        <v>0</v>
      </c>
      <c r="P150" s="132">
        <f t="shared" ref="P150" si="599">SUM(P151:P152)</f>
        <v>0</v>
      </c>
      <c r="Q150" s="132">
        <f t="shared" ref="Q150" si="600">SUM(Q151:Q152)</f>
        <v>0</v>
      </c>
    </row>
    <row r="151" spans="1:17" ht="12" customHeight="1" x14ac:dyDescent="0.25">
      <c r="A151" s="166" t="s">
        <v>57</v>
      </c>
      <c r="B151" s="165"/>
      <c r="C151" s="165">
        <v>0</v>
      </c>
      <c r="D151" s="165">
        <v>0</v>
      </c>
      <c r="E151" s="165">
        <v>0</v>
      </c>
      <c r="F151" s="165">
        <v>0</v>
      </c>
      <c r="G151" s="165">
        <v>0</v>
      </c>
      <c r="H151" s="165">
        <v>0</v>
      </c>
      <c r="I151" s="165">
        <v>0</v>
      </c>
      <c r="J151" s="165">
        <v>0</v>
      </c>
      <c r="K151" s="165">
        <v>0</v>
      </c>
      <c r="L151" s="165">
        <v>0</v>
      </c>
      <c r="M151" s="165">
        <v>0</v>
      </c>
      <c r="N151" s="165">
        <v>0</v>
      </c>
      <c r="O151" s="165">
        <v>0</v>
      </c>
      <c r="P151" s="165">
        <v>0</v>
      </c>
      <c r="Q151" s="165">
        <v>0</v>
      </c>
    </row>
    <row r="152" spans="1:17" ht="12" customHeight="1" x14ac:dyDescent="0.25">
      <c r="A152" s="147" t="s">
        <v>59</v>
      </c>
      <c r="B152" s="164"/>
      <c r="C152" s="164">
        <v>0</v>
      </c>
      <c r="D152" s="164">
        <v>0</v>
      </c>
      <c r="E152" s="164">
        <v>0</v>
      </c>
      <c r="F152" s="164">
        <v>0</v>
      </c>
      <c r="G152" s="164">
        <v>0</v>
      </c>
      <c r="H152" s="164">
        <v>0</v>
      </c>
      <c r="I152" s="164">
        <v>0</v>
      </c>
      <c r="J152" s="164">
        <v>0</v>
      </c>
      <c r="K152" s="164">
        <v>0</v>
      </c>
      <c r="L152" s="164">
        <v>0</v>
      </c>
      <c r="M152" s="164">
        <v>0</v>
      </c>
      <c r="N152" s="164">
        <v>0</v>
      </c>
      <c r="O152" s="164">
        <v>0</v>
      </c>
      <c r="P152" s="164">
        <v>0</v>
      </c>
      <c r="Q152" s="164">
        <v>0</v>
      </c>
    </row>
    <row r="153" spans="1:17" ht="12" customHeight="1" x14ac:dyDescent="0.25">
      <c r="A153" s="163" t="s">
        <v>142</v>
      </c>
      <c r="B153" s="162"/>
      <c r="C153" s="162">
        <v>0</v>
      </c>
      <c r="D153" s="162">
        <v>0</v>
      </c>
      <c r="E153" s="162">
        <v>0</v>
      </c>
      <c r="F153" s="162">
        <v>0</v>
      </c>
      <c r="G153" s="162">
        <v>0</v>
      </c>
      <c r="H153" s="162">
        <v>0</v>
      </c>
      <c r="I153" s="162">
        <v>0</v>
      </c>
      <c r="J153" s="162">
        <v>0</v>
      </c>
      <c r="K153" s="162">
        <v>0</v>
      </c>
      <c r="L153" s="162">
        <v>0</v>
      </c>
      <c r="M153" s="162">
        <v>0</v>
      </c>
      <c r="N153" s="162">
        <v>0</v>
      </c>
      <c r="O153" s="162">
        <v>0</v>
      </c>
      <c r="P153" s="162">
        <v>0</v>
      </c>
      <c r="Q153" s="162">
        <v>0</v>
      </c>
    </row>
    <row r="154" spans="1:17" ht="12" customHeight="1" x14ac:dyDescent="0.25">
      <c r="A154" s="161" t="s">
        <v>141</v>
      </c>
      <c r="B154" s="160"/>
      <c r="C154" s="160">
        <f t="shared" ref="C154" si="601">SUM(C155:C156)</f>
        <v>0</v>
      </c>
      <c r="D154" s="160">
        <f t="shared" ref="D154" si="602">SUM(D155:D156)</f>
        <v>0</v>
      </c>
      <c r="E154" s="160">
        <f t="shared" ref="E154" si="603">SUM(E155:E156)</f>
        <v>0</v>
      </c>
      <c r="F154" s="160">
        <f t="shared" ref="F154" si="604">SUM(F155:F156)</f>
        <v>0</v>
      </c>
      <c r="G154" s="160">
        <f t="shared" ref="G154" si="605">SUM(G155:G156)</f>
        <v>0</v>
      </c>
      <c r="H154" s="160">
        <f t="shared" ref="H154" si="606">SUM(H155:H156)</f>
        <v>0</v>
      </c>
      <c r="I154" s="160">
        <f t="shared" ref="I154" si="607">SUM(I155:I156)</f>
        <v>0</v>
      </c>
      <c r="J154" s="160">
        <f t="shared" ref="J154" si="608">SUM(J155:J156)</f>
        <v>0</v>
      </c>
      <c r="K154" s="160">
        <f t="shared" ref="K154" si="609">SUM(K155:K156)</f>
        <v>0</v>
      </c>
      <c r="L154" s="160">
        <f t="shared" ref="L154" si="610">SUM(L155:L156)</f>
        <v>0</v>
      </c>
      <c r="M154" s="160">
        <f t="shared" ref="M154" si="611">SUM(M155:M156)</f>
        <v>0</v>
      </c>
      <c r="N154" s="160">
        <f t="shared" ref="N154" si="612">SUM(N155:N156)</f>
        <v>0</v>
      </c>
      <c r="O154" s="160">
        <f t="shared" ref="O154" si="613">SUM(O155:O156)</f>
        <v>0</v>
      </c>
      <c r="P154" s="160">
        <f t="shared" ref="P154" si="614">SUM(P155:P156)</f>
        <v>0</v>
      </c>
      <c r="Q154" s="160">
        <f t="shared" ref="Q154" si="615">SUM(Q155:Q156)</f>
        <v>0</v>
      </c>
    </row>
    <row r="155" spans="1:17" ht="12" customHeight="1" x14ac:dyDescent="0.25">
      <c r="A155" s="148" t="s">
        <v>60</v>
      </c>
      <c r="B155" s="156"/>
      <c r="C155" s="156">
        <v>0</v>
      </c>
      <c r="D155" s="156">
        <v>0</v>
      </c>
      <c r="E155" s="156">
        <v>0</v>
      </c>
      <c r="F155" s="156">
        <v>0</v>
      </c>
      <c r="G155" s="156">
        <v>0</v>
      </c>
      <c r="H155" s="156">
        <v>0</v>
      </c>
      <c r="I155" s="156">
        <v>0</v>
      </c>
      <c r="J155" s="156">
        <v>0</v>
      </c>
      <c r="K155" s="156">
        <v>0</v>
      </c>
      <c r="L155" s="156">
        <v>0</v>
      </c>
      <c r="M155" s="156">
        <v>0</v>
      </c>
      <c r="N155" s="156">
        <v>0</v>
      </c>
      <c r="O155" s="156">
        <v>0</v>
      </c>
      <c r="P155" s="156">
        <v>0</v>
      </c>
      <c r="Q155" s="156">
        <v>0</v>
      </c>
    </row>
    <row r="156" spans="1:17" ht="12" customHeight="1" x14ac:dyDescent="0.25">
      <c r="A156" s="148" t="s">
        <v>59</v>
      </c>
      <c r="B156" s="156"/>
      <c r="C156" s="156">
        <v>0</v>
      </c>
      <c r="D156" s="156">
        <v>0</v>
      </c>
      <c r="E156" s="156">
        <v>0</v>
      </c>
      <c r="F156" s="156">
        <v>0</v>
      </c>
      <c r="G156" s="156">
        <v>0</v>
      </c>
      <c r="H156" s="156">
        <v>0</v>
      </c>
      <c r="I156" s="156">
        <v>0</v>
      </c>
      <c r="J156" s="156">
        <v>0</v>
      </c>
      <c r="K156" s="156">
        <v>0</v>
      </c>
      <c r="L156" s="156">
        <v>0</v>
      </c>
      <c r="M156" s="156">
        <v>0</v>
      </c>
      <c r="N156" s="156">
        <v>0</v>
      </c>
      <c r="O156" s="156">
        <v>0</v>
      </c>
      <c r="P156" s="156">
        <v>0</v>
      </c>
      <c r="Q156" s="156">
        <v>0</v>
      </c>
    </row>
    <row r="157" spans="1:17" ht="12" customHeight="1" x14ac:dyDescent="0.25">
      <c r="A157" s="158" t="s">
        <v>62</v>
      </c>
      <c r="B157" s="157"/>
      <c r="C157" s="157">
        <f t="shared" ref="C157" si="616">SUM(C158:C159)</f>
        <v>0</v>
      </c>
      <c r="D157" s="157">
        <f t="shared" ref="D157" si="617">SUM(D158:D159)</f>
        <v>0</v>
      </c>
      <c r="E157" s="157">
        <f t="shared" ref="E157" si="618">SUM(E158:E159)</f>
        <v>0</v>
      </c>
      <c r="F157" s="157">
        <f t="shared" ref="F157" si="619">SUM(F158:F159)</f>
        <v>0</v>
      </c>
      <c r="G157" s="157">
        <f t="shared" ref="G157" si="620">SUM(G158:G159)</f>
        <v>0</v>
      </c>
      <c r="H157" s="157">
        <f t="shared" ref="H157" si="621">SUM(H158:H159)</f>
        <v>0</v>
      </c>
      <c r="I157" s="157">
        <f t="shared" ref="I157" si="622">SUM(I158:I159)</f>
        <v>0</v>
      </c>
      <c r="J157" s="157">
        <f t="shared" ref="J157" si="623">SUM(J158:J159)</f>
        <v>0</v>
      </c>
      <c r="K157" s="157">
        <f t="shared" ref="K157" si="624">SUM(K158:K159)</f>
        <v>0</v>
      </c>
      <c r="L157" s="157">
        <f t="shared" ref="L157" si="625">SUM(L158:L159)</f>
        <v>0</v>
      </c>
      <c r="M157" s="157">
        <f t="shared" ref="M157" si="626">SUM(M158:M159)</f>
        <v>0</v>
      </c>
      <c r="N157" s="157">
        <f t="shared" ref="N157" si="627">SUM(N158:N159)</f>
        <v>0</v>
      </c>
      <c r="O157" s="157">
        <f t="shared" ref="O157" si="628">SUM(O158:O159)</f>
        <v>0</v>
      </c>
      <c r="P157" s="157">
        <f t="shared" ref="P157" si="629">SUM(P158:P159)</f>
        <v>0</v>
      </c>
      <c r="Q157" s="157">
        <f t="shared" ref="Q157" si="630">SUM(Q158:Q159)</f>
        <v>0</v>
      </c>
    </row>
    <row r="158" spans="1:17" ht="12" customHeight="1" x14ac:dyDescent="0.25">
      <c r="A158" s="23" t="s">
        <v>57</v>
      </c>
      <c r="B158" s="156"/>
      <c r="C158" s="156">
        <v>0</v>
      </c>
      <c r="D158" s="156">
        <v>0</v>
      </c>
      <c r="E158" s="156">
        <v>0</v>
      </c>
      <c r="F158" s="156">
        <v>0</v>
      </c>
      <c r="G158" s="156">
        <v>0</v>
      </c>
      <c r="H158" s="156">
        <v>0</v>
      </c>
      <c r="I158" s="156">
        <v>0</v>
      </c>
      <c r="J158" s="156">
        <v>0</v>
      </c>
      <c r="K158" s="156">
        <v>0</v>
      </c>
      <c r="L158" s="156">
        <v>0</v>
      </c>
      <c r="M158" s="156">
        <v>0</v>
      </c>
      <c r="N158" s="156">
        <v>0</v>
      </c>
      <c r="O158" s="156">
        <v>0</v>
      </c>
      <c r="P158" s="156">
        <v>0</v>
      </c>
      <c r="Q158" s="156">
        <v>0</v>
      </c>
    </row>
    <row r="159" spans="1:17" ht="12" customHeight="1" x14ac:dyDescent="0.25">
      <c r="A159" s="29" t="s">
        <v>140</v>
      </c>
      <c r="B159" s="57"/>
      <c r="C159" s="57">
        <v>0</v>
      </c>
      <c r="D159" s="57">
        <v>0</v>
      </c>
      <c r="E159" s="57">
        <v>0</v>
      </c>
      <c r="F159" s="57">
        <v>0</v>
      </c>
      <c r="G159" s="57">
        <v>0</v>
      </c>
      <c r="H159" s="57">
        <v>0</v>
      </c>
      <c r="I159" s="57">
        <v>0</v>
      </c>
      <c r="J159" s="57">
        <v>0</v>
      </c>
      <c r="K159" s="57">
        <v>0</v>
      </c>
      <c r="L159" s="57">
        <v>0</v>
      </c>
      <c r="M159" s="57">
        <v>0</v>
      </c>
      <c r="N159" s="57">
        <v>0</v>
      </c>
      <c r="O159" s="57">
        <v>0</v>
      </c>
      <c r="P159" s="57">
        <v>0</v>
      </c>
      <c r="Q159" s="57">
        <v>0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68">
        <f t="shared" ref="C161" si="631">SUM(C162,C164,C166,C175)</f>
        <v>0</v>
      </c>
      <c r="D161" s="168">
        <f t="shared" ref="D161" si="632">SUM(D162,D164,D166,D175)</f>
        <v>0</v>
      </c>
      <c r="E161" s="168">
        <f t="shared" ref="E161" si="633">SUM(E162,E164,E166,E175)</f>
        <v>0</v>
      </c>
      <c r="F161" s="168">
        <f t="shared" ref="F161" si="634">SUM(F162,F164,F166,F175)</f>
        <v>0</v>
      </c>
      <c r="G161" s="168">
        <f t="shared" ref="G161" si="635">SUM(G162,G164,G166,G175)</f>
        <v>0</v>
      </c>
      <c r="H161" s="168">
        <f t="shared" ref="H161" si="636">SUM(H162,H164,H166,H175)</f>
        <v>0</v>
      </c>
      <c r="I161" s="168">
        <f t="shared" ref="I161" si="637">SUM(I162,I164,I166,I175)</f>
        <v>0</v>
      </c>
      <c r="J161" s="168">
        <f t="shared" ref="J161" si="638">SUM(J162,J164,J166,J175)</f>
        <v>0</v>
      </c>
      <c r="K161" s="168">
        <f t="shared" ref="K161" si="639">SUM(K162,K164,K166,K175)</f>
        <v>0</v>
      </c>
      <c r="L161" s="168">
        <f t="shared" ref="L161" si="640">SUM(L162,L164,L166,L175)</f>
        <v>0</v>
      </c>
      <c r="M161" s="168">
        <f t="shared" ref="M161" si="641">SUM(M162,M164,M166,M175)</f>
        <v>0</v>
      </c>
      <c r="N161" s="168">
        <f t="shared" ref="N161" si="642">SUM(N162,N164,N166,N175)</f>
        <v>0</v>
      </c>
      <c r="O161" s="168">
        <f t="shared" ref="O161" si="643">SUM(O162,O164,O166,O175)</f>
        <v>0</v>
      </c>
      <c r="P161" s="168">
        <f t="shared" ref="P161" si="644">SUM(P162,P164,P166,P175)</f>
        <v>0</v>
      </c>
      <c r="Q161" s="168">
        <f t="shared" ref="Q161" si="645">SUM(Q162,Q164,Q166,Q175)</f>
        <v>0</v>
      </c>
    </row>
    <row r="162" spans="1:17" ht="12.95" customHeight="1" x14ac:dyDescent="0.25">
      <c r="A162" s="158" t="s">
        <v>65</v>
      </c>
      <c r="B162" s="157"/>
      <c r="C162" s="157">
        <f t="shared" ref="C162:Q162" si="646">C163</f>
        <v>0</v>
      </c>
      <c r="D162" s="157">
        <f t="shared" si="646"/>
        <v>0</v>
      </c>
      <c r="E162" s="157">
        <f t="shared" si="646"/>
        <v>0</v>
      </c>
      <c r="F162" s="157">
        <f t="shared" si="646"/>
        <v>0</v>
      </c>
      <c r="G162" s="157">
        <f t="shared" si="646"/>
        <v>0</v>
      </c>
      <c r="H162" s="157">
        <f t="shared" si="646"/>
        <v>0</v>
      </c>
      <c r="I162" s="157">
        <f t="shared" si="646"/>
        <v>0</v>
      </c>
      <c r="J162" s="157">
        <f t="shared" si="646"/>
        <v>0</v>
      </c>
      <c r="K162" s="157">
        <f t="shared" si="646"/>
        <v>0</v>
      </c>
      <c r="L162" s="157">
        <f t="shared" si="646"/>
        <v>0</v>
      </c>
      <c r="M162" s="157">
        <f t="shared" si="646"/>
        <v>0</v>
      </c>
      <c r="N162" s="157">
        <f t="shared" si="646"/>
        <v>0</v>
      </c>
      <c r="O162" s="157">
        <f t="shared" si="646"/>
        <v>0</v>
      </c>
      <c r="P162" s="157">
        <f t="shared" si="646"/>
        <v>0</v>
      </c>
      <c r="Q162" s="157">
        <f t="shared" si="646"/>
        <v>0</v>
      </c>
    </row>
    <row r="163" spans="1:17" ht="12" customHeight="1" x14ac:dyDescent="0.25">
      <c r="A163" s="23" t="s">
        <v>60</v>
      </c>
      <c r="B163" s="57"/>
      <c r="C163" s="57">
        <v>0</v>
      </c>
      <c r="D163" s="57">
        <v>0</v>
      </c>
      <c r="E163" s="57">
        <v>0</v>
      </c>
      <c r="F163" s="57">
        <v>0</v>
      </c>
      <c r="G163" s="57">
        <v>0</v>
      </c>
      <c r="H163" s="57">
        <v>0</v>
      </c>
      <c r="I163" s="57">
        <v>0</v>
      </c>
      <c r="J163" s="57">
        <v>0</v>
      </c>
      <c r="K163" s="57">
        <v>0</v>
      </c>
      <c r="L163" s="57">
        <v>0</v>
      </c>
      <c r="M163" s="57">
        <v>0</v>
      </c>
      <c r="N163" s="57">
        <v>0</v>
      </c>
      <c r="O163" s="57">
        <v>0</v>
      </c>
      <c r="P163" s="57">
        <v>0</v>
      </c>
      <c r="Q163" s="57">
        <v>0</v>
      </c>
    </row>
    <row r="164" spans="1:17" ht="12.95" customHeight="1" x14ac:dyDescent="0.25">
      <c r="A164" s="158" t="s">
        <v>112</v>
      </c>
      <c r="B164" s="157"/>
      <c r="C164" s="157">
        <f t="shared" ref="C164:Q164" si="647">C165</f>
        <v>0</v>
      </c>
      <c r="D164" s="157">
        <f t="shared" si="647"/>
        <v>0</v>
      </c>
      <c r="E164" s="157">
        <f t="shared" si="647"/>
        <v>0</v>
      </c>
      <c r="F164" s="157">
        <f t="shared" si="647"/>
        <v>0</v>
      </c>
      <c r="G164" s="157">
        <f t="shared" si="647"/>
        <v>0</v>
      </c>
      <c r="H164" s="157">
        <f t="shared" si="647"/>
        <v>0</v>
      </c>
      <c r="I164" s="157">
        <f t="shared" si="647"/>
        <v>0</v>
      </c>
      <c r="J164" s="157">
        <f t="shared" si="647"/>
        <v>0</v>
      </c>
      <c r="K164" s="157">
        <f t="shared" si="647"/>
        <v>0</v>
      </c>
      <c r="L164" s="157">
        <f t="shared" si="647"/>
        <v>0</v>
      </c>
      <c r="M164" s="157">
        <f t="shared" si="647"/>
        <v>0</v>
      </c>
      <c r="N164" s="157">
        <f t="shared" si="647"/>
        <v>0</v>
      </c>
      <c r="O164" s="157">
        <f t="shared" si="647"/>
        <v>0</v>
      </c>
      <c r="P164" s="157">
        <f t="shared" si="647"/>
        <v>0</v>
      </c>
      <c r="Q164" s="157">
        <f t="shared" si="647"/>
        <v>0</v>
      </c>
    </row>
    <row r="165" spans="1:17" ht="12" customHeight="1" x14ac:dyDescent="0.25">
      <c r="A165" s="23" t="s">
        <v>60</v>
      </c>
      <c r="B165" s="156"/>
      <c r="C165" s="156">
        <v>0</v>
      </c>
      <c r="D165" s="156">
        <v>0</v>
      </c>
      <c r="E165" s="156">
        <v>0</v>
      </c>
      <c r="F165" s="156">
        <v>0</v>
      </c>
      <c r="G165" s="156">
        <v>0</v>
      </c>
      <c r="H165" s="156">
        <v>0</v>
      </c>
      <c r="I165" s="156">
        <v>0</v>
      </c>
      <c r="J165" s="156">
        <v>0</v>
      </c>
      <c r="K165" s="156">
        <v>0</v>
      </c>
      <c r="L165" s="156">
        <v>0</v>
      </c>
      <c r="M165" s="156">
        <v>0</v>
      </c>
      <c r="N165" s="156">
        <v>0</v>
      </c>
      <c r="O165" s="156">
        <v>0</v>
      </c>
      <c r="P165" s="156">
        <v>0</v>
      </c>
      <c r="Q165" s="156">
        <v>0</v>
      </c>
    </row>
    <row r="166" spans="1:17" ht="12" customHeight="1" x14ac:dyDescent="0.25">
      <c r="A166" s="158" t="s">
        <v>63</v>
      </c>
      <c r="B166" s="157"/>
      <c r="C166" s="157">
        <f t="shared" ref="C166" si="648">SUM(C167:C168,C171:C172)</f>
        <v>0</v>
      </c>
      <c r="D166" s="157">
        <f t="shared" ref="D166" si="649">SUM(D167:D168,D171:D172)</f>
        <v>0</v>
      </c>
      <c r="E166" s="157">
        <f t="shared" ref="E166" si="650">SUM(E167:E168,E171:E172)</f>
        <v>0</v>
      </c>
      <c r="F166" s="157">
        <f t="shared" ref="F166" si="651">SUM(F167:F168,F171:F172)</f>
        <v>0</v>
      </c>
      <c r="G166" s="157">
        <f t="shared" ref="G166" si="652">SUM(G167:G168,G171:G172)</f>
        <v>0</v>
      </c>
      <c r="H166" s="157">
        <f t="shared" ref="H166" si="653">SUM(H167:H168,H171:H172)</f>
        <v>0</v>
      </c>
      <c r="I166" s="157">
        <f t="shared" ref="I166" si="654">SUM(I167:I168,I171:I172)</f>
        <v>0</v>
      </c>
      <c r="J166" s="157">
        <f t="shared" ref="J166" si="655">SUM(J167:J168,J171:J172)</f>
        <v>0</v>
      </c>
      <c r="K166" s="157">
        <f t="shared" ref="K166" si="656">SUM(K167:K168,K171:K172)</f>
        <v>0</v>
      </c>
      <c r="L166" s="157">
        <f t="shared" ref="L166" si="657">SUM(L167:L168,L171:L172)</f>
        <v>0</v>
      </c>
      <c r="M166" s="157">
        <f t="shared" ref="M166" si="658">SUM(M167:M168,M171:M172)</f>
        <v>0</v>
      </c>
      <c r="N166" s="157">
        <f t="shared" ref="N166" si="659">SUM(N167:N168,N171:N172)</f>
        <v>0</v>
      </c>
      <c r="O166" s="157">
        <f t="shared" ref="O166" si="660">SUM(O167:O168,O171:O172)</f>
        <v>0</v>
      </c>
      <c r="P166" s="157">
        <f t="shared" ref="P166" si="661">SUM(P167:P168,P171:P172)</f>
        <v>0</v>
      </c>
      <c r="Q166" s="157">
        <f t="shared" ref="Q166" si="662">SUM(Q167:Q168,Q171:Q172)</f>
        <v>0</v>
      </c>
    </row>
    <row r="167" spans="1:17" ht="12" customHeight="1" x14ac:dyDescent="0.25">
      <c r="A167" s="167" t="s">
        <v>144</v>
      </c>
      <c r="B167" s="132"/>
      <c r="C167" s="132">
        <v>0</v>
      </c>
      <c r="D167" s="132">
        <v>0</v>
      </c>
      <c r="E167" s="132">
        <v>0</v>
      </c>
      <c r="F167" s="132">
        <v>0</v>
      </c>
      <c r="G167" s="132">
        <v>0</v>
      </c>
      <c r="H167" s="132">
        <v>0</v>
      </c>
      <c r="I167" s="132">
        <v>0</v>
      </c>
      <c r="J167" s="132">
        <v>0</v>
      </c>
      <c r="K167" s="132">
        <v>0</v>
      </c>
      <c r="L167" s="132">
        <v>0</v>
      </c>
      <c r="M167" s="132">
        <v>0</v>
      </c>
      <c r="N167" s="132">
        <v>0</v>
      </c>
      <c r="O167" s="132">
        <v>0</v>
      </c>
      <c r="P167" s="132">
        <v>0</v>
      </c>
      <c r="Q167" s="132">
        <v>0</v>
      </c>
    </row>
    <row r="168" spans="1:17" ht="12" customHeight="1" x14ac:dyDescent="0.25">
      <c r="A168" s="167" t="s">
        <v>143</v>
      </c>
      <c r="B168" s="132"/>
      <c r="C168" s="132">
        <f t="shared" ref="C168" si="663">SUM(C169:C170)</f>
        <v>0</v>
      </c>
      <c r="D168" s="132">
        <f t="shared" ref="D168" si="664">SUM(D169:D170)</f>
        <v>0</v>
      </c>
      <c r="E168" s="132">
        <f t="shared" ref="E168" si="665">SUM(E169:E170)</f>
        <v>0</v>
      </c>
      <c r="F168" s="132">
        <f t="shared" ref="F168" si="666">SUM(F169:F170)</f>
        <v>0</v>
      </c>
      <c r="G168" s="132">
        <f t="shared" ref="G168" si="667">SUM(G169:G170)</f>
        <v>0</v>
      </c>
      <c r="H168" s="132">
        <f t="shared" ref="H168" si="668">SUM(H169:H170)</f>
        <v>0</v>
      </c>
      <c r="I168" s="132">
        <f t="shared" ref="I168" si="669">SUM(I169:I170)</f>
        <v>0</v>
      </c>
      <c r="J168" s="132">
        <f t="shared" ref="J168" si="670">SUM(J169:J170)</f>
        <v>0</v>
      </c>
      <c r="K168" s="132">
        <f t="shared" ref="K168" si="671">SUM(K169:K170)</f>
        <v>0</v>
      </c>
      <c r="L168" s="132">
        <f t="shared" ref="L168" si="672">SUM(L169:L170)</f>
        <v>0</v>
      </c>
      <c r="M168" s="132">
        <f t="shared" ref="M168" si="673">SUM(M169:M170)</f>
        <v>0</v>
      </c>
      <c r="N168" s="132">
        <f t="shared" ref="N168" si="674">SUM(N169:N170)</f>
        <v>0</v>
      </c>
      <c r="O168" s="132">
        <f t="shared" ref="O168" si="675">SUM(O169:O170)</f>
        <v>0</v>
      </c>
      <c r="P168" s="132">
        <f t="shared" ref="P168" si="676">SUM(P169:P170)</f>
        <v>0</v>
      </c>
      <c r="Q168" s="132">
        <f t="shared" ref="Q168" si="677">SUM(Q169:Q170)</f>
        <v>0</v>
      </c>
    </row>
    <row r="169" spans="1:17" ht="12" customHeight="1" x14ac:dyDescent="0.25">
      <c r="A169" s="166" t="s">
        <v>57</v>
      </c>
      <c r="B169" s="165"/>
      <c r="C169" s="165">
        <v>0</v>
      </c>
      <c r="D169" s="165">
        <v>0</v>
      </c>
      <c r="E169" s="165">
        <v>0</v>
      </c>
      <c r="F169" s="165">
        <v>0</v>
      </c>
      <c r="G169" s="165">
        <v>0</v>
      </c>
      <c r="H169" s="165">
        <v>0</v>
      </c>
      <c r="I169" s="165">
        <v>0</v>
      </c>
      <c r="J169" s="165">
        <v>0</v>
      </c>
      <c r="K169" s="165">
        <v>0</v>
      </c>
      <c r="L169" s="165">
        <v>0</v>
      </c>
      <c r="M169" s="165">
        <v>0</v>
      </c>
      <c r="N169" s="165">
        <v>0</v>
      </c>
      <c r="O169" s="165">
        <v>0</v>
      </c>
      <c r="P169" s="165">
        <v>0</v>
      </c>
      <c r="Q169" s="165">
        <v>0</v>
      </c>
    </row>
    <row r="170" spans="1:17" ht="12" customHeight="1" x14ac:dyDescent="0.25">
      <c r="A170" s="147" t="s">
        <v>59</v>
      </c>
      <c r="B170" s="164"/>
      <c r="C170" s="164">
        <v>0</v>
      </c>
      <c r="D170" s="164">
        <v>0</v>
      </c>
      <c r="E170" s="164">
        <v>0</v>
      </c>
      <c r="F170" s="164">
        <v>0</v>
      </c>
      <c r="G170" s="164">
        <v>0</v>
      </c>
      <c r="H170" s="164">
        <v>0</v>
      </c>
      <c r="I170" s="164">
        <v>0</v>
      </c>
      <c r="J170" s="164">
        <v>0</v>
      </c>
      <c r="K170" s="164">
        <v>0</v>
      </c>
      <c r="L170" s="164">
        <v>0</v>
      </c>
      <c r="M170" s="164">
        <v>0</v>
      </c>
      <c r="N170" s="164">
        <v>0</v>
      </c>
      <c r="O170" s="164">
        <v>0</v>
      </c>
      <c r="P170" s="164">
        <v>0</v>
      </c>
      <c r="Q170" s="164">
        <v>0</v>
      </c>
    </row>
    <row r="171" spans="1:17" ht="12" customHeight="1" x14ac:dyDescent="0.25">
      <c r="A171" s="163" t="s">
        <v>142</v>
      </c>
      <c r="B171" s="162"/>
      <c r="C171" s="162">
        <v>0</v>
      </c>
      <c r="D171" s="162">
        <v>0</v>
      </c>
      <c r="E171" s="162">
        <v>0</v>
      </c>
      <c r="F171" s="162">
        <v>0</v>
      </c>
      <c r="G171" s="162">
        <v>0</v>
      </c>
      <c r="H171" s="162">
        <v>0</v>
      </c>
      <c r="I171" s="162">
        <v>0</v>
      </c>
      <c r="J171" s="162">
        <v>0</v>
      </c>
      <c r="K171" s="162">
        <v>0</v>
      </c>
      <c r="L171" s="162">
        <v>0</v>
      </c>
      <c r="M171" s="162">
        <v>0</v>
      </c>
      <c r="N171" s="162">
        <v>0</v>
      </c>
      <c r="O171" s="162">
        <v>0</v>
      </c>
      <c r="P171" s="162">
        <v>0</v>
      </c>
      <c r="Q171" s="162">
        <v>0</v>
      </c>
    </row>
    <row r="172" spans="1:17" ht="12" customHeight="1" x14ac:dyDescent="0.25">
      <c r="A172" s="161" t="s">
        <v>141</v>
      </c>
      <c r="B172" s="160"/>
      <c r="C172" s="160">
        <f t="shared" ref="C172" si="678">SUM(C173:C174)</f>
        <v>0</v>
      </c>
      <c r="D172" s="160">
        <f t="shared" ref="D172" si="679">SUM(D173:D174)</f>
        <v>0</v>
      </c>
      <c r="E172" s="160">
        <f t="shared" ref="E172" si="680">SUM(E173:E174)</f>
        <v>0</v>
      </c>
      <c r="F172" s="160">
        <f t="shared" ref="F172" si="681">SUM(F173:F174)</f>
        <v>0</v>
      </c>
      <c r="G172" s="160">
        <f t="shared" ref="G172" si="682">SUM(G173:G174)</f>
        <v>0</v>
      </c>
      <c r="H172" s="160">
        <f t="shared" ref="H172" si="683">SUM(H173:H174)</f>
        <v>0</v>
      </c>
      <c r="I172" s="160">
        <f t="shared" ref="I172" si="684">SUM(I173:I174)</f>
        <v>0</v>
      </c>
      <c r="J172" s="160">
        <f t="shared" ref="J172" si="685">SUM(J173:J174)</f>
        <v>0</v>
      </c>
      <c r="K172" s="160">
        <f t="shared" ref="K172" si="686">SUM(K173:K174)</f>
        <v>0</v>
      </c>
      <c r="L172" s="160">
        <f t="shared" ref="L172" si="687">SUM(L173:L174)</f>
        <v>0</v>
      </c>
      <c r="M172" s="160">
        <f t="shared" ref="M172" si="688">SUM(M173:M174)</f>
        <v>0</v>
      </c>
      <c r="N172" s="160">
        <f t="shared" ref="N172" si="689">SUM(N173:N174)</f>
        <v>0</v>
      </c>
      <c r="O172" s="160">
        <f t="shared" ref="O172" si="690">SUM(O173:O174)</f>
        <v>0</v>
      </c>
      <c r="P172" s="160">
        <f t="shared" ref="P172" si="691">SUM(P173:P174)</f>
        <v>0</v>
      </c>
      <c r="Q172" s="160">
        <f t="shared" ref="Q172" si="692">SUM(Q173:Q174)</f>
        <v>0</v>
      </c>
    </row>
    <row r="173" spans="1:17" ht="12" customHeight="1" x14ac:dyDescent="0.25">
      <c r="A173" s="148" t="s">
        <v>60</v>
      </c>
      <c r="B173" s="156"/>
      <c r="C173" s="156">
        <v>0</v>
      </c>
      <c r="D173" s="156">
        <v>0</v>
      </c>
      <c r="E173" s="156">
        <v>0</v>
      </c>
      <c r="F173" s="156">
        <v>0</v>
      </c>
      <c r="G173" s="156">
        <v>0</v>
      </c>
      <c r="H173" s="156">
        <v>0</v>
      </c>
      <c r="I173" s="156">
        <v>0</v>
      </c>
      <c r="J173" s="156">
        <v>0</v>
      </c>
      <c r="K173" s="156">
        <v>0</v>
      </c>
      <c r="L173" s="156">
        <v>0</v>
      </c>
      <c r="M173" s="156">
        <v>0</v>
      </c>
      <c r="N173" s="156">
        <v>0</v>
      </c>
      <c r="O173" s="156">
        <v>0</v>
      </c>
      <c r="P173" s="156">
        <v>0</v>
      </c>
      <c r="Q173" s="156">
        <v>0</v>
      </c>
    </row>
    <row r="174" spans="1:17" ht="12" customHeight="1" x14ac:dyDescent="0.25">
      <c r="A174" s="159" t="s">
        <v>59</v>
      </c>
      <c r="B174" s="57"/>
      <c r="C174" s="57">
        <v>0</v>
      </c>
      <c r="D174" s="57">
        <v>0</v>
      </c>
      <c r="E174" s="57">
        <v>0</v>
      </c>
      <c r="F174" s="57">
        <v>0</v>
      </c>
      <c r="G174" s="57">
        <v>0</v>
      </c>
      <c r="H174" s="57">
        <v>0</v>
      </c>
      <c r="I174" s="57">
        <v>0</v>
      </c>
      <c r="J174" s="57">
        <v>0</v>
      </c>
      <c r="K174" s="57">
        <v>0</v>
      </c>
      <c r="L174" s="57">
        <v>0</v>
      </c>
      <c r="M174" s="57">
        <v>0</v>
      </c>
      <c r="N174" s="57">
        <v>0</v>
      </c>
      <c r="O174" s="57">
        <v>0</v>
      </c>
      <c r="P174" s="57">
        <v>0</v>
      </c>
      <c r="Q174" s="57">
        <v>0</v>
      </c>
    </row>
    <row r="175" spans="1:17" ht="12" customHeight="1" x14ac:dyDescent="0.25">
      <c r="A175" s="158" t="s">
        <v>62</v>
      </c>
      <c r="B175" s="157"/>
      <c r="C175" s="157">
        <f t="shared" ref="C175" si="693">SUM(C176:C177)</f>
        <v>0</v>
      </c>
      <c r="D175" s="157">
        <f t="shared" ref="D175" si="694">SUM(D176:D177)</f>
        <v>0</v>
      </c>
      <c r="E175" s="157">
        <f t="shared" ref="E175" si="695">SUM(E176:E177)</f>
        <v>0</v>
      </c>
      <c r="F175" s="157">
        <f t="shared" ref="F175" si="696">SUM(F176:F177)</f>
        <v>0</v>
      </c>
      <c r="G175" s="157">
        <f t="shared" ref="G175" si="697">SUM(G176:G177)</f>
        <v>0</v>
      </c>
      <c r="H175" s="157">
        <f t="shared" ref="H175" si="698">SUM(H176:H177)</f>
        <v>0</v>
      </c>
      <c r="I175" s="157">
        <f t="shared" ref="I175" si="699">SUM(I176:I177)</f>
        <v>0</v>
      </c>
      <c r="J175" s="157">
        <f t="shared" ref="J175" si="700">SUM(J176:J177)</f>
        <v>0</v>
      </c>
      <c r="K175" s="157">
        <f t="shared" ref="K175" si="701">SUM(K176:K177)</f>
        <v>0</v>
      </c>
      <c r="L175" s="157">
        <f t="shared" ref="L175" si="702">SUM(L176:L177)</f>
        <v>0</v>
      </c>
      <c r="M175" s="157">
        <f t="shared" ref="M175" si="703">SUM(M176:M177)</f>
        <v>0</v>
      </c>
      <c r="N175" s="157">
        <f t="shared" ref="N175" si="704">SUM(N176:N177)</f>
        <v>0</v>
      </c>
      <c r="O175" s="157">
        <f t="shared" ref="O175" si="705">SUM(O176:O177)</f>
        <v>0</v>
      </c>
      <c r="P175" s="157">
        <f t="shared" ref="P175" si="706">SUM(P176:P177)</f>
        <v>0</v>
      </c>
      <c r="Q175" s="157">
        <f t="shared" ref="Q175" si="707">SUM(Q176:Q177)</f>
        <v>0</v>
      </c>
    </row>
    <row r="176" spans="1:17" ht="12" customHeight="1" x14ac:dyDescent="0.25">
      <c r="A176" s="23" t="s">
        <v>57</v>
      </c>
      <c r="B176" s="156"/>
      <c r="C176" s="156">
        <v>0</v>
      </c>
      <c r="D176" s="156">
        <v>0</v>
      </c>
      <c r="E176" s="156">
        <v>0</v>
      </c>
      <c r="F176" s="156">
        <v>0</v>
      </c>
      <c r="G176" s="156">
        <v>0</v>
      </c>
      <c r="H176" s="156">
        <v>0</v>
      </c>
      <c r="I176" s="156">
        <v>0</v>
      </c>
      <c r="J176" s="156">
        <v>0</v>
      </c>
      <c r="K176" s="156">
        <v>0</v>
      </c>
      <c r="L176" s="156">
        <v>0</v>
      </c>
      <c r="M176" s="156">
        <v>0</v>
      </c>
      <c r="N176" s="156">
        <v>0</v>
      </c>
      <c r="O176" s="156">
        <v>0</v>
      </c>
      <c r="P176" s="156">
        <v>0</v>
      </c>
      <c r="Q176" s="156">
        <v>0</v>
      </c>
    </row>
    <row r="177" spans="1:17" ht="12" customHeight="1" x14ac:dyDescent="0.25">
      <c r="A177" s="29" t="s">
        <v>140</v>
      </c>
      <c r="B177" s="57"/>
      <c r="C177" s="57">
        <v>0</v>
      </c>
      <c r="D177" s="57">
        <v>0</v>
      </c>
      <c r="E177" s="57">
        <v>0</v>
      </c>
      <c r="F177" s="57">
        <v>0</v>
      </c>
      <c r="G177" s="57">
        <v>0</v>
      </c>
      <c r="H177" s="57">
        <v>0</v>
      </c>
      <c r="I177" s="57">
        <v>0</v>
      </c>
      <c r="J177" s="57">
        <v>0</v>
      </c>
      <c r="K177" s="57">
        <v>0</v>
      </c>
      <c r="L177" s="57">
        <v>0</v>
      </c>
      <c r="M177" s="57">
        <v>0</v>
      </c>
      <c r="N177" s="57">
        <v>0</v>
      </c>
      <c r="O177" s="57">
        <v>0</v>
      </c>
      <c r="P177" s="57">
        <v>0</v>
      </c>
      <c r="Q177" s="57"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275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178</v>
      </c>
    </row>
    <row r="3" spans="1:17" ht="12" customHeight="1" x14ac:dyDescent="0.25">
      <c r="A3" s="152" t="s">
        <v>172</v>
      </c>
      <c r="B3" s="168"/>
      <c r="C3" s="168">
        <f t="shared" ref="C3" si="0">SUM(C4,C7,C9,C19)</f>
        <v>0</v>
      </c>
      <c r="D3" s="168">
        <f t="shared" ref="D3" si="1">SUM(D4,D7,D9,D19)</f>
        <v>0</v>
      </c>
      <c r="E3" s="168">
        <f t="shared" ref="E3" si="2">SUM(E4,E7,E9,E19)</f>
        <v>20644.440549419054</v>
      </c>
      <c r="F3" s="168">
        <f t="shared" ref="F3" si="3">SUM(F4,F7,F9,F19)</f>
        <v>22168.794141552935</v>
      </c>
      <c r="G3" s="168">
        <f t="shared" ref="G3" si="4">SUM(G4,G7,G9,G19)</f>
        <v>19597.608393021324</v>
      </c>
      <c r="H3" s="168">
        <f t="shared" ref="H3" si="5">SUM(H4,H7,H9,H19)</f>
        <v>19357.334573315449</v>
      </c>
      <c r="I3" s="168">
        <f t="shared" ref="I3" si="6">SUM(I4,I7,I9,I19)</f>
        <v>18980.667775328318</v>
      </c>
      <c r="J3" s="168">
        <f t="shared" ref="J3" si="7">SUM(J4,J7,J9,J19)</f>
        <v>18656.738864490417</v>
      </c>
      <c r="K3" s="168">
        <f t="shared" ref="K3" si="8">SUM(K4,K7,K9,K19)</f>
        <v>0</v>
      </c>
      <c r="L3" s="168">
        <f t="shared" ref="L3" si="9">SUM(L4,L7,L9,L19)</f>
        <v>18661.579585096504</v>
      </c>
      <c r="M3" s="168">
        <f t="shared" ref="M3" si="10">SUM(M4,M7,M9,M19)</f>
        <v>0</v>
      </c>
      <c r="N3" s="168">
        <f t="shared" ref="N3" si="11">SUM(N4,N7,N9,N19)</f>
        <v>0</v>
      </c>
      <c r="O3" s="168">
        <f t="shared" ref="O3" si="12">SUM(O4,O7,O9,O19)</f>
        <v>0</v>
      </c>
      <c r="P3" s="168">
        <f t="shared" ref="P3" si="13">SUM(P4,P7,P9,P19)</f>
        <v>0</v>
      </c>
      <c r="Q3" s="168">
        <f t="shared" ref="Q3" si="14">SUM(Q4,Q7,Q9,Q19)</f>
        <v>0</v>
      </c>
    </row>
    <row r="4" spans="1:17" ht="12.95" customHeight="1" x14ac:dyDescent="0.25">
      <c r="A4" s="158" t="s">
        <v>65</v>
      </c>
      <c r="B4" s="157"/>
      <c r="C4" s="157">
        <f t="shared" ref="C4:Q4" si="15">SUM(C5:C6)</f>
        <v>0</v>
      </c>
      <c r="D4" s="157">
        <f t="shared" si="15"/>
        <v>0</v>
      </c>
      <c r="E4" s="157">
        <f t="shared" si="15"/>
        <v>16170.293969644354</v>
      </c>
      <c r="F4" s="157">
        <f t="shared" si="15"/>
        <v>17008.252335305198</v>
      </c>
      <c r="G4" s="157">
        <f t="shared" si="15"/>
        <v>15480.862912433175</v>
      </c>
      <c r="H4" s="157">
        <f t="shared" si="15"/>
        <v>15052.661159848511</v>
      </c>
      <c r="I4" s="157">
        <f t="shared" si="15"/>
        <v>14539.983255109841</v>
      </c>
      <c r="J4" s="157">
        <f t="shared" si="15"/>
        <v>14618.5131966514</v>
      </c>
      <c r="K4" s="157">
        <f t="shared" si="15"/>
        <v>0</v>
      </c>
      <c r="L4" s="157">
        <f t="shared" si="15"/>
        <v>14247.945931639162</v>
      </c>
      <c r="M4" s="157">
        <f t="shared" si="15"/>
        <v>0</v>
      </c>
      <c r="N4" s="157">
        <f t="shared" si="15"/>
        <v>0</v>
      </c>
      <c r="O4" s="157">
        <f t="shared" si="15"/>
        <v>0</v>
      </c>
      <c r="P4" s="157">
        <f t="shared" si="15"/>
        <v>0</v>
      </c>
      <c r="Q4" s="157">
        <f t="shared" si="15"/>
        <v>0</v>
      </c>
    </row>
    <row r="5" spans="1:17" ht="12" customHeight="1" x14ac:dyDescent="0.25">
      <c r="A5" s="23" t="s">
        <v>58</v>
      </c>
      <c r="B5" s="156"/>
      <c r="C5" s="156">
        <f>IF(RES_hhdet_in_fec!C5=0,0,RES_hhdet_in_fec!C5/0.086*1000000/RES_hhdet_in_new!C5)</f>
        <v>0</v>
      </c>
      <c r="D5" s="156">
        <f>IF(RES_hhdet_in_fec!D5=0,0,RES_hhdet_in_fec!D5/0.086*1000000/RES_hhdet_in_new!D5)</f>
        <v>0</v>
      </c>
      <c r="E5" s="156">
        <f>IF(RES_hhdet_in_fec!E5=0,0,RES_hhdet_in_fec!E5/0.086*1000000/RES_hhdet_in_new!E5)</f>
        <v>16072.102971559601</v>
      </c>
      <c r="F5" s="156">
        <f>IF(RES_hhdet_in_fec!F5=0,0,RES_hhdet_in_fec!F5/0.086*1000000/RES_hhdet_in_new!F5)</f>
        <v>16913.348793457237</v>
      </c>
      <c r="G5" s="156">
        <f>IF(RES_hhdet_in_fec!G5=0,0,RES_hhdet_in_fec!G5/0.086*1000000/RES_hhdet_in_new!G5)</f>
        <v>15426.111441694095</v>
      </c>
      <c r="H5" s="156">
        <f>IF(RES_hhdet_in_fec!H5=0,0,RES_hhdet_in_fec!H5/0.086*1000000/RES_hhdet_in_new!H5)</f>
        <v>14985.596424776295</v>
      </c>
      <c r="I5" s="156">
        <f>IF(RES_hhdet_in_fec!I5=0,0,RES_hhdet_in_fec!I5/0.086*1000000/RES_hhdet_in_new!I5)</f>
        <v>14474.571780174989</v>
      </c>
      <c r="J5" s="156">
        <f>IF(RES_hhdet_in_fec!J5=0,0,RES_hhdet_in_fec!J5/0.086*1000000/RES_hhdet_in_new!J5)</f>
        <v>14532.2299419516</v>
      </c>
      <c r="K5" s="156">
        <f>IF(RES_hhdet_in_fec!K5=0,0,RES_hhdet_in_fec!K5/0.086*1000000/RES_hhdet_in_new!K5)</f>
        <v>0</v>
      </c>
      <c r="L5" s="156">
        <f>IF(RES_hhdet_in_fec!L5=0,0,RES_hhdet_in_fec!L5/0.086*1000000/RES_hhdet_in_new!L5)</f>
        <v>14131.056419216897</v>
      </c>
      <c r="M5" s="156">
        <f>IF(RES_hhdet_in_fec!M5=0,0,RES_hhdet_in_fec!M5/0.086*1000000/RES_hhdet_in_new!M5)</f>
        <v>0</v>
      </c>
      <c r="N5" s="156">
        <f>IF(RES_hhdet_in_fec!N5=0,0,RES_hhdet_in_fec!N5/0.086*1000000/RES_hhdet_in_new!N5)</f>
        <v>0</v>
      </c>
      <c r="O5" s="156">
        <f>IF(RES_hhdet_in_fec!O5=0,0,RES_hhdet_in_fec!O5/0.086*1000000/RES_hhdet_in_new!O5)</f>
        <v>0</v>
      </c>
      <c r="P5" s="156">
        <f>IF(RES_hhdet_in_fec!P5=0,0,RES_hhdet_in_fec!P5/0.086*1000000/RES_hhdet_in_new!P5)</f>
        <v>0</v>
      </c>
      <c r="Q5" s="156">
        <f>IF(RES_hhdet_in_fec!Q5=0,0,RES_hhdet_in_fec!Q5/0.086*1000000/RES_hhdet_in_new!Q5)</f>
        <v>0</v>
      </c>
    </row>
    <row r="6" spans="1:17" ht="12" customHeight="1" x14ac:dyDescent="0.25">
      <c r="A6" s="23" t="s">
        <v>60</v>
      </c>
      <c r="B6" s="156"/>
      <c r="C6" s="156">
        <f>IF(RES_hhdet_in_fec!C6=0,0,RES_hhdet_in_fec!C6/0.086*1000000/RES_hhdet_in_new!C5)</f>
        <v>0</v>
      </c>
      <c r="D6" s="156">
        <f>IF(RES_hhdet_in_fec!D6=0,0,RES_hhdet_in_fec!D6/0.086*1000000/RES_hhdet_in_new!D5)</f>
        <v>0</v>
      </c>
      <c r="E6" s="156">
        <f>IF(RES_hhdet_in_fec!E6=0,0,RES_hhdet_in_fec!E6/0.086*1000000/RES_hhdet_in_new!E5)</f>
        <v>98.190998084752849</v>
      </c>
      <c r="F6" s="156">
        <f>IF(RES_hhdet_in_fec!F6=0,0,RES_hhdet_in_fec!F6/0.086*1000000/RES_hhdet_in_new!F5)</f>
        <v>94.903541847962941</v>
      </c>
      <c r="G6" s="156">
        <f>IF(RES_hhdet_in_fec!G6=0,0,RES_hhdet_in_fec!G6/0.086*1000000/RES_hhdet_in_new!G5)</f>
        <v>54.751470739080361</v>
      </c>
      <c r="H6" s="156">
        <f>IF(RES_hhdet_in_fec!H6=0,0,RES_hhdet_in_fec!H6/0.086*1000000/RES_hhdet_in_new!H5)</f>
        <v>67.06473507221591</v>
      </c>
      <c r="I6" s="156">
        <f>IF(RES_hhdet_in_fec!I6=0,0,RES_hhdet_in_fec!I6/0.086*1000000/RES_hhdet_in_new!I5)</f>
        <v>65.411474934851228</v>
      </c>
      <c r="J6" s="156">
        <f>IF(RES_hhdet_in_fec!J6=0,0,RES_hhdet_in_fec!J6/0.086*1000000/RES_hhdet_in_new!J5)</f>
        <v>86.283254699800239</v>
      </c>
      <c r="K6" s="156">
        <f>IF(RES_hhdet_in_fec!K6=0,0,RES_hhdet_in_fec!K6/0.086*1000000/RES_hhdet_in_new!K5)</f>
        <v>0</v>
      </c>
      <c r="L6" s="156">
        <f>IF(RES_hhdet_in_fec!L6=0,0,RES_hhdet_in_fec!L6/0.086*1000000/RES_hhdet_in_new!L5)</f>
        <v>116.88951242226501</v>
      </c>
      <c r="M6" s="156">
        <f>IF(RES_hhdet_in_fec!M6=0,0,RES_hhdet_in_fec!M6/0.086*1000000/RES_hhdet_in_new!M5)</f>
        <v>0</v>
      </c>
      <c r="N6" s="156">
        <f>IF(RES_hhdet_in_fec!N6=0,0,RES_hhdet_in_fec!N6/0.086*1000000/RES_hhdet_in_new!N5)</f>
        <v>0</v>
      </c>
      <c r="O6" s="156">
        <f>IF(RES_hhdet_in_fec!O6=0,0,RES_hhdet_in_fec!O6/0.086*1000000/RES_hhdet_in_new!O5)</f>
        <v>0</v>
      </c>
      <c r="P6" s="156">
        <f>IF(RES_hhdet_in_fec!P6=0,0,RES_hhdet_in_fec!P6/0.086*1000000/RES_hhdet_in_new!P5)</f>
        <v>0</v>
      </c>
      <c r="Q6" s="156">
        <f>IF(RES_hhdet_in_fec!Q6=0,0,RES_hhdet_in_fec!Q6/0.086*1000000/RES_hhdet_in_new!Q5)</f>
        <v>0</v>
      </c>
    </row>
    <row r="7" spans="1:17" ht="12.95" customHeight="1" x14ac:dyDescent="0.25">
      <c r="A7" s="158" t="s">
        <v>112</v>
      </c>
      <c r="B7" s="157"/>
      <c r="C7" s="157">
        <f t="shared" ref="C7:Q7" si="16">C8</f>
        <v>0</v>
      </c>
      <c r="D7" s="157">
        <f t="shared" si="16"/>
        <v>0</v>
      </c>
      <c r="E7" s="157">
        <f t="shared" si="16"/>
        <v>930.69202827522076</v>
      </c>
      <c r="F7" s="157">
        <f t="shared" si="16"/>
        <v>845.55208388659969</v>
      </c>
      <c r="G7" s="157">
        <f t="shared" si="16"/>
        <v>820.42258717390484</v>
      </c>
      <c r="H7" s="157">
        <f t="shared" si="16"/>
        <v>815.58141166354915</v>
      </c>
      <c r="I7" s="157">
        <f t="shared" si="16"/>
        <v>804.03740545774974</v>
      </c>
      <c r="J7" s="157">
        <f t="shared" si="16"/>
        <v>744.19925374201546</v>
      </c>
      <c r="K7" s="157">
        <f t="shared" si="16"/>
        <v>0</v>
      </c>
      <c r="L7" s="157">
        <f t="shared" si="16"/>
        <v>687.9582349694258</v>
      </c>
      <c r="M7" s="157">
        <f t="shared" si="16"/>
        <v>0</v>
      </c>
      <c r="N7" s="157">
        <f t="shared" si="16"/>
        <v>0</v>
      </c>
      <c r="O7" s="157">
        <f t="shared" si="16"/>
        <v>0</v>
      </c>
      <c r="P7" s="157">
        <f t="shared" si="16"/>
        <v>0</v>
      </c>
      <c r="Q7" s="157">
        <f t="shared" si="16"/>
        <v>0</v>
      </c>
    </row>
    <row r="8" spans="1:17" ht="12" customHeight="1" x14ac:dyDescent="0.25">
      <c r="A8" s="23" t="s">
        <v>60</v>
      </c>
      <c r="B8" s="156"/>
      <c r="C8" s="156">
        <f>IF(RES_hhdet_in_fec!C8=0,0,RES_hhdet_in_fec!C8/0.086*1000000/RES_hhdet_in_new!C8)</f>
        <v>0</v>
      </c>
      <c r="D8" s="156">
        <f>IF(RES_hhdet_in_fec!D8=0,0,RES_hhdet_in_fec!D8/0.086*1000000/RES_hhdet_in_new!D8)</f>
        <v>0</v>
      </c>
      <c r="E8" s="156">
        <f>IF(RES_hhdet_in_fec!E8=0,0,RES_hhdet_in_fec!E8/0.086*1000000/RES_hhdet_in_new!E8)</f>
        <v>930.69202827522076</v>
      </c>
      <c r="F8" s="156">
        <f>IF(RES_hhdet_in_fec!F8=0,0,RES_hhdet_in_fec!F8/0.086*1000000/RES_hhdet_in_new!F8)</f>
        <v>845.55208388659969</v>
      </c>
      <c r="G8" s="156">
        <f>IF(RES_hhdet_in_fec!G8=0,0,RES_hhdet_in_fec!G8/0.086*1000000/RES_hhdet_in_new!G8)</f>
        <v>820.42258717390484</v>
      </c>
      <c r="H8" s="156">
        <f>IF(RES_hhdet_in_fec!H8=0,0,RES_hhdet_in_fec!H8/0.086*1000000/RES_hhdet_in_new!H8)</f>
        <v>815.58141166354915</v>
      </c>
      <c r="I8" s="156">
        <f>IF(RES_hhdet_in_fec!I8=0,0,RES_hhdet_in_fec!I8/0.086*1000000/RES_hhdet_in_new!I8)</f>
        <v>804.03740545774974</v>
      </c>
      <c r="J8" s="156">
        <f>IF(RES_hhdet_in_fec!J8=0,0,RES_hhdet_in_fec!J8/0.086*1000000/RES_hhdet_in_new!J8)</f>
        <v>744.19925374201546</v>
      </c>
      <c r="K8" s="156">
        <f>IF(RES_hhdet_in_fec!K8=0,0,RES_hhdet_in_fec!K8/0.086*1000000/RES_hhdet_in_new!K8)</f>
        <v>0</v>
      </c>
      <c r="L8" s="156">
        <f>IF(RES_hhdet_in_fec!L8=0,0,RES_hhdet_in_fec!L8/0.086*1000000/RES_hhdet_in_new!L8)</f>
        <v>687.9582349694258</v>
      </c>
      <c r="M8" s="156">
        <f>IF(RES_hhdet_in_fec!M8=0,0,RES_hhdet_in_fec!M8/0.086*1000000/RES_hhdet_in_new!M8)</f>
        <v>0</v>
      </c>
      <c r="N8" s="156">
        <f>IF(RES_hhdet_in_fec!N8=0,0,RES_hhdet_in_fec!N8/0.086*1000000/RES_hhdet_in_new!N8)</f>
        <v>0</v>
      </c>
      <c r="O8" s="156">
        <f>IF(RES_hhdet_in_fec!O8=0,0,RES_hhdet_in_fec!O8/0.086*1000000/RES_hhdet_in_new!O8)</f>
        <v>0</v>
      </c>
      <c r="P8" s="156">
        <f>IF(RES_hhdet_in_fec!P8=0,0,RES_hhdet_in_fec!P8/0.086*1000000/RES_hhdet_in_new!P8)</f>
        <v>0</v>
      </c>
      <c r="Q8" s="156">
        <f>IF(RES_hhdet_in_fec!Q8=0,0,RES_hhdet_in_fec!Q8/0.086*1000000/RES_hhdet_in_new!Q8)</f>
        <v>0</v>
      </c>
    </row>
    <row r="9" spans="1:17" ht="12" customHeight="1" x14ac:dyDescent="0.25">
      <c r="A9" s="158" t="s">
        <v>63</v>
      </c>
      <c r="B9" s="157"/>
      <c r="C9" s="157">
        <f>IF(SUM(RES_hhdet_in_fec!C10:C12,RES_hhdet_in_fec!C15:C16)=0,0,SUM(RES_hhdet_in_fec!C10:C12,RES_hhdet_in_fec!C15:C16)/0.086*1000000/SUM(RES_hhdet_in_new!C10:C12,RES_hhdet_in_new!C15:C16))</f>
        <v>0</v>
      </c>
      <c r="D9" s="157">
        <f>IF(SUM(RES_hhdet_in_fec!D10:D12,RES_hhdet_in_fec!D15:D16)=0,0,SUM(RES_hhdet_in_fec!D10:D12,RES_hhdet_in_fec!D15:D16)/0.086*1000000/SUM(RES_hhdet_in_new!D10:D12,RES_hhdet_in_new!D15:D16))</f>
        <v>0</v>
      </c>
      <c r="E9" s="157">
        <f>IF(SUM(RES_hhdet_in_fec!E10:E12,RES_hhdet_in_fec!E15:E16)=0,0,SUM(RES_hhdet_in_fec!E10:E12,RES_hhdet_in_fec!E15:E16)/0.086*1000000/SUM(RES_hhdet_in_new!E10:E12,RES_hhdet_in_new!E15:E16))</f>
        <v>2484.2761040381938</v>
      </c>
      <c r="F9" s="157">
        <f>IF(SUM(RES_hhdet_in_fec!F10:F12,RES_hhdet_in_fec!F15:F16)=0,0,SUM(RES_hhdet_in_fec!F10:F12,RES_hhdet_in_fec!F15:F16)/0.086*1000000/SUM(RES_hhdet_in_new!F10:F12,RES_hhdet_in_new!F15:F16))</f>
        <v>3274.2709837493958</v>
      </c>
      <c r="G9" s="157">
        <f>IF(SUM(RES_hhdet_in_fec!G10:G12,RES_hhdet_in_fec!G15:G16)=0,0,SUM(RES_hhdet_in_fec!G10:G12,RES_hhdet_in_fec!G15:G16)/0.086*1000000/SUM(RES_hhdet_in_new!G10:G12,RES_hhdet_in_new!G15:G16))</f>
        <v>2304.8997890233932</v>
      </c>
      <c r="H9" s="157">
        <f>IF(SUM(RES_hhdet_in_fec!H10:H12,RES_hhdet_in_fec!H15:H16)=0,0,SUM(RES_hhdet_in_fec!H10:H12,RES_hhdet_in_fec!H15:H16)/0.086*1000000/SUM(RES_hhdet_in_new!H10:H12,RES_hhdet_in_new!H15:H16))</f>
        <v>2467.4114015190553</v>
      </c>
      <c r="I9" s="157">
        <f>IF(SUM(RES_hhdet_in_fec!I10:I12,RES_hhdet_in_fec!I15:I16)=0,0,SUM(RES_hhdet_in_fec!I10:I12,RES_hhdet_in_fec!I15:I16)/0.086*1000000/SUM(RES_hhdet_in_new!I10:I12,RES_hhdet_in_new!I15:I16))</f>
        <v>2626.3782068526662</v>
      </c>
      <c r="J9" s="157">
        <f>IF(SUM(RES_hhdet_in_fec!J10:J12,RES_hhdet_in_fec!J15:J16)=0,0,SUM(RES_hhdet_in_fec!J10:J12,RES_hhdet_in_fec!J15:J16)/0.086*1000000/SUM(RES_hhdet_in_new!J10:J12,RES_hhdet_in_new!J15:J16))</f>
        <v>2226.2605855236611</v>
      </c>
      <c r="K9" s="157">
        <f>IF(SUM(RES_hhdet_in_fec!K10:K12,RES_hhdet_in_fec!K15:K16)=0,0,SUM(RES_hhdet_in_fec!K10:K12,RES_hhdet_in_fec!K15:K16)/0.086*1000000/SUM(RES_hhdet_in_new!K10:K12,RES_hhdet_in_new!K15:K16))</f>
        <v>0</v>
      </c>
      <c r="L9" s="157">
        <f>IF(SUM(RES_hhdet_in_fec!L10:L12,RES_hhdet_in_fec!L15:L16)=0,0,SUM(RES_hhdet_in_fec!L10:L12,RES_hhdet_in_fec!L15:L16)/0.086*1000000/SUM(RES_hhdet_in_new!L10:L12,RES_hhdet_in_new!L15:L16))</f>
        <v>2579.4949097376257</v>
      </c>
      <c r="M9" s="157">
        <f>IF(SUM(RES_hhdet_in_fec!M10:M12,RES_hhdet_in_fec!M15:M16)=0,0,SUM(RES_hhdet_in_fec!M10:M12,RES_hhdet_in_fec!M15:M16)/0.086*1000000/SUM(RES_hhdet_in_new!M10:M12,RES_hhdet_in_new!M15:M16))</f>
        <v>0</v>
      </c>
      <c r="N9" s="157">
        <f>IF(SUM(RES_hhdet_in_fec!N10:N12,RES_hhdet_in_fec!N15:N16)=0,0,SUM(RES_hhdet_in_fec!N10:N12,RES_hhdet_in_fec!N15:N16)/0.086*1000000/SUM(RES_hhdet_in_new!N10:N12,RES_hhdet_in_new!N15:N16))</f>
        <v>0</v>
      </c>
      <c r="O9" s="157">
        <f>IF(SUM(RES_hhdet_in_fec!O10:O12,RES_hhdet_in_fec!O15:O16)=0,0,SUM(RES_hhdet_in_fec!O10:O12,RES_hhdet_in_fec!O15:O16)/0.086*1000000/SUM(RES_hhdet_in_new!O10:O12,RES_hhdet_in_new!O15:O16))</f>
        <v>0</v>
      </c>
      <c r="P9" s="157">
        <f>IF(SUM(RES_hhdet_in_fec!P10:P12,RES_hhdet_in_fec!P15:P16)=0,0,SUM(RES_hhdet_in_fec!P10:P12,RES_hhdet_in_fec!P15:P16)/0.086*1000000/SUM(RES_hhdet_in_new!P10:P12,RES_hhdet_in_new!P15:P16))</f>
        <v>0</v>
      </c>
      <c r="Q9" s="157">
        <f>IF(SUM(RES_hhdet_in_fec!Q10:Q12,RES_hhdet_in_fec!Q15:Q16)=0,0,SUM(RES_hhdet_in_fec!Q10:Q12,RES_hhdet_in_fec!Q15:Q16)/0.086*1000000/SUM(RES_hhdet_in_new!Q10:Q12,RES_hhdet_in_new!Q15:Q16))</f>
        <v>0</v>
      </c>
    </row>
    <row r="10" spans="1:17" ht="12" customHeight="1" x14ac:dyDescent="0.25">
      <c r="A10" s="167" t="s">
        <v>171</v>
      </c>
      <c r="B10" s="132"/>
      <c r="C10" s="132">
        <f>IF(RES_hhdet_in_fec!C10=0,0,RES_hhdet_in_fec!C10/0.086*1000000/RES_hhdet_in_new!C10)</f>
        <v>0</v>
      </c>
      <c r="D10" s="132">
        <f>IF(RES_hhdet_in_fec!D10=0,0,RES_hhdet_in_fec!D10/0.086*1000000/RES_hhdet_in_new!D10)</f>
        <v>0</v>
      </c>
      <c r="E10" s="132">
        <f>IF(RES_hhdet_in_fec!E10=0,0,RES_hhdet_in_fec!E10/0.086*1000000/RES_hhdet_in_new!E10)</f>
        <v>3313.2680337676056</v>
      </c>
      <c r="F10" s="132">
        <f>IF(RES_hhdet_in_fec!F10=0,0,RES_hhdet_in_fec!F10/0.086*1000000/RES_hhdet_in_new!F10)</f>
        <v>3311.2634297110758</v>
      </c>
      <c r="G10" s="132">
        <f>IF(RES_hhdet_in_fec!G10=0,0,RES_hhdet_in_fec!G10/0.086*1000000/RES_hhdet_in_new!G10)</f>
        <v>3270.2482972264429</v>
      </c>
      <c r="H10" s="132">
        <f>IF(RES_hhdet_in_fec!H10=0,0,RES_hhdet_in_fec!H10/0.086*1000000/RES_hhdet_in_new!H10)</f>
        <v>3227.7194817413661</v>
      </c>
      <c r="I10" s="132">
        <f>IF(RES_hhdet_in_fec!I10=0,0,RES_hhdet_in_fec!I10/0.086*1000000/RES_hhdet_in_new!I10)</f>
        <v>3207.8954711325932</v>
      </c>
      <c r="J10" s="132">
        <f>IF(RES_hhdet_in_fec!J10=0,0,RES_hhdet_in_fec!J10/0.086*1000000/RES_hhdet_in_new!J10)</f>
        <v>3178.0071220678751</v>
      </c>
      <c r="K10" s="132">
        <f>IF(RES_hhdet_in_fec!K10=0,0,RES_hhdet_in_fec!K10/0.086*1000000/RES_hhdet_in_new!K10)</f>
        <v>0</v>
      </c>
      <c r="L10" s="132">
        <f>IF(RES_hhdet_in_fec!L10=0,0,RES_hhdet_in_fec!L10/0.086*1000000/RES_hhdet_in_new!L10)</f>
        <v>3455.4601119340819</v>
      </c>
      <c r="M10" s="132">
        <f>IF(RES_hhdet_in_fec!M10=0,0,RES_hhdet_in_fec!M10/0.086*1000000/RES_hhdet_in_new!M10)</f>
        <v>0</v>
      </c>
      <c r="N10" s="132">
        <f>IF(RES_hhdet_in_fec!N10=0,0,RES_hhdet_in_fec!N10/0.086*1000000/RES_hhdet_in_new!N10)</f>
        <v>0</v>
      </c>
      <c r="O10" s="132">
        <f>IF(RES_hhdet_in_fec!O10=0,0,RES_hhdet_in_fec!O10/0.086*1000000/RES_hhdet_in_new!O10)</f>
        <v>0</v>
      </c>
      <c r="P10" s="132">
        <f>IF(RES_hhdet_in_fec!P10=0,0,RES_hhdet_in_fec!P10/0.086*1000000/RES_hhdet_in_new!P10)</f>
        <v>0</v>
      </c>
      <c r="Q10" s="132">
        <f>IF(RES_hhdet_in_fec!Q10=0,0,RES_hhdet_in_fec!Q10/0.086*1000000/RES_hhdet_in_new!Q10)</f>
        <v>0</v>
      </c>
    </row>
    <row r="11" spans="1:17" ht="12" customHeight="1" x14ac:dyDescent="0.25">
      <c r="A11" s="167" t="s">
        <v>144</v>
      </c>
      <c r="B11" s="132"/>
      <c r="C11" s="132">
        <f>IF(RES_hhdet_in_fec!C11=0,0,RES_hhdet_in_fec!C11/0.086*1000000/RES_hhdet_in_new!C11)</f>
        <v>0</v>
      </c>
      <c r="D11" s="132">
        <f>IF(RES_hhdet_in_fec!D11=0,0,RES_hhdet_in_fec!D11/0.086*1000000/RES_hhdet_in_new!D11)</f>
        <v>0</v>
      </c>
      <c r="E11" s="132">
        <f>IF(RES_hhdet_in_fec!E11=0,0,RES_hhdet_in_fec!E11/0.086*1000000/RES_hhdet_in_new!E11)</f>
        <v>0</v>
      </c>
      <c r="F11" s="132">
        <f>IF(RES_hhdet_in_fec!F11=0,0,RES_hhdet_in_fec!F11/0.086*1000000/RES_hhdet_in_new!F11)</f>
        <v>0</v>
      </c>
      <c r="G11" s="132">
        <f>IF(RES_hhdet_in_fec!G11=0,0,RES_hhdet_in_fec!G11/0.086*1000000/RES_hhdet_in_new!G11)</f>
        <v>0</v>
      </c>
      <c r="H11" s="132">
        <f>IF(RES_hhdet_in_fec!H11=0,0,RES_hhdet_in_fec!H11/0.086*1000000/RES_hhdet_in_new!H11)</f>
        <v>0</v>
      </c>
      <c r="I11" s="132">
        <f>IF(RES_hhdet_in_fec!I11=0,0,RES_hhdet_in_fec!I11/0.086*1000000/RES_hhdet_in_new!I11)</f>
        <v>0</v>
      </c>
      <c r="J11" s="132">
        <f>IF(RES_hhdet_in_fec!J11=0,0,RES_hhdet_in_fec!J11/0.086*1000000/RES_hhdet_in_new!J11)</f>
        <v>0</v>
      </c>
      <c r="K11" s="132">
        <f>IF(RES_hhdet_in_fec!K11=0,0,RES_hhdet_in_fec!K11/0.086*1000000/RES_hhdet_in_new!K11)</f>
        <v>0</v>
      </c>
      <c r="L11" s="132">
        <f>IF(RES_hhdet_in_fec!L11=0,0,RES_hhdet_in_fec!L11/0.086*1000000/RES_hhdet_in_new!L11)</f>
        <v>0</v>
      </c>
      <c r="M11" s="132">
        <f>IF(RES_hhdet_in_fec!M11=0,0,RES_hhdet_in_fec!M11/0.086*1000000/RES_hhdet_in_new!M11)</f>
        <v>0</v>
      </c>
      <c r="N11" s="132">
        <f>IF(RES_hhdet_in_fec!N11=0,0,RES_hhdet_in_fec!N11/0.086*1000000/RES_hhdet_in_new!N11)</f>
        <v>0</v>
      </c>
      <c r="O11" s="132">
        <f>IF(RES_hhdet_in_fec!O11=0,0,RES_hhdet_in_fec!O11/0.086*1000000/RES_hhdet_in_new!O11)</f>
        <v>0</v>
      </c>
      <c r="P11" s="132">
        <f>IF(RES_hhdet_in_fec!P11=0,0,RES_hhdet_in_fec!P11/0.086*1000000/RES_hhdet_in_new!P11)</f>
        <v>0</v>
      </c>
      <c r="Q11" s="132">
        <f>IF(RES_hhdet_in_fec!Q11=0,0,RES_hhdet_in_fec!Q11/0.086*1000000/RES_hhdet_in_new!Q11)</f>
        <v>0</v>
      </c>
    </row>
    <row r="12" spans="1:17" ht="12" customHeight="1" x14ac:dyDescent="0.25">
      <c r="A12" s="167" t="s">
        <v>143</v>
      </c>
      <c r="B12" s="132"/>
      <c r="C12" s="132">
        <f>IF(RES_hhdet_in_fec!C12=0,0,RES_hhdet_in_fec!C12/0.086*1000000/RES_hhdet_in_new!C12)</f>
        <v>0</v>
      </c>
      <c r="D12" s="132">
        <f>IF(RES_hhdet_in_fec!D12=0,0,RES_hhdet_in_fec!D12/0.086*1000000/RES_hhdet_in_new!D12)</f>
        <v>0</v>
      </c>
      <c r="E12" s="132">
        <f>IF(RES_hhdet_in_fec!E12=0,0,RES_hhdet_in_fec!E12/0.086*1000000/RES_hhdet_in_new!E12)</f>
        <v>0</v>
      </c>
      <c r="F12" s="132">
        <f>IF(RES_hhdet_in_fec!F12=0,0,RES_hhdet_in_fec!F12/0.086*1000000/RES_hhdet_in_new!F12)</f>
        <v>0</v>
      </c>
      <c r="G12" s="132">
        <f>IF(RES_hhdet_in_fec!G12=0,0,RES_hhdet_in_fec!G12/0.086*1000000/RES_hhdet_in_new!G12)</f>
        <v>0</v>
      </c>
      <c r="H12" s="132">
        <f>IF(RES_hhdet_in_fec!H12=0,0,RES_hhdet_in_fec!H12/0.086*1000000/RES_hhdet_in_new!H12)</f>
        <v>0</v>
      </c>
      <c r="I12" s="132">
        <f>IF(RES_hhdet_in_fec!I12=0,0,RES_hhdet_in_fec!I12/0.086*1000000/RES_hhdet_in_new!I12)</f>
        <v>0</v>
      </c>
      <c r="J12" s="132">
        <f>IF(RES_hhdet_in_fec!J12=0,0,RES_hhdet_in_fec!J12/0.086*1000000/RES_hhdet_in_new!J12)</f>
        <v>0</v>
      </c>
      <c r="K12" s="132">
        <f>IF(RES_hhdet_in_fec!K12=0,0,RES_hhdet_in_fec!K12/0.086*1000000/RES_hhdet_in_new!K12)</f>
        <v>0</v>
      </c>
      <c r="L12" s="132">
        <f>IF(RES_hhdet_in_fec!L12=0,0,RES_hhdet_in_fec!L12/0.086*1000000/RES_hhdet_in_new!L12)</f>
        <v>0</v>
      </c>
      <c r="M12" s="132">
        <f>IF(RES_hhdet_in_fec!M12=0,0,RES_hhdet_in_fec!M12/0.086*1000000/RES_hhdet_in_new!M12)</f>
        <v>0</v>
      </c>
      <c r="N12" s="132">
        <f>IF(RES_hhdet_in_fec!N12=0,0,RES_hhdet_in_fec!N12/0.086*1000000/RES_hhdet_in_new!N12)</f>
        <v>0</v>
      </c>
      <c r="O12" s="132">
        <f>IF(RES_hhdet_in_fec!O12=0,0,RES_hhdet_in_fec!O12/0.086*1000000/RES_hhdet_in_new!O12)</f>
        <v>0</v>
      </c>
      <c r="P12" s="132">
        <f>IF(RES_hhdet_in_fec!P12=0,0,RES_hhdet_in_fec!P12/0.086*1000000/RES_hhdet_in_new!P12)</f>
        <v>0</v>
      </c>
      <c r="Q12" s="132">
        <f>IF(RES_hhdet_in_fec!Q12=0,0,RES_hhdet_in_fec!Q12/0.086*1000000/RES_hhdet_in_new!Q12)</f>
        <v>0</v>
      </c>
    </row>
    <row r="13" spans="1:17" ht="12" customHeight="1" x14ac:dyDescent="0.25">
      <c r="A13" s="166" t="s">
        <v>57</v>
      </c>
      <c r="B13" s="165"/>
      <c r="C13" s="165">
        <f>IF(RES_hhdet_in_fec!C13=0,0,RES_hhdet_in_fec!C13/0.086*1000000/RES_hhdet_in_new!C12)</f>
        <v>0</v>
      </c>
      <c r="D13" s="165">
        <f>IF(RES_hhdet_in_fec!D13=0,0,RES_hhdet_in_fec!D13/0.086*1000000/RES_hhdet_in_new!D12)</f>
        <v>0</v>
      </c>
      <c r="E13" s="165">
        <f>IF(RES_hhdet_in_fec!E13=0,0,RES_hhdet_in_fec!E13/0.086*1000000/RES_hhdet_in_new!E12)</f>
        <v>0</v>
      </c>
      <c r="F13" s="165">
        <f>IF(RES_hhdet_in_fec!F13=0,0,RES_hhdet_in_fec!F13/0.086*1000000/RES_hhdet_in_new!F12)</f>
        <v>0</v>
      </c>
      <c r="G13" s="165">
        <f>IF(RES_hhdet_in_fec!G13=0,0,RES_hhdet_in_fec!G13/0.086*1000000/RES_hhdet_in_new!G12)</f>
        <v>0</v>
      </c>
      <c r="H13" s="165">
        <f>IF(RES_hhdet_in_fec!H13=0,0,RES_hhdet_in_fec!H13/0.086*1000000/RES_hhdet_in_new!H12)</f>
        <v>0</v>
      </c>
      <c r="I13" s="165">
        <f>IF(RES_hhdet_in_fec!I13=0,0,RES_hhdet_in_fec!I13/0.086*1000000/RES_hhdet_in_new!I12)</f>
        <v>0</v>
      </c>
      <c r="J13" s="165">
        <f>IF(RES_hhdet_in_fec!J13=0,0,RES_hhdet_in_fec!J13/0.086*1000000/RES_hhdet_in_new!J12)</f>
        <v>0</v>
      </c>
      <c r="K13" s="165">
        <f>IF(RES_hhdet_in_fec!K13=0,0,RES_hhdet_in_fec!K13/0.086*1000000/RES_hhdet_in_new!K12)</f>
        <v>0</v>
      </c>
      <c r="L13" s="165">
        <f>IF(RES_hhdet_in_fec!L13=0,0,RES_hhdet_in_fec!L13/0.086*1000000/RES_hhdet_in_new!L12)</f>
        <v>0</v>
      </c>
      <c r="M13" s="165">
        <f>IF(RES_hhdet_in_fec!M13=0,0,RES_hhdet_in_fec!M13/0.086*1000000/RES_hhdet_in_new!M12)</f>
        <v>0</v>
      </c>
      <c r="N13" s="165">
        <f>IF(RES_hhdet_in_fec!N13=0,0,RES_hhdet_in_fec!N13/0.086*1000000/RES_hhdet_in_new!N12)</f>
        <v>0</v>
      </c>
      <c r="O13" s="165">
        <f>IF(RES_hhdet_in_fec!O13=0,0,RES_hhdet_in_fec!O13/0.086*1000000/RES_hhdet_in_new!O12)</f>
        <v>0</v>
      </c>
      <c r="P13" s="165">
        <f>IF(RES_hhdet_in_fec!P13=0,0,RES_hhdet_in_fec!P13/0.086*1000000/RES_hhdet_in_new!P12)</f>
        <v>0</v>
      </c>
      <c r="Q13" s="165">
        <f>IF(RES_hhdet_in_fec!Q13=0,0,RES_hhdet_in_fec!Q13/0.086*1000000/RES_hhdet_in_new!Q12)</f>
        <v>0</v>
      </c>
    </row>
    <row r="14" spans="1:17" ht="12" customHeight="1" x14ac:dyDescent="0.25">
      <c r="A14" s="147" t="s">
        <v>59</v>
      </c>
      <c r="B14" s="164"/>
      <c r="C14" s="164">
        <f>IF(RES_hhdet_in_fec!C14=0,0,RES_hhdet_in_fec!C14/0.086*1000000/RES_hhdet_in_new!C12)</f>
        <v>0</v>
      </c>
      <c r="D14" s="164">
        <f>IF(RES_hhdet_in_fec!D14=0,0,RES_hhdet_in_fec!D14/0.086*1000000/RES_hhdet_in_new!D12)</f>
        <v>0</v>
      </c>
      <c r="E14" s="164">
        <f>IF(RES_hhdet_in_fec!E14=0,0,RES_hhdet_in_fec!E14/0.086*1000000/RES_hhdet_in_new!E12)</f>
        <v>0</v>
      </c>
      <c r="F14" s="164">
        <f>IF(RES_hhdet_in_fec!F14=0,0,RES_hhdet_in_fec!F14/0.086*1000000/RES_hhdet_in_new!F12)</f>
        <v>0</v>
      </c>
      <c r="G14" s="164">
        <f>IF(RES_hhdet_in_fec!G14=0,0,RES_hhdet_in_fec!G14/0.086*1000000/RES_hhdet_in_new!G12)</f>
        <v>0</v>
      </c>
      <c r="H14" s="164">
        <f>IF(RES_hhdet_in_fec!H14=0,0,RES_hhdet_in_fec!H14/0.086*1000000/RES_hhdet_in_new!H12)</f>
        <v>0</v>
      </c>
      <c r="I14" s="164">
        <f>IF(RES_hhdet_in_fec!I14=0,0,RES_hhdet_in_fec!I14/0.086*1000000/RES_hhdet_in_new!I12)</f>
        <v>0</v>
      </c>
      <c r="J14" s="164">
        <f>IF(RES_hhdet_in_fec!J14=0,0,RES_hhdet_in_fec!J14/0.086*1000000/RES_hhdet_in_new!J12)</f>
        <v>0</v>
      </c>
      <c r="K14" s="164">
        <f>IF(RES_hhdet_in_fec!K14=0,0,RES_hhdet_in_fec!K14/0.086*1000000/RES_hhdet_in_new!K12)</f>
        <v>0</v>
      </c>
      <c r="L14" s="164">
        <f>IF(RES_hhdet_in_fec!L14=0,0,RES_hhdet_in_fec!L14/0.086*1000000/RES_hhdet_in_new!L12)</f>
        <v>0</v>
      </c>
      <c r="M14" s="164">
        <f>IF(RES_hhdet_in_fec!M14=0,0,RES_hhdet_in_fec!M14/0.086*1000000/RES_hhdet_in_new!M12)</f>
        <v>0</v>
      </c>
      <c r="N14" s="164">
        <f>IF(RES_hhdet_in_fec!N14=0,0,RES_hhdet_in_fec!N14/0.086*1000000/RES_hhdet_in_new!N12)</f>
        <v>0</v>
      </c>
      <c r="O14" s="164">
        <f>IF(RES_hhdet_in_fec!O14=0,0,RES_hhdet_in_fec!O14/0.086*1000000/RES_hhdet_in_new!O12)</f>
        <v>0</v>
      </c>
      <c r="P14" s="164">
        <f>IF(RES_hhdet_in_fec!P14=0,0,RES_hhdet_in_fec!P14/0.086*1000000/RES_hhdet_in_new!P12)</f>
        <v>0</v>
      </c>
      <c r="Q14" s="164">
        <f>IF(RES_hhdet_in_fec!Q14=0,0,RES_hhdet_in_fec!Q14/0.086*1000000/RES_hhdet_in_new!Q12)</f>
        <v>0</v>
      </c>
    </row>
    <row r="15" spans="1:17" ht="12" customHeight="1" x14ac:dyDescent="0.25">
      <c r="A15" s="163" t="s">
        <v>142</v>
      </c>
      <c r="B15" s="162"/>
      <c r="C15" s="162">
        <f>IF(RES_hhdet_in_fec!C15=0,0,RES_hhdet_in_fec!C15/0.086*1000000/RES_hhdet_in_new!C15)</f>
        <v>0</v>
      </c>
      <c r="D15" s="162">
        <f>IF(RES_hhdet_in_fec!D15=0,0,RES_hhdet_in_fec!D15/0.086*1000000/RES_hhdet_in_new!D15)</f>
        <v>0</v>
      </c>
      <c r="E15" s="162">
        <f>IF(RES_hhdet_in_fec!E15=0,0,RES_hhdet_in_fec!E15/0.086*1000000/RES_hhdet_in_new!E15)</f>
        <v>2240.1416246194294</v>
      </c>
      <c r="F15" s="162">
        <f>IF(RES_hhdet_in_fec!F15=0,0,RES_hhdet_in_fec!F15/0.086*1000000/RES_hhdet_in_new!F15)</f>
        <v>2263.9115099890969</v>
      </c>
      <c r="G15" s="162">
        <f>IF(RES_hhdet_in_fec!G15=0,0,RES_hhdet_in_fec!G15/0.086*1000000/RES_hhdet_in_new!G15)</f>
        <v>2090.4570200738726</v>
      </c>
      <c r="H15" s="162">
        <f>IF(RES_hhdet_in_fec!H15=0,0,RES_hhdet_in_fec!H15/0.086*1000000/RES_hhdet_in_new!H15)</f>
        <v>2111.8095595352197</v>
      </c>
      <c r="I15" s="162">
        <f>IF(RES_hhdet_in_fec!I15=0,0,RES_hhdet_in_fec!I15/0.086*1000000/RES_hhdet_in_new!I15)</f>
        <v>2122.684163058414</v>
      </c>
      <c r="J15" s="162">
        <f>IF(RES_hhdet_in_fec!J15=0,0,RES_hhdet_in_fec!J15/0.086*1000000/RES_hhdet_in_new!J15)</f>
        <v>2158.0620127563411</v>
      </c>
      <c r="K15" s="162">
        <f>IF(RES_hhdet_in_fec!K15=0,0,RES_hhdet_in_fec!K15/0.086*1000000/RES_hhdet_in_new!K15)</f>
        <v>0</v>
      </c>
      <c r="L15" s="162">
        <f>IF(RES_hhdet_in_fec!L15=0,0,RES_hhdet_in_fec!L15/0.086*1000000/RES_hhdet_in_new!L15)</f>
        <v>2460.8725924907458</v>
      </c>
      <c r="M15" s="162">
        <f>IF(RES_hhdet_in_fec!M15=0,0,RES_hhdet_in_fec!M15/0.086*1000000/RES_hhdet_in_new!M15)</f>
        <v>0</v>
      </c>
      <c r="N15" s="162">
        <f>IF(RES_hhdet_in_fec!N15=0,0,RES_hhdet_in_fec!N15/0.086*1000000/RES_hhdet_in_new!N15)</f>
        <v>0</v>
      </c>
      <c r="O15" s="162">
        <f>IF(RES_hhdet_in_fec!O15=0,0,RES_hhdet_in_fec!O15/0.086*1000000/RES_hhdet_in_new!O15)</f>
        <v>0</v>
      </c>
      <c r="P15" s="162">
        <f>IF(RES_hhdet_in_fec!P15=0,0,RES_hhdet_in_fec!P15/0.086*1000000/RES_hhdet_in_new!P15)</f>
        <v>0</v>
      </c>
      <c r="Q15" s="162">
        <f>IF(RES_hhdet_in_fec!Q15=0,0,RES_hhdet_in_fec!Q15/0.086*1000000/RES_hhdet_in_new!Q15)</f>
        <v>0</v>
      </c>
    </row>
    <row r="16" spans="1:17" ht="12" customHeight="1" x14ac:dyDescent="0.25">
      <c r="A16" s="161" t="s">
        <v>141</v>
      </c>
      <c r="B16" s="160"/>
      <c r="C16" s="160">
        <f>IF(RES_hhdet_in_fec!C16=0,0,RES_hhdet_in_fec!C16/0.086*1000000/RES_hhdet_in_new!C16)</f>
        <v>0</v>
      </c>
      <c r="D16" s="160">
        <f>IF(RES_hhdet_in_fec!D16=0,0,RES_hhdet_in_fec!D16/0.086*1000000/RES_hhdet_in_new!D16)</f>
        <v>0</v>
      </c>
      <c r="E16" s="160">
        <f>IF(RES_hhdet_in_fec!E16=0,0,RES_hhdet_in_fec!E16/0.086*1000000/RES_hhdet_in_new!E16)</f>
        <v>1967.6066406727371</v>
      </c>
      <c r="F16" s="160">
        <f>IF(RES_hhdet_in_fec!F16=0,0,RES_hhdet_in_fec!F16/0.086*1000000/RES_hhdet_in_new!F16)</f>
        <v>1988.1761663533357</v>
      </c>
      <c r="G16" s="160">
        <f>IF(RES_hhdet_in_fec!G16=0,0,RES_hhdet_in_fec!G16/0.086*1000000/RES_hhdet_in_new!G16)</f>
        <v>1862.1445724437503</v>
      </c>
      <c r="H16" s="160">
        <f>IF(RES_hhdet_in_fec!H16=0,0,RES_hhdet_in_fec!H16/0.086*1000000/RES_hhdet_in_new!H16)</f>
        <v>1882.3750932741777</v>
      </c>
      <c r="I16" s="160">
        <f>IF(RES_hhdet_in_fec!I16=0,0,RES_hhdet_in_fec!I16/0.086*1000000/RES_hhdet_in_new!I16)</f>
        <v>1885.4372443030959</v>
      </c>
      <c r="J16" s="160">
        <f>IF(RES_hhdet_in_fec!J16=0,0,RES_hhdet_in_fec!J16/0.086*1000000/RES_hhdet_in_new!J16)</f>
        <v>1903.2644709306678</v>
      </c>
      <c r="K16" s="160">
        <f>IF(RES_hhdet_in_fec!K16=0,0,RES_hhdet_in_fec!K16/0.086*1000000/RES_hhdet_in_new!K16)</f>
        <v>0</v>
      </c>
      <c r="L16" s="160">
        <f>IF(RES_hhdet_in_fec!L16=0,0,RES_hhdet_in_fec!L16/0.086*1000000/RES_hhdet_in_new!L16)</f>
        <v>2106.9972638795543</v>
      </c>
      <c r="M16" s="160">
        <f>IF(RES_hhdet_in_fec!M16=0,0,RES_hhdet_in_fec!M16/0.086*1000000/RES_hhdet_in_new!M16)</f>
        <v>0</v>
      </c>
      <c r="N16" s="160">
        <f>IF(RES_hhdet_in_fec!N16=0,0,RES_hhdet_in_fec!N16/0.086*1000000/RES_hhdet_in_new!N16)</f>
        <v>0</v>
      </c>
      <c r="O16" s="160">
        <f>IF(RES_hhdet_in_fec!O16=0,0,RES_hhdet_in_fec!O16/0.086*1000000/RES_hhdet_in_new!O16)</f>
        <v>0</v>
      </c>
      <c r="P16" s="160">
        <f>IF(RES_hhdet_in_fec!P16=0,0,RES_hhdet_in_fec!P16/0.086*1000000/RES_hhdet_in_new!P16)</f>
        <v>0</v>
      </c>
      <c r="Q16" s="160">
        <f>IF(RES_hhdet_in_fec!Q16=0,0,RES_hhdet_in_fec!Q16/0.086*1000000/RES_hhdet_in_new!Q16)</f>
        <v>0</v>
      </c>
    </row>
    <row r="17" spans="1:17" ht="12" customHeight="1" x14ac:dyDescent="0.25">
      <c r="A17" s="148" t="s">
        <v>60</v>
      </c>
      <c r="B17" s="156"/>
      <c r="C17" s="156">
        <f>IF(RES_hhdet_in_fec!C17=0,0,RES_hhdet_in_fec!C17/0.086*1000000/RES_hhdet_in_new!C16)</f>
        <v>0</v>
      </c>
      <c r="D17" s="156">
        <f>IF(RES_hhdet_in_fec!D17=0,0,RES_hhdet_in_fec!D17/0.086*1000000/RES_hhdet_in_new!D16)</f>
        <v>0</v>
      </c>
      <c r="E17" s="156">
        <f>IF(RES_hhdet_in_fec!E17=0,0,RES_hhdet_in_fec!E17/0.086*1000000/RES_hhdet_in_new!E16)</f>
        <v>1479.8062708222569</v>
      </c>
      <c r="F17" s="156">
        <f>IF(RES_hhdet_in_fec!F17=0,0,RES_hhdet_in_fec!F17/0.086*1000000/RES_hhdet_in_new!F16)</f>
        <v>1497.6190121081347</v>
      </c>
      <c r="G17" s="156">
        <f>IF(RES_hhdet_in_fec!G17=0,0,RES_hhdet_in_fec!G17/0.086*1000000/RES_hhdet_in_new!G16)</f>
        <v>1375.040706683448</v>
      </c>
      <c r="H17" s="156">
        <f>IF(RES_hhdet_in_fec!H17=0,0,RES_hhdet_in_fec!H17/0.086*1000000/RES_hhdet_in_new!H16)</f>
        <v>1394.7198298279816</v>
      </c>
      <c r="I17" s="156">
        <f>IF(RES_hhdet_in_fec!I17=0,0,RES_hhdet_in_fec!I17/0.086*1000000/RES_hhdet_in_new!I16)</f>
        <v>1397.3727551511267</v>
      </c>
      <c r="J17" s="156">
        <f>IF(RES_hhdet_in_fec!J17=0,0,RES_hhdet_in_fec!J17/0.086*1000000/RES_hhdet_in_new!J16)</f>
        <v>1411.5558658715408</v>
      </c>
      <c r="K17" s="156">
        <f>IF(RES_hhdet_in_fec!K17=0,0,RES_hhdet_in_fec!K17/0.086*1000000/RES_hhdet_in_new!K16)</f>
        <v>0</v>
      </c>
      <c r="L17" s="156">
        <f>IF(RES_hhdet_in_fec!L17=0,0,RES_hhdet_in_fec!L17/0.086*1000000/RES_hhdet_in_new!L16)</f>
        <v>1606.8765809404865</v>
      </c>
      <c r="M17" s="156">
        <f>IF(RES_hhdet_in_fec!M17=0,0,RES_hhdet_in_fec!M17/0.086*1000000/RES_hhdet_in_new!M16)</f>
        <v>0</v>
      </c>
      <c r="N17" s="156">
        <f>IF(RES_hhdet_in_fec!N17=0,0,RES_hhdet_in_fec!N17/0.086*1000000/RES_hhdet_in_new!N16)</f>
        <v>0</v>
      </c>
      <c r="O17" s="156">
        <f>IF(RES_hhdet_in_fec!O17=0,0,RES_hhdet_in_fec!O17/0.086*1000000/RES_hhdet_in_new!O16)</f>
        <v>0</v>
      </c>
      <c r="P17" s="156">
        <f>IF(RES_hhdet_in_fec!P17=0,0,RES_hhdet_in_fec!P17/0.086*1000000/RES_hhdet_in_new!P16)</f>
        <v>0</v>
      </c>
      <c r="Q17" s="156">
        <f>IF(RES_hhdet_in_fec!Q17=0,0,RES_hhdet_in_fec!Q17/0.086*1000000/RES_hhdet_in_new!Q16)</f>
        <v>0</v>
      </c>
    </row>
    <row r="18" spans="1:17" ht="12" customHeight="1" x14ac:dyDescent="0.25">
      <c r="A18" s="148" t="s">
        <v>59</v>
      </c>
      <c r="B18" s="156"/>
      <c r="C18" s="156">
        <f>IF(RES_hhdet_in_fec!C18=0,0,RES_hhdet_in_fec!C18/0.086*1000000/RES_hhdet_in_new!C16)</f>
        <v>0</v>
      </c>
      <c r="D18" s="156">
        <f>IF(RES_hhdet_in_fec!D18=0,0,RES_hhdet_in_fec!D18/0.086*1000000/RES_hhdet_in_new!D16)</f>
        <v>0</v>
      </c>
      <c r="E18" s="156">
        <f>IF(RES_hhdet_in_fec!E18=0,0,RES_hhdet_in_fec!E18/0.086*1000000/RES_hhdet_in_new!E16)</f>
        <v>487.80036985047991</v>
      </c>
      <c r="F18" s="156">
        <f>IF(RES_hhdet_in_fec!F18=0,0,RES_hhdet_in_fec!F18/0.086*1000000/RES_hhdet_in_new!F16)</f>
        <v>490.55715424520093</v>
      </c>
      <c r="G18" s="156">
        <f>IF(RES_hhdet_in_fec!G18=0,0,RES_hhdet_in_fec!G18/0.086*1000000/RES_hhdet_in_new!G16)</f>
        <v>487.10386576030226</v>
      </c>
      <c r="H18" s="156">
        <f>IF(RES_hhdet_in_fec!H18=0,0,RES_hhdet_in_fec!H18/0.086*1000000/RES_hhdet_in_new!H16)</f>
        <v>487.65526344619576</v>
      </c>
      <c r="I18" s="156">
        <f>IF(RES_hhdet_in_fec!I18=0,0,RES_hhdet_in_fec!I18/0.086*1000000/RES_hhdet_in_new!I16)</f>
        <v>488.06448915196898</v>
      </c>
      <c r="J18" s="156">
        <f>IF(RES_hhdet_in_fec!J18=0,0,RES_hhdet_in_fec!J18/0.086*1000000/RES_hhdet_in_new!J16)</f>
        <v>491.70860505912708</v>
      </c>
      <c r="K18" s="156">
        <f>IF(RES_hhdet_in_fec!K18=0,0,RES_hhdet_in_fec!K18/0.086*1000000/RES_hhdet_in_new!K16)</f>
        <v>0</v>
      </c>
      <c r="L18" s="156">
        <f>IF(RES_hhdet_in_fec!L18=0,0,RES_hhdet_in_fec!L18/0.086*1000000/RES_hhdet_in_new!L16)</f>
        <v>500.12068293906765</v>
      </c>
      <c r="M18" s="156">
        <f>IF(RES_hhdet_in_fec!M18=0,0,RES_hhdet_in_fec!M18/0.086*1000000/RES_hhdet_in_new!M16)</f>
        <v>0</v>
      </c>
      <c r="N18" s="156">
        <f>IF(RES_hhdet_in_fec!N18=0,0,RES_hhdet_in_fec!N18/0.086*1000000/RES_hhdet_in_new!N16)</f>
        <v>0</v>
      </c>
      <c r="O18" s="156">
        <f>IF(RES_hhdet_in_fec!O18=0,0,RES_hhdet_in_fec!O18/0.086*1000000/RES_hhdet_in_new!O16)</f>
        <v>0</v>
      </c>
      <c r="P18" s="156">
        <f>IF(RES_hhdet_in_fec!P18=0,0,RES_hhdet_in_fec!P18/0.086*1000000/RES_hhdet_in_new!P16)</f>
        <v>0</v>
      </c>
      <c r="Q18" s="156">
        <f>IF(RES_hhdet_in_fec!Q18=0,0,RES_hhdet_in_fec!Q18/0.086*1000000/RES_hhdet_in_new!Q16)</f>
        <v>0</v>
      </c>
    </row>
    <row r="19" spans="1:17" ht="12" customHeight="1" x14ac:dyDescent="0.25">
      <c r="A19" s="158" t="s">
        <v>62</v>
      </c>
      <c r="B19" s="157"/>
      <c r="C19" s="157">
        <f>IF(SUM(RES_hhdet_in_fec!C20:C22)=0,0,SUM(RES_hhdet_in_fec!C20:C22)/0.086*1000000/SUM(RES_hhdet_in_new!C20:C22))</f>
        <v>0</v>
      </c>
      <c r="D19" s="157">
        <f>IF(SUM(RES_hhdet_in_fec!D20:D22)=0,0,SUM(RES_hhdet_in_fec!D20:D22)/0.086*1000000/SUM(RES_hhdet_in_new!D20:D22))</f>
        <v>0</v>
      </c>
      <c r="E19" s="157">
        <f>IF(SUM(RES_hhdet_in_fec!E20:E22)=0,0,SUM(RES_hhdet_in_fec!E20:E22)/0.086*1000000/SUM(RES_hhdet_in_new!E20:E22))</f>
        <v>1059.1784474612823</v>
      </c>
      <c r="F19" s="157">
        <f>IF(SUM(RES_hhdet_in_fec!F20:F22)=0,0,SUM(RES_hhdet_in_fec!F20:F22)/0.086*1000000/SUM(RES_hhdet_in_new!F20:F22))</f>
        <v>1040.7187386117412</v>
      </c>
      <c r="G19" s="157">
        <f>IF(SUM(RES_hhdet_in_fec!G20:G22)=0,0,SUM(RES_hhdet_in_fec!G20:G22)/0.086*1000000/SUM(RES_hhdet_in_new!G20:G22))</f>
        <v>991.42310439085122</v>
      </c>
      <c r="H19" s="157">
        <f>IF(SUM(RES_hhdet_in_fec!H20:H22)=0,0,SUM(RES_hhdet_in_fec!H20:H22)/0.086*1000000/SUM(RES_hhdet_in_new!H20:H22))</f>
        <v>1021.6806002843377</v>
      </c>
      <c r="I19" s="157">
        <f>IF(SUM(RES_hhdet_in_fec!I20:I22)=0,0,SUM(RES_hhdet_in_fec!I20:I22)/0.086*1000000/SUM(RES_hhdet_in_new!I20:I22))</f>
        <v>1010.2689079080634</v>
      </c>
      <c r="J19" s="157">
        <f>IF(SUM(RES_hhdet_in_fec!J20:J22)=0,0,SUM(RES_hhdet_in_fec!J20:J22)/0.086*1000000/SUM(RES_hhdet_in_new!J20:J22))</f>
        <v>1067.7658285733403</v>
      </c>
      <c r="K19" s="157">
        <f>IF(SUM(RES_hhdet_in_fec!K20:K22)=0,0,SUM(RES_hhdet_in_fec!K20:K22)/0.086*1000000/SUM(RES_hhdet_in_new!K20:K22))</f>
        <v>0</v>
      </c>
      <c r="L19" s="157">
        <f>IF(SUM(RES_hhdet_in_fec!L20:L22)=0,0,SUM(RES_hhdet_in_fec!L20:L22)/0.086*1000000/SUM(RES_hhdet_in_new!L20:L22))</f>
        <v>1146.1805087502898</v>
      </c>
      <c r="M19" s="157">
        <f>IF(SUM(RES_hhdet_in_fec!M20:M22)=0,0,SUM(RES_hhdet_in_fec!M20:M22)/0.086*1000000/SUM(RES_hhdet_in_new!M20:M22))</f>
        <v>0</v>
      </c>
      <c r="N19" s="157">
        <f>IF(SUM(RES_hhdet_in_fec!N20:N22)=0,0,SUM(RES_hhdet_in_fec!N20:N22)/0.086*1000000/SUM(RES_hhdet_in_new!N20:N22))</f>
        <v>0</v>
      </c>
      <c r="O19" s="157">
        <f>IF(SUM(RES_hhdet_in_fec!O20:O22)=0,0,SUM(RES_hhdet_in_fec!O20:O22)/0.086*1000000/SUM(RES_hhdet_in_new!O20:O22))</f>
        <v>0</v>
      </c>
      <c r="P19" s="157">
        <f>IF(SUM(RES_hhdet_in_fec!P20:P22)=0,0,SUM(RES_hhdet_in_fec!P20:P22)/0.086*1000000/SUM(RES_hhdet_in_new!P20:P22))</f>
        <v>0</v>
      </c>
      <c r="Q19" s="157">
        <f>IF(SUM(RES_hhdet_in_fec!Q20:Q22)=0,0,SUM(RES_hhdet_in_fec!Q20:Q22)/0.086*1000000/SUM(RES_hhdet_in_new!Q20:Q22))</f>
        <v>0</v>
      </c>
    </row>
    <row r="20" spans="1:17" ht="12" customHeight="1" x14ac:dyDescent="0.25">
      <c r="A20" s="23" t="s">
        <v>58</v>
      </c>
      <c r="B20" s="156"/>
      <c r="C20" s="156">
        <f>IF(RES_hhdet_in_fec!C20=0,0,RES_hhdet_in_fec!C20/0.086*1000000/RES_hhdet_in_new!C20)</f>
        <v>0</v>
      </c>
      <c r="D20" s="156">
        <f>IF(RES_hhdet_in_fec!D20=0,0,RES_hhdet_in_fec!D20/0.086*1000000/RES_hhdet_in_new!D20)</f>
        <v>0</v>
      </c>
      <c r="E20" s="156">
        <f>IF(RES_hhdet_in_fec!E20=0,0,RES_hhdet_in_fec!E20/0.086*1000000/RES_hhdet_in_new!E20)</f>
        <v>0</v>
      </c>
      <c r="F20" s="156">
        <f>IF(RES_hhdet_in_fec!F20=0,0,RES_hhdet_in_fec!F20/0.086*1000000/RES_hhdet_in_new!F20)</f>
        <v>0</v>
      </c>
      <c r="G20" s="156">
        <f>IF(RES_hhdet_in_fec!G20=0,0,RES_hhdet_in_fec!G20/0.086*1000000/RES_hhdet_in_new!G20)</f>
        <v>0</v>
      </c>
      <c r="H20" s="156">
        <f>IF(RES_hhdet_in_fec!H20=0,0,RES_hhdet_in_fec!H20/0.086*1000000/RES_hhdet_in_new!H20)</f>
        <v>0</v>
      </c>
      <c r="I20" s="156">
        <f>IF(RES_hhdet_in_fec!I20=0,0,RES_hhdet_in_fec!I20/0.086*1000000/RES_hhdet_in_new!I20)</f>
        <v>0</v>
      </c>
      <c r="J20" s="156">
        <f>IF(RES_hhdet_in_fec!J20=0,0,RES_hhdet_in_fec!J20/0.086*1000000/RES_hhdet_in_new!J20)</f>
        <v>0</v>
      </c>
      <c r="K20" s="156">
        <f>IF(RES_hhdet_in_fec!K20=0,0,RES_hhdet_in_fec!K20/0.086*1000000/RES_hhdet_in_new!K20)</f>
        <v>0</v>
      </c>
      <c r="L20" s="156">
        <f>IF(RES_hhdet_in_fec!L20=0,0,RES_hhdet_in_fec!L20/0.086*1000000/RES_hhdet_in_new!L20)</f>
        <v>0</v>
      </c>
      <c r="M20" s="156">
        <f>IF(RES_hhdet_in_fec!M20=0,0,RES_hhdet_in_fec!M20/0.086*1000000/RES_hhdet_in_new!M20)</f>
        <v>0</v>
      </c>
      <c r="N20" s="156">
        <f>IF(RES_hhdet_in_fec!N20=0,0,RES_hhdet_in_fec!N20/0.086*1000000/RES_hhdet_in_new!N20)</f>
        <v>0</v>
      </c>
      <c r="O20" s="156">
        <f>IF(RES_hhdet_in_fec!O20=0,0,RES_hhdet_in_fec!O20/0.086*1000000/RES_hhdet_in_new!O20)</f>
        <v>0</v>
      </c>
      <c r="P20" s="156">
        <f>IF(RES_hhdet_in_fec!P20=0,0,RES_hhdet_in_fec!P20/0.086*1000000/RES_hhdet_in_new!P20)</f>
        <v>0</v>
      </c>
      <c r="Q20" s="156">
        <f>IF(RES_hhdet_in_fec!Q20=0,0,RES_hhdet_in_fec!Q20/0.086*1000000/RES_hhdet_in_new!Q20)</f>
        <v>0</v>
      </c>
    </row>
    <row r="21" spans="1:17" ht="12" customHeight="1" x14ac:dyDescent="0.25">
      <c r="A21" s="23" t="s">
        <v>57</v>
      </c>
      <c r="B21" s="156"/>
      <c r="C21" s="156">
        <f>IF(RES_hhdet_in_fec!C21=0,0,RES_hhdet_in_fec!C21/0.086*1000000/RES_hhdet_in_new!C21)</f>
        <v>0</v>
      </c>
      <c r="D21" s="156">
        <f>IF(RES_hhdet_in_fec!D21=0,0,RES_hhdet_in_fec!D21/0.086*1000000/RES_hhdet_in_new!D21)</f>
        <v>0</v>
      </c>
      <c r="E21" s="156">
        <f>IF(RES_hhdet_in_fec!E21=0,0,RES_hhdet_in_fec!E21/0.086*1000000/RES_hhdet_in_new!E21)</f>
        <v>0</v>
      </c>
      <c r="F21" s="156">
        <f>IF(RES_hhdet_in_fec!F21=0,0,RES_hhdet_in_fec!F21/0.086*1000000/RES_hhdet_in_new!F21)</f>
        <v>0</v>
      </c>
      <c r="G21" s="156">
        <f>IF(RES_hhdet_in_fec!G21=0,0,RES_hhdet_in_fec!G21/0.086*1000000/RES_hhdet_in_new!G21)</f>
        <v>0</v>
      </c>
      <c r="H21" s="156">
        <f>IF(RES_hhdet_in_fec!H21=0,0,RES_hhdet_in_fec!H21/0.086*1000000/RES_hhdet_in_new!H21)</f>
        <v>0</v>
      </c>
      <c r="I21" s="156">
        <f>IF(RES_hhdet_in_fec!I21=0,0,RES_hhdet_in_fec!I21/0.086*1000000/RES_hhdet_in_new!I21)</f>
        <v>0</v>
      </c>
      <c r="J21" s="156">
        <f>IF(RES_hhdet_in_fec!J21=0,0,RES_hhdet_in_fec!J21/0.086*1000000/RES_hhdet_in_new!J21)</f>
        <v>0</v>
      </c>
      <c r="K21" s="156">
        <f>IF(RES_hhdet_in_fec!K21=0,0,RES_hhdet_in_fec!K21/0.086*1000000/RES_hhdet_in_new!K21)</f>
        <v>0</v>
      </c>
      <c r="L21" s="156">
        <f>IF(RES_hhdet_in_fec!L21=0,0,RES_hhdet_in_fec!L21/0.086*1000000/RES_hhdet_in_new!L21)</f>
        <v>0</v>
      </c>
      <c r="M21" s="156">
        <f>IF(RES_hhdet_in_fec!M21=0,0,RES_hhdet_in_fec!M21/0.086*1000000/RES_hhdet_in_new!M21)</f>
        <v>0</v>
      </c>
      <c r="N21" s="156">
        <f>IF(RES_hhdet_in_fec!N21=0,0,RES_hhdet_in_fec!N21/0.086*1000000/RES_hhdet_in_new!N21)</f>
        <v>0</v>
      </c>
      <c r="O21" s="156">
        <f>IF(RES_hhdet_in_fec!O21=0,0,RES_hhdet_in_fec!O21/0.086*1000000/RES_hhdet_in_new!O21)</f>
        <v>0</v>
      </c>
      <c r="P21" s="156">
        <f>IF(RES_hhdet_in_fec!P21=0,0,RES_hhdet_in_fec!P21/0.086*1000000/RES_hhdet_in_new!P21)</f>
        <v>0</v>
      </c>
      <c r="Q21" s="156">
        <f>IF(RES_hhdet_in_fec!Q21=0,0,RES_hhdet_in_fec!Q21/0.086*1000000/RES_hhdet_in_new!Q21)</f>
        <v>0</v>
      </c>
    </row>
    <row r="22" spans="1:17" ht="12" customHeight="1" x14ac:dyDescent="0.25">
      <c r="A22" s="29" t="s">
        <v>140</v>
      </c>
      <c r="B22" s="57"/>
      <c r="C22" s="57">
        <f>IF(RES_hhdet_in_fec!C22=0,0,RES_hhdet_in_fec!C22/0.086*1000000/RES_hhdet_in_new!C22)</f>
        <v>0</v>
      </c>
      <c r="D22" s="57">
        <f>IF(RES_hhdet_in_fec!D22=0,0,RES_hhdet_in_fec!D22/0.086*1000000/RES_hhdet_in_new!D22)</f>
        <v>0</v>
      </c>
      <c r="E22" s="57">
        <f>IF(RES_hhdet_in_fec!E22=0,0,RES_hhdet_in_fec!E22/0.086*1000000/RES_hhdet_in_new!E22)</f>
        <v>1059.1784474612823</v>
      </c>
      <c r="F22" s="57">
        <f>IF(RES_hhdet_in_fec!F22=0,0,RES_hhdet_in_fec!F22/0.086*1000000/RES_hhdet_in_new!F22)</f>
        <v>1040.7187386117412</v>
      </c>
      <c r="G22" s="57">
        <f>IF(RES_hhdet_in_fec!G22=0,0,RES_hhdet_in_fec!G22/0.086*1000000/RES_hhdet_in_new!G22)</f>
        <v>991.42310439085122</v>
      </c>
      <c r="H22" s="57">
        <f>IF(RES_hhdet_in_fec!H22=0,0,RES_hhdet_in_fec!H22/0.086*1000000/RES_hhdet_in_new!H22)</f>
        <v>1021.6806002843377</v>
      </c>
      <c r="I22" s="57">
        <f>IF(RES_hhdet_in_fec!I22=0,0,RES_hhdet_in_fec!I22/0.086*1000000/RES_hhdet_in_new!I22)</f>
        <v>1010.2689079080634</v>
      </c>
      <c r="J22" s="57">
        <f>IF(RES_hhdet_in_fec!J22=0,0,RES_hhdet_in_fec!J22/0.086*1000000/RES_hhdet_in_new!J22)</f>
        <v>1067.7658285733403</v>
      </c>
      <c r="K22" s="57">
        <f>IF(RES_hhdet_in_fec!K22=0,0,RES_hhdet_in_fec!K22/0.086*1000000/RES_hhdet_in_new!K22)</f>
        <v>0</v>
      </c>
      <c r="L22" s="57">
        <f>IF(RES_hhdet_in_fec!L22=0,0,RES_hhdet_in_fec!L22/0.086*1000000/RES_hhdet_in_new!L22)</f>
        <v>1146.1805087502898</v>
      </c>
      <c r="M22" s="57">
        <f>IF(RES_hhdet_in_fec!M22=0,0,RES_hhdet_in_fec!M22/0.086*1000000/RES_hhdet_in_new!M22)</f>
        <v>0</v>
      </c>
      <c r="N22" s="57">
        <f>IF(RES_hhdet_in_fec!N22=0,0,RES_hhdet_in_fec!N22/0.086*1000000/RES_hhdet_in_new!N22)</f>
        <v>0</v>
      </c>
      <c r="O22" s="57">
        <f>IF(RES_hhdet_in_fec!O22=0,0,RES_hhdet_in_fec!O22/0.086*1000000/RES_hhdet_in_new!O22)</f>
        <v>0</v>
      </c>
      <c r="P22" s="57">
        <f>IF(RES_hhdet_in_fec!P22=0,0,RES_hhdet_in_fec!P22/0.086*1000000/RES_hhdet_in_new!P22)</f>
        <v>0</v>
      </c>
      <c r="Q22" s="57">
        <f>IF(RES_hhdet_in_fec!Q22=0,0,RES_hhdet_in_fec!Q22/0.086*1000000/RES_hhdet_in_new!Q22)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68">
        <f t="shared" ref="C24" si="17">SUM(C25,C28,C30,C39)</f>
        <v>17665.240060605993</v>
      </c>
      <c r="D24" s="168">
        <f t="shared" ref="D24" si="18">SUM(D25,D28,D30,D39)</f>
        <v>17829.675393758571</v>
      </c>
      <c r="E24" s="168">
        <f t="shared" ref="E24" si="19">SUM(E25,E28,E30,E39)</f>
        <v>18039.347963562501</v>
      </c>
      <c r="F24" s="168">
        <f t="shared" ref="F24" si="20">SUM(F25,F28,F30,F39)</f>
        <v>18716.553392950482</v>
      </c>
      <c r="G24" s="168">
        <f t="shared" ref="G24" si="21">SUM(G25,G28,G30,G39)</f>
        <v>18276.374532340524</v>
      </c>
      <c r="H24" s="168">
        <f t="shared" ref="H24" si="22">SUM(H25,H28,H30,H39)</f>
        <v>17561.01265798818</v>
      </c>
      <c r="I24" s="168">
        <f t="shared" ref="I24" si="23">SUM(I25,I28,I30,I39)</f>
        <v>16288.729368364196</v>
      </c>
      <c r="J24" s="168">
        <f t="shared" ref="J24" si="24">SUM(J25,J28,J30,J39)</f>
        <v>16801.734944601114</v>
      </c>
      <c r="K24" s="168">
        <f t="shared" ref="K24" si="25">SUM(K25,K28,K30,K39)</f>
        <v>16588.478295505323</v>
      </c>
      <c r="L24" s="168">
        <f t="shared" ref="L24" si="26">SUM(L25,L28,L30,L39)</f>
        <v>16812.382446585772</v>
      </c>
      <c r="M24" s="168">
        <f t="shared" ref="M24" si="27">SUM(M25,M28,M30,M39)</f>
        <v>14063.56953848219</v>
      </c>
      <c r="N24" s="168">
        <f t="shared" ref="N24" si="28">SUM(N25,N28,N30,N39)</f>
        <v>0</v>
      </c>
      <c r="O24" s="168">
        <f t="shared" ref="O24" si="29">SUM(O25,O28,O30,O39)</f>
        <v>15365.234560120552</v>
      </c>
      <c r="P24" s="168">
        <f t="shared" ref="P24" si="30">SUM(P25,P28,P30,P39)</f>
        <v>13155.381083126955</v>
      </c>
      <c r="Q24" s="168">
        <f t="shared" ref="Q24" si="31">SUM(Q25,Q28,Q30,Q39)</f>
        <v>14130.991086255532</v>
      </c>
    </row>
    <row r="25" spans="1:17" ht="12.95" customHeight="1" x14ac:dyDescent="0.25">
      <c r="A25" s="158" t="s">
        <v>65</v>
      </c>
      <c r="B25" s="157"/>
      <c r="C25" s="157">
        <f t="shared" ref="C25:Q25" si="32">SUM(C26:C27)</f>
        <v>12756.935676852809</v>
      </c>
      <c r="D25" s="157">
        <f t="shared" si="32"/>
        <v>13010.745875197561</v>
      </c>
      <c r="E25" s="157">
        <f t="shared" si="32"/>
        <v>13286.660232439481</v>
      </c>
      <c r="F25" s="157">
        <f t="shared" si="32"/>
        <v>13976.631997732246</v>
      </c>
      <c r="G25" s="157">
        <f t="shared" si="32"/>
        <v>13620.745845041505</v>
      </c>
      <c r="H25" s="157">
        <f t="shared" si="32"/>
        <v>12969.717538038873</v>
      </c>
      <c r="I25" s="157">
        <f t="shared" si="32"/>
        <v>11713.120610096832</v>
      </c>
      <c r="J25" s="157">
        <f t="shared" si="32"/>
        <v>12097.579690799295</v>
      </c>
      <c r="K25" s="157">
        <f t="shared" si="32"/>
        <v>11952.936210547383</v>
      </c>
      <c r="L25" s="157">
        <f t="shared" si="32"/>
        <v>12169.839709208625</v>
      </c>
      <c r="M25" s="157">
        <f t="shared" si="32"/>
        <v>10005.568489533111</v>
      </c>
      <c r="N25" s="157">
        <f t="shared" si="32"/>
        <v>0</v>
      </c>
      <c r="O25" s="157">
        <f t="shared" si="32"/>
        <v>10751.261213586578</v>
      </c>
      <c r="P25" s="157">
        <f t="shared" si="32"/>
        <v>9315.3547069854412</v>
      </c>
      <c r="Q25" s="157">
        <f t="shared" si="32"/>
        <v>9620.2415351393356</v>
      </c>
    </row>
    <row r="26" spans="1:17" ht="12" customHeight="1" x14ac:dyDescent="0.25">
      <c r="A26" s="23" t="s">
        <v>84</v>
      </c>
      <c r="B26" s="156"/>
      <c r="C26" s="156">
        <f>IF(RES_hhdet_in_fec!C26=0,0,RES_hhdet_in_fec!C26/0.086*1000000/RES_hhdet_in_new!C26)</f>
        <v>12597.26363011066</v>
      </c>
      <c r="D26" s="156">
        <f>IF(RES_hhdet_in_fec!D26=0,0,RES_hhdet_in_fec!D26/0.086*1000000/RES_hhdet_in_new!D26)</f>
        <v>12833.292161922547</v>
      </c>
      <c r="E26" s="156">
        <f>IF(RES_hhdet_in_fec!E26=0,0,RES_hhdet_in_fec!E26/0.086*1000000/RES_hhdet_in_new!E26)</f>
        <v>13047.638881159712</v>
      </c>
      <c r="F26" s="156">
        <f>IF(RES_hhdet_in_fec!F26=0,0,RES_hhdet_in_fec!F26/0.086*1000000/RES_hhdet_in_new!F26)</f>
        <v>13745.000150526914</v>
      </c>
      <c r="G26" s="156">
        <f>IF(RES_hhdet_in_fec!G26=0,0,RES_hhdet_in_fec!G26/0.086*1000000/RES_hhdet_in_new!G26)</f>
        <v>13476.412188753764</v>
      </c>
      <c r="H26" s="156">
        <f>IF(RES_hhdet_in_fec!H26=0,0,RES_hhdet_in_fec!H26/0.086*1000000/RES_hhdet_in_new!H26)</f>
        <v>12795.908097230311</v>
      </c>
      <c r="I26" s="156">
        <f>IF(RES_hhdet_in_fec!I26=0,0,RES_hhdet_in_fec!I26/0.086*1000000/RES_hhdet_in_new!I26)</f>
        <v>11553.525911625586</v>
      </c>
      <c r="J26" s="156">
        <f>IF(RES_hhdet_in_fec!J26=0,0,RES_hhdet_in_fec!J26/0.086*1000000/RES_hhdet_in_new!J26)</f>
        <v>11882.017067023779</v>
      </c>
      <c r="K26" s="156">
        <f>IF(RES_hhdet_in_fec!K26=0,0,RES_hhdet_in_fec!K26/0.086*1000000/RES_hhdet_in_new!K26)</f>
        <v>11797.918520813517</v>
      </c>
      <c r="L26" s="156">
        <f>IF(RES_hhdet_in_fec!L26=0,0,RES_hhdet_in_fec!L26/0.086*1000000/RES_hhdet_in_new!L26)</f>
        <v>11874.702224580729</v>
      </c>
      <c r="M26" s="156">
        <f>IF(RES_hhdet_in_fec!M26=0,0,RES_hhdet_in_fec!M26/0.086*1000000/RES_hhdet_in_new!M26)</f>
        <v>9884.9119991601983</v>
      </c>
      <c r="N26" s="156">
        <f>IF(RES_hhdet_in_fec!N26=0,0,RES_hhdet_in_fec!N26/0.086*1000000/RES_hhdet_in_new!N26)</f>
        <v>0</v>
      </c>
      <c r="O26" s="156">
        <f>IF(RES_hhdet_in_fec!O26=0,0,RES_hhdet_in_fec!O26/0.086*1000000/RES_hhdet_in_new!O26)</f>
        <v>10359.358288515003</v>
      </c>
      <c r="P26" s="156">
        <f>IF(RES_hhdet_in_fec!P26=0,0,RES_hhdet_in_fec!P26/0.086*1000000/RES_hhdet_in_new!P26)</f>
        <v>9132.3501179791001</v>
      </c>
      <c r="Q26" s="156">
        <f>IF(RES_hhdet_in_fec!Q26=0,0,RES_hhdet_in_fec!Q26/0.086*1000000/RES_hhdet_in_new!Q26)</f>
        <v>9352.5336657778571</v>
      </c>
    </row>
    <row r="27" spans="1:17" ht="12" customHeight="1" x14ac:dyDescent="0.25">
      <c r="A27" s="23" t="s">
        <v>60</v>
      </c>
      <c r="B27" s="156"/>
      <c r="C27" s="156">
        <f>IF(RES_hhdet_in_fec!C27=0,0,RES_hhdet_in_fec!C27/0.086*1000000/RES_hhdet_in_new!C26)</f>
        <v>159.67204674214952</v>
      </c>
      <c r="D27" s="156">
        <f>IF(RES_hhdet_in_fec!D27=0,0,RES_hhdet_in_fec!D27/0.086*1000000/RES_hhdet_in_new!D26)</f>
        <v>177.45371327501329</v>
      </c>
      <c r="E27" s="156">
        <f>IF(RES_hhdet_in_fec!E27=0,0,RES_hhdet_in_fec!E27/0.086*1000000/RES_hhdet_in_new!E26)</f>
        <v>239.02135127976857</v>
      </c>
      <c r="F27" s="156">
        <f>IF(RES_hhdet_in_fec!F27=0,0,RES_hhdet_in_fec!F27/0.086*1000000/RES_hhdet_in_new!F26)</f>
        <v>231.63184720533238</v>
      </c>
      <c r="G27" s="156">
        <f>IF(RES_hhdet_in_fec!G27=0,0,RES_hhdet_in_fec!G27/0.086*1000000/RES_hhdet_in_new!G26)</f>
        <v>144.33365628774041</v>
      </c>
      <c r="H27" s="156">
        <f>IF(RES_hhdet_in_fec!H27=0,0,RES_hhdet_in_fec!H27/0.086*1000000/RES_hhdet_in_new!H26)</f>
        <v>173.80944080856148</v>
      </c>
      <c r="I27" s="156">
        <f>IF(RES_hhdet_in_fec!I27=0,0,RES_hhdet_in_fec!I27/0.086*1000000/RES_hhdet_in_new!I26)</f>
        <v>159.59469847124697</v>
      </c>
      <c r="J27" s="156">
        <f>IF(RES_hhdet_in_fec!J27=0,0,RES_hhdet_in_fec!J27/0.086*1000000/RES_hhdet_in_new!J26)</f>
        <v>215.56262377551613</v>
      </c>
      <c r="K27" s="156">
        <f>IF(RES_hhdet_in_fec!K27=0,0,RES_hhdet_in_fec!K27/0.086*1000000/RES_hhdet_in_new!K26)</f>
        <v>155.01768973386572</v>
      </c>
      <c r="L27" s="156">
        <f>IF(RES_hhdet_in_fec!L27=0,0,RES_hhdet_in_fec!L27/0.086*1000000/RES_hhdet_in_new!L26)</f>
        <v>295.13748462789607</v>
      </c>
      <c r="M27" s="156">
        <f>IF(RES_hhdet_in_fec!M27=0,0,RES_hhdet_in_fec!M27/0.086*1000000/RES_hhdet_in_new!M26)</f>
        <v>120.65649037291159</v>
      </c>
      <c r="N27" s="156">
        <f>IF(RES_hhdet_in_fec!N27=0,0,RES_hhdet_in_fec!N27/0.086*1000000/RES_hhdet_in_new!N26)</f>
        <v>0</v>
      </c>
      <c r="O27" s="156">
        <f>IF(RES_hhdet_in_fec!O27=0,0,RES_hhdet_in_fec!O27/0.086*1000000/RES_hhdet_in_new!O26)</f>
        <v>391.90292507157596</v>
      </c>
      <c r="P27" s="156">
        <f>IF(RES_hhdet_in_fec!P27=0,0,RES_hhdet_in_fec!P27/0.086*1000000/RES_hhdet_in_new!P26)</f>
        <v>183.00458900634192</v>
      </c>
      <c r="Q27" s="156">
        <f>IF(RES_hhdet_in_fec!Q27=0,0,RES_hhdet_in_fec!Q27/0.086*1000000/RES_hhdet_in_new!Q26)</f>
        <v>267.70786936147834</v>
      </c>
    </row>
    <row r="28" spans="1:17" ht="12.95" customHeight="1" x14ac:dyDescent="0.25">
      <c r="A28" s="158" t="s">
        <v>112</v>
      </c>
      <c r="B28" s="157"/>
      <c r="C28" s="157">
        <f t="shared" ref="C28:Q28" si="33">C29</f>
        <v>860.99448697008688</v>
      </c>
      <c r="D28" s="157">
        <f t="shared" si="33"/>
        <v>814.2284761007968</v>
      </c>
      <c r="E28" s="157">
        <f t="shared" si="33"/>
        <v>771.16000614214488</v>
      </c>
      <c r="F28" s="157">
        <f t="shared" si="33"/>
        <v>713.29527174247175</v>
      </c>
      <c r="G28" s="157">
        <f t="shared" si="33"/>
        <v>675.87820576108527</v>
      </c>
      <c r="H28" s="157">
        <f t="shared" si="33"/>
        <v>646.93682477093557</v>
      </c>
      <c r="I28" s="157">
        <f t="shared" si="33"/>
        <v>615.09163361212813</v>
      </c>
      <c r="J28" s="157">
        <f t="shared" si="33"/>
        <v>777.78356717252393</v>
      </c>
      <c r="K28" s="157">
        <f t="shared" si="33"/>
        <v>730.97024720882121</v>
      </c>
      <c r="L28" s="157">
        <f t="shared" si="33"/>
        <v>691.0036931635816</v>
      </c>
      <c r="M28" s="157">
        <f t="shared" si="33"/>
        <v>635.15360130142449</v>
      </c>
      <c r="N28" s="157">
        <f t="shared" si="33"/>
        <v>0</v>
      </c>
      <c r="O28" s="157">
        <f t="shared" si="33"/>
        <v>615.18350335773312</v>
      </c>
      <c r="P28" s="157">
        <f t="shared" si="33"/>
        <v>571.65544389933632</v>
      </c>
      <c r="Q28" s="157">
        <f t="shared" si="33"/>
        <v>552.65990947606144</v>
      </c>
    </row>
    <row r="29" spans="1:17" ht="12" customHeight="1" x14ac:dyDescent="0.25">
      <c r="A29" s="23" t="s">
        <v>60</v>
      </c>
      <c r="B29" s="156"/>
      <c r="C29" s="156">
        <f>IF(RES_hhdet_in_fec!C29=0,0,RES_hhdet_in_fec!C29/0.086*1000000/RES_hhdet_in_new!C29)</f>
        <v>860.99448697008688</v>
      </c>
      <c r="D29" s="156">
        <f>IF(RES_hhdet_in_fec!D29=0,0,RES_hhdet_in_fec!D29/0.086*1000000/RES_hhdet_in_new!D29)</f>
        <v>814.2284761007968</v>
      </c>
      <c r="E29" s="156">
        <f>IF(RES_hhdet_in_fec!E29=0,0,RES_hhdet_in_fec!E29/0.086*1000000/RES_hhdet_in_new!E29)</f>
        <v>771.16000614214488</v>
      </c>
      <c r="F29" s="156">
        <f>IF(RES_hhdet_in_fec!F29=0,0,RES_hhdet_in_fec!F29/0.086*1000000/RES_hhdet_in_new!F29)</f>
        <v>713.29527174247175</v>
      </c>
      <c r="G29" s="156">
        <f>IF(RES_hhdet_in_fec!G29=0,0,RES_hhdet_in_fec!G29/0.086*1000000/RES_hhdet_in_new!G29)</f>
        <v>675.87820576108527</v>
      </c>
      <c r="H29" s="156">
        <f>IF(RES_hhdet_in_fec!H29=0,0,RES_hhdet_in_fec!H29/0.086*1000000/RES_hhdet_in_new!H29)</f>
        <v>646.93682477093557</v>
      </c>
      <c r="I29" s="156">
        <f>IF(RES_hhdet_in_fec!I29=0,0,RES_hhdet_in_fec!I29/0.086*1000000/RES_hhdet_in_new!I29)</f>
        <v>615.09163361212813</v>
      </c>
      <c r="J29" s="156">
        <f>IF(RES_hhdet_in_fec!J29=0,0,RES_hhdet_in_fec!J29/0.086*1000000/RES_hhdet_in_new!J29)</f>
        <v>777.78356717252393</v>
      </c>
      <c r="K29" s="156">
        <f>IF(RES_hhdet_in_fec!K29=0,0,RES_hhdet_in_fec!K29/0.086*1000000/RES_hhdet_in_new!K29)</f>
        <v>730.97024720882121</v>
      </c>
      <c r="L29" s="156">
        <f>IF(RES_hhdet_in_fec!L29=0,0,RES_hhdet_in_fec!L29/0.086*1000000/RES_hhdet_in_new!L29)</f>
        <v>691.0036931635816</v>
      </c>
      <c r="M29" s="156">
        <f>IF(RES_hhdet_in_fec!M29=0,0,RES_hhdet_in_fec!M29/0.086*1000000/RES_hhdet_in_new!M29)</f>
        <v>635.15360130142449</v>
      </c>
      <c r="N29" s="156">
        <f>IF(RES_hhdet_in_fec!N29=0,0,RES_hhdet_in_fec!N29/0.086*1000000/RES_hhdet_in_new!N29)</f>
        <v>0</v>
      </c>
      <c r="O29" s="156">
        <f>IF(RES_hhdet_in_fec!O29=0,0,RES_hhdet_in_fec!O29/0.086*1000000/RES_hhdet_in_new!O29)</f>
        <v>615.18350335773312</v>
      </c>
      <c r="P29" s="156">
        <f>IF(RES_hhdet_in_fec!P29=0,0,RES_hhdet_in_fec!P29/0.086*1000000/RES_hhdet_in_new!P29)</f>
        <v>571.65544389933632</v>
      </c>
      <c r="Q29" s="156">
        <f>IF(RES_hhdet_in_fec!Q29=0,0,RES_hhdet_in_fec!Q29/0.086*1000000/RES_hhdet_in_new!Q29)</f>
        <v>552.65990947606144</v>
      </c>
    </row>
    <row r="30" spans="1:17" ht="12" customHeight="1" x14ac:dyDescent="0.25">
      <c r="A30" s="158" t="s">
        <v>63</v>
      </c>
      <c r="B30" s="157"/>
      <c r="C30" s="157">
        <f>IF(SUM(RES_hhdet_in_fec!C31:C32,RES_hhdet_in_fec!C35:C36)=0,0,SUM(RES_hhdet_in_fec!C31:C32,RES_hhdet_in_fec!C35:C36)/0.086*1000000/SUM(RES_hhdet_in_new!C31:C32,RES_hhdet_in_new!C35:C36))</f>
        <v>2419.1487847715493</v>
      </c>
      <c r="D30" s="157">
        <f>IF(SUM(RES_hhdet_in_fec!D31:D32,RES_hhdet_in_fec!D35:D36)=0,0,SUM(RES_hhdet_in_fec!D31:D32,RES_hhdet_in_fec!D35:D36)/0.086*1000000/SUM(RES_hhdet_in_new!D31:D32,RES_hhdet_in_new!D35:D36))</f>
        <v>2376.251692543055</v>
      </c>
      <c r="E30" s="157">
        <f>IF(SUM(RES_hhdet_in_fec!E31:E32,RES_hhdet_in_fec!E35:E36)=0,0,SUM(RES_hhdet_in_fec!E31:E32,RES_hhdet_in_fec!E35:E36)/0.086*1000000/SUM(RES_hhdet_in_new!E31:E32,RES_hhdet_in_new!E35:E36))</f>
        <v>2369.3702991832902</v>
      </c>
      <c r="F30" s="157">
        <f>IF(SUM(RES_hhdet_in_fec!F31:F32,RES_hhdet_in_fec!F35:F36)=0,0,SUM(RES_hhdet_in_fec!F31:F32,RES_hhdet_in_fec!F35:F36)/0.086*1000000/SUM(RES_hhdet_in_new!F31:F32,RES_hhdet_in_new!F35:F36))</f>
        <v>2366.9139479668606</v>
      </c>
      <c r="G30" s="157">
        <f>IF(SUM(RES_hhdet_in_fec!G31:G32,RES_hhdet_in_fec!G35:G36)=0,0,SUM(RES_hhdet_in_fec!G31:G32,RES_hhdet_in_fec!G35:G36)/0.086*1000000/SUM(RES_hhdet_in_new!G31:G32,RES_hhdet_in_new!G35:G36))</f>
        <v>2343.2129301469986</v>
      </c>
      <c r="H30" s="157">
        <f>IF(SUM(RES_hhdet_in_fec!H31:H32,RES_hhdet_in_fec!H35:H36)=0,0,SUM(RES_hhdet_in_fec!H31:H32,RES_hhdet_in_fec!H35:H36)/0.086*1000000/SUM(RES_hhdet_in_new!H31:H32,RES_hhdet_in_new!H35:H36))</f>
        <v>2312.501348179756</v>
      </c>
      <c r="I30" s="157">
        <f>IF(SUM(RES_hhdet_in_fec!I31:I32,RES_hhdet_in_fec!I35:I36)=0,0,SUM(RES_hhdet_in_fec!I31:I32,RES_hhdet_in_fec!I35:I36)/0.086*1000000/SUM(RES_hhdet_in_new!I31:I32,RES_hhdet_in_new!I35:I36))</f>
        <v>2307.0821263905523</v>
      </c>
      <c r="J30" s="157">
        <f>IF(SUM(RES_hhdet_in_fec!J31:J32,RES_hhdet_in_fec!J35:J36)=0,0,SUM(RES_hhdet_in_fec!J31:J32,RES_hhdet_in_fec!J35:J36)/0.086*1000000/SUM(RES_hhdet_in_new!J31:J32,RES_hhdet_in_new!J35:J36))</f>
        <v>2270.0755825143801</v>
      </c>
      <c r="K30" s="157">
        <f>IF(SUM(RES_hhdet_in_fec!K31:K32,RES_hhdet_in_fec!K35:K36)=0,0,SUM(RES_hhdet_in_fec!K31:K32,RES_hhdet_in_fec!K35:K36)/0.086*1000000/SUM(RES_hhdet_in_new!K31:K32,RES_hhdet_in_new!K35:K36))</f>
        <v>2266.4308610007197</v>
      </c>
      <c r="L30" s="157">
        <f>IF(SUM(RES_hhdet_in_fec!L31:L32,RES_hhdet_in_fec!L35:L36)=0,0,SUM(RES_hhdet_in_fec!L31:L32,RES_hhdet_in_fec!L35:L36)/0.086*1000000/SUM(RES_hhdet_in_new!L31:L32,RES_hhdet_in_new!L35:L36))</f>
        <v>2266.1247408817949</v>
      </c>
      <c r="M30" s="157">
        <f>IF(SUM(RES_hhdet_in_fec!M31:M32,RES_hhdet_in_fec!M35:M36)=0,0,SUM(RES_hhdet_in_fec!M31:M32,RES_hhdet_in_fec!M35:M36)/0.086*1000000/SUM(RES_hhdet_in_new!M31:M32,RES_hhdet_in_new!M35:M36))</f>
        <v>1843.3961791028107</v>
      </c>
      <c r="N30" s="157">
        <f>IF(SUM(RES_hhdet_in_fec!N31:N32,RES_hhdet_in_fec!N35:N36)=0,0,SUM(RES_hhdet_in_fec!N31:N32,RES_hhdet_in_fec!N35:N36)/0.086*1000000/SUM(RES_hhdet_in_new!N31:N32,RES_hhdet_in_new!N35:N36))</f>
        <v>0</v>
      </c>
      <c r="O30" s="157">
        <f>IF(SUM(RES_hhdet_in_fec!O31:O32,RES_hhdet_in_fec!O35:O36)=0,0,SUM(RES_hhdet_in_fec!O31:O32,RES_hhdet_in_fec!O35:O36)/0.086*1000000/SUM(RES_hhdet_in_new!O31:O32,RES_hhdet_in_new!O35:O36))</f>
        <v>2361.7376848463887</v>
      </c>
      <c r="P30" s="157">
        <f>IF(SUM(RES_hhdet_in_fec!P31:P32,RES_hhdet_in_fec!P35:P36)=0,0,SUM(RES_hhdet_in_fec!P31:P32,RES_hhdet_in_fec!P35:P36)/0.086*1000000/SUM(RES_hhdet_in_new!P31:P32,RES_hhdet_in_new!P35:P36))</f>
        <v>2190.6295164884423</v>
      </c>
      <c r="Q30" s="157">
        <f>IF(SUM(RES_hhdet_in_fec!Q31:Q32,RES_hhdet_in_fec!Q35:Q36)=0,0,SUM(RES_hhdet_in_fec!Q31:Q32,RES_hhdet_in_fec!Q35:Q36)/0.086*1000000/SUM(RES_hhdet_in_new!Q31:Q32,RES_hhdet_in_new!Q35:Q36))</f>
        <v>2347.2212290938187</v>
      </c>
    </row>
    <row r="31" spans="1:17" ht="12" customHeight="1" x14ac:dyDescent="0.25">
      <c r="A31" s="167" t="s">
        <v>169</v>
      </c>
      <c r="B31" s="132"/>
      <c r="C31" s="132">
        <f>IF(RES_hhdet_in_fec!C31=0,0,RES_hhdet_in_fec!C31/0.086*1000000/RES_hhdet_in_new!C31)</f>
        <v>2425.2261441789115</v>
      </c>
      <c r="D31" s="132">
        <f>IF(RES_hhdet_in_fec!D31=0,0,RES_hhdet_in_fec!D31/0.086*1000000/RES_hhdet_in_new!D31)</f>
        <v>2382.1010786753673</v>
      </c>
      <c r="E31" s="132">
        <f>IF(RES_hhdet_in_fec!E31=0,0,RES_hhdet_in_fec!E31/0.086*1000000/RES_hhdet_in_new!E31)</f>
        <v>2378.7441581124581</v>
      </c>
      <c r="F31" s="132">
        <f>IF(RES_hhdet_in_fec!F31=0,0,RES_hhdet_in_fec!F31/0.086*1000000/RES_hhdet_in_new!F31)</f>
        <v>2372.9131271803344</v>
      </c>
      <c r="G31" s="132">
        <f>IF(RES_hhdet_in_fec!G31=0,0,RES_hhdet_in_fec!G31/0.086*1000000/RES_hhdet_in_new!G31)</f>
        <v>2354.9468565378925</v>
      </c>
      <c r="H31" s="132">
        <f>IF(RES_hhdet_in_fec!H31=0,0,RES_hhdet_in_fec!H31/0.086*1000000/RES_hhdet_in_new!H31)</f>
        <v>2336.5622421039689</v>
      </c>
      <c r="I31" s="132">
        <f>IF(RES_hhdet_in_fec!I31=0,0,RES_hhdet_in_fec!I31/0.086*1000000/RES_hhdet_in_new!I31)</f>
        <v>2332.6617830490172</v>
      </c>
      <c r="J31" s="132">
        <f>IF(RES_hhdet_in_fec!J31=0,0,RES_hhdet_in_fec!J31/0.086*1000000/RES_hhdet_in_new!J31)</f>
        <v>2315.5483197408253</v>
      </c>
      <c r="K31" s="132">
        <f>IF(RES_hhdet_in_fec!K31=0,0,RES_hhdet_in_fec!K31/0.086*1000000/RES_hhdet_in_new!K31)</f>
        <v>2312.1553784475423</v>
      </c>
      <c r="L31" s="132">
        <f>IF(RES_hhdet_in_fec!L31=0,0,RES_hhdet_in_fec!L31/0.086*1000000/RES_hhdet_in_new!L31)</f>
        <v>2303.3383487358738</v>
      </c>
      <c r="M31" s="132">
        <f>IF(RES_hhdet_in_fec!M31=0,0,RES_hhdet_in_fec!M31/0.086*1000000/RES_hhdet_in_new!M31)</f>
        <v>0</v>
      </c>
      <c r="N31" s="132">
        <f>IF(RES_hhdet_in_fec!N31=0,0,RES_hhdet_in_fec!N31/0.086*1000000/RES_hhdet_in_new!N31)</f>
        <v>0</v>
      </c>
      <c r="O31" s="132">
        <f>IF(RES_hhdet_in_fec!O31=0,0,RES_hhdet_in_fec!O31/0.086*1000000/RES_hhdet_in_new!O31)</f>
        <v>2383.3250073060321</v>
      </c>
      <c r="P31" s="132">
        <f>IF(RES_hhdet_in_fec!P31=0,0,RES_hhdet_in_fec!P31/0.086*1000000/RES_hhdet_in_new!P31)</f>
        <v>0</v>
      </c>
      <c r="Q31" s="132">
        <f>IF(RES_hhdet_in_fec!Q31=0,0,RES_hhdet_in_fec!Q31/0.086*1000000/RES_hhdet_in_new!Q31)</f>
        <v>0</v>
      </c>
    </row>
    <row r="32" spans="1:17" ht="12" customHeight="1" x14ac:dyDescent="0.25">
      <c r="A32" s="167" t="s">
        <v>168</v>
      </c>
      <c r="B32" s="132"/>
      <c r="C32" s="132">
        <f>IF(RES_hhdet_in_fec!C32=0,0,RES_hhdet_in_fec!C32/0.086*1000000/RES_hhdet_in_new!C32)</f>
        <v>2086.5124284556423</v>
      </c>
      <c r="D32" s="132">
        <f>IF(RES_hhdet_in_fec!D32=0,0,RES_hhdet_in_fec!D32/0.086*1000000/RES_hhdet_in_new!D32)</f>
        <v>2051.7059445184414</v>
      </c>
      <c r="E32" s="132">
        <f>IF(RES_hhdet_in_fec!E32=0,0,RES_hhdet_in_fec!E32/0.086*1000000/RES_hhdet_in_new!E32)</f>
        <v>2053.7865675309072</v>
      </c>
      <c r="F32" s="132">
        <f>IF(RES_hhdet_in_fec!F32=0,0,RES_hhdet_in_fec!F32/0.086*1000000/RES_hhdet_in_new!F32)</f>
        <v>2052.1438799447828</v>
      </c>
      <c r="G32" s="132">
        <f>IF(RES_hhdet_in_fec!G32=0,0,RES_hhdet_in_fec!G32/0.086*1000000/RES_hhdet_in_new!G32)</f>
        <v>2043.5743715839847</v>
      </c>
      <c r="H32" s="132">
        <f>IF(RES_hhdet_in_fec!H32=0,0,RES_hhdet_in_fec!H32/0.086*1000000/RES_hhdet_in_new!H32)</f>
        <v>2051.5741558621594</v>
      </c>
      <c r="I32" s="132">
        <f>IF(RES_hhdet_in_fec!I32=0,0,RES_hhdet_in_fec!I32/0.086*1000000/RES_hhdet_in_new!I32)</f>
        <v>2059.6384962235556</v>
      </c>
      <c r="J32" s="132">
        <f>IF(RES_hhdet_in_fec!J32=0,0,RES_hhdet_in_fec!J32/0.086*1000000/RES_hhdet_in_new!J32)</f>
        <v>2048.2542281970309</v>
      </c>
      <c r="K32" s="132">
        <f>IF(RES_hhdet_in_fec!K32=0,0,RES_hhdet_in_fec!K32/0.086*1000000/RES_hhdet_in_new!K32)</f>
        <v>2044.0669615232837</v>
      </c>
      <c r="L32" s="132">
        <f>IF(RES_hhdet_in_fec!L32=0,0,RES_hhdet_in_fec!L32/0.086*1000000/RES_hhdet_in_new!L32)</f>
        <v>2034.3120407612698</v>
      </c>
      <c r="M32" s="132">
        <f>IF(RES_hhdet_in_fec!M32=0,0,RES_hhdet_in_fec!M32/0.086*1000000/RES_hhdet_in_new!M32)</f>
        <v>0</v>
      </c>
      <c r="N32" s="132">
        <f>IF(RES_hhdet_in_fec!N32=0,0,RES_hhdet_in_fec!N32/0.086*1000000/RES_hhdet_in_new!N32)</f>
        <v>0</v>
      </c>
      <c r="O32" s="132">
        <f>IF(RES_hhdet_in_fec!O32=0,0,RES_hhdet_in_fec!O32/0.086*1000000/RES_hhdet_in_new!O32)</f>
        <v>2081.4185537808185</v>
      </c>
      <c r="P32" s="132">
        <f>IF(RES_hhdet_in_fec!P32=0,0,RES_hhdet_in_fec!P32/0.086*1000000/RES_hhdet_in_new!P32)</f>
        <v>0</v>
      </c>
      <c r="Q32" s="132">
        <f>IF(RES_hhdet_in_fec!Q32=0,0,RES_hhdet_in_fec!Q32/0.086*1000000/RES_hhdet_in_new!Q32)</f>
        <v>0</v>
      </c>
    </row>
    <row r="33" spans="1:17" ht="12" customHeight="1" x14ac:dyDescent="0.25">
      <c r="A33" s="166" t="s">
        <v>57</v>
      </c>
      <c r="B33" s="165"/>
      <c r="C33" s="165">
        <f>IF(RES_hhdet_in_fec!C33=0,0,RES_hhdet_in_fec!C33/0.086*1000000/RES_hhdet_in_new!C32)</f>
        <v>1605.4022125427109</v>
      </c>
      <c r="D33" s="165">
        <f>IF(RES_hhdet_in_fec!D33=0,0,RES_hhdet_in_fec!D33/0.086*1000000/RES_hhdet_in_new!D32)</f>
        <v>1575.8217553549498</v>
      </c>
      <c r="E33" s="165">
        <f>IF(RES_hhdet_in_fec!E33=0,0,RES_hhdet_in_fec!E33/0.086*1000000/RES_hhdet_in_new!E32)</f>
        <v>1574.6091635073367</v>
      </c>
      <c r="F33" s="165">
        <f>IF(RES_hhdet_in_fec!F33=0,0,RES_hhdet_in_fec!F33/0.086*1000000/RES_hhdet_in_new!F32)</f>
        <v>1570.5482695202097</v>
      </c>
      <c r="G33" s="165">
        <f>IF(RES_hhdet_in_fec!G33=0,0,RES_hhdet_in_fec!G33/0.086*1000000/RES_hhdet_in_new!G32)</f>
        <v>1561.5687642744458</v>
      </c>
      <c r="H33" s="165">
        <f>IF(RES_hhdet_in_fec!H33=0,0,RES_hhdet_in_fec!H33/0.086*1000000/RES_hhdet_in_new!H32)</f>
        <v>1564.493913632047</v>
      </c>
      <c r="I33" s="165">
        <f>IF(RES_hhdet_in_fec!I33=0,0,RES_hhdet_in_fec!I33/0.086*1000000/RES_hhdet_in_new!I32)</f>
        <v>1567.7326987173267</v>
      </c>
      <c r="J33" s="165">
        <f>IF(RES_hhdet_in_fec!J33=0,0,RES_hhdet_in_fec!J33/0.086*1000000/RES_hhdet_in_new!J32)</f>
        <v>1555.6829167588694</v>
      </c>
      <c r="K33" s="165">
        <f>IF(RES_hhdet_in_fec!K33=0,0,RES_hhdet_in_fec!K33/0.086*1000000/RES_hhdet_in_new!K32)</f>
        <v>1549.7380098528854</v>
      </c>
      <c r="L33" s="165">
        <f>IF(RES_hhdet_in_fec!L33=0,0,RES_hhdet_in_fec!L33/0.086*1000000/RES_hhdet_in_new!L32)</f>
        <v>1539.288970734943</v>
      </c>
      <c r="M33" s="165">
        <f>IF(RES_hhdet_in_fec!M33=0,0,RES_hhdet_in_fec!M33/0.086*1000000/RES_hhdet_in_new!M32)</f>
        <v>0</v>
      </c>
      <c r="N33" s="165">
        <f>IF(RES_hhdet_in_fec!N33=0,0,RES_hhdet_in_fec!N33/0.086*1000000/RES_hhdet_in_new!N32)</f>
        <v>0</v>
      </c>
      <c r="O33" s="165">
        <f>IF(RES_hhdet_in_fec!O33=0,0,RES_hhdet_in_fec!O33/0.086*1000000/RES_hhdet_in_new!O32)</f>
        <v>1573.2479709854392</v>
      </c>
      <c r="P33" s="165">
        <f>IF(RES_hhdet_in_fec!P33=0,0,RES_hhdet_in_fec!P33/0.086*1000000/RES_hhdet_in_new!P32)</f>
        <v>0</v>
      </c>
      <c r="Q33" s="165">
        <f>IF(RES_hhdet_in_fec!Q33=0,0,RES_hhdet_in_fec!Q33/0.086*1000000/RES_hhdet_in_new!Q32)</f>
        <v>0</v>
      </c>
    </row>
    <row r="34" spans="1:17" ht="12" customHeight="1" x14ac:dyDescent="0.25">
      <c r="A34" s="147" t="s">
        <v>59</v>
      </c>
      <c r="B34" s="164"/>
      <c r="C34" s="164">
        <f>IF(RES_hhdet_in_fec!C34=0,0,RES_hhdet_in_fec!C34/0.086*1000000/RES_hhdet_in_new!C32)</f>
        <v>481.11021591293127</v>
      </c>
      <c r="D34" s="164">
        <f>IF(RES_hhdet_in_fec!D34=0,0,RES_hhdet_in_fec!D34/0.086*1000000/RES_hhdet_in_new!D32)</f>
        <v>475.88418916349138</v>
      </c>
      <c r="E34" s="164">
        <f>IF(RES_hhdet_in_fec!E34=0,0,RES_hhdet_in_fec!E34/0.086*1000000/RES_hhdet_in_new!E32)</f>
        <v>479.17740402357038</v>
      </c>
      <c r="F34" s="164">
        <f>IF(RES_hhdet_in_fec!F34=0,0,RES_hhdet_in_fec!F34/0.086*1000000/RES_hhdet_in_new!F32)</f>
        <v>481.59561042457295</v>
      </c>
      <c r="G34" s="164">
        <f>IF(RES_hhdet_in_fec!G34=0,0,RES_hhdet_in_fec!G34/0.086*1000000/RES_hhdet_in_new!G32)</f>
        <v>482.00560730953879</v>
      </c>
      <c r="H34" s="164">
        <f>IF(RES_hhdet_in_fec!H34=0,0,RES_hhdet_in_fec!H34/0.086*1000000/RES_hhdet_in_new!H32)</f>
        <v>487.08024223011256</v>
      </c>
      <c r="I34" s="164">
        <f>IF(RES_hhdet_in_fec!I34=0,0,RES_hhdet_in_fec!I34/0.086*1000000/RES_hhdet_in_new!I32)</f>
        <v>491.90579750622908</v>
      </c>
      <c r="J34" s="164">
        <f>IF(RES_hhdet_in_fec!J34=0,0,RES_hhdet_in_fec!J34/0.086*1000000/RES_hhdet_in_new!J32)</f>
        <v>492.57131143816156</v>
      </c>
      <c r="K34" s="164">
        <f>IF(RES_hhdet_in_fec!K34=0,0,RES_hhdet_in_fec!K34/0.086*1000000/RES_hhdet_in_new!K32)</f>
        <v>494.32895167039806</v>
      </c>
      <c r="L34" s="164">
        <f>IF(RES_hhdet_in_fec!L34=0,0,RES_hhdet_in_fec!L34/0.086*1000000/RES_hhdet_in_new!L32)</f>
        <v>495.02307002632693</v>
      </c>
      <c r="M34" s="164">
        <f>IF(RES_hhdet_in_fec!M34=0,0,RES_hhdet_in_fec!M34/0.086*1000000/RES_hhdet_in_new!M32)</f>
        <v>0</v>
      </c>
      <c r="N34" s="164">
        <f>IF(RES_hhdet_in_fec!N34=0,0,RES_hhdet_in_fec!N34/0.086*1000000/RES_hhdet_in_new!N32)</f>
        <v>0</v>
      </c>
      <c r="O34" s="164">
        <f>IF(RES_hhdet_in_fec!O34=0,0,RES_hhdet_in_fec!O34/0.086*1000000/RES_hhdet_in_new!O32)</f>
        <v>508.17058279537889</v>
      </c>
      <c r="P34" s="164">
        <f>IF(RES_hhdet_in_fec!P34=0,0,RES_hhdet_in_fec!P34/0.086*1000000/RES_hhdet_in_new!P32)</f>
        <v>0</v>
      </c>
      <c r="Q34" s="164">
        <f>IF(RES_hhdet_in_fec!Q34=0,0,RES_hhdet_in_fec!Q34/0.086*1000000/RES_hhdet_in_new!Q32)</f>
        <v>0</v>
      </c>
    </row>
    <row r="35" spans="1:17" ht="12" customHeight="1" x14ac:dyDescent="0.25">
      <c r="A35" s="163" t="s">
        <v>142</v>
      </c>
      <c r="B35" s="162"/>
      <c r="C35" s="162">
        <f>IF(RES_hhdet_in_fec!C35=0,0,RES_hhdet_in_fec!C35/0.086*1000000/RES_hhdet_in_new!C35)</f>
        <v>0</v>
      </c>
      <c r="D35" s="162">
        <f>IF(RES_hhdet_in_fec!D35=0,0,RES_hhdet_in_fec!D35/0.086*1000000/RES_hhdet_in_new!D35)</f>
        <v>0</v>
      </c>
      <c r="E35" s="162">
        <f>IF(RES_hhdet_in_fec!E35=0,0,RES_hhdet_in_fec!E35/0.086*1000000/RES_hhdet_in_new!E35)</f>
        <v>0</v>
      </c>
      <c r="F35" s="162">
        <f>IF(RES_hhdet_in_fec!F35=0,0,RES_hhdet_in_fec!F35/0.086*1000000/RES_hhdet_in_new!F35)</f>
        <v>0</v>
      </c>
      <c r="G35" s="162">
        <f>IF(RES_hhdet_in_fec!G35=0,0,RES_hhdet_in_fec!G35/0.086*1000000/RES_hhdet_in_new!G35)</f>
        <v>0</v>
      </c>
      <c r="H35" s="162">
        <f>IF(RES_hhdet_in_fec!H35=0,0,RES_hhdet_in_fec!H35/0.086*1000000/RES_hhdet_in_new!H35)</f>
        <v>0</v>
      </c>
      <c r="I35" s="162">
        <f>IF(RES_hhdet_in_fec!I35=0,0,RES_hhdet_in_fec!I35/0.086*1000000/RES_hhdet_in_new!I35)</f>
        <v>0</v>
      </c>
      <c r="J35" s="162">
        <f>IF(RES_hhdet_in_fec!J35=0,0,RES_hhdet_in_fec!J35/0.086*1000000/RES_hhdet_in_new!J35)</f>
        <v>0</v>
      </c>
      <c r="K35" s="162">
        <f>IF(RES_hhdet_in_fec!K35=0,0,RES_hhdet_in_fec!K35/0.086*1000000/RES_hhdet_in_new!K35)</f>
        <v>0</v>
      </c>
      <c r="L35" s="162">
        <f>IF(RES_hhdet_in_fec!L35=0,0,RES_hhdet_in_fec!L35/0.086*1000000/RES_hhdet_in_new!L35)</f>
        <v>0</v>
      </c>
      <c r="M35" s="162">
        <f>IF(RES_hhdet_in_fec!M35=0,0,RES_hhdet_in_fec!M35/0.086*1000000/RES_hhdet_in_new!M35)</f>
        <v>1882.9707782348012</v>
      </c>
      <c r="N35" s="162">
        <f>IF(RES_hhdet_in_fec!N35=0,0,RES_hhdet_in_fec!N35/0.086*1000000/RES_hhdet_in_new!N35)</f>
        <v>0</v>
      </c>
      <c r="O35" s="162">
        <f>IF(RES_hhdet_in_fec!O35=0,0,RES_hhdet_in_fec!O35/0.086*1000000/RES_hhdet_in_new!O35)</f>
        <v>0</v>
      </c>
      <c r="P35" s="162">
        <f>IF(RES_hhdet_in_fec!P35=0,0,RES_hhdet_in_fec!P35/0.086*1000000/RES_hhdet_in_new!P35)</f>
        <v>2222.27398425093</v>
      </c>
      <c r="Q35" s="162">
        <f>IF(RES_hhdet_in_fec!Q35=0,0,RES_hhdet_in_fec!Q35/0.086*1000000/RES_hhdet_in_new!Q35)</f>
        <v>2371.0682659941385</v>
      </c>
    </row>
    <row r="36" spans="1:17" ht="12" customHeight="1" x14ac:dyDescent="0.25">
      <c r="A36" s="161" t="s">
        <v>141</v>
      </c>
      <c r="B36" s="160"/>
      <c r="C36" s="160">
        <f>IF(RES_hhdet_in_fec!C36=0,0,RES_hhdet_in_fec!C36/0.086*1000000/RES_hhdet_in_new!C36)</f>
        <v>0</v>
      </c>
      <c r="D36" s="160">
        <f>IF(RES_hhdet_in_fec!D36=0,0,RES_hhdet_in_fec!D36/0.086*1000000/RES_hhdet_in_new!D36)</f>
        <v>0</v>
      </c>
      <c r="E36" s="160">
        <f>IF(RES_hhdet_in_fec!E36=0,0,RES_hhdet_in_fec!E36/0.086*1000000/RES_hhdet_in_new!E36)</f>
        <v>0</v>
      </c>
      <c r="F36" s="160">
        <f>IF(RES_hhdet_in_fec!F36=0,0,RES_hhdet_in_fec!F36/0.086*1000000/RES_hhdet_in_new!F36)</f>
        <v>0</v>
      </c>
      <c r="G36" s="160">
        <f>IF(RES_hhdet_in_fec!G36=0,0,RES_hhdet_in_fec!G36/0.086*1000000/RES_hhdet_in_new!G36)</f>
        <v>0</v>
      </c>
      <c r="H36" s="160">
        <f>IF(RES_hhdet_in_fec!H36=0,0,RES_hhdet_in_fec!H36/0.086*1000000/RES_hhdet_in_new!H36)</f>
        <v>0</v>
      </c>
      <c r="I36" s="160">
        <f>IF(RES_hhdet_in_fec!I36=0,0,RES_hhdet_in_fec!I36/0.086*1000000/RES_hhdet_in_new!I36)</f>
        <v>0</v>
      </c>
      <c r="J36" s="160">
        <f>IF(RES_hhdet_in_fec!J36=0,0,RES_hhdet_in_fec!J36/0.086*1000000/RES_hhdet_in_new!J36)</f>
        <v>0</v>
      </c>
      <c r="K36" s="160">
        <f>IF(RES_hhdet_in_fec!K36=0,0,RES_hhdet_in_fec!K36/0.086*1000000/RES_hhdet_in_new!K36)</f>
        <v>0</v>
      </c>
      <c r="L36" s="160">
        <f>IF(RES_hhdet_in_fec!L36=0,0,RES_hhdet_in_fec!L36/0.086*1000000/RES_hhdet_in_new!L36)</f>
        <v>0</v>
      </c>
      <c r="M36" s="160">
        <f>IF(RES_hhdet_in_fec!M36=0,0,RES_hhdet_in_fec!M36/0.086*1000000/RES_hhdet_in_new!M36)</f>
        <v>1697.2003577319556</v>
      </c>
      <c r="N36" s="160">
        <f>IF(RES_hhdet_in_fec!N36=0,0,RES_hhdet_in_fec!N36/0.086*1000000/RES_hhdet_in_new!N36)</f>
        <v>0</v>
      </c>
      <c r="O36" s="160">
        <f>IF(RES_hhdet_in_fec!O36=0,0,RES_hhdet_in_fec!O36/0.086*1000000/RES_hhdet_in_new!O36)</f>
        <v>0</v>
      </c>
      <c r="P36" s="160">
        <f>IF(RES_hhdet_in_fec!P36=0,0,RES_hhdet_in_fec!P36/0.086*1000000/RES_hhdet_in_new!P36)</f>
        <v>1964.1666838439521</v>
      </c>
      <c r="Q36" s="160">
        <f>IF(RES_hhdet_in_fec!Q36=0,0,RES_hhdet_in_fec!Q36/0.086*1000000/RES_hhdet_in_new!Q36)</f>
        <v>2052.16923146503</v>
      </c>
    </row>
    <row r="37" spans="1:17" ht="12" customHeight="1" x14ac:dyDescent="0.25">
      <c r="A37" s="148" t="s">
        <v>60</v>
      </c>
      <c r="B37" s="156"/>
      <c r="C37" s="156">
        <f>IF(RES_hhdet_in_fec!C37=0,0,RES_hhdet_in_fec!C37/0.086*1000000/RES_hhdet_in_new!C36)</f>
        <v>0</v>
      </c>
      <c r="D37" s="156">
        <f>IF(RES_hhdet_in_fec!D37=0,0,RES_hhdet_in_fec!D37/0.086*1000000/RES_hhdet_in_new!D36)</f>
        <v>0</v>
      </c>
      <c r="E37" s="156">
        <f>IF(RES_hhdet_in_fec!E37=0,0,RES_hhdet_in_fec!E37/0.086*1000000/RES_hhdet_in_new!E36)</f>
        <v>0</v>
      </c>
      <c r="F37" s="156">
        <f>IF(RES_hhdet_in_fec!F37=0,0,RES_hhdet_in_fec!F37/0.086*1000000/RES_hhdet_in_new!F36)</f>
        <v>0</v>
      </c>
      <c r="G37" s="156">
        <f>IF(RES_hhdet_in_fec!G37=0,0,RES_hhdet_in_fec!G37/0.086*1000000/RES_hhdet_in_new!G36)</f>
        <v>0</v>
      </c>
      <c r="H37" s="156">
        <f>IF(RES_hhdet_in_fec!H37=0,0,RES_hhdet_in_fec!H37/0.086*1000000/RES_hhdet_in_new!H36)</f>
        <v>0</v>
      </c>
      <c r="I37" s="156">
        <f>IF(RES_hhdet_in_fec!I37=0,0,RES_hhdet_in_fec!I37/0.086*1000000/RES_hhdet_in_new!I36)</f>
        <v>0</v>
      </c>
      <c r="J37" s="156">
        <f>IF(RES_hhdet_in_fec!J37=0,0,RES_hhdet_in_fec!J37/0.086*1000000/RES_hhdet_in_new!J36)</f>
        <v>0</v>
      </c>
      <c r="K37" s="156">
        <f>IF(RES_hhdet_in_fec!K37=0,0,RES_hhdet_in_fec!K37/0.086*1000000/RES_hhdet_in_new!K36)</f>
        <v>0</v>
      </c>
      <c r="L37" s="156">
        <f>IF(RES_hhdet_in_fec!L37=0,0,RES_hhdet_in_fec!L37/0.086*1000000/RES_hhdet_in_new!L36)</f>
        <v>0</v>
      </c>
      <c r="M37" s="156">
        <f>IF(RES_hhdet_in_fec!M37=0,0,RES_hhdet_in_fec!M37/0.086*1000000/RES_hhdet_in_new!M36)</f>
        <v>1246.8168533615949</v>
      </c>
      <c r="N37" s="156">
        <f>IF(RES_hhdet_in_fec!N37=0,0,RES_hhdet_in_fec!N37/0.086*1000000/RES_hhdet_in_new!N36)</f>
        <v>0</v>
      </c>
      <c r="O37" s="156">
        <f>IF(RES_hhdet_in_fec!O37=0,0,RES_hhdet_in_fec!O37/0.086*1000000/RES_hhdet_in_new!O36)</f>
        <v>0</v>
      </c>
      <c r="P37" s="156">
        <f>IF(RES_hhdet_in_fec!P37=0,0,RES_hhdet_in_fec!P37/0.086*1000000/RES_hhdet_in_new!P36)</f>
        <v>1460.5278677735791</v>
      </c>
      <c r="Q37" s="156">
        <f>IF(RES_hhdet_in_fec!Q37=0,0,RES_hhdet_in_fec!Q37/0.086*1000000/RES_hhdet_in_new!Q36)</f>
        <v>1551.2300764808913</v>
      </c>
    </row>
    <row r="38" spans="1:17" ht="12" customHeight="1" x14ac:dyDescent="0.25">
      <c r="A38" s="148" t="s">
        <v>59</v>
      </c>
      <c r="B38" s="156"/>
      <c r="C38" s="156">
        <f>IF(RES_hhdet_in_fec!C38=0,0,RES_hhdet_in_fec!C38/0.086*1000000/RES_hhdet_in_new!C36)</f>
        <v>0</v>
      </c>
      <c r="D38" s="156">
        <f>IF(RES_hhdet_in_fec!D38=0,0,RES_hhdet_in_fec!D38/0.086*1000000/RES_hhdet_in_new!D36)</f>
        <v>0</v>
      </c>
      <c r="E38" s="156">
        <f>IF(RES_hhdet_in_fec!E38=0,0,RES_hhdet_in_fec!E38/0.086*1000000/RES_hhdet_in_new!E36)</f>
        <v>0</v>
      </c>
      <c r="F38" s="156">
        <f>IF(RES_hhdet_in_fec!F38=0,0,RES_hhdet_in_fec!F38/0.086*1000000/RES_hhdet_in_new!F36)</f>
        <v>0</v>
      </c>
      <c r="G38" s="156">
        <f>IF(RES_hhdet_in_fec!G38=0,0,RES_hhdet_in_fec!G38/0.086*1000000/RES_hhdet_in_new!G36)</f>
        <v>0</v>
      </c>
      <c r="H38" s="156">
        <f>IF(RES_hhdet_in_fec!H38=0,0,RES_hhdet_in_fec!H38/0.086*1000000/RES_hhdet_in_new!H36)</f>
        <v>0</v>
      </c>
      <c r="I38" s="156">
        <f>IF(RES_hhdet_in_fec!I38=0,0,RES_hhdet_in_fec!I38/0.086*1000000/RES_hhdet_in_new!I36)</f>
        <v>0</v>
      </c>
      <c r="J38" s="156">
        <f>IF(RES_hhdet_in_fec!J38=0,0,RES_hhdet_in_fec!J38/0.086*1000000/RES_hhdet_in_new!J36)</f>
        <v>0</v>
      </c>
      <c r="K38" s="156">
        <f>IF(RES_hhdet_in_fec!K38=0,0,RES_hhdet_in_fec!K38/0.086*1000000/RES_hhdet_in_new!K36)</f>
        <v>0</v>
      </c>
      <c r="L38" s="156">
        <f>IF(RES_hhdet_in_fec!L38=0,0,RES_hhdet_in_fec!L38/0.086*1000000/RES_hhdet_in_new!L36)</f>
        <v>0</v>
      </c>
      <c r="M38" s="156">
        <f>IF(RES_hhdet_in_fec!M38=0,0,RES_hhdet_in_fec!M38/0.086*1000000/RES_hhdet_in_new!M36)</f>
        <v>450.38350437036098</v>
      </c>
      <c r="N38" s="156">
        <f>IF(RES_hhdet_in_fec!N38=0,0,RES_hhdet_in_fec!N38/0.086*1000000/RES_hhdet_in_new!N36)</f>
        <v>0</v>
      </c>
      <c r="O38" s="156">
        <f>IF(RES_hhdet_in_fec!O38=0,0,RES_hhdet_in_fec!O38/0.086*1000000/RES_hhdet_in_new!O36)</f>
        <v>0</v>
      </c>
      <c r="P38" s="156">
        <f>IF(RES_hhdet_in_fec!P38=0,0,RES_hhdet_in_fec!P38/0.086*1000000/RES_hhdet_in_new!P36)</f>
        <v>503.63881607037314</v>
      </c>
      <c r="Q38" s="156">
        <f>IF(RES_hhdet_in_fec!Q38=0,0,RES_hhdet_in_fec!Q38/0.086*1000000/RES_hhdet_in_new!Q36)</f>
        <v>500.93915498413827</v>
      </c>
    </row>
    <row r="39" spans="1:17" ht="12" customHeight="1" x14ac:dyDescent="0.25">
      <c r="A39" s="158" t="s">
        <v>62</v>
      </c>
      <c r="B39" s="157"/>
      <c r="C39" s="157">
        <f>IF(SUM(RES_hhdet_in_fec!C40:C41)=0,0,SUM(RES_hhdet_in_fec!C40:C41)/0.086*1000000/SUM(RES_hhdet_in_new!C40:C41))</f>
        <v>1628.161112011549</v>
      </c>
      <c r="D39" s="157">
        <f>IF(SUM(RES_hhdet_in_fec!D40:D41)=0,0,SUM(RES_hhdet_in_fec!D40:D41)/0.086*1000000/SUM(RES_hhdet_in_new!D40:D41))</f>
        <v>1628.4493499171579</v>
      </c>
      <c r="E39" s="157">
        <f>IF(SUM(RES_hhdet_in_fec!E40:E41)=0,0,SUM(RES_hhdet_in_fec!E40:E41)/0.086*1000000/SUM(RES_hhdet_in_new!E40:E41))</f>
        <v>1612.1574257975847</v>
      </c>
      <c r="F39" s="157">
        <f>IF(SUM(RES_hhdet_in_fec!F40:F41)=0,0,SUM(RES_hhdet_in_fec!F40:F41)/0.086*1000000/SUM(RES_hhdet_in_new!F40:F41))</f>
        <v>1659.7121755089011</v>
      </c>
      <c r="G39" s="157">
        <f>IF(SUM(RES_hhdet_in_fec!G40:G41)=0,0,SUM(RES_hhdet_in_fec!G40:G41)/0.086*1000000/SUM(RES_hhdet_in_new!G40:G41))</f>
        <v>1636.5375513909355</v>
      </c>
      <c r="H39" s="157">
        <f>IF(SUM(RES_hhdet_in_fec!H40:H41)=0,0,SUM(RES_hhdet_in_fec!H40:H41)/0.086*1000000/SUM(RES_hhdet_in_new!H40:H41))</f>
        <v>1631.8569469986146</v>
      </c>
      <c r="I39" s="157">
        <f>IF(SUM(RES_hhdet_in_fec!I40:I41)=0,0,SUM(RES_hhdet_in_fec!I40:I41)/0.086*1000000/SUM(RES_hhdet_in_new!I40:I41))</f>
        <v>1653.4349982646841</v>
      </c>
      <c r="J39" s="157">
        <f>IF(SUM(RES_hhdet_in_fec!J40:J41)=0,0,SUM(RES_hhdet_in_fec!J40:J41)/0.086*1000000/SUM(RES_hhdet_in_new!J40:J41))</f>
        <v>1656.2961041149126</v>
      </c>
      <c r="K39" s="157">
        <f>IF(SUM(RES_hhdet_in_fec!K40:K41)=0,0,SUM(RES_hhdet_in_fec!K40:K41)/0.086*1000000/SUM(RES_hhdet_in_new!K40:K41))</f>
        <v>1638.1409767483988</v>
      </c>
      <c r="L39" s="157">
        <f>IF(SUM(RES_hhdet_in_fec!L40:L41)=0,0,SUM(RES_hhdet_in_fec!L40:L41)/0.086*1000000/SUM(RES_hhdet_in_new!L40:L41))</f>
        <v>1685.4143033317719</v>
      </c>
      <c r="M39" s="157">
        <f>IF(SUM(RES_hhdet_in_fec!M40:M41)=0,0,SUM(RES_hhdet_in_fec!M40:M41)/0.086*1000000/SUM(RES_hhdet_in_new!M40:M41))</f>
        <v>1579.4512685448442</v>
      </c>
      <c r="N39" s="157">
        <f>IF(SUM(RES_hhdet_in_fec!N40:N41)=0,0,SUM(RES_hhdet_in_fec!N40:N41)/0.086*1000000/SUM(RES_hhdet_in_new!N40:N41))</f>
        <v>0</v>
      </c>
      <c r="O39" s="157">
        <f>IF(SUM(RES_hhdet_in_fec!O40:O41)=0,0,SUM(RES_hhdet_in_fec!O40:O41)/0.086*1000000/SUM(RES_hhdet_in_new!O40:O41))</f>
        <v>1637.0521583298516</v>
      </c>
      <c r="P39" s="157">
        <f>IF(SUM(RES_hhdet_in_fec!P40:P41)=0,0,SUM(RES_hhdet_in_fec!P40:P41)/0.086*1000000/SUM(RES_hhdet_in_new!P40:P41))</f>
        <v>1077.7414157537357</v>
      </c>
      <c r="Q39" s="157">
        <f>IF(SUM(RES_hhdet_in_fec!Q40:Q41)=0,0,SUM(RES_hhdet_in_fec!Q40:Q41)/0.086*1000000/SUM(RES_hhdet_in_new!Q40:Q41))</f>
        <v>1610.8684125463144</v>
      </c>
    </row>
    <row r="40" spans="1:17" ht="12" customHeight="1" x14ac:dyDescent="0.25">
      <c r="A40" s="23" t="s">
        <v>57</v>
      </c>
      <c r="B40" s="156"/>
      <c r="C40" s="156">
        <f>IF(RES_hhdet_in_fec!C40=0,0,RES_hhdet_in_fec!C40/0.086*1000000/RES_hhdet_in_new!C40)</f>
        <v>1628.161112011549</v>
      </c>
      <c r="D40" s="156">
        <f>IF(RES_hhdet_in_fec!D40=0,0,RES_hhdet_in_fec!D40/0.086*1000000/RES_hhdet_in_new!D40)</f>
        <v>1628.4493499171579</v>
      </c>
      <c r="E40" s="156">
        <f>IF(RES_hhdet_in_fec!E40=0,0,RES_hhdet_in_fec!E40/0.086*1000000/RES_hhdet_in_new!E40)</f>
        <v>1612.1574257975847</v>
      </c>
      <c r="F40" s="156">
        <f>IF(RES_hhdet_in_fec!F40=0,0,RES_hhdet_in_fec!F40/0.086*1000000/RES_hhdet_in_new!F40)</f>
        <v>1659.7121755089011</v>
      </c>
      <c r="G40" s="156">
        <f>IF(RES_hhdet_in_fec!G40=0,0,RES_hhdet_in_fec!G40/0.086*1000000/RES_hhdet_in_new!G40)</f>
        <v>1636.5375513909355</v>
      </c>
      <c r="H40" s="156">
        <f>IF(RES_hhdet_in_fec!H40=0,0,RES_hhdet_in_fec!H40/0.086*1000000/RES_hhdet_in_new!H40)</f>
        <v>1631.8569469986146</v>
      </c>
      <c r="I40" s="156">
        <f>IF(RES_hhdet_in_fec!I40=0,0,RES_hhdet_in_fec!I40/0.086*1000000/RES_hhdet_in_new!I40)</f>
        <v>1653.4349982646841</v>
      </c>
      <c r="J40" s="156">
        <f>IF(RES_hhdet_in_fec!J40=0,0,RES_hhdet_in_fec!J40/0.086*1000000/RES_hhdet_in_new!J40)</f>
        <v>1656.2961041149126</v>
      </c>
      <c r="K40" s="156">
        <f>IF(RES_hhdet_in_fec!K40=0,0,RES_hhdet_in_fec!K40/0.086*1000000/RES_hhdet_in_new!K40)</f>
        <v>1638.1409767483988</v>
      </c>
      <c r="L40" s="156">
        <f>IF(RES_hhdet_in_fec!L40=0,0,RES_hhdet_in_fec!L40/0.086*1000000/RES_hhdet_in_new!L40)</f>
        <v>1685.4143033317719</v>
      </c>
      <c r="M40" s="156">
        <f>IF(RES_hhdet_in_fec!M40=0,0,RES_hhdet_in_fec!M40/0.086*1000000/RES_hhdet_in_new!M40)</f>
        <v>1579.4512685448442</v>
      </c>
      <c r="N40" s="156">
        <f>IF(RES_hhdet_in_fec!N40=0,0,RES_hhdet_in_fec!N40/0.086*1000000/RES_hhdet_in_new!N40)</f>
        <v>0</v>
      </c>
      <c r="O40" s="156">
        <f>IF(RES_hhdet_in_fec!O40=0,0,RES_hhdet_in_fec!O40/0.086*1000000/RES_hhdet_in_new!O40)</f>
        <v>1637.0521583298516</v>
      </c>
      <c r="P40" s="156">
        <f>IF(RES_hhdet_in_fec!P40=0,0,RES_hhdet_in_fec!P40/0.086*1000000/RES_hhdet_in_new!P40)</f>
        <v>0</v>
      </c>
      <c r="Q40" s="156">
        <f>IF(RES_hhdet_in_fec!Q40=0,0,RES_hhdet_in_fec!Q40/0.086*1000000/RES_hhdet_in_new!Q40)</f>
        <v>1610.8684125463144</v>
      </c>
    </row>
    <row r="41" spans="1:17" ht="12" customHeight="1" x14ac:dyDescent="0.25">
      <c r="A41" s="29" t="s">
        <v>140</v>
      </c>
      <c r="B41" s="57"/>
      <c r="C41" s="57">
        <f>IF(RES_hhdet_in_fec!C41=0,0,RES_hhdet_in_fec!C41/0.086*1000000/RES_hhdet_in_new!C41)</f>
        <v>0</v>
      </c>
      <c r="D41" s="57">
        <f>IF(RES_hhdet_in_fec!D41=0,0,RES_hhdet_in_fec!D41/0.086*1000000/RES_hhdet_in_new!D41)</f>
        <v>0</v>
      </c>
      <c r="E41" s="57">
        <f>IF(RES_hhdet_in_fec!E41=0,0,RES_hhdet_in_fec!E41/0.086*1000000/RES_hhdet_in_new!E41)</f>
        <v>0</v>
      </c>
      <c r="F41" s="57">
        <f>IF(RES_hhdet_in_fec!F41=0,0,RES_hhdet_in_fec!F41/0.086*1000000/RES_hhdet_in_new!F41)</f>
        <v>0</v>
      </c>
      <c r="G41" s="57">
        <f>IF(RES_hhdet_in_fec!G41=0,0,RES_hhdet_in_fec!G41/0.086*1000000/RES_hhdet_in_new!G41)</f>
        <v>0</v>
      </c>
      <c r="H41" s="57">
        <f>IF(RES_hhdet_in_fec!H41=0,0,RES_hhdet_in_fec!H41/0.086*1000000/RES_hhdet_in_new!H41)</f>
        <v>0</v>
      </c>
      <c r="I41" s="57">
        <f>IF(RES_hhdet_in_fec!I41=0,0,RES_hhdet_in_fec!I41/0.086*1000000/RES_hhdet_in_new!I41)</f>
        <v>0</v>
      </c>
      <c r="J41" s="57">
        <f>IF(RES_hhdet_in_fec!J41=0,0,RES_hhdet_in_fec!J41/0.086*1000000/RES_hhdet_in_new!J41)</f>
        <v>0</v>
      </c>
      <c r="K41" s="57">
        <f>IF(RES_hhdet_in_fec!K41=0,0,RES_hhdet_in_fec!K41/0.086*1000000/RES_hhdet_in_new!K41)</f>
        <v>0</v>
      </c>
      <c r="L41" s="57">
        <f>IF(RES_hhdet_in_fec!L41=0,0,RES_hhdet_in_fec!L41/0.086*1000000/RES_hhdet_in_new!L41)</f>
        <v>0</v>
      </c>
      <c r="M41" s="57">
        <f>IF(RES_hhdet_in_fec!M41=0,0,RES_hhdet_in_fec!M41/0.086*1000000/RES_hhdet_in_new!M41)</f>
        <v>0</v>
      </c>
      <c r="N41" s="57">
        <f>IF(RES_hhdet_in_fec!N41=0,0,RES_hhdet_in_fec!N41/0.086*1000000/RES_hhdet_in_new!N41)</f>
        <v>0</v>
      </c>
      <c r="O41" s="57">
        <f>IF(RES_hhdet_in_fec!O41=0,0,RES_hhdet_in_fec!O41/0.086*1000000/RES_hhdet_in_new!O41)</f>
        <v>0</v>
      </c>
      <c r="P41" s="57">
        <f>IF(RES_hhdet_in_fec!P41=0,0,RES_hhdet_in_fec!P41/0.086*1000000/RES_hhdet_in_new!P41)</f>
        <v>1077.7414157537357</v>
      </c>
      <c r="Q41" s="57">
        <f>IF(RES_hhdet_in_fec!Q41=0,0,RES_hhdet_in_fec!Q41/0.086*1000000/RES_hhdet_in_new!Q41)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68">
        <f t="shared" ref="C43" si="34">SUM(C44,C47,C49,C58)</f>
        <v>19026.414997001848</v>
      </c>
      <c r="D43" s="168">
        <f t="shared" ref="D43" si="35">SUM(D44,D47,D49,D58)</f>
        <v>16864.233278396445</v>
      </c>
      <c r="E43" s="168">
        <f t="shared" ref="E43" si="36">SUM(E44,E47,E49,E58)</f>
        <v>18173.722073533892</v>
      </c>
      <c r="F43" s="168">
        <f t="shared" ref="F43" si="37">SUM(F44,F47,F49,F58)</f>
        <v>18026.106055175977</v>
      </c>
      <c r="G43" s="168">
        <f t="shared" ref="G43" si="38">SUM(G44,G47,G49,G58)</f>
        <v>17880.013382947927</v>
      </c>
      <c r="H43" s="168">
        <f t="shared" ref="H43" si="39">SUM(H44,H47,H49,H58)</f>
        <v>16981.379002493566</v>
      </c>
      <c r="I43" s="168">
        <f t="shared" ref="I43" si="40">SUM(I44,I47,I49,I58)</f>
        <v>14932.248828379184</v>
      </c>
      <c r="J43" s="168">
        <f t="shared" ref="J43" si="41">SUM(J44,J47,J49,J58)</f>
        <v>17445.132911613269</v>
      </c>
      <c r="K43" s="168">
        <f t="shared" ref="K43" si="42">SUM(K44,K47,K49,K58)</f>
        <v>16775.612982563125</v>
      </c>
      <c r="L43" s="168">
        <f t="shared" ref="L43" si="43">SUM(L44,L47,L49,L58)</f>
        <v>16239.417474831298</v>
      </c>
      <c r="M43" s="168">
        <f t="shared" ref="M43" si="44">SUM(M44,M47,M49,M58)</f>
        <v>13458.450713522834</v>
      </c>
      <c r="N43" s="168">
        <f t="shared" ref="N43" si="45">SUM(N44,N47,N49,N58)</f>
        <v>15134.426296272692</v>
      </c>
      <c r="O43" s="168">
        <f t="shared" ref="O43" si="46">SUM(O44,O47,O49,O58)</f>
        <v>15943.118384507807</v>
      </c>
      <c r="P43" s="168">
        <f t="shared" ref="P43" si="47">SUM(P44,P47,P49,P58)</f>
        <v>12713.098971916073</v>
      </c>
      <c r="Q43" s="168">
        <f t="shared" ref="Q43" si="48">SUM(Q44,Q47,Q49,Q58)</f>
        <v>13369.775527819163</v>
      </c>
    </row>
    <row r="44" spans="1:17" ht="12.95" customHeight="1" x14ac:dyDescent="0.25">
      <c r="A44" s="158" t="s">
        <v>65</v>
      </c>
      <c r="B44" s="157"/>
      <c r="C44" s="157">
        <f t="shared" ref="C44:Q44" si="49">SUM(C45:C46)</f>
        <v>14612.274476799043</v>
      </c>
      <c r="D44" s="157">
        <f t="shared" si="49"/>
        <v>12755.761252288416</v>
      </c>
      <c r="E44" s="157">
        <f t="shared" si="49"/>
        <v>13949.534893991789</v>
      </c>
      <c r="F44" s="157">
        <f t="shared" si="49"/>
        <v>13922.579923854593</v>
      </c>
      <c r="G44" s="157">
        <f t="shared" si="49"/>
        <v>13920.671623877917</v>
      </c>
      <c r="H44" s="157">
        <f t="shared" si="49"/>
        <v>13150.791196099875</v>
      </c>
      <c r="I44" s="157">
        <f t="shared" si="49"/>
        <v>11205.507945434434</v>
      </c>
      <c r="J44" s="157">
        <f t="shared" si="49"/>
        <v>13279.01647452826</v>
      </c>
      <c r="K44" s="157">
        <f t="shared" si="49"/>
        <v>12799.408871806165</v>
      </c>
      <c r="L44" s="157">
        <f t="shared" si="49"/>
        <v>12182.40775468904</v>
      </c>
      <c r="M44" s="157">
        <f t="shared" si="49"/>
        <v>9768.7291361871958</v>
      </c>
      <c r="N44" s="157">
        <f t="shared" si="49"/>
        <v>10983.614393327112</v>
      </c>
      <c r="O44" s="157">
        <f t="shared" si="49"/>
        <v>11573.172528501753</v>
      </c>
      <c r="P44" s="157">
        <f t="shared" si="49"/>
        <v>8804.434989177671</v>
      </c>
      <c r="Q44" s="157">
        <f t="shared" si="49"/>
        <v>9340.0221504424826</v>
      </c>
    </row>
    <row r="45" spans="1:17" ht="12" customHeight="1" x14ac:dyDescent="0.25">
      <c r="A45" s="23" t="s">
        <v>166</v>
      </c>
      <c r="B45" s="156"/>
      <c r="C45" s="156">
        <f>IF(RES_hhdet_in_fec!C45=0,0,RES_hhdet_in_fec!C45/0.086*1000000/RES_hhdet_in_new!C45)</f>
        <v>14433.939079186897</v>
      </c>
      <c r="D45" s="156">
        <f>IF(RES_hhdet_in_fec!D45=0,0,RES_hhdet_in_fec!D45/0.086*1000000/RES_hhdet_in_new!D45)</f>
        <v>12585.917689311871</v>
      </c>
      <c r="E45" s="156">
        <f>IF(RES_hhdet_in_fec!E45=0,0,RES_hhdet_in_fec!E45/0.086*1000000/RES_hhdet_in_new!E45)</f>
        <v>13704.401967197065</v>
      </c>
      <c r="F45" s="156">
        <f>IF(RES_hhdet_in_fec!F45=0,0,RES_hhdet_in_fec!F45/0.086*1000000/RES_hhdet_in_new!F45)</f>
        <v>13696.337383062046</v>
      </c>
      <c r="G45" s="156">
        <f>IF(RES_hhdet_in_fec!G45=0,0,RES_hhdet_in_fec!G45/0.086*1000000/RES_hhdet_in_new!G45)</f>
        <v>13776.336869423567</v>
      </c>
      <c r="H45" s="156">
        <f>IF(RES_hhdet_in_fec!H45=0,0,RES_hhdet_in_fec!H45/0.086*1000000/RES_hhdet_in_new!H45)</f>
        <v>12979.464489122407</v>
      </c>
      <c r="I45" s="156">
        <f>IF(RES_hhdet_in_fec!I45=0,0,RES_hhdet_in_fec!I45/0.086*1000000/RES_hhdet_in_new!I45)</f>
        <v>11057.976272012484</v>
      </c>
      <c r="J45" s="156">
        <f>IF(RES_hhdet_in_fec!J45=0,0,RES_hhdet_in_fec!J45/0.086*1000000/RES_hhdet_in_new!J45)</f>
        <v>13049.842305783059</v>
      </c>
      <c r="K45" s="156">
        <f>IF(RES_hhdet_in_fec!K45=0,0,RES_hhdet_in_fec!K45/0.086*1000000/RES_hhdet_in_new!K45)</f>
        <v>12638.390438022472</v>
      </c>
      <c r="L45" s="156">
        <f>IF(RES_hhdet_in_fec!L45=0,0,RES_hhdet_in_fec!L45/0.086*1000000/RES_hhdet_in_new!L45)</f>
        <v>11895.151774355973</v>
      </c>
      <c r="M45" s="156">
        <f>IF(RES_hhdet_in_fec!M45=0,0,RES_hhdet_in_fec!M45/0.086*1000000/RES_hhdet_in_new!M45)</f>
        <v>9654.1255657145157</v>
      </c>
      <c r="N45" s="156">
        <f>IF(RES_hhdet_in_fec!N45=0,0,RES_hhdet_in_fec!N45/0.086*1000000/RES_hhdet_in_new!N45)</f>
        <v>10682.318919959076</v>
      </c>
      <c r="O45" s="156">
        <f>IF(RES_hhdet_in_fec!O45=0,0,RES_hhdet_in_fec!O45/0.086*1000000/RES_hhdet_in_new!O45)</f>
        <v>11159.97208714035</v>
      </c>
      <c r="P45" s="156">
        <f>IF(RES_hhdet_in_fec!P45=0,0,RES_hhdet_in_fec!P45/0.086*1000000/RES_hhdet_in_new!P45)</f>
        <v>8634.3852625220516</v>
      </c>
      <c r="Q45" s="156">
        <f>IF(RES_hhdet_in_fec!Q45=0,0,RES_hhdet_in_fec!Q45/0.086*1000000/RES_hhdet_in_new!Q45)</f>
        <v>9083.7775041573714</v>
      </c>
    </row>
    <row r="46" spans="1:17" ht="12" customHeight="1" x14ac:dyDescent="0.25">
      <c r="A46" s="23" t="s">
        <v>60</v>
      </c>
      <c r="B46" s="156"/>
      <c r="C46" s="156">
        <f>IF(RES_hhdet_in_fec!C46=0,0,RES_hhdet_in_fec!C46/0.086*1000000/RES_hhdet_in_new!C45)</f>
        <v>178.33539761214496</v>
      </c>
      <c r="D46" s="156">
        <f>IF(RES_hhdet_in_fec!D46=0,0,RES_hhdet_in_fec!D46/0.086*1000000/RES_hhdet_in_new!D45)</f>
        <v>169.84356297654463</v>
      </c>
      <c r="E46" s="156">
        <f>IF(RES_hhdet_in_fec!E46=0,0,RES_hhdet_in_fec!E46/0.086*1000000/RES_hhdet_in_new!E45)</f>
        <v>245.13292679472337</v>
      </c>
      <c r="F46" s="156">
        <f>IF(RES_hhdet_in_fec!F46=0,0,RES_hhdet_in_fec!F46/0.086*1000000/RES_hhdet_in_new!F45)</f>
        <v>226.24254079254729</v>
      </c>
      <c r="G46" s="156">
        <f>IF(RES_hhdet_in_fec!G46=0,0,RES_hhdet_in_fec!G46/0.086*1000000/RES_hhdet_in_new!G45)</f>
        <v>144.33475445434991</v>
      </c>
      <c r="H46" s="156">
        <f>IF(RES_hhdet_in_fec!H46=0,0,RES_hhdet_in_fec!H46/0.086*1000000/RES_hhdet_in_new!H45)</f>
        <v>171.32670697746903</v>
      </c>
      <c r="I46" s="156">
        <f>IF(RES_hhdet_in_fec!I46=0,0,RES_hhdet_in_fec!I46/0.086*1000000/RES_hhdet_in_new!I45)</f>
        <v>147.53167342195138</v>
      </c>
      <c r="J46" s="156">
        <f>IF(RES_hhdet_in_fec!J46=0,0,RES_hhdet_in_fec!J46/0.086*1000000/RES_hhdet_in_new!J45)</f>
        <v>229.17416874520123</v>
      </c>
      <c r="K46" s="156">
        <f>IF(RES_hhdet_in_fec!K46=0,0,RES_hhdet_in_fec!K46/0.086*1000000/RES_hhdet_in_new!K45)</f>
        <v>161.01843378369321</v>
      </c>
      <c r="L46" s="156">
        <f>IF(RES_hhdet_in_fec!L46=0,0,RES_hhdet_in_fec!L46/0.086*1000000/RES_hhdet_in_new!L45)</f>
        <v>287.25598033306716</v>
      </c>
      <c r="M46" s="156">
        <f>IF(RES_hhdet_in_fec!M46=0,0,RES_hhdet_in_fec!M46/0.086*1000000/RES_hhdet_in_new!M45)</f>
        <v>114.60357047268023</v>
      </c>
      <c r="N46" s="156">
        <f>IF(RES_hhdet_in_fec!N46=0,0,RES_hhdet_in_fec!N46/0.086*1000000/RES_hhdet_in_new!N45)</f>
        <v>301.29547336803603</v>
      </c>
      <c r="O46" s="156">
        <f>IF(RES_hhdet_in_fec!O46=0,0,RES_hhdet_in_fec!O46/0.086*1000000/RES_hhdet_in_new!O45)</f>
        <v>413.20044136140325</v>
      </c>
      <c r="P46" s="156">
        <f>IF(RES_hhdet_in_fec!P46=0,0,RES_hhdet_in_fec!P46/0.086*1000000/RES_hhdet_in_new!P45)</f>
        <v>170.04972665562016</v>
      </c>
      <c r="Q46" s="156">
        <f>IF(RES_hhdet_in_fec!Q46=0,0,RES_hhdet_in_fec!Q46/0.086*1000000/RES_hhdet_in_new!Q45)</f>
        <v>256.24464628511049</v>
      </c>
    </row>
    <row r="47" spans="1:17" ht="12.95" customHeight="1" x14ac:dyDescent="0.25">
      <c r="A47" s="158" t="s">
        <v>112</v>
      </c>
      <c r="B47" s="157"/>
      <c r="C47" s="157">
        <f t="shared" ref="C47:Q47" si="50">C48</f>
        <v>861.07046604505717</v>
      </c>
      <c r="D47" s="157">
        <f t="shared" si="50"/>
        <v>814.36115784657909</v>
      </c>
      <c r="E47" s="157">
        <f t="shared" si="50"/>
        <v>771.0035031614957</v>
      </c>
      <c r="F47" s="157">
        <f t="shared" si="50"/>
        <v>726.09063975561162</v>
      </c>
      <c r="G47" s="157">
        <f t="shared" si="50"/>
        <v>682.71410182311547</v>
      </c>
      <c r="H47" s="157">
        <f t="shared" si="50"/>
        <v>640.62873620835194</v>
      </c>
      <c r="I47" s="157">
        <f t="shared" si="50"/>
        <v>599.74481009601868</v>
      </c>
      <c r="J47" s="157">
        <f t="shared" si="50"/>
        <v>780.44419949994676</v>
      </c>
      <c r="K47" s="157">
        <f t="shared" si="50"/>
        <v>731.79053508648917</v>
      </c>
      <c r="L47" s="157">
        <f t="shared" si="50"/>
        <v>689.7112389723012</v>
      </c>
      <c r="M47" s="157">
        <f t="shared" si="50"/>
        <v>633.8476395450308</v>
      </c>
      <c r="N47" s="157">
        <f t="shared" si="50"/>
        <v>613.00202957337717</v>
      </c>
      <c r="O47" s="157">
        <f t="shared" si="50"/>
        <v>599.72586528097247</v>
      </c>
      <c r="P47" s="157">
        <f t="shared" si="50"/>
        <v>560.70285291473942</v>
      </c>
      <c r="Q47" s="157">
        <f t="shared" si="50"/>
        <v>545.93402747898574</v>
      </c>
    </row>
    <row r="48" spans="1:17" ht="12" customHeight="1" x14ac:dyDescent="0.25">
      <c r="A48" s="23" t="s">
        <v>60</v>
      </c>
      <c r="B48" s="156"/>
      <c r="C48" s="156">
        <f>IF(RES_hhdet_in_fec!C48=0,0,RES_hhdet_in_fec!C48/0.086*1000000/RES_hhdet_in_new!C48)</f>
        <v>861.07046604505717</v>
      </c>
      <c r="D48" s="156">
        <f>IF(RES_hhdet_in_fec!D48=0,0,RES_hhdet_in_fec!D48/0.086*1000000/RES_hhdet_in_new!D48)</f>
        <v>814.36115784657909</v>
      </c>
      <c r="E48" s="156">
        <f>IF(RES_hhdet_in_fec!E48=0,0,RES_hhdet_in_fec!E48/0.086*1000000/RES_hhdet_in_new!E48)</f>
        <v>771.0035031614957</v>
      </c>
      <c r="F48" s="156">
        <f>IF(RES_hhdet_in_fec!F48=0,0,RES_hhdet_in_fec!F48/0.086*1000000/RES_hhdet_in_new!F48)</f>
        <v>726.09063975561162</v>
      </c>
      <c r="G48" s="156">
        <f>IF(RES_hhdet_in_fec!G48=0,0,RES_hhdet_in_fec!G48/0.086*1000000/RES_hhdet_in_new!G48)</f>
        <v>682.71410182311547</v>
      </c>
      <c r="H48" s="156">
        <f>IF(RES_hhdet_in_fec!H48=0,0,RES_hhdet_in_fec!H48/0.086*1000000/RES_hhdet_in_new!H48)</f>
        <v>640.62873620835194</v>
      </c>
      <c r="I48" s="156">
        <f>IF(RES_hhdet_in_fec!I48=0,0,RES_hhdet_in_fec!I48/0.086*1000000/RES_hhdet_in_new!I48)</f>
        <v>599.74481009601868</v>
      </c>
      <c r="J48" s="156">
        <f>IF(RES_hhdet_in_fec!J48=0,0,RES_hhdet_in_fec!J48/0.086*1000000/RES_hhdet_in_new!J48)</f>
        <v>780.44419949994676</v>
      </c>
      <c r="K48" s="156">
        <f>IF(RES_hhdet_in_fec!K48=0,0,RES_hhdet_in_fec!K48/0.086*1000000/RES_hhdet_in_new!K48)</f>
        <v>731.79053508648917</v>
      </c>
      <c r="L48" s="156">
        <f>IF(RES_hhdet_in_fec!L48=0,0,RES_hhdet_in_fec!L48/0.086*1000000/RES_hhdet_in_new!L48)</f>
        <v>689.7112389723012</v>
      </c>
      <c r="M48" s="156">
        <f>IF(RES_hhdet_in_fec!M48=0,0,RES_hhdet_in_fec!M48/0.086*1000000/RES_hhdet_in_new!M48)</f>
        <v>633.8476395450308</v>
      </c>
      <c r="N48" s="156">
        <f>IF(RES_hhdet_in_fec!N48=0,0,RES_hhdet_in_fec!N48/0.086*1000000/RES_hhdet_in_new!N48)</f>
        <v>613.00202957337717</v>
      </c>
      <c r="O48" s="156">
        <f>IF(RES_hhdet_in_fec!O48=0,0,RES_hhdet_in_fec!O48/0.086*1000000/RES_hhdet_in_new!O48)</f>
        <v>599.72586528097247</v>
      </c>
      <c r="P48" s="156">
        <f>IF(RES_hhdet_in_fec!P48=0,0,RES_hhdet_in_fec!P48/0.086*1000000/RES_hhdet_in_new!P48)</f>
        <v>560.70285291473942</v>
      </c>
      <c r="Q48" s="156">
        <f>IF(RES_hhdet_in_fec!Q48=0,0,RES_hhdet_in_fec!Q48/0.086*1000000/RES_hhdet_in_new!Q48)</f>
        <v>545.93402747898574</v>
      </c>
    </row>
    <row r="49" spans="1:17" ht="12" customHeight="1" x14ac:dyDescent="0.25">
      <c r="A49" s="158" t="s">
        <v>63</v>
      </c>
      <c r="B49" s="157"/>
      <c r="C49" s="157">
        <f>IF(SUM(RES_hhdet_in_fec!C50:C51,RES_hhdet_in_fec!C54:C55)=0,0,SUM(RES_hhdet_in_fec!C50:C51,RES_hhdet_in_fec!C54:C55)/0.086*1000000/SUM(RES_hhdet_in_new!C50:C51,RES_hhdet_in_new!C54:C55))</f>
        <v>2562.7589742923892</v>
      </c>
      <c r="D49" s="157">
        <f>IF(SUM(RES_hhdet_in_fec!D50:D51,RES_hhdet_in_fec!D54:D55)=0,0,SUM(RES_hhdet_in_fec!D50:D51,RES_hhdet_in_fec!D54:D55)/0.086*1000000/SUM(RES_hhdet_in_new!D50:D51,RES_hhdet_in_new!D54:D55))</f>
        <v>2293.9279269514163</v>
      </c>
      <c r="E49" s="157">
        <f>IF(SUM(RES_hhdet_in_fec!E50:E51,RES_hhdet_in_fec!E54:E55)=0,0,SUM(RES_hhdet_in_fec!E50:E51,RES_hhdet_in_fec!E54:E55)/0.086*1000000/SUM(RES_hhdet_in_new!E50:E51,RES_hhdet_in_new!E54:E55))</f>
        <v>2396.1109045647063</v>
      </c>
      <c r="F49" s="157">
        <f>IF(SUM(RES_hhdet_in_fec!F50:F51,RES_hhdet_in_fec!F54:F55)=0,0,SUM(RES_hhdet_in_fec!F50:F51,RES_hhdet_in_fec!F54:F55)/0.086*1000000/SUM(RES_hhdet_in_new!F50:F51,RES_hhdet_in_new!F54:F55))</f>
        <v>2339.0200550925038</v>
      </c>
      <c r="G49" s="157">
        <f>IF(SUM(RES_hhdet_in_fec!G50:G51,RES_hhdet_in_fec!G54:G55)=0,0,SUM(RES_hhdet_in_fec!G50:G51,RES_hhdet_in_fec!G54:G55)/0.086*1000000/SUM(RES_hhdet_in_new!G50:G51,RES_hhdet_in_new!G54:G55))</f>
        <v>2287.5092057816137</v>
      </c>
      <c r="H49" s="157">
        <f>IF(SUM(RES_hhdet_in_fec!H50:H51,RES_hhdet_in_fec!H54:H55)=0,0,SUM(RES_hhdet_in_fec!H50:H51,RES_hhdet_in_fec!H54:H55)/0.086*1000000/SUM(RES_hhdet_in_new!H50:H51,RES_hhdet_in_new!H54:H55))</f>
        <v>2170.9617669500062</v>
      </c>
      <c r="I49" s="157">
        <f>IF(SUM(RES_hhdet_in_fec!I50:I51,RES_hhdet_in_fec!I54:I55)=0,0,SUM(RES_hhdet_in_fec!I50:I51,RES_hhdet_in_fec!I54:I55)/0.086*1000000/SUM(RES_hhdet_in_new!I50:I51,RES_hhdet_in_new!I54:I55))</f>
        <v>2119.5812972504464</v>
      </c>
      <c r="J49" s="157">
        <f>IF(SUM(RES_hhdet_in_fec!J50:J51,RES_hhdet_in_fec!J54:J55)=0,0,SUM(RES_hhdet_in_fec!J50:J51,RES_hhdet_in_fec!J54:J55)/0.086*1000000/SUM(RES_hhdet_in_new!J50:J51,RES_hhdet_in_new!J54:J55))</f>
        <v>2320.8854519616048</v>
      </c>
      <c r="K49" s="157">
        <f>IF(SUM(RES_hhdet_in_fec!K50:K51,RES_hhdet_in_fec!K54:K55)=0,0,SUM(RES_hhdet_in_fec!K50:K51,RES_hhdet_in_fec!K54:K55)/0.086*1000000/SUM(RES_hhdet_in_new!K50:K51,RES_hhdet_in_new!K54:K55))</f>
        <v>2208.285448272557</v>
      </c>
      <c r="L49" s="157">
        <f>IF(SUM(RES_hhdet_in_fec!L50:L51,RES_hhdet_in_fec!L54:L55)=0,0,SUM(RES_hhdet_in_fec!L50:L51,RES_hhdet_in_fec!L54:L55)/0.086*1000000/SUM(RES_hhdet_in_new!L50:L51,RES_hhdet_in_new!L54:L55))</f>
        <v>2229.4132928054464</v>
      </c>
      <c r="M49" s="157">
        <f>IF(SUM(RES_hhdet_in_fec!M50:M51,RES_hhdet_in_fec!M54:M55)=0,0,SUM(RES_hhdet_in_fec!M50:M51,RES_hhdet_in_fec!M54:M55)/0.086*1000000/SUM(RES_hhdet_in_new!M50:M51,RES_hhdet_in_new!M54:M55))</f>
        <v>2068.6872159714317</v>
      </c>
      <c r="N49" s="157">
        <f>IF(SUM(RES_hhdet_in_fec!N50:N51,RES_hhdet_in_fec!N54:N55)=0,0,SUM(RES_hhdet_in_fec!N50:N51,RES_hhdet_in_fec!N54:N55)/0.086*1000000/SUM(RES_hhdet_in_new!N50:N51,RES_hhdet_in_new!N54:N55))</f>
        <v>2365.4504245251346</v>
      </c>
      <c r="O49" s="157">
        <f>IF(SUM(RES_hhdet_in_fec!O50:O51,RES_hhdet_in_fec!O54:O55)=0,0,SUM(RES_hhdet_in_fec!O50:O51,RES_hhdet_in_fec!O54:O55)/0.086*1000000/SUM(RES_hhdet_in_new!O50:O51,RES_hhdet_in_new!O54:O55))</f>
        <v>2499.8087274341037</v>
      </c>
      <c r="P49" s="157">
        <f>IF(SUM(RES_hhdet_in_fec!P50:P51,RES_hhdet_in_fec!P54:P55)=0,0,SUM(RES_hhdet_in_fec!P50:P51,RES_hhdet_in_fec!P54:P55)/0.086*1000000/SUM(RES_hhdet_in_new!P50:P51,RES_hhdet_in_new!P54:P55))</f>
        <v>2267.9323016814524</v>
      </c>
      <c r="Q49" s="157">
        <f>IF(SUM(RES_hhdet_in_fec!Q50:Q51,RES_hhdet_in_fec!Q54:Q55)=0,0,SUM(RES_hhdet_in_fec!Q50:Q51,RES_hhdet_in_fec!Q54:Q55)/0.086*1000000/SUM(RES_hhdet_in_new!Q50:Q51,RES_hhdet_in_new!Q54:Q55))</f>
        <v>2340.9257886482064</v>
      </c>
    </row>
    <row r="50" spans="1:17" ht="12" customHeight="1" x14ac:dyDescent="0.25">
      <c r="A50" s="167" t="s">
        <v>165</v>
      </c>
      <c r="B50" s="132"/>
      <c r="C50" s="132">
        <f>IF(RES_hhdet_in_fec!C50=0,0,RES_hhdet_in_fec!C50/0.086*1000000/RES_hhdet_in_new!C50)</f>
        <v>2608.176718503275</v>
      </c>
      <c r="D50" s="132">
        <f>IF(RES_hhdet_in_fec!D50=0,0,RES_hhdet_in_fec!D50/0.086*1000000/RES_hhdet_in_new!D50)</f>
        <v>2406.4152029048955</v>
      </c>
      <c r="E50" s="132">
        <f>IF(RES_hhdet_in_fec!E50=0,0,RES_hhdet_in_fec!E50/0.086*1000000/RES_hhdet_in_new!E50)</f>
        <v>2527.2428484203315</v>
      </c>
      <c r="F50" s="132">
        <f>IF(RES_hhdet_in_fec!F50=0,0,RES_hhdet_in_fec!F50/0.086*1000000/RES_hhdet_in_new!F50)</f>
        <v>2417.3511748841602</v>
      </c>
      <c r="G50" s="132">
        <f>IF(RES_hhdet_in_fec!G50=0,0,RES_hhdet_in_fec!G50/0.086*1000000/RES_hhdet_in_new!G50)</f>
        <v>2440.3206966989519</v>
      </c>
      <c r="H50" s="132">
        <f>IF(RES_hhdet_in_fec!H50=0,0,RES_hhdet_in_fec!H50/0.086*1000000/RES_hhdet_in_new!H50)</f>
        <v>2396.8086020811656</v>
      </c>
      <c r="I50" s="132">
        <f>IF(RES_hhdet_in_fec!I50=0,0,RES_hhdet_in_fec!I50/0.086*1000000/RES_hhdet_in_new!I50)</f>
        <v>2368.9012920217665</v>
      </c>
      <c r="J50" s="132">
        <f>IF(RES_hhdet_in_fec!J50=0,0,RES_hhdet_in_fec!J50/0.086*1000000/RES_hhdet_in_new!J50)</f>
        <v>2453.1237616627013</v>
      </c>
      <c r="K50" s="132">
        <f>IF(RES_hhdet_in_fec!K50=0,0,RES_hhdet_in_fec!K50/0.086*1000000/RES_hhdet_in_new!K50)</f>
        <v>2472.68890477782</v>
      </c>
      <c r="L50" s="132">
        <f>IF(RES_hhdet_in_fec!L50=0,0,RES_hhdet_in_fec!L50/0.086*1000000/RES_hhdet_in_new!L50)</f>
        <v>2255.3075307070312</v>
      </c>
      <c r="M50" s="132">
        <f>IF(RES_hhdet_in_fec!M50=0,0,RES_hhdet_in_fec!M50/0.086*1000000/RES_hhdet_in_new!M50)</f>
        <v>2174.7177530481076</v>
      </c>
      <c r="N50" s="132">
        <f>IF(RES_hhdet_in_fec!N50=0,0,RES_hhdet_in_fec!N50/0.086*1000000/RES_hhdet_in_new!N50)</f>
        <v>2379.0636223285155</v>
      </c>
      <c r="O50" s="132">
        <f>IF(RES_hhdet_in_fec!O50=0,0,RES_hhdet_in_fec!O50/0.086*1000000/RES_hhdet_in_new!O50)</f>
        <v>2427.0461490483926</v>
      </c>
      <c r="P50" s="132">
        <f>IF(RES_hhdet_in_fec!P50=0,0,RES_hhdet_in_fec!P50/0.086*1000000/RES_hhdet_in_new!P50)</f>
        <v>2398.9106787823389</v>
      </c>
      <c r="Q50" s="132">
        <f>IF(RES_hhdet_in_fec!Q50=0,0,RES_hhdet_in_fec!Q50/0.086*1000000/RES_hhdet_in_new!Q50)</f>
        <v>2382.7593326764741</v>
      </c>
    </row>
    <row r="51" spans="1:17" ht="12" customHeight="1" x14ac:dyDescent="0.25">
      <c r="A51" s="167" t="s">
        <v>164</v>
      </c>
      <c r="B51" s="132"/>
      <c r="C51" s="132">
        <f>IF(RES_hhdet_in_fec!C51=0,0,RES_hhdet_in_fec!C51/0.086*1000000/RES_hhdet_in_new!C51)</f>
        <v>2214.1911044603544</v>
      </c>
      <c r="D51" s="132">
        <f>IF(RES_hhdet_in_fec!D51=0,0,RES_hhdet_in_fec!D51/0.086*1000000/RES_hhdet_in_new!D51)</f>
        <v>2059.8557641967327</v>
      </c>
      <c r="E51" s="132">
        <f>IF(RES_hhdet_in_fec!E51=0,0,RES_hhdet_in_fec!E51/0.086*1000000/RES_hhdet_in_new!E51)</f>
        <v>2155.774042679172</v>
      </c>
      <c r="F51" s="132">
        <f>IF(RES_hhdet_in_fec!F51=0,0,RES_hhdet_in_fec!F51/0.086*1000000/RES_hhdet_in_new!F51)</f>
        <v>2077.3382223380759</v>
      </c>
      <c r="G51" s="132">
        <f>IF(RES_hhdet_in_fec!G51=0,0,RES_hhdet_in_fec!G51/0.086*1000000/RES_hhdet_in_new!G51)</f>
        <v>2096.8661494245662</v>
      </c>
      <c r="H51" s="132">
        <f>IF(RES_hhdet_in_fec!H51=0,0,RES_hhdet_in_fec!H51/0.086*1000000/RES_hhdet_in_new!H51)</f>
        <v>2080.7595819778921</v>
      </c>
      <c r="I51" s="132">
        <f>IF(RES_hhdet_in_fec!I51=0,0,RES_hhdet_in_fec!I51/0.086*1000000/RES_hhdet_in_new!I51)</f>
        <v>2069.3005248610916</v>
      </c>
      <c r="J51" s="132">
        <f>IF(RES_hhdet_in_fec!J51=0,0,RES_hhdet_in_fec!J51/0.086*1000000/RES_hhdet_in_new!J51)</f>
        <v>2144.4075637207561</v>
      </c>
      <c r="K51" s="132">
        <f>IF(RES_hhdet_in_fec!K51=0,0,RES_hhdet_in_fec!K51/0.086*1000000/RES_hhdet_in_new!K51)</f>
        <v>2162.7529590531763</v>
      </c>
      <c r="L51" s="132">
        <f>IF(RES_hhdet_in_fec!L51=0,0,RES_hhdet_in_fec!L51/0.086*1000000/RES_hhdet_in_new!L51)</f>
        <v>2000.1621468606277</v>
      </c>
      <c r="M51" s="132">
        <f>IF(RES_hhdet_in_fec!M51=0,0,RES_hhdet_in_fec!M51/0.086*1000000/RES_hhdet_in_new!M51)</f>
        <v>1918.7553959751913</v>
      </c>
      <c r="N51" s="132">
        <f>IF(RES_hhdet_in_fec!N51=0,0,RES_hhdet_in_fec!N51/0.086*1000000/RES_hhdet_in_new!N51)</f>
        <v>2149.5389834386838</v>
      </c>
      <c r="O51" s="132">
        <f>IF(RES_hhdet_in_fec!O51=0,0,RES_hhdet_in_fec!O51/0.086*1000000/RES_hhdet_in_new!O51)</f>
        <v>2135.4032523873402</v>
      </c>
      <c r="P51" s="132">
        <f>IF(RES_hhdet_in_fec!P51=0,0,RES_hhdet_in_fec!P51/0.086*1000000/RES_hhdet_in_new!P51)</f>
        <v>2098.6363078728291</v>
      </c>
      <c r="Q51" s="132">
        <f>IF(RES_hhdet_in_fec!Q51=0,0,RES_hhdet_in_fec!Q51/0.086*1000000/RES_hhdet_in_new!Q51)</f>
        <v>2071.7171086694575</v>
      </c>
    </row>
    <row r="52" spans="1:17" ht="12" customHeight="1" x14ac:dyDescent="0.25">
      <c r="A52" s="166" t="s">
        <v>163</v>
      </c>
      <c r="B52" s="165"/>
      <c r="C52" s="165">
        <f>IF(RES_hhdet_in_fec!C52=0,0,RES_hhdet_in_fec!C52/0.086*1000000/RES_hhdet_in_new!C51)</f>
        <v>1724.6881593308315</v>
      </c>
      <c r="D52" s="165">
        <f>IF(RES_hhdet_in_fec!D52=0,0,RES_hhdet_in_fec!D52/0.086*1000000/RES_hhdet_in_new!D51)</f>
        <v>1580.0339467329011</v>
      </c>
      <c r="E52" s="165">
        <f>IF(RES_hhdet_in_fec!E52=0,0,RES_hhdet_in_fec!E52/0.086*1000000/RES_hhdet_in_new!E51)</f>
        <v>1671.0239177300864</v>
      </c>
      <c r="F52" s="165">
        <f>IF(RES_hhdet_in_fec!F52=0,0,RES_hhdet_in_fec!F52/0.086*1000000/RES_hhdet_in_new!F51)</f>
        <v>1592.0116963053254</v>
      </c>
      <c r="G52" s="165">
        <f>IF(RES_hhdet_in_fec!G52=0,0,RES_hhdet_in_fec!G52/0.086*1000000/RES_hhdet_in_new!G51)</f>
        <v>1612.8580424665895</v>
      </c>
      <c r="H52" s="165">
        <f>IF(RES_hhdet_in_fec!H52=0,0,RES_hhdet_in_fec!H52/0.086*1000000/RES_hhdet_in_new!H51)</f>
        <v>1597.2841403123814</v>
      </c>
      <c r="I52" s="165">
        <f>IF(RES_hhdet_in_fec!I52=0,0,RES_hhdet_in_fec!I52/0.086*1000000/RES_hhdet_in_new!I51)</f>
        <v>1585.6064817450413</v>
      </c>
      <c r="J52" s="165">
        <f>IF(RES_hhdet_in_fec!J52=0,0,RES_hhdet_in_fec!J52/0.086*1000000/RES_hhdet_in_new!J51)</f>
        <v>1656.2355500761498</v>
      </c>
      <c r="K52" s="165">
        <f>IF(RES_hhdet_in_fec!K52=0,0,RES_hhdet_in_fec!K52/0.086*1000000/RES_hhdet_in_new!K51)</f>
        <v>1671.5272408434862</v>
      </c>
      <c r="L52" s="165">
        <f>IF(RES_hhdet_in_fec!L52=0,0,RES_hhdet_in_fec!L52/0.086*1000000/RES_hhdet_in_new!L51)</f>
        <v>1511.4704439860063</v>
      </c>
      <c r="M52" s="165">
        <f>IF(RES_hhdet_in_fec!M52=0,0,RES_hhdet_in_fec!M52/0.086*1000000/RES_hhdet_in_new!M51)</f>
        <v>1468.8232645702924</v>
      </c>
      <c r="N52" s="165">
        <f>IF(RES_hhdet_in_fec!N52=0,0,RES_hhdet_in_fec!N52/0.086*1000000/RES_hhdet_in_new!N51)</f>
        <v>1663.2591550768714</v>
      </c>
      <c r="O52" s="165">
        <f>IF(RES_hhdet_in_fec!O52=0,0,RES_hhdet_in_fec!O52/0.086*1000000/RES_hhdet_in_new!O51)</f>
        <v>1625.8514510479872</v>
      </c>
      <c r="P52" s="165">
        <f>IF(RES_hhdet_in_fec!P52=0,0,RES_hhdet_in_fec!P52/0.086*1000000/RES_hhdet_in_new!P51)</f>
        <v>1597.1827621402199</v>
      </c>
      <c r="Q52" s="165">
        <f>IF(RES_hhdet_in_fec!Q52=0,0,RES_hhdet_in_fec!Q52/0.086*1000000/RES_hhdet_in_new!Q51)</f>
        <v>1575.7891087175742</v>
      </c>
    </row>
    <row r="53" spans="1:17" ht="12" customHeight="1" x14ac:dyDescent="0.25">
      <c r="A53" s="147" t="s">
        <v>59</v>
      </c>
      <c r="B53" s="164"/>
      <c r="C53" s="164">
        <f>IF(RES_hhdet_in_fec!C53=0,0,RES_hhdet_in_fec!C53/0.086*1000000/RES_hhdet_in_new!C51)</f>
        <v>489.50294512952303</v>
      </c>
      <c r="D53" s="164">
        <f>IF(RES_hhdet_in_fec!D53=0,0,RES_hhdet_in_fec!D53/0.086*1000000/RES_hhdet_in_new!D51)</f>
        <v>479.82181746383162</v>
      </c>
      <c r="E53" s="164">
        <f>IF(RES_hhdet_in_fec!E53=0,0,RES_hhdet_in_fec!E53/0.086*1000000/RES_hhdet_in_new!E51)</f>
        <v>484.75012494908589</v>
      </c>
      <c r="F53" s="164">
        <f>IF(RES_hhdet_in_fec!F53=0,0,RES_hhdet_in_fec!F53/0.086*1000000/RES_hhdet_in_new!F51)</f>
        <v>485.32652603275034</v>
      </c>
      <c r="G53" s="164">
        <f>IF(RES_hhdet_in_fec!G53=0,0,RES_hhdet_in_fec!G53/0.086*1000000/RES_hhdet_in_new!G51)</f>
        <v>484.00810695797696</v>
      </c>
      <c r="H53" s="164">
        <f>IF(RES_hhdet_in_fec!H53=0,0,RES_hhdet_in_fec!H53/0.086*1000000/RES_hhdet_in_new!H51)</f>
        <v>483.47544166551046</v>
      </c>
      <c r="I53" s="164">
        <f>IF(RES_hhdet_in_fec!I53=0,0,RES_hhdet_in_fec!I53/0.086*1000000/RES_hhdet_in_new!I51)</f>
        <v>483.69404311605064</v>
      </c>
      <c r="J53" s="164">
        <f>IF(RES_hhdet_in_fec!J53=0,0,RES_hhdet_in_fec!J53/0.086*1000000/RES_hhdet_in_new!J51)</f>
        <v>488.17201364460607</v>
      </c>
      <c r="K53" s="164">
        <f>IF(RES_hhdet_in_fec!K53=0,0,RES_hhdet_in_fec!K53/0.086*1000000/RES_hhdet_in_new!K51)</f>
        <v>491.22571820968994</v>
      </c>
      <c r="L53" s="164">
        <f>IF(RES_hhdet_in_fec!L53=0,0,RES_hhdet_in_fec!L53/0.086*1000000/RES_hhdet_in_new!L51)</f>
        <v>488.69170287462117</v>
      </c>
      <c r="M53" s="164">
        <f>IF(RES_hhdet_in_fec!M53=0,0,RES_hhdet_in_fec!M53/0.086*1000000/RES_hhdet_in_new!M51)</f>
        <v>449.93213140489905</v>
      </c>
      <c r="N53" s="164">
        <f>IF(RES_hhdet_in_fec!N53=0,0,RES_hhdet_in_fec!N53/0.086*1000000/RES_hhdet_in_new!N51)</f>
        <v>486.27982836181206</v>
      </c>
      <c r="O53" s="164">
        <f>IF(RES_hhdet_in_fec!O53=0,0,RES_hhdet_in_fec!O53/0.086*1000000/RES_hhdet_in_new!O51)</f>
        <v>509.55180133935249</v>
      </c>
      <c r="P53" s="164">
        <f>IF(RES_hhdet_in_fec!P53=0,0,RES_hhdet_in_fec!P53/0.086*1000000/RES_hhdet_in_new!P51)</f>
        <v>501.45354573260937</v>
      </c>
      <c r="Q53" s="164">
        <f>IF(RES_hhdet_in_fec!Q53=0,0,RES_hhdet_in_fec!Q53/0.086*1000000/RES_hhdet_in_new!Q51)</f>
        <v>495.92799995188301</v>
      </c>
    </row>
    <row r="54" spans="1:17" ht="12" customHeight="1" x14ac:dyDescent="0.25">
      <c r="A54" s="163" t="s">
        <v>142</v>
      </c>
      <c r="B54" s="162"/>
      <c r="C54" s="162">
        <f>IF(RES_hhdet_in_fec!C54=0,0,RES_hhdet_in_fec!C54/0.086*1000000/RES_hhdet_in_new!C54)</f>
        <v>2182.2363715836595</v>
      </c>
      <c r="D54" s="162">
        <f>IF(RES_hhdet_in_fec!D54=0,0,RES_hhdet_in_fec!D54/0.086*1000000/RES_hhdet_in_new!D54)</f>
        <v>2178.6293672125935</v>
      </c>
      <c r="E54" s="162">
        <f>IF(RES_hhdet_in_fec!E54=0,0,RES_hhdet_in_fec!E54/0.086*1000000/RES_hhdet_in_new!E54)</f>
        <v>2245.8490553098823</v>
      </c>
      <c r="F54" s="162">
        <f>IF(RES_hhdet_in_fec!F54=0,0,RES_hhdet_in_fec!F54/0.086*1000000/RES_hhdet_in_new!F54)</f>
        <v>2274.8291122007827</v>
      </c>
      <c r="G54" s="162">
        <f>IF(RES_hhdet_in_fec!G54=0,0,RES_hhdet_in_fec!G54/0.086*1000000/RES_hhdet_in_new!G54)</f>
        <v>2092.1451080040224</v>
      </c>
      <c r="H54" s="162">
        <f>IF(RES_hhdet_in_fec!H54=0,0,RES_hhdet_in_fec!H54/0.086*1000000/RES_hhdet_in_new!H54)</f>
        <v>2104.1241278599664</v>
      </c>
      <c r="I54" s="162">
        <f>IF(RES_hhdet_in_fec!I54=0,0,RES_hhdet_in_fec!I54/0.086*1000000/RES_hhdet_in_new!I54)</f>
        <v>2107.219102889354</v>
      </c>
      <c r="J54" s="162">
        <f>IF(RES_hhdet_in_fec!J54=0,0,RES_hhdet_in_fec!J54/0.086*1000000/RES_hhdet_in_new!J54)</f>
        <v>2111.8301559173838</v>
      </c>
      <c r="K54" s="162">
        <f>IF(RES_hhdet_in_fec!K54=0,0,RES_hhdet_in_fec!K54/0.086*1000000/RES_hhdet_in_new!K54)</f>
        <v>1971.4056153814131</v>
      </c>
      <c r="L54" s="162">
        <f>IF(RES_hhdet_in_fec!L54=0,0,RES_hhdet_in_fec!L54/0.086*1000000/RES_hhdet_in_new!L54)</f>
        <v>2406.5410334355411</v>
      </c>
      <c r="M54" s="162">
        <f>IF(RES_hhdet_in_fec!M54=0,0,RES_hhdet_in_fec!M54/0.086*1000000/RES_hhdet_in_new!M54)</f>
        <v>0</v>
      </c>
      <c r="N54" s="162">
        <f>IF(RES_hhdet_in_fec!N54=0,0,RES_hhdet_in_fec!N54/0.086*1000000/RES_hhdet_in_new!N54)</f>
        <v>0</v>
      </c>
      <c r="O54" s="162">
        <f>IF(RES_hhdet_in_fec!O54=0,0,RES_hhdet_in_fec!O54/0.086*1000000/RES_hhdet_in_new!O54)</f>
        <v>2691.7534359293886</v>
      </c>
      <c r="P54" s="162">
        <f>IF(RES_hhdet_in_fec!P54=0,0,RES_hhdet_in_fec!P54/0.086*1000000/RES_hhdet_in_new!P54)</f>
        <v>2241.1664023571298</v>
      </c>
      <c r="Q54" s="162">
        <f>IF(RES_hhdet_in_fec!Q54=0,0,RES_hhdet_in_fec!Q54/0.086*1000000/RES_hhdet_in_new!Q54)</f>
        <v>2375.0540288530697</v>
      </c>
    </row>
    <row r="55" spans="1:17" ht="12" customHeight="1" x14ac:dyDescent="0.25">
      <c r="A55" s="161" t="s">
        <v>141</v>
      </c>
      <c r="B55" s="160"/>
      <c r="C55" s="160">
        <f>IF(RES_hhdet_in_fec!C55=0,0,RES_hhdet_in_fec!C55/0.086*1000000/RES_hhdet_in_new!C55)</f>
        <v>1926.310714967929</v>
      </c>
      <c r="D55" s="160">
        <f>IF(RES_hhdet_in_fec!D55=0,0,RES_hhdet_in_fec!D55/0.086*1000000/RES_hhdet_in_new!D55)</f>
        <v>1919.7846500370665</v>
      </c>
      <c r="E55" s="160">
        <f>IF(RES_hhdet_in_fec!E55=0,0,RES_hhdet_in_fec!E55/0.086*1000000/RES_hhdet_in_new!E55)</f>
        <v>1970.8124654067949</v>
      </c>
      <c r="F55" s="160">
        <f>IF(RES_hhdet_in_fec!F55=0,0,RES_hhdet_in_fec!F55/0.086*1000000/RES_hhdet_in_new!F55)</f>
        <v>1994.3298857325742</v>
      </c>
      <c r="G55" s="160">
        <f>IF(RES_hhdet_in_fec!G55=0,0,RES_hhdet_in_fec!G55/0.086*1000000/RES_hhdet_in_new!G55)</f>
        <v>1863.0595660993486</v>
      </c>
      <c r="H55" s="160">
        <f>IF(RES_hhdet_in_fec!H55=0,0,RES_hhdet_in_fec!H55/0.086*1000000/RES_hhdet_in_new!H55)</f>
        <v>1879.7771462304311</v>
      </c>
      <c r="I55" s="160">
        <f>IF(RES_hhdet_in_fec!I55=0,0,RES_hhdet_in_fec!I55/0.086*1000000/RES_hhdet_in_new!I55)</f>
        <v>1885.3503916660218</v>
      </c>
      <c r="J55" s="160">
        <f>IF(RES_hhdet_in_fec!J55=0,0,RES_hhdet_in_fec!J55/0.086*1000000/RES_hhdet_in_new!J55)</f>
        <v>1891.5698006213752</v>
      </c>
      <c r="K55" s="160">
        <f>IF(RES_hhdet_in_fec!K55=0,0,RES_hhdet_in_fec!K55/0.086*1000000/RES_hhdet_in_new!K55)</f>
        <v>1790.2276046041029</v>
      </c>
      <c r="L55" s="160">
        <f>IF(RES_hhdet_in_fec!L55=0,0,RES_hhdet_in_fec!L55/0.086*1000000/RES_hhdet_in_new!L55)</f>
        <v>2091.5822749587578</v>
      </c>
      <c r="M55" s="160">
        <f>IF(RES_hhdet_in_fec!M55=0,0,RES_hhdet_in_fec!M55/0.086*1000000/RES_hhdet_in_new!M55)</f>
        <v>0</v>
      </c>
      <c r="N55" s="160">
        <f>IF(RES_hhdet_in_fec!N55=0,0,RES_hhdet_in_fec!N55/0.086*1000000/RES_hhdet_in_new!N55)</f>
        <v>0</v>
      </c>
      <c r="O55" s="160">
        <f>IF(RES_hhdet_in_fec!O55=0,0,RES_hhdet_in_fec!O55/0.086*1000000/RES_hhdet_in_new!O55)</f>
        <v>2281.2589180067002</v>
      </c>
      <c r="P55" s="160">
        <f>IF(RES_hhdet_in_fec!P55=0,0,RES_hhdet_in_fec!P55/0.086*1000000/RES_hhdet_in_new!P55)</f>
        <v>1964.7327826973808</v>
      </c>
      <c r="Q55" s="160">
        <f>IF(RES_hhdet_in_fec!Q55=0,0,RES_hhdet_in_fec!Q55/0.086*1000000/RES_hhdet_in_new!Q55)</f>
        <v>2055.8926331102534</v>
      </c>
    </row>
    <row r="56" spans="1:17" ht="12" customHeight="1" x14ac:dyDescent="0.25">
      <c r="A56" s="148" t="s">
        <v>60</v>
      </c>
      <c r="B56" s="156"/>
      <c r="C56" s="156">
        <f>IF(RES_hhdet_in_fec!C56=0,0,RES_hhdet_in_fec!C56/0.086*1000000/RES_hhdet_in_new!C55)</f>
        <v>1435.4303345499452</v>
      </c>
      <c r="D56" s="156">
        <f>IF(RES_hhdet_in_fec!D56=0,0,RES_hhdet_in_fec!D56/0.086*1000000/RES_hhdet_in_new!D55)</f>
        <v>1434.279806452284</v>
      </c>
      <c r="E56" s="156">
        <f>IF(RES_hhdet_in_fec!E56=0,0,RES_hhdet_in_fec!E56/0.086*1000000/RES_hhdet_in_new!E55)</f>
        <v>1482.217321611857</v>
      </c>
      <c r="F56" s="156">
        <f>IF(RES_hhdet_in_fec!F56=0,0,RES_hhdet_in_fec!F56/0.086*1000000/RES_hhdet_in_new!F55)</f>
        <v>1502.2543795838596</v>
      </c>
      <c r="G56" s="156">
        <f>IF(RES_hhdet_in_fec!G56=0,0,RES_hhdet_in_fec!G56/0.086*1000000/RES_hhdet_in_new!G55)</f>
        <v>1375.7163542896667</v>
      </c>
      <c r="H56" s="156">
        <f>IF(RES_hhdet_in_fec!H56=0,0,RES_hhdet_in_fec!H56/0.086*1000000/RES_hhdet_in_new!H55)</f>
        <v>1392.7949168434745</v>
      </c>
      <c r="I56" s="156">
        <f>IF(RES_hhdet_in_fec!I56=0,0,RES_hhdet_in_fec!I56/0.086*1000000/RES_hhdet_in_new!I55)</f>
        <v>1397.3083851970871</v>
      </c>
      <c r="J56" s="156">
        <f>IF(RES_hhdet_in_fec!J56=0,0,RES_hhdet_in_fec!J56/0.086*1000000/RES_hhdet_in_new!J55)</f>
        <v>1402.8825150437165</v>
      </c>
      <c r="K56" s="156">
        <f>IF(RES_hhdet_in_fec!K56=0,0,RES_hhdet_in_fec!K56/0.086*1000000/RES_hhdet_in_new!K55)</f>
        <v>1300.3983285142037</v>
      </c>
      <c r="L56" s="156">
        <f>IF(RES_hhdet_in_fec!L56=0,0,RES_hhdet_in_fec!L56/0.086*1000000/RES_hhdet_in_new!L55)</f>
        <v>1595.1205216816925</v>
      </c>
      <c r="M56" s="156">
        <f>IF(RES_hhdet_in_fec!M56=0,0,RES_hhdet_in_fec!M56/0.086*1000000/RES_hhdet_in_new!M55)</f>
        <v>0</v>
      </c>
      <c r="N56" s="156">
        <f>IF(RES_hhdet_in_fec!N56=0,0,RES_hhdet_in_fec!N56/0.086*1000000/RES_hhdet_in_new!N55)</f>
        <v>0</v>
      </c>
      <c r="O56" s="156">
        <f>IF(RES_hhdet_in_fec!O56=0,0,RES_hhdet_in_fec!O56/0.086*1000000/RES_hhdet_in_new!O55)</f>
        <v>1765.6917966064316</v>
      </c>
      <c r="P56" s="156">
        <f>IF(RES_hhdet_in_fec!P56=0,0,RES_hhdet_in_fec!P56/0.086*1000000/RES_hhdet_in_new!P55)</f>
        <v>1460.9488112495824</v>
      </c>
      <c r="Q56" s="156">
        <f>IF(RES_hhdet_in_fec!Q56=0,0,RES_hhdet_in_fec!Q56/0.086*1000000/RES_hhdet_in_new!Q55)</f>
        <v>1554.0445873556919</v>
      </c>
    </row>
    <row r="57" spans="1:17" ht="12" customHeight="1" x14ac:dyDescent="0.25">
      <c r="A57" s="148" t="s">
        <v>59</v>
      </c>
      <c r="B57" s="156"/>
      <c r="C57" s="156">
        <f>IF(RES_hhdet_in_fec!C57=0,0,RES_hhdet_in_fec!C57/0.086*1000000/RES_hhdet_in_new!C55)</f>
        <v>490.88038041798399</v>
      </c>
      <c r="D57" s="156">
        <f>IF(RES_hhdet_in_fec!D57=0,0,RES_hhdet_in_fec!D57/0.086*1000000/RES_hhdet_in_new!D55)</f>
        <v>485.50484358478252</v>
      </c>
      <c r="E57" s="156">
        <f>IF(RES_hhdet_in_fec!E57=0,0,RES_hhdet_in_fec!E57/0.086*1000000/RES_hhdet_in_new!E55)</f>
        <v>488.59514379493788</v>
      </c>
      <c r="F57" s="156">
        <f>IF(RES_hhdet_in_fec!F57=0,0,RES_hhdet_in_fec!F57/0.086*1000000/RES_hhdet_in_new!F55)</f>
        <v>492.07550614871451</v>
      </c>
      <c r="G57" s="156">
        <f>IF(RES_hhdet_in_fec!G57=0,0,RES_hhdet_in_fec!G57/0.086*1000000/RES_hhdet_in_new!G55)</f>
        <v>487.3432118096818</v>
      </c>
      <c r="H57" s="156">
        <f>IF(RES_hhdet_in_fec!H57=0,0,RES_hhdet_in_fec!H57/0.086*1000000/RES_hhdet_in_new!H55)</f>
        <v>486.98222938695631</v>
      </c>
      <c r="I57" s="156">
        <f>IF(RES_hhdet_in_fec!I57=0,0,RES_hhdet_in_fec!I57/0.086*1000000/RES_hhdet_in_new!I55)</f>
        <v>488.04200646893446</v>
      </c>
      <c r="J57" s="156">
        <f>IF(RES_hhdet_in_fec!J57=0,0,RES_hhdet_in_fec!J57/0.086*1000000/RES_hhdet_in_new!J55)</f>
        <v>488.68728557765911</v>
      </c>
      <c r="K57" s="156">
        <f>IF(RES_hhdet_in_fec!K57=0,0,RES_hhdet_in_fec!K57/0.086*1000000/RES_hhdet_in_new!K55)</f>
        <v>489.82927608989928</v>
      </c>
      <c r="L57" s="156">
        <f>IF(RES_hhdet_in_fec!L57=0,0,RES_hhdet_in_fec!L57/0.086*1000000/RES_hhdet_in_new!L55)</f>
        <v>496.46175327706504</v>
      </c>
      <c r="M57" s="156">
        <f>IF(RES_hhdet_in_fec!M57=0,0,RES_hhdet_in_fec!M57/0.086*1000000/RES_hhdet_in_new!M55)</f>
        <v>0</v>
      </c>
      <c r="N57" s="156">
        <f>IF(RES_hhdet_in_fec!N57=0,0,RES_hhdet_in_fec!N57/0.086*1000000/RES_hhdet_in_new!N55)</f>
        <v>0</v>
      </c>
      <c r="O57" s="156">
        <f>IF(RES_hhdet_in_fec!O57=0,0,RES_hhdet_in_fec!O57/0.086*1000000/RES_hhdet_in_new!O55)</f>
        <v>515.56712140026889</v>
      </c>
      <c r="P57" s="156">
        <f>IF(RES_hhdet_in_fec!P57=0,0,RES_hhdet_in_fec!P57/0.086*1000000/RES_hhdet_in_new!P55)</f>
        <v>503.78397144779831</v>
      </c>
      <c r="Q57" s="156">
        <f>IF(RES_hhdet_in_fec!Q57=0,0,RES_hhdet_in_fec!Q57/0.086*1000000/RES_hhdet_in_new!Q55)</f>
        <v>501.84804575456138</v>
      </c>
    </row>
    <row r="58" spans="1:17" ht="12" customHeight="1" x14ac:dyDescent="0.25">
      <c r="A58" s="158" t="s">
        <v>62</v>
      </c>
      <c r="B58" s="157"/>
      <c r="C58" s="157">
        <f>IF(SUM(RES_hhdet_in_fec!C59:C60)=0,0,SUM(RES_hhdet_in_fec!C59:C60)/0.086*1000000/SUM(RES_hhdet_in_new!C59:C60))</f>
        <v>990.31107986535767</v>
      </c>
      <c r="D58" s="157">
        <f>IF(SUM(RES_hhdet_in_fec!D59:D60)=0,0,SUM(RES_hhdet_in_fec!D59:D60)/0.086*1000000/SUM(RES_hhdet_in_new!D59:D60))</f>
        <v>1000.1829413100343</v>
      </c>
      <c r="E58" s="157">
        <f>IF(SUM(RES_hhdet_in_fec!E59:E60)=0,0,SUM(RES_hhdet_in_fec!E59:E60)/0.086*1000000/SUM(RES_hhdet_in_new!E59:E60))</f>
        <v>1057.0727718159021</v>
      </c>
      <c r="F58" s="157">
        <f>IF(SUM(RES_hhdet_in_fec!F59:F60)=0,0,SUM(RES_hhdet_in_fec!F59:F60)/0.086*1000000/SUM(RES_hhdet_in_new!F59:F60))</f>
        <v>1038.4154364732688</v>
      </c>
      <c r="G58" s="157">
        <f>IF(SUM(RES_hhdet_in_fec!G59:G60)=0,0,SUM(RES_hhdet_in_fec!G59:G60)/0.086*1000000/SUM(RES_hhdet_in_new!G59:G60))</f>
        <v>989.11845146528105</v>
      </c>
      <c r="H58" s="157">
        <f>IF(SUM(RES_hhdet_in_fec!H59:H60)=0,0,SUM(RES_hhdet_in_fec!H59:H60)/0.086*1000000/SUM(RES_hhdet_in_new!H59:H60))</f>
        <v>1018.9973032353352</v>
      </c>
      <c r="I58" s="157">
        <f>IF(SUM(RES_hhdet_in_fec!I59:I60)=0,0,SUM(RES_hhdet_in_fec!I59:I60)/0.086*1000000/SUM(RES_hhdet_in_new!I59:I60))</f>
        <v>1007.4147755982857</v>
      </c>
      <c r="J58" s="157">
        <f>IF(SUM(RES_hhdet_in_fec!J59:J60)=0,0,SUM(RES_hhdet_in_fec!J59:J60)/0.086*1000000/SUM(RES_hhdet_in_new!J59:J60))</f>
        <v>1064.7867856234557</v>
      </c>
      <c r="K58" s="157">
        <f>IF(SUM(RES_hhdet_in_fec!K59:K60)=0,0,SUM(RES_hhdet_in_fec!K59:K60)/0.086*1000000/SUM(RES_hhdet_in_new!K59:K60))</f>
        <v>1036.1281273979146</v>
      </c>
      <c r="L58" s="157">
        <f>IF(SUM(RES_hhdet_in_fec!L59:L60)=0,0,SUM(RES_hhdet_in_fec!L59:L60)/0.086*1000000/SUM(RES_hhdet_in_new!L59:L60))</f>
        <v>1137.8851883645104</v>
      </c>
      <c r="M58" s="157">
        <f>IF(SUM(RES_hhdet_in_fec!M59:M60)=0,0,SUM(RES_hhdet_in_fec!M59:M60)/0.086*1000000/SUM(RES_hhdet_in_new!M59:M60))</f>
        <v>987.18672181917736</v>
      </c>
      <c r="N58" s="157">
        <f>IF(SUM(RES_hhdet_in_fec!N59:N60)=0,0,SUM(RES_hhdet_in_fec!N59:N60)/0.086*1000000/SUM(RES_hhdet_in_new!N59:N60))</f>
        <v>1172.3594488470687</v>
      </c>
      <c r="O58" s="157">
        <f>IF(SUM(RES_hhdet_in_fec!O59:O60)=0,0,SUM(RES_hhdet_in_fec!O59:O60)/0.086*1000000/SUM(RES_hhdet_in_new!O59:O60))</f>
        <v>1270.4112632909776</v>
      </c>
      <c r="P58" s="157">
        <f>IF(SUM(RES_hhdet_in_fec!P59:P60)=0,0,SUM(RES_hhdet_in_fec!P59:P60)/0.086*1000000/SUM(RES_hhdet_in_new!P59:P60))</f>
        <v>1080.0288281422102</v>
      </c>
      <c r="Q58" s="157">
        <f>IF(SUM(RES_hhdet_in_fec!Q59:Q60)=0,0,SUM(RES_hhdet_in_fec!Q59:Q60)/0.086*1000000/SUM(RES_hhdet_in_new!Q59:Q60))</f>
        <v>1142.8935612494872</v>
      </c>
    </row>
    <row r="59" spans="1:17" ht="12" customHeight="1" x14ac:dyDescent="0.25">
      <c r="A59" s="23" t="s">
        <v>57</v>
      </c>
      <c r="B59" s="156"/>
      <c r="C59" s="156">
        <f>IF(RES_hhdet_in_fec!C59=0,0,RES_hhdet_in_fec!C59/0.086*1000000/RES_hhdet_in_new!C59)</f>
        <v>0</v>
      </c>
      <c r="D59" s="156">
        <f>IF(RES_hhdet_in_fec!D59=0,0,RES_hhdet_in_fec!D59/0.086*1000000/RES_hhdet_in_new!D59)</f>
        <v>0</v>
      </c>
      <c r="E59" s="156">
        <f>IF(RES_hhdet_in_fec!E59=0,0,RES_hhdet_in_fec!E59/0.086*1000000/RES_hhdet_in_new!E59)</f>
        <v>0</v>
      </c>
      <c r="F59" s="156">
        <f>IF(RES_hhdet_in_fec!F59=0,0,RES_hhdet_in_fec!F59/0.086*1000000/RES_hhdet_in_new!F59)</f>
        <v>0</v>
      </c>
      <c r="G59" s="156">
        <f>IF(RES_hhdet_in_fec!G59=0,0,RES_hhdet_in_fec!G59/0.086*1000000/RES_hhdet_in_new!G59)</f>
        <v>0</v>
      </c>
      <c r="H59" s="156">
        <f>IF(RES_hhdet_in_fec!H59=0,0,RES_hhdet_in_fec!H59/0.086*1000000/RES_hhdet_in_new!H59)</f>
        <v>0</v>
      </c>
      <c r="I59" s="156">
        <f>IF(RES_hhdet_in_fec!I59=0,0,RES_hhdet_in_fec!I59/0.086*1000000/RES_hhdet_in_new!I59)</f>
        <v>0</v>
      </c>
      <c r="J59" s="156">
        <f>IF(RES_hhdet_in_fec!J59=0,0,RES_hhdet_in_fec!J59/0.086*1000000/RES_hhdet_in_new!J59)</f>
        <v>0</v>
      </c>
      <c r="K59" s="156">
        <f>IF(RES_hhdet_in_fec!K59=0,0,RES_hhdet_in_fec!K59/0.086*1000000/RES_hhdet_in_new!K59)</f>
        <v>0</v>
      </c>
      <c r="L59" s="156">
        <f>IF(RES_hhdet_in_fec!L59=0,0,RES_hhdet_in_fec!L59/0.086*1000000/RES_hhdet_in_new!L59)</f>
        <v>0</v>
      </c>
      <c r="M59" s="156">
        <f>IF(RES_hhdet_in_fec!M59=0,0,RES_hhdet_in_fec!M59/0.086*1000000/RES_hhdet_in_new!M59)</f>
        <v>0</v>
      </c>
      <c r="N59" s="156">
        <f>IF(RES_hhdet_in_fec!N59=0,0,RES_hhdet_in_fec!N59/0.086*1000000/RES_hhdet_in_new!N59)</f>
        <v>0</v>
      </c>
      <c r="O59" s="156">
        <f>IF(RES_hhdet_in_fec!O59=0,0,RES_hhdet_in_fec!O59/0.086*1000000/RES_hhdet_in_new!O59)</f>
        <v>0</v>
      </c>
      <c r="P59" s="156">
        <f>IF(RES_hhdet_in_fec!P59=0,0,RES_hhdet_in_fec!P59/0.086*1000000/RES_hhdet_in_new!P59)</f>
        <v>0</v>
      </c>
      <c r="Q59" s="156">
        <f>IF(RES_hhdet_in_fec!Q59=0,0,RES_hhdet_in_fec!Q59/0.086*1000000/RES_hhdet_in_new!Q59)</f>
        <v>0</v>
      </c>
    </row>
    <row r="60" spans="1:17" ht="12" customHeight="1" x14ac:dyDescent="0.25">
      <c r="A60" s="29" t="s">
        <v>140</v>
      </c>
      <c r="B60" s="57"/>
      <c r="C60" s="57">
        <f>IF(RES_hhdet_in_fec!C60=0,0,RES_hhdet_in_fec!C60/0.086*1000000/RES_hhdet_in_new!C60)</f>
        <v>990.31107986535767</v>
      </c>
      <c r="D60" s="57">
        <f>IF(RES_hhdet_in_fec!D60=0,0,RES_hhdet_in_fec!D60/0.086*1000000/RES_hhdet_in_new!D60)</f>
        <v>1000.1829413100343</v>
      </c>
      <c r="E60" s="57">
        <f>IF(RES_hhdet_in_fec!E60=0,0,RES_hhdet_in_fec!E60/0.086*1000000/RES_hhdet_in_new!E60)</f>
        <v>1057.0727718159021</v>
      </c>
      <c r="F60" s="57">
        <f>IF(RES_hhdet_in_fec!F60=0,0,RES_hhdet_in_fec!F60/0.086*1000000/RES_hhdet_in_new!F60)</f>
        <v>1038.4154364732688</v>
      </c>
      <c r="G60" s="57">
        <f>IF(RES_hhdet_in_fec!G60=0,0,RES_hhdet_in_fec!G60/0.086*1000000/RES_hhdet_in_new!G60)</f>
        <v>989.11845146528105</v>
      </c>
      <c r="H60" s="57">
        <f>IF(RES_hhdet_in_fec!H60=0,0,RES_hhdet_in_fec!H60/0.086*1000000/RES_hhdet_in_new!H60)</f>
        <v>1018.9973032353352</v>
      </c>
      <c r="I60" s="57">
        <f>IF(RES_hhdet_in_fec!I60=0,0,RES_hhdet_in_fec!I60/0.086*1000000/RES_hhdet_in_new!I60)</f>
        <v>1007.4147755982857</v>
      </c>
      <c r="J60" s="57">
        <f>IF(RES_hhdet_in_fec!J60=0,0,RES_hhdet_in_fec!J60/0.086*1000000/RES_hhdet_in_new!J60)</f>
        <v>1064.7867856234557</v>
      </c>
      <c r="K60" s="57">
        <f>IF(RES_hhdet_in_fec!K60=0,0,RES_hhdet_in_fec!K60/0.086*1000000/RES_hhdet_in_new!K60)</f>
        <v>1036.1281273979146</v>
      </c>
      <c r="L60" s="57">
        <f>IF(RES_hhdet_in_fec!L60=0,0,RES_hhdet_in_fec!L60/0.086*1000000/RES_hhdet_in_new!L60)</f>
        <v>1137.8851883645104</v>
      </c>
      <c r="M60" s="57">
        <f>IF(RES_hhdet_in_fec!M60=0,0,RES_hhdet_in_fec!M60/0.086*1000000/RES_hhdet_in_new!M60)</f>
        <v>987.18672181917736</v>
      </c>
      <c r="N60" s="57">
        <f>IF(RES_hhdet_in_fec!N60=0,0,RES_hhdet_in_fec!N60/0.086*1000000/RES_hhdet_in_new!N60)</f>
        <v>1172.3594488470687</v>
      </c>
      <c r="O60" s="57">
        <f>IF(RES_hhdet_in_fec!O60=0,0,RES_hhdet_in_fec!O60/0.086*1000000/RES_hhdet_in_new!O60)</f>
        <v>1270.4112632909776</v>
      </c>
      <c r="P60" s="57">
        <f>IF(RES_hhdet_in_fec!P60=0,0,RES_hhdet_in_fec!P60/0.086*1000000/RES_hhdet_in_new!P60)</f>
        <v>1080.0288281422102</v>
      </c>
      <c r="Q60" s="57">
        <f>IF(RES_hhdet_in_fec!Q60=0,0,RES_hhdet_in_fec!Q60/0.086*1000000/RES_hhdet_in_new!Q60)</f>
        <v>1142.8935612494872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68">
        <f t="shared" ref="C62" si="51">SUM(C63,C66,C68,C77)</f>
        <v>17100.33049085757</v>
      </c>
      <c r="D62" s="168">
        <f t="shared" ref="D62" si="52">SUM(D63,D66,D68,D77)</f>
        <v>17489.080148802972</v>
      </c>
      <c r="E62" s="168">
        <f t="shared" ref="E62" si="53">SUM(E63,E66,E68,E77)</f>
        <v>16785.832727193374</v>
      </c>
      <c r="F62" s="168">
        <f t="shared" ref="F62" si="54">SUM(F63,F66,F68,F77)</f>
        <v>18373.527006496068</v>
      </c>
      <c r="G62" s="168">
        <f t="shared" ref="G62" si="55">SUM(G63,G66,G68,G77)</f>
        <v>17569.756398872691</v>
      </c>
      <c r="H62" s="168">
        <f t="shared" ref="H62" si="56">SUM(H63,H66,H68,H77)</f>
        <v>16885.416635565613</v>
      </c>
      <c r="I62" s="168">
        <f t="shared" ref="I62" si="57">SUM(I63,I66,I68,I77)</f>
        <v>15375.340977017255</v>
      </c>
      <c r="J62" s="168">
        <f t="shared" ref="J62" si="58">SUM(J63,J66,J68,J77)</f>
        <v>16024.526208923833</v>
      </c>
      <c r="K62" s="168">
        <f t="shared" ref="K62" si="59">SUM(K63,K66,K68,K77)</f>
        <v>15751.608411243982</v>
      </c>
      <c r="L62" s="168">
        <f t="shared" ref="L62" si="60">SUM(L63,L66,L68,L77)</f>
        <v>0</v>
      </c>
      <c r="M62" s="168">
        <f t="shared" ref="M62" si="61">SUM(M63,M66,M68,M77)</f>
        <v>12941.783452442347</v>
      </c>
      <c r="N62" s="168">
        <f t="shared" ref="N62" si="62">SUM(N63,N66,N68,N77)</f>
        <v>14688.319783082241</v>
      </c>
      <c r="O62" s="168">
        <f t="shared" ref="O62" si="63">SUM(O63,O66,O68,O77)</f>
        <v>15398.559580462366</v>
      </c>
      <c r="P62" s="168">
        <f t="shared" ref="P62" si="64">SUM(P63,P66,P68,P77)</f>
        <v>0</v>
      </c>
      <c r="Q62" s="168">
        <f t="shared" ref="Q62" si="65">SUM(Q63,Q66,Q68,Q77)</f>
        <v>12978.769597877414</v>
      </c>
    </row>
    <row r="63" spans="1:17" ht="12.95" customHeight="1" x14ac:dyDescent="0.25">
      <c r="A63" s="158" t="s">
        <v>65</v>
      </c>
      <c r="B63" s="157"/>
      <c r="C63" s="157">
        <f t="shared" ref="C63:Q63" si="66">SUM(C64:C65)</f>
        <v>12675.521018162841</v>
      </c>
      <c r="D63" s="157">
        <f t="shared" si="66"/>
        <v>12819.959210026675</v>
      </c>
      <c r="E63" s="157">
        <f t="shared" si="66"/>
        <v>12461.569456654899</v>
      </c>
      <c r="F63" s="157">
        <f t="shared" si="66"/>
        <v>13843.842495895564</v>
      </c>
      <c r="G63" s="157">
        <f t="shared" si="66"/>
        <v>13239.353803013835</v>
      </c>
      <c r="H63" s="157">
        <f t="shared" si="66"/>
        <v>12682.447348350068</v>
      </c>
      <c r="I63" s="157">
        <f t="shared" si="66"/>
        <v>11205.812208101168</v>
      </c>
      <c r="J63" s="157">
        <f t="shared" si="66"/>
        <v>11765.115445458345</v>
      </c>
      <c r="K63" s="157">
        <f t="shared" si="66"/>
        <v>11474.515265984477</v>
      </c>
      <c r="L63" s="157">
        <f t="shared" si="66"/>
        <v>0</v>
      </c>
      <c r="M63" s="157">
        <f t="shared" si="66"/>
        <v>9001.3517963671493</v>
      </c>
      <c r="N63" s="157">
        <f t="shared" si="66"/>
        <v>10316.383558529265</v>
      </c>
      <c r="O63" s="157">
        <f t="shared" si="66"/>
        <v>11060.123908530877</v>
      </c>
      <c r="P63" s="157">
        <f t="shared" si="66"/>
        <v>0</v>
      </c>
      <c r="Q63" s="157">
        <f t="shared" si="66"/>
        <v>8779.2163472917491</v>
      </c>
    </row>
    <row r="64" spans="1:17" ht="12" customHeight="1" x14ac:dyDescent="0.25">
      <c r="A64" s="23" t="s">
        <v>161</v>
      </c>
      <c r="B64" s="156"/>
      <c r="C64" s="156">
        <f>IF(RES_hhdet_in_fec!C64=0,0,RES_hhdet_in_fec!C64/0.086*1000000/RES_hhdet_in_new!C64)</f>
        <v>12510.66369931032</v>
      </c>
      <c r="D64" s="156">
        <f>IF(RES_hhdet_in_fec!D64=0,0,RES_hhdet_in_fec!D64/0.086*1000000/RES_hhdet_in_new!D64)</f>
        <v>12638.210377861424</v>
      </c>
      <c r="E64" s="156">
        <f>IF(RES_hhdet_in_fec!E64=0,0,RES_hhdet_in_fec!E64/0.086*1000000/RES_hhdet_in_new!E64)</f>
        <v>12228.217136171259</v>
      </c>
      <c r="F64" s="156">
        <f>IF(RES_hhdet_in_fec!F64=0,0,RES_hhdet_in_fec!F64/0.086*1000000/RES_hhdet_in_new!F64)</f>
        <v>13604.071073416804</v>
      </c>
      <c r="G64" s="156">
        <f>IF(RES_hhdet_in_fec!G64=0,0,RES_hhdet_in_fec!G64/0.086*1000000/RES_hhdet_in_new!G64)</f>
        <v>13093.19052625392</v>
      </c>
      <c r="H64" s="156">
        <f>IF(RES_hhdet_in_fec!H64=0,0,RES_hhdet_in_fec!H64/0.086*1000000/RES_hhdet_in_new!H64)</f>
        <v>12505.99021187998</v>
      </c>
      <c r="I64" s="156">
        <f>IF(RES_hhdet_in_fec!I64=0,0,RES_hhdet_in_fec!I64/0.086*1000000/RES_hhdet_in_new!I64)</f>
        <v>11048.87136843066</v>
      </c>
      <c r="J64" s="156">
        <f>IF(RES_hhdet_in_fec!J64=0,0,RES_hhdet_in_fec!J64/0.086*1000000/RES_hhdet_in_new!J64)</f>
        <v>11549.12737059991</v>
      </c>
      <c r="K64" s="156">
        <f>IF(RES_hhdet_in_fec!K64=0,0,RES_hhdet_in_fec!K64/0.086*1000000/RES_hhdet_in_new!K64)</f>
        <v>11321.098114503822</v>
      </c>
      <c r="L64" s="156">
        <f>IF(RES_hhdet_in_fec!L64=0,0,RES_hhdet_in_fec!L64/0.086*1000000/RES_hhdet_in_new!L64)</f>
        <v>0</v>
      </c>
      <c r="M64" s="156">
        <f>IF(RES_hhdet_in_fec!M64=0,0,RES_hhdet_in_fec!M64/0.086*1000000/RES_hhdet_in_new!M64)</f>
        <v>8890.0816361843135</v>
      </c>
      <c r="N64" s="156">
        <f>IF(RES_hhdet_in_fec!N64=0,0,RES_hhdet_in_fec!N64/0.086*1000000/RES_hhdet_in_new!N64)</f>
        <v>10018.200296888477</v>
      </c>
      <c r="O64" s="156">
        <f>IF(RES_hhdet_in_fec!O64=0,0,RES_hhdet_in_fec!O64/0.086*1000000/RES_hhdet_in_new!O64)</f>
        <v>10647.03640016051</v>
      </c>
      <c r="P64" s="156">
        <f>IF(RES_hhdet_in_fec!P64=0,0,RES_hhdet_in_fec!P64/0.086*1000000/RES_hhdet_in_new!P64)</f>
        <v>0</v>
      </c>
      <c r="Q64" s="156">
        <f>IF(RES_hhdet_in_fec!Q64=0,0,RES_hhdet_in_fec!Q64/0.086*1000000/RES_hhdet_in_new!Q64)</f>
        <v>8529.568883206297</v>
      </c>
    </row>
    <row r="65" spans="1:17" ht="12" customHeight="1" x14ac:dyDescent="0.25">
      <c r="A65" s="23" t="s">
        <v>60</v>
      </c>
      <c r="B65" s="156"/>
      <c r="C65" s="156">
        <f>IF(RES_hhdet_in_fec!C65=0,0,RES_hhdet_in_fec!C65/0.086*1000000/RES_hhdet_in_new!C64)</f>
        <v>164.85731885252073</v>
      </c>
      <c r="D65" s="156">
        <f>IF(RES_hhdet_in_fec!D65=0,0,RES_hhdet_in_fec!D65/0.086*1000000/RES_hhdet_in_new!D64)</f>
        <v>181.7488321652506</v>
      </c>
      <c r="E65" s="156">
        <f>IF(RES_hhdet_in_fec!E65=0,0,RES_hhdet_in_fec!E65/0.086*1000000/RES_hhdet_in_new!E64)</f>
        <v>233.35232048363966</v>
      </c>
      <c r="F65" s="156">
        <f>IF(RES_hhdet_in_fec!F65=0,0,RES_hhdet_in_fec!F65/0.086*1000000/RES_hhdet_in_new!F64)</f>
        <v>239.77142247876026</v>
      </c>
      <c r="G65" s="156">
        <f>IF(RES_hhdet_in_fec!G65=0,0,RES_hhdet_in_fec!G65/0.086*1000000/RES_hhdet_in_new!G64)</f>
        <v>146.16327675991423</v>
      </c>
      <c r="H65" s="156">
        <f>IF(RES_hhdet_in_fec!H65=0,0,RES_hhdet_in_fec!H65/0.086*1000000/RES_hhdet_in_new!H64)</f>
        <v>176.45713647008787</v>
      </c>
      <c r="I65" s="156">
        <f>IF(RES_hhdet_in_fec!I65=0,0,RES_hhdet_in_fec!I65/0.086*1000000/RES_hhdet_in_new!I64)</f>
        <v>156.94083967050742</v>
      </c>
      <c r="J65" s="156">
        <f>IF(RES_hhdet_in_fec!J65=0,0,RES_hhdet_in_fec!J65/0.086*1000000/RES_hhdet_in_new!J64)</f>
        <v>215.98807485843486</v>
      </c>
      <c r="K65" s="156">
        <f>IF(RES_hhdet_in_fec!K65=0,0,RES_hhdet_in_fec!K65/0.086*1000000/RES_hhdet_in_new!K64)</f>
        <v>153.41715148065447</v>
      </c>
      <c r="L65" s="156">
        <f>IF(RES_hhdet_in_fec!L65=0,0,RES_hhdet_in_fec!L65/0.086*1000000/RES_hhdet_in_new!L64)</f>
        <v>0</v>
      </c>
      <c r="M65" s="156">
        <f>IF(RES_hhdet_in_fec!M65=0,0,RES_hhdet_in_fec!M65/0.086*1000000/RES_hhdet_in_new!M64)</f>
        <v>111.27016018283508</v>
      </c>
      <c r="N65" s="156">
        <f>IF(RES_hhdet_in_fec!N65=0,0,RES_hhdet_in_fec!N65/0.086*1000000/RES_hhdet_in_new!N64)</f>
        <v>298.18326164078894</v>
      </c>
      <c r="O65" s="156">
        <f>IF(RES_hhdet_in_fec!O65=0,0,RES_hhdet_in_fec!O65/0.086*1000000/RES_hhdet_in_new!O64)</f>
        <v>413.0875083703674</v>
      </c>
      <c r="P65" s="156">
        <f>IF(RES_hhdet_in_fec!P65=0,0,RES_hhdet_in_fec!P65/0.086*1000000/RES_hhdet_in_new!P64)</f>
        <v>0</v>
      </c>
      <c r="Q65" s="156">
        <f>IF(RES_hhdet_in_fec!Q65=0,0,RES_hhdet_in_fec!Q65/0.086*1000000/RES_hhdet_in_new!Q64)</f>
        <v>249.64746408545153</v>
      </c>
    </row>
    <row r="66" spans="1:17" ht="12.95" customHeight="1" x14ac:dyDescent="0.25">
      <c r="A66" s="158" t="s">
        <v>112</v>
      </c>
      <c r="B66" s="157"/>
      <c r="C66" s="157">
        <f t="shared" ref="C66:Q66" si="67">C67</f>
        <v>861.02894302550555</v>
      </c>
      <c r="D66" s="157">
        <f t="shared" si="67"/>
        <v>813.80878623861281</v>
      </c>
      <c r="E66" s="157">
        <f t="shared" si="67"/>
        <v>771.26223759969025</v>
      </c>
      <c r="F66" s="157">
        <f t="shared" si="67"/>
        <v>726.11272650096623</v>
      </c>
      <c r="G66" s="157">
        <f t="shared" si="67"/>
        <v>680.76341561445383</v>
      </c>
      <c r="H66" s="157">
        <f t="shared" si="67"/>
        <v>646.50103869283987</v>
      </c>
      <c r="I66" s="157">
        <f t="shared" si="67"/>
        <v>598.01185493799517</v>
      </c>
      <c r="J66" s="157">
        <f t="shared" si="67"/>
        <v>781.13018101307853</v>
      </c>
      <c r="K66" s="157">
        <f t="shared" si="67"/>
        <v>732.03488247149289</v>
      </c>
      <c r="L66" s="157">
        <f t="shared" si="67"/>
        <v>0</v>
      </c>
      <c r="M66" s="157">
        <f t="shared" si="67"/>
        <v>634.42858941070847</v>
      </c>
      <c r="N66" s="157">
        <f t="shared" si="67"/>
        <v>598.27239194484537</v>
      </c>
      <c r="O66" s="157">
        <f t="shared" si="67"/>
        <v>583.35528790253545</v>
      </c>
      <c r="P66" s="157">
        <f t="shared" si="67"/>
        <v>0</v>
      </c>
      <c r="Q66" s="157">
        <f t="shared" si="67"/>
        <v>535.02566857728243</v>
      </c>
    </row>
    <row r="67" spans="1:17" ht="12" customHeight="1" x14ac:dyDescent="0.25">
      <c r="A67" s="23" t="s">
        <v>60</v>
      </c>
      <c r="B67" s="156"/>
      <c r="C67" s="156">
        <f>IF(RES_hhdet_in_fec!C67=0,0,RES_hhdet_in_fec!C67/0.086*1000000/RES_hhdet_in_new!C67)</f>
        <v>861.02894302550555</v>
      </c>
      <c r="D67" s="156">
        <f>IF(RES_hhdet_in_fec!D67=0,0,RES_hhdet_in_fec!D67/0.086*1000000/RES_hhdet_in_new!D67)</f>
        <v>813.80878623861281</v>
      </c>
      <c r="E67" s="156">
        <f>IF(RES_hhdet_in_fec!E67=0,0,RES_hhdet_in_fec!E67/0.086*1000000/RES_hhdet_in_new!E67)</f>
        <v>771.26223759969025</v>
      </c>
      <c r="F67" s="156">
        <f>IF(RES_hhdet_in_fec!F67=0,0,RES_hhdet_in_fec!F67/0.086*1000000/RES_hhdet_in_new!F67)</f>
        <v>726.11272650096623</v>
      </c>
      <c r="G67" s="156">
        <f>IF(RES_hhdet_in_fec!G67=0,0,RES_hhdet_in_fec!G67/0.086*1000000/RES_hhdet_in_new!G67)</f>
        <v>680.76341561445383</v>
      </c>
      <c r="H67" s="156">
        <f>IF(RES_hhdet_in_fec!H67=0,0,RES_hhdet_in_fec!H67/0.086*1000000/RES_hhdet_in_new!H67)</f>
        <v>646.50103869283987</v>
      </c>
      <c r="I67" s="156">
        <f>IF(RES_hhdet_in_fec!I67=0,0,RES_hhdet_in_fec!I67/0.086*1000000/RES_hhdet_in_new!I67)</f>
        <v>598.01185493799517</v>
      </c>
      <c r="J67" s="156">
        <f>IF(RES_hhdet_in_fec!J67=0,0,RES_hhdet_in_fec!J67/0.086*1000000/RES_hhdet_in_new!J67)</f>
        <v>781.13018101307853</v>
      </c>
      <c r="K67" s="156">
        <f>IF(RES_hhdet_in_fec!K67=0,0,RES_hhdet_in_fec!K67/0.086*1000000/RES_hhdet_in_new!K67)</f>
        <v>732.03488247149289</v>
      </c>
      <c r="L67" s="156">
        <f>IF(RES_hhdet_in_fec!L67=0,0,RES_hhdet_in_fec!L67/0.086*1000000/RES_hhdet_in_new!L67)</f>
        <v>0</v>
      </c>
      <c r="M67" s="156">
        <f>IF(RES_hhdet_in_fec!M67=0,0,RES_hhdet_in_fec!M67/0.086*1000000/RES_hhdet_in_new!M67)</f>
        <v>634.42858941070847</v>
      </c>
      <c r="N67" s="156">
        <f>IF(RES_hhdet_in_fec!N67=0,0,RES_hhdet_in_fec!N67/0.086*1000000/RES_hhdet_in_new!N67)</f>
        <v>598.27239194484537</v>
      </c>
      <c r="O67" s="156">
        <f>IF(RES_hhdet_in_fec!O67=0,0,RES_hhdet_in_fec!O67/0.086*1000000/RES_hhdet_in_new!O67)</f>
        <v>583.35528790253545</v>
      </c>
      <c r="P67" s="156">
        <f>IF(RES_hhdet_in_fec!P67=0,0,RES_hhdet_in_fec!P67/0.086*1000000/RES_hhdet_in_new!P67)</f>
        <v>0</v>
      </c>
      <c r="Q67" s="156">
        <f>IF(RES_hhdet_in_fec!Q67=0,0,RES_hhdet_in_fec!Q67/0.086*1000000/RES_hhdet_in_new!Q67)</f>
        <v>535.02566857728243</v>
      </c>
    </row>
    <row r="68" spans="1:17" ht="12" customHeight="1" x14ac:dyDescent="0.25">
      <c r="A68" s="158" t="s">
        <v>63</v>
      </c>
      <c r="B68" s="157"/>
      <c r="C68" s="157">
        <f>IF(SUM(RES_hhdet_in_fec!C69:C70,RES_hhdet_in_fec!C73:C74)=0,0,SUM(RES_hhdet_in_fec!C69:C70,RES_hhdet_in_fec!C73:C74)/0.086*1000000/SUM(RES_hhdet_in_new!C69:C70,RES_hhdet_in_new!C73:C74))</f>
        <v>2267.995445479507</v>
      </c>
      <c r="D68" s="157">
        <f>IF(SUM(RES_hhdet_in_fec!D69:D70,RES_hhdet_in_fec!D73:D74)=0,0,SUM(RES_hhdet_in_fec!D69:D70,RES_hhdet_in_fec!D73:D74)/0.086*1000000/SUM(RES_hhdet_in_new!D69:D70,RES_hhdet_in_new!D73:D74))</f>
        <v>2357.6491623770585</v>
      </c>
      <c r="E68" s="157">
        <f>IF(SUM(RES_hhdet_in_fec!E69:E70,RES_hhdet_in_fec!E73:E74)=0,0,SUM(RES_hhdet_in_fec!E69:E70,RES_hhdet_in_fec!E73:E74)/0.086*1000000/SUM(RES_hhdet_in_new!E69:E70,RES_hhdet_in_new!E73:E74))</f>
        <v>2272.7957577126485</v>
      </c>
      <c r="F68" s="157">
        <f>IF(SUM(RES_hhdet_in_fec!F69:F70,RES_hhdet_in_fec!F73:F74)=0,0,SUM(RES_hhdet_in_fec!F69:F70,RES_hhdet_in_fec!F73:F74)/0.086*1000000/SUM(RES_hhdet_in_new!F69:F70,RES_hhdet_in_new!F73:F74))</f>
        <v>2314.6646149738676</v>
      </c>
      <c r="G68" s="157">
        <f>IF(SUM(RES_hhdet_in_fec!G69:G70,RES_hhdet_in_fec!G73:G74)=0,0,SUM(RES_hhdet_in_fec!G69:G70,RES_hhdet_in_fec!G73:G74)/0.086*1000000/SUM(RES_hhdet_in_new!G69:G70,RES_hhdet_in_new!G73:G74))</f>
        <v>2211.8923045982283</v>
      </c>
      <c r="H68" s="157">
        <f>IF(SUM(RES_hhdet_in_fec!H69:H70,RES_hhdet_in_fec!H73:H74)=0,0,SUM(RES_hhdet_in_fec!H69:H70,RES_hhdet_in_fec!H73:H74)/0.086*1000000/SUM(RES_hhdet_in_new!H69:H70,RES_hhdet_in_new!H73:H74))</f>
        <v>2193.1762430463227</v>
      </c>
      <c r="I68" s="157">
        <f>IF(SUM(RES_hhdet_in_fec!I69:I70,RES_hhdet_in_fec!I73:I74)=0,0,SUM(RES_hhdet_in_fec!I69:I70,RES_hhdet_in_fec!I73:I74)/0.086*1000000/SUM(RES_hhdet_in_new!I69:I70,RES_hhdet_in_new!I73:I74))</f>
        <v>2075.9299645365049</v>
      </c>
      <c r="J68" s="157">
        <f>IF(SUM(RES_hhdet_in_fec!J69:J70,RES_hhdet_in_fec!J73:J74)=0,0,SUM(RES_hhdet_in_fec!J69:J70,RES_hhdet_in_fec!J73:J74)/0.086*1000000/SUM(RES_hhdet_in_new!J69:J70,RES_hhdet_in_new!J73:J74))</f>
        <v>2131.9116134751589</v>
      </c>
      <c r="K68" s="157">
        <f>IF(SUM(RES_hhdet_in_fec!K69:K70,RES_hhdet_in_fec!K73:K74)=0,0,SUM(RES_hhdet_in_fec!K69:K70,RES_hhdet_in_fec!K73:K74)/0.086*1000000/SUM(RES_hhdet_in_new!K69:K70,RES_hhdet_in_new!K73:K74))</f>
        <v>2130.0361383615536</v>
      </c>
      <c r="L68" s="157">
        <f>IF(SUM(RES_hhdet_in_fec!L69:L70,RES_hhdet_in_fec!L73:L74)=0,0,SUM(RES_hhdet_in_fec!L69:L70,RES_hhdet_in_fec!L73:L74)/0.086*1000000/SUM(RES_hhdet_in_new!L69:L70,RES_hhdet_in_new!L73:L74))</f>
        <v>0</v>
      </c>
      <c r="M68" s="157">
        <f>IF(SUM(RES_hhdet_in_fec!M69:M70,RES_hhdet_in_fec!M73:M74)=0,0,SUM(RES_hhdet_in_fec!M69:M70,RES_hhdet_in_fec!M73:M74)/0.086*1000000/SUM(RES_hhdet_in_new!M69:M70,RES_hhdet_in_new!M73:M74))</f>
        <v>1863.6396253325784</v>
      </c>
      <c r="N68" s="157">
        <f>IF(SUM(RES_hhdet_in_fec!N69:N70,RES_hhdet_in_fec!N73:N74)=0,0,SUM(RES_hhdet_in_fec!N69:N70,RES_hhdet_in_fec!N73:N74)/0.086*1000000/SUM(RES_hhdet_in_new!N69:N70,RES_hhdet_in_new!N73:N74))</f>
        <v>2277.7626343428547</v>
      </c>
      <c r="O68" s="157">
        <f>IF(SUM(RES_hhdet_in_fec!O69:O70,RES_hhdet_in_fec!O73:O74)=0,0,SUM(RES_hhdet_in_fec!O69:O70,RES_hhdet_in_fec!O73:O74)/0.086*1000000/SUM(RES_hhdet_in_new!O69:O70,RES_hhdet_in_new!O73:O74))</f>
        <v>2257.5464057232489</v>
      </c>
      <c r="P68" s="157">
        <f>IF(SUM(RES_hhdet_in_fec!P69:P70,RES_hhdet_in_fec!P73:P74)=0,0,SUM(RES_hhdet_in_fec!P69:P70,RES_hhdet_in_fec!P73:P74)/0.086*1000000/SUM(RES_hhdet_in_new!P69:P70,RES_hhdet_in_new!P73:P74))</f>
        <v>0</v>
      </c>
      <c r="Q68" s="157">
        <f>IF(SUM(RES_hhdet_in_fec!Q69:Q70,RES_hhdet_in_fec!Q73:Q74)=0,0,SUM(RES_hhdet_in_fec!Q69:Q70,RES_hhdet_in_fec!Q73:Q74)/0.086*1000000/SUM(RES_hhdet_in_new!Q69:Q70,RES_hhdet_in_new!Q73:Q74))</f>
        <v>2187.6436116340055</v>
      </c>
    </row>
    <row r="69" spans="1:17" ht="12" customHeight="1" x14ac:dyDescent="0.25">
      <c r="A69" s="167" t="s">
        <v>160</v>
      </c>
      <c r="B69" s="132"/>
      <c r="C69" s="132">
        <f>IF(RES_hhdet_in_fec!C69=0,0,RES_hhdet_in_fec!C69/0.086*1000000/RES_hhdet_in_new!C69)</f>
        <v>2357.6457088954548</v>
      </c>
      <c r="D69" s="132">
        <f>IF(RES_hhdet_in_fec!D69=0,0,RES_hhdet_in_fec!D69/0.086*1000000/RES_hhdet_in_new!D69)</f>
        <v>2372.4984804812748</v>
      </c>
      <c r="E69" s="132">
        <f>IF(RES_hhdet_in_fec!E69=0,0,RES_hhdet_in_fec!E69/0.086*1000000/RES_hhdet_in_new!E69)</f>
        <v>2309.6596430400255</v>
      </c>
      <c r="F69" s="132">
        <f>IF(RES_hhdet_in_fec!F69=0,0,RES_hhdet_in_fec!F69/0.086*1000000/RES_hhdet_in_new!F69)</f>
        <v>2334.7899547350712</v>
      </c>
      <c r="G69" s="132">
        <f>IF(RES_hhdet_in_fec!G69=0,0,RES_hhdet_in_fec!G69/0.086*1000000/RES_hhdet_in_new!G69)</f>
        <v>2303.7694774703937</v>
      </c>
      <c r="H69" s="132">
        <f>IF(RES_hhdet_in_fec!H69=0,0,RES_hhdet_in_fec!H69/0.086*1000000/RES_hhdet_in_new!H69)</f>
        <v>2278.4421026287223</v>
      </c>
      <c r="I69" s="132">
        <f>IF(RES_hhdet_in_fec!I69=0,0,RES_hhdet_in_fec!I69/0.086*1000000/RES_hhdet_in_new!I69)</f>
        <v>2220.8152869318965</v>
      </c>
      <c r="J69" s="132">
        <f>IF(RES_hhdet_in_fec!J69=0,0,RES_hhdet_in_fec!J69/0.086*1000000/RES_hhdet_in_new!J69)</f>
        <v>2218.5134844637914</v>
      </c>
      <c r="K69" s="132">
        <f>IF(RES_hhdet_in_fec!K69=0,0,RES_hhdet_in_fec!K69/0.086*1000000/RES_hhdet_in_new!K69)</f>
        <v>2254.9302192153664</v>
      </c>
      <c r="L69" s="132">
        <f>IF(RES_hhdet_in_fec!L69=0,0,RES_hhdet_in_fec!L69/0.086*1000000/RES_hhdet_in_new!L69)</f>
        <v>0</v>
      </c>
      <c r="M69" s="132">
        <f>IF(RES_hhdet_in_fec!M69=0,0,RES_hhdet_in_fec!M69/0.086*1000000/RES_hhdet_in_new!M69)</f>
        <v>1989.3575495799691</v>
      </c>
      <c r="N69" s="132">
        <f>IF(RES_hhdet_in_fec!N69=0,0,RES_hhdet_in_fec!N69/0.086*1000000/RES_hhdet_in_new!N69)</f>
        <v>2289.4223486564692</v>
      </c>
      <c r="O69" s="132">
        <f>IF(RES_hhdet_in_fec!O69=0,0,RES_hhdet_in_fec!O69/0.086*1000000/RES_hhdet_in_new!O69)</f>
        <v>2272.3624459966268</v>
      </c>
      <c r="P69" s="132">
        <f>IF(RES_hhdet_in_fec!P69=0,0,RES_hhdet_in_fec!P69/0.086*1000000/RES_hhdet_in_new!P69)</f>
        <v>0</v>
      </c>
      <c r="Q69" s="132">
        <f>IF(RES_hhdet_in_fec!Q69=0,0,RES_hhdet_in_fec!Q69/0.086*1000000/RES_hhdet_in_new!Q69)</f>
        <v>2197.7387577278359</v>
      </c>
    </row>
    <row r="70" spans="1:17" ht="12" customHeight="1" x14ac:dyDescent="0.25">
      <c r="A70" s="167" t="s">
        <v>159</v>
      </c>
      <c r="B70" s="132"/>
      <c r="C70" s="132">
        <f>IF(RES_hhdet_in_fec!C70=0,0,RES_hhdet_in_fec!C70/0.086*1000000/RES_hhdet_in_new!C70)</f>
        <v>2035.5019763026523</v>
      </c>
      <c r="D70" s="132">
        <f>IF(RES_hhdet_in_fec!D70=0,0,RES_hhdet_in_fec!D70/0.086*1000000/RES_hhdet_in_new!D70)</f>
        <v>2045.9066900151449</v>
      </c>
      <c r="E70" s="132">
        <f>IF(RES_hhdet_in_fec!E70=0,0,RES_hhdet_in_fec!E70/0.086*1000000/RES_hhdet_in_new!E70)</f>
        <v>2002.7911786196305</v>
      </c>
      <c r="F70" s="132">
        <f>IF(RES_hhdet_in_fec!F70=0,0,RES_hhdet_in_fec!F70/0.086*1000000/RES_hhdet_in_new!F70)</f>
        <v>2028.7888595196521</v>
      </c>
      <c r="G70" s="132">
        <f>IF(RES_hhdet_in_fec!G70=0,0,RES_hhdet_in_fec!G70/0.086*1000000/RES_hhdet_in_new!G70)</f>
        <v>2005.8124203394684</v>
      </c>
      <c r="H70" s="132">
        <f>IF(RES_hhdet_in_fec!H70=0,0,RES_hhdet_in_fec!H70/0.086*1000000/RES_hhdet_in_new!H70)</f>
        <v>2000.6350513885127</v>
      </c>
      <c r="I70" s="132">
        <f>IF(RES_hhdet_in_fec!I70=0,0,RES_hhdet_in_fec!I70/0.086*1000000/RES_hhdet_in_new!I70)</f>
        <v>1965.4809170222004</v>
      </c>
      <c r="J70" s="132">
        <f>IF(RES_hhdet_in_fec!J70=0,0,RES_hhdet_in_fec!J70/0.086*1000000/RES_hhdet_in_new!J70)</f>
        <v>1970.07243324772</v>
      </c>
      <c r="K70" s="132">
        <f>IF(RES_hhdet_in_fec!K70=0,0,RES_hhdet_in_fec!K70/0.086*1000000/RES_hhdet_in_new!K70)</f>
        <v>2001.3587611128571</v>
      </c>
      <c r="L70" s="132">
        <f>IF(RES_hhdet_in_fec!L70=0,0,RES_hhdet_in_fec!L70/0.086*1000000/RES_hhdet_in_new!L70)</f>
        <v>0</v>
      </c>
      <c r="M70" s="132">
        <f>IF(RES_hhdet_in_fec!M70=0,0,RES_hhdet_in_fec!M70/0.086*1000000/RES_hhdet_in_new!M70)</f>
        <v>1780.9995177382473</v>
      </c>
      <c r="N70" s="132">
        <f>IF(RES_hhdet_in_fec!N70=0,0,RES_hhdet_in_fec!N70/0.086*1000000/RES_hhdet_in_new!N70)</f>
        <v>2074.9508364519584</v>
      </c>
      <c r="O70" s="132">
        <f>IF(RES_hhdet_in_fec!O70=0,0,RES_hhdet_in_fec!O70/0.086*1000000/RES_hhdet_in_new!O70)</f>
        <v>2021.4951836581138</v>
      </c>
      <c r="P70" s="132">
        <f>IF(RES_hhdet_in_fec!P70=0,0,RES_hhdet_in_fec!P70/0.086*1000000/RES_hhdet_in_new!P70)</f>
        <v>0</v>
      </c>
      <c r="Q70" s="132">
        <f>IF(RES_hhdet_in_fec!Q70=0,0,RES_hhdet_in_fec!Q70/0.086*1000000/RES_hhdet_in_new!Q70)</f>
        <v>1946.6657266013592</v>
      </c>
    </row>
    <row r="71" spans="1:17" ht="12" customHeight="1" x14ac:dyDescent="0.25">
      <c r="A71" s="166" t="s">
        <v>109</v>
      </c>
      <c r="B71" s="165"/>
      <c r="C71" s="165">
        <f>IF(RES_hhdet_in_fec!C71=0,0,RES_hhdet_in_fec!C71/0.086*1000000/RES_hhdet_in_new!C70)</f>
        <v>1545.8411369893859</v>
      </c>
      <c r="D71" s="165">
        <f>IF(RES_hhdet_in_fec!D71=0,0,RES_hhdet_in_fec!D71/0.086*1000000/RES_hhdet_in_new!D70)</f>
        <v>1560.5355754291743</v>
      </c>
      <c r="E71" s="165">
        <f>IF(RES_hhdet_in_fec!E71=0,0,RES_hhdet_in_fec!E71/0.086*1000000/RES_hhdet_in_new!E70)</f>
        <v>1516.5254872481003</v>
      </c>
      <c r="F71" s="165">
        <f>IF(RES_hhdet_in_fec!F71=0,0,RES_hhdet_in_fec!F71/0.086*1000000/RES_hhdet_in_new!F70)</f>
        <v>1537.6386936960937</v>
      </c>
      <c r="G71" s="165">
        <f>IF(RES_hhdet_in_fec!G71=0,0,RES_hhdet_in_fec!G71/0.086*1000000/RES_hhdet_in_new!G70)</f>
        <v>1517.7971114474224</v>
      </c>
      <c r="H71" s="165">
        <f>IF(RES_hhdet_in_fec!H71=0,0,RES_hhdet_in_fec!H71/0.086*1000000/RES_hhdet_in_new!H70)</f>
        <v>1512.5220399132838</v>
      </c>
      <c r="I71" s="165">
        <f>IF(RES_hhdet_in_fec!I71=0,0,RES_hhdet_in_fec!I71/0.086*1000000/RES_hhdet_in_new!I70)</f>
        <v>1478.4269393733766</v>
      </c>
      <c r="J71" s="165">
        <f>IF(RES_hhdet_in_fec!J71=0,0,RES_hhdet_in_fec!J71/0.086*1000000/RES_hhdet_in_new!J70)</f>
        <v>1481.4581011362557</v>
      </c>
      <c r="K71" s="165">
        <f>IF(RES_hhdet_in_fec!K71=0,0,RES_hhdet_in_fec!K71/0.086*1000000/RES_hhdet_in_new!K70)</f>
        <v>1509.1554908570288</v>
      </c>
      <c r="L71" s="165">
        <f>IF(RES_hhdet_in_fec!L71=0,0,RES_hhdet_in_fec!L71/0.086*1000000/RES_hhdet_in_new!L70)</f>
        <v>0</v>
      </c>
      <c r="M71" s="165">
        <f>IF(RES_hhdet_in_fec!M71=0,0,RES_hhdet_in_fec!M71/0.086*1000000/RES_hhdet_in_new!M70)</f>
        <v>1331.5357518174269</v>
      </c>
      <c r="N71" s="165">
        <f>IF(RES_hhdet_in_fec!N71=0,0,RES_hhdet_in_fec!N71/0.086*1000000/RES_hhdet_in_new!N70)</f>
        <v>1587.9325108498138</v>
      </c>
      <c r="O71" s="165">
        <f>IF(RES_hhdet_in_fec!O71=0,0,RES_hhdet_in_fec!O71/0.086*1000000/RES_hhdet_in_new!O70)</f>
        <v>1513.4464397145919</v>
      </c>
      <c r="P71" s="165">
        <f>IF(RES_hhdet_in_fec!P71=0,0,RES_hhdet_in_fec!P71/0.086*1000000/RES_hhdet_in_new!P70)</f>
        <v>0</v>
      </c>
      <c r="Q71" s="165">
        <f>IF(RES_hhdet_in_fec!Q71=0,0,RES_hhdet_in_fec!Q71/0.086*1000000/RES_hhdet_in_new!Q70)</f>
        <v>1456.1580829580307</v>
      </c>
    </row>
    <row r="72" spans="1:17" ht="12" customHeight="1" x14ac:dyDescent="0.25">
      <c r="A72" s="147" t="s">
        <v>59</v>
      </c>
      <c r="B72" s="164"/>
      <c r="C72" s="164">
        <f>IF(RES_hhdet_in_fec!C72=0,0,RES_hhdet_in_fec!C72/0.086*1000000/RES_hhdet_in_new!C70)</f>
        <v>489.66083931326659</v>
      </c>
      <c r="D72" s="164">
        <f>IF(RES_hhdet_in_fec!D72=0,0,RES_hhdet_in_fec!D72/0.086*1000000/RES_hhdet_in_new!D70)</f>
        <v>485.37111458597093</v>
      </c>
      <c r="E72" s="164">
        <f>IF(RES_hhdet_in_fec!E72=0,0,RES_hhdet_in_fec!E72/0.086*1000000/RES_hhdet_in_new!E70)</f>
        <v>486.26569137153047</v>
      </c>
      <c r="F72" s="164">
        <f>IF(RES_hhdet_in_fec!F72=0,0,RES_hhdet_in_fec!F72/0.086*1000000/RES_hhdet_in_new!F70)</f>
        <v>491.15016582355827</v>
      </c>
      <c r="G72" s="164">
        <f>IF(RES_hhdet_in_fec!G72=0,0,RES_hhdet_in_fec!G72/0.086*1000000/RES_hhdet_in_new!G70)</f>
        <v>488.01530889204594</v>
      </c>
      <c r="H72" s="164">
        <f>IF(RES_hhdet_in_fec!H72=0,0,RES_hhdet_in_fec!H72/0.086*1000000/RES_hhdet_in_new!H70)</f>
        <v>488.11301147522897</v>
      </c>
      <c r="I72" s="164">
        <f>IF(RES_hhdet_in_fec!I72=0,0,RES_hhdet_in_fec!I72/0.086*1000000/RES_hhdet_in_new!I70)</f>
        <v>487.0539776488236</v>
      </c>
      <c r="J72" s="164">
        <f>IF(RES_hhdet_in_fec!J72=0,0,RES_hhdet_in_fec!J72/0.086*1000000/RES_hhdet_in_new!J70)</f>
        <v>488.61433211146431</v>
      </c>
      <c r="K72" s="164">
        <f>IF(RES_hhdet_in_fec!K72=0,0,RES_hhdet_in_fec!K72/0.086*1000000/RES_hhdet_in_new!K70)</f>
        <v>492.20327025582827</v>
      </c>
      <c r="L72" s="164">
        <f>IF(RES_hhdet_in_fec!L72=0,0,RES_hhdet_in_fec!L72/0.086*1000000/RES_hhdet_in_new!L70)</f>
        <v>0</v>
      </c>
      <c r="M72" s="164">
        <f>IF(RES_hhdet_in_fec!M72=0,0,RES_hhdet_in_fec!M72/0.086*1000000/RES_hhdet_in_new!M70)</f>
        <v>449.46376592082066</v>
      </c>
      <c r="N72" s="164">
        <f>IF(RES_hhdet_in_fec!N72=0,0,RES_hhdet_in_fec!N72/0.086*1000000/RES_hhdet_in_new!N70)</f>
        <v>487.01832560214456</v>
      </c>
      <c r="O72" s="164">
        <f>IF(RES_hhdet_in_fec!O72=0,0,RES_hhdet_in_fec!O72/0.086*1000000/RES_hhdet_in_new!O70)</f>
        <v>508.04874394352174</v>
      </c>
      <c r="P72" s="164">
        <f>IF(RES_hhdet_in_fec!P72=0,0,RES_hhdet_in_fec!P72/0.086*1000000/RES_hhdet_in_new!P70)</f>
        <v>0</v>
      </c>
      <c r="Q72" s="164">
        <f>IF(RES_hhdet_in_fec!Q72=0,0,RES_hhdet_in_fec!Q72/0.086*1000000/RES_hhdet_in_new!Q70)</f>
        <v>490.50764364332844</v>
      </c>
    </row>
    <row r="73" spans="1:17" ht="12" customHeight="1" x14ac:dyDescent="0.25">
      <c r="A73" s="163" t="s">
        <v>142</v>
      </c>
      <c r="B73" s="162"/>
      <c r="C73" s="162">
        <f>IF(RES_hhdet_in_fec!C73=0,0,RES_hhdet_in_fec!C73/0.086*1000000/RES_hhdet_in_new!C73)</f>
        <v>2191.9102916335746</v>
      </c>
      <c r="D73" s="162">
        <f>IF(RES_hhdet_in_fec!D73=0,0,RES_hhdet_in_fec!D73/0.086*1000000/RES_hhdet_in_new!D73)</f>
        <v>0</v>
      </c>
      <c r="E73" s="162">
        <f>IF(RES_hhdet_in_fec!E73=0,0,RES_hhdet_in_fec!E73/0.086*1000000/RES_hhdet_in_new!E73)</f>
        <v>2269.6601934591554</v>
      </c>
      <c r="F73" s="162">
        <f>IF(RES_hhdet_in_fec!F73=0,0,RES_hhdet_in_fec!F73/0.086*1000000/RES_hhdet_in_new!F73)</f>
        <v>0</v>
      </c>
      <c r="G73" s="162">
        <f>IF(RES_hhdet_in_fec!G73=0,0,RES_hhdet_in_fec!G73/0.086*1000000/RES_hhdet_in_new!G73)</f>
        <v>2122.7924569866468</v>
      </c>
      <c r="H73" s="162">
        <f>IF(RES_hhdet_in_fec!H73=0,0,RES_hhdet_in_fec!H73/0.086*1000000/RES_hhdet_in_new!H73)</f>
        <v>2139.761301454716</v>
      </c>
      <c r="I73" s="162">
        <f>IF(RES_hhdet_in_fec!I73=0,0,RES_hhdet_in_fec!I73/0.086*1000000/RES_hhdet_in_new!I73)</f>
        <v>0</v>
      </c>
      <c r="J73" s="162">
        <f>IF(RES_hhdet_in_fec!J73=0,0,RES_hhdet_in_fec!J73/0.086*1000000/RES_hhdet_in_new!J73)</f>
        <v>2156.84336076113</v>
      </c>
      <c r="K73" s="162">
        <f>IF(RES_hhdet_in_fec!K73=0,0,RES_hhdet_in_fec!K73/0.086*1000000/RES_hhdet_in_new!K73)</f>
        <v>2000.0668099526201</v>
      </c>
      <c r="L73" s="162">
        <f>IF(RES_hhdet_in_fec!L73=0,0,RES_hhdet_in_fec!L73/0.086*1000000/RES_hhdet_in_new!L73)</f>
        <v>0</v>
      </c>
      <c r="M73" s="162">
        <f>IF(RES_hhdet_in_fec!M73=0,0,RES_hhdet_in_fec!M73/0.086*1000000/RES_hhdet_in_new!M73)</f>
        <v>1915.096457671616</v>
      </c>
      <c r="N73" s="162">
        <f>IF(RES_hhdet_in_fec!N73=0,0,RES_hhdet_in_fec!N73/0.086*1000000/RES_hhdet_in_new!N73)</f>
        <v>2539.5304773699063</v>
      </c>
      <c r="O73" s="162">
        <f>IF(RES_hhdet_in_fec!O73=0,0,RES_hhdet_in_fec!O73/0.086*1000000/RES_hhdet_in_new!O73)</f>
        <v>0</v>
      </c>
      <c r="P73" s="162">
        <f>IF(RES_hhdet_in_fec!P73=0,0,RES_hhdet_in_fec!P73/0.086*1000000/RES_hhdet_in_new!P73)</f>
        <v>0</v>
      </c>
      <c r="Q73" s="162">
        <f>IF(RES_hhdet_in_fec!Q73=0,0,RES_hhdet_in_fec!Q73/0.086*1000000/RES_hhdet_in_new!Q73)</f>
        <v>2355.7439954719393</v>
      </c>
    </row>
    <row r="74" spans="1:17" ht="12" customHeight="1" x14ac:dyDescent="0.25">
      <c r="A74" s="161" t="s">
        <v>141</v>
      </c>
      <c r="B74" s="160"/>
      <c r="C74" s="160">
        <f>IF(RES_hhdet_in_fec!C74=0,0,RES_hhdet_in_fec!C74/0.086*1000000/RES_hhdet_in_new!C74)</f>
        <v>1933.8608594926789</v>
      </c>
      <c r="D74" s="160">
        <f>IF(RES_hhdet_in_fec!D74=0,0,RES_hhdet_in_fec!D74/0.086*1000000/RES_hhdet_in_new!D74)</f>
        <v>0</v>
      </c>
      <c r="E74" s="160">
        <f>IF(RES_hhdet_in_fec!E74=0,0,RES_hhdet_in_fec!E74/0.086*1000000/RES_hhdet_in_new!E74)</f>
        <v>1989.9609835884735</v>
      </c>
      <c r="F74" s="160">
        <f>IF(RES_hhdet_in_fec!F74=0,0,RES_hhdet_in_fec!F74/0.086*1000000/RES_hhdet_in_new!F74)</f>
        <v>0</v>
      </c>
      <c r="G74" s="160">
        <f>IF(RES_hhdet_in_fec!G74=0,0,RES_hhdet_in_fec!G74/0.086*1000000/RES_hhdet_in_new!G74)</f>
        <v>1885.5689974425659</v>
      </c>
      <c r="H74" s="160">
        <f>IF(RES_hhdet_in_fec!H74=0,0,RES_hhdet_in_fec!H74/0.086*1000000/RES_hhdet_in_new!H74)</f>
        <v>1898.5313730481134</v>
      </c>
      <c r="I74" s="160">
        <f>IF(RES_hhdet_in_fec!I74=0,0,RES_hhdet_in_fec!I74/0.086*1000000/RES_hhdet_in_new!I74)</f>
        <v>0</v>
      </c>
      <c r="J74" s="160">
        <f>IF(RES_hhdet_in_fec!J74=0,0,RES_hhdet_in_fec!J74/0.086*1000000/RES_hhdet_in_new!J74)</f>
        <v>1915.613586834148</v>
      </c>
      <c r="K74" s="160">
        <f>IF(RES_hhdet_in_fec!K74=0,0,RES_hhdet_in_fec!K74/0.086*1000000/RES_hhdet_in_new!K74)</f>
        <v>1808.0798494975199</v>
      </c>
      <c r="L74" s="160">
        <f>IF(RES_hhdet_in_fec!L74=0,0,RES_hhdet_in_fec!L74/0.086*1000000/RES_hhdet_in_new!L74)</f>
        <v>0</v>
      </c>
      <c r="M74" s="160">
        <f>IF(RES_hhdet_in_fec!M74=0,0,RES_hhdet_in_fec!M74/0.086*1000000/RES_hhdet_in_new!M74)</f>
        <v>1707.3992006763974</v>
      </c>
      <c r="N74" s="160">
        <f>IF(RES_hhdet_in_fec!N74=0,0,RES_hhdet_in_fec!N74/0.086*1000000/RES_hhdet_in_new!N74)</f>
        <v>2228.344585323543</v>
      </c>
      <c r="O74" s="160">
        <f>IF(RES_hhdet_in_fec!O74=0,0,RES_hhdet_in_fec!O74/0.086*1000000/RES_hhdet_in_new!O74)</f>
        <v>0</v>
      </c>
      <c r="P74" s="160">
        <f>IF(RES_hhdet_in_fec!P74=0,0,RES_hhdet_in_fec!P74/0.086*1000000/RES_hhdet_in_new!P74)</f>
        <v>0</v>
      </c>
      <c r="Q74" s="160">
        <f>IF(RES_hhdet_in_fec!Q74=0,0,RES_hhdet_in_fec!Q74/0.086*1000000/RES_hhdet_in_new!Q74)</f>
        <v>2053.8096916760128</v>
      </c>
    </row>
    <row r="75" spans="1:17" ht="12" customHeight="1" x14ac:dyDescent="0.25">
      <c r="A75" s="148" t="s">
        <v>60</v>
      </c>
      <c r="B75" s="156"/>
      <c r="C75" s="156">
        <f>IF(RES_hhdet_in_fec!C75=0,0,RES_hhdet_in_fec!C75/0.086*1000000/RES_hhdet_in_new!C74)</f>
        <v>1441.0564811507245</v>
      </c>
      <c r="D75" s="156">
        <f>IF(RES_hhdet_in_fec!D75=0,0,RES_hhdet_in_fec!D75/0.086*1000000/RES_hhdet_in_new!D74)</f>
        <v>0</v>
      </c>
      <c r="E75" s="156">
        <f>IF(RES_hhdet_in_fec!E75=0,0,RES_hhdet_in_fec!E75/0.086*1000000/RES_hhdet_in_new!E74)</f>
        <v>1496.6186235268137</v>
      </c>
      <c r="F75" s="156">
        <f>IF(RES_hhdet_in_fec!F75=0,0,RES_hhdet_in_fec!F75/0.086*1000000/RES_hhdet_in_new!F74)</f>
        <v>0</v>
      </c>
      <c r="G75" s="156">
        <f>IF(RES_hhdet_in_fec!G75=0,0,RES_hhdet_in_fec!G75/0.086*1000000/RES_hhdet_in_new!G74)</f>
        <v>1392.3377191607096</v>
      </c>
      <c r="H75" s="156">
        <f>IF(RES_hhdet_in_fec!H75=0,0,RES_hhdet_in_fec!H75/0.086*1000000/RES_hhdet_in_new!H74)</f>
        <v>1406.6906022088269</v>
      </c>
      <c r="I75" s="156">
        <f>IF(RES_hhdet_in_fec!I75=0,0,RES_hhdet_in_fec!I75/0.086*1000000/RES_hhdet_in_new!I74)</f>
        <v>0</v>
      </c>
      <c r="J75" s="156">
        <f>IF(RES_hhdet_in_fec!J75=0,0,RES_hhdet_in_fec!J75/0.086*1000000/RES_hhdet_in_new!J74)</f>
        <v>1420.7145861955537</v>
      </c>
      <c r="K75" s="156">
        <f>IF(RES_hhdet_in_fec!K75=0,0,RES_hhdet_in_fec!K75/0.086*1000000/RES_hhdet_in_new!K74)</f>
        <v>1313.3659698129532</v>
      </c>
      <c r="L75" s="156">
        <f>IF(RES_hhdet_in_fec!L75=0,0,RES_hhdet_in_fec!L75/0.086*1000000/RES_hhdet_in_new!L74)</f>
        <v>0</v>
      </c>
      <c r="M75" s="156">
        <f>IF(RES_hhdet_in_fec!M75=0,0,RES_hhdet_in_fec!M75/0.086*1000000/RES_hhdet_in_new!M74)</f>
        <v>1254.3092447047777</v>
      </c>
      <c r="N75" s="156">
        <f>IF(RES_hhdet_in_fec!N75=0,0,RES_hhdet_in_fec!N75/0.086*1000000/RES_hhdet_in_new!N74)</f>
        <v>1735.5366059228836</v>
      </c>
      <c r="O75" s="156">
        <f>IF(RES_hhdet_in_fec!O75=0,0,RES_hhdet_in_fec!O75/0.086*1000000/RES_hhdet_in_new!O74)</f>
        <v>0</v>
      </c>
      <c r="P75" s="156">
        <f>IF(RES_hhdet_in_fec!P75=0,0,RES_hhdet_in_fec!P75/0.086*1000000/RES_hhdet_in_new!P74)</f>
        <v>0</v>
      </c>
      <c r="Q75" s="156">
        <f>IF(RES_hhdet_in_fec!Q75=0,0,RES_hhdet_in_fec!Q75/0.086*1000000/RES_hhdet_in_new!Q74)</f>
        <v>1552.4700966407936</v>
      </c>
    </row>
    <row r="76" spans="1:17" ht="12" customHeight="1" x14ac:dyDescent="0.25">
      <c r="A76" s="148" t="s">
        <v>59</v>
      </c>
      <c r="B76" s="156"/>
      <c r="C76" s="156">
        <f>IF(RES_hhdet_in_fec!C76=0,0,RES_hhdet_in_fec!C76/0.086*1000000/RES_hhdet_in_new!C74)</f>
        <v>492.80437834195408</v>
      </c>
      <c r="D76" s="156">
        <f>IF(RES_hhdet_in_fec!D76=0,0,RES_hhdet_in_fec!D76/0.086*1000000/RES_hhdet_in_new!D74)</f>
        <v>0</v>
      </c>
      <c r="E76" s="156">
        <f>IF(RES_hhdet_in_fec!E76=0,0,RES_hhdet_in_fec!E76/0.086*1000000/RES_hhdet_in_new!E74)</f>
        <v>493.3423600616598</v>
      </c>
      <c r="F76" s="156">
        <f>IF(RES_hhdet_in_fec!F76=0,0,RES_hhdet_in_fec!F76/0.086*1000000/RES_hhdet_in_new!F74)</f>
        <v>0</v>
      </c>
      <c r="G76" s="156">
        <f>IF(RES_hhdet_in_fec!G76=0,0,RES_hhdet_in_fec!G76/0.086*1000000/RES_hhdet_in_new!G74)</f>
        <v>493.23127828185608</v>
      </c>
      <c r="H76" s="156">
        <f>IF(RES_hhdet_in_fec!H76=0,0,RES_hhdet_in_fec!H76/0.086*1000000/RES_hhdet_in_new!H74)</f>
        <v>491.84077083928673</v>
      </c>
      <c r="I76" s="156">
        <f>IF(RES_hhdet_in_fec!I76=0,0,RES_hhdet_in_fec!I76/0.086*1000000/RES_hhdet_in_new!I74)</f>
        <v>0</v>
      </c>
      <c r="J76" s="156">
        <f>IF(RES_hhdet_in_fec!J76=0,0,RES_hhdet_in_fec!J76/0.086*1000000/RES_hhdet_in_new!J74)</f>
        <v>494.89900063859398</v>
      </c>
      <c r="K76" s="156">
        <f>IF(RES_hhdet_in_fec!K76=0,0,RES_hhdet_in_fec!K76/0.086*1000000/RES_hhdet_in_new!K74)</f>
        <v>494.71387968456668</v>
      </c>
      <c r="L76" s="156">
        <f>IF(RES_hhdet_in_fec!L76=0,0,RES_hhdet_in_fec!L76/0.086*1000000/RES_hhdet_in_new!L74)</f>
        <v>0</v>
      </c>
      <c r="M76" s="156">
        <f>IF(RES_hhdet_in_fec!M76=0,0,RES_hhdet_in_fec!M76/0.086*1000000/RES_hhdet_in_new!M74)</f>
        <v>453.08995597161964</v>
      </c>
      <c r="N76" s="156">
        <f>IF(RES_hhdet_in_fec!N76=0,0,RES_hhdet_in_fec!N76/0.086*1000000/RES_hhdet_in_new!N74)</f>
        <v>492.80797940065946</v>
      </c>
      <c r="O76" s="156">
        <f>IF(RES_hhdet_in_fec!O76=0,0,RES_hhdet_in_fec!O76/0.086*1000000/RES_hhdet_in_new!O74)</f>
        <v>0</v>
      </c>
      <c r="P76" s="156">
        <f>IF(RES_hhdet_in_fec!P76=0,0,RES_hhdet_in_fec!P76/0.086*1000000/RES_hhdet_in_new!P74)</f>
        <v>0</v>
      </c>
      <c r="Q76" s="156">
        <f>IF(RES_hhdet_in_fec!Q76=0,0,RES_hhdet_in_fec!Q76/0.086*1000000/RES_hhdet_in_new!Q74)</f>
        <v>501.33959503521942</v>
      </c>
    </row>
    <row r="77" spans="1:17" ht="12" customHeight="1" x14ac:dyDescent="0.25">
      <c r="A77" s="158" t="s">
        <v>62</v>
      </c>
      <c r="B77" s="157"/>
      <c r="C77" s="157">
        <f>IF(SUM(RES_hhdet_in_fec!C78:C79)=0,0,SUM(RES_hhdet_in_fec!C78:C79)/0.086*1000000/SUM(RES_hhdet_in_new!C78:C79))</f>
        <v>1295.7850841897155</v>
      </c>
      <c r="D77" s="157">
        <f>IF(SUM(RES_hhdet_in_fec!D78:D79)=0,0,SUM(RES_hhdet_in_fec!D78:D79)/0.086*1000000/SUM(RES_hhdet_in_new!D78:D79))</f>
        <v>1497.662990160625</v>
      </c>
      <c r="E77" s="157">
        <f>IF(SUM(RES_hhdet_in_fec!E78:E79)=0,0,SUM(RES_hhdet_in_fec!E78:E79)/0.086*1000000/SUM(RES_hhdet_in_new!E78:E79))</f>
        <v>1280.2052752261336</v>
      </c>
      <c r="F77" s="157">
        <f>IF(SUM(RES_hhdet_in_fec!F78:F79)=0,0,SUM(RES_hhdet_in_fec!F78:F79)/0.086*1000000/SUM(RES_hhdet_in_new!F78:F79))</f>
        <v>1488.9071691256734</v>
      </c>
      <c r="G77" s="157">
        <f>IF(SUM(RES_hhdet_in_fec!G78:G79)=0,0,SUM(RES_hhdet_in_fec!G78:G79)/0.086*1000000/SUM(RES_hhdet_in_new!G78:G79))</f>
        <v>1437.7468756461749</v>
      </c>
      <c r="H77" s="157">
        <f>IF(SUM(RES_hhdet_in_fec!H78:H79)=0,0,SUM(RES_hhdet_in_fec!H78:H79)/0.086*1000000/SUM(RES_hhdet_in_new!H78:H79))</f>
        <v>1363.2920054763829</v>
      </c>
      <c r="I77" s="157">
        <f>IF(SUM(RES_hhdet_in_fec!I78:I79)=0,0,SUM(RES_hhdet_in_fec!I78:I79)/0.086*1000000/SUM(RES_hhdet_in_new!I78:I79))</f>
        <v>1495.5869494415876</v>
      </c>
      <c r="J77" s="157">
        <f>IF(SUM(RES_hhdet_in_fec!J78:J79)=0,0,SUM(RES_hhdet_in_fec!J78:J79)/0.086*1000000/SUM(RES_hhdet_in_new!J78:J79))</f>
        <v>1346.3689689772516</v>
      </c>
      <c r="K77" s="157">
        <f>IF(SUM(RES_hhdet_in_fec!K78:K79)=0,0,SUM(RES_hhdet_in_fec!K78:K79)/0.086*1000000/SUM(RES_hhdet_in_new!K78:K79))</f>
        <v>1415.0221244264569</v>
      </c>
      <c r="L77" s="157">
        <f>IF(SUM(RES_hhdet_in_fec!L78:L79)=0,0,SUM(RES_hhdet_in_fec!L78:L79)/0.086*1000000/SUM(RES_hhdet_in_new!L78:L79))</f>
        <v>0</v>
      </c>
      <c r="M77" s="157">
        <f>IF(SUM(RES_hhdet_in_fec!M78:M79)=0,0,SUM(RES_hhdet_in_fec!M78:M79)/0.086*1000000/SUM(RES_hhdet_in_new!M78:M79))</f>
        <v>1442.363441331911</v>
      </c>
      <c r="N77" s="157">
        <f>IF(SUM(RES_hhdet_in_fec!N78:N79)=0,0,SUM(RES_hhdet_in_fec!N78:N79)/0.086*1000000/SUM(RES_hhdet_in_new!N78:N79))</f>
        <v>1495.9011982652755</v>
      </c>
      <c r="O77" s="157">
        <f>IF(SUM(RES_hhdet_in_fec!O78:O79)=0,0,SUM(RES_hhdet_in_fec!O78:O79)/0.086*1000000/SUM(RES_hhdet_in_new!O78:O79))</f>
        <v>1497.5339783057041</v>
      </c>
      <c r="P77" s="157">
        <f>IF(SUM(RES_hhdet_in_fec!P78:P79)=0,0,SUM(RES_hhdet_in_fec!P78:P79)/0.086*1000000/SUM(RES_hhdet_in_new!P78:P79))</f>
        <v>0</v>
      </c>
      <c r="Q77" s="157">
        <f>IF(SUM(RES_hhdet_in_fec!Q78:Q79)=0,0,SUM(RES_hhdet_in_fec!Q78:Q79)/0.086*1000000/SUM(RES_hhdet_in_new!Q78:Q79))</f>
        <v>1476.8839703743754</v>
      </c>
    </row>
    <row r="78" spans="1:17" ht="12" customHeight="1" x14ac:dyDescent="0.25">
      <c r="A78" s="23" t="s">
        <v>109</v>
      </c>
      <c r="B78" s="156"/>
      <c r="C78" s="156">
        <f>IF(RES_hhdet_in_fec!C78=0,0,RES_hhdet_in_fec!C78/0.086*1000000/RES_hhdet_in_new!C78)</f>
        <v>1489.9434936503349</v>
      </c>
      <c r="D78" s="156">
        <f>IF(RES_hhdet_in_fec!D78=0,0,RES_hhdet_in_fec!D78/0.086*1000000/RES_hhdet_in_new!D78)</f>
        <v>1497.662990160625</v>
      </c>
      <c r="E78" s="156">
        <f>IF(RES_hhdet_in_fec!E78=0,0,RES_hhdet_in_fec!E78/0.086*1000000/RES_hhdet_in_new!E78)</f>
        <v>1504.3857172193032</v>
      </c>
      <c r="F78" s="156">
        <f>IF(RES_hhdet_in_fec!F78=0,0,RES_hhdet_in_fec!F78/0.086*1000000/RES_hhdet_in_new!F78)</f>
        <v>1500.8787720577493</v>
      </c>
      <c r="G78" s="156">
        <f>IF(RES_hhdet_in_fec!G78=0,0,RES_hhdet_in_fec!G78/0.086*1000000/RES_hhdet_in_new!G78)</f>
        <v>1501.609705977027</v>
      </c>
      <c r="H78" s="156">
        <f>IF(RES_hhdet_in_fec!H78=0,0,RES_hhdet_in_fec!H78/0.086*1000000/RES_hhdet_in_new!H78)</f>
        <v>1501.3004909769156</v>
      </c>
      <c r="I78" s="156">
        <f>IF(RES_hhdet_in_fec!I78=0,0,RES_hhdet_in_fec!I78/0.086*1000000/RES_hhdet_in_new!I78)</f>
        <v>1495.5869494415876</v>
      </c>
      <c r="J78" s="156">
        <f>IF(RES_hhdet_in_fec!J78=0,0,RES_hhdet_in_fec!J78/0.086*1000000/RES_hhdet_in_new!J78)</f>
        <v>1495.9707490465955</v>
      </c>
      <c r="K78" s="156">
        <f>IF(RES_hhdet_in_fec!K78=0,0,RES_hhdet_in_fec!K78/0.086*1000000/RES_hhdet_in_new!K78)</f>
        <v>1511.6035196731925</v>
      </c>
      <c r="L78" s="156">
        <f>IF(RES_hhdet_in_fec!L78=0,0,RES_hhdet_in_fec!L78/0.086*1000000/RES_hhdet_in_new!L78)</f>
        <v>0</v>
      </c>
      <c r="M78" s="156">
        <f>IF(RES_hhdet_in_fec!M78=0,0,RES_hhdet_in_fec!M78/0.086*1000000/RES_hhdet_in_new!M78)</f>
        <v>1442.363441331911</v>
      </c>
      <c r="N78" s="156">
        <f>IF(RES_hhdet_in_fec!N78=0,0,RES_hhdet_in_fec!N78/0.086*1000000/RES_hhdet_in_new!N78)</f>
        <v>1495.9011982652755</v>
      </c>
      <c r="O78" s="156">
        <f>IF(RES_hhdet_in_fec!O78=0,0,RES_hhdet_in_fec!O78/0.086*1000000/RES_hhdet_in_new!O78)</f>
        <v>1497.5339783057041</v>
      </c>
      <c r="P78" s="156">
        <f>IF(RES_hhdet_in_fec!P78=0,0,RES_hhdet_in_fec!P78/0.086*1000000/RES_hhdet_in_new!P78)</f>
        <v>0</v>
      </c>
      <c r="Q78" s="156">
        <f>IF(RES_hhdet_in_fec!Q78=0,0,RES_hhdet_in_fec!Q78/0.086*1000000/RES_hhdet_in_new!Q78)</f>
        <v>1476.8839703743754</v>
      </c>
    </row>
    <row r="79" spans="1:17" ht="12" customHeight="1" x14ac:dyDescent="0.25">
      <c r="A79" s="29" t="s">
        <v>140</v>
      </c>
      <c r="B79" s="57"/>
      <c r="C79" s="57">
        <f>IF(RES_hhdet_in_fec!C79=0,0,RES_hhdet_in_fec!C79/0.086*1000000/RES_hhdet_in_new!C79)</f>
        <v>990.3289252908869</v>
      </c>
      <c r="D79" s="57">
        <f>IF(RES_hhdet_in_fec!D79=0,0,RES_hhdet_in_fec!D79/0.086*1000000/RES_hhdet_in_new!D79)</f>
        <v>0</v>
      </c>
      <c r="E79" s="57">
        <f>IF(RES_hhdet_in_fec!E79=0,0,RES_hhdet_in_fec!E79/0.086*1000000/RES_hhdet_in_new!E79)</f>
        <v>1058.8619243641908</v>
      </c>
      <c r="F79" s="57">
        <f>IF(RES_hhdet_in_fec!F79=0,0,RES_hhdet_in_fec!F79/0.086*1000000/RES_hhdet_in_new!F79)</f>
        <v>1041.4696813626356</v>
      </c>
      <c r="G79" s="57">
        <f>IF(RES_hhdet_in_fec!G79=0,0,RES_hhdet_in_fec!G79/0.086*1000000/RES_hhdet_in_new!G79)</f>
        <v>992.93263884016596</v>
      </c>
      <c r="H79" s="57">
        <f>IF(RES_hhdet_in_fec!H79=0,0,RES_hhdet_in_fec!H79/0.086*1000000/RES_hhdet_in_new!H79)</f>
        <v>1025.1137415360708</v>
      </c>
      <c r="I79" s="57">
        <f>IF(RES_hhdet_in_fec!I79=0,0,RES_hhdet_in_fec!I79/0.086*1000000/RES_hhdet_in_new!I79)</f>
        <v>0</v>
      </c>
      <c r="J79" s="57">
        <f>IF(RES_hhdet_in_fec!J79=0,0,RES_hhdet_in_fec!J79/0.086*1000000/RES_hhdet_in_new!J79)</f>
        <v>1077.1551876898773</v>
      </c>
      <c r="K79" s="57">
        <f>IF(RES_hhdet_in_fec!K79=0,0,RES_hhdet_in_fec!K79/0.086*1000000/RES_hhdet_in_new!K79)</f>
        <v>1046.7081841587501</v>
      </c>
      <c r="L79" s="57">
        <f>IF(RES_hhdet_in_fec!L79=0,0,RES_hhdet_in_fec!L79/0.086*1000000/RES_hhdet_in_new!L79)</f>
        <v>0</v>
      </c>
      <c r="M79" s="57">
        <f>IF(RES_hhdet_in_fec!M79=0,0,RES_hhdet_in_fec!M79/0.086*1000000/RES_hhdet_in_new!M79)</f>
        <v>0</v>
      </c>
      <c r="N79" s="57">
        <f>IF(RES_hhdet_in_fec!N79=0,0,RES_hhdet_in_fec!N79/0.086*1000000/RES_hhdet_in_new!N79)</f>
        <v>0</v>
      </c>
      <c r="O79" s="57">
        <f>IF(RES_hhdet_in_fec!O79=0,0,RES_hhdet_in_fec!O79/0.086*1000000/RES_hhdet_in_new!O79)</f>
        <v>0</v>
      </c>
      <c r="P79" s="57">
        <f>IF(RES_hhdet_in_fec!P79=0,0,RES_hhdet_in_fec!P79/0.086*1000000/RES_hhdet_in_new!P79)</f>
        <v>0</v>
      </c>
      <c r="Q79" s="57">
        <f>IF(RES_hhdet_in_fec!Q79=0,0,RES_hhdet_in_fec!Q79/0.086*1000000/RES_hhdet_in_new!Q79)</f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68">
        <f t="shared" ref="C81" si="68">SUM(C82,C85,C87,C100)</f>
        <v>20312.934942319614</v>
      </c>
      <c r="D81" s="168">
        <f t="shared" ref="D81" si="69">SUM(D82,D85,D87,D100)</f>
        <v>18853.663961698534</v>
      </c>
      <c r="E81" s="168">
        <f t="shared" ref="E81" si="70">SUM(E82,E85,E87,E100)</f>
        <v>20395.291887199764</v>
      </c>
      <c r="F81" s="168">
        <f t="shared" ref="F81" si="71">SUM(F82,F85,F87,F100)</f>
        <v>20656.818584223198</v>
      </c>
      <c r="G81" s="168">
        <f t="shared" ref="G81" si="72">SUM(G82,G85,G87,G100)</f>
        <v>20171.365527944388</v>
      </c>
      <c r="H81" s="168">
        <f t="shared" ref="H81" si="73">SUM(H82,H85,H87,H100)</f>
        <v>19499.300430968888</v>
      </c>
      <c r="I81" s="168">
        <f t="shared" ref="I81" si="74">SUM(I82,I85,I87,I100)</f>
        <v>17648.164366281821</v>
      </c>
      <c r="J81" s="168">
        <f t="shared" ref="J81" si="75">SUM(J82,J85,J87,J100)</f>
        <v>18968.871205706939</v>
      </c>
      <c r="K81" s="168">
        <f t="shared" ref="K81" si="76">SUM(K82,K85,K87,K100)</f>
        <v>18576.935725241081</v>
      </c>
      <c r="L81" s="168">
        <f t="shared" ref="L81" si="77">SUM(L82,L85,L87,L100)</f>
        <v>19223.185465699436</v>
      </c>
      <c r="M81" s="168">
        <f t="shared" ref="M81" si="78">SUM(M82,M85,M87,M100)</f>
        <v>15168.251064367041</v>
      </c>
      <c r="N81" s="168">
        <f t="shared" ref="N81" si="79">SUM(N82,N85,N87,N100)</f>
        <v>17021.070470357921</v>
      </c>
      <c r="O81" s="168">
        <f t="shared" ref="O81" si="80">SUM(O82,O85,O87,O100)</f>
        <v>17862.735815536696</v>
      </c>
      <c r="P81" s="168">
        <f t="shared" ref="P81" si="81">SUM(P82,P85,P87,P100)</f>
        <v>14192.598197316905</v>
      </c>
      <c r="Q81" s="168">
        <f t="shared" ref="Q81" si="82">SUM(Q82,Q85,Q87,Q100)</f>
        <v>14955.968476615548</v>
      </c>
    </row>
    <row r="82" spans="1:17" ht="12.95" customHeight="1" x14ac:dyDescent="0.25">
      <c r="A82" s="158" t="s">
        <v>65</v>
      </c>
      <c r="B82" s="157"/>
      <c r="C82" s="157">
        <f t="shared" ref="C82:Q82" si="83">SUM(C83:C84)</f>
        <v>15760.232419361893</v>
      </c>
      <c r="D82" s="157">
        <f t="shared" si="83"/>
        <v>14686.100616130427</v>
      </c>
      <c r="E82" s="157">
        <f t="shared" si="83"/>
        <v>16050.213779184865</v>
      </c>
      <c r="F82" s="157">
        <f t="shared" si="83"/>
        <v>16451.950562215152</v>
      </c>
      <c r="G82" s="157">
        <f t="shared" si="83"/>
        <v>16153.369184669684</v>
      </c>
      <c r="H82" s="157">
        <f t="shared" si="83"/>
        <v>15421.308711732278</v>
      </c>
      <c r="I82" s="157">
        <f t="shared" si="83"/>
        <v>13744.448544421966</v>
      </c>
      <c r="J82" s="157">
        <f t="shared" si="83"/>
        <v>14903.833652162757</v>
      </c>
      <c r="K82" s="157">
        <f t="shared" si="83"/>
        <v>14571.788077399751</v>
      </c>
      <c r="L82" s="157">
        <f t="shared" si="83"/>
        <v>14844.584105584976</v>
      </c>
      <c r="M82" s="157">
        <f t="shared" si="83"/>
        <v>11432.750471212754</v>
      </c>
      <c r="N82" s="157">
        <f t="shared" si="83"/>
        <v>12631.770333225191</v>
      </c>
      <c r="O82" s="157">
        <f t="shared" si="83"/>
        <v>13294.262773197812</v>
      </c>
      <c r="P82" s="157">
        <f t="shared" si="83"/>
        <v>10223.644989205957</v>
      </c>
      <c r="Q82" s="157">
        <f t="shared" si="83"/>
        <v>10832.302616356357</v>
      </c>
    </row>
    <row r="83" spans="1:17" ht="12" customHeight="1" x14ac:dyDescent="0.25">
      <c r="A83" s="23" t="s">
        <v>157</v>
      </c>
      <c r="B83" s="156"/>
      <c r="C83" s="156">
        <f>IF(RES_hhdet_in_fec!C83=0,0,RES_hhdet_in_fec!C83/0.086*1000000/RES_hhdet_in_new!C83)</f>
        <v>15696.253694221314</v>
      </c>
      <c r="D83" s="156">
        <f>IF(RES_hhdet_in_fec!D83=0,0,RES_hhdet_in_fec!D83/0.086*1000000/RES_hhdet_in_new!D83)</f>
        <v>14620.791172412706</v>
      </c>
      <c r="E83" s="156">
        <f>IF(RES_hhdet_in_fec!E83=0,0,RES_hhdet_in_fec!E83/0.086*1000000/RES_hhdet_in_new!E83)</f>
        <v>15955.368227267047</v>
      </c>
      <c r="F83" s="156">
        <f>IF(RES_hhdet_in_fec!F83=0,0,RES_hhdet_in_fec!F83/0.086*1000000/RES_hhdet_in_new!F83)</f>
        <v>16361.880345597507</v>
      </c>
      <c r="G83" s="156">
        <f>IF(RES_hhdet_in_fec!G83=0,0,RES_hhdet_in_fec!G83/0.086*1000000/RES_hhdet_in_new!G83)</f>
        <v>16097.017436117691</v>
      </c>
      <c r="H83" s="156">
        <f>IF(RES_hhdet_in_fec!H83=0,0,RES_hhdet_in_fec!H83/0.086*1000000/RES_hhdet_in_new!H83)</f>
        <v>15353.427033124863</v>
      </c>
      <c r="I83" s="156">
        <f>IF(RES_hhdet_in_fec!I83=0,0,RES_hhdet_in_fec!I83/0.086*1000000/RES_hhdet_in_new!I83)</f>
        <v>13682.590015436532</v>
      </c>
      <c r="J83" s="156">
        <f>IF(RES_hhdet_in_fec!J83=0,0,RES_hhdet_in_fec!J83/0.086*1000000/RES_hhdet_in_new!J83)</f>
        <v>14815.446097576536</v>
      </c>
      <c r="K83" s="156">
        <f>IF(RES_hhdet_in_fec!K83=0,0,RES_hhdet_in_fec!K83/0.086*1000000/RES_hhdet_in_new!K83)</f>
        <v>14508.545024763052</v>
      </c>
      <c r="L83" s="156">
        <f>IF(RES_hhdet_in_fec!L83=0,0,RES_hhdet_in_fec!L83/0.086*1000000/RES_hhdet_in_new!L83)</f>
        <v>14721.584027464303</v>
      </c>
      <c r="M83" s="156">
        <f>IF(RES_hhdet_in_fec!M83=0,0,RES_hhdet_in_fec!M83/0.086*1000000/RES_hhdet_in_new!M83)</f>
        <v>11385.959573736582</v>
      </c>
      <c r="N83" s="156">
        <f>IF(RES_hhdet_in_fec!N83=0,0,RES_hhdet_in_fec!N83/0.086*1000000/RES_hhdet_in_new!N83)</f>
        <v>12508.96950061323</v>
      </c>
      <c r="O83" s="156">
        <f>IF(RES_hhdet_in_fec!O83=0,0,RES_hhdet_in_fec!O83/0.086*1000000/RES_hhdet_in_new!O83)</f>
        <v>13125.119513221811</v>
      </c>
      <c r="P83" s="156">
        <f>IF(RES_hhdet_in_fec!P83=0,0,RES_hhdet_in_fec!P83/0.086*1000000/RES_hhdet_in_new!P83)</f>
        <v>10154.240885107392</v>
      </c>
      <c r="Q83" s="156">
        <f>IF(RES_hhdet_in_fec!Q83=0,0,RES_hhdet_in_fec!Q83/0.086*1000000/RES_hhdet_in_new!Q83)</f>
        <v>10727.396942543162</v>
      </c>
    </row>
    <row r="84" spans="1:17" ht="12" customHeight="1" x14ac:dyDescent="0.25">
      <c r="A84" s="23" t="s">
        <v>60</v>
      </c>
      <c r="B84" s="156"/>
      <c r="C84" s="156">
        <f>IF(RES_hhdet_in_fec!C84=0,0,RES_hhdet_in_fec!C84/0.086*1000000/RES_hhdet_in_new!C83)</f>
        <v>63.978725140580366</v>
      </c>
      <c r="D84" s="156">
        <f>IF(RES_hhdet_in_fec!D84=0,0,RES_hhdet_in_fec!D84/0.086*1000000/RES_hhdet_in_new!D83)</f>
        <v>65.309443717719745</v>
      </c>
      <c r="E84" s="156">
        <f>IF(RES_hhdet_in_fec!E84=0,0,RES_hhdet_in_fec!E84/0.086*1000000/RES_hhdet_in_new!E83)</f>
        <v>94.845551917818611</v>
      </c>
      <c r="F84" s="156">
        <f>IF(RES_hhdet_in_fec!F84=0,0,RES_hhdet_in_fec!F84/0.086*1000000/RES_hhdet_in_new!F83)</f>
        <v>90.070216617644746</v>
      </c>
      <c r="G84" s="156">
        <f>IF(RES_hhdet_in_fec!G84=0,0,RES_hhdet_in_fec!G84/0.086*1000000/RES_hhdet_in_new!G83)</f>
        <v>56.351748551992991</v>
      </c>
      <c r="H84" s="156">
        <f>IF(RES_hhdet_in_fec!H84=0,0,RES_hhdet_in_fec!H84/0.086*1000000/RES_hhdet_in_new!H83)</f>
        <v>67.881678607414429</v>
      </c>
      <c r="I84" s="156">
        <f>IF(RES_hhdet_in_fec!I84=0,0,RES_hhdet_in_fec!I84/0.086*1000000/RES_hhdet_in_new!I83)</f>
        <v>61.858528985435434</v>
      </c>
      <c r="J84" s="156">
        <f>IF(RES_hhdet_in_fec!J84=0,0,RES_hhdet_in_fec!J84/0.086*1000000/RES_hhdet_in_new!J83)</f>
        <v>88.387554586220332</v>
      </c>
      <c r="K84" s="156">
        <f>IF(RES_hhdet_in_fec!K84=0,0,RES_hhdet_in_fec!K84/0.086*1000000/RES_hhdet_in_new!K83)</f>
        <v>63.243052636698927</v>
      </c>
      <c r="L84" s="156">
        <f>IF(RES_hhdet_in_fec!L84=0,0,RES_hhdet_in_fec!L84/0.086*1000000/RES_hhdet_in_new!L83)</f>
        <v>123.00007812067271</v>
      </c>
      <c r="M84" s="156">
        <f>IF(RES_hhdet_in_fec!M84=0,0,RES_hhdet_in_fec!M84/0.086*1000000/RES_hhdet_in_new!M83)</f>
        <v>46.790897476172375</v>
      </c>
      <c r="N84" s="156">
        <f>IF(RES_hhdet_in_fec!N84=0,0,RES_hhdet_in_fec!N84/0.086*1000000/RES_hhdet_in_new!N83)</f>
        <v>122.80083261196187</v>
      </c>
      <c r="O84" s="156">
        <f>IF(RES_hhdet_in_fec!O84=0,0,RES_hhdet_in_fec!O84/0.086*1000000/RES_hhdet_in_new!O83)</f>
        <v>169.14325997600085</v>
      </c>
      <c r="P84" s="156">
        <f>IF(RES_hhdet_in_fec!P84=0,0,RES_hhdet_in_fec!P84/0.086*1000000/RES_hhdet_in_new!P83)</f>
        <v>69.404104098564019</v>
      </c>
      <c r="Q84" s="156">
        <f>IF(RES_hhdet_in_fec!Q84=0,0,RES_hhdet_in_fec!Q84/0.086*1000000/RES_hhdet_in_new!Q83)</f>
        <v>104.90567381319552</v>
      </c>
    </row>
    <row r="85" spans="1:17" ht="12.95" customHeight="1" x14ac:dyDescent="0.25">
      <c r="A85" s="158" t="s">
        <v>112</v>
      </c>
      <c r="B85" s="157"/>
      <c r="C85" s="157">
        <f t="shared" ref="C85:Q85" si="84">C86</f>
        <v>848.17341476535921</v>
      </c>
      <c r="D85" s="157">
        <f t="shared" si="84"/>
        <v>804.74009766754273</v>
      </c>
      <c r="E85" s="157">
        <f t="shared" si="84"/>
        <v>764.06501462069639</v>
      </c>
      <c r="F85" s="157">
        <f t="shared" si="84"/>
        <v>720.73161448557255</v>
      </c>
      <c r="G85" s="157">
        <f t="shared" si="84"/>
        <v>678.6064508761425</v>
      </c>
      <c r="H85" s="157">
        <f t="shared" si="84"/>
        <v>638.80197493591288</v>
      </c>
      <c r="I85" s="157">
        <f t="shared" si="84"/>
        <v>606.67197316529052</v>
      </c>
      <c r="J85" s="157">
        <f t="shared" si="84"/>
        <v>777.94948764886749</v>
      </c>
      <c r="K85" s="157">
        <f t="shared" si="84"/>
        <v>730.31104306310272</v>
      </c>
      <c r="L85" s="157">
        <f t="shared" si="84"/>
        <v>686.81091870457897</v>
      </c>
      <c r="M85" s="157">
        <f t="shared" si="84"/>
        <v>632.71188505547389</v>
      </c>
      <c r="N85" s="157">
        <f t="shared" si="84"/>
        <v>613.1210006245193</v>
      </c>
      <c r="O85" s="157">
        <f t="shared" si="84"/>
        <v>602.7504267746956</v>
      </c>
      <c r="P85" s="157">
        <f t="shared" si="84"/>
        <v>564.52779962621116</v>
      </c>
      <c r="Q85" s="157">
        <f t="shared" si="84"/>
        <v>548.6251190245415</v>
      </c>
    </row>
    <row r="86" spans="1:17" ht="12" customHeight="1" x14ac:dyDescent="0.25">
      <c r="A86" s="23" t="s">
        <v>60</v>
      </c>
      <c r="B86" s="156"/>
      <c r="C86" s="156">
        <f>IF(RES_hhdet_in_fec!C86=0,0,RES_hhdet_in_fec!C86/0.086*1000000/RES_hhdet_in_new!C86)</f>
        <v>848.17341476535921</v>
      </c>
      <c r="D86" s="156">
        <f>IF(RES_hhdet_in_fec!D86=0,0,RES_hhdet_in_fec!D86/0.086*1000000/RES_hhdet_in_new!D86)</f>
        <v>804.74009766754273</v>
      </c>
      <c r="E86" s="156">
        <f>IF(RES_hhdet_in_fec!E86=0,0,RES_hhdet_in_fec!E86/0.086*1000000/RES_hhdet_in_new!E86)</f>
        <v>764.06501462069639</v>
      </c>
      <c r="F86" s="156">
        <f>IF(RES_hhdet_in_fec!F86=0,0,RES_hhdet_in_fec!F86/0.086*1000000/RES_hhdet_in_new!F86)</f>
        <v>720.73161448557255</v>
      </c>
      <c r="G86" s="156">
        <f>IF(RES_hhdet_in_fec!G86=0,0,RES_hhdet_in_fec!G86/0.086*1000000/RES_hhdet_in_new!G86)</f>
        <v>678.6064508761425</v>
      </c>
      <c r="H86" s="156">
        <f>IF(RES_hhdet_in_fec!H86=0,0,RES_hhdet_in_fec!H86/0.086*1000000/RES_hhdet_in_new!H86)</f>
        <v>638.80197493591288</v>
      </c>
      <c r="I86" s="156">
        <f>IF(RES_hhdet_in_fec!I86=0,0,RES_hhdet_in_fec!I86/0.086*1000000/RES_hhdet_in_new!I86)</f>
        <v>606.67197316529052</v>
      </c>
      <c r="J86" s="156">
        <f>IF(RES_hhdet_in_fec!J86=0,0,RES_hhdet_in_fec!J86/0.086*1000000/RES_hhdet_in_new!J86)</f>
        <v>777.94948764886749</v>
      </c>
      <c r="K86" s="156">
        <f>IF(RES_hhdet_in_fec!K86=0,0,RES_hhdet_in_fec!K86/0.086*1000000/RES_hhdet_in_new!K86)</f>
        <v>730.31104306310272</v>
      </c>
      <c r="L86" s="156">
        <f>IF(RES_hhdet_in_fec!L86=0,0,RES_hhdet_in_fec!L86/0.086*1000000/RES_hhdet_in_new!L86)</f>
        <v>686.81091870457897</v>
      </c>
      <c r="M86" s="156">
        <f>IF(RES_hhdet_in_fec!M86=0,0,RES_hhdet_in_fec!M86/0.086*1000000/RES_hhdet_in_new!M86)</f>
        <v>632.71188505547389</v>
      </c>
      <c r="N86" s="156">
        <f>IF(RES_hhdet_in_fec!N86=0,0,RES_hhdet_in_fec!N86/0.086*1000000/RES_hhdet_in_new!N86)</f>
        <v>613.1210006245193</v>
      </c>
      <c r="O86" s="156">
        <f>IF(RES_hhdet_in_fec!O86=0,0,RES_hhdet_in_fec!O86/0.086*1000000/RES_hhdet_in_new!O86)</f>
        <v>602.7504267746956</v>
      </c>
      <c r="P86" s="156">
        <f>IF(RES_hhdet_in_fec!P86=0,0,RES_hhdet_in_fec!P86/0.086*1000000/RES_hhdet_in_new!P86)</f>
        <v>564.52779962621116</v>
      </c>
      <c r="Q86" s="156">
        <f>IF(RES_hhdet_in_fec!Q86=0,0,RES_hhdet_in_fec!Q86/0.086*1000000/RES_hhdet_in_new!Q86)</f>
        <v>548.6251190245415</v>
      </c>
    </row>
    <row r="87" spans="1:17" ht="12" customHeight="1" x14ac:dyDescent="0.25">
      <c r="A87" s="158" t="s">
        <v>63</v>
      </c>
      <c r="B87" s="157"/>
      <c r="C87" s="157">
        <f>IF(SUM(RES_hhdet_in_fec!C88:C89,RES_hhdet_in_fec!C92:C93,RES_hhdet_in_fec!C96:C97)=0,0,SUM(RES_hhdet_in_fec!C88:C89,RES_hhdet_in_fec!C92:C93,RES_hhdet_in_fec!C96:C97)/0.086*1000000/SUM(RES_hhdet_in_new!C88:C89,RES_hhdet_in_new!C92:C93,RES_hhdet_in_new!C96:C97))</f>
        <v>2714.0501414198789</v>
      </c>
      <c r="D87" s="157">
        <f>IF(SUM(RES_hhdet_in_fec!D88:D89,RES_hhdet_in_fec!D92:D93,RES_hhdet_in_fec!D96:D97)=0,0,SUM(RES_hhdet_in_fec!D88:D89,RES_hhdet_in_fec!D92:D93,RES_hhdet_in_fec!D96:D97)/0.086*1000000/SUM(RES_hhdet_in_new!D88:D89,RES_hhdet_in_new!D92:D93,RES_hhdet_in_new!D96:D97))</f>
        <v>2362.5591534923228</v>
      </c>
      <c r="E87" s="157">
        <f>IF(SUM(RES_hhdet_in_fec!E88:E89,RES_hhdet_in_fec!E92:E93,RES_hhdet_in_fec!E96:E97)=0,0,SUM(RES_hhdet_in_fec!E88:E89,RES_hhdet_in_fec!E92:E93,RES_hhdet_in_fec!E96:E97)/0.086*1000000/SUM(RES_hhdet_in_new!E88:E89,RES_hhdet_in_new!E92:E93,RES_hhdet_in_new!E96:E97))</f>
        <v>2523.9132581903518</v>
      </c>
      <c r="F87" s="157">
        <f>IF(SUM(RES_hhdet_in_fec!F88:F89,RES_hhdet_in_fec!F92:F93,RES_hhdet_in_fec!F96:F97)=0,0,SUM(RES_hhdet_in_fec!F88:F89,RES_hhdet_in_fec!F92:F93,RES_hhdet_in_fec!F96:F97)/0.086*1000000/SUM(RES_hhdet_in_new!F88:F89,RES_hhdet_in_new!F92:F93,RES_hhdet_in_new!F96:F97))</f>
        <v>2445.7414780537861</v>
      </c>
      <c r="G87" s="157">
        <f>IF(SUM(RES_hhdet_in_fec!G88:G89,RES_hhdet_in_fec!G92:G93,RES_hhdet_in_fec!G96:G97)=0,0,SUM(RES_hhdet_in_fec!G88:G89,RES_hhdet_in_fec!G92:G93,RES_hhdet_in_fec!G96:G97)/0.086*1000000/SUM(RES_hhdet_in_new!G88:G89,RES_hhdet_in_new!G92:G93,RES_hhdet_in_new!G96:G97))</f>
        <v>2350.3276177170401</v>
      </c>
      <c r="H87" s="157">
        <f>IF(SUM(RES_hhdet_in_fec!H88:H89,RES_hhdet_in_fec!H92:H93,RES_hhdet_in_fec!H96:H97)=0,0,SUM(RES_hhdet_in_fec!H88:H89,RES_hhdet_in_fec!H92:H93,RES_hhdet_in_fec!H96:H97)/0.086*1000000/SUM(RES_hhdet_in_new!H88:H89,RES_hhdet_in_new!H92:H93,RES_hhdet_in_new!H96:H97))</f>
        <v>2420.2149389300243</v>
      </c>
      <c r="I87" s="157">
        <f>IF(SUM(RES_hhdet_in_fec!I88:I89,RES_hhdet_in_fec!I92:I93,RES_hhdet_in_fec!I96:I97)=0,0,SUM(RES_hhdet_in_fec!I88:I89,RES_hhdet_in_fec!I92:I93,RES_hhdet_in_fec!I96:I97)/0.086*1000000/SUM(RES_hhdet_in_new!I88:I89,RES_hhdet_in_new!I92:I93,RES_hhdet_in_new!I96:I97))</f>
        <v>2288.6915870832354</v>
      </c>
      <c r="J87" s="157">
        <f>IF(SUM(RES_hhdet_in_fec!J88:J89,RES_hhdet_in_fec!J92:J93,RES_hhdet_in_fec!J96:J97)=0,0,SUM(RES_hhdet_in_fec!J88:J89,RES_hhdet_in_fec!J92:J93,RES_hhdet_in_fec!J96:J97)/0.086*1000000/SUM(RES_hhdet_in_new!J88:J89,RES_hhdet_in_new!J92:J93,RES_hhdet_in_new!J96:J97))</f>
        <v>2220.9054941451154</v>
      </c>
      <c r="K87" s="157">
        <f>IF(SUM(RES_hhdet_in_fec!K88:K89,RES_hhdet_in_fec!K92:K93,RES_hhdet_in_fec!K96:K97)=0,0,SUM(RES_hhdet_in_fec!K88:K89,RES_hhdet_in_fec!K92:K93,RES_hhdet_in_fec!K96:K97)/0.086*1000000/SUM(RES_hhdet_in_new!K88:K89,RES_hhdet_in_new!K92:K93,RES_hhdet_in_new!K96:K97))</f>
        <v>2236.7000825523705</v>
      </c>
      <c r="L87" s="157">
        <f>IF(SUM(RES_hhdet_in_fec!L88:L89,RES_hhdet_in_fec!L92:L93,RES_hhdet_in_fec!L96:L97)=0,0,SUM(RES_hhdet_in_fec!L88:L89,RES_hhdet_in_fec!L92:L93,RES_hhdet_in_fec!L96:L97)/0.086*1000000/SUM(RES_hhdet_in_new!L88:L89,RES_hhdet_in_new!L92:L93,RES_hhdet_in_new!L96:L97))</f>
        <v>2550.6591170031566</v>
      </c>
      <c r="M87" s="157">
        <f>IF(SUM(RES_hhdet_in_fec!M88:M89,RES_hhdet_in_fec!M92:M93,RES_hhdet_in_fec!M96:M97)=0,0,SUM(RES_hhdet_in_fec!M88:M89,RES_hhdet_in_fec!M92:M93,RES_hhdet_in_fec!M96:M97)/0.086*1000000/SUM(RES_hhdet_in_new!M88:M89,RES_hhdet_in_new!M92:M93,RES_hhdet_in_new!M96:M97))</f>
        <v>2112.9305636649633</v>
      </c>
      <c r="N87" s="157">
        <f>IF(SUM(RES_hhdet_in_fec!N88:N89,RES_hhdet_in_fec!N92:N93,RES_hhdet_in_fec!N96:N97)=0,0,SUM(RES_hhdet_in_fec!N88:N89,RES_hhdet_in_fec!N92:N93,RES_hhdet_in_fec!N96:N97)/0.086*1000000/SUM(RES_hhdet_in_new!N88:N89,RES_hhdet_in_new!N92:N93,RES_hhdet_in_new!N96:N97))</f>
        <v>2600.6047172095318</v>
      </c>
      <c r="O87" s="157">
        <f>IF(SUM(RES_hhdet_in_fec!O88:O89,RES_hhdet_in_fec!O92:O93,RES_hhdet_in_fec!O96:O97)=0,0,SUM(RES_hhdet_in_fec!O88:O89,RES_hhdet_in_fec!O92:O93,RES_hhdet_in_fec!O96:O97)/0.086*1000000/SUM(RES_hhdet_in_new!O88:O89,RES_hhdet_in_new!O92:O93,RES_hhdet_in_new!O96:O97))</f>
        <v>2692.4200959725808</v>
      </c>
      <c r="P87" s="157">
        <f>IF(SUM(RES_hhdet_in_fec!P88:P89,RES_hhdet_in_fec!P92:P93,RES_hhdet_in_fec!P96:P97)=0,0,SUM(RES_hhdet_in_fec!P88:P89,RES_hhdet_in_fec!P92:P93,RES_hhdet_in_fec!P96:P97)/0.086*1000000/SUM(RES_hhdet_in_new!P88:P89,RES_hhdet_in_new!P92:P93,RES_hhdet_in_new!P96:P97))</f>
        <v>2322.9747104518619</v>
      </c>
      <c r="Q87" s="157">
        <f>IF(SUM(RES_hhdet_in_fec!Q88:Q89,RES_hhdet_in_fec!Q92:Q93,RES_hhdet_in_fec!Q96:Q97)=0,0,SUM(RES_hhdet_in_fec!Q88:Q89,RES_hhdet_in_fec!Q92:Q93,RES_hhdet_in_fec!Q96:Q97)/0.086*1000000/SUM(RES_hhdet_in_new!Q88:Q89,RES_hhdet_in_new!Q92:Q93,RES_hhdet_in_new!Q96:Q97))</f>
        <v>2432.4957936746496</v>
      </c>
    </row>
    <row r="88" spans="1:17" ht="12" customHeight="1" x14ac:dyDescent="0.25">
      <c r="A88" s="167" t="s">
        <v>156</v>
      </c>
      <c r="B88" s="132"/>
      <c r="C88" s="132">
        <f>IF(RES_hhdet_in_fec!C88=0,0,RES_hhdet_in_fec!C88/0.086*1000000/RES_hhdet_in_new!C88)</f>
        <v>2835.2453626986344</v>
      </c>
      <c r="D88" s="132">
        <f>IF(RES_hhdet_in_fec!D88=0,0,RES_hhdet_in_fec!D88/0.086*1000000/RES_hhdet_in_new!D88)</f>
        <v>2785.7065191063107</v>
      </c>
      <c r="E88" s="132">
        <f>IF(RES_hhdet_in_fec!E88=0,0,RES_hhdet_in_fec!E88/0.086*1000000/RES_hhdet_in_new!E88)</f>
        <v>2794.8645024877337</v>
      </c>
      <c r="F88" s="132">
        <f>IF(RES_hhdet_in_fec!F88=0,0,RES_hhdet_in_fec!F88/0.086*1000000/RES_hhdet_in_new!F88)</f>
        <v>2794.8674817308101</v>
      </c>
      <c r="G88" s="132">
        <f>IF(RES_hhdet_in_fec!G88=0,0,RES_hhdet_in_fec!G88/0.086*1000000/RES_hhdet_in_new!G88)</f>
        <v>2766.9298550998215</v>
      </c>
      <c r="H88" s="132">
        <f>IF(RES_hhdet_in_fec!H88=0,0,RES_hhdet_in_fec!H88/0.086*1000000/RES_hhdet_in_new!H88)</f>
        <v>2727.6762518178298</v>
      </c>
      <c r="I88" s="132">
        <f>IF(RES_hhdet_in_fec!I88=0,0,RES_hhdet_in_fec!I88/0.086*1000000/RES_hhdet_in_new!I88)</f>
        <v>2715.6210900339183</v>
      </c>
      <c r="J88" s="132">
        <f>IF(RES_hhdet_in_fec!J88=0,0,RES_hhdet_in_fec!J88/0.086*1000000/RES_hhdet_in_new!J88)</f>
        <v>2693.0611432098249</v>
      </c>
      <c r="K88" s="132">
        <f>IF(RES_hhdet_in_fec!K88=0,0,RES_hhdet_in_fec!K88/0.086*1000000/RES_hhdet_in_new!K88)</f>
        <v>2700.0563554178802</v>
      </c>
      <c r="L88" s="132">
        <f>IF(RES_hhdet_in_fec!L88=0,0,RES_hhdet_in_fec!L88/0.086*1000000/RES_hhdet_in_new!L88)</f>
        <v>2721.3999473946587</v>
      </c>
      <c r="M88" s="132">
        <f>IF(RES_hhdet_in_fec!M88=0,0,RES_hhdet_in_fec!M88/0.086*1000000/RES_hhdet_in_new!M88)</f>
        <v>2483.7949108830212</v>
      </c>
      <c r="N88" s="132">
        <f>IF(RES_hhdet_in_fec!N88=0,0,RES_hhdet_in_fec!N88/0.086*1000000/RES_hhdet_in_new!N88)</f>
        <v>2842.7954411248602</v>
      </c>
      <c r="O88" s="132">
        <f>IF(RES_hhdet_in_fec!O88=0,0,RES_hhdet_in_fec!O88/0.086*1000000/RES_hhdet_in_new!O88)</f>
        <v>2835.5367901434774</v>
      </c>
      <c r="P88" s="132">
        <f>IF(RES_hhdet_in_fec!P88=0,0,RES_hhdet_in_fec!P88/0.086*1000000/RES_hhdet_in_new!P88)</f>
        <v>2784.8773103265376</v>
      </c>
      <c r="Q88" s="132">
        <f>IF(RES_hhdet_in_fec!Q88=0,0,RES_hhdet_in_fec!Q88/0.086*1000000/RES_hhdet_in_new!Q88)</f>
        <v>2760.4967546477278</v>
      </c>
    </row>
    <row r="89" spans="1:17" ht="12" customHeight="1" x14ac:dyDescent="0.25">
      <c r="A89" s="167" t="s">
        <v>155</v>
      </c>
      <c r="B89" s="132"/>
      <c r="C89" s="132">
        <f>IF(RES_hhdet_in_fec!C89=0,0,RES_hhdet_in_fec!C89/0.086*1000000/RES_hhdet_in_new!C89)</f>
        <v>2358.9362111048149</v>
      </c>
      <c r="D89" s="132">
        <f>IF(RES_hhdet_in_fec!D89=0,0,RES_hhdet_in_fec!D89/0.086*1000000/RES_hhdet_in_new!D89)</f>
        <v>2322.0565912318621</v>
      </c>
      <c r="E89" s="132">
        <f>IF(RES_hhdet_in_fec!E89=0,0,RES_hhdet_in_fec!E89/0.086*1000000/RES_hhdet_in_new!E89)</f>
        <v>2341.1594932077169</v>
      </c>
      <c r="F89" s="132">
        <f>IF(RES_hhdet_in_fec!F89=0,0,RES_hhdet_in_fec!F89/0.086*1000000/RES_hhdet_in_new!F89)</f>
        <v>2349.5646736871668</v>
      </c>
      <c r="G89" s="132">
        <f>IF(RES_hhdet_in_fec!G89=0,0,RES_hhdet_in_fec!G89/0.086*1000000/RES_hhdet_in_new!G89)</f>
        <v>2333.668930112106</v>
      </c>
      <c r="H89" s="132">
        <f>IF(RES_hhdet_in_fec!H89=0,0,RES_hhdet_in_fec!H89/0.086*1000000/RES_hhdet_in_new!H89)</f>
        <v>2331.1246548438553</v>
      </c>
      <c r="I89" s="132">
        <f>IF(RES_hhdet_in_fec!I89=0,0,RES_hhdet_in_fec!I89/0.086*1000000/RES_hhdet_in_new!I89)</f>
        <v>2341.5197070866029</v>
      </c>
      <c r="J89" s="132">
        <f>IF(RES_hhdet_in_fec!J89=0,0,RES_hhdet_in_fec!J89/0.086*1000000/RES_hhdet_in_new!J89)</f>
        <v>2332.1602031371453</v>
      </c>
      <c r="K89" s="132">
        <f>IF(RES_hhdet_in_fec!K89=0,0,RES_hhdet_in_fec!K89/0.086*1000000/RES_hhdet_in_new!K89)</f>
        <v>2340.4859518754456</v>
      </c>
      <c r="L89" s="132">
        <f>IF(RES_hhdet_in_fec!L89=0,0,RES_hhdet_in_fec!L89/0.086*1000000/RES_hhdet_in_new!L89)</f>
        <v>2347.1445651315626</v>
      </c>
      <c r="M89" s="132">
        <f>IF(RES_hhdet_in_fec!M89=0,0,RES_hhdet_in_fec!M89/0.086*1000000/RES_hhdet_in_new!M89)</f>
        <v>2138.5980258071204</v>
      </c>
      <c r="N89" s="132">
        <f>IF(RES_hhdet_in_fec!N89=0,0,RES_hhdet_in_fec!N89/0.086*1000000/RES_hhdet_in_new!N89)</f>
        <v>2486.5033278889337</v>
      </c>
      <c r="O89" s="132">
        <f>IF(RES_hhdet_in_fec!O89=0,0,RES_hhdet_in_fec!O89/0.086*1000000/RES_hhdet_in_new!O89)</f>
        <v>2412.7809455522861</v>
      </c>
      <c r="P89" s="132">
        <f>IF(RES_hhdet_in_fec!P89=0,0,RES_hhdet_in_fec!P89/0.086*1000000/RES_hhdet_in_new!P89)</f>
        <v>2363.6138390108413</v>
      </c>
      <c r="Q89" s="132">
        <f>IF(RES_hhdet_in_fec!Q89=0,0,RES_hhdet_in_fec!Q89/0.086*1000000/RES_hhdet_in_new!Q89)</f>
        <v>2330.4967884058788</v>
      </c>
    </row>
    <row r="90" spans="1:17" ht="12" customHeight="1" x14ac:dyDescent="0.25">
      <c r="A90" s="166" t="s">
        <v>55</v>
      </c>
      <c r="B90" s="165"/>
      <c r="C90" s="165">
        <f>IF(RES_hhdet_in_fec!C90=0,0,RES_hhdet_in_fec!C90/0.086*1000000/RES_hhdet_in_new!C89)</f>
        <v>1887.5487643293504</v>
      </c>
      <c r="D90" s="165">
        <f>IF(RES_hhdet_in_fec!D90=0,0,RES_hhdet_in_fec!D90/0.086*1000000/RES_hhdet_in_new!D89)</f>
        <v>1855.1825994000753</v>
      </c>
      <c r="E90" s="165">
        <f>IF(RES_hhdet_in_fec!E90=0,0,RES_hhdet_in_fec!E90/0.086*1000000/RES_hhdet_in_new!E89)</f>
        <v>1867.5551231851941</v>
      </c>
      <c r="F90" s="165">
        <f>IF(RES_hhdet_in_fec!F90=0,0,RES_hhdet_in_fec!F90/0.086*1000000/RES_hhdet_in_new!F89)</f>
        <v>1871.365701091421</v>
      </c>
      <c r="G90" s="165">
        <f>IF(RES_hhdet_in_fec!G90=0,0,RES_hhdet_in_fec!G90/0.086*1000000/RES_hhdet_in_new!G89)</f>
        <v>1856.2092014688815</v>
      </c>
      <c r="H90" s="165">
        <f>IF(RES_hhdet_in_fec!H90=0,0,RES_hhdet_in_fec!H90/0.086*1000000/RES_hhdet_in_new!H89)</f>
        <v>1850.9141314118351</v>
      </c>
      <c r="I90" s="165">
        <f>IF(RES_hhdet_in_fec!I90=0,0,RES_hhdet_in_fec!I90/0.086*1000000/RES_hhdet_in_new!I89)</f>
        <v>1856.1775892367241</v>
      </c>
      <c r="J90" s="165">
        <f>IF(RES_hhdet_in_fec!J90=0,0,RES_hhdet_in_fec!J90/0.086*1000000/RES_hhdet_in_new!J89)</f>
        <v>1845.2739298438432</v>
      </c>
      <c r="K90" s="165">
        <f>IF(RES_hhdet_in_fec!K90=0,0,RES_hhdet_in_fec!K90/0.086*1000000/RES_hhdet_in_new!K89)</f>
        <v>1848.997879417911</v>
      </c>
      <c r="L90" s="165">
        <f>IF(RES_hhdet_in_fec!L90=0,0,RES_hhdet_in_fec!L90/0.086*1000000/RES_hhdet_in_new!L89)</f>
        <v>1851.0700866835605</v>
      </c>
      <c r="M90" s="165">
        <f>IF(RES_hhdet_in_fec!M90=0,0,RES_hhdet_in_fec!M90/0.086*1000000/RES_hhdet_in_new!M89)</f>
        <v>1686.0742051841337</v>
      </c>
      <c r="N90" s="165">
        <f>IF(RES_hhdet_in_fec!N90=0,0,RES_hhdet_in_fec!N90/0.086*1000000/RES_hhdet_in_new!N89)</f>
        <v>1995.1236351233906</v>
      </c>
      <c r="O90" s="165">
        <f>IF(RES_hhdet_in_fec!O90=0,0,RES_hhdet_in_fec!O90/0.086*1000000/RES_hhdet_in_new!O89)</f>
        <v>1899.4953092036321</v>
      </c>
      <c r="P90" s="165">
        <f>IF(RES_hhdet_in_fec!P90=0,0,RES_hhdet_in_fec!P90/0.086*1000000/RES_hhdet_in_new!P89)</f>
        <v>1859.2162829433341</v>
      </c>
      <c r="Q90" s="165">
        <f>IF(RES_hhdet_in_fec!Q90=0,0,RES_hhdet_in_fec!Q90/0.086*1000000/RES_hhdet_in_new!Q89)</f>
        <v>1831.4721170830085</v>
      </c>
    </row>
    <row r="91" spans="1:17" ht="12" customHeight="1" x14ac:dyDescent="0.25">
      <c r="A91" s="147" t="s">
        <v>59</v>
      </c>
      <c r="B91" s="164"/>
      <c r="C91" s="164">
        <f>IF(RES_hhdet_in_fec!C91=0,0,RES_hhdet_in_fec!C91/0.086*1000000/RES_hhdet_in_new!C89)</f>
        <v>471.38744677546447</v>
      </c>
      <c r="D91" s="164">
        <f>IF(RES_hhdet_in_fec!D91=0,0,RES_hhdet_in_fec!D91/0.086*1000000/RES_hhdet_in_new!D89)</f>
        <v>466.87399183178661</v>
      </c>
      <c r="E91" s="164">
        <f>IF(RES_hhdet_in_fec!E91=0,0,RES_hhdet_in_fec!E91/0.086*1000000/RES_hhdet_in_new!E89)</f>
        <v>473.60437002252291</v>
      </c>
      <c r="F91" s="164">
        <f>IF(RES_hhdet_in_fec!F91=0,0,RES_hhdet_in_fec!F91/0.086*1000000/RES_hhdet_in_new!F89)</f>
        <v>478.19897259574572</v>
      </c>
      <c r="G91" s="164">
        <f>IF(RES_hhdet_in_fec!G91=0,0,RES_hhdet_in_fec!G91/0.086*1000000/RES_hhdet_in_new!G89)</f>
        <v>477.45972864322414</v>
      </c>
      <c r="H91" s="164">
        <f>IF(RES_hhdet_in_fec!H91=0,0,RES_hhdet_in_fec!H91/0.086*1000000/RES_hhdet_in_new!H89)</f>
        <v>480.21052343202007</v>
      </c>
      <c r="I91" s="164">
        <f>IF(RES_hhdet_in_fec!I91=0,0,RES_hhdet_in_fec!I91/0.086*1000000/RES_hhdet_in_new!I89)</f>
        <v>485.34211784987912</v>
      </c>
      <c r="J91" s="164">
        <f>IF(RES_hhdet_in_fec!J91=0,0,RES_hhdet_in_fec!J91/0.086*1000000/RES_hhdet_in_new!J89)</f>
        <v>486.88627329330194</v>
      </c>
      <c r="K91" s="164">
        <f>IF(RES_hhdet_in_fec!K91=0,0,RES_hhdet_in_fec!K91/0.086*1000000/RES_hhdet_in_new!K89)</f>
        <v>491.48807245753449</v>
      </c>
      <c r="L91" s="164">
        <f>IF(RES_hhdet_in_fec!L91=0,0,RES_hhdet_in_fec!L91/0.086*1000000/RES_hhdet_in_new!L89)</f>
        <v>496.07447844800174</v>
      </c>
      <c r="M91" s="164">
        <f>IF(RES_hhdet_in_fec!M91=0,0,RES_hhdet_in_fec!M91/0.086*1000000/RES_hhdet_in_new!M89)</f>
        <v>452.52382062298665</v>
      </c>
      <c r="N91" s="164">
        <f>IF(RES_hhdet_in_fec!N91=0,0,RES_hhdet_in_fec!N91/0.086*1000000/RES_hhdet_in_new!N89)</f>
        <v>491.3796927655435</v>
      </c>
      <c r="O91" s="164">
        <f>IF(RES_hhdet_in_fec!O91=0,0,RES_hhdet_in_fec!O91/0.086*1000000/RES_hhdet_in_new!O89)</f>
        <v>513.28563634865407</v>
      </c>
      <c r="P91" s="164">
        <f>IF(RES_hhdet_in_fec!P91=0,0,RES_hhdet_in_fec!P91/0.086*1000000/RES_hhdet_in_new!P89)</f>
        <v>504.39755606750691</v>
      </c>
      <c r="Q91" s="164">
        <f>IF(RES_hhdet_in_fec!Q91=0,0,RES_hhdet_in_fec!Q91/0.086*1000000/RES_hhdet_in_new!Q89)</f>
        <v>499.02467132287069</v>
      </c>
    </row>
    <row r="92" spans="1:17" ht="12" customHeight="1" x14ac:dyDescent="0.25">
      <c r="A92" s="163" t="s">
        <v>144</v>
      </c>
      <c r="B92" s="162"/>
      <c r="C92" s="162">
        <f>IF(RES_hhdet_in_fec!C92=0,0,RES_hhdet_in_fec!C92/0.086*1000000/RES_hhdet_in_new!C92)</f>
        <v>0</v>
      </c>
      <c r="D92" s="162">
        <f>IF(RES_hhdet_in_fec!D92=0,0,RES_hhdet_in_fec!D92/0.086*1000000/RES_hhdet_in_new!D92)</f>
        <v>0</v>
      </c>
      <c r="E92" s="162">
        <f>IF(RES_hhdet_in_fec!E92=0,0,RES_hhdet_in_fec!E92/0.086*1000000/RES_hhdet_in_new!E92)</f>
        <v>0</v>
      </c>
      <c r="F92" s="162">
        <f>IF(RES_hhdet_in_fec!F92=0,0,RES_hhdet_in_fec!F92/0.086*1000000/RES_hhdet_in_new!F92)</f>
        <v>0</v>
      </c>
      <c r="G92" s="162">
        <f>IF(RES_hhdet_in_fec!G92=0,0,RES_hhdet_in_fec!G92/0.086*1000000/RES_hhdet_in_new!G92)</f>
        <v>0</v>
      </c>
      <c r="H92" s="162">
        <f>IF(RES_hhdet_in_fec!H92=0,0,RES_hhdet_in_fec!H92/0.086*1000000/RES_hhdet_in_new!H92)</f>
        <v>0</v>
      </c>
      <c r="I92" s="162">
        <f>IF(RES_hhdet_in_fec!I92=0,0,RES_hhdet_in_fec!I92/0.086*1000000/RES_hhdet_in_new!I92)</f>
        <v>0</v>
      </c>
      <c r="J92" s="162">
        <f>IF(RES_hhdet_in_fec!J92=0,0,RES_hhdet_in_fec!J92/0.086*1000000/RES_hhdet_in_new!J92)</f>
        <v>0</v>
      </c>
      <c r="K92" s="162">
        <f>IF(RES_hhdet_in_fec!K92=0,0,RES_hhdet_in_fec!K92/0.086*1000000/RES_hhdet_in_new!K92)</f>
        <v>0</v>
      </c>
      <c r="L92" s="162">
        <f>IF(RES_hhdet_in_fec!L92=0,0,RES_hhdet_in_fec!L92/0.086*1000000/RES_hhdet_in_new!L92)</f>
        <v>0</v>
      </c>
      <c r="M92" s="162">
        <f>IF(RES_hhdet_in_fec!M92=0,0,RES_hhdet_in_fec!M92/0.086*1000000/RES_hhdet_in_new!M92)</f>
        <v>0</v>
      </c>
      <c r="N92" s="162">
        <f>IF(RES_hhdet_in_fec!N92=0,0,RES_hhdet_in_fec!N92/0.086*1000000/RES_hhdet_in_new!N92)</f>
        <v>0</v>
      </c>
      <c r="O92" s="162">
        <f>IF(RES_hhdet_in_fec!O92=0,0,RES_hhdet_in_fec!O92/0.086*1000000/RES_hhdet_in_new!O92)</f>
        <v>0</v>
      </c>
      <c r="P92" s="162">
        <f>IF(RES_hhdet_in_fec!P92=0,0,RES_hhdet_in_fec!P92/0.086*1000000/RES_hhdet_in_new!P92)</f>
        <v>0</v>
      </c>
      <c r="Q92" s="162">
        <f>IF(RES_hhdet_in_fec!Q92=0,0,RES_hhdet_in_fec!Q92/0.086*1000000/RES_hhdet_in_new!Q92)</f>
        <v>0</v>
      </c>
    </row>
    <row r="93" spans="1:17" ht="12" customHeight="1" x14ac:dyDescent="0.25">
      <c r="A93" s="161" t="s">
        <v>143</v>
      </c>
      <c r="B93" s="160"/>
      <c r="C93" s="160">
        <f>IF(RES_hhdet_in_fec!C93=0,0,RES_hhdet_in_fec!C93/0.086*1000000/RES_hhdet_in_new!C93)</f>
        <v>0</v>
      </c>
      <c r="D93" s="160">
        <f>IF(RES_hhdet_in_fec!D93=0,0,RES_hhdet_in_fec!D93/0.086*1000000/RES_hhdet_in_new!D93)</f>
        <v>0</v>
      </c>
      <c r="E93" s="160">
        <f>IF(RES_hhdet_in_fec!E93=0,0,RES_hhdet_in_fec!E93/0.086*1000000/RES_hhdet_in_new!E93)</f>
        <v>0</v>
      </c>
      <c r="F93" s="160">
        <f>IF(RES_hhdet_in_fec!F93=0,0,RES_hhdet_in_fec!F93/0.086*1000000/RES_hhdet_in_new!F93)</f>
        <v>0</v>
      </c>
      <c r="G93" s="160">
        <f>IF(RES_hhdet_in_fec!G93=0,0,RES_hhdet_in_fec!G93/0.086*1000000/RES_hhdet_in_new!G93)</f>
        <v>0</v>
      </c>
      <c r="H93" s="160">
        <f>IF(RES_hhdet_in_fec!H93=0,0,RES_hhdet_in_fec!H93/0.086*1000000/RES_hhdet_in_new!H93)</f>
        <v>0</v>
      </c>
      <c r="I93" s="160">
        <f>IF(RES_hhdet_in_fec!I93=0,0,RES_hhdet_in_fec!I93/0.086*1000000/RES_hhdet_in_new!I93)</f>
        <v>0</v>
      </c>
      <c r="J93" s="160">
        <f>IF(RES_hhdet_in_fec!J93=0,0,RES_hhdet_in_fec!J93/0.086*1000000/RES_hhdet_in_new!J93)</f>
        <v>0</v>
      </c>
      <c r="K93" s="160">
        <f>IF(RES_hhdet_in_fec!K93=0,0,RES_hhdet_in_fec!K93/0.086*1000000/RES_hhdet_in_new!K93)</f>
        <v>0</v>
      </c>
      <c r="L93" s="160">
        <f>IF(RES_hhdet_in_fec!L93=0,0,RES_hhdet_in_fec!L93/0.086*1000000/RES_hhdet_in_new!L93)</f>
        <v>0</v>
      </c>
      <c r="M93" s="160">
        <f>IF(RES_hhdet_in_fec!M93=0,0,RES_hhdet_in_fec!M93/0.086*1000000/RES_hhdet_in_new!M93)</f>
        <v>0</v>
      </c>
      <c r="N93" s="160">
        <f>IF(RES_hhdet_in_fec!N93=0,0,RES_hhdet_in_fec!N93/0.086*1000000/RES_hhdet_in_new!N93)</f>
        <v>0</v>
      </c>
      <c r="O93" s="160">
        <f>IF(RES_hhdet_in_fec!O93=0,0,RES_hhdet_in_fec!O93/0.086*1000000/RES_hhdet_in_new!O93)</f>
        <v>0</v>
      </c>
      <c r="P93" s="160">
        <f>IF(RES_hhdet_in_fec!P93=0,0,RES_hhdet_in_fec!P93/0.086*1000000/RES_hhdet_in_new!P93)</f>
        <v>0</v>
      </c>
      <c r="Q93" s="160">
        <f>IF(RES_hhdet_in_fec!Q93=0,0,RES_hhdet_in_fec!Q93/0.086*1000000/RES_hhdet_in_new!Q93)</f>
        <v>0</v>
      </c>
    </row>
    <row r="94" spans="1:17" ht="12" customHeight="1" x14ac:dyDescent="0.25">
      <c r="A94" s="148" t="s">
        <v>57</v>
      </c>
      <c r="B94" s="156"/>
      <c r="C94" s="156">
        <f>IF(RES_hhdet_in_fec!C94=0,0,RES_hhdet_in_fec!C94/0.086*1000000/RES_hhdet_in_new!C93)</f>
        <v>0</v>
      </c>
      <c r="D94" s="156">
        <f>IF(RES_hhdet_in_fec!D94=0,0,RES_hhdet_in_fec!D94/0.086*1000000/RES_hhdet_in_new!D93)</f>
        <v>0</v>
      </c>
      <c r="E94" s="156">
        <f>IF(RES_hhdet_in_fec!E94=0,0,RES_hhdet_in_fec!E94/0.086*1000000/RES_hhdet_in_new!E93)</f>
        <v>0</v>
      </c>
      <c r="F94" s="156">
        <f>IF(RES_hhdet_in_fec!F94=0,0,RES_hhdet_in_fec!F94/0.086*1000000/RES_hhdet_in_new!F93)</f>
        <v>0</v>
      </c>
      <c r="G94" s="156">
        <f>IF(RES_hhdet_in_fec!G94=0,0,RES_hhdet_in_fec!G94/0.086*1000000/RES_hhdet_in_new!G93)</f>
        <v>0</v>
      </c>
      <c r="H94" s="156">
        <f>IF(RES_hhdet_in_fec!H94=0,0,RES_hhdet_in_fec!H94/0.086*1000000/RES_hhdet_in_new!H93)</f>
        <v>0</v>
      </c>
      <c r="I94" s="156">
        <f>IF(RES_hhdet_in_fec!I94=0,0,RES_hhdet_in_fec!I94/0.086*1000000/RES_hhdet_in_new!I93)</f>
        <v>0</v>
      </c>
      <c r="J94" s="156">
        <f>IF(RES_hhdet_in_fec!J94=0,0,RES_hhdet_in_fec!J94/0.086*1000000/RES_hhdet_in_new!J93)</f>
        <v>0</v>
      </c>
      <c r="K94" s="156">
        <f>IF(RES_hhdet_in_fec!K94=0,0,RES_hhdet_in_fec!K94/0.086*1000000/RES_hhdet_in_new!K93)</f>
        <v>0</v>
      </c>
      <c r="L94" s="156">
        <f>IF(RES_hhdet_in_fec!L94=0,0,RES_hhdet_in_fec!L94/0.086*1000000/RES_hhdet_in_new!L93)</f>
        <v>0</v>
      </c>
      <c r="M94" s="156">
        <f>IF(RES_hhdet_in_fec!M94=0,0,RES_hhdet_in_fec!M94/0.086*1000000/RES_hhdet_in_new!M93)</f>
        <v>0</v>
      </c>
      <c r="N94" s="156">
        <f>IF(RES_hhdet_in_fec!N94=0,0,RES_hhdet_in_fec!N94/0.086*1000000/RES_hhdet_in_new!N93)</f>
        <v>0</v>
      </c>
      <c r="O94" s="156">
        <f>IF(RES_hhdet_in_fec!O94=0,0,RES_hhdet_in_fec!O94/0.086*1000000/RES_hhdet_in_new!O93)</f>
        <v>0</v>
      </c>
      <c r="P94" s="156">
        <f>IF(RES_hhdet_in_fec!P94=0,0,RES_hhdet_in_fec!P94/0.086*1000000/RES_hhdet_in_new!P93)</f>
        <v>0</v>
      </c>
      <c r="Q94" s="156">
        <f>IF(RES_hhdet_in_fec!Q94=0,0,RES_hhdet_in_fec!Q94/0.086*1000000/RES_hhdet_in_new!Q93)</f>
        <v>0</v>
      </c>
    </row>
    <row r="95" spans="1:17" ht="12" customHeight="1" x14ac:dyDescent="0.25">
      <c r="A95" s="148" t="s">
        <v>59</v>
      </c>
      <c r="B95" s="156"/>
      <c r="C95" s="156">
        <f>IF(RES_hhdet_in_fec!C95=0,0,RES_hhdet_in_fec!C95/0.086*1000000/RES_hhdet_in_new!C93)</f>
        <v>0</v>
      </c>
      <c r="D95" s="156">
        <f>IF(RES_hhdet_in_fec!D95=0,0,RES_hhdet_in_fec!D95/0.086*1000000/RES_hhdet_in_new!D93)</f>
        <v>0</v>
      </c>
      <c r="E95" s="156">
        <f>IF(RES_hhdet_in_fec!E95=0,0,RES_hhdet_in_fec!E95/0.086*1000000/RES_hhdet_in_new!E93)</f>
        <v>0</v>
      </c>
      <c r="F95" s="156">
        <f>IF(RES_hhdet_in_fec!F95=0,0,RES_hhdet_in_fec!F95/0.086*1000000/RES_hhdet_in_new!F93)</f>
        <v>0</v>
      </c>
      <c r="G95" s="156">
        <f>IF(RES_hhdet_in_fec!G95=0,0,RES_hhdet_in_fec!G95/0.086*1000000/RES_hhdet_in_new!G93)</f>
        <v>0</v>
      </c>
      <c r="H95" s="156">
        <f>IF(RES_hhdet_in_fec!H95=0,0,RES_hhdet_in_fec!H95/0.086*1000000/RES_hhdet_in_new!H93)</f>
        <v>0</v>
      </c>
      <c r="I95" s="156">
        <f>IF(RES_hhdet_in_fec!I95=0,0,RES_hhdet_in_fec!I95/0.086*1000000/RES_hhdet_in_new!I93)</f>
        <v>0</v>
      </c>
      <c r="J95" s="156">
        <f>IF(RES_hhdet_in_fec!J95=0,0,RES_hhdet_in_fec!J95/0.086*1000000/RES_hhdet_in_new!J93)</f>
        <v>0</v>
      </c>
      <c r="K95" s="156">
        <f>IF(RES_hhdet_in_fec!K95=0,0,RES_hhdet_in_fec!K95/0.086*1000000/RES_hhdet_in_new!K93)</f>
        <v>0</v>
      </c>
      <c r="L95" s="156">
        <f>IF(RES_hhdet_in_fec!L95=0,0,RES_hhdet_in_fec!L95/0.086*1000000/RES_hhdet_in_new!L93)</f>
        <v>0</v>
      </c>
      <c r="M95" s="156">
        <f>IF(RES_hhdet_in_fec!M95=0,0,RES_hhdet_in_fec!M95/0.086*1000000/RES_hhdet_in_new!M93)</f>
        <v>0</v>
      </c>
      <c r="N95" s="156">
        <f>IF(RES_hhdet_in_fec!N95=0,0,RES_hhdet_in_fec!N95/0.086*1000000/RES_hhdet_in_new!N93)</f>
        <v>0</v>
      </c>
      <c r="O95" s="156">
        <f>IF(RES_hhdet_in_fec!O95=0,0,RES_hhdet_in_fec!O95/0.086*1000000/RES_hhdet_in_new!O93)</f>
        <v>0</v>
      </c>
      <c r="P95" s="156">
        <f>IF(RES_hhdet_in_fec!P95=0,0,RES_hhdet_in_fec!P95/0.086*1000000/RES_hhdet_in_new!P93)</f>
        <v>0</v>
      </c>
      <c r="Q95" s="156">
        <f>IF(RES_hhdet_in_fec!Q95=0,0,RES_hhdet_in_fec!Q95/0.086*1000000/RES_hhdet_in_new!Q93)</f>
        <v>0</v>
      </c>
    </row>
    <row r="96" spans="1:17" ht="12" customHeight="1" x14ac:dyDescent="0.25">
      <c r="A96" s="163" t="s">
        <v>142</v>
      </c>
      <c r="B96" s="162"/>
      <c r="C96" s="162">
        <f>IF(RES_hhdet_in_fec!C96=0,0,RES_hhdet_in_fec!C96/0.086*1000000/RES_hhdet_in_new!C96)</f>
        <v>2180.8266155069005</v>
      </c>
      <c r="D96" s="162">
        <f>IF(RES_hhdet_in_fec!D96=0,0,RES_hhdet_in_fec!D96/0.086*1000000/RES_hhdet_in_new!D96)</f>
        <v>2177.6926425999495</v>
      </c>
      <c r="E96" s="162">
        <f>IF(RES_hhdet_in_fec!E96=0,0,RES_hhdet_in_fec!E96/0.086*1000000/RES_hhdet_in_new!E96)</f>
        <v>2245.3407472524759</v>
      </c>
      <c r="F96" s="162">
        <f>IF(RES_hhdet_in_fec!F96=0,0,RES_hhdet_in_fec!F96/0.086*1000000/RES_hhdet_in_new!F96)</f>
        <v>2274.1685250027913</v>
      </c>
      <c r="G96" s="162">
        <f>IF(RES_hhdet_in_fec!G96=0,0,RES_hhdet_in_fec!G96/0.086*1000000/RES_hhdet_in_new!G96)</f>
        <v>2096.759446115906</v>
      </c>
      <c r="H96" s="162">
        <f>IF(RES_hhdet_in_fec!H96=0,0,RES_hhdet_in_fec!H96/0.086*1000000/RES_hhdet_in_new!H96)</f>
        <v>2111.5329503420826</v>
      </c>
      <c r="I96" s="162">
        <f>IF(RES_hhdet_in_fec!I96=0,0,RES_hhdet_in_fec!I96/0.086*1000000/RES_hhdet_in_new!I96)</f>
        <v>2120.3405536819014</v>
      </c>
      <c r="J96" s="162">
        <f>IF(RES_hhdet_in_fec!J96=0,0,RES_hhdet_in_fec!J96/0.086*1000000/RES_hhdet_in_new!J96)</f>
        <v>2130.2740717706711</v>
      </c>
      <c r="K96" s="162">
        <f>IF(RES_hhdet_in_fec!K96=0,0,RES_hhdet_in_fec!K96/0.086*1000000/RES_hhdet_in_new!K96)</f>
        <v>1983.544540061928</v>
      </c>
      <c r="L96" s="162">
        <f>IF(RES_hhdet_in_fec!L96=0,0,RES_hhdet_in_fec!L96/0.086*1000000/RES_hhdet_in_new!L96)</f>
        <v>2424.9091291800523</v>
      </c>
      <c r="M96" s="162">
        <f>IF(RES_hhdet_in_fec!M96=0,0,RES_hhdet_in_fec!M96/0.086*1000000/RES_hhdet_in_new!M96)</f>
        <v>1907.0078837874637</v>
      </c>
      <c r="N96" s="162">
        <f>IF(RES_hhdet_in_fec!N96=0,0,RES_hhdet_in_fec!N96/0.086*1000000/RES_hhdet_in_new!N96)</f>
        <v>2541.7369418351459</v>
      </c>
      <c r="O96" s="162">
        <f>IF(RES_hhdet_in_fec!O96=0,0,RES_hhdet_in_fec!O96/0.086*1000000/RES_hhdet_in_new!O96)</f>
        <v>2693.8981926597344</v>
      </c>
      <c r="P96" s="162">
        <f>IF(RES_hhdet_in_fec!P96=0,0,RES_hhdet_in_fec!P96/0.086*1000000/RES_hhdet_in_new!P96)</f>
        <v>2242.2001973873466</v>
      </c>
      <c r="Q96" s="162">
        <f>IF(RES_hhdet_in_fec!Q96=0,0,RES_hhdet_in_fec!Q96/0.086*1000000/RES_hhdet_in_new!Q96)</f>
        <v>2375.6857441713869</v>
      </c>
    </row>
    <row r="97" spans="1:17" ht="12" customHeight="1" x14ac:dyDescent="0.25">
      <c r="A97" s="161" t="s">
        <v>141</v>
      </c>
      <c r="B97" s="160"/>
      <c r="C97" s="160">
        <f>IF(RES_hhdet_in_fec!C97=0,0,RES_hhdet_in_fec!C97/0.086*1000000/RES_hhdet_in_new!C97)</f>
        <v>1925.5385861307634</v>
      </c>
      <c r="D97" s="160">
        <f>IF(RES_hhdet_in_fec!D97=0,0,RES_hhdet_in_fec!D97/0.086*1000000/RES_hhdet_in_new!D97)</f>
        <v>1919.28268298838</v>
      </c>
      <c r="E97" s="160">
        <f>IF(RES_hhdet_in_fec!E97=0,0,RES_hhdet_in_fec!E97/0.086*1000000/RES_hhdet_in_new!E97)</f>
        <v>1969.2413747394935</v>
      </c>
      <c r="F97" s="160">
        <f>IF(RES_hhdet_in_fec!F97=0,0,RES_hhdet_in_fec!F97/0.086*1000000/RES_hhdet_in_new!F97)</f>
        <v>1992.2725457403487</v>
      </c>
      <c r="G97" s="160">
        <f>IF(RES_hhdet_in_fec!G97=0,0,RES_hhdet_in_fec!G97/0.086*1000000/RES_hhdet_in_new!G97)</f>
        <v>1864.7698850651095</v>
      </c>
      <c r="H97" s="160">
        <f>IF(RES_hhdet_in_fec!H97=0,0,RES_hhdet_in_fec!H97/0.086*1000000/RES_hhdet_in_new!H97)</f>
        <v>1882.763556039459</v>
      </c>
      <c r="I97" s="160">
        <f>IF(RES_hhdet_in_fec!I97=0,0,RES_hhdet_in_fec!I97/0.086*1000000/RES_hhdet_in_new!I97)</f>
        <v>1894.1618372141959</v>
      </c>
      <c r="J97" s="160">
        <f>IF(RES_hhdet_in_fec!J97=0,0,RES_hhdet_in_fec!J97/0.086*1000000/RES_hhdet_in_new!J97)</f>
        <v>1903.4117469702717</v>
      </c>
      <c r="K97" s="160">
        <f>IF(RES_hhdet_in_fec!K97=0,0,RES_hhdet_in_fec!K97/0.086*1000000/RES_hhdet_in_new!K97)</f>
        <v>1801.5416298396362</v>
      </c>
      <c r="L97" s="160">
        <f>IF(RES_hhdet_in_fec!L97=0,0,RES_hhdet_in_fec!L97/0.086*1000000/RES_hhdet_in_new!L97)</f>
        <v>2104.6675420937954</v>
      </c>
      <c r="M97" s="160">
        <f>IF(RES_hhdet_in_fec!M97=0,0,RES_hhdet_in_fec!M97/0.086*1000000/RES_hhdet_in_new!M97)</f>
        <v>1702.3599919037581</v>
      </c>
      <c r="N97" s="160">
        <f>IF(RES_hhdet_in_fec!N97=0,0,RES_hhdet_in_fec!N97/0.086*1000000/RES_hhdet_in_new!N97)</f>
        <v>2221.1404517231317</v>
      </c>
      <c r="O97" s="160">
        <f>IF(RES_hhdet_in_fec!O97=0,0,RES_hhdet_in_fec!O97/0.086*1000000/RES_hhdet_in_new!O97)</f>
        <v>2288.7495587375433</v>
      </c>
      <c r="P97" s="160">
        <f>IF(RES_hhdet_in_fec!P97=0,0,RES_hhdet_in_fec!P97/0.086*1000000/RES_hhdet_in_new!P97)</f>
        <v>1966.9619231563881</v>
      </c>
      <c r="Q97" s="160">
        <f>IF(RES_hhdet_in_fec!Q97=0,0,RES_hhdet_in_fec!Q97/0.086*1000000/RES_hhdet_in_new!Q97)</f>
        <v>2050.5937871107449</v>
      </c>
    </row>
    <row r="98" spans="1:17" ht="12" customHeight="1" x14ac:dyDescent="0.25">
      <c r="A98" s="148" t="s">
        <v>60</v>
      </c>
      <c r="B98" s="156"/>
      <c r="C98" s="156">
        <f>IF(RES_hhdet_in_fec!C98=0,0,RES_hhdet_in_fec!C98/0.086*1000000/RES_hhdet_in_new!C97)</f>
        <v>1434.8549667515747</v>
      </c>
      <c r="D98" s="156">
        <f>IF(RES_hhdet_in_fec!D98=0,0,RES_hhdet_in_fec!D98/0.086*1000000/RES_hhdet_in_new!D97)</f>
        <v>1433.9047845968787</v>
      </c>
      <c r="E98" s="156">
        <f>IF(RES_hhdet_in_fec!E98=0,0,RES_hhdet_in_fec!E98/0.086*1000000/RES_hhdet_in_new!E97)</f>
        <v>1481.0357288211819</v>
      </c>
      <c r="F98" s="156">
        <f>IF(RES_hhdet_in_fec!F98=0,0,RES_hhdet_in_fec!F98/0.086*1000000/RES_hhdet_in_new!F97)</f>
        <v>1500.7046620392725</v>
      </c>
      <c r="G98" s="156">
        <f>IF(RES_hhdet_in_fec!G98=0,0,RES_hhdet_in_fec!G98/0.086*1000000/RES_hhdet_in_new!G97)</f>
        <v>1376.9792842652098</v>
      </c>
      <c r="H98" s="156">
        <f>IF(RES_hhdet_in_fec!H98=0,0,RES_hhdet_in_fec!H98/0.086*1000000/RES_hhdet_in_new!H97)</f>
        <v>1395.00765594926</v>
      </c>
      <c r="I98" s="156">
        <f>IF(RES_hhdet_in_fec!I98=0,0,RES_hhdet_in_fec!I98/0.086*1000000/RES_hhdet_in_new!I97)</f>
        <v>1403.8388989968546</v>
      </c>
      <c r="J98" s="156">
        <f>IF(RES_hhdet_in_fec!J98=0,0,RES_hhdet_in_fec!J98/0.086*1000000/RES_hhdet_in_new!J97)</f>
        <v>1411.6650931285931</v>
      </c>
      <c r="K98" s="156">
        <f>IF(RES_hhdet_in_fec!K98=0,0,RES_hhdet_in_fec!K98/0.086*1000000/RES_hhdet_in_new!K97)</f>
        <v>1308.6166910661032</v>
      </c>
      <c r="L98" s="156">
        <f>IF(RES_hhdet_in_fec!L98=0,0,RES_hhdet_in_fec!L98/0.086*1000000/RES_hhdet_in_new!L97)</f>
        <v>1605.0998461331762</v>
      </c>
      <c r="M98" s="156">
        <f>IF(RES_hhdet_in_fec!M98=0,0,RES_hhdet_in_fec!M98/0.086*1000000/RES_hhdet_in_new!M97)</f>
        <v>1250.6072831793097</v>
      </c>
      <c r="N98" s="156">
        <f>IF(RES_hhdet_in_fec!N98=0,0,RES_hhdet_in_fec!N98/0.086*1000000/RES_hhdet_in_new!N97)</f>
        <v>1729.9256974216487</v>
      </c>
      <c r="O98" s="156">
        <f>IF(RES_hhdet_in_fec!O98=0,0,RES_hhdet_in_fec!O98/0.086*1000000/RES_hhdet_in_new!O97)</f>
        <v>1771.4895439753852</v>
      </c>
      <c r="P98" s="156">
        <f>IF(RES_hhdet_in_fec!P98=0,0,RES_hhdet_in_fec!P98/0.086*1000000/RES_hhdet_in_new!P97)</f>
        <v>1462.606370044537</v>
      </c>
      <c r="Q98" s="156">
        <f>IF(RES_hhdet_in_fec!Q98=0,0,RES_hhdet_in_fec!Q98/0.086*1000000/RES_hhdet_in_new!Q97)</f>
        <v>1550.0392016598887</v>
      </c>
    </row>
    <row r="99" spans="1:17" ht="12" customHeight="1" x14ac:dyDescent="0.25">
      <c r="A99" s="148" t="s">
        <v>59</v>
      </c>
      <c r="B99" s="156"/>
      <c r="C99" s="156">
        <f>IF(RES_hhdet_in_fec!C99=0,0,RES_hhdet_in_fec!C99/0.086*1000000/RES_hhdet_in_new!C97)</f>
        <v>490.68361937918866</v>
      </c>
      <c r="D99" s="156">
        <f>IF(RES_hhdet_in_fec!D99=0,0,RES_hhdet_in_fec!D99/0.086*1000000/RES_hhdet_in_new!D97)</f>
        <v>485.37789839150122</v>
      </c>
      <c r="E99" s="156">
        <f>IF(RES_hhdet_in_fec!E99=0,0,RES_hhdet_in_fec!E99/0.086*1000000/RES_hhdet_in_new!E97)</f>
        <v>488.2056459183114</v>
      </c>
      <c r="F99" s="156">
        <f>IF(RES_hhdet_in_fec!F99=0,0,RES_hhdet_in_fec!F99/0.086*1000000/RES_hhdet_in_new!F97)</f>
        <v>491.56788370107603</v>
      </c>
      <c r="G99" s="156">
        <f>IF(RES_hhdet_in_fec!G99=0,0,RES_hhdet_in_fec!G99/0.086*1000000/RES_hhdet_in_new!G97)</f>
        <v>487.79060079989978</v>
      </c>
      <c r="H99" s="156">
        <f>IF(RES_hhdet_in_fec!H99=0,0,RES_hhdet_in_fec!H99/0.086*1000000/RES_hhdet_in_new!H97)</f>
        <v>487.75590009019908</v>
      </c>
      <c r="I99" s="156">
        <f>IF(RES_hhdet_in_fec!I99=0,0,RES_hhdet_in_fec!I99/0.086*1000000/RES_hhdet_in_new!I97)</f>
        <v>490.3229382173414</v>
      </c>
      <c r="J99" s="156">
        <f>IF(RES_hhdet_in_fec!J99=0,0,RES_hhdet_in_fec!J99/0.086*1000000/RES_hhdet_in_new!J97)</f>
        <v>491.74665384167838</v>
      </c>
      <c r="K99" s="156">
        <f>IF(RES_hhdet_in_fec!K99=0,0,RES_hhdet_in_fec!K99/0.086*1000000/RES_hhdet_in_new!K97)</f>
        <v>492.92493877353314</v>
      </c>
      <c r="L99" s="156">
        <f>IF(RES_hhdet_in_fec!L99=0,0,RES_hhdet_in_fec!L99/0.086*1000000/RES_hhdet_in_new!L97)</f>
        <v>499.56769596061918</v>
      </c>
      <c r="M99" s="156">
        <f>IF(RES_hhdet_in_fec!M99=0,0,RES_hhdet_in_fec!M99/0.086*1000000/RES_hhdet_in_new!M97)</f>
        <v>451.75270872444855</v>
      </c>
      <c r="N99" s="156">
        <f>IF(RES_hhdet_in_fec!N99=0,0,RES_hhdet_in_fec!N99/0.086*1000000/RES_hhdet_in_new!N97)</f>
        <v>491.21475430148308</v>
      </c>
      <c r="O99" s="156">
        <f>IF(RES_hhdet_in_fec!O99=0,0,RES_hhdet_in_fec!O99/0.086*1000000/RES_hhdet_in_new!O97)</f>
        <v>517.26001476215822</v>
      </c>
      <c r="P99" s="156">
        <f>IF(RES_hhdet_in_fec!P99=0,0,RES_hhdet_in_fec!P99/0.086*1000000/RES_hhdet_in_new!P97)</f>
        <v>504.35555311185124</v>
      </c>
      <c r="Q99" s="156">
        <f>IF(RES_hhdet_in_fec!Q99=0,0,RES_hhdet_in_fec!Q99/0.086*1000000/RES_hhdet_in_new!Q97)</f>
        <v>500.55458545085656</v>
      </c>
    </row>
    <row r="100" spans="1:17" ht="12" customHeight="1" x14ac:dyDescent="0.25">
      <c r="A100" s="158" t="s">
        <v>62</v>
      </c>
      <c r="B100" s="157"/>
      <c r="C100" s="157">
        <f>IF(SUM(RES_hhdet_in_fec!C101:C103)=0,0,SUM(RES_hhdet_in_fec!C101:C103)/0.086*1000000/SUM(RES_hhdet_in_new!C101:C103))</f>
        <v>990.47896677247945</v>
      </c>
      <c r="D100" s="157">
        <f>IF(SUM(RES_hhdet_in_fec!D101:D103)=0,0,SUM(RES_hhdet_in_fec!D101:D103)/0.086*1000000/SUM(RES_hhdet_in_new!D101:D103))</f>
        <v>1000.2640944082403</v>
      </c>
      <c r="E100" s="157">
        <f>IF(SUM(RES_hhdet_in_fec!E101:E103)=0,0,SUM(RES_hhdet_in_fec!E101:E103)/0.086*1000000/SUM(RES_hhdet_in_new!E101:E103))</f>
        <v>1057.0998352038512</v>
      </c>
      <c r="F100" s="157">
        <f>IF(SUM(RES_hhdet_in_fec!F101:F103)=0,0,SUM(RES_hhdet_in_fec!F101:F103)/0.086*1000000/SUM(RES_hhdet_in_new!F101:F103))</f>
        <v>1038.3949294686865</v>
      </c>
      <c r="G100" s="157">
        <f>IF(SUM(RES_hhdet_in_fec!G101:G103)=0,0,SUM(RES_hhdet_in_fec!G101:G103)/0.086*1000000/SUM(RES_hhdet_in_new!G101:G103))</f>
        <v>989.06227468152019</v>
      </c>
      <c r="H100" s="157">
        <f>IF(SUM(RES_hhdet_in_fec!H101:H103)=0,0,SUM(RES_hhdet_in_fec!H101:H103)/0.086*1000000/SUM(RES_hhdet_in_new!H101:H103))</f>
        <v>1018.9748053706708</v>
      </c>
      <c r="I100" s="157">
        <f>IF(SUM(RES_hhdet_in_fec!I101:I103)=0,0,SUM(RES_hhdet_in_fec!I101:I103)/0.086*1000000/SUM(RES_hhdet_in_new!I101:I103))</f>
        <v>1008.3522616113299</v>
      </c>
      <c r="J100" s="157">
        <f>IF(SUM(RES_hhdet_in_fec!J101:J103)=0,0,SUM(RES_hhdet_in_fec!J101:J103)/0.086*1000000/SUM(RES_hhdet_in_new!J101:J103))</f>
        <v>1066.1825717501993</v>
      </c>
      <c r="K100" s="157">
        <f>IF(SUM(RES_hhdet_in_fec!K101:K103)=0,0,SUM(RES_hhdet_in_fec!K101:K103)/0.086*1000000/SUM(RES_hhdet_in_new!K101:K103))</f>
        <v>1038.1365222258573</v>
      </c>
      <c r="L100" s="157">
        <f>IF(SUM(RES_hhdet_in_fec!L101:L103)=0,0,SUM(RES_hhdet_in_fec!L101:L103)/0.086*1000000/SUM(RES_hhdet_in_new!L101:L103))</f>
        <v>1141.1313244067228</v>
      </c>
      <c r="M100" s="157">
        <f>IF(SUM(RES_hhdet_in_fec!M101:M103)=0,0,SUM(RES_hhdet_in_fec!M101:M103)/0.086*1000000/SUM(RES_hhdet_in_new!M101:M103))</f>
        <v>989.85814443385038</v>
      </c>
      <c r="N100" s="157">
        <f>IF(SUM(RES_hhdet_in_fec!N101:N103)=0,0,SUM(RES_hhdet_in_fec!N101:N103)/0.086*1000000/SUM(RES_hhdet_in_new!N101:N103))</f>
        <v>1175.5744192986792</v>
      </c>
      <c r="O100" s="157">
        <f>IF(SUM(RES_hhdet_in_fec!O101:O103)=0,0,SUM(RES_hhdet_in_fec!O101:O103)/0.086*1000000/SUM(RES_hhdet_in_new!O101:O103))</f>
        <v>1273.302519591608</v>
      </c>
      <c r="P100" s="157">
        <f>IF(SUM(RES_hhdet_in_fec!P101:P103)=0,0,SUM(RES_hhdet_in_fec!P101:P103)/0.086*1000000/SUM(RES_hhdet_in_new!P101:P103))</f>
        <v>1081.4506980328754</v>
      </c>
      <c r="Q100" s="157">
        <f>IF(SUM(RES_hhdet_in_fec!Q101:Q103)=0,0,SUM(RES_hhdet_in_fec!Q101:Q103)/0.086*1000000/SUM(RES_hhdet_in_new!Q101:Q103))</f>
        <v>1142.5449475599994</v>
      </c>
    </row>
    <row r="101" spans="1:17" ht="12" customHeight="1" x14ac:dyDescent="0.25">
      <c r="A101" s="23" t="s">
        <v>55</v>
      </c>
      <c r="B101" s="156"/>
      <c r="C101" s="156">
        <f>IF(RES_hhdet_in_fec!C101=0,0,RES_hhdet_in_fec!C101/0.086*1000000/RES_hhdet_in_new!C101)</f>
        <v>0</v>
      </c>
      <c r="D101" s="156">
        <f>IF(RES_hhdet_in_fec!D101=0,0,RES_hhdet_in_fec!D101/0.086*1000000/RES_hhdet_in_new!D101)</f>
        <v>0</v>
      </c>
      <c r="E101" s="156">
        <f>IF(RES_hhdet_in_fec!E101=0,0,RES_hhdet_in_fec!E101/0.086*1000000/RES_hhdet_in_new!E101)</f>
        <v>0</v>
      </c>
      <c r="F101" s="156">
        <f>IF(RES_hhdet_in_fec!F101=0,0,RES_hhdet_in_fec!F101/0.086*1000000/RES_hhdet_in_new!F101)</f>
        <v>0</v>
      </c>
      <c r="G101" s="156">
        <f>IF(RES_hhdet_in_fec!G101=0,0,RES_hhdet_in_fec!G101/0.086*1000000/RES_hhdet_in_new!G101)</f>
        <v>0</v>
      </c>
      <c r="H101" s="156">
        <f>IF(RES_hhdet_in_fec!H101=0,0,RES_hhdet_in_fec!H101/0.086*1000000/RES_hhdet_in_new!H101)</f>
        <v>0</v>
      </c>
      <c r="I101" s="156">
        <f>IF(RES_hhdet_in_fec!I101=0,0,RES_hhdet_in_fec!I101/0.086*1000000/RES_hhdet_in_new!I101)</f>
        <v>0</v>
      </c>
      <c r="J101" s="156">
        <f>IF(RES_hhdet_in_fec!J101=0,0,RES_hhdet_in_fec!J101/0.086*1000000/RES_hhdet_in_new!J101)</f>
        <v>0</v>
      </c>
      <c r="K101" s="156">
        <f>IF(RES_hhdet_in_fec!K101=0,0,RES_hhdet_in_fec!K101/0.086*1000000/RES_hhdet_in_new!K101)</f>
        <v>0</v>
      </c>
      <c r="L101" s="156">
        <f>IF(RES_hhdet_in_fec!L101=0,0,RES_hhdet_in_fec!L101/0.086*1000000/RES_hhdet_in_new!L101)</f>
        <v>0</v>
      </c>
      <c r="M101" s="156">
        <f>IF(RES_hhdet_in_fec!M101=0,0,RES_hhdet_in_fec!M101/0.086*1000000/RES_hhdet_in_new!M101)</f>
        <v>0</v>
      </c>
      <c r="N101" s="156">
        <f>IF(RES_hhdet_in_fec!N101=0,0,RES_hhdet_in_fec!N101/0.086*1000000/RES_hhdet_in_new!N101)</f>
        <v>0</v>
      </c>
      <c r="O101" s="156">
        <f>IF(RES_hhdet_in_fec!O101=0,0,RES_hhdet_in_fec!O101/0.086*1000000/RES_hhdet_in_new!O101)</f>
        <v>0</v>
      </c>
      <c r="P101" s="156">
        <f>IF(RES_hhdet_in_fec!P101=0,0,RES_hhdet_in_fec!P101/0.086*1000000/RES_hhdet_in_new!P101)</f>
        <v>0</v>
      </c>
      <c r="Q101" s="156">
        <f>IF(RES_hhdet_in_fec!Q101=0,0,RES_hhdet_in_fec!Q101/0.086*1000000/RES_hhdet_in_new!Q101)</f>
        <v>0</v>
      </c>
    </row>
    <row r="102" spans="1:17" ht="12" customHeight="1" x14ac:dyDescent="0.25">
      <c r="A102" s="23" t="s">
        <v>57</v>
      </c>
      <c r="B102" s="156"/>
      <c r="C102" s="156">
        <f>IF(RES_hhdet_in_fec!C102=0,0,RES_hhdet_in_fec!C102/0.086*1000000/RES_hhdet_in_new!C102)</f>
        <v>0</v>
      </c>
      <c r="D102" s="156">
        <f>IF(RES_hhdet_in_fec!D102=0,0,RES_hhdet_in_fec!D102/0.086*1000000/RES_hhdet_in_new!D102)</f>
        <v>0</v>
      </c>
      <c r="E102" s="156">
        <f>IF(RES_hhdet_in_fec!E102=0,0,RES_hhdet_in_fec!E102/0.086*1000000/RES_hhdet_in_new!E102)</f>
        <v>0</v>
      </c>
      <c r="F102" s="156">
        <f>IF(RES_hhdet_in_fec!F102=0,0,RES_hhdet_in_fec!F102/0.086*1000000/RES_hhdet_in_new!F102)</f>
        <v>0</v>
      </c>
      <c r="G102" s="156">
        <f>IF(RES_hhdet_in_fec!G102=0,0,RES_hhdet_in_fec!G102/0.086*1000000/RES_hhdet_in_new!G102)</f>
        <v>0</v>
      </c>
      <c r="H102" s="156">
        <f>IF(RES_hhdet_in_fec!H102=0,0,RES_hhdet_in_fec!H102/0.086*1000000/RES_hhdet_in_new!H102)</f>
        <v>0</v>
      </c>
      <c r="I102" s="156">
        <f>IF(RES_hhdet_in_fec!I102=0,0,RES_hhdet_in_fec!I102/0.086*1000000/RES_hhdet_in_new!I102)</f>
        <v>0</v>
      </c>
      <c r="J102" s="156">
        <f>IF(RES_hhdet_in_fec!J102=0,0,RES_hhdet_in_fec!J102/0.086*1000000/RES_hhdet_in_new!J102)</f>
        <v>0</v>
      </c>
      <c r="K102" s="156">
        <f>IF(RES_hhdet_in_fec!K102=0,0,RES_hhdet_in_fec!K102/0.086*1000000/RES_hhdet_in_new!K102)</f>
        <v>0</v>
      </c>
      <c r="L102" s="156">
        <f>IF(RES_hhdet_in_fec!L102=0,0,RES_hhdet_in_fec!L102/0.086*1000000/RES_hhdet_in_new!L102)</f>
        <v>0</v>
      </c>
      <c r="M102" s="156">
        <f>IF(RES_hhdet_in_fec!M102=0,0,RES_hhdet_in_fec!M102/0.086*1000000/RES_hhdet_in_new!M102)</f>
        <v>0</v>
      </c>
      <c r="N102" s="156">
        <f>IF(RES_hhdet_in_fec!N102=0,0,RES_hhdet_in_fec!N102/0.086*1000000/RES_hhdet_in_new!N102)</f>
        <v>0</v>
      </c>
      <c r="O102" s="156">
        <f>IF(RES_hhdet_in_fec!O102=0,0,RES_hhdet_in_fec!O102/0.086*1000000/RES_hhdet_in_new!O102)</f>
        <v>0</v>
      </c>
      <c r="P102" s="156">
        <f>IF(RES_hhdet_in_fec!P102=0,0,RES_hhdet_in_fec!P102/0.086*1000000/RES_hhdet_in_new!P102)</f>
        <v>0</v>
      </c>
      <c r="Q102" s="156">
        <f>IF(RES_hhdet_in_fec!Q102=0,0,RES_hhdet_in_fec!Q102/0.086*1000000/RES_hhdet_in_new!Q102)</f>
        <v>0</v>
      </c>
    </row>
    <row r="103" spans="1:17" ht="12" customHeight="1" x14ac:dyDescent="0.25">
      <c r="A103" s="29" t="s">
        <v>140</v>
      </c>
      <c r="B103" s="57"/>
      <c r="C103" s="57">
        <f>IF(RES_hhdet_in_fec!C103=0,0,RES_hhdet_in_fec!C103/0.086*1000000/RES_hhdet_in_new!C103)</f>
        <v>990.47896677247945</v>
      </c>
      <c r="D103" s="57">
        <f>IF(RES_hhdet_in_fec!D103=0,0,RES_hhdet_in_fec!D103/0.086*1000000/RES_hhdet_in_new!D103)</f>
        <v>1000.2640944082403</v>
      </c>
      <c r="E103" s="57">
        <f>IF(RES_hhdet_in_fec!E103=0,0,RES_hhdet_in_fec!E103/0.086*1000000/RES_hhdet_in_new!E103)</f>
        <v>1057.0998352038512</v>
      </c>
      <c r="F103" s="57">
        <f>IF(RES_hhdet_in_fec!F103=0,0,RES_hhdet_in_fec!F103/0.086*1000000/RES_hhdet_in_new!F103)</f>
        <v>1038.3949294686865</v>
      </c>
      <c r="G103" s="57">
        <f>IF(RES_hhdet_in_fec!G103=0,0,RES_hhdet_in_fec!G103/0.086*1000000/RES_hhdet_in_new!G103)</f>
        <v>989.06227468152019</v>
      </c>
      <c r="H103" s="57">
        <f>IF(RES_hhdet_in_fec!H103=0,0,RES_hhdet_in_fec!H103/0.086*1000000/RES_hhdet_in_new!H103)</f>
        <v>1018.9748053706708</v>
      </c>
      <c r="I103" s="57">
        <f>IF(RES_hhdet_in_fec!I103=0,0,RES_hhdet_in_fec!I103/0.086*1000000/RES_hhdet_in_new!I103)</f>
        <v>1008.3522616113299</v>
      </c>
      <c r="J103" s="57">
        <f>IF(RES_hhdet_in_fec!J103=0,0,RES_hhdet_in_fec!J103/0.086*1000000/RES_hhdet_in_new!J103)</f>
        <v>1066.1825717501993</v>
      </c>
      <c r="K103" s="57">
        <f>IF(RES_hhdet_in_fec!K103=0,0,RES_hhdet_in_fec!K103/0.086*1000000/RES_hhdet_in_new!K103)</f>
        <v>1038.1365222258573</v>
      </c>
      <c r="L103" s="57">
        <f>IF(RES_hhdet_in_fec!L103=0,0,RES_hhdet_in_fec!L103/0.086*1000000/RES_hhdet_in_new!L103)</f>
        <v>1141.1313244067228</v>
      </c>
      <c r="M103" s="57">
        <f>IF(RES_hhdet_in_fec!M103=0,0,RES_hhdet_in_fec!M103/0.086*1000000/RES_hhdet_in_new!M103)</f>
        <v>989.85814443385038</v>
      </c>
      <c r="N103" s="57">
        <f>IF(RES_hhdet_in_fec!N103=0,0,RES_hhdet_in_fec!N103/0.086*1000000/RES_hhdet_in_new!N103)</f>
        <v>1175.5744192986792</v>
      </c>
      <c r="O103" s="57">
        <f>IF(RES_hhdet_in_fec!O103=0,0,RES_hhdet_in_fec!O103/0.086*1000000/RES_hhdet_in_new!O103)</f>
        <v>1273.302519591608</v>
      </c>
      <c r="P103" s="57">
        <f>IF(RES_hhdet_in_fec!P103=0,0,RES_hhdet_in_fec!P103/0.086*1000000/RES_hhdet_in_new!P103)</f>
        <v>1081.4506980328754</v>
      </c>
      <c r="Q103" s="57">
        <f>IF(RES_hhdet_in_fec!Q103=0,0,RES_hhdet_in_fec!Q103/0.086*1000000/RES_hhdet_in_new!Q103)</f>
        <v>1142.5449475599994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68">
        <f t="shared" ref="C105" si="85">SUM(C106,C109,C111,C120)</f>
        <v>14225.651786491908</v>
      </c>
      <c r="D105" s="168">
        <f t="shared" ref="D105" si="86">SUM(D106,D109,D111,D120)</f>
        <v>14326.880784310855</v>
      </c>
      <c r="E105" s="168">
        <f t="shared" ref="E105" si="87">SUM(E106,E109,E111,E120)</f>
        <v>14658.609423951179</v>
      </c>
      <c r="F105" s="168">
        <f t="shared" ref="F105" si="88">SUM(F106,F109,F111,F120)</f>
        <v>15192.908859501187</v>
      </c>
      <c r="G105" s="168">
        <f t="shared" ref="G105" si="89">SUM(G106,G109,G111,G120)</f>
        <v>0</v>
      </c>
      <c r="H105" s="168">
        <f t="shared" ref="H105" si="90">SUM(H106,H109,H111,H120)</f>
        <v>14247.032592019423</v>
      </c>
      <c r="I105" s="168">
        <f t="shared" ref="I105" si="91">SUM(I106,I109,I111,I120)</f>
        <v>13497.443489236923</v>
      </c>
      <c r="J105" s="168">
        <f t="shared" ref="J105" si="92">SUM(J106,J109,J111,J120)</f>
        <v>13273.481539711604</v>
      </c>
      <c r="K105" s="168">
        <f t="shared" ref="K105" si="93">SUM(K106,K109,K111,K120)</f>
        <v>13101.702053766121</v>
      </c>
      <c r="L105" s="168">
        <f t="shared" ref="L105" si="94">SUM(L106,L109,L111,L120)</f>
        <v>13595.435525781633</v>
      </c>
      <c r="M105" s="168">
        <f t="shared" ref="M105" si="95">SUM(M106,M109,M111,M120)</f>
        <v>11858.284774289727</v>
      </c>
      <c r="N105" s="168">
        <f t="shared" ref="N105" si="96">SUM(N106,N109,N111,N120)</f>
        <v>12658.67685460897</v>
      </c>
      <c r="O105" s="168">
        <f t="shared" ref="O105" si="97">SUM(O106,O109,O111,O120)</f>
        <v>12471.514696241034</v>
      </c>
      <c r="P105" s="168">
        <f t="shared" ref="P105" si="98">SUM(P106,P109,P111,P120)</f>
        <v>11192.728146381072</v>
      </c>
      <c r="Q105" s="168">
        <f t="shared" ref="Q105" si="99">SUM(Q106,Q109,Q111,Q120)</f>
        <v>0</v>
      </c>
    </row>
    <row r="106" spans="1:17" ht="12.95" customHeight="1" x14ac:dyDescent="0.25">
      <c r="A106" s="158" t="s">
        <v>65</v>
      </c>
      <c r="B106" s="157"/>
      <c r="C106" s="157">
        <f t="shared" ref="C106:Q106" si="100">SUM(C107:C108)</f>
        <v>10194.201210203759</v>
      </c>
      <c r="D106" s="157">
        <f t="shared" si="100"/>
        <v>10336.283805766448</v>
      </c>
      <c r="E106" s="157">
        <f t="shared" si="100"/>
        <v>10590.764521085575</v>
      </c>
      <c r="F106" s="157">
        <f t="shared" si="100"/>
        <v>11164.305059937673</v>
      </c>
      <c r="G106" s="157">
        <f t="shared" si="100"/>
        <v>0</v>
      </c>
      <c r="H106" s="157">
        <f t="shared" si="100"/>
        <v>10531.160561276552</v>
      </c>
      <c r="I106" s="157">
        <f t="shared" si="100"/>
        <v>9648.208563648599</v>
      </c>
      <c r="J106" s="157">
        <f t="shared" si="100"/>
        <v>9552.5417460286917</v>
      </c>
      <c r="K106" s="157">
        <f t="shared" si="100"/>
        <v>9640.9267826043306</v>
      </c>
      <c r="L106" s="157">
        <f t="shared" si="100"/>
        <v>9797.916605834891</v>
      </c>
      <c r="M106" s="157">
        <f t="shared" si="100"/>
        <v>8375.2377102170267</v>
      </c>
      <c r="N106" s="157">
        <f t="shared" si="100"/>
        <v>8373.9373692173831</v>
      </c>
      <c r="O106" s="157">
        <f t="shared" si="100"/>
        <v>8169.984657408474</v>
      </c>
      <c r="P106" s="157">
        <f t="shared" si="100"/>
        <v>7437.5183600092814</v>
      </c>
      <c r="Q106" s="157">
        <f t="shared" si="100"/>
        <v>0</v>
      </c>
    </row>
    <row r="107" spans="1:17" ht="12" customHeight="1" x14ac:dyDescent="0.25">
      <c r="A107" s="23" t="s">
        <v>153</v>
      </c>
      <c r="B107" s="156"/>
      <c r="C107" s="156">
        <f>IF(RES_hhdet_in_fec!C107=0,0,RES_hhdet_in_fec!C107/0.086*1000000/RES_hhdet_in_new!C107)</f>
        <v>10162.456552011115</v>
      </c>
      <c r="D107" s="156">
        <f>IF(RES_hhdet_in_fec!D107=0,0,RES_hhdet_in_fec!D107/0.086*1000000/RES_hhdet_in_new!D107)</f>
        <v>10301.171253785104</v>
      </c>
      <c r="E107" s="156">
        <f>IF(RES_hhdet_in_fec!E107=0,0,RES_hhdet_in_fec!E107/0.086*1000000/RES_hhdet_in_new!E107)</f>
        <v>10543.153586474518</v>
      </c>
      <c r="F107" s="156">
        <f>IF(RES_hhdet_in_fec!F107=0,0,RES_hhdet_in_fec!F107/0.086*1000000/RES_hhdet_in_new!F107)</f>
        <v>11118.085935513142</v>
      </c>
      <c r="G107" s="156">
        <f>IF(RES_hhdet_in_fec!G107=0,0,RES_hhdet_in_fec!G107/0.086*1000000/RES_hhdet_in_new!G107)</f>
        <v>0</v>
      </c>
      <c r="H107" s="156">
        <f>IF(RES_hhdet_in_fec!H107=0,0,RES_hhdet_in_fec!H107/0.086*1000000/RES_hhdet_in_new!H107)</f>
        <v>10494.17786580022</v>
      </c>
      <c r="I107" s="156">
        <f>IF(RES_hhdet_in_fec!I107=0,0,RES_hhdet_in_fec!I107/0.086*1000000/RES_hhdet_in_new!I107)</f>
        <v>9614.1539847528638</v>
      </c>
      <c r="J107" s="156">
        <f>IF(RES_hhdet_in_fec!J107=0,0,RES_hhdet_in_fec!J107/0.086*1000000/RES_hhdet_in_new!J107)</f>
        <v>9508.5892131691435</v>
      </c>
      <c r="K107" s="156">
        <f>IF(RES_hhdet_in_fec!K107=0,0,RES_hhdet_in_fec!K107/0.086*1000000/RES_hhdet_in_new!K107)</f>
        <v>9608.9891863711327</v>
      </c>
      <c r="L107" s="156">
        <f>IF(RES_hhdet_in_fec!L107=0,0,RES_hhdet_in_fec!L107/0.086*1000000/RES_hhdet_in_new!L107)</f>
        <v>9737.1042863773764</v>
      </c>
      <c r="M107" s="156">
        <f>IF(RES_hhdet_in_fec!M107=0,0,RES_hhdet_in_fec!M107/0.086*1000000/RES_hhdet_in_new!M107)</f>
        <v>8349.5360723693357</v>
      </c>
      <c r="N107" s="156">
        <f>IF(RES_hhdet_in_fec!N107=0,0,RES_hhdet_in_fec!N107/0.086*1000000/RES_hhdet_in_new!N107)</f>
        <v>8313.6024919184965</v>
      </c>
      <c r="O107" s="156">
        <f>IF(RES_hhdet_in_fec!O107=0,0,RES_hhdet_in_fec!O107/0.086*1000000/RES_hhdet_in_new!O107)</f>
        <v>8093.7616099692596</v>
      </c>
      <c r="P107" s="156">
        <f>IF(RES_hhdet_in_fec!P107=0,0,RES_hhdet_in_fec!P107/0.086*1000000/RES_hhdet_in_new!P107)</f>
        <v>7400.76221811907</v>
      </c>
      <c r="Q107" s="156">
        <f>IF(RES_hhdet_in_fec!Q107=0,0,RES_hhdet_in_fec!Q107/0.086*1000000/RES_hhdet_in_new!Q107)</f>
        <v>0</v>
      </c>
    </row>
    <row r="108" spans="1:17" ht="12" customHeight="1" x14ac:dyDescent="0.25">
      <c r="A108" s="23" t="s">
        <v>60</v>
      </c>
      <c r="B108" s="156"/>
      <c r="C108" s="156">
        <f>IF(RES_hhdet_in_fec!C108=0,0,RES_hhdet_in_fec!C108/0.086*1000000/RES_hhdet_in_new!C107)</f>
        <v>31.74465819264249</v>
      </c>
      <c r="D108" s="156">
        <f>IF(RES_hhdet_in_fec!D108=0,0,RES_hhdet_in_fec!D108/0.086*1000000/RES_hhdet_in_new!D107)</f>
        <v>35.112551981344929</v>
      </c>
      <c r="E108" s="156">
        <f>IF(RES_hhdet_in_fec!E108=0,0,RES_hhdet_in_fec!E108/0.086*1000000/RES_hhdet_in_new!E107)</f>
        <v>47.61093461105645</v>
      </c>
      <c r="F108" s="156">
        <f>IF(RES_hhdet_in_fec!F108=0,0,RES_hhdet_in_fec!F108/0.086*1000000/RES_hhdet_in_new!F107)</f>
        <v>46.219124424530648</v>
      </c>
      <c r="G108" s="156">
        <f>IF(RES_hhdet_in_fec!G108=0,0,RES_hhdet_in_fec!G108/0.086*1000000/RES_hhdet_in_new!G107)</f>
        <v>0</v>
      </c>
      <c r="H108" s="156">
        <f>IF(RES_hhdet_in_fec!H108=0,0,RES_hhdet_in_fec!H108/0.086*1000000/RES_hhdet_in_new!H107)</f>
        <v>36.982695476331635</v>
      </c>
      <c r="I108" s="156">
        <f>IF(RES_hhdet_in_fec!I108=0,0,RES_hhdet_in_fec!I108/0.086*1000000/RES_hhdet_in_new!I107)</f>
        <v>34.054578895735823</v>
      </c>
      <c r="J108" s="156">
        <f>IF(RES_hhdet_in_fec!J108=0,0,RES_hhdet_in_fec!J108/0.086*1000000/RES_hhdet_in_new!J107)</f>
        <v>43.952532859548555</v>
      </c>
      <c r="K108" s="156">
        <f>IF(RES_hhdet_in_fec!K108=0,0,RES_hhdet_in_fec!K108/0.086*1000000/RES_hhdet_in_new!K107)</f>
        <v>31.937596233197088</v>
      </c>
      <c r="L108" s="156">
        <f>IF(RES_hhdet_in_fec!L108=0,0,RES_hhdet_in_fec!L108/0.086*1000000/RES_hhdet_in_new!L107)</f>
        <v>60.812319457515407</v>
      </c>
      <c r="M108" s="156">
        <f>IF(RES_hhdet_in_fec!M108=0,0,RES_hhdet_in_fec!M108/0.086*1000000/RES_hhdet_in_new!M107)</f>
        <v>25.701637847691668</v>
      </c>
      <c r="N108" s="156">
        <f>IF(RES_hhdet_in_fec!N108=0,0,RES_hhdet_in_fec!N108/0.086*1000000/RES_hhdet_in_new!N107)</f>
        <v>60.334877298886816</v>
      </c>
      <c r="O108" s="156">
        <f>IF(RES_hhdet_in_fec!O108=0,0,RES_hhdet_in_fec!O108/0.086*1000000/RES_hhdet_in_new!O107)</f>
        <v>76.223047439214483</v>
      </c>
      <c r="P108" s="156">
        <f>IF(RES_hhdet_in_fec!P108=0,0,RES_hhdet_in_fec!P108/0.086*1000000/RES_hhdet_in_new!P107)</f>
        <v>36.756141890211779</v>
      </c>
      <c r="Q108" s="156">
        <f>IF(RES_hhdet_in_fec!Q108=0,0,RES_hhdet_in_fec!Q108/0.086*1000000/RES_hhdet_in_new!Q107)</f>
        <v>0</v>
      </c>
    </row>
    <row r="109" spans="1:17" ht="12.95" customHeight="1" x14ac:dyDescent="0.25">
      <c r="A109" s="158" t="s">
        <v>112</v>
      </c>
      <c r="B109" s="157"/>
      <c r="C109" s="157">
        <f t="shared" ref="C109:Q109" si="101">C110</f>
        <v>861.28267542029448</v>
      </c>
      <c r="D109" s="157">
        <f t="shared" si="101"/>
        <v>815.00053054043462</v>
      </c>
      <c r="E109" s="157">
        <f t="shared" si="101"/>
        <v>772.41721921732869</v>
      </c>
      <c r="F109" s="157">
        <f t="shared" si="101"/>
        <v>721.66921158458717</v>
      </c>
      <c r="G109" s="157">
        <f t="shared" si="101"/>
        <v>0</v>
      </c>
      <c r="H109" s="157">
        <f t="shared" si="101"/>
        <v>615.92765620014927</v>
      </c>
      <c r="I109" s="157">
        <f t="shared" si="101"/>
        <v>749.01241027697029</v>
      </c>
      <c r="J109" s="157">
        <f t="shared" si="101"/>
        <v>744.85334546406477</v>
      </c>
      <c r="K109" s="157">
        <f t="shared" si="101"/>
        <v>623.1374675338559</v>
      </c>
      <c r="L109" s="157">
        <f t="shared" si="101"/>
        <v>559.64147471266244</v>
      </c>
      <c r="M109" s="157">
        <f t="shared" si="101"/>
        <v>619.34152267524121</v>
      </c>
      <c r="N109" s="157">
        <f t="shared" si="101"/>
        <v>602.47060749932541</v>
      </c>
      <c r="O109" s="157">
        <f t="shared" si="101"/>
        <v>544.4324826424496</v>
      </c>
      <c r="P109" s="157">
        <f t="shared" si="101"/>
        <v>489.8716482066647</v>
      </c>
      <c r="Q109" s="157">
        <f t="shared" si="101"/>
        <v>0</v>
      </c>
    </row>
    <row r="110" spans="1:17" ht="12" customHeight="1" x14ac:dyDescent="0.25">
      <c r="A110" s="23" t="s">
        <v>60</v>
      </c>
      <c r="B110" s="156"/>
      <c r="C110" s="156">
        <f>IF(RES_hhdet_in_fec!C110=0,0,RES_hhdet_in_fec!C110/0.086*1000000/RES_hhdet_in_new!C110)</f>
        <v>861.28267542029448</v>
      </c>
      <c r="D110" s="156">
        <f>IF(RES_hhdet_in_fec!D110=0,0,RES_hhdet_in_fec!D110/0.086*1000000/RES_hhdet_in_new!D110)</f>
        <v>815.00053054043462</v>
      </c>
      <c r="E110" s="156">
        <f>IF(RES_hhdet_in_fec!E110=0,0,RES_hhdet_in_fec!E110/0.086*1000000/RES_hhdet_in_new!E110)</f>
        <v>772.41721921732869</v>
      </c>
      <c r="F110" s="156">
        <f>IF(RES_hhdet_in_fec!F110=0,0,RES_hhdet_in_fec!F110/0.086*1000000/RES_hhdet_in_new!F110)</f>
        <v>721.66921158458717</v>
      </c>
      <c r="G110" s="156">
        <f>IF(RES_hhdet_in_fec!G110=0,0,RES_hhdet_in_fec!G110/0.086*1000000/RES_hhdet_in_new!G110)</f>
        <v>0</v>
      </c>
      <c r="H110" s="156">
        <f>IF(RES_hhdet_in_fec!H110=0,0,RES_hhdet_in_fec!H110/0.086*1000000/RES_hhdet_in_new!H110)</f>
        <v>615.92765620014927</v>
      </c>
      <c r="I110" s="156">
        <f>IF(RES_hhdet_in_fec!I110=0,0,RES_hhdet_in_fec!I110/0.086*1000000/RES_hhdet_in_new!I110)</f>
        <v>749.01241027697029</v>
      </c>
      <c r="J110" s="156">
        <f>IF(RES_hhdet_in_fec!J110=0,0,RES_hhdet_in_fec!J110/0.086*1000000/RES_hhdet_in_new!J110)</f>
        <v>744.85334546406477</v>
      </c>
      <c r="K110" s="156">
        <f>IF(RES_hhdet_in_fec!K110=0,0,RES_hhdet_in_fec!K110/0.086*1000000/RES_hhdet_in_new!K110)</f>
        <v>623.1374675338559</v>
      </c>
      <c r="L110" s="156">
        <f>IF(RES_hhdet_in_fec!L110=0,0,RES_hhdet_in_fec!L110/0.086*1000000/RES_hhdet_in_new!L110)</f>
        <v>559.64147471266244</v>
      </c>
      <c r="M110" s="156">
        <f>IF(RES_hhdet_in_fec!M110=0,0,RES_hhdet_in_fec!M110/0.086*1000000/RES_hhdet_in_new!M110)</f>
        <v>619.34152267524121</v>
      </c>
      <c r="N110" s="156">
        <f>IF(RES_hhdet_in_fec!N110=0,0,RES_hhdet_in_fec!N110/0.086*1000000/RES_hhdet_in_new!N110)</f>
        <v>602.47060749932541</v>
      </c>
      <c r="O110" s="156">
        <f>IF(RES_hhdet_in_fec!O110=0,0,RES_hhdet_in_fec!O110/0.086*1000000/RES_hhdet_in_new!O110)</f>
        <v>544.4324826424496</v>
      </c>
      <c r="P110" s="156">
        <f>IF(RES_hhdet_in_fec!P110=0,0,RES_hhdet_in_fec!P110/0.086*1000000/RES_hhdet_in_new!P110)</f>
        <v>489.8716482066647</v>
      </c>
      <c r="Q110" s="156">
        <f>IF(RES_hhdet_in_fec!Q110=0,0,RES_hhdet_in_fec!Q110/0.086*1000000/RES_hhdet_in_new!Q110)</f>
        <v>0</v>
      </c>
    </row>
    <row r="111" spans="1:17" ht="12" customHeight="1" x14ac:dyDescent="0.25">
      <c r="A111" s="158" t="s">
        <v>63</v>
      </c>
      <c r="B111" s="157"/>
      <c r="C111" s="157">
        <f>IF(SUM(RES_hhdet_in_fec!C112:C113,RES_hhdet_in_fec!C116:C117)=0,0,SUM(RES_hhdet_in_fec!C112:C113,RES_hhdet_in_fec!C116:C117)/0.086*1000000/SUM(RES_hhdet_in_new!C112:C113,RES_hhdet_in_new!C116:C117))</f>
        <v>2179.8615763385856</v>
      </c>
      <c r="D111" s="157">
        <f>IF(SUM(RES_hhdet_in_fec!D112:D113,RES_hhdet_in_fec!D116:D117)=0,0,SUM(RES_hhdet_in_fec!D112:D113,RES_hhdet_in_fec!D116:D117)/0.086*1000000/SUM(RES_hhdet_in_new!D112:D113,RES_hhdet_in_new!D116:D117))</f>
        <v>2175.4501340177626</v>
      </c>
      <c r="E111" s="157">
        <f>IF(SUM(RES_hhdet_in_fec!E112:E113,RES_hhdet_in_fec!E116:E117)=0,0,SUM(RES_hhdet_in_fec!E112:E113,RES_hhdet_in_fec!E116:E117)/0.086*1000000/SUM(RES_hhdet_in_new!E112:E113,RES_hhdet_in_new!E116:E117))</f>
        <v>2238.4208680656311</v>
      </c>
      <c r="F111" s="157">
        <f>IF(SUM(RES_hhdet_in_fec!F112:F113,RES_hhdet_in_fec!F116:F117)=0,0,SUM(RES_hhdet_in_fec!F112:F113,RES_hhdet_in_fec!F116:F117)/0.086*1000000/SUM(RES_hhdet_in_new!F112:F113,RES_hhdet_in_new!F116:F117))</f>
        <v>2268.7722290217516</v>
      </c>
      <c r="G111" s="157">
        <f>IF(SUM(RES_hhdet_in_fec!G112:G113,RES_hhdet_in_fec!G116:G117)=0,0,SUM(RES_hhdet_in_fec!G112:G113,RES_hhdet_in_fec!G116:G117)/0.086*1000000/SUM(RES_hhdet_in_new!G112:G113,RES_hhdet_in_new!G116:G117))</f>
        <v>0</v>
      </c>
      <c r="H111" s="157">
        <f>IF(SUM(RES_hhdet_in_fec!H112:H113,RES_hhdet_in_fec!H116:H117)=0,0,SUM(RES_hhdet_in_fec!H112:H113,RES_hhdet_in_fec!H116:H117)/0.086*1000000/SUM(RES_hhdet_in_new!H112:H113,RES_hhdet_in_new!H116:H117))</f>
        <v>2073.2402988913964</v>
      </c>
      <c r="I111" s="157">
        <f>IF(SUM(RES_hhdet_in_fec!I112:I113,RES_hhdet_in_fec!I116:I117)=0,0,SUM(RES_hhdet_in_fec!I112:I113,RES_hhdet_in_fec!I116:I117)/0.086*1000000/SUM(RES_hhdet_in_new!I112:I113,RES_hhdet_in_new!I116:I117))</f>
        <v>2082.7582565578214</v>
      </c>
      <c r="J111" s="157">
        <f>IF(SUM(RES_hhdet_in_fec!J112:J113,RES_hhdet_in_fec!J116:J117)=0,0,SUM(RES_hhdet_in_fec!J112:J113,RES_hhdet_in_fec!J116:J117)/0.086*1000000/SUM(RES_hhdet_in_new!J112:J113,RES_hhdet_in_new!J116:J117))</f>
        <v>1898.0301779898437</v>
      </c>
      <c r="K111" s="157">
        <f>IF(SUM(RES_hhdet_in_fec!K112:K113,RES_hhdet_in_fec!K116:K117)=0,0,SUM(RES_hhdet_in_fec!K112:K113,RES_hhdet_in_fec!K116:K117)/0.086*1000000/SUM(RES_hhdet_in_new!K112:K113,RES_hhdet_in_new!K116:K117))</f>
        <v>1790.9530168354486</v>
      </c>
      <c r="L111" s="157">
        <f>IF(SUM(RES_hhdet_in_fec!L112:L113,RES_hhdet_in_fec!L116:L117)=0,0,SUM(RES_hhdet_in_fec!L112:L113,RES_hhdet_in_fec!L116:L117)/0.086*1000000/SUM(RES_hhdet_in_new!L112:L113,RES_hhdet_in_new!L116:L117))</f>
        <v>2088.2320354596177</v>
      </c>
      <c r="M111" s="157">
        <f>IF(SUM(RES_hhdet_in_fec!M112:M113,RES_hhdet_in_fec!M116:M117)=0,0,SUM(RES_hhdet_in_fec!M112:M113,RES_hhdet_in_fec!M116:M117)/0.086*1000000/SUM(RES_hhdet_in_new!M112:M113,RES_hhdet_in_new!M116:M117))</f>
        <v>1865.014732865139</v>
      </c>
      <c r="N111" s="157">
        <f>IF(SUM(RES_hhdet_in_fec!N112:N113,RES_hhdet_in_fec!N116:N117)=0,0,SUM(RES_hhdet_in_fec!N112:N113,RES_hhdet_in_fec!N116:N117)/0.086*1000000/SUM(RES_hhdet_in_new!N112:N113,RES_hhdet_in_new!N116:N117))</f>
        <v>2503.1874106505434</v>
      </c>
      <c r="O111" s="157">
        <f>IF(SUM(RES_hhdet_in_fec!O112:O113,RES_hhdet_in_fec!O116:O117)=0,0,SUM(RES_hhdet_in_fec!O112:O113,RES_hhdet_in_fec!O116:O117)/0.086*1000000/SUM(RES_hhdet_in_new!O112:O113,RES_hhdet_in_new!O116:O117))</f>
        <v>2482.0279778950257</v>
      </c>
      <c r="P111" s="157">
        <f>IF(SUM(RES_hhdet_in_fec!P112:P113,RES_hhdet_in_fec!P116:P117)=0,0,SUM(RES_hhdet_in_fec!P112:P113,RES_hhdet_in_fec!P116:P117)/0.086*1000000/SUM(RES_hhdet_in_new!P112:P113,RES_hhdet_in_new!P116:P117))</f>
        <v>2183.4709168563827</v>
      </c>
      <c r="Q111" s="157">
        <f>IF(SUM(RES_hhdet_in_fec!Q112:Q113,RES_hhdet_in_fec!Q116:Q117)=0,0,SUM(RES_hhdet_in_fec!Q112:Q113,RES_hhdet_in_fec!Q116:Q117)/0.086*1000000/SUM(RES_hhdet_in_new!Q112:Q113,RES_hhdet_in_new!Q116:Q117))</f>
        <v>0</v>
      </c>
    </row>
    <row r="112" spans="1:17" ht="12" customHeight="1" x14ac:dyDescent="0.25">
      <c r="A112" s="167" t="s">
        <v>152</v>
      </c>
      <c r="B112" s="132"/>
      <c r="C112" s="132">
        <f>IF(RES_hhdet_in_fec!C112=0,0,RES_hhdet_in_fec!C112/0.086*1000000/RES_hhdet_in_new!C112)</f>
        <v>0</v>
      </c>
      <c r="D112" s="132">
        <f>IF(RES_hhdet_in_fec!D112=0,0,RES_hhdet_in_fec!D112/0.086*1000000/RES_hhdet_in_new!D112)</f>
        <v>0</v>
      </c>
      <c r="E112" s="132">
        <f>IF(RES_hhdet_in_fec!E112=0,0,RES_hhdet_in_fec!E112/0.086*1000000/RES_hhdet_in_new!E112)</f>
        <v>0</v>
      </c>
      <c r="F112" s="132">
        <f>IF(RES_hhdet_in_fec!F112=0,0,RES_hhdet_in_fec!F112/0.086*1000000/RES_hhdet_in_new!F112)</f>
        <v>0</v>
      </c>
      <c r="G112" s="132">
        <f>IF(RES_hhdet_in_fec!G112=0,0,RES_hhdet_in_fec!G112/0.086*1000000/RES_hhdet_in_new!G112)</f>
        <v>0</v>
      </c>
      <c r="H112" s="132">
        <f>IF(RES_hhdet_in_fec!H112=0,0,RES_hhdet_in_fec!H112/0.086*1000000/RES_hhdet_in_new!H112)</f>
        <v>0</v>
      </c>
      <c r="I112" s="132">
        <f>IF(RES_hhdet_in_fec!I112=0,0,RES_hhdet_in_fec!I112/0.086*1000000/RES_hhdet_in_new!I112)</f>
        <v>0</v>
      </c>
      <c r="J112" s="132">
        <f>IF(RES_hhdet_in_fec!J112=0,0,RES_hhdet_in_fec!J112/0.086*1000000/RES_hhdet_in_new!J112)</f>
        <v>0</v>
      </c>
      <c r="K112" s="132">
        <f>IF(RES_hhdet_in_fec!K112=0,0,RES_hhdet_in_fec!K112/0.086*1000000/RES_hhdet_in_new!K112)</f>
        <v>0</v>
      </c>
      <c r="L112" s="132">
        <f>IF(RES_hhdet_in_fec!L112=0,0,RES_hhdet_in_fec!L112/0.086*1000000/RES_hhdet_in_new!L112)</f>
        <v>0</v>
      </c>
      <c r="M112" s="132">
        <f>IF(RES_hhdet_in_fec!M112=0,0,RES_hhdet_in_fec!M112/0.086*1000000/RES_hhdet_in_new!M112)</f>
        <v>0</v>
      </c>
      <c r="N112" s="132">
        <f>IF(RES_hhdet_in_fec!N112=0,0,RES_hhdet_in_fec!N112/0.086*1000000/RES_hhdet_in_new!N112)</f>
        <v>0</v>
      </c>
      <c r="O112" s="132">
        <f>IF(RES_hhdet_in_fec!O112=0,0,RES_hhdet_in_fec!O112/0.086*1000000/RES_hhdet_in_new!O112)</f>
        <v>0</v>
      </c>
      <c r="P112" s="132">
        <f>IF(RES_hhdet_in_fec!P112=0,0,RES_hhdet_in_fec!P112/0.086*1000000/RES_hhdet_in_new!P112)</f>
        <v>0</v>
      </c>
      <c r="Q112" s="132">
        <f>IF(RES_hhdet_in_fec!Q112=0,0,RES_hhdet_in_fec!Q112/0.086*1000000/RES_hhdet_in_new!Q112)</f>
        <v>0</v>
      </c>
    </row>
    <row r="113" spans="1:17" ht="12" customHeight="1" x14ac:dyDescent="0.25">
      <c r="A113" s="167" t="s">
        <v>151</v>
      </c>
      <c r="B113" s="132"/>
      <c r="C113" s="132">
        <f>IF(RES_hhdet_in_fec!C113=0,0,RES_hhdet_in_fec!C113/0.086*1000000/RES_hhdet_in_new!C113)</f>
        <v>0</v>
      </c>
      <c r="D113" s="132">
        <f>IF(RES_hhdet_in_fec!D113=0,0,RES_hhdet_in_fec!D113/0.086*1000000/RES_hhdet_in_new!D113)</f>
        <v>0</v>
      </c>
      <c r="E113" s="132">
        <f>IF(RES_hhdet_in_fec!E113=0,0,RES_hhdet_in_fec!E113/0.086*1000000/RES_hhdet_in_new!E113)</f>
        <v>0</v>
      </c>
      <c r="F113" s="132">
        <f>IF(RES_hhdet_in_fec!F113=0,0,RES_hhdet_in_fec!F113/0.086*1000000/RES_hhdet_in_new!F113)</f>
        <v>0</v>
      </c>
      <c r="G113" s="132">
        <f>IF(RES_hhdet_in_fec!G113=0,0,RES_hhdet_in_fec!G113/0.086*1000000/RES_hhdet_in_new!G113)</f>
        <v>0</v>
      </c>
      <c r="H113" s="132">
        <f>IF(RES_hhdet_in_fec!H113=0,0,RES_hhdet_in_fec!H113/0.086*1000000/RES_hhdet_in_new!H113)</f>
        <v>0</v>
      </c>
      <c r="I113" s="132">
        <f>IF(RES_hhdet_in_fec!I113=0,0,RES_hhdet_in_fec!I113/0.086*1000000/RES_hhdet_in_new!I113)</f>
        <v>0</v>
      </c>
      <c r="J113" s="132">
        <f>IF(RES_hhdet_in_fec!J113=0,0,RES_hhdet_in_fec!J113/0.086*1000000/RES_hhdet_in_new!J113)</f>
        <v>0</v>
      </c>
      <c r="K113" s="132">
        <f>IF(RES_hhdet_in_fec!K113=0,0,RES_hhdet_in_fec!K113/0.086*1000000/RES_hhdet_in_new!K113)</f>
        <v>0</v>
      </c>
      <c r="L113" s="132">
        <f>IF(RES_hhdet_in_fec!L113=0,0,RES_hhdet_in_fec!L113/0.086*1000000/RES_hhdet_in_new!L113)</f>
        <v>0</v>
      </c>
      <c r="M113" s="132">
        <f>IF(RES_hhdet_in_fec!M113=0,0,RES_hhdet_in_fec!M113/0.086*1000000/RES_hhdet_in_new!M113)</f>
        <v>0</v>
      </c>
      <c r="N113" s="132">
        <f>IF(RES_hhdet_in_fec!N113=0,0,RES_hhdet_in_fec!N113/0.086*1000000/RES_hhdet_in_new!N113)</f>
        <v>0</v>
      </c>
      <c r="O113" s="132">
        <f>IF(RES_hhdet_in_fec!O113=0,0,RES_hhdet_in_fec!O113/0.086*1000000/RES_hhdet_in_new!O113)</f>
        <v>0</v>
      </c>
      <c r="P113" s="132">
        <f>IF(RES_hhdet_in_fec!P113=0,0,RES_hhdet_in_fec!P113/0.086*1000000/RES_hhdet_in_new!P113)</f>
        <v>0</v>
      </c>
      <c r="Q113" s="132">
        <f>IF(RES_hhdet_in_fec!Q113=0,0,RES_hhdet_in_fec!Q113/0.086*1000000/RES_hhdet_in_new!Q113)</f>
        <v>0</v>
      </c>
    </row>
    <row r="114" spans="1:17" ht="12" customHeight="1" x14ac:dyDescent="0.25">
      <c r="A114" s="166" t="s">
        <v>79</v>
      </c>
      <c r="B114" s="165"/>
      <c r="C114" s="165">
        <f>IF(RES_hhdet_in_fec!C114=0,0,RES_hhdet_in_fec!C114/0.086*1000000/RES_hhdet_in_new!C113)</f>
        <v>0</v>
      </c>
      <c r="D114" s="165">
        <f>IF(RES_hhdet_in_fec!D114=0,0,RES_hhdet_in_fec!D114/0.086*1000000/RES_hhdet_in_new!D113)</f>
        <v>0</v>
      </c>
      <c r="E114" s="165">
        <f>IF(RES_hhdet_in_fec!E114=0,0,RES_hhdet_in_fec!E114/0.086*1000000/RES_hhdet_in_new!E113)</f>
        <v>0</v>
      </c>
      <c r="F114" s="165">
        <f>IF(RES_hhdet_in_fec!F114=0,0,RES_hhdet_in_fec!F114/0.086*1000000/RES_hhdet_in_new!F113)</f>
        <v>0</v>
      </c>
      <c r="G114" s="165">
        <f>IF(RES_hhdet_in_fec!G114=0,0,RES_hhdet_in_fec!G114/0.086*1000000/RES_hhdet_in_new!G113)</f>
        <v>0</v>
      </c>
      <c r="H114" s="165">
        <f>IF(RES_hhdet_in_fec!H114=0,0,RES_hhdet_in_fec!H114/0.086*1000000/RES_hhdet_in_new!H113)</f>
        <v>0</v>
      </c>
      <c r="I114" s="165">
        <f>IF(RES_hhdet_in_fec!I114=0,0,RES_hhdet_in_fec!I114/0.086*1000000/RES_hhdet_in_new!I113)</f>
        <v>0</v>
      </c>
      <c r="J114" s="165">
        <f>IF(RES_hhdet_in_fec!J114=0,0,RES_hhdet_in_fec!J114/0.086*1000000/RES_hhdet_in_new!J113)</f>
        <v>0</v>
      </c>
      <c r="K114" s="165">
        <f>IF(RES_hhdet_in_fec!K114=0,0,RES_hhdet_in_fec!K114/0.086*1000000/RES_hhdet_in_new!K113)</f>
        <v>0</v>
      </c>
      <c r="L114" s="165">
        <f>IF(RES_hhdet_in_fec!L114=0,0,RES_hhdet_in_fec!L114/0.086*1000000/RES_hhdet_in_new!L113)</f>
        <v>0</v>
      </c>
      <c r="M114" s="165">
        <f>IF(RES_hhdet_in_fec!M114=0,0,RES_hhdet_in_fec!M114/0.086*1000000/RES_hhdet_in_new!M113)</f>
        <v>0</v>
      </c>
      <c r="N114" s="165">
        <f>IF(RES_hhdet_in_fec!N114=0,0,RES_hhdet_in_fec!N114/0.086*1000000/RES_hhdet_in_new!N113)</f>
        <v>0</v>
      </c>
      <c r="O114" s="165">
        <f>IF(RES_hhdet_in_fec!O114=0,0,RES_hhdet_in_fec!O114/0.086*1000000/RES_hhdet_in_new!O113)</f>
        <v>0</v>
      </c>
      <c r="P114" s="165">
        <f>IF(RES_hhdet_in_fec!P114=0,0,RES_hhdet_in_fec!P114/0.086*1000000/RES_hhdet_in_new!P113)</f>
        <v>0</v>
      </c>
      <c r="Q114" s="165">
        <f>IF(RES_hhdet_in_fec!Q114=0,0,RES_hhdet_in_fec!Q114/0.086*1000000/RES_hhdet_in_new!Q113)</f>
        <v>0</v>
      </c>
    </row>
    <row r="115" spans="1:17" ht="12" customHeight="1" x14ac:dyDescent="0.25">
      <c r="A115" s="147" t="s">
        <v>59</v>
      </c>
      <c r="B115" s="164"/>
      <c r="C115" s="164">
        <f>IF(RES_hhdet_in_fec!C115=0,0,RES_hhdet_in_fec!C115/0.086*1000000/RES_hhdet_in_new!C113)</f>
        <v>0</v>
      </c>
      <c r="D115" s="164">
        <f>IF(RES_hhdet_in_fec!D115=0,0,RES_hhdet_in_fec!D115/0.086*1000000/RES_hhdet_in_new!D113)</f>
        <v>0</v>
      </c>
      <c r="E115" s="164">
        <f>IF(RES_hhdet_in_fec!E115=0,0,RES_hhdet_in_fec!E115/0.086*1000000/RES_hhdet_in_new!E113)</f>
        <v>0</v>
      </c>
      <c r="F115" s="164">
        <f>IF(RES_hhdet_in_fec!F115=0,0,RES_hhdet_in_fec!F115/0.086*1000000/RES_hhdet_in_new!F113)</f>
        <v>0</v>
      </c>
      <c r="G115" s="164">
        <f>IF(RES_hhdet_in_fec!G115=0,0,RES_hhdet_in_fec!G115/0.086*1000000/RES_hhdet_in_new!G113)</f>
        <v>0</v>
      </c>
      <c r="H115" s="164">
        <f>IF(RES_hhdet_in_fec!H115=0,0,RES_hhdet_in_fec!H115/0.086*1000000/RES_hhdet_in_new!H113)</f>
        <v>0</v>
      </c>
      <c r="I115" s="164">
        <f>IF(RES_hhdet_in_fec!I115=0,0,RES_hhdet_in_fec!I115/0.086*1000000/RES_hhdet_in_new!I113)</f>
        <v>0</v>
      </c>
      <c r="J115" s="164">
        <f>IF(RES_hhdet_in_fec!J115=0,0,RES_hhdet_in_fec!J115/0.086*1000000/RES_hhdet_in_new!J113)</f>
        <v>0</v>
      </c>
      <c r="K115" s="164">
        <f>IF(RES_hhdet_in_fec!K115=0,0,RES_hhdet_in_fec!K115/0.086*1000000/RES_hhdet_in_new!K113)</f>
        <v>0</v>
      </c>
      <c r="L115" s="164">
        <f>IF(RES_hhdet_in_fec!L115=0,0,RES_hhdet_in_fec!L115/0.086*1000000/RES_hhdet_in_new!L113)</f>
        <v>0</v>
      </c>
      <c r="M115" s="164">
        <f>IF(RES_hhdet_in_fec!M115=0,0,RES_hhdet_in_fec!M115/0.086*1000000/RES_hhdet_in_new!M113)</f>
        <v>0</v>
      </c>
      <c r="N115" s="164">
        <f>IF(RES_hhdet_in_fec!N115=0,0,RES_hhdet_in_fec!N115/0.086*1000000/RES_hhdet_in_new!N113)</f>
        <v>0</v>
      </c>
      <c r="O115" s="164">
        <f>IF(RES_hhdet_in_fec!O115=0,0,RES_hhdet_in_fec!O115/0.086*1000000/RES_hhdet_in_new!O113)</f>
        <v>0</v>
      </c>
      <c r="P115" s="164">
        <f>IF(RES_hhdet_in_fec!P115=0,0,RES_hhdet_in_fec!P115/0.086*1000000/RES_hhdet_in_new!P113)</f>
        <v>0</v>
      </c>
      <c r="Q115" s="164">
        <f>IF(RES_hhdet_in_fec!Q115=0,0,RES_hhdet_in_fec!Q115/0.086*1000000/RES_hhdet_in_new!Q113)</f>
        <v>0</v>
      </c>
    </row>
    <row r="116" spans="1:17" ht="12" customHeight="1" x14ac:dyDescent="0.25">
      <c r="A116" s="163" t="s">
        <v>142</v>
      </c>
      <c r="B116" s="162"/>
      <c r="C116" s="162">
        <f>IF(RES_hhdet_in_fec!C116=0,0,RES_hhdet_in_fec!C116/0.086*1000000/RES_hhdet_in_new!C116)</f>
        <v>2184.4255365202057</v>
      </c>
      <c r="D116" s="162">
        <f>IF(RES_hhdet_in_fec!D116=0,0,RES_hhdet_in_fec!D116/0.086*1000000/RES_hhdet_in_new!D116)</f>
        <v>2180.0422492438279</v>
      </c>
      <c r="E116" s="162">
        <f>IF(RES_hhdet_in_fec!E116=0,0,RES_hhdet_in_fec!E116/0.086*1000000/RES_hhdet_in_new!E116)</f>
        <v>2247.9733567223425</v>
      </c>
      <c r="F116" s="162">
        <f>IF(RES_hhdet_in_fec!F116=0,0,RES_hhdet_in_fec!F116/0.086*1000000/RES_hhdet_in_new!F116)</f>
        <v>2274.0080660490385</v>
      </c>
      <c r="G116" s="162">
        <f>IF(RES_hhdet_in_fec!G116=0,0,RES_hhdet_in_fec!G116/0.086*1000000/RES_hhdet_in_new!G116)</f>
        <v>0</v>
      </c>
      <c r="H116" s="162">
        <f>IF(RES_hhdet_in_fec!H116=0,0,RES_hhdet_in_fec!H116/0.086*1000000/RES_hhdet_in_new!H116)</f>
        <v>2147.6179709811413</v>
      </c>
      <c r="I116" s="162">
        <f>IF(RES_hhdet_in_fec!I116=0,0,RES_hhdet_in_fec!I116/0.086*1000000/RES_hhdet_in_new!I116)</f>
        <v>2138.3370561646529</v>
      </c>
      <c r="J116" s="162">
        <f>IF(RES_hhdet_in_fec!J116=0,0,RES_hhdet_in_fec!J116/0.086*1000000/RES_hhdet_in_new!J116)</f>
        <v>0</v>
      </c>
      <c r="K116" s="162">
        <f>IF(RES_hhdet_in_fec!K116=0,0,RES_hhdet_in_fec!K116/0.086*1000000/RES_hhdet_in_new!K116)</f>
        <v>0</v>
      </c>
      <c r="L116" s="162">
        <f>IF(RES_hhdet_in_fec!L116=0,0,RES_hhdet_in_fec!L116/0.086*1000000/RES_hhdet_in_new!L116)</f>
        <v>0</v>
      </c>
      <c r="M116" s="162">
        <f>IF(RES_hhdet_in_fec!M116=0,0,RES_hhdet_in_fec!M116/0.086*1000000/RES_hhdet_in_new!M116)</f>
        <v>1918.9528567734794</v>
      </c>
      <c r="N116" s="162">
        <f>IF(RES_hhdet_in_fec!N116=0,0,RES_hhdet_in_fec!N116/0.086*1000000/RES_hhdet_in_new!N116)</f>
        <v>2569.2192632930582</v>
      </c>
      <c r="O116" s="162">
        <f>IF(RES_hhdet_in_fec!O116=0,0,RES_hhdet_in_fec!O116/0.086*1000000/RES_hhdet_in_new!O116)</f>
        <v>2712.7621415208737</v>
      </c>
      <c r="P116" s="162">
        <f>IF(RES_hhdet_in_fec!P116=0,0,RES_hhdet_in_fec!P116/0.086*1000000/RES_hhdet_in_new!P116)</f>
        <v>2253.7824348432691</v>
      </c>
      <c r="Q116" s="162">
        <f>IF(RES_hhdet_in_fec!Q116=0,0,RES_hhdet_in_fec!Q116/0.086*1000000/RES_hhdet_in_new!Q116)</f>
        <v>0</v>
      </c>
    </row>
    <row r="117" spans="1:17" ht="12" customHeight="1" x14ac:dyDescent="0.25">
      <c r="A117" s="161" t="s">
        <v>141</v>
      </c>
      <c r="B117" s="160"/>
      <c r="C117" s="160">
        <f>IF(RES_hhdet_in_fec!C117=0,0,RES_hhdet_in_fec!C117/0.086*1000000/RES_hhdet_in_new!C117)</f>
        <v>1927.6126366893557</v>
      </c>
      <c r="D117" s="160">
        <f>IF(RES_hhdet_in_fec!D117=0,0,RES_hhdet_in_fec!D117/0.086*1000000/RES_hhdet_in_new!D117)</f>
        <v>1920.6331679758509</v>
      </c>
      <c r="E117" s="160">
        <f>IF(RES_hhdet_in_fec!E117=0,0,RES_hhdet_in_fec!E117/0.086*1000000/RES_hhdet_in_new!E117)</f>
        <v>1972.056283224229</v>
      </c>
      <c r="F117" s="160">
        <f>IF(RES_hhdet_in_fec!F117=0,0,RES_hhdet_in_fec!F117/0.086*1000000/RES_hhdet_in_new!F117)</f>
        <v>1993.9886114512128</v>
      </c>
      <c r="G117" s="160">
        <f>IF(RES_hhdet_in_fec!G117=0,0,RES_hhdet_in_fec!G117/0.086*1000000/RES_hhdet_in_new!G117)</f>
        <v>0</v>
      </c>
      <c r="H117" s="160">
        <f>IF(RES_hhdet_in_fec!H117=0,0,RES_hhdet_in_fec!H117/0.086*1000000/RES_hhdet_in_new!H117)</f>
        <v>1895.7353291780082</v>
      </c>
      <c r="I117" s="160">
        <f>IF(RES_hhdet_in_fec!I117=0,0,RES_hhdet_in_fec!I117/0.086*1000000/RES_hhdet_in_new!I117)</f>
        <v>1894.7714093739253</v>
      </c>
      <c r="J117" s="160">
        <f>IF(RES_hhdet_in_fec!J117=0,0,RES_hhdet_in_fec!J117/0.086*1000000/RES_hhdet_in_new!J117)</f>
        <v>1898.0301779898437</v>
      </c>
      <c r="K117" s="160">
        <f>IF(RES_hhdet_in_fec!K117=0,0,RES_hhdet_in_fec!K117/0.086*1000000/RES_hhdet_in_new!K117)</f>
        <v>1790.9530168354486</v>
      </c>
      <c r="L117" s="160">
        <f>IF(RES_hhdet_in_fec!L117=0,0,RES_hhdet_in_fec!L117/0.086*1000000/RES_hhdet_in_new!L117)</f>
        <v>2088.2320354596177</v>
      </c>
      <c r="M117" s="160">
        <f>IF(RES_hhdet_in_fec!M117=0,0,RES_hhdet_in_fec!M117/0.086*1000000/RES_hhdet_in_new!M117)</f>
        <v>1707.5490361226416</v>
      </c>
      <c r="N117" s="160">
        <f>IF(RES_hhdet_in_fec!N117=0,0,RES_hhdet_in_fec!N117/0.086*1000000/RES_hhdet_in_new!N117)</f>
        <v>2229.06531020896</v>
      </c>
      <c r="O117" s="160">
        <f>IF(RES_hhdet_in_fec!O117=0,0,RES_hhdet_in_fec!O117/0.086*1000000/RES_hhdet_in_new!O117)</f>
        <v>2293.7987693670561</v>
      </c>
      <c r="P117" s="160">
        <f>IF(RES_hhdet_in_fec!P117=0,0,RES_hhdet_in_fec!P117/0.086*1000000/RES_hhdet_in_new!P117)</f>
        <v>1973.3642663671644</v>
      </c>
      <c r="Q117" s="160">
        <f>IF(RES_hhdet_in_fec!Q117=0,0,RES_hhdet_in_fec!Q117/0.086*1000000/RES_hhdet_in_new!Q117)</f>
        <v>0</v>
      </c>
    </row>
    <row r="118" spans="1:17" ht="12" customHeight="1" x14ac:dyDescent="0.25">
      <c r="A118" s="148" t="s">
        <v>60</v>
      </c>
      <c r="B118" s="156"/>
      <c r="C118" s="156">
        <f>IF(RES_hhdet_in_fec!C118=0,0,RES_hhdet_in_fec!C118/0.086*1000000/RES_hhdet_in_new!C117)</f>
        <v>1436.4004884911674</v>
      </c>
      <c r="D118" s="156">
        <f>IF(RES_hhdet_in_fec!D118=0,0,RES_hhdet_in_fec!D118/0.086*1000000/RES_hhdet_in_new!D117)</f>
        <v>1434.913738047157</v>
      </c>
      <c r="E118" s="156">
        <f>IF(RES_hhdet_in_fec!E118=0,0,RES_hhdet_in_fec!E118/0.086*1000000/RES_hhdet_in_new!E117)</f>
        <v>1483.1527775957675</v>
      </c>
      <c r="F118" s="156">
        <f>IF(RES_hhdet_in_fec!F118=0,0,RES_hhdet_in_fec!F118/0.086*1000000/RES_hhdet_in_new!F117)</f>
        <v>1501.9973103860896</v>
      </c>
      <c r="G118" s="156">
        <f>IF(RES_hhdet_in_fec!G118=0,0,RES_hhdet_in_fec!G118/0.086*1000000/RES_hhdet_in_new!G117)</f>
        <v>0</v>
      </c>
      <c r="H118" s="156">
        <f>IF(RES_hhdet_in_fec!H118=0,0,RES_hhdet_in_fec!H118/0.086*1000000/RES_hhdet_in_new!H117)</f>
        <v>1404.6189121165394</v>
      </c>
      <c r="I118" s="156">
        <f>IF(RES_hhdet_in_fec!I118=0,0,RES_hhdet_in_fec!I118/0.086*1000000/RES_hhdet_in_new!I117)</f>
        <v>1404.2906772413321</v>
      </c>
      <c r="J118" s="156">
        <f>IF(RES_hhdet_in_fec!J118=0,0,RES_hhdet_in_fec!J118/0.086*1000000/RES_hhdet_in_new!J117)</f>
        <v>1407.6738531417507</v>
      </c>
      <c r="K118" s="156">
        <f>IF(RES_hhdet_in_fec!K118=0,0,RES_hhdet_in_fec!K118/0.086*1000000/RES_hhdet_in_new!K117)</f>
        <v>1300.925258637893</v>
      </c>
      <c r="L118" s="156">
        <f>IF(RES_hhdet_in_fec!L118=0,0,RES_hhdet_in_fec!L118/0.086*1000000/RES_hhdet_in_new!L117)</f>
        <v>1592.5655010919661</v>
      </c>
      <c r="M118" s="156">
        <f>IF(RES_hhdet_in_fec!M118=0,0,RES_hhdet_in_fec!M118/0.086*1000000/RES_hhdet_in_new!M117)</f>
        <v>1254.4193185441786</v>
      </c>
      <c r="N118" s="156">
        <f>IF(RES_hhdet_in_fec!N118=0,0,RES_hhdet_in_fec!N118/0.086*1000000/RES_hhdet_in_new!N117)</f>
        <v>1736.0979394032074</v>
      </c>
      <c r="O118" s="156">
        <f>IF(RES_hhdet_in_fec!O118=0,0,RES_hhdet_in_fec!O118/0.086*1000000/RES_hhdet_in_new!O117)</f>
        <v>1775.3976272348073</v>
      </c>
      <c r="P118" s="156">
        <f>IF(RES_hhdet_in_fec!P118=0,0,RES_hhdet_in_fec!P118/0.086*1000000/RES_hhdet_in_new!P117)</f>
        <v>1467.3670661480314</v>
      </c>
      <c r="Q118" s="156">
        <f>IF(RES_hhdet_in_fec!Q118=0,0,RES_hhdet_in_fec!Q118/0.086*1000000/RES_hhdet_in_new!Q117)</f>
        <v>0</v>
      </c>
    </row>
    <row r="119" spans="1:17" ht="12" customHeight="1" x14ac:dyDescent="0.25">
      <c r="A119" s="148" t="s">
        <v>59</v>
      </c>
      <c r="B119" s="156"/>
      <c r="C119" s="156">
        <f>IF(RES_hhdet_in_fec!C119=0,0,RES_hhdet_in_fec!C119/0.086*1000000/RES_hhdet_in_new!C117)</f>
        <v>491.21214819818806</v>
      </c>
      <c r="D119" s="156">
        <f>IF(RES_hhdet_in_fec!D119=0,0,RES_hhdet_in_fec!D119/0.086*1000000/RES_hhdet_in_new!D117)</f>
        <v>485.71942992869367</v>
      </c>
      <c r="E119" s="156">
        <f>IF(RES_hhdet_in_fec!E119=0,0,RES_hhdet_in_fec!E119/0.086*1000000/RES_hhdet_in_new!E117)</f>
        <v>488.90350562846146</v>
      </c>
      <c r="F119" s="156">
        <f>IF(RES_hhdet_in_fec!F119=0,0,RES_hhdet_in_fec!F119/0.086*1000000/RES_hhdet_in_new!F117)</f>
        <v>491.99130106512331</v>
      </c>
      <c r="G119" s="156">
        <f>IF(RES_hhdet_in_fec!G119=0,0,RES_hhdet_in_fec!G119/0.086*1000000/RES_hhdet_in_new!G117)</f>
        <v>0</v>
      </c>
      <c r="H119" s="156">
        <f>IF(RES_hhdet_in_fec!H119=0,0,RES_hhdet_in_fec!H119/0.086*1000000/RES_hhdet_in_new!H117)</f>
        <v>491.11641706146889</v>
      </c>
      <c r="I119" s="156">
        <f>IF(RES_hhdet_in_fec!I119=0,0,RES_hhdet_in_fec!I119/0.086*1000000/RES_hhdet_in_new!I117)</f>
        <v>490.48073213259306</v>
      </c>
      <c r="J119" s="156">
        <f>IF(RES_hhdet_in_fec!J119=0,0,RES_hhdet_in_fec!J119/0.086*1000000/RES_hhdet_in_new!J117)</f>
        <v>490.35632484809304</v>
      </c>
      <c r="K119" s="156">
        <f>IF(RES_hhdet_in_fec!K119=0,0,RES_hhdet_in_fec!K119/0.086*1000000/RES_hhdet_in_new!K117)</f>
        <v>490.02775819755573</v>
      </c>
      <c r="L119" s="156">
        <f>IF(RES_hhdet_in_fec!L119=0,0,RES_hhdet_in_fec!L119/0.086*1000000/RES_hhdet_in_new!L117)</f>
        <v>495.66653436765182</v>
      </c>
      <c r="M119" s="156">
        <f>IF(RES_hhdet_in_fec!M119=0,0,RES_hhdet_in_fec!M119/0.086*1000000/RES_hhdet_in_new!M117)</f>
        <v>453.12971757846299</v>
      </c>
      <c r="N119" s="156">
        <f>IF(RES_hhdet_in_fec!N119=0,0,RES_hhdet_in_fec!N119/0.086*1000000/RES_hhdet_in_new!N117)</f>
        <v>492.9673708057523</v>
      </c>
      <c r="O119" s="156">
        <f>IF(RES_hhdet_in_fec!O119=0,0,RES_hhdet_in_fec!O119/0.086*1000000/RES_hhdet_in_new!O117)</f>
        <v>518.40114213224922</v>
      </c>
      <c r="P119" s="156">
        <f>IF(RES_hhdet_in_fec!P119=0,0,RES_hhdet_in_fec!P119/0.086*1000000/RES_hhdet_in_new!P117)</f>
        <v>505.99720021913299</v>
      </c>
      <c r="Q119" s="156">
        <f>IF(RES_hhdet_in_fec!Q119=0,0,RES_hhdet_in_fec!Q119/0.086*1000000/RES_hhdet_in_new!Q117)</f>
        <v>0</v>
      </c>
    </row>
    <row r="120" spans="1:17" ht="12" customHeight="1" x14ac:dyDescent="0.25">
      <c r="A120" s="158" t="s">
        <v>62</v>
      </c>
      <c r="B120" s="157"/>
      <c r="C120" s="157">
        <f>IF(SUM(RES_hhdet_in_fec!C121:C122)=0,0,SUM(RES_hhdet_in_fec!C121:C122)/0.086*1000000/SUM(RES_hhdet_in_new!C121:C122))</f>
        <v>990.30632452926955</v>
      </c>
      <c r="D120" s="157">
        <f>IF(SUM(RES_hhdet_in_fec!D121:D122)=0,0,SUM(RES_hhdet_in_fec!D121:D122)/0.086*1000000/SUM(RES_hhdet_in_new!D121:D122))</f>
        <v>1000.1463139862093</v>
      </c>
      <c r="E120" s="157">
        <f>IF(SUM(RES_hhdet_in_fec!E121:E122)=0,0,SUM(RES_hhdet_in_fec!E121:E122)/0.086*1000000/SUM(RES_hhdet_in_new!E121:E122))</f>
        <v>1057.0068155826427</v>
      </c>
      <c r="F120" s="157">
        <f>IF(SUM(RES_hhdet_in_fec!F121:F122)=0,0,SUM(RES_hhdet_in_fec!F121:F122)/0.086*1000000/SUM(RES_hhdet_in_new!F121:F122))</f>
        <v>1038.1623589571755</v>
      </c>
      <c r="G120" s="157">
        <f>IF(SUM(RES_hhdet_in_fec!G121:G122)=0,0,SUM(RES_hhdet_in_fec!G121:G122)/0.086*1000000/SUM(RES_hhdet_in_new!G121:G122))</f>
        <v>0</v>
      </c>
      <c r="H120" s="157">
        <f>IF(SUM(RES_hhdet_in_fec!H121:H122)=0,0,SUM(RES_hhdet_in_fec!H121:H122)/0.086*1000000/SUM(RES_hhdet_in_new!H121:H122))</f>
        <v>1026.7040756513245</v>
      </c>
      <c r="I120" s="157">
        <f>IF(SUM(RES_hhdet_in_fec!I121:I122)=0,0,SUM(RES_hhdet_in_fec!I121:I122)/0.086*1000000/SUM(RES_hhdet_in_new!I121:I122))</f>
        <v>1017.4642587535332</v>
      </c>
      <c r="J120" s="157">
        <f>IF(SUM(RES_hhdet_in_fec!J121:J122)=0,0,SUM(RES_hhdet_in_fec!J121:J122)/0.086*1000000/SUM(RES_hhdet_in_new!J121:J122))</f>
        <v>1078.0562702290019</v>
      </c>
      <c r="K120" s="157">
        <f>IF(SUM(RES_hhdet_in_fec!K121:K122)=0,0,SUM(RES_hhdet_in_fec!K121:K122)/0.086*1000000/SUM(RES_hhdet_in_new!K121:K122))</f>
        <v>1046.6847867924855</v>
      </c>
      <c r="L120" s="157">
        <f>IF(SUM(RES_hhdet_in_fec!L121:L122)=0,0,SUM(RES_hhdet_in_fec!L121:L122)/0.086*1000000/SUM(RES_hhdet_in_new!L121:L122))</f>
        <v>1149.6454097744634</v>
      </c>
      <c r="M120" s="157">
        <f>IF(SUM(RES_hhdet_in_fec!M121:M122)=0,0,SUM(RES_hhdet_in_fec!M121:M122)/0.086*1000000/SUM(RES_hhdet_in_new!M121:M122))</f>
        <v>998.69080853232083</v>
      </c>
      <c r="N120" s="157">
        <f>IF(SUM(RES_hhdet_in_fec!N121:N122)=0,0,SUM(RES_hhdet_in_fec!N121:N122)/0.086*1000000/SUM(RES_hhdet_in_new!N121:N122))</f>
        <v>1179.0814672417189</v>
      </c>
      <c r="O120" s="157">
        <f>IF(SUM(RES_hhdet_in_fec!O121:O122)=0,0,SUM(RES_hhdet_in_fec!O121:O122)/0.086*1000000/SUM(RES_hhdet_in_new!O121:O122))</f>
        <v>1275.0695782950836</v>
      </c>
      <c r="P120" s="157">
        <f>IF(SUM(RES_hhdet_in_fec!P121:P122)=0,0,SUM(RES_hhdet_in_fec!P121:P122)/0.086*1000000/SUM(RES_hhdet_in_new!P121:P122))</f>
        <v>1081.8672213087436</v>
      </c>
      <c r="Q120" s="157">
        <f>IF(SUM(RES_hhdet_in_fec!Q121:Q122)=0,0,SUM(RES_hhdet_in_fec!Q121:Q122)/0.086*1000000/SUM(RES_hhdet_in_new!Q121:Q122))</f>
        <v>0</v>
      </c>
    </row>
    <row r="121" spans="1:17" ht="12" customHeight="1" x14ac:dyDescent="0.25">
      <c r="A121" s="23" t="s">
        <v>57</v>
      </c>
      <c r="B121" s="156"/>
      <c r="C121" s="156">
        <f>IF(RES_hhdet_in_fec!C121=0,0,RES_hhdet_in_fec!C121/0.086*1000000/RES_hhdet_in_new!C121)</f>
        <v>0</v>
      </c>
      <c r="D121" s="156">
        <f>IF(RES_hhdet_in_fec!D121=0,0,RES_hhdet_in_fec!D121/0.086*1000000/RES_hhdet_in_new!D121)</f>
        <v>0</v>
      </c>
      <c r="E121" s="156">
        <f>IF(RES_hhdet_in_fec!E121=0,0,RES_hhdet_in_fec!E121/0.086*1000000/RES_hhdet_in_new!E121)</f>
        <v>0</v>
      </c>
      <c r="F121" s="156">
        <f>IF(RES_hhdet_in_fec!F121=0,0,RES_hhdet_in_fec!F121/0.086*1000000/RES_hhdet_in_new!F121)</f>
        <v>0</v>
      </c>
      <c r="G121" s="156">
        <f>IF(RES_hhdet_in_fec!G121=0,0,RES_hhdet_in_fec!G121/0.086*1000000/RES_hhdet_in_new!G121)</f>
        <v>0</v>
      </c>
      <c r="H121" s="156">
        <f>IF(RES_hhdet_in_fec!H121=0,0,RES_hhdet_in_fec!H121/0.086*1000000/RES_hhdet_in_new!H121)</f>
        <v>0</v>
      </c>
      <c r="I121" s="156">
        <f>IF(RES_hhdet_in_fec!I121=0,0,RES_hhdet_in_fec!I121/0.086*1000000/RES_hhdet_in_new!I121)</f>
        <v>0</v>
      </c>
      <c r="J121" s="156">
        <f>IF(RES_hhdet_in_fec!J121=0,0,RES_hhdet_in_fec!J121/0.086*1000000/RES_hhdet_in_new!J121)</f>
        <v>0</v>
      </c>
      <c r="K121" s="156">
        <f>IF(RES_hhdet_in_fec!K121=0,0,RES_hhdet_in_fec!K121/0.086*1000000/RES_hhdet_in_new!K121)</f>
        <v>0</v>
      </c>
      <c r="L121" s="156">
        <f>IF(RES_hhdet_in_fec!L121=0,0,RES_hhdet_in_fec!L121/0.086*1000000/RES_hhdet_in_new!L121)</f>
        <v>0</v>
      </c>
      <c r="M121" s="156">
        <f>IF(RES_hhdet_in_fec!M121=0,0,RES_hhdet_in_fec!M121/0.086*1000000/RES_hhdet_in_new!M121)</f>
        <v>0</v>
      </c>
      <c r="N121" s="156">
        <f>IF(RES_hhdet_in_fec!N121=0,0,RES_hhdet_in_fec!N121/0.086*1000000/RES_hhdet_in_new!N121)</f>
        <v>0</v>
      </c>
      <c r="O121" s="156">
        <f>IF(RES_hhdet_in_fec!O121=0,0,RES_hhdet_in_fec!O121/0.086*1000000/RES_hhdet_in_new!O121)</f>
        <v>0</v>
      </c>
      <c r="P121" s="156">
        <f>IF(RES_hhdet_in_fec!P121=0,0,RES_hhdet_in_fec!P121/0.086*1000000/RES_hhdet_in_new!P121)</f>
        <v>0</v>
      </c>
      <c r="Q121" s="156">
        <f>IF(RES_hhdet_in_fec!Q121=0,0,RES_hhdet_in_fec!Q121/0.086*1000000/RES_hhdet_in_new!Q121)</f>
        <v>0</v>
      </c>
    </row>
    <row r="122" spans="1:17" ht="12" customHeight="1" x14ac:dyDescent="0.25">
      <c r="A122" s="29" t="s">
        <v>140</v>
      </c>
      <c r="B122" s="57"/>
      <c r="C122" s="57">
        <f>IF(RES_hhdet_in_fec!C122=0,0,RES_hhdet_in_fec!C122/0.086*1000000/RES_hhdet_in_new!C122)</f>
        <v>990.30632452926955</v>
      </c>
      <c r="D122" s="57">
        <f>IF(RES_hhdet_in_fec!D122=0,0,RES_hhdet_in_fec!D122/0.086*1000000/RES_hhdet_in_new!D122)</f>
        <v>1000.1463139862093</v>
      </c>
      <c r="E122" s="57">
        <f>IF(RES_hhdet_in_fec!E122=0,0,RES_hhdet_in_fec!E122/0.086*1000000/RES_hhdet_in_new!E122)</f>
        <v>1057.0068155826427</v>
      </c>
      <c r="F122" s="57">
        <f>IF(RES_hhdet_in_fec!F122=0,0,RES_hhdet_in_fec!F122/0.086*1000000/RES_hhdet_in_new!F122)</f>
        <v>1038.1623589571755</v>
      </c>
      <c r="G122" s="57">
        <f>IF(RES_hhdet_in_fec!G122=0,0,RES_hhdet_in_fec!G122/0.086*1000000/RES_hhdet_in_new!G122)</f>
        <v>0</v>
      </c>
      <c r="H122" s="57">
        <f>IF(RES_hhdet_in_fec!H122=0,0,RES_hhdet_in_fec!H122/0.086*1000000/RES_hhdet_in_new!H122)</f>
        <v>1026.7040756513245</v>
      </c>
      <c r="I122" s="57">
        <f>IF(RES_hhdet_in_fec!I122=0,0,RES_hhdet_in_fec!I122/0.086*1000000/RES_hhdet_in_new!I122)</f>
        <v>1017.4642587535332</v>
      </c>
      <c r="J122" s="57">
        <f>IF(RES_hhdet_in_fec!J122=0,0,RES_hhdet_in_fec!J122/0.086*1000000/RES_hhdet_in_new!J122)</f>
        <v>1078.0562702290019</v>
      </c>
      <c r="K122" s="57">
        <f>IF(RES_hhdet_in_fec!K122=0,0,RES_hhdet_in_fec!K122/0.086*1000000/RES_hhdet_in_new!K122)</f>
        <v>1046.6847867924855</v>
      </c>
      <c r="L122" s="57">
        <f>IF(RES_hhdet_in_fec!L122=0,0,RES_hhdet_in_fec!L122/0.086*1000000/RES_hhdet_in_new!L122)</f>
        <v>1149.6454097744634</v>
      </c>
      <c r="M122" s="57">
        <f>IF(RES_hhdet_in_fec!M122=0,0,RES_hhdet_in_fec!M122/0.086*1000000/RES_hhdet_in_new!M122)</f>
        <v>998.69080853232083</v>
      </c>
      <c r="N122" s="57">
        <f>IF(RES_hhdet_in_fec!N122=0,0,RES_hhdet_in_fec!N122/0.086*1000000/RES_hhdet_in_new!N122)</f>
        <v>1179.0814672417189</v>
      </c>
      <c r="O122" s="57">
        <f>IF(RES_hhdet_in_fec!O122=0,0,RES_hhdet_in_fec!O122/0.086*1000000/RES_hhdet_in_new!O122)</f>
        <v>1275.0695782950836</v>
      </c>
      <c r="P122" s="57">
        <f>IF(RES_hhdet_in_fec!P122=0,0,RES_hhdet_in_fec!P122/0.086*1000000/RES_hhdet_in_new!P122)</f>
        <v>1081.8672213087436</v>
      </c>
      <c r="Q122" s="57">
        <f>IF(RES_hhdet_in_fec!Q122=0,0,RES_hhdet_in_fec!Q122/0.086*1000000/RES_hhdet_in_new!Q122)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68">
        <f t="shared" ref="C124" si="102">SUM(C125,C128,C130,C139)</f>
        <v>14408.52748767825</v>
      </c>
      <c r="D124" s="168">
        <f t="shared" ref="D124" si="103">SUM(D125,D128,D130,D139)</f>
        <v>13718.359113507404</v>
      </c>
      <c r="E124" s="168">
        <f t="shared" ref="E124" si="104">SUM(E125,E128,E130,E139)</f>
        <v>0</v>
      </c>
      <c r="F124" s="168">
        <f t="shared" ref="F124" si="105">SUM(F125,F128,F130,F139)</f>
        <v>14510.000549609029</v>
      </c>
      <c r="G124" s="168">
        <f t="shared" ref="G124" si="106">SUM(G125,G128,G130,G139)</f>
        <v>14157.927496635846</v>
      </c>
      <c r="H124" s="168">
        <f t="shared" ref="H124" si="107">SUM(H125,H128,H130,H139)</f>
        <v>13438.556815764712</v>
      </c>
      <c r="I124" s="168">
        <f t="shared" ref="I124" si="108">SUM(I125,I128,I130,I139)</f>
        <v>12204.298929027242</v>
      </c>
      <c r="J124" s="168">
        <f t="shared" ref="J124" si="109">SUM(J125,J128,J130,J139)</f>
        <v>0</v>
      </c>
      <c r="K124" s="168">
        <f t="shared" ref="K124" si="110">SUM(K125,K128,K130,K139)</f>
        <v>0</v>
      </c>
      <c r="L124" s="168">
        <f t="shared" ref="L124" si="111">SUM(L125,L128,L130,L139)</f>
        <v>12937.456114128032</v>
      </c>
      <c r="M124" s="168">
        <f t="shared" ref="M124" si="112">SUM(M125,M128,M130,M139)</f>
        <v>10426.502151836023</v>
      </c>
      <c r="N124" s="168">
        <f t="shared" ref="N124" si="113">SUM(N125,N128,N130,N139)</f>
        <v>0</v>
      </c>
      <c r="O124" s="168">
        <f t="shared" ref="O124" si="114">SUM(O125,O128,O130,O139)</f>
        <v>0</v>
      </c>
      <c r="P124" s="168">
        <f t="shared" ref="P124" si="115">SUM(P125,P128,P130,P139)</f>
        <v>9893.262892776218</v>
      </c>
      <c r="Q124" s="168">
        <f t="shared" ref="Q124" si="116">SUM(Q125,Q128,Q130,Q139)</f>
        <v>10277.709532769497</v>
      </c>
    </row>
    <row r="125" spans="1:17" ht="12.95" customHeight="1" x14ac:dyDescent="0.25">
      <c r="A125" s="158" t="s">
        <v>65</v>
      </c>
      <c r="B125" s="157"/>
      <c r="C125" s="157">
        <f t="shared" ref="C125:Q125" si="117">SUM(C126:C127)</f>
        <v>10737.304938127818</v>
      </c>
      <c r="D125" s="157">
        <f t="shared" si="117"/>
        <v>10141.485145153079</v>
      </c>
      <c r="E125" s="157">
        <f t="shared" si="117"/>
        <v>0</v>
      </c>
      <c r="F125" s="157">
        <f t="shared" si="117"/>
        <v>11000.944456259309</v>
      </c>
      <c r="G125" s="157">
        <f t="shared" si="117"/>
        <v>10781.167855091438</v>
      </c>
      <c r="H125" s="157">
        <f t="shared" si="117"/>
        <v>10035.801541749597</v>
      </c>
      <c r="I125" s="157">
        <f t="shared" si="117"/>
        <v>8872.543737325379</v>
      </c>
      <c r="J125" s="157">
        <f t="shared" si="117"/>
        <v>0</v>
      </c>
      <c r="K125" s="157">
        <f t="shared" si="117"/>
        <v>0</v>
      </c>
      <c r="L125" s="157">
        <f t="shared" si="117"/>
        <v>9543.2426963466442</v>
      </c>
      <c r="M125" s="157">
        <f t="shared" si="117"/>
        <v>7339.186527155538</v>
      </c>
      <c r="N125" s="157">
        <f t="shared" si="117"/>
        <v>0</v>
      </c>
      <c r="O125" s="157">
        <f t="shared" si="117"/>
        <v>0</v>
      </c>
      <c r="P125" s="157">
        <f t="shared" si="117"/>
        <v>6551.4378567025096</v>
      </c>
      <c r="Q125" s="157">
        <f t="shared" si="117"/>
        <v>7049.8480715010592</v>
      </c>
    </row>
    <row r="126" spans="1:17" ht="12" customHeight="1" x14ac:dyDescent="0.25">
      <c r="A126" s="23" t="s">
        <v>149</v>
      </c>
      <c r="B126" s="156"/>
      <c r="C126" s="156">
        <f>IF(RES_hhdet_in_fec!C126=0,0,RES_hhdet_in_fec!C126/0.086*1000000/RES_hhdet_in_new!C126)</f>
        <v>10702.053276027162</v>
      </c>
      <c r="D126" s="156">
        <f>IF(RES_hhdet_in_fec!D126=0,0,RES_hhdet_in_fec!D126/0.086*1000000/RES_hhdet_in_new!D126)</f>
        <v>10105.192033476262</v>
      </c>
      <c r="E126" s="156">
        <f>IF(RES_hhdet_in_fec!E126=0,0,RES_hhdet_in_fec!E126/0.086*1000000/RES_hhdet_in_new!E126)</f>
        <v>0</v>
      </c>
      <c r="F126" s="156">
        <f>IF(RES_hhdet_in_fec!F126=0,0,RES_hhdet_in_fec!F126/0.086*1000000/RES_hhdet_in_new!F126)</f>
        <v>10953.292491359854</v>
      </c>
      <c r="G126" s="156">
        <f>IF(RES_hhdet_in_fec!G126=0,0,RES_hhdet_in_fec!G126/0.086*1000000/RES_hhdet_in_new!G126)</f>
        <v>10751.576920783138</v>
      </c>
      <c r="H126" s="156">
        <f>IF(RES_hhdet_in_fec!H126=0,0,RES_hhdet_in_fec!H126/0.086*1000000/RES_hhdet_in_new!H126)</f>
        <v>10001.203992240657</v>
      </c>
      <c r="I126" s="156">
        <f>IF(RES_hhdet_in_fec!I126=0,0,RES_hhdet_in_fec!I126/0.086*1000000/RES_hhdet_in_new!I126)</f>
        <v>8841.6544344810518</v>
      </c>
      <c r="J126" s="156">
        <f>IF(RES_hhdet_in_fec!J126=0,0,RES_hhdet_in_fec!J126/0.086*1000000/RES_hhdet_in_new!J126)</f>
        <v>0</v>
      </c>
      <c r="K126" s="156">
        <f>IF(RES_hhdet_in_fec!K126=0,0,RES_hhdet_in_fec!K126/0.086*1000000/RES_hhdet_in_new!K126)</f>
        <v>0</v>
      </c>
      <c r="L126" s="156">
        <f>IF(RES_hhdet_in_fec!L126=0,0,RES_hhdet_in_fec!L126/0.086*1000000/RES_hhdet_in_new!L126)</f>
        <v>9483.6809056753409</v>
      </c>
      <c r="M126" s="156">
        <f>IF(RES_hhdet_in_fec!M126=0,0,RES_hhdet_in_fec!M126/0.086*1000000/RES_hhdet_in_new!M126)</f>
        <v>7316.6845545937722</v>
      </c>
      <c r="N126" s="156">
        <f>IF(RES_hhdet_in_fec!N126=0,0,RES_hhdet_in_fec!N126/0.086*1000000/RES_hhdet_in_new!N126)</f>
        <v>0</v>
      </c>
      <c r="O126" s="156">
        <f>IF(RES_hhdet_in_fec!O126=0,0,RES_hhdet_in_fec!O126/0.086*1000000/RES_hhdet_in_new!O126)</f>
        <v>0</v>
      </c>
      <c r="P126" s="156">
        <f>IF(RES_hhdet_in_fec!P126=0,0,RES_hhdet_in_fec!P126/0.086*1000000/RES_hhdet_in_new!P126)</f>
        <v>6518.6471361234835</v>
      </c>
      <c r="Q126" s="156">
        <f>IF(RES_hhdet_in_fec!Q126=0,0,RES_hhdet_in_fec!Q126/0.086*1000000/RES_hhdet_in_new!Q126)</f>
        <v>6999.8621060376008</v>
      </c>
    </row>
    <row r="127" spans="1:17" ht="12" customHeight="1" x14ac:dyDescent="0.25">
      <c r="A127" s="23" t="s">
        <v>60</v>
      </c>
      <c r="B127" s="156"/>
      <c r="C127" s="156">
        <f>IF(RES_hhdet_in_fec!C127=0,0,RES_hhdet_in_fec!C127/0.086*1000000/RES_hhdet_in_new!C126)</f>
        <v>35.251662100656844</v>
      </c>
      <c r="D127" s="156">
        <f>IF(RES_hhdet_in_fec!D127=0,0,RES_hhdet_in_fec!D127/0.086*1000000/RES_hhdet_in_new!D126)</f>
        <v>36.293111676817297</v>
      </c>
      <c r="E127" s="156">
        <f>IF(RES_hhdet_in_fec!E127=0,0,RES_hhdet_in_fec!E127/0.086*1000000/RES_hhdet_in_new!E126)</f>
        <v>0</v>
      </c>
      <c r="F127" s="156">
        <f>IF(RES_hhdet_in_fec!F127=0,0,RES_hhdet_in_fec!F127/0.086*1000000/RES_hhdet_in_new!F126)</f>
        <v>47.651964899453645</v>
      </c>
      <c r="G127" s="156">
        <f>IF(RES_hhdet_in_fec!G127=0,0,RES_hhdet_in_fec!G127/0.086*1000000/RES_hhdet_in_new!G126)</f>
        <v>29.590934308299914</v>
      </c>
      <c r="H127" s="156">
        <f>IF(RES_hhdet_in_fec!H127=0,0,RES_hhdet_in_fec!H127/0.086*1000000/RES_hhdet_in_new!H126)</f>
        <v>34.597549508941142</v>
      </c>
      <c r="I127" s="156">
        <f>IF(RES_hhdet_in_fec!I127=0,0,RES_hhdet_in_fec!I127/0.086*1000000/RES_hhdet_in_new!I126)</f>
        <v>30.889302844327876</v>
      </c>
      <c r="J127" s="156">
        <f>IF(RES_hhdet_in_fec!J127=0,0,RES_hhdet_in_fec!J127/0.086*1000000/RES_hhdet_in_new!J126)</f>
        <v>0</v>
      </c>
      <c r="K127" s="156">
        <f>IF(RES_hhdet_in_fec!K127=0,0,RES_hhdet_in_fec!K127/0.086*1000000/RES_hhdet_in_new!K126)</f>
        <v>0</v>
      </c>
      <c r="L127" s="156">
        <f>IF(RES_hhdet_in_fec!L127=0,0,RES_hhdet_in_fec!L127/0.086*1000000/RES_hhdet_in_new!L126)</f>
        <v>59.561790671302411</v>
      </c>
      <c r="M127" s="156">
        <f>IF(RES_hhdet_in_fec!M127=0,0,RES_hhdet_in_fec!M127/0.086*1000000/RES_hhdet_in_new!M126)</f>
        <v>22.501972561765655</v>
      </c>
      <c r="N127" s="156">
        <f>IF(RES_hhdet_in_fec!N127=0,0,RES_hhdet_in_fec!N127/0.086*1000000/RES_hhdet_in_new!N126)</f>
        <v>0</v>
      </c>
      <c r="O127" s="156">
        <f>IF(RES_hhdet_in_fec!O127=0,0,RES_hhdet_in_fec!O127/0.086*1000000/RES_hhdet_in_new!O126)</f>
        <v>0</v>
      </c>
      <c r="P127" s="156">
        <f>IF(RES_hhdet_in_fec!P127=0,0,RES_hhdet_in_fec!P127/0.086*1000000/RES_hhdet_in_new!P126)</f>
        <v>32.790720579026043</v>
      </c>
      <c r="Q127" s="156">
        <f>IF(RES_hhdet_in_fec!Q127=0,0,RES_hhdet_in_fec!Q127/0.086*1000000/RES_hhdet_in_new!Q126)</f>
        <v>49.985965463458768</v>
      </c>
    </row>
    <row r="128" spans="1:17" ht="12.95" customHeight="1" x14ac:dyDescent="0.25">
      <c r="A128" s="158" t="s">
        <v>112</v>
      </c>
      <c r="B128" s="157"/>
      <c r="C128" s="157">
        <f t="shared" ref="C128:Q128" si="118">C129</f>
        <v>861.11803704094325</v>
      </c>
      <c r="D128" s="157">
        <f t="shared" si="118"/>
        <v>812.40161550076277</v>
      </c>
      <c r="E128" s="157">
        <f t="shared" si="118"/>
        <v>0</v>
      </c>
      <c r="F128" s="157">
        <f t="shared" si="118"/>
        <v>750.01099542840234</v>
      </c>
      <c r="G128" s="157">
        <f t="shared" si="118"/>
        <v>702.19836222631022</v>
      </c>
      <c r="H128" s="157">
        <f t="shared" si="118"/>
        <v>657.36740561260035</v>
      </c>
      <c r="I128" s="157">
        <f t="shared" si="118"/>
        <v>618.45859661432189</v>
      </c>
      <c r="J128" s="157">
        <f t="shared" si="118"/>
        <v>0</v>
      </c>
      <c r="K128" s="157">
        <f t="shared" si="118"/>
        <v>0</v>
      </c>
      <c r="L128" s="157">
        <f t="shared" si="118"/>
        <v>685.54275102047984</v>
      </c>
      <c r="M128" s="157">
        <f t="shared" si="118"/>
        <v>633.34469671245324</v>
      </c>
      <c r="N128" s="157">
        <f t="shared" si="118"/>
        <v>0</v>
      </c>
      <c r="O128" s="157">
        <f t="shared" si="118"/>
        <v>0</v>
      </c>
      <c r="P128" s="157">
        <f t="shared" si="118"/>
        <v>535.09063244444064</v>
      </c>
      <c r="Q128" s="157">
        <f t="shared" si="118"/>
        <v>506.80157617188354</v>
      </c>
    </row>
    <row r="129" spans="1:17" ht="12" customHeight="1" x14ac:dyDescent="0.25">
      <c r="A129" s="23" t="s">
        <v>60</v>
      </c>
      <c r="B129" s="156"/>
      <c r="C129" s="156">
        <f>IF(RES_hhdet_in_fec!C129=0,0,RES_hhdet_in_fec!C129/0.086*1000000/RES_hhdet_in_new!C129)</f>
        <v>861.11803704094325</v>
      </c>
      <c r="D129" s="156">
        <f>IF(RES_hhdet_in_fec!D129=0,0,RES_hhdet_in_fec!D129/0.086*1000000/RES_hhdet_in_new!D129)</f>
        <v>812.40161550076277</v>
      </c>
      <c r="E129" s="156">
        <f>IF(RES_hhdet_in_fec!E129=0,0,RES_hhdet_in_fec!E129/0.086*1000000/RES_hhdet_in_new!E129)</f>
        <v>0</v>
      </c>
      <c r="F129" s="156">
        <f>IF(RES_hhdet_in_fec!F129=0,0,RES_hhdet_in_fec!F129/0.086*1000000/RES_hhdet_in_new!F129)</f>
        <v>750.01099542840234</v>
      </c>
      <c r="G129" s="156">
        <f>IF(RES_hhdet_in_fec!G129=0,0,RES_hhdet_in_fec!G129/0.086*1000000/RES_hhdet_in_new!G129)</f>
        <v>702.19836222631022</v>
      </c>
      <c r="H129" s="156">
        <f>IF(RES_hhdet_in_fec!H129=0,0,RES_hhdet_in_fec!H129/0.086*1000000/RES_hhdet_in_new!H129)</f>
        <v>657.36740561260035</v>
      </c>
      <c r="I129" s="156">
        <f>IF(RES_hhdet_in_fec!I129=0,0,RES_hhdet_in_fec!I129/0.086*1000000/RES_hhdet_in_new!I129)</f>
        <v>618.45859661432189</v>
      </c>
      <c r="J129" s="156">
        <f>IF(RES_hhdet_in_fec!J129=0,0,RES_hhdet_in_fec!J129/0.086*1000000/RES_hhdet_in_new!J129)</f>
        <v>0</v>
      </c>
      <c r="K129" s="156">
        <f>IF(RES_hhdet_in_fec!K129=0,0,RES_hhdet_in_fec!K129/0.086*1000000/RES_hhdet_in_new!K129)</f>
        <v>0</v>
      </c>
      <c r="L129" s="156">
        <f>IF(RES_hhdet_in_fec!L129=0,0,RES_hhdet_in_fec!L129/0.086*1000000/RES_hhdet_in_new!L129)</f>
        <v>685.54275102047984</v>
      </c>
      <c r="M129" s="156">
        <f>IF(RES_hhdet_in_fec!M129=0,0,RES_hhdet_in_fec!M129/0.086*1000000/RES_hhdet_in_new!M129)</f>
        <v>633.34469671245324</v>
      </c>
      <c r="N129" s="156">
        <f>IF(RES_hhdet_in_fec!N129=0,0,RES_hhdet_in_fec!N129/0.086*1000000/RES_hhdet_in_new!N129)</f>
        <v>0</v>
      </c>
      <c r="O129" s="156">
        <f>IF(RES_hhdet_in_fec!O129=0,0,RES_hhdet_in_fec!O129/0.086*1000000/RES_hhdet_in_new!O129)</f>
        <v>0</v>
      </c>
      <c r="P129" s="156">
        <f>IF(RES_hhdet_in_fec!P129=0,0,RES_hhdet_in_fec!P129/0.086*1000000/RES_hhdet_in_new!P129)</f>
        <v>535.09063244444064</v>
      </c>
      <c r="Q129" s="156">
        <f>IF(RES_hhdet_in_fec!Q129=0,0,RES_hhdet_in_fec!Q129/0.086*1000000/RES_hhdet_in_new!Q129)</f>
        <v>506.80157617188354</v>
      </c>
    </row>
    <row r="130" spans="1:17" ht="12" customHeight="1" x14ac:dyDescent="0.25">
      <c r="A130" s="158" t="s">
        <v>63</v>
      </c>
      <c r="B130" s="157"/>
      <c r="C130" s="157">
        <f>IF(SUM(RES_hhdet_in_fec!C131:C132,RES_hhdet_in_fec!C135:C136)=0,0,SUM(RES_hhdet_in_fec!C131:C132,RES_hhdet_in_fec!C135:C136)/0.086*1000000/SUM(RES_hhdet_in_new!C131:C132,RES_hhdet_in_new!C135:C136))</f>
        <v>1819.7390408640124</v>
      </c>
      <c r="D130" s="157">
        <f>IF(SUM(RES_hhdet_in_fec!D131:D132,RES_hhdet_in_fec!D135:D136)=0,0,SUM(RES_hhdet_in_fec!D131:D132,RES_hhdet_in_fec!D135:D136)/0.086*1000000/SUM(RES_hhdet_in_new!D131:D132,RES_hhdet_in_new!D135:D136))</f>
        <v>1763.8546199720581</v>
      </c>
      <c r="E130" s="157">
        <f>IF(SUM(RES_hhdet_in_fec!E131:E132,RES_hhdet_in_fec!E135:E136)=0,0,SUM(RES_hhdet_in_fec!E131:E132,RES_hhdet_in_fec!E135:E136)/0.086*1000000/SUM(RES_hhdet_in_new!E131:E132,RES_hhdet_in_new!E135:E136))</f>
        <v>0</v>
      </c>
      <c r="F130" s="157">
        <f>IF(SUM(RES_hhdet_in_fec!F131:F132,RES_hhdet_in_fec!F135:F136)=0,0,SUM(RES_hhdet_in_fec!F131:F132,RES_hhdet_in_fec!F135:F136)/0.086*1000000/SUM(RES_hhdet_in_new!F131:F132,RES_hhdet_in_new!F135:F136))</f>
        <v>1718.7548226840859</v>
      </c>
      <c r="G130" s="157">
        <f>IF(SUM(RES_hhdet_in_fec!G131:G132,RES_hhdet_in_fec!G135:G136)=0,0,SUM(RES_hhdet_in_fec!G131:G132,RES_hhdet_in_fec!G135:G136)/0.086*1000000/SUM(RES_hhdet_in_new!G131:G132,RES_hhdet_in_new!G135:G136))</f>
        <v>1683.2067306437059</v>
      </c>
      <c r="H130" s="157">
        <f>IF(SUM(RES_hhdet_in_fec!H131:H132,RES_hhdet_in_fec!H135:H136)=0,0,SUM(RES_hhdet_in_fec!H131:H132,RES_hhdet_in_fec!H135:H136)/0.086*1000000/SUM(RES_hhdet_in_new!H131:H132,RES_hhdet_in_new!H135:H136))</f>
        <v>1723.5196581636094</v>
      </c>
      <c r="I130" s="157">
        <f>IF(SUM(RES_hhdet_in_fec!I131:I132,RES_hhdet_in_fec!I135:I136)=0,0,SUM(RES_hhdet_in_fec!I131:I132,RES_hhdet_in_fec!I135:I136)/0.086*1000000/SUM(RES_hhdet_in_new!I131:I132,RES_hhdet_in_new!I135:I136))</f>
        <v>1701.8178733422874</v>
      </c>
      <c r="J130" s="157">
        <f>IF(SUM(RES_hhdet_in_fec!J131:J132,RES_hhdet_in_fec!J135:J136)=0,0,SUM(RES_hhdet_in_fec!J131:J132,RES_hhdet_in_fec!J135:J136)/0.086*1000000/SUM(RES_hhdet_in_new!J131:J132,RES_hhdet_in_new!J135:J136))</f>
        <v>0</v>
      </c>
      <c r="K130" s="157">
        <f>IF(SUM(RES_hhdet_in_fec!K131:K132,RES_hhdet_in_fec!K135:K136)=0,0,SUM(RES_hhdet_in_fec!K131:K132,RES_hhdet_in_fec!K135:K136)/0.086*1000000/SUM(RES_hhdet_in_new!K131:K132,RES_hhdet_in_new!K135:K136))</f>
        <v>0</v>
      </c>
      <c r="L130" s="157">
        <f>IF(SUM(RES_hhdet_in_fec!L131:L132,RES_hhdet_in_fec!L135:L136)=0,0,SUM(RES_hhdet_in_fec!L131:L132,RES_hhdet_in_fec!L135:L136)/0.086*1000000/SUM(RES_hhdet_in_new!L131:L132,RES_hhdet_in_new!L135:L136))</f>
        <v>1561.0971932777795</v>
      </c>
      <c r="M130" s="157">
        <f>IF(SUM(RES_hhdet_in_fec!M131:M132,RES_hhdet_in_fec!M135:M136)=0,0,SUM(RES_hhdet_in_fec!M131:M132,RES_hhdet_in_fec!M135:M136)/0.086*1000000/SUM(RES_hhdet_in_new!M131:M132,RES_hhdet_in_new!M135:M136))</f>
        <v>1459.4482899964696</v>
      </c>
      <c r="N130" s="157">
        <f>IF(SUM(RES_hhdet_in_fec!N131:N132,RES_hhdet_in_fec!N135:N136)=0,0,SUM(RES_hhdet_in_fec!N131:N132,RES_hhdet_in_fec!N135:N136)/0.086*1000000/SUM(RES_hhdet_in_new!N131:N132,RES_hhdet_in_new!N135:N136))</f>
        <v>0</v>
      </c>
      <c r="O130" s="157">
        <f>IF(SUM(RES_hhdet_in_fec!O131:O132,RES_hhdet_in_fec!O135:O136)=0,0,SUM(RES_hhdet_in_fec!O131:O132,RES_hhdet_in_fec!O135:O136)/0.086*1000000/SUM(RES_hhdet_in_new!O131:O132,RES_hhdet_in_new!O135:O136))</f>
        <v>0</v>
      </c>
      <c r="P130" s="157">
        <f>IF(SUM(RES_hhdet_in_fec!P131:P132,RES_hhdet_in_fec!P135:P136)=0,0,SUM(RES_hhdet_in_fec!P131:P132,RES_hhdet_in_fec!P135:P136)/0.086*1000000/SUM(RES_hhdet_in_new!P131:P132,RES_hhdet_in_new!P135:P136))</f>
        <v>1723.779588984894</v>
      </c>
      <c r="Q130" s="157">
        <f>IF(SUM(RES_hhdet_in_fec!Q131:Q132,RES_hhdet_in_fec!Q135:Q136)=0,0,SUM(RES_hhdet_in_fec!Q131:Q132,RES_hhdet_in_fec!Q135:Q136)/0.086*1000000/SUM(RES_hhdet_in_new!Q131:Q132,RES_hhdet_in_new!Q135:Q136))</f>
        <v>1577.1206826644384</v>
      </c>
    </row>
    <row r="131" spans="1:17" ht="12" customHeight="1" x14ac:dyDescent="0.25">
      <c r="A131" s="167" t="s">
        <v>148</v>
      </c>
      <c r="B131" s="132"/>
      <c r="C131" s="132">
        <f>IF(RES_hhdet_in_fec!C131=0,0,RES_hhdet_in_fec!C131/0.086*1000000/RES_hhdet_in_new!C131)</f>
        <v>1639.2392044928838</v>
      </c>
      <c r="D131" s="132">
        <f>IF(RES_hhdet_in_fec!D131=0,0,RES_hhdet_in_fec!D131/0.086*1000000/RES_hhdet_in_new!D131)</f>
        <v>1614.4205491175553</v>
      </c>
      <c r="E131" s="132">
        <f>IF(RES_hhdet_in_fec!E131=0,0,RES_hhdet_in_fec!E131/0.086*1000000/RES_hhdet_in_new!E131)</f>
        <v>0</v>
      </c>
      <c r="F131" s="132">
        <f>IF(RES_hhdet_in_fec!F131=0,0,RES_hhdet_in_fec!F131/0.086*1000000/RES_hhdet_in_new!F131)</f>
        <v>1613.6822555924323</v>
      </c>
      <c r="G131" s="132">
        <f>IF(RES_hhdet_in_fec!G131=0,0,RES_hhdet_in_fec!G131/0.086*1000000/RES_hhdet_in_new!G131)</f>
        <v>1603.3079544220782</v>
      </c>
      <c r="H131" s="132">
        <f>IF(RES_hhdet_in_fec!H131=0,0,RES_hhdet_in_fec!H131/0.086*1000000/RES_hhdet_in_new!H131)</f>
        <v>1574.7257018380963</v>
      </c>
      <c r="I131" s="132">
        <f>IF(RES_hhdet_in_fec!I131=0,0,RES_hhdet_in_fec!I131/0.086*1000000/RES_hhdet_in_new!I131)</f>
        <v>1569.4612655183626</v>
      </c>
      <c r="J131" s="132">
        <f>IF(RES_hhdet_in_fec!J131=0,0,RES_hhdet_in_fec!J131/0.086*1000000/RES_hhdet_in_new!J131)</f>
        <v>0</v>
      </c>
      <c r="K131" s="132">
        <f>IF(RES_hhdet_in_fec!K131=0,0,RES_hhdet_in_fec!K131/0.086*1000000/RES_hhdet_in_new!K131)</f>
        <v>0</v>
      </c>
      <c r="L131" s="132">
        <f>IF(RES_hhdet_in_fec!L131=0,0,RES_hhdet_in_fec!L131/0.086*1000000/RES_hhdet_in_new!L131)</f>
        <v>1566.9143187827774</v>
      </c>
      <c r="M131" s="132">
        <f>IF(RES_hhdet_in_fec!M131=0,0,RES_hhdet_in_fec!M131/0.086*1000000/RES_hhdet_in_new!M131)</f>
        <v>1431.1630604744742</v>
      </c>
      <c r="N131" s="132">
        <f>IF(RES_hhdet_in_fec!N131=0,0,RES_hhdet_in_fec!N131/0.086*1000000/RES_hhdet_in_new!N131)</f>
        <v>0</v>
      </c>
      <c r="O131" s="132">
        <f>IF(RES_hhdet_in_fec!O131=0,0,RES_hhdet_in_fec!O131/0.086*1000000/RES_hhdet_in_new!O131)</f>
        <v>0</v>
      </c>
      <c r="P131" s="132">
        <f>IF(RES_hhdet_in_fec!P131=0,0,RES_hhdet_in_fec!P131/0.086*1000000/RES_hhdet_in_new!P131)</f>
        <v>1616.6743340936234</v>
      </c>
      <c r="Q131" s="132">
        <f>IF(RES_hhdet_in_fec!Q131=0,0,RES_hhdet_in_fec!Q131/0.086*1000000/RES_hhdet_in_new!Q131)</f>
        <v>1588.1307353622517</v>
      </c>
    </row>
    <row r="132" spans="1:17" ht="12" customHeight="1" x14ac:dyDescent="0.25">
      <c r="A132" s="167" t="s">
        <v>147</v>
      </c>
      <c r="B132" s="132"/>
      <c r="C132" s="132">
        <f>IF(RES_hhdet_in_fec!C132=0,0,RES_hhdet_in_fec!C132/0.086*1000000/RES_hhdet_in_new!C132)</f>
        <v>1568.2743862589577</v>
      </c>
      <c r="D132" s="132">
        <f>IF(RES_hhdet_in_fec!D132=0,0,RES_hhdet_in_fec!D132/0.086*1000000/RES_hhdet_in_new!D132)</f>
        <v>1548.0380250673165</v>
      </c>
      <c r="E132" s="132">
        <f>IF(RES_hhdet_in_fec!E132=0,0,RES_hhdet_in_fec!E132/0.086*1000000/RES_hhdet_in_new!E132)</f>
        <v>0</v>
      </c>
      <c r="F132" s="132">
        <f>IF(RES_hhdet_in_fec!F132=0,0,RES_hhdet_in_fec!F132/0.086*1000000/RES_hhdet_in_new!F132)</f>
        <v>1554.3984046338992</v>
      </c>
      <c r="G132" s="132">
        <f>IF(RES_hhdet_in_fec!G132=0,0,RES_hhdet_in_fec!G132/0.086*1000000/RES_hhdet_in_new!G132)</f>
        <v>1546.4020929962082</v>
      </c>
      <c r="H132" s="132">
        <f>IF(RES_hhdet_in_fec!H132=0,0,RES_hhdet_in_fec!H132/0.086*1000000/RES_hhdet_in_new!H132)</f>
        <v>1528.7037065908623</v>
      </c>
      <c r="I132" s="132">
        <f>IF(RES_hhdet_in_fec!I132=0,0,RES_hhdet_in_fec!I132/0.086*1000000/RES_hhdet_in_new!I132)</f>
        <v>1527.5787372955585</v>
      </c>
      <c r="J132" s="132">
        <f>IF(RES_hhdet_in_fec!J132=0,0,RES_hhdet_in_fec!J132/0.086*1000000/RES_hhdet_in_new!J132)</f>
        <v>0</v>
      </c>
      <c r="K132" s="132">
        <f>IF(RES_hhdet_in_fec!K132=0,0,RES_hhdet_in_fec!K132/0.086*1000000/RES_hhdet_in_new!K132)</f>
        <v>0</v>
      </c>
      <c r="L132" s="132">
        <f>IF(RES_hhdet_in_fec!L132=0,0,RES_hhdet_in_fec!L132/0.086*1000000/RES_hhdet_in_new!L132)</f>
        <v>1528.3096559380926</v>
      </c>
      <c r="M132" s="132">
        <f>IF(RES_hhdet_in_fec!M132=0,0,RES_hhdet_in_fec!M132/0.086*1000000/RES_hhdet_in_new!M132)</f>
        <v>1395.005928456826</v>
      </c>
      <c r="N132" s="132">
        <f>IF(RES_hhdet_in_fec!N132=0,0,RES_hhdet_in_fec!N132/0.086*1000000/RES_hhdet_in_new!N132)</f>
        <v>0</v>
      </c>
      <c r="O132" s="132">
        <f>IF(RES_hhdet_in_fec!O132=0,0,RES_hhdet_in_fec!O132/0.086*1000000/RES_hhdet_in_new!O132)</f>
        <v>0</v>
      </c>
      <c r="P132" s="132">
        <f>IF(RES_hhdet_in_fec!P132=0,0,RES_hhdet_in_fec!P132/0.086*1000000/RES_hhdet_in_new!P132)</f>
        <v>1568.4766842811657</v>
      </c>
      <c r="Q132" s="132">
        <f>IF(RES_hhdet_in_fec!Q132=0,0,RES_hhdet_in_fec!Q132/0.086*1000000/RES_hhdet_in_new!Q132)</f>
        <v>1544.6816028208734</v>
      </c>
    </row>
    <row r="133" spans="1:17" ht="12" customHeight="1" x14ac:dyDescent="0.25">
      <c r="A133" s="166" t="s">
        <v>61</v>
      </c>
      <c r="B133" s="165"/>
      <c r="C133" s="165">
        <f>IF(RES_hhdet_in_fec!C133=0,0,RES_hhdet_in_fec!C133/0.086*1000000/RES_hhdet_in_new!C132)</f>
        <v>1073.1456312744428</v>
      </c>
      <c r="D133" s="165">
        <f>IF(RES_hhdet_in_fec!D133=0,0,RES_hhdet_in_fec!D133/0.086*1000000/RES_hhdet_in_new!D132)</f>
        <v>1057.7572655292752</v>
      </c>
      <c r="E133" s="165">
        <f>IF(RES_hhdet_in_fec!E133=0,0,RES_hhdet_in_fec!E133/0.086*1000000/RES_hhdet_in_new!E132)</f>
        <v>0</v>
      </c>
      <c r="F133" s="165">
        <f>IF(RES_hhdet_in_fec!F133=0,0,RES_hhdet_in_fec!F133/0.086*1000000/RES_hhdet_in_new!F132)</f>
        <v>1059.0137430949442</v>
      </c>
      <c r="G133" s="165">
        <f>IF(RES_hhdet_in_fec!G133=0,0,RES_hhdet_in_fec!G133/0.086*1000000/RES_hhdet_in_new!G132)</f>
        <v>1053.0886446486741</v>
      </c>
      <c r="H133" s="165">
        <f>IF(RES_hhdet_in_fec!H133=0,0,RES_hhdet_in_fec!H133/0.086*1000000/RES_hhdet_in_new!H132)</f>
        <v>1037.6348563089884</v>
      </c>
      <c r="I133" s="165">
        <f>IF(RES_hhdet_in_fec!I133=0,0,RES_hhdet_in_fec!I133/0.086*1000000/RES_hhdet_in_new!I132)</f>
        <v>1036.1572388012978</v>
      </c>
      <c r="J133" s="165">
        <f>IF(RES_hhdet_in_fec!J133=0,0,RES_hhdet_in_fec!J133/0.086*1000000/RES_hhdet_in_new!J132)</f>
        <v>0</v>
      </c>
      <c r="K133" s="165">
        <f>IF(RES_hhdet_in_fec!K133=0,0,RES_hhdet_in_fec!K133/0.086*1000000/RES_hhdet_in_new!K132)</f>
        <v>0</v>
      </c>
      <c r="L133" s="165">
        <f>IF(RES_hhdet_in_fec!L133=0,0,RES_hhdet_in_fec!L133/0.086*1000000/RES_hhdet_in_new!L132)</f>
        <v>1031.7119704951765</v>
      </c>
      <c r="M133" s="165">
        <f>IF(RES_hhdet_in_fec!M133=0,0,RES_hhdet_in_fec!M133/0.086*1000000/RES_hhdet_in_new!M132)</f>
        <v>941.7134910740649</v>
      </c>
      <c r="N133" s="165">
        <f>IF(RES_hhdet_in_fec!N133=0,0,RES_hhdet_in_fec!N133/0.086*1000000/RES_hhdet_in_new!N132)</f>
        <v>0</v>
      </c>
      <c r="O133" s="165">
        <f>IF(RES_hhdet_in_fec!O133=0,0,RES_hhdet_in_fec!O133/0.086*1000000/RES_hhdet_in_new!O132)</f>
        <v>0</v>
      </c>
      <c r="P133" s="165">
        <f>IF(RES_hhdet_in_fec!P133=0,0,RES_hhdet_in_fec!P133/0.086*1000000/RES_hhdet_in_new!P132)</f>
        <v>1060.4396701539054</v>
      </c>
      <c r="Q133" s="165">
        <f>IF(RES_hhdet_in_fec!Q133=0,0,RES_hhdet_in_fec!Q133/0.086*1000000/RES_hhdet_in_new!Q132)</f>
        <v>1041.9308064865484</v>
      </c>
    </row>
    <row r="134" spans="1:17" ht="12" customHeight="1" x14ac:dyDescent="0.25">
      <c r="A134" s="147" t="s">
        <v>59</v>
      </c>
      <c r="B134" s="164"/>
      <c r="C134" s="164">
        <f>IF(RES_hhdet_in_fec!C134=0,0,RES_hhdet_in_fec!C134/0.086*1000000/RES_hhdet_in_new!C132)</f>
        <v>495.12875498451467</v>
      </c>
      <c r="D134" s="164">
        <f>IF(RES_hhdet_in_fec!D134=0,0,RES_hhdet_in_fec!D134/0.086*1000000/RES_hhdet_in_new!D132)</f>
        <v>490.28075953804142</v>
      </c>
      <c r="E134" s="164">
        <f>IF(RES_hhdet_in_fec!E134=0,0,RES_hhdet_in_fec!E134/0.086*1000000/RES_hhdet_in_new!E132)</f>
        <v>0</v>
      </c>
      <c r="F134" s="164">
        <f>IF(RES_hhdet_in_fec!F134=0,0,RES_hhdet_in_fec!F134/0.086*1000000/RES_hhdet_in_new!F132)</f>
        <v>495.38466153895507</v>
      </c>
      <c r="G134" s="164">
        <f>IF(RES_hhdet_in_fec!G134=0,0,RES_hhdet_in_fec!G134/0.086*1000000/RES_hhdet_in_new!G132)</f>
        <v>493.31344834753435</v>
      </c>
      <c r="H134" s="164">
        <f>IF(RES_hhdet_in_fec!H134=0,0,RES_hhdet_in_fec!H134/0.086*1000000/RES_hhdet_in_new!H132)</f>
        <v>491.06885028187367</v>
      </c>
      <c r="I134" s="164">
        <f>IF(RES_hhdet_in_fec!I134=0,0,RES_hhdet_in_fec!I134/0.086*1000000/RES_hhdet_in_new!I132)</f>
        <v>491.42149849426073</v>
      </c>
      <c r="J134" s="164">
        <f>IF(RES_hhdet_in_fec!J134=0,0,RES_hhdet_in_fec!J134/0.086*1000000/RES_hhdet_in_new!J132)</f>
        <v>0</v>
      </c>
      <c r="K134" s="164">
        <f>IF(RES_hhdet_in_fec!K134=0,0,RES_hhdet_in_fec!K134/0.086*1000000/RES_hhdet_in_new!K132)</f>
        <v>0</v>
      </c>
      <c r="L134" s="164">
        <f>IF(RES_hhdet_in_fec!L134=0,0,RES_hhdet_in_fec!L134/0.086*1000000/RES_hhdet_in_new!L132)</f>
        <v>496.59768544291632</v>
      </c>
      <c r="M134" s="164">
        <f>IF(RES_hhdet_in_fec!M134=0,0,RES_hhdet_in_fec!M134/0.086*1000000/RES_hhdet_in_new!M132)</f>
        <v>453.29243738276108</v>
      </c>
      <c r="N134" s="164">
        <f>IF(RES_hhdet_in_fec!N134=0,0,RES_hhdet_in_fec!N134/0.086*1000000/RES_hhdet_in_new!N132)</f>
        <v>0</v>
      </c>
      <c r="O134" s="164">
        <f>IF(RES_hhdet_in_fec!O134=0,0,RES_hhdet_in_fec!O134/0.086*1000000/RES_hhdet_in_new!O132)</f>
        <v>0</v>
      </c>
      <c r="P134" s="164">
        <f>IF(RES_hhdet_in_fec!P134=0,0,RES_hhdet_in_fec!P134/0.086*1000000/RES_hhdet_in_new!P132)</f>
        <v>508.03701412726036</v>
      </c>
      <c r="Q134" s="164">
        <f>IF(RES_hhdet_in_fec!Q134=0,0,RES_hhdet_in_fec!Q134/0.086*1000000/RES_hhdet_in_new!Q132)</f>
        <v>502.75079633432489</v>
      </c>
    </row>
    <row r="135" spans="1:17" ht="12" customHeight="1" x14ac:dyDescent="0.25">
      <c r="A135" s="163" t="s">
        <v>142</v>
      </c>
      <c r="B135" s="162"/>
      <c r="C135" s="162">
        <f>IF(RES_hhdet_in_fec!C135=0,0,RES_hhdet_in_fec!C135/0.086*1000000/RES_hhdet_in_new!C135)</f>
        <v>2197.4609187525971</v>
      </c>
      <c r="D135" s="162">
        <f>IF(RES_hhdet_in_fec!D135=0,0,RES_hhdet_in_fec!D135/0.086*1000000/RES_hhdet_in_new!D135)</f>
        <v>2199.0326543388705</v>
      </c>
      <c r="E135" s="162">
        <f>IF(RES_hhdet_in_fec!E135=0,0,RES_hhdet_in_fec!E135/0.086*1000000/RES_hhdet_in_new!E135)</f>
        <v>0</v>
      </c>
      <c r="F135" s="162">
        <f>IF(RES_hhdet_in_fec!F135=0,0,RES_hhdet_in_fec!F135/0.086*1000000/RES_hhdet_in_new!F135)</f>
        <v>2290.8398671714294</v>
      </c>
      <c r="G135" s="162">
        <f>IF(RES_hhdet_in_fec!G135=0,0,RES_hhdet_in_fec!G135/0.086*1000000/RES_hhdet_in_new!G135)</f>
        <v>2115.0625005234619</v>
      </c>
      <c r="H135" s="162">
        <f>IF(RES_hhdet_in_fec!H135=0,0,RES_hhdet_in_fec!H135/0.086*1000000/RES_hhdet_in_new!H135)</f>
        <v>2131.259212218798</v>
      </c>
      <c r="I135" s="162">
        <f>IF(RES_hhdet_in_fec!I135=0,0,RES_hhdet_in_fec!I135/0.086*1000000/RES_hhdet_in_new!I135)</f>
        <v>2135.2887256010245</v>
      </c>
      <c r="J135" s="162">
        <f>IF(RES_hhdet_in_fec!J135=0,0,RES_hhdet_in_fec!J135/0.086*1000000/RES_hhdet_in_new!J135)</f>
        <v>0</v>
      </c>
      <c r="K135" s="162">
        <f>IF(RES_hhdet_in_fec!K135=0,0,RES_hhdet_in_fec!K135/0.086*1000000/RES_hhdet_in_new!K135)</f>
        <v>0</v>
      </c>
      <c r="L135" s="162">
        <f>IF(RES_hhdet_in_fec!L135=0,0,RES_hhdet_in_fec!L135/0.086*1000000/RES_hhdet_in_new!L135)</f>
        <v>0</v>
      </c>
      <c r="M135" s="162">
        <f>IF(RES_hhdet_in_fec!M135=0,0,RES_hhdet_in_fec!M135/0.086*1000000/RES_hhdet_in_new!M135)</f>
        <v>1906.3451613933987</v>
      </c>
      <c r="N135" s="162">
        <f>IF(RES_hhdet_in_fec!N135=0,0,RES_hhdet_in_fec!N135/0.086*1000000/RES_hhdet_in_new!N135)</f>
        <v>0</v>
      </c>
      <c r="O135" s="162">
        <f>IF(RES_hhdet_in_fec!O135=0,0,RES_hhdet_in_fec!O135/0.086*1000000/RES_hhdet_in_new!O135)</f>
        <v>0</v>
      </c>
      <c r="P135" s="162">
        <f>IF(RES_hhdet_in_fec!P135=0,0,RES_hhdet_in_fec!P135/0.086*1000000/RES_hhdet_in_new!P135)</f>
        <v>2275.9159294071228</v>
      </c>
      <c r="Q135" s="162">
        <f>IF(RES_hhdet_in_fec!Q135=0,0,RES_hhdet_in_fec!Q135/0.086*1000000/RES_hhdet_in_new!Q135)</f>
        <v>0</v>
      </c>
    </row>
    <row r="136" spans="1:17" ht="12" customHeight="1" x14ac:dyDescent="0.25">
      <c r="A136" s="161" t="s">
        <v>141</v>
      </c>
      <c r="B136" s="160"/>
      <c r="C136" s="160">
        <f>IF(RES_hhdet_in_fec!C136=0,0,RES_hhdet_in_fec!C136/0.086*1000000/RES_hhdet_in_new!C136)</f>
        <v>1936.8634242390397</v>
      </c>
      <c r="D136" s="160">
        <f>IF(RES_hhdet_in_fec!D136=0,0,RES_hhdet_in_fec!D136/0.086*1000000/RES_hhdet_in_new!D136)</f>
        <v>1934.8714464011518</v>
      </c>
      <c r="E136" s="160">
        <f>IF(RES_hhdet_in_fec!E136=0,0,RES_hhdet_in_fec!E136/0.086*1000000/RES_hhdet_in_new!E136)</f>
        <v>0</v>
      </c>
      <c r="F136" s="160">
        <f>IF(RES_hhdet_in_fec!F136=0,0,RES_hhdet_in_fec!F136/0.086*1000000/RES_hhdet_in_new!F136)</f>
        <v>2004.7509730635425</v>
      </c>
      <c r="G136" s="160">
        <f>IF(RES_hhdet_in_fec!G136=0,0,RES_hhdet_in_fec!G136/0.086*1000000/RES_hhdet_in_new!G136)</f>
        <v>1875.0958078590802</v>
      </c>
      <c r="H136" s="160">
        <f>IF(RES_hhdet_in_fec!H136=0,0,RES_hhdet_in_fec!H136/0.086*1000000/RES_hhdet_in_new!H136)</f>
        <v>1890.258449234416</v>
      </c>
      <c r="I136" s="160">
        <f>IF(RES_hhdet_in_fec!I136=0,0,RES_hhdet_in_fec!I136/0.086*1000000/RES_hhdet_in_new!I136)</f>
        <v>1896.9098554278742</v>
      </c>
      <c r="J136" s="160">
        <f>IF(RES_hhdet_in_fec!J136=0,0,RES_hhdet_in_fec!J136/0.086*1000000/RES_hhdet_in_new!J136)</f>
        <v>0</v>
      </c>
      <c r="K136" s="160">
        <f>IF(RES_hhdet_in_fec!K136=0,0,RES_hhdet_in_fec!K136/0.086*1000000/RES_hhdet_in_new!K136)</f>
        <v>0</v>
      </c>
      <c r="L136" s="160">
        <f>IF(RES_hhdet_in_fec!L136=0,0,RES_hhdet_in_fec!L136/0.086*1000000/RES_hhdet_in_new!L136)</f>
        <v>0</v>
      </c>
      <c r="M136" s="160">
        <f>IF(RES_hhdet_in_fec!M136=0,0,RES_hhdet_in_fec!M136/0.086*1000000/RES_hhdet_in_new!M136)</f>
        <v>1678.6730405927901</v>
      </c>
      <c r="N136" s="160">
        <f>IF(RES_hhdet_in_fec!N136=0,0,RES_hhdet_in_fec!N136/0.086*1000000/RES_hhdet_in_new!N136)</f>
        <v>0</v>
      </c>
      <c r="O136" s="160">
        <f>IF(RES_hhdet_in_fec!O136=0,0,RES_hhdet_in_fec!O136/0.086*1000000/RES_hhdet_in_new!O136)</f>
        <v>0</v>
      </c>
      <c r="P136" s="160">
        <f>IF(RES_hhdet_in_fec!P136=0,0,RES_hhdet_in_fec!P136/0.086*1000000/RES_hhdet_in_new!P136)</f>
        <v>1989.8043639881539</v>
      </c>
      <c r="Q136" s="160">
        <f>IF(RES_hhdet_in_fec!Q136=0,0,RES_hhdet_in_fec!Q136/0.086*1000000/RES_hhdet_in_new!Q136)</f>
        <v>0</v>
      </c>
    </row>
    <row r="137" spans="1:17" ht="12" customHeight="1" x14ac:dyDescent="0.25">
      <c r="A137" s="148" t="s">
        <v>60</v>
      </c>
      <c r="B137" s="156"/>
      <c r="C137" s="156">
        <f>IF(RES_hhdet_in_fec!C137=0,0,RES_hhdet_in_fec!C137/0.086*1000000/RES_hhdet_in_new!C136)</f>
        <v>1443.2939044723553</v>
      </c>
      <c r="D137" s="156">
        <f>IF(RES_hhdet_in_fec!D137=0,0,RES_hhdet_in_fec!D137/0.086*1000000/RES_hhdet_in_new!D136)</f>
        <v>1445.551220341674</v>
      </c>
      <c r="E137" s="156">
        <f>IF(RES_hhdet_in_fec!E137=0,0,RES_hhdet_in_fec!E137/0.086*1000000/RES_hhdet_in_new!E136)</f>
        <v>0</v>
      </c>
      <c r="F137" s="156">
        <f>IF(RES_hhdet_in_fec!F137=0,0,RES_hhdet_in_fec!F137/0.086*1000000/RES_hhdet_in_new!F136)</f>
        <v>1510.1041963042373</v>
      </c>
      <c r="G137" s="156">
        <f>IF(RES_hhdet_in_fec!G137=0,0,RES_hhdet_in_fec!G137/0.086*1000000/RES_hhdet_in_new!G136)</f>
        <v>1384.6041295032717</v>
      </c>
      <c r="H137" s="156">
        <f>IF(RES_hhdet_in_fec!H137=0,0,RES_hhdet_in_fec!H137/0.086*1000000/RES_hhdet_in_new!H136)</f>
        <v>1400.5608935578532</v>
      </c>
      <c r="I137" s="156">
        <f>IF(RES_hhdet_in_fec!I137=0,0,RES_hhdet_in_fec!I137/0.086*1000000/RES_hhdet_in_new!I136)</f>
        <v>1405.8755649182772</v>
      </c>
      <c r="J137" s="156">
        <f>IF(RES_hhdet_in_fec!J137=0,0,RES_hhdet_in_fec!J137/0.086*1000000/RES_hhdet_in_new!J136)</f>
        <v>0</v>
      </c>
      <c r="K137" s="156">
        <f>IF(RES_hhdet_in_fec!K137=0,0,RES_hhdet_in_fec!K137/0.086*1000000/RES_hhdet_in_new!K136)</f>
        <v>0</v>
      </c>
      <c r="L137" s="156">
        <f>IF(RES_hhdet_in_fec!L137=0,0,RES_hhdet_in_fec!L137/0.086*1000000/RES_hhdet_in_new!L136)</f>
        <v>0</v>
      </c>
      <c r="M137" s="156">
        <f>IF(RES_hhdet_in_fec!M137=0,0,RES_hhdet_in_fec!M137/0.086*1000000/RES_hhdet_in_new!M136)</f>
        <v>1233.2061024850416</v>
      </c>
      <c r="N137" s="156">
        <f>IF(RES_hhdet_in_fec!N137=0,0,RES_hhdet_in_fec!N137/0.086*1000000/RES_hhdet_in_new!N136)</f>
        <v>0</v>
      </c>
      <c r="O137" s="156">
        <f>IF(RES_hhdet_in_fec!O137=0,0,RES_hhdet_in_fec!O137/0.086*1000000/RES_hhdet_in_new!O136)</f>
        <v>0</v>
      </c>
      <c r="P137" s="156">
        <f>IF(RES_hhdet_in_fec!P137=0,0,RES_hhdet_in_fec!P137/0.086*1000000/RES_hhdet_in_new!P136)</f>
        <v>1479.5917011150509</v>
      </c>
      <c r="Q137" s="156">
        <f>IF(RES_hhdet_in_fec!Q137=0,0,RES_hhdet_in_fec!Q137/0.086*1000000/RES_hhdet_in_new!Q136)</f>
        <v>0</v>
      </c>
    </row>
    <row r="138" spans="1:17" ht="12" customHeight="1" x14ac:dyDescent="0.25">
      <c r="A138" s="148" t="s">
        <v>59</v>
      </c>
      <c r="B138" s="156"/>
      <c r="C138" s="156">
        <f>IF(RES_hhdet_in_fec!C138=0,0,RES_hhdet_in_fec!C138/0.086*1000000/RES_hhdet_in_new!C136)</f>
        <v>493.56951976668415</v>
      </c>
      <c r="D138" s="156">
        <f>IF(RES_hhdet_in_fec!D138=0,0,RES_hhdet_in_fec!D138/0.086*1000000/RES_hhdet_in_new!D136)</f>
        <v>489.3202260594777</v>
      </c>
      <c r="E138" s="156">
        <f>IF(RES_hhdet_in_fec!E138=0,0,RES_hhdet_in_fec!E138/0.086*1000000/RES_hhdet_in_new!E136)</f>
        <v>0</v>
      </c>
      <c r="F138" s="156">
        <f>IF(RES_hhdet_in_fec!F138=0,0,RES_hhdet_in_fec!F138/0.086*1000000/RES_hhdet_in_new!F136)</f>
        <v>494.64677675930471</v>
      </c>
      <c r="G138" s="156">
        <f>IF(RES_hhdet_in_fec!G138=0,0,RES_hhdet_in_fec!G138/0.086*1000000/RES_hhdet_in_new!G136)</f>
        <v>490.49167835580874</v>
      </c>
      <c r="H138" s="156">
        <f>IF(RES_hhdet_in_fec!H138=0,0,RES_hhdet_in_fec!H138/0.086*1000000/RES_hhdet_in_new!H136)</f>
        <v>489.69755567656284</v>
      </c>
      <c r="I138" s="156">
        <f>IF(RES_hhdet_in_fec!I138=0,0,RES_hhdet_in_fec!I138/0.086*1000000/RES_hhdet_in_new!I136)</f>
        <v>491.03429050959699</v>
      </c>
      <c r="J138" s="156">
        <f>IF(RES_hhdet_in_fec!J138=0,0,RES_hhdet_in_fec!J138/0.086*1000000/RES_hhdet_in_new!J136)</f>
        <v>0</v>
      </c>
      <c r="K138" s="156">
        <f>IF(RES_hhdet_in_fec!K138=0,0,RES_hhdet_in_fec!K138/0.086*1000000/RES_hhdet_in_new!K136)</f>
        <v>0</v>
      </c>
      <c r="L138" s="156">
        <f>IF(RES_hhdet_in_fec!L138=0,0,RES_hhdet_in_fec!L138/0.086*1000000/RES_hhdet_in_new!L136)</f>
        <v>0</v>
      </c>
      <c r="M138" s="156">
        <f>IF(RES_hhdet_in_fec!M138=0,0,RES_hhdet_in_fec!M138/0.086*1000000/RES_hhdet_in_new!M136)</f>
        <v>445.46693810774866</v>
      </c>
      <c r="N138" s="156">
        <f>IF(RES_hhdet_in_fec!N138=0,0,RES_hhdet_in_fec!N138/0.086*1000000/RES_hhdet_in_new!N136)</f>
        <v>0</v>
      </c>
      <c r="O138" s="156">
        <f>IF(RES_hhdet_in_fec!O138=0,0,RES_hhdet_in_fec!O138/0.086*1000000/RES_hhdet_in_new!O136)</f>
        <v>0</v>
      </c>
      <c r="P138" s="156">
        <f>IF(RES_hhdet_in_fec!P138=0,0,RES_hhdet_in_fec!P138/0.086*1000000/RES_hhdet_in_new!P136)</f>
        <v>510.21266287310317</v>
      </c>
      <c r="Q138" s="156">
        <f>IF(RES_hhdet_in_fec!Q138=0,0,RES_hhdet_in_fec!Q138/0.086*1000000/RES_hhdet_in_new!Q136)</f>
        <v>0</v>
      </c>
    </row>
    <row r="139" spans="1:17" ht="12" customHeight="1" x14ac:dyDescent="0.25">
      <c r="A139" s="158" t="s">
        <v>62</v>
      </c>
      <c r="B139" s="157"/>
      <c r="C139" s="157">
        <f>IF(SUM(RES_hhdet_in_fec!C140:C141)=0,0,SUM(RES_hhdet_in_fec!C140:C141)/0.086*1000000/SUM(RES_hhdet_in_new!C140:C141))</f>
        <v>990.36547164547517</v>
      </c>
      <c r="D139" s="157">
        <f>IF(SUM(RES_hhdet_in_fec!D140:D141)=0,0,SUM(RES_hhdet_in_fec!D140:D141)/0.086*1000000/SUM(RES_hhdet_in_new!D140:D141))</f>
        <v>1000.617732881503</v>
      </c>
      <c r="E139" s="157">
        <f>IF(SUM(RES_hhdet_in_fec!E140:E141)=0,0,SUM(RES_hhdet_in_fec!E140:E141)/0.086*1000000/SUM(RES_hhdet_in_new!E140:E141))</f>
        <v>0</v>
      </c>
      <c r="F139" s="157">
        <f>IF(SUM(RES_hhdet_in_fec!F140:F141)=0,0,SUM(RES_hhdet_in_fec!F140:F141)/0.086*1000000/SUM(RES_hhdet_in_new!F140:F141))</f>
        <v>1040.2902752372324</v>
      </c>
      <c r="G139" s="157">
        <f>IF(SUM(RES_hhdet_in_fec!G140:G141)=0,0,SUM(RES_hhdet_in_fec!G140:G141)/0.086*1000000/SUM(RES_hhdet_in_new!G140:G141))</f>
        <v>991.35454867439171</v>
      </c>
      <c r="H139" s="157">
        <f>IF(SUM(RES_hhdet_in_fec!H140:H141)=0,0,SUM(RES_hhdet_in_fec!H140:H141)/0.086*1000000/SUM(RES_hhdet_in_new!H140:H141))</f>
        <v>1021.8682102389048</v>
      </c>
      <c r="I139" s="157">
        <f>IF(SUM(RES_hhdet_in_fec!I140:I141)=0,0,SUM(RES_hhdet_in_fec!I140:I141)/0.086*1000000/SUM(RES_hhdet_in_new!I140:I141))</f>
        <v>1011.4787217452542</v>
      </c>
      <c r="J139" s="157">
        <f>IF(SUM(RES_hhdet_in_fec!J140:J141)=0,0,SUM(RES_hhdet_in_fec!J140:J141)/0.086*1000000/SUM(RES_hhdet_in_new!J140:J141))</f>
        <v>0</v>
      </c>
      <c r="K139" s="157">
        <f>IF(SUM(RES_hhdet_in_fec!K140:K141)=0,0,SUM(RES_hhdet_in_fec!K140:K141)/0.086*1000000/SUM(RES_hhdet_in_new!K140:K141))</f>
        <v>0</v>
      </c>
      <c r="L139" s="157">
        <f>IF(SUM(RES_hhdet_in_fec!L140:L141)=0,0,SUM(RES_hhdet_in_fec!L140:L141)/0.086*1000000/SUM(RES_hhdet_in_new!L140:L141))</f>
        <v>1147.5734734831303</v>
      </c>
      <c r="M139" s="157">
        <f>IF(SUM(RES_hhdet_in_fec!M140:M141)=0,0,SUM(RES_hhdet_in_fec!M140:M141)/0.086*1000000/SUM(RES_hhdet_in_new!M140:M141))</f>
        <v>994.52263797156309</v>
      </c>
      <c r="N139" s="157">
        <f>IF(SUM(RES_hhdet_in_fec!N140:N141)=0,0,SUM(RES_hhdet_in_fec!N140:N141)/0.086*1000000/SUM(RES_hhdet_in_new!N140:N141))</f>
        <v>0</v>
      </c>
      <c r="O139" s="157">
        <f>IF(SUM(RES_hhdet_in_fec!O140:O141)=0,0,SUM(RES_hhdet_in_fec!O140:O141)/0.086*1000000/SUM(RES_hhdet_in_new!O140:O141))</f>
        <v>0</v>
      </c>
      <c r="P139" s="157">
        <f>IF(SUM(RES_hhdet_in_fec!P140:P141)=0,0,SUM(RES_hhdet_in_fec!P140:P141)/0.086*1000000/SUM(RES_hhdet_in_new!P140:P141))</f>
        <v>1082.9548146443744</v>
      </c>
      <c r="Q139" s="157">
        <f>IF(SUM(RES_hhdet_in_fec!Q140:Q141)=0,0,SUM(RES_hhdet_in_fec!Q140:Q141)/0.086*1000000/SUM(RES_hhdet_in_new!Q140:Q141))</f>
        <v>1143.9392024321148</v>
      </c>
    </row>
    <row r="140" spans="1:17" ht="12" customHeight="1" x14ac:dyDescent="0.25">
      <c r="A140" s="23" t="s">
        <v>57</v>
      </c>
      <c r="B140" s="156"/>
      <c r="C140" s="156">
        <f>IF(RES_hhdet_in_fec!C140=0,0,RES_hhdet_in_fec!C140/0.086*1000000/RES_hhdet_in_new!C140)</f>
        <v>0</v>
      </c>
      <c r="D140" s="156">
        <f>IF(RES_hhdet_in_fec!D140=0,0,RES_hhdet_in_fec!D140/0.086*1000000/RES_hhdet_in_new!D140)</f>
        <v>0</v>
      </c>
      <c r="E140" s="156">
        <f>IF(RES_hhdet_in_fec!E140=0,0,RES_hhdet_in_fec!E140/0.086*1000000/RES_hhdet_in_new!E140)</f>
        <v>0</v>
      </c>
      <c r="F140" s="156">
        <f>IF(RES_hhdet_in_fec!F140=0,0,RES_hhdet_in_fec!F140/0.086*1000000/RES_hhdet_in_new!F140)</f>
        <v>0</v>
      </c>
      <c r="G140" s="156">
        <f>IF(RES_hhdet_in_fec!G140=0,0,RES_hhdet_in_fec!G140/0.086*1000000/RES_hhdet_in_new!G140)</f>
        <v>0</v>
      </c>
      <c r="H140" s="156">
        <f>IF(RES_hhdet_in_fec!H140=0,0,RES_hhdet_in_fec!H140/0.086*1000000/RES_hhdet_in_new!H140)</f>
        <v>0</v>
      </c>
      <c r="I140" s="156">
        <f>IF(RES_hhdet_in_fec!I140=0,0,RES_hhdet_in_fec!I140/0.086*1000000/RES_hhdet_in_new!I140)</f>
        <v>0</v>
      </c>
      <c r="J140" s="156">
        <f>IF(RES_hhdet_in_fec!J140=0,0,RES_hhdet_in_fec!J140/0.086*1000000/RES_hhdet_in_new!J140)</f>
        <v>0</v>
      </c>
      <c r="K140" s="156">
        <f>IF(RES_hhdet_in_fec!K140=0,0,RES_hhdet_in_fec!K140/0.086*1000000/RES_hhdet_in_new!K140)</f>
        <v>0</v>
      </c>
      <c r="L140" s="156">
        <f>IF(RES_hhdet_in_fec!L140=0,0,RES_hhdet_in_fec!L140/0.086*1000000/RES_hhdet_in_new!L140)</f>
        <v>0</v>
      </c>
      <c r="M140" s="156">
        <f>IF(RES_hhdet_in_fec!M140=0,0,RES_hhdet_in_fec!M140/0.086*1000000/RES_hhdet_in_new!M140)</f>
        <v>0</v>
      </c>
      <c r="N140" s="156">
        <f>IF(RES_hhdet_in_fec!N140=0,0,RES_hhdet_in_fec!N140/0.086*1000000/RES_hhdet_in_new!N140)</f>
        <v>0</v>
      </c>
      <c r="O140" s="156">
        <f>IF(RES_hhdet_in_fec!O140=0,0,RES_hhdet_in_fec!O140/0.086*1000000/RES_hhdet_in_new!O140)</f>
        <v>0</v>
      </c>
      <c r="P140" s="156">
        <f>IF(RES_hhdet_in_fec!P140=0,0,RES_hhdet_in_fec!P140/0.086*1000000/RES_hhdet_in_new!P140)</f>
        <v>0</v>
      </c>
      <c r="Q140" s="156">
        <f>IF(RES_hhdet_in_fec!Q140=0,0,RES_hhdet_in_fec!Q140/0.086*1000000/RES_hhdet_in_new!Q140)</f>
        <v>0</v>
      </c>
    </row>
    <row r="141" spans="1:17" ht="12" customHeight="1" x14ac:dyDescent="0.25">
      <c r="A141" s="29" t="s">
        <v>140</v>
      </c>
      <c r="B141" s="57"/>
      <c r="C141" s="57">
        <f>IF(RES_hhdet_in_fec!C141=0,0,RES_hhdet_in_fec!C141/0.086*1000000/RES_hhdet_in_new!C141)</f>
        <v>990.36547164547517</v>
      </c>
      <c r="D141" s="57">
        <f>IF(RES_hhdet_in_fec!D141=0,0,RES_hhdet_in_fec!D141/0.086*1000000/RES_hhdet_in_new!D141)</f>
        <v>1000.617732881503</v>
      </c>
      <c r="E141" s="57">
        <f>IF(RES_hhdet_in_fec!E141=0,0,RES_hhdet_in_fec!E141/0.086*1000000/RES_hhdet_in_new!E141)</f>
        <v>0</v>
      </c>
      <c r="F141" s="57">
        <f>IF(RES_hhdet_in_fec!F141=0,0,RES_hhdet_in_fec!F141/0.086*1000000/RES_hhdet_in_new!F141)</f>
        <v>1040.2902752372324</v>
      </c>
      <c r="G141" s="57">
        <f>IF(RES_hhdet_in_fec!G141=0,0,RES_hhdet_in_fec!G141/0.086*1000000/RES_hhdet_in_new!G141)</f>
        <v>991.35454867439171</v>
      </c>
      <c r="H141" s="57">
        <f>IF(RES_hhdet_in_fec!H141=0,0,RES_hhdet_in_fec!H141/0.086*1000000/RES_hhdet_in_new!H141)</f>
        <v>1021.8682102389048</v>
      </c>
      <c r="I141" s="57">
        <f>IF(RES_hhdet_in_fec!I141=0,0,RES_hhdet_in_fec!I141/0.086*1000000/RES_hhdet_in_new!I141)</f>
        <v>1011.4787217452542</v>
      </c>
      <c r="J141" s="57">
        <f>IF(RES_hhdet_in_fec!J141=0,0,RES_hhdet_in_fec!J141/0.086*1000000/RES_hhdet_in_new!J141)</f>
        <v>0</v>
      </c>
      <c r="K141" s="57">
        <f>IF(RES_hhdet_in_fec!K141=0,0,RES_hhdet_in_fec!K141/0.086*1000000/RES_hhdet_in_new!K141)</f>
        <v>0</v>
      </c>
      <c r="L141" s="57">
        <f>IF(RES_hhdet_in_fec!L141=0,0,RES_hhdet_in_fec!L141/0.086*1000000/RES_hhdet_in_new!L141)</f>
        <v>1147.5734734831303</v>
      </c>
      <c r="M141" s="57">
        <f>IF(RES_hhdet_in_fec!M141=0,0,RES_hhdet_in_fec!M141/0.086*1000000/RES_hhdet_in_new!M141)</f>
        <v>994.52263797156309</v>
      </c>
      <c r="N141" s="57">
        <f>IF(RES_hhdet_in_fec!N141=0,0,RES_hhdet_in_fec!N141/0.086*1000000/RES_hhdet_in_new!N141)</f>
        <v>0</v>
      </c>
      <c r="O141" s="57">
        <f>IF(RES_hhdet_in_fec!O141=0,0,RES_hhdet_in_fec!O141/0.086*1000000/RES_hhdet_in_new!O141)</f>
        <v>0</v>
      </c>
      <c r="P141" s="57">
        <f>IF(RES_hhdet_in_fec!P141=0,0,RES_hhdet_in_fec!P141/0.086*1000000/RES_hhdet_in_new!P141)</f>
        <v>1082.9548146443744</v>
      </c>
      <c r="Q141" s="57">
        <f>IF(RES_hhdet_in_fec!Q141=0,0,RES_hhdet_in_fec!Q141/0.086*1000000/RES_hhdet_in_new!Q141)</f>
        <v>1143.9392024321148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68">
        <f t="shared" ref="C143" si="119">SUM(C144,C146,C148,C157)</f>
        <v>11568.186323698863</v>
      </c>
      <c r="D143" s="168">
        <f t="shared" ref="D143" si="120">SUM(D144,D146,D148,D157)</f>
        <v>10864.985276046278</v>
      </c>
      <c r="E143" s="168">
        <f t="shared" ref="E143" si="121">SUM(E144,E146,E148,E157)</f>
        <v>10867.142199032805</v>
      </c>
      <c r="F143" s="168">
        <f t="shared" ref="F143" si="122">SUM(F144,F146,F148,F157)</f>
        <v>10875.307990920581</v>
      </c>
      <c r="G143" s="168">
        <f t="shared" ref="G143" si="123">SUM(G144,G146,G148,G157)</f>
        <v>10047.997148872651</v>
      </c>
      <c r="H143" s="168">
        <f t="shared" ref="H143" si="124">SUM(H144,H146,H148,H157)</f>
        <v>9605.6436098878748</v>
      </c>
      <c r="I143" s="168">
        <f t="shared" ref="I143" si="125">SUM(I144,I146,I148,I157)</f>
        <v>8578.7317464506559</v>
      </c>
      <c r="J143" s="168">
        <f t="shared" ref="J143" si="126">SUM(J144,J146,J148,J157)</f>
        <v>8671.6918805143723</v>
      </c>
      <c r="K143" s="168">
        <f t="shared" ref="K143" si="127">SUM(K144,K146,K148,K157)</f>
        <v>7950.7817949468717</v>
      </c>
      <c r="L143" s="168">
        <f t="shared" ref="L143" si="128">SUM(L144,L146,L148,L157)</f>
        <v>8052.0877313777719</v>
      </c>
      <c r="M143" s="168">
        <f t="shared" ref="M143" si="129">SUM(M144,M146,M148,M157)</f>
        <v>6332.0968437336023</v>
      </c>
      <c r="N143" s="168">
        <f t="shared" ref="N143" si="130">SUM(N144,N146,N148,N157)</f>
        <v>7154.8720334849795</v>
      </c>
      <c r="O143" s="168">
        <f t="shared" ref="O143" si="131">SUM(O144,O146,O148,O157)</f>
        <v>7379.8724384503157</v>
      </c>
      <c r="P143" s="168">
        <f t="shared" ref="P143" si="132">SUM(P144,P146,P148,P157)</f>
        <v>5960.2433314477275</v>
      </c>
      <c r="Q143" s="168">
        <f t="shared" ref="Q143" si="133">SUM(Q144,Q146,Q148,Q157)</f>
        <v>6187.0328914724068</v>
      </c>
    </row>
    <row r="144" spans="1:17" ht="12.95" customHeight="1" x14ac:dyDescent="0.25">
      <c r="A144" s="158" t="s">
        <v>65</v>
      </c>
      <c r="B144" s="157"/>
      <c r="C144" s="157">
        <f t="shared" ref="C144:Q144" si="134">C145</f>
        <v>7567.9632677976497</v>
      </c>
      <c r="D144" s="157">
        <f t="shared" si="134"/>
        <v>6918.5776449452078</v>
      </c>
      <c r="E144" s="157">
        <f t="shared" si="134"/>
        <v>6856.5993358810192</v>
      </c>
      <c r="F144" s="157">
        <f t="shared" si="134"/>
        <v>6886.1813136700521</v>
      </c>
      <c r="G144" s="157">
        <f t="shared" si="134"/>
        <v>6330.5997770608801</v>
      </c>
      <c r="H144" s="157">
        <f t="shared" si="134"/>
        <v>5680.9871713079865</v>
      </c>
      <c r="I144" s="157">
        <f t="shared" si="134"/>
        <v>4700.9038507280884</v>
      </c>
      <c r="J144" s="157">
        <f t="shared" si="134"/>
        <v>4767.379523208635</v>
      </c>
      <c r="K144" s="157">
        <f t="shared" si="134"/>
        <v>4260.8927804311343</v>
      </c>
      <c r="L144" s="157">
        <f t="shared" si="134"/>
        <v>3905.3518863087634</v>
      </c>
      <c r="M144" s="157">
        <f t="shared" si="134"/>
        <v>2862.0695612551008</v>
      </c>
      <c r="N144" s="157">
        <f t="shared" si="134"/>
        <v>2877.5182560015433</v>
      </c>
      <c r="O144" s="157">
        <f t="shared" si="134"/>
        <v>2888.4928019565559</v>
      </c>
      <c r="P144" s="157">
        <f t="shared" si="134"/>
        <v>2137.6602623057306</v>
      </c>
      <c r="Q144" s="157">
        <f t="shared" si="134"/>
        <v>2195.004349595742</v>
      </c>
    </row>
    <row r="145" spans="1:17" ht="12" customHeight="1" x14ac:dyDescent="0.25">
      <c r="A145" s="23" t="s">
        <v>60</v>
      </c>
      <c r="B145" s="156"/>
      <c r="C145" s="156">
        <f>IF(RES_hhdet_in_fec!C145=0,0,RES_hhdet_in_fec!C145/0.086*1000000/RES_hhdet_in_new!C145)</f>
        <v>7567.9632677976497</v>
      </c>
      <c r="D145" s="156">
        <f>IF(RES_hhdet_in_fec!D145=0,0,RES_hhdet_in_fec!D145/0.086*1000000/RES_hhdet_in_new!D145)</f>
        <v>6918.5776449452078</v>
      </c>
      <c r="E145" s="156">
        <f>IF(RES_hhdet_in_fec!E145=0,0,RES_hhdet_in_fec!E145/0.086*1000000/RES_hhdet_in_new!E145)</f>
        <v>6856.5993358810192</v>
      </c>
      <c r="F145" s="156">
        <f>IF(RES_hhdet_in_fec!F145=0,0,RES_hhdet_in_fec!F145/0.086*1000000/RES_hhdet_in_new!F145)</f>
        <v>6886.1813136700521</v>
      </c>
      <c r="G145" s="156">
        <f>IF(RES_hhdet_in_fec!G145=0,0,RES_hhdet_in_fec!G145/0.086*1000000/RES_hhdet_in_new!G145)</f>
        <v>6330.5997770608801</v>
      </c>
      <c r="H145" s="156">
        <f>IF(RES_hhdet_in_fec!H145=0,0,RES_hhdet_in_fec!H145/0.086*1000000/RES_hhdet_in_new!H145)</f>
        <v>5680.9871713079865</v>
      </c>
      <c r="I145" s="156">
        <f>IF(RES_hhdet_in_fec!I145=0,0,RES_hhdet_in_fec!I145/0.086*1000000/RES_hhdet_in_new!I145)</f>
        <v>4700.9038507280884</v>
      </c>
      <c r="J145" s="156">
        <f>IF(RES_hhdet_in_fec!J145=0,0,RES_hhdet_in_fec!J145/0.086*1000000/RES_hhdet_in_new!J145)</f>
        <v>4767.379523208635</v>
      </c>
      <c r="K145" s="156">
        <f>IF(RES_hhdet_in_fec!K145=0,0,RES_hhdet_in_fec!K145/0.086*1000000/RES_hhdet_in_new!K145)</f>
        <v>4260.8927804311343</v>
      </c>
      <c r="L145" s="156">
        <f>IF(RES_hhdet_in_fec!L145=0,0,RES_hhdet_in_fec!L145/0.086*1000000/RES_hhdet_in_new!L145)</f>
        <v>3905.3518863087634</v>
      </c>
      <c r="M145" s="156">
        <f>IF(RES_hhdet_in_fec!M145=0,0,RES_hhdet_in_fec!M145/0.086*1000000/RES_hhdet_in_new!M145)</f>
        <v>2862.0695612551008</v>
      </c>
      <c r="N145" s="156">
        <f>IF(RES_hhdet_in_fec!N145=0,0,RES_hhdet_in_fec!N145/0.086*1000000/RES_hhdet_in_new!N145)</f>
        <v>2877.5182560015433</v>
      </c>
      <c r="O145" s="156">
        <f>IF(RES_hhdet_in_fec!O145=0,0,RES_hhdet_in_fec!O145/0.086*1000000/RES_hhdet_in_new!O145)</f>
        <v>2888.4928019565559</v>
      </c>
      <c r="P145" s="156">
        <f>IF(RES_hhdet_in_fec!P145=0,0,RES_hhdet_in_fec!P145/0.086*1000000/RES_hhdet_in_new!P145)</f>
        <v>2137.6602623057306</v>
      </c>
      <c r="Q145" s="156">
        <f>IF(RES_hhdet_in_fec!Q145=0,0,RES_hhdet_in_fec!Q145/0.086*1000000/RES_hhdet_in_new!Q145)</f>
        <v>2195.004349595742</v>
      </c>
    </row>
    <row r="146" spans="1:17" ht="12.95" customHeight="1" x14ac:dyDescent="0.25">
      <c r="A146" s="158" t="s">
        <v>112</v>
      </c>
      <c r="B146" s="157"/>
      <c r="C146" s="157">
        <f t="shared" ref="C146:Q146" si="135">C147</f>
        <v>824.26638310861949</v>
      </c>
      <c r="D146" s="157">
        <f t="shared" si="135"/>
        <v>757.11543201438872</v>
      </c>
      <c r="E146" s="157">
        <f t="shared" si="135"/>
        <v>688.83104368315685</v>
      </c>
      <c r="F146" s="157">
        <f t="shared" si="135"/>
        <v>656.919167098559</v>
      </c>
      <c r="G146" s="157">
        <f t="shared" si="135"/>
        <v>622.32341992370891</v>
      </c>
      <c r="H146" s="157">
        <f t="shared" si="135"/>
        <v>793.33511019149432</v>
      </c>
      <c r="I146" s="157">
        <f t="shared" si="135"/>
        <v>781.31138743048803</v>
      </c>
      <c r="J146" s="157">
        <f t="shared" si="135"/>
        <v>735.91380167853811</v>
      </c>
      <c r="K146" s="157">
        <f t="shared" si="135"/>
        <v>709.04455758125232</v>
      </c>
      <c r="L146" s="157">
        <f t="shared" si="135"/>
        <v>636.58517129277118</v>
      </c>
      <c r="M146" s="157">
        <f t="shared" si="135"/>
        <v>643.21157081434887</v>
      </c>
      <c r="N146" s="157">
        <f t="shared" si="135"/>
        <v>623.80532153875822</v>
      </c>
      <c r="O146" s="157">
        <f t="shared" si="135"/>
        <v>592.40366574782627</v>
      </c>
      <c r="P146" s="157">
        <f t="shared" si="135"/>
        <v>553.71961447983642</v>
      </c>
      <c r="Q146" s="157">
        <f t="shared" si="135"/>
        <v>528.84196112191091</v>
      </c>
    </row>
    <row r="147" spans="1:17" ht="12" customHeight="1" x14ac:dyDescent="0.25">
      <c r="A147" s="23" t="s">
        <v>60</v>
      </c>
      <c r="B147" s="156"/>
      <c r="C147" s="156">
        <f>IF(RES_hhdet_in_fec!C147=0,0,RES_hhdet_in_fec!C147/0.086*1000000/RES_hhdet_in_new!C147)</f>
        <v>824.26638310861949</v>
      </c>
      <c r="D147" s="156">
        <f>IF(RES_hhdet_in_fec!D147=0,0,RES_hhdet_in_fec!D147/0.086*1000000/RES_hhdet_in_new!D147)</f>
        <v>757.11543201438872</v>
      </c>
      <c r="E147" s="156">
        <f>IF(RES_hhdet_in_fec!E147=0,0,RES_hhdet_in_fec!E147/0.086*1000000/RES_hhdet_in_new!E147)</f>
        <v>688.83104368315685</v>
      </c>
      <c r="F147" s="156">
        <f>IF(RES_hhdet_in_fec!F147=0,0,RES_hhdet_in_fec!F147/0.086*1000000/RES_hhdet_in_new!F147)</f>
        <v>656.919167098559</v>
      </c>
      <c r="G147" s="156">
        <f>IF(RES_hhdet_in_fec!G147=0,0,RES_hhdet_in_fec!G147/0.086*1000000/RES_hhdet_in_new!G147)</f>
        <v>622.32341992370891</v>
      </c>
      <c r="H147" s="156">
        <f>IF(RES_hhdet_in_fec!H147=0,0,RES_hhdet_in_fec!H147/0.086*1000000/RES_hhdet_in_new!H147)</f>
        <v>793.33511019149432</v>
      </c>
      <c r="I147" s="156">
        <f>IF(RES_hhdet_in_fec!I147=0,0,RES_hhdet_in_fec!I147/0.086*1000000/RES_hhdet_in_new!I147)</f>
        <v>781.31138743048803</v>
      </c>
      <c r="J147" s="156">
        <f>IF(RES_hhdet_in_fec!J147=0,0,RES_hhdet_in_fec!J147/0.086*1000000/RES_hhdet_in_new!J147)</f>
        <v>735.91380167853811</v>
      </c>
      <c r="K147" s="156">
        <f>IF(RES_hhdet_in_fec!K147=0,0,RES_hhdet_in_fec!K147/0.086*1000000/RES_hhdet_in_new!K147)</f>
        <v>709.04455758125232</v>
      </c>
      <c r="L147" s="156">
        <f>IF(RES_hhdet_in_fec!L147=0,0,RES_hhdet_in_fec!L147/0.086*1000000/RES_hhdet_in_new!L147)</f>
        <v>636.58517129277118</v>
      </c>
      <c r="M147" s="156">
        <f>IF(RES_hhdet_in_fec!M147=0,0,RES_hhdet_in_fec!M147/0.086*1000000/RES_hhdet_in_new!M147)</f>
        <v>643.21157081434887</v>
      </c>
      <c r="N147" s="156">
        <f>IF(RES_hhdet_in_fec!N147=0,0,RES_hhdet_in_fec!N147/0.086*1000000/RES_hhdet_in_new!N147)</f>
        <v>623.80532153875822</v>
      </c>
      <c r="O147" s="156">
        <f>IF(RES_hhdet_in_fec!O147=0,0,RES_hhdet_in_fec!O147/0.086*1000000/RES_hhdet_in_new!O147)</f>
        <v>592.40366574782627</v>
      </c>
      <c r="P147" s="156">
        <f>IF(RES_hhdet_in_fec!P147=0,0,RES_hhdet_in_fec!P147/0.086*1000000/RES_hhdet_in_new!P147)</f>
        <v>553.71961447983642</v>
      </c>
      <c r="Q147" s="156">
        <f>IF(RES_hhdet_in_fec!Q147=0,0,RES_hhdet_in_fec!Q147/0.086*1000000/RES_hhdet_in_new!Q147)</f>
        <v>528.84196112191091</v>
      </c>
    </row>
    <row r="148" spans="1:17" ht="12" customHeight="1" x14ac:dyDescent="0.25">
      <c r="A148" s="158" t="s">
        <v>63</v>
      </c>
      <c r="B148" s="157"/>
      <c r="C148" s="157">
        <f>IF(SUM(RES_hhdet_in_fec!C149:C150,RES_hhdet_in_fec!C153:C154)=0,0,SUM(RES_hhdet_in_fec!C149:C150,RES_hhdet_in_fec!C153:C154)/0.086*1000000/SUM(RES_hhdet_in_new!C149:C150,RES_hhdet_in_new!C153:C154))</f>
        <v>2185.5925760052355</v>
      </c>
      <c r="D148" s="157">
        <f>IF(SUM(RES_hhdet_in_fec!D149:D150,RES_hhdet_in_fec!D153:D154)=0,0,SUM(RES_hhdet_in_fec!D149:D150,RES_hhdet_in_fec!D153:D154)/0.086*1000000/SUM(RES_hhdet_in_new!D149:D150,RES_hhdet_in_new!D153:D154))</f>
        <v>2188.6418464361868</v>
      </c>
      <c r="E148" s="157">
        <f>IF(SUM(RES_hhdet_in_fec!E149:E150,RES_hhdet_in_fec!E153:E154)=0,0,SUM(RES_hhdet_in_fec!E149:E150,RES_hhdet_in_fec!E153:E154)/0.086*1000000/SUM(RES_hhdet_in_new!E149:E150,RES_hhdet_in_new!E153:E154))</f>
        <v>2263.249509446498</v>
      </c>
      <c r="F148" s="157">
        <f>IF(SUM(RES_hhdet_in_fec!F149:F150,RES_hhdet_in_fec!F153:F154)=0,0,SUM(RES_hhdet_in_fec!F149:F150,RES_hhdet_in_fec!F153:F154)/0.086*1000000/SUM(RES_hhdet_in_new!F149:F150,RES_hhdet_in_new!F153:F154))</f>
        <v>2291.4717397718305</v>
      </c>
      <c r="G148" s="157">
        <f>IF(SUM(RES_hhdet_in_fec!G149:G150,RES_hhdet_in_fec!G153:G154)=0,0,SUM(RES_hhdet_in_fec!G149:G150,RES_hhdet_in_fec!G153:G154)/0.086*1000000/SUM(RES_hhdet_in_new!G149:G150,RES_hhdet_in_new!G153:G154))</f>
        <v>2102.7038630729712</v>
      </c>
      <c r="H148" s="157">
        <f>IF(SUM(RES_hhdet_in_fec!H149:H150,RES_hhdet_in_fec!H153:H154)=0,0,SUM(RES_hhdet_in_fec!H149:H150,RES_hhdet_in_fec!H153:H154)/0.086*1000000/SUM(RES_hhdet_in_new!H149:H150,RES_hhdet_in_new!H153:H154))</f>
        <v>2107.2159681771454</v>
      </c>
      <c r="I148" s="157">
        <f>IF(SUM(RES_hhdet_in_fec!I149:I150,RES_hhdet_in_fec!I153:I154)=0,0,SUM(RES_hhdet_in_fec!I149:I150,RES_hhdet_in_fec!I153:I154)/0.086*1000000/SUM(RES_hhdet_in_new!I149:I150,RES_hhdet_in_new!I153:I154))</f>
        <v>2082.4625843255517</v>
      </c>
      <c r="J148" s="157">
        <f>IF(SUM(RES_hhdet_in_fec!J149:J150,RES_hhdet_in_fec!J153:J154)=0,0,SUM(RES_hhdet_in_fec!J149:J150,RES_hhdet_in_fec!J153:J154)/0.086*1000000/SUM(RES_hhdet_in_new!J149:J150,RES_hhdet_in_new!J153:J154))</f>
        <v>2094.4302659316058</v>
      </c>
      <c r="K148" s="157">
        <f>IF(SUM(RES_hhdet_in_fec!K149:K150,RES_hhdet_in_fec!K153:K154)=0,0,SUM(RES_hhdet_in_fec!K149:K150,RES_hhdet_in_fec!K153:K154)/0.086*1000000/SUM(RES_hhdet_in_new!K149:K150,RES_hhdet_in_new!K153:K154))</f>
        <v>1936.7210281467142</v>
      </c>
      <c r="L148" s="157">
        <f>IF(SUM(RES_hhdet_in_fec!L149:L150,RES_hhdet_in_fec!L153:L154)=0,0,SUM(RES_hhdet_in_fec!L149:L150,RES_hhdet_in_fec!L153:L154)/0.086*1000000/SUM(RES_hhdet_in_new!L149:L150,RES_hhdet_in_new!L153:L154))</f>
        <v>2364.7112658368078</v>
      </c>
      <c r="M148" s="157">
        <f>IF(SUM(RES_hhdet_in_fec!M149:M150,RES_hhdet_in_fec!M153:M154)=0,0,SUM(RES_hhdet_in_fec!M149:M150,RES_hhdet_in_fec!M153:M154)/0.086*1000000/SUM(RES_hhdet_in_new!M149:M150,RES_hhdet_in_new!M153:M154))</f>
        <v>1834.3737345029479</v>
      </c>
      <c r="N148" s="157">
        <f>IF(SUM(RES_hhdet_in_fec!N149:N150,RES_hhdet_in_fec!N153:N154)=0,0,SUM(RES_hhdet_in_fec!N149:N150,RES_hhdet_in_fec!N153:N154)/0.086*1000000/SUM(RES_hhdet_in_new!N149:N150,RES_hhdet_in_new!N153:N154))</f>
        <v>2476.519380723013</v>
      </c>
      <c r="O148" s="157">
        <f>IF(SUM(RES_hhdet_in_fec!O149:O150,RES_hhdet_in_fec!O153:O154)=0,0,SUM(RES_hhdet_in_fec!O149:O150,RES_hhdet_in_fec!O153:O154)/0.086*1000000/SUM(RES_hhdet_in_new!O149:O150,RES_hhdet_in_new!O153:O154))</f>
        <v>2625.5332511340716</v>
      </c>
      <c r="P148" s="157">
        <f>IF(SUM(RES_hhdet_in_fec!P149:P150,RES_hhdet_in_fec!P153:P154)=0,0,SUM(RES_hhdet_in_fec!P149:P150,RES_hhdet_in_fec!P153:P154)/0.086*1000000/SUM(RES_hhdet_in_new!P149:P150,RES_hhdet_in_new!P153:P154))</f>
        <v>2187.5988622015025</v>
      </c>
      <c r="Q148" s="157">
        <f>IF(SUM(RES_hhdet_in_fec!Q149:Q150,RES_hhdet_in_fec!Q153:Q154)=0,0,SUM(RES_hhdet_in_fec!Q149:Q150,RES_hhdet_in_fec!Q153:Q154)/0.086*1000000/SUM(RES_hhdet_in_new!Q149:Q150,RES_hhdet_in_new!Q153:Q154))</f>
        <v>2319.9789199783304</v>
      </c>
    </row>
    <row r="149" spans="1:17" ht="12" customHeight="1" x14ac:dyDescent="0.25">
      <c r="A149" s="167" t="s">
        <v>144</v>
      </c>
      <c r="B149" s="132"/>
      <c r="C149" s="132">
        <f>IF(RES_hhdet_in_fec!C149=0,0,RES_hhdet_in_fec!C149/0.086*1000000/RES_hhdet_in_new!C149)</f>
        <v>0</v>
      </c>
      <c r="D149" s="132">
        <f>IF(RES_hhdet_in_fec!D149=0,0,RES_hhdet_in_fec!D149/0.086*1000000/RES_hhdet_in_new!D149)</f>
        <v>0</v>
      </c>
      <c r="E149" s="132">
        <f>IF(RES_hhdet_in_fec!E149=0,0,RES_hhdet_in_fec!E149/0.086*1000000/RES_hhdet_in_new!E149)</f>
        <v>0</v>
      </c>
      <c r="F149" s="132">
        <f>IF(RES_hhdet_in_fec!F149=0,0,RES_hhdet_in_fec!F149/0.086*1000000/RES_hhdet_in_new!F149)</f>
        <v>0</v>
      </c>
      <c r="G149" s="132">
        <f>IF(RES_hhdet_in_fec!G149=0,0,RES_hhdet_in_fec!G149/0.086*1000000/RES_hhdet_in_new!G149)</f>
        <v>0</v>
      </c>
      <c r="H149" s="132">
        <f>IF(RES_hhdet_in_fec!H149=0,0,RES_hhdet_in_fec!H149/0.086*1000000/RES_hhdet_in_new!H149)</f>
        <v>0</v>
      </c>
      <c r="I149" s="132">
        <f>IF(RES_hhdet_in_fec!I149=0,0,RES_hhdet_in_fec!I149/0.086*1000000/RES_hhdet_in_new!I149)</f>
        <v>0</v>
      </c>
      <c r="J149" s="132">
        <f>IF(RES_hhdet_in_fec!J149=0,0,RES_hhdet_in_fec!J149/0.086*1000000/RES_hhdet_in_new!J149)</f>
        <v>0</v>
      </c>
      <c r="K149" s="132">
        <f>IF(RES_hhdet_in_fec!K149=0,0,RES_hhdet_in_fec!K149/0.086*1000000/RES_hhdet_in_new!K149)</f>
        <v>0</v>
      </c>
      <c r="L149" s="132">
        <f>IF(RES_hhdet_in_fec!L149=0,0,RES_hhdet_in_fec!L149/0.086*1000000/RES_hhdet_in_new!L149)</f>
        <v>0</v>
      </c>
      <c r="M149" s="132">
        <f>IF(RES_hhdet_in_fec!M149=0,0,RES_hhdet_in_fec!M149/0.086*1000000/RES_hhdet_in_new!M149)</f>
        <v>0</v>
      </c>
      <c r="N149" s="132">
        <f>IF(RES_hhdet_in_fec!N149=0,0,RES_hhdet_in_fec!N149/0.086*1000000/RES_hhdet_in_new!N149)</f>
        <v>0</v>
      </c>
      <c r="O149" s="132">
        <f>IF(RES_hhdet_in_fec!O149=0,0,RES_hhdet_in_fec!O149/0.086*1000000/RES_hhdet_in_new!O149)</f>
        <v>0</v>
      </c>
      <c r="P149" s="132">
        <f>IF(RES_hhdet_in_fec!P149=0,0,RES_hhdet_in_fec!P149/0.086*1000000/RES_hhdet_in_new!P149)</f>
        <v>0</v>
      </c>
      <c r="Q149" s="132">
        <f>IF(RES_hhdet_in_fec!Q149=0,0,RES_hhdet_in_fec!Q149/0.086*1000000/RES_hhdet_in_new!Q149)</f>
        <v>0</v>
      </c>
    </row>
    <row r="150" spans="1:17" ht="12" customHeight="1" x14ac:dyDescent="0.25">
      <c r="A150" s="167" t="s">
        <v>143</v>
      </c>
      <c r="B150" s="132"/>
      <c r="C150" s="132">
        <f>IF(RES_hhdet_in_fec!C150=0,0,RES_hhdet_in_fec!C150/0.086*1000000/RES_hhdet_in_new!C150)</f>
        <v>0</v>
      </c>
      <c r="D150" s="132">
        <f>IF(RES_hhdet_in_fec!D150=0,0,RES_hhdet_in_fec!D150/0.086*1000000/RES_hhdet_in_new!D150)</f>
        <v>0</v>
      </c>
      <c r="E150" s="132">
        <f>IF(RES_hhdet_in_fec!E150=0,0,RES_hhdet_in_fec!E150/0.086*1000000/RES_hhdet_in_new!E150)</f>
        <v>0</v>
      </c>
      <c r="F150" s="132">
        <f>IF(RES_hhdet_in_fec!F150=0,0,RES_hhdet_in_fec!F150/0.086*1000000/RES_hhdet_in_new!F150)</f>
        <v>0</v>
      </c>
      <c r="G150" s="132">
        <f>IF(RES_hhdet_in_fec!G150=0,0,RES_hhdet_in_fec!G150/0.086*1000000/RES_hhdet_in_new!G150)</f>
        <v>0</v>
      </c>
      <c r="H150" s="132">
        <f>IF(RES_hhdet_in_fec!H150=0,0,RES_hhdet_in_fec!H150/0.086*1000000/RES_hhdet_in_new!H150)</f>
        <v>0</v>
      </c>
      <c r="I150" s="132">
        <f>IF(RES_hhdet_in_fec!I150=0,0,RES_hhdet_in_fec!I150/0.086*1000000/RES_hhdet_in_new!I150)</f>
        <v>0</v>
      </c>
      <c r="J150" s="132">
        <f>IF(RES_hhdet_in_fec!J150=0,0,RES_hhdet_in_fec!J150/0.086*1000000/RES_hhdet_in_new!J150)</f>
        <v>0</v>
      </c>
      <c r="K150" s="132">
        <f>IF(RES_hhdet_in_fec!K150=0,0,RES_hhdet_in_fec!K150/0.086*1000000/RES_hhdet_in_new!K150)</f>
        <v>0</v>
      </c>
      <c r="L150" s="132">
        <f>IF(RES_hhdet_in_fec!L150=0,0,RES_hhdet_in_fec!L150/0.086*1000000/RES_hhdet_in_new!L150)</f>
        <v>0</v>
      </c>
      <c r="M150" s="132">
        <f>IF(RES_hhdet_in_fec!M150=0,0,RES_hhdet_in_fec!M150/0.086*1000000/RES_hhdet_in_new!M150)</f>
        <v>0</v>
      </c>
      <c r="N150" s="132">
        <f>IF(RES_hhdet_in_fec!N150=0,0,RES_hhdet_in_fec!N150/0.086*1000000/RES_hhdet_in_new!N150)</f>
        <v>0</v>
      </c>
      <c r="O150" s="132">
        <f>IF(RES_hhdet_in_fec!O150=0,0,RES_hhdet_in_fec!O150/0.086*1000000/RES_hhdet_in_new!O150)</f>
        <v>0</v>
      </c>
      <c r="P150" s="132">
        <f>IF(RES_hhdet_in_fec!P150=0,0,RES_hhdet_in_fec!P150/0.086*1000000/RES_hhdet_in_new!P150)</f>
        <v>0</v>
      </c>
      <c r="Q150" s="132">
        <f>IF(RES_hhdet_in_fec!Q150=0,0,RES_hhdet_in_fec!Q150/0.086*1000000/RES_hhdet_in_new!Q150)</f>
        <v>0</v>
      </c>
    </row>
    <row r="151" spans="1:17" ht="12" customHeight="1" x14ac:dyDescent="0.25">
      <c r="A151" s="166" t="s">
        <v>57</v>
      </c>
      <c r="B151" s="165"/>
      <c r="C151" s="165">
        <f>IF(RES_hhdet_in_fec!C151=0,0,RES_hhdet_in_fec!C151/0.086*1000000/RES_hhdet_in_new!C150)</f>
        <v>0</v>
      </c>
      <c r="D151" s="165">
        <f>IF(RES_hhdet_in_fec!D151=0,0,RES_hhdet_in_fec!D151/0.086*1000000/RES_hhdet_in_new!D150)</f>
        <v>0</v>
      </c>
      <c r="E151" s="165">
        <f>IF(RES_hhdet_in_fec!E151=0,0,RES_hhdet_in_fec!E151/0.086*1000000/RES_hhdet_in_new!E150)</f>
        <v>0</v>
      </c>
      <c r="F151" s="165">
        <f>IF(RES_hhdet_in_fec!F151=0,0,RES_hhdet_in_fec!F151/0.086*1000000/RES_hhdet_in_new!F150)</f>
        <v>0</v>
      </c>
      <c r="G151" s="165">
        <f>IF(RES_hhdet_in_fec!G151=0,0,RES_hhdet_in_fec!G151/0.086*1000000/RES_hhdet_in_new!G150)</f>
        <v>0</v>
      </c>
      <c r="H151" s="165">
        <f>IF(RES_hhdet_in_fec!H151=0,0,RES_hhdet_in_fec!H151/0.086*1000000/RES_hhdet_in_new!H150)</f>
        <v>0</v>
      </c>
      <c r="I151" s="165">
        <f>IF(RES_hhdet_in_fec!I151=0,0,RES_hhdet_in_fec!I151/0.086*1000000/RES_hhdet_in_new!I150)</f>
        <v>0</v>
      </c>
      <c r="J151" s="165">
        <f>IF(RES_hhdet_in_fec!J151=0,0,RES_hhdet_in_fec!J151/0.086*1000000/RES_hhdet_in_new!J150)</f>
        <v>0</v>
      </c>
      <c r="K151" s="165">
        <f>IF(RES_hhdet_in_fec!K151=0,0,RES_hhdet_in_fec!K151/0.086*1000000/RES_hhdet_in_new!K150)</f>
        <v>0</v>
      </c>
      <c r="L151" s="165">
        <f>IF(RES_hhdet_in_fec!L151=0,0,RES_hhdet_in_fec!L151/0.086*1000000/RES_hhdet_in_new!L150)</f>
        <v>0</v>
      </c>
      <c r="M151" s="165">
        <f>IF(RES_hhdet_in_fec!M151=0,0,RES_hhdet_in_fec!M151/0.086*1000000/RES_hhdet_in_new!M150)</f>
        <v>0</v>
      </c>
      <c r="N151" s="165">
        <f>IF(RES_hhdet_in_fec!N151=0,0,RES_hhdet_in_fec!N151/0.086*1000000/RES_hhdet_in_new!N150)</f>
        <v>0</v>
      </c>
      <c r="O151" s="165">
        <f>IF(RES_hhdet_in_fec!O151=0,0,RES_hhdet_in_fec!O151/0.086*1000000/RES_hhdet_in_new!O150)</f>
        <v>0</v>
      </c>
      <c r="P151" s="165">
        <f>IF(RES_hhdet_in_fec!P151=0,0,RES_hhdet_in_fec!P151/0.086*1000000/RES_hhdet_in_new!P150)</f>
        <v>0</v>
      </c>
      <c r="Q151" s="165">
        <f>IF(RES_hhdet_in_fec!Q151=0,0,RES_hhdet_in_fec!Q151/0.086*1000000/RES_hhdet_in_new!Q150)</f>
        <v>0</v>
      </c>
    </row>
    <row r="152" spans="1:17" ht="12" customHeight="1" x14ac:dyDescent="0.25">
      <c r="A152" s="147" t="s">
        <v>59</v>
      </c>
      <c r="B152" s="164"/>
      <c r="C152" s="164">
        <f>IF(RES_hhdet_in_fec!C152=0,0,RES_hhdet_in_fec!C152/0.086*1000000/RES_hhdet_in_new!C150)</f>
        <v>0</v>
      </c>
      <c r="D152" s="164">
        <f>IF(RES_hhdet_in_fec!D152=0,0,RES_hhdet_in_fec!D152/0.086*1000000/RES_hhdet_in_new!D150)</f>
        <v>0</v>
      </c>
      <c r="E152" s="164">
        <f>IF(RES_hhdet_in_fec!E152=0,0,RES_hhdet_in_fec!E152/0.086*1000000/RES_hhdet_in_new!E150)</f>
        <v>0</v>
      </c>
      <c r="F152" s="164">
        <f>IF(RES_hhdet_in_fec!F152=0,0,RES_hhdet_in_fec!F152/0.086*1000000/RES_hhdet_in_new!F150)</f>
        <v>0</v>
      </c>
      <c r="G152" s="164">
        <f>IF(RES_hhdet_in_fec!G152=0,0,RES_hhdet_in_fec!G152/0.086*1000000/RES_hhdet_in_new!G150)</f>
        <v>0</v>
      </c>
      <c r="H152" s="164">
        <f>IF(RES_hhdet_in_fec!H152=0,0,RES_hhdet_in_fec!H152/0.086*1000000/RES_hhdet_in_new!H150)</f>
        <v>0</v>
      </c>
      <c r="I152" s="164">
        <f>IF(RES_hhdet_in_fec!I152=0,0,RES_hhdet_in_fec!I152/0.086*1000000/RES_hhdet_in_new!I150)</f>
        <v>0</v>
      </c>
      <c r="J152" s="164">
        <f>IF(RES_hhdet_in_fec!J152=0,0,RES_hhdet_in_fec!J152/0.086*1000000/RES_hhdet_in_new!J150)</f>
        <v>0</v>
      </c>
      <c r="K152" s="164">
        <f>IF(RES_hhdet_in_fec!K152=0,0,RES_hhdet_in_fec!K152/0.086*1000000/RES_hhdet_in_new!K150)</f>
        <v>0</v>
      </c>
      <c r="L152" s="164">
        <f>IF(RES_hhdet_in_fec!L152=0,0,RES_hhdet_in_fec!L152/0.086*1000000/RES_hhdet_in_new!L150)</f>
        <v>0</v>
      </c>
      <c r="M152" s="164">
        <f>IF(RES_hhdet_in_fec!M152=0,0,RES_hhdet_in_fec!M152/0.086*1000000/RES_hhdet_in_new!M150)</f>
        <v>0</v>
      </c>
      <c r="N152" s="164">
        <f>IF(RES_hhdet_in_fec!N152=0,0,RES_hhdet_in_fec!N152/0.086*1000000/RES_hhdet_in_new!N150)</f>
        <v>0</v>
      </c>
      <c r="O152" s="164">
        <f>IF(RES_hhdet_in_fec!O152=0,0,RES_hhdet_in_fec!O152/0.086*1000000/RES_hhdet_in_new!O150)</f>
        <v>0</v>
      </c>
      <c r="P152" s="164">
        <f>IF(RES_hhdet_in_fec!P152=0,0,RES_hhdet_in_fec!P152/0.086*1000000/RES_hhdet_in_new!P150)</f>
        <v>0</v>
      </c>
      <c r="Q152" s="164">
        <f>IF(RES_hhdet_in_fec!Q152=0,0,RES_hhdet_in_fec!Q152/0.086*1000000/RES_hhdet_in_new!Q150)</f>
        <v>0</v>
      </c>
    </row>
    <row r="153" spans="1:17" ht="12" customHeight="1" x14ac:dyDescent="0.25">
      <c r="A153" s="163" t="s">
        <v>142</v>
      </c>
      <c r="B153" s="162"/>
      <c r="C153" s="162">
        <f>IF(RES_hhdet_in_fec!C153=0,0,RES_hhdet_in_fec!C153/0.086*1000000/RES_hhdet_in_new!C153)</f>
        <v>2197.5368326868211</v>
      </c>
      <c r="D153" s="162">
        <f>IF(RES_hhdet_in_fec!D153=0,0,RES_hhdet_in_fec!D153/0.086*1000000/RES_hhdet_in_new!D153)</f>
        <v>2201.5825323659328</v>
      </c>
      <c r="E153" s="162">
        <f>IF(RES_hhdet_in_fec!E153=0,0,RES_hhdet_in_fec!E153/0.086*1000000/RES_hhdet_in_new!E153)</f>
        <v>2278.972825268635</v>
      </c>
      <c r="F153" s="162">
        <f>IF(RES_hhdet_in_fec!F153=0,0,RES_hhdet_in_fec!F153/0.086*1000000/RES_hhdet_in_new!F153)</f>
        <v>2306.6145647358412</v>
      </c>
      <c r="G153" s="162">
        <f>IF(RES_hhdet_in_fec!G153=0,0,RES_hhdet_in_fec!G153/0.086*1000000/RES_hhdet_in_new!G153)</f>
        <v>2120.5951932651169</v>
      </c>
      <c r="H153" s="162">
        <f>IF(RES_hhdet_in_fec!H153=0,0,RES_hhdet_in_fec!H153/0.086*1000000/RES_hhdet_in_new!H153)</f>
        <v>2136.7764570794079</v>
      </c>
      <c r="I153" s="162">
        <f>IF(RES_hhdet_in_fec!I153=0,0,RES_hhdet_in_fec!I153/0.086*1000000/RES_hhdet_in_new!I153)</f>
        <v>2130.2818653655991</v>
      </c>
      <c r="J153" s="162">
        <f>IF(RES_hhdet_in_fec!J153=0,0,RES_hhdet_in_fec!J153/0.086*1000000/RES_hhdet_in_new!J153)</f>
        <v>2136.9124614484413</v>
      </c>
      <c r="K153" s="162">
        <f>IF(RES_hhdet_in_fec!K153=0,0,RES_hhdet_in_fec!K153/0.086*1000000/RES_hhdet_in_new!K153)</f>
        <v>1988.0389846647483</v>
      </c>
      <c r="L153" s="162">
        <f>IF(RES_hhdet_in_fec!L153=0,0,RES_hhdet_in_fec!L153/0.086*1000000/RES_hhdet_in_new!L153)</f>
        <v>2421.0791092972472</v>
      </c>
      <c r="M153" s="162">
        <f>IF(RES_hhdet_in_fec!M153=0,0,RES_hhdet_in_fec!M153/0.086*1000000/RES_hhdet_in_new!M153)</f>
        <v>1908.3544597939142</v>
      </c>
      <c r="N153" s="162">
        <f>IF(RES_hhdet_in_fec!N153=0,0,RES_hhdet_in_fec!N153/0.086*1000000/RES_hhdet_in_new!N153)</f>
        <v>2542.6314129740967</v>
      </c>
      <c r="O153" s="162">
        <f>IF(RES_hhdet_in_fec!O153=0,0,RES_hhdet_in_fec!O153/0.086*1000000/RES_hhdet_in_new!O153)</f>
        <v>2698.3218770796429</v>
      </c>
      <c r="P153" s="162">
        <f>IF(RES_hhdet_in_fec!P153=0,0,RES_hhdet_in_fec!P153/0.086*1000000/RES_hhdet_in_new!P153)</f>
        <v>2249.9313908616841</v>
      </c>
      <c r="Q153" s="162">
        <f>IF(RES_hhdet_in_fec!Q153=0,0,RES_hhdet_in_fec!Q153/0.086*1000000/RES_hhdet_in_new!Q153)</f>
        <v>2380.1911673438512</v>
      </c>
    </row>
    <row r="154" spans="1:17" ht="12" customHeight="1" x14ac:dyDescent="0.25">
      <c r="A154" s="161" t="s">
        <v>141</v>
      </c>
      <c r="B154" s="160"/>
      <c r="C154" s="160">
        <f>IF(RES_hhdet_in_fec!C154=0,0,RES_hhdet_in_fec!C154/0.086*1000000/RES_hhdet_in_new!C154)</f>
        <v>1939.0553348139551</v>
      </c>
      <c r="D154" s="160">
        <f>IF(RES_hhdet_in_fec!D154=0,0,RES_hhdet_in_fec!D154/0.086*1000000/RES_hhdet_in_new!D154)</f>
        <v>1939.3458722963273</v>
      </c>
      <c r="E154" s="160">
        <f>IF(RES_hhdet_in_fec!E154=0,0,RES_hhdet_in_fec!E154/0.086*1000000/RES_hhdet_in_new!E154)</f>
        <v>1996.8884783931487</v>
      </c>
      <c r="F154" s="160">
        <f>IF(RES_hhdet_in_fec!F154=0,0,RES_hhdet_in_fec!F154/0.086*1000000/RES_hhdet_in_new!F154)</f>
        <v>2019.3223338236908</v>
      </c>
      <c r="G154" s="160">
        <f>IF(RES_hhdet_in_fec!G154=0,0,RES_hhdet_in_fec!G154/0.086*1000000/RES_hhdet_in_new!G154)</f>
        <v>1885.226875789901</v>
      </c>
      <c r="H154" s="160">
        <f>IF(RES_hhdet_in_fec!H154=0,0,RES_hhdet_in_fec!H154/0.086*1000000/RES_hhdet_in_new!H154)</f>
        <v>1899.9521386356869</v>
      </c>
      <c r="I154" s="160">
        <f>IF(RES_hhdet_in_fec!I154=0,0,RES_hhdet_in_fec!I154/0.086*1000000/RES_hhdet_in_new!I154)</f>
        <v>1897.8797052954551</v>
      </c>
      <c r="J154" s="160">
        <f>IF(RES_hhdet_in_fec!J154=0,0,RES_hhdet_in_fec!J154/0.086*1000000/RES_hhdet_in_new!J154)</f>
        <v>1906.5884935370705</v>
      </c>
      <c r="K154" s="160">
        <f>IF(RES_hhdet_in_fec!K154=0,0,RES_hhdet_in_fec!K154/0.086*1000000/RES_hhdet_in_new!K154)</f>
        <v>1801.235255061599</v>
      </c>
      <c r="L154" s="160">
        <f>IF(RES_hhdet_in_fec!L154=0,0,RES_hhdet_in_fec!L154/0.086*1000000/RES_hhdet_in_new!L154)</f>
        <v>2103.6939702781624</v>
      </c>
      <c r="M154" s="160">
        <f>IF(RES_hhdet_in_fec!M154=0,0,RES_hhdet_in_fec!M154/0.086*1000000/RES_hhdet_in_new!M154)</f>
        <v>1704.4325400058444</v>
      </c>
      <c r="N154" s="160">
        <f>IF(RES_hhdet_in_fec!N154=0,0,RES_hhdet_in_fec!N154/0.086*1000000/RES_hhdet_in_new!N154)</f>
        <v>2223.7582460402396</v>
      </c>
      <c r="O154" s="160">
        <f>IF(RES_hhdet_in_fec!O154=0,0,RES_hhdet_in_fec!O154/0.086*1000000/RES_hhdet_in_new!O154)</f>
        <v>2293.1316245301441</v>
      </c>
      <c r="P154" s="160">
        <f>IF(RES_hhdet_in_fec!P154=0,0,RES_hhdet_in_fec!P154/0.086*1000000/RES_hhdet_in_new!P154)</f>
        <v>1972.9317242884058</v>
      </c>
      <c r="Q154" s="160">
        <f>IF(RES_hhdet_in_fec!Q154=0,0,RES_hhdet_in_fec!Q154/0.086*1000000/RES_hhdet_in_new!Q154)</f>
        <v>2058.8986934556724</v>
      </c>
    </row>
    <row r="155" spans="1:17" ht="12" customHeight="1" x14ac:dyDescent="0.25">
      <c r="A155" s="148" t="s">
        <v>60</v>
      </c>
      <c r="B155" s="156"/>
      <c r="C155" s="156">
        <f>IF(RES_hhdet_in_fec!C155=0,0,RES_hhdet_in_fec!C155/0.086*1000000/RES_hhdet_in_new!C154)</f>
        <v>1444.9272520446898</v>
      </c>
      <c r="D155" s="156">
        <f>IF(RES_hhdet_in_fec!D155=0,0,RES_hhdet_in_fec!D155/0.086*1000000/RES_hhdet_in_new!D154)</f>
        <v>1448.8940841919464</v>
      </c>
      <c r="E155" s="156">
        <f>IF(RES_hhdet_in_fec!E155=0,0,RES_hhdet_in_fec!E155/0.086*1000000/RES_hhdet_in_new!E154)</f>
        <v>1501.828684339346</v>
      </c>
      <c r="F155" s="156">
        <f>IF(RES_hhdet_in_fec!F155=0,0,RES_hhdet_in_fec!F155/0.086*1000000/RES_hhdet_in_new!F154)</f>
        <v>1521.0802593292312</v>
      </c>
      <c r="G155" s="156">
        <f>IF(RES_hhdet_in_fec!G155=0,0,RES_hhdet_in_fec!G155/0.086*1000000/RES_hhdet_in_new!G154)</f>
        <v>1392.0850904411068</v>
      </c>
      <c r="H155" s="156">
        <f>IF(RES_hhdet_in_fec!H155=0,0,RES_hhdet_in_fec!H155/0.086*1000000/RES_hhdet_in_new!H154)</f>
        <v>1407.7432988502169</v>
      </c>
      <c r="I155" s="156">
        <f>IF(RES_hhdet_in_fec!I155=0,0,RES_hhdet_in_fec!I155/0.086*1000000/RES_hhdet_in_new!I154)</f>
        <v>1406.5943593441534</v>
      </c>
      <c r="J155" s="156">
        <f>IF(RES_hhdet_in_fec!J155=0,0,RES_hhdet_in_fec!J155/0.086*1000000/RES_hhdet_in_new!J154)</f>
        <v>1414.0211268376445</v>
      </c>
      <c r="K155" s="156">
        <f>IF(RES_hhdet_in_fec!K155=0,0,RES_hhdet_in_fec!K155/0.086*1000000/RES_hhdet_in_new!K154)</f>
        <v>1308.3941443640892</v>
      </c>
      <c r="L155" s="156">
        <f>IF(RES_hhdet_in_fec!L155=0,0,RES_hhdet_in_fec!L155/0.086*1000000/RES_hhdet_in_new!L154)</f>
        <v>1604.357363085275</v>
      </c>
      <c r="M155" s="156">
        <f>IF(RES_hhdet_in_fec!M155=0,0,RES_hhdet_in_fec!M155/0.086*1000000/RES_hhdet_in_new!M154)</f>
        <v>1252.1298423110657</v>
      </c>
      <c r="N155" s="156">
        <f>IF(RES_hhdet_in_fec!N155=0,0,RES_hhdet_in_fec!N155/0.086*1000000/RES_hhdet_in_new!N154)</f>
        <v>1731.9645552778534</v>
      </c>
      <c r="O155" s="156">
        <f>IF(RES_hhdet_in_fec!O155=0,0,RES_hhdet_in_fec!O155/0.086*1000000/RES_hhdet_in_new!O154)</f>
        <v>1774.8812578931306</v>
      </c>
      <c r="P155" s="156">
        <f>IF(RES_hhdet_in_fec!P155=0,0,RES_hhdet_in_fec!P155/0.086*1000000/RES_hhdet_in_new!P154)</f>
        <v>1467.0454336892344</v>
      </c>
      <c r="Q155" s="156">
        <f>IF(RES_hhdet_in_fec!Q155=0,0,RES_hhdet_in_fec!Q155/0.086*1000000/RES_hhdet_in_new!Q154)</f>
        <v>1556.3168615658465</v>
      </c>
    </row>
    <row r="156" spans="1:17" ht="12" customHeight="1" x14ac:dyDescent="0.25">
      <c r="A156" s="148" t="s">
        <v>59</v>
      </c>
      <c r="B156" s="156"/>
      <c r="C156" s="156">
        <f>IF(RES_hhdet_in_fec!C156=0,0,RES_hhdet_in_fec!C156/0.086*1000000/RES_hhdet_in_new!C154)</f>
        <v>494.12808276926529</v>
      </c>
      <c r="D156" s="156">
        <f>IF(RES_hhdet_in_fec!D156=0,0,RES_hhdet_in_fec!D156/0.086*1000000/RES_hhdet_in_new!D154)</f>
        <v>490.45178810438057</v>
      </c>
      <c r="E156" s="156">
        <f>IF(RES_hhdet_in_fec!E156=0,0,RES_hhdet_in_fec!E156/0.086*1000000/RES_hhdet_in_new!E154)</f>
        <v>495.05979405380288</v>
      </c>
      <c r="F156" s="156">
        <f>IF(RES_hhdet_in_fec!F156=0,0,RES_hhdet_in_fec!F156/0.086*1000000/RES_hhdet_in_new!F154)</f>
        <v>498.24207449445936</v>
      </c>
      <c r="G156" s="156">
        <f>IF(RES_hhdet_in_fec!G156=0,0,RES_hhdet_in_fec!G156/0.086*1000000/RES_hhdet_in_new!G154)</f>
        <v>493.14178534879414</v>
      </c>
      <c r="H156" s="156">
        <f>IF(RES_hhdet_in_fec!H156=0,0,RES_hhdet_in_fec!H156/0.086*1000000/RES_hhdet_in_new!H154)</f>
        <v>492.20883978547027</v>
      </c>
      <c r="I156" s="156">
        <f>IF(RES_hhdet_in_fec!I156=0,0,RES_hhdet_in_fec!I156/0.086*1000000/RES_hhdet_in_new!I154)</f>
        <v>491.28534595130191</v>
      </c>
      <c r="J156" s="156">
        <f>IF(RES_hhdet_in_fec!J156=0,0,RES_hhdet_in_fec!J156/0.086*1000000/RES_hhdet_in_new!J154)</f>
        <v>492.56736669942609</v>
      </c>
      <c r="K156" s="156">
        <f>IF(RES_hhdet_in_fec!K156=0,0,RES_hhdet_in_fec!K156/0.086*1000000/RES_hhdet_in_new!K154)</f>
        <v>492.84111069750946</v>
      </c>
      <c r="L156" s="156">
        <f>IF(RES_hhdet_in_fec!L156=0,0,RES_hhdet_in_fec!L156/0.086*1000000/RES_hhdet_in_new!L154)</f>
        <v>499.33660719288713</v>
      </c>
      <c r="M156" s="156">
        <f>IF(RES_hhdet_in_fec!M156=0,0,RES_hhdet_in_fec!M156/0.086*1000000/RES_hhdet_in_new!M154)</f>
        <v>452.30269769477911</v>
      </c>
      <c r="N156" s="156">
        <f>IF(RES_hhdet_in_fec!N156=0,0,RES_hhdet_in_fec!N156/0.086*1000000/RES_hhdet_in_new!N154)</f>
        <v>491.79369076238657</v>
      </c>
      <c r="O156" s="156">
        <f>IF(RES_hhdet_in_fec!O156=0,0,RES_hhdet_in_fec!O156/0.086*1000000/RES_hhdet_in_new!O154)</f>
        <v>518.25036663701337</v>
      </c>
      <c r="P156" s="156">
        <f>IF(RES_hhdet_in_fec!P156=0,0,RES_hhdet_in_fec!P156/0.086*1000000/RES_hhdet_in_new!P154)</f>
        <v>505.88629059917122</v>
      </c>
      <c r="Q156" s="156">
        <f>IF(RES_hhdet_in_fec!Q156=0,0,RES_hhdet_in_fec!Q156/0.086*1000000/RES_hhdet_in_new!Q154)</f>
        <v>502.58183188982593</v>
      </c>
    </row>
    <row r="157" spans="1:17" ht="12" customHeight="1" x14ac:dyDescent="0.25">
      <c r="A157" s="158" t="s">
        <v>62</v>
      </c>
      <c r="B157" s="157"/>
      <c r="C157" s="157">
        <f>IF(SUM(RES_hhdet_in_fec!C158:C159)=0,0,SUM(RES_hhdet_in_fec!C158:C159)/0.086*1000000/SUM(RES_hhdet_in_new!C158:C159))</f>
        <v>990.3640967873572</v>
      </c>
      <c r="D157" s="157">
        <f>IF(SUM(RES_hhdet_in_fec!D158:D159)=0,0,SUM(RES_hhdet_in_fec!D158:D159)/0.086*1000000/SUM(RES_hhdet_in_new!D158:D159))</f>
        <v>1000.6503526504956</v>
      </c>
      <c r="E157" s="157">
        <f>IF(SUM(RES_hhdet_in_fec!E158:E159)=0,0,SUM(RES_hhdet_in_fec!E158:E159)/0.086*1000000/SUM(RES_hhdet_in_new!E158:E159))</f>
        <v>1058.4623100221302</v>
      </c>
      <c r="F157" s="157">
        <f>IF(SUM(RES_hhdet_in_fec!F158:F159)=0,0,SUM(RES_hhdet_in_fec!F158:F159)/0.086*1000000/SUM(RES_hhdet_in_new!F158:F159))</f>
        <v>1040.7357703801399</v>
      </c>
      <c r="G157" s="157">
        <f>IF(SUM(RES_hhdet_in_fec!G158:G159)=0,0,SUM(RES_hhdet_in_fec!G158:G159)/0.086*1000000/SUM(RES_hhdet_in_new!G158:G159))</f>
        <v>992.37008881509223</v>
      </c>
      <c r="H157" s="157">
        <f>IF(SUM(RES_hhdet_in_fec!H158:H159)=0,0,SUM(RES_hhdet_in_fec!H158:H159)/0.086*1000000/SUM(RES_hhdet_in_new!H158:H159))</f>
        <v>1024.1053602112499</v>
      </c>
      <c r="I157" s="157">
        <f>IF(SUM(RES_hhdet_in_fec!I158:I159)=0,0,SUM(RES_hhdet_in_fec!I158:I159)/0.086*1000000/SUM(RES_hhdet_in_new!I158:I159))</f>
        <v>1014.0539239665277</v>
      </c>
      <c r="J157" s="157">
        <f>IF(SUM(RES_hhdet_in_fec!J158:J159)=0,0,SUM(RES_hhdet_in_fec!J158:J159)/0.086*1000000/SUM(RES_hhdet_in_new!J158:J159))</f>
        <v>1073.9682896955937</v>
      </c>
      <c r="K157" s="157">
        <f>IF(SUM(RES_hhdet_in_fec!K158:K159)=0,0,SUM(RES_hhdet_in_fec!K158:K159)/0.086*1000000/SUM(RES_hhdet_in_new!K158:K159))</f>
        <v>1044.1234287877708</v>
      </c>
      <c r="L157" s="157">
        <f>IF(SUM(RES_hhdet_in_fec!L158:L159)=0,0,SUM(RES_hhdet_in_fec!L158:L159)/0.086*1000000/SUM(RES_hhdet_in_new!L158:L159))</f>
        <v>1145.4394079394299</v>
      </c>
      <c r="M157" s="157">
        <f>IF(SUM(RES_hhdet_in_fec!M158:M159)=0,0,SUM(RES_hhdet_in_fec!M158:M159)/0.086*1000000/SUM(RES_hhdet_in_new!M158:M159))</f>
        <v>992.44197716120505</v>
      </c>
      <c r="N157" s="157">
        <f>IF(SUM(RES_hhdet_in_fec!N158:N159)=0,0,SUM(RES_hhdet_in_fec!N158:N159)/0.086*1000000/SUM(RES_hhdet_in_new!N158:N159))</f>
        <v>1177.0290752216654</v>
      </c>
      <c r="O157" s="157">
        <f>IF(SUM(RES_hhdet_in_fec!O158:O159)=0,0,SUM(RES_hhdet_in_fec!O158:O159)/0.086*1000000/SUM(RES_hhdet_in_new!O158:O159))</f>
        <v>1273.442719611862</v>
      </c>
      <c r="P157" s="157">
        <f>IF(SUM(RES_hhdet_in_fec!P158:P159)=0,0,SUM(RES_hhdet_in_fec!P158:P159)/0.086*1000000/SUM(RES_hhdet_in_new!P158:P159))</f>
        <v>1081.2645924606584</v>
      </c>
      <c r="Q157" s="157">
        <f>IF(SUM(RES_hhdet_in_fec!Q158:Q159)=0,0,SUM(RES_hhdet_in_fec!Q158:Q159)/0.086*1000000/SUM(RES_hhdet_in_new!Q158:Q159))</f>
        <v>1143.2076607764229</v>
      </c>
    </row>
    <row r="158" spans="1:17" ht="12" customHeight="1" x14ac:dyDescent="0.25">
      <c r="A158" s="23" t="s">
        <v>57</v>
      </c>
      <c r="B158" s="156"/>
      <c r="C158" s="156">
        <f>IF(RES_hhdet_in_fec!C158=0,0,RES_hhdet_in_fec!C158/0.086*1000000/RES_hhdet_in_new!C158)</f>
        <v>0</v>
      </c>
      <c r="D158" s="156">
        <f>IF(RES_hhdet_in_fec!D158=0,0,RES_hhdet_in_fec!D158/0.086*1000000/RES_hhdet_in_new!D158)</f>
        <v>0</v>
      </c>
      <c r="E158" s="156">
        <f>IF(RES_hhdet_in_fec!E158=0,0,RES_hhdet_in_fec!E158/0.086*1000000/RES_hhdet_in_new!E158)</f>
        <v>0</v>
      </c>
      <c r="F158" s="156">
        <f>IF(RES_hhdet_in_fec!F158=0,0,RES_hhdet_in_fec!F158/0.086*1000000/RES_hhdet_in_new!F158)</f>
        <v>0</v>
      </c>
      <c r="G158" s="156">
        <f>IF(RES_hhdet_in_fec!G158=0,0,RES_hhdet_in_fec!G158/0.086*1000000/RES_hhdet_in_new!G158)</f>
        <v>0</v>
      </c>
      <c r="H158" s="156">
        <f>IF(RES_hhdet_in_fec!H158=0,0,RES_hhdet_in_fec!H158/0.086*1000000/RES_hhdet_in_new!H158)</f>
        <v>0</v>
      </c>
      <c r="I158" s="156">
        <f>IF(RES_hhdet_in_fec!I158=0,0,RES_hhdet_in_fec!I158/0.086*1000000/RES_hhdet_in_new!I158)</f>
        <v>0</v>
      </c>
      <c r="J158" s="156">
        <f>IF(RES_hhdet_in_fec!J158=0,0,RES_hhdet_in_fec!J158/0.086*1000000/RES_hhdet_in_new!J158)</f>
        <v>0</v>
      </c>
      <c r="K158" s="156">
        <f>IF(RES_hhdet_in_fec!K158=0,0,RES_hhdet_in_fec!K158/0.086*1000000/RES_hhdet_in_new!K158)</f>
        <v>0</v>
      </c>
      <c r="L158" s="156">
        <f>IF(RES_hhdet_in_fec!L158=0,0,RES_hhdet_in_fec!L158/0.086*1000000/RES_hhdet_in_new!L158)</f>
        <v>0</v>
      </c>
      <c r="M158" s="156">
        <f>IF(RES_hhdet_in_fec!M158=0,0,RES_hhdet_in_fec!M158/0.086*1000000/RES_hhdet_in_new!M158)</f>
        <v>0</v>
      </c>
      <c r="N158" s="156">
        <f>IF(RES_hhdet_in_fec!N158=0,0,RES_hhdet_in_fec!N158/0.086*1000000/RES_hhdet_in_new!N158)</f>
        <v>0</v>
      </c>
      <c r="O158" s="156">
        <f>IF(RES_hhdet_in_fec!O158=0,0,RES_hhdet_in_fec!O158/0.086*1000000/RES_hhdet_in_new!O158)</f>
        <v>0</v>
      </c>
      <c r="P158" s="156">
        <f>IF(RES_hhdet_in_fec!P158=0,0,RES_hhdet_in_fec!P158/0.086*1000000/RES_hhdet_in_new!P158)</f>
        <v>0</v>
      </c>
      <c r="Q158" s="156">
        <f>IF(RES_hhdet_in_fec!Q158=0,0,RES_hhdet_in_fec!Q158/0.086*1000000/RES_hhdet_in_new!Q158)</f>
        <v>0</v>
      </c>
    </row>
    <row r="159" spans="1:17" ht="12" customHeight="1" x14ac:dyDescent="0.25">
      <c r="A159" s="29" t="s">
        <v>140</v>
      </c>
      <c r="B159" s="57"/>
      <c r="C159" s="57">
        <f>IF(RES_hhdet_in_fec!C159=0,0,RES_hhdet_in_fec!C159/0.086*1000000/RES_hhdet_in_new!C159)</f>
        <v>990.3640967873572</v>
      </c>
      <c r="D159" s="57">
        <f>IF(RES_hhdet_in_fec!D159=0,0,RES_hhdet_in_fec!D159/0.086*1000000/RES_hhdet_in_new!D159)</f>
        <v>1000.6503526504956</v>
      </c>
      <c r="E159" s="57">
        <f>IF(RES_hhdet_in_fec!E159=0,0,RES_hhdet_in_fec!E159/0.086*1000000/RES_hhdet_in_new!E159)</f>
        <v>1058.4623100221302</v>
      </c>
      <c r="F159" s="57">
        <f>IF(RES_hhdet_in_fec!F159=0,0,RES_hhdet_in_fec!F159/0.086*1000000/RES_hhdet_in_new!F159)</f>
        <v>1040.7357703801399</v>
      </c>
      <c r="G159" s="57">
        <f>IF(RES_hhdet_in_fec!G159=0,0,RES_hhdet_in_fec!G159/0.086*1000000/RES_hhdet_in_new!G159)</f>
        <v>992.37008881509223</v>
      </c>
      <c r="H159" s="57">
        <f>IF(RES_hhdet_in_fec!H159=0,0,RES_hhdet_in_fec!H159/0.086*1000000/RES_hhdet_in_new!H159)</f>
        <v>1024.1053602112499</v>
      </c>
      <c r="I159" s="57">
        <f>IF(RES_hhdet_in_fec!I159=0,0,RES_hhdet_in_fec!I159/0.086*1000000/RES_hhdet_in_new!I159)</f>
        <v>1014.0539239665277</v>
      </c>
      <c r="J159" s="57">
        <f>IF(RES_hhdet_in_fec!J159=0,0,RES_hhdet_in_fec!J159/0.086*1000000/RES_hhdet_in_new!J159)</f>
        <v>1073.9682896955937</v>
      </c>
      <c r="K159" s="57">
        <f>IF(RES_hhdet_in_fec!K159=0,0,RES_hhdet_in_fec!K159/0.086*1000000/RES_hhdet_in_new!K159)</f>
        <v>1044.1234287877708</v>
      </c>
      <c r="L159" s="57">
        <f>IF(RES_hhdet_in_fec!L159=0,0,RES_hhdet_in_fec!L159/0.086*1000000/RES_hhdet_in_new!L159)</f>
        <v>1145.4394079394299</v>
      </c>
      <c r="M159" s="57">
        <f>IF(RES_hhdet_in_fec!M159=0,0,RES_hhdet_in_fec!M159/0.086*1000000/RES_hhdet_in_new!M159)</f>
        <v>992.44197716120505</v>
      </c>
      <c r="N159" s="57">
        <f>IF(RES_hhdet_in_fec!N159=0,0,RES_hhdet_in_fec!N159/0.086*1000000/RES_hhdet_in_new!N159)</f>
        <v>1177.0290752216654</v>
      </c>
      <c r="O159" s="57">
        <f>IF(RES_hhdet_in_fec!O159=0,0,RES_hhdet_in_fec!O159/0.086*1000000/RES_hhdet_in_new!O159)</f>
        <v>1273.442719611862</v>
      </c>
      <c r="P159" s="57">
        <f>IF(RES_hhdet_in_fec!P159=0,0,RES_hhdet_in_fec!P159/0.086*1000000/RES_hhdet_in_new!P159)</f>
        <v>1081.2645924606584</v>
      </c>
      <c r="Q159" s="57">
        <f>IF(RES_hhdet_in_fec!Q159=0,0,RES_hhdet_in_fec!Q159/0.086*1000000/RES_hhdet_in_new!Q159)</f>
        <v>1143.2076607764229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68">
        <f t="shared" ref="C161" si="136">SUM(C162,C164,C166,C175)</f>
        <v>16614.528233999248</v>
      </c>
      <c r="D161" s="168">
        <f t="shared" ref="D161" si="137">SUM(D162,D164,D166,D175)</f>
        <v>16071.974705242978</v>
      </c>
      <c r="E161" s="168">
        <f t="shared" ref="E161" si="138">SUM(E162,E164,E166,E175)</f>
        <v>17143.415000272889</v>
      </c>
      <c r="F161" s="168">
        <f t="shared" ref="F161" si="139">SUM(F162,F164,F166,F175)</f>
        <v>17743.516979466134</v>
      </c>
      <c r="G161" s="168">
        <f t="shared" ref="G161" si="140">SUM(G162,G164,G166,G175)</f>
        <v>16274.732971412612</v>
      </c>
      <c r="H161" s="168">
        <f t="shared" ref="H161" si="141">SUM(H162,H164,H166,H175)</f>
        <v>16016.539608825564</v>
      </c>
      <c r="I161" s="168">
        <f t="shared" ref="I161" si="142">SUM(I162,I164,I166,I175)</f>
        <v>14395.497651540263</v>
      </c>
      <c r="J161" s="168">
        <f t="shared" ref="J161" si="143">SUM(J162,J164,J166,J175)</f>
        <v>16182.609888834582</v>
      </c>
      <c r="K161" s="168">
        <f t="shared" ref="K161" si="144">SUM(K162,K164,K166,K175)</f>
        <v>15009.908095500885</v>
      </c>
      <c r="L161" s="168">
        <f t="shared" ref="L161" si="145">SUM(L162,L164,L166,L175)</f>
        <v>17039.421337858927</v>
      </c>
      <c r="M161" s="168">
        <f t="shared" ref="M161" si="146">SUM(M162,M164,M166,M175)</f>
        <v>12018.46145028492</v>
      </c>
      <c r="N161" s="168">
        <f t="shared" ref="N161" si="147">SUM(N162,N164,N166,N175)</f>
        <v>15585.818455822104</v>
      </c>
      <c r="O161" s="168">
        <f t="shared" ref="O161" si="148">SUM(O162,O164,O166,O175)</f>
        <v>17496.295051686597</v>
      </c>
      <c r="P161" s="168">
        <f t="shared" ref="P161" si="149">SUM(P162,P164,P166,P175)</f>
        <v>12166.36978568387</v>
      </c>
      <c r="Q161" s="168">
        <f t="shared" ref="Q161" si="150">SUM(Q162,Q164,Q166,Q175)</f>
        <v>13659.602704107394</v>
      </c>
    </row>
    <row r="162" spans="1:17" ht="12.95" customHeight="1" x14ac:dyDescent="0.25">
      <c r="A162" s="158" t="s">
        <v>65</v>
      </c>
      <c r="B162" s="157"/>
      <c r="C162" s="157">
        <f t="shared" ref="C162:Q162" si="151">C163</f>
        <v>12582.325877685382</v>
      </c>
      <c r="D162" s="157">
        <f t="shared" si="151"/>
        <v>12080.591807407238</v>
      </c>
      <c r="E162" s="157">
        <f t="shared" si="151"/>
        <v>13072.672034589013</v>
      </c>
      <c r="F162" s="157">
        <f t="shared" si="151"/>
        <v>13707.38734634733</v>
      </c>
      <c r="G162" s="157">
        <f t="shared" si="151"/>
        <v>12517.165844401094</v>
      </c>
      <c r="H162" s="157">
        <f t="shared" si="151"/>
        <v>12263.729346497827</v>
      </c>
      <c r="I162" s="157">
        <f t="shared" si="151"/>
        <v>10703.72652058683</v>
      </c>
      <c r="J162" s="157">
        <f t="shared" si="151"/>
        <v>12267.485721517622</v>
      </c>
      <c r="K162" s="157">
        <f t="shared" si="151"/>
        <v>11306.396345580819</v>
      </c>
      <c r="L162" s="157">
        <f t="shared" si="151"/>
        <v>12856.518825130588</v>
      </c>
      <c r="M162" s="157">
        <f t="shared" si="151"/>
        <v>8607.2122837484349</v>
      </c>
      <c r="N162" s="157">
        <f t="shared" si="151"/>
        <v>11325.105896067475</v>
      </c>
      <c r="O162" s="157">
        <f t="shared" si="151"/>
        <v>12977.978765078176</v>
      </c>
      <c r="P162" s="157">
        <f t="shared" si="151"/>
        <v>8362.9263350320307</v>
      </c>
      <c r="Q162" s="157">
        <f t="shared" si="151"/>
        <v>9635.7176012343407</v>
      </c>
    </row>
    <row r="163" spans="1:17" ht="12" customHeight="1" x14ac:dyDescent="0.25">
      <c r="A163" s="23" t="s">
        <v>60</v>
      </c>
      <c r="B163" s="57"/>
      <c r="C163" s="57">
        <f>IF(RES_hhdet_in_fec!C163=0,0,RES_hhdet_in_fec!C163/0.086*1000000/RES_hhdet_in_new!C163)</f>
        <v>12582.325877685382</v>
      </c>
      <c r="D163" s="57">
        <f>IF(RES_hhdet_in_fec!D163=0,0,RES_hhdet_in_fec!D163/0.086*1000000/RES_hhdet_in_new!D163)</f>
        <v>12080.591807407238</v>
      </c>
      <c r="E163" s="57">
        <f>IF(RES_hhdet_in_fec!E163=0,0,RES_hhdet_in_fec!E163/0.086*1000000/RES_hhdet_in_new!E163)</f>
        <v>13072.672034589013</v>
      </c>
      <c r="F163" s="57">
        <f>IF(RES_hhdet_in_fec!F163=0,0,RES_hhdet_in_fec!F163/0.086*1000000/RES_hhdet_in_new!F163)</f>
        <v>13707.38734634733</v>
      </c>
      <c r="G163" s="57">
        <f>IF(RES_hhdet_in_fec!G163=0,0,RES_hhdet_in_fec!G163/0.086*1000000/RES_hhdet_in_new!G163)</f>
        <v>12517.165844401094</v>
      </c>
      <c r="H163" s="57">
        <f>IF(RES_hhdet_in_fec!H163=0,0,RES_hhdet_in_fec!H163/0.086*1000000/RES_hhdet_in_new!H163)</f>
        <v>12263.729346497827</v>
      </c>
      <c r="I163" s="57">
        <f>IF(RES_hhdet_in_fec!I163=0,0,RES_hhdet_in_fec!I163/0.086*1000000/RES_hhdet_in_new!I163)</f>
        <v>10703.72652058683</v>
      </c>
      <c r="J163" s="57">
        <f>IF(RES_hhdet_in_fec!J163=0,0,RES_hhdet_in_fec!J163/0.086*1000000/RES_hhdet_in_new!J163)</f>
        <v>12267.485721517622</v>
      </c>
      <c r="K163" s="57">
        <f>IF(RES_hhdet_in_fec!K163=0,0,RES_hhdet_in_fec!K163/0.086*1000000/RES_hhdet_in_new!K163)</f>
        <v>11306.396345580819</v>
      </c>
      <c r="L163" s="57">
        <f>IF(RES_hhdet_in_fec!L163=0,0,RES_hhdet_in_fec!L163/0.086*1000000/RES_hhdet_in_new!L163)</f>
        <v>12856.518825130588</v>
      </c>
      <c r="M163" s="57">
        <f>IF(RES_hhdet_in_fec!M163=0,0,RES_hhdet_in_fec!M163/0.086*1000000/RES_hhdet_in_new!M163)</f>
        <v>8607.2122837484349</v>
      </c>
      <c r="N163" s="57">
        <f>IF(RES_hhdet_in_fec!N163=0,0,RES_hhdet_in_fec!N163/0.086*1000000/RES_hhdet_in_new!N163)</f>
        <v>11325.105896067475</v>
      </c>
      <c r="O163" s="57">
        <f>IF(RES_hhdet_in_fec!O163=0,0,RES_hhdet_in_fec!O163/0.086*1000000/RES_hhdet_in_new!O163)</f>
        <v>12977.978765078176</v>
      </c>
      <c r="P163" s="57">
        <f>IF(RES_hhdet_in_fec!P163=0,0,RES_hhdet_in_fec!P163/0.086*1000000/RES_hhdet_in_new!P163)</f>
        <v>8362.9263350320307</v>
      </c>
      <c r="Q163" s="57">
        <f>IF(RES_hhdet_in_fec!Q163=0,0,RES_hhdet_in_fec!Q163/0.086*1000000/RES_hhdet_in_new!Q163)</f>
        <v>9635.7176012343407</v>
      </c>
    </row>
    <row r="164" spans="1:17" ht="12.95" customHeight="1" x14ac:dyDescent="0.25">
      <c r="A164" s="158" t="s">
        <v>112</v>
      </c>
      <c r="B164" s="157"/>
      <c r="C164" s="157">
        <f t="shared" ref="C164:Q164" si="152">C165</f>
        <v>861.03989725797658</v>
      </c>
      <c r="D164" s="157">
        <f t="shared" si="152"/>
        <v>813.74322703694463</v>
      </c>
      <c r="E164" s="157">
        <f t="shared" si="152"/>
        <v>770.30530371107864</v>
      </c>
      <c r="F164" s="157">
        <f t="shared" si="152"/>
        <v>725.02939926475028</v>
      </c>
      <c r="G164" s="157">
        <f t="shared" si="152"/>
        <v>680.99438730601503</v>
      </c>
      <c r="H164" s="157">
        <f t="shared" si="152"/>
        <v>646.32223538284325</v>
      </c>
      <c r="I164" s="157">
        <f t="shared" si="152"/>
        <v>605.08442300529146</v>
      </c>
      <c r="J164" s="157">
        <f t="shared" si="152"/>
        <v>781.04757773768142</v>
      </c>
      <c r="K164" s="157">
        <f t="shared" si="152"/>
        <v>732.46896169837214</v>
      </c>
      <c r="L164" s="157">
        <f t="shared" si="152"/>
        <v>691.1237151321094</v>
      </c>
      <c r="M164" s="157">
        <f t="shared" si="152"/>
        <v>635.03119737774136</v>
      </c>
      <c r="N164" s="157">
        <f t="shared" si="152"/>
        <v>613.25689404934553</v>
      </c>
      <c r="O164" s="157">
        <f t="shared" si="152"/>
        <v>600.56902105035158</v>
      </c>
      <c r="P164" s="157">
        <f t="shared" si="152"/>
        <v>560.53653760397117</v>
      </c>
      <c r="Q164" s="157">
        <f t="shared" si="152"/>
        <v>544.99126988315493</v>
      </c>
    </row>
    <row r="165" spans="1:17" ht="12" customHeight="1" x14ac:dyDescent="0.25">
      <c r="A165" s="23" t="s">
        <v>60</v>
      </c>
      <c r="B165" s="156"/>
      <c r="C165" s="156">
        <f>IF(RES_hhdet_in_fec!C165=0,0,RES_hhdet_in_fec!C165/0.086*1000000/RES_hhdet_in_new!C165)</f>
        <v>861.03989725797658</v>
      </c>
      <c r="D165" s="156">
        <f>IF(RES_hhdet_in_fec!D165=0,0,RES_hhdet_in_fec!D165/0.086*1000000/RES_hhdet_in_new!D165)</f>
        <v>813.74322703694463</v>
      </c>
      <c r="E165" s="156">
        <f>IF(RES_hhdet_in_fec!E165=0,0,RES_hhdet_in_fec!E165/0.086*1000000/RES_hhdet_in_new!E165)</f>
        <v>770.30530371107864</v>
      </c>
      <c r="F165" s="156">
        <f>IF(RES_hhdet_in_fec!F165=0,0,RES_hhdet_in_fec!F165/0.086*1000000/RES_hhdet_in_new!F165)</f>
        <v>725.02939926475028</v>
      </c>
      <c r="G165" s="156">
        <f>IF(RES_hhdet_in_fec!G165=0,0,RES_hhdet_in_fec!G165/0.086*1000000/RES_hhdet_in_new!G165)</f>
        <v>680.99438730601503</v>
      </c>
      <c r="H165" s="156">
        <f>IF(RES_hhdet_in_fec!H165=0,0,RES_hhdet_in_fec!H165/0.086*1000000/RES_hhdet_in_new!H165)</f>
        <v>646.32223538284325</v>
      </c>
      <c r="I165" s="156">
        <f>IF(RES_hhdet_in_fec!I165=0,0,RES_hhdet_in_fec!I165/0.086*1000000/RES_hhdet_in_new!I165)</f>
        <v>605.08442300529146</v>
      </c>
      <c r="J165" s="156">
        <f>IF(RES_hhdet_in_fec!J165=0,0,RES_hhdet_in_fec!J165/0.086*1000000/RES_hhdet_in_new!J165)</f>
        <v>781.04757773768142</v>
      </c>
      <c r="K165" s="156">
        <f>IF(RES_hhdet_in_fec!K165=0,0,RES_hhdet_in_fec!K165/0.086*1000000/RES_hhdet_in_new!K165)</f>
        <v>732.46896169837214</v>
      </c>
      <c r="L165" s="156">
        <f>IF(RES_hhdet_in_fec!L165=0,0,RES_hhdet_in_fec!L165/0.086*1000000/RES_hhdet_in_new!L165)</f>
        <v>691.1237151321094</v>
      </c>
      <c r="M165" s="156">
        <f>IF(RES_hhdet_in_fec!M165=0,0,RES_hhdet_in_fec!M165/0.086*1000000/RES_hhdet_in_new!M165)</f>
        <v>635.03119737774136</v>
      </c>
      <c r="N165" s="156">
        <f>IF(RES_hhdet_in_fec!N165=0,0,RES_hhdet_in_fec!N165/0.086*1000000/RES_hhdet_in_new!N165)</f>
        <v>613.25689404934553</v>
      </c>
      <c r="O165" s="156">
        <f>IF(RES_hhdet_in_fec!O165=0,0,RES_hhdet_in_fec!O165/0.086*1000000/RES_hhdet_in_new!O165)</f>
        <v>600.56902105035158</v>
      </c>
      <c r="P165" s="156">
        <f>IF(RES_hhdet_in_fec!P165=0,0,RES_hhdet_in_fec!P165/0.086*1000000/RES_hhdet_in_new!P165)</f>
        <v>560.53653760397117</v>
      </c>
      <c r="Q165" s="156">
        <f>IF(RES_hhdet_in_fec!Q165=0,0,RES_hhdet_in_fec!Q165/0.086*1000000/RES_hhdet_in_new!Q165)</f>
        <v>544.99126988315493</v>
      </c>
    </row>
    <row r="166" spans="1:17" ht="12" customHeight="1" x14ac:dyDescent="0.25">
      <c r="A166" s="158" t="s">
        <v>63</v>
      </c>
      <c r="B166" s="157"/>
      <c r="C166" s="157">
        <f>IF(SUM(RES_hhdet_in_fec!C167:C168,RES_hhdet_in_fec!C171:C172)=0,0,SUM(RES_hhdet_in_fec!C167:C168,RES_hhdet_in_fec!C171:C172)/0.086*1000000/SUM(RES_hhdet_in_new!C167:C168,RES_hhdet_in_new!C171:C172))</f>
        <v>2180.8461127269097</v>
      </c>
      <c r="D166" s="157">
        <f>IF(SUM(RES_hhdet_in_fec!D167:D168,RES_hhdet_in_fec!D171:D172)=0,0,SUM(RES_hhdet_in_fec!D167:D168,RES_hhdet_in_fec!D171:D172)/0.086*1000000/SUM(RES_hhdet_in_new!D167:D168,RES_hhdet_in_new!D171:D172))</f>
        <v>2177.416427862096</v>
      </c>
      <c r="E166" s="157">
        <f>IF(SUM(RES_hhdet_in_fec!E167:E168,RES_hhdet_in_fec!E171:E172)=0,0,SUM(RES_hhdet_in_fec!E167:E168,RES_hhdet_in_fec!E171:E172)/0.086*1000000/SUM(RES_hhdet_in_new!E167:E168,RES_hhdet_in_new!E171:E172))</f>
        <v>2243.2406144221418</v>
      </c>
      <c r="F166" s="157">
        <f>IF(SUM(RES_hhdet_in_fec!F167:F168,RES_hhdet_in_fec!F171:F172)=0,0,SUM(RES_hhdet_in_fec!F167:F168,RES_hhdet_in_fec!F171:F172)/0.086*1000000/SUM(RES_hhdet_in_new!F167:F168,RES_hhdet_in_new!F171:F172))</f>
        <v>2272.4439526904034</v>
      </c>
      <c r="G166" s="157">
        <f>IF(SUM(RES_hhdet_in_fec!G167:G168,RES_hhdet_in_fec!G171:G172)=0,0,SUM(RES_hhdet_in_fec!G167:G168,RES_hhdet_in_fec!G171:G172)/0.086*1000000/SUM(RES_hhdet_in_new!G167:G168,RES_hhdet_in_new!G171:G172))</f>
        <v>2087.1024281526979</v>
      </c>
      <c r="H166" s="157">
        <f>IF(SUM(RES_hhdet_in_fec!H167:H168,RES_hhdet_in_fec!H171:H172)=0,0,SUM(RES_hhdet_in_fec!H167:H168,RES_hhdet_in_fec!H171:H172)/0.086*1000000/SUM(RES_hhdet_in_new!H167:H168,RES_hhdet_in_new!H171:H172))</f>
        <v>2086.5336959807419</v>
      </c>
      <c r="I166" s="157">
        <f>IF(SUM(RES_hhdet_in_fec!I167:I168,RES_hhdet_in_fec!I171:I172)=0,0,SUM(RES_hhdet_in_fec!I167:I168,RES_hhdet_in_fec!I171:I172)/0.086*1000000/SUM(RES_hhdet_in_new!I167:I168,RES_hhdet_in_new!I171:I172))</f>
        <v>2077.7806705448515</v>
      </c>
      <c r="J166" s="157">
        <f>IF(SUM(RES_hhdet_in_fec!J167:J168,RES_hhdet_in_fec!J171:J172)=0,0,SUM(RES_hhdet_in_fec!J167:J168,RES_hhdet_in_fec!J171:J172)/0.086*1000000/SUM(RES_hhdet_in_new!J167:J168,RES_hhdet_in_new!J171:J172))</f>
        <v>2067.3755369005457</v>
      </c>
      <c r="K166" s="157">
        <f>IF(SUM(RES_hhdet_in_fec!K167:K168,RES_hhdet_in_fec!K171:K172)=0,0,SUM(RES_hhdet_in_fec!K167:K168,RES_hhdet_in_fec!K171:K172)/0.086*1000000/SUM(RES_hhdet_in_new!K167:K168,RES_hhdet_in_new!K171:K172))</f>
        <v>1933.3018650494646</v>
      </c>
      <c r="L166" s="157">
        <f>IF(SUM(RES_hhdet_in_fec!L167:L168,RES_hhdet_in_fec!L171:L172)=0,0,SUM(RES_hhdet_in_fec!L167:L168,RES_hhdet_in_fec!L171:L172)/0.086*1000000/SUM(RES_hhdet_in_new!L167:L168,RES_hhdet_in_new!L171:L172))</f>
        <v>2352.5054362317678</v>
      </c>
      <c r="M166" s="157">
        <f>IF(SUM(RES_hhdet_in_fec!M167:M168,RES_hhdet_in_fec!M171:M172)=0,0,SUM(RES_hhdet_in_fec!M167:M168,RES_hhdet_in_fec!M171:M172)/0.086*1000000/SUM(RES_hhdet_in_new!M167:M168,RES_hhdet_in_new!M171:M172))</f>
        <v>1788.1696927070429</v>
      </c>
      <c r="N166" s="157">
        <f>IF(SUM(RES_hhdet_in_fec!N167:N168,RES_hhdet_in_fec!N171:N172)=0,0,SUM(RES_hhdet_in_fec!N167:N168,RES_hhdet_in_fec!N171:N172)/0.086*1000000/SUM(RES_hhdet_in_new!N167:N168,RES_hhdet_in_new!N171:N172))</f>
        <v>2474.1972043615206</v>
      </c>
      <c r="O166" s="157">
        <f>IF(SUM(RES_hhdet_in_fec!O167:O168,RES_hhdet_in_fec!O171:O172)=0,0,SUM(RES_hhdet_in_fec!O167:O168,RES_hhdet_in_fec!O171:O172)/0.086*1000000/SUM(RES_hhdet_in_new!O167:O168,RES_hhdet_in_new!O171:O172))</f>
        <v>2646.8482954602364</v>
      </c>
      <c r="P166" s="157">
        <f>IF(SUM(RES_hhdet_in_fec!P167:P168,RES_hhdet_in_fec!P171:P172)=0,0,SUM(RES_hhdet_in_fec!P167:P168,RES_hhdet_in_fec!P171:P172)/0.086*1000000/SUM(RES_hhdet_in_new!P167:P168,RES_hhdet_in_new!P171:P172))</f>
        <v>2162.6245542860247</v>
      </c>
      <c r="Q166" s="157">
        <f>IF(SUM(RES_hhdet_in_fec!Q167:Q168,RES_hhdet_in_fec!Q171:Q172)=0,0,SUM(RES_hhdet_in_fec!Q167:Q168,RES_hhdet_in_fec!Q171:Q172)/0.086*1000000/SUM(RES_hhdet_in_new!Q167:Q168,RES_hhdet_in_new!Q171:Q172))</f>
        <v>2335.841964589406</v>
      </c>
    </row>
    <row r="167" spans="1:17" ht="12" customHeight="1" x14ac:dyDescent="0.25">
      <c r="A167" s="167" t="s">
        <v>144</v>
      </c>
      <c r="B167" s="132"/>
      <c r="C167" s="132">
        <f>IF(RES_hhdet_in_fec!C167=0,0,RES_hhdet_in_fec!C167/0.086*1000000/RES_hhdet_in_new!C167)</f>
        <v>0</v>
      </c>
      <c r="D167" s="132">
        <f>IF(RES_hhdet_in_fec!D167=0,0,RES_hhdet_in_fec!D167/0.086*1000000/RES_hhdet_in_new!D167)</f>
        <v>0</v>
      </c>
      <c r="E167" s="132">
        <f>IF(RES_hhdet_in_fec!E167=0,0,RES_hhdet_in_fec!E167/0.086*1000000/RES_hhdet_in_new!E167)</f>
        <v>0</v>
      </c>
      <c r="F167" s="132">
        <f>IF(RES_hhdet_in_fec!F167=0,0,RES_hhdet_in_fec!F167/0.086*1000000/RES_hhdet_in_new!F167)</f>
        <v>0</v>
      </c>
      <c r="G167" s="132">
        <f>IF(RES_hhdet_in_fec!G167=0,0,RES_hhdet_in_fec!G167/0.086*1000000/RES_hhdet_in_new!G167)</f>
        <v>0</v>
      </c>
      <c r="H167" s="132">
        <f>IF(RES_hhdet_in_fec!H167=0,0,RES_hhdet_in_fec!H167/0.086*1000000/RES_hhdet_in_new!H167)</f>
        <v>0</v>
      </c>
      <c r="I167" s="132">
        <f>IF(RES_hhdet_in_fec!I167=0,0,RES_hhdet_in_fec!I167/0.086*1000000/RES_hhdet_in_new!I167)</f>
        <v>0</v>
      </c>
      <c r="J167" s="132">
        <f>IF(RES_hhdet_in_fec!J167=0,0,RES_hhdet_in_fec!J167/0.086*1000000/RES_hhdet_in_new!J167)</f>
        <v>0</v>
      </c>
      <c r="K167" s="132">
        <f>IF(RES_hhdet_in_fec!K167=0,0,RES_hhdet_in_fec!K167/0.086*1000000/RES_hhdet_in_new!K167)</f>
        <v>0</v>
      </c>
      <c r="L167" s="132">
        <f>IF(RES_hhdet_in_fec!L167=0,0,RES_hhdet_in_fec!L167/0.086*1000000/RES_hhdet_in_new!L167)</f>
        <v>0</v>
      </c>
      <c r="M167" s="132">
        <f>IF(RES_hhdet_in_fec!M167=0,0,RES_hhdet_in_fec!M167/0.086*1000000/RES_hhdet_in_new!M167)</f>
        <v>0</v>
      </c>
      <c r="N167" s="132">
        <f>IF(RES_hhdet_in_fec!N167=0,0,RES_hhdet_in_fec!N167/0.086*1000000/RES_hhdet_in_new!N167)</f>
        <v>0</v>
      </c>
      <c r="O167" s="132">
        <f>IF(RES_hhdet_in_fec!O167=0,0,RES_hhdet_in_fec!O167/0.086*1000000/RES_hhdet_in_new!O167)</f>
        <v>0</v>
      </c>
      <c r="P167" s="132">
        <f>IF(RES_hhdet_in_fec!P167=0,0,RES_hhdet_in_fec!P167/0.086*1000000/RES_hhdet_in_new!P167)</f>
        <v>0</v>
      </c>
      <c r="Q167" s="132">
        <f>IF(RES_hhdet_in_fec!Q167=0,0,RES_hhdet_in_fec!Q167/0.086*1000000/RES_hhdet_in_new!Q167)</f>
        <v>0</v>
      </c>
    </row>
    <row r="168" spans="1:17" ht="12" customHeight="1" x14ac:dyDescent="0.25">
      <c r="A168" s="167" t="s">
        <v>143</v>
      </c>
      <c r="B168" s="132"/>
      <c r="C168" s="132">
        <f>IF(RES_hhdet_in_fec!C168=0,0,RES_hhdet_in_fec!C168/0.086*1000000/RES_hhdet_in_new!C168)</f>
        <v>0</v>
      </c>
      <c r="D168" s="132">
        <f>IF(RES_hhdet_in_fec!D168=0,0,RES_hhdet_in_fec!D168/0.086*1000000/RES_hhdet_in_new!D168)</f>
        <v>0</v>
      </c>
      <c r="E168" s="132">
        <f>IF(RES_hhdet_in_fec!E168=0,0,RES_hhdet_in_fec!E168/0.086*1000000/RES_hhdet_in_new!E168)</f>
        <v>0</v>
      </c>
      <c r="F168" s="132">
        <f>IF(RES_hhdet_in_fec!F168=0,0,RES_hhdet_in_fec!F168/0.086*1000000/RES_hhdet_in_new!F168)</f>
        <v>0</v>
      </c>
      <c r="G168" s="132">
        <f>IF(RES_hhdet_in_fec!G168=0,0,RES_hhdet_in_fec!G168/0.086*1000000/RES_hhdet_in_new!G168)</f>
        <v>0</v>
      </c>
      <c r="H168" s="132">
        <f>IF(RES_hhdet_in_fec!H168=0,0,RES_hhdet_in_fec!H168/0.086*1000000/RES_hhdet_in_new!H168)</f>
        <v>0</v>
      </c>
      <c r="I168" s="132">
        <f>IF(RES_hhdet_in_fec!I168=0,0,RES_hhdet_in_fec!I168/0.086*1000000/RES_hhdet_in_new!I168)</f>
        <v>0</v>
      </c>
      <c r="J168" s="132">
        <f>IF(RES_hhdet_in_fec!J168=0,0,RES_hhdet_in_fec!J168/0.086*1000000/RES_hhdet_in_new!J168)</f>
        <v>0</v>
      </c>
      <c r="K168" s="132">
        <f>IF(RES_hhdet_in_fec!K168=0,0,RES_hhdet_in_fec!K168/0.086*1000000/RES_hhdet_in_new!K168)</f>
        <v>0</v>
      </c>
      <c r="L168" s="132">
        <f>IF(RES_hhdet_in_fec!L168=0,0,RES_hhdet_in_fec!L168/0.086*1000000/RES_hhdet_in_new!L168)</f>
        <v>0</v>
      </c>
      <c r="M168" s="132">
        <f>IF(RES_hhdet_in_fec!M168=0,0,RES_hhdet_in_fec!M168/0.086*1000000/RES_hhdet_in_new!M168)</f>
        <v>0</v>
      </c>
      <c r="N168" s="132">
        <f>IF(RES_hhdet_in_fec!N168=0,0,RES_hhdet_in_fec!N168/0.086*1000000/RES_hhdet_in_new!N168)</f>
        <v>0</v>
      </c>
      <c r="O168" s="132">
        <f>IF(RES_hhdet_in_fec!O168=0,0,RES_hhdet_in_fec!O168/0.086*1000000/RES_hhdet_in_new!O168)</f>
        <v>0</v>
      </c>
      <c r="P168" s="132">
        <f>IF(RES_hhdet_in_fec!P168=0,0,RES_hhdet_in_fec!P168/0.086*1000000/RES_hhdet_in_new!P168)</f>
        <v>0</v>
      </c>
      <c r="Q168" s="132">
        <f>IF(RES_hhdet_in_fec!Q168=0,0,RES_hhdet_in_fec!Q168/0.086*1000000/RES_hhdet_in_new!Q168)</f>
        <v>0</v>
      </c>
    </row>
    <row r="169" spans="1:17" ht="12" customHeight="1" x14ac:dyDescent="0.25">
      <c r="A169" s="166" t="s">
        <v>57</v>
      </c>
      <c r="B169" s="165"/>
      <c r="C169" s="165">
        <f>IF(RES_hhdet_in_fec!C169=0,0,RES_hhdet_in_fec!C169/0.086*1000000/RES_hhdet_in_new!C168)</f>
        <v>0</v>
      </c>
      <c r="D169" s="165">
        <f>IF(RES_hhdet_in_fec!D169=0,0,RES_hhdet_in_fec!D169/0.086*1000000/RES_hhdet_in_new!D168)</f>
        <v>0</v>
      </c>
      <c r="E169" s="165">
        <f>IF(RES_hhdet_in_fec!E169=0,0,RES_hhdet_in_fec!E169/0.086*1000000/RES_hhdet_in_new!E168)</f>
        <v>0</v>
      </c>
      <c r="F169" s="165">
        <f>IF(RES_hhdet_in_fec!F169=0,0,RES_hhdet_in_fec!F169/0.086*1000000/RES_hhdet_in_new!F168)</f>
        <v>0</v>
      </c>
      <c r="G169" s="165">
        <f>IF(RES_hhdet_in_fec!G169=0,0,RES_hhdet_in_fec!G169/0.086*1000000/RES_hhdet_in_new!G168)</f>
        <v>0</v>
      </c>
      <c r="H169" s="165">
        <f>IF(RES_hhdet_in_fec!H169=0,0,RES_hhdet_in_fec!H169/0.086*1000000/RES_hhdet_in_new!H168)</f>
        <v>0</v>
      </c>
      <c r="I169" s="165">
        <f>IF(RES_hhdet_in_fec!I169=0,0,RES_hhdet_in_fec!I169/0.086*1000000/RES_hhdet_in_new!I168)</f>
        <v>0</v>
      </c>
      <c r="J169" s="165">
        <f>IF(RES_hhdet_in_fec!J169=0,0,RES_hhdet_in_fec!J169/0.086*1000000/RES_hhdet_in_new!J168)</f>
        <v>0</v>
      </c>
      <c r="K169" s="165">
        <f>IF(RES_hhdet_in_fec!K169=0,0,RES_hhdet_in_fec!K169/0.086*1000000/RES_hhdet_in_new!K168)</f>
        <v>0</v>
      </c>
      <c r="L169" s="165">
        <f>IF(RES_hhdet_in_fec!L169=0,0,RES_hhdet_in_fec!L169/0.086*1000000/RES_hhdet_in_new!L168)</f>
        <v>0</v>
      </c>
      <c r="M169" s="165">
        <f>IF(RES_hhdet_in_fec!M169=0,0,RES_hhdet_in_fec!M169/0.086*1000000/RES_hhdet_in_new!M168)</f>
        <v>0</v>
      </c>
      <c r="N169" s="165">
        <f>IF(RES_hhdet_in_fec!N169=0,0,RES_hhdet_in_fec!N169/0.086*1000000/RES_hhdet_in_new!N168)</f>
        <v>0</v>
      </c>
      <c r="O169" s="165">
        <f>IF(RES_hhdet_in_fec!O169=0,0,RES_hhdet_in_fec!O169/0.086*1000000/RES_hhdet_in_new!O168)</f>
        <v>0</v>
      </c>
      <c r="P169" s="165">
        <f>IF(RES_hhdet_in_fec!P169=0,0,RES_hhdet_in_fec!P169/0.086*1000000/RES_hhdet_in_new!P168)</f>
        <v>0</v>
      </c>
      <c r="Q169" s="165">
        <f>IF(RES_hhdet_in_fec!Q169=0,0,RES_hhdet_in_fec!Q169/0.086*1000000/RES_hhdet_in_new!Q168)</f>
        <v>0</v>
      </c>
    </row>
    <row r="170" spans="1:17" ht="12" customHeight="1" x14ac:dyDescent="0.25">
      <c r="A170" s="147" t="s">
        <v>59</v>
      </c>
      <c r="B170" s="164"/>
      <c r="C170" s="164">
        <f>IF(RES_hhdet_in_fec!C170=0,0,RES_hhdet_in_fec!C170/0.086*1000000/RES_hhdet_in_new!C168)</f>
        <v>0</v>
      </c>
      <c r="D170" s="164">
        <f>IF(RES_hhdet_in_fec!D170=0,0,RES_hhdet_in_fec!D170/0.086*1000000/RES_hhdet_in_new!D168)</f>
        <v>0</v>
      </c>
      <c r="E170" s="164">
        <f>IF(RES_hhdet_in_fec!E170=0,0,RES_hhdet_in_fec!E170/0.086*1000000/RES_hhdet_in_new!E168)</f>
        <v>0</v>
      </c>
      <c r="F170" s="164">
        <f>IF(RES_hhdet_in_fec!F170=0,0,RES_hhdet_in_fec!F170/0.086*1000000/RES_hhdet_in_new!F168)</f>
        <v>0</v>
      </c>
      <c r="G170" s="164">
        <f>IF(RES_hhdet_in_fec!G170=0,0,RES_hhdet_in_fec!G170/0.086*1000000/RES_hhdet_in_new!G168)</f>
        <v>0</v>
      </c>
      <c r="H170" s="164">
        <f>IF(RES_hhdet_in_fec!H170=0,0,RES_hhdet_in_fec!H170/0.086*1000000/RES_hhdet_in_new!H168)</f>
        <v>0</v>
      </c>
      <c r="I170" s="164">
        <f>IF(RES_hhdet_in_fec!I170=0,0,RES_hhdet_in_fec!I170/0.086*1000000/RES_hhdet_in_new!I168)</f>
        <v>0</v>
      </c>
      <c r="J170" s="164">
        <f>IF(RES_hhdet_in_fec!J170=0,0,RES_hhdet_in_fec!J170/0.086*1000000/RES_hhdet_in_new!J168)</f>
        <v>0</v>
      </c>
      <c r="K170" s="164">
        <f>IF(RES_hhdet_in_fec!K170=0,0,RES_hhdet_in_fec!K170/0.086*1000000/RES_hhdet_in_new!K168)</f>
        <v>0</v>
      </c>
      <c r="L170" s="164">
        <f>IF(RES_hhdet_in_fec!L170=0,0,RES_hhdet_in_fec!L170/0.086*1000000/RES_hhdet_in_new!L168)</f>
        <v>0</v>
      </c>
      <c r="M170" s="164">
        <f>IF(RES_hhdet_in_fec!M170=0,0,RES_hhdet_in_fec!M170/0.086*1000000/RES_hhdet_in_new!M168)</f>
        <v>0</v>
      </c>
      <c r="N170" s="164">
        <f>IF(RES_hhdet_in_fec!N170=0,0,RES_hhdet_in_fec!N170/0.086*1000000/RES_hhdet_in_new!N168)</f>
        <v>0</v>
      </c>
      <c r="O170" s="164">
        <f>IF(RES_hhdet_in_fec!O170=0,0,RES_hhdet_in_fec!O170/0.086*1000000/RES_hhdet_in_new!O168)</f>
        <v>0</v>
      </c>
      <c r="P170" s="164">
        <f>IF(RES_hhdet_in_fec!P170=0,0,RES_hhdet_in_fec!P170/0.086*1000000/RES_hhdet_in_new!P168)</f>
        <v>0</v>
      </c>
      <c r="Q170" s="164">
        <f>IF(RES_hhdet_in_fec!Q170=0,0,RES_hhdet_in_fec!Q170/0.086*1000000/RES_hhdet_in_new!Q168)</f>
        <v>0</v>
      </c>
    </row>
    <row r="171" spans="1:17" ht="12" customHeight="1" x14ac:dyDescent="0.25">
      <c r="A171" s="163" t="s">
        <v>142</v>
      </c>
      <c r="B171" s="162"/>
      <c r="C171" s="162">
        <f>IF(RES_hhdet_in_fec!C171=0,0,RES_hhdet_in_fec!C171/0.086*1000000/RES_hhdet_in_new!C171)</f>
        <v>2186.5819349501476</v>
      </c>
      <c r="D171" s="162">
        <f>IF(RES_hhdet_in_fec!D171=0,0,RES_hhdet_in_fec!D171/0.086*1000000/RES_hhdet_in_new!D171)</f>
        <v>2183.3284719682374</v>
      </c>
      <c r="E171" s="162">
        <f>IF(RES_hhdet_in_fec!E171=0,0,RES_hhdet_in_fec!E171/0.086*1000000/RES_hhdet_in_new!E171)</f>
        <v>2252.5655098282082</v>
      </c>
      <c r="F171" s="162">
        <f>IF(RES_hhdet_in_fec!F171=0,0,RES_hhdet_in_fec!F171/0.086*1000000/RES_hhdet_in_new!F171)</f>
        <v>2281.5148855229995</v>
      </c>
      <c r="G171" s="162">
        <f>IF(RES_hhdet_in_fec!G171=0,0,RES_hhdet_in_fec!G171/0.086*1000000/RES_hhdet_in_new!G171)</f>
        <v>2101.9224494273731</v>
      </c>
      <c r="H171" s="162">
        <f>IF(RES_hhdet_in_fec!H171=0,0,RES_hhdet_in_fec!H171/0.086*1000000/RES_hhdet_in_new!H171)</f>
        <v>2120.5836129306535</v>
      </c>
      <c r="I171" s="162">
        <f>IF(RES_hhdet_in_fec!I171=0,0,RES_hhdet_in_fec!I171/0.086*1000000/RES_hhdet_in_new!I171)</f>
        <v>2118.1479053787707</v>
      </c>
      <c r="J171" s="162">
        <f>IF(RES_hhdet_in_fec!J171=0,0,RES_hhdet_in_fec!J171/0.086*1000000/RES_hhdet_in_new!J171)</f>
        <v>2123.2636073755389</v>
      </c>
      <c r="K171" s="162">
        <f>IF(RES_hhdet_in_fec!K171=0,0,RES_hhdet_in_fec!K171/0.086*1000000/RES_hhdet_in_new!K171)</f>
        <v>1976.2305459569163</v>
      </c>
      <c r="L171" s="162">
        <f>IF(RES_hhdet_in_fec!L171=0,0,RES_hhdet_in_fec!L171/0.086*1000000/RES_hhdet_in_new!L171)</f>
        <v>2400.7748802423248</v>
      </c>
      <c r="M171" s="162">
        <f>IF(RES_hhdet_in_fec!M171=0,0,RES_hhdet_in_fec!M171/0.086*1000000/RES_hhdet_in_new!M171)</f>
        <v>1891.5979072120892</v>
      </c>
      <c r="N171" s="162">
        <f>IF(RES_hhdet_in_fec!N171=0,0,RES_hhdet_in_fec!N171/0.086*1000000/RES_hhdet_in_new!N171)</f>
        <v>2520.225062485486</v>
      </c>
      <c r="O171" s="162">
        <f>IF(RES_hhdet_in_fec!O171=0,0,RES_hhdet_in_fec!O171/0.086*1000000/RES_hhdet_in_new!O171)</f>
        <v>2670.7909199520291</v>
      </c>
      <c r="P171" s="162">
        <f>IF(RES_hhdet_in_fec!P171=0,0,RES_hhdet_in_fec!P171/0.086*1000000/RES_hhdet_in_new!P171)</f>
        <v>2232.2851494202887</v>
      </c>
      <c r="Q171" s="162">
        <f>IF(RES_hhdet_in_fec!Q171=0,0,RES_hhdet_in_fec!Q171/0.086*1000000/RES_hhdet_in_new!Q171)</f>
        <v>2368.0139907571197</v>
      </c>
    </row>
    <row r="172" spans="1:17" ht="12" customHeight="1" x14ac:dyDescent="0.25">
      <c r="A172" s="161" t="s">
        <v>141</v>
      </c>
      <c r="B172" s="160"/>
      <c r="C172" s="160">
        <f>IF(RES_hhdet_in_fec!C172=0,0,RES_hhdet_in_fec!C172/0.086*1000000/RES_hhdet_in_new!C172)</f>
        <v>1929.0708708722734</v>
      </c>
      <c r="D172" s="160">
        <f>IF(RES_hhdet_in_fec!D172=0,0,RES_hhdet_in_fec!D172/0.086*1000000/RES_hhdet_in_new!D172)</f>
        <v>1922.7481446557761</v>
      </c>
      <c r="E172" s="160">
        <f>IF(RES_hhdet_in_fec!E172=0,0,RES_hhdet_in_fec!E172/0.086*1000000/RES_hhdet_in_new!E172)</f>
        <v>1974.8696656728421</v>
      </c>
      <c r="F172" s="160">
        <f>IF(RES_hhdet_in_fec!F172=0,0,RES_hhdet_in_fec!F172/0.086*1000000/RES_hhdet_in_new!F172)</f>
        <v>1998.5302847383368</v>
      </c>
      <c r="G172" s="160">
        <f>IF(RES_hhdet_in_fec!G172=0,0,RES_hhdet_in_fec!G172/0.086*1000000/RES_hhdet_in_new!G172)</f>
        <v>1869.8340356951676</v>
      </c>
      <c r="H172" s="160">
        <f>IF(RES_hhdet_in_fec!H172=0,0,RES_hhdet_in_fec!H172/0.086*1000000/RES_hhdet_in_new!H172)</f>
        <v>1890.2939259787793</v>
      </c>
      <c r="I172" s="160">
        <f>IF(RES_hhdet_in_fec!I172=0,0,RES_hhdet_in_fec!I172/0.086*1000000/RES_hhdet_in_new!I172)</f>
        <v>1892.6686817162363</v>
      </c>
      <c r="J172" s="160">
        <f>IF(RES_hhdet_in_fec!J172=0,0,RES_hhdet_in_fec!J172/0.086*1000000/RES_hhdet_in_new!J172)</f>
        <v>1900.2613522603547</v>
      </c>
      <c r="K172" s="160">
        <f>IF(RES_hhdet_in_fec!K172=0,0,RES_hhdet_in_fec!K172/0.086*1000000/RES_hhdet_in_new!K172)</f>
        <v>1797.465934499704</v>
      </c>
      <c r="L172" s="160">
        <f>IF(RES_hhdet_in_fec!L172=0,0,RES_hhdet_in_fec!L172/0.086*1000000/RES_hhdet_in_new!L172)</f>
        <v>2097.8273856233513</v>
      </c>
      <c r="M172" s="160">
        <f>IF(RES_hhdet_in_fec!M172=0,0,RES_hhdet_in_fec!M172/0.086*1000000/RES_hhdet_in_new!M172)</f>
        <v>1699.8001820993436</v>
      </c>
      <c r="N172" s="160">
        <f>IF(RES_hhdet_in_fec!N172=0,0,RES_hhdet_in_fec!N172/0.086*1000000/RES_hhdet_in_new!N172)</f>
        <v>2217.5854302599805</v>
      </c>
      <c r="O172" s="160">
        <f>IF(RES_hhdet_in_fec!O172=0,0,RES_hhdet_in_fec!O172/0.086*1000000/RES_hhdet_in_new!O172)</f>
        <v>2285.4915384751826</v>
      </c>
      <c r="P172" s="160">
        <f>IF(RES_hhdet_in_fec!P172=0,0,RES_hhdet_in_fec!P172/0.086*1000000/RES_hhdet_in_new!P172)</f>
        <v>1968.8437885575461</v>
      </c>
      <c r="Q172" s="160">
        <f>IF(RES_hhdet_in_fec!Q172=0,0,RES_hhdet_in_fec!Q172/0.086*1000000/RES_hhdet_in_new!Q172)</f>
        <v>2055.0255396494786</v>
      </c>
    </row>
    <row r="173" spans="1:17" ht="12" customHeight="1" x14ac:dyDescent="0.25">
      <c r="A173" s="148" t="s">
        <v>60</v>
      </c>
      <c r="B173" s="156"/>
      <c r="C173" s="156">
        <f>IF(RES_hhdet_in_fec!C173=0,0,RES_hhdet_in_fec!C173/0.086*1000000/RES_hhdet_in_new!C172)</f>
        <v>1437.4871219012264</v>
      </c>
      <c r="D173" s="156">
        <f>IF(RES_hhdet_in_fec!D173=0,0,RES_hhdet_in_fec!D173/0.086*1000000/RES_hhdet_in_new!D172)</f>
        <v>1436.4938467031336</v>
      </c>
      <c r="E173" s="156">
        <f>IF(RES_hhdet_in_fec!E173=0,0,RES_hhdet_in_fec!E173/0.086*1000000/RES_hhdet_in_new!E172)</f>
        <v>1485.2686786623829</v>
      </c>
      <c r="F173" s="156">
        <f>IF(RES_hhdet_in_fec!F173=0,0,RES_hhdet_in_fec!F173/0.086*1000000/RES_hhdet_in_new!F172)</f>
        <v>1505.418383617269</v>
      </c>
      <c r="G173" s="156">
        <f>IF(RES_hhdet_in_fec!G173=0,0,RES_hhdet_in_fec!G173/0.086*1000000/RES_hhdet_in_new!G172)</f>
        <v>1380.7187432546737</v>
      </c>
      <c r="H173" s="156">
        <f>IF(RES_hhdet_in_fec!H173=0,0,RES_hhdet_in_fec!H173/0.086*1000000/RES_hhdet_in_new!H172)</f>
        <v>1400.5871795616565</v>
      </c>
      <c r="I173" s="156">
        <f>IF(RES_hhdet_in_fec!I173=0,0,RES_hhdet_in_fec!I173/0.086*1000000/RES_hhdet_in_new!I172)</f>
        <v>1402.7322618927251</v>
      </c>
      <c r="J173" s="156">
        <f>IF(RES_hhdet_in_fec!J173=0,0,RES_hhdet_in_fec!J173/0.086*1000000/RES_hhdet_in_new!J172)</f>
        <v>1409.328603271028</v>
      </c>
      <c r="K173" s="156">
        <f>IF(RES_hhdet_in_fec!K173=0,0,RES_hhdet_in_fec!K173/0.086*1000000/RES_hhdet_in_new!K172)</f>
        <v>1305.6561583416885</v>
      </c>
      <c r="L173" s="156">
        <f>IF(RES_hhdet_in_fec!L173=0,0,RES_hhdet_in_fec!L173/0.086*1000000/RES_hhdet_in_new!L172)</f>
        <v>1599.8832815790829</v>
      </c>
      <c r="M173" s="156">
        <f>IF(RES_hhdet_in_fec!M173=0,0,RES_hhdet_in_fec!M173/0.086*1000000/RES_hhdet_in_new!M172)</f>
        <v>1248.726766249765</v>
      </c>
      <c r="N173" s="156">
        <f>IF(RES_hhdet_in_fec!N173=0,0,RES_hhdet_in_fec!N173/0.086*1000000/RES_hhdet_in_new!N172)</f>
        <v>1727.1568842296597</v>
      </c>
      <c r="O173" s="156">
        <f>IF(RES_hhdet_in_fec!O173=0,0,RES_hhdet_in_fec!O173/0.086*1000000/RES_hhdet_in_new!O172)</f>
        <v>1768.967840014024</v>
      </c>
      <c r="P173" s="156">
        <f>IF(RES_hhdet_in_fec!P173=0,0,RES_hhdet_in_fec!P173/0.086*1000000/RES_hhdet_in_new!P172)</f>
        <v>1464.005699787984</v>
      </c>
      <c r="Q173" s="156">
        <f>IF(RES_hhdet_in_fec!Q173=0,0,RES_hhdet_in_fec!Q173/0.086*1000000/RES_hhdet_in_new!Q172)</f>
        <v>1553.3891533715689</v>
      </c>
    </row>
    <row r="174" spans="1:17" ht="12" customHeight="1" x14ac:dyDescent="0.25">
      <c r="A174" s="159" t="s">
        <v>59</v>
      </c>
      <c r="B174" s="57"/>
      <c r="C174" s="57">
        <f>IF(RES_hhdet_in_fec!C174=0,0,RES_hhdet_in_fec!C174/0.086*1000000/RES_hhdet_in_new!C172)</f>
        <v>491.58374897104733</v>
      </c>
      <c r="D174" s="57">
        <f>IF(RES_hhdet_in_fec!D174=0,0,RES_hhdet_in_fec!D174/0.086*1000000/RES_hhdet_in_new!D172)</f>
        <v>486.25429795264233</v>
      </c>
      <c r="E174" s="57">
        <f>IF(RES_hhdet_in_fec!E174=0,0,RES_hhdet_in_fec!E174/0.086*1000000/RES_hhdet_in_new!E172)</f>
        <v>489.60098701045933</v>
      </c>
      <c r="F174" s="57">
        <f>IF(RES_hhdet_in_fec!F174=0,0,RES_hhdet_in_fec!F174/0.086*1000000/RES_hhdet_in_new!F172)</f>
        <v>493.11190112106794</v>
      </c>
      <c r="G174" s="57">
        <f>IF(RES_hhdet_in_fec!G174=0,0,RES_hhdet_in_fec!G174/0.086*1000000/RES_hhdet_in_new!G172)</f>
        <v>489.11529244049382</v>
      </c>
      <c r="H174" s="57">
        <f>IF(RES_hhdet_in_fec!H174=0,0,RES_hhdet_in_fec!H174/0.086*1000000/RES_hhdet_in_new!H172)</f>
        <v>489.70674641712276</v>
      </c>
      <c r="I174" s="57">
        <f>IF(RES_hhdet_in_fec!I174=0,0,RES_hhdet_in_fec!I174/0.086*1000000/RES_hhdet_in_new!I172)</f>
        <v>489.93641982351102</v>
      </c>
      <c r="J174" s="57">
        <f>IF(RES_hhdet_in_fec!J174=0,0,RES_hhdet_in_fec!J174/0.086*1000000/RES_hhdet_in_new!J172)</f>
        <v>490.9327489893268</v>
      </c>
      <c r="K174" s="57">
        <f>IF(RES_hhdet_in_fec!K174=0,0,RES_hhdet_in_fec!K174/0.086*1000000/RES_hhdet_in_new!K172)</f>
        <v>491.80977615801555</v>
      </c>
      <c r="L174" s="57">
        <f>IF(RES_hhdet_in_fec!L174=0,0,RES_hhdet_in_fec!L174/0.086*1000000/RES_hhdet_in_new!L172)</f>
        <v>497.94410404426804</v>
      </c>
      <c r="M174" s="57">
        <f>IF(RES_hhdet_in_fec!M174=0,0,RES_hhdet_in_fec!M174/0.086*1000000/RES_hhdet_in_new!M172)</f>
        <v>451.07341584957868</v>
      </c>
      <c r="N174" s="57">
        <f>IF(RES_hhdet_in_fec!N174=0,0,RES_hhdet_in_fec!N174/0.086*1000000/RES_hhdet_in_new!N172)</f>
        <v>490.42854603032072</v>
      </c>
      <c r="O174" s="57">
        <f>IF(RES_hhdet_in_fec!O174=0,0,RES_hhdet_in_fec!O174/0.086*1000000/RES_hhdet_in_new!O172)</f>
        <v>516.52369846115857</v>
      </c>
      <c r="P174" s="57">
        <f>IF(RES_hhdet_in_fec!P174=0,0,RES_hhdet_in_fec!P174/0.086*1000000/RES_hhdet_in_new!P172)</f>
        <v>504.83808876956243</v>
      </c>
      <c r="Q174" s="57">
        <f>IF(RES_hhdet_in_fec!Q174=0,0,RES_hhdet_in_fec!Q174/0.086*1000000/RES_hhdet_in_new!Q172)</f>
        <v>501.63638627790971</v>
      </c>
    </row>
    <row r="175" spans="1:17" ht="12" customHeight="1" x14ac:dyDescent="0.25">
      <c r="A175" s="158" t="s">
        <v>62</v>
      </c>
      <c r="B175" s="157"/>
      <c r="C175" s="157">
        <f>IF(SUM(RES_hhdet_in_fec!C176:C177)=0,0,SUM(RES_hhdet_in_fec!C176:C177)/0.086*1000000/SUM(RES_hhdet_in_new!C176:C177))</f>
        <v>990.31634632898033</v>
      </c>
      <c r="D175" s="157">
        <f>IF(SUM(RES_hhdet_in_fec!D176:D177)=0,0,SUM(RES_hhdet_in_fec!D176:D177)/0.086*1000000/SUM(RES_hhdet_in_new!D176:D177))</f>
        <v>1000.2232429366991</v>
      </c>
      <c r="E175" s="157">
        <f>IF(SUM(RES_hhdet_in_fec!E176:E177)=0,0,SUM(RES_hhdet_in_fec!E176:E177)/0.086*1000000/SUM(RES_hhdet_in_new!E176:E177))</f>
        <v>1057.1970475506537</v>
      </c>
      <c r="F175" s="157">
        <f>IF(SUM(RES_hhdet_in_fec!F176:F177)=0,0,SUM(RES_hhdet_in_fec!F176:F177)/0.086*1000000/SUM(RES_hhdet_in_new!F176:F177))</f>
        <v>1038.656281163652</v>
      </c>
      <c r="G175" s="157">
        <f>IF(SUM(RES_hhdet_in_fec!G176:G177)=0,0,SUM(RES_hhdet_in_fec!G176:G177)/0.086*1000000/SUM(RES_hhdet_in_new!G176:G177))</f>
        <v>989.47031155280524</v>
      </c>
      <c r="H175" s="157">
        <f>IF(SUM(RES_hhdet_in_fec!H176:H177)=0,0,SUM(RES_hhdet_in_fec!H176:H177)/0.086*1000000/SUM(RES_hhdet_in_new!H176:H177))</f>
        <v>1019.9543309641501</v>
      </c>
      <c r="I175" s="157">
        <f>IF(SUM(RES_hhdet_in_fec!I176:I177)=0,0,SUM(RES_hhdet_in_fec!I176:I177)/0.086*1000000/SUM(RES_hhdet_in_new!I176:I177))</f>
        <v>1008.9060374032913</v>
      </c>
      <c r="J175" s="157">
        <f>IF(SUM(RES_hhdet_in_fec!J176:J177)=0,0,SUM(RES_hhdet_in_fec!J176:J177)/0.086*1000000/SUM(RES_hhdet_in_new!J176:J177))</f>
        <v>1066.7010526787326</v>
      </c>
      <c r="K175" s="157">
        <f>IF(SUM(RES_hhdet_in_fec!K176:K177)=0,0,SUM(RES_hhdet_in_fec!K176:K177)/0.086*1000000/SUM(RES_hhdet_in_new!K176:K177))</f>
        <v>1037.7409231722279</v>
      </c>
      <c r="L175" s="157">
        <f>IF(SUM(RES_hhdet_in_fec!L176:L177)=0,0,SUM(RES_hhdet_in_fec!L176:L177)/0.086*1000000/SUM(RES_hhdet_in_new!L176:L177))</f>
        <v>1139.2733613644621</v>
      </c>
      <c r="M175" s="157">
        <f>IF(SUM(RES_hhdet_in_fec!M176:M177)=0,0,SUM(RES_hhdet_in_fec!M176:M177)/0.086*1000000/SUM(RES_hhdet_in_new!M176:M177))</f>
        <v>988.04827645170246</v>
      </c>
      <c r="N175" s="157">
        <f>IF(SUM(RES_hhdet_in_fec!N176:N177)=0,0,SUM(RES_hhdet_in_fec!N176:N177)/0.086*1000000/SUM(RES_hhdet_in_new!N176:N177))</f>
        <v>1173.2584613437623</v>
      </c>
      <c r="O175" s="157">
        <f>IF(SUM(RES_hhdet_in_fec!O176:O177)=0,0,SUM(RES_hhdet_in_fec!O176:O177)/0.086*1000000/SUM(RES_hhdet_in_new!O176:O177))</f>
        <v>1270.8989700978314</v>
      </c>
      <c r="P175" s="157">
        <f>IF(SUM(RES_hhdet_in_fec!P176:P177)=0,0,SUM(RES_hhdet_in_fec!P176:P177)/0.086*1000000/SUM(RES_hhdet_in_new!P176:P177))</f>
        <v>1080.2823587618414</v>
      </c>
      <c r="Q175" s="157">
        <f>IF(SUM(RES_hhdet_in_fec!Q176:Q177)=0,0,SUM(RES_hhdet_in_fec!Q176:Q177)/0.086*1000000/SUM(RES_hhdet_in_new!Q176:Q177))</f>
        <v>1143.0518684004928</v>
      </c>
    </row>
    <row r="176" spans="1:17" ht="12" customHeight="1" x14ac:dyDescent="0.25">
      <c r="A176" s="23" t="s">
        <v>57</v>
      </c>
      <c r="B176" s="156"/>
      <c r="C176" s="156">
        <f>IF(RES_hhdet_in_fec!C176=0,0,RES_hhdet_in_fec!C176/0.086*1000000/RES_hhdet_in_new!C176)</f>
        <v>0</v>
      </c>
      <c r="D176" s="156">
        <f>IF(RES_hhdet_in_fec!D176=0,0,RES_hhdet_in_fec!D176/0.086*1000000/RES_hhdet_in_new!D176)</f>
        <v>0</v>
      </c>
      <c r="E176" s="156">
        <f>IF(RES_hhdet_in_fec!E176=0,0,RES_hhdet_in_fec!E176/0.086*1000000/RES_hhdet_in_new!E176)</f>
        <v>0</v>
      </c>
      <c r="F176" s="156">
        <f>IF(RES_hhdet_in_fec!F176=0,0,RES_hhdet_in_fec!F176/0.086*1000000/RES_hhdet_in_new!F176)</f>
        <v>0</v>
      </c>
      <c r="G176" s="156">
        <f>IF(RES_hhdet_in_fec!G176=0,0,RES_hhdet_in_fec!G176/0.086*1000000/RES_hhdet_in_new!G176)</f>
        <v>0</v>
      </c>
      <c r="H176" s="156">
        <f>IF(RES_hhdet_in_fec!H176=0,0,RES_hhdet_in_fec!H176/0.086*1000000/RES_hhdet_in_new!H176)</f>
        <v>0</v>
      </c>
      <c r="I176" s="156">
        <f>IF(RES_hhdet_in_fec!I176=0,0,RES_hhdet_in_fec!I176/0.086*1000000/RES_hhdet_in_new!I176)</f>
        <v>0</v>
      </c>
      <c r="J176" s="156">
        <f>IF(RES_hhdet_in_fec!J176=0,0,RES_hhdet_in_fec!J176/0.086*1000000/RES_hhdet_in_new!J176)</f>
        <v>0</v>
      </c>
      <c r="K176" s="156">
        <f>IF(RES_hhdet_in_fec!K176=0,0,RES_hhdet_in_fec!K176/0.086*1000000/RES_hhdet_in_new!K176)</f>
        <v>0</v>
      </c>
      <c r="L176" s="156">
        <f>IF(RES_hhdet_in_fec!L176=0,0,RES_hhdet_in_fec!L176/0.086*1000000/RES_hhdet_in_new!L176)</f>
        <v>0</v>
      </c>
      <c r="M176" s="156">
        <f>IF(RES_hhdet_in_fec!M176=0,0,RES_hhdet_in_fec!M176/0.086*1000000/RES_hhdet_in_new!M176)</f>
        <v>0</v>
      </c>
      <c r="N176" s="156">
        <f>IF(RES_hhdet_in_fec!N176=0,0,RES_hhdet_in_fec!N176/0.086*1000000/RES_hhdet_in_new!N176)</f>
        <v>0</v>
      </c>
      <c r="O176" s="156">
        <f>IF(RES_hhdet_in_fec!O176=0,0,RES_hhdet_in_fec!O176/0.086*1000000/RES_hhdet_in_new!O176)</f>
        <v>0</v>
      </c>
      <c r="P176" s="156">
        <f>IF(RES_hhdet_in_fec!P176=0,0,RES_hhdet_in_fec!P176/0.086*1000000/RES_hhdet_in_new!P176)</f>
        <v>0</v>
      </c>
      <c r="Q176" s="156">
        <f>IF(RES_hhdet_in_fec!Q176=0,0,RES_hhdet_in_fec!Q176/0.086*1000000/RES_hhdet_in_new!Q176)</f>
        <v>0</v>
      </c>
    </row>
    <row r="177" spans="1:17" ht="12" customHeight="1" x14ac:dyDescent="0.25">
      <c r="A177" s="29" t="s">
        <v>140</v>
      </c>
      <c r="B177" s="57"/>
      <c r="C177" s="57">
        <f>IF(RES_hhdet_in_fec!C177=0,0,RES_hhdet_in_fec!C177/0.086*1000000/RES_hhdet_in_new!C177)</f>
        <v>990.31634632898033</v>
      </c>
      <c r="D177" s="57">
        <f>IF(RES_hhdet_in_fec!D177=0,0,RES_hhdet_in_fec!D177/0.086*1000000/RES_hhdet_in_new!D177)</f>
        <v>1000.2232429366991</v>
      </c>
      <c r="E177" s="57">
        <f>IF(RES_hhdet_in_fec!E177=0,0,RES_hhdet_in_fec!E177/0.086*1000000/RES_hhdet_in_new!E177)</f>
        <v>1057.1970475506537</v>
      </c>
      <c r="F177" s="57">
        <f>IF(RES_hhdet_in_fec!F177=0,0,RES_hhdet_in_fec!F177/0.086*1000000/RES_hhdet_in_new!F177)</f>
        <v>1038.656281163652</v>
      </c>
      <c r="G177" s="57">
        <f>IF(RES_hhdet_in_fec!G177=0,0,RES_hhdet_in_fec!G177/0.086*1000000/RES_hhdet_in_new!G177)</f>
        <v>989.47031155280524</v>
      </c>
      <c r="H177" s="57">
        <f>IF(RES_hhdet_in_fec!H177=0,0,RES_hhdet_in_fec!H177/0.086*1000000/RES_hhdet_in_new!H177)</f>
        <v>1019.9543309641501</v>
      </c>
      <c r="I177" s="57">
        <f>IF(RES_hhdet_in_fec!I177=0,0,RES_hhdet_in_fec!I177/0.086*1000000/RES_hhdet_in_new!I177)</f>
        <v>1008.9060374032913</v>
      </c>
      <c r="J177" s="57">
        <f>IF(RES_hhdet_in_fec!J177=0,0,RES_hhdet_in_fec!J177/0.086*1000000/RES_hhdet_in_new!J177)</f>
        <v>1066.7010526787326</v>
      </c>
      <c r="K177" s="57">
        <f>IF(RES_hhdet_in_fec!K177=0,0,RES_hhdet_in_fec!K177/0.086*1000000/RES_hhdet_in_new!K177)</f>
        <v>1037.7409231722279</v>
      </c>
      <c r="L177" s="57">
        <f>IF(RES_hhdet_in_fec!L177=0,0,RES_hhdet_in_fec!L177/0.086*1000000/RES_hhdet_in_new!L177)</f>
        <v>1139.2733613644621</v>
      </c>
      <c r="M177" s="57">
        <f>IF(RES_hhdet_in_fec!M177=0,0,RES_hhdet_in_fec!M177/0.086*1000000/RES_hhdet_in_new!M177)</f>
        <v>988.04827645170246</v>
      </c>
      <c r="N177" s="57">
        <f>IF(RES_hhdet_in_fec!N177=0,0,RES_hhdet_in_fec!N177/0.086*1000000/RES_hhdet_in_new!N177)</f>
        <v>1173.2584613437623</v>
      </c>
      <c r="O177" s="57">
        <f>IF(RES_hhdet_in_fec!O177=0,0,RES_hhdet_in_fec!O177/0.086*1000000/RES_hhdet_in_new!O177)</f>
        <v>1270.8989700978314</v>
      </c>
      <c r="P177" s="57">
        <f>IF(RES_hhdet_in_fec!P177=0,0,RES_hhdet_in_fec!P177/0.086*1000000/RES_hhdet_in_new!P177)</f>
        <v>1080.2823587618414</v>
      </c>
      <c r="Q177" s="57">
        <f>IF(RES_hhdet_in_fec!Q177=0,0,RES_hhdet_in_fec!Q177/0.086*1000000/RES_hhdet_in_new!Q177)</f>
        <v>1143.0518684004928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276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179</v>
      </c>
    </row>
    <row r="3" spans="1:17" ht="12" customHeight="1" x14ac:dyDescent="0.25">
      <c r="A3" s="152" t="s">
        <v>172</v>
      </c>
      <c r="B3" s="168"/>
      <c r="C3" s="168">
        <f t="shared" ref="C3" si="0">SUM(C4,C7,C9,C19)</f>
        <v>0</v>
      </c>
      <c r="D3" s="168">
        <f t="shared" ref="D3" si="1">SUM(D4,D7,D9,D19)</f>
        <v>0</v>
      </c>
      <c r="E3" s="168">
        <f t="shared" ref="E3" si="2">SUM(E4,E7,E9,E19)</f>
        <v>13198.958370129014</v>
      </c>
      <c r="F3" s="168">
        <f t="shared" ref="F3" si="3">SUM(F4,F7,F9,F19)</f>
        <v>13429.049743570287</v>
      </c>
      <c r="G3" s="168">
        <f t="shared" ref="G3" si="4">SUM(G4,G7,G9,G19)</f>
        <v>12679.08543808956</v>
      </c>
      <c r="H3" s="168">
        <f t="shared" ref="H3" si="5">SUM(H4,H7,H9,H19)</f>
        <v>12553.129861907162</v>
      </c>
      <c r="I3" s="168">
        <f t="shared" ref="I3" si="6">SUM(I4,I7,I9,I19)</f>
        <v>12314.91540990656</v>
      </c>
      <c r="J3" s="168">
        <f t="shared" ref="J3" si="7">SUM(J4,J7,J9,J19)</f>
        <v>12463.215886828484</v>
      </c>
      <c r="K3" s="168">
        <f t="shared" ref="K3" si="8">SUM(K4,K7,K9,K19)</f>
        <v>0</v>
      </c>
      <c r="L3" s="168">
        <f t="shared" ref="L3" si="9">SUM(L4,L7,L9,L19)</f>
        <v>12849.411992481189</v>
      </c>
      <c r="M3" s="168">
        <f t="shared" ref="M3" si="10">SUM(M4,M7,M9,M19)</f>
        <v>0</v>
      </c>
      <c r="N3" s="168">
        <f t="shared" ref="N3" si="11">SUM(N4,N7,N9,N19)</f>
        <v>0</v>
      </c>
      <c r="O3" s="168">
        <f t="shared" ref="O3" si="12">SUM(O4,O7,O9,O19)</f>
        <v>0</v>
      </c>
      <c r="P3" s="168">
        <f t="shared" ref="P3" si="13">SUM(P4,P7,P9,P19)</f>
        <v>0</v>
      </c>
      <c r="Q3" s="168">
        <f t="shared" ref="Q3" si="14">SUM(Q4,Q7,Q9,Q19)</f>
        <v>0</v>
      </c>
    </row>
    <row r="4" spans="1:17" ht="12.95" customHeight="1" x14ac:dyDescent="0.25">
      <c r="A4" s="158" t="s">
        <v>65</v>
      </c>
      <c r="B4" s="157"/>
      <c r="C4" s="157">
        <f t="shared" ref="C4:Q4" si="15">SUM(C5:C6)</f>
        <v>0</v>
      </c>
      <c r="D4" s="157">
        <f t="shared" si="15"/>
        <v>0</v>
      </c>
      <c r="E4" s="157">
        <f t="shared" si="15"/>
        <v>8807.6746408045237</v>
      </c>
      <c r="F4" s="157">
        <f t="shared" si="15"/>
        <v>9310.8165080019335</v>
      </c>
      <c r="G4" s="157">
        <f t="shared" si="15"/>
        <v>8485.3515952180223</v>
      </c>
      <c r="H4" s="157">
        <f t="shared" si="15"/>
        <v>8292.6672759353878</v>
      </c>
      <c r="I4" s="157">
        <f t="shared" si="15"/>
        <v>8046.3382287679142</v>
      </c>
      <c r="J4" s="157">
        <f t="shared" si="15"/>
        <v>8070.2256389996264</v>
      </c>
      <c r="K4" s="157">
        <f t="shared" si="15"/>
        <v>0</v>
      </c>
      <c r="L4" s="157">
        <f t="shared" si="15"/>
        <v>8010.7785027402442</v>
      </c>
      <c r="M4" s="157">
        <f t="shared" si="15"/>
        <v>0</v>
      </c>
      <c r="N4" s="157">
        <f t="shared" si="15"/>
        <v>0</v>
      </c>
      <c r="O4" s="157">
        <f t="shared" si="15"/>
        <v>0</v>
      </c>
      <c r="P4" s="157">
        <f t="shared" si="15"/>
        <v>0</v>
      </c>
      <c r="Q4" s="157">
        <f t="shared" si="15"/>
        <v>0</v>
      </c>
    </row>
    <row r="5" spans="1:17" ht="12" customHeight="1" x14ac:dyDescent="0.25">
      <c r="A5" s="23" t="s">
        <v>58</v>
      </c>
      <c r="B5" s="156"/>
      <c r="C5" s="156">
        <f>IF(RES_hhdet_in_tes!C5=0,0,RES_hhdet_in_tes!C5/0.086*1000000/RES_hhdet_in_new!C5)</f>
        <v>0</v>
      </c>
      <c r="D5" s="156">
        <f>IF(RES_hhdet_in_tes!D5=0,0,RES_hhdet_in_tes!D5/0.086*1000000/RES_hhdet_in_new!D5)</f>
        <v>0</v>
      </c>
      <c r="E5" s="156">
        <f>IF(RES_hhdet_in_tes!E5=0,0,RES_hhdet_in_tes!E5/0.086*1000000/RES_hhdet_in_new!E5)</f>
        <v>8706.2369847709215</v>
      </c>
      <c r="F5" s="156">
        <f>IF(RES_hhdet_in_tes!F5=0,0,RES_hhdet_in_tes!F5/0.086*1000000/RES_hhdet_in_new!F5)</f>
        <v>9212.3585878726044</v>
      </c>
      <c r="G5" s="156">
        <f>IF(RES_hhdet_in_tes!G5=0,0,RES_hhdet_in_tes!G5/0.086*1000000/RES_hhdet_in_new!G5)</f>
        <v>8428.6134554915498</v>
      </c>
      <c r="H5" s="156">
        <f>IF(RES_hhdet_in_tes!H5=0,0,RES_hhdet_in_tes!H5/0.086*1000000/RES_hhdet_in_new!H5)</f>
        <v>8223.2831918082029</v>
      </c>
      <c r="I5" s="156">
        <f>IF(RES_hhdet_in_tes!I5=0,0,RES_hhdet_in_tes!I5/0.086*1000000/RES_hhdet_in_new!I5)</f>
        <v>7978.8066493174965</v>
      </c>
      <c r="J5" s="156">
        <f>IF(RES_hhdet_in_tes!J5=0,0,RES_hhdet_in_tes!J5/0.086*1000000/RES_hhdet_in_new!J5)</f>
        <v>7982.0666186773688</v>
      </c>
      <c r="K5" s="156">
        <f>IF(RES_hhdet_in_tes!K5=0,0,RES_hhdet_in_tes!K5/0.086*1000000/RES_hhdet_in_new!K5)</f>
        <v>0</v>
      </c>
      <c r="L5" s="156">
        <f>IF(RES_hhdet_in_tes!L5=0,0,RES_hhdet_in_tes!L5/0.086*1000000/RES_hhdet_in_new!L5)</f>
        <v>7893.014319798589</v>
      </c>
      <c r="M5" s="156">
        <f>IF(RES_hhdet_in_tes!M5=0,0,RES_hhdet_in_tes!M5/0.086*1000000/RES_hhdet_in_new!M5)</f>
        <v>0</v>
      </c>
      <c r="N5" s="156">
        <f>IF(RES_hhdet_in_tes!N5=0,0,RES_hhdet_in_tes!N5/0.086*1000000/RES_hhdet_in_new!N5)</f>
        <v>0</v>
      </c>
      <c r="O5" s="156">
        <f>IF(RES_hhdet_in_tes!O5=0,0,RES_hhdet_in_tes!O5/0.086*1000000/RES_hhdet_in_new!O5)</f>
        <v>0</v>
      </c>
      <c r="P5" s="156">
        <f>IF(RES_hhdet_in_tes!P5=0,0,RES_hhdet_in_tes!P5/0.086*1000000/RES_hhdet_in_new!P5)</f>
        <v>0</v>
      </c>
      <c r="Q5" s="156">
        <f>IF(RES_hhdet_in_tes!Q5=0,0,RES_hhdet_in_tes!Q5/0.086*1000000/RES_hhdet_in_new!Q5)</f>
        <v>0</v>
      </c>
    </row>
    <row r="6" spans="1:17" ht="12" customHeight="1" x14ac:dyDescent="0.25">
      <c r="A6" s="23" t="s">
        <v>60</v>
      </c>
      <c r="B6" s="156"/>
      <c r="C6" s="156">
        <f>IF(RES_hhdet_in_tes!C6=0,0,RES_hhdet_in_tes!C6/0.086*1000000/RES_hhdet_in_new!C5)</f>
        <v>0</v>
      </c>
      <c r="D6" s="156">
        <f>IF(RES_hhdet_in_tes!D6=0,0,RES_hhdet_in_tes!D6/0.086*1000000/RES_hhdet_in_new!D5)</f>
        <v>0</v>
      </c>
      <c r="E6" s="156">
        <f>IF(RES_hhdet_in_tes!E6=0,0,RES_hhdet_in_tes!E6/0.086*1000000/RES_hhdet_in_new!E5)</f>
        <v>101.43765603360197</v>
      </c>
      <c r="F6" s="156">
        <f>IF(RES_hhdet_in_tes!F6=0,0,RES_hhdet_in_tes!F6/0.086*1000000/RES_hhdet_in_new!F5)</f>
        <v>98.457920129328642</v>
      </c>
      <c r="G6" s="156">
        <f>IF(RES_hhdet_in_tes!G6=0,0,RES_hhdet_in_tes!G6/0.086*1000000/RES_hhdet_in_new!G5)</f>
        <v>56.738139726473037</v>
      </c>
      <c r="H6" s="156">
        <f>IF(RES_hhdet_in_tes!H6=0,0,RES_hhdet_in_tes!H6/0.086*1000000/RES_hhdet_in_new!H5)</f>
        <v>69.384084127184266</v>
      </c>
      <c r="I6" s="156">
        <f>IF(RES_hhdet_in_tes!I6=0,0,RES_hhdet_in_tes!I6/0.086*1000000/RES_hhdet_in_new!I5)</f>
        <v>67.531579450417325</v>
      </c>
      <c r="J6" s="156">
        <f>IF(RES_hhdet_in_tes!J6=0,0,RES_hhdet_in_tes!J6/0.086*1000000/RES_hhdet_in_new!J5)</f>
        <v>88.159020322258002</v>
      </c>
      <c r="K6" s="156">
        <f>IF(RES_hhdet_in_tes!K6=0,0,RES_hhdet_in_tes!K6/0.086*1000000/RES_hhdet_in_new!K5)</f>
        <v>0</v>
      </c>
      <c r="L6" s="156">
        <f>IF(RES_hhdet_in_tes!L6=0,0,RES_hhdet_in_tes!L6/0.086*1000000/RES_hhdet_in_new!L5)</f>
        <v>117.76418294165484</v>
      </c>
      <c r="M6" s="156">
        <f>IF(RES_hhdet_in_tes!M6=0,0,RES_hhdet_in_tes!M6/0.086*1000000/RES_hhdet_in_new!M5)</f>
        <v>0</v>
      </c>
      <c r="N6" s="156">
        <f>IF(RES_hhdet_in_tes!N6=0,0,RES_hhdet_in_tes!N6/0.086*1000000/RES_hhdet_in_new!N5)</f>
        <v>0</v>
      </c>
      <c r="O6" s="156">
        <f>IF(RES_hhdet_in_tes!O6=0,0,RES_hhdet_in_tes!O6/0.086*1000000/RES_hhdet_in_new!O5)</f>
        <v>0</v>
      </c>
      <c r="P6" s="156">
        <f>IF(RES_hhdet_in_tes!P6=0,0,RES_hhdet_in_tes!P6/0.086*1000000/RES_hhdet_in_new!P5)</f>
        <v>0</v>
      </c>
      <c r="Q6" s="156">
        <f>IF(RES_hhdet_in_tes!Q6=0,0,RES_hhdet_in_tes!Q6/0.086*1000000/RES_hhdet_in_new!Q5)</f>
        <v>0</v>
      </c>
    </row>
    <row r="7" spans="1:17" ht="12.95" customHeight="1" x14ac:dyDescent="0.25">
      <c r="A7" s="158" t="s">
        <v>112</v>
      </c>
      <c r="B7" s="157"/>
      <c r="C7" s="157">
        <f t="shared" ref="C7:Q7" si="16">C8</f>
        <v>0</v>
      </c>
      <c r="D7" s="157">
        <f t="shared" si="16"/>
        <v>0</v>
      </c>
      <c r="E7" s="157">
        <f t="shared" si="16"/>
        <v>1915.1746225178815</v>
      </c>
      <c r="F7" s="157">
        <f t="shared" si="16"/>
        <v>1820.2705243627145</v>
      </c>
      <c r="G7" s="157">
        <f t="shared" si="16"/>
        <v>1833.2537124601943</v>
      </c>
      <c r="H7" s="157">
        <f t="shared" si="16"/>
        <v>1878.0079683782644</v>
      </c>
      <c r="I7" s="157">
        <f t="shared" si="16"/>
        <v>1908.0573382369425</v>
      </c>
      <c r="J7" s="157">
        <f t="shared" si="16"/>
        <v>1874.2211735027745</v>
      </c>
      <c r="K7" s="157">
        <f t="shared" si="16"/>
        <v>0</v>
      </c>
      <c r="L7" s="157">
        <f t="shared" si="16"/>
        <v>2041.4329567476238</v>
      </c>
      <c r="M7" s="157">
        <f t="shared" si="16"/>
        <v>0</v>
      </c>
      <c r="N7" s="157">
        <f t="shared" si="16"/>
        <v>0</v>
      </c>
      <c r="O7" s="157">
        <f t="shared" si="16"/>
        <v>0</v>
      </c>
      <c r="P7" s="157">
        <f t="shared" si="16"/>
        <v>0</v>
      </c>
      <c r="Q7" s="157">
        <f t="shared" si="16"/>
        <v>0</v>
      </c>
    </row>
    <row r="8" spans="1:17" ht="12" customHeight="1" x14ac:dyDescent="0.25">
      <c r="A8" s="23" t="s">
        <v>60</v>
      </c>
      <c r="B8" s="156"/>
      <c r="C8" s="156">
        <f>IF(RES_hhdet_in_tes!C8=0,0,RES_hhdet_in_tes!C8/0.086*1000000/RES_hhdet_in_new!C8)</f>
        <v>0</v>
      </c>
      <c r="D8" s="156">
        <f>IF(RES_hhdet_in_tes!D8=0,0,RES_hhdet_in_tes!D8/0.086*1000000/RES_hhdet_in_new!D8)</f>
        <v>0</v>
      </c>
      <c r="E8" s="156">
        <f>IF(RES_hhdet_in_tes!E8=0,0,RES_hhdet_in_tes!E8/0.086*1000000/RES_hhdet_in_new!E8)</f>
        <v>1915.1746225178815</v>
      </c>
      <c r="F8" s="156">
        <f>IF(RES_hhdet_in_tes!F8=0,0,RES_hhdet_in_tes!F8/0.086*1000000/RES_hhdet_in_new!F8)</f>
        <v>1820.2705243627145</v>
      </c>
      <c r="G8" s="156">
        <f>IF(RES_hhdet_in_tes!G8=0,0,RES_hhdet_in_tes!G8/0.086*1000000/RES_hhdet_in_new!G8)</f>
        <v>1833.2537124601943</v>
      </c>
      <c r="H8" s="156">
        <f>IF(RES_hhdet_in_tes!H8=0,0,RES_hhdet_in_tes!H8/0.086*1000000/RES_hhdet_in_new!H8)</f>
        <v>1878.0079683782644</v>
      </c>
      <c r="I8" s="156">
        <f>IF(RES_hhdet_in_tes!I8=0,0,RES_hhdet_in_tes!I8/0.086*1000000/RES_hhdet_in_new!I8)</f>
        <v>1908.0573382369425</v>
      </c>
      <c r="J8" s="156">
        <f>IF(RES_hhdet_in_tes!J8=0,0,RES_hhdet_in_tes!J8/0.086*1000000/RES_hhdet_in_new!J8)</f>
        <v>1874.2211735027745</v>
      </c>
      <c r="K8" s="156">
        <f>IF(RES_hhdet_in_tes!K8=0,0,RES_hhdet_in_tes!K8/0.086*1000000/RES_hhdet_in_new!K8)</f>
        <v>0</v>
      </c>
      <c r="L8" s="156">
        <f>IF(RES_hhdet_in_tes!L8=0,0,RES_hhdet_in_tes!L8/0.086*1000000/RES_hhdet_in_new!L8)</f>
        <v>2041.4329567476238</v>
      </c>
      <c r="M8" s="156">
        <f>IF(RES_hhdet_in_tes!M8=0,0,RES_hhdet_in_tes!M8/0.086*1000000/RES_hhdet_in_new!M8)</f>
        <v>0</v>
      </c>
      <c r="N8" s="156">
        <f>IF(RES_hhdet_in_tes!N8=0,0,RES_hhdet_in_tes!N8/0.086*1000000/RES_hhdet_in_new!N8)</f>
        <v>0</v>
      </c>
      <c r="O8" s="156">
        <f>IF(RES_hhdet_in_tes!O8=0,0,RES_hhdet_in_tes!O8/0.086*1000000/RES_hhdet_in_new!O8)</f>
        <v>0</v>
      </c>
      <c r="P8" s="156">
        <f>IF(RES_hhdet_in_tes!P8=0,0,RES_hhdet_in_tes!P8/0.086*1000000/RES_hhdet_in_new!P8)</f>
        <v>0</v>
      </c>
      <c r="Q8" s="156">
        <f>IF(RES_hhdet_in_tes!Q8=0,0,RES_hhdet_in_tes!Q8/0.086*1000000/RES_hhdet_in_new!Q8)</f>
        <v>0</v>
      </c>
    </row>
    <row r="9" spans="1:17" ht="12" customHeight="1" x14ac:dyDescent="0.25">
      <c r="A9" s="158" t="s">
        <v>63</v>
      </c>
      <c r="B9" s="157"/>
      <c r="C9" s="157">
        <f>IF(SUM(RES_hhdet_in_tes!C10:C12,RES_hhdet_in_tes!C15:C16)=0,0,SUM(RES_hhdet_in_tes!C10:C12,RES_hhdet_in_tes!C15:C16)/0.086*1000000/SUM(RES_hhdet_in_new!C10:C12,RES_hhdet_in_new!C15:C16))</f>
        <v>0</v>
      </c>
      <c r="D9" s="157">
        <f>IF(SUM(RES_hhdet_in_tes!D10:D12,RES_hhdet_in_tes!D15:D16)=0,0,SUM(RES_hhdet_in_tes!D10:D12,RES_hhdet_in_tes!D15:D16)/0.086*1000000/SUM(RES_hhdet_in_new!D10:D12,RES_hhdet_in_new!D15:D16))</f>
        <v>0</v>
      </c>
      <c r="E9" s="157">
        <f>IF(SUM(RES_hhdet_in_tes!E10:E12,RES_hhdet_in_tes!E15:E16)=0,0,SUM(RES_hhdet_in_tes!E10:E12,RES_hhdet_in_tes!E15:E16)/0.086*1000000/SUM(RES_hhdet_in_new!E10:E12,RES_hhdet_in_new!E15:E16))</f>
        <v>1588.7153076476168</v>
      </c>
      <c r="F9" s="157">
        <f>IF(SUM(RES_hhdet_in_tes!F10:F12,RES_hhdet_in_tes!F15:F16)=0,0,SUM(RES_hhdet_in_tes!F10:F12,RES_hhdet_in_tes!F15:F16)/0.086*1000000/SUM(RES_hhdet_in_new!F10:F12,RES_hhdet_in_new!F15:F16))</f>
        <v>1422.5056984504583</v>
      </c>
      <c r="G9" s="157">
        <f>IF(SUM(RES_hhdet_in_tes!G10:G12,RES_hhdet_in_tes!G15:G16)=0,0,SUM(RES_hhdet_in_tes!G10:G12,RES_hhdet_in_tes!G15:G16)/0.086*1000000/SUM(RES_hhdet_in_new!G10:G12,RES_hhdet_in_new!G15:G16))</f>
        <v>1523.2133325463747</v>
      </c>
      <c r="H9" s="157">
        <f>IF(SUM(RES_hhdet_in_tes!H10:H12,RES_hhdet_in_tes!H15:H16)=0,0,SUM(RES_hhdet_in_tes!H10:H12,RES_hhdet_in_tes!H15:H16)/0.086*1000000/SUM(RES_hhdet_in_new!H10:H12,RES_hhdet_in_new!H15:H16))</f>
        <v>1515.5114842717871</v>
      </c>
      <c r="I9" s="157">
        <f>IF(SUM(RES_hhdet_in_tes!I10:I12,RES_hhdet_in_tes!I15:I16)=0,0,SUM(RES_hhdet_in_tes!I10:I12,RES_hhdet_in_tes!I15:I16)/0.086*1000000/SUM(RES_hhdet_in_new!I10:I12,RES_hhdet_in_new!I15:I16))</f>
        <v>1499.1783210516269</v>
      </c>
      <c r="J9" s="157">
        <f>IF(SUM(RES_hhdet_in_tes!J10:J12,RES_hhdet_in_tes!J15:J16)=0,0,SUM(RES_hhdet_in_tes!J10:J12,RES_hhdet_in_tes!J15:J16)/0.086*1000000/SUM(RES_hhdet_in_new!J10:J12,RES_hhdet_in_new!J15:J16))</f>
        <v>1603.2240574479622</v>
      </c>
      <c r="K9" s="157">
        <f>IF(SUM(RES_hhdet_in_tes!K10:K12,RES_hhdet_in_tes!K15:K16)=0,0,SUM(RES_hhdet_in_tes!K10:K12,RES_hhdet_in_tes!K15:K16)/0.086*1000000/SUM(RES_hhdet_in_new!K10:K12,RES_hhdet_in_new!K15:K16))</f>
        <v>0</v>
      </c>
      <c r="L9" s="157">
        <f>IF(SUM(RES_hhdet_in_tes!L10:L12,RES_hhdet_in_tes!L15:L16)=0,0,SUM(RES_hhdet_in_tes!L10:L12,RES_hhdet_in_tes!L15:L16)/0.086*1000000/SUM(RES_hhdet_in_new!L10:L12,RES_hhdet_in_new!L15:L16))</f>
        <v>1818.0988434851993</v>
      </c>
      <c r="M9" s="157">
        <f>IF(SUM(RES_hhdet_in_tes!M10:M12,RES_hhdet_in_tes!M15:M16)=0,0,SUM(RES_hhdet_in_tes!M10:M12,RES_hhdet_in_tes!M15:M16)/0.086*1000000/SUM(RES_hhdet_in_new!M10:M12,RES_hhdet_in_new!M15:M16))</f>
        <v>0</v>
      </c>
      <c r="N9" s="157">
        <f>IF(SUM(RES_hhdet_in_tes!N10:N12,RES_hhdet_in_tes!N15:N16)=0,0,SUM(RES_hhdet_in_tes!N10:N12,RES_hhdet_in_tes!N15:N16)/0.086*1000000/SUM(RES_hhdet_in_new!N10:N12,RES_hhdet_in_new!N15:N16))</f>
        <v>0</v>
      </c>
      <c r="O9" s="157">
        <f>IF(SUM(RES_hhdet_in_tes!O10:O12,RES_hhdet_in_tes!O15:O16)=0,0,SUM(RES_hhdet_in_tes!O10:O12,RES_hhdet_in_tes!O15:O16)/0.086*1000000/SUM(RES_hhdet_in_new!O10:O12,RES_hhdet_in_new!O15:O16))</f>
        <v>0</v>
      </c>
      <c r="P9" s="157">
        <f>IF(SUM(RES_hhdet_in_tes!P10:P12,RES_hhdet_in_tes!P15:P16)=0,0,SUM(RES_hhdet_in_tes!P10:P12,RES_hhdet_in_tes!P15:P16)/0.086*1000000/SUM(RES_hhdet_in_new!P10:P12,RES_hhdet_in_new!P15:P16))</f>
        <v>0</v>
      </c>
      <c r="Q9" s="157">
        <f>IF(SUM(RES_hhdet_in_tes!Q10:Q12,RES_hhdet_in_tes!Q15:Q16)=0,0,SUM(RES_hhdet_in_tes!Q10:Q12,RES_hhdet_in_tes!Q15:Q16)/0.086*1000000/SUM(RES_hhdet_in_new!Q10:Q12,RES_hhdet_in_new!Q15:Q16))</f>
        <v>0</v>
      </c>
    </row>
    <row r="10" spans="1:17" ht="12" customHeight="1" x14ac:dyDescent="0.25">
      <c r="A10" s="167" t="s">
        <v>171</v>
      </c>
      <c r="B10" s="132"/>
      <c r="C10" s="132">
        <f>IF(RES_hhdet_in_tes!C10=0,0,RES_hhdet_in_tes!C10/0.086*1000000/RES_hhdet_in_new!C10)</f>
        <v>0</v>
      </c>
      <c r="D10" s="132">
        <f>IF(RES_hhdet_in_tes!D10=0,0,RES_hhdet_in_tes!D10/0.086*1000000/RES_hhdet_in_new!D10)</f>
        <v>0</v>
      </c>
      <c r="E10" s="132">
        <f>IF(RES_hhdet_in_tes!E10=0,0,RES_hhdet_in_tes!E10/0.086*1000000/RES_hhdet_in_new!E10)</f>
        <v>1405.1252347361813</v>
      </c>
      <c r="F10" s="132">
        <f>IF(RES_hhdet_in_tes!F10=0,0,RES_hhdet_in_tes!F10/0.086*1000000/RES_hhdet_in_new!F10)</f>
        <v>1413.4844872610508</v>
      </c>
      <c r="G10" s="132">
        <f>IF(RES_hhdet_in_tes!G10=0,0,RES_hhdet_in_tes!G10/0.086*1000000/RES_hhdet_in_new!G10)</f>
        <v>1403.3134872041678</v>
      </c>
      <c r="H10" s="132">
        <f>IF(RES_hhdet_in_tes!H10=0,0,RES_hhdet_in_tes!H10/0.086*1000000/RES_hhdet_in_new!H10)</f>
        <v>1394.947010560973</v>
      </c>
      <c r="I10" s="132">
        <f>IF(RES_hhdet_in_tes!I10=0,0,RES_hhdet_in_tes!I10/0.086*1000000/RES_hhdet_in_new!I10)</f>
        <v>1394.9772282919487</v>
      </c>
      <c r="J10" s="132">
        <f>IF(RES_hhdet_in_tes!J10=0,0,RES_hhdet_in_tes!J10/0.086*1000000/RES_hhdet_in_new!J10)</f>
        <v>1388.7267019244084</v>
      </c>
      <c r="K10" s="132">
        <f>IF(RES_hhdet_in_tes!K10=0,0,RES_hhdet_in_tes!K10/0.086*1000000/RES_hhdet_in_new!K10)</f>
        <v>0</v>
      </c>
      <c r="L10" s="132">
        <f>IF(RES_hhdet_in_tes!L10=0,0,RES_hhdet_in_tes!L10/0.086*1000000/RES_hhdet_in_new!L10)</f>
        <v>1496.5456175804877</v>
      </c>
      <c r="M10" s="132">
        <f>IF(RES_hhdet_in_tes!M10=0,0,RES_hhdet_in_tes!M10/0.086*1000000/RES_hhdet_in_new!M10)</f>
        <v>0</v>
      </c>
      <c r="N10" s="132">
        <f>IF(RES_hhdet_in_tes!N10=0,0,RES_hhdet_in_tes!N10/0.086*1000000/RES_hhdet_in_new!N10)</f>
        <v>0</v>
      </c>
      <c r="O10" s="132">
        <f>IF(RES_hhdet_in_tes!O10=0,0,RES_hhdet_in_tes!O10/0.086*1000000/RES_hhdet_in_new!O10)</f>
        <v>0</v>
      </c>
      <c r="P10" s="132">
        <f>IF(RES_hhdet_in_tes!P10=0,0,RES_hhdet_in_tes!P10/0.086*1000000/RES_hhdet_in_new!P10)</f>
        <v>0</v>
      </c>
      <c r="Q10" s="132">
        <f>IF(RES_hhdet_in_tes!Q10=0,0,RES_hhdet_in_tes!Q10/0.086*1000000/RES_hhdet_in_new!Q10)</f>
        <v>0</v>
      </c>
    </row>
    <row r="11" spans="1:17" ht="12" customHeight="1" x14ac:dyDescent="0.25">
      <c r="A11" s="167" t="s">
        <v>144</v>
      </c>
      <c r="B11" s="132"/>
      <c r="C11" s="132">
        <f>IF(RES_hhdet_in_tes!C11=0,0,RES_hhdet_in_tes!C11/0.086*1000000/RES_hhdet_in_new!C11)</f>
        <v>0</v>
      </c>
      <c r="D11" s="132">
        <f>IF(RES_hhdet_in_tes!D11=0,0,RES_hhdet_in_tes!D11/0.086*1000000/RES_hhdet_in_new!D11)</f>
        <v>0</v>
      </c>
      <c r="E11" s="132">
        <f>IF(RES_hhdet_in_tes!E11=0,0,RES_hhdet_in_tes!E11/0.086*1000000/RES_hhdet_in_new!E11)</f>
        <v>0</v>
      </c>
      <c r="F11" s="132">
        <f>IF(RES_hhdet_in_tes!F11=0,0,RES_hhdet_in_tes!F11/0.086*1000000/RES_hhdet_in_new!F11)</f>
        <v>0</v>
      </c>
      <c r="G11" s="132">
        <f>IF(RES_hhdet_in_tes!G11=0,0,RES_hhdet_in_tes!G11/0.086*1000000/RES_hhdet_in_new!G11)</f>
        <v>0</v>
      </c>
      <c r="H11" s="132">
        <f>IF(RES_hhdet_in_tes!H11=0,0,RES_hhdet_in_tes!H11/0.086*1000000/RES_hhdet_in_new!H11)</f>
        <v>0</v>
      </c>
      <c r="I11" s="132">
        <f>IF(RES_hhdet_in_tes!I11=0,0,RES_hhdet_in_tes!I11/0.086*1000000/RES_hhdet_in_new!I11)</f>
        <v>0</v>
      </c>
      <c r="J11" s="132">
        <f>IF(RES_hhdet_in_tes!J11=0,0,RES_hhdet_in_tes!J11/0.086*1000000/RES_hhdet_in_new!J11)</f>
        <v>0</v>
      </c>
      <c r="K11" s="132">
        <f>IF(RES_hhdet_in_tes!K11=0,0,RES_hhdet_in_tes!K11/0.086*1000000/RES_hhdet_in_new!K11)</f>
        <v>0</v>
      </c>
      <c r="L11" s="132">
        <f>IF(RES_hhdet_in_tes!L11=0,0,RES_hhdet_in_tes!L11/0.086*1000000/RES_hhdet_in_new!L11)</f>
        <v>0</v>
      </c>
      <c r="M11" s="132">
        <f>IF(RES_hhdet_in_tes!M11=0,0,RES_hhdet_in_tes!M11/0.086*1000000/RES_hhdet_in_new!M11)</f>
        <v>0</v>
      </c>
      <c r="N11" s="132">
        <f>IF(RES_hhdet_in_tes!N11=0,0,RES_hhdet_in_tes!N11/0.086*1000000/RES_hhdet_in_new!N11)</f>
        <v>0</v>
      </c>
      <c r="O11" s="132">
        <f>IF(RES_hhdet_in_tes!O11=0,0,RES_hhdet_in_tes!O11/0.086*1000000/RES_hhdet_in_new!O11)</f>
        <v>0</v>
      </c>
      <c r="P11" s="132">
        <f>IF(RES_hhdet_in_tes!P11=0,0,RES_hhdet_in_tes!P11/0.086*1000000/RES_hhdet_in_new!P11)</f>
        <v>0</v>
      </c>
      <c r="Q11" s="132">
        <f>IF(RES_hhdet_in_tes!Q11=0,0,RES_hhdet_in_tes!Q11/0.086*1000000/RES_hhdet_in_new!Q11)</f>
        <v>0</v>
      </c>
    </row>
    <row r="12" spans="1:17" ht="12" customHeight="1" x14ac:dyDescent="0.25">
      <c r="A12" s="167" t="s">
        <v>143</v>
      </c>
      <c r="B12" s="132"/>
      <c r="C12" s="132">
        <f>IF(RES_hhdet_in_tes!C12=0,0,RES_hhdet_in_tes!C12/0.086*1000000/RES_hhdet_in_new!C12)</f>
        <v>0</v>
      </c>
      <c r="D12" s="132">
        <f>IF(RES_hhdet_in_tes!D12=0,0,RES_hhdet_in_tes!D12/0.086*1000000/RES_hhdet_in_new!D12)</f>
        <v>0</v>
      </c>
      <c r="E12" s="132">
        <f>IF(RES_hhdet_in_tes!E12=0,0,RES_hhdet_in_tes!E12/0.086*1000000/RES_hhdet_in_new!E12)</f>
        <v>0</v>
      </c>
      <c r="F12" s="132">
        <f>IF(RES_hhdet_in_tes!F12=0,0,RES_hhdet_in_tes!F12/0.086*1000000/RES_hhdet_in_new!F12)</f>
        <v>0</v>
      </c>
      <c r="G12" s="132">
        <f>IF(RES_hhdet_in_tes!G12=0,0,RES_hhdet_in_tes!G12/0.086*1000000/RES_hhdet_in_new!G12)</f>
        <v>0</v>
      </c>
      <c r="H12" s="132">
        <f>IF(RES_hhdet_in_tes!H12=0,0,RES_hhdet_in_tes!H12/0.086*1000000/RES_hhdet_in_new!H12)</f>
        <v>0</v>
      </c>
      <c r="I12" s="132">
        <f>IF(RES_hhdet_in_tes!I12=0,0,RES_hhdet_in_tes!I12/0.086*1000000/RES_hhdet_in_new!I12)</f>
        <v>0</v>
      </c>
      <c r="J12" s="132">
        <f>IF(RES_hhdet_in_tes!J12=0,0,RES_hhdet_in_tes!J12/0.086*1000000/RES_hhdet_in_new!J12)</f>
        <v>0</v>
      </c>
      <c r="K12" s="132">
        <f>IF(RES_hhdet_in_tes!K12=0,0,RES_hhdet_in_tes!K12/0.086*1000000/RES_hhdet_in_new!K12)</f>
        <v>0</v>
      </c>
      <c r="L12" s="132">
        <f>IF(RES_hhdet_in_tes!L12=0,0,RES_hhdet_in_tes!L12/0.086*1000000/RES_hhdet_in_new!L12)</f>
        <v>0</v>
      </c>
      <c r="M12" s="132">
        <f>IF(RES_hhdet_in_tes!M12=0,0,RES_hhdet_in_tes!M12/0.086*1000000/RES_hhdet_in_new!M12)</f>
        <v>0</v>
      </c>
      <c r="N12" s="132">
        <f>IF(RES_hhdet_in_tes!N12=0,0,RES_hhdet_in_tes!N12/0.086*1000000/RES_hhdet_in_new!N12)</f>
        <v>0</v>
      </c>
      <c r="O12" s="132">
        <f>IF(RES_hhdet_in_tes!O12=0,0,RES_hhdet_in_tes!O12/0.086*1000000/RES_hhdet_in_new!O12)</f>
        <v>0</v>
      </c>
      <c r="P12" s="132">
        <f>IF(RES_hhdet_in_tes!P12=0,0,RES_hhdet_in_tes!P12/0.086*1000000/RES_hhdet_in_new!P12)</f>
        <v>0</v>
      </c>
      <c r="Q12" s="132">
        <f>IF(RES_hhdet_in_tes!Q12=0,0,RES_hhdet_in_tes!Q12/0.086*1000000/RES_hhdet_in_new!Q12)</f>
        <v>0</v>
      </c>
    </row>
    <row r="13" spans="1:17" ht="12" customHeight="1" x14ac:dyDescent="0.25">
      <c r="A13" s="166" t="s">
        <v>57</v>
      </c>
      <c r="B13" s="165"/>
      <c r="C13" s="165">
        <f>IF(RES_hhdet_in_tes!C13=0,0,RES_hhdet_in_tes!C13/0.086*1000000/RES_hhdet_in_new!C12)</f>
        <v>0</v>
      </c>
      <c r="D13" s="165">
        <f>IF(RES_hhdet_in_tes!D13=0,0,RES_hhdet_in_tes!D13/0.086*1000000/RES_hhdet_in_new!D12)</f>
        <v>0</v>
      </c>
      <c r="E13" s="165">
        <f>IF(RES_hhdet_in_tes!E13=0,0,RES_hhdet_in_tes!E13/0.086*1000000/RES_hhdet_in_new!E12)</f>
        <v>0</v>
      </c>
      <c r="F13" s="165">
        <f>IF(RES_hhdet_in_tes!F13=0,0,RES_hhdet_in_tes!F13/0.086*1000000/RES_hhdet_in_new!F12)</f>
        <v>0</v>
      </c>
      <c r="G13" s="165">
        <f>IF(RES_hhdet_in_tes!G13=0,0,RES_hhdet_in_tes!G13/0.086*1000000/RES_hhdet_in_new!G12)</f>
        <v>0</v>
      </c>
      <c r="H13" s="165">
        <f>IF(RES_hhdet_in_tes!H13=0,0,RES_hhdet_in_tes!H13/0.086*1000000/RES_hhdet_in_new!H12)</f>
        <v>0</v>
      </c>
      <c r="I13" s="165">
        <f>IF(RES_hhdet_in_tes!I13=0,0,RES_hhdet_in_tes!I13/0.086*1000000/RES_hhdet_in_new!I12)</f>
        <v>0</v>
      </c>
      <c r="J13" s="165">
        <f>IF(RES_hhdet_in_tes!J13=0,0,RES_hhdet_in_tes!J13/0.086*1000000/RES_hhdet_in_new!J12)</f>
        <v>0</v>
      </c>
      <c r="K13" s="165">
        <f>IF(RES_hhdet_in_tes!K13=0,0,RES_hhdet_in_tes!K13/0.086*1000000/RES_hhdet_in_new!K12)</f>
        <v>0</v>
      </c>
      <c r="L13" s="165">
        <f>IF(RES_hhdet_in_tes!L13=0,0,RES_hhdet_in_tes!L13/0.086*1000000/RES_hhdet_in_new!L12)</f>
        <v>0</v>
      </c>
      <c r="M13" s="165">
        <f>IF(RES_hhdet_in_tes!M13=0,0,RES_hhdet_in_tes!M13/0.086*1000000/RES_hhdet_in_new!M12)</f>
        <v>0</v>
      </c>
      <c r="N13" s="165">
        <f>IF(RES_hhdet_in_tes!N13=0,0,RES_hhdet_in_tes!N13/0.086*1000000/RES_hhdet_in_new!N12)</f>
        <v>0</v>
      </c>
      <c r="O13" s="165">
        <f>IF(RES_hhdet_in_tes!O13=0,0,RES_hhdet_in_tes!O13/0.086*1000000/RES_hhdet_in_new!O12)</f>
        <v>0</v>
      </c>
      <c r="P13" s="165">
        <f>IF(RES_hhdet_in_tes!P13=0,0,RES_hhdet_in_tes!P13/0.086*1000000/RES_hhdet_in_new!P12)</f>
        <v>0</v>
      </c>
      <c r="Q13" s="165">
        <f>IF(RES_hhdet_in_tes!Q13=0,0,RES_hhdet_in_tes!Q13/0.086*1000000/RES_hhdet_in_new!Q12)</f>
        <v>0</v>
      </c>
    </row>
    <row r="14" spans="1:17" ht="12" customHeight="1" x14ac:dyDescent="0.25">
      <c r="A14" s="147" t="s">
        <v>59</v>
      </c>
      <c r="B14" s="164"/>
      <c r="C14" s="164">
        <f>IF(RES_hhdet_in_tes!C14=0,0,RES_hhdet_in_tes!C14/0.086*1000000/RES_hhdet_in_new!C12)</f>
        <v>0</v>
      </c>
      <c r="D14" s="164">
        <f>IF(RES_hhdet_in_tes!D14=0,0,RES_hhdet_in_tes!D14/0.086*1000000/RES_hhdet_in_new!D12)</f>
        <v>0</v>
      </c>
      <c r="E14" s="164">
        <f>IF(RES_hhdet_in_tes!E14=0,0,RES_hhdet_in_tes!E14/0.086*1000000/RES_hhdet_in_new!E12)</f>
        <v>0</v>
      </c>
      <c r="F14" s="164">
        <f>IF(RES_hhdet_in_tes!F14=0,0,RES_hhdet_in_tes!F14/0.086*1000000/RES_hhdet_in_new!F12)</f>
        <v>0</v>
      </c>
      <c r="G14" s="164">
        <f>IF(RES_hhdet_in_tes!G14=0,0,RES_hhdet_in_tes!G14/0.086*1000000/RES_hhdet_in_new!G12)</f>
        <v>0</v>
      </c>
      <c r="H14" s="164">
        <f>IF(RES_hhdet_in_tes!H14=0,0,RES_hhdet_in_tes!H14/0.086*1000000/RES_hhdet_in_new!H12)</f>
        <v>0</v>
      </c>
      <c r="I14" s="164">
        <f>IF(RES_hhdet_in_tes!I14=0,0,RES_hhdet_in_tes!I14/0.086*1000000/RES_hhdet_in_new!I12)</f>
        <v>0</v>
      </c>
      <c r="J14" s="164">
        <f>IF(RES_hhdet_in_tes!J14=0,0,RES_hhdet_in_tes!J14/0.086*1000000/RES_hhdet_in_new!J12)</f>
        <v>0</v>
      </c>
      <c r="K14" s="164">
        <f>IF(RES_hhdet_in_tes!K14=0,0,RES_hhdet_in_tes!K14/0.086*1000000/RES_hhdet_in_new!K12)</f>
        <v>0</v>
      </c>
      <c r="L14" s="164">
        <f>IF(RES_hhdet_in_tes!L14=0,0,RES_hhdet_in_tes!L14/0.086*1000000/RES_hhdet_in_new!L12)</f>
        <v>0</v>
      </c>
      <c r="M14" s="164">
        <f>IF(RES_hhdet_in_tes!M14=0,0,RES_hhdet_in_tes!M14/0.086*1000000/RES_hhdet_in_new!M12)</f>
        <v>0</v>
      </c>
      <c r="N14" s="164">
        <f>IF(RES_hhdet_in_tes!N14=0,0,RES_hhdet_in_tes!N14/0.086*1000000/RES_hhdet_in_new!N12)</f>
        <v>0</v>
      </c>
      <c r="O14" s="164">
        <f>IF(RES_hhdet_in_tes!O14=0,0,RES_hhdet_in_tes!O14/0.086*1000000/RES_hhdet_in_new!O12)</f>
        <v>0</v>
      </c>
      <c r="P14" s="164">
        <f>IF(RES_hhdet_in_tes!P14=0,0,RES_hhdet_in_tes!P14/0.086*1000000/RES_hhdet_in_new!P12)</f>
        <v>0</v>
      </c>
      <c r="Q14" s="164">
        <f>IF(RES_hhdet_in_tes!Q14=0,0,RES_hhdet_in_tes!Q14/0.086*1000000/RES_hhdet_in_new!Q12)</f>
        <v>0</v>
      </c>
    </row>
    <row r="15" spans="1:17" ht="12" customHeight="1" x14ac:dyDescent="0.25">
      <c r="A15" s="163" t="s">
        <v>142</v>
      </c>
      <c r="B15" s="162"/>
      <c r="C15" s="162">
        <f>IF(RES_hhdet_in_tes!C15=0,0,RES_hhdet_in_tes!C15/0.086*1000000/RES_hhdet_in_new!C15)</f>
        <v>0</v>
      </c>
      <c r="D15" s="162">
        <f>IF(RES_hhdet_in_tes!D15=0,0,RES_hhdet_in_tes!D15/0.086*1000000/RES_hhdet_in_new!D15)</f>
        <v>0</v>
      </c>
      <c r="E15" s="162">
        <f>IF(RES_hhdet_in_tes!E15=0,0,RES_hhdet_in_tes!E15/0.086*1000000/RES_hhdet_in_new!E15)</f>
        <v>1645.3221587142561</v>
      </c>
      <c r="F15" s="162">
        <f>IF(RES_hhdet_in_tes!F15=0,0,RES_hhdet_in_tes!F15/0.086*1000000/RES_hhdet_in_new!F15)</f>
        <v>1671.7386822427291</v>
      </c>
      <c r="G15" s="162">
        <f>IF(RES_hhdet_in_tes!G15=0,0,RES_hhdet_in_tes!G15/0.086*1000000/RES_hhdet_in_new!G15)</f>
        <v>1551.2637441288284</v>
      </c>
      <c r="H15" s="162">
        <f>IF(RES_hhdet_in_tes!H15=0,0,RES_hhdet_in_tes!H15/0.086*1000000/RES_hhdet_in_new!H15)</f>
        <v>1577.2551797795725</v>
      </c>
      <c r="I15" s="162">
        <f>IF(RES_hhdet_in_tes!I15=0,0,RES_hhdet_in_tes!I15/0.086*1000000/RES_hhdet_in_new!I15)</f>
        <v>1593.8859898310877</v>
      </c>
      <c r="J15" s="162">
        <f>IF(RES_hhdet_in_tes!J15=0,0,RES_hhdet_in_tes!J15/0.086*1000000/RES_hhdet_in_new!J15)</f>
        <v>1628.4838180679553</v>
      </c>
      <c r="K15" s="162">
        <f>IF(RES_hhdet_in_tes!K15=0,0,RES_hhdet_in_tes!K15/0.086*1000000/RES_hhdet_in_new!K15)</f>
        <v>0</v>
      </c>
      <c r="L15" s="162">
        <f>IF(RES_hhdet_in_tes!L15=0,0,RES_hhdet_in_tes!L15/0.086*1000000/RES_hhdet_in_new!L15)</f>
        <v>1878.0462465221381</v>
      </c>
      <c r="M15" s="162">
        <f>IF(RES_hhdet_in_tes!M15=0,0,RES_hhdet_in_tes!M15/0.086*1000000/RES_hhdet_in_new!M15)</f>
        <v>0</v>
      </c>
      <c r="N15" s="162">
        <f>IF(RES_hhdet_in_tes!N15=0,0,RES_hhdet_in_tes!N15/0.086*1000000/RES_hhdet_in_new!N15)</f>
        <v>0</v>
      </c>
      <c r="O15" s="162">
        <f>IF(RES_hhdet_in_tes!O15=0,0,RES_hhdet_in_tes!O15/0.086*1000000/RES_hhdet_in_new!O15)</f>
        <v>0</v>
      </c>
      <c r="P15" s="162">
        <f>IF(RES_hhdet_in_tes!P15=0,0,RES_hhdet_in_tes!P15/0.086*1000000/RES_hhdet_in_new!P15)</f>
        <v>0</v>
      </c>
      <c r="Q15" s="162">
        <f>IF(RES_hhdet_in_tes!Q15=0,0,RES_hhdet_in_tes!Q15/0.086*1000000/RES_hhdet_in_new!Q15)</f>
        <v>0</v>
      </c>
    </row>
    <row r="16" spans="1:17" ht="12" customHeight="1" x14ac:dyDescent="0.25">
      <c r="A16" s="161" t="s">
        <v>141</v>
      </c>
      <c r="B16" s="160"/>
      <c r="C16" s="160">
        <f>IF(RES_hhdet_in_tes!C16=0,0,RES_hhdet_in_tes!C16/0.086*1000000/RES_hhdet_in_new!C16)</f>
        <v>0</v>
      </c>
      <c r="D16" s="160">
        <f>IF(RES_hhdet_in_tes!D16=0,0,RES_hhdet_in_tes!D16/0.086*1000000/RES_hhdet_in_new!D16)</f>
        <v>0</v>
      </c>
      <c r="E16" s="160">
        <f>IF(RES_hhdet_in_tes!E16=0,0,RES_hhdet_in_tes!E16/0.086*1000000/RES_hhdet_in_new!E16)</f>
        <v>1566.2635913755892</v>
      </c>
      <c r="F16" s="160">
        <f>IF(RES_hhdet_in_tes!F16=0,0,RES_hhdet_in_tes!F16/0.086*1000000/RES_hhdet_in_new!F16)</f>
        <v>1587.0549544753389</v>
      </c>
      <c r="G16" s="160">
        <f>IF(RES_hhdet_in_tes!G16=0,0,RES_hhdet_in_tes!G16/0.086*1000000/RES_hhdet_in_new!G16)</f>
        <v>1506.0800925546646</v>
      </c>
      <c r="H16" s="160">
        <f>IF(RES_hhdet_in_tes!H16=0,0,RES_hhdet_in_tes!H16/0.086*1000000/RES_hhdet_in_new!H16)</f>
        <v>1525.3441980903542</v>
      </c>
      <c r="I16" s="160">
        <f>IF(RES_hhdet_in_tes!I16=0,0,RES_hhdet_in_tes!I16/0.086*1000000/RES_hhdet_in_new!I16)</f>
        <v>1531.2059755108062</v>
      </c>
      <c r="J16" s="160">
        <f>IF(RES_hhdet_in_tes!J16=0,0,RES_hhdet_in_tes!J16/0.086*1000000/RES_hhdet_in_new!J16)</f>
        <v>1560.2353080153823</v>
      </c>
      <c r="K16" s="160">
        <f>IF(RES_hhdet_in_tes!K16=0,0,RES_hhdet_in_tes!K16/0.086*1000000/RES_hhdet_in_new!K16)</f>
        <v>0</v>
      </c>
      <c r="L16" s="160">
        <f>IF(RES_hhdet_in_tes!L16=0,0,RES_hhdet_in_tes!L16/0.086*1000000/RES_hhdet_in_new!L16)</f>
        <v>1722.5341508421945</v>
      </c>
      <c r="M16" s="160">
        <f>IF(RES_hhdet_in_tes!M16=0,0,RES_hhdet_in_tes!M16/0.086*1000000/RES_hhdet_in_new!M16)</f>
        <v>0</v>
      </c>
      <c r="N16" s="160">
        <f>IF(RES_hhdet_in_tes!N16=0,0,RES_hhdet_in_tes!N16/0.086*1000000/RES_hhdet_in_new!N16)</f>
        <v>0</v>
      </c>
      <c r="O16" s="160">
        <f>IF(RES_hhdet_in_tes!O16=0,0,RES_hhdet_in_tes!O16/0.086*1000000/RES_hhdet_in_new!O16)</f>
        <v>0</v>
      </c>
      <c r="P16" s="160">
        <f>IF(RES_hhdet_in_tes!P16=0,0,RES_hhdet_in_tes!P16/0.086*1000000/RES_hhdet_in_new!P16)</f>
        <v>0</v>
      </c>
      <c r="Q16" s="160">
        <f>IF(RES_hhdet_in_tes!Q16=0,0,RES_hhdet_in_tes!Q16/0.086*1000000/RES_hhdet_in_new!Q16)</f>
        <v>0</v>
      </c>
    </row>
    <row r="17" spans="1:17" ht="12" customHeight="1" x14ac:dyDescent="0.25">
      <c r="A17" s="148" t="s">
        <v>60</v>
      </c>
      <c r="B17" s="156"/>
      <c r="C17" s="156">
        <f>IF(RES_hhdet_in_tes!C17=0,0,RES_hhdet_in_tes!C17/0.086*1000000/RES_hhdet_in_new!C16)</f>
        <v>0</v>
      </c>
      <c r="D17" s="156">
        <f>IF(RES_hhdet_in_tes!D17=0,0,RES_hhdet_in_tes!D17/0.086*1000000/RES_hhdet_in_new!D16)</f>
        <v>0</v>
      </c>
      <c r="E17" s="156">
        <f>IF(RES_hhdet_in_tes!E17=0,0,RES_hhdet_in_tes!E17/0.086*1000000/RES_hhdet_in_new!E16)</f>
        <v>1069.4331718382309</v>
      </c>
      <c r="F17" s="156">
        <f>IF(RES_hhdet_in_tes!F17=0,0,RES_hhdet_in_tes!F17/0.086*1000000/RES_hhdet_in_new!F16)</f>
        <v>1086.4199119772293</v>
      </c>
      <c r="G17" s="156">
        <f>IF(RES_hhdet_in_tes!G17=0,0,RES_hhdet_in_tes!G17/0.086*1000000/RES_hhdet_in_new!G16)</f>
        <v>1007.8944665537252</v>
      </c>
      <c r="H17" s="156">
        <f>IF(RES_hhdet_in_tes!H17=0,0,RES_hhdet_in_tes!H17/0.086*1000000/RES_hhdet_in_new!H16)</f>
        <v>1029.8497681447984</v>
      </c>
      <c r="I17" s="156">
        <f>IF(RES_hhdet_in_tes!I17=0,0,RES_hhdet_in_tes!I17/0.086*1000000/RES_hhdet_in_new!I16)</f>
        <v>1036.5728337952387</v>
      </c>
      <c r="J17" s="156">
        <f>IF(RES_hhdet_in_tes!J17=0,0,RES_hhdet_in_tes!J17/0.086*1000000/RES_hhdet_in_new!J16)</f>
        <v>1064.6566711315752</v>
      </c>
      <c r="K17" s="156">
        <f>IF(RES_hhdet_in_tes!K17=0,0,RES_hhdet_in_tes!K17/0.086*1000000/RES_hhdet_in_new!K16)</f>
        <v>0</v>
      </c>
      <c r="L17" s="156">
        <f>IF(RES_hhdet_in_tes!L17=0,0,RES_hhdet_in_tes!L17/0.086*1000000/RES_hhdet_in_new!L16)</f>
        <v>1222.2252137830524</v>
      </c>
      <c r="M17" s="156">
        <f>IF(RES_hhdet_in_tes!M17=0,0,RES_hhdet_in_tes!M17/0.086*1000000/RES_hhdet_in_new!M16)</f>
        <v>0</v>
      </c>
      <c r="N17" s="156">
        <f>IF(RES_hhdet_in_tes!N17=0,0,RES_hhdet_in_tes!N17/0.086*1000000/RES_hhdet_in_new!N16)</f>
        <v>0</v>
      </c>
      <c r="O17" s="156">
        <f>IF(RES_hhdet_in_tes!O17=0,0,RES_hhdet_in_tes!O17/0.086*1000000/RES_hhdet_in_new!O16)</f>
        <v>0</v>
      </c>
      <c r="P17" s="156">
        <f>IF(RES_hhdet_in_tes!P17=0,0,RES_hhdet_in_tes!P17/0.086*1000000/RES_hhdet_in_new!P16)</f>
        <v>0</v>
      </c>
      <c r="Q17" s="156">
        <f>IF(RES_hhdet_in_tes!Q17=0,0,RES_hhdet_in_tes!Q17/0.086*1000000/RES_hhdet_in_new!Q16)</f>
        <v>0</v>
      </c>
    </row>
    <row r="18" spans="1:17" ht="12" customHeight="1" x14ac:dyDescent="0.25">
      <c r="A18" s="148" t="s">
        <v>59</v>
      </c>
      <c r="B18" s="156"/>
      <c r="C18" s="156">
        <f>IF(RES_hhdet_in_tes!C18=0,0,RES_hhdet_in_tes!C18/0.086*1000000/RES_hhdet_in_new!C16)</f>
        <v>0</v>
      </c>
      <c r="D18" s="156">
        <f>IF(RES_hhdet_in_tes!D18=0,0,RES_hhdet_in_tes!D18/0.086*1000000/RES_hhdet_in_new!D16)</f>
        <v>0</v>
      </c>
      <c r="E18" s="156">
        <f>IF(RES_hhdet_in_tes!E18=0,0,RES_hhdet_in_tes!E18/0.086*1000000/RES_hhdet_in_new!E16)</f>
        <v>496.83041953735818</v>
      </c>
      <c r="F18" s="156">
        <f>IF(RES_hhdet_in_tes!F18=0,0,RES_hhdet_in_tes!F18/0.086*1000000/RES_hhdet_in_new!F16)</f>
        <v>500.63504249810956</v>
      </c>
      <c r="G18" s="156">
        <f>IF(RES_hhdet_in_tes!G18=0,0,RES_hhdet_in_tes!G18/0.086*1000000/RES_hhdet_in_new!G16)</f>
        <v>498.18562600093952</v>
      </c>
      <c r="H18" s="156">
        <f>IF(RES_hhdet_in_tes!H18=0,0,RES_hhdet_in_tes!H18/0.086*1000000/RES_hhdet_in_new!H16)</f>
        <v>495.49442994555545</v>
      </c>
      <c r="I18" s="156">
        <f>IF(RES_hhdet_in_tes!I18=0,0,RES_hhdet_in_tes!I18/0.086*1000000/RES_hhdet_in_new!I16)</f>
        <v>494.63314171556743</v>
      </c>
      <c r="J18" s="156">
        <f>IF(RES_hhdet_in_tes!J18=0,0,RES_hhdet_in_tes!J18/0.086*1000000/RES_hhdet_in_new!J16)</f>
        <v>495.57863688380729</v>
      </c>
      <c r="K18" s="156">
        <f>IF(RES_hhdet_in_tes!K18=0,0,RES_hhdet_in_tes!K18/0.086*1000000/RES_hhdet_in_new!K16)</f>
        <v>0</v>
      </c>
      <c r="L18" s="156">
        <f>IF(RES_hhdet_in_tes!L18=0,0,RES_hhdet_in_tes!L18/0.086*1000000/RES_hhdet_in_new!L16)</f>
        <v>500.30893705914207</v>
      </c>
      <c r="M18" s="156">
        <f>IF(RES_hhdet_in_tes!M18=0,0,RES_hhdet_in_tes!M18/0.086*1000000/RES_hhdet_in_new!M16)</f>
        <v>0</v>
      </c>
      <c r="N18" s="156">
        <f>IF(RES_hhdet_in_tes!N18=0,0,RES_hhdet_in_tes!N18/0.086*1000000/RES_hhdet_in_new!N16)</f>
        <v>0</v>
      </c>
      <c r="O18" s="156">
        <f>IF(RES_hhdet_in_tes!O18=0,0,RES_hhdet_in_tes!O18/0.086*1000000/RES_hhdet_in_new!O16)</f>
        <v>0</v>
      </c>
      <c r="P18" s="156">
        <f>IF(RES_hhdet_in_tes!P18=0,0,RES_hhdet_in_tes!P18/0.086*1000000/RES_hhdet_in_new!P16)</f>
        <v>0</v>
      </c>
      <c r="Q18" s="156">
        <f>IF(RES_hhdet_in_tes!Q18=0,0,RES_hhdet_in_tes!Q18/0.086*1000000/RES_hhdet_in_new!Q16)</f>
        <v>0</v>
      </c>
    </row>
    <row r="19" spans="1:17" ht="12" customHeight="1" x14ac:dyDescent="0.25">
      <c r="A19" s="158" t="s">
        <v>62</v>
      </c>
      <c r="B19" s="157"/>
      <c r="C19" s="157">
        <f>IF(SUM(RES_hhdet_in_tes!C20:C22)=0,0,SUM(RES_hhdet_in_tes!C20:C22)/0.086*1000000/SUM(RES_hhdet_in_new!C20:C22))</f>
        <v>0</v>
      </c>
      <c r="D19" s="157">
        <f>IF(SUM(RES_hhdet_in_tes!D20:D22)=0,0,SUM(RES_hhdet_in_tes!D20:D22)/0.086*1000000/SUM(RES_hhdet_in_new!D20:D22))</f>
        <v>0</v>
      </c>
      <c r="E19" s="157">
        <f>IF(SUM(RES_hhdet_in_tes!E20:E22)=0,0,SUM(RES_hhdet_in_tes!E20:E22)/0.086*1000000/SUM(RES_hhdet_in_new!E20:E22))</f>
        <v>887.39379915899121</v>
      </c>
      <c r="F19" s="157">
        <f>IF(SUM(RES_hhdet_in_tes!F20:F22)=0,0,SUM(RES_hhdet_in_tes!F20:F22)/0.086*1000000/SUM(RES_hhdet_in_new!F20:F22))</f>
        <v>875.45701275517945</v>
      </c>
      <c r="G19" s="157">
        <f>IF(SUM(RES_hhdet_in_tes!G20:G22)=0,0,SUM(RES_hhdet_in_tes!G20:G22)/0.086*1000000/SUM(RES_hhdet_in_new!G20:G22))</f>
        <v>837.26679786496845</v>
      </c>
      <c r="H19" s="157">
        <f>IF(SUM(RES_hhdet_in_tes!H20:H22)=0,0,SUM(RES_hhdet_in_tes!H20:H22)/0.086*1000000/SUM(RES_hhdet_in_new!H20:H22))</f>
        <v>866.94313332172271</v>
      </c>
      <c r="I19" s="157">
        <f>IF(SUM(RES_hhdet_in_tes!I20:I22)=0,0,SUM(RES_hhdet_in_tes!I20:I22)/0.086*1000000/SUM(RES_hhdet_in_new!I20:I22))</f>
        <v>861.34152185007736</v>
      </c>
      <c r="J19" s="157">
        <f>IF(SUM(RES_hhdet_in_tes!J20:J22)=0,0,SUM(RES_hhdet_in_tes!J20:J22)/0.086*1000000/SUM(RES_hhdet_in_new!J20:J22))</f>
        <v>915.54501687812069</v>
      </c>
      <c r="K19" s="157">
        <f>IF(SUM(RES_hhdet_in_tes!K20:K22)=0,0,SUM(RES_hhdet_in_tes!K20:K22)/0.086*1000000/SUM(RES_hhdet_in_new!K20:K22))</f>
        <v>0</v>
      </c>
      <c r="L19" s="157">
        <f>IF(SUM(RES_hhdet_in_tes!L20:L22)=0,0,SUM(RES_hhdet_in_tes!L20:L22)/0.086*1000000/SUM(RES_hhdet_in_new!L20:L22))</f>
        <v>979.10168950812215</v>
      </c>
      <c r="M19" s="157">
        <f>IF(SUM(RES_hhdet_in_tes!M20:M22)=0,0,SUM(RES_hhdet_in_tes!M20:M22)/0.086*1000000/SUM(RES_hhdet_in_new!M20:M22))</f>
        <v>0</v>
      </c>
      <c r="N19" s="157">
        <f>IF(SUM(RES_hhdet_in_tes!N20:N22)=0,0,SUM(RES_hhdet_in_tes!N20:N22)/0.086*1000000/SUM(RES_hhdet_in_new!N20:N22))</f>
        <v>0</v>
      </c>
      <c r="O19" s="157">
        <f>IF(SUM(RES_hhdet_in_tes!O20:O22)=0,0,SUM(RES_hhdet_in_tes!O20:O22)/0.086*1000000/SUM(RES_hhdet_in_new!O20:O22))</f>
        <v>0</v>
      </c>
      <c r="P19" s="157">
        <f>IF(SUM(RES_hhdet_in_tes!P20:P22)=0,0,SUM(RES_hhdet_in_tes!P20:P22)/0.086*1000000/SUM(RES_hhdet_in_new!P20:P22))</f>
        <v>0</v>
      </c>
      <c r="Q19" s="157">
        <f>IF(SUM(RES_hhdet_in_tes!Q20:Q22)=0,0,SUM(RES_hhdet_in_tes!Q20:Q22)/0.086*1000000/SUM(RES_hhdet_in_new!Q20:Q22))</f>
        <v>0</v>
      </c>
    </row>
    <row r="20" spans="1:17" ht="12" customHeight="1" x14ac:dyDescent="0.25">
      <c r="A20" s="23" t="s">
        <v>58</v>
      </c>
      <c r="B20" s="156"/>
      <c r="C20" s="156">
        <f>IF(RES_hhdet_in_tes!C20=0,0,RES_hhdet_in_tes!C20/0.086*1000000/RES_hhdet_in_new!C20)</f>
        <v>0</v>
      </c>
      <c r="D20" s="156">
        <f>IF(RES_hhdet_in_tes!D20=0,0,RES_hhdet_in_tes!D20/0.086*1000000/RES_hhdet_in_new!D20)</f>
        <v>0</v>
      </c>
      <c r="E20" s="156">
        <f>IF(RES_hhdet_in_tes!E20=0,0,RES_hhdet_in_tes!E20/0.086*1000000/RES_hhdet_in_new!E20)</f>
        <v>0</v>
      </c>
      <c r="F20" s="156">
        <f>IF(RES_hhdet_in_tes!F20=0,0,RES_hhdet_in_tes!F20/0.086*1000000/RES_hhdet_in_new!F20)</f>
        <v>0</v>
      </c>
      <c r="G20" s="156">
        <f>IF(RES_hhdet_in_tes!G20=0,0,RES_hhdet_in_tes!G20/0.086*1000000/RES_hhdet_in_new!G20)</f>
        <v>0</v>
      </c>
      <c r="H20" s="156">
        <f>IF(RES_hhdet_in_tes!H20=0,0,RES_hhdet_in_tes!H20/0.086*1000000/RES_hhdet_in_new!H20)</f>
        <v>0</v>
      </c>
      <c r="I20" s="156">
        <f>IF(RES_hhdet_in_tes!I20=0,0,RES_hhdet_in_tes!I20/0.086*1000000/RES_hhdet_in_new!I20)</f>
        <v>0</v>
      </c>
      <c r="J20" s="156">
        <f>IF(RES_hhdet_in_tes!J20=0,0,RES_hhdet_in_tes!J20/0.086*1000000/RES_hhdet_in_new!J20)</f>
        <v>0</v>
      </c>
      <c r="K20" s="156">
        <f>IF(RES_hhdet_in_tes!K20=0,0,RES_hhdet_in_tes!K20/0.086*1000000/RES_hhdet_in_new!K20)</f>
        <v>0</v>
      </c>
      <c r="L20" s="156">
        <f>IF(RES_hhdet_in_tes!L20=0,0,RES_hhdet_in_tes!L20/0.086*1000000/RES_hhdet_in_new!L20)</f>
        <v>0</v>
      </c>
      <c r="M20" s="156">
        <f>IF(RES_hhdet_in_tes!M20=0,0,RES_hhdet_in_tes!M20/0.086*1000000/RES_hhdet_in_new!M20)</f>
        <v>0</v>
      </c>
      <c r="N20" s="156">
        <f>IF(RES_hhdet_in_tes!N20=0,0,RES_hhdet_in_tes!N20/0.086*1000000/RES_hhdet_in_new!N20)</f>
        <v>0</v>
      </c>
      <c r="O20" s="156">
        <f>IF(RES_hhdet_in_tes!O20=0,0,RES_hhdet_in_tes!O20/0.086*1000000/RES_hhdet_in_new!O20)</f>
        <v>0</v>
      </c>
      <c r="P20" s="156">
        <f>IF(RES_hhdet_in_tes!P20=0,0,RES_hhdet_in_tes!P20/0.086*1000000/RES_hhdet_in_new!P20)</f>
        <v>0</v>
      </c>
      <c r="Q20" s="156">
        <f>IF(RES_hhdet_in_tes!Q20=0,0,RES_hhdet_in_tes!Q20/0.086*1000000/RES_hhdet_in_new!Q20)</f>
        <v>0</v>
      </c>
    </row>
    <row r="21" spans="1:17" ht="12" customHeight="1" x14ac:dyDescent="0.25">
      <c r="A21" s="23" t="s">
        <v>57</v>
      </c>
      <c r="B21" s="156"/>
      <c r="C21" s="156">
        <f>IF(RES_hhdet_in_tes!C21=0,0,RES_hhdet_in_tes!C21/0.086*1000000/RES_hhdet_in_new!C21)</f>
        <v>0</v>
      </c>
      <c r="D21" s="156">
        <f>IF(RES_hhdet_in_tes!D21=0,0,RES_hhdet_in_tes!D21/0.086*1000000/RES_hhdet_in_new!D21)</f>
        <v>0</v>
      </c>
      <c r="E21" s="156">
        <f>IF(RES_hhdet_in_tes!E21=0,0,RES_hhdet_in_tes!E21/0.086*1000000/RES_hhdet_in_new!E21)</f>
        <v>0</v>
      </c>
      <c r="F21" s="156">
        <f>IF(RES_hhdet_in_tes!F21=0,0,RES_hhdet_in_tes!F21/0.086*1000000/RES_hhdet_in_new!F21)</f>
        <v>0</v>
      </c>
      <c r="G21" s="156">
        <f>IF(RES_hhdet_in_tes!G21=0,0,RES_hhdet_in_tes!G21/0.086*1000000/RES_hhdet_in_new!G21)</f>
        <v>0</v>
      </c>
      <c r="H21" s="156">
        <f>IF(RES_hhdet_in_tes!H21=0,0,RES_hhdet_in_tes!H21/0.086*1000000/RES_hhdet_in_new!H21)</f>
        <v>0</v>
      </c>
      <c r="I21" s="156">
        <f>IF(RES_hhdet_in_tes!I21=0,0,RES_hhdet_in_tes!I21/0.086*1000000/RES_hhdet_in_new!I21)</f>
        <v>0</v>
      </c>
      <c r="J21" s="156">
        <f>IF(RES_hhdet_in_tes!J21=0,0,RES_hhdet_in_tes!J21/0.086*1000000/RES_hhdet_in_new!J21)</f>
        <v>0</v>
      </c>
      <c r="K21" s="156">
        <f>IF(RES_hhdet_in_tes!K21=0,0,RES_hhdet_in_tes!K21/0.086*1000000/RES_hhdet_in_new!K21)</f>
        <v>0</v>
      </c>
      <c r="L21" s="156">
        <f>IF(RES_hhdet_in_tes!L21=0,0,RES_hhdet_in_tes!L21/0.086*1000000/RES_hhdet_in_new!L21)</f>
        <v>0</v>
      </c>
      <c r="M21" s="156">
        <f>IF(RES_hhdet_in_tes!M21=0,0,RES_hhdet_in_tes!M21/0.086*1000000/RES_hhdet_in_new!M21)</f>
        <v>0</v>
      </c>
      <c r="N21" s="156">
        <f>IF(RES_hhdet_in_tes!N21=0,0,RES_hhdet_in_tes!N21/0.086*1000000/RES_hhdet_in_new!N21)</f>
        <v>0</v>
      </c>
      <c r="O21" s="156">
        <f>IF(RES_hhdet_in_tes!O21=0,0,RES_hhdet_in_tes!O21/0.086*1000000/RES_hhdet_in_new!O21)</f>
        <v>0</v>
      </c>
      <c r="P21" s="156">
        <f>IF(RES_hhdet_in_tes!P21=0,0,RES_hhdet_in_tes!P21/0.086*1000000/RES_hhdet_in_new!P21)</f>
        <v>0</v>
      </c>
      <c r="Q21" s="156">
        <f>IF(RES_hhdet_in_tes!Q21=0,0,RES_hhdet_in_tes!Q21/0.086*1000000/RES_hhdet_in_new!Q21)</f>
        <v>0</v>
      </c>
    </row>
    <row r="22" spans="1:17" ht="12" customHeight="1" x14ac:dyDescent="0.25">
      <c r="A22" s="29" t="s">
        <v>140</v>
      </c>
      <c r="B22" s="57"/>
      <c r="C22" s="57">
        <f>IF(RES_hhdet_in_tes!C22=0,0,RES_hhdet_in_tes!C22/0.086*1000000/RES_hhdet_in_new!C22)</f>
        <v>0</v>
      </c>
      <c r="D22" s="57">
        <f>IF(RES_hhdet_in_tes!D22=0,0,RES_hhdet_in_tes!D22/0.086*1000000/RES_hhdet_in_new!D22)</f>
        <v>0</v>
      </c>
      <c r="E22" s="57">
        <f>IF(RES_hhdet_in_tes!E22=0,0,RES_hhdet_in_tes!E22/0.086*1000000/RES_hhdet_in_new!E22)</f>
        <v>887.39379915899121</v>
      </c>
      <c r="F22" s="57">
        <f>IF(RES_hhdet_in_tes!F22=0,0,RES_hhdet_in_tes!F22/0.086*1000000/RES_hhdet_in_new!F22)</f>
        <v>875.45701275517945</v>
      </c>
      <c r="G22" s="57">
        <f>IF(RES_hhdet_in_tes!G22=0,0,RES_hhdet_in_tes!G22/0.086*1000000/RES_hhdet_in_new!G22)</f>
        <v>837.26679786496845</v>
      </c>
      <c r="H22" s="57">
        <f>IF(RES_hhdet_in_tes!H22=0,0,RES_hhdet_in_tes!H22/0.086*1000000/RES_hhdet_in_new!H22)</f>
        <v>866.94313332172271</v>
      </c>
      <c r="I22" s="57">
        <f>IF(RES_hhdet_in_tes!I22=0,0,RES_hhdet_in_tes!I22/0.086*1000000/RES_hhdet_in_new!I22)</f>
        <v>861.34152185007736</v>
      </c>
      <c r="J22" s="57">
        <f>IF(RES_hhdet_in_tes!J22=0,0,RES_hhdet_in_tes!J22/0.086*1000000/RES_hhdet_in_new!J22)</f>
        <v>915.54501687812069</v>
      </c>
      <c r="K22" s="57">
        <f>IF(RES_hhdet_in_tes!K22=0,0,RES_hhdet_in_tes!K22/0.086*1000000/RES_hhdet_in_new!K22)</f>
        <v>0</v>
      </c>
      <c r="L22" s="57">
        <f>IF(RES_hhdet_in_tes!L22=0,0,RES_hhdet_in_tes!L22/0.086*1000000/RES_hhdet_in_new!L22)</f>
        <v>979.10168950812215</v>
      </c>
      <c r="M22" s="57">
        <f>IF(RES_hhdet_in_tes!M22=0,0,RES_hhdet_in_tes!M22/0.086*1000000/RES_hhdet_in_new!M22)</f>
        <v>0</v>
      </c>
      <c r="N22" s="57">
        <f>IF(RES_hhdet_in_tes!N22=0,0,RES_hhdet_in_tes!N22/0.086*1000000/RES_hhdet_in_new!N22)</f>
        <v>0</v>
      </c>
      <c r="O22" s="57">
        <f>IF(RES_hhdet_in_tes!O22=0,0,RES_hhdet_in_tes!O22/0.086*1000000/RES_hhdet_in_new!O22)</f>
        <v>0</v>
      </c>
      <c r="P22" s="57">
        <f>IF(RES_hhdet_in_tes!P22=0,0,RES_hhdet_in_tes!P22/0.086*1000000/RES_hhdet_in_new!P22)</f>
        <v>0</v>
      </c>
      <c r="Q22" s="57">
        <f>IF(RES_hhdet_in_tes!Q22=0,0,RES_hhdet_in_tes!Q22/0.086*1000000/RES_hhdet_in_new!Q22)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68">
        <f t="shared" ref="C24" si="17">SUM(C25,C28,C30,C39)</f>
        <v>12342.652282824296</v>
      </c>
      <c r="D24" s="168">
        <f t="shared" ref="D24" si="18">SUM(D25,D28,D30,D39)</f>
        <v>12497.724018124734</v>
      </c>
      <c r="E24" s="168">
        <f t="shared" ref="E24" si="19">SUM(E25,E28,E30,E39)</f>
        <v>12710.057139677841</v>
      </c>
      <c r="F24" s="168">
        <f t="shared" ref="F24" si="20">SUM(F25,F28,F30,F39)</f>
        <v>13191.943303337614</v>
      </c>
      <c r="G24" s="168">
        <f t="shared" ref="G24" si="21">SUM(G25,G28,G30,G39)</f>
        <v>12930.799504512315</v>
      </c>
      <c r="H24" s="168">
        <f t="shared" ref="H24" si="22">SUM(H25,H28,H30,H39)</f>
        <v>12532.144459249945</v>
      </c>
      <c r="I24" s="168">
        <f t="shared" ref="I24" si="23">SUM(I25,I28,I30,I39)</f>
        <v>11742.016851848868</v>
      </c>
      <c r="J24" s="168">
        <f t="shared" ref="J24" si="24">SUM(J25,J28,J30,J39)</f>
        <v>12482.329640401025</v>
      </c>
      <c r="K24" s="168">
        <f t="shared" ref="K24" si="25">SUM(K25,K28,K30,K39)</f>
        <v>12433.335331923456</v>
      </c>
      <c r="L24" s="168">
        <f t="shared" ref="L24" si="26">SUM(L25,L28,L30,L39)</f>
        <v>12759.622508282384</v>
      </c>
      <c r="M24" s="168">
        <f t="shared" ref="M24" si="27">SUM(M25,M28,M30,M39)</f>
        <v>11402.843808959055</v>
      </c>
      <c r="N24" s="168">
        <f t="shared" ref="N24" si="28">SUM(N25,N28,N30,N39)</f>
        <v>0</v>
      </c>
      <c r="O24" s="168">
        <f t="shared" ref="O24" si="29">SUM(O25,O28,O30,O39)</f>
        <v>12160.198277469486</v>
      </c>
      <c r="P24" s="168">
        <f t="shared" ref="P24" si="30">SUM(P25,P28,P30,P39)</f>
        <v>11503.514140111123</v>
      </c>
      <c r="Q24" s="168">
        <f t="shared" ref="Q24" si="31">SUM(Q25,Q28,Q30,Q39)</f>
        <v>11676.637672864576</v>
      </c>
    </row>
    <row r="25" spans="1:17" ht="12.95" customHeight="1" x14ac:dyDescent="0.25">
      <c r="A25" s="158" t="s">
        <v>65</v>
      </c>
      <c r="B25" s="157"/>
      <c r="C25" s="157">
        <f t="shared" ref="C25:Q25" si="32">SUM(C26:C27)</f>
        <v>8534.6709174841453</v>
      </c>
      <c r="D25" s="157">
        <f t="shared" si="32"/>
        <v>8745.8994962379402</v>
      </c>
      <c r="E25" s="157">
        <f t="shared" si="32"/>
        <v>8989.1236022610756</v>
      </c>
      <c r="F25" s="157">
        <f t="shared" si="32"/>
        <v>9492.4104381584748</v>
      </c>
      <c r="G25" s="157">
        <f t="shared" si="32"/>
        <v>9248.1798320385024</v>
      </c>
      <c r="H25" s="157">
        <f t="shared" si="32"/>
        <v>8833.7537942288182</v>
      </c>
      <c r="I25" s="157">
        <f t="shared" si="32"/>
        <v>8001.8040574898059</v>
      </c>
      <c r="J25" s="157">
        <f t="shared" si="32"/>
        <v>8310.6421164776038</v>
      </c>
      <c r="K25" s="157">
        <f t="shared" si="32"/>
        <v>8243.5032019065075</v>
      </c>
      <c r="L25" s="157">
        <f t="shared" si="32"/>
        <v>8499.478306526069</v>
      </c>
      <c r="M25" s="157">
        <f t="shared" si="32"/>
        <v>7176.9800623372603</v>
      </c>
      <c r="N25" s="157">
        <f t="shared" si="32"/>
        <v>0</v>
      </c>
      <c r="O25" s="157">
        <f t="shared" si="32"/>
        <v>7724.0199471011556</v>
      </c>
      <c r="P25" s="157">
        <f t="shared" si="32"/>
        <v>6749.8801638822115</v>
      </c>
      <c r="Q25" s="157">
        <f t="shared" si="32"/>
        <v>6965.7539568281973</v>
      </c>
    </row>
    <row r="26" spans="1:17" ht="12" customHeight="1" x14ac:dyDescent="0.25">
      <c r="A26" s="23" t="s">
        <v>84</v>
      </c>
      <c r="B26" s="156"/>
      <c r="C26" s="156">
        <f>IF(RES_hhdet_in_tes!C26=0,0,RES_hhdet_in_tes!C26/0.086*1000000/RES_hhdet_in_new!C26)</f>
        <v>8364.3515553472007</v>
      </c>
      <c r="D26" s="156">
        <f>IF(RES_hhdet_in_tes!D26=0,0,RES_hhdet_in_tes!D26/0.086*1000000/RES_hhdet_in_new!D26)</f>
        <v>8556.7608612361</v>
      </c>
      <c r="E26" s="156">
        <f>IF(RES_hhdet_in_tes!E26=0,0,RES_hhdet_in_tes!E26/0.086*1000000/RES_hhdet_in_new!E26)</f>
        <v>8734.7003839818208</v>
      </c>
      <c r="F26" s="156">
        <f>IF(RES_hhdet_in_tes!F26=0,0,RES_hhdet_in_tes!F26/0.086*1000000/RES_hhdet_in_new!F26)</f>
        <v>9245.383252567628</v>
      </c>
      <c r="G26" s="156">
        <f>IF(RES_hhdet_in_tes!G26=0,0,RES_hhdet_in_tes!G26/0.086*1000000/RES_hhdet_in_new!G26)</f>
        <v>9095.1178631648527</v>
      </c>
      <c r="H26" s="156">
        <f>IF(RES_hhdet_in_tes!H26=0,0,RES_hhdet_in_tes!H26/0.086*1000000/RES_hhdet_in_new!H26)</f>
        <v>8651.2658083918304</v>
      </c>
      <c r="I26" s="156">
        <f>IF(RES_hhdet_in_tes!I26=0,0,RES_hhdet_in_tes!I26/0.086*1000000/RES_hhdet_in_new!I26)</f>
        <v>7835.9969162771349</v>
      </c>
      <c r="J26" s="156">
        <f>IF(RES_hhdet_in_tes!J26=0,0,RES_hhdet_in_tes!J26/0.086*1000000/RES_hhdet_in_new!J26)</f>
        <v>8087.3378593363814</v>
      </c>
      <c r="K26" s="156">
        <f>IF(RES_hhdet_in_tes!K26=0,0,RES_hhdet_in_tes!K26/0.086*1000000/RES_hhdet_in_new!K26)</f>
        <v>8083.0388347705266</v>
      </c>
      <c r="L26" s="156">
        <f>IF(RES_hhdet_in_tes!L26=0,0,RES_hhdet_in_tes!L26/0.086*1000000/RES_hhdet_in_new!L26)</f>
        <v>8193.846760147926</v>
      </c>
      <c r="M26" s="156">
        <f>IF(RES_hhdet_in_tes!M26=0,0,RES_hhdet_in_tes!M26/0.086*1000000/RES_hhdet_in_new!M26)</f>
        <v>7048.9846623210642</v>
      </c>
      <c r="N26" s="156">
        <f>IF(RES_hhdet_in_tes!N26=0,0,RES_hhdet_in_tes!N26/0.086*1000000/RES_hhdet_in_new!N26)</f>
        <v>0</v>
      </c>
      <c r="O26" s="156">
        <f>IF(RES_hhdet_in_tes!O26=0,0,RES_hhdet_in_tes!O26/0.086*1000000/RES_hhdet_in_new!O26)</f>
        <v>7317.6610447759185</v>
      </c>
      <c r="P26" s="156">
        <f>IF(RES_hhdet_in_tes!P26=0,0,RES_hhdet_in_tes!P26/0.086*1000000/RES_hhdet_in_new!P26)</f>
        <v>6558.5049142686039</v>
      </c>
      <c r="Q26" s="156">
        <f>IF(RES_hhdet_in_tes!Q26=0,0,RES_hhdet_in_tes!Q26/0.086*1000000/RES_hhdet_in_new!Q26)</f>
        <v>6689.0081028983141</v>
      </c>
    </row>
    <row r="27" spans="1:17" ht="12" customHeight="1" x14ac:dyDescent="0.25">
      <c r="A27" s="23" t="s">
        <v>60</v>
      </c>
      <c r="B27" s="156"/>
      <c r="C27" s="156">
        <f>IF(RES_hhdet_in_tes!C27=0,0,RES_hhdet_in_tes!C27/0.086*1000000/RES_hhdet_in_new!C26)</f>
        <v>170.31936213694527</v>
      </c>
      <c r="D27" s="156">
        <f>IF(RES_hhdet_in_tes!D27=0,0,RES_hhdet_in_tes!D27/0.086*1000000/RES_hhdet_in_new!D26)</f>
        <v>189.13863500184013</v>
      </c>
      <c r="E27" s="156">
        <f>IF(RES_hhdet_in_tes!E27=0,0,RES_hhdet_in_tes!E27/0.086*1000000/RES_hhdet_in_new!E26)</f>
        <v>254.42321827925525</v>
      </c>
      <c r="F27" s="156">
        <f>IF(RES_hhdet_in_tes!F27=0,0,RES_hhdet_in_tes!F27/0.086*1000000/RES_hhdet_in_new!F26)</f>
        <v>247.02718559084701</v>
      </c>
      <c r="G27" s="156">
        <f>IF(RES_hhdet_in_tes!G27=0,0,RES_hhdet_in_tes!G27/0.086*1000000/RES_hhdet_in_new!G26)</f>
        <v>153.06196887364953</v>
      </c>
      <c r="H27" s="156">
        <f>IF(RES_hhdet_in_tes!H27=0,0,RES_hhdet_in_tes!H27/0.086*1000000/RES_hhdet_in_new!H26)</f>
        <v>182.48798583698704</v>
      </c>
      <c r="I27" s="156">
        <f>IF(RES_hhdet_in_tes!I27=0,0,RES_hhdet_in_tes!I27/0.086*1000000/RES_hhdet_in_new!I26)</f>
        <v>165.80714121267118</v>
      </c>
      <c r="J27" s="156">
        <f>IF(RES_hhdet_in_tes!J27=0,0,RES_hhdet_in_tes!J27/0.086*1000000/RES_hhdet_in_new!J26)</f>
        <v>223.30425714122336</v>
      </c>
      <c r="K27" s="156">
        <f>IF(RES_hhdet_in_tes!K27=0,0,RES_hhdet_in_tes!K27/0.086*1000000/RES_hhdet_in_new!K26)</f>
        <v>160.46436713598044</v>
      </c>
      <c r="L27" s="156">
        <f>IF(RES_hhdet_in_tes!L27=0,0,RES_hhdet_in_tes!L27/0.086*1000000/RES_hhdet_in_new!L26)</f>
        <v>305.63154637814279</v>
      </c>
      <c r="M27" s="156">
        <f>IF(RES_hhdet_in_tes!M27=0,0,RES_hhdet_in_tes!M27/0.086*1000000/RES_hhdet_in_new!M26)</f>
        <v>127.99540001619573</v>
      </c>
      <c r="N27" s="156">
        <f>IF(RES_hhdet_in_tes!N27=0,0,RES_hhdet_in_tes!N27/0.086*1000000/RES_hhdet_in_new!N26)</f>
        <v>0</v>
      </c>
      <c r="O27" s="156">
        <f>IF(RES_hhdet_in_tes!O27=0,0,RES_hhdet_in_tes!O27/0.086*1000000/RES_hhdet_in_new!O26)</f>
        <v>406.35890232523718</v>
      </c>
      <c r="P27" s="156">
        <f>IF(RES_hhdet_in_tes!P27=0,0,RES_hhdet_in_tes!P27/0.086*1000000/RES_hhdet_in_new!P26)</f>
        <v>191.37524961360805</v>
      </c>
      <c r="Q27" s="156">
        <f>IF(RES_hhdet_in_tes!Q27=0,0,RES_hhdet_in_tes!Q27/0.086*1000000/RES_hhdet_in_new!Q26)</f>
        <v>276.74585392988303</v>
      </c>
    </row>
    <row r="28" spans="1:17" ht="12.95" customHeight="1" x14ac:dyDescent="0.25">
      <c r="A28" s="158" t="s">
        <v>112</v>
      </c>
      <c r="B28" s="157"/>
      <c r="C28" s="157">
        <f t="shared" ref="C28:Q28" si="33">C29</f>
        <v>1653.3455042064868</v>
      </c>
      <c r="D28" s="157">
        <f t="shared" si="33"/>
        <v>1612.0197025317552</v>
      </c>
      <c r="E28" s="157">
        <f t="shared" si="33"/>
        <v>1580.9476069428399</v>
      </c>
      <c r="F28" s="157">
        <f t="shared" si="33"/>
        <v>1527.8443069171715</v>
      </c>
      <c r="G28" s="157">
        <f t="shared" si="33"/>
        <v>1523.651171547901</v>
      </c>
      <c r="H28" s="157">
        <f t="shared" si="33"/>
        <v>1542.880530345366</v>
      </c>
      <c r="I28" s="157">
        <f t="shared" si="33"/>
        <v>1566.2906760054773</v>
      </c>
      <c r="J28" s="157">
        <f t="shared" si="33"/>
        <v>1990.8013857284886</v>
      </c>
      <c r="K28" s="157">
        <f t="shared" si="33"/>
        <v>2008.3483019870237</v>
      </c>
      <c r="L28" s="157">
        <f t="shared" si="33"/>
        <v>2051.6049696001719</v>
      </c>
      <c r="M28" s="157">
        <f t="shared" si="33"/>
        <v>2020.5867245576987</v>
      </c>
      <c r="N28" s="157">
        <f t="shared" si="33"/>
        <v>0</v>
      </c>
      <c r="O28" s="157">
        <f t="shared" si="33"/>
        <v>2172.8819816756909</v>
      </c>
      <c r="P28" s="157">
        <f t="shared" si="33"/>
        <v>2099.8946653498679</v>
      </c>
      <c r="Q28" s="157">
        <f t="shared" si="33"/>
        <v>2090.0151147295069</v>
      </c>
    </row>
    <row r="29" spans="1:17" ht="12" customHeight="1" x14ac:dyDescent="0.25">
      <c r="A29" s="23" t="s">
        <v>60</v>
      </c>
      <c r="B29" s="156"/>
      <c r="C29" s="156">
        <f>IF(RES_hhdet_in_tes!C29=0,0,RES_hhdet_in_tes!C29/0.086*1000000/RES_hhdet_in_new!C29)</f>
        <v>1653.3455042064868</v>
      </c>
      <c r="D29" s="156">
        <f>IF(RES_hhdet_in_tes!D29=0,0,RES_hhdet_in_tes!D29/0.086*1000000/RES_hhdet_in_new!D29)</f>
        <v>1612.0197025317552</v>
      </c>
      <c r="E29" s="156">
        <f>IF(RES_hhdet_in_tes!E29=0,0,RES_hhdet_in_tes!E29/0.086*1000000/RES_hhdet_in_new!E29)</f>
        <v>1580.9476069428399</v>
      </c>
      <c r="F29" s="156">
        <f>IF(RES_hhdet_in_tes!F29=0,0,RES_hhdet_in_tes!F29/0.086*1000000/RES_hhdet_in_new!F29)</f>
        <v>1527.8443069171715</v>
      </c>
      <c r="G29" s="156">
        <f>IF(RES_hhdet_in_tes!G29=0,0,RES_hhdet_in_tes!G29/0.086*1000000/RES_hhdet_in_new!G29)</f>
        <v>1523.651171547901</v>
      </c>
      <c r="H29" s="156">
        <f>IF(RES_hhdet_in_tes!H29=0,0,RES_hhdet_in_tes!H29/0.086*1000000/RES_hhdet_in_new!H29)</f>
        <v>1542.880530345366</v>
      </c>
      <c r="I29" s="156">
        <f>IF(RES_hhdet_in_tes!I29=0,0,RES_hhdet_in_tes!I29/0.086*1000000/RES_hhdet_in_new!I29)</f>
        <v>1566.2906760054773</v>
      </c>
      <c r="J29" s="156">
        <f>IF(RES_hhdet_in_tes!J29=0,0,RES_hhdet_in_tes!J29/0.086*1000000/RES_hhdet_in_new!J29)</f>
        <v>1990.8013857284886</v>
      </c>
      <c r="K29" s="156">
        <f>IF(RES_hhdet_in_tes!K29=0,0,RES_hhdet_in_tes!K29/0.086*1000000/RES_hhdet_in_new!K29)</f>
        <v>2008.3483019870237</v>
      </c>
      <c r="L29" s="156">
        <f>IF(RES_hhdet_in_tes!L29=0,0,RES_hhdet_in_tes!L29/0.086*1000000/RES_hhdet_in_new!L29)</f>
        <v>2051.6049696001719</v>
      </c>
      <c r="M29" s="156">
        <f>IF(RES_hhdet_in_tes!M29=0,0,RES_hhdet_in_tes!M29/0.086*1000000/RES_hhdet_in_new!M29)</f>
        <v>2020.5867245576987</v>
      </c>
      <c r="N29" s="156">
        <f>IF(RES_hhdet_in_tes!N29=0,0,RES_hhdet_in_tes!N29/0.086*1000000/RES_hhdet_in_new!N29)</f>
        <v>0</v>
      </c>
      <c r="O29" s="156">
        <f>IF(RES_hhdet_in_tes!O29=0,0,RES_hhdet_in_tes!O29/0.086*1000000/RES_hhdet_in_new!O29)</f>
        <v>2172.8819816756909</v>
      </c>
      <c r="P29" s="156">
        <f>IF(RES_hhdet_in_tes!P29=0,0,RES_hhdet_in_tes!P29/0.086*1000000/RES_hhdet_in_new!P29)</f>
        <v>2099.8946653498679</v>
      </c>
      <c r="Q29" s="156">
        <f>IF(RES_hhdet_in_tes!Q29=0,0,RES_hhdet_in_tes!Q29/0.086*1000000/RES_hhdet_in_new!Q29)</f>
        <v>2090.0151147295069</v>
      </c>
    </row>
    <row r="30" spans="1:17" ht="12" customHeight="1" x14ac:dyDescent="0.25">
      <c r="A30" s="158" t="s">
        <v>63</v>
      </c>
      <c r="B30" s="157"/>
      <c r="C30" s="157">
        <f>IF(SUM(RES_hhdet_in_tes!C31:C32,RES_hhdet_in_tes!C35:C36)=0,0,SUM(RES_hhdet_in_tes!C31:C32,RES_hhdet_in_tes!C35:C36)/0.086*1000000/SUM(RES_hhdet_in_new!C31:C32,RES_hhdet_in_new!C35:C36))</f>
        <v>1419.6515965027252</v>
      </c>
      <c r="D30" s="157">
        <f>IF(SUM(RES_hhdet_in_tes!D31:D32,RES_hhdet_in_tes!D35:D36)=0,0,SUM(RES_hhdet_in_tes!D31:D32,RES_hhdet_in_tes!D35:D36)/0.086*1000000/SUM(RES_hhdet_in_new!D31:D32,RES_hhdet_in_new!D35:D36))</f>
        <v>1400.8313391925385</v>
      </c>
      <c r="E30" s="157">
        <f>IF(SUM(RES_hhdet_in_tes!E31:E32,RES_hhdet_in_tes!E35:E36)=0,0,SUM(RES_hhdet_in_tes!E31:E32,RES_hhdet_in_tes!E35:E36)/0.086*1000000/SUM(RES_hhdet_in_new!E31:E32,RES_hhdet_in_new!E35:E36))</f>
        <v>1405.1879701531618</v>
      </c>
      <c r="F30" s="157">
        <f>IF(SUM(RES_hhdet_in_tes!F31:F32,RES_hhdet_in_tes!F35:F36)=0,0,SUM(RES_hhdet_in_tes!F31:F32,RES_hhdet_in_tes!F35:F36)/0.086*1000000/SUM(RES_hhdet_in_new!F31:F32,RES_hhdet_in_new!F35:F36))</f>
        <v>1408.8813407962737</v>
      </c>
      <c r="G30" s="157">
        <f>IF(SUM(RES_hhdet_in_tes!G31:G32,RES_hhdet_in_tes!G35:G36)=0,0,SUM(RES_hhdet_in_tes!G31:G32,RES_hhdet_in_tes!G35:G36)/0.086*1000000/SUM(RES_hhdet_in_new!G31:G32,RES_hhdet_in_new!G35:G36))</f>
        <v>1403.3896511802541</v>
      </c>
      <c r="H30" s="157">
        <f>IF(SUM(RES_hhdet_in_tes!H31:H32,RES_hhdet_in_tes!H35:H36)=0,0,SUM(RES_hhdet_in_tes!H31:H32,RES_hhdet_in_tes!H35:H36)/0.086*1000000/SUM(RES_hhdet_in_new!H31:H32,RES_hhdet_in_new!H35:H36))</f>
        <v>1398.6454293789523</v>
      </c>
      <c r="I30" s="157">
        <f>IF(SUM(RES_hhdet_in_tes!I31:I32,RES_hhdet_in_tes!I35:I36)=0,0,SUM(RES_hhdet_in_tes!I31:I32,RES_hhdet_in_tes!I35:I36)/0.086*1000000/SUM(RES_hhdet_in_new!I31:I32,RES_hhdet_in_new!I35:I36))</f>
        <v>1401.6957281643879</v>
      </c>
      <c r="J30" s="157">
        <f>IF(SUM(RES_hhdet_in_tes!J31:J32,RES_hhdet_in_tes!J35:J36)=0,0,SUM(RES_hhdet_in_tes!J31:J32,RES_hhdet_in_tes!J35:J36)/0.086*1000000/SUM(RES_hhdet_in_new!J31:J32,RES_hhdet_in_new!J35:J36))</f>
        <v>1402.4645646926076</v>
      </c>
      <c r="K30" s="157">
        <f>IF(SUM(RES_hhdet_in_tes!K31:K32,RES_hhdet_in_tes!K35:K36)=0,0,SUM(RES_hhdet_in_tes!K31:K32,RES_hhdet_in_tes!K35:K36)/0.086*1000000/SUM(RES_hhdet_in_new!K31:K32,RES_hhdet_in_new!K35:K36))</f>
        <v>1407.6109739752469</v>
      </c>
      <c r="L30" s="157">
        <f>IF(SUM(RES_hhdet_in_tes!L31:L32,RES_hhdet_in_tes!L35:L36)=0,0,SUM(RES_hhdet_in_tes!L31:L32,RES_hhdet_in_tes!L35:L36)/0.086*1000000/SUM(RES_hhdet_in_new!L31:L32,RES_hhdet_in_new!L35:L36))</f>
        <v>1407.8040956906755</v>
      </c>
      <c r="M30" s="157">
        <f>IF(SUM(RES_hhdet_in_tes!M31:M32,RES_hhdet_in_tes!M35:M36)=0,0,SUM(RES_hhdet_in_tes!M31:M32,RES_hhdet_in_tes!M35:M36)/0.086*1000000/SUM(RES_hhdet_in_new!M31:M32,RES_hhdet_in_new!M35:M36))</f>
        <v>1450.9244145219077</v>
      </c>
      <c r="N30" s="157">
        <f>IF(SUM(RES_hhdet_in_tes!N31:N32,RES_hhdet_in_tes!N35:N36)=0,0,SUM(RES_hhdet_in_tes!N31:N32,RES_hhdet_in_tes!N35:N36)/0.086*1000000/SUM(RES_hhdet_in_new!N31:N32,RES_hhdet_in_new!N35:N36))</f>
        <v>0</v>
      </c>
      <c r="O30" s="157">
        <f>IF(SUM(RES_hhdet_in_tes!O31:O32,RES_hhdet_in_tes!O35:O36)=0,0,SUM(RES_hhdet_in_tes!O31:O32,RES_hhdet_in_tes!O35:O36)/0.086*1000000/SUM(RES_hhdet_in_new!O31:O32,RES_hhdet_in_new!O35:O36))</f>
        <v>1474.5184506313944</v>
      </c>
      <c r="P30" s="157">
        <f>IF(SUM(RES_hhdet_in_tes!P31:P32,RES_hhdet_in_tes!P35:P36)=0,0,SUM(RES_hhdet_in_tes!P31:P32,RES_hhdet_in_tes!P35:P36)/0.086*1000000/SUM(RES_hhdet_in_new!P31:P32,RES_hhdet_in_new!P35:P36))</f>
        <v>1723.6339612111458</v>
      </c>
      <c r="Q30" s="157">
        <f>IF(SUM(RES_hhdet_in_tes!Q31:Q32,RES_hhdet_in_tes!Q35:Q36)=0,0,SUM(RES_hhdet_in_tes!Q31:Q32,RES_hhdet_in_tes!Q35:Q36)/0.086*1000000/SUM(RES_hhdet_in_new!Q31:Q32,RES_hhdet_in_new!Q35:Q36))</f>
        <v>1839.1510143014934</v>
      </c>
    </row>
    <row r="31" spans="1:17" ht="12" customHeight="1" x14ac:dyDescent="0.25">
      <c r="A31" s="167" t="s">
        <v>169</v>
      </c>
      <c r="B31" s="132"/>
      <c r="C31" s="132">
        <f>IF(RES_hhdet_in_tes!C31=0,0,RES_hhdet_in_tes!C31/0.086*1000000/RES_hhdet_in_new!C31)</f>
        <v>1419.6185138879634</v>
      </c>
      <c r="D31" s="132">
        <f>IF(RES_hhdet_in_tes!D31=0,0,RES_hhdet_in_tes!D31/0.086*1000000/RES_hhdet_in_new!D31)</f>
        <v>1400.7685202755144</v>
      </c>
      <c r="E31" s="132">
        <f>IF(RES_hhdet_in_tes!E31=0,0,RES_hhdet_in_tes!E31/0.086*1000000/RES_hhdet_in_new!E31)</f>
        <v>1404.9903119119381</v>
      </c>
      <c r="F31" s="132">
        <f>IF(RES_hhdet_in_tes!F31=0,0,RES_hhdet_in_tes!F31/0.086*1000000/RES_hhdet_in_new!F31)</f>
        <v>1408.7120038547907</v>
      </c>
      <c r="G31" s="132">
        <f>IF(RES_hhdet_in_tes!G31=0,0,RES_hhdet_in_tes!G31/0.086*1000000/RES_hhdet_in_new!G31)</f>
        <v>1402.9052197431567</v>
      </c>
      <c r="H31" s="132">
        <f>IF(RES_hhdet_in_tes!H31=0,0,RES_hhdet_in_tes!H31/0.086*1000000/RES_hhdet_in_new!H31)</f>
        <v>1396.16973241142</v>
      </c>
      <c r="I31" s="132">
        <f>IF(RES_hhdet_in_tes!I31=0,0,RES_hhdet_in_tes!I31/0.086*1000000/RES_hhdet_in_new!I31)</f>
        <v>1397.9438876690554</v>
      </c>
      <c r="J31" s="132">
        <f>IF(RES_hhdet_in_tes!J31=0,0,RES_hhdet_in_tes!J31/0.086*1000000/RES_hhdet_in_new!J31)</f>
        <v>1394.7942318891687</v>
      </c>
      <c r="K31" s="132">
        <f>IF(RES_hhdet_in_tes!K31=0,0,RES_hhdet_in_tes!K31/0.086*1000000/RES_hhdet_in_new!K31)</f>
        <v>1399.9895516638323</v>
      </c>
      <c r="L31" s="132">
        <f>IF(RES_hhdet_in_tes!L31=0,0,RES_hhdet_in_tes!L31/0.086*1000000/RES_hhdet_in_new!L31)</f>
        <v>1401.7370525814117</v>
      </c>
      <c r="M31" s="132">
        <f>IF(RES_hhdet_in_tes!M31=0,0,RES_hhdet_in_tes!M31/0.086*1000000/RES_hhdet_in_new!M31)</f>
        <v>0</v>
      </c>
      <c r="N31" s="132">
        <f>IF(RES_hhdet_in_tes!N31=0,0,RES_hhdet_in_tes!N31/0.086*1000000/RES_hhdet_in_new!N31)</f>
        <v>0</v>
      </c>
      <c r="O31" s="132">
        <f>IF(RES_hhdet_in_tes!O31=0,0,RES_hhdet_in_tes!O31/0.086*1000000/RES_hhdet_in_new!O31)</f>
        <v>1472.2787800894521</v>
      </c>
      <c r="P31" s="132">
        <f>IF(RES_hhdet_in_tes!P31=0,0,RES_hhdet_in_tes!P31/0.086*1000000/RES_hhdet_in_new!P31)</f>
        <v>0</v>
      </c>
      <c r="Q31" s="132">
        <f>IF(RES_hhdet_in_tes!Q31=0,0,RES_hhdet_in_tes!Q31/0.086*1000000/RES_hhdet_in_new!Q31)</f>
        <v>0</v>
      </c>
    </row>
    <row r="32" spans="1:17" ht="12" customHeight="1" x14ac:dyDescent="0.25">
      <c r="A32" s="167" t="s">
        <v>168</v>
      </c>
      <c r="B32" s="132"/>
      <c r="C32" s="132">
        <f>IF(RES_hhdet_in_tes!C32=0,0,RES_hhdet_in_tes!C32/0.086*1000000/RES_hhdet_in_new!C32)</f>
        <v>1421.4623303583533</v>
      </c>
      <c r="D32" s="132">
        <f>IF(RES_hhdet_in_tes!D32=0,0,RES_hhdet_in_tes!D32/0.086*1000000/RES_hhdet_in_new!D32)</f>
        <v>1404.3167668860735</v>
      </c>
      <c r="E32" s="132">
        <f>IF(RES_hhdet_in_tes!E32=0,0,RES_hhdet_in_tes!E32/0.086*1000000/RES_hhdet_in_new!E32)</f>
        <v>1411.8424041305093</v>
      </c>
      <c r="F32" s="132">
        <f>IF(RES_hhdet_in_tes!F32=0,0,RES_hhdet_in_tes!F32/0.086*1000000/RES_hhdet_in_new!F32)</f>
        <v>1417.7662563309812</v>
      </c>
      <c r="G32" s="132">
        <f>IF(RES_hhdet_in_tes!G32=0,0,RES_hhdet_in_tes!G32/0.086*1000000/RES_hhdet_in_new!G32)</f>
        <v>1415.760134230753</v>
      </c>
      <c r="H32" s="132">
        <f>IF(RES_hhdet_in_tes!H32=0,0,RES_hhdet_in_tes!H32/0.086*1000000/RES_hhdet_in_new!H32)</f>
        <v>1425.4930045688864</v>
      </c>
      <c r="I32" s="132">
        <f>IF(RES_hhdet_in_tes!I32=0,0,RES_hhdet_in_tes!I32/0.086*1000000/RES_hhdet_in_new!I32)</f>
        <v>1437.988984339328</v>
      </c>
      <c r="J32" s="132">
        <f>IF(RES_hhdet_in_tes!J32=0,0,RES_hhdet_in_tes!J32/0.086*1000000/RES_hhdet_in_new!J32)</f>
        <v>1439.8813492167233</v>
      </c>
      <c r="K32" s="132">
        <f>IF(RES_hhdet_in_tes!K32=0,0,RES_hhdet_in_tes!K32/0.086*1000000/RES_hhdet_in_new!K32)</f>
        <v>1444.674879279474</v>
      </c>
      <c r="L32" s="132">
        <f>IF(RES_hhdet_in_tes!L32=0,0,RES_hhdet_in_tes!L32/0.086*1000000/RES_hhdet_in_new!L32)</f>
        <v>1445.5971968170404</v>
      </c>
      <c r="M32" s="132">
        <f>IF(RES_hhdet_in_tes!M32=0,0,RES_hhdet_in_tes!M32/0.086*1000000/RES_hhdet_in_new!M32)</f>
        <v>0</v>
      </c>
      <c r="N32" s="132">
        <f>IF(RES_hhdet_in_tes!N32=0,0,RES_hhdet_in_tes!N32/0.086*1000000/RES_hhdet_in_new!N32)</f>
        <v>0</v>
      </c>
      <c r="O32" s="132">
        <f>IF(RES_hhdet_in_tes!O32=0,0,RES_hhdet_in_tes!O32/0.086*1000000/RES_hhdet_in_new!O32)</f>
        <v>1503.6013765646146</v>
      </c>
      <c r="P32" s="132">
        <f>IF(RES_hhdet_in_tes!P32=0,0,RES_hhdet_in_tes!P32/0.086*1000000/RES_hhdet_in_new!P32)</f>
        <v>0</v>
      </c>
      <c r="Q32" s="132">
        <f>IF(RES_hhdet_in_tes!Q32=0,0,RES_hhdet_in_tes!Q32/0.086*1000000/RES_hhdet_in_new!Q32)</f>
        <v>0</v>
      </c>
    </row>
    <row r="33" spans="1:17" ht="12" customHeight="1" x14ac:dyDescent="0.25">
      <c r="A33" s="166" t="s">
        <v>57</v>
      </c>
      <c r="B33" s="165"/>
      <c r="C33" s="165">
        <f>IF(RES_hhdet_in_tes!C33=0,0,RES_hhdet_in_tes!C33/0.086*1000000/RES_hhdet_in_new!C32)</f>
        <v>922.77951742079483</v>
      </c>
      <c r="D33" s="165">
        <f>IF(RES_hhdet_in_tes!D33=0,0,RES_hhdet_in_tes!D33/0.086*1000000/RES_hhdet_in_new!D32)</f>
        <v>910.54119980774203</v>
      </c>
      <c r="E33" s="165">
        <f>IF(RES_hhdet_in_tes!E33=0,0,RES_hhdet_in_tes!E33/0.086*1000000/RES_hhdet_in_new!E32)</f>
        <v>915.00567901359295</v>
      </c>
      <c r="F33" s="165">
        <f>IF(RES_hhdet_in_tes!F33=0,0,RES_hhdet_in_tes!F33/0.086*1000000/RES_hhdet_in_new!F32)</f>
        <v>917.1242207097406</v>
      </c>
      <c r="G33" s="165">
        <f>IF(RES_hhdet_in_tes!G33=0,0,RES_hhdet_in_tes!G33/0.086*1000000/RES_hhdet_in_new!G32)</f>
        <v>917.56850964706109</v>
      </c>
      <c r="H33" s="165">
        <f>IF(RES_hhdet_in_tes!H33=0,0,RES_hhdet_in_tes!H33/0.086*1000000/RES_hhdet_in_new!H32)</f>
        <v>929.98139549600887</v>
      </c>
      <c r="I33" s="165">
        <f>IF(RES_hhdet_in_tes!I33=0,0,RES_hhdet_in_tes!I33/0.086*1000000/RES_hhdet_in_new!I32)</f>
        <v>943.3167647145433</v>
      </c>
      <c r="J33" s="165">
        <f>IF(RES_hhdet_in_tes!J33=0,0,RES_hhdet_in_tes!J33/0.086*1000000/RES_hhdet_in_new!J32)</f>
        <v>944.30919652724538</v>
      </c>
      <c r="K33" s="165">
        <f>IF(RES_hhdet_in_tes!K33=0,0,RES_hhdet_in_tes!K33/0.086*1000000/RES_hhdet_in_new!K32)</f>
        <v>946.49094020017219</v>
      </c>
      <c r="L33" s="165">
        <f>IF(RES_hhdet_in_tes!L33=0,0,RES_hhdet_in_tes!L33/0.086*1000000/RES_hhdet_in_new!L32)</f>
        <v>945.43101384465922</v>
      </c>
      <c r="M33" s="165">
        <f>IF(RES_hhdet_in_tes!M33=0,0,RES_hhdet_in_tes!M33/0.086*1000000/RES_hhdet_in_new!M32)</f>
        <v>0</v>
      </c>
      <c r="N33" s="165">
        <f>IF(RES_hhdet_in_tes!N33=0,0,RES_hhdet_in_tes!N33/0.086*1000000/RES_hhdet_in_new!N32)</f>
        <v>0</v>
      </c>
      <c r="O33" s="165">
        <f>IF(RES_hhdet_in_tes!O33=0,0,RES_hhdet_in_tes!O33/0.086*1000000/RES_hhdet_in_new!O32)</f>
        <v>984.68827958625468</v>
      </c>
      <c r="P33" s="165">
        <f>IF(RES_hhdet_in_tes!P33=0,0,RES_hhdet_in_tes!P33/0.086*1000000/RES_hhdet_in_new!P32)</f>
        <v>0</v>
      </c>
      <c r="Q33" s="165">
        <f>IF(RES_hhdet_in_tes!Q33=0,0,RES_hhdet_in_tes!Q33/0.086*1000000/RES_hhdet_in_new!Q32)</f>
        <v>0</v>
      </c>
    </row>
    <row r="34" spans="1:17" ht="12" customHeight="1" x14ac:dyDescent="0.25">
      <c r="A34" s="147" t="s">
        <v>59</v>
      </c>
      <c r="B34" s="164"/>
      <c r="C34" s="164">
        <f>IF(RES_hhdet_in_tes!C34=0,0,RES_hhdet_in_tes!C34/0.086*1000000/RES_hhdet_in_new!C32)</f>
        <v>498.68281293755848</v>
      </c>
      <c r="D34" s="164">
        <f>IF(RES_hhdet_in_tes!D34=0,0,RES_hhdet_in_tes!D34/0.086*1000000/RES_hhdet_in_new!D32)</f>
        <v>493.77556707833116</v>
      </c>
      <c r="E34" s="164">
        <f>IF(RES_hhdet_in_tes!E34=0,0,RES_hhdet_in_tes!E34/0.086*1000000/RES_hhdet_in_new!E32)</f>
        <v>496.83672511691657</v>
      </c>
      <c r="F34" s="164">
        <f>IF(RES_hhdet_in_tes!F34=0,0,RES_hhdet_in_tes!F34/0.086*1000000/RES_hhdet_in_new!F32)</f>
        <v>500.64203562124055</v>
      </c>
      <c r="G34" s="164">
        <f>IF(RES_hhdet_in_tes!G34=0,0,RES_hhdet_in_tes!G34/0.086*1000000/RES_hhdet_in_new!G32)</f>
        <v>498.19162458369209</v>
      </c>
      <c r="H34" s="164">
        <f>IF(RES_hhdet_in_tes!H34=0,0,RES_hhdet_in_tes!H34/0.086*1000000/RES_hhdet_in_new!H32)</f>
        <v>495.51160907287738</v>
      </c>
      <c r="I34" s="164">
        <f>IF(RES_hhdet_in_tes!I34=0,0,RES_hhdet_in_tes!I34/0.086*1000000/RES_hhdet_in_new!I32)</f>
        <v>494.67221962478487</v>
      </c>
      <c r="J34" s="164">
        <f>IF(RES_hhdet_in_tes!J34=0,0,RES_hhdet_in_tes!J34/0.086*1000000/RES_hhdet_in_new!J32)</f>
        <v>495.572152689478</v>
      </c>
      <c r="K34" s="164">
        <f>IF(RES_hhdet_in_tes!K34=0,0,RES_hhdet_in_tes!K34/0.086*1000000/RES_hhdet_in_new!K32)</f>
        <v>498.18393907930198</v>
      </c>
      <c r="L34" s="164">
        <f>IF(RES_hhdet_in_tes!L34=0,0,RES_hhdet_in_tes!L34/0.086*1000000/RES_hhdet_in_new!L32)</f>
        <v>500.16618297238142</v>
      </c>
      <c r="M34" s="164">
        <f>IF(RES_hhdet_in_tes!M34=0,0,RES_hhdet_in_tes!M34/0.086*1000000/RES_hhdet_in_new!M32)</f>
        <v>0</v>
      </c>
      <c r="N34" s="164">
        <f>IF(RES_hhdet_in_tes!N34=0,0,RES_hhdet_in_tes!N34/0.086*1000000/RES_hhdet_in_new!N32)</f>
        <v>0</v>
      </c>
      <c r="O34" s="164">
        <f>IF(RES_hhdet_in_tes!O34=0,0,RES_hhdet_in_tes!O34/0.086*1000000/RES_hhdet_in_new!O32)</f>
        <v>518.91309697835993</v>
      </c>
      <c r="P34" s="164">
        <f>IF(RES_hhdet_in_tes!P34=0,0,RES_hhdet_in_tes!P34/0.086*1000000/RES_hhdet_in_new!P32)</f>
        <v>0</v>
      </c>
      <c r="Q34" s="164">
        <f>IF(RES_hhdet_in_tes!Q34=0,0,RES_hhdet_in_tes!Q34/0.086*1000000/RES_hhdet_in_new!Q32)</f>
        <v>0</v>
      </c>
    </row>
    <row r="35" spans="1:17" ht="12" customHeight="1" x14ac:dyDescent="0.25">
      <c r="A35" s="163" t="s">
        <v>142</v>
      </c>
      <c r="B35" s="162"/>
      <c r="C35" s="162">
        <f>IF(RES_hhdet_in_tes!C35=0,0,RES_hhdet_in_tes!C35/0.086*1000000/RES_hhdet_in_new!C35)</f>
        <v>0</v>
      </c>
      <c r="D35" s="162">
        <f>IF(RES_hhdet_in_tes!D35=0,0,RES_hhdet_in_tes!D35/0.086*1000000/RES_hhdet_in_new!D35)</f>
        <v>0</v>
      </c>
      <c r="E35" s="162">
        <f>IF(RES_hhdet_in_tes!E35=0,0,RES_hhdet_in_tes!E35/0.086*1000000/RES_hhdet_in_new!E35)</f>
        <v>0</v>
      </c>
      <c r="F35" s="162">
        <f>IF(RES_hhdet_in_tes!F35=0,0,RES_hhdet_in_tes!F35/0.086*1000000/RES_hhdet_in_new!F35)</f>
        <v>0</v>
      </c>
      <c r="G35" s="162">
        <f>IF(RES_hhdet_in_tes!G35=0,0,RES_hhdet_in_tes!G35/0.086*1000000/RES_hhdet_in_new!G35)</f>
        <v>0</v>
      </c>
      <c r="H35" s="162">
        <f>IF(RES_hhdet_in_tes!H35=0,0,RES_hhdet_in_tes!H35/0.086*1000000/RES_hhdet_in_new!H35)</f>
        <v>0</v>
      </c>
      <c r="I35" s="162">
        <f>IF(RES_hhdet_in_tes!I35=0,0,RES_hhdet_in_tes!I35/0.086*1000000/RES_hhdet_in_new!I35)</f>
        <v>0</v>
      </c>
      <c r="J35" s="162">
        <f>IF(RES_hhdet_in_tes!J35=0,0,RES_hhdet_in_tes!J35/0.086*1000000/RES_hhdet_in_new!J35)</f>
        <v>0</v>
      </c>
      <c r="K35" s="162">
        <f>IF(RES_hhdet_in_tes!K35=0,0,RES_hhdet_in_tes!K35/0.086*1000000/RES_hhdet_in_new!K35)</f>
        <v>0</v>
      </c>
      <c r="L35" s="162">
        <f>IF(RES_hhdet_in_tes!L35=0,0,RES_hhdet_in_tes!L35/0.086*1000000/RES_hhdet_in_new!L35)</f>
        <v>0</v>
      </c>
      <c r="M35" s="162">
        <f>IF(RES_hhdet_in_tes!M35=0,0,RES_hhdet_in_tes!M35/0.086*1000000/RES_hhdet_in_new!M35)</f>
        <v>1460.4827118146659</v>
      </c>
      <c r="N35" s="162">
        <f>IF(RES_hhdet_in_tes!N35=0,0,RES_hhdet_in_tes!N35/0.086*1000000/RES_hhdet_in_new!N35)</f>
        <v>0</v>
      </c>
      <c r="O35" s="162">
        <f>IF(RES_hhdet_in_tes!O35=0,0,RES_hhdet_in_tes!O35/0.086*1000000/RES_hhdet_in_new!O35)</f>
        <v>0</v>
      </c>
      <c r="P35" s="162">
        <f>IF(RES_hhdet_in_tes!P35=0,0,RES_hhdet_in_tes!P35/0.086*1000000/RES_hhdet_in_new!P35)</f>
        <v>1734.5265271731244</v>
      </c>
      <c r="Q35" s="162">
        <f>IF(RES_hhdet_in_tes!Q35=0,0,RES_hhdet_in_tes!Q35/0.086*1000000/RES_hhdet_in_new!Q35)</f>
        <v>1849.4045472699529</v>
      </c>
    </row>
    <row r="36" spans="1:17" ht="12" customHeight="1" x14ac:dyDescent="0.25">
      <c r="A36" s="161" t="s">
        <v>141</v>
      </c>
      <c r="B36" s="160"/>
      <c r="C36" s="160">
        <f>IF(RES_hhdet_in_tes!C36=0,0,RES_hhdet_in_tes!C36/0.086*1000000/RES_hhdet_in_new!C36)</f>
        <v>0</v>
      </c>
      <c r="D36" s="160">
        <f>IF(RES_hhdet_in_tes!D36=0,0,RES_hhdet_in_tes!D36/0.086*1000000/RES_hhdet_in_new!D36)</f>
        <v>0</v>
      </c>
      <c r="E36" s="160">
        <f>IF(RES_hhdet_in_tes!E36=0,0,RES_hhdet_in_tes!E36/0.086*1000000/RES_hhdet_in_new!E36)</f>
        <v>0</v>
      </c>
      <c r="F36" s="160">
        <f>IF(RES_hhdet_in_tes!F36=0,0,RES_hhdet_in_tes!F36/0.086*1000000/RES_hhdet_in_new!F36)</f>
        <v>0</v>
      </c>
      <c r="G36" s="160">
        <f>IF(RES_hhdet_in_tes!G36=0,0,RES_hhdet_in_tes!G36/0.086*1000000/RES_hhdet_in_new!G36)</f>
        <v>0</v>
      </c>
      <c r="H36" s="160">
        <f>IF(RES_hhdet_in_tes!H36=0,0,RES_hhdet_in_tes!H36/0.086*1000000/RES_hhdet_in_new!H36)</f>
        <v>0</v>
      </c>
      <c r="I36" s="160">
        <f>IF(RES_hhdet_in_tes!I36=0,0,RES_hhdet_in_tes!I36/0.086*1000000/RES_hhdet_in_new!I36)</f>
        <v>0</v>
      </c>
      <c r="J36" s="160">
        <f>IF(RES_hhdet_in_tes!J36=0,0,RES_hhdet_in_tes!J36/0.086*1000000/RES_hhdet_in_new!J36)</f>
        <v>0</v>
      </c>
      <c r="K36" s="160">
        <f>IF(RES_hhdet_in_tes!K36=0,0,RES_hhdet_in_tes!K36/0.086*1000000/RES_hhdet_in_new!K36)</f>
        <v>0</v>
      </c>
      <c r="L36" s="160">
        <f>IF(RES_hhdet_in_tes!L36=0,0,RES_hhdet_in_tes!L36/0.086*1000000/RES_hhdet_in_new!L36)</f>
        <v>0</v>
      </c>
      <c r="M36" s="160">
        <f>IF(RES_hhdet_in_tes!M36=0,0,RES_hhdet_in_tes!M36/0.086*1000000/RES_hhdet_in_new!M36)</f>
        <v>1415.6143127326004</v>
      </c>
      <c r="N36" s="160">
        <f>IF(RES_hhdet_in_tes!N36=0,0,RES_hhdet_in_tes!N36/0.086*1000000/RES_hhdet_in_new!N36)</f>
        <v>0</v>
      </c>
      <c r="O36" s="160">
        <f>IF(RES_hhdet_in_tes!O36=0,0,RES_hhdet_in_tes!O36/0.086*1000000/RES_hhdet_in_new!O36)</f>
        <v>0</v>
      </c>
      <c r="P36" s="160">
        <f>IF(RES_hhdet_in_tes!P36=0,0,RES_hhdet_in_tes!P36/0.086*1000000/RES_hhdet_in_new!P36)</f>
        <v>1645.681588586925</v>
      </c>
      <c r="Q36" s="160">
        <f>IF(RES_hhdet_in_tes!Q36=0,0,RES_hhdet_in_tes!Q36/0.086*1000000/RES_hhdet_in_new!Q36)</f>
        <v>1712.2872283417403</v>
      </c>
    </row>
    <row r="37" spans="1:17" ht="12" customHeight="1" x14ac:dyDescent="0.25">
      <c r="A37" s="148" t="s">
        <v>60</v>
      </c>
      <c r="B37" s="156"/>
      <c r="C37" s="156">
        <f>IF(RES_hhdet_in_tes!C37=0,0,RES_hhdet_in_tes!C37/0.086*1000000/RES_hhdet_in_new!C36)</f>
        <v>0</v>
      </c>
      <c r="D37" s="156">
        <f>IF(RES_hhdet_in_tes!D37=0,0,RES_hhdet_in_tes!D37/0.086*1000000/RES_hhdet_in_new!D36)</f>
        <v>0</v>
      </c>
      <c r="E37" s="156">
        <f>IF(RES_hhdet_in_tes!E37=0,0,RES_hhdet_in_tes!E37/0.086*1000000/RES_hhdet_in_new!E36)</f>
        <v>0</v>
      </c>
      <c r="F37" s="156">
        <f>IF(RES_hhdet_in_tes!F37=0,0,RES_hhdet_in_tes!F37/0.086*1000000/RES_hhdet_in_new!F36)</f>
        <v>0</v>
      </c>
      <c r="G37" s="156">
        <f>IF(RES_hhdet_in_tes!G37=0,0,RES_hhdet_in_tes!G37/0.086*1000000/RES_hhdet_in_new!G36)</f>
        <v>0</v>
      </c>
      <c r="H37" s="156">
        <f>IF(RES_hhdet_in_tes!H37=0,0,RES_hhdet_in_tes!H37/0.086*1000000/RES_hhdet_in_new!H36)</f>
        <v>0</v>
      </c>
      <c r="I37" s="156">
        <f>IF(RES_hhdet_in_tes!I37=0,0,RES_hhdet_in_tes!I37/0.086*1000000/RES_hhdet_in_new!I36)</f>
        <v>0</v>
      </c>
      <c r="J37" s="156">
        <f>IF(RES_hhdet_in_tes!J37=0,0,RES_hhdet_in_tes!J37/0.086*1000000/RES_hhdet_in_new!J36)</f>
        <v>0</v>
      </c>
      <c r="K37" s="156">
        <f>IF(RES_hhdet_in_tes!K37=0,0,RES_hhdet_in_tes!K37/0.086*1000000/RES_hhdet_in_new!K36)</f>
        <v>0</v>
      </c>
      <c r="L37" s="156">
        <f>IF(RES_hhdet_in_tes!L37=0,0,RES_hhdet_in_tes!L37/0.086*1000000/RES_hhdet_in_new!L36)</f>
        <v>0</v>
      </c>
      <c r="M37" s="156">
        <f>IF(RES_hhdet_in_tes!M37=0,0,RES_hhdet_in_tes!M37/0.086*1000000/RES_hhdet_in_new!M36)</f>
        <v>959.35519313760278</v>
      </c>
      <c r="N37" s="156">
        <f>IF(RES_hhdet_in_tes!N37=0,0,RES_hhdet_in_tes!N37/0.086*1000000/RES_hhdet_in_new!N36)</f>
        <v>0</v>
      </c>
      <c r="O37" s="156">
        <f>IF(RES_hhdet_in_tes!O37=0,0,RES_hhdet_in_tes!O37/0.086*1000000/RES_hhdet_in_new!O36)</f>
        <v>0</v>
      </c>
      <c r="P37" s="156">
        <f>IF(RES_hhdet_in_tes!P37=0,0,RES_hhdet_in_tes!P37/0.086*1000000/RES_hhdet_in_new!P36)</f>
        <v>1135.553659355922</v>
      </c>
      <c r="Q37" s="156">
        <f>IF(RES_hhdet_in_tes!Q37=0,0,RES_hhdet_in_tes!Q37/0.086*1000000/RES_hhdet_in_new!Q36)</f>
        <v>1207.3461668290718</v>
      </c>
    </row>
    <row r="38" spans="1:17" ht="12" customHeight="1" x14ac:dyDescent="0.25">
      <c r="A38" s="148" t="s">
        <v>59</v>
      </c>
      <c r="B38" s="156"/>
      <c r="C38" s="156">
        <f>IF(RES_hhdet_in_tes!C38=0,0,RES_hhdet_in_tes!C38/0.086*1000000/RES_hhdet_in_new!C36)</f>
        <v>0</v>
      </c>
      <c r="D38" s="156">
        <f>IF(RES_hhdet_in_tes!D38=0,0,RES_hhdet_in_tes!D38/0.086*1000000/RES_hhdet_in_new!D36)</f>
        <v>0</v>
      </c>
      <c r="E38" s="156">
        <f>IF(RES_hhdet_in_tes!E38=0,0,RES_hhdet_in_tes!E38/0.086*1000000/RES_hhdet_in_new!E36)</f>
        <v>0</v>
      </c>
      <c r="F38" s="156">
        <f>IF(RES_hhdet_in_tes!F38=0,0,RES_hhdet_in_tes!F38/0.086*1000000/RES_hhdet_in_new!F36)</f>
        <v>0</v>
      </c>
      <c r="G38" s="156">
        <f>IF(RES_hhdet_in_tes!G38=0,0,RES_hhdet_in_tes!G38/0.086*1000000/RES_hhdet_in_new!G36)</f>
        <v>0</v>
      </c>
      <c r="H38" s="156">
        <f>IF(RES_hhdet_in_tes!H38=0,0,RES_hhdet_in_tes!H38/0.086*1000000/RES_hhdet_in_new!H36)</f>
        <v>0</v>
      </c>
      <c r="I38" s="156">
        <f>IF(RES_hhdet_in_tes!I38=0,0,RES_hhdet_in_tes!I38/0.086*1000000/RES_hhdet_in_new!I36)</f>
        <v>0</v>
      </c>
      <c r="J38" s="156">
        <f>IF(RES_hhdet_in_tes!J38=0,0,RES_hhdet_in_tes!J38/0.086*1000000/RES_hhdet_in_new!J36)</f>
        <v>0</v>
      </c>
      <c r="K38" s="156">
        <f>IF(RES_hhdet_in_tes!K38=0,0,RES_hhdet_in_tes!K38/0.086*1000000/RES_hhdet_in_new!K36)</f>
        <v>0</v>
      </c>
      <c r="L38" s="156">
        <f>IF(RES_hhdet_in_tes!L38=0,0,RES_hhdet_in_tes!L38/0.086*1000000/RES_hhdet_in_new!L36)</f>
        <v>0</v>
      </c>
      <c r="M38" s="156">
        <f>IF(RES_hhdet_in_tes!M38=0,0,RES_hhdet_in_tes!M38/0.086*1000000/RES_hhdet_in_new!M36)</f>
        <v>456.25911959499786</v>
      </c>
      <c r="N38" s="156">
        <f>IF(RES_hhdet_in_tes!N38=0,0,RES_hhdet_in_tes!N38/0.086*1000000/RES_hhdet_in_new!N36)</f>
        <v>0</v>
      </c>
      <c r="O38" s="156">
        <f>IF(RES_hhdet_in_tes!O38=0,0,RES_hhdet_in_tes!O38/0.086*1000000/RES_hhdet_in_new!O36)</f>
        <v>0</v>
      </c>
      <c r="P38" s="156">
        <f>IF(RES_hhdet_in_tes!P38=0,0,RES_hhdet_in_tes!P38/0.086*1000000/RES_hhdet_in_new!P36)</f>
        <v>510.12792923100307</v>
      </c>
      <c r="Q38" s="156">
        <f>IF(RES_hhdet_in_tes!Q38=0,0,RES_hhdet_in_tes!Q38/0.086*1000000/RES_hhdet_in_new!Q36)</f>
        <v>504.9410615126684</v>
      </c>
    </row>
    <row r="39" spans="1:17" ht="12" customHeight="1" x14ac:dyDescent="0.25">
      <c r="A39" s="158" t="s">
        <v>62</v>
      </c>
      <c r="B39" s="157"/>
      <c r="C39" s="157">
        <f>IF(SUM(RES_hhdet_in_tes!C40:C41)=0,0,SUM(RES_hhdet_in_tes!C40:C41)/0.086*1000000/SUM(RES_hhdet_in_new!C40:C41))</f>
        <v>734.98426463093847</v>
      </c>
      <c r="D39" s="157">
        <f>IF(SUM(RES_hhdet_in_tes!D40:D41)=0,0,SUM(RES_hhdet_in_tes!D40:D41)/0.086*1000000/SUM(RES_hhdet_in_new!D40:D41))</f>
        <v>738.97348016249919</v>
      </c>
      <c r="E39" s="157">
        <f>IF(SUM(RES_hhdet_in_tes!E40:E41)=0,0,SUM(RES_hhdet_in_tes!E40:E41)/0.086*1000000/SUM(RES_hhdet_in_new!E40:E41))</f>
        <v>734.79796032076399</v>
      </c>
      <c r="F39" s="157">
        <f>IF(SUM(RES_hhdet_in_tes!F40:F41)=0,0,SUM(RES_hhdet_in_tes!F40:F41)/0.086*1000000/SUM(RES_hhdet_in_new!F40:F41))</f>
        <v>762.80721746569282</v>
      </c>
      <c r="G39" s="157">
        <f>IF(SUM(RES_hhdet_in_tes!G40:G41)=0,0,SUM(RES_hhdet_in_tes!G40:G41)/0.086*1000000/SUM(RES_hhdet_in_new!G40:G41))</f>
        <v>755.57884974565854</v>
      </c>
      <c r="H39" s="157">
        <f>IF(SUM(RES_hhdet_in_tes!H40:H41)=0,0,SUM(RES_hhdet_in_tes!H40:H41)/0.086*1000000/SUM(RES_hhdet_in_new!H40:H41))</f>
        <v>756.86470529680798</v>
      </c>
      <c r="I39" s="157">
        <f>IF(SUM(RES_hhdet_in_tes!I40:I41)=0,0,SUM(RES_hhdet_in_tes!I40:I41)/0.086*1000000/SUM(RES_hhdet_in_new!I40:I41))</f>
        <v>772.22639018919642</v>
      </c>
      <c r="J39" s="157">
        <f>IF(SUM(RES_hhdet_in_tes!J40:J41)=0,0,SUM(RES_hhdet_in_tes!J40:J41)/0.086*1000000/SUM(RES_hhdet_in_new!J40:J41))</f>
        <v>778.42157350232537</v>
      </c>
      <c r="K39" s="157">
        <f>IF(SUM(RES_hhdet_in_tes!K40:K41)=0,0,SUM(RES_hhdet_in_tes!K40:K41)/0.086*1000000/SUM(RES_hhdet_in_new!K40:K41))</f>
        <v>773.87285405467765</v>
      </c>
      <c r="L39" s="157">
        <f>IF(SUM(RES_hhdet_in_tes!L40:L41)=0,0,SUM(RES_hhdet_in_tes!L40:L41)/0.086*1000000/SUM(RES_hhdet_in_new!L40:L41))</f>
        <v>800.73513646546814</v>
      </c>
      <c r="M39" s="157">
        <f>IF(SUM(RES_hhdet_in_tes!M40:M41)=0,0,SUM(RES_hhdet_in_tes!M40:M41)/0.086*1000000/SUM(RES_hhdet_in_new!M40:M41))</f>
        <v>754.35260754218916</v>
      </c>
      <c r="N39" s="157">
        <f>IF(SUM(RES_hhdet_in_tes!N40:N41)=0,0,SUM(RES_hhdet_in_tes!N40:N41)/0.086*1000000/SUM(RES_hhdet_in_new!N40:N41))</f>
        <v>0</v>
      </c>
      <c r="O39" s="157">
        <f>IF(SUM(RES_hhdet_in_tes!O40:O41)=0,0,SUM(RES_hhdet_in_tes!O40:O41)/0.086*1000000/SUM(RES_hhdet_in_new!O40:O41))</f>
        <v>788.77789806124565</v>
      </c>
      <c r="P39" s="157">
        <f>IF(SUM(RES_hhdet_in_tes!P40:P41)=0,0,SUM(RES_hhdet_in_tes!P40:P41)/0.086*1000000/SUM(RES_hhdet_in_new!P40:P41))</f>
        <v>930.10534966789703</v>
      </c>
      <c r="Q39" s="157">
        <f>IF(SUM(RES_hhdet_in_tes!Q40:Q41)=0,0,SUM(RES_hhdet_in_tes!Q40:Q41)/0.086*1000000/SUM(RES_hhdet_in_new!Q40:Q41))</f>
        <v>781.71758700537737</v>
      </c>
    </row>
    <row r="40" spans="1:17" ht="12" customHeight="1" x14ac:dyDescent="0.25">
      <c r="A40" s="23" t="s">
        <v>57</v>
      </c>
      <c r="B40" s="156"/>
      <c r="C40" s="156">
        <f>IF(RES_hhdet_in_tes!C40=0,0,RES_hhdet_in_tes!C40/0.086*1000000/RES_hhdet_in_new!C40)</f>
        <v>734.98426463093847</v>
      </c>
      <c r="D40" s="156">
        <f>IF(RES_hhdet_in_tes!D40=0,0,RES_hhdet_in_tes!D40/0.086*1000000/RES_hhdet_in_new!D40)</f>
        <v>738.97348016249919</v>
      </c>
      <c r="E40" s="156">
        <f>IF(RES_hhdet_in_tes!E40=0,0,RES_hhdet_in_tes!E40/0.086*1000000/RES_hhdet_in_new!E40)</f>
        <v>734.79796032076399</v>
      </c>
      <c r="F40" s="156">
        <f>IF(RES_hhdet_in_tes!F40=0,0,RES_hhdet_in_tes!F40/0.086*1000000/RES_hhdet_in_new!F40)</f>
        <v>762.80721746569282</v>
      </c>
      <c r="G40" s="156">
        <f>IF(RES_hhdet_in_tes!G40=0,0,RES_hhdet_in_tes!G40/0.086*1000000/RES_hhdet_in_new!G40)</f>
        <v>755.57884974565854</v>
      </c>
      <c r="H40" s="156">
        <f>IF(RES_hhdet_in_tes!H40=0,0,RES_hhdet_in_tes!H40/0.086*1000000/RES_hhdet_in_new!H40)</f>
        <v>756.86470529680798</v>
      </c>
      <c r="I40" s="156">
        <f>IF(RES_hhdet_in_tes!I40=0,0,RES_hhdet_in_tes!I40/0.086*1000000/RES_hhdet_in_new!I40)</f>
        <v>772.22639018919642</v>
      </c>
      <c r="J40" s="156">
        <f>IF(RES_hhdet_in_tes!J40=0,0,RES_hhdet_in_tes!J40/0.086*1000000/RES_hhdet_in_new!J40)</f>
        <v>778.42157350232537</v>
      </c>
      <c r="K40" s="156">
        <f>IF(RES_hhdet_in_tes!K40=0,0,RES_hhdet_in_tes!K40/0.086*1000000/RES_hhdet_in_new!K40)</f>
        <v>773.87285405467765</v>
      </c>
      <c r="L40" s="156">
        <f>IF(RES_hhdet_in_tes!L40=0,0,RES_hhdet_in_tes!L40/0.086*1000000/RES_hhdet_in_new!L40)</f>
        <v>800.73513646546814</v>
      </c>
      <c r="M40" s="156">
        <f>IF(RES_hhdet_in_tes!M40=0,0,RES_hhdet_in_tes!M40/0.086*1000000/RES_hhdet_in_new!M40)</f>
        <v>754.35260754218916</v>
      </c>
      <c r="N40" s="156">
        <f>IF(RES_hhdet_in_tes!N40=0,0,RES_hhdet_in_tes!N40/0.086*1000000/RES_hhdet_in_new!N40)</f>
        <v>0</v>
      </c>
      <c r="O40" s="156">
        <f>IF(RES_hhdet_in_tes!O40=0,0,RES_hhdet_in_tes!O40/0.086*1000000/RES_hhdet_in_new!O40)</f>
        <v>788.77789806124565</v>
      </c>
      <c r="P40" s="156">
        <f>IF(RES_hhdet_in_tes!P40=0,0,RES_hhdet_in_tes!P40/0.086*1000000/RES_hhdet_in_new!P40)</f>
        <v>0</v>
      </c>
      <c r="Q40" s="156">
        <f>IF(RES_hhdet_in_tes!Q40=0,0,RES_hhdet_in_tes!Q40/0.086*1000000/RES_hhdet_in_new!Q40)</f>
        <v>781.71758700537737</v>
      </c>
    </row>
    <row r="41" spans="1:17" ht="12" customHeight="1" x14ac:dyDescent="0.25">
      <c r="A41" s="29" t="s">
        <v>140</v>
      </c>
      <c r="B41" s="57"/>
      <c r="C41" s="57">
        <f>IF(RES_hhdet_in_tes!C41=0,0,RES_hhdet_in_tes!C41/0.086*1000000/RES_hhdet_in_new!C41)</f>
        <v>0</v>
      </c>
      <c r="D41" s="57">
        <f>IF(RES_hhdet_in_tes!D41=0,0,RES_hhdet_in_tes!D41/0.086*1000000/RES_hhdet_in_new!D41)</f>
        <v>0</v>
      </c>
      <c r="E41" s="57">
        <f>IF(RES_hhdet_in_tes!E41=0,0,RES_hhdet_in_tes!E41/0.086*1000000/RES_hhdet_in_new!E41)</f>
        <v>0</v>
      </c>
      <c r="F41" s="57">
        <f>IF(RES_hhdet_in_tes!F41=0,0,RES_hhdet_in_tes!F41/0.086*1000000/RES_hhdet_in_new!F41)</f>
        <v>0</v>
      </c>
      <c r="G41" s="57">
        <f>IF(RES_hhdet_in_tes!G41=0,0,RES_hhdet_in_tes!G41/0.086*1000000/RES_hhdet_in_new!G41)</f>
        <v>0</v>
      </c>
      <c r="H41" s="57">
        <f>IF(RES_hhdet_in_tes!H41=0,0,RES_hhdet_in_tes!H41/0.086*1000000/RES_hhdet_in_new!H41)</f>
        <v>0</v>
      </c>
      <c r="I41" s="57">
        <f>IF(RES_hhdet_in_tes!I41=0,0,RES_hhdet_in_tes!I41/0.086*1000000/RES_hhdet_in_new!I41)</f>
        <v>0</v>
      </c>
      <c r="J41" s="57">
        <f>IF(RES_hhdet_in_tes!J41=0,0,RES_hhdet_in_tes!J41/0.086*1000000/RES_hhdet_in_new!J41)</f>
        <v>0</v>
      </c>
      <c r="K41" s="57">
        <f>IF(RES_hhdet_in_tes!K41=0,0,RES_hhdet_in_tes!K41/0.086*1000000/RES_hhdet_in_new!K41)</f>
        <v>0</v>
      </c>
      <c r="L41" s="57">
        <f>IF(RES_hhdet_in_tes!L41=0,0,RES_hhdet_in_tes!L41/0.086*1000000/RES_hhdet_in_new!L41)</f>
        <v>0</v>
      </c>
      <c r="M41" s="57">
        <f>IF(RES_hhdet_in_tes!M41=0,0,RES_hhdet_in_tes!M41/0.086*1000000/RES_hhdet_in_new!M41)</f>
        <v>0</v>
      </c>
      <c r="N41" s="57">
        <f>IF(RES_hhdet_in_tes!N41=0,0,RES_hhdet_in_tes!N41/0.086*1000000/RES_hhdet_in_new!N41)</f>
        <v>0</v>
      </c>
      <c r="O41" s="57">
        <f>IF(RES_hhdet_in_tes!O41=0,0,RES_hhdet_in_tes!O41/0.086*1000000/RES_hhdet_in_new!O41)</f>
        <v>0</v>
      </c>
      <c r="P41" s="57">
        <f>IF(RES_hhdet_in_tes!P41=0,0,RES_hhdet_in_tes!P41/0.086*1000000/RES_hhdet_in_new!P41)</f>
        <v>930.10534966789703</v>
      </c>
      <c r="Q41" s="57">
        <f>IF(RES_hhdet_in_tes!Q41=0,0,RES_hhdet_in_tes!Q41/0.086*1000000/RES_hhdet_in_new!Q41)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68">
        <f t="shared" ref="C43" si="34">SUM(C44,C47,C49,C58)</f>
        <v>13600.021384099262</v>
      </c>
      <c r="D43" s="168">
        <f t="shared" ref="D43" si="35">SUM(D44,D47,D49,D58)</f>
        <v>12404.134709145226</v>
      </c>
      <c r="E43" s="168">
        <f t="shared" ref="E43" si="36">SUM(E44,E47,E49,E58)</f>
        <v>13352.64091857267</v>
      </c>
      <c r="F43" s="168">
        <f t="shared" ref="F43" si="37">SUM(F44,F47,F49,F58)</f>
        <v>13335.360121193946</v>
      </c>
      <c r="G43" s="168">
        <f t="shared" ref="G43" si="38">SUM(G44,G47,G49,G58)</f>
        <v>13233.166385383525</v>
      </c>
      <c r="H43" s="168">
        <f t="shared" ref="H43" si="39">SUM(H44,H47,H49,H58)</f>
        <v>12745.39190614061</v>
      </c>
      <c r="I43" s="168">
        <f t="shared" ref="I43" si="40">SUM(I44,I47,I49,I58)</f>
        <v>11504.509218238842</v>
      </c>
      <c r="J43" s="168">
        <f t="shared" ref="J43" si="41">SUM(J44,J47,J49,J58)</f>
        <v>13494.872775583175</v>
      </c>
      <c r="K43" s="168">
        <f t="shared" ref="K43" si="42">SUM(K44,K47,K49,K58)</f>
        <v>13162.390684656135</v>
      </c>
      <c r="L43" s="168">
        <f t="shared" ref="L43" si="43">SUM(L44,L47,L49,L58)</f>
        <v>12959.487340206617</v>
      </c>
      <c r="M43" s="168">
        <f t="shared" ref="M43" si="44">SUM(M44,M47,M49,M58)</f>
        <v>10938.386334505458</v>
      </c>
      <c r="N43" s="168">
        <f t="shared" ref="N43" si="45">SUM(N44,N47,N49,N58)</f>
        <v>12336.547393531686</v>
      </c>
      <c r="O43" s="168">
        <f t="shared" ref="O43" si="46">SUM(O44,O47,O49,O58)</f>
        <v>13146.810650799758</v>
      </c>
      <c r="P43" s="168">
        <f t="shared" ref="P43" si="47">SUM(P44,P47,P49,P58)</f>
        <v>10791.579706299048</v>
      </c>
      <c r="Q43" s="168">
        <f t="shared" ref="Q43" si="48">SUM(Q44,Q47,Q49,Q58)</f>
        <v>11360.646960783772</v>
      </c>
    </row>
    <row r="44" spans="1:17" ht="12.95" customHeight="1" x14ac:dyDescent="0.25">
      <c r="A44" s="158" t="s">
        <v>65</v>
      </c>
      <c r="B44" s="157"/>
      <c r="C44" s="157">
        <f t="shared" ref="C44:Q44" si="49">SUM(C45:C46)</f>
        <v>9655.7285220645263</v>
      </c>
      <c r="D44" s="157">
        <f t="shared" si="49"/>
        <v>8490.6676080312809</v>
      </c>
      <c r="E44" s="157">
        <f t="shared" si="49"/>
        <v>9361.4498560121683</v>
      </c>
      <c r="F44" s="157">
        <f t="shared" si="49"/>
        <v>9384.8958787323045</v>
      </c>
      <c r="G44" s="157">
        <f t="shared" si="49"/>
        <v>9397.3642444676461</v>
      </c>
      <c r="H44" s="157">
        <f t="shared" si="49"/>
        <v>8882.9302583240133</v>
      </c>
      <c r="I44" s="157">
        <f t="shared" si="49"/>
        <v>7589.2854038858941</v>
      </c>
      <c r="J44" s="157">
        <f t="shared" si="49"/>
        <v>9115.7439208891992</v>
      </c>
      <c r="K44" s="157">
        <f t="shared" si="49"/>
        <v>8783.4224405821424</v>
      </c>
      <c r="L44" s="157">
        <f t="shared" si="49"/>
        <v>8516.991096800517</v>
      </c>
      <c r="M44" s="157">
        <f t="shared" si="49"/>
        <v>6767.0508718690453</v>
      </c>
      <c r="N44" s="157">
        <f t="shared" si="49"/>
        <v>7842.4749795322487</v>
      </c>
      <c r="O44" s="157">
        <f t="shared" si="49"/>
        <v>8230.2050592387604</v>
      </c>
      <c r="P44" s="157">
        <f t="shared" si="49"/>
        <v>6222.3545632183104</v>
      </c>
      <c r="Q44" s="157">
        <f t="shared" si="49"/>
        <v>6674.4002283797499</v>
      </c>
    </row>
    <row r="45" spans="1:17" ht="12" customHeight="1" x14ac:dyDescent="0.25">
      <c r="A45" s="23" t="s">
        <v>166</v>
      </c>
      <c r="B45" s="156"/>
      <c r="C45" s="156">
        <f>IF(RES_hhdet_in_tes!C45=0,0,RES_hhdet_in_tes!C45/0.086*1000000/RES_hhdet_in_new!C45)</f>
        <v>9463.0371413720968</v>
      </c>
      <c r="D45" s="156">
        <f>IF(RES_hhdet_in_tes!D45=0,0,RES_hhdet_in_tes!D45/0.086*1000000/RES_hhdet_in_new!D45)</f>
        <v>8307.0486123718674</v>
      </c>
      <c r="E45" s="156">
        <f>IF(RES_hhdet_in_tes!E45=0,0,RES_hhdet_in_tes!E45/0.086*1000000/RES_hhdet_in_new!E45)</f>
        <v>9096.4885199006712</v>
      </c>
      <c r="F45" s="156">
        <f>IF(RES_hhdet_in_tes!F45=0,0,RES_hhdet_in_tes!F45/0.086*1000000/RES_hhdet_in_new!F45)</f>
        <v>9140.6666146175794</v>
      </c>
      <c r="G45" s="156">
        <f>IF(RES_hhdet_in_tes!G45=0,0,RES_hhdet_in_tes!G45/0.086*1000000/RES_hhdet_in_new!G45)</f>
        <v>9241.8331994831969</v>
      </c>
      <c r="H45" s="156">
        <f>IF(RES_hhdet_in_tes!H45=0,0,RES_hhdet_in_tes!H45/0.086*1000000/RES_hhdet_in_new!H45)</f>
        <v>8699.4263834219291</v>
      </c>
      <c r="I45" s="156">
        <f>IF(RES_hhdet_in_tes!I45=0,0,RES_hhdet_in_tes!I45/0.086*1000000/RES_hhdet_in_new!I45)</f>
        <v>7432.0261523940344</v>
      </c>
      <c r="J45" s="156">
        <f>IF(RES_hhdet_in_tes!J45=0,0,RES_hhdet_in_tes!J45/0.086*1000000/RES_hhdet_in_new!J45)</f>
        <v>8870.8068394923466</v>
      </c>
      <c r="K45" s="156">
        <f>IF(RES_hhdet_in_tes!K45=0,0,RES_hhdet_in_tes!K45/0.086*1000000/RES_hhdet_in_new!K45)</f>
        <v>8612.4482456682599</v>
      </c>
      <c r="L45" s="156">
        <f>IF(RES_hhdet_in_tes!L45=0,0,RES_hhdet_in_tes!L45/0.086*1000000/RES_hhdet_in_new!L45)</f>
        <v>8210.7298104571728</v>
      </c>
      <c r="M45" s="156">
        <f>IF(RES_hhdet_in_tes!M45=0,0,RES_hhdet_in_tes!M45/0.086*1000000/RES_hhdet_in_new!M45)</f>
        <v>6646.3662140113292</v>
      </c>
      <c r="N45" s="156">
        <f>IF(RES_hhdet_in_tes!N45=0,0,RES_hhdet_in_tes!N45/0.086*1000000/RES_hhdet_in_new!N45)</f>
        <v>7520.579104350847</v>
      </c>
      <c r="O45" s="156">
        <f>IF(RES_hhdet_in_tes!O45=0,0,RES_hhdet_in_tes!O45/0.086*1000000/RES_hhdet_in_new!O45)</f>
        <v>7797.2158752790474</v>
      </c>
      <c r="P45" s="156">
        <f>IF(RES_hhdet_in_tes!P45=0,0,RES_hhdet_in_tes!P45/0.086*1000000/RES_hhdet_in_new!P45)</f>
        <v>6045.9359263227807</v>
      </c>
      <c r="Q45" s="156">
        <f>IF(RES_hhdet_in_tes!Q45=0,0,RES_hhdet_in_tes!Q45/0.086*1000000/RES_hhdet_in_new!Q45)</f>
        <v>6409.2297095643207</v>
      </c>
    </row>
    <row r="46" spans="1:17" ht="12" customHeight="1" x14ac:dyDescent="0.25">
      <c r="A46" s="23" t="s">
        <v>60</v>
      </c>
      <c r="B46" s="156"/>
      <c r="C46" s="156">
        <f>IF(RES_hhdet_in_tes!C46=0,0,RES_hhdet_in_tes!C46/0.086*1000000/RES_hhdet_in_new!C45)</f>
        <v>192.69138069242894</v>
      </c>
      <c r="D46" s="156">
        <f>IF(RES_hhdet_in_tes!D46=0,0,RES_hhdet_in_tes!D46/0.086*1000000/RES_hhdet_in_new!D45)</f>
        <v>183.61899565941289</v>
      </c>
      <c r="E46" s="156">
        <f>IF(RES_hhdet_in_tes!E46=0,0,RES_hhdet_in_tes!E46/0.086*1000000/RES_hhdet_in_new!E45)</f>
        <v>264.96133611149679</v>
      </c>
      <c r="F46" s="156">
        <f>IF(RES_hhdet_in_tes!F46=0,0,RES_hhdet_in_tes!F46/0.086*1000000/RES_hhdet_in_new!F45)</f>
        <v>244.22926411472523</v>
      </c>
      <c r="G46" s="156">
        <f>IF(RES_hhdet_in_tes!G46=0,0,RES_hhdet_in_tes!G46/0.086*1000000/RES_hhdet_in_new!G45)</f>
        <v>155.5310449844489</v>
      </c>
      <c r="H46" s="156">
        <f>IF(RES_hhdet_in_tes!H46=0,0,RES_hhdet_in_tes!H46/0.086*1000000/RES_hhdet_in_new!H45)</f>
        <v>183.50387490208411</v>
      </c>
      <c r="I46" s="156">
        <f>IF(RES_hhdet_in_tes!I46=0,0,RES_hhdet_in_tes!I46/0.086*1000000/RES_hhdet_in_new!I45)</f>
        <v>157.25925149185971</v>
      </c>
      <c r="J46" s="156">
        <f>IF(RES_hhdet_in_tes!J46=0,0,RES_hhdet_in_tes!J46/0.086*1000000/RES_hhdet_in_new!J45)</f>
        <v>244.93708139685248</v>
      </c>
      <c r="K46" s="156">
        <f>IF(RES_hhdet_in_tes!K46=0,0,RES_hhdet_in_tes!K46/0.086*1000000/RES_hhdet_in_new!K45)</f>
        <v>170.97419491388305</v>
      </c>
      <c r="L46" s="156">
        <f>IF(RES_hhdet_in_tes!L46=0,0,RES_hhdet_in_tes!L46/0.086*1000000/RES_hhdet_in_new!L45)</f>
        <v>306.26128634334327</v>
      </c>
      <c r="M46" s="156">
        <f>IF(RES_hhdet_in_tes!M46=0,0,RES_hhdet_in_tes!M46/0.086*1000000/RES_hhdet_in_new!M45)</f>
        <v>120.68465785771646</v>
      </c>
      <c r="N46" s="156">
        <f>IF(RES_hhdet_in_tes!N46=0,0,RES_hhdet_in_tes!N46/0.086*1000000/RES_hhdet_in_new!N45)</f>
        <v>321.89587518140155</v>
      </c>
      <c r="O46" s="156">
        <f>IF(RES_hhdet_in_tes!O46=0,0,RES_hhdet_in_tes!O46/0.086*1000000/RES_hhdet_in_new!O45)</f>
        <v>432.98918395971327</v>
      </c>
      <c r="P46" s="156">
        <f>IF(RES_hhdet_in_tes!P46=0,0,RES_hhdet_in_tes!P46/0.086*1000000/RES_hhdet_in_new!P45)</f>
        <v>176.41863689553008</v>
      </c>
      <c r="Q46" s="156">
        <f>IF(RES_hhdet_in_tes!Q46=0,0,RES_hhdet_in_tes!Q46/0.086*1000000/RES_hhdet_in_new!Q45)</f>
        <v>265.17051881542886</v>
      </c>
    </row>
    <row r="47" spans="1:17" ht="12.95" customHeight="1" x14ac:dyDescent="0.25">
      <c r="A47" s="158" t="s">
        <v>112</v>
      </c>
      <c r="B47" s="157"/>
      <c r="C47" s="157">
        <f t="shared" ref="C47:Q47" si="50">C48</f>
        <v>1653.4660775875823</v>
      </c>
      <c r="D47" s="157">
        <f t="shared" si="50"/>
        <v>1612.3947175156318</v>
      </c>
      <c r="E47" s="157">
        <f t="shared" si="50"/>
        <v>1580.6630629066462</v>
      </c>
      <c r="F47" s="157">
        <f t="shared" si="50"/>
        <v>1553.8074244444463</v>
      </c>
      <c r="G47" s="157">
        <f t="shared" si="50"/>
        <v>1536.519773869906</v>
      </c>
      <c r="H47" s="157">
        <f t="shared" si="50"/>
        <v>1525.2722085212151</v>
      </c>
      <c r="I47" s="157">
        <f t="shared" si="50"/>
        <v>1525.4135346515991</v>
      </c>
      <c r="J47" s="157">
        <f t="shared" si="50"/>
        <v>1999.2398961762531</v>
      </c>
      <c r="K47" s="157">
        <f t="shared" si="50"/>
        <v>2013.3765624675566</v>
      </c>
      <c r="L47" s="157">
        <f t="shared" si="50"/>
        <v>2051.1210141322022</v>
      </c>
      <c r="M47" s="157">
        <f t="shared" si="50"/>
        <v>2017.9517364844114</v>
      </c>
      <c r="N47" s="157">
        <f t="shared" si="50"/>
        <v>2063.1868727505716</v>
      </c>
      <c r="O47" s="157">
        <f t="shared" si="50"/>
        <v>2117.6080866643138</v>
      </c>
      <c r="P47" s="157">
        <f t="shared" si="50"/>
        <v>2056.7130426506337</v>
      </c>
      <c r="Q47" s="157">
        <f t="shared" si="50"/>
        <v>2065.1776168694605</v>
      </c>
    </row>
    <row r="48" spans="1:17" ht="12" customHeight="1" x14ac:dyDescent="0.25">
      <c r="A48" s="23" t="s">
        <v>60</v>
      </c>
      <c r="B48" s="156"/>
      <c r="C48" s="156">
        <f>IF(RES_hhdet_in_tes!C48=0,0,RES_hhdet_in_tes!C48/0.086*1000000/RES_hhdet_in_new!C48)</f>
        <v>1653.4660775875823</v>
      </c>
      <c r="D48" s="156">
        <f>IF(RES_hhdet_in_tes!D48=0,0,RES_hhdet_in_tes!D48/0.086*1000000/RES_hhdet_in_new!D48)</f>
        <v>1612.3947175156318</v>
      </c>
      <c r="E48" s="156">
        <f>IF(RES_hhdet_in_tes!E48=0,0,RES_hhdet_in_tes!E48/0.086*1000000/RES_hhdet_in_new!E48)</f>
        <v>1580.6630629066462</v>
      </c>
      <c r="F48" s="156">
        <f>IF(RES_hhdet_in_tes!F48=0,0,RES_hhdet_in_tes!F48/0.086*1000000/RES_hhdet_in_new!F48)</f>
        <v>1553.8074244444463</v>
      </c>
      <c r="G48" s="156">
        <f>IF(RES_hhdet_in_tes!G48=0,0,RES_hhdet_in_tes!G48/0.086*1000000/RES_hhdet_in_new!G48)</f>
        <v>1536.519773869906</v>
      </c>
      <c r="H48" s="156">
        <f>IF(RES_hhdet_in_tes!H48=0,0,RES_hhdet_in_tes!H48/0.086*1000000/RES_hhdet_in_new!H48)</f>
        <v>1525.2722085212151</v>
      </c>
      <c r="I48" s="156">
        <f>IF(RES_hhdet_in_tes!I48=0,0,RES_hhdet_in_tes!I48/0.086*1000000/RES_hhdet_in_new!I48)</f>
        <v>1525.4135346515991</v>
      </c>
      <c r="J48" s="156">
        <f>IF(RES_hhdet_in_tes!J48=0,0,RES_hhdet_in_tes!J48/0.086*1000000/RES_hhdet_in_new!J48)</f>
        <v>1999.2398961762531</v>
      </c>
      <c r="K48" s="156">
        <f>IF(RES_hhdet_in_tes!K48=0,0,RES_hhdet_in_tes!K48/0.086*1000000/RES_hhdet_in_new!K48)</f>
        <v>2013.3765624675566</v>
      </c>
      <c r="L48" s="156">
        <f>IF(RES_hhdet_in_tes!L48=0,0,RES_hhdet_in_tes!L48/0.086*1000000/RES_hhdet_in_new!L48)</f>
        <v>2051.1210141322022</v>
      </c>
      <c r="M48" s="156">
        <f>IF(RES_hhdet_in_tes!M48=0,0,RES_hhdet_in_tes!M48/0.086*1000000/RES_hhdet_in_new!M48)</f>
        <v>2017.9517364844114</v>
      </c>
      <c r="N48" s="156">
        <f>IF(RES_hhdet_in_tes!N48=0,0,RES_hhdet_in_tes!N48/0.086*1000000/RES_hhdet_in_new!N48)</f>
        <v>2063.1868727505716</v>
      </c>
      <c r="O48" s="156">
        <f>IF(RES_hhdet_in_tes!O48=0,0,RES_hhdet_in_tes!O48/0.086*1000000/RES_hhdet_in_new!O48)</f>
        <v>2117.6080866643138</v>
      </c>
      <c r="P48" s="156">
        <f>IF(RES_hhdet_in_tes!P48=0,0,RES_hhdet_in_tes!P48/0.086*1000000/RES_hhdet_in_new!P48)</f>
        <v>2056.7130426506337</v>
      </c>
      <c r="Q48" s="156">
        <f>IF(RES_hhdet_in_tes!Q48=0,0,RES_hhdet_in_tes!Q48/0.086*1000000/RES_hhdet_in_new!Q48)</f>
        <v>2065.1776168694605</v>
      </c>
    </row>
    <row r="49" spans="1:17" ht="12" customHeight="1" x14ac:dyDescent="0.25">
      <c r="A49" s="158" t="s">
        <v>63</v>
      </c>
      <c r="B49" s="157"/>
      <c r="C49" s="157">
        <f>IF(SUM(RES_hhdet_in_tes!C50:C51,RES_hhdet_in_tes!C54:C55)=0,0,SUM(RES_hhdet_in_tes!C50:C51,RES_hhdet_in_tes!C54:C55)/0.086*1000000/SUM(RES_hhdet_in_new!C50:C51,RES_hhdet_in_new!C54:C55))</f>
        <v>1466.1022376052913</v>
      </c>
      <c r="D49" s="157">
        <f>IF(SUM(RES_hhdet_in_tes!D50:D51,RES_hhdet_in_tes!D54:D55)=0,0,SUM(RES_hhdet_in_tes!D50:D51,RES_hhdet_in_tes!D54:D55)/0.086*1000000/SUM(RES_hhdet_in_new!D50:D51,RES_hhdet_in_new!D54:D55))</f>
        <v>1464.8533531843873</v>
      </c>
      <c r="E49" s="157">
        <f>IF(SUM(RES_hhdet_in_tes!E50:E51,RES_hhdet_in_tes!E54:E55)=0,0,SUM(RES_hhdet_in_tes!E50:E51,RES_hhdet_in_tes!E54:E55)/0.086*1000000/SUM(RES_hhdet_in_new!E50:E51,RES_hhdet_in_new!E54:E55))</f>
        <v>1523.1324879033459</v>
      </c>
      <c r="F49" s="157">
        <f>IF(SUM(RES_hhdet_in_tes!F50:F51,RES_hhdet_in_tes!F54:F55)=0,0,SUM(RES_hhdet_in_tes!F50:F51,RES_hhdet_in_tes!F54:F55)/0.086*1000000/SUM(RES_hhdet_in_new!F50:F51,RES_hhdet_in_new!F54:F55))</f>
        <v>1521.1969440771416</v>
      </c>
      <c r="G49" s="157">
        <f>IF(SUM(RES_hhdet_in_tes!G50:G51,RES_hhdet_in_tes!G54:G55)=0,0,SUM(RES_hhdet_in_tes!G50:G51,RES_hhdet_in_tes!G54:G55)/0.086*1000000/SUM(RES_hhdet_in_new!G50:G51,RES_hhdet_in_new!G54:G55))</f>
        <v>1462.0131478795054</v>
      </c>
      <c r="H49" s="157">
        <f>IF(SUM(RES_hhdet_in_tes!H50:H51,RES_hhdet_in_tes!H54:H55)=0,0,SUM(RES_hhdet_in_tes!H50:H51,RES_hhdet_in_tes!H54:H55)/0.086*1000000/SUM(RES_hhdet_in_new!H50:H51,RES_hhdet_in_new!H54:H55))</f>
        <v>1470.2475762747115</v>
      </c>
      <c r="I49" s="157">
        <f>IF(SUM(RES_hhdet_in_tes!I50:I51,RES_hhdet_in_tes!I54:I55)=0,0,SUM(RES_hhdet_in_tes!I50:I51,RES_hhdet_in_tes!I54:I55)/0.086*1000000/SUM(RES_hhdet_in_new!I50:I51,RES_hhdet_in_new!I54:I55))</f>
        <v>1528.4736740790129</v>
      </c>
      <c r="J49" s="157">
        <f>IF(SUM(RES_hhdet_in_tes!J50:J51,RES_hhdet_in_tes!J54:J55)=0,0,SUM(RES_hhdet_in_tes!J50:J51,RES_hhdet_in_tes!J54:J55)/0.086*1000000/SUM(RES_hhdet_in_new!J50:J51,RES_hhdet_in_new!J54:J55))</f>
        <v>1464.3544677107575</v>
      </c>
      <c r="K49" s="157">
        <f>IF(SUM(RES_hhdet_in_tes!K50:K51,RES_hhdet_in_tes!K54:K55)=0,0,SUM(RES_hhdet_in_tes!K50:K51,RES_hhdet_in_tes!K54:K55)/0.086*1000000/SUM(RES_hhdet_in_new!K50:K51,RES_hhdet_in_new!K54:K55))</f>
        <v>1474.3744997766103</v>
      </c>
      <c r="L49" s="157">
        <f>IF(SUM(RES_hhdet_in_tes!L50:L51,RES_hhdet_in_tes!L54:L55)=0,0,SUM(RES_hhdet_in_tes!L50:L51,RES_hhdet_in_tes!L54:L55)/0.086*1000000/SUM(RES_hhdet_in_new!L50:L51,RES_hhdet_in_new!L54:L55))</f>
        <v>1412.303371532246</v>
      </c>
      <c r="M49" s="157">
        <f>IF(SUM(RES_hhdet_in_tes!M50:M51,RES_hhdet_in_tes!M54:M55)=0,0,SUM(RES_hhdet_in_tes!M50:M51,RES_hhdet_in_tes!M54:M55)/0.086*1000000/SUM(RES_hhdet_in_new!M50:M51,RES_hhdet_in_new!M54:M55))</f>
        <v>1303.7760899587779</v>
      </c>
      <c r="N49" s="157">
        <f>IF(SUM(RES_hhdet_in_tes!N50:N51,RES_hhdet_in_tes!N54:N55)=0,0,SUM(RES_hhdet_in_tes!N50:N51,RES_hhdet_in_tes!N54:N55)/0.086*1000000/SUM(RES_hhdet_in_new!N50:N51,RES_hhdet_in_new!N54:N55))</f>
        <v>1421.7405519630242</v>
      </c>
      <c r="O49" s="157">
        <f>IF(SUM(RES_hhdet_in_tes!O50:O51,RES_hhdet_in_tes!O54:O55)=0,0,SUM(RES_hhdet_in_tes!O50:O51,RES_hhdet_in_tes!O54:O55)/0.086*1000000/SUM(RES_hhdet_in_new!O50:O51,RES_hhdet_in_new!O54:O55))</f>
        <v>1705.3859630558964</v>
      </c>
      <c r="P49" s="157">
        <f>IF(SUM(RES_hhdet_in_tes!P50:P51,RES_hhdet_in_tes!P54:P55)=0,0,SUM(RES_hhdet_in_tes!P50:P51,RES_hhdet_in_tes!P54:P55)/0.086*1000000/SUM(RES_hhdet_in_new!P50:P51,RES_hhdet_in_new!P54:P55))</f>
        <v>1582.3836244938336</v>
      </c>
      <c r="Q49" s="157">
        <f>IF(SUM(RES_hhdet_in_tes!Q50:Q51,RES_hhdet_in_tes!Q54:Q55)=0,0,SUM(RES_hhdet_in_tes!Q50:Q51,RES_hhdet_in_tes!Q54:Q55)/0.086*1000000/SUM(RES_hhdet_in_new!Q50:Q51,RES_hhdet_in_new!Q54:Q55))</f>
        <v>1636.0036092590931</v>
      </c>
    </row>
    <row r="50" spans="1:17" ht="12" customHeight="1" x14ac:dyDescent="0.25">
      <c r="A50" s="167" t="s">
        <v>165</v>
      </c>
      <c r="B50" s="132"/>
      <c r="C50" s="132">
        <f>IF(RES_hhdet_in_tes!C50=0,0,RES_hhdet_in_tes!C50/0.086*1000000/RES_hhdet_in_new!C50)</f>
        <v>1457.5272789237058</v>
      </c>
      <c r="D50" s="132">
        <f>IF(RES_hhdet_in_tes!D50=0,0,RES_hhdet_in_tes!D50/0.086*1000000/RES_hhdet_in_new!D50)</f>
        <v>1352.4897186834096</v>
      </c>
      <c r="E50" s="132">
        <f>IF(RES_hhdet_in_tes!E50=0,0,RES_hhdet_in_tes!E50/0.086*1000000/RES_hhdet_in_new!E50)</f>
        <v>1428.9383432910749</v>
      </c>
      <c r="F50" s="132">
        <f>IF(RES_hhdet_in_tes!F50=0,0,RES_hhdet_in_tes!F50/0.086*1000000/RES_hhdet_in_new!F50)</f>
        <v>1374.8313847876177</v>
      </c>
      <c r="G50" s="132">
        <f>IF(RES_hhdet_in_tes!G50=0,0,RES_hhdet_in_tes!G50/0.086*1000000/RES_hhdet_in_new!G50)</f>
        <v>1395.2058017850404</v>
      </c>
      <c r="H50" s="132">
        <f>IF(RES_hhdet_in_tes!H50=0,0,RES_hhdet_in_tes!H50/0.086*1000000/RES_hhdet_in_new!H50)</f>
        <v>1379.2631414542145</v>
      </c>
      <c r="I50" s="132">
        <f>IF(RES_hhdet_in_tes!I50=0,0,RES_hhdet_in_tes!I50/0.086*1000000/RES_hhdet_in_new!I50)</f>
        <v>1369.9328363842483</v>
      </c>
      <c r="J50" s="132">
        <f>IF(RES_hhdet_in_tes!J50=0,0,RES_hhdet_in_tes!J50/0.086*1000000/RES_hhdet_in_new!J50)</f>
        <v>1429.3401597347304</v>
      </c>
      <c r="K50" s="132">
        <f>IF(RES_hhdet_in_tes!K50=0,0,RES_hhdet_in_tes!K50/0.086*1000000/RES_hhdet_in_new!K50)</f>
        <v>1448.198007335774</v>
      </c>
      <c r="L50" s="132">
        <f>IF(RES_hhdet_in_tes!L50=0,0,RES_hhdet_in_tes!L50/0.086*1000000/RES_hhdet_in_new!L50)</f>
        <v>1328.5959962940358</v>
      </c>
      <c r="M50" s="132">
        <f>IF(RES_hhdet_in_tes!M50=0,0,RES_hhdet_in_tes!M50/0.086*1000000/RES_hhdet_in_new!M50)</f>
        <v>1289.042931632019</v>
      </c>
      <c r="N50" s="132">
        <f>IF(RES_hhdet_in_tes!N50=0,0,RES_hhdet_in_tes!N50/0.086*1000000/RES_hhdet_in_new!N50)</f>
        <v>1418.5188325470201</v>
      </c>
      <c r="O50" s="132">
        <f>IF(RES_hhdet_in_tes!O50=0,0,RES_hhdet_in_tes!O50/0.086*1000000/RES_hhdet_in_new!O50)</f>
        <v>1449.6905976654691</v>
      </c>
      <c r="P50" s="132">
        <f>IF(RES_hhdet_in_tes!P50=0,0,RES_hhdet_in_tes!P50/0.086*1000000/RES_hhdet_in_new!P50)</f>
        <v>1433.2043145453983</v>
      </c>
      <c r="Q50" s="132">
        <f>IF(RES_hhdet_in_tes!Q50=0,0,RES_hhdet_in_tes!Q50/0.086*1000000/RES_hhdet_in_new!Q50)</f>
        <v>1423.3908628984709</v>
      </c>
    </row>
    <row r="51" spans="1:17" ht="12" customHeight="1" x14ac:dyDescent="0.25">
      <c r="A51" s="167" t="s">
        <v>164</v>
      </c>
      <c r="B51" s="132"/>
      <c r="C51" s="132">
        <f>IF(RES_hhdet_in_tes!C51=0,0,RES_hhdet_in_tes!C51/0.086*1000000/RES_hhdet_in_new!C51)</f>
        <v>1447.6555424994499</v>
      </c>
      <c r="D51" s="132">
        <f>IF(RES_hhdet_in_tes!D51=0,0,RES_hhdet_in_tes!D51/0.086*1000000/RES_hhdet_in_new!D51)</f>
        <v>1374.374819018672</v>
      </c>
      <c r="E51" s="132">
        <f>IF(RES_hhdet_in_tes!E51=0,0,RES_hhdet_in_tes!E51/0.086*1000000/RES_hhdet_in_new!E51)</f>
        <v>1428.3560190872045</v>
      </c>
      <c r="F51" s="132">
        <f>IF(RES_hhdet_in_tes!F51=0,0,RES_hhdet_in_tes!F51/0.086*1000000/RES_hhdet_in_new!F51)</f>
        <v>1397.9443935895729</v>
      </c>
      <c r="G51" s="132">
        <f>IF(RES_hhdet_in_tes!G51=0,0,RES_hhdet_in_tes!G51/0.086*1000000/RES_hhdet_in_new!G51)</f>
        <v>1410.2430218353145</v>
      </c>
      <c r="H51" s="132">
        <f>IF(RES_hhdet_in_tes!H51=0,0,RES_hhdet_in_tes!H51/0.086*1000000/RES_hhdet_in_new!H51)</f>
        <v>1405.3012174085422</v>
      </c>
      <c r="I51" s="132">
        <f>IF(RES_hhdet_in_tes!I51=0,0,RES_hhdet_in_tes!I51/0.086*1000000/RES_hhdet_in_new!I51)</f>
        <v>1403.6398353048307</v>
      </c>
      <c r="J51" s="132">
        <f>IF(RES_hhdet_in_tes!J51=0,0,RES_hhdet_in_tes!J51/0.086*1000000/RES_hhdet_in_new!J51)</f>
        <v>1451.7994884161121</v>
      </c>
      <c r="K51" s="132">
        <f>IF(RES_hhdet_in_tes!K51=0,0,RES_hhdet_in_tes!K51/0.086*1000000/RES_hhdet_in_new!K51)</f>
        <v>1469.9977666544271</v>
      </c>
      <c r="L51" s="132">
        <f>IF(RES_hhdet_in_tes!L51=0,0,RES_hhdet_in_tes!L51/0.086*1000000/RES_hhdet_in_new!L51)</f>
        <v>1393.5283236575219</v>
      </c>
      <c r="M51" s="132">
        <f>IF(RES_hhdet_in_tes!M51=0,0,RES_hhdet_in_tes!M51/0.086*1000000/RES_hhdet_in_new!M51)</f>
        <v>1324.6094206494101</v>
      </c>
      <c r="N51" s="132">
        <f>IF(RES_hhdet_in_tes!N51=0,0,RES_hhdet_in_tes!N51/0.086*1000000/RES_hhdet_in_new!N51)</f>
        <v>1472.8384711979045</v>
      </c>
      <c r="O51" s="132">
        <f>IF(RES_hhdet_in_tes!O51=0,0,RES_hhdet_in_tes!O51/0.086*1000000/RES_hhdet_in_new!O51)</f>
        <v>1488.9895282687489</v>
      </c>
      <c r="P51" s="132">
        <f>IF(RES_hhdet_in_tes!P51=0,0,RES_hhdet_in_tes!P51/0.086*1000000/RES_hhdet_in_new!P51)</f>
        <v>1467.2892445882599</v>
      </c>
      <c r="Q51" s="132">
        <f>IF(RES_hhdet_in_tes!Q51=0,0,RES_hhdet_in_tes!Q51/0.086*1000000/RES_hhdet_in_new!Q51)</f>
        <v>1452.3088330273065</v>
      </c>
    </row>
    <row r="52" spans="1:17" ht="12" customHeight="1" x14ac:dyDescent="0.25">
      <c r="A52" s="166" t="s">
        <v>163</v>
      </c>
      <c r="B52" s="165"/>
      <c r="C52" s="165">
        <f>IF(RES_hhdet_in_tes!C52=0,0,RES_hhdet_in_tes!C52/0.086*1000000/RES_hhdet_in_new!C51)</f>
        <v>948.97224231136511</v>
      </c>
      <c r="D52" s="165">
        <f>IF(RES_hhdet_in_tes!D52=0,0,RES_hhdet_in_tes!D52/0.086*1000000/RES_hhdet_in_new!D51)</f>
        <v>880.59994150835632</v>
      </c>
      <c r="E52" s="165">
        <f>IF(RES_hhdet_in_tes!E52=0,0,RES_hhdet_in_tes!E52/0.086*1000000/RES_hhdet_in_new!E51)</f>
        <v>931.52203998255595</v>
      </c>
      <c r="F52" s="165">
        <f>IF(RES_hhdet_in_tes!F52=0,0,RES_hhdet_in_tes!F52/0.086*1000000/RES_hhdet_in_new!F51)</f>
        <v>897.30158373664267</v>
      </c>
      <c r="G52" s="165">
        <f>IF(RES_hhdet_in_tes!G52=0,0,RES_hhdet_in_tes!G52/0.086*1000000/RES_hhdet_in_new!G51)</f>
        <v>912.05053903705652</v>
      </c>
      <c r="H52" s="165">
        <f>IF(RES_hhdet_in_tes!H52=0,0,RES_hhdet_in_tes!H52/0.086*1000000/RES_hhdet_in_new!H51)</f>
        <v>909.8095660890915</v>
      </c>
      <c r="I52" s="165">
        <f>IF(RES_hhdet_in_tes!I52=0,0,RES_hhdet_in_tes!I52/0.086*1000000/RES_hhdet_in_new!I51)</f>
        <v>909.01003149920689</v>
      </c>
      <c r="J52" s="165">
        <f>IF(RES_hhdet_in_tes!J52=0,0,RES_hhdet_in_tes!J52/0.086*1000000/RES_hhdet_in_new!J51)</f>
        <v>956.2567159103769</v>
      </c>
      <c r="K52" s="165">
        <f>IF(RES_hhdet_in_tes!K52=0,0,RES_hhdet_in_tes!K52/0.086*1000000/RES_hhdet_in_new!K51)</f>
        <v>971.84353013653231</v>
      </c>
      <c r="L52" s="165">
        <f>IF(RES_hhdet_in_tes!L52=0,0,RES_hhdet_in_tes!L52/0.086*1000000/RES_hhdet_in_new!L51)</f>
        <v>893.38999972460465</v>
      </c>
      <c r="M52" s="165">
        <f>IF(RES_hhdet_in_tes!M52=0,0,RES_hhdet_in_tes!M52/0.086*1000000/RES_hhdet_in_new!M51)</f>
        <v>868.28875639000591</v>
      </c>
      <c r="N52" s="165">
        <f>IF(RES_hhdet_in_tes!N52=0,0,RES_hhdet_in_tes!N52/0.086*1000000/RES_hhdet_in_new!N51)</f>
        <v>981.56941098311802</v>
      </c>
      <c r="O52" s="165">
        <f>IF(RES_hhdet_in_tes!O52=0,0,RES_hhdet_in_tes!O52/0.086*1000000/RES_hhdet_in_new!O51)</f>
        <v>970.03708210930199</v>
      </c>
      <c r="P52" s="165">
        <f>IF(RES_hhdet_in_tes!P52=0,0,RES_hhdet_in_tes!P52/0.086*1000000/RES_hhdet_in_new!P51)</f>
        <v>957.12460117533476</v>
      </c>
      <c r="Q52" s="165">
        <f>IF(RES_hhdet_in_tes!Q52=0,0,RES_hhdet_in_tes!Q52/0.086*1000000/RES_hhdet_in_new!Q51)</f>
        <v>947.35272028019733</v>
      </c>
    </row>
    <row r="53" spans="1:17" ht="12" customHeight="1" x14ac:dyDescent="0.25">
      <c r="A53" s="147" t="s">
        <v>59</v>
      </c>
      <c r="B53" s="164"/>
      <c r="C53" s="164">
        <f>IF(RES_hhdet_in_tes!C53=0,0,RES_hhdet_in_tes!C53/0.086*1000000/RES_hhdet_in_new!C51)</f>
        <v>498.6833001880849</v>
      </c>
      <c r="D53" s="164">
        <f>IF(RES_hhdet_in_tes!D53=0,0,RES_hhdet_in_tes!D53/0.086*1000000/RES_hhdet_in_new!D51)</f>
        <v>493.77487751031555</v>
      </c>
      <c r="E53" s="164">
        <f>IF(RES_hhdet_in_tes!E53=0,0,RES_hhdet_in_tes!E53/0.086*1000000/RES_hhdet_in_new!E51)</f>
        <v>496.83397910464839</v>
      </c>
      <c r="F53" s="164">
        <f>IF(RES_hhdet_in_tes!F53=0,0,RES_hhdet_in_tes!F53/0.086*1000000/RES_hhdet_in_new!F51)</f>
        <v>500.6428098529301</v>
      </c>
      <c r="G53" s="164">
        <f>IF(RES_hhdet_in_tes!G53=0,0,RES_hhdet_in_tes!G53/0.086*1000000/RES_hhdet_in_new!G51)</f>
        <v>498.19248279825803</v>
      </c>
      <c r="H53" s="164">
        <f>IF(RES_hhdet_in_tes!H53=0,0,RES_hhdet_in_tes!H53/0.086*1000000/RES_hhdet_in_new!H51)</f>
        <v>495.49165131945074</v>
      </c>
      <c r="I53" s="164">
        <f>IF(RES_hhdet_in_tes!I53=0,0,RES_hhdet_in_tes!I53/0.086*1000000/RES_hhdet_in_new!I51)</f>
        <v>494.62980380562396</v>
      </c>
      <c r="J53" s="164">
        <f>IF(RES_hhdet_in_tes!J53=0,0,RES_hhdet_in_tes!J53/0.086*1000000/RES_hhdet_in_new!J51)</f>
        <v>495.54277250573529</v>
      </c>
      <c r="K53" s="164">
        <f>IF(RES_hhdet_in_tes!K53=0,0,RES_hhdet_in_tes!K53/0.086*1000000/RES_hhdet_in_new!K51)</f>
        <v>498.15423651789462</v>
      </c>
      <c r="L53" s="164">
        <f>IF(RES_hhdet_in_tes!L53=0,0,RES_hhdet_in_tes!L53/0.086*1000000/RES_hhdet_in_new!L51)</f>
        <v>500.1383239329171</v>
      </c>
      <c r="M53" s="164">
        <f>IF(RES_hhdet_in_tes!M53=0,0,RES_hhdet_in_tes!M53/0.086*1000000/RES_hhdet_in_new!M51)</f>
        <v>456.32066425940445</v>
      </c>
      <c r="N53" s="164">
        <f>IF(RES_hhdet_in_tes!N53=0,0,RES_hhdet_in_tes!N53/0.086*1000000/RES_hhdet_in_new!N51)</f>
        <v>491.26906021478646</v>
      </c>
      <c r="O53" s="164">
        <f>IF(RES_hhdet_in_tes!O53=0,0,RES_hhdet_in_tes!O53/0.086*1000000/RES_hhdet_in_new!O51)</f>
        <v>518.95244615944682</v>
      </c>
      <c r="P53" s="164">
        <f>IF(RES_hhdet_in_tes!P53=0,0,RES_hhdet_in_tes!P53/0.086*1000000/RES_hhdet_in_new!P51)</f>
        <v>510.16464341292493</v>
      </c>
      <c r="Q53" s="164">
        <f>IF(RES_hhdet_in_tes!Q53=0,0,RES_hhdet_in_tes!Q53/0.086*1000000/RES_hhdet_in_new!Q51)</f>
        <v>504.9561127471091</v>
      </c>
    </row>
    <row r="54" spans="1:17" ht="12" customHeight="1" x14ac:dyDescent="0.25">
      <c r="A54" s="163" t="s">
        <v>142</v>
      </c>
      <c r="B54" s="162"/>
      <c r="C54" s="162">
        <f>IF(RES_hhdet_in_tes!C54=0,0,RES_hhdet_in_tes!C54/0.086*1000000/RES_hhdet_in_new!C54)</f>
        <v>1584.2014909518252</v>
      </c>
      <c r="D54" s="162">
        <f>IF(RES_hhdet_in_tes!D54=0,0,RES_hhdet_in_tes!D54/0.086*1000000/RES_hhdet_in_new!D54)</f>
        <v>1592.1970981251418</v>
      </c>
      <c r="E54" s="162">
        <f>IF(RES_hhdet_in_tes!E54=0,0,RES_hhdet_in_tes!E54/0.086*1000000/RES_hhdet_in_new!E54)</f>
        <v>1652.9152573129543</v>
      </c>
      <c r="F54" s="162">
        <f>IF(RES_hhdet_in_tes!F54=0,0,RES_hhdet_in_tes!F54/0.086*1000000/RES_hhdet_in_new!F54)</f>
        <v>1686.5198336338703</v>
      </c>
      <c r="G54" s="162">
        <f>IF(RES_hhdet_in_tes!G54=0,0,RES_hhdet_in_tes!G54/0.086*1000000/RES_hhdet_in_new!G54)</f>
        <v>1562.0016930929858</v>
      </c>
      <c r="H54" s="162">
        <f>IF(RES_hhdet_in_tes!H54=0,0,RES_hhdet_in_tes!H54/0.086*1000000/RES_hhdet_in_new!H54)</f>
        <v>1585.1381256000166</v>
      </c>
      <c r="I54" s="162">
        <f>IF(RES_hhdet_in_tes!I54=0,0,RES_hhdet_in_tes!I54/0.086*1000000/RES_hhdet_in_new!I54)</f>
        <v>1600.3369204105832</v>
      </c>
      <c r="J54" s="162">
        <f>IF(RES_hhdet_in_tes!J54=0,0,RES_hhdet_in_tes!J54/0.086*1000000/RES_hhdet_in_new!J54)</f>
        <v>1620.9163738877658</v>
      </c>
      <c r="K54" s="162">
        <f>IF(RES_hhdet_in_tes!K54=0,0,RES_hhdet_in_tes!K54/0.086*1000000/RES_hhdet_in_new!K54)</f>
        <v>1509.2516428461433</v>
      </c>
      <c r="L54" s="162">
        <f>IF(RES_hhdet_in_tes!L54=0,0,RES_hhdet_in_tes!L54/0.086*1000000/RES_hhdet_in_new!L54)</f>
        <v>1843.5653607749139</v>
      </c>
      <c r="M54" s="162">
        <f>IF(RES_hhdet_in_tes!M54=0,0,RES_hhdet_in_tes!M54/0.086*1000000/RES_hhdet_in_new!M54)</f>
        <v>0</v>
      </c>
      <c r="N54" s="162">
        <f>IF(RES_hhdet_in_tes!N54=0,0,RES_hhdet_in_tes!N54/0.086*1000000/RES_hhdet_in_new!N54)</f>
        <v>0</v>
      </c>
      <c r="O54" s="162">
        <f>IF(RES_hhdet_in_tes!O54=0,0,RES_hhdet_in_tes!O54/0.086*1000000/RES_hhdet_in_new!O54)</f>
        <v>2072.6194848693758</v>
      </c>
      <c r="P54" s="162">
        <f>IF(RES_hhdet_in_tes!P54=0,0,RES_hhdet_in_tes!P54/0.086*1000000/RES_hhdet_in_new!P54)</f>
        <v>1736.8524915431071</v>
      </c>
      <c r="Q54" s="162">
        <f>IF(RES_hhdet_in_tes!Q54=0,0,RES_hhdet_in_tes!Q54/0.086*1000000/RES_hhdet_in_new!Q54)</f>
        <v>1856.4251051612862</v>
      </c>
    </row>
    <row r="55" spans="1:17" ht="12" customHeight="1" x14ac:dyDescent="0.25">
      <c r="A55" s="161" t="s">
        <v>141</v>
      </c>
      <c r="B55" s="160"/>
      <c r="C55" s="160">
        <f>IF(RES_hhdet_in_tes!C55=0,0,RES_hhdet_in_tes!C55/0.086*1000000/RES_hhdet_in_new!C55)</f>
        <v>1528.4127422749409</v>
      </c>
      <c r="D55" s="160">
        <f>IF(RES_hhdet_in_tes!D55=0,0,RES_hhdet_in_tes!D55/0.086*1000000/RES_hhdet_in_new!D55)</f>
        <v>1528.7050337145483</v>
      </c>
      <c r="E55" s="160">
        <f>IF(RES_hhdet_in_tes!E55=0,0,RES_hhdet_in_tes!E55/0.086*1000000/RES_hhdet_in_new!E55)</f>
        <v>1571.060590575473</v>
      </c>
      <c r="F55" s="160">
        <f>IF(RES_hhdet_in_tes!F55=0,0,RES_hhdet_in_tes!F55/0.086*1000000/RES_hhdet_in_new!F55)</f>
        <v>1597.0093936593039</v>
      </c>
      <c r="G55" s="160">
        <f>IF(RES_hhdet_in_tes!G55=0,0,RES_hhdet_in_tes!G55/0.086*1000000/RES_hhdet_in_new!G55)</f>
        <v>1513.1247535122891</v>
      </c>
      <c r="H55" s="160">
        <f>IF(RES_hhdet_in_tes!H55=0,0,RES_hhdet_in_tes!H55/0.086*1000000/RES_hhdet_in_new!H55)</f>
        <v>1531.1286772887488</v>
      </c>
      <c r="I55" s="160">
        <f>IF(RES_hhdet_in_tes!I55=0,0,RES_hhdet_in_tes!I55/0.086*1000000/RES_hhdet_in_new!I55)</f>
        <v>1547.4831674584323</v>
      </c>
      <c r="J55" s="160">
        <f>IF(RES_hhdet_in_tes!J55=0,0,RES_hhdet_in_tes!J55/0.086*1000000/RES_hhdet_in_new!J55)</f>
        <v>1557.4551049546917</v>
      </c>
      <c r="K55" s="160">
        <f>IF(RES_hhdet_in_tes!K55=0,0,RES_hhdet_in_tes!K55/0.086*1000000/RES_hhdet_in_new!K55)</f>
        <v>1488.3405107472961</v>
      </c>
      <c r="L55" s="160">
        <f>IF(RES_hhdet_in_tes!L55=0,0,RES_hhdet_in_tes!L55/0.086*1000000/RES_hhdet_in_new!L55)</f>
        <v>1708.9132713529866</v>
      </c>
      <c r="M55" s="160">
        <f>IF(RES_hhdet_in_tes!M55=0,0,RES_hhdet_in_tes!M55/0.086*1000000/RES_hhdet_in_new!M55)</f>
        <v>0</v>
      </c>
      <c r="N55" s="160">
        <f>IF(RES_hhdet_in_tes!N55=0,0,RES_hhdet_in_tes!N55/0.086*1000000/RES_hhdet_in_new!N55)</f>
        <v>0</v>
      </c>
      <c r="O55" s="160">
        <f>IF(RES_hhdet_in_tes!O55=0,0,RES_hhdet_in_tes!O55/0.086*1000000/RES_hhdet_in_new!O55)</f>
        <v>1874.6123738109363</v>
      </c>
      <c r="P55" s="160">
        <f>IF(RES_hhdet_in_tes!P55=0,0,RES_hhdet_in_tes!P55/0.086*1000000/RES_hhdet_in_new!P55)</f>
        <v>1646.4640531206737</v>
      </c>
      <c r="Q55" s="160">
        <f>IF(RES_hhdet_in_tes!Q55=0,0,RES_hhdet_in_tes!Q55/0.086*1000000/RES_hhdet_in_new!Q55)</f>
        <v>1716.6820397736283</v>
      </c>
    </row>
    <row r="56" spans="1:17" ht="12" customHeight="1" x14ac:dyDescent="0.25">
      <c r="A56" s="148" t="s">
        <v>60</v>
      </c>
      <c r="B56" s="156"/>
      <c r="C56" s="156">
        <f>IF(RES_hhdet_in_tes!C56=0,0,RES_hhdet_in_tes!C56/0.086*1000000/RES_hhdet_in_new!C55)</f>
        <v>1029.730969118709</v>
      </c>
      <c r="D56" s="156">
        <f>IF(RES_hhdet_in_tes!D56=0,0,RES_hhdet_in_tes!D56/0.086*1000000/RES_hhdet_in_new!D55)</f>
        <v>1034.9306583747709</v>
      </c>
      <c r="E56" s="156">
        <f>IF(RES_hhdet_in_tes!E56=0,0,RES_hhdet_in_tes!E56/0.086*1000000/RES_hhdet_in_new!E55)</f>
        <v>1074.2277495761609</v>
      </c>
      <c r="F56" s="156">
        <f>IF(RES_hhdet_in_tes!F56=0,0,RES_hhdet_in_tes!F56/0.086*1000000/RES_hhdet_in_new!F55)</f>
        <v>1096.3667584384773</v>
      </c>
      <c r="G56" s="156">
        <f>IF(RES_hhdet_in_tes!G56=0,0,RES_hhdet_in_tes!G56/0.086*1000000/RES_hhdet_in_new!G55)</f>
        <v>1014.9319371181984</v>
      </c>
      <c r="H56" s="156">
        <f>IF(RES_hhdet_in_tes!H56=0,0,RES_hhdet_in_tes!H56/0.086*1000000/RES_hhdet_in_new!H55)</f>
        <v>1035.6368765998773</v>
      </c>
      <c r="I56" s="156">
        <f>IF(RES_hhdet_in_tes!I56=0,0,RES_hhdet_in_tes!I56/0.086*1000000/RES_hhdet_in_new!I55)</f>
        <v>1052.8408862643748</v>
      </c>
      <c r="J56" s="156">
        <f>IF(RES_hhdet_in_tes!J56=0,0,RES_hhdet_in_tes!J56/0.086*1000000/RES_hhdet_in_new!J55)</f>
        <v>1061.9341947234909</v>
      </c>
      <c r="K56" s="156">
        <f>IF(RES_hhdet_in_tes!K56=0,0,RES_hhdet_in_tes!K56/0.086*1000000/RES_hhdet_in_new!K55)</f>
        <v>990.20347331213316</v>
      </c>
      <c r="L56" s="156">
        <f>IF(RES_hhdet_in_tes!L56=0,0,RES_hhdet_in_tes!L56/0.086*1000000/RES_hhdet_in_new!L55)</f>
        <v>1208.8059300233615</v>
      </c>
      <c r="M56" s="156">
        <f>IF(RES_hhdet_in_tes!M56=0,0,RES_hhdet_in_tes!M56/0.086*1000000/RES_hhdet_in_new!M55)</f>
        <v>0</v>
      </c>
      <c r="N56" s="156">
        <f>IF(RES_hhdet_in_tes!N56=0,0,RES_hhdet_in_tes!N56/0.086*1000000/RES_hhdet_in_new!N55)</f>
        <v>0</v>
      </c>
      <c r="O56" s="156">
        <f>IF(RES_hhdet_in_tes!O56=0,0,RES_hhdet_in_tes!O56/0.086*1000000/RES_hhdet_in_new!O55)</f>
        <v>1355.6750651486736</v>
      </c>
      <c r="P56" s="156">
        <f>IF(RES_hhdet_in_tes!P56=0,0,RES_hhdet_in_tes!P56/0.086*1000000/RES_hhdet_in_new!P55)</f>
        <v>1136.2911486114397</v>
      </c>
      <c r="Q56" s="156">
        <f>IF(RES_hhdet_in_tes!Q56=0,0,RES_hhdet_in_tes!Q56/0.086*1000000/RES_hhdet_in_new!Q55)</f>
        <v>1211.6981879857942</v>
      </c>
    </row>
    <row r="57" spans="1:17" ht="12" customHeight="1" x14ac:dyDescent="0.25">
      <c r="A57" s="148" t="s">
        <v>59</v>
      </c>
      <c r="B57" s="156"/>
      <c r="C57" s="156">
        <f>IF(RES_hhdet_in_tes!C57=0,0,RES_hhdet_in_tes!C57/0.086*1000000/RES_hhdet_in_new!C55)</f>
        <v>498.681773156232</v>
      </c>
      <c r="D57" s="156">
        <f>IF(RES_hhdet_in_tes!D57=0,0,RES_hhdet_in_tes!D57/0.086*1000000/RES_hhdet_in_new!D55)</f>
        <v>493.77437533977724</v>
      </c>
      <c r="E57" s="156">
        <f>IF(RES_hhdet_in_tes!E57=0,0,RES_hhdet_in_tes!E57/0.086*1000000/RES_hhdet_in_new!E55)</f>
        <v>496.83284099931234</v>
      </c>
      <c r="F57" s="156">
        <f>IF(RES_hhdet_in_tes!F57=0,0,RES_hhdet_in_tes!F57/0.086*1000000/RES_hhdet_in_new!F55)</f>
        <v>500.64263522082661</v>
      </c>
      <c r="G57" s="156">
        <f>IF(RES_hhdet_in_tes!G57=0,0,RES_hhdet_in_tes!G57/0.086*1000000/RES_hhdet_in_new!G55)</f>
        <v>498.19281639409081</v>
      </c>
      <c r="H57" s="156">
        <f>IF(RES_hhdet_in_tes!H57=0,0,RES_hhdet_in_tes!H57/0.086*1000000/RES_hhdet_in_new!H55)</f>
        <v>495.49180068887159</v>
      </c>
      <c r="I57" s="156">
        <f>IF(RES_hhdet_in_tes!I57=0,0,RES_hhdet_in_tes!I57/0.086*1000000/RES_hhdet_in_new!I55)</f>
        <v>494.64228119405732</v>
      </c>
      <c r="J57" s="156">
        <f>IF(RES_hhdet_in_tes!J57=0,0,RES_hhdet_in_tes!J57/0.086*1000000/RES_hhdet_in_new!J55)</f>
        <v>495.52091023120096</v>
      </c>
      <c r="K57" s="156">
        <f>IF(RES_hhdet_in_tes!K57=0,0,RES_hhdet_in_tes!K57/0.086*1000000/RES_hhdet_in_new!K55)</f>
        <v>498.13703743516282</v>
      </c>
      <c r="L57" s="156">
        <f>IF(RES_hhdet_in_tes!L57=0,0,RES_hhdet_in_tes!L57/0.086*1000000/RES_hhdet_in_new!L55)</f>
        <v>500.10734132962494</v>
      </c>
      <c r="M57" s="156">
        <f>IF(RES_hhdet_in_tes!M57=0,0,RES_hhdet_in_tes!M57/0.086*1000000/RES_hhdet_in_new!M55)</f>
        <v>0</v>
      </c>
      <c r="N57" s="156">
        <f>IF(RES_hhdet_in_tes!N57=0,0,RES_hhdet_in_tes!N57/0.086*1000000/RES_hhdet_in_new!N55)</f>
        <v>0</v>
      </c>
      <c r="O57" s="156">
        <f>IF(RES_hhdet_in_tes!O57=0,0,RES_hhdet_in_tes!O57/0.086*1000000/RES_hhdet_in_new!O55)</f>
        <v>518.93730866226304</v>
      </c>
      <c r="P57" s="156">
        <f>IF(RES_hhdet_in_tes!P57=0,0,RES_hhdet_in_tes!P57/0.086*1000000/RES_hhdet_in_new!P55)</f>
        <v>510.17290450923389</v>
      </c>
      <c r="Q57" s="156">
        <f>IF(RES_hhdet_in_tes!Q57=0,0,RES_hhdet_in_tes!Q57/0.086*1000000/RES_hhdet_in_new!Q55)</f>
        <v>504.98385178783383</v>
      </c>
    </row>
    <row r="58" spans="1:17" ht="12" customHeight="1" x14ac:dyDescent="0.25">
      <c r="A58" s="158" t="s">
        <v>62</v>
      </c>
      <c r="B58" s="157"/>
      <c r="C58" s="157">
        <f>IF(SUM(RES_hhdet_in_tes!C59:C60)=0,0,SUM(RES_hhdet_in_tes!C59:C60)/0.086*1000000/SUM(RES_hhdet_in_new!C59:C60))</f>
        <v>824.72454684186312</v>
      </c>
      <c r="D58" s="157">
        <f>IF(SUM(RES_hhdet_in_tes!D59:D60)=0,0,SUM(RES_hhdet_in_tes!D59:D60)/0.086*1000000/SUM(RES_hhdet_in_new!D59:D60))</f>
        <v>836.21903041392591</v>
      </c>
      <c r="E58" s="157">
        <f>IF(SUM(RES_hhdet_in_tes!E59:E60)=0,0,SUM(RES_hhdet_in_tes!E59:E60)/0.086*1000000/SUM(RES_hhdet_in_new!E59:E60))</f>
        <v>887.39551175050997</v>
      </c>
      <c r="F58" s="157">
        <f>IF(SUM(RES_hhdet_in_tes!F59:F60)=0,0,SUM(RES_hhdet_in_tes!F59:F60)/0.086*1000000/SUM(RES_hhdet_in_new!F59:F60))</f>
        <v>875.4598739400534</v>
      </c>
      <c r="G58" s="157">
        <f>IF(SUM(RES_hhdet_in_tes!G59:G60)=0,0,SUM(RES_hhdet_in_tes!G59:G60)/0.086*1000000/SUM(RES_hhdet_in_new!G59:G60))</f>
        <v>837.26921916646745</v>
      </c>
      <c r="H58" s="157">
        <f>IF(SUM(RES_hhdet_in_tes!H59:H60)=0,0,SUM(RES_hhdet_in_tes!H59:H60)/0.086*1000000/SUM(RES_hhdet_in_new!H59:H60))</f>
        <v>866.94186302067124</v>
      </c>
      <c r="I58" s="157">
        <f>IF(SUM(RES_hhdet_in_tes!I59:I60)=0,0,SUM(RES_hhdet_in_tes!I59:I60)/0.086*1000000/SUM(RES_hhdet_in_new!I59:I60))</f>
        <v>861.33660562233717</v>
      </c>
      <c r="J58" s="157">
        <f>IF(SUM(RES_hhdet_in_tes!J59:J60)=0,0,SUM(RES_hhdet_in_tes!J59:J60)/0.086*1000000/SUM(RES_hhdet_in_new!J59:J60))</f>
        <v>915.53449080696453</v>
      </c>
      <c r="K58" s="157">
        <f>IF(SUM(RES_hhdet_in_tes!K59:K60)=0,0,SUM(RES_hhdet_in_tes!K59:K60)/0.086*1000000/SUM(RES_hhdet_in_new!K59:K60))</f>
        <v>891.21718182982636</v>
      </c>
      <c r="L58" s="157">
        <f>IF(SUM(RES_hhdet_in_tes!L59:L60)=0,0,SUM(RES_hhdet_in_tes!L59:L60)/0.086*1000000/SUM(RES_hhdet_in_new!L59:L60))</f>
        <v>979.07185774165214</v>
      </c>
      <c r="M58" s="157">
        <f>IF(SUM(RES_hhdet_in_tes!M59:M60)=0,0,SUM(RES_hhdet_in_tes!M59:M60)/0.086*1000000/SUM(RES_hhdet_in_new!M59:M60))</f>
        <v>849.60763619322222</v>
      </c>
      <c r="N58" s="157">
        <f>IF(SUM(RES_hhdet_in_tes!N59:N60)=0,0,SUM(RES_hhdet_in_tes!N59:N60)/0.086*1000000/SUM(RES_hhdet_in_new!N59:N60))</f>
        <v>1009.1449892858404</v>
      </c>
      <c r="O58" s="157">
        <f>IF(SUM(RES_hhdet_in_tes!O59:O60)=0,0,SUM(RES_hhdet_in_tes!O59:O60)/0.086*1000000/SUM(RES_hhdet_in_new!O59:O60))</f>
        <v>1093.6115418407874</v>
      </c>
      <c r="P58" s="157">
        <f>IF(SUM(RES_hhdet_in_tes!P59:P60)=0,0,SUM(RES_hhdet_in_tes!P59:P60)/0.086*1000000/SUM(RES_hhdet_in_new!P59:P60))</f>
        <v>930.12847593627032</v>
      </c>
      <c r="Q58" s="157">
        <f>IF(SUM(RES_hhdet_in_tes!Q59:Q60)=0,0,SUM(RES_hhdet_in_tes!Q59:Q60)/0.086*1000000/SUM(RES_hhdet_in_new!Q59:Q60))</f>
        <v>985.06550627546937</v>
      </c>
    </row>
    <row r="59" spans="1:17" ht="12" customHeight="1" x14ac:dyDescent="0.25">
      <c r="A59" s="23" t="s">
        <v>57</v>
      </c>
      <c r="B59" s="156"/>
      <c r="C59" s="156">
        <f>IF(RES_hhdet_in_tes!C59=0,0,RES_hhdet_in_tes!C59/0.086*1000000/RES_hhdet_in_new!C59)</f>
        <v>0</v>
      </c>
      <c r="D59" s="156">
        <f>IF(RES_hhdet_in_tes!D59=0,0,RES_hhdet_in_tes!D59/0.086*1000000/RES_hhdet_in_new!D59)</f>
        <v>0</v>
      </c>
      <c r="E59" s="156">
        <f>IF(RES_hhdet_in_tes!E59=0,0,RES_hhdet_in_tes!E59/0.086*1000000/RES_hhdet_in_new!E59)</f>
        <v>0</v>
      </c>
      <c r="F59" s="156">
        <f>IF(RES_hhdet_in_tes!F59=0,0,RES_hhdet_in_tes!F59/0.086*1000000/RES_hhdet_in_new!F59)</f>
        <v>0</v>
      </c>
      <c r="G59" s="156">
        <f>IF(RES_hhdet_in_tes!G59=0,0,RES_hhdet_in_tes!G59/0.086*1000000/RES_hhdet_in_new!G59)</f>
        <v>0</v>
      </c>
      <c r="H59" s="156">
        <f>IF(RES_hhdet_in_tes!H59=0,0,RES_hhdet_in_tes!H59/0.086*1000000/RES_hhdet_in_new!H59)</f>
        <v>0</v>
      </c>
      <c r="I59" s="156">
        <f>IF(RES_hhdet_in_tes!I59=0,0,RES_hhdet_in_tes!I59/0.086*1000000/RES_hhdet_in_new!I59)</f>
        <v>0</v>
      </c>
      <c r="J59" s="156">
        <f>IF(RES_hhdet_in_tes!J59=0,0,RES_hhdet_in_tes!J59/0.086*1000000/RES_hhdet_in_new!J59)</f>
        <v>0</v>
      </c>
      <c r="K59" s="156">
        <f>IF(RES_hhdet_in_tes!K59=0,0,RES_hhdet_in_tes!K59/0.086*1000000/RES_hhdet_in_new!K59)</f>
        <v>0</v>
      </c>
      <c r="L59" s="156">
        <f>IF(RES_hhdet_in_tes!L59=0,0,RES_hhdet_in_tes!L59/0.086*1000000/RES_hhdet_in_new!L59)</f>
        <v>0</v>
      </c>
      <c r="M59" s="156">
        <f>IF(RES_hhdet_in_tes!M59=0,0,RES_hhdet_in_tes!M59/0.086*1000000/RES_hhdet_in_new!M59)</f>
        <v>0</v>
      </c>
      <c r="N59" s="156">
        <f>IF(RES_hhdet_in_tes!N59=0,0,RES_hhdet_in_tes!N59/0.086*1000000/RES_hhdet_in_new!N59)</f>
        <v>0</v>
      </c>
      <c r="O59" s="156">
        <f>IF(RES_hhdet_in_tes!O59=0,0,RES_hhdet_in_tes!O59/0.086*1000000/RES_hhdet_in_new!O59)</f>
        <v>0</v>
      </c>
      <c r="P59" s="156">
        <f>IF(RES_hhdet_in_tes!P59=0,0,RES_hhdet_in_tes!P59/0.086*1000000/RES_hhdet_in_new!P59)</f>
        <v>0</v>
      </c>
      <c r="Q59" s="156">
        <f>IF(RES_hhdet_in_tes!Q59=0,0,RES_hhdet_in_tes!Q59/0.086*1000000/RES_hhdet_in_new!Q59)</f>
        <v>0</v>
      </c>
    </row>
    <row r="60" spans="1:17" ht="12" customHeight="1" x14ac:dyDescent="0.25">
      <c r="A60" s="29" t="s">
        <v>140</v>
      </c>
      <c r="B60" s="57"/>
      <c r="C60" s="57">
        <f>IF(RES_hhdet_in_tes!C60=0,0,RES_hhdet_in_tes!C60/0.086*1000000/RES_hhdet_in_new!C60)</f>
        <v>824.72454684186312</v>
      </c>
      <c r="D60" s="57">
        <f>IF(RES_hhdet_in_tes!D60=0,0,RES_hhdet_in_tes!D60/0.086*1000000/RES_hhdet_in_new!D60)</f>
        <v>836.21903041392591</v>
      </c>
      <c r="E60" s="57">
        <f>IF(RES_hhdet_in_tes!E60=0,0,RES_hhdet_in_tes!E60/0.086*1000000/RES_hhdet_in_new!E60)</f>
        <v>887.39551175050997</v>
      </c>
      <c r="F60" s="57">
        <f>IF(RES_hhdet_in_tes!F60=0,0,RES_hhdet_in_tes!F60/0.086*1000000/RES_hhdet_in_new!F60)</f>
        <v>875.4598739400534</v>
      </c>
      <c r="G60" s="57">
        <f>IF(RES_hhdet_in_tes!G60=0,0,RES_hhdet_in_tes!G60/0.086*1000000/RES_hhdet_in_new!G60)</f>
        <v>837.26921916646745</v>
      </c>
      <c r="H60" s="57">
        <f>IF(RES_hhdet_in_tes!H60=0,0,RES_hhdet_in_tes!H60/0.086*1000000/RES_hhdet_in_new!H60)</f>
        <v>866.94186302067124</v>
      </c>
      <c r="I60" s="57">
        <f>IF(RES_hhdet_in_tes!I60=0,0,RES_hhdet_in_tes!I60/0.086*1000000/RES_hhdet_in_new!I60)</f>
        <v>861.33660562233717</v>
      </c>
      <c r="J60" s="57">
        <f>IF(RES_hhdet_in_tes!J60=0,0,RES_hhdet_in_tes!J60/0.086*1000000/RES_hhdet_in_new!J60)</f>
        <v>915.53449080696453</v>
      </c>
      <c r="K60" s="57">
        <f>IF(RES_hhdet_in_tes!K60=0,0,RES_hhdet_in_tes!K60/0.086*1000000/RES_hhdet_in_new!K60)</f>
        <v>891.21718182982636</v>
      </c>
      <c r="L60" s="57">
        <f>IF(RES_hhdet_in_tes!L60=0,0,RES_hhdet_in_tes!L60/0.086*1000000/RES_hhdet_in_new!L60)</f>
        <v>979.07185774165214</v>
      </c>
      <c r="M60" s="57">
        <f>IF(RES_hhdet_in_tes!M60=0,0,RES_hhdet_in_tes!M60/0.086*1000000/RES_hhdet_in_new!M60)</f>
        <v>849.60763619322222</v>
      </c>
      <c r="N60" s="57">
        <f>IF(RES_hhdet_in_tes!N60=0,0,RES_hhdet_in_tes!N60/0.086*1000000/RES_hhdet_in_new!N60)</f>
        <v>1009.1449892858404</v>
      </c>
      <c r="O60" s="57">
        <f>IF(RES_hhdet_in_tes!O60=0,0,RES_hhdet_in_tes!O60/0.086*1000000/RES_hhdet_in_new!O60)</f>
        <v>1093.6115418407874</v>
      </c>
      <c r="P60" s="57">
        <f>IF(RES_hhdet_in_tes!P60=0,0,RES_hhdet_in_tes!P60/0.086*1000000/RES_hhdet_in_new!P60)</f>
        <v>930.12847593627032</v>
      </c>
      <c r="Q60" s="57">
        <f>IF(RES_hhdet_in_tes!Q60=0,0,RES_hhdet_in_tes!Q60/0.086*1000000/RES_hhdet_in_new!Q60)</f>
        <v>985.06550627546937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68">
        <f t="shared" ref="C62" si="51">SUM(C63,C66,C68,C77)</f>
        <v>12631.404406244934</v>
      </c>
      <c r="D62" s="168">
        <f t="shared" ref="D62" si="52">SUM(D63,D66,D68,D77)</f>
        <v>12664.37062455751</v>
      </c>
      <c r="E62" s="168">
        <f t="shared" ref="E62" si="53">SUM(E63,E66,E68,E77)</f>
        <v>12613.394431447976</v>
      </c>
      <c r="F62" s="168">
        <f t="shared" ref="F62" si="54">SUM(F63,F66,F68,F77)</f>
        <v>13467.185693727826</v>
      </c>
      <c r="G62" s="168">
        <f t="shared" ref="G62" si="55">SUM(G63,G66,G68,G77)</f>
        <v>13032.076770434098</v>
      </c>
      <c r="H62" s="168">
        <f t="shared" ref="H62" si="56">SUM(H63,H66,H68,H77)</f>
        <v>12713.420096611329</v>
      </c>
      <c r="I62" s="168">
        <f t="shared" ref="I62" si="57">SUM(I63,I66,I68,I77)</f>
        <v>11572.636856470906</v>
      </c>
      <c r="J62" s="168">
        <f t="shared" ref="J62" si="58">SUM(J63,J66,J68,J77)</f>
        <v>12612.096213386638</v>
      </c>
      <c r="K62" s="168">
        <f t="shared" ref="K62" si="59">SUM(K63,K66,K68,K77)</f>
        <v>12454.172177876029</v>
      </c>
      <c r="L62" s="168">
        <f t="shared" ref="L62" si="60">SUM(L63,L66,L68,L77)</f>
        <v>0</v>
      </c>
      <c r="M62" s="168">
        <f t="shared" ref="M62" si="61">SUM(M63,M66,M68,M77)</f>
        <v>10576.71067982332</v>
      </c>
      <c r="N62" s="168">
        <f t="shared" ref="N62" si="62">SUM(N63,N66,N68,N77)</f>
        <v>11953.477091626401</v>
      </c>
      <c r="O62" s="168">
        <f t="shared" ref="O62" si="63">SUM(O63,O66,O68,O77)</f>
        <v>12618.40939685281</v>
      </c>
      <c r="P62" s="168">
        <f t="shared" ref="P62" si="64">SUM(P63,P66,P68,P77)</f>
        <v>0</v>
      </c>
      <c r="Q62" s="168">
        <f t="shared" ref="Q62" si="65">SUM(Q63,Q66,Q68,Q77)</f>
        <v>10963.37729964089</v>
      </c>
    </row>
    <row r="63" spans="1:17" ht="12.95" customHeight="1" x14ac:dyDescent="0.25">
      <c r="A63" s="158" t="s">
        <v>65</v>
      </c>
      <c r="B63" s="157"/>
      <c r="C63" s="157">
        <f t="shared" ref="C63:Q63" si="66">SUM(C64:C65)</f>
        <v>8713.075837778073</v>
      </c>
      <c r="D63" s="157">
        <f t="shared" si="66"/>
        <v>8891.4863423442748</v>
      </c>
      <c r="E63" s="157">
        <f t="shared" si="66"/>
        <v>8659.2083923528426</v>
      </c>
      <c r="F63" s="157">
        <f t="shared" si="66"/>
        <v>9738.3109972862894</v>
      </c>
      <c r="G63" s="157">
        <f t="shared" si="66"/>
        <v>9247.1906761419086</v>
      </c>
      <c r="H63" s="157">
        <f t="shared" si="66"/>
        <v>8915.0817860736806</v>
      </c>
      <c r="I63" s="157">
        <f t="shared" si="66"/>
        <v>7885.4192320321199</v>
      </c>
      <c r="J63" s="157">
        <f t="shared" si="66"/>
        <v>8253.8883578973437</v>
      </c>
      <c r="K63" s="157">
        <f t="shared" si="66"/>
        <v>8190.1762868351061</v>
      </c>
      <c r="L63" s="157">
        <f t="shared" si="66"/>
        <v>0</v>
      </c>
      <c r="M63" s="157">
        <f t="shared" si="66"/>
        <v>6435.8445150560192</v>
      </c>
      <c r="N63" s="157">
        <f t="shared" si="66"/>
        <v>7616.9633861039019</v>
      </c>
      <c r="O63" s="157">
        <f t="shared" si="66"/>
        <v>8275.2620958380321</v>
      </c>
      <c r="P63" s="157">
        <f t="shared" si="66"/>
        <v>0</v>
      </c>
      <c r="Q63" s="157">
        <f t="shared" si="66"/>
        <v>6593.1178405638448</v>
      </c>
    </row>
    <row r="64" spans="1:17" ht="12" customHeight="1" x14ac:dyDescent="0.25">
      <c r="A64" s="23" t="s">
        <v>161</v>
      </c>
      <c r="B64" s="156"/>
      <c r="C64" s="156">
        <f>IF(RES_hhdet_in_tes!C64=0,0,RES_hhdet_in_tes!C64/0.086*1000000/RES_hhdet_in_new!C64)</f>
        <v>8539.1961963379963</v>
      </c>
      <c r="D64" s="156">
        <f>IF(RES_hhdet_in_tes!D64=0,0,RES_hhdet_in_tes!D64/0.086*1000000/RES_hhdet_in_new!D64)</f>
        <v>8699.1992493297839</v>
      </c>
      <c r="E64" s="156">
        <f>IF(RES_hhdet_in_tes!E64=0,0,RES_hhdet_in_tes!E64/0.086*1000000/RES_hhdet_in_new!E64)</f>
        <v>8414.1229130098964</v>
      </c>
      <c r="F64" s="156">
        <f>IF(RES_hhdet_in_tes!F64=0,0,RES_hhdet_in_tes!F64/0.086*1000000/RES_hhdet_in_new!F64)</f>
        <v>9484.8845811256833</v>
      </c>
      <c r="G64" s="156">
        <f>IF(RES_hhdet_in_tes!G64=0,0,RES_hhdet_in_tes!G64/0.086*1000000/RES_hhdet_in_new!G64)</f>
        <v>9094.1450782895627</v>
      </c>
      <c r="H64" s="156">
        <f>IF(RES_hhdet_in_tes!H64=0,0,RES_hhdet_in_tes!H64/0.086*1000000/RES_hhdet_in_new!H64)</f>
        <v>8730.9137238196181</v>
      </c>
      <c r="I64" s="156">
        <f>IF(RES_hhdet_in_tes!I64=0,0,RES_hhdet_in_tes!I64/0.086*1000000/RES_hhdet_in_new!I64)</f>
        <v>7722.0237263770096</v>
      </c>
      <c r="J64" s="156">
        <f>IF(RES_hhdet_in_tes!J64=0,0,RES_hhdet_in_tes!J64/0.086*1000000/RES_hhdet_in_new!J64)</f>
        <v>8032.1090558344549</v>
      </c>
      <c r="K64" s="156">
        <f>IF(RES_hhdet_in_tes!K64=0,0,RES_hhdet_in_tes!K64/0.086*1000000/RES_hhdet_in_new!K64)</f>
        <v>8030.749957711444</v>
      </c>
      <c r="L64" s="156">
        <f>IF(RES_hhdet_in_tes!L64=0,0,RES_hhdet_in_tes!L64/0.086*1000000/RES_hhdet_in_new!L64)</f>
        <v>0</v>
      </c>
      <c r="M64" s="156">
        <f>IF(RES_hhdet_in_tes!M64=0,0,RES_hhdet_in_tes!M64/0.086*1000000/RES_hhdet_in_new!M64)</f>
        <v>6321.0666438634426</v>
      </c>
      <c r="N64" s="156">
        <f>IF(RES_hhdet_in_tes!N64=0,0,RES_hhdet_in_tes!N64/0.086*1000000/RES_hhdet_in_new!N64)</f>
        <v>7304.3236771097845</v>
      </c>
      <c r="O64" s="156">
        <f>IF(RES_hhdet_in_tes!O64=0,0,RES_hhdet_in_tes!O64/0.086*1000000/RES_hhdet_in_new!O64)</f>
        <v>7839.902471607591</v>
      </c>
      <c r="P64" s="156">
        <f>IF(RES_hhdet_in_tes!P64=0,0,RES_hhdet_in_tes!P64/0.086*1000000/RES_hhdet_in_new!P64)</f>
        <v>0</v>
      </c>
      <c r="Q64" s="156">
        <f>IF(RES_hhdet_in_tes!Q64=0,0,RES_hhdet_in_tes!Q64/0.086*1000000/RES_hhdet_in_new!Q64)</f>
        <v>6331.1766295828565</v>
      </c>
    </row>
    <row r="65" spans="1:17" ht="12" customHeight="1" x14ac:dyDescent="0.25">
      <c r="A65" s="23" t="s">
        <v>60</v>
      </c>
      <c r="B65" s="156"/>
      <c r="C65" s="156">
        <f>IF(RES_hhdet_in_tes!C65=0,0,RES_hhdet_in_tes!C65/0.086*1000000/RES_hhdet_in_new!C64)</f>
        <v>173.8796414400764</v>
      </c>
      <c r="D65" s="156">
        <f>IF(RES_hhdet_in_tes!D65=0,0,RES_hhdet_in_tes!D65/0.086*1000000/RES_hhdet_in_new!D64)</f>
        <v>192.28709301449166</v>
      </c>
      <c r="E65" s="156">
        <f>IF(RES_hhdet_in_tes!E65=0,0,RES_hhdet_in_tes!E65/0.086*1000000/RES_hhdet_in_new!E64)</f>
        <v>245.08547934294609</v>
      </c>
      <c r="F65" s="156">
        <f>IF(RES_hhdet_in_tes!F65=0,0,RES_hhdet_in_tes!F65/0.086*1000000/RES_hhdet_in_new!F64)</f>
        <v>253.42641616060564</v>
      </c>
      <c r="G65" s="156">
        <f>IF(RES_hhdet_in_tes!G65=0,0,RES_hhdet_in_tes!G65/0.086*1000000/RES_hhdet_in_new!G64)</f>
        <v>153.04559785234525</v>
      </c>
      <c r="H65" s="156">
        <f>IF(RES_hhdet_in_tes!H65=0,0,RES_hhdet_in_tes!H65/0.086*1000000/RES_hhdet_in_new!H64)</f>
        <v>184.16806225406259</v>
      </c>
      <c r="I65" s="156">
        <f>IF(RES_hhdet_in_tes!I65=0,0,RES_hhdet_in_tes!I65/0.086*1000000/RES_hhdet_in_new!I64)</f>
        <v>163.39550565511064</v>
      </c>
      <c r="J65" s="156">
        <f>IF(RES_hhdet_in_tes!J65=0,0,RES_hhdet_in_tes!J65/0.086*1000000/RES_hhdet_in_new!J64)</f>
        <v>221.77930206288949</v>
      </c>
      <c r="K65" s="156">
        <f>IF(RES_hhdet_in_tes!K65=0,0,RES_hhdet_in_tes!K65/0.086*1000000/RES_hhdet_in_new!K64)</f>
        <v>159.4263291236621</v>
      </c>
      <c r="L65" s="156">
        <f>IF(RES_hhdet_in_tes!L65=0,0,RES_hhdet_in_tes!L65/0.086*1000000/RES_hhdet_in_new!L64)</f>
        <v>0</v>
      </c>
      <c r="M65" s="156">
        <f>IF(RES_hhdet_in_tes!M65=0,0,RES_hhdet_in_tes!M65/0.086*1000000/RES_hhdet_in_new!M64)</f>
        <v>114.7778711925763</v>
      </c>
      <c r="N65" s="156">
        <f>IF(RES_hhdet_in_tes!N65=0,0,RES_hhdet_in_tes!N65/0.086*1000000/RES_hhdet_in_new!N64)</f>
        <v>312.6397089941172</v>
      </c>
      <c r="O65" s="156">
        <f>IF(RES_hhdet_in_tes!O65=0,0,RES_hhdet_in_tes!O65/0.086*1000000/RES_hhdet_in_new!O64)</f>
        <v>435.35962423044037</v>
      </c>
      <c r="P65" s="156">
        <f>IF(RES_hhdet_in_tes!P65=0,0,RES_hhdet_in_tes!P65/0.086*1000000/RES_hhdet_in_new!P64)</f>
        <v>0</v>
      </c>
      <c r="Q65" s="156">
        <f>IF(RES_hhdet_in_tes!Q65=0,0,RES_hhdet_in_tes!Q65/0.086*1000000/RES_hhdet_in_new!Q64)</f>
        <v>261.94121098098805</v>
      </c>
    </row>
    <row r="66" spans="1:17" ht="12.95" customHeight="1" x14ac:dyDescent="0.25">
      <c r="A66" s="158" t="s">
        <v>112</v>
      </c>
      <c r="B66" s="157"/>
      <c r="C66" s="157">
        <f t="shared" ref="C66:Q66" si="67">C67</f>
        <v>1654.0082969664772</v>
      </c>
      <c r="D66" s="157">
        <f t="shared" si="67"/>
        <v>1612.2340053030098</v>
      </c>
      <c r="E66" s="157">
        <f t="shared" si="67"/>
        <v>1583.2744550460629</v>
      </c>
      <c r="F66" s="157">
        <f t="shared" si="67"/>
        <v>1556.7184880666664</v>
      </c>
      <c r="G66" s="157">
        <f t="shared" si="67"/>
        <v>1535.1021512583993</v>
      </c>
      <c r="H66" s="157">
        <f t="shared" si="67"/>
        <v>1542.1770029942322</v>
      </c>
      <c r="I66" s="157">
        <f t="shared" si="67"/>
        <v>1524.1807013352773</v>
      </c>
      <c r="J66" s="157">
        <f t="shared" si="67"/>
        <v>1999.7431553323954</v>
      </c>
      <c r="K66" s="157">
        <f t="shared" si="67"/>
        <v>2014.1417406962378</v>
      </c>
      <c r="L66" s="157">
        <f t="shared" si="67"/>
        <v>0</v>
      </c>
      <c r="M66" s="157">
        <f t="shared" si="67"/>
        <v>2056.6140730086699</v>
      </c>
      <c r="N66" s="157">
        <f t="shared" si="67"/>
        <v>2061.0792907190903</v>
      </c>
      <c r="O66" s="157">
        <f t="shared" si="67"/>
        <v>2106.0378187610163</v>
      </c>
      <c r="P66" s="157">
        <f t="shared" si="67"/>
        <v>0</v>
      </c>
      <c r="Q66" s="157">
        <f t="shared" si="67"/>
        <v>2101.6727758947918</v>
      </c>
    </row>
    <row r="67" spans="1:17" ht="12" customHeight="1" x14ac:dyDescent="0.25">
      <c r="A67" s="23" t="s">
        <v>60</v>
      </c>
      <c r="B67" s="156"/>
      <c r="C67" s="156">
        <f>IF(RES_hhdet_in_tes!C67=0,0,RES_hhdet_in_tes!C67/0.086*1000000/RES_hhdet_in_new!C67)</f>
        <v>1654.0082969664772</v>
      </c>
      <c r="D67" s="156">
        <f>IF(RES_hhdet_in_tes!D67=0,0,RES_hhdet_in_tes!D67/0.086*1000000/RES_hhdet_in_new!D67)</f>
        <v>1612.2340053030098</v>
      </c>
      <c r="E67" s="156">
        <f>IF(RES_hhdet_in_tes!E67=0,0,RES_hhdet_in_tes!E67/0.086*1000000/RES_hhdet_in_new!E67)</f>
        <v>1583.2744550460629</v>
      </c>
      <c r="F67" s="156">
        <f>IF(RES_hhdet_in_tes!F67=0,0,RES_hhdet_in_tes!F67/0.086*1000000/RES_hhdet_in_new!F67)</f>
        <v>1556.7184880666664</v>
      </c>
      <c r="G67" s="156">
        <f>IF(RES_hhdet_in_tes!G67=0,0,RES_hhdet_in_tes!G67/0.086*1000000/RES_hhdet_in_new!G67)</f>
        <v>1535.1021512583993</v>
      </c>
      <c r="H67" s="156">
        <f>IF(RES_hhdet_in_tes!H67=0,0,RES_hhdet_in_tes!H67/0.086*1000000/RES_hhdet_in_new!H67)</f>
        <v>1542.1770029942322</v>
      </c>
      <c r="I67" s="156">
        <f>IF(RES_hhdet_in_tes!I67=0,0,RES_hhdet_in_tes!I67/0.086*1000000/RES_hhdet_in_new!I67)</f>
        <v>1524.1807013352773</v>
      </c>
      <c r="J67" s="156">
        <f>IF(RES_hhdet_in_tes!J67=0,0,RES_hhdet_in_tes!J67/0.086*1000000/RES_hhdet_in_new!J67)</f>
        <v>1999.7431553323954</v>
      </c>
      <c r="K67" s="156">
        <f>IF(RES_hhdet_in_tes!K67=0,0,RES_hhdet_in_tes!K67/0.086*1000000/RES_hhdet_in_new!K67)</f>
        <v>2014.1417406962378</v>
      </c>
      <c r="L67" s="156">
        <f>IF(RES_hhdet_in_tes!L67=0,0,RES_hhdet_in_tes!L67/0.086*1000000/RES_hhdet_in_new!L67)</f>
        <v>0</v>
      </c>
      <c r="M67" s="156">
        <f>IF(RES_hhdet_in_tes!M67=0,0,RES_hhdet_in_tes!M67/0.086*1000000/RES_hhdet_in_new!M67)</f>
        <v>2056.6140730086699</v>
      </c>
      <c r="N67" s="156">
        <f>IF(RES_hhdet_in_tes!N67=0,0,RES_hhdet_in_tes!N67/0.086*1000000/RES_hhdet_in_new!N67)</f>
        <v>2061.0792907190903</v>
      </c>
      <c r="O67" s="156">
        <f>IF(RES_hhdet_in_tes!O67=0,0,RES_hhdet_in_tes!O67/0.086*1000000/RES_hhdet_in_new!O67)</f>
        <v>2106.0378187610163</v>
      </c>
      <c r="P67" s="156">
        <f>IF(RES_hhdet_in_tes!P67=0,0,RES_hhdet_in_tes!P67/0.086*1000000/RES_hhdet_in_new!P67)</f>
        <v>0</v>
      </c>
      <c r="Q67" s="156">
        <f>IF(RES_hhdet_in_tes!Q67=0,0,RES_hhdet_in_tes!Q67/0.086*1000000/RES_hhdet_in_new!Q67)</f>
        <v>2101.6727758947918</v>
      </c>
    </row>
    <row r="68" spans="1:17" ht="12" customHeight="1" x14ac:dyDescent="0.25">
      <c r="A68" s="158" t="s">
        <v>63</v>
      </c>
      <c r="B68" s="157"/>
      <c r="C68" s="157">
        <f>IF(SUM(RES_hhdet_in_tes!C69:C70,RES_hhdet_in_tes!C73:C74)=0,0,SUM(RES_hhdet_in_tes!C69:C70,RES_hhdet_in_tes!C73:C74)/0.086*1000000/SUM(RES_hhdet_in_new!C69:C70,RES_hhdet_in_new!C73:C74))</f>
        <v>1493.0922982322827</v>
      </c>
      <c r="D68" s="157">
        <f>IF(SUM(RES_hhdet_in_tes!D69:D70,RES_hhdet_in_tes!D73:D74)=0,0,SUM(RES_hhdet_in_tes!D69:D70,RES_hhdet_in_tes!D73:D74)/0.086*1000000/SUM(RES_hhdet_in_new!D69:D70,RES_hhdet_in_new!D73:D74))</f>
        <v>1413.2181863308381</v>
      </c>
      <c r="E68" s="157">
        <f>IF(SUM(RES_hhdet_in_tes!E69:E70,RES_hhdet_in_tes!E73:E74)=0,0,SUM(RES_hhdet_in_tes!E69:E70,RES_hhdet_in_tes!E73:E74)/0.086*1000000/SUM(RES_hhdet_in_new!E69:E70,RES_hhdet_in_new!E73:E74))</f>
        <v>1547.9580976239736</v>
      </c>
      <c r="F68" s="157">
        <f>IF(SUM(RES_hhdet_in_tes!F69:F70,RES_hhdet_in_tes!F73:F74)=0,0,SUM(RES_hhdet_in_tes!F69:F70,RES_hhdet_in_tes!F73:F74)/0.086*1000000/SUM(RES_hhdet_in_new!F69:F70,RES_hhdet_in_new!F73:F74))</f>
        <v>1407.0988521830075</v>
      </c>
      <c r="G68" s="157">
        <f>IF(SUM(RES_hhdet_in_tes!G69:G70,RES_hhdet_in_tes!G73:G74)=0,0,SUM(RES_hhdet_in_tes!G69:G70,RES_hhdet_in_tes!G73:G74)/0.086*1000000/SUM(RES_hhdet_in_new!G69:G70,RES_hhdet_in_new!G73:G74))</f>
        <v>1472.320389476783</v>
      </c>
      <c r="H68" s="157">
        <f>IF(SUM(RES_hhdet_in_tes!H69:H70,RES_hhdet_in_tes!H73:H74)=0,0,SUM(RES_hhdet_in_tes!H69:H70,RES_hhdet_in_tes!H73:H74)/0.086*1000000/SUM(RES_hhdet_in_new!H69:H70,RES_hhdet_in_new!H73:H74))</f>
        <v>1453.954166189546</v>
      </c>
      <c r="I68" s="157">
        <f>IF(SUM(RES_hhdet_in_tes!I69:I70,RES_hhdet_in_tes!I73:I74)=0,0,SUM(RES_hhdet_in_tes!I69:I70,RES_hhdet_in_tes!I73:I74)/0.086*1000000/SUM(RES_hhdet_in_new!I69:I70,RES_hhdet_in_new!I73:I74))</f>
        <v>1382.4925234343584</v>
      </c>
      <c r="J68" s="157">
        <f>IF(SUM(RES_hhdet_in_tes!J69:J70,RES_hhdet_in_tes!J73:J74)=0,0,SUM(RES_hhdet_in_tes!J69:J70,RES_hhdet_in_tes!J73:J74)/0.086*1000000/SUM(RES_hhdet_in_new!J69:J70,RES_hhdet_in_new!J73:J74))</f>
        <v>1524.478258936216</v>
      </c>
      <c r="K68" s="157">
        <f>IF(SUM(RES_hhdet_in_tes!K69:K70,RES_hhdet_in_tes!K73:K74)=0,0,SUM(RES_hhdet_in_tes!K69:K70,RES_hhdet_in_tes!K73:K74)/0.086*1000000/SUM(RES_hhdet_in_new!K69:K70,RES_hhdet_in_new!K73:K74))</f>
        <v>1433.2973882538327</v>
      </c>
      <c r="L68" s="157">
        <f>IF(SUM(RES_hhdet_in_tes!L69:L70,RES_hhdet_in_tes!L73:L74)=0,0,SUM(RES_hhdet_in_tes!L69:L70,RES_hhdet_in_tes!L73:L74)/0.086*1000000/SUM(RES_hhdet_in_new!L69:L70,RES_hhdet_in_new!L73:L74))</f>
        <v>0</v>
      </c>
      <c r="M68" s="157">
        <f>IF(SUM(RES_hhdet_in_tes!M69:M70,RES_hhdet_in_tes!M73:M74)=0,0,SUM(RES_hhdet_in_tes!M69:M70,RES_hhdet_in_tes!M73:M74)/0.086*1000000/SUM(RES_hhdet_in_new!M69:M70,RES_hhdet_in_new!M73:M74))</f>
        <v>1320.5341982244477</v>
      </c>
      <c r="N68" s="157">
        <f>IF(SUM(RES_hhdet_in_tes!N69:N70,RES_hhdet_in_tes!N73:N74)=0,0,SUM(RES_hhdet_in_tes!N69:N70,RES_hhdet_in_tes!N73:N74)/0.086*1000000/SUM(RES_hhdet_in_new!N69:N70,RES_hhdet_in_new!N73:N74))</f>
        <v>1480.5562896539384</v>
      </c>
      <c r="O68" s="157">
        <f>IF(SUM(RES_hhdet_in_tes!O69:O70,RES_hhdet_in_tes!O73:O74)=0,0,SUM(RES_hhdet_in_tes!O69:O70,RES_hhdet_in_tes!O73:O74)/0.086*1000000/SUM(RES_hhdet_in_new!O69:O70,RES_hhdet_in_new!O73:O74))</f>
        <v>1438.9841992800302</v>
      </c>
      <c r="P68" s="157">
        <f>IF(SUM(RES_hhdet_in_tes!P69:P70,RES_hhdet_in_tes!P73:P74)=0,0,SUM(RES_hhdet_in_tes!P69:P70,RES_hhdet_in_tes!P73:P74)/0.086*1000000/SUM(RES_hhdet_in_new!P69:P70,RES_hhdet_in_new!P73:P74))</f>
        <v>0</v>
      </c>
      <c r="Q68" s="157">
        <f>IF(SUM(RES_hhdet_in_tes!Q69:Q70,RES_hhdet_in_tes!Q73:Q74)=0,0,SUM(RES_hhdet_in_tes!Q69:Q70,RES_hhdet_in_tes!Q73:Q74)/0.086*1000000/SUM(RES_hhdet_in_new!Q69:Q70,RES_hhdet_in_new!Q73:Q74))</f>
        <v>1477.2548239117434</v>
      </c>
    </row>
    <row r="69" spans="1:17" ht="12" customHeight="1" x14ac:dyDescent="0.25">
      <c r="A69" s="167" t="s">
        <v>160</v>
      </c>
      <c r="B69" s="132"/>
      <c r="C69" s="132">
        <f>IF(RES_hhdet_in_tes!C69=0,0,RES_hhdet_in_tes!C69/0.086*1000000/RES_hhdet_in_new!C69)</f>
        <v>1396.0044652387094</v>
      </c>
      <c r="D69" s="132">
        <f>IF(RES_hhdet_in_tes!D69=0,0,RES_hhdet_in_tes!D69/0.086*1000000/RES_hhdet_in_new!D69)</f>
        <v>1413.179852856133</v>
      </c>
      <c r="E69" s="132">
        <f>IF(RES_hhdet_in_tes!E69=0,0,RES_hhdet_in_tes!E69/0.086*1000000/RES_hhdet_in_new!E69)</f>
        <v>1382.5951154962036</v>
      </c>
      <c r="F69" s="132">
        <f>IF(RES_hhdet_in_tes!F69=0,0,RES_hhdet_in_tes!F69/0.086*1000000/RES_hhdet_in_new!F69)</f>
        <v>1406.1148789492281</v>
      </c>
      <c r="G69" s="132">
        <f>IF(RES_hhdet_in_tes!G69=0,0,RES_hhdet_in_tes!G69/0.086*1000000/RES_hhdet_in_new!G69)</f>
        <v>1393.7939682567435</v>
      </c>
      <c r="H69" s="132">
        <f>IF(RES_hhdet_in_tes!H69=0,0,RES_hhdet_in_tes!H69/0.086*1000000/RES_hhdet_in_new!H69)</f>
        <v>1387.7990841929961</v>
      </c>
      <c r="I69" s="132">
        <f>IF(RES_hhdet_in_tes!I69=0,0,RES_hhdet_in_tes!I69/0.086*1000000/RES_hhdet_in_new!I69)</f>
        <v>1361.003503341497</v>
      </c>
      <c r="J69" s="132">
        <f>IF(RES_hhdet_in_tes!J69=0,0,RES_hhdet_in_tes!J69/0.086*1000000/RES_hhdet_in_new!J69)</f>
        <v>1366.7597186352655</v>
      </c>
      <c r="K69" s="132">
        <f>IF(RES_hhdet_in_tes!K69=0,0,RES_hhdet_in_tes!K69/0.086*1000000/RES_hhdet_in_new!K69)</f>
        <v>1396.183521263936</v>
      </c>
      <c r="L69" s="132">
        <f>IF(RES_hhdet_in_tes!L69=0,0,RES_hhdet_in_tes!L69/0.086*1000000/RES_hhdet_in_new!L69)</f>
        <v>0</v>
      </c>
      <c r="M69" s="132">
        <f>IF(RES_hhdet_in_tes!M69=0,0,RES_hhdet_in_tes!M69/0.086*1000000/RES_hhdet_in_new!M69)</f>
        <v>1244.7042803724473</v>
      </c>
      <c r="N69" s="132">
        <f>IF(RES_hhdet_in_tes!N69=0,0,RES_hhdet_in_tes!N69/0.086*1000000/RES_hhdet_in_new!N69)</f>
        <v>1439.9042207181985</v>
      </c>
      <c r="O69" s="132">
        <f>IF(RES_hhdet_in_tes!O69=0,0,RES_hhdet_in_tes!O69/0.086*1000000/RES_hhdet_in_new!O69)</f>
        <v>1436.5967510099276</v>
      </c>
      <c r="P69" s="132">
        <f>IF(RES_hhdet_in_tes!P69=0,0,RES_hhdet_in_tes!P69/0.086*1000000/RES_hhdet_in_new!P69)</f>
        <v>0</v>
      </c>
      <c r="Q69" s="132">
        <f>IF(RES_hhdet_in_tes!Q69=0,0,RES_hhdet_in_tes!Q69/0.086*1000000/RES_hhdet_in_new!Q69)</f>
        <v>1404.022041975614</v>
      </c>
    </row>
    <row r="70" spans="1:17" ht="12" customHeight="1" x14ac:dyDescent="0.25">
      <c r="A70" s="167" t="s">
        <v>159</v>
      </c>
      <c r="B70" s="132"/>
      <c r="C70" s="132">
        <f>IF(RES_hhdet_in_tes!C70=0,0,RES_hhdet_in_tes!C70/0.086*1000000/RES_hhdet_in_new!C70)</f>
        <v>1406.0852696035495</v>
      </c>
      <c r="D70" s="132">
        <f>IF(RES_hhdet_in_tes!D70=0,0,RES_hhdet_in_tes!D70/0.086*1000000/RES_hhdet_in_new!D70)</f>
        <v>1414.0229486838925</v>
      </c>
      <c r="E70" s="132">
        <f>IF(RES_hhdet_in_tes!E70=0,0,RES_hhdet_in_tes!E70/0.086*1000000/RES_hhdet_in_new!E70)</f>
        <v>1398.0462247199484</v>
      </c>
      <c r="F70" s="132">
        <f>IF(RES_hhdet_in_tes!F70=0,0,RES_hhdet_in_tes!F70/0.086*1000000/RES_hhdet_in_new!F70)</f>
        <v>1421.0759623779668</v>
      </c>
      <c r="G70" s="132">
        <f>IF(RES_hhdet_in_tes!G70=0,0,RES_hhdet_in_tes!G70/0.086*1000000/RES_hhdet_in_new!G70)</f>
        <v>1411.3060768592504</v>
      </c>
      <c r="H70" s="132">
        <f>IF(RES_hhdet_in_tes!H70=0,0,RES_hhdet_in_tes!H70/0.086*1000000/RES_hhdet_in_new!H70)</f>
        <v>1413.534984143289</v>
      </c>
      <c r="I70" s="132">
        <f>IF(RES_hhdet_in_tes!I70=0,0,RES_hhdet_in_tes!I70/0.086*1000000/RES_hhdet_in_new!I70)</f>
        <v>1398.8740433980934</v>
      </c>
      <c r="J70" s="132">
        <f>IF(RES_hhdet_in_tes!J70=0,0,RES_hhdet_in_tes!J70/0.086*1000000/RES_hhdet_in_new!J70)</f>
        <v>1407.5878979672657</v>
      </c>
      <c r="K70" s="132">
        <f>IF(RES_hhdet_in_tes!K70=0,0,RES_hhdet_in_tes!K70/0.086*1000000/RES_hhdet_in_new!K70)</f>
        <v>1431.898466949252</v>
      </c>
      <c r="L70" s="132">
        <f>IF(RES_hhdet_in_tes!L70=0,0,RES_hhdet_in_tes!L70/0.086*1000000/RES_hhdet_in_new!L70)</f>
        <v>0</v>
      </c>
      <c r="M70" s="132">
        <f>IF(RES_hhdet_in_tes!M70=0,0,RES_hhdet_in_tes!M70/0.086*1000000/RES_hhdet_in_new!M70)</f>
        <v>1289.63374113698</v>
      </c>
      <c r="N70" s="132">
        <f>IF(RES_hhdet_in_tes!N70=0,0,RES_hhdet_in_tes!N70/0.086*1000000/RES_hhdet_in_new!N70)</f>
        <v>1483.1710630560892</v>
      </c>
      <c r="O70" s="132">
        <f>IF(RES_hhdet_in_tes!O70=0,0,RES_hhdet_in_tes!O70/0.086*1000000/RES_hhdet_in_new!O70)</f>
        <v>1477.0213584248859</v>
      </c>
      <c r="P70" s="132">
        <f>IF(RES_hhdet_in_tes!P70=0,0,RES_hhdet_in_tes!P70/0.086*1000000/RES_hhdet_in_new!P70)</f>
        <v>0</v>
      </c>
      <c r="Q70" s="132">
        <f>IF(RES_hhdet_in_tes!Q70=0,0,RES_hhdet_in_tes!Q70/0.086*1000000/RES_hhdet_in_new!Q70)</f>
        <v>1436.7028671970152</v>
      </c>
    </row>
    <row r="71" spans="1:17" ht="12" customHeight="1" x14ac:dyDescent="0.25">
      <c r="A71" s="166" t="s">
        <v>109</v>
      </c>
      <c r="B71" s="165"/>
      <c r="C71" s="165">
        <f>IF(RES_hhdet_in_tes!C71=0,0,RES_hhdet_in_tes!C71/0.086*1000000/RES_hhdet_in_new!C70)</f>
        <v>907.40290240518391</v>
      </c>
      <c r="D71" s="165">
        <f>IF(RES_hhdet_in_tes!D71=0,0,RES_hhdet_in_tes!D71/0.086*1000000/RES_hhdet_in_new!D70)</f>
        <v>920.24579005850251</v>
      </c>
      <c r="E71" s="165">
        <f>IF(RES_hhdet_in_tes!E71=0,0,RES_hhdet_in_tes!E71/0.086*1000000/RES_hhdet_in_new!E70)</f>
        <v>901.20861558739068</v>
      </c>
      <c r="F71" s="165">
        <f>IF(RES_hhdet_in_tes!F71=0,0,RES_hhdet_in_tes!F71/0.086*1000000/RES_hhdet_in_new!F70)</f>
        <v>920.42158803806888</v>
      </c>
      <c r="G71" s="165">
        <f>IF(RES_hhdet_in_tes!G71=0,0,RES_hhdet_in_tes!G71/0.086*1000000/RES_hhdet_in_new!G70)</f>
        <v>913.10234743394938</v>
      </c>
      <c r="H71" s="165">
        <f>IF(RES_hhdet_in_tes!H71=0,0,RES_hhdet_in_tes!H71/0.086*1000000/RES_hhdet_in_new!H70)</f>
        <v>918.02472180433688</v>
      </c>
      <c r="I71" s="165">
        <f>IF(RES_hhdet_in_tes!I71=0,0,RES_hhdet_in_tes!I71/0.086*1000000/RES_hhdet_in_new!I70)</f>
        <v>904.22871287910982</v>
      </c>
      <c r="J71" s="165">
        <f>IF(RES_hhdet_in_tes!J71=0,0,RES_hhdet_in_tes!J71/0.086*1000000/RES_hhdet_in_new!J70)</f>
        <v>912.04079346327455</v>
      </c>
      <c r="K71" s="165">
        <f>IF(RES_hhdet_in_tes!K71=0,0,RES_hhdet_in_tes!K71/0.086*1000000/RES_hhdet_in_new!K70)</f>
        <v>933.73449720773738</v>
      </c>
      <c r="L71" s="165">
        <f>IF(RES_hhdet_in_tes!L71=0,0,RES_hhdet_in_tes!L71/0.086*1000000/RES_hhdet_in_new!L70)</f>
        <v>0</v>
      </c>
      <c r="M71" s="165">
        <f>IF(RES_hhdet_in_tes!M71=0,0,RES_hhdet_in_tes!M71/0.086*1000000/RES_hhdet_in_new!M70)</f>
        <v>833.34906095235192</v>
      </c>
      <c r="N71" s="165">
        <f>IF(RES_hhdet_in_tes!N71=0,0,RES_hhdet_in_tes!N71/0.086*1000000/RES_hhdet_in_new!N70)</f>
        <v>991.93051049778569</v>
      </c>
      <c r="O71" s="165">
        <f>IF(RES_hhdet_in_tes!O71=0,0,RES_hhdet_in_tes!O71/0.086*1000000/RES_hhdet_in_new!O70)</f>
        <v>958.10942161520325</v>
      </c>
      <c r="P71" s="165">
        <f>IF(RES_hhdet_in_tes!P71=0,0,RES_hhdet_in_tes!P71/0.086*1000000/RES_hhdet_in_new!P70)</f>
        <v>0</v>
      </c>
      <c r="Q71" s="165">
        <f>IF(RES_hhdet_in_tes!Q71=0,0,RES_hhdet_in_tes!Q71/0.086*1000000/RES_hhdet_in_new!Q70)</f>
        <v>931.81179815633652</v>
      </c>
    </row>
    <row r="72" spans="1:17" ht="12" customHeight="1" x14ac:dyDescent="0.25">
      <c r="A72" s="147" t="s">
        <v>59</v>
      </c>
      <c r="B72" s="164"/>
      <c r="C72" s="164">
        <f>IF(RES_hhdet_in_tes!C72=0,0,RES_hhdet_in_tes!C72/0.086*1000000/RES_hhdet_in_new!C70)</f>
        <v>498.68236719836517</v>
      </c>
      <c r="D72" s="164">
        <f>IF(RES_hhdet_in_tes!D72=0,0,RES_hhdet_in_tes!D72/0.086*1000000/RES_hhdet_in_new!D70)</f>
        <v>493.77715862539003</v>
      </c>
      <c r="E72" s="164">
        <f>IF(RES_hhdet_in_tes!E72=0,0,RES_hhdet_in_tes!E72/0.086*1000000/RES_hhdet_in_new!E70)</f>
        <v>496.83760913255799</v>
      </c>
      <c r="F72" s="164">
        <f>IF(RES_hhdet_in_tes!F72=0,0,RES_hhdet_in_tes!F72/0.086*1000000/RES_hhdet_in_new!F70)</f>
        <v>500.65437433989825</v>
      </c>
      <c r="G72" s="164">
        <f>IF(RES_hhdet_in_tes!G72=0,0,RES_hhdet_in_tes!G72/0.086*1000000/RES_hhdet_in_new!G70)</f>
        <v>498.20372942530116</v>
      </c>
      <c r="H72" s="164">
        <f>IF(RES_hhdet_in_tes!H72=0,0,RES_hhdet_in_tes!H72/0.086*1000000/RES_hhdet_in_new!H70)</f>
        <v>495.51026233895186</v>
      </c>
      <c r="I72" s="164">
        <f>IF(RES_hhdet_in_tes!I72=0,0,RES_hhdet_in_tes!I72/0.086*1000000/RES_hhdet_in_new!I70)</f>
        <v>494.64533051898349</v>
      </c>
      <c r="J72" s="164">
        <f>IF(RES_hhdet_in_tes!J72=0,0,RES_hhdet_in_tes!J72/0.086*1000000/RES_hhdet_in_new!J70)</f>
        <v>495.54710450399097</v>
      </c>
      <c r="K72" s="164">
        <f>IF(RES_hhdet_in_tes!K72=0,0,RES_hhdet_in_tes!K72/0.086*1000000/RES_hhdet_in_new!K70)</f>
        <v>498.16396974151445</v>
      </c>
      <c r="L72" s="164">
        <f>IF(RES_hhdet_in_tes!L72=0,0,RES_hhdet_in_tes!L72/0.086*1000000/RES_hhdet_in_new!L70)</f>
        <v>0</v>
      </c>
      <c r="M72" s="164">
        <f>IF(RES_hhdet_in_tes!M72=0,0,RES_hhdet_in_tes!M72/0.086*1000000/RES_hhdet_in_new!M70)</f>
        <v>456.28468018462786</v>
      </c>
      <c r="N72" s="164">
        <f>IF(RES_hhdet_in_tes!N72=0,0,RES_hhdet_in_tes!N72/0.086*1000000/RES_hhdet_in_new!N70)</f>
        <v>491.24055255830331</v>
      </c>
      <c r="O72" s="164">
        <f>IF(RES_hhdet_in_tes!O72=0,0,RES_hhdet_in_tes!O72/0.086*1000000/RES_hhdet_in_new!O70)</f>
        <v>518.91193680968286</v>
      </c>
      <c r="P72" s="164">
        <f>IF(RES_hhdet_in_tes!P72=0,0,RES_hhdet_in_tes!P72/0.086*1000000/RES_hhdet_in_new!P70)</f>
        <v>0</v>
      </c>
      <c r="Q72" s="164">
        <f>IF(RES_hhdet_in_tes!Q72=0,0,RES_hhdet_in_tes!Q72/0.086*1000000/RES_hhdet_in_new!Q70)</f>
        <v>504.89106904067887</v>
      </c>
    </row>
    <row r="73" spans="1:17" ht="12" customHeight="1" x14ac:dyDescent="0.25">
      <c r="A73" s="163" t="s">
        <v>142</v>
      </c>
      <c r="B73" s="162"/>
      <c r="C73" s="162">
        <f>IF(RES_hhdet_in_tes!C73=0,0,RES_hhdet_in_tes!C73/0.086*1000000/RES_hhdet_in_new!C73)</f>
        <v>1593.5201722018635</v>
      </c>
      <c r="D73" s="162">
        <f>IF(RES_hhdet_in_tes!D73=0,0,RES_hhdet_in_tes!D73/0.086*1000000/RES_hhdet_in_new!D73)</f>
        <v>0</v>
      </c>
      <c r="E73" s="162">
        <f>IF(RES_hhdet_in_tes!E73=0,0,RES_hhdet_in_tes!E73/0.086*1000000/RES_hhdet_in_new!E73)</f>
        <v>1668.2664454729411</v>
      </c>
      <c r="F73" s="162">
        <f>IF(RES_hhdet_in_tes!F73=0,0,RES_hhdet_in_tes!F73/0.086*1000000/RES_hhdet_in_new!F73)</f>
        <v>0</v>
      </c>
      <c r="G73" s="162">
        <f>IF(RES_hhdet_in_tes!G73=0,0,RES_hhdet_in_tes!G73/0.086*1000000/RES_hhdet_in_new!G73)</f>
        <v>1576.7177580315604</v>
      </c>
      <c r="H73" s="162">
        <f>IF(RES_hhdet_in_tes!H73=0,0,RES_hhdet_in_tes!H73/0.086*1000000/RES_hhdet_in_new!H73)</f>
        <v>1601.7566627818996</v>
      </c>
      <c r="I73" s="162">
        <f>IF(RES_hhdet_in_tes!I73=0,0,RES_hhdet_in_tes!I73/0.086*1000000/RES_hhdet_in_new!I73)</f>
        <v>0</v>
      </c>
      <c r="J73" s="162">
        <f>IF(RES_hhdet_in_tes!J73=0,0,RES_hhdet_in_tes!J73/0.086*1000000/RES_hhdet_in_new!J73)</f>
        <v>1630.1490050211091</v>
      </c>
      <c r="K73" s="162">
        <f>IF(RES_hhdet_in_tes!K73=0,0,RES_hhdet_in_tes!K73/0.086*1000000/RES_hhdet_in_new!K73)</f>
        <v>1517.9321065356485</v>
      </c>
      <c r="L73" s="162">
        <f>IF(RES_hhdet_in_tes!L73=0,0,RES_hhdet_in_tes!L73/0.086*1000000/RES_hhdet_in_new!L73)</f>
        <v>0</v>
      </c>
      <c r="M73" s="162">
        <f>IF(RES_hhdet_in_tes!M73=0,0,RES_hhdet_in_tes!M73/0.086*1000000/RES_hhdet_in_new!M73)</f>
        <v>1470.5937215608139</v>
      </c>
      <c r="N73" s="162">
        <f>IF(RES_hhdet_in_tes!N73=0,0,RES_hhdet_in_tes!N73/0.086*1000000/RES_hhdet_in_new!N73)</f>
        <v>1956.8508553486838</v>
      </c>
      <c r="O73" s="162">
        <f>IF(RES_hhdet_in_tes!O73=0,0,RES_hhdet_in_tes!O73/0.086*1000000/RES_hhdet_in_new!O73)</f>
        <v>0</v>
      </c>
      <c r="P73" s="162">
        <f>IF(RES_hhdet_in_tes!P73=0,0,RES_hhdet_in_tes!P73/0.086*1000000/RES_hhdet_in_new!P73)</f>
        <v>0</v>
      </c>
      <c r="Q73" s="162">
        <f>IF(RES_hhdet_in_tes!Q73=0,0,RES_hhdet_in_tes!Q73/0.086*1000000/RES_hhdet_in_new!Q73)</f>
        <v>1840.4508920834985</v>
      </c>
    </row>
    <row r="74" spans="1:17" ht="12" customHeight="1" x14ac:dyDescent="0.25">
      <c r="A74" s="161" t="s">
        <v>141</v>
      </c>
      <c r="B74" s="160"/>
      <c r="C74" s="160">
        <f>IF(RES_hhdet_in_tes!C74=0,0,RES_hhdet_in_tes!C74/0.086*1000000/RES_hhdet_in_new!C74)</f>
        <v>1537.771436917858</v>
      </c>
      <c r="D74" s="160">
        <f>IF(RES_hhdet_in_tes!D74=0,0,RES_hhdet_in_tes!D74/0.086*1000000/RES_hhdet_in_new!D74)</f>
        <v>0</v>
      </c>
      <c r="E74" s="160">
        <f>IF(RES_hhdet_in_tes!E74=0,0,RES_hhdet_in_tes!E74/0.086*1000000/RES_hhdet_in_new!E74)</f>
        <v>1595.3765018698039</v>
      </c>
      <c r="F74" s="160">
        <f>IF(RES_hhdet_in_tes!F74=0,0,RES_hhdet_in_tes!F74/0.086*1000000/RES_hhdet_in_new!F74)</f>
        <v>0</v>
      </c>
      <c r="G74" s="160">
        <f>IF(RES_hhdet_in_tes!G74=0,0,RES_hhdet_in_tes!G74/0.086*1000000/RES_hhdet_in_new!G74)</f>
        <v>1532.9395092241136</v>
      </c>
      <c r="H74" s="160">
        <f>IF(RES_hhdet_in_tes!H74=0,0,RES_hhdet_in_tes!H74/0.086*1000000/RES_hhdet_in_new!H74)</f>
        <v>1544.3826658351638</v>
      </c>
      <c r="I74" s="160">
        <f>IF(RES_hhdet_in_tes!I74=0,0,RES_hhdet_in_tes!I74/0.086*1000000/RES_hhdet_in_new!I74)</f>
        <v>0</v>
      </c>
      <c r="J74" s="160">
        <f>IF(RES_hhdet_in_tes!J74=0,0,RES_hhdet_in_tes!J74/0.086*1000000/RES_hhdet_in_new!J74)</f>
        <v>1568.4873743381868</v>
      </c>
      <c r="K74" s="160">
        <f>IF(RES_hhdet_in_tes!K74=0,0,RES_hhdet_in_tes!K74/0.086*1000000/RES_hhdet_in_new!K74)</f>
        <v>1497.7489999903121</v>
      </c>
      <c r="L74" s="160">
        <f>IF(RES_hhdet_in_tes!L74=0,0,RES_hhdet_in_tes!L74/0.086*1000000/RES_hhdet_in_new!L74)</f>
        <v>0</v>
      </c>
      <c r="M74" s="160">
        <f>IF(RES_hhdet_in_tes!M74=0,0,RES_hhdet_in_tes!M74/0.086*1000000/RES_hhdet_in_new!M74)</f>
        <v>1415.5578646635738</v>
      </c>
      <c r="N74" s="160">
        <f>IF(RES_hhdet_in_tes!N74=0,0,RES_hhdet_in_tes!N74/0.086*1000000/RES_hhdet_in_new!N74)</f>
        <v>1807.5428713043696</v>
      </c>
      <c r="O74" s="160">
        <f>IF(RES_hhdet_in_tes!O74=0,0,RES_hhdet_in_tes!O74/0.086*1000000/RES_hhdet_in_new!O74)</f>
        <v>0</v>
      </c>
      <c r="P74" s="160">
        <f>IF(RES_hhdet_in_tes!P74=0,0,RES_hhdet_in_tes!P74/0.086*1000000/RES_hhdet_in_new!P74)</f>
        <v>0</v>
      </c>
      <c r="Q74" s="160">
        <f>IF(RES_hhdet_in_tes!Q74=0,0,RES_hhdet_in_tes!Q74/0.086*1000000/RES_hhdet_in_new!Q74)</f>
        <v>1709.9401203811638</v>
      </c>
    </row>
    <row r="75" spans="1:17" ht="12" customHeight="1" x14ac:dyDescent="0.25">
      <c r="A75" s="148" t="s">
        <v>60</v>
      </c>
      <c r="B75" s="156"/>
      <c r="C75" s="156">
        <f>IF(RES_hhdet_in_tes!C75=0,0,RES_hhdet_in_tes!C75/0.086*1000000/RES_hhdet_in_new!C74)</f>
        <v>1039.0847067575085</v>
      </c>
      <c r="D75" s="156">
        <f>IF(RES_hhdet_in_tes!D75=0,0,RES_hhdet_in_tes!D75/0.086*1000000/RES_hhdet_in_new!D74)</f>
        <v>0</v>
      </c>
      <c r="E75" s="156">
        <f>IF(RES_hhdet_in_tes!E75=0,0,RES_hhdet_in_tes!E75/0.086*1000000/RES_hhdet_in_new!E74)</f>
        <v>1098.5170183172718</v>
      </c>
      <c r="F75" s="156">
        <f>IF(RES_hhdet_in_tes!F75=0,0,RES_hhdet_in_tes!F75/0.086*1000000/RES_hhdet_in_new!F74)</f>
        <v>0</v>
      </c>
      <c r="G75" s="156">
        <f>IF(RES_hhdet_in_tes!G75=0,0,RES_hhdet_in_tes!G75/0.086*1000000/RES_hhdet_in_new!G74)</f>
        <v>1034.7197464748178</v>
      </c>
      <c r="H75" s="156">
        <f>IF(RES_hhdet_in_tes!H75=0,0,RES_hhdet_in_tes!H75/0.086*1000000/RES_hhdet_in_new!H74)</f>
        <v>1048.857945831259</v>
      </c>
      <c r="I75" s="156">
        <f>IF(RES_hhdet_in_tes!I75=0,0,RES_hhdet_in_tes!I75/0.086*1000000/RES_hhdet_in_new!I74)</f>
        <v>0</v>
      </c>
      <c r="J75" s="156">
        <f>IF(RES_hhdet_in_tes!J75=0,0,RES_hhdet_in_tes!J75/0.086*1000000/RES_hhdet_in_new!J74)</f>
        <v>1072.8026466333199</v>
      </c>
      <c r="K75" s="156">
        <f>IF(RES_hhdet_in_tes!K75=0,0,RES_hhdet_in_tes!K75/0.086*1000000/RES_hhdet_in_new!K74)</f>
        <v>999.46442112966577</v>
      </c>
      <c r="L75" s="156">
        <f>IF(RES_hhdet_in_tes!L75=0,0,RES_hhdet_in_tes!L75/0.086*1000000/RES_hhdet_in_new!L74)</f>
        <v>0</v>
      </c>
      <c r="M75" s="156">
        <f>IF(RES_hhdet_in_tes!M75=0,0,RES_hhdet_in_tes!M75/0.086*1000000/RES_hhdet_in_new!M74)</f>
        <v>959.1605882537043</v>
      </c>
      <c r="N75" s="156">
        <f>IF(RES_hhdet_in_tes!N75=0,0,RES_hhdet_in_tes!N75/0.086*1000000/RES_hhdet_in_new!N74)</f>
        <v>1316.1948050348983</v>
      </c>
      <c r="O75" s="156">
        <f>IF(RES_hhdet_in_tes!O75=0,0,RES_hhdet_in_tes!O75/0.086*1000000/RES_hhdet_in_new!O74)</f>
        <v>0</v>
      </c>
      <c r="P75" s="156">
        <f>IF(RES_hhdet_in_tes!P75=0,0,RES_hhdet_in_tes!P75/0.086*1000000/RES_hhdet_in_new!P74)</f>
        <v>0</v>
      </c>
      <c r="Q75" s="156">
        <f>IF(RES_hhdet_in_tes!Q75=0,0,RES_hhdet_in_tes!Q75/0.086*1000000/RES_hhdet_in_new!Q74)</f>
        <v>1204.9338610213583</v>
      </c>
    </row>
    <row r="76" spans="1:17" ht="12" customHeight="1" x14ac:dyDescent="0.25">
      <c r="A76" s="148" t="s">
        <v>59</v>
      </c>
      <c r="B76" s="156"/>
      <c r="C76" s="156">
        <f>IF(RES_hhdet_in_tes!C76=0,0,RES_hhdet_in_tes!C76/0.086*1000000/RES_hhdet_in_new!C74)</f>
        <v>498.68673016034955</v>
      </c>
      <c r="D76" s="156">
        <f>IF(RES_hhdet_in_tes!D76=0,0,RES_hhdet_in_tes!D76/0.086*1000000/RES_hhdet_in_new!D74)</f>
        <v>0</v>
      </c>
      <c r="E76" s="156">
        <f>IF(RES_hhdet_in_tes!E76=0,0,RES_hhdet_in_tes!E76/0.086*1000000/RES_hhdet_in_new!E74)</f>
        <v>496.85948355253203</v>
      </c>
      <c r="F76" s="156">
        <f>IF(RES_hhdet_in_tes!F76=0,0,RES_hhdet_in_tes!F76/0.086*1000000/RES_hhdet_in_new!F74)</f>
        <v>0</v>
      </c>
      <c r="G76" s="156">
        <f>IF(RES_hhdet_in_tes!G76=0,0,RES_hhdet_in_tes!G76/0.086*1000000/RES_hhdet_in_new!G74)</f>
        <v>498.2197627492958</v>
      </c>
      <c r="H76" s="156">
        <f>IF(RES_hhdet_in_tes!H76=0,0,RES_hhdet_in_tes!H76/0.086*1000000/RES_hhdet_in_new!H74)</f>
        <v>495.52472000390497</v>
      </c>
      <c r="I76" s="156">
        <f>IF(RES_hhdet_in_tes!I76=0,0,RES_hhdet_in_tes!I76/0.086*1000000/RES_hhdet_in_new!I74)</f>
        <v>0</v>
      </c>
      <c r="J76" s="156">
        <f>IF(RES_hhdet_in_tes!J76=0,0,RES_hhdet_in_tes!J76/0.086*1000000/RES_hhdet_in_new!J74)</f>
        <v>495.68472770486699</v>
      </c>
      <c r="K76" s="156">
        <f>IF(RES_hhdet_in_tes!K76=0,0,RES_hhdet_in_tes!K76/0.086*1000000/RES_hhdet_in_new!K74)</f>
        <v>498.28457886064643</v>
      </c>
      <c r="L76" s="156">
        <f>IF(RES_hhdet_in_tes!L76=0,0,RES_hhdet_in_tes!L76/0.086*1000000/RES_hhdet_in_new!L74)</f>
        <v>0</v>
      </c>
      <c r="M76" s="156">
        <f>IF(RES_hhdet_in_tes!M76=0,0,RES_hhdet_in_tes!M76/0.086*1000000/RES_hhdet_in_new!M74)</f>
        <v>456.39727640986962</v>
      </c>
      <c r="N76" s="156">
        <f>IF(RES_hhdet_in_tes!N76=0,0,RES_hhdet_in_tes!N76/0.086*1000000/RES_hhdet_in_new!N74)</f>
        <v>491.34806626947125</v>
      </c>
      <c r="O76" s="156">
        <f>IF(RES_hhdet_in_tes!O76=0,0,RES_hhdet_in_tes!O76/0.086*1000000/RES_hhdet_in_new!O74)</f>
        <v>0</v>
      </c>
      <c r="P76" s="156">
        <f>IF(RES_hhdet_in_tes!P76=0,0,RES_hhdet_in_tes!P76/0.086*1000000/RES_hhdet_in_new!P74)</f>
        <v>0</v>
      </c>
      <c r="Q76" s="156">
        <f>IF(RES_hhdet_in_tes!Q76=0,0,RES_hhdet_in_tes!Q76/0.086*1000000/RES_hhdet_in_new!Q74)</f>
        <v>505.00625935980554</v>
      </c>
    </row>
    <row r="77" spans="1:17" ht="12" customHeight="1" x14ac:dyDescent="0.25">
      <c r="A77" s="158" t="s">
        <v>62</v>
      </c>
      <c r="B77" s="157"/>
      <c r="C77" s="157">
        <f>IF(SUM(RES_hhdet_in_tes!C78:C79)=0,0,SUM(RES_hhdet_in_tes!C78:C79)/0.086*1000000/SUM(RES_hhdet_in_new!C78:C79))</f>
        <v>771.22797326810257</v>
      </c>
      <c r="D77" s="157">
        <f>IF(SUM(RES_hhdet_in_tes!D78:D79)=0,0,SUM(RES_hhdet_in_tes!D78:D79)/0.086*1000000/SUM(RES_hhdet_in_new!D78:D79))</f>
        <v>747.43209057938918</v>
      </c>
      <c r="E77" s="157">
        <f>IF(SUM(RES_hhdet_in_tes!E78:E79)=0,0,SUM(RES_hhdet_in_tes!E78:E79)/0.086*1000000/SUM(RES_hhdet_in_new!E78:E79))</f>
        <v>822.95348642509589</v>
      </c>
      <c r="F77" s="157">
        <f>IF(SUM(RES_hhdet_in_tes!F78:F79)=0,0,SUM(RES_hhdet_in_tes!F78:F79)/0.086*1000000/SUM(RES_hhdet_in_new!F78:F79))</f>
        <v>765.05735619186328</v>
      </c>
      <c r="G77" s="157">
        <f>IF(SUM(RES_hhdet_in_tes!G78:G79)=0,0,SUM(RES_hhdet_in_tes!G78:G79)/0.086*1000000/SUM(RES_hhdet_in_new!G78:G79))</f>
        <v>777.46355355700746</v>
      </c>
      <c r="H77" s="157">
        <f>IF(SUM(RES_hhdet_in_tes!H78:H79)=0,0,SUM(RES_hhdet_in_tes!H78:H79)/0.086*1000000/SUM(RES_hhdet_in_new!H78:H79))</f>
        <v>802.20714135387072</v>
      </c>
      <c r="I77" s="157">
        <f>IF(SUM(RES_hhdet_in_tes!I78:I79)=0,0,SUM(RES_hhdet_in_tes!I78:I79)/0.086*1000000/SUM(RES_hhdet_in_new!I78:I79))</f>
        <v>780.54439966915004</v>
      </c>
      <c r="J77" s="157">
        <f>IF(SUM(RES_hhdet_in_tes!J78:J79)=0,0,SUM(RES_hhdet_in_tes!J78:J79)/0.086*1000000/SUM(RES_hhdet_in_new!J78:J79))</f>
        <v>833.98644122068185</v>
      </c>
      <c r="K77" s="157">
        <f>IF(SUM(RES_hhdet_in_tes!K78:K79)=0,0,SUM(RES_hhdet_in_tes!K78:K79)/0.086*1000000/SUM(RES_hhdet_in_new!K78:K79))</f>
        <v>816.55676209085209</v>
      </c>
      <c r="L77" s="157">
        <f>IF(SUM(RES_hhdet_in_tes!L78:L79)=0,0,SUM(RES_hhdet_in_tes!L78:L79)/0.086*1000000/SUM(RES_hhdet_in_new!L78:L79))</f>
        <v>0</v>
      </c>
      <c r="M77" s="157">
        <f>IF(SUM(RES_hhdet_in_tes!M78:M79)=0,0,SUM(RES_hhdet_in_tes!M78:M79)/0.086*1000000/SUM(RES_hhdet_in_new!M78:M79))</f>
        <v>763.71789353418308</v>
      </c>
      <c r="N77" s="157">
        <f>IF(SUM(RES_hhdet_in_tes!N78:N79)=0,0,SUM(RES_hhdet_in_tes!N78:N79)/0.086*1000000/SUM(RES_hhdet_in_new!N78:N79))</f>
        <v>794.87812514947052</v>
      </c>
      <c r="O77" s="157">
        <f>IF(SUM(RES_hhdet_in_tes!O78:O79)=0,0,SUM(RES_hhdet_in_tes!O78:O79)/0.086*1000000/SUM(RES_hhdet_in_new!O78:O79))</f>
        <v>798.12528297373046</v>
      </c>
      <c r="P77" s="157">
        <f>IF(SUM(RES_hhdet_in_tes!P78:P79)=0,0,SUM(RES_hhdet_in_tes!P78:P79)/0.086*1000000/SUM(RES_hhdet_in_new!P78:P79))</f>
        <v>0</v>
      </c>
      <c r="Q77" s="157">
        <f>IF(SUM(RES_hhdet_in_tes!Q78:Q79)=0,0,SUM(RES_hhdet_in_tes!Q78:Q79)/0.086*1000000/SUM(RES_hhdet_in_new!Q78:Q79))</f>
        <v>791.3318592705092</v>
      </c>
    </row>
    <row r="78" spans="1:17" ht="12" customHeight="1" x14ac:dyDescent="0.25">
      <c r="A78" s="23" t="s">
        <v>109</v>
      </c>
      <c r="B78" s="156"/>
      <c r="C78" s="156">
        <f>IF(RES_hhdet_in_tes!C78=0,0,RES_hhdet_in_tes!C78/0.086*1000000/RES_hhdet_in_new!C78)</f>
        <v>737.22357433863453</v>
      </c>
      <c r="D78" s="156">
        <f>IF(RES_hhdet_in_tes!D78=0,0,RES_hhdet_in_tes!D78/0.086*1000000/RES_hhdet_in_new!D78)</f>
        <v>747.43209057938918</v>
      </c>
      <c r="E78" s="156">
        <f>IF(RES_hhdet_in_tes!E78=0,0,RES_hhdet_in_tes!E78/0.086*1000000/RES_hhdet_in_new!E78)</f>
        <v>757.68387747490192</v>
      </c>
      <c r="F78" s="156">
        <f>IF(RES_hhdet_in_tes!F78=0,0,RES_hhdet_in_tes!F78/0.086*1000000/RES_hhdet_in_new!F78)</f>
        <v>762.10337758551668</v>
      </c>
      <c r="G78" s="156">
        <f>IF(RES_hhdet_in_tes!G78=0,0,RES_hhdet_in_tes!G78/0.086*1000000/RES_hhdet_in_new!G78)</f>
        <v>768.87675575838466</v>
      </c>
      <c r="H78" s="156">
        <f>IF(RES_hhdet_in_tes!H78=0,0,RES_hhdet_in_tes!H78/0.086*1000000/RES_hhdet_in_new!H78)</f>
        <v>775.78637070411889</v>
      </c>
      <c r="I78" s="156">
        <f>IF(RES_hhdet_in_tes!I78=0,0,RES_hhdet_in_tes!I78/0.086*1000000/RES_hhdet_in_new!I78)</f>
        <v>780.54439966915004</v>
      </c>
      <c r="J78" s="156">
        <f>IF(RES_hhdet_in_tes!J78=0,0,RES_hhdet_in_tes!J78/0.086*1000000/RES_hhdet_in_new!J78)</f>
        <v>788.66100532063467</v>
      </c>
      <c r="K78" s="156">
        <f>IF(RES_hhdet_in_tes!K78=0,0,RES_hhdet_in_tes!K78/0.086*1000000/RES_hhdet_in_new!K78)</f>
        <v>796.97462723802926</v>
      </c>
      <c r="L78" s="156">
        <f>IF(RES_hhdet_in_tes!L78=0,0,RES_hhdet_in_tes!L78/0.086*1000000/RES_hhdet_in_new!L78)</f>
        <v>0</v>
      </c>
      <c r="M78" s="156">
        <f>IF(RES_hhdet_in_tes!M78=0,0,RES_hhdet_in_tes!M78/0.086*1000000/RES_hhdet_in_new!M78)</f>
        <v>763.71789353418308</v>
      </c>
      <c r="N78" s="156">
        <f>IF(RES_hhdet_in_tes!N78=0,0,RES_hhdet_in_tes!N78/0.086*1000000/RES_hhdet_in_new!N78)</f>
        <v>794.87812514947052</v>
      </c>
      <c r="O78" s="156">
        <f>IF(RES_hhdet_in_tes!O78=0,0,RES_hhdet_in_tes!O78/0.086*1000000/RES_hhdet_in_new!O78)</f>
        <v>798.12528297373046</v>
      </c>
      <c r="P78" s="156">
        <f>IF(RES_hhdet_in_tes!P78=0,0,RES_hhdet_in_tes!P78/0.086*1000000/RES_hhdet_in_new!P78)</f>
        <v>0</v>
      </c>
      <c r="Q78" s="156">
        <f>IF(RES_hhdet_in_tes!Q78=0,0,RES_hhdet_in_tes!Q78/0.086*1000000/RES_hhdet_in_new!Q78)</f>
        <v>791.3318592705092</v>
      </c>
    </row>
    <row r="79" spans="1:17" ht="12" customHeight="1" x14ac:dyDescent="0.25">
      <c r="A79" s="29" t="s">
        <v>140</v>
      </c>
      <c r="B79" s="57"/>
      <c r="C79" s="57">
        <f>IF(RES_hhdet_in_tes!C79=0,0,RES_hhdet_in_tes!C79/0.086*1000000/RES_hhdet_in_new!C79)</f>
        <v>824.72477060752215</v>
      </c>
      <c r="D79" s="57">
        <f>IF(RES_hhdet_in_tes!D79=0,0,RES_hhdet_in_tes!D79/0.086*1000000/RES_hhdet_in_new!D79)</f>
        <v>0</v>
      </c>
      <c r="E79" s="57">
        <f>IF(RES_hhdet_in_tes!E79=0,0,RES_hhdet_in_tes!E79/0.086*1000000/RES_hhdet_in_new!E79)</f>
        <v>887.39708295848482</v>
      </c>
      <c r="F79" s="57">
        <f>IF(RES_hhdet_in_tes!F79=0,0,RES_hhdet_in_tes!F79/0.086*1000000/RES_hhdet_in_new!F79)</f>
        <v>875.46201745807093</v>
      </c>
      <c r="G79" s="57">
        <f>IF(RES_hhdet_in_tes!G79=0,0,RES_hhdet_in_tes!G79/0.086*1000000/RES_hhdet_in_new!G79)</f>
        <v>837.2718941772747</v>
      </c>
      <c r="H79" s="57">
        <f>IF(RES_hhdet_in_tes!H79=0,0,RES_hhdet_in_tes!H79/0.086*1000000/RES_hhdet_in_new!H79)</f>
        <v>866.94903253463951</v>
      </c>
      <c r="I79" s="57">
        <f>IF(RES_hhdet_in_tes!I79=0,0,RES_hhdet_in_tes!I79/0.086*1000000/RES_hhdet_in_new!I79)</f>
        <v>0</v>
      </c>
      <c r="J79" s="57">
        <f>IF(RES_hhdet_in_tes!J79=0,0,RES_hhdet_in_tes!J79/0.086*1000000/RES_hhdet_in_new!J79)</f>
        <v>915.55119253242515</v>
      </c>
      <c r="K79" s="57">
        <f>IF(RES_hhdet_in_tes!K79=0,0,RES_hhdet_in_tes!K79/0.086*1000000/RES_hhdet_in_new!K79)</f>
        <v>891.23339342415841</v>
      </c>
      <c r="L79" s="57">
        <f>IF(RES_hhdet_in_tes!L79=0,0,RES_hhdet_in_tes!L79/0.086*1000000/RES_hhdet_in_new!L79)</f>
        <v>0</v>
      </c>
      <c r="M79" s="57">
        <f>IF(RES_hhdet_in_tes!M79=0,0,RES_hhdet_in_tes!M79/0.086*1000000/RES_hhdet_in_new!M79)</f>
        <v>0</v>
      </c>
      <c r="N79" s="57">
        <f>IF(RES_hhdet_in_tes!N79=0,0,RES_hhdet_in_tes!N79/0.086*1000000/RES_hhdet_in_new!N79)</f>
        <v>0</v>
      </c>
      <c r="O79" s="57">
        <f>IF(RES_hhdet_in_tes!O79=0,0,RES_hhdet_in_tes!O79/0.086*1000000/RES_hhdet_in_new!O79)</f>
        <v>0</v>
      </c>
      <c r="P79" s="57">
        <f>IF(RES_hhdet_in_tes!P79=0,0,RES_hhdet_in_tes!P79/0.086*1000000/RES_hhdet_in_new!P79)</f>
        <v>0</v>
      </c>
      <c r="Q79" s="57">
        <f>IF(RES_hhdet_in_tes!Q79=0,0,RES_hhdet_in_tes!Q79/0.086*1000000/RES_hhdet_in_new!Q79)</f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68">
        <f t="shared" ref="C81" si="68">SUM(C82,C85,C87,C100)</f>
        <v>12873.872164932096</v>
      </c>
      <c r="D81" s="168">
        <f t="shared" ref="D81" si="69">SUM(D82,D85,D87,D100)</f>
        <v>12368.412184718818</v>
      </c>
      <c r="E81" s="168">
        <f t="shared" ref="E81" si="70">SUM(E82,E85,E87,E100)</f>
        <v>13220.117059960634</v>
      </c>
      <c r="F81" s="168">
        <f t="shared" ref="F81" si="71">SUM(F82,F85,F87,F100)</f>
        <v>13500.645284760909</v>
      </c>
      <c r="G81" s="168">
        <f t="shared" ref="G81" si="72">SUM(G82,G85,G87,G100)</f>
        <v>13217.971298600978</v>
      </c>
      <c r="H81" s="168">
        <f t="shared" ref="H81" si="73">SUM(H82,H85,H87,H100)</f>
        <v>12804.209435797868</v>
      </c>
      <c r="I81" s="168">
        <f t="shared" ref="I81" si="74">SUM(I82,I85,I87,I100)</f>
        <v>11951.893185923847</v>
      </c>
      <c r="J81" s="168">
        <f t="shared" ref="J81" si="75">SUM(J82,J85,J87,J100)</f>
        <v>13170.064615413638</v>
      </c>
      <c r="K81" s="168">
        <f t="shared" ref="K81" si="76">SUM(K82,K85,K87,K100)</f>
        <v>12968.485749572183</v>
      </c>
      <c r="L81" s="168">
        <f t="shared" ref="L81" si="77">SUM(L82,L85,L87,L100)</f>
        <v>13505.8681231101</v>
      </c>
      <c r="M81" s="168">
        <f t="shared" ref="M81" si="78">SUM(M82,M85,M87,M100)</f>
        <v>11006.653967743141</v>
      </c>
      <c r="N81" s="168">
        <f t="shared" ref="N81" si="79">SUM(N82,N85,N87,N100)</f>
        <v>12492.983656094479</v>
      </c>
      <c r="O81" s="168">
        <f t="shared" ref="O81" si="80">SUM(O82,O85,O87,O100)</f>
        <v>13159.006043465823</v>
      </c>
      <c r="P81" s="168">
        <f t="shared" ref="P81" si="81">SUM(P82,P85,P87,P100)</f>
        <v>10848.909367103552</v>
      </c>
      <c r="Q81" s="168">
        <f t="shared" ref="Q81" si="82">SUM(Q82,Q85,Q87,Q100)</f>
        <v>11387.047458137502</v>
      </c>
    </row>
    <row r="82" spans="1:17" ht="12.95" customHeight="1" x14ac:dyDescent="0.25">
      <c r="A82" s="158" t="s">
        <v>65</v>
      </c>
      <c r="B82" s="157"/>
      <c r="C82" s="157">
        <f t="shared" ref="C82:Q82" si="83">SUM(C83:C84)</f>
        <v>8970.2215984535305</v>
      </c>
      <c r="D82" s="157">
        <f t="shared" si="83"/>
        <v>8405.2087429571257</v>
      </c>
      <c r="E82" s="157">
        <f t="shared" si="83"/>
        <v>9237.9766840615957</v>
      </c>
      <c r="F82" s="157">
        <f t="shared" si="83"/>
        <v>9487.7683557815999</v>
      </c>
      <c r="G82" s="157">
        <f t="shared" si="83"/>
        <v>9345.6710353270137</v>
      </c>
      <c r="H82" s="157">
        <f t="shared" si="83"/>
        <v>8936.6917989873546</v>
      </c>
      <c r="I82" s="157">
        <f t="shared" si="83"/>
        <v>8006.8298746024047</v>
      </c>
      <c r="J82" s="157">
        <f t="shared" si="83"/>
        <v>8695.1685879655997</v>
      </c>
      <c r="K82" s="157">
        <f t="shared" si="83"/>
        <v>8586.1563010092159</v>
      </c>
      <c r="L82" s="157">
        <f t="shared" si="83"/>
        <v>8884.8987305644387</v>
      </c>
      <c r="M82" s="157">
        <f t="shared" si="83"/>
        <v>6764.2717611526696</v>
      </c>
      <c r="N82" s="157">
        <f t="shared" si="83"/>
        <v>7650.0596631779363</v>
      </c>
      <c r="O82" s="157">
        <f t="shared" si="83"/>
        <v>8108.6341668201485</v>
      </c>
      <c r="P82" s="157">
        <f t="shared" si="83"/>
        <v>6198.9419875005606</v>
      </c>
      <c r="Q82" s="157">
        <f t="shared" si="83"/>
        <v>6602.0820302234688</v>
      </c>
    </row>
    <row r="83" spans="1:17" ht="12" customHeight="1" x14ac:dyDescent="0.25">
      <c r="A83" s="23" t="s">
        <v>157</v>
      </c>
      <c r="B83" s="156"/>
      <c r="C83" s="156">
        <f>IF(RES_hhdet_in_tes!C83=0,0,RES_hhdet_in_tes!C83/0.086*1000000/RES_hhdet_in_new!C83)</f>
        <v>8897.7493223181336</v>
      </c>
      <c r="D83" s="156">
        <f>IF(RES_hhdet_in_tes!D83=0,0,RES_hhdet_in_tes!D83/0.086*1000000/RES_hhdet_in_new!D83)</f>
        <v>8331.5445613192496</v>
      </c>
      <c r="E83" s="156">
        <f>IF(RES_hhdet_in_tes!E83=0,0,RES_hhdet_in_tes!E83/0.086*1000000/RES_hhdet_in_new!E83)</f>
        <v>9131.5832556550849</v>
      </c>
      <c r="F83" s="156">
        <f>IF(RES_hhdet_in_tes!F83=0,0,RES_hhdet_in_tes!F83/0.086*1000000/RES_hhdet_in_new!F83)</f>
        <v>9387.4392452061438</v>
      </c>
      <c r="G83" s="156">
        <f>IF(RES_hhdet_in_tes!G83=0,0,RES_hhdet_in_tes!G83/0.086*1000000/RES_hhdet_in_new!G83)</f>
        <v>9283.1802848743318</v>
      </c>
      <c r="H83" s="156">
        <f>IF(RES_hhdet_in_tes!H83=0,0,RES_hhdet_in_tes!H83/0.086*1000000/RES_hhdet_in_new!H83)</f>
        <v>8861.9192131633663</v>
      </c>
      <c r="I83" s="156">
        <f>IF(RES_hhdet_in_tes!I83=0,0,RES_hhdet_in_tes!I83/0.086*1000000/RES_hhdet_in_new!I83)</f>
        <v>7939.629882202199</v>
      </c>
      <c r="J83" s="156">
        <f>IF(RES_hhdet_in_tes!J83=0,0,RES_hhdet_in_tes!J83/0.086*1000000/RES_hhdet_in_new!J83)</f>
        <v>8600.1827005143859</v>
      </c>
      <c r="K83" s="156">
        <f>IF(RES_hhdet_in_tes!K83=0,0,RES_hhdet_in_tes!K83/0.086*1000000/RES_hhdet_in_new!K83)</f>
        <v>8518.5125470820458</v>
      </c>
      <c r="L83" s="156">
        <f>IF(RES_hhdet_in_tes!L83=0,0,RES_hhdet_in_tes!L83/0.086*1000000/RES_hhdet_in_new!L83)</f>
        <v>8754.284354050802</v>
      </c>
      <c r="M83" s="156">
        <f>IF(RES_hhdet_in_tes!M83=0,0,RES_hhdet_in_tes!M83/0.086*1000000/RES_hhdet_in_new!M83)</f>
        <v>6715.4957962767021</v>
      </c>
      <c r="N83" s="156">
        <f>IF(RES_hhdet_in_tes!N83=0,0,RES_hhdet_in_tes!N83/0.086*1000000/RES_hhdet_in_new!N83)</f>
        <v>7521.2891564436786</v>
      </c>
      <c r="O83" s="156">
        <f>IF(RES_hhdet_in_tes!O83=0,0,RES_hhdet_in_tes!O83/0.086*1000000/RES_hhdet_in_new!O83)</f>
        <v>7932.4349394956735</v>
      </c>
      <c r="P83" s="156">
        <f>IF(RES_hhdet_in_tes!P83=0,0,RES_hhdet_in_tes!P83/0.086*1000000/RES_hhdet_in_new!P83)</f>
        <v>6127.4234202739344</v>
      </c>
      <c r="Q83" s="156">
        <f>IF(RES_hhdet_in_tes!Q83=0,0,RES_hhdet_in_tes!Q83/0.086*1000000/RES_hhdet_in_new!Q83)</f>
        <v>6494.6009885584899</v>
      </c>
    </row>
    <row r="84" spans="1:17" ht="12" customHeight="1" x14ac:dyDescent="0.25">
      <c r="A84" s="23" t="s">
        <v>60</v>
      </c>
      <c r="B84" s="156"/>
      <c r="C84" s="156">
        <f>IF(RES_hhdet_in_tes!C84=0,0,RES_hhdet_in_tes!C84/0.086*1000000/RES_hhdet_in_new!C83)</f>
        <v>72.472276135397593</v>
      </c>
      <c r="D84" s="156">
        <f>IF(RES_hhdet_in_tes!D84=0,0,RES_hhdet_in_tes!D84/0.086*1000000/RES_hhdet_in_new!D83)</f>
        <v>73.664181637876808</v>
      </c>
      <c r="E84" s="156">
        <f>IF(RES_hhdet_in_tes!E84=0,0,RES_hhdet_in_tes!E84/0.086*1000000/RES_hhdet_in_new!E83)</f>
        <v>106.39342840651054</v>
      </c>
      <c r="F84" s="156">
        <f>IF(RES_hhdet_in_tes!F84=0,0,RES_hhdet_in_tes!F84/0.086*1000000/RES_hhdet_in_new!F83)</f>
        <v>100.32911057545697</v>
      </c>
      <c r="G84" s="156">
        <f>IF(RES_hhdet_in_tes!G84=0,0,RES_hhdet_in_tes!G84/0.086*1000000/RES_hhdet_in_new!G83)</f>
        <v>62.490750452681908</v>
      </c>
      <c r="H84" s="156">
        <f>IF(RES_hhdet_in_tes!H84=0,0,RES_hhdet_in_tes!H84/0.086*1000000/RES_hhdet_in_new!H83)</f>
        <v>74.772585823988081</v>
      </c>
      <c r="I84" s="156">
        <f>IF(RES_hhdet_in_tes!I84=0,0,RES_hhdet_in_tes!I84/0.086*1000000/RES_hhdet_in_new!I83)</f>
        <v>67.199992400205531</v>
      </c>
      <c r="J84" s="156">
        <f>IF(RES_hhdet_in_tes!J84=0,0,RES_hhdet_in_tes!J84/0.086*1000000/RES_hhdet_in_new!J83)</f>
        <v>94.985887451213841</v>
      </c>
      <c r="K84" s="156">
        <f>IF(RES_hhdet_in_tes!K84=0,0,RES_hhdet_in_tes!K84/0.086*1000000/RES_hhdet_in_new!K83)</f>
        <v>67.643753927169399</v>
      </c>
      <c r="L84" s="156">
        <f>IF(RES_hhdet_in_tes!L84=0,0,RES_hhdet_in_tes!L84/0.086*1000000/RES_hhdet_in_new!L83)</f>
        <v>130.61437651363752</v>
      </c>
      <c r="M84" s="156">
        <f>IF(RES_hhdet_in_tes!M84=0,0,RES_hhdet_in_tes!M84/0.086*1000000/RES_hhdet_in_new!M83)</f>
        <v>48.775964875967667</v>
      </c>
      <c r="N84" s="156">
        <f>IF(RES_hhdet_in_tes!N84=0,0,RES_hhdet_in_tes!N84/0.086*1000000/RES_hhdet_in_new!N83)</f>
        <v>128.77050673425779</v>
      </c>
      <c r="O84" s="156">
        <f>IF(RES_hhdet_in_tes!O84=0,0,RES_hhdet_in_tes!O84/0.086*1000000/RES_hhdet_in_new!O83)</f>
        <v>176.19922732447515</v>
      </c>
      <c r="P84" s="156">
        <f>IF(RES_hhdet_in_tes!P84=0,0,RES_hhdet_in_tes!P84/0.086*1000000/RES_hhdet_in_new!P83)</f>
        <v>71.518567226626104</v>
      </c>
      <c r="Q84" s="156">
        <f>IF(RES_hhdet_in_tes!Q84=0,0,RES_hhdet_in_tes!Q84/0.086*1000000/RES_hhdet_in_new!Q83)</f>
        <v>107.48104166497852</v>
      </c>
    </row>
    <row r="85" spans="1:17" ht="12.95" customHeight="1" x14ac:dyDescent="0.25">
      <c r="A85" s="158" t="s">
        <v>112</v>
      </c>
      <c r="B85" s="157"/>
      <c r="C85" s="157">
        <f t="shared" ref="C85:Q85" si="84">C86</f>
        <v>1628.491661705785</v>
      </c>
      <c r="D85" s="157">
        <f t="shared" si="84"/>
        <v>1593.6129594612919</v>
      </c>
      <c r="E85" s="157">
        <f t="shared" si="84"/>
        <v>1567.0597774925968</v>
      </c>
      <c r="F85" s="157">
        <f t="shared" si="84"/>
        <v>1542.9755313457592</v>
      </c>
      <c r="G85" s="157">
        <f t="shared" si="84"/>
        <v>1527.8887594032319</v>
      </c>
      <c r="H85" s="157">
        <f t="shared" si="84"/>
        <v>1521.1139164496492</v>
      </c>
      <c r="I85" s="157">
        <f t="shared" si="84"/>
        <v>1544.3966261580035</v>
      </c>
      <c r="J85" s="157">
        <f t="shared" si="84"/>
        <v>1992.6183745802136</v>
      </c>
      <c r="K85" s="157">
        <f t="shared" si="84"/>
        <v>2009.1548841358867</v>
      </c>
      <c r="L85" s="157">
        <f t="shared" si="84"/>
        <v>2043.0213466524949</v>
      </c>
      <c r="M85" s="157">
        <f t="shared" si="84"/>
        <v>2012.6513340355157</v>
      </c>
      <c r="N85" s="157">
        <f t="shared" si="84"/>
        <v>2062.7558781169882</v>
      </c>
      <c r="O85" s="157">
        <f t="shared" si="84"/>
        <v>2124.0550814809517</v>
      </c>
      <c r="P85" s="157">
        <f t="shared" si="84"/>
        <v>2066.626102000529</v>
      </c>
      <c r="Q85" s="157">
        <f t="shared" si="84"/>
        <v>2070.4037523911297</v>
      </c>
    </row>
    <row r="86" spans="1:17" ht="12" customHeight="1" x14ac:dyDescent="0.25">
      <c r="A86" s="23" t="s">
        <v>60</v>
      </c>
      <c r="B86" s="156"/>
      <c r="C86" s="156">
        <f>IF(RES_hhdet_in_tes!C86=0,0,RES_hhdet_in_tes!C86/0.086*1000000/RES_hhdet_in_new!C86)</f>
        <v>1628.491661705785</v>
      </c>
      <c r="D86" s="156">
        <f>IF(RES_hhdet_in_tes!D86=0,0,RES_hhdet_in_tes!D86/0.086*1000000/RES_hhdet_in_new!D86)</f>
        <v>1593.6129594612919</v>
      </c>
      <c r="E86" s="156">
        <f>IF(RES_hhdet_in_tes!E86=0,0,RES_hhdet_in_tes!E86/0.086*1000000/RES_hhdet_in_new!E86)</f>
        <v>1567.0597774925968</v>
      </c>
      <c r="F86" s="156">
        <f>IF(RES_hhdet_in_tes!F86=0,0,RES_hhdet_in_tes!F86/0.086*1000000/RES_hhdet_in_new!F86)</f>
        <v>1542.9755313457592</v>
      </c>
      <c r="G86" s="156">
        <f>IF(RES_hhdet_in_tes!G86=0,0,RES_hhdet_in_tes!G86/0.086*1000000/RES_hhdet_in_new!G86)</f>
        <v>1527.8887594032319</v>
      </c>
      <c r="H86" s="156">
        <f>IF(RES_hhdet_in_tes!H86=0,0,RES_hhdet_in_tes!H86/0.086*1000000/RES_hhdet_in_new!H86)</f>
        <v>1521.1139164496492</v>
      </c>
      <c r="I86" s="156">
        <f>IF(RES_hhdet_in_tes!I86=0,0,RES_hhdet_in_tes!I86/0.086*1000000/RES_hhdet_in_new!I86)</f>
        <v>1544.3966261580035</v>
      </c>
      <c r="J86" s="156">
        <f>IF(RES_hhdet_in_tes!J86=0,0,RES_hhdet_in_tes!J86/0.086*1000000/RES_hhdet_in_new!J86)</f>
        <v>1992.6183745802136</v>
      </c>
      <c r="K86" s="156">
        <f>IF(RES_hhdet_in_tes!K86=0,0,RES_hhdet_in_tes!K86/0.086*1000000/RES_hhdet_in_new!K86)</f>
        <v>2009.1548841358867</v>
      </c>
      <c r="L86" s="156">
        <f>IF(RES_hhdet_in_tes!L86=0,0,RES_hhdet_in_tes!L86/0.086*1000000/RES_hhdet_in_new!L86)</f>
        <v>2043.0213466524949</v>
      </c>
      <c r="M86" s="156">
        <f>IF(RES_hhdet_in_tes!M86=0,0,RES_hhdet_in_tes!M86/0.086*1000000/RES_hhdet_in_new!M86)</f>
        <v>2012.6513340355157</v>
      </c>
      <c r="N86" s="156">
        <f>IF(RES_hhdet_in_tes!N86=0,0,RES_hhdet_in_tes!N86/0.086*1000000/RES_hhdet_in_new!N86)</f>
        <v>2062.7558781169882</v>
      </c>
      <c r="O86" s="156">
        <f>IF(RES_hhdet_in_tes!O86=0,0,RES_hhdet_in_tes!O86/0.086*1000000/RES_hhdet_in_new!O86)</f>
        <v>2124.0550814809517</v>
      </c>
      <c r="P86" s="156">
        <f>IF(RES_hhdet_in_tes!P86=0,0,RES_hhdet_in_tes!P86/0.086*1000000/RES_hhdet_in_new!P86)</f>
        <v>2066.626102000529</v>
      </c>
      <c r="Q86" s="156">
        <f>IF(RES_hhdet_in_tes!Q86=0,0,RES_hhdet_in_tes!Q86/0.086*1000000/RES_hhdet_in_new!Q86)</f>
        <v>2070.4037523911297</v>
      </c>
    </row>
    <row r="87" spans="1:17" ht="12" customHeight="1" x14ac:dyDescent="0.25">
      <c r="A87" s="158" t="s">
        <v>63</v>
      </c>
      <c r="B87" s="157"/>
      <c r="C87" s="157">
        <f>IF(SUM(RES_hhdet_in_tes!C88:C89,RES_hhdet_in_tes!C92:C93,RES_hhdet_in_tes!C96:C97)=0,0,SUM(RES_hhdet_in_tes!C88:C89,RES_hhdet_in_tes!C92:C93,RES_hhdet_in_tes!C96:C97)/0.086*1000000/SUM(RES_hhdet_in_new!C88:C89,RES_hhdet_in_new!C92:C93,RES_hhdet_in_new!C96:C97))</f>
        <v>1450.4347573424668</v>
      </c>
      <c r="D87" s="157">
        <f>IF(SUM(RES_hhdet_in_tes!D88:D89,RES_hhdet_in_tes!D92:D93,RES_hhdet_in_tes!D96:D97)=0,0,SUM(RES_hhdet_in_tes!D88:D89,RES_hhdet_in_tes!D92:D93,RES_hhdet_in_tes!D96:D97)/0.086*1000000/SUM(RES_hhdet_in_new!D88:D89,RES_hhdet_in_new!D92:D93,RES_hhdet_in_new!D96:D97))</f>
        <v>1533.3717596609999</v>
      </c>
      <c r="E87" s="157">
        <f>IF(SUM(RES_hhdet_in_tes!E88:E89,RES_hhdet_in_tes!E92:E93,RES_hhdet_in_tes!E96:E97)=0,0,SUM(RES_hhdet_in_tes!E88:E89,RES_hhdet_in_tes!E92:E93,RES_hhdet_in_tes!E96:E97)/0.086*1000000/SUM(RES_hhdet_in_new!E88:E89,RES_hhdet_in_new!E92:E93,RES_hhdet_in_new!E96:E97))</f>
        <v>1527.684939406895</v>
      </c>
      <c r="F87" s="157">
        <f>IF(SUM(RES_hhdet_in_tes!F88:F89,RES_hhdet_in_tes!F92:F93,RES_hhdet_in_tes!F96:F97)=0,0,SUM(RES_hhdet_in_tes!F88:F89,RES_hhdet_in_tes!F92:F93,RES_hhdet_in_tes!F96:F97)/0.086*1000000/SUM(RES_hhdet_in_new!F88:F89,RES_hhdet_in_new!F92:F93,RES_hhdet_in_new!F96:F97))</f>
        <v>1594.4412098923278</v>
      </c>
      <c r="G87" s="157">
        <f>IF(SUM(RES_hhdet_in_tes!G88:G89,RES_hhdet_in_tes!G92:G93,RES_hhdet_in_tes!G96:G97)=0,0,SUM(RES_hhdet_in_tes!G88:G89,RES_hhdet_in_tes!G92:G93,RES_hhdet_in_tes!G96:G97)/0.086*1000000/SUM(RES_hhdet_in_new!G88:G89,RES_hhdet_in_new!G92:G93,RES_hhdet_in_new!G96:G97))</f>
        <v>1507.141611230029</v>
      </c>
      <c r="H87" s="157">
        <f>IF(SUM(RES_hhdet_in_tes!H88:H89,RES_hhdet_in_tes!H92:H93,RES_hhdet_in_tes!H96:H97)=0,0,SUM(RES_hhdet_in_tes!H88:H89,RES_hhdet_in_tes!H92:H93,RES_hhdet_in_tes!H96:H97)/0.086*1000000/SUM(RES_hhdet_in_new!H88:H89,RES_hhdet_in_new!H92:H93,RES_hhdet_in_new!H96:H97))</f>
        <v>1479.4607193573174</v>
      </c>
      <c r="I87" s="157">
        <f>IF(SUM(RES_hhdet_in_tes!I88:I89,RES_hhdet_in_tes!I92:I93,RES_hhdet_in_tes!I96:I97)=0,0,SUM(RES_hhdet_in_tes!I88:I89,RES_hhdet_in_tes!I92:I93,RES_hhdet_in_tes!I96:I97)/0.086*1000000/SUM(RES_hhdet_in_new!I88:I89,RES_hhdet_in_new!I92:I93,RES_hhdet_in_new!I96:I97))</f>
        <v>1539.3245672696019</v>
      </c>
      <c r="J87" s="157">
        <f>IF(SUM(RES_hhdet_in_tes!J88:J89,RES_hhdet_in_tes!J92:J93,RES_hhdet_in_tes!J96:J97)=0,0,SUM(RES_hhdet_in_tes!J88:J89,RES_hhdet_in_tes!J92:J93,RES_hhdet_in_tes!J96:J97)/0.086*1000000/SUM(RES_hhdet_in_new!J88:J89,RES_hhdet_in_new!J92:J93,RES_hhdet_in_new!J96:J97))</f>
        <v>1566.7372116970971</v>
      </c>
      <c r="K87" s="157">
        <f>IF(SUM(RES_hhdet_in_tes!K88:K89,RES_hhdet_in_tes!K92:K93,RES_hhdet_in_tes!K96:K97)=0,0,SUM(RES_hhdet_in_tes!K88:K89,RES_hhdet_in_tes!K92:K93,RES_hhdet_in_tes!K96:K97)/0.086*1000000/SUM(RES_hhdet_in_new!K88:K89,RES_hhdet_in_new!K92:K93,RES_hhdet_in_new!K96:K97))</f>
        <v>1481.9458013223114</v>
      </c>
      <c r="L87" s="157">
        <f>IF(SUM(RES_hhdet_in_tes!L88:L89,RES_hhdet_in_tes!L92:L93,RES_hhdet_in_tes!L96:L97)=0,0,SUM(RES_hhdet_in_tes!L88:L89,RES_hhdet_in_tes!L92:L93,RES_hhdet_in_tes!L96:L97)/0.086*1000000/SUM(RES_hhdet_in_new!L88:L89,RES_hhdet_in_new!L92:L93,RES_hhdet_in_new!L96:L97))</f>
        <v>1598.8454135968188</v>
      </c>
      <c r="M87" s="157">
        <f>IF(SUM(RES_hhdet_in_tes!M88:M89,RES_hhdet_in_tes!M92:M93,RES_hhdet_in_tes!M96:M97)=0,0,SUM(RES_hhdet_in_tes!M88:M89,RES_hhdet_in_tes!M92:M93,RES_hhdet_in_tes!M96:M97)/0.086*1000000/SUM(RES_hhdet_in_new!M88:M89,RES_hhdet_in_new!M92:M93,RES_hhdet_in_new!M96:M97))</f>
        <v>1380.0946817167319</v>
      </c>
      <c r="N87" s="157">
        <f>IF(SUM(RES_hhdet_in_tes!N88:N89,RES_hhdet_in_tes!N92:N93,RES_hhdet_in_tes!N96:N97)=0,0,SUM(RES_hhdet_in_tes!N88:N89,RES_hhdet_in_tes!N92:N93,RES_hhdet_in_tes!N96:N97)/0.086*1000000/SUM(RES_hhdet_in_new!N88:N89,RES_hhdet_in_new!N92:N93,RES_hhdet_in_new!N96:N97))</f>
        <v>1770.9819886368962</v>
      </c>
      <c r="O87" s="157">
        <f>IF(SUM(RES_hhdet_in_tes!O88:O89,RES_hhdet_in_tes!O92:O93,RES_hhdet_in_tes!O96:O97)=0,0,SUM(RES_hhdet_in_tes!O88:O89,RES_hhdet_in_tes!O92:O93,RES_hhdet_in_tes!O96:O97)/0.086*1000000/SUM(RES_hhdet_in_new!O88:O89,RES_hhdet_in_new!O92:O93,RES_hhdet_in_new!O96:O97))</f>
        <v>1832.6606966220345</v>
      </c>
      <c r="P87" s="157">
        <f>IF(SUM(RES_hhdet_in_tes!P88:P89,RES_hhdet_in_tes!P92:P93,RES_hhdet_in_tes!P96:P97)=0,0,SUM(RES_hhdet_in_tes!P88:P89,RES_hhdet_in_tes!P92:P93,RES_hhdet_in_tes!P96:P97)/0.086*1000000/SUM(RES_hhdet_in_new!P88:P89,RES_hhdet_in_new!P92:P93,RES_hhdet_in_new!P96:P97))</f>
        <v>1653.1813075337952</v>
      </c>
      <c r="Q87" s="157">
        <f>IF(SUM(RES_hhdet_in_tes!Q88:Q89,RES_hhdet_in_tes!Q92:Q93,RES_hhdet_in_tes!Q96:Q97)=0,0,SUM(RES_hhdet_in_tes!Q88:Q89,RES_hhdet_in_tes!Q92:Q93,RES_hhdet_in_tes!Q96:Q97)/0.086*1000000/SUM(RES_hhdet_in_new!Q88:Q89,RES_hhdet_in_new!Q92:Q93,RES_hhdet_in_new!Q96:Q97))</f>
        <v>1729.4691788392508</v>
      </c>
    </row>
    <row r="88" spans="1:17" ht="12" customHeight="1" x14ac:dyDescent="0.25">
      <c r="A88" s="167" t="s">
        <v>156</v>
      </c>
      <c r="B88" s="132"/>
      <c r="C88" s="132">
        <f>IF(RES_hhdet_in_tes!C88=0,0,RES_hhdet_in_tes!C88/0.086*1000000/RES_hhdet_in_new!C88)</f>
        <v>1423.9179574797977</v>
      </c>
      <c r="D88" s="132">
        <f>IF(RES_hhdet_in_tes!D88=0,0,RES_hhdet_in_tes!D88/0.086*1000000/RES_hhdet_in_new!D88)</f>
        <v>1408.8937626790212</v>
      </c>
      <c r="E88" s="132">
        <f>IF(RES_hhdet_in_tes!E88=0,0,RES_hhdet_in_tes!E88/0.086*1000000/RES_hhdet_in_new!E88)</f>
        <v>1423.6708885329072</v>
      </c>
      <c r="F88" s="132">
        <f>IF(RES_hhdet_in_tes!F88=0,0,RES_hhdet_in_tes!F88/0.086*1000000/RES_hhdet_in_new!F88)</f>
        <v>1433.9741966075596</v>
      </c>
      <c r="G88" s="132">
        <f>IF(RES_hhdet_in_tes!G88=0,0,RES_hhdet_in_tes!G88/0.086*1000000/RES_hhdet_in_new!G88)</f>
        <v>1428.7413038604886</v>
      </c>
      <c r="H88" s="132">
        <f>IF(RES_hhdet_in_tes!H88=0,0,RES_hhdet_in_tes!H88/0.086*1000000/RES_hhdet_in_new!H88)</f>
        <v>1419.4587076291441</v>
      </c>
      <c r="I88" s="132">
        <f>IF(RES_hhdet_in_tes!I88=0,0,RES_hhdet_in_tes!I88/0.086*1000000/RES_hhdet_in_new!I88)</f>
        <v>1422.284438166806</v>
      </c>
      <c r="J88" s="132">
        <f>IF(RES_hhdet_in_tes!J88=0,0,RES_hhdet_in_tes!J88/0.086*1000000/RES_hhdet_in_new!J88)</f>
        <v>1420.3018222877702</v>
      </c>
      <c r="K88" s="132">
        <f>IF(RES_hhdet_in_tes!K88=0,0,RES_hhdet_in_tes!K88/0.086*1000000/RES_hhdet_in_new!K88)</f>
        <v>1432.0839304654255</v>
      </c>
      <c r="L88" s="132">
        <f>IF(RES_hhdet_in_tes!L88=0,0,RES_hhdet_in_tes!L88/0.086*1000000/RES_hhdet_in_new!L88)</f>
        <v>1441.9079311370067</v>
      </c>
      <c r="M88" s="132">
        <f>IF(RES_hhdet_in_tes!M88=0,0,RES_hhdet_in_tes!M88/0.086*1000000/RES_hhdet_in_new!M88)</f>
        <v>1322.9448812718899</v>
      </c>
      <c r="N88" s="132">
        <f>IF(RES_hhdet_in_tes!N88=0,0,RES_hhdet_in_tes!N88/0.086*1000000/RES_hhdet_in_new!N88)</f>
        <v>1517.0964815890413</v>
      </c>
      <c r="O88" s="132">
        <f>IF(RES_hhdet_in_tes!O88=0,0,RES_hhdet_in_tes!O88/0.086*1000000/RES_hhdet_in_new!O88)</f>
        <v>1515.6245434239536</v>
      </c>
      <c r="P88" s="132">
        <f>IF(RES_hhdet_in_tes!P88=0,0,RES_hhdet_in_tes!P88/0.086*1000000/RES_hhdet_in_new!P88)</f>
        <v>1491.7894451762484</v>
      </c>
      <c r="Q88" s="132">
        <f>IF(RES_hhdet_in_tes!Q88=0,0,RES_hhdet_in_tes!Q88/0.086*1000000/RES_hhdet_in_new!Q88)</f>
        <v>1477.3576236600616</v>
      </c>
    </row>
    <row r="89" spans="1:17" ht="12" customHeight="1" x14ac:dyDescent="0.25">
      <c r="A89" s="167" t="s">
        <v>155</v>
      </c>
      <c r="B89" s="132"/>
      <c r="C89" s="132">
        <f>IF(RES_hhdet_in_tes!C89=0,0,RES_hhdet_in_tes!C89/0.086*1000000/RES_hhdet_in_new!C89)</f>
        <v>1425.4123705673776</v>
      </c>
      <c r="D89" s="132">
        <f>IF(RES_hhdet_in_tes!D89=0,0,RES_hhdet_in_tes!D89/0.086*1000000/RES_hhdet_in_new!D89)</f>
        <v>1411.662646221562</v>
      </c>
      <c r="E89" s="132">
        <f>IF(RES_hhdet_in_tes!E89=0,0,RES_hhdet_in_tes!E89/0.086*1000000/RES_hhdet_in_new!E89)</f>
        <v>1433.2111099338945</v>
      </c>
      <c r="F89" s="132">
        <f>IF(RES_hhdet_in_tes!F89=0,0,RES_hhdet_in_tes!F89/0.086*1000000/RES_hhdet_in_new!F89)</f>
        <v>1446.9992537256146</v>
      </c>
      <c r="G89" s="132">
        <f>IF(RES_hhdet_in_tes!G89=0,0,RES_hhdet_in_tes!G89/0.086*1000000/RES_hhdet_in_new!G89)</f>
        <v>1445.0248390451877</v>
      </c>
      <c r="H89" s="132">
        <f>IF(RES_hhdet_in_tes!H89=0,0,RES_hhdet_in_tes!H89/0.086*1000000/RES_hhdet_in_new!H89)</f>
        <v>1449.8754625042661</v>
      </c>
      <c r="I89" s="132">
        <f>IF(RES_hhdet_in_tes!I89=0,0,RES_hhdet_in_tes!I89/0.086*1000000/RES_hhdet_in_new!I89)</f>
        <v>1463.8075837297595</v>
      </c>
      <c r="J89" s="132">
        <f>IF(RES_hhdet_in_tes!J89=0,0,RES_hhdet_in_tes!J89/0.086*1000000/RES_hhdet_in_new!J89)</f>
        <v>1464.2357844084256</v>
      </c>
      <c r="K89" s="132">
        <f>IF(RES_hhdet_in_tes!K89=0,0,RES_hhdet_in_tes!K89/0.086*1000000/RES_hhdet_in_new!K89)</f>
        <v>1471.7413369116043</v>
      </c>
      <c r="L89" s="132">
        <f>IF(RES_hhdet_in_tes!L89=0,0,RES_hhdet_in_tes!L89/0.086*1000000/RES_hhdet_in_new!L89)</f>
        <v>1475.9370051820581</v>
      </c>
      <c r="M89" s="132">
        <f>IF(RES_hhdet_in_tes!M89=0,0,RES_hhdet_in_tes!M89/0.086*1000000/RES_hhdet_in_new!M89)</f>
        <v>1349.3879498844694</v>
      </c>
      <c r="N89" s="132">
        <f>IF(RES_hhdet_in_tes!N89=0,0,RES_hhdet_in_tes!N89/0.086*1000000/RES_hhdet_in_new!N89)</f>
        <v>1542.4948173074322</v>
      </c>
      <c r="O89" s="132">
        <f>IF(RES_hhdet_in_tes!O89=0,0,RES_hhdet_in_tes!O89/0.086*1000000/RES_hhdet_in_new!O89)</f>
        <v>1534.002904057158</v>
      </c>
      <c r="P89" s="132">
        <f>IF(RES_hhdet_in_tes!P89=0,0,RES_hhdet_in_tes!P89/0.086*1000000/RES_hhdet_in_new!P89)</f>
        <v>1506.2662388806827</v>
      </c>
      <c r="Q89" s="132">
        <f>IF(RES_hhdet_in_tes!Q89=0,0,RES_hhdet_in_tes!Q89/0.086*1000000/RES_hhdet_in_new!Q89)</f>
        <v>1488.3456134999435</v>
      </c>
    </row>
    <row r="90" spans="1:17" ht="12" customHeight="1" x14ac:dyDescent="0.25">
      <c r="A90" s="166" t="s">
        <v>55</v>
      </c>
      <c r="B90" s="165"/>
      <c r="C90" s="165">
        <f>IF(RES_hhdet_in_tes!C90=0,0,RES_hhdet_in_tes!C90/0.086*1000000/RES_hhdet_in_new!C89)</f>
        <v>926.730348056244</v>
      </c>
      <c r="D90" s="165">
        <f>IF(RES_hhdet_in_tes!D90=0,0,RES_hhdet_in_tes!D90/0.086*1000000/RES_hhdet_in_new!D89)</f>
        <v>917.88820047439071</v>
      </c>
      <c r="E90" s="165">
        <f>IF(RES_hhdet_in_tes!E90=0,0,RES_hhdet_in_tes!E90/0.086*1000000/RES_hhdet_in_new!E89)</f>
        <v>936.37148377215374</v>
      </c>
      <c r="F90" s="165">
        <f>IF(RES_hhdet_in_tes!F90=0,0,RES_hhdet_in_tes!F90/0.086*1000000/RES_hhdet_in_new!F89)</f>
        <v>946.34956165890719</v>
      </c>
      <c r="G90" s="165">
        <f>IF(RES_hhdet_in_tes!G90=0,0,RES_hhdet_in_tes!G90/0.086*1000000/RES_hhdet_in_new!G89)</f>
        <v>946.82617800909702</v>
      </c>
      <c r="H90" s="165">
        <f>IF(RES_hhdet_in_tes!H90=0,0,RES_hhdet_in_tes!H90/0.086*1000000/RES_hhdet_in_new!H89)</f>
        <v>954.37381784234162</v>
      </c>
      <c r="I90" s="165">
        <f>IF(RES_hhdet_in_tes!I90=0,0,RES_hhdet_in_tes!I90/0.086*1000000/RES_hhdet_in_new!I89)</f>
        <v>969.15383975859925</v>
      </c>
      <c r="J90" s="165">
        <f>IF(RES_hhdet_in_tes!J90=0,0,RES_hhdet_in_tes!J90/0.086*1000000/RES_hhdet_in_new!J89)</f>
        <v>968.685581360264</v>
      </c>
      <c r="K90" s="165">
        <f>IF(RES_hhdet_in_tes!K90=0,0,RES_hhdet_in_tes!K90/0.086*1000000/RES_hhdet_in_new!K89)</f>
        <v>973.56270647627196</v>
      </c>
      <c r="L90" s="165">
        <f>IF(RES_hhdet_in_tes!L90=0,0,RES_hhdet_in_tes!L90/0.086*1000000/RES_hhdet_in_new!L89)</f>
        <v>975.73179997053057</v>
      </c>
      <c r="M90" s="165">
        <f>IF(RES_hhdet_in_tes!M90=0,0,RES_hhdet_in_tes!M90/0.086*1000000/RES_hhdet_in_new!M89)</f>
        <v>893.0231264561769</v>
      </c>
      <c r="N90" s="165">
        <f>IF(RES_hhdet_in_tes!N90=0,0,RES_hhdet_in_tes!N90/0.086*1000000/RES_hhdet_in_new!N89)</f>
        <v>1051.1709664669536</v>
      </c>
      <c r="O90" s="165">
        <f>IF(RES_hhdet_in_tes!O90=0,0,RES_hhdet_in_tes!O90/0.086*1000000/RES_hhdet_in_new!O89)</f>
        <v>1014.9911917181216</v>
      </c>
      <c r="P90" s="165">
        <f>IF(RES_hhdet_in_tes!P90=0,0,RES_hhdet_in_tes!P90/0.086*1000000/RES_hhdet_in_new!P89)</f>
        <v>996.0559150117565</v>
      </c>
      <c r="Q90" s="165">
        <f>IF(RES_hhdet_in_tes!Q90=0,0,RES_hhdet_in_tes!Q90/0.086*1000000/RES_hhdet_in_new!Q89)</f>
        <v>983.34474372883835</v>
      </c>
    </row>
    <row r="91" spans="1:17" ht="12" customHeight="1" x14ac:dyDescent="0.25">
      <c r="A91" s="147" t="s">
        <v>59</v>
      </c>
      <c r="B91" s="164"/>
      <c r="C91" s="164">
        <f>IF(RES_hhdet_in_tes!C91=0,0,RES_hhdet_in_tes!C91/0.086*1000000/RES_hhdet_in_new!C89)</f>
        <v>498.6820225111336</v>
      </c>
      <c r="D91" s="164">
        <f>IF(RES_hhdet_in_tes!D91=0,0,RES_hhdet_in_tes!D91/0.086*1000000/RES_hhdet_in_new!D89)</f>
        <v>493.774445747171</v>
      </c>
      <c r="E91" s="164">
        <f>IF(RES_hhdet_in_tes!E91=0,0,RES_hhdet_in_tes!E91/0.086*1000000/RES_hhdet_in_new!E89)</f>
        <v>496.83962616174051</v>
      </c>
      <c r="F91" s="164">
        <f>IF(RES_hhdet_in_tes!F91=0,0,RES_hhdet_in_tes!F91/0.086*1000000/RES_hhdet_in_new!F89)</f>
        <v>500.64969206670725</v>
      </c>
      <c r="G91" s="164">
        <f>IF(RES_hhdet_in_tes!G91=0,0,RES_hhdet_in_tes!G91/0.086*1000000/RES_hhdet_in_new!G89)</f>
        <v>498.19866103609098</v>
      </c>
      <c r="H91" s="164">
        <f>IF(RES_hhdet_in_tes!H91=0,0,RES_hhdet_in_tes!H91/0.086*1000000/RES_hhdet_in_new!H89)</f>
        <v>495.50164466192439</v>
      </c>
      <c r="I91" s="164">
        <f>IF(RES_hhdet_in_tes!I91=0,0,RES_hhdet_in_tes!I91/0.086*1000000/RES_hhdet_in_new!I89)</f>
        <v>494.65374397115988</v>
      </c>
      <c r="J91" s="164">
        <f>IF(RES_hhdet_in_tes!J91=0,0,RES_hhdet_in_tes!J91/0.086*1000000/RES_hhdet_in_new!J89)</f>
        <v>495.55020304816179</v>
      </c>
      <c r="K91" s="164">
        <f>IF(RES_hhdet_in_tes!K91=0,0,RES_hhdet_in_tes!K91/0.086*1000000/RES_hhdet_in_new!K89)</f>
        <v>498.17863043533237</v>
      </c>
      <c r="L91" s="164">
        <f>IF(RES_hhdet_in_tes!L91=0,0,RES_hhdet_in_tes!L91/0.086*1000000/RES_hhdet_in_new!L89)</f>
        <v>500.2052052115273</v>
      </c>
      <c r="M91" s="164">
        <f>IF(RES_hhdet_in_tes!M91=0,0,RES_hhdet_in_tes!M91/0.086*1000000/RES_hhdet_in_new!M89)</f>
        <v>456.3648234282926</v>
      </c>
      <c r="N91" s="164">
        <f>IF(RES_hhdet_in_tes!N91=0,0,RES_hhdet_in_tes!N91/0.086*1000000/RES_hhdet_in_new!N89)</f>
        <v>491.32385084047888</v>
      </c>
      <c r="O91" s="164">
        <f>IF(RES_hhdet_in_tes!O91=0,0,RES_hhdet_in_tes!O91/0.086*1000000/RES_hhdet_in_new!O89)</f>
        <v>519.01171233903608</v>
      </c>
      <c r="P91" s="164">
        <f>IF(RES_hhdet_in_tes!P91=0,0,RES_hhdet_in_tes!P91/0.086*1000000/RES_hhdet_in_new!P89)</f>
        <v>510.21032386892631</v>
      </c>
      <c r="Q91" s="164">
        <f>IF(RES_hhdet_in_tes!Q91=0,0,RES_hhdet_in_tes!Q91/0.086*1000000/RES_hhdet_in_new!Q89)</f>
        <v>505.00086977110493</v>
      </c>
    </row>
    <row r="92" spans="1:17" ht="12" customHeight="1" x14ac:dyDescent="0.25">
      <c r="A92" s="163" t="s">
        <v>144</v>
      </c>
      <c r="B92" s="162"/>
      <c r="C92" s="162">
        <f>IF(RES_hhdet_in_tes!C92=0,0,RES_hhdet_in_tes!C92/0.086*1000000/RES_hhdet_in_new!C92)</f>
        <v>0</v>
      </c>
      <c r="D92" s="162">
        <f>IF(RES_hhdet_in_tes!D92=0,0,RES_hhdet_in_tes!D92/0.086*1000000/RES_hhdet_in_new!D92)</f>
        <v>0</v>
      </c>
      <c r="E92" s="162">
        <f>IF(RES_hhdet_in_tes!E92=0,0,RES_hhdet_in_tes!E92/0.086*1000000/RES_hhdet_in_new!E92)</f>
        <v>0</v>
      </c>
      <c r="F92" s="162">
        <f>IF(RES_hhdet_in_tes!F92=0,0,RES_hhdet_in_tes!F92/0.086*1000000/RES_hhdet_in_new!F92)</f>
        <v>0</v>
      </c>
      <c r="G92" s="162">
        <f>IF(RES_hhdet_in_tes!G92=0,0,RES_hhdet_in_tes!G92/0.086*1000000/RES_hhdet_in_new!G92)</f>
        <v>0</v>
      </c>
      <c r="H92" s="162">
        <f>IF(RES_hhdet_in_tes!H92=0,0,RES_hhdet_in_tes!H92/0.086*1000000/RES_hhdet_in_new!H92)</f>
        <v>0</v>
      </c>
      <c r="I92" s="162">
        <f>IF(RES_hhdet_in_tes!I92=0,0,RES_hhdet_in_tes!I92/0.086*1000000/RES_hhdet_in_new!I92)</f>
        <v>0</v>
      </c>
      <c r="J92" s="162">
        <f>IF(RES_hhdet_in_tes!J92=0,0,RES_hhdet_in_tes!J92/0.086*1000000/RES_hhdet_in_new!J92)</f>
        <v>0</v>
      </c>
      <c r="K92" s="162">
        <f>IF(RES_hhdet_in_tes!K92=0,0,RES_hhdet_in_tes!K92/0.086*1000000/RES_hhdet_in_new!K92)</f>
        <v>0</v>
      </c>
      <c r="L92" s="162">
        <f>IF(RES_hhdet_in_tes!L92=0,0,RES_hhdet_in_tes!L92/0.086*1000000/RES_hhdet_in_new!L92)</f>
        <v>0</v>
      </c>
      <c r="M92" s="162">
        <f>IF(RES_hhdet_in_tes!M92=0,0,RES_hhdet_in_tes!M92/0.086*1000000/RES_hhdet_in_new!M92)</f>
        <v>0</v>
      </c>
      <c r="N92" s="162">
        <f>IF(RES_hhdet_in_tes!N92=0,0,RES_hhdet_in_tes!N92/0.086*1000000/RES_hhdet_in_new!N92)</f>
        <v>0</v>
      </c>
      <c r="O92" s="162">
        <f>IF(RES_hhdet_in_tes!O92=0,0,RES_hhdet_in_tes!O92/0.086*1000000/RES_hhdet_in_new!O92)</f>
        <v>0</v>
      </c>
      <c r="P92" s="162">
        <f>IF(RES_hhdet_in_tes!P92=0,0,RES_hhdet_in_tes!P92/0.086*1000000/RES_hhdet_in_new!P92)</f>
        <v>0</v>
      </c>
      <c r="Q92" s="162">
        <f>IF(RES_hhdet_in_tes!Q92=0,0,RES_hhdet_in_tes!Q92/0.086*1000000/RES_hhdet_in_new!Q92)</f>
        <v>0</v>
      </c>
    </row>
    <row r="93" spans="1:17" ht="12" customHeight="1" x14ac:dyDescent="0.25">
      <c r="A93" s="161" t="s">
        <v>143</v>
      </c>
      <c r="B93" s="160"/>
      <c r="C93" s="160">
        <f>IF(RES_hhdet_in_tes!C93=0,0,RES_hhdet_in_tes!C93/0.086*1000000/RES_hhdet_in_new!C93)</f>
        <v>0</v>
      </c>
      <c r="D93" s="160">
        <f>IF(RES_hhdet_in_tes!D93=0,0,RES_hhdet_in_tes!D93/0.086*1000000/RES_hhdet_in_new!D93)</f>
        <v>0</v>
      </c>
      <c r="E93" s="160">
        <f>IF(RES_hhdet_in_tes!E93=0,0,RES_hhdet_in_tes!E93/0.086*1000000/RES_hhdet_in_new!E93)</f>
        <v>0</v>
      </c>
      <c r="F93" s="160">
        <f>IF(RES_hhdet_in_tes!F93=0,0,RES_hhdet_in_tes!F93/0.086*1000000/RES_hhdet_in_new!F93)</f>
        <v>0</v>
      </c>
      <c r="G93" s="160">
        <f>IF(RES_hhdet_in_tes!G93=0,0,RES_hhdet_in_tes!G93/0.086*1000000/RES_hhdet_in_new!G93)</f>
        <v>0</v>
      </c>
      <c r="H93" s="160">
        <f>IF(RES_hhdet_in_tes!H93=0,0,RES_hhdet_in_tes!H93/0.086*1000000/RES_hhdet_in_new!H93)</f>
        <v>0</v>
      </c>
      <c r="I93" s="160">
        <f>IF(RES_hhdet_in_tes!I93=0,0,RES_hhdet_in_tes!I93/0.086*1000000/RES_hhdet_in_new!I93)</f>
        <v>0</v>
      </c>
      <c r="J93" s="160">
        <f>IF(RES_hhdet_in_tes!J93=0,0,RES_hhdet_in_tes!J93/0.086*1000000/RES_hhdet_in_new!J93)</f>
        <v>0</v>
      </c>
      <c r="K93" s="160">
        <f>IF(RES_hhdet_in_tes!K93=0,0,RES_hhdet_in_tes!K93/0.086*1000000/RES_hhdet_in_new!K93)</f>
        <v>0</v>
      </c>
      <c r="L93" s="160">
        <f>IF(RES_hhdet_in_tes!L93=0,0,RES_hhdet_in_tes!L93/0.086*1000000/RES_hhdet_in_new!L93)</f>
        <v>0</v>
      </c>
      <c r="M93" s="160">
        <f>IF(RES_hhdet_in_tes!M93=0,0,RES_hhdet_in_tes!M93/0.086*1000000/RES_hhdet_in_new!M93)</f>
        <v>0</v>
      </c>
      <c r="N93" s="160">
        <f>IF(RES_hhdet_in_tes!N93=0,0,RES_hhdet_in_tes!N93/0.086*1000000/RES_hhdet_in_new!N93)</f>
        <v>0</v>
      </c>
      <c r="O93" s="160">
        <f>IF(RES_hhdet_in_tes!O93=0,0,RES_hhdet_in_tes!O93/0.086*1000000/RES_hhdet_in_new!O93)</f>
        <v>0</v>
      </c>
      <c r="P93" s="160">
        <f>IF(RES_hhdet_in_tes!P93=0,0,RES_hhdet_in_tes!P93/0.086*1000000/RES_hhdet_in_new!P93)</f>
        <v>0</v>
      </c>
      <c r="Q93" s="160">
        <f>IF(RES_hhdet_in_tes!Q93=0,0,RES_hhdet_in_tes!Q93/0.086*1000000/RES_hhdet_in_new!Q93)</f>
        <v>0</v>
      </c>
    </row>
    <row r="94" spans="1:17" ht="12" customHeight="1" x14ac:dyDescent="0.25">
      <c r="A94" s="148" t="s">
        <v>57</v>
      </c>
      <c r="B94" s="156"/>
      <c r="C94" s="156">
        <f>IF(RES_hhdet_in_tes!C94=0,0,RES_hhdet_in_tes!C94/0.086*1000000/RES_hhdet_in_new!C93)</f>
        <v>0</v>
      </c>
      <c r="D94" s="156">
        <f>IF(RES_hhdet_in_tes!D94=0,0,RES_hhdet_in_tes!D94/0.086*1000000/RES_hhdet_in_new!D93)</f>
        <v>0</v>
      </c>
      <c r="E94" s="156">
        <f>IF(RES_hhdet_in_tes!E94=0,0,RES_hhdet_in_tes!E94/0.086*1000000/RES_hhdet_in_new!E93)</f>
        <v>0</v>
      </c>
      <c r="F94" s="156">
        <f>IF(RES_hhdet_in_tes!F94=0,0,RES_hhdet_in_tes!F94/0.086*1000000/RES_hhdet_in_new!F93)</f>
        <v>0</v>
      </c>
      <c r="G94" s="156">
        <f>IF(RES_hhdet_in_tes!G94=0,0,RES_hhdet_in_tes!G94/0.086*1000000/RES_hhdet_in_new!G93)</f>
        <v>0</v>
      </c>
      <c r="H94" s="156">
        <f>IF(RES_hhdet_in_tes!H94=0,0,RES_hhdet_in_tes!H94/0.086*1000000/RES_hhdet_in_new!H93)</f>
        <v>0</v>
      </c>
      <c r="I94" s="156">
        <f>IF(RES_hhdet_in_tes!I94=0,0,RES_hhdet_in_tes!I94/0.086*1000000/RES_hhdet_in_new!I93)</f>
        <v>0</v>
      </c>
      <c r="J94" s="156">
        <f>IF(RES_hhdet_in_tes!J94=0,0,RES_hhdet_in_tes!J94/0.086*1000000/RES_hhdet_in_new!J93)</f>
        <v>0</v>
      </c>
      <c r="K94" s="156">
        <f>IF(RES_hhdet_in_tes!K94=0,0,RES_hhdet_in_tes!K94/0.086*1000000/RES_hhdet_in_new!K93)</f>
        <v>0</v>
      </c>
      <c r="L94" s="156">
        <f>IF(RES_hhdet_in_tes!L94=0,0,RES_hhdet_in_tes!L94/0.086*1000000/RES_hhdet_in_new!L93)</f>
        <v>0</v>
      </c>
      <c r="M94" s="156">
        <f>IF(RES_hhdet_in_tes!M94=0,0,RES_hhdet_in_tes!M94/0.086*1000000/RES_hhdet_in_new!M93)</f>
        <v>0</v>
      </c>
      <c r="N94" s="156">
        <f>IF(RES_hhdet_in_tes!N94=0,0,RES_hhdet_in_tes!N94/0.086*1000000/RES_hhdet_in_new!N93)</f>
        <v>0</v>
      </c>
      <c r="O94" s="156">
        <f>IF(RES_hhdet_in_tes!O94=0,0,RES_hhdet_in_tes!O94/0.086*1000000/RES_hhdet_in_new!O93)</f>
        <v>0</v>
      </c>
      <c r="P94" s="156">
        <f>IF(RES_hhdet_in_tes!P94=0,0,RES_hhdet_in_tes!P94/0.086*1000000/RES_hhdet_in_new!P93)</f>
        <v>0</v>
      </c>
      <c r="Q94" s="156">
        <f>IF(RES_hhdet_in_tes!Q94=0,0,RES_hhdet_in_tes!Q94/0.086*1000000/RES_hhdet_in_new!Q93)</f>
        <v>0</v>
      </c>
    </row>
    <row r="95" spans="1:17" ht="12" customHeight="1" x14ac:dyDescent="0.25">
      <c r="A95" s="148" t="s">
        <v>59</v>
      </c>
      <c r="B95" s="156"/>
      <c r="C95" s="156">
        <f>IF(RES_hhdet_in_tes!C95=0,0,RES_hhdet_in_tes!C95/0.086*1000000/RES_hhdet_in_new!C93)</f>
        <v>0</v>
      </c>
      <c r="D95" s="156">
        <f>IF(RES_hhdet_in_tes!D95=0,0,RES_hhdet_in_tes!D95/0.086*1000000/RES_hhdet_in_new!D93)</f>
        <v>0</v>
      </c>
      <c r="E95" s="156">
        <f>IF(RES_hhdet_in_tes!E95=0,0,RES_hhdet_in_tes!E95/0.086*1000000/RES_hhdet_in_new!E93)</f>
        <v>0</v>
      </c>
      <c r="F95" s="156">
        <f>IF(RES_hhdet_in_tes!F95=0,0,RES_hhdet_in_tes!F95/0.086*1000000/RES_hhdet_in_new!F93)</f>
        <v>0</v>
      </c>
      <c r="G95" s="156">
        <f>IF(RES_hhdet_in_tes!G95=0,0,RES_hhdet_in_tes!G95/0.086*1000000/RES_hhdet_in_new!G93)</f>
        <v>0</v>
      </c>
      <c r="H95" s="156">
        <f>IF(RES_hhdet_in_tes!H95=0,0,RES_hhdet_in_tes!H95/0.086*1000000/RES_hhdet_in_new!H93)</f>
        <v>0</v>
      </c>
      <c r="I95" s="156">
        <f>IF(RES_hhdet_in_tes!I95=0,0,RES_hhdet_in_tes!I95/0.086*1000000/RES_hhdet_in_new!I93)</f>
        <v>0</v>
      </c>
      <c r="J95" s="156">
        <f>IF(RES_hhdet_in_tes!J95=0,0,RES_hhdet_in_tes!J95/0.086*1000000/RES_hhdet_in_new!J93)</f>
        <v>0</v>
      </c>
      <c r="K95" s="156">
        <f>IF(RES_hhdet_in_tes!K95=0,0,RES_hhdet_in_tes!K95/0.086*1000000/RES_hhdet_in_new!K93)</f>
        <v>0</v>
      </c>
      <c r="L95" s="156">
        <f>IF(RES_hhdet_in_tes!L95=0,0,RES_hhdet_in_tes!L95/0.086*1000000/RES_hhdet_in_new!L93)</f>
        <v>0</v>
      </c>
      <c r="M95" s="156">
        <f>IF(RES_hhdet_in_tes!M95=0,0,RES_hhdet_in_tes!M95/0.086*1000000/RES_hhdet_in_new!M93)</f>
        <v>0</v>
      </c>
      <c r="N95" s="156">
        <f>IF(RES_hhdet_in_tes!N95=0,0,RES_hhdet_in_tes!N95/0.086*1000000/RES_hhdet_in_new!N93)</f>
        <v>0</v>
      </c>
      <c r="O95" s="156">
        <f>IF(RES_hhdet_in_tes!O95=0,0,RES_hhdet_in_tes!O95/0.086*1000000/RES_hhdet_in_new!O93)</f>
        <v>0</v>
      </c>
      <c r="P95" s="156">
        <f>IF(RES_hhdet_in_tes!P95=0,0,RES_hhdet_in_tes!P95/0.086*1000000/RES_hhdet_in_new!P93)</f>
        <v>0</v>
      </c>
      <c r="Q95" s="156">
        <f>IF(RES_hhdet_in_tes!Q95=0,0,RES_hhdet_in_tes!Q95/0.086*1000000/RES_hhdet_in_new!Q93)</f>
        <v>0</v>
      </c>
    </row>
    <row r="96" spans="1:17" ht="12" customHeight="1" x14ac:dyDescent="0.25">
      <c r="A96" s="163" t="s">
        <v>142</v>
      </c>
      <c r="B96" s="162"/>
      <c r="C96" s="162">
        <f>IF(RES_hhdet_in_tes!C96=0,0,RES_hhdet_in_tes!C96/0.086*1000000/RES_hhdet_in_new!C96)</f>
        <v>1583.4696623595742</v>
      </c>
      <c r="D96" s="162">
        <f>IF(RES_hhdet_in_tes!D96=0,0,RES_hhdet_in_tes!D96/0.086*1000000/RES_hhdet_in_new!D96)</f>
        <v>1591.7760570069427</v>
      </c>
      <c r="E96" s="162">
        <f>IF(RES_hhdet_in_tes!E96=0,0,RES_hhdet_in_tes!E96/0.086*1000000/RES_hhdet_in_new!E96)</f>
        <v>1650.1439515645161</v>
      </c>
      <c r="F96" s="162">
        <f>IF(RES_hhdet_in_tes!F96=0,0,RES_hhdet_in_tes!F96/0.086*1000000/RES_hhdet_in_new!F96)</f>
        <v>1682.8656463474993</v>
      </c>
      <c r="G96" s="162">
        <f>IF(RES_hhdet_in_tes!G96=0,0,RES_hhdet_in_tes!G96/0.086*1000000/RES_hhdet_in_new!G96)</f>
        <v>1561.8580849452487</v>
      </c>
      <c r="H96" s="162">
        <f>IF(RES_hhdet_in_tes!H96=0,0,RES_hhdet_in_tes!H96/0.086*1000000/RES_hhdet_in_new!H96)</f>
        <v>1586.7130464197726</v>
      </c>
      <c r="I96" s="162">
        <f>IF(RES_hhdet_in_tes!I96=0,0,RES_hhdet_in_tes!I96/0.086*1000000/RES_hhdet_in_new!I96)</f>
        <v>1605.15427034766</v>
      </c>
      <c r="J96" s="162">
        <f>IF(RES_hhdet_in_tes!J96=0,0,RES_hhdet_in_tes!J96/0.086*1000000/RES_hhdet_in_new!J96)</f>
        <v>1627.9846972474982</v>
      </c>
      <c r="K96" s="162">
        <f>IF(RES_hhdet_in_tes!K96=0,0,RES_hhdet_in_tes!K96/0.086*1000000/RES_hhdet_in_new!K96)</f>
        <v>1515.3769963666837</v>
      </c>
      <c r="L96" s="162">
        <f>IF(RES_hhdet_in_tes!L96=0,0,RES_hhdet_in_tes!L96/0.086*1000000/RES_hhdet_in_new!L96)</f>
        <v>1856.8506509452679</v>
      </c>
      <c r="M96" s="162">
        <f>IF(RES_hhdet_in_tes!M96=0,0,RES_hhdet_in_tes!M96/0.086*1000000/RES_hhdet_in_new!M96)</f>
        <v>1463.1504246909369</v>
      </c>
      <c r="N96" s="162">
        <f>IF(RES_hhdet_in_tes!N96=0,0,RES_hhdet_in_tes!N96/0.086*1000000/RES_hhdet_in_new!N96)</f>
        <v>1954.7884431012822</v>
      </c>
      <c r="O96" s="162">
        <f>IF(RES_hhdet_in_tes!O96=0,0,RES_hhdet_in_tes!O96/0.086*1000000/RES_hhdet_in_new!O96)</f>
        <v>2080.9545187060153</v>
      </c>
      <c r="P96" s="162">
        <f>IF(RES_hhdet_in_tes!P96=0,0,RES_hhdet_in_tes!P96/0.086*1000000/RES_hhdet_in_new!P96)</f>
        <v>1739.0010838110752</v>
      </c>
      <c r="Q96" s="162">
        <f>IF(RES_hhdet_in_tes!Q96=0,0,RES_hhdet_in_tes!Q96/0.086*1000000/RES_hhdet_in_new!Q96)</f>
        <v>1849.4576051794522</v>
      </c>
    </row>
    <row r="97" spans="1:17" ht="12" customHeight="1" x14ac:dyDescent="0.25">
      <c r="A97" s="161" t="s">
        <v>141</v>
      </c>
      <c r="B97" s="160"/>
      <c r="C97" s="160">
        <f>IF(RES_hhdet_in_tes!C97=0,0,RES_hhdet_in_tes!C97/0.086*1000000/RES_hhdet_in_new!C97)</f>
        <v>1527.9365218865487</v>
      </c>
      <c r="D97" s="160">
        <f>IF(RES_hhdet_in_tes!D97=0,0,RES_hhdet_in_tes!D97/0.086*1000000/RES_hhdet_in_new!D97)</f>
        <v>1528.4295761159174</v>
      </c>
      <c r="E97" s="160">
        <f>IF(RES_hhdet_in_tes!E97=0,0,RES_hhdet_in_tes!E97/0.086*1000000/RES_hhdet_in_new!E97)</f>
        <v>1569.2591328649639</v>
      </c>
      <c r="F97" s="160">
        <f>IF(RES_hhdet_in_tes!F97=0,0,RES_hhdet_in_tes!F97/0.086*1000000/RES_hhdet_in_new!F97)</f>
        <v>1594.0865107309073</v>
      </c>
      <c r="G97" s="160">
        <f>IF(RES_hhdet_in_tes!G97=0,0,RES_hhdet_in_tes!G97/0.086*1000000/RES_hhdet_in_new!G97)</f>
        <v>1515.2043580823772</v>
      </c>
      <c r="H97" s="160">
        <f>IF(RES_hhdet_in_tes!H97=0,0,RES_hhdet_in_tes!H97/0.086*1000000/RES_hhdet_in_new!H97)</f>
        <v>1535.5140699669666</v>
      </c>
      <c r="I97" s="160">
        <f>IF(RES_hhdet_in_tes!I97=0,0,RES_hhdet_in_tes!I97/0.086*1000000/RES_hhdet_in_new!I97)</f>
        <v>1553.3426835513417</v>
      </c>
      <c r="J97" s="160">
        <f>IF(RES_hhdet_in_tes!J97=0,0,RES_hhdet_in_tes!J97/0.086*1000000/RES_hhdet_in_new!J97)</f>
        <v>1564.7943887290598</v>
      </c>
      <c r="K97" s="160">
        <f>IF(RES_hhdet_in_tes!K97=0,0,RES_hhdet_in_tes!K97/0.086*1000000/RES_hhdet_in_new!K97)</f>
        <v>1494.9301867658796</v>
      </c>
      <c r="L97" s="160">
        <f>IF(RES_hhdet_in_tes!L97=0,0,RES_hhdet_in_tes!L97/0.086*1000000/RES_hhdet_in_new!L97)</f>
        <v>1720.9193671690916</v>
      </c>
      <c r="M97" s="160">
        <f>IF(RES_hhdet_in_tes!M97=0,0,RES_hhdet_in_tes!M97/0.086*1000000/RES_hhdet_in_new!M97)</f>
        <v>1418.968371472708</v>
      </c>
      <c r="N97" s="160">
        <f>IF(RES_hhdet_in_tes!N97=0,0,RES_hhdet_in_tes!N97/0.086*1000000/RES_hhdet_in_new!N97)</f>
        <v>1816.5908902972776</v>
      </c>
      <c r="O97" s="160">
        <f>IF(RES_hhdet_in_tes!O97=0,0,RES_hhdet_in_tes!O97/0.086*1000000/RES_hhdet_in_new!O97)</f>
        <v>1885.4272568881649</v>
      </c>
      <c r="P97" s="160">
        <f>IF(RES_hhdet_in_tes!P97=0,0,RES_hhdet_in_tes!P97/0.086*1000000/RES_hhdet_in_new!P97)</f>
        <v>1651.5342015615438</v>
      </c>
      <c r="Q97" s="160">
        <f>IF(RES_hhdet_in_tes!Q97=0,0,RES_hhdet_in_tes!Q97/0.086*1000000/RES_hhdet_in_new!Q97)</f>
        <v>1715.9137826128756</v>
      </c>
    </row>
    <row r="98" spans="1:17" ht="12" customHeight="1" x14ac:dyDescent="0.25">
      <c r="A98" s="148" t="s">
        <v>60</v>
      </c>
      <c r="B98" s="156"/>
      <c r="C98" s="156">
        <f>IF(RES_hhdet_in_tes!C98=0,0,RES_hhdet_in_tes!C98/0.086*1000000/RES_hhdet_in_new!C97)</f>
        <v>1029.2552805337455</v>
      </c>
      <c r="D98" s="156">
        <f>IF(RES_hhdet_in_tes!D98=0,0,RES_hhdet_in_tes!D98/0.086*1000000/RES_hhdet_in_new!D97)</f>
        <v>1034.6550260603526</v>
      </c>
      <c r="E98" s="156">
        <f>IF(RES_hhdet_in_tes!E98=0,0,RES_hhdet_in_tes!E98/0.086*1000000/RES_hhdet_in_new!E97)</f>
        <v>1072.4251042545736</v>
      </c>
      <c r="F98" s="156">
        <f>IF(RES_hhdet_in_tes!F98=0,0,RES_hhdet_in_tes!F98/0.086*1000000/RES_hhdet_in_new!F97)</f>
        <v>1093.4423433096822</v>
      </c>
      <c r="G98" s="156">
        <f>IF(RES_hhdet_in_tes!G98=0,0,RES_hhdet_in_tes!G98/0.086*1000000/RES_hhdet_in_new!G97)</f>
        <v>1017.0107186623778</v>
      </c>
      <c r="H98" s="156">
        <f>IF(RES_hhdet_in_tes!H98=0,0,RES_hhdet_in_tes!H98/0.086*1000000/RES_hhdet_in_new!H97)</f>
        <v>1040.0198944745787</v>
      </c>
      <c r="I98" s="156">
        <f>IF(RES_hhdet_in_tes!I98=0,0,RES_hhdet_in_tes!I98/0.086*1000000/RES_hhdet_in_new!I97)</f>
        <v>1058.6816201715958</v>
      </c>
      <c r="J98" s="156">
        <f>IF(RES_hhdet_in_tes!J98=0,0,RES_hhdet_in_tes!J98/0.086*1000000/RES_hhdet_in_new!J97)</f>
        <v>1069.2168126155045</v>
      </c>
      <c r="K98" s="156">
        <f>IF(RES_hhdet_in_tes!K98=0,0,RES_hhdet_in_tes!K98/0.086*1000000/RES_hhdet_in_new!K97)</f>
        <v>996.72888663303218</v>
      </c>
      <c r="L98" s="156">
        <f>IF(RES_hhdet_in_tes!L98=0,0,RES_hhdet_in_tes!L98/0.086*1000000/RES_hhdet_in_new!L97)</f>
        <v>1220.7000766874953</v>
      </c>
      <c r="M98" s="156">
        <f>IF(RES_hhdet_in_tes!M98=0,0,RES_hhdet_in_tes!M98/0.086*1000000/RES_hhdet_in_new!M97)</f>
        <v>962.59533182578764</v>
      </c>
      <c r="N98" s="156">
        <f>IF(RES_hhdet_in_tes!N98=0,0,RES_hhdet_in_tes!N98/0.086*1000000/RES_hhdet_in_new!N97)</f>
        <v>1325.250427124304</v>
      </c>
      <c r="O98" s="156">
        <f>IF(RES_hhdet_in_tes!O98=0,0,RES_hhdet_in_tes!O98/0.086*1000000/RES_hhdet_in_new!O97)</f>
        <v>1366.3957420280053</v>
      </c>
      <c r="P98" s="156">
        <f>IF(RES_hhdet_in_tes!P98=0,0,RES_hhdet_in_tes!P98/0.086*1000000/RES_hhdet_in_new!P97)</f>
        <v>1141.2975409828809</v>
      </c>
      <c r="Q98" s="156">
        <f>IF(RES_hhdet_in_tes!Q98=0,0,RES_hhdet_in_tes!Q98/0.086*1000000/RES_hhdet_in_new!Q97)</f>
        <v>1210.8827575103933</v>
      </c>
    </row>
    <row r="99" spans="1:17" ht="12" customHeight="1" x14ac:dyDescent="0.25">
      <c r="A99" s="148" t="s">
        <v>59</v>
      </c>
      <c r="B99" s="156"/>
      <c r="C99" s="156">
        <f>IF(RES_hhdet_in_tes!C99=0,0,RES_hhdet_in_tes!C99/0.086*1000000/RES_hhdet_in_new!C97)</f>
        <v>498.68124135280294</v>
      </c>
      <c r="D99" s="156">
        <f>IF(RES_hhdet_in_tes!D99=0,0,RES_hhdet_in_tes!D99/0.086*1000000/RES_hhdet_in_new!D97)</f>
        <v>493.7745500555647</v>
      </c>
      <c r="E99" s="156">
        <f>IF(RES_hhdet_in_tes!E99=0,0,RES_hhdet_in_tes!E99/0.086*1000000/RES_hhdet_in_new!E97)</f>
        <v>496.83402861039019</v>
      </c>
      <c r="F99" s="156">
        <f>IF(RES_hhdet_in_tes!F99=0,0,RES_hhdet_in_tes!F99/0.086*1000000/RES_hhdet_in_new!F97)</f>
        <v>500.64416742122506</v>
      </c>
      <c r="G99" s="156">
        <f>IF(RES_hhdet_in_tes!G99=0,0,RES_hhdet_in_tes!G99/0.086*1000000/RES_hhdet_in_new!G97)</f>
        <v>498.19363941999933</v>
      </c>
      <c r="H99" s="156">
        <f>IF(RES_hhdet_in_tes!H99=0,0,RES_hhdet_in_tes!H99/0.086*1000000/RES_hhdet_in_new!H97)</f>
        <v>495.4941754923878</v>
      </c>
      <c r="I99" s="156">
        <f>IF(RES_hhdet_in_tes!I99=0,0,RES_hhdet_in_tes!I99/0.086*1000000/RES_hhdet_in_new!I97)</f>
        <v>494.66106337974605</v>
      </c>
      <c r="J99" s="156">
        <f>IF(RES_hhdet_in_tes!J99=0,0,RES_hhdet_in_tes!J99/0.086*1000000/RES_hhdet_in_new!J97)</f>
        <v>495.57757611355555</v>
      </c>
      <c r="K99" s="156">
        <f>IF(RES_hhdet_in_tes!K99=0,0,RES_hhdet_in_tes!K99/0.086*1000000/RES_hhdet_in_new!K97)</f>
        <v>498.20130013284734</v>
      </c>
      <c r="L99" s="156">
        <f>IF(RES_hhdet_in_tes!L99=0,0,RES_hhdet_in_tes!L99/0.086*1000000/RES_hhdet_in_new!L97)</f>
        <v>500.21929048159626</v>
      </c>
      <c r="M99" s="156">
        <f>IF(RES_hhdet_in_tes!M99=0,0,RES_hhdet_in_tes!M99/0.086*1000000/RES_hhdet_in_new!M97)</f>
        <v>456.37303964692018</v>
      </c>
      <c r="N99" s="156">
        <f>IF(RES_hhdet_in_tes!N99=0,0,RES_hhdet_in_tes!N99/0.086*1000000/RES_hhdet_in_new!N97)</f>
        <v>491.34046317297344</v>
      </c>
      <c r="O99" s="156">
        <f>IF(RES_hhdet_in_tes!O99=0,0,RES_hhdet_in_tes!O99/0.086*1000000/RES_hhdet_in_new!O97)</f>
        <v>519.03151486015975</v>
      </c>
      <c r="P99" s="156">
        <f>IF(RES_hhdet_in_tes!P99=0,0,RES_hhdet_in_tes!P99/0.086*1000000/RES_hhdet_in_new!P97)</f>
        <v>510.23666057866313</v>
      </c>
      <c r="Q99" s="156">
        <f>IF(RES_hhdet_in_tes!Q99=0,0,RES_hhdet_in_tes!Q99/0.086*1000000/RES_hhdet_in_new!Q97)</f>
        <v>505.03102510248215</v>
      </c>
    </row>
    <row r="100" spans="1:17" ht="12" customHeight="1" x14ac:dyDescent="0.25">
      <c r="A100" s="158" t="s">
        <v>62</v>
      </c>
      <c r="B100" s="157"/>
      <c r="C100" s="157">
        <f>IF(SUM(RES_hhdet_in_tes!C101:C103)=0,0,SUM(RES_hhdet_in_tes!C101:C103)/0.086*1000000/SUM(RES_hhdet_in_new!C101:C103))</f>
        <v>824.72414743031436</v>
      </c>
      <c r="D100" s="157">
        <f>IF(SUM(RES_hhdet_in_tes!D101:D103)=0,0,SUM(RES_hhdet_in_tes!D101:D103)/0.086*1000000/SUM(RES_hhdet_in_new!D101:D103))</f>
        <v>836.21872263940031</v>
      </c>
      <c r="E100" s="157">
        <f>IF(SUM(RES_hhdet_in_tes!E101:E103)=0,0,SUM(RES_hhdet_in_tes!E101:E103)/0.086*1000000/SUM(RES_hhdet_in_new!E101:E103))</f>
        <v>887.39565899954607</v>
      </c>
      <c r="F100" s="157">
        <f>IF(SUM(RES_hhdet_in_tes!F101:F103)=0,0,SUM(RES_hhdet_in_tes!F101:F103)/0.086*1000000/SUM(RES_hhdet_in_new!F101:F103))</f>
        <v>875.46018774122263</v>
      </c>
      <c r="G100" s="157">
        <f>IF(SUM(RES_hhdet_in_tes!G101:G103)=0,0,SUM(RES_hhdet_in_tes!G101:G103)/0.086*1000000/SUM(RES_hhdet_in_new!G101:G103))</f>
        <v>837.26989264070539</v>
      </c>
      <c r="H100" s="157">
        <f>IF(SUM(RES_hhdet_in_tes!H101:H103)=0,0,SUM(RES_hhdet_in_tes!H101:H103)/0.086*1000000/SUM(RES_hhdet_in_new!H101:H103))</f>
        <v>866.9430010035461</v>
      </c>
      <c r="I100" s="157">
        <f>IF(SUM(RES_hhdet_in_tes!I101:I103)=0,0,SUM(RES_hhdet_in_tes!I101:I103)/0.086*1000000/SUM(RES_hhdet_in_new!I101:I103))</f>
        <v>861.34211789383812</v>
      </c>
      <c r="J100" s="157">
        <f>IF(SUM(RES_hhdet_in_tes!J101:J103)=0,0,SUM(RES_hhdet_in_tes!J101:J103)/0.086*1000000/SUM(RES_hhdet_in_new!J101:J103))</f>
        <v>915.54044117072829</v>
      </c>
      <c r="K100" s="157">
        <f>IF(SUM(RES_hhdet_in_tes!K101:K103)=0,0,SUM(RES_hhdet_in_tes!K101:K103)/0.086*1000000/SUM(RES_hhdet_in_new!K101:K103))</f>
        <v>891.22876310476693</v>
      </c>
      <c r="L100" s="157">
        <f>IF(SUM(RES_hhdet_in_tes!L101:L103)=0,0,SUM(RES_hhdet_in_tes!L101:L103)/0.086*1000000/SUM(RES_hhdet_in_new!L101:L103))</f>
        <v>979.10263229634847</v>
      </c>
      <c r="M100" s="157">
        <f>IF(SUM(RES_hhdet_in_tes!M101:M103)=0,0,SUM(RES_hhdet_in_tes!M101:M103)/0.086*1000000/SUM(RES_hhdet_in_new!M101:M103))</f>
        <v>849.63619083822391</v>
      </c>
      <c r="N100" s="157">
        <f>IF(SUM(RES_hhdet_in_tes!N101:N103)=0,0,SUM(RES_hhdet_in_tes!N101:N103)/0.086*1000000/SUM(RES_hhdet_in_new!N101:N103))</f>
        <v>1009.1861261626574</v>
      </c>
      <c r="O100" s="157">
        <f>IF(SUM(RES_hhdet_in_tes!O101:O103)=0,0,SUM(RES_hhdet_in_tes!O101:O103)/0.086*1000000/SUM(RES_hhdet_in_new!O101:O103))</f>
        <v>1093.6560985426877</v>
      </c>
      <c r="P100" s="157">
        <f>IF(SUM(RES_hhdet_in_tes!P101:P103)=0,0,SUM(RES_hhdet_in_tes!P101:P103)/0.086*1000000/SUM(RES_hhdet_in_new!P101:P103))</f>
        <v>930.15997006866473</v>
      </c>
      <c r="Q100" s="157">
        <f>IF(SUM(RES_hhdet_in_tes!Q101:Q103)=0,0,SUM(RES_hhdet_in_tes!Q101:Q103)/0.086*1000000/SUM(RES_hhdet_in_new!Q101:Q103))</f>
        <v>985.09249668365442</v>
      </c>
    </row>
    <row r="101" spans="1:17" ht="12" customHeight="1" x14ac:dyDescent="0.25">
      <c r="A101" s="23" t="s">
        <v>55</v>
      </c>
      <c r="B101" s="156"/>
      <c r="C101" s="156">
        <f>IF(RES_hhdet_in_tes!C101=0,0,RES_hhdet_in_tes!C101/0.086*1000000/RES_hhdet_in_new!C101)</f>
        <v>0</v>
      </c>
      <c r="D101" s="156">
        <f>IF(RES_hhdet_in_tes!D101=0,0,RES_hhdet_in_tes!D101/0.086*1000000/RES_hhdet_in_new!D101)</f>
        <v>0</v>
      </c>
      <c r="E101" s="156">
        <f>IF(RES_hhdet_in_tes!E101=0,0,RES_hhdet_in_tes!E101/0.086*1000000/RES_hhdet_in_new!E101)</f>
        <v>0</v>
      </c>
      <c r="F101" s="156">
        <f>IF(RES_hhdet_in_tes!F101=0,0,RES_hhdet_in_tes!F101/0.086*1000000/RES_hhdet_in_new!F101)</f>
        <v>0</v>
      </c>
      <c r="G101" s="156">
        <f>IF(RES_hhdet_in_tes!G101=0,0,RES_hhdet_in_tes!G101/0.086*1000000/RES_hhdet_in_new!G101)</f>
        <v>0</v>
      </c>
      <c r="H101" s="156">
        <f>IF(RES_hhdet_in_tes!H101=0,0,RES_hhdet_in_tes!H101/0.086*1000000/RES_hhdet_in_new!H101)</f>
        <v>0</v>
      </c>
      <c r="I101" s="156">
        <f>IF(RES_hhdet_in_tes!I101=0,0,RES_hhdet_in_tes!I101/0.086*1000000/RES_hhdet_in_new!I101)</f>
        <v>0</v>
      </c>
      <c r="J101" s="156">
        <f>IF(RES_hhdet_in_tes!J101=0,0,RES_hhdet_in_tes!J101/0.086*1000000/RES_hhdet_in_new!J101)</f>
        <v>0</v>
      </c>
      <c r="K101" s="156">
        <f>IF(RES_hhdet_in_tes!K101=0,0,RES_hhdet_in_tes!K101/0.086*1000000/RES_hhdet_in_new!K101)</f>
        <v>0</v>
      </c>
      <c r="L101" s="156">
        <f>IF(RES_hhdet_in_tes!L101=0,0,RES_hhdet_in_tes!L101/0.086*1000000/RES_hhdet_in_new!L101)</f>
        <v>0</v>
      </c>
      <c r="M101" s="156">
        <f>IF(RES_hhdet_in_tes!M101=0,0,RES_hhdet_in_tes!M101/0.086*1000000/RES_hhdet_in_new!M101)</f>
        <v>0</v>
      </c>
      <c r="N101" s="156">
        <f>IF(RES_hhdet_in_tes!N101=0,0,RES_hhdet_in_tes!N101/0.086*1000000/RES_hhdet_in_new!N101)</f>
        <v>0</v>
      </c>
      <c r="O101" s="156">
        <f>IF(RES_hhdet_in_tes!O101=0,0,RES_hhdet_in_tes!O101/0.086*1000000/RES_hhdet_in_new!O101)</f>
        <v>0</v>
      </c>
      <c r="P101" s="156">
        <f>IF(RES_hhdet_in_tes!P101=0,0,RES_hhdet_in_tes!P101/0.086*1000000/RES_hhdet_in_new!P101)</f>
        <v>0</v>
      </c>
      <c r="Q101" s="156">
        <f>IF(RES_hhdet_in_tes!Q101=0,0,RES_hhdet_in_tes!Q101/0.086*1000000/RES_hhdet_in_new!Q101)</f>
        <v>0</v>
      </c>
    </row>
    <row r="102" spans="1:17" ht="12" customHeight="1" x14ac:dyDescent="0.25">
      <c r="A102" s="23" t="s">
        <v>57</v>
      </c>
      <c r="B102" s="156"/>
      <c r="C102" s="156">
        <f>IF(RES_hhdet_in_tes!C102=0,0,RES_hhdet_in_tes!C102/0.086*1000000/RES_hhdet_in_new!C102)</f>
        <v>0</v>
      </c>
      <c r="D102" s="156">
        <f>IF(RES_hhdet_in_tes!D102=0,0,RES_hhdet_in_tes!D102/0.086*1000000/RES_hhdet_in_new!D102)</f>
        <v>0</v>
      </c>
      <c r="E102" s="156">
        <f>IF(RES_hhdet_in_tes!E102=0,0,RES_hhdet_in_tes!E102/0.086*1000000/RES_hhdet_in_new!E102)</f>
        <v>0</v>
      </c>
      <c r="F102" s="156">
        <f>IF(RES_hhdet_in_tes!F102=0,0,RES_hhdet_in_tes!F102/0.086*1000000/RES_hhdet_in_new!F102)</f>
        <v>0</v>
      </c>
      <c r="G102" s="156">
        <f>IF(RES_hhdet_in_tes!G102=0,0,RES_hhdet_in_tes!G102/0.086*1000000/RES_hhdet_in_new!G102)</f>
        <v>0</v>
      </c>
      <c r="H102" s="156">
        <f>IF(RES_hhdet_in_tes!H102=0,0,RES_hhdet_in_tes!H102/0.086*1000000/RES_hhdet_in_new!H102)</f>
        <v>0</v>
      </c>
      <c r="I102" s="156">
        <f>IF(RES_hhdet_in_tes!I102=0,0,RES_hhdet_in_tes!I102/0.086*1000000/RES_hhdet_in_new!I102)</f>
        <v>0</v>
      </c>
      <c r="J102" s="156">
        <f>IF(RES_hhdet_in_tes!J102=0,0,RES_hhdet_in_tes!J102/0.086*1000000/RES_hhdet_in_new!J102)</f>
        <v>0</v>
      </c>
      <c r="K102" s="156">
        <f>IF(RES_hhdet_in_tes!K102=0,0,RES_hhdet_in_tes!K102/0.086*1000000/RES_hhdet_in_new!K102)</f>
        <v>0</v>
      </c>
      <c r="L102" s="156">
        <f>IF(RES_hhdet_in_tes!L102=0,0,RES_hhdet_in_tes!L102/0.086*1000000/RES_hhdet_in_new!L102)</f>
        <v>0</v>
      </c>
      <c r="M102" s="156">
        <f>IF(RES_hhdet_in_tes!M102=0,0,RES_hhdet_in_tes!M102/0.086*1000000/RES_hhdet_in_new!M102)</f>
        <v>0</v>
      </c>
      <c r="N102" s="156">
        <f>IF(RES_hhdet_in_tes!N102=0,0,RES_hhdet_in_tes!N102/0.086*1000000/RES_hhdet_in_new!N102)</f>
        <v>0</v>
      </c>
      <c r="O102" s="156">
        <f>IF(RES_hhdet_in_tes!O102=0,0,RES_hhdet_in_tes!O102/0.086*1000000/RES_hhdet_in_new!O102)</f>
        <v>0</v>
      </c>
      <c r="P102" s="156">
        <f>IF(RES_hhdet_in_tes!P102=0,0,RES_hhdet_in_tes!P102/0.086*1000000/RES_hhdet_in_new!P102)</f>
        <v>0</v>
      </c>
      <c r="Q102" s="156">
        <f>IF(RES_hhdet_in_tes!Q102=0,0,RES_hhdet_in_tes!Q102/0.086*1000000/RES_hhdet_in_new!Q102)</f>
        <v>0</v>
      </c>
    </row>
    <row r="103" spans="1:17" ht="12" customHeight="1" x14ac:dyDescent="0.25">
      <c r="A103" s="29" t="s">
        <v>140</v>
      </c>
      <c r="B103" s="57"/>
      <c r="C103" s="57">
        <f>IF(RES_hhdet_in_tes!C103=0,0,RES_hhdet_in_tes!C103/0.086*1000000/RES_hhdet_in_new!C103)</f>
        <v>824.72414743031436</v>
      </c>
      <c r="D103" s="57">
        <f>IF(RES_hhdet_in_tes!D103=0,0,RES_hhdet_in_tes!D103/0.086*1000000/RES_hhdet_in_new!D103)</f>
        <v>836.21872263940031</v>
      </c>
      <c r="E103" s="57">
        <f>IF(RES_hhdet_in_tes!E103=0,0,RES_hhdet_in_tes!E103/0.086*1000000/RES_hhdet_in_new!E103)</f>
        <v>887.39565899954607</v>
      </c>
      <c r="F103" s="57">
        <f>IF(RES_hhdet_in_tes!F103=0,0,RES_hhdet_in_tes!F103/0.086*1000000/RES_hhdet_in_new!F103)</f>
        <v>875.46018774122263</v>
      </c>
      <c r="G103" s="57">
        <f>IF(RES_hhdet_in_tes!G103=0,0,RES_hhdet_in_tes!G103/0.086*1000000/RES_hhdet_in_new!G103)</f>
        <v>837.26989264070539</v>
      </c>
      <c r="H103" s="57">
        <f>IF(RES_hhdet_in_tes!H103=0,0,RES_hhdet_in_tes!H103/0.086*1000000/RES_hhdet_in_new!H103)</f>
        <v>866.9430010035461</v>
      </c>
      <c r="I103" s="57">
        <f>IF(RES_hhdet_in_tes!I103=0,0,RES_hhdet_in_tes!I103/0.086*1000000/RES_hhdet_in_new!I103)</f>
        <v>861.34211789383812</v>
      </c>
      <c r="J103" s="57">
        <f>IF(RES_hhdet_in_tes!J103=0,0,RES_hhdet_in_tes!J103/0.086*1000000/RES_hhdet_in_new!J103)</f>
        <v>915.54044117072829</v>
      </c>
      <c r="K103" s="57">
        <f>IF(RES_hhdet_in_tes!K103=0,0,RES_hhdet_in_tes!K103/0.086*1000000/RES_hhdet_in_new!K103)</f>
        <v>891.22876310476693</v>
      </c>
      <c r="L103" s="57">
        <f>IF(RES_hhdet_in_tes!L103=0,0,RES_hhdet_in_tes!L103/0.086*1000000/RES_hhdet_in_new!L103)</f>
        <v>979.10263229634847</v>
      </c>
      <c r="M103" s="57">
        <f>IF(RES_hhdet_in_tes!M103=0,0,RES_hhdet_in_tes!M103/0.086*1000000/RES_hhdet_in_new!M103)</f>
        <v>849.63619083822391</v>
      </c>
      <c r="N103" s="57">
        <f>IF(RES_hhdet_in_tes!N103=0,0,RES_hhdet_in_tes!N103/0.086*1000000/RES_hhdet_in_new!N103)</f>
        <v>1009.1861261626574</v>
      </c>
      <c r="O103" s="57">
        <f>IF(RES_hhdet_in_tes!O103=0,0,RES_hhdet_in_tes!O103/0.086*1000000/RES_hhdet_in_new!O103)</f>
        <v>1093.6560985426877</v>
      </c>
      <c r="P103" s="57">
        <f>IF(RES_hhdet_in_tes!P103=0,0,RES_hhdet_in_tes!P103/0.086*1000000/RES_hhdet_in_new!P103)</f>
        <v>930.15997006866473</v>
      </c>
      <c r="Q103" s="57">
        <f>IF(RES_hhdet_in_tes!Q103=0,0,RES_hhdet_in_tes!Q103/0.086*1000000/RES_hhdet_in_new!Q103)</f>
        <v>985.09249668365442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68">
        <f t="shared" ref="C105" si="85">SUM(C106,C109,C111,C120)</f>
        <v>12483.89254652538</v>
      </c>
      <c r="D105" s="168">
        <f t="shared" ref="D105" si="86">SUM(D106,D109,D111,D120)</f>
        <v>12628.289942165453</v>
      </c>
      <c r="E105" s="168">
        <f t="shared" ref="E105" si="87">SUM(E106,E109,E111,E120)</f>
        <v>12971.578292360646</v>
      </c>
      <c r="F105" s="168">
        <f t="shared" ref="F105" si="88">SUM(F106,F109,F111,F120)</f>
        <v>13482.348319284452</v>
      </c>
      <c r="G105" s="168">
        <f t="shared" ref="G105" si="89">SUM(G106,G109,G111,G120)</f>
        <v>0</v>
      </c>
      <c r="H105" s="168">
        <f t="shared" ref="H105" si="90">SUM(H106,H109,H111,H120)</f>
        <v>12842.27803524407</v>
      </c>
      <c r="I105" s="168">
        <f t="shared" ref="I105" si="91">SUM(I106,I109,I111,I120)</f>
        <v>12522.354058784798</v>
      </c>
      <c r="J105" s="168">
        <f t="shared" ref="J105" si="92">SUM(J106,J109,J111,J120)</f>
        <v>12533.658880347477</v>
      </c>
      <c r="K105" s="168">
        <f t="shared" ref="K105" si="93">SUM(K106,K109,K111,K120)</f>
        <v>12391.437154961764</v>
      </c>
      <c r="L105" s="168">
        <f t="shared" ref="L105" si="94">SUM(L106,L109,L111,L120)</f>
        <v>12874.742262217218</v>
      </c>
      <c r="M105" s="168">
        <f t="shared" ref="M105" si="95">SUM(M106,M109,M111,M120)</f>
        <v>11541.432407344266</v>
      </c>
      <c r="N105" s="168">
        <f t="shared" ref="N105" si="96">SUM(N106,N109,N111,N120)</f>
        <v>12276.871087881424</v>
      </c>
      <c r="O105" s="168">
        <f t="shared" ref="O105" si="97">SUM(O106,O109,O111,O120)</f>
        <v>12111.60894494535</v>
      </c>
      <c r="P105" s="168">
        <f t="shared" ref="P105" si="98">SUM(P106,P109,P111,P120)</f>
        <v>10969.590034138306</v>
      </c>
      <c r="Q105" s="168">
        <f t="shared" ref="Q105" si="99">SUM(Q106,Q109,Q111,Q120)</f>
        <v>0</v>
      </c>
    </row>
    <row r="106" spans="1:17" ht="12.95" customHeight="1" x14ac:dyDescent="0.25">
      <c r="A106" s="158" t="s">
        <v>65</v>
      </c>
      <c r="B106" s="157"/>
      <c r="C106" s="157">
        <f t="shared" ref="C106:Q106" si="100">SUM(C107:C108)</f>
        <v>8418.5437129169441</v>
      </c>
      <c r="D106" s="157">
        <f t="shared" si="100"/>
        <v>8584.4024133853163</v>
      </c>
      <c r="E106" s="157">
        <f t="shared" si="100"/>
        <v>8847.1272887361647</v>
      </c>
      <c r="F106" s="157">
        <f t="shared" si="100"/>
        <v>9376.3128687705648</v>
      </c>
      <c r="G106" s="157">
        <f t="shared" si="100"/>
        <v>0</v>
      </c>
      <c r="H106" s="157">
        <f t="shared" si="100"/>
        <v>8925.6301138147955</v>
      </c>
      <c r="I106" s="157">
        <f t="shared" si="100"/>
        <v>8219.3574604419573</v>
      </c>
      <c r="J106" s="157">
        <f t="shared" si="100"/>
        <v>8114.1860214955796</v>
      </c>
      <c r="K106" s="157">
        <f t="shared" si="100"/>
        <v>8213.8843748562831</v>
      </c>
      <c r="L106" s="157">
        <f t="shared" si="100"/>
        <v>8400.2929706322375</v>
      </c>
      <c r="M106" s="157">
        <f t="shared" si="100"/>
        <v>7275.230746522574</v>
      </c>
      <c r="N106" s="157">
        <f t="shared" si="100"/>
        <v>7307.3566195173253</v>
      </c>
      <c r="O106" s="157">
        <f t="shared" si="100"/>
        <v>7101.0864418379369</v>
      </c>
      <c r="P106" s="157">
        <f t="shared" si="100"/>
        <v>6500.8964168578977</v>
      </c>
      <c r="Q106" s="157">
        <f t="shared" si="100"/>
        <v>0</v>
      </c>
    </row>
    <row r="107" spans="1:17" ht="12" customHeight="1" x14ac:dyDescent="0.25">
      <c r="A107" s="23" t="s">
        <v>153</v>
      </c>
      <c r="B107" s="156"/>
      <c r="C107" s="156">
        <f>IF(RES_hhdet_in_tes!C107=0,0,RES_hhdet_in_tes!C107/0.086*1000000/RES_hhdet_in_new!C107)</f>
        <v>8384.3982004059981</v>
      </c>
      <c r="D107" s="156">
        <f>IF(RES_hhdet_in_tes!D107=0,0,RES_hhdet_in_tes!D107/0.086*1000000/RES_hhdet_in_new!D107)</f>
        <v>8546.6195192280211</v>
      </c>
      <c r="E107" s="156">
        <f>IF(RES_hhdet_in_tes!E107=0,0,RES_hhdet_in_tes!E107/0.086*1000000/RES_hhdet_in_new!E107)</f>
        <v>8795.8862025649978</v>
      </c>
      <c r="F107" s="156">
        <f>IF(RES_hhdet_in_tes!F107=0,0,RES_hhdet_in_tes!F107/0.086*1000000/RES_hhdet_in_new!F107)</f>
        <v>9326.4740987560963</v>
      </c>
      <c r="G107" s="156">
        <f>IF(RES_hhdet_in_tes!G107=0,0,RES_hhdet_in_tes!G107/0.086*1000000/RES_hhdet_in_new!G107)</f>
        <v>0</v>
      </c>
      <c r="H107" s="156">
        <f>IF(RES_hhdet_in_tes!H107=0,0,RES_hhdet_in_tes!H107/0.086*1000000/RES_hhdet_in_new!H107)</f>
        <v>8888.1332303072686</v>
      </c>
      <c r="I107" s="156">
        <f>IF(RES_hhdet_in_tes!I107=0,0,RES_hhdet_in_tes!I107/0.086*1000000/RES_hhdet_in_new!I107)</f>
        <v>8184.7202577461949</v>
      </c>
      <c r="J107" s="156">
        <f>IF(RES_hhdet_in_tes!J107=0,0,RES_hhdet_in_tes!J107/0.086*1000000/RES_hhdet_in_new!J107)</f>
        <v>8069.6229971695366</v>
      </c>
      <c r="K107" s="156">
        <f>IF(RES_hhdet_in_tes!K107=0,0,RES_hhdet_in_tes!K107/0.086*1000000/RES_hhdet_in_new!K107)</f>
        <v>8181.4009647199337</v>
      </c>
      <c r="L107" s="156">
        <f>IF(RES_hhdet_in_tes!L107=0,0,RES_hhdet_in_tes!L107/0.086*1000000/RES_hhdet_in_new!L107)</f>
        <v>8338.0905985820264</v>
      </c>
      <c r="M107" s="156">
        <f>IF(RES_hhdet_in_tes!M107=0,0,RES_hhdet_in_tes!M107/0.086*1000000/RES_hhdet_in_new!M107)</f>
        <v>7248.905633879117</v>
      </c>
      <c r="N107" s="156">
        <f>IF(RES_hhdet_in_tes!N107=0,0,RES_hhdet_in_tes!N107/0.086*1000000/RES_hhdet_in_new!N107)</f>
        <v>7245.3336559713161</v>
      </c>
      <c r="O107" s="156">
        <f>IF(RES_hhdet_in_tes!O107=0,0,RES_hhdet_in_tes!O107/0.086*1000000/RES_hhdet_in_new!O107)</f>
        <v>7023.0862826263847</v>
      </c>
      <c r="P107" s="156">
        <f>IF(RES_hhdet_in_tes!P107=0,0,RES_hhdet_in_tes!P107/0.086*1000000/RES_hhdet_in_new!P107)</f>
        <v>6463.1776910176641</v>
      </c>
      <c r="Q107" s="156">
        <f>IF(RES_hhdet_in_tes!Q107=0,0,RES_hhdet_in_tes!Q107/0.086*1000000/RES_hhdet_in_new!Q107)</f>
        <v>0</v>
      </c>
    </row>
    <row r="108" spans="1:17" ht="12" customHeight="1" x14ac:dyDescent="0.25">
      <c r="A108" s="23" t="s">
        <v>60</v>
      </c>
      <c r="B108" s="156"/>
      <c r="C108" s="156">
        <f>IF(RES_hhdet_in_tes!C108=0,0,RES_hhdet_in_tes!C108/0.086*1000000/RES_hhdet_in_new!C107)</f>
        <v>34.145512510946212</v>
      </c>
      <c r="D108" s="156">
        <f>IF(RES_hhdet_in_tes!D108=0,0,RES_hhdet_in_tes!D108/0.086*1000000/RES_hhdet_in_new!D107)</f>
        <v>37.782894157295722</v>
      </c>
      <c r="E108" s="156">
        <f>IF(RES_hhdet_in_tes!E108=0,0,RES_hhdet_in_tes!E108/0.086*1000000/RES_hhdet_in_new!E107)</f>
        <v>51.241086171166863</v>
      </c>
      <c r="F108" s="156">
        <f>IF(RES_hhdet_in_tes!F108=0,0,RES_hhdet_in_tes!F108/0.086*1000000/RES_hhdet_in_new!F107)</f>
        <v>49.838770014467769</v>
      </c>
      <c r="G108" s="156">
        <f>IF(RES_hhdet_in_tes!G108=0,0,RES_hhdet_in_tes!G108/0.086*1000000/RES_hhdet_in_new!G107)</f>
        <v>0</v>
      </c>
      <c r="H108" s="156">
        <f>IF(RES_hhdet_in_tes!H108=0,0,RES_hhdet_in_tes!H108/0.086*1000000/RES_hhdet_in_new!H107)</f>
        <v>37.496883507526249</v>
      </c>
      <c r="I108" s="156">
        <f>IF(RES_hhdet_in_tes!I108=0,0,RES_hhdet_in_tes!I108/0.086*1000000/RES_hhdet_in_new!I107)</f>
        <v>34.637202695763229</v>
      </c>
      <c r="J108" s="156">
        <f>IF(RES_hhdet_in_tes!J108=0,0,RES_hhdet_in_tes!J108/0.086*1000000/RES_hhdet_in_new!J107)</f>
        <v>44.563024326042928</v>
      </c>
      <c r="K108" s="156">
        <f>IF(RES_hhdet_in_tes!K108=0,0,RES_hhdet_in_tes!K108/0.086*1000000/RES_hhdet_in_new!K107)</f>
        <v>32.483410136350145</v>
      </c>
      <c r="L108" s="156">
        <f>IF(RES_hhdet_in_tes!L108=0,0,RES_hhdet_in_tes!L108/0.086*1000000/RES_hhdet_in_new!L107)</f>
        <v>62.202372050210805</v>
      </c>
      <c r="M108" s="156">
        <f>IF(RES_hhdet_in_tes!M108=0,0,RES_hhdet_in_tes!M108/0.086*1000000/RES_hhdet_in_new!M107)</f>
        <v>26.325112643456979</v>
      </c>
      <c r="N108" s="156">
        <f>IF(RES_hhdet_in_tes!N108=0,0,RES_hhdet_in_tes!N108/0.086*1000000/RES_hhdet_in_new!N107)</f>
        <v>62.022963546009059</v>
      </c>
      <c r="O108" s="156">
        <f>IF(RES_hhdet_in_tes!O108=0,0,RES_hhdet_in_tes!O108/0.086*1000000/RES_hhdet_in_new!O107)</f>
        <v>78.000159211552543</v>
      </c>
      <c r="P108" s="156">
        <f>IF(RES_hhdet_in_tes!P108=0,0,RES_hhdet_in_tes!P108/0.086*1000000/RES_hhdet_in_new!P107)</f>
        <v>37.718725840233525</v>
      </c>
      <c r="Q108" s="156">
        <f>IF(RES_hhdet_in_tes!Q108=0,0,RES_hhdet_in_tes!Q108/0.086*1000000/RES_hhdet_in_new!Q107)</f>
        <v>0</v>
      </c>
    </row>
    <row r="109" spans="1:17" ht="12.95" customHeight="1" x14ac:dyDescent="0.25">
      <c r="A109" s="158" t="s">
        <v>112</v>
      </c>
      <c r="B109" s="157"/>
      <c r="C109" s="157">
        <f t="shared" ref="C109:Q109" si="101">C110</f>
        <v>1653.3926699254614</v>
      </c>
      <c r="D109" s="157">
        <f t="shared" si="101"/>
        <v>1613.1696489908236</v>
      </c>
      <c r="E109" s="157">
        <f t="shared" si="101"/>
        <v>1583.0630228676473</v>
      </c>
      <c r="F109" s="157">
        <f t="shared" si="101"/>
        <v>1543.8925441868505</v>
      </c>
      <c r="G109" s="157">
        <f t="shared" si="101"/>
        <v>0</v>
      </c>
      <c r="H109" s="157">
        <f t="shared" si="101"/>
        <v>1459.9663097530272</v>
      </c>
      <c r="I109" s="157">
        <f t="shared" si="101"/>
        <v>1845.6919014314042</v>
      </c>
      <c r="J109" s="157">
        <f t="shared" si="101"/>
        <v>1946.8025699093523</v>
      </c>
      <c r="K109" s="157">
        <f t="shared" si="101"/>
        <v>1799.2624179559416</v>
      </c>
      <c r="L109" s="157">
        <f t="shared" si="101"/>
        <v>1791.5233911554083</v>
      </c>
      <c r="M109" s="157">
        <f t="shared" si="101"/>
        <v>1967.0237817100501</v>
      </c>
      <c r="N109" s="157">
        <f t="shared" si="101"/>
        <v>2012.8930909026426</v>
      </c>
      <c r="O109" s="157">
        <f t="shared" si="101"/>
        <v>1937.5707326758043</v>
      </c>
      <c r="P109" s="157">
        <f t="shared" si="101"/>
        <v>1814.8791339805689</v>
      </c>
      <c r="Q109" s="157">
        <f t="shared" si="101"/>
        <v>0</v>
      </c>
    </row>
    <row r="110" spans="1:17" ht="12" customHeight="1" x14ac:dyDescent="0.25">
      <c r="A110" s="23" t="s">
        <v>60</v>
      </c>
      <c r="B110" s="156"/>
      <c r="C110" s="156">
        <f>IF(RES_hhdet_in_tes!C110=0,0,RES_hhdet_in_tes!C110/0.086*1000000/RES_hhdet_in_new!C110)</f>
        <v>1653.3926699254614</v>
      </c>
      <c r="D110" s="156">
        <f>IF(RES_hhdet_in_tes!D110=0,0,RES_hhdet_in_tes!D110/0.086*1000000/RES_hhdet_in_new!D110)</f>
        <v>1613.1696489908236</v>
      </c>
      <c r="E110" s="156">
        <f>IF(RES_hhdet_in_tes!E110=0,0,RES_hhdet_in_tes!E110/0.086*1000000/RES_hhdet_in_new!E110)</f>
        <v>1583.0630228676473</v>
      </c>
      <c r="F110" s="156">
        <f>IF(RES_hhdet_in_tes!F110=0,0,RES_hhdet_in_tes!F110/0.086*1000000/RES_hhdet_in_new!F110)</f>
        <v>1543.8925441868505</v>
      </c>
      <c r="G110" s="156">
        <f>IF(RES_hhdet_in_tes!G110=0,0,RES_hhdet_in_tes!G110/0.086*1000000/RES_hhdet_in_new!G110)</f>
        <v>0</v>
      </c>
      <c r="H110" s="156">
        <f>IF(RES_hhdet_in_tes!H110=0,0,RES_hhdet_in_tes!H110/0.086*1000000/RES_hhdet_in_new!H110)</f>
        <v>1459.9663097530272</v>
      </c>
      <c r="I110" s="156">
        <f>IF(RES_hhdet_in_tes!I110=0,0,RES_hhdet_in_tes!I110/0.086*1000000/RES_hhdet_in_new!I110)</f>
        <v>1845.6919014314042</v>
      </c>
      <c r="J110" s="156">
        <f>IF(RES_hhdet_in_tes!J110=0,0,RES_hhdet_in_tes!J110/0.086*1000000/RES_hhdet_in_new!J110)</f>
        <v>1946.8025699093523</v>
      </c>
      <c r="K110" s="156">
        <f>IF(RES_hhdet_in_tes!K110=0,0,RES_hhdet_in_tes!K110/0.086*1000000/RES_hhdet_in_new!K110)</f>
        <v>1799.2624179559416</v>
      </c>
      <c r="L110" s="156">
        <f>IF(RES_hhdet_in_tes!L110=0,0,RES_hhdet_in_tes!L110/0.086*1000000/RES_hhdet_in_new!L110)</f>
        <v>1791.5233911554083</v>
      </c>
      <c r="M110" s="156">
        <f>IF(RES_hhdet_in_tes!M110=0,0,RES_hhdet_in_tes!M110/0.086*1000000/RES_hhdet_in_new!M110)</f>
        <v>1967.0237817100501</v>
      </c>
      <c r="N110" s="156">
        <f>IF(RES_hhdet_in_tes!N110=0,0,RES_hhdet_in_tes!N110/0.086*1000000/RES_hhdet_in_new!N110)</f>
        <v>2012.8930909026426</v>
      </c>
      <c r="O110" s="156">
        <f>IF(RES_hhdet_in_tes!O110=0,0,RES_hhdet_in_tes!O110/0.086*1000000/RES_hhdet_in_new!O110)</f>
        <v>1937.5707326758043</v>
      </c>
      <c r="P110" s="156">
        <f>IF(RES_hhdet_in_tes!P110=0,0,RES_hhdet_in_tes!P110/0.086*1000000/RES_hhdet_in_new!P110)</f>
        <v>1814.8791339805689</v>
      </c>
      <c r="Q110" s="156">
        <f>IF(RES_hhdet_in_tes!Q110=0,0,RES_hhdet_in_tes!Q110/0.086*1000000/RES_hhdet_in_new!Q110)</f>
        <v>0</v>
      </c>
    </row>
    <row r="111" spans="1:17" ht="12" customHeight="1" x14ac:dyDescent="0.25">
      <c r="A111" s="158" t="s">
        <v>63</v>
      </c>
      <c r="B111" s="157"/>
      <c r="C111" s="157">
        <f>IF(SUM(RES_hhdet_in_tes!C112:C113,RES_hhdet_in_tes!C116:C117)=0,0,SUM(RES_hhdet_in_tes!C112:C113,RES_hhdet_in_tes!C116:C117)/0.086*1000000/SUM(RES_hhdet_in_new!C112:C113,RES_hhdet_in_new!C116:C117))</f>
        <v>1587.2317786266963</v>
      </c>
      <c r="D111" s="157">
        <f>IF(SUM(RES_hhdet_in_tes!D112:D113,RES_hhdet_in_tes!D116:D117)=0,0,SUM(RES_hhdet_in_tes!D112:D113,RES_hhdet_in_tes!D116:D117)/0.086*1000000/SUM(RES_hhdet_in_new!D112:D113,RES_hhdet_in_new!D116:D117))</f>
        <v>1594.4990279850797</v>
      </c>
      <c r="E111" s="157">
        <f>IF(SUM(RES_hhdet_in_tes!E112:E113,RES_hhdet_in_tes!E116:E117)=0,0,SUM(RES_hhdet_in_tes!E112:E113,RES_hhdet_in_tes!E116:E117)/0.086*1000000/SUM(RES_hhdet_in_new!E112:E113,RES_hhdet_in_new!E116:E117))</f>
        <v>1653.9925454250845</v>
      </c>
      <c r="F111" s="157">
        <f>IF(SUM(RES_hhdet_in_tes!F112:F113,RES_hhdet_in_tes!F116:F117)=0,0,SUM(RES_hhdet_in_tes!F112:F113,RES_hhdet_in_tes!F116:F117)/0.086*1000000/SUM(RES_hhdet_in_new!F112:F113,RES_hhdet_in_new!F116:F117))</f>
        <v>1686.6841717415198</v>
      </c>
      <c r="G111" s="157">
        <f>IF(SUM(RES_hhdet_in_tes!G112:G113,RES_hhdet_in_tes!G116:G117)=0,0,SUM(RES_hhdet_in_tes!G112:G113,RES_hhdet_in_tes!G116:G117)/0.086*1000000/SUM(RES_hhdet_in_new!G112:G113,RES_hhdet_in_new!G116:G117))</f>
        <v>0</v>
      </c>
      <c r="H111" s="157">
        <f>IF(SUM(RES_hhdet_in_tes!H112:H113,RES_hhdet_in_tes!H116:H117)=0,0,SUM(RES_hhdet_in_tes!H112:H113,RES_hhdet_in_tes!H116:H117)/0.086*1000000/SUM(RES_hhdet_in_new!H112:H113,RES_hhdet_in_new!H116:H117))</f>
        <v>1589.718016960773</v>
      </c>
      <c r="I111" s="157">
        <f>IF(SUM(RES_hhdet_in_tes!I112:I113,RES_hhdet_in_tes!I116:I117)=0,0,SUM(RES_hhdet_in_tes!I112:I113,RES_hhdet_in_tes!I116:I117)/0.086*1000000/SUM(RES_hhdet_in_new!I112:I113,RES_hhdet_in_new!I116:I117))</f>
        <v>1595.9467468736727</v>
      </c>
      <c r="J111" s="157">
        <f>IF(SUM(RES_hhdet_in_tes!J112:J113,RES_hhdet_in_tes!J116:J117)=0,0,SUM(RES_hhdet_in_tes!J112:J113,RES_hhdet_in_tes!J116:J117)/0.086*1000000/SUM(RES_hhdet_in_new!J112:J113,RES_hhdet_in_new!J116:J117))</f>
        <v>1557.1235332302767</v>
      </c>
      <c r="K111" s="157">
        <f>IF(SUM(RES_hhdet_in_tes!K112:K113,RES_hhdet_in_tes!K116:K117)=0,0,SUM(RES_hhdet_in_tes!K112:K113,RES_hhdet_in_tes!K116:K117)/0.086*1000000/SUM(RES_hhdet_in_new!K112:K113,RES_hhdet_in_new!K116:K117))</f>
        <v>1487.0708685180389</v>
      </c>
      <c r="L111" s="157">
        <f>IF(SUM(RES_hhdet_in_tes!L112:L113,RES_hhdet_in_tes!L116:L117)=0,0,SUM(RES_hhdet_in_tes!L112:L113,RES_hhdet_in_tes!L116:L117)/0.086*1000000/SUM(RES_hhdet_in_new!L112:L113,RES_hhdet_in_new!L116:L117))</f>
        <v>1703.8636570261992</v>
      </c>
      <c r="M111" s="157">
        <f>IF(SUM(RES_hhdet_in_tes!M112:M113,RES_hhdet_in_tes!M116:M117)=0,0,SUM(RES_hhdet_in_tes!M112:M113,RES_hhdet_in_tes!M116:M117)/0.086*1000000/SUM(RES_hhdet_in_new!M112:M113,RES_hhdet_in_new!M116:M117))</f>
        <v>1449.5495908147925</v>
      </c>
      <c r="N111" s="157">
        <f>IF(SUM(RES_hhdet_in_tes!N112:N113,RES_hhdet_in_tes!N116:N117)=0,0,SUM(RES_hhdet_in_tes!N112:N113,RES_hhdet_in_tes!N116:N117)/0.086*1000000/SUM(RES_hhdet_in_new!N112:N113,RES_hhdet_in_new!N116:N117))</f>
        <v>1947.4599835708407</v>
      </c>
      <c r="O111" s="157">
        <f>IF(SUM(RES_hhdet_in_tes!O112:O113,RES_hhdet_in_tes!O116:O117)=0,0,SUM(RES_hhdet_in_tes!O112:O113,RES_hhdet_in_tes!O116:O117)/0.086*1000000/SUM(RES_hhdet_in_new!O112:O113,RES_hhdet_in_new!O116:O117))</f>
        <v>1979.3394516923104</v>
      </c>
      <c r="P111" s="157">
        <f>IF(SUM(RES_hhdet_in_tes!P112:P113,RES_hhdet_in_tes!P116:P117)=0,0,SUM(RES_hhdet_in_tes!P112:P113,RES_hhdet_in_tes!P116:P117)/0.086*1000000/SUM(RES_hhdet_in_new!P112:P113,RES_hhdet_in_new!P116:P117))</f>
        <v>1723.6883301249927</v>
      </c>
      <c r="Q111" s="157">
        <f>IF(SUM(RES_hhdet_in_tes!Q112:Q113,RES_hhdet_in_tes!Q116:Q117)=0,0,SUM(RES_hhdet_in_tes!Q112:Q113,RES_hhdet_in_tes!Q116:Q117)/0.086*1000000/SUM(RES_hhdet_in_new!Q112:Q113,RES_hhdet_in_new!Q116:Q117))</f>
        <v>0</v>
      </c>
    </row>
    <row r="112" spans="1:17" ht="12" customHeight="1" x14ac:dyDescent="0.25">
      <c r="A112" s="167" t="s">
        <v>152</v>
      </c>
      <c r="B112" s="132"/>
      <c r="C112" s="132">
        <f>IF(RES_hhdet_in_tes!C112=0,0,RES_hhdet_in_tes!C112/0.086*1000000/RES_hhdet_in_new!C112)</f>
        <v>0</v>
      </c>
      <c r="D112" s="132">
        <f>IF(RES_hhdet_in_tes!D112=0,0,RES_hhdet_in_tes!D112/0.086*1000000/RES_hhdet_in_new!D112)</f>
        <v>0</v>
      </c>
      <c r="E112" s="132">
        <f>IF(RES_hhdet_in_tes!E112=0,0,RES_hhdet_in_tes!E112/0.086*1000000/RES_hhdet_in_new!E112)</f>
        <v>0</v>
      </c>
      <c r="F112" s="132">
        <f>IF(RES_hhdet_in_tes!F112=0,0,RES_hhdet_in_tes!F112/0.086*1000000/RES_hhdet_in_new!F112)</f>
        <v>0</v>
      </c>
      <c r="G112" s="132">
        <f>IF(RES_hhdet_in_tes!G112=0,0,RES_hhdet_in_tes!G112/0.086*1000000/RES_hhdet_in_new!G112)</f>
        <v>0</v>
      </c>
      <c r="H112" s="132">
        <f>IF(RES_hhdet_in_tes!H112=0,0,RES_hhdet_in_tes!H112/0.086*1000000/RES_hhdet_in_new!H112)</f>
        <v>0</v>
      </c>
      <c r="I112" s="132">
        <f>IF(RES_hhdet_in_tes!I112=0,0,RES_hhdet_in_tes!I112/0.086*1000000/RES_hhdet_in_new!I112)</f>
        <v>0</v>
      </c>
      <c r="J112" s="132">
        <f>IF(RES_hhdet_in_tes!J112=0,0,RES_hhdet_in_tes!J112/0.086*1000000/RES_hhdet_in_new!J112)</f>
        <v>0</v>
      </c>
      <c r="K112" s="132">
        <f>IF(RES_hhdet_in_tes!K112=0,0,RES_hhdet_in_tes!K112/0.086*1000000/RES_hhdet_in_new!K112)</f>
        <v>0</v>
      </c>
      <c r="L112" s="132">
        <f>IF(RES_hhdet_in_tes!L112=0,0,RES_hhdet_in_tes!L112/0.086*1000000/RES_hhdet_in_new!L112)</f>
        <v>0</v>
      </c>
      <c r="M112" s="132">
        <f>IF(RES_hhdet_in_tes!M112=0,0,RES_hhdet_in_tes!M112/0.086*1000000/RES_hhdet_in_new!M112)</f>
        <v>0</v>
      </c>
      <c r="N112" s="132">
        <f>IF(RES_hhdet_in_tes!N112=0,0,RES_hhdet_in_tes!N112/0.086*1000000/RES_hhdet_in_new!N112)</f>
        <v>0</v>
      </c>
      <c r="O112" s="132">
        <f>IF(RES_hhdet_in_tes!O112=0,0,RES_hhdet_in_tes!O112/0.086*1000000/RES_hhdet_in_new!O112)</f>
        <v>0</v>
      </c>
      <c r="P112" s="132">
        <f>IF(RES_hhdet_in_tes!P112=0,0,RES_hhdet_in_tes!P112/0.086*1000000/RES_hhdet_in_new!P112)</f>
        <v>0</v>
      </c>
      <c r="Q112" s="132">
        <f>IF(RES_hhdet_in_tes!Q112=0,0,RES_hhdet_in_tes!Q112/0.086*1000000/RES_hhdet_in_new!Q112)</f>
        <v>0</v>
      </c>
    </row>
    <row r="113" spans="1:17" ht="12" customHeight="1" x14ac:dyDescent="0.25">
      <c r="A113" s="167" t="s">
        <v>151</v>
      </c>
      <c r="B113" s="132"/>
      <c r="C113" s="132">
        <f>IF(RES_hhdet_in_tes!C113=0,0,RES_hhdet_in_tes!C113/0.086*1000000/RES_hhdet_in_new!C113)</f>
        <v>0</v>
      </c>
      <c r="D113" s="132">
        <f>IF(RES_hhdet_in_tes!D113=0,0,RES_hhdet_in_tes!D113/0.086*1000000/RES_hhdet_in_new!D113)</f>
        <v>0</v>
      </c>
      <c r="E113" s="132">
        <f>IF(RES_hhdet_in_tes!E113=0,0,RES_hhdet_in_tes!E113/0.086*1000000/RES_hhdet_in_new!E113)</f>
        <v>0</v>
      </c>
      <c r="F113" s="132">
        <f>IF(RES_hhdet_in_tes!F113=0,0,RES_hhdet_in_tes!F113/0.086*1000000/RES_hhdet_in_new!F113)</f>
        <v>0</v>
      </c>
      <c r="G113" s="132">
        <f>IF(RES_hhdet_in_tes!G113=0,0,RES_hhdet_in_tes!G113/0.086*1000000/RES_hhdet_in_new!G113)</f>
        <v>0</v>
      </c>
      <c r="H113" s="132">
        <f>IF(RES_hhdet_in_tes!H113=0,0,RES_hhdet_in_tes!H113/0.086*1000000/RES_hhdet_in_new!H113)</f>
        <v>0</v>
      </c>
      <c r="I113" s="132">
        <f>IF(RES_hhdet_in_tes!I113=0,0,RES_hhdet_in_tes!I113/0.086*1000000/RES_hhdet_in_new!I113)</f>
        <v>0</v>
      </c>
      <c r="J113" s="132">
        <f>IF(RES_hhdet_in_tes!J113=0,0,RES_hhdet_in_tes!J113/0.086*1000000/RES_hhdet_in_new!J113)</f>
        <v>0</v>
      </c>
      <c r="K113" s="132">
        <f>IF(RES_hhdet_in_tes!K113=0,0,RES_hhdet_in_tes!K113/0.086*1000000/RES_hhdet_in_new!K113)</f>
        <v>0</v>
      </c>
      <c r="L113" s="132">
        <f>IF(RES_hhdet_in_tes!L113=0,0,RES_hhdet_in_tes!L113/0.086*1000000/RES_hhdet_in_new!L113)</f>
        <v>0</v>
      </c>
      <c r="M113" s="132">
        <f>IF(RES_hhdet_in_tes!M113=0,0,RES_hhdet_in_tes!M113/0.086*1000000/RES_hhdet_in_new!M113)</f>
        <v>0</v>
      </c>
      <c r="N113" s="132">
        <f>IF(RES_hhdet_in_tes!N113=0,0,RES_hhdet_in_tes!N113/0.086*1000000/RES_hhdet_in_new!N113)</f>
        <v>0</v>
      </c>
      <c r="O113" s="132">
        <f>IF(RES_hhdet_in_tes!O113=0,0,RES_hhdet_in_tes!O113/0.086*1000000/RES_hhdet_in_new!O113)</f>
        <v>0</v>
      </c>
      <c r="P113" s="132">
        <f>IF(RES_hhdet_in_tes!P113=0,0,RES_hhdet_in_tes!P113/0.086*1000000/RES_hhdet_in_new!P113)</f>
        <v>0</v>
      </c>
      <c r="Q113" s="132">
        <f>IF(RES_hhdet_in_tes!Q113=0,0,RES_hhdet_in_tes!Q113/0.086*1000000/RES_hhdet_in_new!Q113)</f>
        <v>0</v>
      </c>
    </row>
    <row r="114" spans="1:17" ht="12" customHeight="1" x14ac:dyDescent="0.25">
      <c r="A114" s="166" t="s">
        <v>79</v>
      </c>
      <c r="B114" s="165"/>
      <c r="C114" s="165">
        <f>IF(RES_hhdet_in_tes!C114=0,0,RES_hhdet_in_tes!C114/0.086*1000000/RES_hhdet_in_new!C113)</f>
        <v>0</v>
      </c>
      <c r="D114" s="165">
        <f>IF(RES_hhdet_in_tes!D114=0,0,RES_hhdet_in_tes!D114/0.086*1000000/RES_hhdet_in_new!D113)</f>
        <v>0</v>
      </c>
      <c r="E114" s="165">
        <f>IF(RES_hhdet_in_tes!E114=0,0,RES_hhdet_in_tes!E114/0.086*1000000/RES_hhdet_in_new!E113)</f>
        <v>0</v>
      </c>
      <c r="F114" s="165">
        <f>IF(RES_hhdet_in_tes!F114=0,0,RES_hhdet_in_tes!F114/0.086*1000000/RES_hhdet_in_new!F113)</f>
        <v>0</v>
      </c>
      <c r="G114" s="165">
        <f>IF(RES_hhdet_in_tes!G114=0,0,RES_hhdet_in_tes!G114/0.086*1000000/RES_hhdet_in_new!G113)</f>
        <v>0</v>
      </c>
      <c r="H114" s="165">
        <f>IF(RES_hhdet_in_tes!H114=0,0,RES_hhdet_in_tes!H114/0.086*1000000/RES_hhdet_in_new!H113)</f>
        <v>0</v>
      </c>
      <c r="I114" s="165">
        <f>IF(RES_hhdet_in_tes!I114=0,0,RES_hhdet_in_tes!I114/0.086*1000000/RES_hhdet_in_new!I113)</f>
        <v>0</v>
      </c>
      <c r="J114" s="165">
        <f>IF(RES_hhdet_in_tes!J114=0,0,RES_hhdet_in_tes!J114/0.086*1000000/RES_hhdet_in_new!J113)</f>
        <v>0</v>
      </c>
      <c r="K114" s="165">
        <f>IF(RES_hhdet_in_tes!K114=0,0,RES_hhdet_in_tes!K114/0.086*1000000/RES_hhdet_in_new!K113)</f>
        <v>0</v>
      </c>
      <c r="L114" s="165">
        <f>IF(RES_hhdet_in_tes!L114=0,0,RES_hhdet_in_tes!L114/0.086*1000000/RES_hhdet_in_new!L113)</f>
        <v>0</v>
      </c>
      <c r="M114" s="165">
        <f>IF(RES_hhdet_in_tes!M114=0,0,RES_hhdet_in_tes!M114/0.086*1000000/RES_hhdet_in_new!M113)</f>
        <v>0</v>
      </c>
      <c r="N114" s="165">
        <f>IF(RES_hhdet_in_tes!N114=0,0,RES_hhdet_in_tes!N114/0.086*1000000/RES_hhdet_in_new!N113)</f>
        <v>0</v>
      </c>
      <c r="O114" s="165">
        <f>IF(RES_hhdet_in_tes!O114=0,0,RES_hhdet_in_tes!O114/0.086*1000000/RES_hhdet_in_new!O113)</f>
        <v>0</v>
      </c>
      <c r="P114" s="165">
        <f>IF(RES_hhdet_in_tes!P114=0,0,RES_hhdet_in_tes!P114/0.086*1000000/RES_hhdet_in_new!P113)</f>
        <v>0</v>
      </c>
      <c r="Q114" s="165">
        <f>IF(RES_hhdet_in_tes!Q114=0,0,RES_hhdet_in_tes!Q114/0.086*1000000/RES_hhdet_in_new!Q113)</f>
        <v>0</v>
      </c>
    </row>
    <row r="115" spans="1:17" ht="12" customHeight="1" x14ac:dyDescent="0.25">
      <c r="A115" s="147" t="s">
        <v>59</v>
      </c>
      <c r="B115" s="164"/>
      <c r="C115" s="164">
        <f>IF(RES_hhdet_in_tes!C115=0,0,RES_hhdet_in_tes!C115/0.086*1000000/RES_hhdet_in_new!C113)</f>
        <v>0</v>
      </c>
      <c r="D115" s="164">
        <f>IF(RES_hhdet_in_tes!D115=0,0,RES_hhdet_in_tes!D115/0.086*1000000/RES_hhdet_in_new!D113)</f>
        <v>0</v>
      </c>
      <c r="E115" s="164">
        <f>IF(RES_hhdet_in_tes!E115=0,0,RES_hhdet_in_tes!E115/0.086*1000000/RES_hhdet_in_new!E113)</f>
        <v>0</v>
      </c>
      <c r="F115" s="164">
        <f>IF(RES_hhdet_in_tes!F115=0,0,RES_hhdet_in_tes!F115/0.086*1000000/RES_hhdet_in_new!F113)</f>
        <v>0</v>
      </c>
      <c r="G115" s="164">
        <f>IF(RES_hhdet_in_tes!G115=0,0,RES_hhdet_in_tes!G115/0.086*1000000/RES_hhdet_in_new!G113)</f>
        <v>0</v>
      </c>
      <c r="H115" s="164">
        <f>IF(RES_hhdet_in_tes!H115=0,0,RES_hhdet_in_tes!H115/0.086*1000000/RES_hhdet_in_new!H113)</f>
        <v>0</v>
      </c>
      <c r="I115" s="164">
        <f>IF(RES_hhdet_in_tes!I115=0,0,RES_hhdet_in_tes!I115/0.086*1000000/RES_hhdet_in_new!I113)</f>
        <v>0</v>
      </c>
      <c r="J115" s="164">
        <f>IF(RES_hhdet_in_tes!J115=0,0,RES_hhdet_in_tes!J115/0.086*1000000/RES_hhdet_in_new!J113)</f>
        <v>0</v>
      </c>
      <c r="K115" s="164">
        <f>IF(RES_hhdet_in_tes!K115=0,0,RES_hhdet_in_tes!K115/0.086*1000000/RES_hhdet_in_new!K113)</f>
        <v>0</v>
      </c>
      <c r="L115" s="164">
        <f>IF(RES_hhdet_in_tes!L115=0,0,RES_hhdet_in_tes!L115/0.086*1000000/RES_hhdet_in_new!L113)</f>
        <v>0</v>
      </c>
      <c r="M115" s="164">
        <f>IF(RES_hhdet_in_tes!M115=0,0,RES_hhdet_in_tes!M115/0.086*1000000/RES_hhdet_in_new!M113)</f>
        <v>0</v>
      </c>
      <c r="N115" s="164">
        <f>IF(RES_hhdet_in_tes!N115=0,0,RES_hhdet_in_tes!N115/0.086*1000000/RES_hhdet_in_new!N113)</f>
        <v>0</v>
      </c>
      <c r="O115" s="164">
        <f>IF(RES_hhdet_in_tes!O115=0,0,RES_hhdet_in_tes!O115/0.086*1000000/RES_hhdet_in_new!O113)</f>
        <v>0</v>
      </c>
      <c r="P115" s="164">
        <f>IF(RES_hhdet_in_tes!P115=0,0,RES_hhdet_in_tes!P115/0.086*1000000/RES_hhdet_in_new!P113)</f>
        <v>0</v>
      </c>
      <c r="Q115" s="164">
        <f>IF(RES_hhdet_in_tes!Q115=0,0,RES_hhdet_in_tes!Q115/0.086*1000000/RES_hhdet_in_new!Q113)</f>
        <v>0</v>
      </c>
    </row>
    <row r="116" spans="1:17" ht="12" customHeight="1" x14ac:dyDescent="0.25">
      <c r="A116" s="163" t="s">
        <v>142</v>
      </c>
      <c r="B116" s="162"/>
      <c r="C116" s="162">
        <f>IF(RES_hhdet_in_tes!C116=0,0,RES_hhdet_in_tes!C116/0.086*1000000/RES_hhdet_in_new!C116)</f>
        <v>1588.2484010506962</v>
      </c>
      <c r="D116" s="162">
        <f>IF(RES_hhdet_in_tes!D116=0,0,RES_hhdet_in_tes!D116/0.086*1000000/RES_hhdet_in_new!D116)</f>
        <v>1595.6441611480961</v>
      </c>
      <c r="E116" s="162">
        <f>IF(RES_hhdet_in_tes!E116=0,0,RES_hhdet_in_tes!E116/0.086*1000000/RES_hhdet_in_new!E116)</f>
        <v>1656.8421739038338</v>
      </c>
      <c r="F116" s="162">
        <f>IF(RES_hhdet_in_tes!F116=0,0,RES_hhdet_in_tes!F116/0.086*1000000/RES_hhdet_in_new!F116)</f>
        <v>1688.3648366125005</v>
      </c>
      <c r="G116" s="162">
        <f>IF(RES_hhdet_in_tes!G116=0,0,RES_hhdet_in_tes!G116/0.086*1000000/RES_hhdet_in_new!G116)</f>
        <v>0</v>
      </c>
      <c r="H116" s="162">
        <f>IF(RES_hhdet_in_tes!H116=0,0,RES_hhdet_in_tes!H116/0.086*1000000/RES_hhdet_in_new!H116)</f>
        <v>1608.6068647832635</v>
      </c>
      <c r="I116" s="162">
        <f>IF(RES_hhdet_in_tes!I116=0,0,RES_hhdet_in_tes!I116/0.086*1000000/RES_hhdet_in_new!I116)</f>
        <v>1609.8789794414618</v>
      </c>
      <c r="J116" s="162">
        <f>IF(RES_hhdet_in_tes!J116=0,0,RES_hhdet_in_tes!J116/0.086*1000000/RES_hhdet_in_new!J116)</f>
        <v>0</v>
      </c>
      <c r="K116" s="162">
        <f>IF(RES_hhdet_in_tes!K116=0,0,RES_hhdet_in_tes!K116/0.086*1000000/RES_hhdet_in_new!K116)</f>
        <v>0</v>
      </c>
      <c r="L116" s="162">
        <f>IF(RES_hhdet_in_tes!L116=0,0,RES_hhdet_in_tes!L116/0.086*1000000/RES_hhdet_in_new!L116)</f>
        <v>0</v>
      </c>
      <c r="M116" s="162">
        <f>IF(RES_hhdet_in_tes!M116=0,0,RES_hhdet_in_tes!M116/0.086*1000000/RES_hhdet_in_new!M116)</f>
        <v>1458.4801829540511</v>
      </c>
      <c r="N116" s="162">
        <f>IF(RES_hhdet_in_tes!N116=0,0,RES_hhdet_in_tes!N116/0.086*1000000/RES_hhdet_in_new!N116)</f>
        <v>1977.8336056439143</v>
      </c>
      <c r="O116" s="162">
        <f>IF(RES_hhdet_in_tes!O116=0,0,RES_hhdet_in_tes!O116/0.086*1000000/RES_hhdet_in_new!O116)</f>
        <v>2094.3139237889841</v>
      </c>
      <c r="P116" s="162">
        <f>IF(RES_hhdet_in_tes!P116=0,0,RES_hhdet_in_tes!P116/0.086*1000000/RES_hhdet_in_new!P116)</f>
        <v>1747.840044492079</v>
      </c>
      <c r="Q116" s="162">
        <f>IF(RES_hhdet_in_tes!Q116=0,0,RES_hhdet_in_tes!Q116/0.086*1000000/RES_hhdet_in_new!Q116)</f>
        <v>0</v>
      </c>
    </row>
    <row r="117" spans="1:17" ht="12" customHeight="1" x14ac:dyDescent="0.25">
      <c r="A117" s="161" t="s">
        <v>141</v>
      </c>
      <c r="B117" s="160"/>
      <c r="C117" s="160">
        <f>IF(RES_hhdet_in_tes!C117=0,0,RES_hhdet_in_tes!C117/0.086*1000000/RES_hhdet_in_new!C117)</f>
        <v>1531.0433110957222</v>
      </c>
      <c r="D117" s="160">
        <f>IF(RES_hhdet_in_tes!D117=0,0,RES_hhdet_in_tes!D117/0.086*1000000/RES_hhdet_in_new!D117)</f>
        <v>1530.9554660427666</v>
      </c>
      <c r="E117" s="160">
        <f>IF(RES_hhdet_in_tes!E117=0,0,RES_hhdet_in_tes!E117/0.086*1000000/RES_hhdet_in_new!E117)</f>
        <v>1574.5326126293517</v>
      </c>
      <c r="F117" s="160">
        <f>IF(RES_hhdet_in_tes!F117=0,0,RES_hhdet_in_tes!F117/0.086*1000000/RES_hhdet_in_new!F117)</f>
        <v>1598.4806675520224</v>
      </c>
      <c r="G117" s="160">
        <f>IF(RES_hhdet_in_tes!G117=0,0,RES_hhdet_in_tes!G117/0.086*1000000/RES_hhdet_in_new!G117)</f>
        <v>0</v>
      </c>
      <c r="H117" s="160">
        <f>IF(RES_hhdet_in_tes!H117=0,0,RES_hhdet_in_tes!H117/0.086*1000000/RES_hhdet_in_new!H117)</f>
        <v>1544.6391073034977</v>
      </c>
      <c r="I117" s="160">
        <f>IF(RES_hhdet_in_tes!I117=0,0,RES_hhdet_in_tes!I117/0.086*1000000/RES_hhdet_in_new!I117)</f>
        <v>1548.8230865359358</v>
      </c>
      <c r="J117" s="160">
        <f>IF(RES_hhdet_in_tes!J117=0,0,RES_hhdet_in_tes!J117/0.086*1000000/RES_hhdet_in_new!J117)</f>
        <v>1557.1235332302767</v>
      </c>
      <c r="K117" s="160">
        <f>IF(RES_hhdet_in_tes!K117=0,0,RES_hhdet_in_tes!K117/0.086*1000000/RES_hhdet_in_new!K117)</f>
        <v>1487.0708685180389</v>
      </c>
      <c r="L117" s="160">
        <f>IF(RES_hhdet_in_tes!L117=0,0,RES_hhdet_in_tes!L117/0.086*1000000/RES_hhdet_in_new!L117)</f>
        <v>1703.8636570261992</v>
      </c>
      <c r="M117" s="160">
        <f>IF(RES_hhdet_in_tes!M117=0,0,RES_hhdet_in_tes!M117/0.086*1000000/RES_hhdet_in_new!M117)</f>
        <v>1423.4778291064836</v>
      </c>
      <c r="N117" s="160">
        <f>IF(RES_hhdet_in_tes!N117=0,0,RES_hhdet_in_tes!N117/0.086*1000000/RES_hhdet_in_new!N117)</f>
        <v>1821.368093861706</v>
      </c>
      <c r="O117" s="160">
        <f>IF(RES_hhdet_in_tes!O117=0,0,RES_hhdet_in_tes!O117/0.086*1000000/RES_hhdet_in_new!O117)</f>
        <v>1885.5451321013402</v>
      </c>
      <c r="P117" s="160">
        <f>IF(RES_hhdet_in_tes!P117=0,0,RES_hhdet_in_tes!P117/0.086*1000000/RES_hhdet_in_new!P117)</f>
        <v>1651.5175684272122</v>
      </c>
      <c r="Q117" s="160">
        <f>IF(RES_hhdet_in_tes!Q117=0,0,RES_hhdet_in_tes!Q117/0.086*1000000/RES_hhdet_in_new!Q117)</f>
        <v>0</v>
      </c>
    </row>
    <row r="118" spans="1:17" ht="12" customHeight="1" x14ac:dyDescent="0.25">
      <c r="A118" s="148" t="s">
        <v>60</v>
      </c>
      <c r="B118" s="156"/>
      <c r="C118" s="156">
        <f>IF(RES_hhdet_in_tes!C118=0,0,RES_hhdet_in_tes!C118/0.086*1000000/RES_hhdet_in_new!C117)</f>
        <v>1032.3614606829753</v>
      </c>
      <c r="D118" s="156">
        <f>IF(RES_hhdet_in_tes!D118=0,0,RES_hhdet_in_tes!D118/0.086*1000000/RES_hhdet_in_new!D117)</f>
        <v>1037.1817111375658</v>
      </c>
      <c r="E118" s="156">
        <f>IF(RES_hhdet_in_tes!E118=0,0,RES_hhdet_in_tes!E118/0.086*1000000/RES_hhdet_in_new!E117)</f>
        <v>1077.6995294837789</v>
      </c>
      <c r="F118" s="156">
        <f>IF(RES_hhdet_in_tes!F118=0,0,RES_hhdet_in_tes!F118/0.086*1000000/RES_hhdet_in_new!F117)</f>
        <v>1097.8422944055433</v>
      </c>
      <c r="G118" s="156">
        <f>IF(RES_hhdet_in_tes!G118=0,0,RES_hhdet_in_tes!G118/0.086*1000000/RES_hhdet_in_new!G117)</f>
        <v>0</v>
      </c>
      <c r="H118" s="156">
        <f>IF(RES_hhdet_in_tes!H118=0,0,RES_hhdet_in_tes!H118/0.086*1000000/RES_hhdet_in_new!H117)</f>
        <v>1049.1052208256203</v>
      </c>
      <c r="I118" s="156">
        <f>IF(RES_hhdet_in_tes!I118=0,0,RES_hhdet_in_tes!I118/0.086*1000000/RES_hhdet_in_new!I117)</f>
        <v>1054.1524389893643</v>
      </c>
      <c r="J118" s="156">
        <f>IF(RES_hhdet_in_tes!J118=0,0,RES_hhdet_in_tes!J118/0.086*1000000/RES_hhdet_in_new!J117)</f>
        <v>1061.6061453431944</v>
      </c>
      <c r="K118" s="156">
        <f>IF(RES_hhdet_in_tes!K118=0,0,RES_hhdet_in_tes!K118/0.086*1000000/RES_hhdet_in_new!K117)</f>
        <v>988.96235823132838</v>
      </c>
      <c r="L118" s="156">
        <f>IF(RES_hhdet_in_tes!L118=0,0,RES_hhdet_in_tes!L118/0.086*1000000/RES_hhdet_in_new!L117)</f>
        <v>1203.799621848741</v>
      </c>
      <c r="M118" s="156">
        <f>IF(RES_hhdet_in_tes!M118=0,0,RES_hhdet_in_tes!M118/0.086*1000000/RES_hhdet_in_new!M117)</f>
        <v>967.15186388547579</v>
      </c>
      <c r="N118" s="156">
        <f>IF(RES_hhdet_in_tes!N118=0,0,RES_hhdet_in_tes!N118/0.086*1000000/RES_hhdet_in_new!N117)</f>
        <v>1330.0992704932451</v>
      </c>
      <c r="O118" s="156">
        <f>IF(RES_hhdet_in_tes!O118=0,0,RES_hhdet_in_tes!O118/0.086*1000000/RES_hhdet_in_new!O117)</f>
        <v>1366.6049017276389</v>
      </c>
      <c r="P118" s="156">
        <f>IF(RES_hhdet_in_tes!P118=0,0,RES_hhdet_in_tes!P118/0.086*1000000/RES_hhdet_in_new!P117)</f>
        <v>1141.3514591114986</v>
      </c>
      <c r="Q118" s="156">
        <f>IF(RES_hhdet_in_tes!Q118=0,0,RES_hhdet_in_tes!Q118/0.086*1000000/RES_hhdet_in_new!Q117)</f>
        <v>0</v>
      </c>
    </row>
    <row r="119" spans="1:17" ht="12" customHeight="1" x14ac:dyDescent="0.25">
      <c r="A119" s="148" t="s">
        <v>59</v>
      </c>
      <c r="B119" s="156"/>
      <c r="C119" s="156">
        <f>IF(RES_hhdet_in_tes!C119=0,0,RES_hhdet_in_tes!C119/0.086*1000000/RES_hhdet_in_new!C117)</f>
        <v>498.681850412747</v>
      </c>
      <c r="D119" s="156">
        <f>IF(RES_hhdet_in_tes!D119=0,0,RES_hhdet_in_tes!D119/0.086*1000000/RES_hhdet_in_new!D117)</f>
        <v>493.77375490520058</v>
      </c>
      <c r="E119" s="156">
        <f>IF(RES_hhdet_in_tes!E119=0,0,RES_hhdet_in_tes!E119/0.086*1000000/RES_hhdet_in_new!E117)</f>
        <v>496.83308314557252</v>
      </c>
      <c r="F119" s="156">
        <f>IF(RES_hhdet_in_tes!F119=0,0,RES_hhdet_in_tes!F119/0.086*1000000/RES_hhdet_in_new!F117)</f>
        <v>500.63837314647947</v>
      </c>
      <c r="G119" s="156">
        <f>IF(RES_hhdet_in_tes!G119=0,0,RES_hhdet_in_tes!G119/0.086*1000000/RES_hhdet_in_new!G117)</f>
        <v>0</v>
      </c>
      <c r="H119" s="156">
        <f>IF(RES_hhdet_in_tes!H119=0,0,RES_hhdet_in_tes!H119/0.086*1000000/RES_hhdet_in_new!H117)</f>
        <v>495.53388647787762</v>
      </c>
      <c r="I119" s="156">
        <f>IF(RES_hhdet_in_tes!I119=0,0,RES_hhdet_in_tes!I119/0.086*1000000/RES_hhdet_in_new!I117)</f>
        <v>494.67064754657173</v>
      </c>
      <c r="J119" s="156">
        <f>IF(RES_hhdet_in_tes!J119=0,0,RES_hhdet_in_tes!J119/0.086*1000000/RES_hhdet_in_new!J117)</f>
        <v>495.51738788708229</v>
      </c>
      <c r="K119" s="156">
        <f>IF(RES_hhdet_in_tes!K119=0,0,RES_hhdet_in_tes!K119/0.086*1000000/RES_hhdet_in_new!K117)</f>
        <v>498.10851028671033</v>
      </c>
      <c r="L119" s="156">
        <f>IF(RES_hhdet_in_tes!L119=0,0,RES_hhdet_in_tes!L119/0.086*1000000/RES_hhdet_in_new!L117)</f>
        <v>500.06403517745832</v>
      </c>
      <c r="M119" s="156">
        <f>IF(RES_hhdet_in_tes!M119=0,0,RES_hhdet_in_tes!M119/0.086*1000000/RES_hhdet_in_new!M117)</f>
        <v>456.32596522100772</v>
      </c>
      <c r="N119" s="156">
        <f>IF(RES_hhdet_in_tes!N119=0,0,RES_hhdet_in_tes!N119/0.086*1000000/RES_hhdet_in_new!N117)</f>
        <v>491.26882336846091</v>
      </c>
      <c r="O119" s="156">
        <f>IF(RES_hhdet_in_tes!O119=0,0,RES_hhdet_in_tes!O119/0.086*1000000/RES_hhdet_in_new!O117)</f>
        <v>518.9402303737013</v>
      </c>
      <c r="P119" s="156">
        <f>IF(RES_hhdet_in_tes!P119=0,0,RES_hhdet_in_tes!P119/0.086*1000000/RES_hhdet_in_new!P117)</f>
        <v>510.16610931571364</v>
      </c>
      <c r="Q119" s="156">
        <f>IF(RES_hhdet_in_tes!Q119=0,0,RES_hhdet_in_tes!Q119/0.086*1000000/RES_hhdet_in_new!Q117)</f>
        <v>0</v>
      </c>
    </row>
    <row r="120" spans="1:17" ht="12" customHeight="1" x14ac:dyDescent="0.25">
      <c r="A120" s="158" t="s">
        <v>62</v>
      </c>
      <c r="B120" s="157"/>
      <c r="C120" s="157">
        <f>IF(SUM(RES_hhdet_in_tes!C121:C122)=0,0,SUM(RES_hhdet_in_tes!C121:C122)/0.086*1000000/SUM(RES_hhdet_in_new!C121:C122))</f>
        <v>824.72438505627986</v>
      </c>
      <c r="D120" s="157">
        <f>IF(SUM(RES_hhdet_in_tes!D121:D122)=0,0,SUM(RES_hhdet_in_tes!D121:D122)/0.086*1000000/SUM(RES_hhdet_in_new!D121:D122))</f>
        <v>836.21885180423362</v>
      </c>
      <c r="E120" s="157">
        <f>IF(SUM(RES_hhdet_in_tes!E121:E122)=0,0,SUM(RES_hhdet_in_tes!E121:E122)/0.086*1000000/SUM(RES_hhdet_in_new!E121:E122))</f>
        <v>887.3954353317489</v>
      </c>
      <c r="F120" s="157">
        <f>IF(SUM(RES_hhdet_in_tes!F121:F122)=0,0,SUM(RES_hhdet_in_tes!F121:F122)/0.086*1000000/SUM(RES_hhdet_in_new!F121:F122))</f>
        <v>875.45873458551876</v>
      </c>
      <c r="G120" s="157">
        <f>IF(SUM(RES_hhdet_in_tes!G121:G122)=0,0,SUM(RES_hhdet_in_tes!G121:G122)/0.086*1000000/SUM(RES_hhdet_in_new!G121:G122))</f>
        <v>0</v>
      </c>
      <c r="H120" s="157">
        <f>IF(SUM(RES_hhdet_in_tes!H121:H122)=0,0,SUM(RES_hhdet_in_tes!H121:H122)/0.086*1000000/SUM(RES_hhdet_in_new!H121:H122))</f>
        <v>866.9635947154751</v>
      </c>
      <c r="I120" s="157">
        <f>IF(SUM(RES_hhdet_in_tes!I121:I122)=0,0,SUM(RES_hhdet_in_tes!I121:I122)/0.086*1000000/SUM(RES_hhdet_in_new!I121:I122))</f>
        <v>861.35795003776366</v>
      </c>
      <c r="J120" s="157">
        <f>IF(SUM(RES_hhdet_in_tes!J121:J122)=0,0,SUM(RES_hhdet_in_tes!J121:J122)/0.086*1000000/SUM(RES_hhdet_in_new!J121:J122))</f>
        <v>915.54675571226744</v>
      </c>
      <c r="K120" s="157">
        <f>IF(SUM(RES_hhdet_in_tes!K121:K122)=0,0,SUM(RES_hhdet_in_tes!K121:K122)/0.086*1000000/SUM(RES_hhdet_in_new!K121:K122))</f>
        <v>891.21949363149838</v>
      </c>
      <c r="L120" s="157">
        <f>IF(SUM(RES_hhdet_in_tes!L121:L122)=0,0,SUM(RES_hhdet_in_tes!L121:L122)/0.086*1000000/SUM(RES_hhdet_in_new!L121:L122))</f>
        <v>979.0622434033744</v>
      </c>
      <c r="M120" s="157">
        <f>IF(SUM(RES_hhdet_in_tes!M121:M122)=0,0,SUM(RES_hhdet_in_tes!M121:M122)/0.086*1000000/SUM(RES_hhdet_in_new!M121:M122))</f>
        <v>849.62828829684815</v>
      </c>
      <c r="N120" s="157">
        <f>IF(SUM(RES_hhdet_in_tes!N121:N122)=0,0,SUM(RES_hhdet_in_tes!N121:N122)/0.086*1000000/SUM(RES_hhdet_in_new!N121:N122))</f>
        <v>1009.1613938906136</v>
      </c>
      <c r="O120" s="157">
        <f>IF(SUM(RES_hhdet_in_tes!O121:O122)=0,0,SUM(RES_hhdet_in_tes!O121:O122)/0.086*1000000/SUM(RES_hhdet_in_new!O121:O122))</f>
        <v>1093.6123187392982</v>
      </c>
      <c r="P120" s="157">
        <f>IF(SUM(RES_hhdet_in_tes!P121:P122)=0,0,SUM(RES_hhdet_in_tes!P121:P122)/0.086*1000000/SUM(RES_hhdet_in_new!P121:P122))</f>
        <v>930.12615317484574</v>
      </c>
      <c r="Q120" s="157">
        <f>IF(SUM(RES_hhdet_in_tes!Q121:Q122)=0,0,SUM(RES_hhdet_in_tes!Q121:Q122)/0.086*1000000/SUM(RES_hhdet_in_new!Q121:Q122))</f>
        <v>0</v>
      </c>
    </row>
    <row r="121" spans="1:17" ht="12" customHeight="1" x14ac:dyDescent="0.25">
      <c r="A121" s="23" t="s">
        <v>57</v>
      </c>
      <c r="B121" s="156"/>
      <c r="C121" s="156">
        <f>IF(RES_hhdet_in_tes!C121=0,0,RES_hhdet_in_tes!C121/0.086*1000000/RES_hhdet_in_new!C121)</f>
        <v>0</v>
      </c>
      <c r="D121" s="156">
        <f>IF(RES_hhdet_in_tes!D121=0,0,RES_hhdet_in_tes!D121/0.086*1000000/RES_hhdet_in_new!D121)</f>
        <v>0</v>
      </c>
      <c r="E121" s="156">
        <f>IF(RES_hhdet_in_tes!E121=0,0,RES_hhdet_in_tes!E121/0.086*1000000/RES_hhdet_in_new!E121)</f>
        <v>0</v>
      </c>
      <c r="F121" s="156">
        <f>IF(RES_hhdet_in_tes!F121=0,0,RES_hhdet_in_tes!F121/0.086*1000000/RES_hhdet_in_new!F121)</f>
        <v>0</v>
      </c>
      <c r="G121" s="156">
        <f>IF(RES_hhdet_in_tes!G121=0,0,RES_hhdet_in_tes!G121/0.086*1000000/RES_hhdet_in_new!G121)</f>
        <v>0</v>
      </c>
      <c r="H121" s="156">
        <f>IF(RES_hhdet_in_tes!H121=0,0,RES_hhdet_in_tes!H121/0.086*1000000/RES_hhdet_in_new!H121)</f>
        <v>0</v>
      </c>
      <c r="I121" s="156">
        <f>IF(RES_hhdet_in_tes!I121=0,0,RES_hhdet_in_tes!I121/0.086*1000000/RES_hhdet_in_new!I121)</f>
        <v>0</v>
      </c>
      <c r="J121" s="156">
        <f>IF(RES_hhdet_in_tes!J121=0,0,RES_hhdet_in_tes!J121/0.086*1000000/RES_hhdet_in_new!J121)</f>
        <v>0</v>
      </c>
      <c r="K121" s="156">
        <f>IF(RES_hhdet_in_tes!K121=0,0,RES_hhdet_in_tes!K121/0.086*1000000/RES_hhdet_in_new!K121)</f>
        <v>0</v>
      </c>
      <c r="L121" s="156">
        <f>IF(RES_hhdet_in_tes!L121=0,0,RES_hhdet_in_tes!L121/0.086*1000000/RES_hhdet_in_new!L121)</f>
        <v>0</v>
      </c>
      <c r="M121" s="156">
        <f>IF(RES_hhdet_in_tes!M121=0,0,RES_hhdet_in_tes!M121/0.086*1000000/RES_hhdet_in_new!M121)</f>
        <v>0</v>
      </c>
      <c r="N121" s="156">
        <f>IF(RES_hhdet_in_tes!N121=0,0,RES_hhdet_in_tes!N121/0.086*1000000/RES_hhdet_in_new!N121)</f>
        <v>0</v>
      </c>
      <c r="O121" s="156">
        <f>IF(RES_hhdet_in_tes!O121=0,0,RES_hhdet_in_tes!O121/0.086*1000000/RES_hhdet_in_new!O121)</f>
        <v>0</v>
      </c>
      <c r="P121" s="156">
        <f>IF(RES_hhdet_in_tes!P121=0,0,RES_hhdet_in_tes!P121/0.086*1000000/RES_hhdet_in_new!P121)</f>
        <v>0</v>
      </c>
      <c r="Q121" s="156">
        <f>IF(RES_hhdet_in_tes!Q121=0,0,RES_hhdet_in_tes!Q121/0.086*1000000/RES_hhdet_in_new!Q121)</f>
        <v>0</v>
      </c>
    </row>
    <row r="122" spans="1:17" ht="12" customHeight="1" x14ac:dyDescent="0.25">
      <c r="A122" s="29" t="s">
        <v>140</v>
      </c>
      <c r="B122" s="57"/>
      <c r="C122" s="57">
        <f>IF(RES_hhdet_in_tes!C122=0,0,RES_hhdet_in_tes!C122/0.086*1000000/RES_hhdet_in_new!C122)</f>
        <v>824.72438505627986</v>
      </c>
      <c r="D122" s="57">
        <f>IF(RES_hhdet_in_tes!D122=0,0,RES_hhdet_in_tes!D122/0.086*1000000/RES_hhdet_in_new!D122)</f>
        <v>836.21885180423362</v>
      </c>
      <c r="E122" s="57">
        <f>IF(RES_hhdet_in_tes!E122=0,0,RES_hhdet_in_tes!E122/0.086*1000000/RES_hhdet_in_new!E122)</f>
        <v>887.3954353317489</v>
      </c>
      <c r="F122" s="57">
        <f>IF(RES_hhdet_in_tes!F122=0,0,RES_hhdet_in_tes!F122/0.086*1000000/RES_hhdet_in_new!F122)</f>
        <v>875.45873458551876</v>
      </c>
      <c r="G122" s="57">
        <f>IF(RES_hhdet_in_tes!G122=0,0,RES_hhdet_in_tes!G122/0.086*1000000/RES_hhdet_in_new!G122)</f>
        <v>0</v>
      </c>
      <c r="H122" s="57">
        <f>IF(RES_hhdet_in_tes!H122=0,0,RES_hhdet_in_tes!H122/0.086*1000000/RES_hhdet_in_new!H122)</f>
        <v>866.9635947154751</v>
      </c>
      <c r="I122" s="57">
        <f>IF(RES_hhdet_in_tes!I122=0,0,RES_hhdet_in_tes!I122/0.086*1000000/RES_hhdet_in_new!I122)</f>
        <v>861.35795003776366</v>
      </c>
      <c r="J122" s="57">
        <f>IF(RES_hhdet_in_tes!J122=0,0,RES_hhdet_in_tes!J122/0.086*1000000/RES_hhdet_in_new!J122)</f>
        <v>915.54675571226744</v>
      </c>
      <c r="K122" s="57">
        <f>IF(RES_hhdet_in_tes!K122=0,0,RES_hhdet_in_tes!K122/0.086*1000000/RES_hhdet_in_new!K122)</f>
        <v>891.21949363149838</v>
      </c>
      <c r="L122" s="57">
        <f>IF(RES_hhdet_in_tes!L122=0,0,RES_hhdet_in_tes!L122/0.086*1000000/RES_hhdet_in_new!L122)</f>
        <v>979.0622434033744</v>
      </c>
      <c r="M122" s="57">
        <f>IF(RES_hhdet_in_tes!M122=0,0,RES_hhdet_in_tes!M122/0.086*1000000/RES_hhdet_in_new!M122)</f>
        <v>849.62828829684815</v>
      </c>
      <c r="N122" s="57">
        <f>IF(RES_hhdet_in_tes!N122=0,0,RES_hhdet_in_tes!N122/0.086*1000000/RES_hhdet_in_new!N122)</f>
        <v>1009.1613938906136</v>
      </c>
      <c r="O122" s="57">
        <f>IF(RES_hhdet_in_tes!O122=0,0,RES_hhdet_in_tes!O122/0.086*1000000/RES_hhdet_in_new!O122)</f>
        <v>1093.6123187392982</v>
      </c>
      <c r="P122" s="57">
        <f>IF(RES_hhdet_in_tes!P122=0,0,RES_hhdet_in_tes!P122/0.086*1000000/RES_hhdet_in_new!P122)</f>
        <v>930.12615317484574</v>
      </c>
      <c r="Q122" s="57">
        <f>IF(RES_hhdet_in_tes!Q122=0,0,RES_hhdet_in_tes!Q122/0.086*1000000/RES_hhdet_in_new!Q122)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68">
        <f t="shared" ref="C124" si="102">SUM(C125,C128,C130,C139)</f>
        <v>12845.674573171815</v>
      </c>
      <c r="D124" s="168">
        <f t="shared" ref="D124" si="103">SUM(D125,D128,D130,D139)</f>
        <v>12345.119609708881</v>
      </c>
      <c r="E124" s="168">
        <f t="shared" ref="E124" si="104">SUM(E125,E128,E130,E139)</f>
        <v>0</v>
      </c>
      <c r="F124" s="168">
        <f t="shared" ref="F124" si="105">SUM(F125,F128,F130,F139)</f>
        <v>13193.572196717632</v>
      </c>
      <c r="G124" s="168">
        <f t="shared" ref="G124" si="106">SUM(G125,G128,G130,G139)</f>
        <v>12957.168416673694</v>
      </c>
      <c r="H124" s="168">
        <f t="shared" ref="H124" si="107">SUM(H125,H128,H130,H139)</f>
        <v>12365.231840373874</v>
      </c>
      <c r="I124" s="168">
        <f t="shared" ref="I124" si="108">SUM(I125,I128,I130,I139)</f>
        <v>11431.159087760017</v>
      </c>
      <c r="J124" s="168">
        <f t="shared" ref="J124" si="109">SUM(J125,J128,J130,J139)</f>
        <v>0</v>
      </c>
      <c r="K124" s="168">
        <f t="shared" ref="K124" si="110">SUM(K125,K128,K130,K139)</f>
        <v>0</v>
      </c>
      <c r="L124" s="168">
        <f t="shared" ref="L124" si="111">SUM(L125,L128,L130,L139)</f>
        <v>12741.643851469204</v>
      </c>
      <c r="M124" s="168">
        <f t="shared" ref="M124" si="112">SUM(M125,M128,M130,M139)</f>
        <v>10568.064950773107</v>
      </c>
      <c r="N124" s="168">
        <f t="shared" ref="N124" si="113">SUM(N125,N128,N130,N139)</f>
        <v>0</v>
      </c>
      <c r="O124" s="168">
        <f t="shared" ref="O124" si="114">SUM(O125,O128,O130,O139)</f>
        <v>0</v>
      </c>
      <c r="P124" s="168">
        <f t="shared" ref="P124" si="115">SUM(P125,P128,P130,P139)</f>
        <v>10245.195004848974</v>
      </c>
      <c r="Q124" s="168">
        <f t="shared" ref="Q124" si="116">SUM(Q125,Q128,Q130,Q139)</f>
        <v>10612.21316434443</v>
      </c>
    </row>
    <row r="125" spans="1:17" ht="12.95" customHeight="1" x14ac:dyDescent="0.25">
      <c r="A125" s="158" t="s">
        <v>65</v>
      </c>
      <c r="B125" s="157"/>
      <c r="C125" s="157">
        <f t="shared" ref="C125:Q125" si="117">SUM(C126:C127)</f>
        <v>8885.2913459252504</v>
      </c>
      <c r="D125" s="157">
        <f t="shared" si="117"/>
        <v>8438.3067526163104</v>
      </c>
      <c r="E125" s="157">
        <f t="shared" si="117"/>
        <v>0</v>
      </c>
      <c r="F125" s="157">
        <f t="shared" si="117"/>
        <v>9257.1604124577043</v>
      </c>
      <c r="G125" s="157">
        <f t="shared" si="117"/>
        <v>9104.1592359993083</v>
      </c>
      <c r="H125" s="157">
        <f t="shared" si="117"/>
        <v>8480.9561515065325</v>
      </c>
      <c r="I125" s="157">
        <f t="shared" si="117"/>
        <v>7549.9416403605674</v>
      </c>
      <c r="J125" s="157">
        <f t="shared" si="117"/>
        <v>0</v>
      </c>
      <c r="K125" s="157">
        <f t="shared" si="117"/>
        <v>0</v>
      </c>
      <c r="L125" s="157">
        <f t="shared" si="117"/>
        <v>8300.0244418637321</v>
      </c>
      <c r="M125" s="157">
        <f t="shared" si="117"/>
        <v>6386.0407322881292</v>
      </c>
      <c r="N125" s="157">
        <f t="shared" si="117"/>
        <v>0</v>
      </c>
      <c r="O125" s="157">
        <f t="shared" si="117"/>
        <v>0</v>
      </c>
      <c r="P125" s="157">
        <f t="shared" si="117"/>
        <v>5751.8764804134935</v>
      </c>
      <c r="Q125" s="157">
        <f t="shared" si="117"/>
        <v>6223.5097154110599</v>
      </c>
    </row>
    <row r="126" spans="1:17" ht="12" customHeight="1" x14ac:dyDescent="0.25">
      <c r="A126" s="23" t="s">
        <v>149</v>
      </c>
      <c r="B126" s="156"/>
      <c r="C126" s="156">
        <f>IF(RES_hhdet_in_tes!C126=0,0,RES_hhdet_in_tes!C126/0.086*1000000/RES_hhdet_in_new!C126)</f>
        <v>8849.2527106028265</v>
      </c>
      <c r="D126" s="156">
        <f>IF(RES_hhdet_in_tes!D126=0,0,RES_hhdet_in_tes!D126/0.086*1000000/RES_hhdet_in_new!D126)</f>
        <v>8401.1668754824332</v>
      </c>
      <c r="E126" s="156">
        <f>IF(RES_hhdet_in_tes!E126=0,0,RES_hhdet_in_tes!E126/0.086*1000000/RES_hhdet_in_new!E126)</f>
        <v>0</v>
      </c>
      <c r="F126" s="156">
        <f>IF(RES_hhdet_in_tes!F126=0,0,RES_hhdet_in_tes!F126/0.086*1000000/RES_hhdet_in_new!F126)</f>
        <v>9207.9549843495861</v>
      </c>
      <c r="G126" s="156">
        <f>IF(RES_hhdet_in_tes!G126=0,0,RES_hhdet_in_tes!G126/0.086*1000000/RES_hhdet_in_new!G126)</f>
        <v>9073.6192025254586</v>
      </c>
      <c r="H126" s="156">
        <f>IF(RES_hhdet_in_tes!H126=0,0,RES_hhdet_in_tes!H126/0.086*1000000/RES_hhdet_in_new!H126)</f>
        <v>8445.3273588285483</v>
      </c>
      <c r="I126" s="156">
        <f>IF(RES_hhdet_in_tes!I126=0,0,RES_hhdet_in_tes!I126/0.086*1000000/RES_hhdet_in_new!I126)</f>
        <v>7518.1254235581055</v>
      </c>
      <c r="J126" s="156">
        <f>IF(RES_hhdet_in_tes!J126=0,0,RES_hhdet_in_tes!J126/0.086*1000000/RES_hhdet_in_new!J126)</f>
        <v>0</v>
      </c>
      <c r="K126" s="156">
        <f>IF(RES_hhdet_in_tes!K126=0,0,RES_hhdet_in_tes!K126/0.086*1000000/RES_hhdet_in_new!K126)</f>
        <v>0</v>
      </c>
      <c r="L126" s="156">
        <f>IF(RES_hhdet_in_tes!L126=0,0,RES_hhdet_in_tes!L126/0.086*1000000/RES_hhdet_in_new!L126)</f>
        <v>8238.5645368147543</v>
      </c>
      <c r="M126" s="156">
        <f>IF(RES_hhdet_in_tes!M126=0,0,RES_hhdet_in_tes!M126/0.086*1000000/RES_hhdet_in_new!M126)</f>
        <v>6362.9331158453733</v>
      </c>
      <c r="N126" s="156">
        <f>IF(RES_hhdet_in_tes!N126=0,0,RES_hhdet_in_tes!N126/0.086*1000000/RES_hhdet_in_new!N126)</f>
        <v>0</v>
      </c>
      <c r="O126" s="156">
        <f>IF(RES_hhdet_in_tes!O126=0,0,RES_hhdet_in_tes!O126/0.086*1000000/RES_hhdet_in_new!O126)</f>
        <v>0</v>
      </c>
      <c r="P126" s="156">
        <f>IF(RES_hhdet_in_tes!P126=0,0,RES_hhdet_in_tes!P126/0.086*1000000/RES_hhdet_in_new!P126)</f>
        <v>5718.5036287143021</v>
      </c>
      <c r="Q126" s="156">
        <f>IF(RES_hhdet_in_tes!Q126=0,0,RES_hhdet_in_tes!Q126/0.086*1000000/RES_hhdet_in_new!Q126)</f>
        <v>6172.4350038932498</v>
      </c>
    </row>
    <row r="127" spans="1:17" ht="12" customHeight="1" x14ac:dyDescent="0.25">
      <c r="A127" s="23" t="s">
        <v>60</v>
      </c>
      <c r="B127" s="156"/>
      <c r="C127" s="156">
        <f>IF(RES_hhdet_in_tes!C127=0,0,RES_hhdet_in_tes!C127/0.086*1000000/RES_hhdet_in_new!C126)</f>
        <v>36.038635322423239</v>
      </c>
      <c r="D127" s="156">
        <f>IF(RES_hhdet_in_tes!D127=0,0,RES_hhdet_in_tes!D127/0.086*1000000/RES_hhdet_in_new!D126)</f>
        <v>37.139877133877945</v>
      </c>
      <c r="E127" s="156">
        <f>IF(RES_hhdet_in_tes!E127=0,0,RES_hhdet_in_tes!E127/0.086*1000000/RES_hhdet_in_new!E126)</f>
        <v>0</v>
      </c>
      <c r="F127" s="156">
        <f>IF(RES_hhdet_in_tes!F127=0,0,RES_hhdet_in_tes!F127/0.086*1000000/RES_hhdet_in_new!F126)</f>
        <v>49.205428108118362</v>
      </c>
      <c r="G127" s="156">
        <f>IF(RES_hhdet_in_tes!G127=0,0,RES_hhdet_in_tes!G127/0.086*1000000/RES_hhdet_in_new!G126)</f>
        <v>30.540033473849359</v>
      </c>
      <c r="H127" s="156">
        <f>IF(RES_hhdet_in_tes!H127=0,0,RES_hhdet_in_tes!H127/0.086*1000000/RES_hhdet_in_new!H126)</f>
        <v>35.628792677984052</v>
      </c>
      <c r="I127" s="156">
        <f>IF(RES_hhdet_in_tes!I127=0,0,RES_hhdet_in_tes!I127/0.086*1000000/RES_hhdet_in_new!I126)</f>
        <v>31.816216802461671</v>
      </c>
      <c r="J127" s="156">
        <f>IF(RES_hhdet_in_tes!J127=0,0,RES_hhdet_in_tes!J127/0.086*1000000/RES_hhdet_in_new!J126)</f>
        <v>0</v>
      </c>
      <c r="K127" s="156">
        <f>IF(RES_hhdet_in_tes!K127=0,0,RES_hhdet_in_tes!K127/0.086*1000000/RES_hhdet_in_new!K126)</f>
        <v>0</v>
      </c>
      <c r="L127" s="156">
        <f>IF(RES_hhdet_in_tes!L127=0,0,RES_hhdet_in_tes!L127/0.086*1000000/RES_hhdet_in_new!L126)</f>
        <v>61.459905048977575</v>
      </c>
      <c r="M127" s="156">
        <f>IF(RES_hhdet_in_tes!M127=0,0,RES_hhdet_in_tes!M127/0.086*1000000/RES_hhdet_in_new!M126)</f>
        <v>23.107616442756054</v>
      </c>
      <c r="N127" s="156">
        <f>IF(RES_hhdet_in_tes!N127=0,0,RES_hhdet_in_tes!N127/0.086*1000000/RES_hhdet_in_new!N126)</f>
        <v>0</v>
      </c>
      <c r="O127" s="156">
        <f>IF(RES_hhdet_in_tes!O127=0,0,RES_hhdet_in_tes!O127/0.086*1000000/RES_hhdet_in_new!O126)</f>
        <v>0</v>
      </c>
      <c r="P127" s="156">
        <f>IF(RES_hhdet_in_tes!P127=0,0,RES_hhdet_in_tes!P127/0.086*1000000/RES_hhdet_in_new!P126)</f>
        <v>33.372851699191479</v>
      </c>
      <c r="Q127" s="156">
        <f>IF(RES_hhdet_in_tes!Q127=0,0,RES_hhdet_in_tes!Q127/0.086*1000000/RES_hhdet_in_new!Q126)</f>
        <v>51.0747115178104</v>
      </c>
    </row>
    <row r="128" spans="1:17" ht="12.95" customHeight="1" x14ac:dyDescent="0.25">
      <c r="A128" s="158" t="s">
        <v>112</v>
      </c>
      <c r="B128" s="157"/>
      <c r="C128" s="157">
        <f t="shared" ref="C128:Q128" si="118">C129</f>
        <v>1656.8639770614013</v>
      </c>
      <c r="D128" s="157">
        <f t="shared" si="118"/>
        <v>1613.1973633778343</v>
      </c>
      <c r="E128" s="157">
        <f t="shared" si="118"/>
        <v>0</v>
      </c>
      <c r="F128" s="157">
        <f t="shared" si="118"/>
        <v>1602.9276377004965</v>
      </c>
      <c r="G128" s="157">
        <f t="shared" si="118"/>
        <v>1580.1489133098526</v>
      </c>
      <c r="H128" s="157">
        <f t="shared" si="118"/>
        <v>1566.6063128369985</v>
      </c>
      <c r="I128" s="157">
        <f t="shared" si="118"/>
        <v>1575.2106430058461</v>
      </c>
      <c r="J128" s="157">
        <f t="shared" si="118"/>
        <v>0</v>
      </c>
      <c r="K128" s="157">
        <f t="shared" si="118"/>
        <v>0</v>
      </c>
      <c r="L128" s="157">
        <f t="shared" si="118"/>
        <v>2060.0563665995246</v>
      </c>
      <c r="M128" s="157">
        <f t="shared" si="118"/>
        <v>2027.8974236009517</v>
      </c>
      <c r="N128" s="157">
        <f t="shared" si="118"/>
        <v>0</v>
      </c>
      <c r="O128" s="157">
        <f t="shared" si="118"/>
        <v>0</v>
      </c>
      <c r="P128" s="157">
        <f t="shared" si="118"/>
        <v>2051.1615298797128</v>
      </c>
      <c r="Q128" s="157">
        <f t="shared" si="118"/>
        <v>1970.3456379146273</v>
      </c>
    </row>
    <row r="129" spans="1:17" ht="12" customHeight="1" x14ac:dyDescent="0.25">
      <c r="A129" s="23" t="s">
        <v>60</v>
      </c>
      <c r="B129" s="156"/>
      <c r="C129" s="156">
        <f>IF(RES_hhdet_in_tes!C129=0,0,RES_hhdet_in_tes!C129/0.086*1000000/RES_hhdet_in_new!C129)</f>
        <v>1656.8639770614013</v>
      </c>
      <c r="D129" s="156">
        <f>IF(RES_hhdet_in_tes!D129=0,0,RES_hhdet_in_tes!D129/0.086*1000000/RES_hhdet_in_new!D129)</f>
        <v>1613.1973633778343</v>
      </c>
      <c r="E129" s="156">
        <f>IF(RES_hhdet_in_tes!E129=0,0,RES_hhdet_in_tes!E129/0.086*1000000/RES_hhdet_in_new!E129)</f>
        <v>0</v>
      </c>
      <c r="F129" s="156">
        <f>IF(RES_hhdet_in_tes!F129=0,0,RES_hhdet_in_tes!F129/0.086*1000000/RES_hhdet_in_new!F129)</f>
        <v>1602.9276377004965</v>
      </c>
      <c r="G129" s="156">
        <f>IF(RES_hhdet_in_tes!G129=0,0,RES_hhdet_in_tes!G129/0.086*1000000/RES_hhdet_in_new!G129)</f>
        <v>1580.1489133098526</v>
      </c>
      <c r="H129" s="156">
        <f>IF(RES_hhdet_in_tes!H129=0,0,RES_hhdet_in_tes!H129/0.086*1000000/RES_hhdet_in_new!H129)</f>
        <v>1566.6063128369985</v>
      </c>
      <c r="I129" s="156">
        <f>IF(RES_hhdet_in_tes!I129=0,0,RES_hhdet_in_tes!I129/0.086*1000000/RES_hhdet_in_new!I129)</f>
        <v>1575.2106430058461</v>
      </c>
      <c r="J129" s="156">
        <f>IF(RES_hhdet_in_tes!J129=0,0,RES_hhdet_in_tes!J129/0.086*1000000/RES_hhdet_in_new!J129)</f>
        <v>0</v>
      </c>
      <c r="K129" s="156">
        <f>IF(RES_hhdet_in_tes!K129=0,0,RES_hhdet_in_tes!K129/0.086*1000000/RES_hhdet_in_new!K129)</f>
        <v>0</v>
      </c>
      <c r="L129" s="156">
        <f>IF(RES_hhdet_in_tes!L129=0,0,RES_hhdet_in_tes!L129/0.086*1000000/RES_hhdet_in_new!L129)</f>
        <v>2060.0563665995246</v>
      </c>
      <c r="M129" s="156">
        <f>IF(RES_hhdet_in_tes!M129=0,0,RES_hhdet_in_tes!M129/0.086*1000000/RES_hhdet_in_new!M129)</f>
        <v>2027.8974236009517</v>
      </c>
      <c r="N129" s="156">
        <f>IF(RES_hhdet_in_tes!N129=0,0,RES_hhdet_in_tes!N129/0.086*1000000/RES_hhdet_in_new!N129)</f>
        <v>0</v>
      </c>
      <c r="O129" s="156">
        <f>IF(RES_hhdet_in_tes!O129=0,0,RES_hhdet_in_tes!O129/0.086*1000000/RES_hhdet_in_new!O129)</f>
        <v>0</v>
      </c>
      <c r="P129" s="156">
        <f>IF(RES_hhdet_in_tes!P129=0,0,RES_hhdet_in_tes!P129/0.086*1000000/RES_hhdet_in_new!P129)</f>
        <v>2051.1615298797128</v>
      </c>
      <c r="Q129" s="156">
        <f>IF(RES_hhdet_in_tes!Q129=0,0,RES_hhdet_in_tes!Q129/0.086*1000000/RES_hhdet_in_new!Q129)</f>
        <v>1970.3456379146273</v>
      </c>
    </row>
    <row r="130" spans="1:17" ht="12" customHeight="1" x14ac:dyDescent="0.25">
      <c r="A130" s="158" t="s">
        <v>63</v>
      </c>
      <c r="B130" s="157"/>
      <c r="C130" s="157">
        <f>IF(SUM(RES_hhdet_in_tes!C131:C132,RES_hhdet_in_tes!C135:C136)=0,0,SUM(RES_hhdet_in_tes!C131:C132,RES_hhdet_in_tes!C135:C136)/0.086*1000000/SUM(RES_hhdet_in_new!C131:C132,RES_hhdet_in_new!C135:C136))</f>
        <v>1478.7933578713473</v>
      </c>
      <c r="D130" s="157">
        <f>IF(SUM(RES_hhdet_in_tes!D131:D132,RES_hhdet_in_tes!D135:D136)=0,0,SUM(RES_hhdet_in_tes!D131:D132,RES_hhdet_in_tes!D135:D136)/0.086*1000000/SUM(RES_hhdet_in_new!D131:D132,RES_hhdet_in_new!D135:D136))</f>
        <v>1457.3935786706029</v>
      </c>
      <c r="E130" s="157">
        <f>IF(SUM(RES_hhdet_in_tes!E131:E132,RES_hhdet_in_tes!E135:E136)=0,0,SUM(RES_hhdet_in_tes!E131:E132,RES_hhdet_in_tes!E135:E136)/0.086*1000000/SUM(RES_hhdet_in_new!E131:E132,RES_hhdet_in_new!E135:E136))</f>
        <v>0</v>
      </c>
      <c r="F130" s="157">
        <f>IF(SUM(RES_hhdet_in_tes!F131:F132,RES_hhdet_in_tes!F135:F136)=0,0,SUM(RES_hhdet_in_tes!F131:F132,RES_hhdet_in_tes!F135:F136)/0.086*1000000/SUM(RES_hhdet_in_new!F131:F132,RES_hhdet_in_new!F135:F136))</f>
        <v>1458.0240150321506</v>
      </c>
      <c r="G130" s="157">
        <f>IF(SUM(RES_hhdet_in_tes!G131:G132,RES_hhdet_in_tes!G135:G136)=0,0,SUM(RES_hhdet_in_tes!G131:G132,RES_hhdet_in_tes!G135:G136)/0.086*1000000/SUM(RES_hhdet_in_new!G131:G132,RES_hhdet_in_new!G135:G136))</f>
        <v>1435.5910696007375</v>
      </c>
      <c r="H130" s="157">
        <f>IF(SUM(RES_hhdet_in_tes!H131:H132,RES_hhdet_in_tes!H135:H136)=0,0,SUM(RES_hhdet_in_tes!H131:H132,RES_hhdet_in_tes!H135:H136)/0.086*1000000/SUM(RES_hhdet_in_new!H131:H132,RES_hhdet_in_new!H135:H136))</f>
        <v>1450.7269702101994</v>
      </c>
      <c r="I130" s="157">
        <f>IF(SUM(RES_hhdet_in_tes!I131:I132,RES_hhdet_in_tes!I135:I136)=0,0,SUM(RES_hhdet_in_tes!I131:I132,RES_hhdet_in_tes!I135:I136)/0.086*1000000/SUM(RES_hhdet_in_new!I131:I132,RES_hhdet_in_new!I135:I136))</f>
        <v>1444.6652011800591</v>
      </c>
      <c r="J130" s="157">
        <f>IF(SUM(RES_hhdet_in_tes!J131:J132,RES_hhdet_in_tes!J135:J136)=0,0,SUM(RES_hhdet_in_tes!J131:J132,RES_hhdet_in_tes!J135:J136)/0.086*1000000/SUM(RES_hhdet_in_new!J131:J132,RES_hhdet_in_new!J135:J136))</f>
        <v>0</v>
      </c>
      <c r="K130" s="157">
        <f>IF(SUM(RES_hhdet_in_tes!K131:K132,RES_hhdet_in_tes!K135:K136)=0,0,SUM(RES_hhdet_in_tes!K131:K132,RES_hhdet_in_tes!K135:K136)/0.086*1000000/SUM(RES_hhdet_in_new!K131:K132,RES_hhdet_in_new!K135:K136))</f>
        <v>0</v>
      </c>
      <c r="L130" s="157">
        <f>IF(SUM(RES_hhdet_in_tes!L131:L132,RES_hhdet_in_tes!L135:L136)=0,0,SUM(RES_hhdet_in_tes!L131:L132,RES_hhdet_in_tes!L135:L136)/0.086*1000000/SUM(RES_hhdet_in_new!L131:L132,RES_hhdet_in_new!L135:L136))</f>
        <v>1402.474849536907</v>
      </c>
      <c r="M130" s="157">
        <f>IF(SUM(RES_hhdet_in_tes!M131:M132,RES_hhdet_in_tes!M135:M136)=0,0,SUM(RES_hhdet_in_tes!M131:M132,RES_hhdet_in_tes!M135:M136)/0.086*1000000/SUM(RES_hhdet_in_new!M131:M132,RES_hhdet_in_new!M135:M136))</f>
        <v>1304.503061826673</v>
      </c>
      <c r="N130" s="157">
        <f>IF(SUM(RES_hhdet_in_tes!N131:N132,RES_hhdet_in_tes!N135:N136)=0,0,SUM(RES_hhdet_in_tes!N131:N132,RES_hhdet_in_tes!N135:N136)/0.086*1000000/SUM(RES_hhdet_in_new!N131:N132,RES_hhdet_in_new!N135:N136))</f>
        <v>0</v>
      </c>
      <c r="O130" s="157">
        <f>IF(SUM(RES_hhdet_in_tes!O131:O132,RES_hhdet_in_tes!O135:O136)=0,0,SUM(RES_hhdet_in_tes!O131:O132,RES_hhdet_in_tes!O135:O136)/0.086*1000000/SUM(RES_hhdet_in_new!O131:O132,RES_hhdet_in_new!O135:O136))</f>
        <v>0</v>
      </c>
      <c r="P130" s="157">
        <f>IF(SUM(RES_hhdet_in_tes!P131:P132,RES_hhdet_in_tes!P135:P136)=0,0,SUM(RES_hhdet_in_tes!P131:P132,RES_hhdet_in_tes!P135:P136)/0.086*1000000/SUM(RES_hhdet_in_new!P131:P132,RES_hhdet_in_new!P135:P136))</f>
        <v>1512.0048387749446</v>
      </c>
      <c r="Q130" s="157">
        <f>IF(SUM(RES_hhdet_in_tes!Q131:Q132,RES_hhdet_in_tes!Q135:Q136)=0,0,SUM(RES_hhdet_in_tes!Q131:Q132,RES_hhdet_in_tes!Q135:Q136)/0.086*1000000/SUM(RES_hhdet_in_new!Q131:Q132,RES_hhdet_in_new!Q135:Q136))</f>
        <v>1433.277172769702</v>
      </c>
    </row>
    <row r="131" spans="1:17" ht="12" customHeight="1" x14ac:dyDescent="0.25">
      <c r="A131" s="167" t="s">
        <v>148</v>
      </c>
      <c r="B131" s="132"/>
      <c r="C131" s="132">
        <f>IF(RES_hhdet_in_tes!C131=0,0,RES_hhdet_in_tes!C131/0.086*1000000/RES_hhdet_in_new!C131)</f>
        <v>1422.8675396966098</v>
      </c>
      <c r="D131" s="132">
        <f>IF(RES_hhdet_in_tes!D131=0,0,RES_hhdet_in_tes!D131/0.086*1000000/RES_hhdet_in_new!D131)</f>
        <v>1406.1421050960819</v>
      </c>
      <c r="E131" s="132">
        <f>IF(RES_hhdet_in_tes!E131=0,0,RES_hhdet_in_tes!E131/0.086*1000000/RES_hhdet_in_new!E131)</f>
        <v>0</v>
      </c>
      <c r="F131" s="132">
        <f>IF(RES_hhdet_in_tes!F131=0,0,RES_hhdet_in_tes!F131/0.086*1000000/RES_hhdet_in_new!F131)</f>
        <v>1414.9022737119637</v>
      </c>
      <c r="G131" s="132">
        <f>IF(RES_hhdet_in_tes!G131=0,0,RES_hhdet_in_tes!G131/0.086*1000000/RES_hhdet_in_new!G131)</f>
        <v>1410.1697593113677</v>
      </c>
      <c r="H131" s="132">
        <f>IF(RES_hhdet_in_tes!H131=0,0,RES_hhdet_in_tes!H131/0.086*1000000/RES_hhdet_in_new!H131)</f>
        <v>1390.3187316501562</v>
      </c>
      <c r="I131" s="132">
        <f>IF(RES_hhdet_in_tes!I131=0,0,RES_hhdet_in_tes!I131/0.086*1000000/RES_hhdet_in_new!I131)</f>
        <v>1390.0680587733982</v>
      </c>
      <c r="J131" s="132">
        <f>IF(RES_hhdet_in_tes!J131=0,0,RES_hhdet_in_tes!J131/0.086*1000000/RES_hhdet_in_new!J131)</f>
        <v>0</v>
      </c>
      <c r="K131" s="132">
        <f>IF(RES_hhdet_in_tes!K131=0,0,RES_hhdet_in_tes!K131/0.086*1000000/RES_hhdet_in_new!K131)</f>
        <v>0</v>
      </c>
      <c r="L131" s="132">
        <f>IF(RES_hhdet_in_tes!L131=0,0,RES_hhdet_in_tes!L131/0.086*1000000/RES_hhdet_in_new!L131)</f>
        <v>1398.8623599579093</v>
      </c>
      <c r="M131" s="132">
        <f>IF(RES_hhdet_in_tes!M131=0,0,RES_hhdet_in_tes!M131/0.086*1000000/RES_hhdet_in_new!M131)</f>
        <v>1279.1199226122669</v>
      </c>
      <c r="N131" s="132">
        <f>IF(RES_hhdet_in_tes!N131=0,0,RES_hhdet_in_tes!N131/0.086*1000000/RES_hhdet_in_new!N131)</f>
        <v>0</v>
      </c>
      <c r="O131" s="132">
        <f>IF(RES_hhdet_in_tes!O131=0,0,RES_hhdet_in_tes!O131/0.086*1000000/RES_hhdet_in_new!O131)</f>
        <v>0</v>
      </c>
      <c r="P131" s="132">
        <f>IF(RES_hhdet_in_tes!P131=0,0,RES_hhdet_in_tes!P131/0.086*1000000/RES_hhdet_in_new!P131)</f>
        <v>1452.9590684790039</v>
      </c>
      <c r="Q131" s="132">
        <f>IF(RES_hhdet_in_tes!Q131=0,0,RES_hhdet_in_tes!Q131/0.086*1000000/RES_hhdet_in_new!Q131)</f>
        <v>1429.1256857712881</v>
      </c>
    </row>
    <row r="132" spans="1:17" ht="12" customHeight="1" x14ac:dyDescent="0.25">
      <c r="A132" s="167" t="s">
        <v>147</v>
      </c>
      <c r="B132" s="132"/>
      <c r="C132" s="132">
        <f>IF(RES_hhdet_in_tes!C132=0,0,RES_hhdet_in_tes!C132/0.086*1000000/RES_hhdet_in_new!C132)</f>
        <v>1425.6569054883971</v>
      </c>
      <c r="D132" s="132">
        <f>IF(RES_hhdet_in_tes!D132=0,0,RES_hhdet_in_tes!D132/0.086*1000000/RES_hhdet_in_new!D132)</f>
        <v>1411.4358438822544</v>
      </c>
      <c r="E132" s="132">
        <f>IF(RES_hhdet_in_tes!E132=0,0,RES_hhdet_in_tes!E132/0.086*1000000/RES_hhdet_in_new!E132)</f>
        <v>0</v>
      </c>
      <c r="F132" s="132">
        <f>IF(RES_hhdet_in_tes!F132=0,0,RES_hhdet_in_tes!F132/0.086*1000000/RES_hhdet_in_new!F132)</f>
        <v>1423.9474783959556</v>
      </c>
      <c r="G132" s="132">
        <f>IF(RES_hhdet_in_tes!G132=0,0,RES_hhdet_in_tes!G132/0.086*1000000/RES_hhdet_in_new!G132)</f>
        <v>1420.5353833937099</v>
      </c>
      <c r="H132" s="132">
        <f>IF(RES_hhdet_in_tes!H132=0,0,RES_hhdet_in_tes!H132/0.086*1000000/RES_hhdet_in_new!H132)</f>
        <v>1408.4754576944247</v>
      </c>
      <c r="I132" s="132">
        <f>IF(RES_hhdet_in_tes!I132=0,0,RES_hhdet_in_tes!I132/0.086*1000000/RES_hhdet_in_new!I132)</f>
        <v>1411.7793256731384</v>
      </c>
      <c r="J132" s="132">
        <f>IF(RES_hhdet_in_tes!J132=0,0,RES_hhdet_in_tes!J132/0.086*1000000/RES_hhdet_in_new!J132)</f>
        <v>0</v>
      </c>
      <c r="K132" s="132">
        <f>IF(RES_hhdet_in_tes!K132=0,0,RES_hhdet_in_tes!K132/0.086*1000000/RES_hhdet_in_new!K132)</f>
        <v>0</v>
      </c>
      <c r="L132" s="132">
        <f>IF(RES_hhdet_in_tes!L132=0,0,RES_hhdet_in_tes!L132/0.086*1000000/RES_hhdet_in_new!L132)</f>
        <v>1422.8362181989482</v>
      </c>
      <c r="M132" s="132">
        <f>IF(RES_hhdet_in_tes!M132=0,0,RES_hhdet_in_tes!M132/0.086*1000000/RES_hhdet_in_new!M132)</f>
        <v>1301.0686082647292</v>
      </c>
      <c r="N132" s="132">
        <f>IF(RES_hhdet_in_tes!N132=0,0,RES_hhdet_in_tes!N132/0.086*1000000/RES_hhdet_in_new!N132)</f>
        <v>0</v>
      </c>
      <c r="O132" s="132">
        <f>IF(RES_hhdet_in_tes!O132=0,0,RES_hhdet_in_tes!O132/0.086*1000000/RES_hhdet_in_new!O132)</f>
        <v>0</v>
      </c>
      <c r="P132" s="132">
        <f>IF(RES_hhdet_in_tes!P132=0,0,RES_hhdet_in_tes!P132/0.086*1000000/RES_hhdet_in_new!P132)</f>
        <v>1466.4310283560976</v>
      </c>
      <c r="Q132" s="132">
        <f>IF(RES_hhdet_in_tes!Q132=0,0,RES_hhdet_in_tes!Q132/0.086*1000000/RES_hhdet_in_new!Q132)</f>
        <v>1445.5087598390187</v>
      </c>
    </row>
    <row r="133" spans="1:17" ht="12" customHeight="1" x14ac:dyDescent="0.25">
      <c r="A133" s="166" t="s">
        <v>61</v>
      </c>
      <c r="B133" s="165"/>
      <c r="C133" s="165">
        <f>IF(RES_hhdet_in_tes!C133=0,0,RES_hhdet_in_tes!C133/0.086*1000000/RES_hhdet_in_new!C132)</f>
        <v>926.9695322017551</v>
      </c>
      <c r="D133" s="165">
        <f>IF(RES_hhdet_in_tes!D133=0,0,RES_hhdet_in_tes!D133/0.086*1000000/RES_hhdet_in_new!D132)</f>
        <v>917.65057935618302</v>
      </c>
      <c r="E133" s="165">
        <f>IF(RES_hhdet_in_tes!E133=0,0,RES_hhdet_in_tes!E133/0.086*1000000/RES_hhdet_in_new!E132)</f>
        <v>0</v>
      </c>
      <c r="F133" s="165">
        <f>IF(RES_hhdet_in_tes!F133=0,0,RES_hhdet_in_tes!F133/0.086*1000000/RES_hhdet_in_new!F132)</f>
        <v>923.30238504093495</v>
      </c>
      <c r="G133" s="165">
        <f>IF(RES_hhdet_in_tes!G133=0,0,RES_hhdet_in_tes!G133/0.086*1000000/RES_hhdet_in_new!G132)</f>
        <v>922.34154859528519</v>
      </c>
      <c r="H133" s="165">
        <f>IF(RES_hhdet_in_tes!H133=0,0,RES_hhdet_in_tes!H133/0.086*1000000/RES_hhdet_in_new!H132)</f>
        <v>912.98028931697399</v>
      </c>
      <c r="I133" s="165">
        <f>IF(RES_hhdet_in_tes!I133=0,0,RES_hhdet_in_tes!I133/0.086*1000000/RES_hhdet_in_new!I132)</f>
        <v>917.13077418722185</v>
      </c>
      <c r="J133" s="165">
        <f>IF(RES_hhdet_in_tes!J133=0,0,RES_hhdet_in_tes!J133/0.086*1000000/RES_hhdet_in_new!J132)</f>
        <v>0</v>
      </c>
      <c r="K133" s="165">
        <f>IF(RES_hhdet_in_tes!K133=0,0,RES_hhdet_in_tes!K133/0.086*1000000/RES_hhdet_in_new!K132)</f>
        <v>0</v>
      </c>
      <c r="L133" s="165">
        <f>IF(RES_hhdet_in_tes!L133=0,0,RES_hhdet_in_tes!L133/0.086*1000000/RES_hhdet_in_new!L132)</f>
        <v>922.70972761086227</v>
      </c>
      <c r="M133" s="165">
        <f>IF(RES_hhdet_in_tes!M133=0,0,RES_hhdet_in_tes!M133/0.086*1000000/RES_hhdet_in_new!M132)</f>
        <v>844.75718026114941</v>
      </c>
      <c r="N133" s="165">
        <f>IF(RES_hhdet_in_tes!N133=0,0,RES_hhdet_in_tes!N133/0.086*1000000/RES_hhdet_in_new!N132)</f>
        <v>0</v>
      </c>
      <c r="O133" s="165">
        <f>IF(RES_hhdet_in_tes!O133=0,0,RES_hhdet_in_tes!O133/0.086*1000000/RES_hhdet_in_new!O132)</f>
        <v>0</v>
      </c>
      <c r="P133" s="165">
        <f>IF(RES_hhdet_in_tes!P133=0,0,RES_hhdet_in_tes!P133/0.086*1000000/RES_hhdet_in_new!P132)</f>
        <v>956.21004212293406</v>
      </c>
      <c r="Q133" s="165">
        <f>IF(RES_hhdet_in_tes!Q133=0,0,RES_hhdet_in_tes!Q133/0.086*1000000/RES_hhdet_in_new!Q132)</f>
        <v>940.49567749411767</v>
      </c>
    </row>
    <row r="134" spans="1:17" ht="12" customHeight="1" x14ac:dyDescent="0.25">
      <c r="A134" s="147" t="s">
        <v>59</v>
      </c>
      <c r="B134" s="164"/>
      <c r="C134" s="164">
        <f>IF(RES_hhdet_in_tes!C134=0,0,RES_hhdet_in_tes!C134/0.086*1000000/RES_hhdet_in_new!C132)</f>
        <v>498.68737328664196</v>
      </c>
      <c r="D134" s="164">
        <f>IF(RES_hhdet_in_tes!D134=0,0,RES_hhdet_in_tes!D134/0.086*1000000/RES_hhdet_in_new!D132)</f>
        <v>493.78526452607116</v>
      </c>
      <c r="E134" s="164">
        <f>IF(RES_hhdet_in_tes!E134=0,0,RES_hhdet_in_tes!E134/0.086*1000000/RES_hhdet_in_new!E132)</f>
        <v>0</v>
      </c>
      <c r="F134" s="164">
        <f>IF(RES_hhdet_in_tes!F134=0,0,RES_hhdet_in_tes!F134/0.086*1000000/RES_hhdet_in_new!F132)</f>
        <v>500.64509335502049</v>
      </c>
      <c r="G134" s="164">
        <f>IF(RES_hhdet_in_tes!G134=0,0,RES_hhdet_in_tes!G134/0.086*1000000/RES_hhdet_in_new!G132)</f>
        <v>498.19383479842486</v>
      </c>
      <c r="H134" s="164">
        <f>IF(RES_hhdet_in_tes!H134=0,0,RES_hhdet_in_tes!H134/0.086*1000000/RES_hhdet_in_new!H132)</f>
        <v>495.49516837745063</v>
      </c>
      <c r="I134" s="164">
        <f>IF(RES_hhdet_in_tes!I134=0,0,RES_hhdet_in_tes!I134/0.086*1000000/RES_hhdet_in_new!I132)</f>
        <v>494.64855148591658</v>
      </c>
      <c r="J134" s="164">
        <f>IF(RES_hhdet_in_tes!J134=0,0,RES_hhdet_in_tes!J134/0.086*1000000/RES_hhdet_in_new!J132)</f>
        <v>0</v>
      </c>
      <c r="K134" s="164">
        <f>IF(RES_hhdet_in_tes!K134=0,0,RES_hhdet_in_tes!K134/0.086*1000000/RES_hhdet_in_new!K132)</f>
        <v>0</v>
      </c>
      <c r="L134" s="164">
        <f>IF(RES_hhdet_in_tes!L134=0,0,RES_hhdet_in_tes!L134/0.086*1000000/RES_hhdet_in_new!L132)</f>
        <v>500.12649058808586</v>
      </c>
      <c r="M134" s="164">
        <f>IF(RES_hhdet_in_tes!M134=0,0,RES_hhdet_in_tes!M134/0.086*1000000/RES_hhdet_in_new!M132)</f>
        <v>456.31142800357952</v>
      </c>
      <c r="N134" s="164">
        <f>IF(RES_hhdet_in_tes!N134=0,0,RES_hhdet_in_tes!N134/0.086*1000000/RES_hhdet_in_new!N132)</f>
        <v>0</v>
      </c>
      <c r="O134" s="164">
        <f>IF(RES_hhdet_in_tes!O134=0,0,RES_hhdet_in_tes!O134/0.086*1000000/RES_hhdet_in_new!O132)</f>
        <v>0</v>
      </c>
      <c r="P134" s="164">
        <f>IF(RES_hhdet_in_tes!P134=0,0,RES_hhdet_in_tes!P134/0.086*1000000/RES_hhdet_in_new!P132)</f>
        <v>510.22098623316339</v>
      </c>
      <c r="Q134" s="164">
        <f>IF(RES_hhdet_in_tes!Q134=0,0,RES_hhdet_in_tes!Q134/0.086*1000000/RES_hhdet_in_new!Q132)</f>
        <v>505.01308234490108</v>
      </c>
    </row>
    <row r="135" spans="1:17" ht="12" customHeight="1" x14ac:dyDescent="0.25">
      <c r="A135" s="163" t="s">
        <v>142</v>
      </c>
      <c r="B135" s="162"/>
      <c r="C135" s="162">
        <f>IF(RES_hhdet_in_tes!C135=0,0,RES_hhdet_in_tes!C135/0.086*1000000/RES_hhdet_in_new!C135)</f>
        <v>1592.3605103097254</v>
      </c>
      <c r="D135" s="162">
        <f>IF(RES_hhdet_in_tes!D135=0,0,RES_hhdet_in_tes!D135/0.086*1000000/RES_hhdet_in_new!D135)</f>
        <v>1601.8433691924313</v>
      </c>
      <c r="E135" s="162">
        <f>IF(RES_hhdet_in_tes!E135=0,0,RES_hhdet_in_tes!E135/0.086*1000000/RES_hhdet_in_new!E135)</f>
        <v>0</v>
      </c>
      <c r="F135" s="162">
        <f>IF(RES_hhdet_in_tes!F135=0,0,RES_hhdet_in_tes!F135/0.086*1000000/RES_hhdet_in_new!F135)</f>
        <v>1686.0284731998333</v>
      </c>
      <c r="G135" s="162">
        <f>IF(RES_hhdet_in_tes!G135=0,0,RES_hhdet_in_tes!G135/0.086*1000000/RES_hhdet_in_new!G135)</f>
        <v>1561.0839935692684</v>
      </c>
      <c r="H135" s="162">
        <f>IF(RES_hhdet_in_tes!H135=0,0,RES_hhdet_in_tes!H135/0.086*1000000/RES_hhdet_in_new!H135)</f>
        <v>1581.7553366159034</v>
      </c>
      <c r="I135" s="162">
        <f>IF(RES_hhdet_in_tes!I135=0,0,RES_hhdet_in_tes!I135/0.086*1000000/RES_hhdet_in_new!I135)</f>
        <v>1597.1673141856288</v>
      </c>
      <c r="J135" s="162">
        <f>IF(RES_hhdet_in_tes!J135=0,0,RES_hhdet_in_tes!J135/0.086*1000000/RES_hhdet_in_new!J135)</f>
        <v>0</v>
      </c>
      <c r="K135" s="162">
        <f>IF(RES_hhdet_in_tes!K135=0,0,RES_hhdet_in_tes!K135/0.086*1000000/RES_hhdet_in_new!K135)</f>
        <v>0</v>
      </c>
      <c r="L135" s="162">
        <f>IF(RES_hhdet_in_tes!L135=0,0,RES_hhdet_in_tes!L135/0.086*1000000/RES_hhdet_in_new!L135)</f>
        <v>0</v>
      </c>
      <c r="M135" s="162">
        <f>IF(RES_hhdet_in_tes!M135=0,0,RES_hhdet_in_tes!M135/0.086*1000000/RES_hhdet_in_new!M135)</f>
        <v>1475.7915964173224</v>
      </c>
      <c r="N135" s="162">
        <f>IF(RES_hhdet_in_tes!N135=0,0,RES_hhdet_in_tes!N135/0.086*1000000/RES_hhdet_in_new!N135)</f>
        <v>0</v>
      </c>
      <c r="O135" s="162">
        <f>IF(RES_hhdet_in_tes!O135=0,0,RES_hhdet_in_tes!O135/0.086*1000000/RES_hhdet_in_new!O135)</f>
        <v>0</v>
      </c>
      <c r="P135" s="162">
        <f>IF(RES_hhdet_in_tes!P135=0,0,RES_hhdet_in_tes!P135/0.086*1000000/RES_hhdet_in_new!P135)</f>
        <v>1767.8323453341186</v>
      </c>
      <c r="Q135" s="162">
        <f>IF(RES_hhdet_in_tes!Q135=0,0,RES_hhdet_in_tes!Q135/0.086*1000000/RES_hhdet_in_new!Q135)</f>
        <v>0</v>
      </c>
    </row>
    <row r="136" spans="1:17" ht="12" customHeight="1" x14ac:dyDescent="0.25">
      <c r="A136" s="161" t="s">
        <v>141</v>
      </c>
      <c r="B136" s="160"/>
      <c r="C136" s="160">
        <f>IF(RES_hhdet_in_tes!C136=0,0,RES_hhdet_in_tes!C136/0.086*1000000/RES_hhdet_in_new!C136)</f>
        <v>1536.12767887738</v>
      </c>
      <c r="D136" s="160">
        <f>IF(RES_hhdet_in_tes!D136=0,0,RES_hhdet_in_tes!D136/0.086*1000000/RES_hhdet_in_new!D136)</f>
        <v>1539.5748375920675</v>
      </c>
      <c r="E136" s="160">
        <f>IF(RES_hhdet_in_tes!E136=0,0,RES_hhdet_in_tes!E136/0.086*1000000/RES_hhdet_in_new!E136)</f>
        <v>0</v>
      </c>
      <c r="F136" s="160">
        <f>IF(RES_hhdet_in_tes!F136=0,0,RES_hhdet_in_tes!F136/0.086*1000000/RES_hhdet_in_new!F136)</f>
        <v>1601.4548837163122</v>
      </c>
      <c r="G136" s="160">
        <f>IF(RES_hhdet_in_tes!G136=0,0,RES_hhdet_in_tes!G136/0.086*1000000/RES_hhdet_in_new!G136)</f>
        <v>1517.5485265071445</v>
      </c>
      <c r="H136" s="160">
        <f>IF(RES_hhdet_in_tes!H136=0,0,RES_hhdet_in_tes!H136/0.086*1000000/RES_hhdet_in_new!H136)</f>
        <v>1533.2892716793078</v>
      </c>
      <c r="I136" s="160">
        <f>IF(RES_hhdet_in_tes!I136=0,0,RES_hhdet_in_tes!I136/0.086*1000000/RES_hhdet_in_new!I136)</f>
        <v>1545.9599828703629</v>
      </c>
      <c r="J136" s="160">
        <f>IF(RES_hhdet_in_tes!J136=0,0,RES_hhdet_in_tes!J136/0.086*1000000/RES_hhdet_in_new!J136)</f>
        <v>0</v>
      </c>
      <c r="K136" s="160">
        <f>IF(RES_hhdet_in_tes!K136=0,0,RES_hhdet_in_tes!K136/0.086*1000000/RES_hhdet_in_new!K136)</f>
        <v>0</v>
      </c>
      <c r="L136" s="160">
        <f>IF(RES_hhdet_in_tes!L136=0,0,RES_hhdet_in_tes!L136/0.086*1000000/RES_hhdet_in_new!L136)</f>
        <v>0</v>
      </c>
      <c r="M136" s="160">
        <f>IF(RES_hhdet_in_tes!M136=0,0,RES_hhdet_in_tes!M136/0.086*1000000/RES_hhdet_in_new!M136)</f>
        <v>1418.2432394503555</v>
      </c>
      <c r="N136" s="160">
        <f>IF(RES_hhdet_in_tes!N136=0,0,RES_hhdet_in_tes!N136/0.086*1000000/RES_hhdet_in_new!N136)</f>
        <v>0</v>
      </c>
      <c r="O136" s="160">
        <f>IF(RES_hhdet_in_tes!O136=0,0,RES_hhdet_in_tes!O136/0.086*1000000/RES_hhdet_in_new!O136)</f>
        <v>0</v>
      </c>
      <c r="P136" s="160">
        <f>IF(RES_hhdet_in_tes!P136=0,0,RES_hhdet_in_tes!P136/0.086*1000000/RES_hhdet_in_new!P136)</f>
        <v>1659.3757338933642</v>
      </c>
      <c r="Q136" s="160">
        <f>IF(RES_hhdet_in_tes!Q136=0,0,RES_hhdet_in_tes!Q136/0.086*1000000/RES_hhdet_in_new!Q136)</f>
        <v>0</v>
      </c>
    </row>
    <row r="137" spans="1:17" ht="12" customHeight="1" x14ac:dyDescent="0.25">
      <c r="A137" s="148" t="s">
        <v>60</v>
      </c>
      <c r="B137" s="156"/>
      <c r="C137" s="156">
        <f>IF(RES_hhdet_in_tes!C137=0,0,RES_hhdet_in_tes!C137/0.086*1000000/RES_hhdet_in_new!C136)</f>
        <v>1037.438551543617</v>
      </c>
      <c r="D137" s="156">
        <f>IF(RES_hhdet_in_tes!D137=0,0,RES_hhdet_in_tes!D137/0.086*1000000/RES_hhdet_in_new!D136)</f>
        <v>1045.7864292066024</v>
      </c>
      <c r="E137" s="156">
        <f>IF(RES_hhdet_in_tes!E137=0,0,RES_hhdet_in_tes!E137/0.086*1000000/RES_hhdet_in_new!E136)</f>
        <v>0</v>
      </c>
      <c r="F137" s="156">
        <f>IF(RES_hhdet_in_tes!F137=0,0,RES_hhdet_in_tes!F137/0.086*1000000/RES_hhdet_in_new!F136)</f>
        <v>1100.8037813290546</v>
      </c>
      <c r="G137" s="156">
        <f>IF(RES_hhdet_in_tes!G137=0,0,RES_hhdet_in_tes!G137/0.086*1000000/RES_hhdet_in_new!G136)</f>
        <v>1019.343467687798</v>
      </c>
      <c r="H137" s="156">
        <f>IF(RES_hhdet_in_tes!H137=0,0,RES_hhdet_in_tes!H137/0.086*1000000/RES_hhdet_in_new!H136)</f>
        <v>1037.7825248170857</v>
      </c>
      <c r="I137" s="156">
        <f>IF(RES_hhdet_in_tes!I137=0,0,RES_hhdet_in_tes!I137/0.086*1000000/RES_hhdet_in_new!I136)</f>
        <v>1051.2930939452949</v>
      </c>
      <c r="J137" s="156">
        <f>IF(RES_hhdet_in_tes!J137=0,0,RES_hhdet_in_tes!J137/0.086*1000000/RES_hhdet_in_new!J136)</f>
        <v>0</v>
      </c>
      <c r="K137" s="156">
        <f>IF(RES_hhdet_in_tes!K137=0,0,RES_hhdet_in_tes!K137/0.086*1000000/RES_hhdet_in_new!K136)</f>
        <v>0</v>
      </c>
      <c r="L137" s="156">
        <f>IF(RES_hhdet_in_tes!L137=0,0,RES_hhdet_in_tes!L137/0.086*1000000/RES_hhdet_in_new!L136)</f>
        <v>0</v>
      </c>
      <c r="M137" s="156">
        <f>IF(RES_hhdet_in_tes!M137=0,0,RES_hhdet_in_tes!M137/0.086*1000000/RES_hhdet_in_new!M136)</f>
        <v>961.99169648598217</v>
      </c>
      <c r="N137" s="156">
        <f>IF(RES_hhdet_in_tes!N137=0,0,RES_hhdet_in_tes!N137/0.086*1000000/RES_hhdet_in_new!N136)</f>
        <v>0</v>
      </c>
      <c r="O137" s="156">
        <f>IF(RES_hhdet_in_tes!O137=0,0,RES_hhdet_in_tes!O137/0.086*1000000/RES_hhdet_in_new!O136)</f>
        <v>0</v>
      </c>
      <c r="P137" s="156">
        <f>IF(RES_hhdet_in_tes!P137=0,0,RES_hhdet_in_tes!P137/0.086*1000000/RES_hhdet_in_new!P136)</f>
        <v>1149.0910244671929</v>
      </c>
      <c r="Q137" s="156">
        <f>IF(RES_hhdet_in_tes!Q137=0,0,RES_hhdet_in_tes!Q137/0.086*1000000/RES_hhdet_in_new!Q136)</f>
        <v>0</v>
      </c>
    </row>
    <row r="138" spans="1:17" ht="12" customHeight="1" x14ac:dyDescent="0.25">
      <c r="A138" s="148" t="s">
        <v>59</v>
      </c>
      <c r="B138" s="156"/>
      <c r="C138" s="156">
        <f>IF(RES_hhdet_in_tes!C138=0,0,RES_hhdet_in_tes!C138/0.086*1000000/RES_hhdet_in_new!C136)</f>
        <v>498.68912733376311</v>
      </c>
      <c r="D138" s="156">
        <f>IF(RES_hhdet_in_tes!D138=0,0,RES_hhdet_in_tes!D138/0.086*1000000/RES_hhdet_in_new!D136)</f>
        <v>493.788408385465</v>
      </c>
      <c r="E138" s="156">
        <f>IF(RES_hhdet_in_tes!E138=0,0,RES_hhdet_in_tes!E138/0.086*1000000/RES_hhdet_in_new!E136)</f>
        <v>0</v>
      </c>
      <c r="F138" s="156">
        <f>IF(RES_hhdet_in_tes!F138=0,0,RES_hhdet_in_tes!F138/0.086*1000000/RES_hhdet_in_new!F136)</f>
        <v>500.65110238725754</v>
      </c>
      <c r="G138" s="156">
        <f>IF(RES_hhdet_in_tes!G138=0,0,RES_hhdet_in_tes!G138/0.086*1000000/RES_hhdet_in_new!G136)</f>
        <v>498.20505881934656</v>
      </c>
      <c r="H138" s="156">
        <f>IF(RES_hhdet_in_tes!H138=0,0,RES_hhdet_in_tes!H138/0.086*1000000/RES_hhdet_in_new!H136)</f>
        <v>495.50674686222203</v>
      </c>
      <c r="I138" s="156">
        <f>IF(RES_hhdet_in_tes!I138=0,0,RES_hhdet_in_tes!I138/0.086*1000000/RES_hhdet_in_new!I136)</f>
        <v>494.66688892506795</v>
      </c>
      <c r="J138" s="156">
        <f>IF(RES_hhdet_in_tes!J138=0,0,RES_hhdet_in_tes!J138/0.086*1000000/RES_hhdet_in_new!J136)</f>
        <v>0</v>
      </c>
      <c r="K138" s="156">
        <f>IF(RES_hhdet_in_tes!K138=0,0,RES_hhdet_in_tes!K138/0.086*1000000/RES_hhdet_in_new!K136)</f>
        <v>0</v>
      </c>
      <c r="L138" s="156">
        <f>IF(RES_hhdet_in_tes!L138=0,0,RES_hhdet_in_tes!L138/0.086*1000000/RES_hhdet_in_new!L136)</f>
        <v>0</v>
      </c>
      <c r="M138" s="156">
        <f>IF(RES_hhdet_in_tes!M138=0,0,RES_hhdet_in_tes!M138/0.086*1000000/RES_hhdet_in_new!M136)</f>
        <v>456.25154296437358</v>
      </c>
      <c r="N138" s="156">
        <f>IF(RES_hhdet_in_tes!N138=0,0,RES_hhdet_in_tes!N138/0.086*1000000/RES_hhdet_in_new!N136)</f>
        <v>0</v>
      </c>
      <c r="O138" s="156">
        <f>IF(RES_hhdet_in_tes!O138=0,0,RES_hhdet_in_tes!O138/0.086*1000000/RES_hhdet_in_new!O136)</f>
        <v>0</v>
      </c>
      <c r="P138" s="156">
        <f>IF(RES_hhdet_in_tes!P138=0,0,RES_hhdet_in_tes!P138/0.086*1000000/RES_hhdet_in_new!P136)</f>
        <v>510.2847094261715</v>
      </c>
      <c r="Q138" s="156">
        <f>IF(RES_hhdet_in_tes!Q138=0,0,RES_hhdet_in_tes!Q138/0.086*1000000/RES_hhdet_in_new!Q136)</f>
        <v>0</v>
      </c>
    </row>
    <row r="139" spans="1:17" ht="12" customHeight="1" x14ac:dyDescent="0.25">
      <c r="A139" s="158" t="s">
        <v>62</v>
      </c>
      <c r="B139" s="157"/>
      <c r="C139" s="157">
        <f>IF(SUM(RES_hhdet_in_tes!C140:C141)=0,0,SUM(RES_hhdet_in_tes!C140:C141)/0.086*1000000/SUM(RES_hhdet_in_new!C140:C141))</f>
        <v>824.72589231381687</v>
      </c>
      <c r="D139" s="157">
        <f>IF(SUM(RES_hhdet_in_tes!D140:D141)=0,0,SUM(RES_hhdet_in_tes!D140:D141)/0.086*1000000/SUM(RES_hhdet_in_new!D140:D141))</f>
        <v>836.22191504413456</v>
      </c>
      <c r="E139" s="157">
        <f>IF(SUM(RES_hhdet_in_tes!E140:E141)=0,0,SUM(RES_hhdet_in_tes!E140:E141)/0.086*1000000/SUM(RES_hhdet_in_new!E140:E141))</f>
        <v>0</v>
      </c>
      <c r="F139" s="157">
        <f>IF(SUM(RES_hhdet_in_tes!F140:F141)=0,0,SUM(RES_hhdet_in_tes!F140:F141)/0.086*1000000/SUM(RES_hhdet_in_new!F140:F141))</f>
        <v>875.46013152728028</v>
      </c>
      <c r="G139" s="157">
        <f>IF(SUM(RES_hhdet_in_tes!G140:G141)=0,0,SUM(RES_hhdet_in_tes!G140:G141)/0.086*1000000/SUM(RES_hhdet_in_new!G140:G141))</f>
        <v>837.26919776379498</v>
      </c>
      <c r="H139" s="157">
        <f>IF(SUM(RES_hhdet_in_tes!H140:H141)=0,0,SUM(RES_hhdet_in_tes!H140:H141)/0.086*1000000/SUM(RES_hhdet_in_new!H140:H141))</f>
        <v>866.94240582014152</v>
      </c>
      <c r="I139" s="157">
        <f>IF(SUM(RES_hhdet_in_tes!I140:I141)=0,0,SUM(RES_hhdet_in_tes!I140:I141)/0.086*1000000/SUM(RES_hhdet_in_new!I140:I141))</f>
        <v>861.3416032135442</v>
      </c>
      <c r="J139" s="157">
        <f>IF(SUM(RES_hhdet_in_tes!J140:J141)=0,0,SUM(RES_hhdet_in_tes!J140:J141)/0.086*1000000/SUM(RES_hhdet_in_new!J140:J141))</f>
        <v>0</v>
      </c>
      <c r="K139" s="157">
        <f>IF(SUM(RES_hhdet_in_tes!K140:K141)=0,0,SUM(RES_hhdet_in_tes!K140:K141)/0.086*1000000/SUM(RES_hhdet_in_new!K140:K141))</f>
        <v>0</v>
      </c>
      <c r="L139" s="157">
        <f>IF(SUM(RES_hhdet_in_tes!L140:L141)=0,0,SUM(RES_hhdet_in_tes!L140:L141)/0.086*1000000/SUM(RES_hhdet_in_new!L140:L141))</f>
        <v>979.08819346903931</v>
      </c>
      <c r="M139" s="157">
        <f>IF(SUM(RES_hhdet_in_tes!M140:M141)=0,0,SUM(RES_hhdet_in_tes!M140:M141)/0.086*1000000/SUM(RES_hhdet_in_new!M140:M141))</f>
        <v>849.62373305735071</v>
      </c>
      <c r="N139" s="157">
        <f>IF(SUM(RES_hhdet_in_tes!N140:N141)=0,0,SUM(RES_hhdet_in_tes!N140:N141)/0.086*1000000/SUM(RES_hhdet_in_new!N140:N141))</f>
        <v>0</v>
      </c>
      <c r="O139" s="157">
        <f>IF(SUM(RES_hhdet_in_tes!O140:O141)=0,0,SUM(RES_hhdet_in_tes!O140:O141)/0.086*1000000/SUM(RES_hhdet_in_new!O140:O141))</f>
        <v>0</v>
      </c>
      <c r="P139" s="157">
        <f>IF(SUM(RES_hhdet_in_tes!P140:P141)=0,0,SUM(RES_hhdet_in_tes!P140:P141)/0.086*1000000/SUM(RES_hhdet_in_new!P140:P141))</f>
        <v>930.15215578082336</v>
      </c>
      <c r="Q139" s="157">
        <f>IF(SUM(RES_hhdet_in_tes!Q140:Q141)=0,0,SUM(RES_hhdet_in_tes!Q140:Q141)/0.086*1000000/SUM(RES_hhdet_in_new!Q140:Q141))</f>
        <v>985.08063824904082</v>
      </c>
    </row>
    <row r="140" spans="1:17" ht="12" customHeight="1" x14ac:dyDescent="0.25">
      <c r="A140" s="23" t="s">
        <v>57</v>
      </c>
      <c r="B140" s="156"/>
      <c r="C140" s="156">
        <f>IF(RES_hhdet_in_tes!C140=0,0,RES_hhdet_in_tes!C140/0.086*1000000/RES_hhdet_in_new!C140)</f>
        <v>0</v>
      </c>
      <c r="D140" s="156">
        <f>IF(RES_hhdet_in_tes!D140=0,0,RES_hhdet_in_tes!D140/0.086*1000000/RES_hhdet_in_new!D140)</f>
        <v>0</v>
      </c>
      <c r="E140" s="156">
        <f>IF(RES_hhdet_in_tes!E140=0,0,RES_hhdet_in_tes!E140/0.086*1000000/RES_hhdet_in_new!E140)</f>
        <v>0</v>
      </c>
      <c r="F140" s="156">
        <f>IF(RES_hhdet_in_tes!F140=0,0,RES_hhdet_in_tes!F140/0.086*1000000/RES_hhdet_in_new!F140)</f>
        <v>0</v>
      </c>
      <c r="G140" s="156">
        <f>IF(RES_hhdet_in_tes!G140=0,0,RES_hhdet_in_tes!G140/0.086*1000000/RES_hhdet_in_new!G140)</f>
        <v>0</v>
      </c>
      <c r="H140" s="156">
        <f>IF(RES_hhdet_in_tes!H140=0,0,RES_hhdet_in_tes!H140/0.086*1000000/RES_hhdet_in_new!H140)</f>
        <v>0</v>
      </c>
      <c r="I140" s="156">
        <f>IF(RES_hhdet_in_tes!I140=0,0,RES_hhdet_in_tes!I140/0.086*1000000/RES_hhdet_in_new!I140)</f>
        <v>0</v>
      </c>
      <c r="J140" s="156">
        <f>IF(RES_hhdet_in_tes!J140=0,0,RES_hhdet_in_tes!J140/0.086*1000000/RES_hhdet_in_new!J140)</f>
        <v>0</v>
      </c>
      <c r="K140" s="156">
        <f>IF(RES_hhdet_in_tes!K140=0,0,RES_hhdet_in_tes!K140/0.086*1000000/RES_hhdet_in_new!K140)</f>
        <v>0</v>
      </c>
      <c r="L140" s="156">
        <f>IF(RES_hhdet_in_tes!L140=0,0,RES_hhdet_in_tes!L140/0.086*1000000/RES_hhdet_in_new!L140)</f>
        <v>0</v>
      </c>
      <c r="M140" s="156">
        <f>IF(RES_hhdet_in_tes!M140=0,0,RES_hhdet_in_tes!M140/0.086*1000000/RES_hhdet_in_new!M140)</f>
        <v>0</v>
      </c>
      <c r="N140" s="156">
        <f>IF(RES_hhdet_in_tes!N140=0,0,RES_hhdet_in_tes!N140/0.086*1000000/RES_hhdet_in_new!N140)</f>
        <v>0</v>
      </c>
      <c r="O140" s="156">
        <f>IF(RES_hhdet_in_tes!O140=0,0,RES_hhdet_in_tes!O140/0.086*1000000/RES_hhdet_in_new!O140)</f>
        <v>0</v>
      </c>
      <c r="P140" s="156">
        <f>IF(RES_hhdet_in_tes!P140=0,0,RES_hhdet_in_tes!P140/0.086*1000000/RES_hhdet_in_new!P140)</f>
        <v>0</v>
      </c>
      <c r="Q140" s="156">
        <f>IF(RES_hhdet_in_tes!Q140=0,0,RES_hhdet_in_tes!Q140/0.086*1000000/RES_hhdet_in_new!Q140)</f>
        <v>0</v>
      </c>
    </row>
    <row r="141" spans="1:17" ht="12" customHeight="1" x14ac:dyDescent="0.25">
      <c r="A141" s="29" t="s">
        <v>140</v>
      </c>
      <c r="B141" s="57"/>
      <c r="C141" s="57">
        <f>IF(RES_hhdet_in_tes!C141=0,0,RES_hhdet_in_tes!C141/0.086*1000000/RES_hhdet_in_new!C141)</f>
        <v>824.72589231381687</v>
      </c>
      <c r="D141" s="57">
        <f>IF(RES_hhdet_in_tes!D141=0,0,RES_hhdet_in_tes!D141/0.086*1000000/RES_hhdet_in_new!D141)</f>
        <v>836.22191504413456</v>
      </c>
      <c r="E141" s="57">
        <f>IF(RES_hhdet_in_tes!E141=0,0,RES_hhdet_in_tes!E141/0.086*1000000/RES_hhdet_in_new!E141)</f>
        <v>0</v>
      </c>
      <c r="F141" s="57">
        <f>IF(RES_hhdet_in_tes!F141=0,0,RES_hhdet_in_tes!F141/0.086*1000000/RES_hhdet_in_new!F141)</f>
        <v>875.46013152728028</v>
      </c>
      <c r="G141" s="57">
        <f>IF(RES_hhdet_in_tes!G141=0,0,RES_hhdet_in_tes!G141/0.086*1000000/RES_hhdet_in_new!G141)</f>
        <v>837.26919776379498</v>
      </c>
      <c r="H141" s="57">
        <f>IF(RES_hhdet_in_tes!H141=0,0,RES_hhdet_in_tes!H141/0.086*1000000/RES_hhdet_in_new!H141)</f>
        <v>866.94240582014152</v>
      </c>
      <c r="I141" s="57">
        <f>IF(RES_hhdet_in_tes!I141=0,0,RES_hhdet_in_tes!I141/0.086*1000000/RES_hhdet_in_new!I141)</f>
        <v>861.3416032135442</v>
      </c>
      <c r="J141" s="57">
        <f>IF(RES_hhdet_in_tes!J141=0,0,RES_hhdet_in_tes!J141/0.086*1000000/RES_hhdet_in_new!J141)</f>
        <v>0</v>
      </c>
      <c r="K141" s="57">
        <f>IF(RES_hhdet_in_tes!K141=0,0,RES_hhdet_in_tes!K141/0.086*1000000/RES_hhdet_in_new!K141)</f>
        <v>0</v>
      </c>
      <c r="L141" s="57">
        <f>IF(RES_hhdet_in_tes!L141=0,0,RES_hhdet_in_tes!L141/0.086*1000000/RES_hhdet_in_new!L141)</f>
        <v>979.08819346903931</v>
      </c>
      <c r="M141" s="57">
        <f>IF(RES_hhdet_in_tes!M141=0,0,RES_hhdet_in_tes!M141/0.086*1000000/RES_hhdet_in_new!M141)</f>
        <v>849.62373305735071</v>
      </c>
      <c r="N141" s="57">
        <f>IF(RES_hhdet_in_tes!N141=0,0,RES_hhdet_in_tes!N141/0.086*1000000/RES_hhdet_in_new!N141)</f>
        <v>0</v>
      </c>
      <c r="O141" s="57">
        <f>IF(RES_hhdet_in_tes!O141=0,0,RES_hhdet_in_tes!O141/0.086*1000000/RES_hhdet_in_new!O141)</f>
        <v>0</v>
      </c>
      <c r="P141" s="57">
        <f>IF(RES_hhdet_in_tes!P141=0,0,RES_hhdet_in_tes!P141/0.086*1000000/RES_hhdet_in_new!P141)</f>
        <v>930.15215578082336</v>
      </c>
      <c r="Q141" s="57">
        <f>IF(RES_hhdet_in_tes!Q141=0,0,RES_hhdet_in_tes!Q141/0.086*1000000/RES_hhdet_in_new!Q141)</f>
        <v>985.08063824904082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68">
        <f t="shared" ref="C143" si="119">SUM(C144,C146,C148,C157)</f>
        <v>13888.10912981502</v>
      </c>
      <c r="D143" s="168">
        <f t="shared" ref="D143" si="120">SUM(D144,D146,D148,D157)</f>
        <v>13333.673862802516</v>
      </c>
      <c r="E143" s="168">
        <f t="shared" ref="E143" si="121">SUM(E144,E146,E148,E157)</f>
        <v>13720.176862585249</v>
      </c>
      <c r="F143" s="168">
        <f t="shared" ref="F143" si="122">SUM(F144,F146,F148,F157)</f>
        <v>14300.927070872569</v>
      </c>
      <c r="G143" s="168">
        <f t="shared" ref="G143" si="123">SUM(G144,G146,G148,G157)</f>
        <v>13898.720776260156</v>
      </c>
      <c r="H143" s="168">
        <f t="shared" ref="H143" si="124">SUM(H144,H146,H148,H157)</f>
        <v>13910.300013113085</v>
      </c>
      <c r="I143" s="168">
        <f t="shared" ref="I143" si="125">SUM(I144,I146,I148,I157)</f>
        <v>12847.148343261666</v>
      </c>
      <c r="J143" s="168">
        <f t="shared" ref="J143" si="126">SUM(J144,J146,J148,J157)</f>
        <v>13848.511134938755</v>
      </c>
      <c r="K143" s="168">
        <f t="shared" ref="K143" si="127">SUM(K144,K146,K148,K157)</f>
        <v>13472.57218869779</v>
      </c>
      <c r="L143" s="168">
        <f t="shared" ref="L143" si="128">SUM(L144,L146,L148,L157)</f>
        <v>14217.700854583394</v>
      </c>
      <c r="M143" s="168">
        <f t="shared" ref="M143" si="129">SUM(M144,M146,M148,M157)</f>
        <v>11621.416940724668</v>
      </c>
      <c r="N143" s="168">
        <f t="shared" ref="N143" si="130">SUM(N144,N146,N148,N157)</f>
        <v>13286.857966367555</v>
      </c>
      <c r="O143" s="168">
        <f t="shared" ref="O143" si="131">SUM(O144,O146,O148,O157)</f>
        <v>14047.679395465546</v>
      </c>
      <c r="P143" s="168">
        <f t="shared" ref="P143" si="132">SUM(P144,P146,P148,P157)</f>
        <v>11419.436631352901</v>
      </c>
      <c r="Q143" s="168">
        <f t="shared" ref="Q143" si="133">SUM(Q144,Q146,Q148,Q157)</f>
        <v>12000.416980528111</v>
      </c>
    </row>
    <row r="144" spans="1:17" ht="12.95" customHeight="1" x14ac:dyDescent="0.25">
      <c r="A144" s="158" t="s">
        <v>65</v>
      </c>
      <c r="B144" s="157"/>
      <c r="C144" s="157">
        <f t="shared" ref="C144:Q144" si="134">C145</f>
        <v>9879.3262604700176</v>
      </c>
      <c r="D144" s="157">
        <f t="shared" si="134"/>
        <v>9378.7364209224579</v>
      </c>
      <c r="E144" s="157">
        <f t="shared" si="134"/>
        <v>9724.1934347402257</v>
      </c>
      <c r="F144" s="157">
        <f t="shared" si="134"/>
        <v>10292.912335178105</v>
      </c>
      <c r="G144" s="157">
        <f t="shared" si="134"/>
        <v>10064.211929553971</v>
      </c>
      <c r="H144" s="157">
        <f t="shared" si="134"/>
        <v>9636.0934406293854</v>
      </c>
      <c r="I144" s="157">
        <f t="shared" si="134"/>
        <v>8509.1427522069825</v>
      </c>
      <c r="J144" s="157">
        <f t="shared" si="134"/>
        <v>9428.8311694957883</v>
      </c>
      <c r="K144" s="157">
        <f t="shared" si="134"/>
        <v>9115.1800685494145</v>
      </c>
      <c r="L144" s="157">
        <f t="shared" si="134"/>
        <v>9488.3480187108034</v>
      </c>
      <c r="M144" s="157">
        <f t="shared" si="134"/>
        <v>7276.3918240705652</v>
      </c>
      <c r="N144" s="157">
        <f t="shared" si="134"/>
        <v>8253.1111244608546</v>
      </c>
      <c r="O144" s="157">
        <f t="shared" si="134"/>
        <v>8815.9013573206794</v>
      </c>
      <c r="P144" s="157">
        <f t="shared" si="134"/>
        <v>6744.3741866517548</v>
      </c>
      <c r="Q144" s="157">
        <f t="shared" si="134"/>
        <v>7200.9720455877796</v>
      </c>
    </row>
    <row r="145" spans="1:17" ht="12" customHeight="1" x14ac:dyDescent="0.25">
      <c r="A145" s="23" t="s">
        <v>60</v>
      </c>
      <c r="B145" s="156"/>
      <c r="C145" s="156">
        <f>IF(RES_hhdet_in_tes!C145=0,0,RES_hhdet_in_tes!C145/0.086*1000000/RES_hhdet_in_new!C145)</f>
        <v>9879.3262604700176</v>
      </c>
      <c r="D145" s="156">
        <f>IF(RES_hhdet_in_tes!D145=0,0,RES_hhdet_in_tes!D145/0.086*1000000/RES_hhdet_in_new!D145)</f>
        <v>9378.7364209224579</v>
      </c>
      <c r="E145" s="156">
        <f>IF(RES_hhdet_in_tes!E145=0,0,RES_hhdet_in_tes!E145/0.086*1000000/RES_hhdet_in_new!E145)</f>
        <v>9724.1934347402257</v>
      </c>
      <c r="F145" s="156">
        <f>IF(RES_hhdet_in_tes!F145=0,0,RES_hhdet_in_tes!F145/0.086*1000000/RES_hhdet_in_new!F145)</f>
        <v>10292.912335178105</v>
      </c>
      <c r="G145" s="156">
        <f>IF(RES_hhdet_in_tes!G145=0,0,RES_hhdet_in_tes!G145/0.086*1000000/RES_hhdet_in_new!G145)</f>
        <v>10064.211929553971</v>
      </c>
      <c r="H145" s="156">
        <f>IF(RES_hhdet_in_tes!H145=0,0,RES_hhdet_in_tes!H145/0.086*1000000/RES_hhdet_in_new!H145)</f>
        <v>9636.0934406293854</v>
      </c>
      <c r="I145" s="156">
        <f>IF(RES_hhdet_in_tes!I145=0,0,RES_hhdet_in_tes!I145/0.086*1000000/RES_hhdet_in_new!I145)</f>
        <v>8509.1427522069825</v>
      </c>
      <c r="J145" s="156">
        <f>IF(RES_hhdet_in_tes!J145=0,0,RES_hhdet_in_tes!J145/0.086*1000000/RES_hhdet_in_new!J145)</f>
        <v>9428.8311694957883</v>
      </c>
      <c r="K145" s="156">
        <f>IF(RES_hhdet_in_tes!K145=0,0,RES_hhdet_in_tes!K145/0.086*1000000/RES_hhdet_in_new!K145)</f>
        <v>9115.1800685494145</v>
      </c>
      <c r="L145" s="156">
        <f>IF(RES_hhdet_in_tes!L145=0,0,RES_hhdet_in_tes!L145/0.086*1000000/RES_hhdet_in_new!L145)</f>
        <v>9488.3480187108034</v>
      </c>
      <c r="M145" s="156">
        <f>IF(RES_hhdet_in_tes!M145=0,0,RES_hhdet_in_tes!M145/0.086*1000000/RES_hhdet_in_new!M145)</f>
        <v>7276.3918240705652</v>
      </c>
      <c r="N145" s="156">
        <f>IF(RES_hhdet_in_tes!N145=0,0,RES_hhdet_in_tes!N145/0.086*1000000/RES_hhdet_in_new!N145)</f>
        <v>8253.1111244608546</v>
      </c>
      <c r="O145" s="156">
        <f>IF(RES_hhdet_in_tes!O145=0,0,RES_hhdet_in_tes!O145/0.086*1000000/RES_hhdet_in_new!O145)</f>
        <v>8815.9013573206794</v>
      </c>
      <c r="P145" s="156">
        <f>IF(RES_hhdet_in_tes!P145=0,0,RES_hhdet_in_tes!P145/0.086*1000000/RES_hhdet_in_new!P145)</f>
        <v>6744.3741866517548</v>
      </c>
      <c r="Q145" s="156">
        <f>IF(RES_hhdet_in_tes!Q145=0,0,RES_hhdet_in_tes!Q145/0.086*1000000/RES_hhdet_in_new!Q145)</f>
        <v>7200.9720455877796</v>
      </c>
    </row>
    <row r="146" spans="1:17" ht="12.95" customHeight="1" x14ac:dyDescent="0.25">
      <c r="A146" s="158" t="s">
        <v>112</v>
      </c>
      <c r="B146" s="157"/>
      <c r="C146" s="157">
        <f t="shared" ref="C146:Q146" si="135">C147</f>
        <v>1589.113132095704</v>
      </c>
      <c r="D146" s="157">
        <f t="shared" si="135"/>
        <v>1511.4852713518915</v>
      </c>
      <c r="E146" s="157">
        <f t="shared" si="135"/>
        <v>1436.4494322267606</v>
      </c>
      <c r="F146" s="157">
        <f t="shared" si="135"/>
        <v>1429.8380351861915</v>
      </c>
      <c r="G146" s="157">
        <f t="shared" si="135"/>
        <v>1422.7122544441565</v>
      </c>
      <c r="H146" s="157">
        <f t="shared" si="135"/>
        <v>1813.8606586782273</v>
      </c>
      <c r="I146" s="157">
        <f t="shared" si="135"/>
        <v>1882.747413604081</v>
      </c>
      <c r="J146" s="157">
        <f t="shared" si="135"/>
        <v>1894.1471285779899</v>
      </c>
      <c r="K146" s="157">
        <f t="shared" si="135"/>
        <v>1955.9434510196072</v>
      </c>
      <c r="L146" s="157">
        <f t="shared" si="135"/>
        <v>1919.3892098587712</v>
      </c>
      <c r="M146" s="157">
        <f t="shared" si="135"/>
        <v>2043.9870757878493</v>
      </c>
      <c r="N146" s="157">
        <f t="shared" si="135"/>
        <v>2091.87128991485</v>
      </c>
      <c r="O146" s="157">
        <f t="shared" si="135"/>
        <v>2084.9640652751555</v>
      </c>
      <c r="P146" s="157">
        <f t="shared" si="135"/>
        <v>2017.8914167865457</v>
      </c>
      <c r="Q146" s="157">
        <f t="shared" si="135"/>
        <v>1985.6777944392011</v>
      </c>
    </row>
    <row r="147" spans="1:17" ht="12" customHeight="1" x14ac:dyDescent="0.25">
      <c r="A147" s="23" t="s">
        <v>60</v>
      </c>
      <c r="B147" s="156"/>
      <c r="C147" s="156">
        <f>IF(RES_hhdet_in_tes!C147=0,0,RES_hhdet_in_tes!C147/0.086*1000000/RES_hhdet_in_new!C147)</f>
        <v>1589.113132095704</v>
      </c>
      <c r="D147" s="156">
        <f>IF(RES_hhdet_in_tes!D147=0,0,RES_hhdet_in_tes!D147/0.086*1000000/RES_hhdet_in_new!D147)</f>
        <v>1511.4852713518915</v>
      </c>
      <c r="E147" s="156">
        <f>IF(RES_hhdet_in_tes!E147=0,0,RES_hhdet_in_tes!E147/0.086*1000000/RES_hhdet_in_new!E147)</f>
        <v>1436.4494322267606</v>
      </c>
      <c r="F147" s="156">
        <f>IF(RES_hhdet_in_tes!F147=0,0,RES_hhdet_in_tes!F147/0.086*1000000/RES_hhdet_in_new!F147)</f>
        <v>1429.8380351861915</v>
      </c>
      <c r="G147" s="156">
        <f>IF(RES_hhdet_in_tes!G147=0,0,RES_hhdet_in_tes!G147/0.086*1000000/RES_hhdet_in_new!G147)</f>
        <v>1422.7122544441565</v>
      </c>
      <c r="H147" s="156">
        <f>IF(RES_hhdet_in_tes!H147=0,0,RES_hhdet_in_tes!H147/0.086*1000000/RES_hhdet_in_new!H147)</f>
        <v>1813.8606586782273</v>
      </c>
      <c r="I147" s="156">
        <f>IF(RES_hhdet_in_tes!I147=0,0,RES_hhdet_in_tes!I147/0.086*1000000/RES_hhdet_in_new!I147)</f>
        <v>1882.747413604081</v>
      </c>
      <c r="J147" s="156">
        <f>IF(RES_hhdet_in_tes!J147=0,0,RES_hhdet_in_tes!J147/0.086*1000000/RES_hhdet_in_new!J147)</f>
        <v>1894.1471285779899</v>
      </c>
      <c r="K147" s="156">
        <f>IF(RES_hhdet_in_tes!K147=0,0,RES_hhdet_in_tes!K147/0.086*1000000/RES_hhdet_in_new!K147)</f>
        <v>1955.9434510196072</v>
      </c>
      <c r="L147" s="156">
        <f>IF(RES_hhdet_in_tes!L147=0,0,RES_hhdet_in_tes!L147/0.086*1000000/RES_hhdet_in_new!L147)</f>
        <v>1919.3892098587712</v>
      </c>
      <c r="M147" s="156">
        <f>IF(RES_hhdet_in_tes!M147=0,0,RES_hhdet_in_tes!M147/0.086*1000000/RES_hhdet_in_new!M147)</f>
        <v>2043.9870757878493</v>
      </c>
      <c r="N147" s="156">
        <f>IF(RES_hhdet_in_tes!N147=0,0,RES_hhdet_in_tes!N147/0.086*1000000/RES_hhdet_in_new!N147)</f>
        <v>2091.87128991485</v>
      </c>
      <c r="O147" s="156">
        <f>IF(RES_hhdet_in_tes!O147=0,0,RES_hhdet_in_tes!O147/0.086*1000000/RES_hhdet_in_new!O147)</f>
        <v>2084.9640652751555</v>
      </c>
      <c r="P147" s="156">
        <f>IF(RES_hhdet_in_tes!P147=0,0,RES_hhdet_in_tes!P147/0.086*1000000/RES_hhdet_in_new!P147)</f>
        <v>2017.8914167865457</v>
      </c>
      <c r="Q147" s="156">
        <f>IF(RES_hhdet_in_tes!Q147=0,0,RES_hhdet_in_tes!Q147/0.086*1000000/RES_hhdet_in_new!Q147)</f>
        <v>1985.6777944392011</v>
      </c>
    </row>
    <row r="148" spans="1:17" ht="12" customHeight="1" x14ac:dyDescent="0.25">
      <c r="A148" s="158" t="s">
        <v>63</v>
      </c>
      <c r="B148" s="157"/>
      <c r="C148" s="157">
        <f>IF(SUM(RES_hhdet_in_tes!C149:C150,RES_hhdet_in_tes!C153:C154)=0,0,SUM(RES_hhdet_in_tes!C149:C150,RES_hhdet_in_tes!C153:C154)/0.086*1000000/SUM(RES_hhdet_in_new!C149:C150,RES_hhdet_in_new!C153:C154))</f>
        <v>1594.9438720202763</v>
      </c>
      <c r="D148" s="157">
        <f>IF(SUM(RES_hhdet_in_tes!D149:D150,RES_hhdet_in_tes!D153:D154)=0,0,SUM(RES_hhdet_in_tes!D149:D150,RES_hhdet_in_tes!D153:D154)/0.086*1000000/SUM(RES_hhdet_in_new!D149:D150,RES_hhdet_in_new!D153:D154))</f>
        <v>1607.2298471796371</v>
      </c>
      <c r="E148" s="157">
        <f>IF(SUM(RES_hhdet_in_tes!E149:E150,RES_hhdet_in_tes!E153:E154)=0,0,SUM(RES_hhdet_in_tes!E149:E150,RES_hhdet_in_tes!E153:E154)/0.086*1000000/SUM(RES_hhdet_in_new!E149:E150,RES_hhdet_in_new!E153:E154))</f>
        <v>1672.1313596890182</v>
      </c>
      <c r="F148" s="157">
        <f>IF(SUM(RES_hhdet_in_tes!F149:F150,RES_hhdet_in_tes!F153:F154)=0,0,SUM(RES_hhdet_in_tes!F149:F150,RES_hhdet_in_tes!F153:F154)/0.086*1000000/SUM(RES_hhdet_in_new!F149:F150,RES_hhdet_in_new!F153:F154))</f>
        <v>1702.709026851931</v>
      </c>
      <c r="G148" s="157">
        <f>IF(SUM(RES_hhdet_in_tes!G149:G150,RES_hhdet_in_tes!G153:G154)=0,0,SUM(RES_hhdet_in_tes!G149:G150,RES_hhdet_in_tes!G153:G154)/0.086*1000000/SUM(RES_hhdet_in_new!G149:G150,RES_hhdet_in_new!G153:G154))</f>
        <v>1574.5206458241273</v>
      </c>
      <c r="H148" s="157">
        <f>IF(SUM(RES_hhdet_in_tes!H149:H150,RES_hhdet_in_tes!H153:H154)=0,0,SUM(RES_hhdet_in_tes!H149:H150,RES_hhdet_in_tes!H153:H154)/0.086*1000000/SUM(RES_hhdet_in_new!H149:H150,RES_hhdet_in_new!H153:H154))</f>
        <v>1593.392684213148</v>
      </c>
      <c r="I148" s="157">
        <f>IF(SUM(RES_hhdet_in_tes!I149:I150,RES_hhdet_in_tes!I153:I154)=0,0,SUM(RES_hhdet_in_tes!I149:I150,RES_hhdet_in_tes!I153:I154)/0.086*1000000/SUM(RES_hhdet_in_new!I149:I150,RES_hhdet_in_new!I153:I154))</f>
        <v>1593.909900258401</v>
      </c>
      <c r="J148" s="157">
        <f>IF(SUM(RES_hhdet_in_tes!J149:J150,RES_hhdet_in_tes!J153:J154)=0,0,SUM(RES_hhdet_in_tes!J149:J150,RES_hhdet_in_tes!J153:J154)/0.086*1000000/SUM(RES_hhdet_in_new!J149:J150,RES_hhdet_in_new!J153:J154))</f>
        <v>1609.9787028573162</v>
      </c>
      <c r="K148" s="157">
        <f>IF(SUM(RES_hhdet_in_tes!K149:K150,RES_hhdet_in_tes!K153:K154)=0,0,SUM(RES_hhdet_in_tes!K149:K150,RES_hhdet_in_tes!K153:K154)/0.086*1000000/SUM(RES_hhdet_in_new!K149:K150,RES_hhdet_in_new!K153:K154))</f>
        <v>1510.2131675423336</v>
      </c>
      <c r="L148" s="157">
        <f>IF(SUM(RES_hhdet_in_tes!L149:L150,RES_hhdet_in_tes!L153:L154)=0,0,SUM(RES_hhdet_in_tes!L149:L150,RES_hhdet_in_tes!L153:L154)/0.086*1000000/SUM(RES_hhdet_in_new!L149:L150,RES_hhdet_in_new!L153:L154))</f>
        <v>1830.8607601841829</v>
      </c>
      <c r="M148" s="157">
        <f>IF(SUM(RES_hhdet_in_tes!M149:M150,RES_hhdet_in_tes!M153:M154)=0,0,SUM(RES_hhdet_in_tes!M149:M150,RES_hhdet_in_tes!M153:M154)/0.086*1000000/SUM(RES_hhdet_in_new!M149:M150,RES_hhdet_in_new!M153:M154))</f>
        <v>1451.4029469501231</v>
      </c>
      <c r="N148" s="157">
        <f>IF(SUM(RES_hhdet_in_tes!N149:N150,RES_hhdet_in_tes!N153:N154)=0,0,SUM(RES_hhdet_in_tes!N149:N150,RES_hhdet_in_tes!N153:N154)/0.086*1000000/SUM(RES_hhdet_in_new!N149:N150,RES_hhdet_in_new!N153:N154))</f>
        <v>1932.6864665490364</v>
      </c>
      <c r="O148" s="157">
        <f>IF(SUM(RES_hhdet_in_tes!O149:O150,RES_hhdet_in_tes!O153:O154)=0,0,SUM(RES_hhdet_in_tes!O149:O150,RES_hhdet_in_tes!O153:O154)/0.086*1000000/SUM(RES_hhdet_in_new!O149:O150,RES_hhdet_in_new!O153:O154))</f>
        <v>2053.1527818065833</v>
      </c>
      <c r="P148" s="157">
        <f>IF(SUM(RES_hhdet_in_tes!P149:P150,RES_hhdet_in_tes!P153:P154)=0,0,SUM(RES_hhdet_in_tes!P149:P150,RES_hhdet_in_tes!P153:P154)/0.086*1000000/SUM(RES_hhdet_in_new!P149:P150,RES_hhdet_in_new!P153:P154))</f>
        <v>1727.0042329969083</v>
      </c>
      <c r="Q148" s="157">
        <f>IF(SUM(RES_hhdet_in_tes!Q149:Q150,RES_hhdet_in_tes!Q153:Q154)=0,0,SUM(RES_hhdet_in_tes!Q149:Q150,RES_hhdet_in_tes!Q153:Q154)/0.086*1000000/SUM(RES_hhdet_in_new!Q149:Q150,RES_hhdet_in_new!Q153:Q154))</f>
        <v>1828.6590667749772</v>
      </c>
    </row>
    <row r="149" spans="1:17" ht="12" customHeight="1" x14ac:dyDescent="0.25">
      <c r="A149" s="167" t="s">
        <v>144</v>
      </c>
      <c r="B149" s="132"/>
      <c r="C149" s="132">
        <f>IF(RES_hhdet_in_tes!C149=0,0,RES_hhdet_in_tes!C149/0.086*1000000/RES_hhdet_in_new!C149)</f>
        <v>0</v>
      </c>
      <c r="D149" s="132">
        <f>IF(RES_hhdet_in_tes!D149=0,0,RES_hhdet_in_tes!D149/0.086*1000000/RES_hhdet_in_new!D149)</f>
        <v>0</v>
      </c>
      <c r="E149" s="132">
        <f>IF(RES_hhdet_in_tes!E149=0,0,RES_hhdet_in_tes!E149/0.086*1000000/RES_hhdet_in_new!E149)</f>
        <v>0</v>
      </c>
      <c r="F149" s="132">
        <f>IF(RES_hhdet_in_tes!F149=0,0,RES_hhdet_in_tes!F149/0.086*1000000/RES_hhdet_in_new!F149)</f>
        <v>0</v>
      </c>
      <c r="G149" s="132">
        <f>IF(RES_hhdet_in_tes!G149=0,0,RES_hhdet_in_tes!G149/0.086*1000000/RES_hhdet_in_new!G149)</f>
        <v>0</v>
      </c>
      <c r="H149" s="132">
        <f>IF(RES_hhdet_in_tes!H149=0,0,RES_hhdet_in_tes!H149/0.086*1000000/RES_hhdet_in_new!H149)</f>
        <v>0</v>
      </c>
      <c r="I149" s="132">
        <f>IF(RES_hhdet_in_tes!I149=0,0,RES_hhdet_in_tes!I149/0.086*1000000/RES_hhdet_in_new!I149)</f>
        <v>0</v>
      </c>
      <c r="J149" s="132">
        <f>IF(RES_hhdet_in_tes!J149=0,0,RES_hhdet_in_tes!J149/0.086*1000000/RES_hhdet_in_new!J149)</f>
        <v>0</v>
      </c>
      <c r="K149" s="132">
        <f>IF(RES_hhdet_in_tes!K149=0,0,RES_hhdet_in_tes!K149/0.086*1000000/RES_hhdet_in_new!K149)</f>
        <v>0</v>
      </c>
      <c r="L149" s="132">
        <f>IF(RES_hhdet_in_tes!L149=0,0,RES_hhdet_in_tes!L149/0.086*1000000/RES_hhdet_in_new!L149)</f>
        <v>0</v>
      </c>
      <c r="M149" s="132">
        <f>IF(RES_hhdet_in_tes!M149=0,0,RES_hhdet_in_tes!M149/0.086*1000000/RES_hhdet_in_new!M149)</f>
        <v>0</v>
      </c>
      <c r="N149" s="132">
        <f>IF(RES_hhdet_in_tes!N149=0,0,RES_hhdet_in_tes!N149/0.086*1000000/RES_hhdet_in_new!N149)</f>
        <v>0</v>
      </c>
      <c r="O149" s="132">
        <f>IF(RES_hhdet_in_tes!O149=0,0,RES_hhdet_in_tes!O149/0.086*1000000/RES_hhdet_in_new!O149)</f>
        <v>0</v>
      </c>
      <c r="P149" s="132">
        <f>IF(RES_hhdet_in_tes!P149=0,0,RES_hhdet_in_tes!P149/0.086*1000000/RES_hhdet_in_new!P149)</f>
        <v>0</v>
      </c>
      <c r="Q149" s="132">
        <f>IF(RES_hhdet_in_tes!Q149=0,0,RES_hhdet_in_tes!Q149/0.086*1000000/RES_hhdet_in_new!Q149)</f>
        <v>0</v>
      </c>
    </row>
    <row r="150" spans="1:17" ht="12" customHeight="1" x14ac:dyDescent="0.25">
      <c r="A150" s="167" t="s">
        <v>143</v>
      </c>
      <c r="B150" s="132"/>
      <c r="C150" s="132">
        <f>IF(RES_hhdet_in_tes!C150=0,0,RES_hhdet_in_tes!C150/0.086*1000000/RES_hhdet_in_new!C150)</f>
        <v>0</v>
      </c>
      <c r="D150" s="132">
        <f>IF(RES_hhdet_in_tes!D150=0,0,RES_hhdet_in_tes!D150/0.086*1000000/RES_hhdet_in_new!D150)</f>
        <v>0</v>
      </c>
      <c r="E150" s="132">
        <f>IF(RES_hhdet_in_tes!E150=0,0,RES_hhdet_in_tes!E150/0.086*1000000/RES_hhdet_in_new!E150)</f>
        <v>0</v>
      </c>
      <c r="F150" s="132">
        <f>IF(RES_hhdet_in_tes!F150=0,0,RES_hhdet_in_tes!F150/0.086*1000000/RES_hhdet_in_new!F150)</f>
        <v>0</v>
      </c>
      <c r="G150" s="132">
        <f>IF(RES_hhdet_in_tes!G150=0,0,RES_hhdet_in_tes!G150/0.086*1000000/RES_hhdet_in_new!G150)</f>
        <v>0</v>
      </c>
      <c r="H150" s="132">
        <f>IF(RES_hhdet_in_tes!H150=0,0,RES_hhdet_in_tes!H150/0.086*1000000/RES_hhdet_in_new!H150)</f>
        <v>0</v>
      </c>
      <c r="I150" s="132">
        <f>IF(RES_hhdet_in_tes!I150=0,0,RES_hhdet_in_tes!I150/0.086*1000000/RES_hhdet_in_new!I150)</f>
        <v>0</v>
      </c>
      <c r="J150" s="132">
        <f>IF(RES_hhdet_in_tes!J150=0,0,RES_hhdet_in_tes!J150/0.086*1000000/RES_hhdet_in_new!J150)</f>
        <v>0</v>
      </c>
      <c r="K150" s="132">
        <f>IF(RES_hhdet_in_tes!K150=0,0,RES_hhdet_in_tes!K150/0.086*1000000/RES_hhdet_in_new!K150)</f>
        <v>0</v>
      </c>
      <c r="L150" s="132">
        <f>IF(RES_hhdet_in_tes!L150=0,0,RES_hhdet_in_tes!L150/0.086*1000000/RES_hhdet_in_new!L150)</f>
        <v>0</v>
      </c>
      <c r="M150" s="132">
        <f>IF(RES_hhdet_in_tes!M150=0,0,RES_hhdet_in_tes!M150/0.086*1000000/RES_hhdet_in_new!M150)</f>
        <v>0</v>
      </c>
      <c r="N150" s="132">
        <f>IF(RES_hhdet_in_tes!N150=0,0,RES_hhdet_in_tes!N150/0.086*1000000/RES_hhdet_in_new!N150)</f>
        <v>0</v>
      </c>
      <c r="O150" s="132">
        <f>IF(RES_hhdet_in_tes!O150=0,0,RES_hhdet_in_tes!O150/0.086*1000000/RES_hhdet_in_new!O150)</f>
        <v>0</v>
      </c>
      <c r="P150" s="132">
        <f>IF(RES_hhdet_in_tes!P150=0,0,RES_hhdet_in_tes!P150/0.086*1000000/RES_hhdet_in_new!P150)</f>
        <v>0</v>
      </c>
      <c r="Q150" s="132">
        <f>IF(RES_hhdet_in_tes!Q150=0,0,RES_hhdet_in_tes!Q150/0.086*1000000/RES_hhdet_in_new!Q150)</f>
        <v>0</v>
      </c>
    </row>
    <row r="151" spans="1:17" ht="12" customHeight="1" x14ac:dyDescent="0.25">
      <c r="A151" s="166" t="s">
        <v>57</v>
      </c>
      <c r="B151" s="165"/>
      <c r="C151" s="165">
        <f>IF(RES_hhdet_in_tes!C151=0,0,RES_hhdet_in_tes!C151/0.086*1000000/RES_hhdet_in_new!C150)</f>
        <v>0</v>
      </c>
      <c r="D151" s="165">
        <f>IF(RES_hhdet_in_tes!D151=0,0,RES_hhdet_in_tes!D151/0.086*1000000/RES_hhdet_in_new!D150)</f>
        <v>0</v>
      </c>
      <c r="E151" s="165">
        <f>IF(RES_hhdet_in_tes!E151=0,0,RES_hhdet_in_tes!E151/0.086*1000000/RES_hhdet_in_new!E150)</f>
        <v>0</v>
      </c>
      <c r="F151" s="165">
        <f>IF(RES_hhdet_in_tes!F151=0,0,RES_hhdet_in_tes!F151/0.086*1000000/RES_hhdet_in_new!F150)</f>
        <v>0</v>
      </c>
      <c r="G151" s="165">
        <f>IF(RES_hhdet_in_tes!G151=0,0,RES_hhdet_in_tes!G151/0.086*1000000/RES_hhdet_in_new!G150)</f>
        <v>0</v>
      </c>
      <c r="H151" s="165">
        <f>IF(RES_hhdet_in_tes!H151=0,0,RES_hhdet_in_tes!H151/0.086*1000000/RES_hhdet_in_new!H150)</f>
        <v>0</v>
      </c>
      <c r="I151" s="165">
        <f>IF(RES_hhdet_in_tes!I151=0,0,RES_hhdet_in_tes!I151/0.086*1000000/RES_hhdet_in_new!I150)</f>
        <v>0</v>
      </c>
      <c r="J151" s="165">
        <f>IF(RES_hhdet_in_tes!J151=0,0,RES_hhdet_in_tes!J151/0.086*1000000/RES_hhdet_in_new!J150)</f>
        <v>0</v>
      </c>
      <c r="K151" s="165">
        <f>IF(RES_hhdet_in_tes!K151=0,0,RES_hhdet_in_tes!K151/0.086*1000000/RES_hhdet_in_new!K150)</f>
        <v>0</v>
      </c>
      <c r="L151" s="165">
        <f>IF(RES_hhdet_in_tes!L151=0,0,RES_hhdet_in_tes!L151/0.086*1000000/RES_hhdet_in_new!L150)</f>
        <v>0</v>
      </c>
      <c r="M151" s="165">
        <f>IF(RES_hhdet_in_tes!M151=0,0,RES_hhdet_in_tes!M151/0.086*1000000/RES_hhdet_in_new!M150)</f>
        <v>0</v>
      </c>
      <c r="N151" s="165">
        <f>IF(RES_hhdet_in_tes!N151=0,0,RES_hhdet_in_tes!N151/0.086*1000000/RES_hhdet_in_new!N150)</f>
        <v>0</v>
      </c>
      <c r="O151" s="165">
        <f>IF(RES_hhdet_in_tes!O151=0,0,RES_hhdet_in_tes!O151/0.086*1000000/RES_hhdet_in_new!O150)</f>
        <v>0</v>
      </c>
      <c r="P151" s="165">
        <f>IF(RES_hhdet_in_tes!P151=0,0,RES_hhdet_in_tes!P151/0.086*1000000/RES_hhdet_in_new!P150)</f>
        <v>0</v>
      </c>
      <c r="Q151" s="165">
        <f>IF(RES_hhdet_in_tes!Q151=0,0,RES_hhdet_in_tes!Q151/0.086*1000000/RES_hhdet_in_new!Q150)</f>
        <v>0</v>
      </c>
    </row>
    <row r="152" spans="1:17" ht="12" customHeight="1" x14ac:dyDescent="0.25">
      <c r="A152" s="147" t="s">
        <v>59</v>
      </c>
      <c r="B152" s="164"/>
      <c r="C152" s="164">
        <f>IF(RES_hhdet_in_tes!C152=0,0,RES_hhdet_in_tes!C152/0.086*1000000/RES_hhdet_in_new!C150)</f>
        <v>0</v>
      </c>
      <c r="D152" s="164">
        <f>IF(RES_hhdet_in_tes!D152=0,0,RES_hhdet_in_tes!D152/0.086*1000000/RES_hhdet_in_new!D150)</f>
        <v>0</v>
      </c>
      <c r="E152" s="164">
        <f>IF(RES_hhdet_in_tes!E152=0,0,RES_hhdet_in_tes!E152/0.086*1000000/RES_hhdet_in_new!E150)</f>
        <v>0</v>
      </c>
      <c r="F152" s="164">
        <f>IF(RES_hhdet_in_tes!F152=0,0,RES_hhdet_in_tes!F152/0.086*1000000/RES_hhdet_in_new!F150)</f>
        <v>0</v>
      </c>
      <c r="G152" s="164">
        <f>IF(RES_hhdet_in_tes!G152=0,0,RES_hhdet_in_tes!G152/0.086*1000000/RES_hhdet_in_new!G150)</f>
        <v>0</v>
      </c>
      <c r="H152" s="164">
        <f>IF(RES_hhdet_in_tes!H152=0,0,RES_hhdet_in_tes!H152/0.086*1000000/RES_hhdet_in_new!H150)</f>
        <v>0</v>
      </c>
      <c r="I152" s="164">
        <f>IF(RES_hhdet_in_tes!I152=0,0,RES_hhdet_in_tes!I152/0.086*1000000/RES_hhdet_in_new!I150)</f>
        <v>0</v>
      </c>
      <c r="J152" s="164">
        <f>IF(RES_hhdet_in_tes!J152=0,0,RES_hhdet_in_tes!J152/0.086*1000000/RES_hhdet_in_new!J150)</f>
        <v>0</v>
      </c>
      <c r="K152" s="164">
        <f>IF(RES_hhdet_in_tes!K152=0,0,RES_hhdet_in_tes!K152/0.086*1000000/RES_hhdet_in_new!K150)</f>
        <v>0</v>
      </c>
      <c r="L152" s="164">
        <f>IF(RES_hhdet_in_tes!L152=0,0,RES_hhdet_in_tes!L152/0.086*1000000/RES_hhdet_in_new!L150)</f>
        <v>0</v>
      </c>
      <c r="M152" s="164">
        <f>IF(RES_hhdet_in_tes!M152=0,0,RES_hhdet_in_tes!M152/0.086*1000000/RES_hhdet_in_new!M150)</f>
        <v>0</v>
      </c>
      <c r="N152" s="164">
        <f>IF(RES_hhdet_in_tes!N152=0,0,RES_hhdet_in_tes!N152/0.086*1000000/RES_hhdet_in_new!N150)</f>
        <v>0</v>
      </c>
      <c r="O152" s="164">
        <f>IF(RES_hhdet_in_tes!O152=0,0,RES_hhdet_in_tes!O152/0.086*1000000/RES_hhdet_in_new!O150)</f>
        <v>0</v>
      </c>
      <c r="P152" s="164">
        <f>IF(RES_hhdet_in_tes!P152=0,0,RES_hhdet_in_tes!P152/0.086*1000000/RES_hhdet_in_new!P150)</f>
        <v>0</v>
      </c>
      <c r="Q152" s="164">
        <f>IF(RES_hhdet_in_tes!Q152=0,0,RES_hhdet_in_tes!Q152/0.086*1000000/RES_hhdet_in_new!Q150)</f>
        <v>0</v>
      </c>
    </row>
    <row r="153" spans="1:17" ht="12" customHeight="1" x14ac:dyDescent="0.25">
      <c r="A153" s="163" t="s">
        <v>142</v>
      </c>
      <c r="B153" s="162"/>
      <c r="C153" s="162">
        <f>IF(RES_hhdet_in_tes!C153=0,0,RES_hhdet_in_tes!C153/0.086*1000000/RES_hhdet_in_new!C153)</f>
        <v>1597.4451509618541</v>
      </c>
      <c r="D153" s="162">
        <f>IF(RES_hhdet_in_tes!D153=0,0,RES_hhdet_in_tes!D153/0.086*1000000/RES_hhdet_in_new!D153)</f>
        <v>1610.0813662324588</v>
      </c>
      <c r="E153" s="162">
        <f>IF(RES_hhdet_in_tes!E153=0,0,RES_hhdet_in_tes!E153/0.086*1000000/RES_hhdet_in_new!E153)</f>
        <v>1676.3805880928051</v>
      </c>
      <c r="F153" s="162">
        <f>IF(RES_hhdet_in_tes!F153=0,0,RES_hhdet_in_tes!F153/0.086*1000000/RES_hhdet_in_new!F153)</f>
        <v>1707.1546311477393</v>
      </c>
      <c r="G153" s="162">
        <f>IF(RES_hhdet_in_tes!G153=0,0,RES_hhdet_in_tes!G153/0.086*1000000/RES_hhdet_in_new!G153)</f>
        <v>1577.8282659758895</v>
      </c>
      <c r="H153" s="162">
        <f>IF(RES_hhdet_in_tes!H153=0,0,RES_hhdet_in_tes!H153/0.086*1000000/RES_hhdet_in_new!H153)</f>
        <v>1599.7819725207821</v>
      </c>
      <c r="I153" s="162">
        <f>IF(RES_hhdet_in_tes!I153=0,0,RES_hhdet_in_tes!I153/0.086*1000000/RES_hhdet_in_new!I153)</f>
        <v>1604.7786612851721</v>
      </c>
      <c r="J153" s="162">
        <f>IF(RES_hhdet_in_tes!J153=0,0,RES_hhdet_in_tes!J153/0.086*1000000/RES_hhdet_in_new!J153)</f>
        <v>1620.2924673122598</v>
      </c>
      <c r="K153" s="162">
        <f>IF(RES_hhdet_in_tes!K153=0,0,RES_hhdet_in_tes!K153/0.086*1000000/RES_hhdet_in_new!K153)</f>
        <v>1515.4937039321351</v>
      </c>
      <c r="L153" s="162">
        <f>IF(RES_hhdet_in_tes!L153=0,0,RES_hhdet_in_tes!L153/0.086*1000000/RES_hhdet_in_new!L153)</f>
        <v>1854.5916828381407</v>
      </c>
      <c r="M153" s="162">
        <f>IF(RES_hhdet_in_tes!M153=0,0,RES_hhdet_in_tes!M153/0.086*1000000/RES_hhdet_in_new!M153)</f>
        <v>1468.2172543860036</v>
      </c>
      <c r="N153" s="162">
        <f>IF(RES_hhdet_in_tes!N153=0,0,RES_hhdet_in_tes!N153/0.086*1000000/RES_hhdet_in_new!N153)</f>
        <v>1962.0790274149795</v>
      </c>
      <c r="O153" s="162">
        <f>IF(RES_hhdet_in_tes!O153=0,0,RES_hhdet_in_tes!O153/0.086*1000000/RES_hhdet_in_new!O153)</f>
        <v>2088.7535661137613</v>
      </c>
      <c r="P153" s="162">
        <f>IF(RES_hhdet_in_tes!P153=0,0,RES_hhdet_in_tes!P153/0.086*1000000/RES_hhdet_in_new!P153)</f>
        <v>1747.5628975343257</v>
      </c>
      <c r="Q153" s="162">
        <f>IF(RES_hhdet_in_tes!Q153=0,0,RES_hhdet_in_tes!Q153/0.086*1000000/RES_hhdet_in_new!Q153)</f>
        <v>1853.635769407095</v>
      </c>
    </row>
    <row r="154" spans="1:17" ht="12" customHeight="1" x14ac:dyDescent="0.25">
      <c r="A154" s="161" t="s">
        <v>141</v>
      </c>
      <c r="B154" s="160"/>
      <c r="C154" s="160">
        <f>IF(RES_hhdet_in_tes!C154=0,0,RES_hhdet_in_tes!C154/0.086*1000000/RES_hhdet_in_new!C154)</f>
        <v>1543.3158447477988</v>
      </c>
      <c r="D154" s="160">
        <f>IF(RES_hhdet_in_tes!D154=0,0,RES_hhdet_in_tes!D154/0.086*1000000/RES_hhdet_in_new!D154)</f>
        <v>1552.2967297304633</v>
      </c>
      <c r="E154" s="160">
        <f>IF(RES_hhdet_in_tes!E154=0,0,RES_hhdet_in_tes!E154/0.086*1000000/RES_hhdet_in_new!E154)</f>
        <v>1600.1472520353229</v>
      </c>
      <c r="F154" s="160">
        <f>IF(RES_hhdet_in_tes!F154=0,0,RES_hhdet_in_tes!F154/0.086*1000000/RES_hhdet_in_new!F154)</f>
        <v>1622.8118761511707</v>
      </c>
      <c r="G154" s="160">
        <f>IF(RES_hhdet_in_tes!G154=0,0,RES_hhdet_in_tes!G154/0.086*1000000/RES_hhdet_in_new!G154)</f>
        <v>1534.315068152893</v>
      </c>
      <c r="H154" s="160">
        <f>IF(RES_hhdet_in_tes!H154=0,0,RES_hhdet_in_tes!H154/0.086*1000000/RES_hhdet_in_new!H154)</f>
        <v>1548.5940894719306</v>
      </c>
      <c r="I154" s="160">
        <f>IF(RES_hhdet_in_tes!I154=0,0,RES_hhdet_in_tes!I154/0.086*1000000/RES_hhdet_in_new!I154)</f>
        <v>1551.9563794572109</v>
      </c>
      <c r="J154" s="160">
        <f>IF(RES_hhdet_in_tes!J154=0,0,RES_hhdet_in_tes!J154/0.086*1000000/RES_hhdet_in_new!J154)</f>
        <v>1564.374755798869</v>
      </c>
      <c r="K154" s="160">
        <f>IF(RES_hhdet_in_tes!K154=0,0,RES_hhdet_in_tes!K154/0.086*1000000/RES_hhdet_in_new!K154)</f>
        <v>1496.2718962287549</v>
      </c>
      <c r="L154" s="160">
        <f>IF(RES_hhdet_in_tes!L154=0,0,RES_hhdet_in_tes!L154/0.086*1000000/RES_hhdet_in_new!L154)</f>
        <v>1720.972198337844</v>
      </c>
      <c r="M154" s="160">
        <f>IF(RES_hhdet_in_tes!M154=0,0,RES_hhdet_in_tes!M154/0.086*1000000/RES_hhdet_in_new!M154)</f>
        <v>1421.8699681334554</v>
      </c>
      <c r="N154" s="160">
        <f>IF(RES_hhdet_in_tes!N154=0,0,RES_hhdet_in_tes!N154/0.086*1000000/RES_hhdet_in_new!N154)</f>
        <v>1820.3121107359705</v>
      </c>
      <c r="O154" s="160">
        <f>IF(RES_hhdet_in_tes!O154=0,0,RES_hhdet_in_tes!O154/0.086*1000000/RES_hhdet_in_new!O154)</f>
        <v>1890.575751970488</v>
      </c>
      <c r="P154" s="160">
        <f>IF(RES_hhdet_in_tes!P154=0,0,RES_hhdet_in_tes!P154/0.086*1000000/RES_hhdet_in_new!P154)</f>
        <v>1656.2022012098982</v>
      </c>
      <c r="Q154" s="160">
        <f>IF(RES_hhdet_in_tes!Q154=0,0,RES_hhdet_in_tes!Q154/0.086*1000000/RES_hhdet_in_new!Q154)</f>
        <v>1720.3601165398734</v>
      </c>
    </row>
    <row r="155" spans="1:17" ht="12" customHeight="1" x14ac:dyDescent="0.25">
      <c r="A155" s="148" t="s">
        <v>60</v>
      </c>
      <c r="B155" s="156"/>
      <c r="C155" s="156">
        <f>IF(RES_hhdet_in_tes!C155=0,0,RES_hhdet_in_tes!C155/0.086*1000000/RES_hhdet_in_new!C154)</f>
        <v>1044.6254527978977</v>
      </c>
      <c r="D155" s="156">
        <f>IF(RES_hhdet_in_tes!D155=0,0,RES_hhdet_in_tes!D155/0.086*1000000/RES_hhdet_in_new!D154)</f>
        <v>1058.5036081974649</v>
      </c>
      <c r="E155" s="156">
        <f>IF(RES_hhdet_in_tes!E155=0,0,RES_hhdet_in_tes!E155/0.086*1000000/RES_hhdet_in_new!E154)</f>
        <v>1103.2799432198506</v>
      </c>
      <c r="F155" s="156">
        <f>IF(RES_hhdet_in_tes!F155=0,0,RES_hhdet_in_tes!F155/0.086*1000000/RES_hhdet_in_new!F154)</f>
        <v>1122.1320949457654</v>
      </c>
      <c r="G155" s="156">
        <f>IF(RES_hhdet_in_tes!G155=0,0,RES_hhdet_in_tes!G155/0.086*1000000/RES_hhdet_in_new!G154)</f>
        <v>1036.0916924105843</v>
      </c>
      <c r="H155" s="156">
        <f>IF(RES_hhdet_in_tes!H155=0,0,RES_hhdet_in_tes!H155/0.086*1000000/RES_hhdet_in_new!H154)</f>
        <v>1053.0627433410823</v>
      </c>
      <c r="I155" s="156">
        <f>IF(RES_hhdet_in_tes!I155=0,0,RES_hhdet_in_tes!I155/0.086*1000000/RES_hhdet_in_new!I154)</f>
        <v>1057.2874188569333</v>
      </c>
      <c r="J155" s="156">
        <f>IF(RES_hhdet_in_tes!J155=0,0,RES_hhdet_in_tes!J155/0.086*1000000/RES_hhdet_in_new!J154)</f>
        <v>1068.7790137309062</v>
      </c>
      <c r="K155" s="156">
        <f>IF(RES_hhdet_in_tes!K155=0,0,RES_hhdet_in_tes!K155/0.086*1000000/RES_hhdet_in_new!K154)</f>
        <v>998.06656344405917</v>
      </c>
      <c r="L155" s="156">
        <f>IF(RES_hhdet_in_tes!L155=0,0,RES_hhdet_in_tes!L155/0.086*1000000/RES_hhdet_in_new!L154)</f>
        <v>1220.7563550480561</v>
      </c>
      <c r="M155" s="156">
        <f>IF(RES_hhdet_in_tes!M155=0,0,RES_hhdet_in_tes!M155/0.086*1000000/RES_hhdet_in_new!M154)</f>
        <v>965.48973799024611</v>
      </c>
      <c r="N155" s="156">
        <f>IF(RES_hhdet_in_tes!N155=0,0,RES_hhdet_in_tes!N155/0.086*1000000/RES_hhdet_in_new!N154)</f>
        <v>1328.958519207431</v>
      </c>
      <c r="O155" s="156">
        <f>IF(RES_hhdet_in_tes!O155=0,0,RES_hhdet_in_tes!O155/0.086*1000000/RES_hhdet_in_new!O154)</f>
        <v>1371.5231281286497</v>
      </c>
      <c r="P155" s="156">
        <f>IF(RES_hhdet_in_tes!P155=0,0,RES_hhdet_in_tes!P155/0.086*1000000/RES_hhdet_in_new!P154)</f>
        <v>1145.9485184040796</v>
      </c>
      <c r="Q155" s="156">
        <f>IF(RES_hhdet_in_tes!Q155=0,0,RES_hhdet_in_tes!Q155/0.086*1000000/RES_hhdet_in_new!Q154)</f>
        <v>1215.3061402451592</v>
      </c>
    </row>
    <row r="156" spans="1:17" ht="12" customHeight="1" x14ac:dyDescent="0.25">
      <c r="A156" s="148" t="s">
        <v>59</v>
      </c>
      <c r="B156" s="156"/>
      <c r="C156" s="156">
        <f>IF(RES_hhdet_in_tes!C156=0,0,RES_hhdet_in_tes!C156/0.086*1000000/RES_hhdet_in_new!C154)</f>
        <v>498.69039194990103</v>
      </c>
      <c r="D156" s="156">
        <f>IF(RES_hhdet_in_tes!D156=0,0,RES_hhdet_in_tes!D156/0.086*1000000/RES_hhdet_in_new!D154)</f>
        <v>493.7931215329985</v>
      </c>
      <c r="E156" s="156">
        <f>IF(RES_hhdet_in_tes!E156=0,0,RES_hhdet_in_tes!E156/0.086*1000000/RES_hhdet_in_new!E154)</f>
        <v>496.86730881547248</v>
      </c>
      <c r="F156" s="156">
        <f>IF(RES_hhdet_in_tes!F156=0,0,RES_hhdet_in_tes!F156/0.086*1000000/RES_hhdet_in_new!F154)</f>
        <v>500.67978120540528</v>
      </c>
      <c r="G156" s="156">
        <f>IF(RES_hhdet_in_tes!G156=0,0,RES_hhdet_in_tes!G156/0.086*1000000/RES_hhdet_in_new!G154)</f>
        <v>498.22337574230869</v>
      </c>
      <c r="H156" s="156">
        <f>IF(RES_hhdet_in_tes!H156=0,0,RES_hhdet_in_tes!H156/0.086*1000000/RES_hhdet_in_new!H154)</f>
        <v>495.53134613084819</v>
      </c>
      <c r="I156" s="156">
        <f>IF(RES_hhdet_in_tes!I156=0,0,RES_hhdet_in_tes!I156/0.086*1000000/RES_hhdet_in_new!I154)</f>
        <v>494.66896060027756</v>
      </c>
      <c r="J156" s="156">
        <f>IF(RES_hhdet_in_tes!J156=0,0,RES_hhdet_in_tes!J156/0.086*1000000/RES_hhdet_in_new!J154)</f>
        <v>495.5957420679631</v>
      </c>
      <c r="K156" s="156">
        <f>IF(RES_hhdet_in_tes!K156=0,0,RES_hhdet_in_tes!K156/0.086*1000000/RES_hhdet_in_new!K154)</f>
        <v>498.20533278469594</v>
      </c>
      <c r="L156" s="156">
        <f>IF(RES_hhdet_in_tes!L156=0,0,RES_hhdet_in_tes!L156/0.086*1000000/RES_hhdet_in_new!L154)</f>
        <v>500.2158432897877</v>
      </c>
      <c r="M156" s="156">
        <f>IF(RES_hhdet_in_tes!M156=0,0,RES_hhdet_in_tes!M156/0.086*1000000/RES_hhdet_in_new!M154)</f>
        <v>456.38023014320919</v>
      </c>
      <c r="N156" s="156">
        <f>IF(RES_hhdet_in_tes!N156=0,0,RES_hhdet_in_tes!N156/0.086*1000000/RES_hhdet_in_new!N154)</f>
        <v>491.35359152853937</v>
      </c>
      <c r="O156" s="156">
        <f>IF(RES_hhdet_in_tes!O156=0,0,RES_hhdet_in_tes!O156/0.086*1000000/RES_hhdet_in_new!O154)</f>
        <v>519.05262384183834</v>
      </c>
      <c r="P156" s="156">
        <f>IF(RES_hhdet_in_tes!P156=0,0,RES_hhdet_in_tes!P156/0.086*1000000/RES_hhdet_in_new!P154)</f>
        <v>510.25368280581836</v>
      </c>
      <c r="Q156" s="156">
        <f>IF(RES_hhdet_in_tes!Q156=0,0,RES_hhdet_in_tes!Q156/0.086*1000000/RES_hhdet_in_new!Q154)</f>
        <v>505.05397629471446</v>
      </c>
    </row>
    <row r="157" spans="1:17" ht="12" customHeight="1" x14ac:dyDescent="0.25">
      <c r="A157" s="158" t="s">
        <v>62</v>
      </c>
      <c r="B157" s="157"/>
      <c r="C157" s="157">
        <f>IF(SUM(RES_hhdet_in_tes!C158:C159)=0,0,SUM(RES_hhdet_in_tes!C158:C159)/0.086*1000000/SUM(RES_hhdet_in_new!C158:C159))</f>
        <v>824.72586522902293</v>
      </c>
      <c r="D157" s="157">
        <f>IF(SUM(RES_hhdet_in_tes!D158:D159)=0,0,SUM(RES_hhdet_in_tes!D158:D159)/0.086*1000000/SUM(RES_hhdet_in_new!D158:D159))</f>
        <v>836.22232334852856</v>
      </c>
      <c r="E157" s="157">
        <f>IF(SUM(RES_hhdet_in_tes!E158:E159)=0,0,SUM(RES_hhdet_in_tes!E158:E159)/0.086*1000000/SUM(RES_hhdet_in_new!E158:E159))</f>
        <v>887.40263592924532</v>
      </c>
      <c r="F157" s="157">
        <f>IF(SUM(RES_hhdet_in_tes!F158:F159)=0,0,SUM(RES_hhdet_in_tes!F158:F159)/0.086*1000000/SUM(RES_hhdet_in_new!F158:F159))</f>
        <v>875.46767365633946</v>
      </c>
      <c r="G157" s="157">
        <f>IF(SUM(RES_hhdet_in_tes!G158:G159)=0,0,SUM(RES_hhdet_in_tes!G158:G159)/0.086*1000000/SUM(RES_hhdet_in_new!G158:G159))</f>
        <v>837.27594643789939</v>
      </c>
      <c r="H157" s="157">
        <f>IF(SUM(RES_hhdet_in_tes!H158:H159)=0,0,SUM(RES_hhdet_in_tes!H158:H159)/0.086*1000000/SUM(RES_hhdet_in_new!H158:H159))</f>
        <v>866.95322959232362</v>
      </c>
      <c r="I157" s="157">
        <f>IF(SUM(RES_hhdet_in_tes!I158:I159)=0,0,SUM(RES_hhdet_in_tes!I158:I159)/0.086*1000000/SUM(RES_hhdet_in_new!I158:I159))</f>
        <v>861.34827719220357</v>
      </c>
      <c r="J157" s="157">
        <f>IF(SUM(RES_hhdet_in_tes!J158:J159)=0,0,SUM(RES_hhdet_in_tes!J158:J159)/0.086*1000000/SUM(RES_hhdet_in_new!J158:J159))</f>
        <v>915.55413400766145</v>
      </c>
      <c r="K157" s="157">
        <f>IF(SUM(RES_hhdet_in_tes!K158:K159)=0,0,SUM(RES_hhdet_in_tes!K158:K159)/0.086*1000000/SUM(RES_hhdet_in_new!K158:K159))</f>
        <v>891.23550158643343</v>
      </c>
      <c r="L157" s="157">
        <f>IF(SUM(RES_hhdet_in_tes!L158:L159)=0,0,SUM(RES_hhdet_in_tes!L158:L159)/0.086*1000000/SUM(RES_hhdet_in_new!L158:L159))</f>
        <v>979.10286582963556</v>
      </c>
      <c r="M157" s="157">
        <f>IF(SUM(RES_hhdet_in_tes!M158:M159)=0,0,SUM(RES_hhdet_in_tes!M158:M159)/0.086*1000000/SUM(RES_hhdet_in_new!M158:M159))</f>
        <v>849.63509391612877</v>
      </c>
      <c r="N157" s="157">
        <f>IF(SUM(RES_hhdet_in_tes!N158:N159)=0,0,SUM(RES_hhdet_in_tes!N158:N159)/0.086*1000000/SUM(RES_hhdet_in_new!N158:N159))</f>
        <v>1009.1890854428151</v>
      </c>
      <c r="O157" s="157">
        <f>IF(SUM(RES_hhdet_in_tes!O158:O159)=0,0,SUM(RES_hhdet_in_tes!O158:O159)/0.086*1000000/SUM(RES_hhdet_in_new!O158:O159))</f>
        <v>1093.6611910631277</v>
      </c>
      <c r="P157" s="157">
        <f>IF(SUM(RES_hhdet_in_tes!P158:P159)=0,0,SUM(RES_hhdet_in_tes!P158:P159)/0.086*1000000/SUM(RES_hhdet_in_new!P158:P159))</f>
        <v>930.16679491769435</v>
      </c>
      <c r="Q157" s="157">
        <f>IF(SUM(RES_hhdet_in_tes!Q158:Q159)=0,0,SUM(RES_hhdet_in_tes!Q158:Q159)/0.086*1000000/SUM(RES_hhdet_in_new!Q158:Q159))</f>
        <v>985.10807372615216</v>
      </c>
    </row>
    <row r="158" spans="1:17" ht="12" customHeight="1" x14ac:dyDescent="0.25">
      <c r="A158" s="23" t="s">
        <v>57</v>
      </c>
      <c r="B158" s="156"/>
      <c r="C158" s="156">
        <f>IF(RES_hhdet_in_tes!C158=0,0,RES_hhdet_in_tes!C158/0.086*1000000/RES_hhdet_in_new!C158)</f>
        <v>0</v>
      </c>
      <c r="D158" s="156">
        <f>IF(RES_hhdet_in_tes!D158=0,0,RES_hhdet_in_tes!D158/0.086*1000000/RES_hhdet_in_new!D158)</f>
        <v>0</v>
      </c>
      <c r="E158" s="156">
        <f>IF(RES_hhdet_in_tes!E158=0,0,RES_hhdet_in_tes!E158/0.086*1000000/RES_hhdet_in_new!E158)</f>
        <v>0</v>
      </c>
      <c r="F158" s="156">
        <f>IF(RES_hhdet_in_tes!F158=0,0,RES_hhdet_in_tes!F158/0.086*1000000/RES_hhdet_in_new!F158)</f>
        <v>0</v>
      </c>
      <c r="G158" s="156">
        <f>IF(RES_hhdet_in_tes!G158=0,0,RES_hhdet_in_tes!G158/0.086*1000000/RES_hhdet_in_new!G158)</f>
        <v>0</v>
      </c>
      <c r="H158" s="156">
        <f>IF(RES_hhdet_in_tes!H158=0,0,RES_hhdet_in_tes!H158/0.086*1000000/RES_hhdet_in_new!H158)</f>
        <v>0</v>
      </c>
      <c r="I158" s="156">
        <f>IF(RES_hhdet_in_tes!I158=0,0,RES_hhdet_in_tes!I158/0.086*1000000/RES_hhdet_in_new!I158)</f>
        <v>0</v>
      </c>
      <c r="J158" s="156">
        <f>IF(RES_hhdet_in_tes!J158=0,0,RES_hhdet_in_tes!J158/0.086*1000000/RES_hhdet_in_new!J158)</f>
        <v>0</v>
      </c>
      <c r="K158" s="156">
        <f>IF(RES_hhdet_in_tes!K158=0,0,RES_hhdet_in_tes!K158/0.086*1000000/RES_hhdet_in_new!K158)</f>
        <v>0</v>
      </c>
      <c r="L158" s="156">
        <f>IF(RES_hhdet_in_tes!L158=0,0,RES_hhdet_in_tes!L158/0.086*1000000/RES_hhdet_in_new!L158)</f>
        <v>0</v>
      </c>
      <c r="M158" s="156">
        <f>IF(RES_hhdet_in_tes!M158=0,0,RES_hhdet_in_tes!M158/0.086*1000000/RES_hhdet_in_new!M158)</f>
        <v>0</v>
      </c>
      <c r="N158" s="156">
        <f>IF(RES_hhdet_in_tes!N158=0,0,RES_hhdet_in_tes!N158/0.086*1000000/RES_hhdet_in_new!N158)</f>
        <v>0</v>
      </c>
      <c r="O158" s="156">
        <f>IF(RES_hhdet_in_tes!O158=0,0,RES_hhdet_in_tes!O158/0.086*1000000/RES_hhdet_in_new!O158)</f>
        <v>0</v>
      </c>
      <c r="P158" s="156">
        <f>IF(RES_hhdet_in_tes!P158=0,0,RES_hhdet_in_tes!P158/0.086*1000000/RES_hhdet_in_new!P158)</f>
        <v>0</v>
      </c>
      <c r="Q158" s="156">
        <f>IF(RES_hhdet_in_tes!Q158=0,0,RES_hhdet_in_tes!Q158/0.086*1000000/RES_hhdet_in_new!Q158)</f>
        <v>0</v>
      </c>
    </row>
    <row r="159" spans="1:17" ht="12" customHeight="1" x14ac:dyDescent="0.25">
      <c r="A159" s="29" t="s">
        <v>140</v>
      </c>
      <c r="B159" s="57"/>
      <c r="C159" s="57">
        <f>IF(RES_hhdet_in_tes!C159=0,0,RES_hhdet_in_tes!C159/0.086*1000000/RES_hhdet_in_new!C159)</f>
        <v>824.72586522902293</v>
      </c>
      <c r="D159" s="57">
        <f>IF(RES_hhdet_in_tes!D159=0,0,RES_hhdet_in_tes!D159/0.086*1000000/RES_hhdet_in_new!D159)</f>
        <v>836.22232334852856</v>
      </c>
      <c r="E159" s="57">
        <f>IF(RES_hhdet_in_tes!E159=0,0,RES_hhdet_in_tes!E159/0.086*1000000/RES_hhdet_in_new!E159)</f>
        <v>887.40263592924532</v>
      </c>
      <c r="F159" s="57">
        <f>IF(RES_hhdet_in_tes!F159=0,0,RES_hhdet_in_tes!F159/0.086*1000000/RES_hhdet_in_new!F159)</f>
        <v>875.46767365633946</v>
      </c>
      <c r="G159" s="57">
        <f>IF(RES_hhdet_in_tes!G159=0,0,RES_hhdet_in_tes!G159/0.086*1000000/RES_hhdet_in_new!G159)</f>
        <v>837.27594643789939</v>
      </c>
      <c r="H159" s="57">
        <f>IF(RES_hhdet_in_tes!H159=0,0,RES_hhdet_in_tes!H159/0.086*1000000/RES_hhdet_in_new!H159)</f>
        <v>866.95322959232362</v>
      </c>
      <c r="I159" s="57">
        <f>IF(RES_hhdet_in_tes!I159=0,0,RES_hhdet_in_tes!I159/0.086*1000000/RES_hhdet_in_new!I159)</f>
        <v>861.34827719220357</v>
      </c>
      <c r="J159" s="57">
        <f>IF(RES_hhdet_in_tes!J159=0,0,RES_hhdet_in_tes!J159/0.086*1000000/RES_hhdet_in_new!J159)</f>
        <v>915.55413400766145</v>
      </c>
      <c r="K159" s="57">
        <f>IF(RES_hhdet_in_tes!K159=0,0,RES_hhdet_in_tes!K159/0.086*1000000/RES_hhdet_in_new!K159)</f>
        <v>891.23550158643343</v>
      </c>
      <c r="L159" s="57">
        <f>IF(RES_hhdet_in_tes!L159=0,0,RES_hhdet_in_tes!L159/0.086*1000000/RES_hhdet_in_new!L159)</f>
        <v>979.10286582963556</v>
      </c>
      <c r="M159" s="57">
        <f>IF(RES_hhdet_in_tes!M159=0,0,RES_hhdet_in_tes!M159/0.086*1000000/RES_hhdet_in_new!M159)</f>
        <v>849.63509391612877</v>
      </c>
      <c r="N159" s="57">
        <f>IF(RES_hhdet_in_tes!N159=0,0,RES_hhdet_in_tes!N159/0.086*1000000/RES_hhdet_in_new!N159)</f>
        <v>1009.1890854428151</v>
      </c>
      <c r="O159" s="57">
        <f>IF(RES_hhdet_in_tes!O159=0,0,RES_hhdet_in_tes!O159/0.086*1000000/RES_hhdet_in_new!O159)</f>
        <v>1093.6611910631277</v>
      </c>
      <c r="P159" s="57">
        <f>IF(RES_hhdet_in_tes!P159=0,0,RES_hhdet_in_tes!P159/0.086*1000000/RES_hhdet_in_new!P159)</f>
        <v>930.16679491769435</v>
      </c>
      <c r="Q159" s="57">
        <f>IF(RES_hhdet_in_tes!Q159=0,0,RES_hhdet_in_tes!Q159/0.086*1000000/RES_hhdet_in_new!Q159)</f>
        <v>985.10807372615216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68">
        <f t="shared" ref="C161" si="136">SUM(C162,C164,C166,C175)</f>
        <v>14440.1644854324</v>
      </c>
      <c r="D161" s="168">
        <f t="shared" ref="D161" si="137">SUM(D162,D164,D166,D175)</f>
        <v>14042.517760942244</v>
      </c>
      <c r="E161" s="168">
        <f t="shared" ref="E161" si="138">SUM(E162,E164,E166,E175)</f>
        <v>14983.923514994238</v>
      </c>
      <c r="F161" s="168">
        <f t="shared" ref="F161" si="139">SUM(F162,F164,F166,F175)</f>
        <v>15546.447740262238</v>
      </c>
      <c r="G161" s="168">
        <f t="shared" ref="G161" si="140">SUM(G162,G164,G166,G175)</f>
        <v>14424.136718703627</v>
      </c>
      <c r="H161" s="168">
        <f t="shared" ref="H161" si="141">SUM(H162,H164,H166,H175)</f>
        <v>14308.986669916623</v>
      </c>
      <c r="I161" s="168">
        <f t="shared" ref="I161" si="142">SUM(I162,I164,I166,I175)</f>
        <v>13037.351210082221</v>
      </c>
      <c r="J161" s="168">
        <f t="shared" ref="J161" si="143">SUM(J162,J164,J166,J175)</f>
        <v>14926.328861431841</v>
      </c>
      <c r="K161" s="168">
        <f t="shared" ref="K161" si="144">SUM(K162,K164,K166,K175)</f>
        <v>14064.407815431478</v>
      </c>
      <c r="L161" s="168">
        <f t="shared" ref="L161" si="145">SUM(L162,L164,L166,L175)</f>
        <v>15936.463999563124</v>
      </c>
      <c r="M161" s="168">
        <f t="shared" ref="M161" si="146">SUM(M162,M164,M166,M175)</f>
        <v>11664.847983360809</v>
      </c>
      <c r="N161" s="168">
        <f t="shared" ref="N161" si="147">SUM(N162,N164,N166,N175)</f>
        <v>14915.193412055221</v>
      </c>
      <c r="O161" s="168">
        <f t="shared" ref="O161" si="148">SUM(O162,O164,O166,O175)</f>
        <v>16726.283001411335</v>
      </c>
      <c r="P161" s="168">
        <f t="shared" ref="P161" si="149">SUM(P162,P164,P166,P175)</f>
        <v>12065.331800419077</v>
      </c>
      <c r="Q161" s="168">
        <f t="shared" ref="Q161" si="150">SUM(Q162,Q164,Q166,Q175)</f>
        <v>13415.294557656523</v>
      </c>
    </row>
    <row r="162" spans="1:17" ht="12.95" customHeight="1" x14ac:dyDescent="0.25">
      <c r="A162" s="158" t="s">
        <v>65</v>
      </c>
      <c r="B162" s="157"/>
      <c r="C162" s="157">
        <f t="shared" ref="C162:Q162" si="151">C163</f>
        <v>10373.055828639299</v>
      </c>
      <c r="D162" s="157">
        <f t="shared" si="151"/>
        <v>9998.2669111411633</v>
      </c>
      <c r="E162" s="157">
        <f t="shared" si="151"/>
        <v>10859.519523890855</v>
      </c>
      <c r="F162" s="157">
        <f t="shared" si="151"/>
        <v>11428.496947394158</v>
      </c>
      <c r="G162" s="157">
        <f t="shared" si="151"/>
        <v>10487.04640223533</v>
      </c>
      <c r="H162" s="157">
        <f t="shared" si="151"/>
        <v>10315.089978959582</v>
      </c>
      <c r="I162" s="157">
        <f t="shared" si="151"/>
        <v>9041.1431083326115</v>
      </c>
      <c r="J162" s="157">
        <f t="shared" si="151"/>
        <v>10404.323236779848</v>
      </c>
      <c r="K162" s="157">
        <f t="shared" si="151"/>
        <v>9649.4670613685084</v>
      </c>
      <c r="L162" s="157">
        <f t="shared" si="151"/>
        <v>11076.663381276476</v>
      </c>
      <c r="M162" s="157">
        <f t="shared" si="151"/>
        <v>7358.0665524743408</v>
      </c>
      <c r="N162" s="157">
        <f t="shared" si="151"/>
        <v>9911.3208185927379</v>
      </c>
      <c r="O162" s="157">
        <f t="shared" si="151"/>
        <v>11447.149975764911</v>
      </c>
      <c r="P162" s="157">
        <f t="shared" si="151"/>
        <v>7361.0871862730774</v>
      </c>
      <c r="Q162" s="157">
        <f t="shared" si="151"/>
        <v>8533.3864303767677</v>
      </c>
    </row>
    <row r="163" spans="1:17" ht="12" customHeight="1" x14ac:dyDescent="0.25">
      <c r="A163" s="23" t="s">
        <v>60</v>
      </c>
      <c r="B163" s="57"/>
      <c r="C163" s="57">
        <f>IF(RES_hhdet_in_tes!C163=0,0,RES_hhdet_in_tes!C163/0.086*1000000/RES_hhdet_in_new!C163)</f>
        <v>10373.055828639299</v>
      </c>
      <c r="D163" s="57">
        <f>IF(RES_hhdet_in_tes!D163=0,0,RES_hhdet_in_tes!D163/0.086*1000000/RES_hhdet_in_new!D163)</f>
        <v>9998.2669111411633</v>
      </c>
      <c r="E163" s="57">
        <f>IF(RES_hhdet_in_tes!E163=0,0,RES_hhdet_in_tes!E163/0.086*1000000/RES_hhdet_in_new!E163)</f>
        <v>10859.519523890855</v>
      </c>
      <c r="F163" s="57">
        <f>IF(RES_hhdet_in_tes!F163=0,0,RES_hhdet_in_tes!F163/0.086*1000000/RES_hhdet_in_new!F163)</f>
        <v>11428.496947394158</v>
      </c>
      <c r="G163" s="57">
        <f>IF(RES_hhdet_in_tes!G163=0,0,RES_hhdet_in_tes!G163/0.086*1000000/RES_hhdet_in_new!G163)</f>
        <v>10487.04640223533</v>
      </c>
      <c r="H163" s="57">
        <f>IF(RES_hhdet_in_tes!H163=0,0,RES_hhdet_in_tes!H163/0.086*1000000/RES_hhdet_in_new!H163)</f>
        <v>10315.089978959582</v>
      </c>
      <c r="I163" s="57">
        <f>IF(RES_hhdet_in_tes!I163=0,0,RES_hhdet_in_tes!I163/0.086*1000000/RES_hhdet_in_new!I163)</f>
        <v>9041.1431083326115</v>
      </c>
      <c r="J163" s="57">
        <f>IF(RES_hhdet_in_tes!J163=0,0,RES_hhdet_in_tes!J163/0.086*1000000/RES_hhdet_in_new!J163)</f>
        <v>10404.323236779848</v>
      </c>
      <c r="K163" s="57">
        <f>IF(RES_hhdet_in_tes!K163=0,0,RES_hhdet_in_tes!K163/0.086*1000000/RES_hhdet_in_new!K163)</f>
        <v>9649.4670613685084</v>
      </c>
      <c r="L163" s="57">
        <f>IF(RES_hhdet_in_tes!L163=0,0,RES_hhdet_in_tes!L163/0.086*1000000/RES_hhdet_in_new!L163)</f>
        <v>11076.663381276476</v>
      </c>
      <c r="M163" s="57">
        <f>IF(RES_hhdet_in_tes!M163=0,0,RES_hhdet_in_tes!M163/0.086*1000000/RES_hhdet_in_new!M163)</f>
        <v>7358.0665524743408</v>
      </c>
      <c r="N163" s="57">
        <f>IF(RES_hhdet_in_tes!N163=0,0,RES_hhdet_in_tes!N163/0.086*1000000/RES_hhdet_in_new!N163)</f>
        <v>9911.3208185927379</v>
      </c>
      <c r="O163" s="57">
        <f>IF(RES_hhdet_in_tes!O163=0,0,RES_hhdet_in_tes!O163/0.086*1000000/RES_hhdet_in_new!O163)</f>
        <v>11447.149975764911</v>
      </c>
      <c r="P163" s="57">
        <f>IF(RES_hhdet_in_tes!P163=0,0,RES_hhdet_in_tes!P163/0.086*1000000/RES_hhdet_in_new!P163)</f>
        <v>7361.0871862730774</v>
      </c>
      <c r="Q163" s="57">
        <f>IF(RES_hhdet_in_tes!Q163=0,0,RES_hhdet_in_tes!Q163/0.086*1000000/RES_hhdet_in_new!Q163)</f>
        <v>8533.3864303767677</v>
      </c>
    </row>
    <row r="164" spans="1:17" ht="12.95" customHeight="1" x14ac:dyDescent="0.25">
      <c r="A164" s="158" t="s">
        <v>112</v>
      </c>
      <c r="B164" s="157"/>
      <c r="C164" s="157">
        <f t="shared" ref="C164:Q164" si="152">C165</f>
        <v>1653.8752543599762</v>
      </c>
      <c r="D164" s="157">
        <f t="shared" si="152"/>
        <v>1611.7145224856981</v>
      </c>
      <c r="E164" s="157">
        <f t="shared" si="152"/>
        <v>1580.2129595960407</v>
      </c>
      <c r="F164" s="157">
        <f t="shared" si="152"/>
        <v>1552.8526067863083</v>
      </c>
      <c r="G164" s="157">
        <f t="shared" si="152"/>
        <v>1534.057704775076</v>
      </c>
      <c r="H164" s="157">
        <f t="shared" si="152"/>
        <v>1540.0178602787043</v>
      </c>
      <c r="I164" s="157">
        <f t="shared" si="152"/>
        <v>1540.3720859427824</v>
      </c>
      <c r="J164" s="157">
        <f t="shared" si="152"/>
        <v>1999.6693624561226</v>
      </c>
      <c r="K164" s="157">
        <f t="shared" si="152"/>
        <v>2014.1910733549419</v>
      </c>
      <c r="L164" s="157">
        <f t="shared" si="152"/>
        <v>2054.5368167843076</v>
      </c>
      <c r="M164" s="157">
        <f t="shared" si="152"/>
        <v>2021.0144279840836</v>
      </c>
      <c r="N164" s="157">
        <f t="shared" si="152"/>
        <v>2066.4150423791925</v>
      </c>
      <c r="O164" s="157">
        <f t="shared" si="152"/>
        <v>2123.0110982459269</v>
      </c>
      <c r="P164" s="157">
        <f t="shared" si="152"/>
        <v>2057.3219168525452</v>
      </c>
      <c r="Q164" s="157">
        <f t="shared" si="152"/>
        <v>2061.4668587994329</v>
      </c>
    </row>
    <row r="165" spans="1:17" ht="12" customHeight="1" x14ac:dyDescent="0.25">
      <c r="A165" s="23" t="s">
        <v>60</v>
      </c>
      <c r="B165" s="156"/>
      <c r="C165" s="156">
        <f>IF(RES_hhdet_in_tes!C165=0,0,RES_hhdet_in_tes!C165/0.086*1000000/RES_hhdet_in_new!C165)</f>
        <v>1653.8752543599762</v>
      </c>
      <c r="D165" s="156">
        <f>IF(RES_hhdet_in_tes!D165=0,0,RES_hhdet_in_tes!D165/0.086*1000000/RES_hhdet_in_new!D165)</f>
        <v>1611.7145224856981</v>
      </c>
      <c r="E165" s="156">
        <f>IF(RES_hhdet_in_tes!E165=0,0,RES_hhdet_in_tes!E165/0.086*1000000/RES_hhdet_in_new!E165)</f>
        <v>1580.2129595960407</v>
      </c>
      <c r="F165" s="156">
        <f>IF(RES_hhdet_in_tes!F165=0,0,RES_hhdet_in_tes!F165/0.086*1000000/RES_hhdet_in_new!F165)</f>
        <v>1552.8526067863083</v>
      </c>
      <c r="G165" s="156">
        <f>IF(RES_hhdet_in_tes!G165=0,0,RES_hhdet_in_tes!G165/0.086*1000000/RES_hhdet_in_new!G165)</f>
        <v>1534.057704775076</v>
      </c>
      <c r="H165" s="156">
        <f>IF(RES_hhdet_in_tes!H165=0,0,RES_hhdet_in_tes!H165/0.086*1000000/RES_hhdet_in_new!H165)</f>
        <v>1540.0178602787043</v>
      </c>
      <c r="I165" s="156">
        <f>IF(RES_hhdet_in_tes!I165=0,0,RES_hhdet_in_tes!I165/0.086*1000000/RES_hhdet_in_new!I165)</f>
        <v>1540.3720859427824</v>
      </c>
      <c r="J165" s="156">
        <f>IF(RES_hhdet_in_tes!J165=0,0,RES_hhdet_in_tes!J165/0.086*1000000/RES_hhdet_in_new!J165)</f>
        <v>1999.6693624561226</v>
      </c>
      <c r="K165" s="156">
        <f>IF(RES_hhdet_in_tes!K165=0,0,RES_hhdet_in_tes!K165/0.086*1000000/RES_hhdet_in_new!K165)</f>
        <v>2014.1910733549419</v>
      </c>
      <c r="L165" s="156">
        <f>IF(RES_hhdet_in_tes!L165=0,0,RES_hhdet_in_tes!L165/0.086*1000000/RES_hhdet_in_new!L165)</f>
        <v>2054.5368167843076</v>
      </c>
      <c r="M165" s="156">
        <f>IF(RES_hhdet_in_tes!M165=0,0,RES_hhdet_in_tes!M165/0.086*1000000/RES_hhdet_in_new!M165)</f>
        <v>2021.0144279840836</v>
      </c>
      <c r="N165" s="156">
        <f>IF(RES_hhdet_in_tes!N165=0,0,RES_hhdet_in_tes!N165/0.086*1000000/RES_hhdet_in_new!N165)</f>
        <v>2066.4150423791925</v>
      </c>
      <c r="O165" s="156">
        <f>IF(RES_hhdet_in_tes!O165=0,0,RES_hhdet_in_tes!O165/0.086*1000000/RES_hhdet_in_new!O165)</f>
        <v>2123.0110982459269</v>
      </c>
      <c r="P165" s="156">
        <f>IF(RES_hhdet_in_tes!P165=0,0,RES_hhdet_in_tes!P165/0.086*1000000/RES_hhdet_in_new!P165)</f>
        <v>2057.3219168525452</v>
      </c>
      <c r="Q165" s="156">
        <f>IF(RES_hhdet_in_tes!Q165=0,0,RES_hhdet_in_tes!Q165/0.086*1000000/RES_hhdet_in_new!Q165)</f>
        <v>2061.4668587994329</v>
      </c>
    </row>
    <row r="166" spans="1:17" ht="12" customHeight="1" x14ac:dyDescent="0.25">
      <c r="A166" s="158" t="s">
        <v>63</v>
      </c>
      <c r="B166" s="157"/>
      <c r="C166" s="157">
        <f>IF(SUM(RES_hhdet_in_tes!C167:C168,RES_hhdet_in_tes!C171:C172)=0,0,SUM(RES_hhdet_in_tes!C167:C168,RES_hhdet_in_tes!C171:C172)/0.086*1000000/SUM(RES_hhdet_in_new!C167:C168,RES_hhdet_in_new!C171:C172))</f>
        <v>1588.508689732017</v>
      </c>
      <c r="D166" s="157">
        <f>IF(SUM(RES_hhdet_in_tes!D167:D168,RES_hhdet_in_tes!D171:D172)=0,0,SUM(RES_hhdet_in_tes!D167:D168,RES_hhdet_in_tes!D171:D172)/0.086*1000000/SUM(RES_hhdet_in_new!D167:D168,RES_hhdet_in_new!D171:D172))</f>
        <v>1596.3170840431601</v>
      </c>
      <c r="E166" s="157">
        <f>IF(SUM(RES_hhdet_in_tes!E167:E168,RES_hhdet_in_tes!E171:E172)=0,0,SUM(RES_hhdet_in_tes!E167:E168,RES_hhdet_in_tes!E171:E172)/0.086*1000000/SUM(RES_hhdet_in_new!E167:E168,RES_hhdet_in_new!E171:E172))</f>
        <v>1656.794959729282</v>
      </c>
      <c r="F166" s="157">
        <f>IF(SUM(RES_hhdet_in_tes!F167:F168,RES_hhdet_in_tes!F171:F172)=0,0,SUM(RES_hhdet_in_tes!F167:F168,RES_hhdet_in_tes!F171:F172)/0.086*1000000/SUM(RES_hhdet_in_new!F167:F168,RES_hhdet_in_new!F171:F172))</f>
        <v>1689.6375041051751</v>
      </c>
      <c r="G166" s="157">
        <f>IF(SUM(RES_hhdet_in_tes!G167:G168,RES_hhdet_in_tes!G171:G172)=0,0,SUM(RES_hhdet_in_tes!G167:G168,RES_hhdet_in_tes!G171:G172)/0.086*1000000/SUM(RES_hhdet_in_new!G167:G168,RES_hhdet_in_new!G171:G172))</f>
        <v>1565.762651713816</v>
      </c>
      <c r="H166" s="157">
        <f>IF(SUM(RES_hhdet_in_tes!H167:H168,RES_hhdet_in_tes!H171:H172)=0,0,SUM(RES_hhdet_in_tes!H167:H168,RES_hhdet_in_tes!H171:H172)/0.086*1000000/SUM(RES_hhdet_in_new!H167:H168,RES_hhdet_in_new!H171:H172))</f>
        <v>1586.9337941854396</v>
      </c>
      <c r="I166" s="157">
        <f>IF(SUM(RES_hhdet_in_tes!I167:I168,RES_hhdet_in_tes!I171:I172)=0,0,SUM(RES_hhdet_in_tes!I167:I168,RES_hhdet_in_tes!I171:I172)/0.086*1000000/SUM(RES_hhdet_in_new!I167:I168,RES_hhdet_in_new!I171:I172))</f>
        <v>1594.4953052305466</v>
      </c>
      <c r="J166" s="157">
        <f>IF(SUM(RES_hhdet_in_tes!J167:J168,RES_hhdet_in_tes!J171:J172)=0,0,SUM(RES_hhdet_in_tes!J167:J168,RES_hhdet_in_tes!J171:J172)/0.086*1000000/SUM(RES_hhdet_in_new!J167:J168,RES_hhdet_in_new!J171:J172))</f>
        <v>1606.7992504957433</v>
      </c>
      <c r="K166" s="157">
        <f>IF(SUM(RES_hhdet_in_tes!K167:K168,RES_hhdet_in_tes!K171:K172)=0,0,SUM(RES_hhdet_in_tes!K167:K168,RES_hhdet_in_tes!K171:K172)/0.086*1000000/SUM(RES_hhdet_in_new!K167:K168,RES_hhdet_in_new!K171:K172))</f>
        <v>1509.5317575056172</v>
      </c>
      <c r="L166" s="157">
        <f>IF(SUM(RES_hhdet_in_tes!L167:L168,RES_hhdet_in_tes!L171:L172)=0,0,SUM(RES_hhdet_in_tes!L167:L168,RES_hhdet_in_tes!L171:L172)/0.086*1000000/SUM(RES_hhdet_in_new!L167:L168,RES_hhdet_in_new!L171:L172))</f>
        <v>1826.1938502452238</v>
      </c>
      <c r="M166" s="157">
        <f>IF(SUM(RES_hhdet_in_tes!M167:M168,RES_hhdet_in_tes!M171:M172)=0,0,SUM(RES_hhdet_in_tes!M167:M168,RES_hhdet_in_tes!M171:M172)/0.086*1000000/SUM(RES_hhdet_in_new!M167:M168,RES_hhdet_in_new!M171:M172))</f>
        <v>1436.1639725166754</v>
      </c>
      <c r="N166" s="157">
        <f>IF(SUM(RES_hhdet_in_tes!N167:N168,RES_hhdet_in_tes!N171:N172)=0,0,SUM(RES_hhdet_in_tes!N167:N168,RES_hhdet_in_tes!N171:N172)/0.086*1000000/SUM(RES_hhdet_in_new!N167:N168,RES_hhdet_in_new!N171:N172))</f>
        <v>1928.3157610620533</v>
      </c>
      <c r="O166" s="157">
        <f>IF(SUM(RES_hhdet_in_tes!O167:O168,RES_hhdet_in_tes!O171:O172)=0,0,SUM(RES_hhdet_in_tes!O167:O168,RES_hhdet_in_tes!O171:O172)/0.086*1000000/SUM(RES_hhdet_in_new!O167:O168,RES_hhdet_in_new!O171:O172))</f>
        <v>2062.5208142484485</v>
      </c>
      <c r="P166" s="157">
        <f>IF(SUM(RES_hhdet_in_tes!P167:P168,RES_hhdet_in_tes!P171:P172)=0,0,SUM(RES_hhdet_in_tes!P167:P168,RES_hhdet_in_tes!P171:P172)/0.086*1000000/SUM(RES_hhdet_in_new!P167:P168,RES_hhdet_in_new!P171:P172))</f>
        <v>1716.8091605801037</v>
      </c>
      <c r="Q166" s="157">
        <f>IF(SUM(RES_hhdet_in_tes!Q167:Q168,RES_hhdet_in_tes!Q171:Q172)=0,0,SUM(RES_hhdet_in_tes!Q167:Q168,RES_hhdet_in_tes!Q171:Q172)/0.086*1000000/SUM(RES_hhdet_in_new!Q167:Q168,RES_hhdet_in_new!Q171:Q172))</f>
        <v>1835.3938911257328</v>
      </c>
    </row>
    <row r="167" spans="1:17" ht="12" customHeight="1" x14ac:dyDescent="0.25">
      <c r="A167" s="167" t="s">
        <v>144</v>
      </c>
      <c r="B167" s="132"/>
      <c r="C167" s="132">
        <f>IF(RES_hhdet_in_tes!C167=0,0,RES_hhdet_in_tes!C167/0.086*1000000/RES_hhdet_in_new!C167)</f>
        <v>0</v>
      </c>
      <c r="D167" s="132">
        <f>IF(RES_hhdet_in_tes!D167=0,0,RES_hhdet_in_tes!D167/0.086*1000000/RES_hhdet_in_new!D167)</f>
        <v>0</v>
      </c>
      <c r="E167" s="132">
        <f>IF(RES_hhdet_in_tes!E167=0,0,RES_hhdet_in_tes!E167/0.086*1000000/RES_hhdet_in_new!E167)</f>
        <v>0</v>
      </c>
      <c r="F167" s="132">
        <f>IF(RES_hhdet_in_tes!F167=0,0,RES_hhdet_in_tes!F167/0.086*1000000/RES_hhdet_in_new!F167)</f>
        <v>0</v>
      </c>
      <c r="G167" s="132">
        <f>IF(RES_hhdet_in_tes!G167=0,0,RES_hhdet_in_tes!G167/0.086*1000000/RES_hhdet_in_new!G167)</f>
        <v>0</v>
      </c>
      <c r="H167" s="132">
        <f>IF(RES_hhdet_in_tes!H167=0,0,RES_hhdet_in_tes!H167/0.086*1000000/RES_hhdet_in_new!H167)</f>
        <v>0</v>
      </c>
      <c r="I167" s="132">
        <f>IF(RES_hhdet_in_tes!I167=0,0,RES_hhdet_in_tes!I167/0.086*1000000/RES_hhdet_in_new!I167)</f>
        <v>0</v>
      </c>
      <c r="J167" s="132">
        <f>IF(RES_hhdet_in_tes!J167=0,0,RES_hhdet_in_tes!J167/0.086*1000000/RES_hhdet_in_new!J167)</f>
        <v>0</v>
      </c>
      <c r="K167" s="132">
        <f>IF(RES_hhdet_in_tes!K167=0,0,RES_hhdet_in_tes!K167/0.086*1000000/RES_hhdet_in_new!K167)</f>
        <v>0</v>
      </c>
      <c r="L167" s="132">
        <f>IF(RES_hhdet_in_tes!L167=0,0,RES_hhdet_in_tes!L167/0.086*1000000/RES_hhdet_in_new!L167)</f>
        <v>0</v>
      </c>
      <c r="M167" s="132">
        <f>IF(RES_hhdet_in_tes!M167=0,0,RES_hhdet_in_tes!M167/0.086*1000000/RES_hhdet_in_new!M167)</f>
        <v>0</v>
      </c>
      <c r="N167" s="132">
        <f>IF(RES_hhdet_in_tes!N167=0,0,RES_hhdet_in_tes!N167/0.086*1000000/RES_hhdet_in_new!N167)</f>
        <v>0</v>
      </c>
      <c r="O167" s="132">
        <f>IF(RES_hhdet_in_tes!O167=0,0,RES_hhdet_in_tes!O167/0.086*1000000/RES_hhdet_in_new!O167)</f>
        <v>0</v>
      </c>
      <c r="P167" s="132">
        <f>IF(RES_hhdet_in_tes!P167=0,0,RES_hhdet_in_tes!P167/0.086*1000000/RES_hhdet_in_new!P167)</f>
        <v>0</v>
      </c>
      <c r="Q167" s="132">
        <f>IF(RES_hhdet_in_tes!Q167=0,0,RES_hhdet_in_tes!Q167/0.086*1000000/RES_hhdet_in_new!Q167)</f>
        <v>0</v>
      </c>
    </row>
    <row r="168" spans="1:17" ht="12" customHeight="1" x14ac:dyDescent="0.25">
      <c r="A168" s="167" t="s">
        <v>143</v>
      </c>
      <c r="B168" s="132"/>
      <c r="C168" s="132">
        <f>IF(RES_hhdet_in_tes!C168=0,0,RES_hhdet_in_tes!C168/0.086*1000000/RES_hhdet_in_new!C168)</f>
        <v>0</v>
      </c>
      <c r="D168" s="132">
        <f>IF(RES_hhdet_in_tes!D168=0,0,RES_hhdet_in_tes!D168/0.086*1000000/RES_hhdet_in_new!D168)</f>
        <v>0</v>
      </c>
      <c r="E168" s="132">
        <f>IF(RES_hhdet_in_tes!E168=0,0,RES_hhdet_in_tes!E168/0.086*1000000/RES_hhdet_in_new!E168)</f>
        <v>0</v>
      </c>
      <c r="F168" s="132">
        <f>IF(RES_hhdet_in_tes!F168=0,0,RES_hhdet_in_tes!F168/0.086*1000000/RES_hhdet_in_new!F168)</f>
        <v>0</v>
      </c>
      <c r="G168" s="132">
        <f>IF(RES_hhdet_in_tes!G168=0,0,RES_hhdet_in_tes!G168/0.086*1000000/RES_hhdet_in_new!G168)</f>
        <v>0</v>
      </c>
      <c r="H168" s="132">
        <f>IF(RES_hhdet_in_tes!H168=0,0,RES_hhdet_in_tes!H168/0.086*1000000/RES_hhdet_in_new!H168)</f>
        <v>0</v>
      </c>
      <c r="I168" s="132">
        <f>IF(RES_hhdet_in_tes!I168=0,0,RES_hhdet_in_tes!I168/0.086*1000000/RES_hhdet_in_new!I168)</f>
        <v>0</v>
      </c>
      <c r="J168" s="132">
        <f>IF(RES_hhdet_in_tes!J168=0,0,RES_hhdet_in_tes!J168/0.086*1000000/RES_hhdet_in_new!J168)</f>
        <v>0</v>
      </c>
      <c r="K168" s="132">
        <f>IF(RES_hhdet_in_tes!K168=0,0,RES_hhdet_in_tes!K168/0.086*1000000/RES_hhdet_in_new!K168)</f>
        <v>0</v>
      </c>
      <c r="L168" s="132">
        <f>IF(RES_hhdet_in_tes!L168=0,0,RES_hhdet_in_tes!L168/0.086*1000000/RES_hhdet_in_new!L168)</f>
        <v>0</v>
      </c>
      <c r="M168" s="132">
        <f>IF(RES_hhdet_in_tes!M168=0,0,RES_hhdet_in_tes!M168/0.086*1000000/RES_hhdet_in_new!M168)</f>
        <v>0</v>
      </c>
      <c r="N168" s="132">
        <f>IF(RES_hhdet_in_tes!N168=0,0,RES_hhdet_in_tes!N168/0.086*1000000/RES_hhdet_in_new!N168)</f>
        <v>0</v>
      </c>
      <c r="O168" s="132">
        <f>IF(RES_hhdet_in_tes!O168=0,0,RES_hhdet_in_tes!O168/0.086*1000000/RES_hhdet_in_new!O168)</f>
        <v>0</v>
      </c>
      <c r="P168" s="132">
        <f>IF(RES_hhdet_in_tes!P168=0,0,RES_hhdet_in_tes!P168/0.086*1000000/RES_hhdet_in_new!P168)</f>
        <v>0</v>
      </c>
      <c r="Q168" s="132">
        <f>IF(RES_hhdet_in_tes!Q168=0,0,RES_hhdet_in_tes!Q168/0.086*1000000/RES_hhdet_in_new!Q168)</f>
        <v>0</v>
      </c>
    </row>
    <row r="169" spans="1:17" ht="12" customHeight="1" x14ac:dyDescent="0.25">
      <c r="A169" s="166" t="s">
        <v>57</v>
      </c>
      <c r="B169" s="165"/>
      <c r="C169" s="165">
        <f>IF(RES_hhdet_in_tes!C169=0,0,RES_hhdet_in_tes!C169/0.086*1000000/RES_hhdet_in_new!C168)</f>
        <v>0</v>
      </c>
      <c r="D169" s="165">
        <f>IF(RES_hhdet_in_tes!D169=0,0,RES_hhdet_in_tes!D169/0.086*1000000/RES_hhdet_in_new!D168)</f>
        <v>0</v>
      </c>
      <c r="E169" s="165">
        <f>IF(RES_hhdet_in_tes!E169=0,0,RES_hhdet_in_tes!E169/0.086*1000000/RES_hhdet_in_new!E168)</f>
        <v>0</v>
      </c>
      <c r="F169" s="165">
        <f>IF(RES_hhdet_in_tes!F169=0,0,RES_hhdet_in_tes!F169/0.086*1000000/RES_hhdet_in_new!F168)</f>
        <v>0</v>
      </c>
      <c r="G169" s="165">
        <f>IF(RES_hhdet_in_tes!G169=0,0,RES_hhdet_in_tes!G169/0.086*1000000/RES_hhdet_in_new!G168)</f>
        <v>0</v>
      </c>
      <c r="H169" s="165">
        <f>IF(RES_hhdet_in_tes!H169=0,0,RES_hhdet_in_tes!H169/0.086*1000000/RES_hhdet_in_new!H168)</f>
        <v>0</v>
      </c>
      <c r="I169" s="165">
        <f>IF(RES_hhdet_in_tes!I169=0,0,RES_hhdet_in_tes!I169/0.086*1000000/RES_hhdet_in_new!I168)</f>
        <v>0</v>
      </c>
      <c r="J169" s="165">
        <f>IF(RES_hhdet_in_tes!J169=0,0,RES_hhdet_in_tes!J169/0.086*1000000/RES_hhdet_in_new!J168)</f>
        <v>0</v>
      </c>
      <c r="K169" s="165">
        <f>IF(RES_hhdet_in_tes!K169=0,0,RES_hhdet_in_tes!K169/0.086*1000000/RES_hhdet_in_new!K168)</f>
        <v>0</v>
      </c>
      <c r="L169" s="165">
        <f>IF(RES_hhdet_in_tes!L169=0,0,RES_hhdet_in_tes!L169/0.086*1000000/RES_hhdet_in_new!L168)</f>
        <v>0</v>
      </c>
      <c r="M169" s="165">
        <f>IF(RES_hhdet_in_tes!M169=0,0,RES_hhdet_in_tes!M169/0.086*1000000/RES_hhdet_in_new!M168)</f>
        <v>0</v>
      </c>
      <c r="N169" s="165">
        <f>IF(RES_hhdet_in_tes!N169=0,0,RES_hhdet_in_tes!N169/0.086*1000000/RES_hhdet_in_new!N168)</f>
        <v>0</v>
      </c>
      <c r="O169" s="165">
        <f>IF(RES_hhdet_in_tes!O169=0,0,RES_hhdet_in_tes!O169/0.086*1000000/RES_hhdet_in_new!O168)</f>
        <v>0</v>
      </c>
      <c r="P169" s="165">
        <f>IF(RES_hhdet_in_tes!P169=0,0,RES_hhdet_in_tes!P169/0.086*1000000/RES_hhdet_in_new!P168)</f>
        <v>0</v>
      </c>
      <c r="Q169" s="165">
        <f>IF(RES_hhdet_in_tes!Q169=0,0,RES_hhdet_in_tes!Q169/0.086*1000000/RES_hhdet_in_new!Q168)</f>
        <v>0</v>
      </c>
    </row>
    <row r="170" spans="1:17" ht="12" customHeight="1" x14ac:dyDescent="0.25">
      <c r="A170" s="147" t="s">
        <v>59</v>
      </c>
      <c r="B170" s="164"/>
      <c r="C170" s="164">
        <f>IF(RES_hhdet_in_tes!C170=0,0,RES_hhdet_in_tes!C170/0.086*1000000/RES_hhdet_in_new!C168)</f>
        <v>0</v>
      </c>
      <c r="D170" s="164">
        <f>IF(RES_hhdet_in_tes!D170=0,0,RES_hhdet_in_tes!D170/0.086*1000000/RES_hhdet_in_new!D168)</f>
        <v>0</v>
      </c>
      <c r="E170" s="164">
        <f>IF(RES_hhdet_in_tes!E170=0,0,RES_hhdet_in_tes!E170/0.086*1000000/RES_hhdet_in_new!E168)</f>
        <v>0</v>
      </c>
      <c r="F170" s="164">
        <f>IF(RES_hhdet_in_tes!F170=0,0,RES_hhdet_in_tes!F170/0.086*1000000/RES_hhdet_in_new!F168)</f>
        <v>0</v>
      </c>
      <c r="G170" s="164">
        <f>IF(RES_hhdet_in_tes!G170=0,0,RES_hhdet_in_tes!G170/0.086*1000000/RES_hhdet_in_new!G168)</f>
        <v>0</v>
      </c>
      <c r="H170" s="164">
        <f>IF(RES_hhdet_in_tes!H170=0,0,RES_hhdet_in_tes!H170/0.086*1000000/RES_hhdet_in_new!H168)</f>
        <v>0</v>
      </c>
      <c r="I170" s="164">
        <f>IF(RES_hhdet_in_tes!I170=0,0,RES_hhdet_in_tes!I170/0.086*1000000/RES_hhdet_in_new!I168)</f>
        <v>0</v>
      </c>
      <c r="J170" s="164">
        <f>IF(RES_hhdet_in_tes!J170=0,0,RES_hhdet_in_tes!J170/0.086*1000000/RES_hhdet_in_new!J168)</f>
        <v>0</v>
      </c>
      <c r="K170" s="164">
        <f>IF(RES_hhdet_in_tes!K170=0,0,RES_hhdet_in_tes!K170/0.086*1000000/RES_hhdet_in_new!K168)</f>
        <v>0</v>
      </c>
      <c r="L170" s="164">
        <f>IF(RES_hhdet_in_tes!L170=0,0,RES_hhdet_in_tes!L170/0.086*1000000/RES_hhdet_in_new!L168)</f>
        <v>0</v>
      </c>
      <c r="M170" s="164">
        <f>IF(RES_hhdet_in_tes!M170=0,0,RES_hhdet_in_tes!M170/0.086*1000000/RES_hhdet_in_new!M168)</f>
        <v>0</v>
      </c>
      <c r="N170" s="164">
        <f>IF(RES_hhdet_in_tes!N170=0,0,RES_hhdet_in_tes!N170/0.086*1000000/RES_hhdet_in_new!N168)</f>
        <v>0</v>
      </c>
      <c r="O170" s="164">
        <f>IF(RES_hhdet_in_tes!O170=0,0,RES_hhdet_in_tes!O170/0.086*1000000/RES_hhdet_in_new!O168)</f>
        <v>0</v>
      </c>
      <c r="P170" s="164">
        <f>IF(RES_hhdet_in_tes!P170=0,0,RES_hhdet_in_tes!P170/0.086*1000000/RES_hhdet_in_new!P168)</f>
        <v>0</v>
      </c>
      <c r="Q170" s="164">
        <f>IF(RES_hhdet_in_tes!Q170=0,0,RES_hhdet_in_tes!Q170/0.086*1000000/RES_hhdet_in_new!Q168)</f>
        <v>0</v>
      </c>
    </row>
    <row r="171" spans="1:17" ht="12" customHeight="1" x14ac:dyDescent="0.25">
      <c r="A171" s="163" t="s">
        <v>142</v>
      </c>
      <c r="B171" s="162"/>
      <c r="C171" s="162">
        <f>IF(RES_hhdet_in_tes!C171=0,0,RES_hhdet_in_tes!C171/0.086*1000000/RES_hhdet_in_new!C171)</f>
        <v>1589.78475166051</v>
      </c>
      <c r="D171" s="162">
        <f>IF(RES_hhdet_in_tes!D171=0,0,RES_hhdet_in_tes!D171/0.086*1000000/RES_hhdet_in_new!D171)</f>
        <v>1597.7802017611791</v>
      </c>
      <c r="E171" s="162">
        <f>IF(RES_hhdet_in_tes!E171=0,0,RES_hhdet_in_tes!E171/0.086*1000000/RES_hhdet_in_new!E171)</f>
        <v>1659.5287564456091</v>
      </c>
      <c r="F171" s="162">
        <f>IF(RES_hhdet_in_tes!F171=0,0,RES_hhdet_in_tes!F171/0.086*1000000/RES_hhdet_in_new!F171)</f>
        <v>1692.4474480083677</v>
      </c>
      <c r="G171" s="162">
        <f>IF(RES_hhdet_in_tes!G171=0,0,RES_hhdet_in_tes!G171/0.086*1000000/RES_hhdet_in_new!G171)</f>
        <v>1568.541632190794</v>
      </c>
      <c r="H171" s="162">
        <f>IF(RES_hhdet_in_tes!H171=0,0,RES_hhdet_in_tes!H171/0.086*1000000/RES_hhdet_in_new!H171)</f>
        <v>1593.901108848549</v>
      </c>
      <c r="I171" s="162">
        <f>IF(RES_hhdet_in_tes!I171=0,0,RES_hhdet_in_tes!I171/0.086*1000000/RES_hhdet_in_new!I171)</f>
        <v>1603.7989137514458</v>
      </c>
      <c r="J171" s="162">
        <f>IF(RES_hhdet_in_tes!J171=0,0,RES_hhdet_in_tes!J171/0.086*1000000/RES_hhdet_in_new!J171)</f>
        <v>1621.5358084451091</v>
      </c>
      <c r="K171" s="162">
        <f>IF(RES_hhdet_in_tes!K171=0,0,RES_hhdet_in_tes!K171/0.086*1000000/RES_hhdet_in_new!K171)</f>
        <v>1514.5468300715779</v>
      </c>
      <c r="L171" s="162">
        <f>IF(RES_hhdet_in_tes!L171=0,0,RES_hhdet_in_tes!L171/0.086*1000000/RES_hhdet_in_new!L171)</f>
        <v>1847.6236985439809</v>
      </c>
      <c r="M171" s="162">
        <f>IF(RES_hhdet_in_tes!M171=0,0,RES_hhdet_in_tes!M171/0.086*1000000/RES_hhdet_in_new!M171)</f>
        <v>1459.6620437049176</v>
      </c>
      <c r="N171" s="162">
        <f>IF(RES_hhdet_in_tes!N171=0,0,RES_hhdet_in_tes!N171/0.086*1000000/RES_hhdet_in_new!N171)</f>
        <v>1949.2954299313478</v>
      </c>
      <c r="O171" s="162">
        <f>IF(RES_hhdet_in_tes!O171=0,0,RES_hhdet_in_tes!O171/0.086*1000000/RES_hhdet_in_new!O171)</f>
        <v>2074.6875386826569</v>
      </c>
      <c r="P171" s="162">
        <f>IF(RES_hhdet_in_tes!P171=0,0,RES_hhdet_in_tes!P171/0.086*1000000/RES_hhdet_in_new!P171)</f>
        <v>1740.7496333257725</v>
      </c>
      <c r="Q171" s="162">
        <f>IF(RES_hhdet_in_tes!Q171=0,0,RES_hhdet_in_tes!Q171/0.086*1000000/RES_hhdet_in_new!Q171)</f>
        <v>1849.3415080445625</v>
      </c>
    </row>
    <row r="172" spans="1:17" ht="12" customHeight="1" x14ac:dyDescent="0.25">
      <c r="A172" s="161" t="s">
        <v>141</v>
      </c>
      <c r="B172" s="160"/>
      <c r="C172" s="160">
        <f>IF(RES_hhdet_in_tes!C172=0,0,RES_hhdet_in_tes!C172/0.086*1000000/RES_hhdet_in_new!C172)</f>
        <v>1532.4956565235998</v>
      </c>
      <c r="D172" s="160">
        <f>IF(RES_hhdet_in_tes!D172=0,0,RES_hhdet_in_tes!D172/0.086*1000000/RES_hhdet_in_new!D172)</f>
        <v>1533.2915600979636</v>
      </c>
      <c r="E172" s="160">
        <f>IF(RES_hhdet_in_tes!E172=0,0,RES_hhdet_in_tes!E172/0.086*1000000/RES_hhdet_in_new!E172)</f>
        <v>1578.1161556784423</v>
      </c>
      <c r="F172" s="160">
        <f>IF(RES_hhdet_in_tes!F172=0,0,RES_hhdet_in_tes!F172/0.086*1000000/RES_hhdet_in_new!F172)</f>
        <v>1604.7860279155243</v>
      </c>
      <c r="G172" s="160">
        <f>IF(RES_hhdet_in_tes!G172=0,0,RES_hhdet_in_tes!G172/0.086*1000000/RES_hhdet_in_new!G172)</f>
        <v>1525.0215077091457</v>
      </c>
      <c r="H172" s="160">
        <f>IF(RES_hhdet_in_tes!H172=0,0,RES_hhdet_in_tes!H172/0.086*1000000/RES_hhdet_in_new!H172)</f>
        <v>1546.7790933962676</v>
      </c>
      <c r="I172" s="160">
        <f>IF(RES_hhdet_in_tes!I172=0,0,RES_hhdet_in_tes!I172/0.086*1000000/RES_hhdet_in_new!I172)</f>
        <v>1551.8317568435418</v>
      </c>
      <c r="J172" s="160">
        <f>IF(RES_hhdet_in_tes!J172=0,0,RES_hhdet_in_tes!J172/0.086*1000000/RES_hhdet_in_new!J172)</f>
        <v>1562.7346076268664</v>
      </c>
      <c r="K172" s="160">
        <f>IF(RES_hhdet_in_tes!K172=0,0,RES_hhdet_in_tes!K172/0.086*1000000/RES_hhdet_in_new!K172)</f>
        <v>1493.6629482533488</v>
      </c>
      <c r="L172" s="160">
        <f>IF(RES_hhdet_in_tes!L172=0,0,RES_hhdet_in_tes!L172/0.086*1000000/RES_hhdet_in_new!L172)</f>
        <v>1713.126212914081</v>
      </c>
      <c r="M172" s="160">
        <f>IF(RES_hhdet_in_tes!M172=0,0,RES_hhdet_in_tes!M172/0.086*1000000/RES_hhdet_in_new!M172)</f>
        <v>1416.0871195895807</v>
      </c>
      <c r="N172" s="160">
        <f>IF(RES_hhdet_in_tes!N172=0,0,RES_hhdet_in_tes!N172/0.086*1000000/RES_hhdet_in_new!N172)</f>
        <v>1811.3511603171532</v>
      </c>
      <c r="O172" s="160">
        <f>IF(RES_hhdet_in_tes!O172=0,0,RES_hhdet_in_tes!O172/0.086*1000000/RES_hhdet_in_new!O172)</f>
        <v>1878.8931552930421</v>
      </c>
      <c r="P172" s="160">
        <f>IF(RES_hhdet_in_tes!P172=0,0,RES_hhdet_in_tes!P172/0.086*1000000/RES_hhdet_in_new!P172)</f>
        <v>1650.2119239125759</v>
      </c>
      <c r="Q172" s="160">
        <f>IF(RES_hhdet_in_tes!Q172=0,0,RES_hhdet_in_tes!Q172/0.086*1000000/RES_hhdet_in_new!Q172)</f>
        <v>1713.6508619748936</v>
      </c>
    </row>
    <row r="173" spans="1:17" ht="12" customHeight="1" x14ac:dyDescent="0.25">
      <c r="A173" s="148" t="s">
        <v>60</v>
      </c>
      <c r="B173" s="156"/>
      <c r="C173" s="156">
        <f>IF(RES_hhdet_in_tes!C173=0,0,RES_hhdet_in_tes!C173/0.086*1000000/RES_hhdet_in_new!C172)</f>
        <v>1033.8121640493537</v>
      </c>
      <c r="D173" s="156">
        <f>IF(RES_hhdet_in_tes!D173=0,0,RES_hhdet_in_tes!D173/0.086*1000000/RES_hhdet_in_new!D172)</f>
        <v>1039.5145863637979</v>
      </c>
      <c r="E173" s="156">
        <f>IF(RES_hhdet_in_tes!E173=0,0,RES_hhdet_in_tes!E173/0.086*1000000/RES_hhdet_in_new!E172)</f>
        <v>1081.2769404160415</v>
      </c>
      <c r="F173" s="156">
        <f>IF(RES_hhdet_in_tes!F173=0,0,RES_hhdet_in_tes!F173/0.086*1000000/RES_hhdet_in_new!F172)</f>
        <v>1104.134570775354</v>
      </c>
      <c r="G173" s="156">
        <f>IF(RES_hhdet_in_tes!G173=0,0,RES_hhdet_in_tes!G173/0.086*1000000/RES_hhdet_in_new!G172)</f>
        <v>1026.8217866856262</v>
      </c>
      <c r="H173" s="156">
        <f>IF(RES_hhdet_in_tes!H173=0,0,RES_hhdet_in_tes!H173/0.086*1000000/RES_hhdet_in_new!H172)</f>
        <v>1051.2662758160966</v>
      </c>
      <c r="I173" s="156">
        <f>IF(RES_hhdet_in_tes!I173=0,0,RES_hhdet_in_tes!I173/0.086*1000000/RES_hhdet_in_new!I172)</f>
        <v>1057.1741579542759</v>
      </c>
      <c r="J173" s="156">
        <f>IF(RES_hhdet_in_tes!J173=0,0,RES_hhdet_in_tes!J173/0.086*1000000/RES_hhdet_in_new!J172)</f>
        <v>1067.1720351778099</v>
      </c>
      <c r="K173" s="156">
        <f>IF(RES_hhdet_in_tes!K173=0,0,RES_hhdet_in_tes!K173/0.086*1000000/RES_hhdet_in_new!K172)</f>
        <v>995.49277870070262</v>
      </c>
      <c r="L173" s="156">
        <f>IF(RES_hhdet_in_tes!L173=0,0,RES_hhdet_in_tes!L173/0.086*1000000/RES_hhdet_in_new!L172)</f>
        <v>1212.9814117202768</v>
      </c>
      <c r="M173" s="156">
        <f>IF(RES_hhdet_in_tes!M173=0,0,RES_hhdet_in_tes!M173/0.086*1000000/RES_hhdet_in_new!M172)</f>
        <v>959.7694856333469</v>
      </c>
      <c r="N173" s="156">
        <f>IF(RES_hhdet_in_tes!N173=0,0,RES_hhdet_in_tes!N173/0.086*1000000/RES_hhdet_in_new!N172)</f>
        <v>1320.0799097959339</v>
      </c>
      <c r="O173" s="156">
        <f>IF(RES_hhdet_in_tes!O173=0,0,RES_hhdet_in_tes!O173/0.086*1000000/RES_hhdet_in_new!O172)</f>
        <v>1359.9438507971715</v>
      </c>
      <c r="P173" s="156">
        <f>IF(RES_hhdet_in_tes!P173=0,0,RES_hhdet_in_tes!P173/0.086*1000000/RES_hhdet_in_new!P172)</f>
        <v>1140.055213809894</v>
      </c>
      <c r="Q173" s="156">
        <f>IF(RES_hhdet_in_tes!Q173=0,0,RES_hhdet_in_tes!Q173/0.086*1000000/RES_hhdet_in_new!Q172)</f>
        <v>1208.7002151153995</v>
      </c>
    </row>
    <row r="174" spans="1:17" ht="12" customHeight="1" x14ac:dyDescent="0.25">
      <c r="A174" s="159" t="s">
        <v>59</v>
      </c>
      <c r="B174" s="57"/>
      <c r="C174" s="57">
        <f>IF(RES_hhdet_in_tes!C174=0,0,RES_hhdet_in_tes!C174/0.086*1000000/RES_hhdet_in_new!C172)</f>
        <v>498.68349247424601</v>
      </c>
      <c r="D174" s="57">
        <f>IF(RES_hhdet_in_tes!D174=0,0,RES_hhdet_in_tes!D174/0.086*1000000/RES_hhdet_in_new!D172)</f>
        <v>493.77697373416567</v>
      </c>
      <c r="E174" s="57">
        <f>IF(RES_hhdet_in_tes!E174=0,0,RES_hhdet_in_tes!E174/0.086*1000000/RES_hhdet_in_new!E172)</f>
        <v>496.83921526240113</v>
      </c>
      <c r="F174" s="57">
        <f>IF(RES_hhdet_in_tes!F174=0,0,RES_hhdet_in_tes!F174/0.086*1000000/RES_hhdet_in_new!F172)</f>
        <v>500.65145714017046</v>
      </c>
      <c r="G174" s="57">
        <f>IF(RES_hhdet_in_tes!G174=0,0,RES_hhdet_in_tes!G174/0.086*1000000/RES_hhdet_in_new!G172)</f>
        <v>498.1997210235196</v>
      </c>
      <c r="H174" s="57">
        <f>IF(RES_hhdet_in_tes!H174=0,0,RES_hhdet_in_tes!H174/0.086*1000000/RES_hhdet_in_new!H172)</f>
        <v>495.51281758017103</v>
      </c>
      <c r="I174" s="57">
        <f>IF(RES_hhdet_in_tes!I174=0,0,RES_hhdet_in_tes!I174/0.086*1000000/RES_hhdet_in_new!I172)</f>
        <v>494.65759888926607</v>
      </c>
      <c r="J174" s="57">
        <f>IF(RES_hhdet_in_tes!J174=0,0,RES_hhdet_in_tes!J174/0.086*1000000/RES_hhdet_in_new!J172)</f>
        <v>495.56257244905657</v>
      </c>
      <c r="K174" s="57">
        <f>IF(RES_hhdet_in_tes!K174=0,0,RES_hhdet_in_tes!K174/0.086*1000000/RES_hhdet_in_new!K172)</f>
        <v>498.17016955264614</v>
      </c>
      <c r="L174" s="57">
        <f>IF(RES_hhdet_in_tes!L174=0,0,RES_hhdet_in_tes!L174/0.086*1000000/RES_hhdet_in_new!L172)</f>
        <v>500.1448011938042</v>
      </c>
      <c r="M174" s="57">
        <f>IF(RES_hhdet_in_tes!M174=0,0,RES_hhdet_in_tes!M174/0.086*1000000/RES_hhdet_in_new!M172)</f>
        <v>456.31763395623364</v>
      </c>
      <c r="N174" s="57">
        <f>IF(RES_hhdet_in_tes!N174=0,0,RES_hhdet_in_tes!N174/0.086*1000000/RES_hhdet_in_new!N172)</f>
        <v>491.27125052121943</v>
      </c>
      <c r="O174" s="57">
        <f>IF(RES_hhdet_in_tes!O174=0,0,RES_hhdet_in_tes!O174/0.086*1000000/RES_hhdet_in_new!O172)</f>
        <v>518.94930449587048</v>
      </c>
      <c r="P174" s="57">
        <f>IF(RES_hhdet_in_tes!P174=0,0,RES_hhdet_in_tes!P174/0.086*1000000/RES_hhdet_in_new!P172)</f>
        <v>510.15671010268181</v>
      </c>
      <c r="Q174" s="57">
        <f>IF(RES_hhdet_in_tes!Q174=0,0,RES_hhdet_in_tes!Q174/0.086*1000000/RES_hhdet_in_new!Q172)</f>
        <v>504.95064685949427</v>
      </c>
    </row>
    <row r="175" spans="1:17" ht="12" customHeight="1" x14ac:dyDescent="0.25">
      <c r="A175" s="158" t="s">
        <v>62</v>
      </c>
      <c r="B175" s="157"/>
      <c r="C175" s="157">
        <f>IF(SUM(RES_hhdet_in_tes!C176:C177)=0,0,SUM(RES_hhdet_in_tes!C176:C177)/0.086*1000000/SUM(RES_hhdet_in_new!C176:C177))</f>
        <v>824.72471270110657</v>
      </c>
      <c r="D175" s="157">
        <f>IF(SUM(RES_hhdet_in_tes!D176:D177)=0,0,SUM(RES_hhdet_in_tes!D176:D177)/0.086*1000000/SUM(RES_hhdet_in_new!D176:D177))</f>
        <v>836.21924327222428</v>
      </c>
      <c r="E175" s="157">
        <f>IF(SUM(RES_hhdet_in_tes!E176:E177)=0,0,SUM(RES_hhdet_in_tes!E176:E177)/0.086*1000000/SUM(RES_hhdet_in_new!E176:E177))</f>
        <v>887.39607177805885</v>
      </c>
      <c r="F175" s="157">
        <f>IF(SUM(RES_hhdet_in_tes!F176:F177)=0,0,SUM(RES_hhdet_in_tes!F176:F177)/0.086*1000000/SUM(RES_hhdet_in_new!F176:F177))</f>
        <v>875.46068197659622</v>
      </c>
      <c r="G175" s="157">
        <f>IF(SUM(RES_hhdet_in_tes!G176:G177)=0,0,SUM(RES_hhdet_in_tes!G176:G177)/0.086*1000000/SUM(RES_hhdet_in_new!G176:G177))</f>
        <v>837.26995997940503</v>
      </c>
      <c r="H175" s="157">
        <f>IF(SUM(RES_hhdet_in_tes!H176:H177)=0,0,SUM(RES_hhdet_in_tes!H176:H177)/0.086*1000000/SUM(RES_hhdet_in_new!H176:H177))</f>
        <v>866.94503649289766</v>
      </c>
      <c r="I175" s="157">
        <f>IF(SUM(RES_hhdet_in_tes!I176:I177)=0,0,SUM(RES_hhdet_in_tes!I176:I177)/0.086*1000000/SUM(RES_hhdet_in_new!I176:I177))</f>
        <v>861.34071057628012</v>
      </c>
      <c r="J175" s="157">
        <f>IF(SUM(RES_hhdet_in_tes!J176:J177)=0,0,SUM(RES_hhdet_in_tes!J176:J177)/0.086*1000000/SUM(RES_hhdet_in_new!J176:J177))</f>
        <v>915.53701170012607</v>
      </c>
      <c r="K175" s="157">
        <f>IF(SUM(RES_hhdet_in_tes!K176:K177)=0,0,SUM(RES_hhdet_in_tes!K176:K177)/0.086*1000000/SUM(RES_hhdet_in_new!K176:K177))</f>
        <v>891.21792320240957</v>
      </c>
      <c r="L175" s="157">
        <f>IF(SUM(RES_hhdet_in_tes!L176:L177)=0,0,SUM(RES_hhdet_in_tes!L176:L177)/0.086*1000000/SUM(RES_hhdet_in_new!L176:L177))</f>
        <v>979.06995125711694</v>
      </c>
      <c r="M175" s="157">
        <f>IF(SUM(RES_hhdet_in_tes!M176:M177)=0,0,SUM(RES_hhdet_in_tes!M176:M177)/0.086*1000000/SUM(RES_hhdet_in_new!M176:M177))</f>
        <v>849.60303038570987</v>
      </c>
      <c r="N175" s="157">
        <f>IF(SUM(RES_hhdet_in_tes!N176:N177)=0,0,SUM(RES_hhdet_in_tes!N176:N177)/0.086*1000000/SUM(RES_hhdet_in_new!N176:N177))</f>
        <v>1009.1417900212379</v>
      </c>
      <c r="O175" s="157">
        <f>IF(SUM(RES_hhdet_in_tes!O176:O177)=0,0,SUM(RES_hhdet_in_tes!O176:O177)/0.086*1000000/SUM(RES_hhdet_in_new!O176:O177))</f>
        <v>1093.6011131520509</v>
      </c>
      <c r="P175" s="157">
        <f>IF(SUM(RES_hhdet_in_tes!P176:P177)=0,0,SUM(RES_hhdet_in_tes!P176:P177)/0.086*1000000/SUM(RES_hhdet_in_new!P176:P177))</f>
        <v>930.11353671335064</v>
      </c>
      <c r="Q175" s="157">
        <f>IF(SUM(RES_hhdet_in_tes!Q176:Q177)=0,0,SUM(RES_hhdet_in_tes!Q176:Q177)/0.086*1000000/SUM(RES_hhdet_in_new!Q176:Q177))</f>
        <v>985.04737735459139</v>
      </c>
    </row>
    <row r="176" spans="1:17" ht="12" customHeight="1" x14ac:dyDescent="0.25">
      <c r="A176" s="23" t="s">
        <v>57</v>
      </c>
      <c r="B176" s="156"/>
      <c r="C176" s="156">
        <f>IF(RES_hhdet_in_tes!C176=0,0,RES_hhdet_in_tes!C176/0.086*1000000/RES_hhdet_in_new!C176)</f>
        <v>0</v>
      </c>
      <c r="D176" s="156">
        <f>IF(RES_hhdet_in_tes!D176=0,0,RES_hhdet_in_tes!D176/0.086*1000000/RES_hhdet_in_new!D176)</f>
        <v>0</v>
      </c>
      <c r="E176" s="156">
        <f>IF(RES_hhdet_in_tes!E176=0,0,RES_hhdet_in_tes!E176/0.086*1000000/RES_hhdet_in_new!E176)</f>
        <v>0</v>
      </c>
      <c r="F176" s="156">
        <f>IF(RES_hhdet_in_tes!F176=0,0,RES_hhdet_in_tes!F176/0.086*1000000/RES_hhdet_in_new!F176)</f>
        <v>0</v>
      </c>
      <c r="G176" s="156">
        <f>IF(RES_hhdet_in_tes!G176=0,0,RES_hhdet_in_tes!G176/0.086*1000000/RES_hhdet_in_new!G176)</f>
        <v>0</v>
      </c>
      <c r="H176" s="156">
        <f>IF(RES_hhdet_in_tes!H176=0,0,RES_hhdet_in_tes!H176/0.086*1000000/RES_hhdet_in_new!H176)</f>
        <v>0</v>
      </c>
      <c r="I176" s="156">
        <f>IF(RES_hhdet_in_tes!I176=0,0,RES_hhdet_in_tes!I176/0.086*1000000/RES_hhdet_in_new!I176)</f>
        <v>0</v>
      </c>
      <c r="J176" s="156">
        <f>IF(RES_hhdet_in_tes!J176=0,0,RES_hhdet_in_tes!J176/0.086*1000000/RES_hhdet_in_new!J176)</f>
        <v>0</v>
      </c>
      <c r="K176" s="156">
        <f>IF(RES_hhdet_in_tes!K176=0,0,RES_hhdet_in_tes!K176/0.086*1000000/RES_hhdet_in_new!K176)</f>
        <v>0</v>
      </c>
      <c r="L176" s="156">
        <f>IF(RES_hhdet_in_tes!L176=0,0,RES_hhdet_in_tes!L176/0.086*1000000/RES_hhdet_in_new!L176)</f>
        <v>0</v>
      </c>
      <c r="M176" s="156">
        <f>IF(RES_hhdet_in_tes!M176=0,0,RES_hhdet_in_tes!M176/0.086*1000000/RES_hhdet_in_new!M176)</f>
        <v>0</v>
      </c>
      <c r="N176" s="156">
        <f>IF(RES_hhdet_in_tes!N176=0,0,RES_hhdet_in_tes!N176/0.086*1000000/RES_hhdet_in_new!N176)</f>
        <v>0</v>
      </c>
      <c r="O176" s="156">
        <f>IF(RES_hhdet_in_tes!O176=0,0,RES_hhdet_in_tes!O176/0.086*1000000/RES_hhdet_in_new!O176)</f>
        <v>0</v>
      </c>
      <c r="P176" s="156">
        <f>IF(RES_hhdet_in_tes!P176=0,0,RES_hhdet_in_tes!P176/0.086*1000000/RES_hhdet_in_new!P176)</f>
        <v>0</v>
      </c>
      <c r="Q176" s="156">
        <f>IF(RES_hhdet_in_tes!Q176=0,0,RES_hhdet_in_tes!Q176/0.086*1000000/RES_hhdet_in_new!Q176)</f>
        <v>0</v>
      </c>
    </row>
    <row r="177" spans="1:17" ht="12" customHeight="1" x14ac:dyDescent="0.25">
      <c r="A177" s="29" t="s">
        <v>140</v>
      </c>
      <c r="B177" s="57"/>
      <c r="C177" s="57">
        <f>IF(RES_hhdet_in_tes!C177=0,0,RES_hhdet_in_tes!C177/0.086*1000000/RES_hhdet_in_new!C177)</f>
        <v>824.72471270110657</v>
      </c>
      <c r="D177" s="57">
        <f>IF(RES_hhdet_in_tes!D177=0,0,RES_hhdet_in_tes!D177/0.086*1000000/RES_hhdet_in_new!D177)</f>
        <v>836.21924327222428</v>
      </c>
      <c r="E177" s="57">
        <f>IF(RES_hhdet_in_tes!E177=0,0,RES_hhdet_in_tes!E177/0.086*1000000/RES_hhdet_in_new!E177)</f>
        <v>887.39607177805885</v>
      </c>
      <c r="F177" s="57">
        <f>IF(RES_hhdet_in_tes!F177=0,0,RES_hhdet_in_tes!F177/0.086*1000000/RES_hhdet_in_new!F177)</f>
        <v>875.46068197659622</v>
      </c>
      <c r="G177" s="57">
        <f>IF(RES_hhdet_in_tes!G177=0,0,RES_hhdet_in_tes!G177/0.086*1000000/RES_hhdet_in_new!G177)</f>
        <v>837.26995997940503</v>
      </c>
      <c r="H177" s="57">
        <f>IF(RES_hhdet_in_tes!H177=0,0,RES_hhdet_in_tes!H177/0.086*1000000/RES_hhdet_in_new!H177)</f>
        <v>866.94503649289766</v>
      </c>
      <c r="I177" s="57">
        <f>IF(RES_hhdet_in_tes!I177=0,0,RES_hhdet_in_tes!I177/0.086*1000000/RES_hhdet_in_new!I177)</f>
        <v>861.34071057628012</v>
      </c>
      <c r="J177" s="57">
        <f>IF(RES_hhdet_in_tes!J177=0,0,RES_hhdet_in_tes!J177/0.086*1000000/RES_hhdet_in_new!J177)</f>
        <v>915.53701170012607</v>
      </c>
      <c r="K177" s="57">
        <f>IF(RES_hhdet_in_tes!K177=0,0,RES_hhdet_in_tes!K177/0.086*1000000/RES_hhdet_in_new!K177)</f>
        <v>891.21792320240957</v>
      </c>
      <c r="L177" s="57">
        <f>IF(RES_hhdet_in_tes!L177=0,0,RES_hhdet_in_tes!L177/0.086*1000000/RES_hhdet_in_new!L177)</f>
        <v>979.06995125711694</v>
      </c>
      <c r="M177" s="57">
        <f>IF(RES_hhdet_in_tes!M177=0,0,RES_hhdet_in_tes!M177/0.086*1000000/RES_hhdet_in_new!M177)</f>
        <v>849.60303038570987</v>
      </c>
      <c r="N177" s="57">
        <f>IF(RES_hhdet_in_tes!N177=0,0,RES_hhdet_in_tes!N177/0.086*1000000/RES_hhdet_in_new!N177)</f>
        <v>1009.1417900212379</v>
      </c>
      <c r="O177" s="57">
        <f>IF(RES_hhdet_in_tes!O177=0,0,RES_hhdet_in_tes!O177/0.086*1000000/RES_hhdet_in_new!O177)</f>
        <v>1093.6011131520509</v>
      </c>
      <c r="P177" s="57">
        <f>IF(RES_hhdet_in_tes!P177=0,0,RES_hhdet_in_tes!P177/0.086*1000000/RES_hhdet_in_new!P177)</f>
        <v>930.11353671335064</v>
      </c>
      <c r="Q177" s="57">
        <f>IF(RES_hhdet_in_tes!Q177=0,0,RES_hhdet_in_tes!Q177/0.086*1000000/RES_hhdet_in_new!Q177)</f>
        <v>985.04737735459139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9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180</v>
      </c>
    </row>
    <row r="3" spans="1:17" ht="12" customHeight="1" x14ac:dyDescent="0.25">
      <c r="A3" s="152" t="s">
        <v>172</v>
      </c>
      <c r="B3" s="168"/>
      <c r="C3" s="168">
        <f t="shared" ref="C3" si="0">SUM(C4,C7,C9,C19)</f>
        <v>0</v>
      </c>
      <c r="D3" s="168">
        <f t="shared" ref="D3" si="1">SUM(D4,D7,D9,D19)</f>
        <v>0</v>
      </c>
      <c r="E3" s="168">
        <f t="shared" ref="E3" si="2">SUM(E4,E7,E9,E19)</f>
        <v>5795.387979972098</v>
      </c>
      <c r="F3" s="168">
        <f t="shared" ref="F3" si="3">SUM(F4,F7,F9,F19)</f>
        <v>6909.246591636479</v>
      </c>
      <c r="G3" s="168">
        <f t="shared" ref="G3" si="4">SUM(G4,G7,G9,G19)</f>
        <v>5504.1334137821468</v>
      </c>
      <c r="H3" s="168">
        <f t="shared" ref="H3" si="5">SUM(H4,H7,H9,H19)</f>
        <v>5493.8075336097709</v>
      </c>
      <c r="I3" s="168">
        <f t="shared" ref="I3" si="6">SUM(I4,I7,I9,I19)</f>
        <v>5464.6732539113336</v>
      </c>
      <c r="J3" s="168">
        <f t="shared" ref="J3" si="7">SUM(J4,J7,J9,J19)</f>
        <v>5062.8542476125303</v>
      </c>
      <c r="K3" s="168">
        <f t="shared" ref="K3" si="8">SUM(K4,K7,K9,K19)</f>
        <v>0</v>
      </c>
      <c r="L3" s="168">
        <f t="shared" ref="L3" si="9">SUM(L4,L7,L9,L19)</f>
        <v>4999.4149945475301</v>
      </c>
      <c r="M3" s="168">
        <f t="shared" ref="M3" si="10">SUM(M4,M7,M9,M19)</f>
        <v>0</v>
      </c>
      <c r="N3" s="168">
        <f t="shared" ref="N3" si="11">SUM(N4,N7,N9,N19)</f>
        <v>0</v>
      </c>
      <c r="O3" s="168">
        <f t="shared" ref="O3" si="12">SUM(O4,O7,O9,O19)</f>
        <v>0</v>
      </c>
      <c r="P3" s="168">
        <f t="shared" ref="P3" si="13">SUM(P4,P7,P9,P19)</f>
        <v>0</v>
      </c>
      <c r="Q3" s="168">
        <f t="shared" ref="Q3" si="14">SUM(Q4,Q7,Q9,Q19)</f>
        <v>0</v>
      </c>
    </row>
    <row r="4" spans="1:17" ht="12.95" customHeight="1" x14ac:dyDescent="0.25">
      <c r="A4" s="158" t="s">
        <v>65</v>
      </c>
      <c r="B4" s="157"/>
      <c r="C4" s="157">
        <f t="shared" ref="C4:Q4" si="15">SUM(C5:C6)</f>
        <v>0</v>
      </c>
      <c r="D4" s="157">
        <f t="shared" si="15"/>
        <v>0</v>
      </c>
      <c r="E4" s="157">
        <f t="shared" si="15"/>
        <v>5531.8907079605424</v>
      </c>
      <c r="F4" s="157">
        <f t="shared" si="15"/>
        <v>5811.4756975062082</v>
      </c>
      <c r="G4" s="157">
        <f t="shared" si="15"/>
        <v>5296.6291872454167</v>
      </c>
      <c r="H4" s="157">
        <f t="shared" si="15"/>
        <v>5132.2694625946942</v>
      </c>
      <c r="I4" s="157">
        <f t="shared" si="15"/>
        <v>4950.0937665102001</v>
      </c>
      <c r="J4" s="157">
        <f t="shared" si="15"/>
        <v>4970.6154262557302</v>
      </c>
      <c r="K4" s="157">
        <f t="shared" si="15"/>
        <v>0</v>
      </c>
      <c r="L4" s="157">
        <f t="shared" si="15"/>
        <v>4837.4565390929429</v>
      </c>
      <c r="M4" s="157">
        <f t="shared" si="15"/>
        <v>0</v>
      </c>
      <c r="N4" s="157">
        <f t="shared" si="15"/>
        <v>0</v>
      </c>
      <c r="O4" s="157">
        <f t="shared" si="15"/>
        <v>0</v>
      </c>
      <c r="P4" s="157">
        <f t="shared" si="15"/>
        <v>0</v>
      </c>
      <c r="Q4" s="157">
        <f t="shared" si="15"/>
        <v>0</v>
      </c>
    </row>
    <row r="5" spans="1:17" ht="12" customHeight="1" x14ac:dyDescent="0.25">
      <c r="A5" s="23" t="s">
        <v>58</v>
      </c>
      <c r="B5" s="156"/>
      <c r="C5" s="156">
        <f>IF(RES_hhdet_in_emi!C5=0,0,RES_hhdet_in_emi!C5*1000000/RES_hhdet_in_new!C5)</f>
        <v>0</v>
      </c>
      <c r="D5" s="156">
        <f>IF(RES_hhdet_in_emi!D5=0,0,RES_hhdet_in_emi!D5*1000000/RES_hhdet_in_new!D5)</f>
        <v>0</v>
      </c>
      <c r="E5" s="156">
        <f>IF(RES_hhdet_in_emi!E5=0,0,RES_hhdet_in_emi!E5*1000000/RES_hhdet_in_new!E5)</f>
        <v>5531.8907079605424</v>
      </c>
      <c r="F5" s="156">
        <f>IF(RES_hhdet_in_emi!F5=0,0,RES_hhdet_in_emi!F5*1000000/RES_hhdet_in_new!F5)</f>
        <v>5811.4756975062082</v>
      </c>
      <c r="G5" s="156">
        <f>IF(RES_hhdet_in_emi!G5=0,0,RES_hhdet_in_emi!G5*1000000/RES_hhdet_in_new!G5)</f>
        <v>5296.6291872454167</v>
      </c>
      <c r="H5" s="156">
        <f>IF(RES_hhdet_in_emi!H5=0,0,RES_hhdet_in_emi!H5*1000000/RES_hhdet_in_new!H5)</f>
        <v>5132.2694625946942</v>
      </c>
      <c r="I5" s="156">
        <f>IF(RES_hhdet_in_emi!I5=0,0,RES_hhdet_in_emi!I5*1000000/RES_hhdet_in_new!I5)</f>
        <v>4950.0937665102001</v>
      </c>
      <c r="J5" s="156">
        <f>IF(RES_hhdet_in_emi!J5=0,0,RES_hhdet_in_emi!J5*1000000/RES_hhdet_in_new!J5)</f>
        <v>4970.6154262557302</v>
      </c>
      <c r="K5" s="156">
        <f>IF(RES_hhdet_in_emi!K5=0,0,RES_hhdet_in_emi!K5*1000000/RES_hhdet_in_new!K5)</f>
        <v>0</v>
      </c>
      <c r="L5" s="156">
        <f>IF(RES_hhdet_in_emi!L5=0,0,RES_hhdet_in_emi!L5*1000000/RES_hhdet_in_new!L5)</f>
        <v>4837.4565390929429</v>
      </c>
      <c r="M5" s="156">
        <f>IF(RES_hhdet_in_emi!M5=0,0,RES_hhdet_in_emi!M5*1000000/RES_hhdet_in_new!M5)</f>
        <v>0</v>
      </c>
      <c r="N5" s="156">
        <f>IF(RES_hhdet_in_emi!N5=0,0,RES_hhdet_in_emi!N5*1000000/RES_hhdet_in_new!N5)</f>
        <v>0</v>
      </c>
      <c r="O5" s="156">
        <f>IF(RES_hhdet_in_emi!O5=0,0,RES_hhdet_in_emi!O5*1000000/RES_hhdet_in_new!O5)</f>
        <v>0</v>
      </c>
      <c r="P5" s="156">
        <f>IF(RES_hhdet_in_emi!P5=0,0,RES_hhdet_in_emi!P5*1000000/RES_hhdet_in_new!P5)</f>
        <v>0</v>
      </c>
      <c r="Q5" s="156">
        <f>IF(RES_hhdet_in_emi!Q5=0,0,RES_hhdet_in_emi!Q5*1000000/RES_hhdet_in_new!Q5)</f>
        <v>0</v>
      </c>
    </row>
    <row r="6" spans="1:17" ht="12" customHeight="1" x14ac:dyDescent="0.25">
      <c r="A6" s="23" t="s">
        <v>60</v>
      </c>
      <c r="B6" s="156"/>
      <c r="C6" s="156">
        <f>IF(RES_hhdet_in_emi!C6=0,0,RES_hhdet_in_emi!C6*1000000/RES_hhdet_in_new!C5)</f>
        <v>0</v>
      </c>
      <c r="D6" s="156">
        <f>IF(RES_hhdet_in_emi!D6=0,0,RES_hhdet_in_emi!D6*1000000/RES_hhdet_in_new!D5)</f>
        <v>0</v>
      </c>
      <c r="E6" s="156">
        <f>IF(RES_hhdet_in_emi!E6=0,0,RES_hhdet_in_emi!E6*1000000/RES_hhdet_in_new!E5)</f>
        <v>0</v>
      </c>
      <c r="F6" s="156">
        <f>IF(RES_hhdet_in_emi!F6=0,0,RES_hhdet_in_emi!F6*1000000/RES_hhdet_in_new!F5)</f>
        <v>0</v>
      </c>
      <c r="G6" s="156">
        <f>IF(RES_hhdet_in_emi!G6=0,0,RES_hhdet_in_emi!G6*1000000/RES_hhdet_in_new!G5)</f>
        <v>0</v>
      </c>
      <c r="H6" s="156">
        <f>IF(RES_hhdet_in_emi!H6=0,0,RES_hhdet_in_emi!H6*1000000/RES_hhdet_in_new!H5)</f>
        <v>0</v>
      </c>
      <c r="I6" s="156">
        <f>IF(RES_hhdet_in_emi!I6=0,0,RES_hhdet_in_emi!I6*1000000/RES_hhdet_in_new!I5)</f>
        <v>0</v>
      </c>
      <c r="J6" s="156">
        <f>IF(RES_hhdet_in_emi!J6=0,0,RES_hhdet_in_emi!J6*1000000/RES_hhdet_in_new!J5)</f>
        <v>0</v>
      </c>
      <c r="K6" s="156">
        <f>IF(RES_hhdet_in_emi!K6=0,0,RES_hhdet_in_emi!K6*1000000/RES_hhdet_in_new!K5)</f>
        <v>0</v>
      </c>
      <c r="L6" s="156">
        <f>IF(RES_hhdet_in_emi!L6=0,0,RES_hhdet_in_emi!L6*1000000/RES_hhdet_in_new!L5)</f>
        <v>0</v>
      </c>
      <c r="M6" s="156">
        <f>IF(RES_hhdet_in_emi!M6=0,0,RES_hhdet_in_emi!M6*1000000/RES_hhdet_in_new!M5)</f>
        <v>0</v>
      </c>
      <c r="N6" s="156">
        <f>IF(RES_hhdet_in_emi!N6=0,0,RES_hhdet_in_emi!N6*1000000/RES_hhdet_in_new!N5)</f>
        <v>0</v>
      </c>
      <c r="O6" s="156">
        <f>IF(RES_hhdet_in_emi!O6=0,0,RES_hhdet_in_emi!O6*1000000/RES_hhdet_in_new!O5)</f>
        <v>0</v>
      </c>
      <c r="P6" s="156">
        <f>IF(RES_hhdet_in_emi!P6=0,0,RES_hhdet_in_emi!P6*1000000/RES_hhdet_in_new!P5)</f>
        <v>0</v>
      </c>
      <c r="Q6" s="156">
        <f>IF(RES_hhdet_in_emi!Q6=0,0,RES_hhdet_in_emi!Q6*1000000/RES_hhdet_in_new!Q5)</f>
        <v>0</v>
      </c>
    </row>
    <row r="7" spans="1:17" ht="12.95" customHeight="1" x14ac:dyDescent="0.25">
      <c r="A7" s="158" t="s">
        <v>112</v>
      </c>
      <c r="B7" s="157"/>
      <c r="C7" s="157">
        <f t="shared" ref="C7:Q7" si="16">C8</f>
        <v>0</v>
      </c>
      <c r="D7" s="157">
        <f t="shared" si="16"/>
        <v>0</v>
      </c>
      <c r="E7" s="157">
        <f t="shared" si="16"/>
        <v>0</v>
      </c>
      <c r="F7" s="157">
        <f t="shared" si="16"/>
        <v>0</v>
      </c>
      <c r="G7" s="157">
        <f t="shared" si="16"/>
        <v>0</v>
      </c>
      <c r="H7" s="157">
        <f t="shared" si="16"/>
        <v>0</v>
      </c>
      <c r="I7" s="157">
        <f t="shared" si="16"/>
        <v>0</v>
      </c>
      <c r="J7" s="157">
        <f t="shared" si="16"/>
        <v>0</v>
      </c>
      <c r="K7" s="157">
        <f t="shared" si="16"/>
        <v>0</v>
      </c>
      <c r="L7" s="157">
        <f t="shared" si="16"/>
        <v>0</v>
      </c>
      <c r="M7" s="157">
        <f t="shared" si="16"/>
        <v>0</v>
      </c>
      <c r="N7" s="157">
        <f t="shared" si="16"/>
        <v>0</v>
      </c>
      <c r="O7" s="157">
        <f t="shared" si="16"/>
        <v>0</v>
      </c>
      <c r="P7" s="157">
        <f t="shared" si="16"/>
        <v>0</v>
      </c>
      <c r="Q7" s="157">
        <f t="shared" si="16"/>
        <v>0</v>
      </c>
    </row>
    <row r="8" spans="1:17" ht="12" customHeight="1" x14ac:dyDescent="0.25">
      <c r="A8" s="23" t="s">
        <v>60</v>
      </c>
      <c r="B8" s="156"/>
      <c r="C8" s="156">
        <f>IF(RES_hhdet_in_emi!C8=0,0,RES_hhdet_in_emi!C8*1000000/RES_hhdet_in_new!C8)</f>
        <v>0</v>
      </c>
      <c r="D8" s="156">
        <f>IF(RES_hhdet_in_emi!D8=0,0,RES_hhdet_in_emi!D8*1000000/RES_hhdet_in_new!D8)</f>
        <v>0</v>
      </c>
      <c r="E8" s="156">
        <f>IF(RES_hhdet_in_emi!E8=0,0,RES_hhdet_in_emi!E8*1000000/RES_hhdet_in_new!E8)</f>
        <v>0</v>
      </c>
      <c r="F8" s="156">
        <f>IF(RES_hhdet_in_emi!F8=0,0,RES_hhdet_in_emi!F8*1000000/RES_hhdet_in_new!F8)</f>
        <v>0</v>
      </c>
      <c r="G8" s="156">
        <f>IF(RES_hhdet_in_emi!G8=0,0,RES_hhdet_in_emi!G8*1000000/RES_hhdet_in_new!G8)</f>
        <v>0</v>
      </c>
      <c r="H8" s="156">
        <f>IF(RES_hhdet_in_emi!H8=0,0,RES_hhdet_in_emi!H8*1000000/RES_hhdet_in_new!H8)</f>
        <v>0</v>
      </c>
      <c r="I8" s="156">
        <f>IF(RES_hhdet_in_emi!I8=0,0,RES_hhdet_in_emi!I8*1000000/RES_hhdet_in_new!I8)</f>
        <v>0</v>
      </c>
      <c r="J8" s="156">
        <f>IF(RES_hhdet_in_emi!J8=0,0,RES_hhdet_in_emi!J8*1000000/RES_hhdet_in_new!J8)</f>
        <v>0</v>
      </c>
      <c r="K8" s="156">
        <f>IF(RES_hhdet_in_emi!K8=0,0,RES_hhdet_in_emi!K8*1000000/RES_hhdet_in_new!K8)</f>
        <v>0</v>
      </c>
      <c r="L8" s="156">
        <f>IF(RES_hhdet_in_emi!L8=0,0,RES_hhdet_in_emi!L8*1000000/RES_hhdet_in_new!L8)</f>
        <v>0</v>
      </c>
      <c r="M8" s="156">
        <f>IF(RES_hhdet_in_emi!M8=0,0,RES_hhdet_in_emi!M8*1000000/RES_hhdet_in_new!M8)</f>
        <v>0</v>
      </c>
      <c r="N8" s="156">
        <f>IF(RES_hhdet_in_emi!N8=0,0,RES_hhdet_in_emi!N8*1000000/RES_hhdet_in_new!N8)</f>
        <v>0</v>
      </c>
      <c r="O8" s="156">
        <f>IF(RES_hhdet_in_emi!O8=0,0,RES_hhdet_in_emi!O8*1000000/RES_hhdet_in_new!O8)</f>
        <v>0</v>
      </c>
      <c r="P8" s="156">
        <f>IF(RES_hhdet_in_emi!P8=0,0,RES_hhdet_in_emi!P8*1000000/RES_hhdet_in_new!P8)</f>
        <v>0</v>
      </c>
      <c r="Q8" s="156">
        <f>IF(RES_hhdet_in_emi!Q8=0,0,RES_hhdet_in_emi!Q8*1000000/RES_hhdet_in_new!Q8)</f>
        <v>0</v>
      </c>
    </row>
    <row r="9" spans="1:17" ht="12" customHeight="1" x14ac:dyDescent="0.25">
      <c r="A9" s="158" t="s">
        <v>63</v>
      </c>
      <c r="B9" s="157"/>
      <c r="C9" s="157">
        <f>IF(SUM(RES_hhdet_in_emi!C10:C12,RES_hhdet_in_emi!C15:C16)=0,0,SUM(RES_hhdet_in_emi!C10:C12,RES_hhdet_in_emi!C15:C16)*1000000/SUM(RES_hhdet_in_new!C10:C12,RES_hhdet_in_new!C15:C16))</f>
        <v>0</v>
      </c>
      <c r="D9" s="157">
        <f>IF(SUM(RES_hhdet_in_emi!D10:D12,RES_hhdet_in_emi!D15:D16)=0,0,SUM(RES_hhdet_in_emi!D10:D12,RES_hhdet_in_emi!D15:D16)*1000000/SUM(RES_hhdet_in_new!D10:D12,RES_hhdet_in_new!D15:D16))</f>
        <v>0</v>
      </c>
      <c r="E9" s="157">
        <f>IF(SUM(RES_hhdet_in_emi!E10:E12,RES_hhdet_in_emi!E15:E16)=0,0,SUM(RES_hhdet_in_emi!E10:E12,RES_hhdet_in_emi!E15:E16)*1000000/SUM(RES_hhdet_in_new!E10:E12,RES_hhdet_in_new!E15:E16))</f>
        <v>263.49727201155531</v>
      </c>
      <c r="F9" s="157">
        <f>IF(SUM(RES_hhdet_in_emi!F10:F12,RES_hhdet_in_emi!F15:F16)=0,0,SUM(RES_hhdet_in_emi!F10:F12,RES_hhdet_in_emi!F15:F16)*1000000/SUM(RES_hhdet_in_new!F10:F12,RES_hhdet_in_new!F15:F16))</f>
        <v>1097.7708941302706</v>
      </c>
      <c r="G9" s="157">
        <f>IF(SUM(RES_hhdet_in_emi!G10:G12,RES_hhdet_in_emi!G15:G16)=0,0,SUM(RES_hhdet_in_emi!G10:G12,RES_hhdet_in_emi!G15:G16)*1000000/SUM(RES_hhdet_in_new!G10:G12,RES_hhdet_in_new!G15:G16))</f>
        <v>207.50422653673041</v>
      </c>
      <c r="H9" s="157">
        <f>IF(SUM(RES_hhdet_in_emi!H10:H12,RES_hhdet_in_emi!H15:H16)=0,0,SUM(RES_hhdet_in_emi!H10:H12,RES_hhdet_in_emi!H15:H16)*1000000/SUM(RES_hhdet_in_new!H10:H12,RES_hhdet_in_new!H15:H16))</f>
        <v>361.5380710150763</v>
      </c>
      <c r="I9" s="157">
        <f>IF(SUM(RES_hhdet_in_emi!I10:I12,RES_hhdet_in_emi!I15:I16)=0,0,SUM(RES_hhdet_in_emi!I10:I12,RES_hhdet_in_emi!I15:I16)*1000000/SUM(RES_hhdet_in_new!I10:I12,RES_hhdet_in_new!I15:I16))</f>
        <v>514.57948740113341</v>
      </c>
      <c r="J9" s="157">
        <f>IF(SUM(RES_hhdet_in_emi!J10:J12,RES_hhdet_in_emi!J15:J16)=0,0,SUM(RES_hhdet_in_emi!J10:J12,RES_hhdet_in_emi!J15:J16)*1000000/SUM(RES_hhdet_in_new!J10:J12,RES_hhdet_in_new!J15:J16))</f>
        <v>92.238821356799718</v>
      </c>
      <c r="K9" s="157">
        <f>IF(SUM(RES_hhdet_in_emi!K10:K12,RES_hhdet_in_emi!K15:K16)=0,0,SUM(RES_hhdet_in_emi!K10:K12,RES_hhdet_in_emi!K15:K16)*1000000/SUM(RES_hhdet_in_new!K10:K12,RES_hhdet_in_new!K15:K16))</f>
        <v>0</v>
      </c>
      <c r="L9" s="157">
        <f>IF(SUM(RES_hhdet_in_emi!L10:L12,RES_hhdet_in_emi!L15:L16)=0,0,SUM(RES_hhdet_in_emi!L10:L12,RES_hhdet_in_emi!L15:L16)*1000000/SUM(RES_hhdet_in_new!L10:L12,RES_hhdet_in_new!L15:L16))</f>
        <v>161.95845545458704</v>
      </c>
      <c r="M9" s="157">
        <f>IF(SUM(RES_hhdet_in_emi!M10:M12,RES_hhdet_in_emi!M15:M16)=0,0,SUM(RES_hhdet_in_emi!M10:M12,RES_hhdet_in_emi!M15:M16)*1000000/SUM(RES_hhdet_in_new!M10:M12,RES_hhdet_in_new!M15:M16))</f>
        <v>0</v>
      </c>
      <c r="N9" s="157">
        <f>IF(SUM(RES_hhdet_in_emi!N10:N12,RES_hhdet_in_emi!N15:N16)=0,0,SUM(RES_hhdet_in_emi!N10:N12,RES_hhdet_in_emi!N15:N16)*1000000/SUM(RES_hhdet_in_new!N10:N12,RES_hhdet_in_new!N15:N16))</f>
        <v>0</v>
      </c>
      <c r="O9" s="157">
        <f>IF(SUM(RES_hhdet_in_emi!O10:O12,RES_hhdet_in_emi!O15:O16)=0,0,SUM(RES_hhdet_in_emi!O10:O12,RES_hhdet_in_emi!O15:O16)*1000000/SUM(RES_hhdet_in_new!O10:O12,RES_hhdet_in_new!O15:O16))</f>
        <v>0</v>
      </c>
      <c r="P9" s="157">
        <f>IF(SUM(RES_hhdet_in_emi!P10:P12,RES_hhdet_in_emi!P15:P16)=0,0,SUM(RES_hhdet_in_emi!P10:P12,RES_hhdet_in_emi!P15:P16)*1000000/SUM(RES_hhdet_in_new!P10:P12,RES_hhdet_in_new!P15:P16))</f>
        <v>0</v>
      </c>
      <c r="Q9" s="157">
        <f>IF(SUM(RES_hhdet_in_emi!Q10:Q12,RES_hhdet_in_emi!Q15:Q16)=0,0,SUM(RES_hhdet_in_emi!Q10:Q12,RES_hhdet_in_emi!Q15:Q16)*1000000/SUM(RES_hhdet_in_new!Q10:Q12,RES_hhdet_in_new!Q15:Q16))</f>
        <v>0</v>
      </c>
    </row>
    <row r="10" spans="1:17" ht="12" customHeight="1" x14ac:dyDescent="0.25">
      <c r="A10" s="167" t="s">
        <v>171</v>
      </c>
      <c r="B10" s="132"/>
      <c r="C10" s="132">
        <f>IF(RES_hhdet_in_emi!C10=0,0,RES_hhdet_in_emi!C10*1000000/RES_hhdet_in_new!C10)</f>
        <v>0</v>
      </c>
      <c r="D10" s="132">
        <f>IF(RES_hhdet_in_emi!D10=0,0,RES_hhdet_in_emi!D10*1000000/RES_hhdet_in_new!D10)</f>
        <v>0</v>
      </c>
      <c r="E10" s="132">
        <f>IF(RES_hhdet_in_emi!E10=0,0,RES_hhdet_in_emi!E10*1000000/RES_hhdet_in_new!E10)</f>
        <v>1140.4006483417361</v>
      </c>
      <c r="F10" s="132">
        <f>IF(RES_hhdet_in_emi!F10=0,0,RES_hhdet_in_emi!F10*1000000/RES_hhdet_in_new!F10)</f>
        <v>1137.7597177710343</v>
      </c>
      <c r="G10" s="132">
        <f>IF(RES_hhdet_in_emi!G10=0,0,RES_hhdet_in_emi!G10*1000000/RES_hhdet_in_new!G10)</f>
        <v>1122.8554030676046</v>
      </c>
      <c r="H10" s="132">
        <f>IF(RES_hhdet_in_emi!H10=0,0,RES_hhdet_in_emi!H10*1000000/RES_hhdet_in_new!H10)</f>
        <v>1105.4298848309252</v>
      </c>
      <c r="I10" s="132">
        <f>IF(RES_hhdet_in_emi!I10=0,0,RES_hhdet_in_emi!I10*1000000/RES_hhdet_in_new!I10)</f>
        <v>1097.0537585795014</v>
      </c>
      <c r="J10" s="132">
        <f>IF(RES_hhdet_in_emi!J10=0,0,RES_hhdet_in_emi!J10*1000000/RES_hhdet_in_new!J10)</f>
        <v>1087.0080702548912</v>
      </c>
      <c r="K10" s="132">
        <f>IF(RES_hhdet_in_emi!K10=0,0,RES_hhdet_in_emi!K10*1000000/RES_hhdet_in_new!K10)</f>
        <v>0</v>
      </c>
      <c r="L10" s="132">
        <f>IF(RES_hhdet_in_emi!L10=0,0,RES_hhdet_in_emi!L10*1000000/RES_hhdet_in_new!L10)</f>
        <v>1182.9008120948888</v>
      </c>
      <c r="M10" s="132">
        <f>IF(RES_hhdet_in_emi!M10=0,0,RES_hhdet_in_emi!M10*1000000/RES_hhdet_in_new!M10)</f>
        <v>0</v>
      </c>
      <c r="N10" s="132">
        <f>IF(RES_hhdet_in_emi!N10=0,0,RES_hhdet_in_emi!N10*1000000/RES_hhdet_in_new!N10)</f>
        <v>0</v>
      </c>
      <c r="O10" s="132">
        <f>IF(RES_hhdet_in_emi!O10=0,0,RES_hhdet_in_emi!O10*1000000/RES_hhdet_in_new!O10)</f>
        <v>0</v>
      </c>
      <c r="P10" s="132">
        <f>IF(RES_hhdet_in_emi!P10=0,0,RES_hhdet_in_emi!P10*1000000/RES_hhdet_in_new!P10)</f>
        <v>0</v>
      </c>
      <c r="Q10" s="132">
        <f>IF(RES_hhdet_in_emi!Q10=0,0,RES_hhdet_in_emi!Q10*1000000/RES_hhdet_in_new!Q10)</f>
        <v>0</v>
      </c>
    </row>
    <row r="11" spans="1:17" ht="12" customHeight="1" x14ac:dyDescent="0.25">
      <c r="A11" s="167" t="s">
        <v>144</v>
      </c>
      <c r="B11" s="132"/>
      <c r="C11" s="132">
        <f>IF(RES_hhdet_in_emi!C11=0,0,RES_hhdet_in_emi!C11*1000000/RES_hhdet_in_new!C11)</f>
        <v>0</v>
      </c>
      <c r="D11" s="132">
        <f>IF(RES_hhdet_in_emi!D11=0,0,RES_hhdet_in_emi!D11*1000000/RES_hhdet_in_new!D11)</f>
        <v>0</v>
      </c>
      <c r="E11" s="132">
        <f>IF(RES_hhdet_in_emi!E11=0,0,RES_hhdet_in_emi!E11*1000000/RES_hhdet_in_new!E11)</f>
        <v>0</v>
      </c>
      <c r="F11" s="132">
        <f>IF(RES_hhdet_in_emi!F11=0,0,RES_hhdet_in_emi!F11*1000000/RES_hhdet_in_new!F11)</f>
        <v>0</v>
      </c>
      <c r="G11" s="132">
        <f>IF(RES_hhdet_in_emi!G11=0,0,RES_hhdet_in_emi!G11*1000000/RES_hhdet_in_new!G11)</f>
        <v>0</v>
      </c>
      <c r="H11" s="132">
        <f>IF(RES_hhdet_in_emi!H11=0,0,RES_hhdet_in_emi!H11*1000000/RES_hhdet_in_new!H11)</f>
        <v>0</v>
      </c>
      <c r="I11" s="132">
        <f>IF(RES_hhdet_in_emi!I11=0,0,RES_hhdet_in_emi!I11*1000000/RES_hhdet_in_new!I11)</f>
        <v>0</v>
      </c>
      <c r="J11" s="132">
        <f>IF(RES_hhdet_in_emi!J11=0,0,RES_hhdet_in_emi!J11*1000000/RES_hhdet_in_new!J11)</f>
        <v>0</v>
      </c>
      <c r="K11" s="132">
        <f>IF(RES_hhdet_in_emi!K11=0,0,RES_hhdet_in_emi!K11*1000000/RES_hhdet_in_new!K11)</f>
        <v>0</v>
      </c>
      <c r="L11" s="132">
        <f>IF(RES_hhdet_in_emi!L11=0,0,RES_hhdet_in_emi!L11*1000000/RES_hhdet_in_new!L11)</f>
        <v>0</v>
      </c>
      <c r="M11" s="132">
        <f>IF(RES_hhdet_in_emi!M11=0,0,RES_hhdet_in_emi!M11*1000000/RES_hhdet_in_new!M11)</f>
        <v>0</v>
      </c>
      <c r="N11" s="132">
        <f>IF(RES_hhdet_in_emi!N11=0,0,RES_hhdet_in_emi!N11*1000000/RES_hhdet_in_new!N11)</f>
        <v>0</v>
      </c>
      <c r="O11" s="132">
        <f>IF(RES_hhdet_in_emi!O11=0,0,RES_hhdet_in_emi!O11*1000000/RES_hhdet_in_new!O11)</f>
        <v>0</v>
      </c>
      <c r="P11" s="132">
        <f>IF(RES_hhdet_in_emi!P11=0,0,RES_hhdet_in_emi!P11*1000000/RES_hhdet_in_new!P11)</f>
        <v>0</v>
      </c>
      <c r="Q11" s="132">
        <f>IF(RES_hhdet_in_emi!Q11=0,0,RES_hhdet_in_emi!Q11*1000000/RES_hhdet_in_new!Q11)</f>
        <v>0</v>
      </c>
    </row>
    <row r="12" spans="1:17" ht="12" customHeight="1" x14ac:dyDescent="0.25">
      <c r="A12" s="167" t="s">
        <v>143</v>
      </c>
      <c r="B12" s="132"/>
      <c r="C12" s="132">
        <f>IF(RES_hhdet_in_emi!C12=0,0,RES_hhdet_in_emi!C12*1000000/RES_hhdet_in_new!C12)</f>
        <v>0</v>
      </c>
      <c r="D12" s="132">
        <f>IF(RES_hhdet_in_emi!D12=0,0,RES_hhdet_in_emi!D12*1000000/RES_hhdet_in_new!D12)</f>
        <v>0</v>
      </c>
      <c r="E12" s="132">
        <f>IF(RES_hhdet_in_emi!E12=0,0,RES_hhdet_in_emi!E12*1000000/RES_hhdet_in_new!E12)</f>
        <v>0</v>
      </c>
      <c r="F12" s="132">
        <f>IF(RES_hhdet_in_emi!F12=0,0,RES_hhdet_in_emi!F12*1000000/RES_hhdet_in_new!F12)</f>
        <v>0</v>
      </c>
      <c r="G12" s="132">
        <f>IF(RES_hhdet_in_emi!G12=0,0,RES_hhdet_in_emi!G12*1000000/RES_hhdet_in_new!G12)</f>
        <v>0</v>
      </c>
      <c r="H12" s="132">
        <f>IF(RES_hhdet_in_emi!H12=0,0,RES_hhdet_in_emi!H12*1000000/RES_hhdet_in_new!H12)</f>
        <v>0</v>
      </c>
      <c r="I12" s="132">
        <f>IF(RES_hhdet_in_emi!I12=0,0,RES_hhdet_in_emi!I12*1000000/RES_hhdet_in_new!I12)</f>
        <v>0</v>
      </c>
      <c r="J12" s="132">
        <f>IF(RES_hhdet_in_emi!J12=0,0,RES_hhdet_in_emi!J12*1000000/RES_hhdet_in_new!J12)</f>
        <v>0</v>
      </c>
      <c r="K12" s="132">
        <f>IF(RES_hhdet_in_emi!K12=0,0,RES_hhdet_in_emi!K12*1000000/RES_hhdet_in_new!K12)</f>
        <v>0</v>
      </c>
      <c r="L12" s="132">
        <f>IF(RES_hhdet_in_emi!L12=0,0,RES_hhdet_in_emi!L12*1000000/RES_hhdet_in_new!L12)</f>
        <v>0</v>
      </c>
      <c r="M12" s="132">
        <f>IF(RES_hhdet_in_emi!M12=0,0,RES_hhdet_in_emi!M12*1000000/RES_hhdet_in_new!M12)</f>
        <v>0</v>
      </c>
      <c r="N12" s="132">
        <f>IF(RES_hhdet_in_emi!N12=0,0,RES_hhdet_in_emi!N12*1000000/RES_hhdet_in_new!N12)</f>
        <v>0</v>
      </c>
      <c r="O12" s="132">
        <f>IF(RES_hhdet_in_emi!O12=0,0,RES_hhdet_in_emi!O12*1000000/RES_hhdet_in_new!O12)</f>
        <v>0</v>
      </c>
      <c r="P12" s="132">
        <f>IF(RES_hhdet_in_emi!P12=0,0,RES_hhdet_in_emi!P12*1000000/RES_hhdet_in_new!P12)</f>
        <v>0</v>
      </c>
      <c r="Q12" s="132">
        <f>IF(RES_hhdet_in_emi!Q12=0,0,RES_hhdet_in_emi!Q12*1000000/RES_hhdet_in_new!Q12)</f>
        <v>0</v>
      </c>
    </row>
    <row r="13" spans="1:17" ht="12" customHeight="1" x14ac:dyDescent="0.25">
      <c r="A13" s="166" t="s">
        <v>57</v>
      </c>
      <c r="B13" s="165"/>
      <c r="C13" s="165">
        <f>IF(RES_hhdet_in_emi!C13=0,0,RES_hhdet_in_emi!C13*1000000/RES_hhdet_in_new!C12)</f>
        <v>0</v>
      </c>
      <c r="D13" s="165">
        <f>IF(RES_hhdet_in_emi!D13=0,0,RES_hhdet_in_emi!D13*1000000/RES_hhdet_in_new!D12)</f>
        <v>0</v>
      </c>
      <c r="E13" s="165">
        <f>IF(RES_hhdet_in_emi!E13=0,0,RES_hhdet_in_emi!E13*1000000/RES_hhdet_in_new!E12)</f>
        <v>0</v>
      </c>
      <c r="F13" s="165">
        <f>IF(RES_hhdet_in_emi!F13=0,0,RES_hhdet_in_emi!F13*1000000/RES_hhdet_in_new!F12)</f>
        <v>0</v>
      </c>
      <c r="G13" s="165">
        <f>IF(RES_hhdet_in_emi!G13=0,0,RES_hhdet_in_emi!G13*1000000/RES_hhdet_in_new!G12)</f>
        <v>0</v>
      </c>
      <c r="H13" s="165">
        <f>IF(RES_hhdet_in_emi!H13=0,0,RES_hhdet_in_emi!H13*1000000/RES_hhdet_in_new!H12)</f>
        <v>0</v>
      </c>
      <c r="I13" s="165">
        <f>IF(RES_hhdet_in_emi!I13=0,0,RES_hhdet_in_emi!I13*1000000/RES_hhdet_in_new!I12)</f>
        <v>0</v>
      </c>
      <c r="J13" s="165">
        <f>IF(RES_hhdet_in_emi!J13=0,0,RES_hhdet_in_emi!J13*1000000/RES_hhdet_in_new!J12)</f>
        <v>0</v>
      </c>
      <c r="K13" s="165">
        <f>IF(RES_hhdet_in_emi!K13=0,0,RES_hhdet_in_emi!K13*1000000/RES_hhdet_in_new!K12)</f>
        <v>0</v>
      </c>
      <c r="L13" s="165">
        <f>IF(RES_hhdet_in_emi!L13=0,0,RES_hhdet_in_emi!L13*1000000/RES_hhdet_in_new!L12)</f>
        <v>0</v>
      </c>
      <c r="M13" s="165">
        <f>IF(RES_hhdet_in_emi!M13=0,0,RES_hhdet_in_emi!M13*1000000/RES_hhdet_in_new!M12)</f>
        <v>0</v>
      </c>
      <c r="N13" s="165">
        <f>IF(RES_hhdet_in_emi!N13=0,0,RES_hhdet_in_emi!N13*1000000/RES_hhdet_in_new!N12)</f>
        <v>0</v>
      </c>
      <c r="O13" s="165">
        <f>IF(RES_hhdet_in_emi!O13=0,0,RES_hhdet_in_emi!O13*1000000/RES_hhdet_in_new!O12)</f>
        <v>0</v>
      </c>
      <c r="P13" s="165">
        <f>IF(RES_hhdet_in_emi!P13=0,0,RES_hhdet_in_emi!P13*1000000/RES_hhdet_in_new!P12)</f>
        <v>0</v>
      </c>
      <c r="Q13" s="165">
        <f>IF(RES_hhdet_in_emi!Q13=0,0,RES_hhdet_in_emi!Q13*1000000/RES_hhdet_in_new!Q12)</f>
        <v>0</v>
      </c>
    </row>
    <row r="14" spans="1:17" ht="12" customHeight="1" x14ac:dyDescent="0.25">
      <c r="A14" s="147" t="s">
        <v>59</v>
      </c>
      <c r="B14" s="164"/>
      <c r="C14" s="164">
        <f>IF(RES_hhdet_in_emi!C14=0,0,RES_hhdet_in_emi!C14*1000000/RES_hhdet_in_new!C12)</f>
        <v>0</v>
      </c>
      <c r="D14" s="164">
        <f>IF(RES_hhdet_in_emi!D14=0,0,RES_hhdet_in_emi!D14*1000000/RES_hhdet_in_new!D12)</f>
        <v>0</v>
      </c>
      <c r="E14" s="164">
        <f>IF(RES_hhdet_in_emi!E14=0,0,RES_hhdet_in_emi!E14*1000000/RES_hhdet_in_new!E12)</f>
        <v>0</v>
      </c>
      <c r="F14" s="164">
        <f>IF(RES_hhdet_in_emi!F14=0,0,RES_hhdet_in_emi!F14*1000000/RES_hhdet_in_new!F12)</f>
        <v>0</v>
      </c>
      <c r="G14" s="164">
        <f>IF(RES_hhdet_in_emi!G14=0,0,RES_hhdet_in_emi!G14*1000000/RES_hhdet_in_new!G12)</f>
        <v>0</v>
      </c>
      <c r="H14" s="164">
        <f>IF(RES_hhdet_in_emi!H14=0,0,RES_hhdet_in_emi!H14*1000000/RES_hhdet_in_new!H12)</f>
        <v>0</v>
      </c>
      <c r="I14" s="164">
        <f>IF(RES_hhdet_in_emi!I14=0,0,RES_hhdet_in_emi!I14*1000000/RES_hhdet_in_new!I12)</f>
        <v>0</v>
      </c>
      <c r="J14" s="164">
        <f>IF(RES_hhdet_in_emi!J14=0,0,RES_hhdet_in_emi!J14*1000000/RES_hhdet_in_new!J12)</f>
        <v>0</v>
      </c>
      <c r="K14" s="164">
        <f>IF(RES_hhdet_in_emi!K14=0,0,RES_hhdet_in_emi!K14*1000000/RES_hhdet_in_new!K12)</f>
        <v>0</v>
      </c>
      <c r="L14" s="164">
        <f>IF(RES_hhdet_in_emi!L14=0,0,RES_hhdet_in_emi!L14*1000000/RES_hhdet_in_new!L12)</f>
        <v>0</v>
      </c>
      <c r="M14" s="164">
        <f>IF(RES_hhdet_in_emi!M14=0,0,RES_hhdet_in_emi!M14*1000000/RES_hhdet_in_new!M12)</f>
        <v>0</v>
      </c>
      <c r="N14" s="164">
        <f>IF(RES_hhdet_in_emi!N14=0,0,RES_hhdet_in_emi!N14*1000000/RES_hhdet_in_new!N12)</f>
        <v>0</v>
      </c>
      <c r="O14" s="164">
        <f>IF(RES_hhdet_in_emi!O14=0,0,RES_hhdet_in_emi!O14*1000000/RES_hhdet_in_new!O12)</f>
        <v>0</v>
      </c>
      <c r="P14" s="164">
        <f>IF(RES_hhdet_in_emi!P14=0,0,RES_hhdet_in_emi!P14*1000000/RES_hhdet_in_new!P12)</f>
        <v>0</v>
      </c>
      <c r="Q14" s="164">
        <f>IF(RES_hhdet_in_emi!Q14=0,0,RES_hhdet_in_emi!Q14*1000000/RES_hhdet_in_new!Q12)</f>
        <v>0</v>
      </c>
    </row>
    <row r="15" spans="1:17" ht="12" customHeight="1" x14ac:dyDescent="0.25">
      <c r="A15" s="163" t="s">
        <v>142</v>
      </c>
      <c r="B15" s="162"/>
      <c r="C15" s="162">
        <f>IF(RES_hhdet_in_emi!C15=0,0,RES_hhdet_in_emi!C15*1000000/RES_hhdet_in_new!C15)</f>
        <v>0</v>
      </c>
      <c r="D15" s="162">
        <f>IF(RES_hhdet_in_emi!D15=0,0,RES_hhdet_in_emi!D15*1000000/RES_hhdet_in_new!D15)</f>
        <v>0</v>
      </c>
      <c r="E15" s="162">
        <f>IF(RES_hhdet_in_emi!E15=0,0,RES_hhdet_in_emi!E15*1000000/RES_hhdet_in_new!E15)</f>
        <v>0</v>
      </c>
      <c r="F15" s="162">
        <f>IF(RES_hhdet_in_emi!F15=0,0,RES_hhdet_in_emi!F15*1000000/RES_hhdet_in_new!F15)</f>
        <v>0</v>
      </c>
      <c r="G15" s="162">
        <f>IF(RES_hhdet_in_emi!G15=0,0,RES_hhdet_in_emi!G15*1000000/RES_hhdet_in_new!G15)</f>
        <v>0</v>
      </c>
      <c r="H15" s="162">
        <f>IF(RES_hhdet_in_emi!H15=0,0,RES_hhdet_in_emi!H15*1000000/RES_hhdet_in_new!H15)</f>
        <v>0</v>
      </c>
      <c r="I15" s="162">
        <f>IF(RES_hhdet_in_emi!I15=0,0,RES_hhdet_in_emi!I15*1000000/RES_hhdet_in_new!I15)</f>
        <v>0</v>
      </c>
      <c r="J15" s="162">
        <f>IF(RES_hhdet_in_emi!J15=0,0,RES_hhdet_in_emi!J15*1000000/RES_hhdet_in_new!J15)</f>
        <v>0</v>
      </c>
      <c r="K15" s="162">
        <f>IF(RES_hhdet_in_emi!K15=0,0,RES_hhdet_in_emi!K15*1000000/RES_hhdet_in_new!K15)</f>
        <v>0</v>
      </c>
      <c r="L15" s="162">
        <f>IF(RES_hhdet_in_emi!L15=0,0,RES_hhdet_in_emi!L15*1000000/RES_hhdet_in_new!L15)</f>
        <v>0</v>
      </c>
      <c r="M15" s="162">
        <f>IF(RES_hhdet_in_emi!M15=0,0,RES_hhdet_in_emi!M15*1000000/RES_hhdet_in_new!M15)</f>
        <v>0</v>
      </c>
      <c r="N15" s="162">
        <f>IF(RES_hhdet_in_emi!N15=0,0,RES_hhdet_in_emi!N15*1000000/RES_hhdet_in_new!N15)</f>
        <v>0</v>
      </c>
      <c r="O15" s="162">
        <f>IF(RES_hhdet_in_emi!O15=0,0,RES_hhdet_in_emi!O15*1000000/RES_hhdet_in_new!O15)</f>
        <v>0</v>
      </c>
      <c r="P15" s="162">
        <f>IF(RES_hhdet_in_emi!P15=0,0,RES_hhdet_in_emi!P15*1000000/RES_hhdet_in_new!P15)</f>
        <v>0</v>
      </c>
      <c r="Q15" s="162">
        <f>IF(RES_hhdet_in_emi!Q15=0,0,RES_hhdet_in_emi!Q15*1000000/RES_hhdet_in_new!Q15)</f>
        <v>0</v>
      </c>
    </row>
    <row r="16" spans="1:17" ht="12" customHeight="1" x14ac:dyDescent="0.25">
      <c r="A16" s="161" t="s">
        <v>141</v>
      </c>
      <c r="B16" s="160"/>
      <c r="C16" s="160">
        <f>IF(RES_hhdet_in_emi!C16=0,0,RES_hhdet_in_emi!C16*1000000/RES_hhdet_in_new!C16)</f>
        <v>0</v>
      </c>
      <c r="D16" s="160">
        <f>IF(RES_hhdet_in_emi!D16=0,0,RES_hhdet_in_emi!D16*1000000/RES_hhdet_in_new!D16)</f>
        <v>0</v>
      </c>
      <c r="E16" s="160">
        <f>IF(RES_hhdet_in_emi!E16=0,0,RES_hhdet_in_emi!E16*1000000/RES_hhdet_in_new!E16)</f>
        <v>0</v>
      </c>
      <c r="F16" s="160">
        <f>IF(RES_hhdet_in_emi!F16=0,0,RES_hhdet_in_emi!F16*1000000/RES_hhdet_in_new!F16)</f>
        <v>0</v>
      </c>
      <c r="G16" s="160">
        <f>IF(RES_hhdet_in_emi!G16=0,0,RES_hhdet_in_emi!G16*1000000/RES_hhdet_in_new!G16)</f>
        <v>0</v>
      </c>
      <c r="H16" s="160">
        <f>IF(RES_hhdet_in_emi!H16=0,0,RES_hhdet_in_emi!H16*1000000/RES_hhdet_in_new!H16)</f>
        <v>0</v>
      </c>
      <c r="I16" s="160">
        <f>IF(RES_hhdet_in_emi!I16=0,0,RES_hhdet_in_emi!I16*1000000/RES_hhdet_in_new!I16)</f>
        <v>0</v>
      </c>
      <c r="J16" s="160">
        <f>IF(RES_hhdet_in_emi!J16=0,0,RES_hhdet_in_emi!J16*1000000/RES_hhdet_in_new!J16)</f>
        <v>0</v>
      </c>
      <c r="K16" s="160">
        <f>IF(RES_hhdet_in_emi!K16=0,0,RES_hhdet_in_emi!K16*1000000/RES_hhdet_in_new!K16)</f>
        <v>0</v>
      </c>
      <c r="L16" s="160">
        <f>IF(RES_hhdet_in_emi!L16=0,0,RES_hhdet_in_emi!L16*1000000/RES_hhdet_in_new!L16)</f>
        <v>0</v>
      </c>
      <c r="M16" s="160">
        <f>IF(RES_hhdet_in_emi!M16=0,0,RES_hhdet_in_emi!M16*1000000/RES_hhdet_in_new!M16)</f>
        <v>0</v>
      </c>
      <c r="N16" s="160">
        <f>IF(RES_hhdet_in_emi!N16=0,0,RES_hhdet_in_emi!N16*1000000/RES_hhdet_in_new!N16)</f>
        <v>0</v>
      </c>
      <c r="O16" s="160">
        <f>IF(RES_hhdet_in_emi!O16=0,0,RES_hhdet_in_emi!O16*1000000/RES_hhdet_in_new!O16)</f>
        <v>0</v>
      </c>
      <c r="P16" s="160">
        <f>IF(RES_hhdet_in_emi!P16=0,0,RES_hhdet_in_emi!P16*1000000/RES_hhdet_in_new!P16)</f>
        <v>0</v>
      </c>
      <c r="Q16" s="160">
        <f>IF(RES_hhdet_in_emi!Q16=0,0,RES_hhdet_in_emi!Q16*1000000/RES_hhdet_in_new!Q16)</f>
        <v>0</v>
      </c>
    </row>
    <row r="17" spans="1:17" ht="12" customHeight="1" x14ac:dyDescent="0.25">
      <c r="A17" s="148" t="s">
        <v>60</v>
      </c>
      <c r="B17" s="156"/>
      <c r="C17" s="156">
        <f>IF(RES_hhdet_in_emi!C17=0,0,RES_hhdet_in_emi!C17*1000000/RES_hhdet_in_new!C16)</f>
        <v>0</v>
      </c>
      <c r="D17" s="156">
        <f>IF(RES_hhdet_in_emi!D17=0,0,RES_hhdet_in_emi!D17*1000000/RES_hhdet_in_new!D16)</f>
        <v>0</v>
      </c>
      <c r="E17" s="156">
        <f>IF(RES_hhdet_in_emi!E17=0,0,RES_hhdet_in_emi!E17*1000000/RES_hhdet_in_new!E16)</f>
        <v>0</v>
      </c>
      <c r="F17" s="156">
        <f>IF(RES_hhdet_in_emi!F17=0,0,RES_hhdet_in_emi!F17*1000000/RES_hhdet_in_new!F16)</f>
        <v>0</v>
      </c>
      <c r="G17" s="156">
        <f>IF(RES_hhdet_in_emi!G17=0,0,RES_hhdet_in_emi!G17*1000000/RES_hhdet_in_new!G16)</f>
        <v>0</v>
      </c>
      <c r="H17" s="156">
        <f>IF(RES_hhdet_in_emi!H17=0,0,RES_hhdet_in_emi!H17*1000000/RES_hhdet_in_new!H16)</f>
        <v>0</v>
      </c>
      <c r="I17" s="156">
        <f>IF(RES_hhdet_in_emi!I17=0,0,RES_hhdet_in_emi!I17*1000000/RES_hhdet_in_new!I16)</f>
        <v>0</v>
      </c>
      <c r="J17" s="156">
        <f>IF(RES_hhdet_in_emi!J17=0,0,RES_hhdet_in_emi!J17*1000000/RES_hhdet_in_new!J16)</f>
        <v>0</v>
      </c>
      <c r="K17" s="156">
        <f>IF(RES_hhdet_in_emi!K17=0,0,RES_hhdet_in_emi!K17*1000000/RES_hhdet_in_new!K16)</f>
        <v>0</v>
      </c>
      <c r="L17" s="156">
        <f>IF(RES_hhdet_in_emi!L17=0,0,RES_hhdet_in_emi!L17*1000000/RES_hhdet_in_new!L16)</f>
        <v>0</v>
      </c>
      <c r="M17" s="156">
        <f>IF(RES_hhdet_in_emi!M17=0,0,RES_hhdet_in_emi!M17*1000000/RES_hhdet_in_new!M16)</f>
        <v>0</v>
      </c>
      <c r="N17" s="156">
        <f>IF(RES_hhdet_in_emi!N17=0,0,RES_hhdet_in_emi!N17*1000000/RES_hhdet_in_new!N16)</f>
        <v>0</v>
      </c>
      <c r="O17" s="156">
        <f>IF(RES_hhdet_in_emi!O17=0,0,RES_hhdet_in_emi!O17*1000000/RES_hhdet_in_new!O16)</f>
        <v>0</v>
      </c>
      <c r="P17" s="156">
        <f>IF(RES_hhdet_in_emi!P17=0,0,RES_hhdet_in_emi!P17*1000000/RES_hhdet_in_new!P16)</f>
        <v>0</v>
      </c>
      <c r="Q17" s="156">
        <f>IF(RES_hhdet_in_emi!Q17=0,0,RES_hhdet_in_emi!Q17*1000000/RES_hhdet_in_new!Q16)</f>
        <v>0</v>
      </c>
    </row>
    <row r="18" spans="1:17" ht="12" customHeight="1" x14ac:dyDescent="0.25">
      <c r="A18" s="148" t="s">
        <v>59</v>
      </c>
      <c r="B18" s="156"/>
      <c r="C18" s="156">
        <f>IF(RES_hhdet_in_emi!C18=0,0,RES_hhdet_in_emi!C18*1000000/RES_hhdet_in_new!C16)</f>
        <v>0</v>
      </c>
      <c r="D18" s="156">
        <f>IF(RES_hhdet_in_emi!D18=0,0,RES_hhdet_in_emi!D18*1000000/RES_hhdet_in_new!D16)</f>
        <v>0</v>
      </c>
      <c r="E18" s="156">
        <f>IF(RES_hhdet_in_emi!E18=0,0,RES_hhdet_in_emi!E18*1000000/RES_hhdet_in_new!E16)</f>
        <v>0</v>
      </c>
      <c r="F18" s="156">
        <f>IF(RES_hhdet_in_emi!F18=0,0,RES_hhdet_in_emi!F18*1000000/RES_hhdet_in_new!F16)</f>
        <v>0</v>
      </c>
      <c r="G18" s="156">
        <f>IF(RES_hhdet_in_emi!G18=0,0,RES_hhdet_in_emi!G18*1000000/RES_hhdet_in_new!G16)</f>
        <v>0</v>
      </c>
      <c r="H18" s="156">
        <f>IF(RES_hhdet_in_emi!H18=0,0,RES_hhdet_in_emi!H18*1000000/RES_hhdet_in_new!H16)</f>
        <v>0</v>
      </c>
      <c r="I18" s="156">
        <f>IF(RES_hhdet_in_emi!I18=0,0,RES_hhdet_in_emi!I18*1000000/RES_hhdet_in_new!I16)</f>
        <v>0</v>
      </c>
      <c r="J18" s="156">
        <f>IF(RES_hhdet_in_emi!J18=0,0,RES_hhdet_in_emi!J18*1000000/RES_hhdet_in_new!J16)</f>
        <v>0</v>
      </c>
      <c r="K18" s="156">
        <f>IF(RES_hhdet_in_emi!K18=0,0,RES_hhdet_in_emi!K18*1000000/RES_hhdet_in_new!K16)</f>
        <v>0</v>
      </c>
      <c r="L18" s="156">
        <f>IF(RES_hhdet_in_emi!L18=0,0,RES_hhdet_in_emi!L18*1000000/RES_hhdet_in_new!L16)</f>
        <v>0</v>
      </c>
      <c r="M18" s="156">
        <f>IF(RES_hhdet_in_emi!M18=0,0,RES_hhdet_in_emi!M18*1000000/RES_hhdet_in_new!M16)</f>
        <v>0</v>
      </c>
      <c r="N18" s="156">
        <f>IF(RES_hhdet_in_emi!N18=0,0,RES_hhdet_in_emi!N18*1000000/RES_hhdet_in_new!N16)</f>
        <v>0</v>
      </c>
      <c r="O18" s="156">
        <f>IF(RES_hhdet_in_emi!O18=0,0,RES_hhdet_in_emi!O18*1000000/RES_hhdet_in_new!O16)</f>
        <v>0</v>
      </c>
      <c r="P18" s="156">
        <f>IF(RES_hhdet_in_emi!P18=0,0,RES_hhdet_in_emi!P18*1000000/RES_hhdet_in_new!P16)</f>
        <v>0</v>
      </c>
      <c r="Q18" s="156">
        <f>IF(RES_hhdet_in_emi!Q18=0,0,RES_hhdet_in_emi!Q18*1000000/RES_hhdet_in_new!Q16)</f>
        <v>0</v>
      </c>
    </row>
    <row r="19" spans="1:17" ht="12" customHeight="1" x14ac:dyDescent="0.25">
      <c r="A19" s="158" t="s">
        <v>62</v>
      </c>
      <c r="B19" s="157"/>
      <c r="C19" s="157">
        <f>IF(SUM(RES_hhdet_in_emi!C20:C22)=0,0,SUM(RES_hhdet_in_emi!C20:C22)*1000000/SUM(RES_hhdet_in_new!C20:C22))</f>
        <v>0</v>
      </c>
      <c r="D19" s="157">
        <f>IF(SUM(RES_hhdet_in_emi!D20:D22)=0,0,SUM(RES_hhdet_in_emi!D20:D22)*1000000/SUM(RES_hhdet_in_new!D20:D22))</f>
        <v>0</v>
      </c>
      <c r="E19" s="157">
        <f>IF(SUM(RES_hhdet_in_emi!E20:E22)=0,0,SUM(RES_hhdet_in_emi!E20:E22)*1000000/SUM(RES_hhdet_in_new!E20:E22))</f>
        <v>0</v>
      </c>
      <c r="F19" s="157">
        <f>IF(SUM(RES_hhdet_in_emi!F20:F22)=0,0,SUM(RES_hhdet_in_emi!F20:F22)*1000000/SUM(RES_hhdet_in_new!F20:F22))</f>
        <v>0</v>
      </c>
      <c r="G19" s="157">
        <f>IF(SUM(RES_hhdet_in_emi!G20:G22)=0,0,SUM(RES_hhdet_in_emi!G20:G22)*1000000/SUM(RES_hhdet_in_new!G20:G22))</f>
        <v>0</v>
      </c>
      <c r="H19" s="157">
        <f>IF(SUM(RES_hhdet_in_emi!H20:H22)=0,0,SUM(RES_hhdet_in_emi!H20:H22)*1000000/SUM(RES_hhdet_in_new!H20:H22))</f>
        <v>0</v>
      </c>
      <c r="I19" s="157">
        <f>IF(SUM(RES_hhdet_in_emi!I20:I22)=0,0,SUM(RES_hhdet_in_emi!I20:I22)*1000000/SUM(RES_hhdet_in_new!I20:I22))</f>
        <v>0</v>
      </c>
      <c r="J19" s="157">
        <f>IF(SUM(RES_hhdet_in_emi!J20:J22)=0,0,SUM(RES_hhdet_in_emi!J20:J22)*1000000/SUM(RES_hhdet_in_new!J20:J22))</f>
        <v>0</v>
      </c>
      <c r="K19" s="157">
        <f>IF(SUM(RES_hhdet_in_emi!K20:K22)=0,0,SUM(RES_hhdet_in_emi!K20:K22)*1000000/SUM(RES_hhdet_in_new!K20:K22))</f>
        <v>0</v>
      </c>
      <c r="L19" s="157">
        <f>IF(SUM(RES_hhdet_in_emi!L20:L22)=0,0,SUM(RES_hhdet_in_emi!L20:L22)*1000000/SUM(RES_hhdet_in_new!L20:L22))</f>
        <v>0</v>
      </c>
      <c r="M19" s="157">
        <f>IF(SUM(RES_hhdet_in_emi!M20:M22)=0,0,SUM(RES_hhdet_in_emi!M20:M22)*1000000/SUM(RES_hhdet_in_new!M20:M22))</f>
        <v>0</v>
      </c>
      <c r="N19" s="157">
        <f>IF(SUM(RES_hhdet_in_emi!N20:N22)=0,0,SUM(RES_hhdet_in_emi!N20:N22)*1000000/SUM(RES_hhdet_in_new!N20:N22))</f>
        <v>0</v>
      </c>
      <c r="O19" s="157">
        <f>IF(SUM(RES_hhdet_in_emi!O20:O22)=0,0,SUM(RES_hhdet_in_emi!O20:O22)*1000000/SUM(RES_hhdet_in_new!O20:O22))</f>
        <v>0</v>
      </c>
      <c r="P19" s="157">
        <f>IF(SUM(RES_hhdet_in_emi!P20:P22)=0,0,SUM(RES_hhdet_in_emi!P20:P22)*1000000/SUM(RES_hhdet_in_new!P20:P22))</f>
        <v>0</v>
      </c>
      <c r="Q19" s="157">
        <f>IF(SUM(RES_hhdet_in_emi!Q20:Q22)=0,0,SUM(RES_hhdet_in_emi!Q20:Q22)*1000000/SUM(RES_hhdet_in_new!Q20:Q22))</f>
        <v>0</v>
      </c>
    </row>
    <row r="20" spans="1:17" ht="12" customHeight="1" x14ac:dyDescent="0.25">
      <c r="A20" s="23" t="s">
        <v>58</v>
      </c>
      <c r="B20" s="156"/>
      <c r="C20" s="156">
        <f>IF(RES_hhdet_in_emi!C20=0,0,RES_hhdet_in_emi!C20*1000000/RES_hhdet_in_new!C20)</f>
        <v>0</v>
      </c>
      <c r="D20" s="156">
        <f>IF(RES_hhdet_in_emi!D20=0,0,RES_hhdet_in_emi!D20*1000000/RES_hhdet_in_new!D20)</f>
        <v>0</v>
      </c>
      <c r="E20" s="156">
        <f>IF(RES_hhdet_in_emi!E20=0,0,RES_hhdet_in_emi!E20*1000000/RES_hhdet_in_new!E20)</f>
        <v>0</v>
      </c>
      <c r="F20" s="156">
        <f>IF(RES_hhdet_in_emi!F20=0,0,RES_hhdet_in_emi!F20*1000000/RES_hhdet_in_new!F20)</f>
        <v>0</v>
      </c>
      <c r="G20" s="156">
        <f>IF(RES_hhdet_in_emi!G20=0,0,RES_hhdet_in_emi!G20*1000000/RES_hhdet_in_new!G20)</f>
        <v>0</v>
      </c>
      <c r="H20" s="156">
        <f>IF(RES_hhdet_in_emi!H20=0,0,RES_hhdet_in_emi!H20*1000000/RES_hhdet_in_new!H20)</f>
        <v>0</v>
      </c>
      <c r="I20" s="156">
        <f>IF(RES_hhdet_in_emi!I20=0,0,RES_hhdet_in_emi!I20*1000000/RES_hhdet_in_new!I20)</f>
        <v>0</v>
      </c>
      <c r="J20" s="156">
        <f>IF(RES_hhdet_in_emi!J20=0,0,RES_hhdet_in_emi!J20*1000000/RES_hhdet_in_new!J20)</f>
        <v>0</v>
      </c>
      <c r="K20" s="156">
        <f>IF(RES_hhdet_in_emi!K20=0,0,RES_hhdet_in_emi!K20*1000000/RES_hhdet_in_new!K20)</f>
        <v>0</v>
      </c>
      <c r="L20" s="156">
        <f>IF(RES_hhdet_in_emi!L20=0,0,RES_hhdet_in_emi!L20*1000000/RES_hhdet_in_new!L20)</f>
        <v>0</v>
      </c>
      <c r="M20" s="156">
        <f>IF(RES_hhdet_in_emi!M20=0,0,RES_hhdet_in_emi!M20*1000000/RES_hhdet_in_new!M20)</f>
        <v>0</v>
      </c>
      <c r="N20" s="156">
        <f>IF(RES_hhdet_in_emi!N20=0,0,RES_hhdet_in_emi!N20*1000000/RES_hhdet_in_new!N20)</f>
        <v>0</v>
      </c>
      <c r="O20" s="156">
        <f>IF(RES_hhdet_in_emi!O20=0,0,RES_hhdet_in_emi!O20*1000000/RES_hhdet_in_new!O20)</f>
        <v>0</v>
      </c>
      <c r="P20" s="156">
        <f>IF(RES_hhdet_in_emi!P20=0,0,RES_hhdet_in_emi!P20*1000000/RES_hhdet_in_new!P20)</f>
        <v>0</v>
      </c>
      <c r="Q20" s="156">
        <f>IF(RES_hhdet_in_emi!Q20=0,0,RES_hhdet_in_emi!Q20*1000000/RES_hhdet_in_new!Q20)</f>
        <v>0</v>
      </c>
    </row>
    <row r="21" spans="1:17" ht="12" customHeight="1" x14ac:dyDescent="0.25">
      <c r="A21" s="23" t="s">
        <v>57</v>
      </c>
      <c r="B21" s="156"/>
      <c r="C21" s="156">
        <f>IF(RES_hhdet_in_emi!C21=0,0,RES_hhdet_in_emi!C21*1000000/RES_hhdet_in_new!C21)</f>
        <v>0</v>
      </c>
      <c r="D21" s="156">
        <f>IF(RES_hhdet_in_emi!D21=0,0,RES_hhdet_in_emi!D21*1000000/RES_hhdet_in_new!D21)</f>
        <v>0</v>
      </c>
      <c r="E21" s="156">
        <f>IF(RES_hhdet_in_emi!E21=0,0,RES_hhdet_in_emi!E21*1000000/RES_hhdet_in_new!E21)</f>
        <v>0</v>
      </c>
      <c r="F21" s="156">
        <f>IF(RES_hhdet_in_emi!F21=0,0,RES_hhdet_in_emi!F21*1000000/RES_hhdet_in_new!F21)</f>
        <v>0</v>
      </c>
      <c r="G21" s="156">
        <f>IF(RES_hhdet_in_emi!G21=0,0,RES_hhdet_in_emi!G21*1000000/RES_hhdet_in_new!G21)</f>
        <v>0</v>
      </c>
      <c r="H21" s="156">
        <f>IF(RES_hhdet_in_emi!H21=0,0,RES_hhdet_in_emi!H21*1000000/RES_hhdet_in_new!H21)</f>
        <v>0</v>
      </c>
      <c r="I21" s="156">
        <f>IF(RES_hhdet_in_emi!I21=0,0,RES_hhdet_in_emi!I21*1000000/RES_hhdet_in_new!I21)</f>
        <v>0</v>
      </c>
      <c r="J21" s="156">
        <f>IF(RES_hhdet_in_emi!J21=0,0,RES_hhdet_in_emi!J21*1000000/RES_hhdet_in_new!J21)</f>
        <v>0</v>
      </c>
      <c r="K21" s="156">
        <f>IF(RES_hhdet_in_emi!K21=0,0,RES_hhdet_in_emi!K21*1000000/RES_hhdet_in_new!K21)</f>
        <v>0</v>
      </c>
      <c r="L21" s="156">
        <f>IF(RES_hhdet_in_emi!L21=0,0,RES_hhdet_in_emi!L21*1000000/RES_hhdet_in_new!L21)</f>
        <v>0</v>
      </c>
      <c r="M21" s="156">
        <f>IF(RES_hhdet_in_emi!M21=0,0,RES_hhdet_in_emi!M21*1000000/RES_hhdet_in_new!M21)</f>
        <v>0</v>
      </c>
      <c r="N21" s="156">
        <f>IF(RES_hhdet_in_emi!N21=0,0,RES_hhdet_in_emi!N21*1000000/RES_hhdet_in_new!N21)</f>
        <v>0</v>
      </c>
      <c r="O21" s="156">
        <f>IF(RES_hhdet_in_emi!O21=0,0,RES_hhdet_in_emi!O21*1000000/RES_hhdet_in_new!O21)</f>
        <v>0</v>
      </c>
      <c r="P21" s="156">
        <f>IF(RES_hhdet_in_emi!P21=0,0,RES_hhdet_in_emi!P21*1000000/RES_hhdet_in_new!P21)</f>
        <v>0</v>
      </c>
      <c r="Q21" s="156">
        <f>IF(RES_hhdet_in_emi!Q21=0,0,RES_hhdet_in_emi!Q21*1000000/RES_hhdet_in_new!Q21)</f>
        <v>0</v>
      </c>
    </row>
    <row r="22" spans="1:17" ht="12" customHeight="1" x14ac:dyDescent="0.25">
      <c r="A22" s="29" t="s">
        <v>140</v>
      </c>
      <c r="B22" s="57"/>
      <c r="C22" s="57">
        <f>IF(RES_hhdet_in_emi!C22=0,0,RES_hhdet_in_emi!C22*1000000/RES_hhdet_in_new!C22)</f>
        <v>0</v>
      </c>
      <c r="D22" s="57">
        <f>IF(RES_hhdet_in_emi!D22=0,0,RES_hhdet_in_emi!D22*1000000/RES_hhdet_in_new!D22)</f>
        <v>0</v>
      </c>
      <c r="E22" s="57">
        <f>IF(RES_hhdet_in_emi!E22=0,0,RES_hhdet_in_emi!E22*1000000/RES_hhdet_in_new!E22)</f>
        <v>0</v>
      </c>
      <c r="F22" s="57">
        <f>IF(RES_hhdet_in_emi!F22=0,0,RES_hhdet_in_emi!F22*1000000/RES_hhdet_in_new!F22)</f>
        <v>0</v>
      </c>
      <c r="G22" s="57">
        <f>IF(RES_hhdet_in_emi!G22=0,0,RES_hhdet_in_emi!G22*1000000/RES_hhdet_in_new!G22)</f>
        <v>0</v>
      </c>
      <c r="H22" s="57">
        <f>IF(RES_hhdet_in_emi!H22=0,0,RES_hhdet_in_emi!H22*1000000/RES_hhdet_in_new!H22)</f>
        <v>0</v>
      </c>
      <c r="I22" s="57">
        <f>IF(RES_hhdet_in_emi!I22=0,0,RES_hhdet_in_emi!I22*1000000/RES_hhdet_in_new!I22)</f>
        <v>0</v>
      </c>
      <c r="J22" s="57">
        <f>IF(RES_hhdet_in_emi!J22=0,0,RES_hhdet_in_emi!J22*1000000/RES_hhdet_in_new!J22)</f>
        <v>0</v>
      </c>
      <c r="K22" s="57">
        <f>IF(RES_hhdet_in_emi!K22=0,0,RES_hhdet_in_emi!K22*1000000/RES_hhdet_in_new!K22)</f>
        <v>0</v>
      </c>
      <c r="L22" s="57">
        <f>IF(RES_hhdet_in_emi!L22=0,0,RES_hhdet_in_emi!L22*1000000/RES_hhdet_in_new!L22)</f>
        <v>0</v>
      </c>
      <c r="M22" s="57">
        <f>IF(RES_hhdet_in_emi!M22=0,0,RES_hhdet_in_emi!M22*1000000/RES_hhdet_in_new!M22)</f>
        <v>0</v>
      </c>
      <c r="N22" s="57">
        <f>IF(RES_hhdet_in_emi!N22=0,0,RES_hhdet_in_emi!N22*1000000/RES_hhdet_in_new!N22)</f>
        <v>0</v>
      </c>
      <c r="O22" s="57">
        <f>IF(RES_hhdet_in_emi!O22=0,0,RES_hhdet_in_emi!O22*1000000/RES_hhdet_in_new!O22)</f>
        <v>0</v>
      </c>
      <c r="P22" s="57">
        <f>IF(RES_hhdet_in_emi!P22=0,0,RES_hhdet_in_emi!P22*1000000/RES_hhdet_in_new!P22)</f>
        <v>0</v>
      </c>
      <c r="Q22" s="57">
        <f>IF(RES_hhdet_in_emi!Q22=0,0,RES_hhdet_in_emi!Q22*1000000/RES_hhdet_in_new!Q22)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68">
        <f t="shared" ref="C24" si="17">SUM(C25,C28,C30,C39)</f>
        <v>3779.7006319105858</v>
      </c>
      <c r="D24" s="168">
        <f t="shared" ref="D24" si="18">SUM(D25,D28,D30,D39)</f>
        <v>3823.6928188297084</v>
      </c>
      <c r="E24" s="168">
        <f t="shared" ref="E24" si="19">SUM(E25,E28,E30,E39)</f>
        <v>3865.9012936014119</v>
      </c>
      <c r="F24" s="168">
        <f t="shared" ref="F24" si="20">SUM(F25,F28,F30,F39)</f>
        <v>4035.6828795525084</v>
      </c>
      <c r="G24" s="168">
        <f t="shared" ref="G24" si="21">SUM(G25,G28,G30,G39)</f>
        <v>3961.9287613946185</v>
      </c>
      <c r="H24" s="168">
        <f t="shared" ref="H24" si="22">SUM(H25,H28,H30,H39)</f>
        <v>3794.060204235715</v>
      </c>
      <c r="I24" s="168">
        <f t="shared" ref="I24" si="23">SUM(I25,I28,I30,I39)</f>
        <v>3514.3333949885555</v>
      </c>
      <c r="J24" s="168">
        <f t="shared" ref="J24" si="24">SUM(J25,J28,J30,J39)</f>
        <v>3572.6411180486753</v>
      </c>
      <c r="K24" s="168">
        <f t="shared" ref="K24" si="25">SUM(K25,K28,K30,K39)</f>
        <v>3548.4641043637025</v>
      </c>
      <c r="L24" s="168">
        <f t="shared" ref="L24" si="26">SUM(L25,L28,L30,L39)</f>
        <v>3580.1784865981008</v>
      </c>
      <c r="M24" s="168">
        <f t="shared" ref="M24" si="27">SUM(M25,M28,M30,M39)</f>
        <v>2604.7135239486588</v>
      </c>
      <c r="N24" s="168">
        <f t="shared" ref="N24" si="28">SUM(N25,N28,N30,N39)</f>
        <v>0</v>
      </c>
      <c r="O24" s="168">
        <f t="shared" ref="O24" si="29">SUM(O25,O28,O30,O39)</f>
        <v>3253.9284686201649</v>
      </c>
      <c r="P24" s="168">
        <f t="shared" ref="P24" si="30">SUM(P25,P28,P30,P39)</f>
        <v>2074.8780636376368</v>
      </c>
      <c r="Q24" s="168">
        <f t="shared" ref="Q24" si="31">SUM(Q25,Q28,Q30,Q39)</f>
        <v>2490.8946964670195</v>
      </c>
    </row>
    <row r="25" spans="1:17" ht="12.95" customHeight="1" x14ac:dyDescent="0.25">
      <c r="A25" s="158" t="s">
        <v>65</v>
      </c>
      <c r="B25" s="157"/>
      <c r="C25" s="157">
        <f t="shared" ref="C25:Q25" si="32">SUM(C26:C27)</f>
        <v>2862.1094932090573</v>
      </c>
      <c r="D25" s="157">
        <f t="shared" si="32"/>
        <v>2915.7353854188768</v>
      </c>
      <c r="E25" s="157">
        <f t="shared" si="32"/>
        <v>2964.4351505409245</v>
      </c>
      <c r="F25" s="157">
        <f t="shared" si="32"/>
        <v>3122.876250755849</v>
      </c>
      <c r="G25" s="157">
        <f t="shared" si="32"/>
        <v>3061.8528271200089</v>
      </c>
      <c r="H25" s="157">
        <f t="shared" si="32"/>
        <v>2907.2416926938445</v>
      </c>
      <c r="I25" s="157">
        <f t="shared" si="32"/>
        <v>2624.971355895163</v>
      </c>
      <c r="J25" s="157">
        <f t="shared" si="32"/>
        <v>2699.6048383645725</v>
      </c>
      <c r="K25" s="157">
        <f t="shared" si="32"/>
        <v>2680.4975739188121</v>
      </c>
      <c r="L25" s="157">
        <f t="shared" si="32"/>
        <v>2697.9428996600795</v>
      </c>
      <c r="M25" s="157">
        <f t="shared" si="32"/>
        <v>2245.8607919189826</v>
      </c>
      <c r="N25" s="157">
        <f t="shared" si="32"/>
        <v>0</v>
      </c>
      <c r="O25" s="157">
        <f t="shared" si="32"/>
        <v>2353.6554105482564</v>
      </c>
      <c r="P25" s="157">
        <f t="shared" si="32"/>
        <v>2074.8780636376368</v>
      </c>
      <c r="Q25" s="157">
        <f t="shared" si="32"/>
        <v>2124.9039613966515</v>
      </c>
    </row>
    <row r="26" spans="1:17" ht="12" customHeight="1" x14ac:dyDescent="0.25">
      <c r="A26" s="23" t="s">
        <v>84</v>
      </c>
      <c r="B26" s="156"/>
      <c r="C26" s="156">
        <f>IF(RES_hhdet_in_emi!C26=0,0,RES_hhdet_in_emi!C26*1000000/RES_hhdet_in_new!C26)</f>
        <v>2862.1094932090573</v>
      </c>
      <c r="D26" s="156">
        <f>IF(RES_hhdet_in_emi!D26=0,0,RES_hhdet_in_emi!D26*1000000/RES_hhdet_in_new!D26)</f>
        <v>2915.7353854188768</v>
      </c>
      <c r="E26" s="156">
        <f>IF(RES_hhdet_in_emi!E26=0,0,RES_hhdet_in_emi!E26*1000000/RES_hhdet_in_new!E26)</f>
        <v>2964.4351505409245</v>
      </c>
      <c r="F26" s="156">
        <f>IF(RES_hhdet_in_emi!F26=0,0,RES_hhdet_in_emi!F26*1000000/RES_hhdet_in_new!F26)</f>
        <v>3122.876250755849</v>
      </c>
      <c r="G26" s="156">
        <f>IF(RES_hhdet_in_emi!G26=0,0,RES_hhdet_in_emi!G26*1000000/RES_hhdet_in_new!G26)</f>
        <v>3061.8528271200089</v>
      </c>
      <c r="H26" s="156">
        <f>IF(RES_hhdet_in_emi!H26=0,0,RES_hhdet_in_emi!H26*1000000/RES_hhdet_in_new!H26)</f>
        <v>2907.2416926938445</v>
      </c>
      <c r="I26" s="156">
        <f>IF(RES_hhdet_in_emi!I26=0,0,RES_hhdet_in_emi!I26*1000000/RES_hhdet_in_new!I26)</f>
        <v>2624.971355895163</v>
      </c>
      <c r="J26" s="156">
        <f>IF(RES_hhdet_in_emi!J26=0,0,RES_hhdet_in_emi!J26*1000000/RES_hhdet_in_new!J26)</f>
        <v>2699.6048383645725</v>
      </c>
      <c r="K26" s="156">
        <f>IF(RES_hhdet_in_emi!K26=0,0,RES_hhdet_in_emi!K26*1000000/RES_hhdet_in_new!K26)</f>
        <v>2680.4975739188121</v>
      </c>
      <c r="L26" s="156">
        <f>IF(RES_hhdet_in_emi!L26=0,0,RES_hhdet_in_emi!L26*1000000/RES_hhdet_in_new!L26)</f>
        <v>2697.9428996600795</v>
      </c>
      <c r="M26" s="156">
        <f>IF(RES_hhdet_in_emi!M26=0,0,RES_hhdet_in_emi!M26*1000000/RES_hhdet_in_new!M26)</f>
        <v>2245.8607919189826</v>
      </c>
      <c r="N26" s="156">
        <f>IF(RES_hhdet_in_emi!N26=0,0,RES_hhdet_in_emi!N26*1000000/RES_hhdet_in_new!N26)</f>
        <v>0</v>
      </c>
      <c r="O26" s="156">
        <f>IF(RES_hhdet_in_emi!O26=0,0,RES_hhdet_in_emi!O26*1000000/RES_hhdet_in_new!O26)</f>
        <v>2353.6554105482564</v>
      </c>
      <c r="P26" s="156">
        <f>IF(RES_hhdet_in_emi!P26=0,0,RES_hhdet_in_emi!P26*1000000/RES_hhdet_in_new!P26)</f>
        <v>2074.8780636376368</v>
      </c>
      <c r="Q26" s="156">
        <f>IF(RES_hhdet_in_emi!Q26=0,0,RES_hhdet_in_emi!Q26*1000000/RES_hhdet_in_new!Q26)</f>
        <v>2124.9039613966515</v>
      </c>
    </row>
    <row r="27" spans="1:17" ht="12" customHeight="1" x14ac:dyDescent="0.25">
      <c r="A27" s="23" t="s">
        <v>60</v>
      </c>
      <c r="B27" s="156"/>
      <c r="C27" s="156">
        <f>IF(RES_hhdet_in_emi!C27=0,0,RES_hhdet_in_emi!C27*1000000/RES_hhdet_in_new!C26)</f>
        <v>0</v>
      </c>
      <c r="D27" s="156">
        <f>IF(RES_hhdet_in_emi!D27=0,0,RES_hhdet_in_emi!D27*1000000/RES_hhdet_in_new!D26)</f>
        <v>0</v>
      </c>
      <c r="E27" s="156">
        <f>IF(RES_hhdet_in_emi!E27=0,0,RES_hhdet_in_emi!E27*1000000/RES_hhdet_in_new!E26)</f>
        <v>0</v>
      </c>
      <c r="F27" s="156">
        <f>IF(RES_hhdet_in_emi!F27=0,0,RES_hhdet_in_emi!F27*1000000/RES_hhdet_in_new!F26)</f>
        <v>0</v>
      </c>
      <c r="G27" s="156">
        <f>IF(RES_hhdet_in_emi!G27=0,0,RES_hhdet_in_emi!G27*1000000/RES_hhdet_in_new!G26)</f>
        <v>0</v>
      </c>
      <c r="H27" s="156">
        <f>IF(RES_hhdet_in_emi!H27=0,0,RES_hhdet_in_emi!H27*1000000/RES_hhdet_in_new!H26)</f>
        <v>0</v>
      </c>
      <c r="I27" s="156">
        <f>IF(RES_hhdet_in_emi!I27=0,0,RES_hhdet_in_emi!I27*1000000/RES_hhdet_in_new!I26)</f>
        <v>0</v>
      </c>
      <c r="J27" s="156">
        <f>IF(RES_hhdet_in_emi!J27=0,0,RES_hhdet_in_emi!J27*1000000/RES_hhdet_in_new!J26)</f>
        <v>0</v>
      </c>
      <c r="K27" s="156">
        <f>IF(RES_hhdet_in_emi!K27=0,0,RES_hhdet_in_emi!K27*1000000/RES_hhdet_in_new!K26)</f>
        <v>0</v>
      </c>
      <c r="L27" s="156">
        <f>IF(RES_hhdet_in_emi!L27=0,0,RES_hhdet_in_emi!L27*1000000/RES_hhdet_in_new!L26)</f>
        <v>0</v>
      </c>
      <c r="M27" s="156">
        <f>IF(RES_hhdet_in_emi!M27=0,0,RES_hhdet_in_emi!M27*1000000/RES_hhdet_in_new!M26)</f>
        <v>0</v>
      </c>
      <c r="N27" s="156">
        <f>IF(RES_hhdet_in_emi!N27=0,0,RES_hhdet_in_emi!N27*1000000/RES_hhdet_in_new!N26)</f>
        <v>0</v>
      </c>
      <c r="O27" s="156">
        <f>IF(RES_hhdet_in_emi!O27=0,0,RES_hhdet_in_emi!O27*1000000/RES_hhdet_in_new!O26)</f>
        <v>0</v>
      </c>
      <c r="P27" s="156">
        <f>IF(RES_hhdet_in_emi!P27=0,0,RES_hhdet_in_emi!P27*1000000/RES_hhdet_in_new!P26)</f>
        <v>0</v>
      </c>
      <c r="Q27" s="156">
        <f>IF(RES_hhdet_in_emi!Q27=0,0,RES_hhdet_in_emi!Q27*1000000/RES_hhdet_in_new!Q26)</f>
        <v>0</v>
      </c>
    </row>
    <row r="28" spans="1:17" ht="12.95" customHeight="1" x14ac:dyDescent="0.25">
      <c r="A28" s="158" t="s">
        <v>112</v>
      </c>
      <c r="B28" s="157"/>
      <c r="C28" s="157">
        <f t="shared" ref="C28:Q28" si="33">C29</f>
        <v>0</v>
      </c>
      <c r="D28" s="157">
        <f t="shared" si="33"/>
        <v>0</v>
      </c>
      <c r="E28" s="157">
        <f t="shared" si="33"/>
        <v>0</v>
      </c>
      <c r="F28" s="157">
        <f t="shared" si="33"/>
        <v>0</v>
      </c>
      <c r="G28" s="157">
        <f t="shared" si="33"/>
        <v>0</v>
      </c>
      <c r="H28" s="157">
        <f t="shared" si="33"/>
        <v>0</v>
      </c>
      <c r="I28" s="157">
        <f t="shared" si="33"/>
        <v>0</v>
      </c>
      <c r="J28" s="157">
        <f t="shared" si="33"/>
        <v>0</v>
      </c>
      <c r="K28" s="157">
        <f t="shared" si="33"/>
        <v>0</v>
      </c>
      <c r="L28" s="157">
        <f t="shared" si="33"/>
        <v>0</v>
      </c>
      <c r="M28" s="157">
        <f t="shared" si="33"/>
        <v>0</v>
      </c>
      <c r="N28" s="157">
        <f t="shared" si="33"/>
        <v>0</v>
      </c>
      <c r="O28" s="157">
        <f t="shared" si="33"/>
        <v>0</v>
      </c>
      <c r="P28" s="157">
        <f t="shared" si="33"/>
        <v>0</v>
      </c>
      <c r="Q28" s="157">
        <f t="shared" si="33"/>
        <v>0</v>
      </c>
    </row>
    <row r="29" spans="1:17" ht="12" customHeight="1" x14ac:dyDescent="0.25">
      <c r="A29" s="23" t="s">
        <v>60</v>
      </c>
      <c r="B29" s="156"/>
      <c r="C29" s="156">
        <f>IF(RES_hhdet_in_emi!C29=0,0,RES_hhdet_in_emi!C29*1000000/RES_hhdet_in_new!C29)</f>
        <v>0</v>
      </c>
      <c r="D29" s="156">
        <f>IF(RES_hhdet_in_emi!D29=0,0,RES_hhdet_in_emi!D29*1000000/RES_hhdet_in_new!D29)</f>
        <v>0</v>
      </c>
      <c r="E29" s="156">
        <f>IF(RES_hhdet_in_emi!E29=0,0,RES_hhdet_in_emi!E29*1000000/RES_hhdet_in_new!E29)</f>
        <v>0</v>
      </c>
      <c r="F29" s="156">
        <f>IF(RES_hhdet_in_emi!F29=0,0,RES_hhdet_in_emi!F29*1000000/RES_hhdet_in_new!F29)</f>
        <v>0</v>
      </c>
      <c r="G29" s="156">
        <f>IF(RES_hhdet_in_emi!G29=0,0,RES_hhdet_in_emi!G29*1000000/RES_hhdet_in_new!G29)</f>
        <v>0</v>
      </c>
      <c r="H29" s="156">
        <f>IF(RES_hhdet_in_emi!H29=0,0,RES_hhdet_in_emi!H29*1000000/RES_hhdet_in_new!H29)</f>
        <v>0</v>
      </c>
      <c r="I29" s="156">
        <f>IF(RES_hhdet_in_emi!I29=0,0,RES_hhdet_in_emi!I29*1000000/RES_hhdet_in_new!I29)</f>
        <v>0</v>
      </c>
      <c r="J29" s="156">
        <f>IF(RES_hhdet_in_emi!J29=0,0,RES_hhdet_in_emi!J29*1000000/RES_hhdet_in_new!J29)</f>
        <v>0</v>
      </c>
      <c r="K29" s="156">
        <f>IF(RES_hhdet_in_emi!K29=0,0,RES_hhdet_in_emi!K29*1000000/RES_hhdet_in_new!K29)</f>
        <v>0</v>
      </c>
      <c r="L29" s="156">
        <f>IF(RES_hhdet_in_emi!L29=0,0,RES_hhdet_in_emi!L29*1000000/RES_hhdet_in_new!L29)</f>
        <v>0</v>
      </c>
      <c r="M29" s="156">
        <f>IF(RES_hhdet_in_emi!M29=0,0,RES_hhdet_in_emi!M29*1000000/RES_hhdet_in_new!M29)</f>
        <v>0</v>
      </c>
      <c r="N29" s="156">
        <f>IF(RES_hhdet_in_emi!N29=0,0,RES_hhdet_in_emi!N29*1000000/RES_hhdet_in_new!N29)</f>
        <v>0</v>
      </c>
      <c r="O29" s="156">
        <f>IF(RES_hhdet_in_emi!O29=0,0,RES_hhdet_in_emi!O29*1000000/RES_hhdet_in_new!O29)</f>
        <v>0</v>
      </c>
      <c r="P29" s="156">
        <f>IF(RES_hhdet_in_emi!P29=0,0,RES_hhdet_in_emi!P29*1000000/RES_hhdet_in_new!P29)</f>
        <v>0</v>
      </c>
      <c r="Q29" s="156">
        <f>IF(RES_hhdet_in_emi!Q29=0,0,RES_hhdet_in_emi!Q29*1000000/RES_hhdet_in_new!Q29)</f>
        <v>0</v>
      </c>
    </row>
    <row r="30" spans="1:17" ht="12" customHeight="1" x14ac:dyDescent="0.25">
      <c r="A30" s="158" t="s">
        <v>63</v>
      </c>
      <c r="B30" s="157"/>
      <c r="C30" s="157">
        <f>IF(SUM(RES_hhdet_in_emi!C31:C32,RES_hhdet_in_emi!C35:C36)=0,0,SUM(RES_hhdet_in_emi!C31:C32,RES_hhdet_in_emi!C35:C36)*1000000/SUM(RES_hhdet_in_new!C31:C32,RES_hhdet_in_new!C35:C36))</f>
        <v>547.67148694290802</v>
      </c>
      <c r="D30" s="157">
        <f>IF(SUM(RES_hhdet_in_emi!D31:D32,RES_hhdet_in_emi!D35:D36)=0,0,SUM(RES_hhdet_in_emi!D31:D32,RES_hhdet_in_emi!D35:D36)*1000000/SUM(RES_hhdet_in_new!D31:D32,RES_hhdet_in_new!D35:D36))</f>
        <v>537.97229374387121</v>
      </c>
      <c r="E30" s="157">
        <f>IF(SUM(RES_hhdet_in_emi!E31:E32,RES_hhdet_in_emi!E35:E36)=0,0,SUM(RES_hhdet_in_emi!E31:E32,RES_hhdet_in_emi!E35:E36)*1000000/SUM(RES_hhdet_in_new!E31:E32,RES_hhdet_in_new!E35:E36))</f>
        <v>535.18254303375647</v>
      </c>
      <c r="F30" s="157">
        <f>IF(SUM(RES_hhdet_in_emi!F31:F32,RES_hhdet_in_emi!F35:F36)=0,0,SUM(RES_hhdet_in_emi!F31:F32,RES_hhdet_in_emi!F35:F36)*1000000/SUM(RES_hhdet_in_new!F31:F32,RES_hhdet_in_new!F35:F36))</f>
        <v>535.71854736885552</v>
      </c>
      <c r="G30" s="157">
        <f>IF(SUM(RES_hhdet_in_emi!G31:G32,RES_hhdet_in_emi!G35:G36)=0,0,SUM(RES_hhdet_in_emi!G31:G32,RES_hhdet_in_emi!G35:G36)*1000000/SUM(RES_hhdet_in_new!G31:G32,RES_hhdet_in_new!G35:G36))</f>
        <v>528.25314804401319</v>
      </c>
      <c r="H30" s="157">
        <f>IF(SUM(RES_hhdet_in_emi!H31:H32,RES_hhdet_in_emi!H35:H36)=0,0,SUM(RES_hhdet_in_emi!H31:H32,RES_hhdet_in_emi!H35:H36)*1000000/SUM(RES_hhdet_in_new!H31:H32,RES_hhdet_in_new!H35:H36))</f>
        <v>516.05916278933091</v>
      </c>
      <c r="I30" s="157">
        <f>IF(SUM(RES_hhdet_in_emi!I31:I32,RES_hhdet_in_emi!I35:I36)=0,0,SUM(RES_hhdet_in_emi!I31:I32,RES_hhdet_in_emi!I35:I36)*1000000/SUM(RES_hhdet_in_new!I31:I32,RES_hhdet_in_new!I35:I36))</f>
        <v>513.70013791462975</v>
      </c>
      <c r="J30" s="157">
        <f>IF(SUM(RES_hhdet_in_emi!J31:J32,RES_hhdet_in_emi!J35:J36)=0,0,SUM(RES_hhdet_in_emi!J31:J32,RES_hhdet_in_emi!J35:J36)*1000000/SUM(RES_hhdet_in_new!J31:J32,RES_hhdet_in_new!J35:J36))</f>
        <v>496.72433271321751</v>
      </c>
      <c r="K30" s="157">
        <f>IF(SUM(RES_hhdet_in_emi!K31:K32,RES_hhdet_in_emi!K35:K36)=0,0,SUM(RES_hhdet_in_emi!K31:K32,RES_hhdet_in_emi!K35:K36)*1000000/SUM(RES_hhdet_in_new!K31:K32,RES_hhdet_in_new!K35:K36))</f>
        <v>495.77944454795403</v>
      </c>
      <c r="L30" s="157">
        <f>IF(SUM(RES_hhdet_in_emi!L31:L32,RES_hhdet_in_emi!L35:L36)=0,0,SUM(RES_hhdet_in_emi!L31:L32,RES_hhdet_in_emi!L35:L36)*1000000/SUM(RES_hhdet_in_new!L31:L32,RES_hhdet_in_new!L35:L36))</f>
        <v>499.30795922480962</v>
      </c>
      <c r="M30" s="157">
        <f>IF(SUM(RES_hhdet_in_emi!M31:M32,RES_hhdet_in_emi!M35:M36)=0,0,SUM(RES_hhdet_in_emi!M31:M32,RES_hhdet_in_emi!M35:M36)*1000000/SUM(RES_hhdet_in_new!M31:M32,RES_hhdet_in_new!M35:M36))</f>
        <v>0</v>
      </c>
      <c r="N30" s="157">
        <f>IF(SUM(RES_hhdet_in_emi!N31:N32,RES_hhdet_in_emi!N35:N36)=0,0,SUM(RES_hhdet_in_emi!N31:N32,RES_hhdet_in_emi!N35:N36)*1000000/SUM(RES_hhdet_in_new!N31:N32,RES_hhdet_in_new!N35:N36))</f>
        <v>0</v>
      </c>
      <c r="O30" s="157">
        <f>IF(SUM(RES_hhdet_in_emi!O31:O32,RES_hhdet_in_emi!O35:O36)=0,0,SUM(RES_hhdet_in_emi!O31:O32,RES_hhdet_in_emi!O35:O36)*1000000/SUM(RES_hhdet_in_new!O31:O32,RES_hhdet_in_new!O35:O36))</f>
        <v>528.33335268740802</v>
      </c>
      <c r="P30" s="157">
        <f>IF(SUM(RES_hhdet_in_emi!P31:P32,RES_hhdet_in_emi!P35:P36)=0,0,SUM(RES_hhdet_in_emi!P31:P32,RES_hhdet_in_emi!P35:P36)*1000000/SUM(RES_hhdet_in_new!P31:P32,RES_hhdet_in_new!P35:P36))</f>
        <v>0</v>
      </c>
      <c r="Q30" s="157">
        <f>IF(SUM(RES_hhdet_in_emi!Q31:Q32,RES_hhdet_in_emi!Q35:Q36)=0,0,SUM(RES_hhdet_in_emi!Q31:Q32,RES_hhdet_in_emi!Q35:Q36)*1000000/SUM(RES_hhdet_in_new!Q31:Q32,RES_hhdet_in_new!Q35:Q36))</f>
        <v>0</v>
      </c>
    </row>
    <row r="31" spans="1:17" ht="12" customHeight="1" x14ac:dyDescent="0.25">
      <c r="A31" s="167" t="s">
        <v>169</v>
      </c>
      <c r="B31" s="132"/>
      <c r="C31" s="132">
        <f>IF(RES_hhdet_in_emi!C31=0,0,RES_hhdet_in_emi!C31*1000000/RES_hhdet_in_new!C31)</f>
        <v>551.01353549844566</v>
      </c>
      <c r="D31" s="132">
        <f>IF(RES_hhdet_in_emi!D31=0,0,RES_hhdet_in_emi!D31*1000000/RES_hhdet_in_new!D31)</f>
        <v>541.21548228648226</v>
      </c>
      <c r="E31" s="132">
        <f>IF(RES_hhdet_in_emi!E31=0,0,RES_hhdet_in_emi!E31*1000000/RES_hhdet_in_new!E31)</f>
        <v>540.45278695095828</v>
      </c>
      <c r="F31" s="132">
        <f>IF(RES_hhdet_in_emi!F31=0,0,RES_hhdet_in_emi!F31*1000000/RES_hhdet_in_new!F31)</f>
        <v>539.12797154055966</v>
      </c>
      <c r="G31" s="132">
        <f>IF(RES_hhdet_in_emi!G31=0,0,RES_hhdet_in_emi!G31*1000000/RES_hhdet_in_new!G31)</f>
        <v>535.04601888217542</v>
      </c>
      <c r="H31" s="132">
        <f>IF(RES_hhdet_in_emi!H31=0,0,RES_hhdet_in_emi!H31*1000000/RES_hhdet_in_new!H31)</f>
        <v>530.86901814254259</v>
      </c>
      <c r="I31" s="132">
        <f>IF(RES_hhdet_in_emi!I31=0,0,RES_hhdet_in_emi!I31*1000000/RES_hhdet_in_new!I31)</f>
        <v>529.98283037852957</v>
      </c>
      <c r="J31" s="132">
        <f>IF(RES_hhdet_in_emi!J31=0,0,RES_hhdet_in_emi!J31*1000000/RES_hhdet_in_new!J31)</f>
        <v>526.09463630446226</v>
      </c>
      <c r="K31" s="132">
        <f>IF(RES_hhdet_in_emi!K31=0,0,RES_hhdet_in_emi!K31*1000000/RES_hhdet_in_new!K31)</f>
        <v>525.32375702698209</v>
      </c>
      <c r="L31" s="132">
        <f>IF(RES_hhdet_in_emi!L31=0,0,RES_hhdet_in_emi!L31*1000000/RES_hhdet_in_new!L31)</f>
        <v>523.3205200399151</v>
      </c>
      <c r="M31" s="132">
        <f>IF(RES_hhdet_in_emi!M31=0,0,RES_hhdet_in_emi!M31*1000000/RES_hhdet_in_new!M31)</f>
        <v>0</v>
      </c>
      <c r="N31" s="132">
        <f>IF(RES_hhdet_in_emi!N31=0,0,RES_hhdet_in_emi!N31*1000000/RES_hhdet_in_new!N31)</f>
        <v>0</v>
      </c>
      <c r="O31" s="132">
        <f>IF(RES_hhdet_in_emi!O31=0,0,RES_hhdet_in_emi!O31*1000000/RES_hhdet_in_new!O31)</f>
        <v>541.49355995919711</v>
      </c>
      <c r="P31" s="132">
        <f>IF(RES_hhdet_in_emi!P31=0,0,RES_hhdet_in_emi!P31*1000000/RES_hhdet_in_new!P31)</f>
        <v>0</v>
      </c>
      <c r="Q31" s="132">
        <f>IF(RES_hhdet_in_emi!Q31=0,0,RES_hhdet_in_emi!Q31*1000000/RES_hhdet_in_new!Q31)</f>
        <v>0</v>
      </c>
    </row>
    <row r="32" spans="1:17" ht="12" customHeight="1" x14ac:dyDescent="0.25">
      <c r="A32" s="167" t="s">
        <v>168</v>
      </c>
      <c r="B32" s="132"/>
      <c r="C32" s="132">
        <f>IF(RES_hhdet_in_emi!C32=0,0,RES_hhdet_in_emi!C32*1000000/RES_hhdet_in_new!C32)</f>
        <v>364.74880957119052</v>
      </c>
      <c r="D32" s="132">
        <f>IF(RES_hhdet_in_emi!D32=0,0,RES_hhdet_in_emi!D32*1000000/RES_hhdet_in_new!D32)</f>
        <v>358.02810340702086</v>
      </c>
      <c r="E32" s="132">
        <f>IF(RES_hhdet_in_emi!E32=0,0,RES_hhdet_in_emi!E32*1000000/RES_hhdet_in_new!E32)</f>
        <v>357.75260146149162</v>
      </c>
      <c r="F32" s="132">
        <f>IF(RES_hhdet_in_emi!F32=0,0,RES_hhdet_in_emi!F32*1000000/RES_hhdet_in_new!F32)</f>
        <v>356.82996273829372</v>
      </c>
      <c r="G32" s="132">
        <f>IF(RES_hhdet_in_emi!G32=0,0,RES_hhdet_in_emi!G32*1000000/RES_hhdet_in_new!G32)</f>
        <v>354.78981116547186</v>
      </c>
      <c r="H32" s="132">
        <f>IF(RES_hhdet_in_emi!H32=0,0,RES_hhdet_in_emi!H32*1000000/RES_hhdet_in_new!H32)</f>
        <v>355.45440769939154</v>
      </c>
      <c r="I32" s="132">
        <f>IF(RES_hhdet_in_emi!I32=0,0,RES_hhdet_in_emi!I32*1000000/RES_hhdet_in_new!I32)</f>
        <v>356.19026254939922</v>
      </c>
      <c r="J32" s="132">
        <f>IF(RES_hhdet_in_emi!J32=0,0,RES_hhdet_in_emi!J32*1000000/RES_hhdet_in_new!J32)</f>
        <v>353.4525413785916</v>
      </c>
      <c r="K32" s="132">
        <f>IF(RES_hhdet_in_emi!K32=0,0,RES_hhdet_in_emi!K32*1000000/RES_hhdet_in_new!K32)</f>
        <v>352.10185324571887</v>
      </c>
      <c r="L32" s="132">
        <f>IF(RES_hhdet_in_emi!L32=0,0,RES_hhdet_in_emi!L32*1000000/RES_hhdet_in_new!L32)</f>
        <v>349.72782227101629</v>
      </c>
      <c r="M32" s="132">
        <f>IF(RES_hhdet_in_emi!M32=0,0,RES_hhdet_in_emi!M32*1000000/RES_hhdet_in_new!M32)</f>
        <v>0</v>
      </c>
      <c r="N32" s="132">
        <f>IF(RES_hhdet_in_emi!N32=0,0,RES_hhdet_in_emi!N32*1000000/RES_hhdet_in_new!N32)</f>
        <v>0</v>
      </c>
      <c r="O32" s="132">
        <f>IF(RES_hhdet_in_emi!O32=0,0,RES_hhdet_in_emi!O32*1000000/RES_hhdet_in_new!O32)</f>
        <v>357.44333731068855</v>
      </c>
      <c r="P32" s="132">
        <f>IF(RES_hhdet_in_emi!P32=0,0,RES_hhdet_in_emi!P32*1000000/RES_hhdet_in_new!P32)</f>
        <v>0</v>
      </c>
      <c r="Q32" s="132">
        <f>IF(RES_hhdet_in_emi!Q32=0,0,RES_hhdet_in_emi!Q32*1000000/RES_hhdet_in_new!Q32)</f>
        <v>0</v>
      </c>
    </row>
    <row r="33" spans="1:17" ht="12" customHeight="1" x14ac:dyDescent="0.25">
      <c r="A33" s="166" t="s">
        <v>57</v>
      </c>
      <c r="B33" s="165"/>
      <c r="C33" s="165">
        <f>IF(RES_hhdet_in_emi!C33=0,0,RES_hhdet_in_emi!C33*1000000/RES_hhdet_in_new!C32)</f>
        <v>364.74880957119052</v>
      </c>
      <c r="D33" s="165">
        <f>IF(RES_hhdet_in_emi!D33=0,0,RES_hhdet_in_emi!D33*1000000/RES_hhdet_in_new!D32)</f>
        <v>358.02810340702086</v>
      </c>
      <c r="E33" s="165">
        <f>IF(RES_hhdet_in_emi!E33=0,0,RES_hhdet_in_emi!E33*1000000/RES_hhdet_in_new!E32)</f>
        <v>357.75260146149162</v>
      </c>
      <c r="F33" s="165">
        <f>IF(RES_hhdet_in_emi!F33=0,0,RES_hhdet_in_emi!F33*1000000/RES_hhdet_in_new!F32)</f>
        <v>356.82996273829372</v>
      </c>
      <c r="G33" s="165">
        <f>IF(RES_hhdet_in_emi!G33=0,0,RES_hhdet_in_emi!G33*1000000/RES_hhdet_in_new!G32)</f>
        <v>354.78981116547186</v>
      </c>
      <c r="H33" s="165">
        <f>IF(RES_hhdet_in_emi!H33=0,0,RES_hhdet_in_emi!H33*1000000/RES_hhdet_in_new!H32)</f>
        <v>355.45440769939154</v>
      </c>
      <c r="I33" s="165">
        <f>IF(RES_hhdet_in_emi!I33=0,0,RES_hhdet_in_emi!I33*1000000/RES_hhdet_in_new!I32)</f>
        <v>356.19026254939922</v>
      </c>
      <c r="J33" s="165">
        <f>IF(RES_hhdet_in_emi!J33=0,0,RES_hhdet_in_emi!J33*1000000/RES_hhdet_in_new!J32)</f>
        <v>353.4525413785916</v>
      </c>
      <c r="K33" s="165">
        <f>IF(RES_hhdet_in_emi!K33=0,0,RES_hhdet_in_emi!K33*1000000/RES_hhdet_in_new!K32)</f>
        <v>352.10185324571887</v>
      </c>
      <c r="L33" s="165">
        <f>IF(RES_hhdet_in_emi!L33=0,0,RES_hhdet_in_emi!L33*1000000/RES_hhdet_in_new!L32)</f>
        <v>349.72782227101629</v>
      </c>
      <c r="M33" s="165">
        <f>IF(RES_hhdet_in_emi!M33=0,0,RES_hhdet_in_emi!M33*1000000/RES_hhdet_in_new!M32)</f>
        <v>0</v>
      </c>
      <c r="N33" s="165">
        <f>IF(RES_hhdet_in_emi!N33=0,0,RES_hhdet_in_emi!N33*1000000/RES_hhdet_in_new!N32)</f>
        <v>0</v>
      </c>
      <c r="O33" s="165">
        <f>IF(RES_hhdet_in_emi!O33=0,0,RES_hhdet_in_emi!O33*1000000/RES_hhdet_in_new!O32)</f>
        <v>357.44333731068855</v>
      </c>
      <c r="P33" s="165">
        <f>IF(RES_hhdet_in_emi!P33=0,0,RES_hhdet_in_emi!P33*1000000/RES_hhdet_in_new!P32)</f>
        <v>0</v>
      </c>
      <c r="Q33" s="165">
        <f>IF(RES_hhdet_in_emi!Q33=0,0,RES_hhdet_in_emi!Q33*1000000/RES_hhdet_in_new!Q32)</f>
        <v>0</v>
      </c>
    </row>
    <row r="34" spans="1:17" ht="12" customHeight="1" x14ac:dyDescent="0.25">
      <c r="A34" s="147" t="s">
        <v>59</v>
      </c>
      <c r="B34" s="164"/>
      <c r="C34" s="164">
        <f>IF(RES_hhdet_in_emi!C34=0,0,RES_hhdet_in_emi!C34*1000000/RES_hhdet_in_new!C32)</f>
        <v>0</v>
      </c>
      <c r="D34" s="164">
        <f>IF(RES_hhdet_in_emi!D34=0,0,RES_hhdet_in_emi!D34*1000000/RES_hhdet_in_new!D32)</f>
        <v>0</v>
      </c>
      <c r="E34" s="164">
        <f>IF(RES_hhdet_in_emi!E34=0,0,RES_hhdet_in_emi!E34*1000000/RES_hhdet_in_new!E32)</f>
        <v>0</v>
      </c>
      <c r="F34" s="164">
        <f>IF(RES_hhdet_in_emi!F34=0,0,RES_hhdet_in_emi!F34*1000000/RES_hhdet_in_new!F32)</f>
        <v>0</v>
      </c>
      <c r="G34" s="164">
        <f>IF(RES_hhdet_in_emi!G34=0,0,RES_hhdet_in_emi!G34*1000000/RES_hhdet_in_new!G32)</f>
        <v>0</v>
      </c>
      <c r="H34" s="164">
        <f>IF(RES_hhdet_in_emi!H34=0,0,RES_hhdet_in_emi!H34*1000000/RES_hhdet_in_new!H32)</f>
        <v>0</v>
      </c>
      <c r="I34" s="164">
        <f>IF(RES_hhdet_in_emi!I34=0,0,RES_hhdet_in_emi!I34*1000000/RES_hhdet_in_new!I32)</f>
        <v>0</v>
      </c>
      <c r="J34" s="164">
        <f>IF(RES_hhdet_in_emi!J34=0,0,RES_hhdet_in_emi!J34*1000000/RES_hhdet_in_new!J32)</f>
        <v>0</v>
      </c>
      <c r="K34" s="164">
        <f>IF(RES_hhdet_in_emi!K34=0,0,RES_hhdet_in_emi!K34*1000000/RES_hhdet_in_new!K32)</f>
        <v>0</v>
      </c>
      <c r="L34" s="164">
        <f>IF(RES_hhdet_in_emi!L34=0,0,RES_hhdet_in_emi!L34*1000000/RES_hhdet_in_new!L32)</f>
        <v>0</v>
      </c>
      <c r="M34" s="164">
        <f>IF(RES_hhdet_in_emi!M34=0,0,RES_hhdet_in_emi!M34*1000000/RES_hhdet_in_new!M32)</f>
        <v>0</v>
      </c>
      <c r="N34" s="164">
        <f>IF(RES_hhdet_in_emi!N34=0,0,RES_hhdet_in_emi!N34*1000000/RES_hhdet_in_new!N32)</f>
        <v>0</v>
      </c>
      <c r="O34" s="164">
        <f>IF(RES_hhdet_in_emi!O34=0,0,RES_hhdet_in_emi!O34*1000000/RES_hhdet_in_new!O32)</f>
        <v>0</v>
      </c>
      <c r="P34" s="164">
        <f>IF(RES_hhdet_in_emi!P34=0,0,RES_hhdet_in_emi!P34*1000000/RES_hhdet_in_new!P32)</f>
        <v>0</v>
      </c>
      <c r="Q34" s="164">
        <f>IF(RES_hhdet_in_emi!Q34=0,0,RES_hhdet_in_emi!Q34*1000000/RES_hhdet_in_new!Q32)</f>
        <v>0</v>
      </c>
    </row>
    <row r="35" spans="1:17" ht="12" customHeight="1" x14ac:dyDescent="0.25">
      <c r="A35" s="163" t="s">
        <v>142</v>
      </c>
      <c r="B35" s="162"/>
      <c r="C35" s="162">
        <f>IF(RES_hhdet_in_emi!C35=0,0,RES_hhdet_in_emi!C35*1000000/RES_hhdet_in_new!C35)</f>
        <v>0</v>
      </c>
      <c r="D35" s="162">
        <f>IF(RES_hhdet_in_emi!D35=0,0,RES_hhdet_in_emi!D35*1000000/RES_hhdet_in_new!D35)</f>
        <v>0</v>
      </c>
      <c r="E35" s="162">
        <f>IF(RES_hhdet_in_emi!E35=0,0,RES_hhdet_in_emi!E35*1000000/RES_hhdet_in_new!E35)</f>
        <v>0</v>
      </c>
      <c r="F35" s="162">
        <f>IF(RES_hhdet_in_emi!F35=0,0,RES_hhdet_in_emi!F35*1000000/RES_hhdet_in_new!F35)</f>
        <v>0</v>
      </c>
      <c r="G35" s="162">
        <f>IF(RES_hhdet_in_emi!G35=0,0,RES_hhdet_in_emi!G35*1000000/RES_hhdet_in_new!G35)</f>
        <v>0</v>
      </c>
      <c r="H35" s="162">
        <f>IF(RES_hhdet_in_emi!H35=0,0,RES_hhdet_in_emi!H35*1000000/RES_hhdet_in_new!H35)</f>
        <v>0</v>
      </c>
      <c r="I35" s="162">
        <f>IF(RES_hhdet_in_emi!I35=0,0,RES_hhdet_in_emi!I35*1000000/RES_hhdet_in_new!I35)</f>
        <v>0</v>
      </c>
      <c r="J35" s="162">
        <f>IF(RES_hhdet_in_emi!J35=0,0,RES_hhdet_in_emi!J35*1000000/RES_hhdet_in_new!J35)</f>
        <v>0</v>
      </c>
      <c r="K35" s="162">
        <f>IF(RES_hhdet_in_emi!K35=0,0,RES_hhdet_in_emi!K35*1000000/RES_hhdet_in_new!K35)</f>
        <v>0</v>
      </c>
      <c r="L35" s="162">
        <f>IF(RES_hhdet_in_emi!L35=0,0,RES_hhdet_in_emi!L35*1000000/RES_hhdet_in_new!L35)</f>
        <v>0</v>
      </c>
      <c r="M35" s="162">
        <f>IF(RES_hhdet_in_emi!M35=0,0,RES_hhdet_in_emi!M35*1000000/RES_hhdet_in_new!M35)</f>
        <v>0</v>
      </c>
      <c r="N35" s="162">
        <f>IF(RES_hhdet_in_emi!N35=0,0,RES_hhdet_in_emi!N35*1000000/RES_hhdet_in_new!N35)</f>
        <v>0</v>
      </c>
      <c r="O35" s="162">
        <f>IF(RES_hhdet_in_emi!O35=0,0,RES_hhdet_in_emi!O35*1000000/RES_hhdet_in_new!O35)</f>
        <v>0</v>
      </c>
      <c r="P35" s="162">
        <f>IF(RES_hhdet_in_emi!P35=0,0,RES_hhdet_in_emi!P35*1000000/RES_hhdet_in_new!P35)</f>
        <v>0</v>
      </c>
      <c r="Q35" s="162">
        <f>IF(RES_hhdet_in_emi!Q35=0,0,RES_hhdet_in_emi!Q35*1000000/RES_hhdet_in_new!Q35)</f>
        <v>0</v>
      </c>
    </row>
    <row r="36" spans="1:17" ht="12" customHeight="1" x14ac:dyDescent="0.25">
      <c r="A36" s="161" t="s">
        <v>141</v>
      </c>
      <c r="B36" s="160"/>
      <c r="C36" s="160">
        <f>IF(RES_hhdet_in_emi!C36=0,0,RES_hhdet_in_emi!C36*1000000/RES_hhdet_in_new!C36)</f>
        <v>0</v>
      </c>
      <c r="D36" s="160">
        <f>IF(RES_hhdet_in_emi!D36=0,0,RES_hhdet_in_emi!D36*1000000/RES_hhdet_in_new!D36)</f>
        <v>0</v>
      </c>
      <c r="E36" s="160">
        <f>IF(RES_hhdet_in_emi!E36=0,0,RES_hhdet_in_emi!E36*1000000/RES_hhdet_in_new!E36)</f>
        <v>0</v>
      </c>
      <c r="F36" s="160">
        <f>IF(RES_hhdet_in_emi!F36=0,0,RES_hhdet_in_emi!F36*1000000/RES_hhdet_in_new!F36)</f>
        <v>0</v>
      </c>
      <c r="G36" s="160">
        <f>IF(RES_hhdet_in_emi!G36=0,0,RES_hhdet_in_emi!G36*1000000/RES_hhdet_in_new!G36)</f>
        <v>0</v>
      </c>
      <c r="H36" s="160">
        <f>IF(RES_hhdet_in_emi!H36=0,0,RES_hhdet_in_emi!H36*1000000/RES_hhdet_in_new!H36)</f>
        <v>0</v>
      </c>
      <c r="I36" s="160">
        <f>IF(RES_hhdet_in_emi!I36=0,0,RES_hhdet_in_emi!I36*1000000/RES_hhdet_in_new!I36)</f>
        <v>0</v>
      </c>
      <c r="J36" s="160">
        <f>IF(RES_hhdet_in_emi!J36=0,0,RES_hhdet_in_emi!J36*1000000/RES_hhdet_in_new!J36)</f>
        <v>0</v>
      </c>
      <c r="K36" s="160">
        <f>IF(RES_hhdet_in_emi!K36=0,0,RES_hhdet_in_emi!K36*1000000/RES_hhdet_in_new!K36)</f>
        <v>0</v>
      </c>
      <c r="L36" s="160">
        <f>IF(RES_hhdet_in_emi!L36=0,0,RES_hhdet_in_emi!L36*1000000/RES_hhdet_in_new!L36)</f>
        <v>0</v>
      </c>
      <c r="M36" s="160">
        <f>IF(RES_hhdet_in_emi!M36=0,0,RES_hhdet_in_emi!M36*1000000/RES_hhdet_in_new!M36)</f>
        <v>0</v>
      </c>
      <c r="N36" s="160">
        <f>IF(RES_hhdet_in_emi!N36=0,0,RES_hhdet_in_emi!N36*1000000/RES_hhdet_in_new!N36)</f>
        <v>0</v>
      </c>
      <c r="O36" s="160">
        <f>IF(RES_hhdet_in_emi!O36=0,0,RES_hhdet_in_emi!O36*1000000/RES_hhdet_in_new!O36)</f>
        <v>0</v>
      </c>
      <c r="P36" s="160">
        <f>IF(RES_hhdet_in_emi!P36=0,0,RES_hhdet_in_emi!P36*1000000/RES_hhdet_in_new!P36)</f>
        <v>0</v>
      </c>
      <c r="Q36" s="160">
        <f>IF(RES_hhdet_in_emi!Q36=0,0,RES_hhdet_in_emi!Q36*1000000/RES_hhdet_in_new!Q36)</f>
        <v>0</v>
      </c>
    </row>
    <row r="37" spans="1:17" ht="12" customHeight="1" x14ac:dyDescent="0.25">
      <c r="A37" s="148" t="s">
        <v>60</v>
      </c>
      <c r="B37" s="156"/>
      <c r="C37" s="156">
        <f>IF(RES_hhdet_in_emi!C37=0,0,RES_hhdet_in_emi!C37*1000000/RES_hhdet_in_new!C36)</f>
        <v>0</v>
      </c>
      <c r="D37" s="156">
        <f>IF(RES_hhdet_in_emi!D37=0,0,RES_hhdet_in_emi!D37*1000000/RES_hhdet_in_new!D36)</f>
        <v>0</v>
      </c>
      <c r="E37" s="156">
        <f>IF(RES_hhdet_in_emi!E37=0,0,RES_hhdet_in_emi!E37*1000000/RES_hhdet_in_new!E36)</f>
        <v>0</v>
      </c>
      <c r="F37" s="156">
        <f>IF(RES_hhdet_in_emi!F37=0,0,RES_hhdet_in_emi!F37*1000000/RES_hhdet_in_new!F36)</f>
        <v>0</v>
      </c>
      <c r="G37" s="156">
        <f>IF(RES_hhdet_in_emi!G37=0,0,RES_hhdet_in_emi!G37*1000000/RES_hhdet_in_new!G36)</f>
        <v>0</v>
      </c>
      <c r="H37" s="156">
        <f>IF(RES_hhdet_in_emi!H37=0,0,RES_hhdet_in_emi!H37*1000000/RES_hhdet_in_new!H36)</f>
        <v>0</v>
      </c>
      <c r="I37" s="156">
        <f>IF(RES_hhdet_in_emi!I37=0,0,RES_hhdet_in_emi!I37*1000000/RES_hhdet_in_new!I36)</f>
        <v>0</v>
      </c>
      <c r="J37" s="156">
        <f>IF(RES_hhdet_in_emi!J37=0,0,RES_hhdet_in_emi!J37*1000000/RES_hhdet_in_new!J36)</f>
        <v>0</v>
      </c>
      <c r="K37" s="156">
        <f>IF(RES_hhdet_in_emi!K37=0,0,RES_hhdet_in_emi!K37*1000000/RES_hhdet_in_new!K36)</f>
        <v>0</v>
      </c>
      <c r="L37" s="156">
        <f>IF(RES_hhdet_in_emi!L37=0,0,RES_hhdet_in_emi!L37*1000000/RES_hhdet_in_new!L36)</f>
        <v>0</v>
      </c>
      <c r="M37" s="156">
        <f>IF(RES_hhdet_in_emi!M37=0,0,RES_hhdet_in_emi!M37*1000000/RES_hhdet_in_new!M36)</f>
        <v>0</v>
      </c>
      <c r="N37" s="156">
        <f>IF(RES_hhdet_in_emi!N37=0,0,RES_hhdet_in_emi!N37*1000000/RES_hhdet_in_new!N36)</f>
        <v>0</v>
      </c>
      <c r="O37" s="156">
        <f>IF(RES_hhdet_in_emi!O37=0,0,RES_hhdet_in_emi!O37*1000000/RES_hhdet_in_new!O36)</f>
        <v>0</v>
      </c>
      <c r="P37" s="156">
        <f>IF(RES_hhdet_in_emi!P37=0,0,RES_hhdet_in_emi!P37*1000000/RES_hhdet_in_new!P36)</f>
        <v>0</v>
      </c>
      <c r="Q37" s="156">
        <f>IF(RES_hhdet_in_emi!Q37=0,0,RES_hhdet_in_emi!Q37*1000000/RES_hhdet_in_new!Q36)</f>
        <v>0</v>
      </c>
    </row>
    <row r="38" spans="1:17" ht="12" customHeight="1" x14ac:dyDescent="0.25">
      <c r="A38" s="148" t="s">
        <v>59</v>
      </c>
      <c r="B38" s="156"/>
      <c r="C38" s="156">
        <f>IF(RES_hhdet_in_emi!C38=0,0,RES_hhdet_in_emi!C38*1000000/RES_hhdet_in_new!C36)</f>
        <v>0</v>
      </c>
      <c r="D38" s="156">
        <f>IF(RES_hhdet_in_emi!D38=0,0,RES_hhdet_in_emi!D38*1000000/RES_hhdet_in_new!D36)</f>
        <v>0</v>
      </c>
      <c r="E38" s="156">
        <f>IF(RES_hhdet_in_emi!E38=0,0,RES_hhdet_in_emi!E38*1000000/RES_hhdet_in_new!E36)</f>
        <v>0</v>
      </c>
      <c r="F38" s="156">
        <f>IF(RES_hhdet_in_emi!F38=0,0,RES_hhdet_in_emi!F38*1000000/RES_hhdet_in_new!F36)</f>
        <v>0</v>
      </c>
      <c r="G38" s="156">
        <f>IF(RES_hhdet_in_emi!G38=0,0,RES_hhdet_in_emi!G38*1000000/RES_hhdet_in_new!G36)</f>
        <v>0</v>
      </c>
      <c r="H38" s="156">
        <f>IF(RES_hhdet_in_emi!H38=0,0,RES_hhdet_in_emi!H38*1000000/RES_hhdet_in_new!H36)</f>
        <v>0</v>
      </c>
      <c r="I38" s="156">
        <f>IF(RES_hhdet_in_emi!I38=0,0,RES_hhdet_in_emi!I38*1000000/RES_hhdet_in_new!I36)</f>
        <v>0</v>
      </c>
      <c r="J38" s="156">
        <f>IF(RES_hhdet_in_emi!J38=0,0,RES_hhdet_in_emi!J38*1000000/RES_hhdet_in_new!J36)</f>
        <v>0</v>
      </c>
      <c r="K38" s="156">
        <f>IF(RES_hhdet_in_emi!K38=0,0,RES_hhdet_in_emi!K38*1000000/RES_hhdet_in_new!K36)</f>
        <v>0</v>
      </c>
      <c r="L38" s="156">
        <f>IF(RES_hhdet_in_emi!L38=0,0,RES_hhdet_in_emi!L38*1000000/RES_hhdet_in_new!L36)</f>
        <v>0</v>
      </c>
      <c r="M38" s="156">
        <f>IF(RES_hhdet_in_emi!M38=0,0,RES_hhdet_in_emi!M38*1000000/RES_hhdet_in_new!M36)</f>
        <v>0</v>
      </c>
      <c r="N38" s="156">
        <f>IF(RES_hhdet_in_emi!N38=0,0,RES_hhdet_in_emi!N38*1000000/RES_hhdet_in_new!N36)</f>
        <v>0</v>
      </c>
      <c r="O38" s="156">
        <f>IF(RES_hhdet_in_emi!O38=0,0,RES_hhdet_in_emi!O38*1000000/RES_hhdet_in_new!O36)</f>
        <v>0</v>
      </c>
      <c r="P38" s="156">
        <f>IF(RES_hhdet_in_emi!P38=0,0,RES_hhdet_in_emi!P38*1000000/RES_hhdet_in_new!P36)</f>
        <v>0</v>
      </c>
      <c r="Q38" s="156">
        <f>IF(RES_hhdet_in_emi!Q38=0,0,RES_hhdet_in_emi!Q38*1000000/RES_hhdet_in_new!Q36)</f>
        <v>0</v>
      </c>
    </row>
    <row r="39" spans="1:17" ht="12" customHeight="1" x14ac:dyDescent="0.25">
      <c r="A39" s="158" t="s">
        <v>62</v>
      </c>
      <c r="B39" s="157"/>
      <c r="C39" s="157">
        <f>IF(SUM(RES_hhdet_in_emi!C40:C41)=0,0,SUM(RES_hhdet_in_emi!C40:C41)*1000000/SUM(RES_hhdet_in_new!C40:C41))</f>
        <v>369.91965175862043</v>
      </c>
      <c r="D39" s="157">
        <f>IF(SUM(RES_hhdet_in_emi!D40:D41)=0,0,SUM(RES_hhdet_in_emi!D40:D41)*1000000/SUM(RES_hhdet_in_new!D40:D41))</f>
        <v>369.98513966696049</v>
      </c>
      <c r="E39" s="157">
        <f>IF(SUM(RES_hhdet_in_emi!E40:E41)=0,0,SUM(RES_hhdet_in_emi!E40:E41)*1000000/SUM(RES_hhdet_in_new!E40:E41))</f>
        <v>366.28360002673128</v>
      </c>
      <c r="F39" s="157">
        <f>IF(SUM(RES_hhdet_in_emi!F40:F41)=0,0,SUM(RES_hhdet_in_emi!F40:F41)*1000000/SUM(RES_hhdet_in_new!F40:F41))</f>
        <v>377.08808142780396</v>
      </c>
      <c r="G39" s="157">
        <f>IF(SUM(RES_hhdet_in_emi!G40:G41)=0,0,SUM(RES_hhdet_in_emi!G40:G41)*1000000/SUM(RES_hhdet_in_new!G40:G41))</f>
        <v>371.82278623059631</v>
      </c>
      <c r="H39" s="157">
        <f>IF(SUM(RES_hhdet_in_emi!H40:H41)=0,0,SUM(RES_hhdet_in_emi!H40:H41)*1000000/SUM(RES_hhdet_in_new!H40:H41))</f>
        <v>370.75934875253984</v>
      </c>
      <c r="I39" s="157">
        <f>IF(SUM(RES_hhdet_in_emi!I40:I41)=0,0,SUM(RES_hhdet_in_emi!I40:I41)*1000000/SUM(RES_hhdet_in_new!I40:I41))</f>
        <v>375.66190117876272</v>
      </c>
      <c r="J39" s="157">
        <f>IF(SUM(RES_hhdet_in_emi!J40:J41)=0,0,SUM(RES_hhdet_in_emi!J40:J41)*1000000/SUM(RES_hhdet_in_new!J40:J41))</f>
        <v>376.31194697088557</v>
      </c>
      <c r="K39" s="157">
        <f>IF(SUM(RES_hhdet_in_emi!K40:K41)=0,0,SUM(RES_hhdet_in_emi!K40:K41)*1000000/SUM(RES_hhdet_in_new!K40:K41))</f>
        <v>372.18708589693637</v>
      </c>
      <c r="L39" s="157">
        <f>IF(SUM(RES_hhdet_in_emi!L40:L41)=0,0,SUM(RES_hhdet_in_emi!L40:L41)*1000000/SUM(RES_hhdet_in_new!L40:L41))</f>
        <v>382.92762771321145</v>
      </c>
      <c r="M39" s="157">
        <f>IF(SUM(RES_hhdet_in_emi!M40:M41)=0,0,SUM(RES_hhdet_in_emi!M40:M41)*1000000/SUM(RES_hhdet_in_new!M40:M41))</f>
        <v>358.85273202967613</v>
      </c>
      <c r="N39" s="157">
        <f>IF(SUM(RES_hhdet_in_emi!N40:N41)=0,0,SUM(RES_hhdet_in_emi!N40:N41)*1000000/SUM(RES_hhdet_in_new!N40:N41))</f>
        <v>0</v>
      </c>
      <c r="O39" s="157">
        <f>IF(SUM(RES_hhdet_in_emi!O40:O41)=0,0,SUM(RES_hhdet_in_emi!O40:O41)*1000000/SUM(RES_hhdet_in_new!O40:O41))</f>
        <v>371.93970538450066</v>
      </c>
      <c r="P39" s="157">
        <f>IF(SUM(RES_hhdet_in_emi!P40:P41)=0,0,SUM(RES_hhdet_in_emi!P40:P41)*1000000/SUM(RES_hhdet_in_new!P40:P41))</f>
        <v>0</v>
      </c>
      <c r="Q39" s="157">
        <f>IF(SUM(RES_hhdet_in_emi!Q40:Q41)=0,0,SUM(RES_hhdet_in_emi!Q40:Q41)*1000000/SUM(RES_hhdet_in_new!Q40:Q41))</f>
        <v>365.9907350703678</v>
      </c>
    </row>
    <row r="40" spans="1:17" ht="12" customHeight="1" x14ac:dyDescent="0.25">
      <c r="A40" s="23" t="s">
        <v>57</v>
      </c>
      <c r="B40" s="156"/>
      <c r="C40" s="156">
        <f>IF(RES_hhdet_in_emi!C40=0,0,RES_hhdet_in_emi!C40*1000000/RES_hhdet_in_new!C40)</f>
        <v>369.91965175862043</v>
      </c>
      <c r="D40" s="156">
        <f>IF(RES_hhdet_in_emi!D40=0,0,RES_hhdet_in_emi!D40*1000000/RES_hhdet_in_new!D40)</f>
        <v>369.98513966696049</v>
      </c>
      <c r="E40" s="156">
        <f>IF(RES_hhdet_in_emi!E40=0,0,RES_hhdet_in_emi!E40*1000000/RES_hhdet_in_new!E40)</f>
        <v>366.28360002673128</v>
      </c>
      <c r="F40" s="156">
        <f>IF(RES_hhdet_in_emi!F40=0,0,RES_hhdet_in_emi!F40*1000000/RES_hhdet_in_new!F40)</f>
        <v>377.08808142780396</v>
      </c>
      <c r="G40" s="156">
        <f>IF(RES_hhdet_in_emi!G40=0,0,RES_hhdet_in_emi!G40*1000000/RES_hhdet_in_new!G40)</f>
        <v>371.82278623059631</v>
      </c>
      <c r="H40" s="156">
        <f>IF(RES_hhdet_in_emi!H40=0,0,RES_hhdet_in_emi!H40*1000000/RES_hhdet_in_new!H40)</f>
        <v>370.75934875253984</v>
      </c>
      <c r="I40" s="156">
        <f>IF(RES_hhdet_in_emi!I40=0,0,RES_hhdet_in_emi!I40*1000000/RES_hhdet_in_new!I40)</f>
        <v>375.66190117876272</v>
      </c>
      <c r="J40" s="156">
        <f>IF(RES_hhdet_in_emi!J40=0,0,RES_hhdet_in_emi!J40*1000000/RES_hhdet_in_new!J40)</f>
        <v>376.31194697088557</v>
      </c>
      <c r="K40" s="156">
        <f>IF(RES_hhdet_in_emi!K40=0,0,RES_hhdet_in_emi!K40*1000000/RES_hhdet_in_new!K40)</f>
        <v>372.18708589693637</v>
      </c>
      <c r="L40" s="156">
        <f>IF(RES_hhdet_in_emi!L40=0,0,RES_hhdet_in_emi!L40*1000000/RES_hhdet_in_new!L40)</f>
        <v>382.92762771321145</v>
      </c>
      <c r="M40" s="156">
        <f>IF(RES_hhdet_in_emi!M40=0,0,RES_hhdet_in_emi!M40*1000000/RES_hhdet_in_new!M40)</f>
        <v>358.85273202967613</v>
      </c>
      <c r="N40" s="156">
        <f>IF(RES_hhdet_in_emi!N40=0,0,RES_hhdet_in_emi!N40*1000000/RES_hhdet_in_new!N40)</f>
        <v>0</v>
      </c>
      <c r="O40" s="156">
        <f>IF(RES_hhdet_in_emi!O40=0,0,RES_hhdet_in_emi!O40*1000000/RES_hhdet_in_new!O40)</f>
        <v>371.93970538450066</v>
      </c>
      <c r="P40" s="156">
        <f>IF(RES_hhdet_in_emi!P40=0,0,RES_hhdet_in_emi!P40*1000000/RES_hhdet_in_new!P40)</f>
        <v>0</v>
      </c>
      <c r="Q40" s="156">
        <f>IF(RES_hhdet_in_emi!Q40=0,0,RES_hhdet_in_emi!Q40*1000000/RES_hhdet_in_new!Q40)</f>
        <v>365.9907350703678</v>
      </c>
    </row>
    <row r="41" spans="1:17" ht="12" customHeight="1" x14ac:dyDescent="0.25">
      <c r="A41" s="29" t="s">
        <v>140</v>
      </c>
      <c r="B41" s="57"/>
      <c r="C41" s="57">
        <f>IF(RES_hhdet_in_emi!C41=0,0,RES_hhdet_in_emi!C41*1000000/RES_hhdet_in_new!C41)</f>
        <v>0</v>
      </c>
      <c r="D41" s="57">
        <f>IF(RES_hhdet_in_emi!D41=0,0,RES_hhdet_in_emi!D41*1000000/RES_hhdet_in_new!D41)</f>
        <v>0</v>
      </c>
      <c r="E41" s="57">
        <f>IF(RES_hhdet_in_emi!E41=0,0,RES_hhdet_in_emi!E41*1000000/RES_hhdet_in_new!E41)</f>
        <v>0</v>
      </c>
      <c r="F41" s="57">
        <f>IF(RES_hhdet_in_emi!F41=0,0,RES_hhdet_in_emi!F41*1000000/RES_hhdet_in_new!F41)</f>
        <v>0</v>
      </c>
      <c r="G41" s="57">
        <f>IF(RES_hhdet_in_emi!G41=0,0,RES_hhdet_in_emi!G41*1000000/RES_hhdet_in_new!G41)</f>
        <v>0</v>
      </c>
      <c r="H41" s="57">
        <f>IF(RES_hhdet_in_emi!H41=0,0,RES_hhdet_in_emi!H41*1000000/RES_hhdet_in_new!H41)</f>
        <v>0</v>
      </c>
      <c r="I41" s="57">
        <f>IF(RES_hhdet_in_emi!I41=0,0,RES_hhdet_in_emi!I41*1000000/RES_hhdet_in_new!I41)</f>
        <v>0</v>
      </c>
      <c r="J41" s="57">
        <f>IF(RES_hhdet_in_emi!J41=0,0,RES_hhdet_in_emi!J41*1000000/RES_hhdet_in_new!J41)</f>
        <v>0</v>
      </c>
      <c r="K41" s="57">
        <f>IF(RES_hhdet_in_emi!K41=0,0,RES_hhdet_in_emi!K41*1000000/RES_hhdet_in_new!K41)</f>
        <v>0</v>
      </c>
      <c r="L41" s="57">
        <f>IF(RES_hhdet_in_emi!L41=0,0,RES_hhdet_in_emi!L41*1000000/RES_hhdet_in_new!L41)</f>
        <v>0</v>
      </c>
      <c r="M41" s="57">
        <f>IF(RES_hhdet_in_emi!M41=0,0,RES_hhdet_in_emi!M41*1000000/RES_hhdet_in_new!M41)</f>
        <v>0</v>
      </c>
      <c r="N41" s="57">
        <f>IF(RES_hhdet_in_emi!N41=0,0,RES_hhdet_in_emi!N41*1000000/RES_hhdet_in_new!N41)</f>
        <v>0</v>
      </c>
      <c r="O41" s="57">
        <f>IF(RES_hhdet_in_emi!O41=0,0,RES_hhdet_in_emi!O41*1000000/RES_hhdet_in_new!O41)</f>
        <v>0</v>
      </c>
      <c r="P41" s="57">
        <f>IF(RES_hhdet_in_emi!P41=0,0,RES_hhdet_in_emi!P41*1000000/RES_hhdet_in_new!P41)</f>
        <v>0</v>
      </c>
      <c r="Q41" s="57">
        <f>IF(RES_hhdet_in_emi!Q41=0,0,RES_hhdet_in_emi!Q41*1000000/RES_hhdet_in_new!Q41)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68">
        <f t="shared" ref="C43" si="34">SUM(C44,C47,C49,C58)</f>
        <v>4498.5543085043228</v>
      </c>
      <c r="D43" s="168">
        <f t="shared" ref="D43" si="35">SUM(D44,D47,D49,D58)</f>
        <v>3701.2547462586249</v>
      </c>
      <c r="E43" s="168">
        <f t="shared" ref="E43" si="36">SUM(E44,E47,E49,E58)</f>
        <v>4045.7642720000367</v>
      </c>
      <c r="F43" s="168">
        <f t="shared" ref="F43" si="37">SUM(F44,F47,F49,F58)</f>
        <v>3993.9729435423278</v>
      </c>
      <c r="G43" s="168">
        <f t="shared" ref="G43" si="38">SUM(G44,G47,G49,G58)</f>
        <v>4061.503911753472</v>
      </c>
      <c r="H43" s="168">
        <f t="shared" ref="H43" si="39">SUM(H44,H47,H49,H58)</f>
        <v>3776.4031662994366</v>
      </c>
      <c r="I43" s="168">
        <f t="shared" ref="I43" si="40">SUM(I44,I47,I49,I58)</f>
        <v>3118.9179017969323</v>
      </c>
      <c r="J43" s="168">
        <f t="shared" ref="J43" si="41">SUM(J44,J47,J49,J58)</f>
        <v>3987.2627345346846</v>
      </c>
      <c r="K43" s="168">
        <f t="shared" ref="K43" si="42">SUM(K44,K47,K49,K58)</f>
        <v>3740.4043376582663</v>
      </c>
      <c r="L43" s="168">
        <f t="shared" ref="L43" si="43">SUM(L44,L47,L49,L58)</f>
        <v>3654.2859427616131</v>
      </c>
      <c r="M43" s="168">
        <f t="shared" ref="M43" si="44">SUM(M44,M47,M49,M58)</f>
        <v>3077.3058046835113</v>
      </c>
      <c r="N43" s="168">
        <f t="shared" ref="N43" si="45">SUM(N44,N47,N49,N58)</f>
        <v>3470.0038112379643</v>
      </c>
      <c r="O43" s="168">
        <f t="shared" ref="O43" si="46">SUM(O44,O47,O49,O58)</f>
        <v>3335.1523545720911</v>
      </c>
      <c r="P43" s="168">
        <f t="shared" ref="P43" si="47">SUM(P44,P47,P49,P58)</f>
        <v>2599.1368218410962</v>
      </c>
      <c r="Q43" s="168">
        <f t="shared" ref="Q43" si="48">SUM(Q44,Q47,Q49,Q58)</f>
        <v>2722.6434281715497</v>
      </c>
    </row>
    <row r="44" spans="1:17" ht="12.95" customHeight="1" x14ac:dyDescent="0.25">
      <c r="A44" s="158" t="s">
        <v>65</v>
      </c>
      <c r="B44" s="157"/>
      <c r="C44" s="157">
        <f t="shared" ref="C44:Q44" si="49">SUM(C45:C46)</f>
        <v>3859.6286499983626</v>
      </c>
      <c r="D44" s="157">
        <f t="shared" si="49"/>
        <v>3362.6364467439712</v>
      </c>
      <c r="E44" s="157">
        <f t="shared" si="49"/>
        <v>3662.4320600171732</v>
      </c>
      <c r="F44" s="157">
        <f t="shared" si="49"/>
        <v>3657.7182683425513</v>
      </c>
      <c r="G44" s="157">
        <f t="shared" si="49"/>
        <v>3678.0252045366833</v>
      </c>
      <c r="H44" s="157">
        <f t="shared" si="49"/>
        <v>3467.2432275408028</v>
      </c>
      <c r="I44" s="157">
        <f t="shared" si="49"/>
        <v>2954.3722236022249</v>
      </c>
      <c r="J44" s="157">
        <f t="shared" si="49"/>
        <v>3488.5029744657895</v>
      </c>
      <c r="K44" s="157">
        <f t="shared" si="49"/>
        <v>3374.5444636272186</v>
      </c>
      <c r="L44" s="157">
        <f t="shared" si="49"/>
        <v>3173.8230892614993</v>
      </c>
      <c r="M44" s="157">
        <f t="shared" si="49"/>
        <v>2575.2067416463019</v>
      </c>
      <c r="N44" s="157">
        <f t="shared" si="49"/>
        <v>2847.2150446428227</v>
      </c>
      <c r="O44" s="157">
        <f t="shared" si="49"/>
        <v>2974.9688239816164</v>
      </c>
      <c r="P44" s="157">
        <f t="shared" si="49"/>
        <v>2301.9360572270034</v>
      </c>
      <c r="Q44" s="157">
        <f t="shared" si="49"/>
        <v>2421.5710481675078</v>
      </c>
    </row>
    <row r="45" spans="1:17" ht="12" customHeight="1" x14ac:dyDescent="0.25">
      <c r="A45" s="23" t="s">
        <v>166</v>
      </c>
      <c r="B45" s="156"/>
      <c r="C45" s="156">
        <f>IF(RES_hhdet_in_emi!C45=0,0,RES_hhdet_in_emi!C45*1000000/RES_hhdet_in_new!C45)</f>
        <v>3859.6286499983626</v>
      </c>
      <c r="D45" s="156">
        <f>IF(RES_hhdet_in_emi!D45=0,0,RES_hhdet_in_emi!D45*1000000/RES_hhdet_in_new!D45)</f>
        <v>3362.6364467439712</v>
      </c>
      <c r="E45" s="156">
        <f>IF(RES_hhdet_in_emi!E45=0,0,RES_hhdet_in_emi!E45*1000000/RES_hhdet_in_new!E45)</f>
        <v>3662.4320600171732</v>
      </c>
      <c r="F45" s="156">
        <f>IF(RES_hhdet_in_emi!F45=0,0,RES_hhdet_in_emi!F45*1000000/RES_hhdet_in_new!F45)</f>
        <v>3657.7182683425513</v>
      </c>
      <c r="G45" s="156">
        <f>IF(RES_hhdet_in_emi!G45=0,0,RES_hhdet_in_emi!G45*1000000/RES_hhdet_in_new!G45)</f>
        <v>3678.0252045366833</v>
      </c>
      <c r="H45" s="156">
        <f>IF(RES_hhdet_in_emi!H45=0,0,RES_hhdet_in_emi!H45*1000000/RES_hhdet_in_new!H45)</f>
        <v>3467.2432275408028</v>
      </c>
      <c r="I45" s="156">
        <f>IF(RES_hhdet_in_emi!I45=0,0,RES_hhdet_in_emi!I45*1000000/RES_hhdet_in_new!I45)</f>
        <v>2954.3722236022249</v>
      </c>
      <c r="J45" s="156">
        <f>IF(RES_hhdet_in_emi!J45=0,0,RES_hhdet_in_emi!J45*1000000/RES_hhdet_in_new!J45)</f>
        <v>3488.5029744657895</v>
      </c>
      <c r="K45" s="156">
        <f>IF(RES_hhdet_in_emi!K45=0,0,RES_hhdet_in_emi!K45*1000000/RES_hhdet_in_new!K45)</f>
        <v>3374.5444636272186</v>
      </c>
      <c r="L45" s="156">
        <f>IF(RES_hhdet_in_emi!L45=0,0,RES_hhdet_in_emi!L45*1000000/RES_hhdet_in_new!L45)</f>
        <v>3173.8230892614993</v>
      </c>
      <c r="M45" s="156">
        <f>IF(RES_hhdet_in_emi!M45=0,0,RES_hhdet_in_emi!M45*1000000/RES_hhdet_in_new!M45)</f>
        <v>2575.2067416463019</v>
      </c>
      <c r="N45" s="156">
        <f>IF(RES_hhdet_in_emi!N45=0,0,RES_hhdet_in_emi!N45*1000000/RES_hhdet_in_new!N45)</f>
        <v>2847.2150446428227</v>
      </c>
      <c r="O45" s="156">
        <f>IF(RES_hhdet_in_emi!O45=0,0,RES_hhdet_in_emi!O45*1000000/RES_hhdet_in_new!O45)</f>
        <v>2974.9688239816164</v>
      </c>
      <c r="P45" s="156">
        <f>IF(RES_hhdet_in_emi!P45=0,0,RES_hhdet_in_emi!P45*1000000/RES_hhdet_in_new!P45)</f>
        <v>2301.9360572270034</v>
      </c>
      <c r="Q45" s="156">
        <f>IF(RES_hhdet_in_emi!Q45=0,0,RES_hhdet_in_emi!Q45*1000000/RES_hhdet_in_new!Q45)</f>
        <v>2421.5710481675078</v>
      </c>
    </row>
    <row r="46" spans="1:17" ht="12" customHeight="1" x14ac:dyDescent="0.25">
      <c r="A46" s="23" t="s">
        <v>60</v>
      </c>
      <c r="B46" s="156"/>
      <c r="C46" s="156">
        <f>IF(RES_hhdet_in_emi!C46=0,0,RES_hhdet_in_emi!C46*1000000/RES_hhdet_in_new!C45)</f>
        <v>0</v>
      </c>
      <c r="D46" s="156">
        <f>IF(RES_hhdet_in_emi!D46=0,0,RES_hhdet_in_emi!D46*1000000/RES_hhdet_in_new!D45)</f>
        <v>0</v>
      </c>
      <c r="E46" s="156">
        <f>IF(RES_hhdet_in_emi!E46=0,0,RES_hhdet_in_emi!E46*1000000/RES_hhdet_in_new!E45)</f>
        <v>0</v>
      </c>
      <c r="F46" s="156">
        <f>IF(RES_hhdet_in_emi!F46=0,0,RES_hhdet_in_emi!F46*1000000/RES_hhdet_in_new!F45)</f>
        <v>0</v>
      </c>
      <c r="G46" s="156">
        <f>IF(RES_hhdet_in_emi!G46=0,0,RES_hhdet_in_emi!G46*1000000/RES_hhdet_in_new!G45)</f>
        <v>0</v>
      </c>
      <c r="H46" s="156">
        <f>IF(RES_hhdet_in_emi!H46=0,0,RES_hhdet_in_emi!H46*1000000/RES_hhdet_in_new!H45)</f>
        <v>0</v>
      </c>
      <c r="I46" s="156">
        <f>IF(RES_hhdet_in_emi!I46=0,0,RES_hhdet_in_emi!I46*1000000/RES_hhdet_in_new!I45)</f>
        <v>0</v>
      </c>
      <c r="J46" s="156">
        <f>IF(RES_hhdet_in_emi!J46=0,0,RES_hhdet_in_emi!J46*1000000/RES_hhdet_in_new!J45)</f>
        <v>0</v>
      </c>
      <c r="K46" s="156">
        <f>IF(RES_hhdet_in_emi!K46=0,0,RES_hhdet_in_emi!K46*1000000/RES_hhdet_in_new!K45)</f>
        <v>0</v>
      </c>
      <c r="L46" s="156">
        <f>IF(RES_hhdet_in_emi!L46=0,0,RES_hhdet_in_emi!L46*1000000/RES_hhdet_in_new!L45)</f>
        <v>0</v>
      </c>
      <c r="M46" s="156">
        <f>IF(RES_hhdet_in_emi!M46=0,0,RES_hhdet_in_emi!M46*1000000/RES_hhdet_in_new!M45)</f>
        <v>0</v>
      </c>
      <c r="N46" s="156">
        <f>IF(RES_hhdet_in_emi!N46=0,0,RES_hhdet_in_emi!N46*1000000/RES_hhdet_in_new!N45)</f>
        <v>0</v>
      </c>
      <c r="O46" s="156">
        <f>IF(RES_hhdet_in_emi!O46=0,0,RES_hhdet_in_emi!O46*1000000/RES_hhdet_in_new!O45)</f>
        <v>0</v>
      </c>
      <c r="P46" s="156">
        <f>IF(RES_hhdet_in_emi!P46=0,0,RES_hhdet_in_emi!P46*1000000/RES_hhdet_in_new!P45)</f>
        <v>0</v>
      </c>
      <c r="Q46" s="156">
        <f>IF(RES_hhdet_in_emi!Q46=0,0,RES_hhdet_in_emi!Q46*1000000/RES_hhdet_in_new!Q45)</f>
        <v>0</v>
      </c>
    </row>
    <row r="47" spans="1:17" ht="12.95" customHeight="1" x14ac:dyDescent="0.25">
      <c r="A47" s="158" t="s">
        <v>112</v>
      </c>
      <c r="B47" s="157"/>
      <c r="C47" s="157">
        <f t="shared" ref="C47:Q47" si="50">C48</f>
        <v>0</v>
      </c>
      <c r="D47" s="157">
        <f t="shared" si="50"/>
        <v>0</v>
      </c>
      <c r="E47" s="157">
        <f t="shared" si="50"/>
        <v>0</v>
      </c>
      <c r="F47" s="157">
        <f t="shared" si="50"/>
        <v>0</v>
      </c>
      <c r="G47" s="157">
        <f t="shared" si="50"/>
        <v>0</v>
      </c>
      <c r="H47" s="157">
        <f t="shared" si="50"/>
        <v>0</v>
      </c>
      <c r="I47" s="157">
        <f t="shared" si="50"/>
        <v>0</v>
      </c>
      <c r="J47" s="157">
        <f t="shared" si="50"/>
        <v>0</v>
      </c>
      <c r="K47" s="157">
        <f t="shared" si="50"/>
        <v>0</v>
      </c>
      <c r="L47" s="157">
        <f t="shared" si="50"/>
        <v>0</v>
      </c>
      <c r="M47" s="157">
        <f t="shared" si="50"/>
        <v>0</v>
      </c>
      <c r="N47" s="157">
        <f t="shared" si="50"/>
        <v>0</v>
      </c>
      <c r="O47" s="157">
        <f t="shared" si="50"/>
        <v>0</v>
      </c>
      <c r="P47" s="157">
        <f t="shared" si="50"/>
        <v>0</v>
      </c>
      <c r="Q47" s="157">
        <f t="shared" si="50"/>
        <v>0</v>
      </c>
    </row>
    <row r="48" spans="1:17" ht="12" customHeight="1" x14ac:dyDescent="0.25">
      <c r="A48" s="23" t="s">
        <v>60</v>
      </c>
      <c r="B48" s="156"/>
      <c r="C48" s="156">
        <f>IF(RES_hhdet_in_emi!C48=0,0,RES_hhdet_in_emi!C48*1000000/RES_hhdet_in_new!C48)</f>
        <v>0</v>
      </c>
      <c r="D48" s="156">
        <f>IF(RES_hhdet_in_emi!D48=0,0,RES_hhdet_in_emi!D48*1000000/RES_hhdet_in_new!D48)</f>
        <v>0</v>
      </c>
      <c r="E48" s="156">
        <f>IF(RES_hhdet_in_emi!E48=0,0,RES_hhdet_in_emi!E48*1000000/RES_hhdet_in_new!E48)</f>
        <v>0</v>
      </c>
      <c r="F48" s="156">
        <f>IF(RES_hhdet_in_emi!F48=0,0,RES_hhdet_in_emi!F48*1000000/RES_hhdet_in_new!F48)</f>
        <v>0</v>
      </c>
      <c r="G48" s="156">
        <f>IF(RES_hhdet_in_emi!G48=0,0,RES_hhdet_in_emi!G48*1000000/RES_hhdet_in_new!G48)</f>
        <v>0</v>
      </c>
      <c r="H48" s="156">
        <f>IF(RES_hhdet_in_emi!H48=0,0,RES_hhdet_in_emi!H48*1000000/RES_hhdet_in_new!H48)</f>
        <v>0</v>
      </c>
      <c r="I48" s="156">
        <f>IF(RES_hhdet_in_emi!I48=0,0,RES_hhdet_in_emi!I48*1000000/RES_hhdet_in_new!I48)</f>
        <v>0</v>
      </c>
      <c r="J48" s="156">
        <f>IF(RES_hhdet_in_emi!J48=0,0,RES_hhdet_in_emi!J48*1000000/RES_hhdet_in_new!J48)</f>
        <v>0</v>
      </c>
      <c r="K48" s="156">
        <f>IF(RES_hhdet_in_emi!K48=0,0,RES_hhdet_in_emi!K48*1000000/RES_hhdet_in_new!K48)</f>
        <v>0</v>
      </c>
      <c r="L48" s="156">
        <f>IF(RES_hhdet_in_emi!L48=0,0,RES_hhdet_in_emi!L48*1000000/RES_hhdet_in_new!L48)</f>
        <v>0</v>
      </c>
      <c r="M48" s="156">
        <f>IF(RES_hhdet_in_emi!M48=0,0,RES_hhdet_in_emi!M48*1000000/RES_hhdet_in_new!M48)</f>
        <v>0</v>
      </c>
      <c r="N48" s="156">
        <f>IF(RES_hhdet_in_emi!N48=0,0,RES_hhdet_in_emi!N48*1000000/RES_hhdet_in_new!N48)</f>
        <v>0</v>
      </c>
      <c r="O48" s="156">
        <f>IF(RES_hhdet_in_emi!O48=0,0,RES_hhdet_in_emi!O48*1000000/RES_hhdet_in_new!O48)</f>
        <v>0</v>
      </c>
      <c r="P48" s="156">
        <f>IF(RES_hhdet_in_emi!P48=0,0,RES_hhdet_in_emi!P48*1000000/RES_hhdet_in_new!P48)</f>
        <v>0</v>
      </c>
      <c r="Q48" s="156">
        <f>IF(RES_hhdet_in_emi!Q48=0,0,RES_hhdet_in_emi!Q48*1000000/RES_hhdet_in_new!Q48)</f>
        <v>0</v>
      </c>
    </row>
    <row r="49" spans="1:17" ht="12" customHeight="1" x14ac:dyDescent="0.25">
      <c r="A49" s="158" t="s">
        <v>63</v>
      </c>
      <c r="B49" s="157"/>
      <c r="C49" s="157">
        <f>IF(SUM(RES_hhdet_in_emi!C50:C51,RES_hhdet_in_emi!C54:C55)=0,0,SUM(RES_hhdet_in_emi!C50:C51,RES_hhdet_in_emi!C54:C55)*1000000/SUM(RES_hhdet_in_new!C50:C51,RES_hhdet_in_new!C54:C55))</f>
        <v>638.9256585059602</v>
      </c>
      <c r="D49" s="157">
        <f>IF(SUM(RES_hhdet_in_emi!D50:D51,RES_hhdet_in_emi!D54:D55)=0,0,SUM(RES_hhdet_in_emi!D50:D51,RES_hhdet_in_emi!D54:D55)*1000000/SUM(RES_hhdet_in_new!D50:D51,RES_hhdet_in_new!D54:D55))</f>
        <v>338.61829951465364</v>
      </c>
      <c r="E49" s="157">
        <f>IF(SUM(RES_hhdet_in_emi!E50:E51,RES_hhdet_in_emi!E54:E55)=0,0,SUM(RES_hhdet_in_emi!E50:E51,RES_hhdet_in_emi!E54:E55)*1000000/SUM(RES_hhdet_in_new!E50:E51,RES_hhdet_in_new!E54:E55))</f>
        <v>383.33221198286356</v>
      </c>
      <c r="F49" s="157">
        <f>IF(SUM(RES_hhdet_in_emi!F50:F51,RES_hhdet_in_emi!F54:F55)=0,0,SUM(RES_hhdet_in_emi!F50:F51,RES_hhdet_in_emi!F54:F55)*1000000/SUM(RES_hhdet_in_new!F50:F51,RES_hhdet_in_new!F54:F55))</f>
        <v>336.25467519977661</v>
      </c>
      <c r="G49" s="157">
        <f>IF(SUM(RES_hhdet_in_emi!G50:G51,RES_hhdet_in_emi!G54:G55)=0,0,SUM(RES_hhdet_in_emi!G50:G51,RES_hhdet_in_emi!G54:G55)*1000000/SUM(RES_hhdet_in_new!G50:G51,RES_hhdet_in_new!G54:G55))</f>
        <v>383.47870721678868</v>
      </c>
      <c r="H49" s="157">
        <f>IF(SUM(RES_hhdet_in_emi!H50:H51,RES_hhdet_in_emi!H54:H55)=0,0,SUM(RES_hhdet_in_emi!H50:H51,RES_hhdet_in_emi!H54:H55)*1000000/SUM(RES_hhdet_in_new!H50:H51,RES_hhdet_in_new!H54:H55))</f>
        <v>309.15993875863393</v>
      </c>
      <c r="I49" s="157">
        <f>IF(SUM(RES_hhdet_in_emi!I50:I51,RES_hhdet_in_emi!I54:I55)=0,0,SUM(RES_hhdet_in_emi!I50:I51,RES_hhdet_in_emi!I54:I55)*1000000/SUM(RES_hhdet_in_new!I50:I51,RES_hhdet_in_new!I54:I55))</f>
        <v>164.54567819470722</v>
      </c>
      <c r="J49" s="157">
        <f>IF(SUM(RES_hhdet_in_emi!J50:J51,RES_hhdet_in_emi!J54:J55)=0,0,SUM(RES_hhdet_in_emi!J50:J51,RES_hhdet_in_emi!J54:J55)*1000000/SUM(RES_hhdet_in_new!J50:J51,RES_hhdet_in_new!J54:J55))</f>
        <v>498.75976006889505</v>
      </c>
      <c r="K49" s="157">
        <f>IF(SUM(RES_hhdet_in_emi!K50:K51,RES_hhdet_in_emi!K54:K55)=0,0,SUM(RES_hhdet_in_emi!K50:K51,RES_hhdet_in_emi!K54:K55)*1000000/SUM(RES_hhdet_in_new!K50:K51,RES_hhdet_in_new!K54:K55))</f>
        <v>365.8598740310477</v>
      </c>
      <c r="L49" s="157">
        <f>IF(SUM(RES_hhdet_in_emi!L50:L51,RES_hhdet_in_emi!L54:L55)=0,0,SUM(RES_hhdet_in_emi!L50:L51,RES_hhdet_in_emi!L54:L55)*1000000/SUM(RES_hhdet_in_new!L50:L51,RES_hhdet_in_new!L54:L55))</f>
        <v>480.46285350011385</v>
      </c>
      <c r="M49" s="157">
        <f>IF(SUM(RES_hhdet_in_emi!M50:M51,RES_hhdet_in_emi!M54:M55)=0,0,SUM(RES_hhdet_in_emi!M50:M51,RES_hhdet_in_emi!M54:M55)*1000000/SUM(RES_hhdet_in_new!M50:M51,RES_hhdet_in_new!M54:M55))</f>
        <v>502.09906303720925</v>
      </c>
      <c r="N49" s="157">
        <f>IF(SUM(RES_hhdet_in_emi!N50:N51,RES_hhdet_in_emi!N54:N55)=0,0,SUM(RES_hhdet_in_emi!N50:N51,RES_hhdet_in_emi!N54:N55)*1000000/SUM(RES_hhdet_in_new!N50:N51,RES_hhdet_in_new!N54:N55))</f>
        <v>622.78876659514174</v>
      </c>
      <c r="O49" s="157">
        <f>IF(SUM(RES_hhdet_in_emi!O50:O51,RES_hhdet_in_emi!O54:O55)=0,0,SUM(RES_hhdet_in_emi!O50:O51,RES_hhdet_in_emi!O54:O55)*1000000/SUM(RES_hhdet_in_new!O50:O51,RES_hhdet_in_new!O54:O55))</f>
        <v>360.1835305904749</v>
      </c>
      <c r="P49" s="157">
        <f>IF(SUM(RES_hhdet_in_emi!P50:P51,RES_hhdet_in_emi!P54:P55)=0,0,SUM(RES_hhdet_in_emi!P50:P51,RES_hhdet_in_emi!P54:P55)*1000000/SUM(RES_hhdet_in_new!P50:P51,RES_hhdet_in_new!P54:P55))</f>
        <v>297.20076461409303</v>
      </c>
      <c r="Q49" s="157">
        <f>IF(SUM(RES_hhdet_in_emi!Q50:Q51,RES_hhdet_in_emi!Q54:Q55)=0,0,SUM(RES_hhdet_in_emi!Q50:Q51,RES_hhdet_in_emi!Q54:Q55)*1000000/SUM(RES_hhdet_in_new!Q50:Q51,RES_hhdet_in_new!Q54:Q55))</f>
        <v>301.07238000404197</v>
      </c>
    </row>
    <row r="50" spans="1:17" ht="12" customHeight="1" x14ac:dyDescent="0.25">
      <c r="A50" s="167" t="s">
        <v>165</v>
      </c>
      <c r="B50" s="132"/>
      <c r="C50" s="132">
        <f>IF(RES_hhdet_in_emi!C50=0,0,RES_hhdet_in_emi!C50*1000000/RES_hhdet_in_new!C50)</f>
        <v>697.42525112285773</v>
      </c>
      <c r="D50" s="132">
        <f>IF(RES_hhdet_in_emi!D50=0,0,RES_hhdet_in_emi!D50*1000000/RES_hhdet_in_new!D50)</f>
        <v>642.93281324718475</v>
      </c>
      <c r="E50" s="132">
        <f>IF(RES_hhdet_in_emi!E50=0,0,RES_hhdet_in_emi!E50*1000000/RES_hhdet_in_new!E50)</f>
        <v>675.39285943732602</v>
      </c>
      <c r="F50" s="132">
        <f>IF(RES_hhdet_in_emi!F50=0,0,RES_hhdet_in_emi!F50*1000000/RES_hhdet_in_new!F50)</f>
        <v>645.57328766651244</v>
      </c>
      <c r="G50" s="132">
        <f>IF(RES_hhdet_in_emi!G50=0,0,RES_hhdet_in_emi!G50*1000000/RES_hhdet_in_new!G50)</f>
        <v>651.5201475315564</v>
      </c>
      <c r="H50" s="132">
        <f>IF(RES_hhdet_in_emi!H50=0,0,RES_hhdet_in_emi!H50*1000000/RES_hhdet_in_new!H50)</f>
        <v>640.26666125108795</v>
      </c>
      <c r="I50" s="132">
        <f>IF(RES_hhdet_in_emi!I50=0,0,RES_hhdet_in_emi!I50*1000000/RES_hhdet_in_new!I50)</f>
        <v>632.90207949874934</v>
      </c>
      <c r="J50" s="132">
        <f>IF(RES_hhdet_in_emi!J50=0,0,RES_hhdet_in_emi!J50*1000000/RES_hhdet_in_new!J50)</f>
        <v>655.77263991156906</v>
      </c>
      <c r="K50" s="132">
        <f>IF(RES_hhdet_in_emi!K50=0,0,RES_hhdet_in_emi!K50*1000000/RES_hhdet_in_new!K50)</f>
        <v>660.22637097735208</v>
      </c>
      <c r="L50" s="132">
        <f>IF(RES_hhdet_in_emi!L50=0,0,RES_hhdet_in_emi!L50*1000000/RES_hhdet_in_new!L50)</f>
        <v>601.75332354940554</v>
      </c>
      <c r="M50" s="132">
        <f>IF(RES_hhdet_in_emi!M50=0,0,RES_hhdet_in_emi!M50*1000000/RES_hhdet_in_new!M50)</f>
        <v>580.09892047772382</v>
      </c>
      <c r="N50" s="132">
        <f>IF(RES_hhdet_in_emi!N50=0,0,RES_hhdet_in_emi!N50*1000000/RES_hhdet_in_new!N50)</f>
        <v>634.10442886142084</v>
      </c>
      <c r="O50" s="132">
        <f>IF(RES_hhdet_in_emi!O50=0,0,RES_hhdet_in_emi!O50*1000000/RES_hhdet_in_new!O50)</f>
        <v>646.98966730424604</v>
      </c>
      <c r="P50" s="132">
        <f>IF(RES_hhdet_in_emi!P50=0,0,RES_hhdet_in_emi!P50*1000000/RES_hhdet_in_new!P50)</f>
        <v>639.55207251697152</v>
      </c>
      <c r="Q50" s="132">
        <f>IF(RES_hhdet_in_emi!Q50=0,0,RES_hhdet_in_emi!Q50*1000000/RES_hhdet_in_new!Q50)</f>
        <v>635.20061033193667</v>
      </c>
    </row>
    <row r="51" spans="1:17" ht="12" customHeight="1" x14ac:dyDescent="0.25">
      <c r="A51" s="167" t="s">
        <v>164</v>
      </c>
      <c r="B51" s="132"/>
      <c r="C51" s="132">
        <f>IF(RES_hhdet_in_emi!C51=0,0,RES_hhdet_in_emi!C51*1000000/RES_hhdet_in_new!C51)</f>
        <v>461.18081803911866</v>
      </c>
      <c r="D51" s="132">
        <f>IF(RES_hhdet_in_emi!D51=0,0,RES_hhdet_in_emi!D51*1000000/RES_hhdet_in_new!D51)</f>
        <v>422.14480243174575</v>
      </c>
      <c r="E51" s="132">
        <f>IF(RES_hhdet_in_emi!E51=0,0,RES_hhdet_in_emi!E51*1000000/RES_hhdet_in_new!E51)</f>
        <v>446.57268401781135</v>
      </c>
      <c r="F51" s="132">
        <f>IF(RES_hhdet_in_emi!F51=0,0,RES_hhdet_in_emi!F51*1000000/RES_hhdet_in_new!F51)</f>
        <v>425.15966875876893</v>
      </c>
      <c r="G51" s="132">
        <f>IF(RES_hhdet_in_emi!G51=0,0,RES_hhdet_in_emi!G51*1000000/RES_hhdet_in_new!G51)</f>
        <v>430.60303967291316</v>
      </c>
      <c r="H51" s="132">
        <f>IF(RES_hhdet_in_emi!H51=0,0,RES_hhdet_in_emi!H51*1000000/RES_hhdet_in_new!H51)</f>
        <v>426.68729689100559</v>
      </c>
      <c r="I51" s="132">
        <f>IF(RES_hhdet_in_emi!I51=0,0,RES_hhdet_in_emi!I51*1000000/RES_hhdet_in_new!I51)</f>
        <v>423.62830521598249</v>
      </c>
      <c r="J51" s="132">
        <f>IF(RES_hhdet_in_emi!J51=0,0,RES_hhdet_in_emi!J51*1000000/RES_hhdet_in_new!J51)</f>
        <v>442.74731506113267</v>
      </c>
      <c r="K51" s="132">
        <f>IF(RES_hhdet_in_emi!K51=0,0,RES_hhdet_in_emi!K51*1000000/RES_hhdet_in_new!K51)</f>
        <v>446.31023420677434</v>
      </c>
      <c r="L51" s="132">
        <f>IF(RES_hhdet_in_emi!L51=0,0,RES_hhdet_in_emi!L51*1000000/RES_hhdet_in_new!L51)</f>
        <v>403.285295123428</v>
      </c>
      <c r="M51" s="132">
        <f>IF(RES_hhdet_in_emi!M51=0,0,RES_hhdet_in_emi!M51*1000000/RES_hhdet_in_new!M51)</f>
        <v>391.80385084709604</v>
      </c>
      <c r="N51" s="132">
        <f>IF(RES_hhdet_in_emi!N51=0,0,RES_hhdet_in_emi!N51*1000000/RES_hhdet_in_new!N51)</f>
        <v>443.3172726781799</v>
      </c>
      <c r="O51" s="132">
        <f>IF(RES_hhdet_in_emi!O51=0,0,RES_hhdet_in_emi!O51*1000000/RES_hhdet_in_new!O51)</f>
        <v>433.4112434623874</v>
      </c>
      <c r="P51" s="132">
        <f>IF(RES_hhdet_in_emi!P51=0,0,RES_hhdet_in_emi!P51*1000000/RES_hhdet_in_new!P51)</f>
        <v>425.81057925576931</v>
      </c>
      <c r="Q51" s="132">
        <f>IF(RES_hhdet_in_emi!Q51=0,0,RES_hhdet_in_emi!Q51*1000000/RES_hhdet_in_new!Q51)</f>
        <v>420.07692085608028</v>
      </c>
    </row>
    <row r="52" spans="1:17" ht="12" customHeight="1" x14ac:dyDescent="0.25">
      <c r="A52" s="166" t="s">
        <v>163</v>
      </c>
      <c r="B52" s="165"/>
      <c r="C52" s="165">
        <f>IF(RES_hhdet_in_emi!C52=0,0,RES_hhdet_in_emi!C52*1000000/RES_hhdet_in_new!C51)</f>
        <v>461.18081803911866</v>
      </c>
      <c r="D52" s="165">
        <f>IF(RES_hhdet_in_emi!D52=0,0,RES_hhdet_in_emi!D52*1000000/RES_hhdet_in_new!D51)</f>
        <v>422.14480243174575</v>
      </c>
      <c r="E52" s="165">
        <f>IF(RES_hhdet_in_emi!E52=0,0,RES_hhdet_in_emi!E52*1000000/RES_hhdet_in_new!E51)</f>
        <v>446.57268401781135</v>
      </c>
      <c r="F52" s="165">
        <f>IF(RES_hhdet_in_emi!F52=0,0,RES_hhdet_in_emi!F52*1000000/RES_hhdet_in_new!F51)</f>
        <v>425.15966875876893</v>
      </c>
      <c r="G52" s="165">
        <f>IF(RES_hhdet_in_emi!G52=0,0,RES_hhdet_in_emi!G52*1000000/RES_hhdet_in_new!G51)</f>
        <v>430.60303967291316</v>
      </c>
      <c r="H52" s="165">
        <f>IF(RES_hhdet_in_emi!H52=0,0,RES_hhdet_in_emi!H52*1000000/RES_hhdet_in_new!H51)</f>
        <v>426.68729689100559</v>
      </c>
      <c r="I52" s="165">
        <f>IF(RES_hhdet_in_emi!I52=0,0,RES_hhdet_in_emi!I52*1000000/RES_hhdet_in_new!I51)</f>
        <v>423.62830521598249</v>
      </c>
      <c r="J52" s="165">
        <f>IF(RES_hhdet_in_emi!J52=0,0,RES_hhdet_in_emi!J52*1000000/RES_hhdet_in_new!J51)</f>
        <v>442.74731506113267</v>
      </c>
      <c r="K52" s="165">
        <f>IF(RES_hhdet_in_emi!K52=0,0,RES_hhdet_in_emi!K52*1000000/RES_hhdet_in_new!K51)</f>
        <v>446.31023420677434</v>
      </c>
      <c r="L52" s="165">
        <f>IF(RES_hhdet_in_emi!L52=0,0,RES_hhdet_in_emi!L52*1000000/RES_hhdet_in_new!L51)</f>
        <v>403.285295123428</v>
      </c>
      <c r="M52" s="165">
        <f>IF(RES_hhdet_in_emi!M52=0,0,RES_hhdet_in_emi!M52*1000000/RES_hhdet_in_new!M51)</f>
        <v>391.80385084709604</v>
      </c>
      <c r="N52" s="165">
        <f>IF(RES_hhdet_in_emi!N52=0,0,RES_hhdet_in_emi!N52*1000000/RES_hhdet_in_new!N51)</f>
        <v>443.3172726781799</v>
      </c>
      <c r="O52" s="165">
        <f>IF(RES_hhdet_in_emi!O52=0,0,RES_hhdet_in_emi!O52*1000000/RES_hhdet_in_new!O51)</f>
        <v>433.4112434623874</v>
      </c>
      <c r="P52" s="165">
        <f>IF(RES_hhdet_in_emi!P52=0,0,RES_hhdet_in_emi!P52*1000000/RES_hhdet_in_new!P51)</f>
        <v>425.81057925576931</v>
      </c>
      <c r="Q52" s="165">
        <f>IF(RES_hhdet_in_emi!Q52=0,0,RES_hhdet_in_emi!Q52*1000000/RES_hhdet_in_new!Q51)</f>
        <v>420.07692085608028</v>
      </c>
    </row>
    <row r="53" spans="1:17" ht="12" customHeight="1" x14ac:dyDescent="0.25">
      <c r="A53" s="147" t="s">
        <v>59</v>
      </c>
      <c r="B53" s="164"/>
      <c r="C53" s="164">
        <f>IF(RES_hhdet_in_emi!C53=0,0,RES_hhdet_in_emi!C53*1000000/RES_hhdet_in_new!C51)</f>
        <v>0</v>
      </c>
      <c r="D53" s="164">
        <f>IF(RES_hhdet_in_emi!D53=0,0,RES_hhdet_in_emi!D53*1000000/RES_hhdet_in_new!D51)</f>
        <v>0</v>
      </c>
      <c r="E53" s="164">
        <f>IF(RES_hhdet_in_emi!E53=0,0,RES_hhdet_in_emi!E53*1000000/RES_hhdet_in_new!E51)</f>
        <v>0</v>
      </c>
      <c r="F53" s="164">
        <f>IF(RES_hhdet_in_emi!F53=0,0,RES_hhdet_in_emi!F53*1000000/RES_hhdet_in_new!F51)</f>
        <v>0</v>
      </c>
      <c r="G53" s="164">
        <f>IF(RES_hhdet_in_emi!G53=0,0,RES_hhdet_in_emi!G53*1000000/RES_hhdet_in_new!G51)</f>
        <v>0</v>
      </c>
      <c r="H53" s="164">
        <f>IF(RES_hhdet_in_emi!H53=0,0,RES_hhdet_in_emi!H53*1000000/RES_hhdet_in_new!H51)</f>
        <v>0</v>
      </c>
      <c r="I53" s="164">
        <f>IF(RES_hhdet_in_emi!I53=0,0,RES_hhdet_in_emi!I53*1000000/RES_hhdet_in_new!I51)</f>
        <v>0</v>
      </c>
      <c r="J53" s="164">
        <f>IF(RES_hhdet_in_emi!J53=0,0,RES_hhdet_in_emi!J53*1000000/RES_hhdet_in_new!J51)</f>
        <v>0</v>
      </c>
      <c r="K53" s="164">
        <f>IF(RES_hhdet_in_emi!K53=0,0,RES_hhdet_in_emi!K53*1000000/RES_hhdet_in_new!K51)</f>
        <v>0</v>
      </c>
      <c r="L53" s="164">
        <f>IF(RES_hhdet_in_emi!L53=0,0,RES_hhdet_in_emi!L53*1000000/RES_hhdet_in_new!L51)</f>
        <v>0</v>
      </c>
      <c r="M53" s="164">
        <f>IF(RES_hhdet_in_emi!M53=0,0,RES_hhdet_in_emi!M53*1000000/RES_hhdet_in_new!M51)</f>
        <v>0</v>
      </c>
      <c r="N53" s="164">
        <f>IF(RES_hhdet_in_emi!N53=0,0,RES_hhdet_in_emi!N53*1000000/RES_hhdet_in_new!N51)</f>
        <v>0</v>
      </c>
      <c r="O53" s="164">
        <f>IF(RES_hhdet_in_emi!O53=0,0,RES_hhdet_in_emi!O53*1000000/RES_hhdet_in_new!O51)</f>
        <v>0</v>
      </c>
      <c r="P53" s="164">
        <f>IF(RES_hhdet_in_emi!P53=0,0,RES_hhdet_in_emi!P53*1000000/RES_hhdet_in_new!P51)</f>
        <v>0</v>
      </c>
      <c r="Q53" s="164">
        <f>IF(RES_hhdet_in_emi!Q53=0,0,RES_hhdet_in_emi!Q53*1000000/RES_hhdet_in_new!Q51)</f>
        <v>0</v>
      </c>
    </row>
    <row r="54" spans="1:17" ht="12" customHeight="1" x14ac:dyDescent="0.25">
      <c r="A54" s="163" t="s">
        <v>142</v>
      </c>
      <c r="B54" s="162"/>
      <c r="C54" s="162">
        <f>IF(RES_hhdet_in_emi!C54=0,0,RES_hhdet_in_emi!C54*1000000/RES_hhdet_in_new!C54)</f>
        <v>0</v>
      </c>
      <c r="D54" s="162">
        <f>IF(RES_hhdet_in_emi!D54=0,0,RES_hhdet_in_emi!D54*1000000/RES_hhdet_in_new!D54)</f>
        <v>0</v>
      </c>
      <c r="E54" s="162">
        <f>IF(RES_hhdet_in_emi!E54=0,0,RES_hhdet_in_emi!E54*1000000/RES_hhdet_in_new!E54)</f>
        <v>0</v>
      </c>
      <c r="F54" s="162">
        <f>IF(RES_hhdet_in_emi!F54=0,0,RES_hhdet_in_emi!F54*1000000/RES_hhdet_in_new!F54)</f>
        <v>0</v>
      </c>
      <c r="G54" s="162">
        <f>IF(RES_hhdet_in_emi!G54=0,0,RES_hhdet_in_emi!G54*1000000/RES_hhdet_in_new!G54)</f>
        <v>0</v>
      </c>
      <c r="H54" s="162">
        <f>IF(RES_hhdet_in_emi!H54=0,0,RES_hhdet_in_emi!H54*1000000/RES_hhdet_in_new!H54)</f>
        <v>0</v>
      </c>
      <c r="I54" s="162">
        <f>IF(RES_hhdet_in_emi!I54=0,0,RES_hhdet_in_emi!I54*1000000/RES_hhdet_in_new!I54)</f>
        <v>0</v>
      </c>
      <c r="J54" s="162">
        <f>IF(RES_hhdet_in_emi!J54=0,0,RES_hhdet_in_emi!J54*1000000/RES_hhdet_in_new!J54)</f>
        <v>0</v>
      </c>
      <c r="K54" s="162">
        <f>IF(RES_hhdet_in_emi!K54=0,0,RES_hhdet_in_emi!K54*1000000/RES_hhdet_in_new!K54)</f>
        <v>0</v>
      </c>
      <c r="L54" s="162">
        <f>IF(RES_hhdet_in_emi!L54=0,0,RES_hhdet_in_emi!L54*1000000/RES_hhdet_in_new!L54)</f>
        <v>0</v>
      </c>
      <c r="M54" s="162">
        <f>IF(RES_hhdet_in_emi!M54=0,0,RES_hhdet_in_emi!M54*1000000/RES_hhdet_in_new!M54)</f>
        <v>0</v>
      </c>
      <c r="N54" s="162">
        <f>IF(RES_hhdet_in_emi!N54=0,0,RES_hhdet_in_emi!N54*1000000/RES_hhdet_in_new!N54)</f>
        <v>0</v>
      </c>
      <c r="O54" s="162">
        <f>IF(RES_hhdet_in_emi!O54=0,0,RES_hhdet_in_emi!O54*1000000/RES_hhdet_in_new!O54)</f>
        <v>0</v>
      </c>
      <c r="P54" s="162">
        <f>IF(RES_hhdet_in_emi!P54=0,0,RES_hhdet_in_emi!P54*1000000/RES_hhdet_in_new!P54)</f>
        <v>0</v>
      </c>
      <c r="Q54" s="162">
        <f>IF(RES_hhdet_in_emi!Q54=0,0,RES_hhdet_in_emi!Q54*1000000/RES_hhdet_in_new!Q54)</f>
        <v>0</v>
      </c>
    </row>
    <row r="55" spans="1:17" ht="12" customHeight="1" x14ac:dyDescent="0.25">
      <c r="A55" s="161" t="s">
        <v>141</v>
      </c>
      <c r="B55" s="160"/>
      <c r="C55" s="160">
        <f>IF(RES_hhdet_in_emi!C55=0,0,RES_hhdet_in_emi!C55*1000000/RES_hhdet_in_new!C55)</f>
        <v>0</v>
      </c>
      <c r="D55" s="160">
        <f>IF(RES_hhdet_in_emi!D55=0,0,RES_hhdet_in_emi!D55*1000000/RES_hhdet_in_new!D55)</f>
        <v>0</v>
      </c>
      <c r="E55" s="160">
        <f>IF(RES_hhdet_in_emi!E55=0,0,RES_hhdet_in_emi!E55*1000000/RES_hhdet_in_new!E55)</f>
        <v>0</v>
      </c>
      <c r="F55" s="160">
        <f>IF(RES_hhdet_in_emi!F55=0,0,RES_hhdet_in_emi!F55*1000000/RES_hhdet_in_new!F55)</f>
        <v>0</v>
      </c>
      <c r="G55" s="160">
        <f>IF(RES_hhdet_in_emi!G55=0,0,RES_hhdet_in_emi!G55*1000000/RES_hhdet_in_new!G55)</f>
        <v>0</v>
      </c>
      <c r="H55" s="160">
        <f>IF(RES_hhdet_in_emi!H55=0,0,RES_hhdet_in_emi!H55*1000000/RES_hhdet_in_new!H55)</f>
        <v>0</v>
      </c>
      <c r="I55" s="160">
        <f>IF(RES_hhdet_in_emi!I55=0,0,RES_hhdet_in_emi!I55*1000000/RES_hhdet_in_new!I55)</f>
        <v>0</v>
      </c>
      <c r="J55" s="160">
        <f>IF(RES_hhdet_in_emi!J55=0,0,RES_hhdet_in_emi!J55*1000000/RES_hhdet_in_new!J55)</f>
        <v>0</v>
      </c>
      <c r="K55" s="160">
        <f>IF(RES_hhdet_in_emi!K55=0,0,RES_hhdet_in_emi!K55*1000000/RES_hhdet_in_new!K55)</f>
        <v>0</v>
      </c>
      <c r="L55" s="160">
        <f>IF(RES_hhdet_in_emi!L55=0,0,RES_hhdet_in_emi!L55*1000000/RES_hhdet_in_new!L55)</f>
        <v>0</v>
      </c>
      <c r="M55" s="160">
        <f>IF(RES_hhdet_in_emi!M55=0,0,RES_hhdet_in_emi!M55*1000000/RES_hhdet_in_new!M55)</f>
        <v>0</v>
      </c>
      <c r="N55" s="160">
        <f>IF(RES_hhdet_in_emi!N55=0,0,RES_hhdet_in_emi!N55*1000000/RES_hhdet_in_new!N55)</f>
        <v>0</v>
      </c>
      <c r="O55" s="160">
        <f>IF(RES_hhdet_in_emi!O55=0,0,RES_hhdet_in_emi!O55*1000000/RES_hhdet_in_new!O55)</f>
        <v>0</v>
      </c>
      <c r="P55" s="160">
        <f>IF(RES_hhdet_in_emi!P55=0,0,RES_hhdet_in_emi!P55*1000000/RES_hhdet_in_new!P55)</f>
        <v>0</v>
      </c>
      <c r="Q55" s="160">
        <f>IF(RES_hhdet_in_emi!Q55=0,0,RES_hhdet_in_emi!Q55*1000000/RES_hhdet_in_new!Q55)</f>
        <v>0</v>
      </c>
    </row>
    <row r="56" spans="1:17" ht="12" customHeight="1" x14ac:dyDescent="0.25">
      <c r="A56" s="148" t="s">
        <v>60</v>
      </c>
      <c r="B56" s="156"/>
      <c r="C56" s="156">
        <f>IF(RES_hhdet_in_emi!C56=0,0,RES_hhdet_in_emi!C56*1000000/RES_hhdet_in_new!C55)</f>
        <v>0</v>
      </c>
      <c r="D56" s="156">
        <f>IF(RES_hhdet_in_emi!D56=0,0,RES_hhdet_in_emi!D56*1000000/RES_hhdet_in_new!D55)</f>
        <v>0</v>
      </c>
      <c r="E56" s="156">
        <f>IF(RES_hhdet_in_emi!E56=0,0,RES_hhdet_in_emi!E56*1000000/RES_hhdet_in_new!E55)</f>
        <v>0</v>
      </c>
      <c r="F56" s="156">
        <f>IF(RES_hhdet_in_emi!F56=0,0,RES_hhdet_in_emi!F56*1000000/RES_hhdet_in_new!F55)</f>
        <v>0</v>
      </c>
      <c r="G56" s="156">
        <f>IF(RES_hhdet_in_emi!G56=0,0,RES_hhdet_in_emi!G56*1000000/RES_hhdet_in_new!G55)</f>
        <v>0</v>
      </c>
      <c r="H56" s="156">
        <f>IF(RES_hhdet_in_emi!H56=0,0,RES_hhdet_in_emi!H56*1000000/RES_hhdet_in_new!H55)</f>
        <v>0</v>
      </c>
      <c r="I56" s="156">
        <f>IF(RES_hhdet_in_emi!I56=0,0,RES_hhdet_in_emi!I56*1000000/RES_hhdet_in_new!I55)</f>
        <v>0</v>
      </c>
      <c r="J56" s="156">
        <f>IF(RES_hhdet_in_emi!J56=0,0,RES_hhdet_in_emi!J56*1000000/RES_hhdet_in_new!J55)</f>
        <v>0</v>
      </c>
      <c r="K56" s="156">
        <f>IF(RES_hhdet_in_emi!K56=0,0,RES_hhdet_in_emi!K56*1000000/RES_hhdet_in_new!K55)</f>
        <v>0</v>
      </c>
      <c r="L56" s="156">
        <f>IF(RES_hhdet_in_emi!L56=0,0,RES_hhdet_in_emi!L56*1000000/RES_hhdet_in_new!L55)</f>
        <v>0</v>
      </c>
      <c r="M56" s="156">
        <f>IF(RES_hhdet_in_emi!M56=0,0,RES_hhdet_in_emi!M56*1000000/RES_hhdet_in_new!M55)</f>
        <v>0</v>
      </c>
      <c r="N56" s="156">
        <f>IF(RES_hhdet_in_emi!N56=0,0,RES_hhdet_in_emi!N56*1000000/RES_hhdet_in_new!N55)</f>
        <v>0</v>
      </c>
      <c r="O56" s="156">
        <f>IF(RES_hhdet_in_emi!O56=0,0,RES_hhdet_in_emi!O56*1000000/RES_hhdet_in_new!O55)</f>
        <v>0</v>
      </c>
      <c r="P56" s="156">
        <f>IF(RES_hhdet_in_emi!P56=0,0,RES_hhdet_in_emi!P56*1000000/RES_hhdet_in_new!P55)</f>
        <v>0</v>
      </c>
      <c r="Q56" s="156">
        <f>IF(RES_hhdet_in_emi!Q56=0,0,RES_hhdet_in_emi!Q56*1000000/RES_hhdet_in_new!Q55)</f>
        <v>0</v>
      </c>
    </row>
    <row r="57" spans="1:17" ht="12" customHeight="1" x14ac:dyDescent="0.25">
      <c r="A57" s="148" t="s">
        <v>59</v>
      </c>
      <c r="B57" s="156"/>
      <c r="C57" s="156">
        <f>IF(RES_hhdet_in_emi!C57=0,0,RES_hhdet_in_emi!C57*1000000/RES_hhdet_in_new!C55)</f>
        <v>0</v>
      </c>
      <c r="D57" s="156">
        <f>IF(RES_hhdet_in_emi!D57=0,0,RES_hhdet_in_emi!D57*1000000/RES_hhdet_in_new!D55)</f>
        <v>0</v>
      </c>
      <c r="E57" s="156">
        <f>IF(RES_hhdet_in_emi!E57=0,0,RES_hhdet_in_emi!E57*1000000/RES_hhdet_in_new!E55)</f>
        <v>0</v>
      </c>
      <c r="F57" s="156">
        <f>IF(RES_hhdet_in_emi!F57=0,0,RES_hhdet_in_emi!F57*1000000/RES_hhdet_in_new!F55)</f>
        <v>0</v>
      </c>
      <c r="G57" s="156">
        <f>IF(RES_hhdet_in_emi!G57=0,0,RES_hhdet_in_emi!G57*1000000/RES_hhdet_in_new!G55)</f>
        <v>0</v>
      </c>
      <c r="H57" s="156">
        <f>IF(RES_hhdet_in_emi!H57=0,0,RES_hhdet_in_emi!H57*1000000/RES_hhdet_in_new!H55)</f>
        <v>0</v>
      </c>
      <c r="I57" s="156">
        <f>IF(RES_hhdet_in_emi!I57=0,0,RES_hhdet_in_emi!I57*1000000/RES_hhdet_in_new!I55)</f>
        <v>0</v>
      </c>
      <c r="J57" s="156">
        <f>IF(RES_hhdet_in_emi!J57=0,0,RES_hhdet_in_emi!J57*1000000/RES_hhdet_in_new!J55)</f>
        <v>0</v>
      </c>
      <c r="K57" s="156">
        <f>IF(RES_hhdet_in_emi!K57=0,0,RES_hhdet_in_emi!K57*1000000/RES_hhdet_in_new!K55)</f>
        <v>0</v>
      </c>
      <c r="L57" s="156">
        <f>IF(RES_hhdet_in_emi!L57=0,0,RES_hhdet_in_emi!L57*1000000/RES_hhdet_in_new!L55)</f>
        <v>0</v>
      </c>
      <c r="M57" s="156">
        <f>IF(RES_hhdet_in_emi!M57=0,0,RES_hhdet_in_emi!M57*1000000/RES_hhdet_in_new!M55)</f>
        <v>0</v>
      </c>
      <c r="N57" s="156">
        <f>IF(RES_hhdet_in_emi!N57=0,0,RES_hhdet_in_emi!N57*1000000/RES_hhdet_in_new!N55)</f>
        <v>0</v>
      </c>
      <c r="O57" s="156">
        <f>IF(RES_hhdet_in_emi!O57=0,0,RES_hhdet_in_emi!O57*1000000/RES_hhdet_in_new!O55)</f>
        <v>0</v>
      </c>
      <c r="P57" s="156">
        <f>IF(RES_hhdet_in_emi!P57=0,0,RES_hhdet_in_emi!P57*1000000/RES_hhdet_in_new!P55)</f>
        <v>0</v>
      </c>
      <c r="Q57" s="156">
        <f>IF(RES_hhdet_in_emi!Q57=0,0,RES_hhdet_in_emi!Q57*1000000/RES_hhdet_in_new!Q55)</f>
        <v>0</v>
      </c>
    </row>
    <row r="58" spans="1:17" ht="12" customHeight="1" x14ac:dyDescent="0.25">
      <c r="A58" s="158" t="s">
        <v>62</v>
      </c>
      <c r="B58" s="157"/>
      <c r="C58" s="157">
        <f>IF(SUM(RES_hhdet_in_emi!C59:C60)=0,0,SUM(RES_hhdet_in_emi!C59:C60)*1000000/SUM(RES_hhdet_in_new!C59:C60))</f>
        <v>0</v>
      </c>
      <c r="D58" s="157">
        <f>IF(SUM(RES_hhdet_in_emi!D59:D60)=0,0,SUM(RES_hhdet_in_emi!D59:D60)*1000000/SUM(RES_hhdet_in_new!D59:D60))</f>
        <v>0</v>
      </c>
      <c r="E58" s="157">
        <f>IF(SUM(RES_hhdet_in_emi!E59:E60)=0,0,SUM(RES_hhdet_in_emi!E59:E60)*1000000/SUM(RES_hhdet_in_new!E59:E60))</f>
        <v>0</v>
      </c>
      <c r="F58" s="157">
        <f>IF(SUM(RES_hhdet_in_emi!F59:F60)=0,0,SUM(RES_hhdet_in_emi!F59:F60)*1000000/SUM(RES_hhdet_in_new!F59:F60))</f>
        <v>0</v>
      </c>
      <c r="G58" s="157">
        <f>IF(SUM(RES_hhdet_in_emi!G59:G60)=0,0,SUM(RES_hhdet_in_emi!G59:G60)*1000000/SUM(RES_hhdet_in_new!G59:G60))</f>
        <v>0</v>
      </c>
      <c r="H58" s="157">
        <f>IF(SUM(RES_hhdet_in_emi!H59:H60)=0,0,SUM(RES_hhdet_in_emi!H59:H60)*1000000/SUM(RES_hhdet_in_new!H59:H60))</f>
        <v>0</v>
      </c>
      <c r="I58" s="157">
        <f>IF(SUM(RES_hhdet_in_emi!I59:I60)=0,0,SUM(RES_hhdet_in_emi!I59:I60)*1000000/SUM(RES_hhdet_in_new!I59:I60))</f>
        <v>0</v>
      </c>
      <c r="J58" s="157">
        <f>IF(SUM(RES_hhdet_in_emi!J59:J60)=0,0,SUM(RES_hhdet_in_emi!J59:J60)*1000000/SUM(RES_hhdet_in_new!J59:J60))</f>
        <v>0</v>
      </c>
      <c r="K58" s="157">
        <f>IF(SUM(RES_hhdet_in_emi!K59:K60)=0,0,SUM(RES_hhdet_in_emi!K59:K60)*1000000/SUM(RES_hhdet_in_new!K59:K60))</f>
        <v>0</v>
      </c>
      <c r="L58" s="157">
        <f>IF(SUM(RES_hhdet_in_emi!L59:L60)=0,0,SUM(RES_hhdet_in_emi!L59:L60)*1000000/SUM(RES_hhdet_in_new!L59:L60))</f>
        <v>0</v>
      </c>
      <c r="M58" s="157">
        <f>IF(SUM(RES_hhdet_in_emi!M59:M60)=0,0,SUM(RES_hhdet_in_emi!M59:M60)*1000000/SUM(RES_hhdet_in_new!M59:M60))</f>
        <v>0</v>
      </c>
      <c r="N58" s="157">
        <f>IF(SUM(RES_hhdet_in_emi!N59:N60)=0,0,SUM(RES_hhdet_in_emi!N59:N60)*1000000/SUM(RES_hhdet_in_new!N59:N60))</f>
        <v>0</v>
      </c>
      <c r="O58" s="157">
        <f>IF(SUM(RES_hhdet_in_emi!O59:O60)=0,0,SUM(RES_hhdet_in_emi!O59:O60)*1000000/SUM(RES_hhdet_in_new!O59:O60))</f>
        <v>0</v>
      </c>
      <c r="P58" s="157">
        <f>IF(SUM(RES_hhdet_in_emi!P59:P60)=0,0,SUM(RES_hhdet_in_emi!P59:P60)*1000000/SUM(RES_hhdet_in_new!P59:P60))</f>
        <v>0</v>
      </c>
      <c r="Q58" s="157">
        <f>IF(SUM(RES_hhdet_in_emi!Q59:Q60)=0,0,SUM(RES_hhdet_in_emi!Q59:Q60)*1000000/SUM(RES_hhdet_in_new!Q59:Q60))</f>
        <v>0</v>
      </c>
    </row>
    <row r="59" spans="1:17" ht="12" customHeight="1" x14ac:dyDescent="0.25">
      <c r="A59" s="23" t="s">
        <v>57</v>
      </c>
      <c r="B59" s="156"/>
      <c r="C59" s="156">
        <f>IF(RES_hhdet_in_emi!C59=0,0,RES_hhdet_in_emi!C59*1000000/RES_hhdet_in_new!C59)</f>
        <v>0</v>
      </c>
      <c r="D59" s="156">
        <f>IF(RES_hhdet_in_emi!D59=0,0,RES_hhdet_in_emi!D59*1000000/RES_hhdet_in_new!D59)</f>
        <v>0</v>
      </c>
      <c r="E59" s="156">
        <f>IF(RES_hhdet_in_emi!E59=0,0,RES_hhdet_in_emi!E59*1000000/RES_hhdet_in_new!E59)</f>
        <v>0</v>
      </c>
      <c r="F59" s="156">
        <f>IF(RES_hhdet_in_emi!F59=0,0,RES_hhdet_in_emi!F59*1000000/RES_hhdet_in_new!F59)</f>
        <v>0</v>
      </c>
      <c r="G59" s="156">
        <f>IF(RES_hhdet_in_emi!G59=0,0,RES_hhdet_in_emi!G59*1000000/RES_hhdet_in_new!G59)</f>
        <v>0</v>
      </c>
      <c r="H59" s="156">
        <f>IF(RES_hhdet_in_emi!H59=0,0,RES_hhdet_in_emi!H59*1000000/RES_hhdet_in_new!H59)</f>
        <v>0</v>
      </c>
      <c r="I59" s="156">
        <f>IF(RES_hhdet_in_emi!I59=0,0,RES_hhdet_in_emi!I59*1000000/RES_hhdet_in_new!I59)</f>
        <v>0</v>
      </c>
      <c r="J59" s="156">
        <f>IF(RES_hhdet_in_emi!J59=0,0,RES_hhdet_in_emi!J59*1000000/RES_hhdet_in_new!J59)</f>
        <v>0</v>
      </c>
      <c r="K59" s="156">
        <f>IF(RES_hhdet_in_emi!K59=0,0,RES_hhdet_in_emi!K59*1000000/RES_hhdet_in_new!K59)</f>
        <v>0</v>
      </c>
      <c r="L59" s="156">
        <f>IF(RES_hhdet_in_emi!L59=0,0,RES_hhdet_in_emi!L59*1000000/RES_hhdet_in_new!L59)</f>
        <v>0</v>
      </c>
      <c r="M59" s="156">
        <f>IF(RES_hhdet_in_emi!M59=0,0,RES_hhdet_in_emi!M59*1000000/RES_hhdet_in_new!M59)</f>
        <v>0</v>
      </c>
      <c r="N59" s="156">
        <f>IF(RES_hhdet_in_emi!N59=0,0,RES_hhdet_in_emi!N59*1000000/RES_hhdet_in_new!N59)</f>
        <v>0</v>
      </c>
      <c r="O59" s="156">
        <f>IF(RES_hhdet_in_emi!O59=0,0,RES_hhdet_in_emi!O59*1000000/RES_hhdet_in_new!O59)</f>
        <v>0</v>
      </c>
      <c r="P59" s="156">
        <f>IF(RES_hhdet_in_emi!P59=0,0,RES_hhdet_in_emi!P59*1000000/RES_hhdet_in_new!P59)</f>
        <v>0</v>
      </c>
      <c r="Q59" s="156">
        <f>IF(RES_hhdet_in_emi!Q59=0,0,RES_hhdet_in_emi!Q59*1000000/RES_hhdet_in_new!Q59)</f>
        <v>0</v>
      </c>
    </row>
    <row r="60" spans="1:17" ht="12" customHeight="1" x14ac:dyDescent="0.25">
      <c r="A60" s="29" t="s">
        <v>140</v>
      </c>
      <c r="B60" s="57"/>
      <c r="C60" s="57">
        <f>IF(RES_hhdet_in_emi!C60=0,0,RES_hhdet_in_emi!C60*1000000/RES_hhdet_in_new!C60)</f>
        <v>0</v>
      </c>
      <c r="D60" s="57">
        <f>IF(RES_hhdet_in_emi!D60=0,0,RES_hhdet_in_emi!D60*1000000/RES_hhdet_in_new!D60)</f>
        <v>0</v>
      </c>
      <c r="E60" s="57">
        <f>IF(RES_hhdet_in_emi!E60=0,0,RES_hhdet_in_emi!E60*1000000/RES_hhdet_in_new!E60)</f>
        <v>0</v>
      </c>
      <c r="F60" s="57">
        <f>IF(RES_hhdet_in_emi!F60=0,0,RES_hhdet_in_emi!F60*1000000/RES_hhdet_in_new!F60)</f>
        <v>0</v>
      </c>
      <c r="G60" s="57">
        <f>IF(RES_hhdet_in_emi!G60=0,0,RES_hhdet_in_emi!G60*1000000/RES_hhdet_in_new!G60)</f>
        <v>0</v>
      </c>
      <c r="H60" s="57">
        <f>IF(RES_hhdet_in_emi!H60=0,0,RES_hhdet_in_emi!H60*1000000/RES_hhdet_in_new!H60)</f>
        <v>0</v>
      </c>
      <c r="I60" s="57">
        <f>IF(RES_hhdet_in_emi!I60=0,0,RES_hhdet_in_emi!I60*1000000/RES_hhdet_in_new!I60)</f>
        <v>0</v>
      </c>
      <c r="J60" s="57">
        <f>IF(RES_hhdet_in_emi!J60=0,0,RES_hhdet_in_emi!J60*1000000/RES_hhdet_in_new!J60)</f>
        <v>0</v>
      </c>
      <c r="K60" s="57">
        <f>IF(RES_hhdet_in_emi!K60=0,0,RES_hhdet_in_emi!K60*1000000/RES_hhdet_in_new!K60)</f>
        <v>0</v>
      </c>
      <c r="L60" s="57">
        <f>IF(RES_hhdet_in_emi!L60=0,0,RES_hhdet_in_emi!L60*1000000/RES_hhdet_in_new!L60)</f>
        <v>0</v>
      </c>
      <c r="M60" s="57">
        <f>IF(RES_hhdet_in_emi!M60=0,0,RES_hhdet_in_emi!M60*1000000/RES_hhdet_in_new!M60)</f>
        <v>0</v>
      </c>
      <c r="N60" s="57">
        <f>IF(RES_hhdet_in_emi!N60=0,0,RES_hhdet_in_emi!N60*1000000/RES_hhdet_in_new!N60)</f>
        <v>0</v>
      </c>
      <c r="O60" s="57">
        <f>IF(RES_hhdet_in_emi!O60=0,0,RES_hhdet_in_emi!O60*1000000/RES_hhdet_in_new!O60)</f>
        <v>0</v>
      </c>
      <c r="P60" s="57">
        <f>IF(RES_hhdet_in_emi!P60=0,0,RES_hhdet_in_emi!P60*1000000/RES_hhdet_in_new!P60)</f>
        <v>0</v>
      </c>
      <c r="Q60" s="57">
        <f>IF(RES_hhdet_in_emi!Q60=0,0,RES_hhdet_in_emi!Q60*1000000/RES_hhdet_in_new!Q60)</f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68">
        <f t="shared" ref="C62" si="51">SUM(C63,C66,C68,C77)</f>
        <v>2949.6360462988591</v>
      </c>
      <c r="D62" s="168">
        <f t="shared" ref="D62" si="52">SUM(D63,D66,D68,D77)</f>
        <v>3327.1736152385542</v>
      </c>
      <c r="E62" s="168">
        <f t="shared" ref="E62" si="53">SUM(E63,E66,E68,E77)</f>
        <v>2811.6882439396686</v>
      </c>
      <c r="F62" s="168">
        <f t="shared" ref="F62" si="54">SUM(F63,F66,F68,F77)</f>
        <v>3504.2733563487541</v>
      </c>
      <c r="G62" s="168">
        <f t="shared" ref="G62" si="55">SUM(G63,G66,G68,G77)</f>
        <v>3169.8760725060079</v>
      </c>
      <c r="H62" s="168">
        <f t="shared" ref="H62" si="56">SUM(H63,H66,H68,H77)</f>
        <v>3043.0180192326425</v>
      </c>
      <c r="I62" s="168">
        <f t="shared" ref="I62" si="57">SUM(I63,I66,I68,I77)</f>
        <v>2897.439209224643</v>
      </c>
      <c r="J62" s="168">
        <f t="shared" ref="J62" si="58">SUM(J63,J66,J68,J77)</f>
        <v>2689.1831466999256</v>
      </c>
      <c r="K62" s="168">
        <f t="shared" ref="K62" si="59">SUM(K63,K66,K68,K77)</f>
        <v>2839.0881885646131</v>
      </c>
      <c r="L62" s="168">
        <f t="shared" ref="L62" si="60">SUM(L63,L66,L68,L77)</f>
        <v>0</v>
      </c>
      <c r="M62" s="168">
        <f t="shared" ref="M62" si="61">SUM(M63,M66,M68,M77)</f>
        <v>2325.324353785536</v>
      </c>
      <c r="N62" s="168">
        <f t="shared" ref="N62" si="62">SUM(N63,N66,N68,N77)</f>
        <v>2738.0721192129827</v>
      </c>
      <c r="O62" s="168">
        <f t="shared" ref="O62" si="63">SUM(O63,O66,O68,O77)</f>
        <v>2903.1141636925363</v>
      </c>
      <c r="P62" s="168">
        <f t="shared" ref="P62" si="64">SUM(P63,P66,P68,P77)</f>
        <v>0</v>
      </c>
      <c r="Q62" s="168">
        <f t="shared" ref="Q62" si="65">SUM(Q63,Q66,Q68,Q77)</f>
        <v>2374.2719404626878</v>
      </c>
    </row>
    <row r="63" spans="1:17" ht="12.95" customHeight="1" x14ac:dyDescent="0.25">
      <c r="A63" s="158" t="s">
        <v>65</v>
      </c>
      <c r="B63" s="157"/>
      <c r="C63" s="157">
        <f t="shared" ref="C63:Q63" si="66">SUM(C64:C65)</f>
        <v>2527.1084383680409</v>
      </c>
      <c r="D63" s="157">
        <f t="shared" si="66"/>
        <v>2552.8724022471183</v>
      </c>
      <c r="E63" s="157">
        <f t="shared" si="66"/>
        <v>2470.0552627530556</v>
      </c>
      <c r="F63" s="157">
        <f t="shared" si="66"/>
        <v>2747.9727400621764</v>
      </c>
      <c r="G63" s="157">
        <f t="shared" si="66"/>
        <v>2644.7767328188047</v>
      </c>
      <c r="H63" s="157">
        <f t="shared" si="66"/>
        <v>2526.1644109522554</v>
      </c>
      <c r="I63" s="157">
        <f t="shared" si="66"/>
        <v>2231.8317189793383</v>
      </c>
      <c r="J63" s="157">
        <f t="shared" si="66"/>
        <v>2332.8816068838355</v>
      </c>
      <c r="K63" s="157">
        <f t="shared" si="66"/>
        <v>2286.8205288207291</v>
      </c>
      <c r="L63" s="157">
        <f t="shared" si="66"/>
        <v>0</v>
      </c>
      <c r="M63" s="157">
        <f t="shared" si="66"/>
        <v>1795.7640666034879</v>
      </c>
      <c r="N63" s="157">
        <f t="shared" si="66"/>
        <v>2023.6399215913498</v>
      </c>
      <c r="O63" s="157">
        <f t="shared" si="66"/>
        <v>2150.6625209612639</v>
      </c>
      <c r="P63" s="157">
        <f t="shared" si="66"/>
        <v>0</v>
      </c>
      <c r="Q63" s="157">
        <f t="shared" si="66"/>
        <v>1722.9418053640416</v>
      </c>
    </row>
    <row r="64" spans="1:17" ht="12" customHeight="1" x14ac:dyDescent="0.25">
      <c r="A64" s="23" t="s">
        <v>161</v>
      </c>
      <c r="B64" s="156"/>
      <c r="C64" s="156">
        <f>IF(RES_hhdet_in_emi!C64=0,0,RES_hhdet_in_emi!C64*1000000/RES_hhdet_in_new!C64)</f>
        <v>2527.1084383680409</v>
      </c>
      <c r="D64" s="156">
        <f>IF(RES_hhdet_in_emi!D64=0,0,RES_hhdet_in_emi!D64*1000000/RES_hhdet_in_new!D64)</f>
        <v>2552.8724022471183</v>
      </c>
      <c r="E64" s="156">
        <f>IF(RES_hhdet_in_emi!E64=0,0,RES_hhdet_in_emi!E64*1000000/RES_hhdet_in_new!E64)</f>
        <v>2470.0552627530556</v>
      </c>
      <c r="F64" s="156">
        <f>IF(RES_hhdet_in_emi!F64=0,0,RES_hhdet_in_emi!F64*1000000/RES_hhdet_in_new!F64)</f>
        <v>2747.9727400621764</v>
      </c>
      <c r="G64" s="156">
        <f>IF(RES_hhdet_in_emi!G64=0,0,RES_hhdet_in_emi!G64*1000000/RES_hhdet_in_new!G64)</f>
        <v>2644.7767328188047</v>
      </c>
      <c r="H64" s="156">
        <f>IF(RES_hhdet_in_emi!H64=0,0,RES_hhdet_in_emi!H64*1000000/RES_hhdet_in_new!H64)</f>
        <v>2526.1644109522554</v>
      </c>
      <c r="I64" s="156">
        <f>IF(RES_hhdet_in_emi!I64=0,0,RES_hhdet_in_emi!I64*1000000/RES_hhdet_in_new!I64)</f>
        <v>2231.8317189793383</v>
      </c>
      <c r="J64" s="156">
        <f>IF(RES_hhdet_in_emi!J64=0,0,RES_hhdet_in_emi!J64*1000000/RES_hhdet_in_new!J64)</f>
        <v>2332.8816068838355</v>
      </c>
      <c r="K64" s="156">
        <f>IF(RES_hhdet_in_emi!K64=0,0,RES_hhdet_in_emi!K64*1000000/RES_hhdet_in_new!K64)</f>
        <v>2286.8205288207291</v>
      </c>
      <c r="L64" s="156">
        <f>IF(RES_hhdet_in_emi!L64=0,0,RES_hhdet_in_emi!L64*1000000/RES_hhdet_in_new!L64)</f>
        <v>0</v>
      </c>
      <c r="M64" s="156">
        <f>IF(RES_hhdet_in_emi!M64=0,0,RES_hhdet_in_emi!M64*1000000/RES_hhdet_in_new!M64)</f>
        <v>1795.7640666034879</v>
      </c>
      <c r="N64" s="156">
        <f>IF(RES_hhdet_in_emi!N64=0,0,RES_hhdet_in_emi!N64*1000000/RES_hhdet_in_new!N64)</f>
        <v>2023.6399215913498</v>
      </c>
      <c r="O64" s="156">
        <f>IF(RES_hhdet_in_emi!O64=0,0,RES_hhdet_in_emi!O64*1000000/RES_hhdet_in_new!O64)</f>
        <v>2150.6625209612639</v>
      </c>
      <c r="P64" s="156">
        <f>IF(RES_hhdet_in_emi!P64=0,0,RES_hhdet_in_emi!P64*1000000/RES_hhdet_in_new!P64)</f>
        <v>0</v>
      </c>
      <c r="Q64" s="156">
        <f>IF(RES_hhdet_in_emi!Q64=0,0,RES_hhdet_in_emi!Q64*1000000/RES_hhdet_in_new!Q64)</f>
        <v>1722.9418053640416</v>
      </c>
    </row>
    <row r="65" spans="1:17" ht="12" customHeight="1" x14ac:dyDescent="0.25">
      <c r="A65" s="23" t="s">
        <v>60</v>
      </c>
      <c r="B65" s="156"/>
      <c r="C65" s="156">
        <f>IF(RES_hhdet_in_emi!C65=0,0,RES_hhdet_in_emi!C65*1000000/RES_hhdet_in_new!C64)</f>
        <v>0</v>
      </c>
      <c r="D65" s="156">
        <f>IF(RES_hhdet_in_emi!D65=0,0,RES_hhdet_in_emi!D65*1000000/RES_hhdet_in_new!D64)</f>
        <v>0</v>
      </c>
      <c r="E65" s="156">
        <f>IF(RES_hhdet_in_emi!E65=0,0,RES_hhdet_in_emi!E65*1000000/RES_hhdet_in_new!E64)</f>
        <v>0</v>
      </c>
      <c r="F65" s="156">
        <f>IF(RES_hhdet_in_emi!F65=0,0,RES_hhdet_in_emi!F65*1000000/RES_hhdet_in_new!F64)</f>
        <v>0</v>
      </c>
      <c r="G65" s="156">
        <f>IF(RES_hhdet_in_emi!G65=0,0,RES_hhdet_in_emi!G65*1000000/RES_hhdet_in_new!G64)</f>
        <v>0</v>
      </c>
      <c r="H65" s="156">
        <f>IF(RES_hhdet_in_emi!H65=0,0,RES_hhdet_in_emi!H65*1000000/RES_hhdet_in_new!H64)</f>
        <v>0</v>
      </c>
      <c r="I65" s="156">
        <f>IF(RES_hhdet_in_emi!I65=0,0,RES_hhdet_in_emi!I65*1000000/RES_hhdet_in_new!I64)</f>
        <v>0</v>
      </c>
      <c r="J65" s="156">
        <f>IF(RES_hhdet_in_emi!J65=0,0,RES_hhdet_in_emi!J65*1000000/RES_hhdet_in_new!J64)</f>
        <v>0</v>
      </c>
      <c r="K65" s="156">
        <f>IF(RES_hhdet_in_emi!K65=0,0,RES_hhdet_in_emi!K65*1000000/RES_hhdet_in_new!K64)</f>
        <v>0</v>
      </c>
      <c r="L65" s="156">
        <f>IF(RES_hhdet_in_emi!L65=0,0,RES_hhdet_in_emi!L65*1000000/RES_hhdet_in_new!L64)</f>
        <v>0</v>
      </c>
      <c r="M65" s="156">
        <f>IF(RES_hhdet_in_emi!M65=0,0,RES_hhdet_in_emi!M65*1000000/RES_hhdet_in_new!M64)</f>
        <v>0</v>
      </c>
      <c r="N65" s="156">
        <f>IF(RES_hhdet_in_emi!N65=0,0,RES_hhdet_in_emi!N65*1000000/RES_hhdet_in_new!N64)</f>
        <v>0</v>
      </c>
      <c r="O65" s="156">
        <f>IF(RES_hhdet_in_emi!O65=0,0,RES_hhdet_in_emi!O65*1000000/RES_hhdet_in_new!O64)</f>
        <v>0</v>
      </c>
      <c r="P65" s="156">
        <f>IF(RES_hhdet_in_emi!P65=0,0,RES_hhdet_in_emi!P65*1000000/RES_hhdet_in_new!P64)</f>
        <v>0</v>
      </c>
      <c r="Q65" s="156">
        <f>IF(RES_hhdet_in_emi!Q65=0,0,RES_hhdet_in_emi!Q65*1000000/RES_hhdet_in_new!Q64)</f>
        <v>0</v>
      </c>
    </row>
    <row r="66" spans="1:17" ht="12.95" customHeight="1" x14ac:dyDescent="0.25">
      <c r="A66" s="158" t="s">
        <v>112</v>
      </c>
      <c r="B66" s="157"/>
      <c r="C66" s="157">
        <f t="shared" ref="C66:Q66" si="67">C67</f>
        <v>0</v>
      </c>
      <c r="D66" s="157">
        <f t="shared" si="67"/>
        <v>0</v>
      </c>
      <c r="E66" s="157">
        <f t="shared" si="67"/>
        <v>0</v>
      </c>
      <c r="F66" s="157">
        <f t="shared" si="67"/>
        <v>0</v>
      </c>
      <c r="G66" s="157">
        <f t="shared" si="67"/>
        <v>0</v>
      </c>
      <c r="H66" s="157">
        <f t="shared" si="67"/>
        <v>0</v>
      </c>
      <c r="I66" s="157">
        <f t="shared" si="67"/>
        <v>0</v>
      </c>
      <c r="J66" s="157">
        <f t="shared" si="67"/>
        <v>0</v>
      </c>
      <c r="K66" s="157">
        <f t="shared" si="67"/>
        <v>0</v>
      </c>
      <c r="L66" s="157">
        <f t="shared" si="67"/>
        <v>0</v>
      </c>
      <c r="M66" s="157">
        <f t="shared" si="67"/>
        <v>0</v>
      </c>
      <c r="N66" s="157">
        <f t="shared" si="67"/>
        <v>0</v>
      </c>
      <c r="O66" s="157">
        <f t="shared" si="67"/>
        <v>0</v>
      </c>
      <c r="P66" s="157">
        <f t="shared" si="67"/>
        <v>0</v>
      </c>
      <c r="Q66" s="157">
        <f t="shared" si="67"/>
        <v>0</v>
      </c>
    </row>
    <row r="67" spans="1:17" ht="12" customHeight="1" x14ac:dyDescent="0.25">
      <c r="A67" s="23" t="s">
        <v>60</v>
      </c>
      <c r="B67" s="156"/>
      <c r="C67" s="156">
        <f>IF(RES_hhdet_in_emi!C67=0,0,RES_hhdet_in_emi!C67*1000000/RES_hhdet_in_new!C67)</f>
        <v>0</v>
      </c>
      <c r="D67" s="156">
        <f>IF(RES_hhdet_in_emi!D67=0,0,RES_hhdet_in_emi!D67*1000000/RES_hhdet_in_new!D67)</f>
        <v>0</v>
      </c>
      <c r="E67" s="156">
        <f>IF(RES_hhdet_in_emi!E67=0,0,RES_hhdet_in_emi!E67*1000000/RES_hhdet_in_new!E67)</f>
        <v>0</v>
      </c>
      <c r="F67" s="156">
        <f>IF(RES_hhdet_in_emi!F67=0,0,RES_hhdet_in_emi!F67*1000000/RES_hhdet_in_new!F67)</f>
        <v>0</v>
      </c>
      <c r="G67" s="156">
        <f>IF(RES_hhdet_in_emi!G67=0,0,RES_hhdet_in_emi!G67*1000000/RES_hhdet_in_new!G67)</f>
        <v>0</v>
      </c>
      <c r="H67" s="156">
        <f>IF(RES_hhdet_in_emi!H67=0,0,RES_hhdet_in_emi!H67*1000000/RES_hhdet_in_new!H67)</f>
        <v>0</v>
      </c>
      <c r="I67" s="156">
        <f>IF(RES_hhdet_in_emi!I67=0,0,RES_hhdet_in_emi!I67*1000000/RES_hhdet_in_new!I67)</f>
        <v>0</v>
      </c>
      <c r="J67" s="156">
        <f>IF(RES_hhdet_in_emi!J67=0,0,RES_hhdet_in_emi!J67*1000000/RES_hhdet_in_new!J67)</f>
        <v>0</v>
      </c>
      <c r="K67" s="156">
        <f>IF(RES_hhdet_in_emi!K67=0,0,RES_hhdet_in_emi!K67*1000000/RES_hhdet_in_new!K67)</f>
        <v>0</v>
      </c>
      <c r="L67" s="156">
        <f>IF(RES_hhdet_in_emi!L67=0,0,RES_hhdet_in_emi!L67*1000000/RES_hhdet_in_new!L67)</f>
        <v>0</v>
      </c>
      <c r="M67" s="156">
        <f>IF(RES_hhdet_in_emi!M67=0,0,RES_hhdet_in_emi!M67*1000000/RES_hhdet_in_new!M67)</f>
        <v>0</v>
      </c>
      <c r="N67" s="156">
        <f>IF(RES_hhdet_in_emi!N67=0,0,RES_hhdet_in_emi!N67*1000000/RES_hhdet_in_new!N67)</f>
        <v>0</v>
      </c>
      <c r="O67" s="156">
        <f>IF(RES_hhdet_in_emi!O67=0,0,RES_hhdet_in_emi!O67*1000000/RES_hhdet_in_new!O67)</f>
        <v>0</v>
      </c>
      <c r="P67" s="156">
        <f>IF(RES_hhdet_in_emi!P67=0,0,RES_hhdet_in_emi!P67*1000000/RES_hhdet_in_new!P67)</f>
        <v>0</v>
      </c>
      <c r="Q67" s="156">
        <f>IF(RES_hhdet_in_emi!Q67=0,0,RES_hhdet_in_emi!Q67*1000000/RES_hhdet_in_new!Q67)</f>
        <v>0</v>
      </c>
    </row>
    <row r="68" spans="1:17" ht="12" customHeight="1" x14ac:dyDescent="0.25">
      <c r="A68" s="158" t="s">
        <v>63</v>
      </c>
      <c r="B68" s="157"/>
      <c r="C68" s="157">
        <f>IF(SUM(RES_hhdet_in_emi!C69:C70,RES_hhdet_in_emi!C73:C74)=0,0,SUM(RES_hhdet_in_emi!C69:C70,RES_hhdet_in_emi!C73:C74)*1000000/SUM(RES_hhdet_in_new!C69:C70,RES_hhdet_in_new!C73:C74))</f>
        <v>238.52366953826396</v>
      </c>
      <c r="D68" s="157">
        <f>IF(SUM(RES_hhdet_in_emi!D69:D70,RES_hhdet_in_emi!D73:D74)=0,0,SUM(RES_hhdet_in_emi!D69:D70,RES_hhdet_in_emi!D73:D74)*1000000/SUM(RES_hhdet_in_new!D69:D70,RES_hhdet_in_new!D73:D74))</f>
        <v>471.77875125544745</v>
      </c>
      <c r="E68" s="157">
        <f>IF(SUM(RES_hhdet_in_emi!E69:E70,RES_hhdet_in_emi!E73:E74)=0,0,SUM(RES_hhdet_in_emi!E69:E70,RES_hhdet_in_emi!E73:E74)*1000000/SUM(RES_hhdet_in_new!E69:E70,RES_hhdet_in_new!E73:E74))</f>
        <v>190.66032093395808</v>
      </c>
      <c r="F68" s="157">
        <f>IF(SUM(RES_hhdet_in_emi!F69:F70,RES_hhdet_in_emi!F73:F74)=0,0,SUM(RES_hhdet_in_emi!F69:F70,RES_hhdet_in_emi!F73:F74)*1000000/SUM(RES_hhdet_in_new!F69:F70,RES_hhdet_in_new!F73:F74))</f>
        <v>461.02884703322502</v>
      </c>
      <c r="G68" s="157">
        <f>IF(SUM(RES_hhdet_in_emi!G69:G70,RES_hhdet_in_emi!G73:G74)=0,0,SUM(RES_hhdet_in_emi!G69:G70,RES_hhdet_in_emi!G73:G74)*1000000/SUM(RES_hhdet_in_new!G69:G70,RES_hhdet_in_new!G73:G74))</f>
        <v>259.86050264301912</v>
      </c>
      <c r="H68" s="157">
        <f>IF(SUM(RES_hhdet_in_emi!H69:H70,RES_hhdet_in_emi!H73:H74)=0,0,SUM(RES_hhdet_in_emi!H69:H70,RES_hhdet_in_emi!H73:H74)*1000000/SUM(RES_hhdet_in_new!H69:H70,RES_hhdet_in_new!H73:H74))</f>
        <v>301.48641980571455</v>
      </c>
      <c r="I68" s="157">
        <f>IF(SUM(RES_hhdet_in_emi!I69:I70,RES_hhdet_in_emi!I73:I74)=0,0,SUM(RES_hhdet_in_emi!I69:I70,RES_hhdet_in_emi!I73:I74)*1000000/SUM(RES_hhdet_in_new!I69:I70,RES_hhdet_in_new!I73:I74))</f>
        <v>363.50438116282589</v>
      </c>
      <c r="J68" s="157">
        <f>IF(SUM(RES_hhdet_in_emi!J69:J70,RES_hhdet_in_emi!J73:J74)=0,0,SUM(RES_hhdet_in_emi!J69:J70,RES_hhdet_in_emi!J73:J74)*1000000/SUM(RES_hhdet_in_new!J69:J70,RES_hhdet_in_new!J73:J74))</f>
        <v>162.06044912867168</v>
      </c>
      <c r="K68" s="157">
        <f>IF(SUM(RES_hhdet_in_emi!K69:K70,RES_hhdet_in_emi!K73:K74)=0,0,SUM(RES_hhdet_in_emi!K69:K70,RES_hhdet_in_emi!K73:K74)*1000000/SUM(RES_hhdet_in_new!K69:K70,RES_hhdet_in_new!K73:K74))</f>
        <v>310.36291293877292</v>
      </c>
      <c r="L68" s="157">
        <f>IF(SUM(RES_hhdet_in_emi!L69:L70,RES_hhdet_in_emi!L73:L74)=0,0,SUM(RES_hhdet_in_emi!L69:L70,RES_hhdet_in_emi!L73:L74)*1000000/SUM(RES_hhdet_in_new!L69:L70,RES_hhdet_in_new!L73:L74))</f>
        <v>0</v>
      </c>
      <c r="M68" s="157">
        <f>IF(SUM(RES_hhdet_in_emi!M69:M70,RES_hhdet_in_emi!M73:M74)=0,0,SUM(RES_hhdet_in_emi!M69:M70,RES_hhdet_in_emi!M73:M74)*1000000/SUM(RES_hhdet_in_new!M69:M70,RES_hhdet_in_new!M73:M74))</f>
        <v>238.20813262094509</v>
      </c>
      <c r="N68" s="157">
        <f>IF(SUM(RES_hhdet_in_emi!N69:N70,RES_hhdet_in_emi!N73:N74)=0,0,SUM(RES_hhdet_in_emi!N69:N70,RES_hhdet_in_emi!N73:N74)*1000000/SUM(RES_hhdet_in_new!N69:N70,RES_hhdet_in_new!N73:N74))</f>
        <v>412.26561142289779</v>
      </c>
      <c r="O68" s="157">
        <f>IF(SUM(RES_hhdet_in_emi!O69:O70,RES_hhdet_in_emi!O73:O74)=0,0,SUM(RES_hhdet_in_emi!O69:O70,RES_hhdet_in_emi!O73:O74)*1000000/SUM(RES_hhdet_in_new!O69:O70,RES_hhdet_in_new!O73:O74))</f>
        <v>449.95524091944583</v>
      </c>
      <c r="P68" s="157">
        <f>IF(SUM(RES_hhdet_in_emi!P69:P70,RES_hhdet_in_emi!P73:P74)=0,0,SUM(RES_hhdet_in_emi!P69:P70,RES_hhdet_in_emi!P73:P74)*1000000/SUM(RES_hhdet_in_new!P69:P70,RES_hhdet_in_new!P73:P74))</f>
        <v>0</v>
      </c>
      <c r="Q68" s="157">
        <f>IF(SUM(RES_hhdet_in_emi!Q69:Q70,RES_hhdet_in_emi!Q73:Q74)=0,0,SUM(RES_hhdet_in_emi!Q69:Q70,RES_hhdet_in_emi!Q73:Q74)*1000000/SUM(RES_hhdet_in_new!Q69:Q70,RES_hhdet_in_new!Q73:Q74))</f>
        <v>353.00495957423874</v>
      </c>
    </row>
    <row r="69" spans="1:17" ht="12" customHeight="1" x14ac:dyDescent="0.25">
      <c r="A69" s="167" t="s">
        <v>160</v>
      </c>
      <c r="B69" s="132"/>
      <c r="C69" s="132">
        <f>IF(RES_hhdet_in_emi!C69=0,0,RES_hhdet_in_emi!C69*1000000/RES_hhdet_in_new!C69)</f>
        <v>476.2358343914525</v>
      </c>
      <c r="D69" s="132">
        <f>IF(RES_hhdet_in_emi!D69=0,0,RES_hhdet_in_emi!D69*1000000/RES_hhdet_in_new!D69)</f>
        <v>479.23604008075961</v>
      </c>
      <c r="E69" s="132">
        <f>IF(RES_hhdet_in_emi!E69=0,0,RES_hhdet_in_emi!E69*1000000/RES_hhdet_in_new!E69)</f>
        <v>466.54282410343512</v>
      </c>
      <c r="F69" s="132">
        <f>IF(RES_hhdet_in_emi!F69=0,0,RES_hhdet_in_emi!F69*1000000/RES_hhdet_in_new!F69)</f>
        <v>471.61905541056154</v>
      </c>
      <c r="G69" s="132">
        <f>IF(RES_hhdet_in_emi!G69=0,0,RES_hhdet_in_emi!G69*1000000/RES_hhdet_in_new!G69)</f>
        <v>465.35303214098144</v>
      </c>
      <c r="H69" s="132">
        <f>IF(RES_hhdet_in_emi!H69=0,0,RES_hhdet_in_emi!H69*1000000/RES_hhdet_in_new!H69)</f>
        <v>460.23699479696518</v>
      </c>
      <c r="I69" s="132">
        <f>IF(RES_hhdet_in_emi!I69=0,0,RES_hhdet_in_emi!I69*1000000/RES_hhdet_in_new!I69)</f>
        <v>448.5965882027287</v>
      </c>
      <c r="J69" s="132">
        <f>IF(RES_hhdet_in_emi!J69=0,0,RES_hhdet_in_emi!J69*1000000/RES_hhdet_in_new!J69)</f>
        <v>448.13163249930534</v>
      </c>
      <c r="K69" s="132">
        <f>IF(RES_hhdet_in_emi!K69=0,0,RES_hhdet_in_emi!K69*1000000/RES_hhdet_in_new!K69)</f>
        <v>455.48768010000856</v>
      </c>
      <c r="L69" s="132">
        <f>IF(RES_hhdet_in_emi!L69=0,0,RES_hhdet_in_emi!L69*1000000/RES_hhdet_in_new!L69)</f>
        <v>0</v>
      </c>
      <c r="M69" s="132">
        <f>IF(RES_hhdet_in_emi!M69=0,0,RES_hhdet_in_emi!M69*1000000/RES_hhdet_in_new!M69)</f>
        <v>401.84296943029892</v>
      </c>
      <c r="N69" s="132">
        <f>IF(RES_hhdet_in_emi!N69=0,0,RES_hhdet_in_emi!N69*1000000/RES_hhdet_in_new!N69)</f>
        <v>462.45496444741678</v>
      </c>
      <c r="O69" s="132">
        <f>IF(RES_hhdet_in_emi!O69=0,0,RES_hhdet_in_emi!O69*1000000/RES_hhdet_in_new!O69)</f>
        <v>459.00892633100557</v>
      </c>
      <c r="P69" s="132">
        <f>IF(RES_hhdet_in_emi!P69=0,0,RES_hhdet_in_emi!P69*1000000/RES_hhdet_in_new!P69)</f>
        <v>0</v>
      </c>
      <c r="Q69" s="132">
        <f>IF(RES_hhdet_in_emi!Q69=0,0,RES_hhdet_in_emi!Q69*1000000/RES_hhdet_in_new!Q69)</f>
        <v>443.93521346822575</v>
      </c>
    </row>
    <row r="70" spans="1:17" ht="12" customHeight="1" x14ac:dyDescent="0.25">
      <c r="A70" s="167" t="s">
        <v>159</v>
      </c>
      <c r="B70" s="132"/>
      <c r="C70" s="132">
        <f>IF(RES_hhdet_in_emi!C70=0,0,RES_hhdet_in_emi!C70*1000000/RES_hhdet_in_new!C70)</f>
        <v>312.25427168006109</v>
      </c>
      <c r="D70" s="132">
        <f>IF(RES_hhdet_in_emi!D70=0,0,RES_hhdet_in_emi!D70*1000000/RES_hhdet_in_new!D70)</f>
        <v>315.22249465134252</v>
      </c>
      <c r="E70" s="132">
        <f>IF(RES_hhdet_in_emi!E70=0,0,RES_hhdet_in_emi!E70*1000000/RES_hhdet_in_new!E70)</f>
        <v>306.33261735235914</v>
      </c>
      <c r="F70" s="132">
        <f>IF(RES_hhdet_in_emi!F70=0,0,RES_hhdet_in_emi!F70*1000000/RES_hhdet_in_new!F70)</f>
        <v>310.59740805076734</v>
      </c>
      <c r="G70" s="132">
        <f>IF(RES_hhdet_in_emi!G70=0,0,RES_hhdet_in_emi!G70*1000000/RES_hhdet_in_new!G70)</f>
        <v>306.58948080275451</v>
      </c>
      <c r="H70" s="132">
        <f>IF(RES_hhdet_in_emi!H70=0,0,RES_hhdet_in_emi!H70*1000000/RES_hhdet_in_new!H70)</f>
        <v>305.52393559209941</v>
      </c>
      <c r="I70" s="132">
        <f>IF(RES_hhdet_in_emi!I70=0,0,RES_hhdet_in_emi!I70*1000000/RES_hhdet_in_new!I70)</f>
        <v>298.63684963468887</v>
      </c>
      <c r="J70" s="132">
        <f>IF(RES_hhdet_in_emi!J70=0,0,RES_hhdet_in_emi!J70*1000000/RES_hhdet_in_new!J70)</f>
        <v>299.24913325553723</v>
      </c>
      <c r="K70" s="132">
        <f>IF(RES_hhdet_in_emi!K70=0,0,RES_hhdet_in_emi!K70*1000000/RES_hhdet_in_new!K70)</f>
        <v>304.84390496121358</v>
      </c>
      <c r="L70" s="132">
        <f>IF(RES_hhdet_in_emi!L70=0,0,RES_hhdet_in_emi!L70*1000000/RES_hhdet_in_new!L70)</f>
        <v>0</v>
      </c>
      <c r="M70" s="132">
        <f>IF(RES_hhdet_in_emi!M70=0,0,RES_hhdet_in_emi!M70*1000000/RES_hhdet_in_new!M70)</f>
        <v>268.96536548992623</v>
      </c>
      <c r="N70" s="132">
        <f>IF(RES_hhdet_in_emi!N70=0,0,RES_hhdet_in_emi!N70*1000000/RES_hhdet_in_new!N70)</f>
        <v>320.75657568420883</v>
      </c>
      <c r="O70" s="132">
        <f>IF(RES_hhdet_in_emi!O70=0,0,RES_hhdet_in_emi!O70*1000000/RES_hhdet_in_new!O70)</f>
        <v>305.71066098049261</v>
      </c>
      <c r="P70" s="132">
        <f>IF(RES_hhdet_in_emi!P70=0,0,RES_hhdet_in_emi!P70*1000000/RES_hhdet_in_new!P70)</f>
        <v>0</v>
      </c>
      <c r="Q70" s="132">
        <f>IF(RES_hhdet_in_emi!Q70=0,0,RES_hhdet_in_emi!Q70*1000000/RES_hhdet_in_new!Q70)</f>
        <v>294.13862185776213</v>
      </c>
    </row>
    <row r="71" spans="1:17" ht="12" customHeight="1" x14ac:dyDescent="0.25">
      <c r="A71" s="166" t="s">
        <v>109</v>
      </c>
      <c r="B71" s="165"/>
      <c r="C71" s="165">
        <f>IF(RES_hhdet_in_emi!C71=0,0,RES_hhdet_in_emi!C71*1000000/RES_hhdet_in_new!C70)</f>
        <v>312.25427168006109</v>
      </c>
      <c r="D71" s="165">
        <f>IF(RES_hhdet_in_emi!D71=0,0,RES_hhdet_in_emi!D71*1000000/RES_hhdet_in_new!D70)</f>
        <v>315.22249465134252</v>
      </c>
      <c r="E71" s="165">
        <f>IF(RES_hhdet_in_emi!E71=0,0,RES_hhdet_in_emi!E71*1000000/RES_hhdet_in_new!E70)</f>
        <v>306.33261735235914</v>
      </c>
      <c r="F71" s="165">
        <f>IF(RES_hhdet_in_emi!F71=0,0,RES_hhdet_in_emi!F71*1000000/RES_hhdet_in_new!F70)</f>
        <v>310.59740805076734</v>
      </c>
      <c r="G71" s="165">
        <f>IF(RES_hhdet_in_emi!G71=0,0,RES_hhdet_in_emi!G71*1000000/RES_hhdet_in_new!G70)</f>
        <v>306.58948080275451</v>
      </c>
      <c r="H71" s="165">
        <f>IF(RES_hhdet_in_emi!H71=0,0,RES_hhdet_in_emi!H71*1000000/RES_hhdet_in_new!H70)</f>
        <v>305.52393559209941</v>
      </c>
      <c r="I71" s="165">
        <f>IF(RES_hhdet_in_emi!I71=0,0,RES_hhdet_in_emi!I71*1000000/RES_hhdet_in_new!I70)</f>
        <v>298.63684963468887</v>
      </c>
      <c r="J71" s="165">
        <f>IF(RES_hhdet_in_emi!J71=0,0,RES_hhdet_in_emi!J71*1000000/RES_hhdet_in_new!J70)</f>
        <v>299.24913325553723</v>
      </c>
      <c r="K71" s="165">
        <f>IF(RES_hhdet_in_emi!K71=0,0,RES_hhdet_in_emi!K71*1000000/RES_hhdet_in_new!K70)</f>
        <v>304.84390496121358</v>
      </c>
      <c r="L71" s="165">
        <f>IF(RES_hhdet_in_emi!L71=0,0,RES_hhdet_in_emi!L71*1000000/RES_hhdet_in_new!L70)</f>
        <v>0</v>
      </c>
      <c r="M71" s="165">
        <f>IF(RES_hhdet_in_emi!M71=0,0,RES_hhdet_in_emi!M71*1000000/RES_hhdet_in_new!M70)</f>
        <v>268.96536548992623</v>
      </c>
      <c r="N71" s="165">
        <f>IF(RES_hhdet_in_emi!N71=0,0,RES_hhdet_in_emi!N71*1000000/RES_hhdet_in_new!N70)</f>
        <v>320.75657568420883</v>
      </c>
      <c r="O71" s="165">
        <f>IF(RES_hhdet_in_emi!O71=0,0,RES_hhdet_in_emi!O71*1000000/RES_hhdet_in_new!O70)</f>
        <v>305.71066098049261</v>
      </c>
      <c r="P71" s="165">
        <f>IF(RES_hhdet_in_emi!P71=0,0,RES_hhdet_in_emi!P71*1000000/RES_hhdet_in_new!P70)</f>
        <v>0</v>
      </c>
      <c r="Q71" s="165">
        <f>IF(RES_hhdet_in_emi!Q71=0,0,RES_hhdet_in_emi!Q71*1000000/RES_hhdet_in_new!Q70)</f>
        <v>294.13862185776213</v>
      </c>
    </row>
    <row r="72" spans="1:17" ht="12" customHeight="1" x14ac:dyDescent="0.25">
      <c r="A72" s="147" t="s">
        <v>59</v>
      </c>
      <c r="B72" s="164"/>
      <c r="C72" s="164">
        <f>IF(RES_hhdet_in_emi!C72=0,0,RES_hhdet_in_emi!C72*1000000/RES_hhdet_in_new!C70)</f>
        <v>0</v>
      </c>
      <c r="D72" s="164">
        <f>IF(RES_hhdet_in_emi!D72=0,0,RES_hhdet_in_emi!D72*1000000/RES_hhdet_in_new!D70)</f>
        <v>0</v>
      </c>
      <c r="E72" s="164">
        <f>IF(RES_hhdet_in_emi!E72=0,0,RES_hhdet_in_emi!E72*1000000/RES_hhdet_in_new!E70)</f>
        <v>0</v>
      </c>
      <c r="F72" s="164">
        <f>IF(RES_hhdet_in_emi!F72=0,0,RES_hhdet_in_emi!F72*1000000/RES_hhdet_in_new!F70)</f>
        <v>0</v>
      </c>
      <c r="G72" s="164">
        <f>IF(RES_hhdet_in_emi!G72=0,0,RES_hhdet_in_emi!G72*1000000/RES_hhdet_in_new!G70)</f>
        <v>0</v>
      </c>
      <c r="H72" s="164">
        <f>IF(RES_hhdet_in_emi!H72=0,0,RES_hhdet_in_emi!H72*1000000/RES_hhdet_in_new!H70)</f>
        <v>0</v>
      </c>
      <c r="I72" s="164">
        <f>IF(RES_hhdet_in_emi!I72=0,0,RES_hhdet_in_emi!I72*1000000/RES_hhdet_in_new!I70)</f>
        <v>0</v>
      </c>
      <c r="J72" s="164">
        <f>IF(RES_hhdet_in_emi!J72=0,0,RES_hhdet_in_emi!J72*1000000/RES_hhdet_in_new!J70)</f>
        <v>0</v>
      </c>
      <c r="K72" s="164">
        <f>IF(RES_hhdet_in_emi!K72=0,0,RES_hhdet_in_emi!K72*1000000/RES_hhdet_in_new!K70)</f>
        <v>0</v>
      </c>
      <c r="L72" s="164">
        <f>IF(RES_hhdet_in_emi!L72=0,0,RES_hhdet_in_emi!L72*1000000/RES_hhdet_in_new!L70)</f>
        <v>0</v>
      </c>
      <c r="M72" s="164">
        <f>IF(RES_hhdet_in_emi!M72=0,0,RES_hhdet_in_emi!M72*1000000/RES_hhdet_in_new!M70)</f>
        <v>0</v>
      </c>
      <c r="N72" s="164">
        <f>IF(RES_hhdet_in_emi!N72=0,0,RES_hhdet_in_emi!N72*1000000/RES_hhdet_in_new!N70)</f>
        <v>0</v>
      </c>
      <c r="O72" s="164">
        <f>IF(RES_hhdet_in_emi!O72=0,0,RES_hhdet_in_emi!O72*1000000/RES_hhdet_in_new!O70)</f>
        <v>0</v>
      </c>
      <c r="P72" s="164">
        <f>IF(RES_hhdet_in_emi!P72=0,0,RES_hhdet_in_emi!P72*1000000/RES_hhdet_in_new!P70)</f>
        <v>0</v>
      </c>
      <c r="Q72" s="164">
        <f>IF(RES_hhdet_in_emi!Q72=0,0,RES_hhdet_in_emi!Q72*1000000/RES_hhdet_in_new!Q70)</f>
        <v>0</v>
      </c>
    </row>
    <row r="73" spans="1:17" ht="12" customHeight="1" x14ac:dyDescent="0.25">
      <c r="A73" s="163" t="s">
        <v>142</v>
      </c>
      <c r="B73" s="162"/>
      <c r="C73" s="162">
        <f>IF(RES_hhdet_in_emi!C73=0,0,RES_hhdet_in_emi!C73*1000000/RES_hhdet_in_new!C73)</f>
        <v>0</v>
      </c>
      <c r="D73" s="162">
        <f>IF(RES_hhdet_in_emi!D73=0,0,RES_hhdet_in_emi!D73*1000000/RES_hhdet_in_new!D73)</f>
        <v>0</v>
      </c>
      <c r="E73" s="162">
        <f>IF(RES_hhdet_in_emi!E73=0,0,RES_hhdet_in_emi!E73*1000000/RES_hhdet_in_new!E73)</f>
        <v>0</v>
      </c>
      <c r="F73" s="162">
        <f>IF(RES_hhdet_in_emi!F73=0,0,RES_hhdet_in_emi!F73*1000000/RES_hhdet_in_new!F73)</f>
        <v>0</v>
      </c>
      <c r="G73" s="162">
        <f>IF(RES_hhdet_in_emi!G73=0,0,RES_hhdet_in_emi!G73*1000000/RES_hhdet_in_new!G73)</f>
        <v>0</v>
      </c>
      <c r="H73" s="162">
        <f>IF(RES_hhdet_in_emi!H73=0,0,RES_hhdet_in_emi!H73*1000000/RES_hhdet_in_new!H73)</f>
        <v>0</v>
      </c>
      <c r="I73" s="162">
        <f>IF(RES_hhdet_in_emi!I73=0,0,RES_hhdet_in_emi!I73*1000000/RES_hhdet_in_new!I73)</f>
        <v>0</v>
      </c>
      <c r="J73" s="162">
        <f>IF(RES_hhdet_in_emi!J73=0,0,RES_hhdet_in_emi!J73*1000000/RES_hhdet_in_new!J73)</f>
        <v>0</v>
      </c>
      <c r="K73" s="162">
        <f>IF(RES_hhdet_in_emi!K73=0,0,RES_hhdet_in_emi!K73*1000000/RES_hhdet_in_new!K73)</f>
        <v>0</v>
      </c>
      <c r="L73" s="162">
        <f>IF(RES_hhdet_in_emi!L73=0,0,RES_hhdet_in_emi!L73*1000000/RES_hhdet_in_new!L73)</f>
        <v>0</v>
      </c>
      <c r="M73" s="162">
        <f>IF(RES_hhdet_in_emi!M73=0,0,RES_hhdet_in_emi!M73*1000000/RES_hhdet_in_new!M73)</f>
        <v>0</v>
      </c>
      <c r="N73" s="162">
        <f>IF(RES_hhdet_in_emi!N73=0,0,RES_hhdet_in_emi!N73*1000000/RES_hhdet_in_new!N73)</f>
        <v>0</v>
      </c>
      <c r="O73" s="162">
        <f>IF(RES_hhdet_in_emi!O73=0,0,RES_hhdet_in_emi!O73*1000000/RES_hhdet_in_new!O73)</f>
        <v>0</v>
      </c>
      <c r="P73" s="162">
        <f>IF(RES_hhdet_in_emi!P73=0,0,RES_hhdet_in_emi!P73*1000000/RES_hhdet_in_new!P73)</f>
        <v>0</v>
      </c>
      <c r="Q73" s="162">
        <f>IF(RES_hhdet_in_emi!Q73=0,0,RES_hhdet_in_emi!Q73*1000000/RES_hhdet_in_new!Q73)</f>
        <v>0</v>
      </c>
    </row>
    <row r="74" spans="1:17" ht="12" customHeight="1" x14ac:dyDescent="0.25">
      <c r="A74" s="161" t="s">
        <v>141</v>
      </c>
      <c r="B74" s="160"/>
      <c r="C74" s="160">
        <f>IF(RES_hhdet_in_emi!C74=0,0,RES_hhdet_in_emi!C74*1000000/RES_hhdet_in_new!C74)</f>
        <v>0</v>
      </c>
      <c r="D74" s="160">
        <f>IF(RES_hhdet_in_emi!D74=0,0,RES_hhdet_in_emi!D74*1000000/RES_hhdet_in_new!D74)</f>
        <v>0</v>
      </c>
      <c r="E74" s="160">
        <f>IF(RES_hhdet_in_emi!E74=0,0,RES_hhdet_in_emi!E74*1000000/RES_hhdet_in_new!E74)</f>
        <v>0</v>
      </c>
      <c r="F74" s="160">
        <f>IF(RES_hhdet_in_emi!F74=0,0,RES_hhdet_in_emi!F74*1000000/RES_hhdet_in_new!F74)</f>
        <v>0</v>
      </c>
      <c r="G74" s="160">
        <f>IF(RES_hhdet_in_emi!G74=0,0,RES_hhdet_in_emi!G74*1000000/RES_hhdet_in_new!G74)</f>
        <v>0</v>
      </c>
      <c r="H74" s="160">
        <f>IF(RES_hhdet_in_emi!H74=0,0,RES_hhdet_in_emi!H74*1000000/RES_hhdet_in_new!H74)</f>
        <v>0</v>
      </c>
      <c r="I74" s="160">
        <f>IF(RES_hhdet_in_emi!I74=0,0,RES_hhdet_in_emi!I74*1000000/RES_hhdet_in_new!I74)</f>
        <v>0</v>
      </c>
      <c r="J74" s="160">
        <f>IF(RES_hhdet_in_emi!J74=0,0,RES_hhdet_in_emi!J74*1000000/RES_hhdet_in_new!J74)</f>
        <v>0</v>
      </c>
      <c r="K74" s="160">
        <f>IF(RES_hhdet_in_emi!K74=0,0,RES_hhdet_in_emi!K74*1000000/RES_hhdet_in_new!K74)</f>
        <v>0</v>
      </c>
      <c r="L74" s="160">
        <f>IF(RES_hhdet_in_emi!L74=0,0,RES_hhdet_in_emi!L74*1000000/RES_hhdet_in_new!L74)</f>
        <v>0</v>
      </c>
      <c r="M74" s="160">
        <f>IF(RES_hhdet_in_emi!M74=0,0,RES_hhdet_in_emi!M74*1000000/RES_hhdet_in_new!M74)</f>
        <v>0</v>
      </c>
      <c r="N74" s="160">
        <f>IF(RES_hhdet_in_emi!N74=0,0,RES_hhdet_in_emi!N74*1000000/RES_hhdet_in_new!N74)</f>
        <v>0</v>
      </c>
      <c r="O74" s="160">
        <f>IF(RES_hhdet_in_emi!O74=0,0,RES_hhdet_in_emi!O74*1000000/RES_hhdet_in_new!O74)</f>
        <v>0</v>
      </c>
      <c r="P74" s="160">
        <f>IF(RES_hhdet_in_emi!P74=0,0,RES_hhdet_in_emi!P74*1000000/RES_hhdet_in_new!P74)</f>
        <v>0</v>
      </c>
      <c r="Q74" s="160">
        <f>IF(RES_hhdet_in_emi!Q74=0,0,RES_hhdet_in_emi!Q74*1000000/RES_hhdet_in_new!Q74)</f>
        <v>0</v>
      </c>
    </row>
    <row r="75" spans="1:17" ht="12" customHeight="1" x14ac:dyDescent="0.25">
      <c r="A75" s="148" t="s">
        <v>60</v>
      </c>
      <c r="B75" s="156"/>
      <c r="C75" s="156">
        <f>IF(RES_hhdet_in_emi!C75=0,0,RES_hhdet_in_emi!C75*1000000/RES_hhdet_in_new!C74)</f>
        <v>0</v>
      </c>
      <c r="D75" s="156">
        <f>IF(RES_hhdet_in_emi!D75=0,0,RES_hhdet_in_emi!D75*1000000/RES_hhdet_in_new!D74)</f>
        <v>0</v>
      </c>
      <c r="E75" s="156">
        <f>IF(RES_hhdet_in_emi!E75=0,0,RES_hhdet_in_emi!E75*1000000/RES_hhdet_in_new!E74)</f>
        <v>0</v>
      </c>
      <c r="F75" s="156">
        <f>IF(RES_hhdet_in_emi!F75=0,0,RES_hhdet_in_emi!F75*1000000/RES_hhdet_in_new!F74)</f>
        <v>0</v>
      </c>
      <c r="G75" s="156">
        <f>IF(RES_hhdet_in_emi!G75=0,0,RES_hhdet_in_emi!G75*1000000/RES_hhdet_in_new!G74)</f>
        <v>0</v>
      </c>
      <c r="H75" s="156">
        <f>IF(RES_hhdet_in_emi!H75=0,0,RES_hhdet_in_emi!H75*1000000/RES_hhdet_in_new!H74)</f>
        <v>0</v>
      </c>
      <c r="I75" s="156">
        <f>IF(RES_hhdet_in_emi!I75=0,0,RES_hhdet_in_emi!I75*1000000/RES_hhdet_in_new!I74)</f>
        <v>0</v>
      </c>
      <c r="J75" s="156">
        <f>IF(RES_hhdet_in_emi!J75=0,0,RES_hhdet_in_emi!J75*1000000/RES_hhdet_in_new!J74)</f>
        <v>0</v>
      </c>
      <c r="K75" s="156">
        <f>IF(RES_hhdet_in_emi!K75=0,0,RES_hhdet_in_emi!K75*1000000/RES_hhdet_in_new!K74)</f>
        <v>0</v>
      </c>
      <c r="L75" s="156">
        <f>IF(RES_hhdet_in_emi!L75=0,0,RES_hhdet_in_emi!L75*1000000/RES_hhdet_in_new!L74)</f>
        <v>0</v>
      </c>
      <c r="M75" s="156">
        <f>IF(RES_hhdet_in_emi!M75=0,0,RES_hhdet_in_emi!M75*1000000/RES_hhdet_in_new!M74)</f>
        <v>0</v>
      </c>
      <c r="N75" s="156">
        <f>IF(RES_hhdet_in_emi!N75=0,0,RES_hhdet_in_emi!N75*1000000/RES_hhdet_in_new!N74)</f>
        <v>0</v>
      </c>
      <c r="O75" s="156">
        <f>IF(RES_hhdet_in_emi!O75=0,0,RES_hhdet_in_emi!O75*1000000/RES_hhdet_in_new!O74)</f>
        <v>0</v>
      </c>
      <c r="P75" s="156">
        <f>IF(RES_hhdet_in_emi!P75=0,0,RES_hhdet_in_emi!P75*1000000/RES_hhdet_in_new!P74)</f>
        <v>0</v>
      </c>
      <c r="Q75" s="156">
        <f>IF(RES_hhdet_in_emi!Q75=0,0,RES_hhdet_in_emi!Q75*1000000/RES_hhdet_in_new!Q74)</f>
        <v>0</v>
      </c>
    </row>
    <row r="76" spans="1:17" ht="12" customHeight="1" x14ac:dyDescent="0.25">
      <c r="A76" s="148" t="s">
        <v>59</v>
      </c>
      <c r="B76" s="156"/>
      <c r="C76" s="156">
        <f>IF(RES_hhdet_in_emi!C76=0,0,RES_hhdet_in_emi!C76*1000000/RES_hhdet_in_new!C74)</f>
        <v>0</v>
      </c>
      <c r="D76" s="156">
        <f>IF(RES_hhdet_in_emi!D76=0,0,RES_hhdet_in_emi!D76*1000000/RES_hhdet_in_new!D74)</f>
        <v>0</v>
      </c>
      <c r="E76" s="156">
        <f>IF(RES_hhdet_in_emi!E76=0,0,RES_hhdet_in_emi!E76*1000000/RES_hhdet_in_new!E74)</f>
        <v>0</v>
      </c>
      <c r="F76" s="156">
        <f>IF(RES_hhdet_in_emi!F76=0,0,RES_hhdet_in_emi!F76*1000000/RES_hhdet_in_new!F74)</f>
        <v>0</v>
      </c>
      <c r="G76" s="156">
        <f>IF(RES_hhdet_in_emi!G76=0,0,RES_hhdet_in_emi!G76*1000000/RES_hhdet_in_new!G74)</f>
        <v>0</v>
      </c>
      <c r="H76" s="156">
        <f>IF(RES_hhdet_in_emi!H76=0,0,RES_hhdet_in_emi!H76*1000000/RES_hhdet_in_new!H74)</f>
        <v>0</v>
      </c>
      <c r="I76" s="156">
        <f>IF(RES_hhdet_in_emi!I76=0,0,RES_hhdet_in_emi!I76*1000000/RES_hhdet_in_new!I74)</f>
        <v>0</v>
      </c>
      <c r="J76" s="156">
        <f>IF(RES_hhdet_in_emi!J76=0,0,RES_hhdet_in_emi!J76*1000000/RES_hhdet_in_new!J74)</f>
        <v>0</v>
      </c>
      <c r="K76" s="156">
        <f>IF(RES_hhdet_in_emi!K76=0,0,RES_hhdet_in_emi!K76*1000000/RES_hhdet_in_new!K74)</f>
        <v>0</v>
      </c>
      <c r="L76" s="156">
        <f>IF(RES_hhdet_in_emi!L76=0,0,RES_hhdet_in_emi!L76*1000000/RES_hhdet_in_new!L74)</f>
        <v>0</v>
      </c>
      <c r="M76" s="156">
        <f>IF(RES_hhdet_in_emi!M76=0,0,RES_hhdet_in_emi!M76*1000000/RES_hhdet_in_new!M74)</f>
        <v>0</v>
      </c>
      <c r="N76" s="156">
        <f>IF(RES_hhdet_in_emi!N76=0,0,RES_hhdet_in_emi!N76*1000000/RES_hhdet_in_new!N74)</f>
        <v>0</v>
      </c>
      <c r="O76" s="156">
        <f>IF(RES_hhdet_in_emi!O76=0,0,RES_hhdet_in_emi!O76*1000000/RES_hhdet_in_new!O74)</f>
        <v>0</v>
      </c>
      <c r="P76" s="156">
        <f>IF(RES_hhdet_in_emi!P76=0,0,RES_hhdet_in_emi!P76*1000000/RES_hhdet_in_new!P74)</f>
        <v>0</v>
      </c>
      <c r="Q76" s="156">
        <f>IF(RES_hhdet_in_emi!Q76=0,0,RES_hhdet_in_emi!Q76*1000000/RES_hhdet_in_new!Q74)</f>
        <v>0</v>
      </c>
    </row>
    <row r="77" spans="1:17" ht="12" customHeight="1" x14ac:dyDescent="0.25">
      <c r="A77" s="158" t="s">
        <v>62</v>
      </c>
      <c r="B77" s="157"/>
      <c r="C77" s="157">
        <f>IF(SUM(RES_hhdet_in_emi!C78:C79)=0,0,SUM(RES_hhdet_in_emi!C78:C79)*1000000/SUM(RES_hhdet_in_new!C78:C79))</f>
        <v>184.00393839255418</v>
      </c>
      <c r="D77" s="157">
        <f>IF(SUM(RES_hhdet_in_emi!D78:D79)=0,0,SUM(RES_hhdet_in_emi!D78:D79)*1000000/SUM(RES_hhdet_in_new!D78:D79))</f>
        <v>302.52246173598854</v>
      </c>
      <c r="E77" s="157">
        <f>IF(SUM(RES_hhdet_in_emi!E78:E79)=0,0,SUM(RES_hhdet_in_emi!E78:E79)*1000000/SUM(RES_hhdet_in_new!E78:E79))</f>
        <v>150.9726602526548</v>
      </c>
      <c r="F77" s="157">
        <f>IF(SUM(RES_hhdet_in_emi!F78:F79)=0,0,SUM(RES_hhdet_in_emi!F78:F79)*1000000/SUM(RES_hhdet_in_new!F78:F79))</f>
        <v>295.271769253353</v>
      </c>
      <c r="G77" s="157">
        <f>IF(SUM(RES_hhdet_in_emi!G78:G79)=0,0,SUM(RES_hhdet_in_emi!G78:G79)*1000000/SUM(RES_hhdet_in_new!G78:G79))</f>
        <v>265.23883704418421</v>
      </c>
      <c r="H77" s="157">
        <f>IF(SUM(RES_hhdet_in_emi!H78:H79)=0,0,SUM(RES_hhdet_in_emi!H78:H79)*1000000/SUM(RES_hhdet_in_new!H78:H79))</f>
        <v>215.36718847467256</v>
      </c>
      <c r="I77" s="157">
        <f>IF(SUM(RES_hhdet_in_emi!I78:I79)=0,0,SUM(RES_hhdet_in_emi!I78:I79)*1000000/SUM(RES_hhdet_in_new!I78:I79))</f>
        <v>302.10310908247874</v>
      </c>
      <c r="J77" s="157">
        <f>IF(SUM(RES_hhdet_in_emi!J78:J79)=0,0,SUM(RES_hhdet_in_emi!J78:J79)*1000000/SUM(RES_hhdet_in_new!J78:J79))</f>
        <v>194.24109068741839</v>
      </c>
      <c r="K77" s="157">
        <f>IF(SUM(RES_hhdet_in_emi!K78:K79)=0,0,SUM(RES_hhdet_in_emi!K78:K79)*1000000/SUM(RES_hhdet_in_new!K78:K79))</f>
        <v>241.90474680511127</v>
      </c>
      <c r="L77" s="157">
        <f>IF(SUM(RES_hhdet_in_emi!L78:L79)=0,0,SUM(RES_hhdet_in_emi!L78:L79)*1000000/SUM(RES_hhdet_in_new!L78:L79))</f>
        <v>0</v>
      </c>
      <c r="M77" s="157">
        <f>IF(SUM(RES_hhdet_in_emi!M78:M79)=0,0,SUM(RES_hhdet_in_emi!M78:M79)*1000000/SUM(RES_hhdet_in_new!M78:M79))</f>
        <v>291.35215456110285</v>
      </c>
      <c r="N77" s="157">
        <f>IF(SUM(RES_hhdet_in_emi!N78:N79)=0,0,SUM(RES_hhdet_in_emi!N78:N79)*1000000/SUM(RES_hhdet_in_new!N78:N79))</f>
        <v>302.16658619873544</v>
      </c>
      <c r="O77" s="157">
        <f>IF(SUM(RES_hhdet_in_emi!O78:O79)=0,0,SUM(RES_hhdet_in_emi!O78:O79)*1000000/SUM(RES_hhdet_in_new!O78:O79))</f>
        <v>302.49640181182662</v>
      </c>
      <c r="P77" s="157">
        <f>IF(SUM(RES_hhdet_in_emi!P78:P79)=0,0,SUM(RES_hhdet_in_emi!P78:P79)*1000000/SUM(RES_hhdet_in_new!P78:P79))</f>
        <v>0</v>
      </c>
      <c r="Q77" s="157">
        <f>IF(SUM(RES_hhdet_in_emi!Q78:Q79)=0,0,SUM(RES_hhdet_in_emi!Q78:Q79)*1000000/SUM(RES_hhdet_in_new!Q78:Q79))</f>
        <v>298.3251755244072</v>
      </c>
    </row>
    <row r="78" spans="1:17" ht="12" customHeight="1" x14ac:dyDescent="0.25">
      <c r="A78" s="23" t="s">
        <v>109</v>
      </c>
      <c r="B78" s="156"/>
      <c r="C78" s="156">
        <f>IF(RES_hhdet_in_emi!C78=0,0,RES_hhdet_in_emi!C78*1000000/RES_hhdet_in_new!C78)</f>
        <v>300.9631515954577</v>
      </c>
      <c r="D78" s="156">
        <f>IF(RES_hhdet_in_emi!D78=0,0,RES_hhdet_in_emi!D78*1000000/RES_hhdet_in_new!D78)</f>
        <v>302.52246173598854</v>
      </c>
      <c r="E78" s="156">
        <f>IF(RES_hhdet_in_emi!E78=0,0,RES_hhdet_in_emi!E78*1000000/RES_hhdet_in_new!E78)</f>
        <v>303.88042808271138</v>
      </c>
      <c r="F78" s="156">
        <f>IF(RES_hhdet_in_emi!F78=0,0,RES_hhdet_in_emi!F78*1000000/RES_hhdet_in_new!F78)</f>
        <v>303.17203795060789</v>
      </c>
      <c r="G78" s="156">
        <f>IF(RES_hhdet_in_emi!G78=0,0,RES_hhdet_in_emi!G78*1000000/RES_hhdet_in_new!G78)</f>
        <v>303.31968393643984</v>
      </c>
      <c r="H78" s="156">
        <f>IF(RES_hhdet_in_emi!H78=0,0,RES_hhdet_in_emi!H78*1000000/RES_hhdet_in_new!H78)</f>
        <v>303.25722363418629</v>
      </c>
      <c r="I78" s="156">
        <f>IF(RES_hhdet_in_emi!I78=0,0,RES_hhdet_in_emi!I78*1000000/RES_hhdet_in_new!I78)</f>
        <v>302.10310908247874</v>
      </c>
      <c r="J78" s="156">
        <f>IF(RES_hhdet_in_emi!J78=0,0,RES_hhdet_in_emi!J78*1000000/RES_hhdet_in_new!J78)</f>
        <v>302.1806352028965</v>
      </c>
      <c r="K78" s="156">
        <f>IF(RES_hhdet_in_emi!K78=0,0,RES_hhdet_in_emi!K78*1000000/RES_hhdet_in_new!K78)</f>
        <v>305.33839785362801</v>
      </c>
      <c r="L78" s="156">
        <f>IF(RES_hhdet_in_emi!L78=0,0,RES_hhdet_in_emi!L78*1000000/RES_hhdet_in_new!L78)</f>
        <v>0</v>
      </c>
      <c r="M78" s="156">
        <f>IF(RES_hhdet_in_emi!M78=0,0,RES_hhdet_in_emi!M78*1000000/RES_hhdet_in_new!M78)</f>
        <v>291.35215456110285</v>
      </c>
      <c r="N78" s="156">
        <f>IF(RES_hhdet_in_emi!N78=0,0,RES_hhdet_in_emi!N78*1000000/RES_hhdet_in_new!N78)</f>
        <v>302.16658619873544</v>
      </c>
      <c r="O78" s="156">
        <f>IF(RES_hhdet_in_emi!O78=0,0,RES_hhdet_in_emi!O78*1000000/RES_hhdet_in_new!O78)</f>
        <v>302.49640181182662</v>
      </c>
      <c r="P78" s="156">
        <f>IF(RES_hhdet_in_emi!P78=0,0,RES_hhdet_in_emi!P78*1000000/RES_hhdet_in_new!P78)</f>
        <v>0</v>
      </c>
      <c r="Q78" s="156">
        <f>IF(RES_hhdet_in_emi!Q78=0,0,RES_hhdet_in_emi!Q78*1000000/RES_hhdet_in_new!Q78)</f>
        <v>298.3251755244072</v>
      </c>
    </row>
    <row r="79" spans="1:17" ht="12" customHeight="1" x14ac:dyDescent="0.25">
      <c r="A79" s="29" t="s">
        <v>140</v>
      </c>
      <c r="B79" s="57"/>
      <c r="C79" s="57">
        <f>IF(RES_hhdet_in_emi!C79=0,0,RES_hhdet_in_emi!C79*1000000/RES_hhdet_in_new!C79)</f>
        <v>0</v>
      </c>
      <c r="D79" s="57">
        <f>IF(RES_hhdet_in_emi!D79=0,0,RES_hhdet_in_emi!D79*1000000/RES_hhdet_in_new!D79)</f>
        <v>0</v>
      </c>
      <c r="E79" s="57">
        <f>IF(RES_hhdet_in_emi!E79=0,0,RES_hhdet_in_emi!E79*1000000/RES_hhdet_in_new!E79)</f>
        <v>0</v>
      </c>
      <c r="F79" s="57">
        <f>IF(RES_hhdet_in_emi!F79=0,0,RES_hhdet_in_emi!F79*1000000/RES_hhdet_in_new!F79)</f>
        <v>0</v>
      </c>
      <c r="G79" s="57">
        <f>IF(RES_hhdet_in_emi!G79=0,0,RES_hhdet_in_emi!G79*1000000/RES_hhdet_in_new!G79)</f>
        <v>0</v>
      </c>
      <c r="H79" s="57">
        <f>IF(RES_hhdet_in_emi!H79=0,0,RES_hhdet_in_emi!H79*1000000/RES_hhdet_in_new!H79)</f>
        <v>0</v>
      </c>
      <c r="I79" s="57">
        <f>IF(RES_hhdet_in_emi!I79=0,0,RES_hhdet_in_emi!I79*1000000/RES_hhdet_in_new!I79)</f>
        <v>0</v>
      </c>
      <c r="J79" s="57">
        <f>IF(RES_hhdet_in_emi!J79=0,0,RES_hhdet_in_emi!J79*1000000/RES_hhdet_in_new!J79)</f>
        <v>0</v>
      </c>
      <c r="K79" s="57">
        <f>IF(RES_hhdet_in_emi!K79=0,0,RES_hhdet_in_emi!K79*1000000/RES_hhdet_in_new!K79)</f>
        <v>0</v>
      </c>
      <c r="L79" s="57">
        <f>IF(RES_hhdet_in_emi!L79=0,0,RES_hhdet_in_emi!L79*1000000/RES_hhdet_in_new!L79)</f>
        <v>0</v>
      </c>
      <c r="M79" s="57">
        <f>IF(RES_hhdet_in_emi!M79=0,0,RES_hhdet_in_emi!M79*1000000/RES_hhdet_in_new!M79)</f>
        <v>0</v>
      </c>
      <c r="N79" s="57">
        <f>IF(RES_hhdet_in_emi!N79=0,0,RES_hhdet_in_emi!N79*1000000/RES_hhdet_in_new!N79)</f>
        <v>0</v>
      </c>
      <c r="O79" s="57">
        <f>IF(RES_hhdet_in_emi!O79=0,0,RES_hhdet_in_emi!O79*1000000/RES_hhdet_in_new!O79)</f>
        <v>0</v>
      </c>
      <c r="P79" s="57">
        <f>IF(RES_hhdet_in_emi!P79=0,0,RES_hhdet_in_emi!P79*1000000/RES_hhdet_in_new!P79)</f>
        <v>0</v>
      </c>
      <c r="Q79" s="57">
        <f>IF(RES_hhdet_in_emi!Q79=0,0,RES_hhdet_in_emi!Q79*1000000/RES_hhdet_in_new!Q79)</f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68">
        <f t="shared" ref="C81" si="68">SUM(C82,C85,C87,C100)</f>
        <v>0</v>
      </c>
      <c r="D81" s="168">
        <f t="shared" ref="D81" si="69">SUM(D82,D85,D87,D100)</f>
        <v>0</v>
      </c>
      <c r="E81" s="168">
        <f t="shared" ref="E81" si="70">SUM(E82,E85,E87,E100)</f>
        <v>0</v>
      </c>
      <c r="F81" s="168">
        <f t="shared" ref="F81" si="71">SUM(F82,F85,F87,F100)</f>
        <v>0</v>
      </c>
      <c r="G81" s="168">
        <f t="shared" ref="G81" si="72">SUM(G82,G85,G87,G100)</f>
        <v>0</v>
      </c>
      <c r="H81" s="168">
        <f t="shared" ref="H81" si="73">SUM(H82,H85,H87,H100)</f>
        <v>0</v>
      </c>
      <c r="I81" s="168">
        <f t="shared" ref="I81" si="74">SUM(I82,I85,I87,I100)</f>
        <v>0</v>
      </c>
      <c r="J81" s="168">
        <f t="shared" ref="J81" si="75">SUM(J82,J85,J87,J100)</f>
        <v>0</v>
      </c>
      <c r="K81" s="168">
        <f t="shared" ref="K81" si="76">SUM(K82,K85,K87,K100)</f>
        <v>0</v>
      </c>
      <c r="L81" s="168">
        <f t="shared" ref="L81" si="77">SUM(L82,L85,L87,L100)</f>
        <v>0</v>
      </c>
      <c r="M81" s="168">
        <f t="shared" ref="M81" si="78">SUM(M82,M85,M87,M100)</f>
        <v>0</v>
      </c>
      <c r="N81" s="168">
        <f t="shared" ref="N81" si="79">SUM(N82,N85,N87,N100)</f>
        <v>0</v>
      </c>
      <c r="O81" s="168">
        <f t="shared" ref="O81" si="80">SUM(O82,O85,O87,O100)</f>
        <v>0</v>
      </c>
      <c r="P81" s="168">
        <f t="shared" ref="P81" si="81">SUM(P82,P85,P87,P100)</f>
        <v>0</v>
      </c>
      <c r="Q81" s="168">
        <f t="shared" ref="Q81" si="82">SUM(Q82,Q85,Q87,Q100)</f>
        <v>0</v>
      </c>
    </row>
    <row r="82" spans="1:17" ht="12.95" customHeight="1" x14ac:dyDescent="0.25">
      <c r="A82" s="158" t="s">
        <v>65</v>
      </c>
      <c r="B82" s="157"/>
      <c r="C82" s="157">
        <f t="shared" ref="C82:Q82" si="83">SUM(C83:C84)</f>
        <v>0</v>
      </c>
      <c r="D82" s="157">
        <f t="shared" si="83"/>
        <v>0</v>
      </c>
      <c r="E82" s="157">
        <f t="shared" si="83"/>
        <v>0</v>
      </c>
      <c r="F82" s="157">
        <f t="shared" si="83"/>
        <v>0</v>
      </c>
      <c r="G82" s="157">
        <f t="shared" si="83"/>
        <v>0</v>
      </c>
      <c r="H82" s="157">
        <f t="shared" si="83"/>
        <v>0</v>
      </c>
      <c r="I82" s="157">
        <f t="shared" si="83"/>
        <v>0</v>
      </c>
      <c r="J82" s="157">
        <f t="shared" si="83"/>
        <v>0</v>
      </c>
      <c r="K82" s="157">
        <f t="shared" si="83"/>
        <v>0</v>
      </c>
      <c r="L82" s="157">
        <f t="shared" si="83"/>
        <v>0</v>
      </c>
      <c r="M82" s="157">
        <f t="shared" si="83"/>
        <v>0</v>
      </c>
      <c r="N82" s="157">
        <f t="shared" si="83"/>
        <v>0</v>
      </c>
      <c r="O82" s="157">
        <f t="shared" si="83"/>
        <v>0</v>
      </c>
      <c r="P82" s="157">
        <f t="shared" si="83"/>
        <v>0</v>
      </c>
      <c r="Q82" s="157">
        <f t="shared" si="83"/>
        <v>0</v>
      </c>
    </row>
    <row r="83" spans="1:17" ht="12" customHeight="1" x14ac:dyDescent="0.25">
      <c r="A83" s="23" t="s">
        <v>157</v>
      </c>
      <c r="B83" s="156"/>
      <c r="C83" s="156">
        <f>IF(RES_hhdet_in_emi!C83=0,0,RES_hhdet_in_emi!C83*1000000/RES_hhdet_in_new!C83)</f>
        <v>0</v>
      </c>
      <c r="D83" s="156">
        <f>IF(RES_hhdet_in_emi!D83=0,0,RES_hhdet_in_emi!D83*1000000/RES_hhdet_in_new!D83)</f>
        <v>0</v>
      </c>
      <c r="E83" s="156">
        <f>IF(RES_hhdet_in_emi!E83=0,0,RES_hhdet_in_emi!E83*1000000/RES_hhdet_in_new!E83)</f>
        <v>0</v>
      </c>
      <c r="F83" s="156">
        <f>IF(RES_hhdet_in_emi!F83=0,0,RES_hhdet_in_emi!F83*1000000/RES_hhdet_in_new!F83)</f>
        <v>0</v>
      </c>
      <c r="G83" s="156">
        <f>IF(RES_hhdet_in_emi!G83=0,0,RES_hhdet_in_emi!G83*1000000/RES_hhdet_in_new!G83)</f>
        <v>0</v>
      </c>
      <c r="H83" s="156">
        <f>IF(RES_hhdet_in_emi!H83=0,0,RES_hhdet_in_emi!H83*1000000/RES_hhdet_in_new!H83)</f>
        <v>0</v>
      </c>
      <c r="I83" s="156">
        <f>IF(RES_hhdet_in_emi!I83=0,0,RES_hhdet_in_emi!I83*1000000/RES_hhdet_in_new!I83)</f>
        <v>0</v>
      </c>
      <c r="J83" s="156">
        <f>IF(RES_hhdet_in_emi!J83=0,0,RES_hhdet_in_emi!J83*1000000/RES_hhdet_in_new!J83)</f>
        <v>0</v>
      </c>
      <c r="K83" s="156">
        <f>IF(RES_hhdet_in_emi!K83=0,0,RES_hhdet_in_emi!K83*1000000/RES_hhdet_in_new!K83)</f>
        <v>0</v>
      </c>
      <c r="L83" s="156">
        <f>IF(RES_hhdet_in_emi!L83=0,0,RES_hhdet_in_emi!L83*1000000/RES_hhdet_in_new!L83)</f>
        <v>0</v>
      </c>
      <c r="M83" s="156">
        <f>IF(RES_hhdet_in_emi!M83=0,0,RES_hhdet_in_emi!M83*1000000/RES_hhdet_in_new!M83)</f>
        <v>0</v>
      </c>
      <c r="N83" s="156">
        <f>IF(RES_hhdet_in_emi!N83=0,0,RES_hhdet_in_emi!N83*1000000/RES_hhdet_in_new!N83)</f>
        <v>0</v>
      </c>
      <c r="O83" s="156">
        <f>IF(RES_hhdet_in_emi!O83=0,0,RES_hhdet_in_emi!O83*1000000/RES_hhdet_in_new!O83)</f>
        <v>0</v>
      </c>
      <c r="P83" s="156">
        <f>IF(RES_hhdet_in_emi!P83=0,0,RES_hhdet_in_emi!P83*1000000/RES_hhdet_in_new!P83)</f>
        <v>0</v>
      </c>
      <c r="Q83" s="156">
        <f>IF(RES_hhdet_in_emi!Q83=0,0,RES_hhdet_in_emi!Q83*1000000/RES_hhdet_in_new!Q83)</f>
        <v>0</v>
      </c>
    </row>
    <row r="84" spans="1:17" ht="12" customHeight="1" x14ac:dyDescent="0.25">
      <c r="A84" s="23" t="s">
        <v>60</v>
      </c>
      <c r="B84" s="156"/>
      <c r="C84" s="156">
        <f>IF(RES_hhdet_in_emi!C84=0,0,RES_hhdet_in_emi!C84*1000000/RES_hhdet_in_new!C83)</f>
        <v>0</v>
      </c>
      <c r="D84" s="156">
        <f>IF(RES_hhdet_in_emi!D84=0,0,RES_hhdet_in_emi!D84*1000000/RES_hhdet_in_new!D83)</f>
        <v>0</v>
      </c>
      <c r="E84" s="156">
        <f>IF(RES_hhdet_in_emi!E84=0,0,RES_hhdet_in_emi!E84*1000000/RES_hhdet_in_new!E83)</f>
        <v>0</v>
      </c>
      <c r="F84" s="156">
        <f>IF(RES_hhdet_in_emi!F84=0,0,RES_hhdet_in_emi!F84*1000000/RES_hhdet_in_new!F83)</f>
        <v>0</v>
      </c>
      <c r="G84" s="156">
        <f>IF(RES_hhdet_in_emi!G84=0,0,RES_hhdet_in_emi!G84*1000000/RES_hhdet_in_new!G83)</f>
        <v>0</v>
      </c>
      <c r="H84" s="156">
        <f>IF(RES_hhdet_in_emi!H84=0,0,RES_hhdet_in_emi!H84*1000000/RES_hhdet_in_new!H83)</f>
        <v>0</v>
      </c>
      <c r="I84" s="156">
        <f>IF(RES_hhdet_in_emi!I84=0,0,RES_hhdet_in_emi!I84*1000000/RES_hhdet_in_new!I83)</f>
        <v>0</v>
      </c>
      <c r="J84" s="156">
        <f>IF(RES_hhdet_in_emi!J84=0,0,RES_hhdet_in_emi!J84*1000000/RES_hhdet_in_new!J83)</f>
        <v>0</v>
      </c>
      <c r="K84" s="156">
        <f>IF(RES_hhdet_in_emi!K84=0,0,RES_hhdet_in_emi!K84*1000000/RES_hhdet_in_new!K83)</f>
        <v>0</v>
      </c>
      <c r="L84" s="156">
        <f>IF(RES_hhdet_in_emi!L84=0,0,RES_hhdet_in_emi!L84*1000000/RES_hhdet_in_new!L83)</f>
        <v>0</v>
      </c>
      <c r="M84" s="156">
        <f>IF(RES_hhdet_in_emi!M84=0,0,RES_hhdet_in_emi!M84*1000000/RES_hhdet_in_new!M83)</f>
        <v>0</v>
      </c>
      <c r="N84" s="156">
        <f>IF(RES_hhdet_in_emi!N84=0,0,RES_hhdet_in_emi!N84*1000000/RES_hhdet_in_new!N83)</f>
        <v>0</v>
      </c>
      <c r="O84" s="156">
        <f>IF(RES_hhdet_in_emi!O84=0,0,RES_hhdet_in_emi!O84*1000000/RES_hhdet_in_new!O83)</f>
        <v>0</v>
      </c>
      <c r="P84" s="156">
        <f>IF(RES_hhdet_in_emi!P84=0,0,RES_hhdet_in_emi!P84*1000000/RES_hhdet_in_new!P83)</f>
        <v>0</v>
      </c>
      <c r="Q84" s="156">
        <f>IF(RES_hhdet_in_emi!Q84=0,0,RES_hhdet_in_emi!Q84*1000000/RES_hhdet_in_new!Q83)</f>
        <v>0</v>
      </c>
    </row>
    <row r="85" spans="1:17" ht="12.95" customHeight="1" x14ac:dyDescent="0.25">
      <c r="A85" s="158" t="s">
        <v>112</v>
      </c>
      <c r="B85" s="157"/>
      <c r="C85" s="157">
        <f t="shared" ref="C85:Q85" si="84">C86</f>
        <v>0</v>
      </c>
      <c r="D85" s="157">
        <f t="shared" si="84"/>
        <v>0</v>
      </c>
      <c r="E85" s="157">
        <f t="shared" si="84"/>
        <v>0</v>
      </c>
      <c r="F85" s="157">
        <f t="shared" si="84"/>
        <v>0</v>
      </c>
      <c r="G85" s="157">
        <f t="shared" si="84"/>
        <v>0</v>
      </c>
      <c r="H85" s="157">
        <f t="shared" si="84"/>
        <v>0</v>
      </c>
      <c r="I85" s="157">
        <f t="shared" si="84"/>
        <v>0</v>
      </c>
      <c r="J85" s="157">
        <f t="shared" si="84"/>
        <v>0</v>
      </c>
      <c r="K85" s="157">
        <f t="shared" si="84"/>
        <v>0</v>
      </c>
      <c r="L85" s="157">
        <f t="shared" si="84"/>
        <v>0</v>
      </c>
      <c r="M85" s="157">
        <f t="shared" si="84"/>
        <v>0</v>
      </c>
      <c r="N85" s="157">
        <f t="shared" si="84"/>
        <v>0</v>
      </c>
      <c r="O85" s="157">
        <f t="shared" si="84"/>
        <v>0</v>
      </c>
      <c r="P85" s="157">
        <f t="shared" si="84"/>
        <v>0</v>
      </c>
      <c r="Q85" s="157">
        <f t="shared" si="84"/>
        <v>0</v>
      </c>
    </row>
    <row r="86" spans="1:17" ht="12" customHeight="1" x14ac:dyDescent="0.25">
      <c r="A86" s="23" t="s">
        <v>60</v>
      </c>
      <c r="B86" s="156"/>
      <c r="C86" s="156">
        <f>IF(RES_hhdet_in_emi!C86=0,0,RES_hhdet_in_emi!C86*1000000/RES_hhdet_in_new!C86)</f>
        <v>0</v>
      </c>
      <c r="D86" s="156">
        <f>IF(RES_hhdet_in_emi!D86=0,0,RES_hhdet_in_emi!D86*1000000/RES_hhdet_in_new!D86)</f>
        <v>0</v>
      </c>
      <c r="E86" s="156">
        <f>IF(RES_hhdet_in_emi!E86=0,0,RES_hhdet_in_emi!E86*1000000/RES_hhdet_in_new!E86)</f>
        <v>0</v>
      </c>
      <c r="F86" s="156">
        <f>IF(RES_hhdet_in_emi!F86=0,0,RES_hhdet_in_emi!F86*1000000/RES_hhdet_in_new!F86)</f>
        <v>0</v>
      </c>
      <c r="G86" s="156">
        <f>IF(RES_hhdet_in_emi!G86=0,0,RES_hhdet_in_emi!G86*1000000/RES_hhdet_in_new!G86)</f>
        <v>0</v>
      </c>
      <c r="H86" s="156">
        <f>IF(RES_hhdet_in_emi!H86=0,0,RES_hhdet_in_emi!H86*1000000/RES_hhdet_in_new!H86)</f>
        <v>0</v>
      </c>
      <c r="I86" s="156">
        <f>IF(RES_hhdet_in_emi!I86=0,0,RES_hhdet_in_emi!I86*1000000/RES_hhdet_in_new!I86)</f>
        <v>0</v>
      </c>
      <c r="J86" s="156">
        <f>IF(RES_hhdet_in_emi!J86=0,0,RES_hhdet_in_emi!J86*1000000/RES_hhdet_in_new!J86)</f>
        <v>0</v>
      </c>
      <c r="K86" s="156">
        <f>IF(RES_hhdet_in_emi!K86=0,0,RES_hhdet_in_emi!K86*1000000/RES_hhdet_in_new!K86)</f>
        <v>0</v>
      </c>
      <c r="L86" s="156">
        <f>IF(RES_hhdet_in_emi!L86=0,0,RES_hhdet_in_emi!L86*1000000/RES_hhdet_in_new!L86)</f>
        <v>0</v>
      </c>
      <c r="M86" s="156">
        <f>IF(RES_hhdet_in_emi!M86=0,0,RES_hhdet_in_emi!M86*1000000/RES_hhdet_in_new!M86)</f>
        <v>0</v>
      </c>
      <c r="N86" s="156">
        <f>IF(RES_hhdet_in_emi!N86=0,0,RES_hhdet_in_emi!N86*1000000/RES_hhdet_in_new!N86)</f>
        <v>0</v>
      </c>
      <c r="O86" s="156">
        <f>IF(RES_hhdet_in_emi!O86=0,0,RES_hhdet_in_emi!O86*1000000/RES_hhdet_in_new!O86)</f>
        <v>0</v>
      </c>
      <c r="P86" s="156">
        <f>IF(RES_hhdet_in_emi!P86=0,0,RES_hhdet_in_emi!P86*1000000/RES_hhdet_in_new!P86)</f>
        <v>0</v>
      </c>
      <c r="Q86" s="156">
        <f>IF(RES_hhdet_in_emi!Q86=0,0,RES_hhdet_in_emi!Q86*1000000/RES_hhdet_in_new!Q86)</f>
        <v>0</v>
      </c>
    </row>
    <row r="87" spans="1:17" ht="12" customHeight="1" x14ac:dyDescent="0.25">
      <c r="A87" s="158" t="s">
        <v>63</v>
      </c>
      <c r="B87" s="157"/>
      <c r="C87" s="157">
        <f>IF(SUM(RES_hhdet_in_emi!C88:C89,RES_hhdet_in_emi!C92:C93,RES_hhdet_in_emi!C96:C97)=0,0,SUM(RES_hhdet_in_emi!C88:C89,RES_hhdet_in_emi!C92:C93,RES_hhdet_in_emi!C96:C97)*1000000/SUM(RES_hhdet_in_new!C88:C89,RES_hhdet_in_new!C92:C93,RES_hhdet_in_new!C96:C97))</f>
        <v>0</v>
      </c>
      <c r="D87" s="157">
        <f>IF(SUM(RES_hhdet_in_emi!D88:D89,RES_hhdet_in_emi!D92:D93,RES_hhdet_in_emi!D96:D97)=0,0,SUM(RES_hhdet_in_emi!D88:D89,RES_hhdet_in_emi!D92:D93,RES_hhdet_in_emi!D96:D97)*1000000/SUM(RES_hhdet_in_new!D88:D89,RES_hhdet_in_new!D92:D93,RES_hhdet_in_new!D96:D97))</f>
        <v>0</v>
      </c>
      <c r="E87" s="157">
        <f>IF(SUM(RES_hhdet_in_emi!E88:E89,RES_hhdet_in_emi!E92:E93,RES_hhdet_in_emi!E96:E97)=0,0,SUM(RES_hhdet_in_emi!E88:E89,RES_hhdet_in_emi!E92:E93,RES_hhdet_in_emi!E96:E97)*1000000/SUM(RES_hhdet_in_new!E88:E89,RES_hhdet_in_new!E92:E93,RES_hhdet_in_new!E96:E97))</f>
        <v>0</v>
      </c>
      <c r="F87" s="157">
        <f>IF(SUM(RES_hhdet_in_emi!F88:F89,RES_hhdet_in_emi!F92:F93,RES_hhdet_in_emi!F96:F97)=0,0,SUM(RES_hhdet_in_emi!F88:F89,RES_hhdet_in_emi!F92:F93,RES_hhdet_in_emi!F96:F97)*1000000/SUM(RES_hhdet_in_new!F88:F89,RES_hhdet_in_new!F92:F93,RES_hhdet_in_new!F96:F97))</f>
        <v>0</v>
      </c>
      <c r="G87" s="157">
        <f>IF(SUM(RES_hhdet_in_emi!G88:G89,RES_hhdet_in_emi!G92:G93,RES_hhdet_in_emi!G96:G97)=0,0,SUM(RES_hhdet_in_emi!G88:G89,RES_hhdet_in_emi!G92:G93,RES_hhdet_in_emi!G96:G97)*1000000/SUM(RES_hhdet_in_new!G88:G89,RES_hhdet_in_new!G92:G93,RES_hhdet_in_new!G96:G97))</f>
        <v>0</v>
      </c>
      <c r="H87" s="157">
        <f>IF(SUM(RES_hhdet_in_emi!H88:H89,RES_hhdet_in_emi!H92:H93,RES_hhdet_in_emi!H96:H97)=0,0,SUM(RES_hhdet_in_emi!H88:H89,RES_hhdet_in_emi!H92:H93,RES_hhdet_in_emi!H96:H97)*1000000/SUM(RES_hhdet_in_new!H88:H89,RES_hhdet_in_new!H92:H93,RES_hhdet_in_new!H96:H97))</f>
        <v>0</v>
      </c>
      <c r="I87" s="157">
        <f>IF(SUM(RES_hhdet_in_emi!I88:I89,RES_hhdet_in_emi!I92:I93,RES_hhdet_in_emi!I96:I97)=0,0,SUM(RES_hhdet_in_emi!I88:I89,RES_hhdet_in_emi!I92:I93,RES_hhdet_in_emi!I96:I97)*1000000/SUM(RES_hhdet_in_new!I88:I89,RES_hhdet_in_new!I92:I93,RES_hhdet_in_new!I96:I97))</f>
        <v>0</v>
      </c>
      <c r="J87" s="157">
        <f>IF(SUM(RES_hhdet_in_emi!J88:J89,RES_hhdet_in_emi!J92:J93,RES_hhdet_in_emi!J96:J97)=0,0,SUM(RES_hhdet_in_emi!J88:J89,RES_hhdet_in_emi!J92:J93,RES_hhdet_in_emi!J96:J97)*1000000/SUM(RES_hhdet_in_new!J88:J89,RES_hhdet_in_new!J92:J93,RES_hhdet_in_new!J96:J97))</f>
        <v>0</v>
      </c>
      <c r="K87" s="157">
        <f>IF(SUM(RES_hhdet_in_emi!K88:K89,RES_hhdet_in_emi!K92:K93,RES_hhdet_in_emi!K96:K97)=0,0,SUM(RES_hhdet_in_emi!K88:K89,RES_hhdet_in_emi!K92:K93,RES_hhdet_in_emi!K96:K97)*1000000/SUM(RES_hhdet_in_new!K88:K89,RES_hhdet_in_new!K92:K93,RES_hhdet_in_new!K96:K97))</f>
        <v>0</v>
      </c>
      <c r="L87" s="157">
        <f>IF(SUM(RES_hhdet_in_emi!L88:L89,RES_hhdet_in_emi!L92:L93,RES_hhdet_in_emi!L96:L97)=0,0,SUM(RES_hhdet_in_emi!L88:L89,RES_hhdet_in_emi!L92:L93,RES_hhdet_in_emi!L96:L97)*1000000/SUM(RES_hhdet_in_new!L88:L89,RES_hhdet_in_new!L92:L93,RES_hhdet_in_new!L96:L97))</f>
        <v>0</v>
      </c>
      <c r="M87" s="157">
        <f>IF(SUM(RES_hhdet_in_emi!M88:M89,RES_hhdet_in_emi!M92:M93,RES_hhdet_in_emi!M96:M97)=0,0,SUM(RES_hhdet_in_emi!M88:M89,RES_hhdet_in_emi!M92:M93,RES_hhdet_in_emi!M96:M97)*1000000/SUM(RES_hhdet_in_new!M88:M89,RES_hhdet_in_new!M92:M93,RES_hhdet_in_new!M96:M97))</f>
        <v>0</v>
      </c>
      <c r="N87" s="157">
        <f>IF(SUM(RES_hhdet_in_emi!N88:N89,RES_hhdet_in_emi!N92:N93,RES_hhdet_in_emi!N96:N97)=0,0,SUM(RES_hhdet_in_emi!N88:N89,RES_hhdet_in_emi!N92:N93,RES_hhdet_in_emi!N96:N97)*1000000/SUM(RES_hhdet_in_new!N88:N89,RES_hhdet_in_new!N92:N93,RES_hhdet_in_new!N96:N97))</f>
        <v>0</v>
      </c>
      <c r="O87" s="157">
        <f>IF(SUM(RES_hhdet_in_emi!O88:O89,RES_hhdet_in_emi!O92:O93,RES_hhdet_in_emi!O96:O97)=0,0,SUM(RES_hhdet_in_emi!O88:O89,RES_hhdet_in_emi!O92:O93,RES_hhdet_in_emi!O96:O97)*1000000/SUM(RES_hhdet_in_new!O88:O89,RES_hhdet_in_new!O92:O93,RES_hhdet_in_new!O96:O97))</f>
        <v>0</v>
      </c>
      <c r="P87" s="157">
        <f>IF(SUM(RES_hhdet_in_emi!P88:P89,RES_hhdet_in_emi!P92:P93,RES_hhdet_in_emi!P96:P97)=0,0,SUM(RES_hhdet_in_emi!P88:P89,RES_hhdet_in_emi!P92:P93,RES_hhdet_in_emi!P96:P97)*1000000/SUM(RES_hhdet_in_new!P88:P89,RES_hhdet_in_new!P92:P93,RES_hhdet_in_new!P96:P97))</f>
        <v>0</v>
      </c>
      <c r="Q87" s="157">
        <f>IF(SUM(RES_hhdet_in_emi!Q88:Q89,RES_hhdet_in_emi!Q92:Q93,RES_hhdet_in_emi!Q96:Q97)=0,0,SUM(RES_hhdet_in_emi!Q88:Q89,RES_hhdet_in_emi!Q92:Q93,RES_hhdet_in_emi!Q96:Q97)*1000000/SUM(RES_hhdet_in_new!Q88:Q89,RES_hhdet_in_new!Q92:Q93,RES_hhdet_in_new!Q96:Q97))</f>
        <v>0</v>
      </c>
    </row>
    <row r="88" spans="1:17" ht="12" customHeight="1" x14ac:dyDescent="0.25">
      <c r="A88" s="167" t="s">
        <v>156</v>
      </c>
      <c r="B88" s="132"/>
      <c r="C88" s="132">
        <f>IF(RES_hhdet_in_emi!C88=0,0,RES_hhdet_in_emi!C88*1000000/RES_hhdet_in_new!C88)</f>
        <v>0</v>
      </c>
      <c r="D88" s="132">
        <f>IF(RES_hhdet_in_emi!D88=0,0,RES_hhdet_in_emi!D88*1000000/RES_hhdet_in_new!D88)</f>
        <v>0</v>
      </c>
      <c r="E88" s="132">
        <f>IF(RES_hhdet_in_emi!E88=0,0,RES_hhdet_in_emi!E88*1000000/RES_hhdet_in_new!E88)</f>
        <v>0</v>
      </c>
      <c r="F88" s="132">
        <f>IF(RES_hhdet_in_emi!F88=0,0,RES_hhdet_in_emi!F88*1000000/RES_hhdet_in_new!F88)</f>
        <v>0</v>
      </c>
      <c r="G88" s="132">
        <f>IF(RES_hhdet_in_emi!G88=0,0,RES_hhdet_in_emi!G88*1000000/RES_hhdet_in_new!G88)</f>
        <v>0</v>
      </c>
      <c r="H88" s="132">
        <f>IF(RES_hhdet_in_emi!H88=0,0,RES_hhdet_in_emi!H88*1000000/RES_hhdet_in_new!H88)</f>
        <v>0</v>
      </c>
      <c r="I88" s="132">
        <f>IF(RES_hhdet_in_emi!I88=0,0,RES_hhdet_in_emi!I88*1000000/RES_hhdet_in_new!I88)</f>
        <v>0</v>
      </c>
      <c r="J88" s="132">
        <f>IF(RES_hhdet_in_emi!J88=0,0,RES_hhdet_in_emi!J88*1000000/RES_hhdet_in_new!J88)</f>
        <v>0</v>
      </c>
      <c r="K88" s="132">
        <f>IF(RES_hhdet_in_emi!K88=0,0,RES_hhdet_in_emi!K88*1000000/RES_hhdet_in_new!K88)</f>
        <v>0</v>
      </c>
      <c r="L88" s="132">
        <f>IF(RES_hhdet_in_emi!L88=0,0,RES_hhdet_in_emi!L88*1000000/RES_hhdet_in_new!L88)</f>
        <v>0</v>
      </c>
      <c r="M88" s="132">
        <f>IF(RES_hhdet_in_emi!M88=0,0,RES_hhdet_in_emi!M88*1000000/RES_hhdet_in_new!M88)</f>
        <v>0</v>
      </c>
      <c r="N88" s="132">
        <f>IF(RES_hhdet_in_emi!N88=0,0,RES_hhdet_in_emi!N88*1000000/RES_hhdet_in_new!N88)</f>
        <v>0</v>
      </c>
      <c r="O88" s="132">
        <f>IF(RES_hhdet_in_emi!O88=0,0,RES_hhdet_in_emi!O88*1000000/RES_hhdet_in_new!O88)</f>
        <v>0</v>
      </c>
      <c r="P88" s="132">
        <f>IF(RES_hhdet_in_emi!P88=0,0,RES_hhdet_in_emi!P88*1000000/RES_hhdet_in_new!P88)</f>
        <v>0</v>
      </c>
      <c r="Q88" s="132">
        <f>IF(RES_hhdet_in_emi!Q88=0,0,RES_hhdet_in_emi!Q88*1000000/RES_hhdet_in_new!Q88)</f>
        <v>0</v>
      </c>
    </row>
    <row r="89" spans="1:17" ht="12" customHeight="1" x14ac:dyDescent="0.25">
      <c r="A89" s="167" t="s">
        <v>155</v>
      </c>
      <c r="B89" s="132"/>
      <c r="C89" s="132">
        <f>IF(RES_hhdet_in_emi!C89=0,0,RES_hhdet_in_emi!C89*1000000/RES_hhdet_in_new!C89)</f>
        <v>0</v>
      </c>
      <c r="D89" s="132">
        <f>IF(RES_hhdet_in_emi!D89=0,0,RES_hhdet_in_emi!D89*1000000/RES_hhdet_in_new!D89)</f>
        <v>0</v>
      </c>
      <c r="E89" s="132">
        <f>IF(RES_hhdet_in_emi!E89=0,0,RES_hhdet_in_emi!E89*1000000/RES_hhdet_in_new!E89)</f>
        <v>0</v>
      </c>
      <c r="F89" s="132">
        <f>IF(RES_hhdet_in_emi!F89=0,0,RES_hhdet_in_emi!F89*1000000/RES_hhdet_in_new!F89)</f>
        <v>0</v>
      </c>
      <c r="G89" s="132">
        <f>IF(RES_hhdet_in_emi!G89=0,0,RES_hhdet_in_emi!G89*1000000/RES_hhdet_in_new!G89)</f>
        <v>0</v>
      </c>
      <c r="H89" s="132">
        <f>IF(RES_hhdet_in_emi!H89=0,0,RES_hhdet_in_emi!H89*1000000/RES_hhdet_in_new!H89)</f>
        <v>0</v>
      </c>
      <c r="I89" s="132">
        <f>IF(RES_hhdet_in_emi!I89=0,0,RES_hhdet_in_emi!I89*1000000/RES_hhdet_in_new!I89)</f>
        <v>0</v>
      </c>
      <c r="J89" s="132">
        <f>IF(RES_hhdet_in_emi!J89=0,0,RES_hhdet_in_emi!J89*1000000/RES_hhdet_in_new!J89)</f>
        <v>0</v>
      </c>
      <c r="K89" s="132">
        <f>IF(RES_hhdet_in_emi!K89=0,0,RES_hhdet_in_emi!K89*1000000/RES_hhdet_in_new!K89)</f>
        <v>0</v>
      </c>
      <c r="L89" s="132">
        <f>IF(RES_hhdet_in_emi!L89=0,0,RES_hhdet_in_emi!L89*1000000/RES_hhdet_in_new!L89)</f>
        <v>0</v>
      </c>
      <c r="M89" s="132">
        <f>IF(RES_hhdet_in_emi!M89=0,0,RES_hhdet_in_emi!M89*1000000/RES_hhdet_in_new!M89)</f>
        <v>0</v>
      </c>
      <c r="N89" s="132">
        <f>IF(RES_hhdet_in_emi!N89=0,0,RES_hhdet_in_emi!N89*1000000/RES_hhdet_in_new!N89)</f>
        <v>0</v>
      </c>
      <c r="O89" s="132">
        <f>IF(RES_hhdet_in_emi!O89=0,0,RES_hhdet_in_emi!O89*1000000/RES_hhdet_in_new!O89)</f>
        <v>0</v>
      </c>
      <c r="P89" s="132">
        <f>IF(RES_hhdet_in_emi!P89=0,0,RES_hhdet_in_emi!P89*1000000/RES_hhdet_in_new!P89)</f>
        <v>0</v>
      </c>
      <c r="Q89" s="132">
        <f>IF(RES_hhdet_in_emi!Q89=0,0,RES_hhdet_in_emi!Q89*1000000/RES_hhdet_in_new!Q89)</f>
        <v>0</v>
      </c>
    </row>
    <row r="90" spans="1:17" ht="12" customHeight="1" x14ac:dyDescent="0.25">
      <c r="A90" s="166" t="s">
        <v>55</v>
      </c>
      <c r="B90" s="165"/>
      <c r="C90" s="165">
        <f>IF(RES_hhdet_in_emi!C90=0,0,RES_hhdet_in_emi!C90*1000000/RES_hhdet_in_new!C89)</f>
        <v>0</v>
      </c>
      <c r="D90" s="165">
        <f>IF(RES_hhdet_in_emi!D90=0,0,RES_hhdet_in_emi!D90*1000000/RES_hhdet_in_new!D89)</f>
        <v>0</v>
      </c>
      <c r="E90" s="165">
        <f>IF(RES_hhdet_in_emi!E90=0,0,RES_hhdet_in_emi!E90*1000000/RES_hhdet_in_new!E89)</f>
        <v>0</v>
      </c>
      <c r="F90" s="165">
        <f>IF(RES_hhdet_in_emi!F90=0,0,RES_hhdet_in_emi!F90*1000000/RES_hhdet_in_new!F89)</f>
        <v>0</v>
      </c>
      <c r="G90" s="165">
        <f>IF(RES_hhdet_in_emi!G90=0,0,RES_hhdet_in_emi!G90*1000000/RES_hhdet_in_new!G89)</f>
        <v>0</v>
      </c>
      <c r="H90" s="165">
        <f>IF(RES_hhdet_in_emi!H90=0,0,RES_hhdet_in_emi!H90*1000000/RES_hhdet_in_new!H89)</f>
        <v>0</v>
      </c>
      <c r="I90" s="165">
        <f>IF(RES_hhdet_in_emi!I90=0,0,RES_hhdet_in_emi!I90*1000000/RES_hhdet_in_new!I89)</f>
        <v>0</v>
      </c>
      <c r="J90" s="165">
        <f>IF(RES_hhdet_in_emi!J90=0,0,RES_hhdet_in_emi!J90*1000000/RES_hhdet_in_new!J89)</f>
        <v>0</v>
      </c>
      <c r="K90" s="165">
        <f>IF(RES_hhdet_in_emi!K90=0,0,RES_hhdet_in_emi!K90*1000000/RES_hhdet_in_new!K89)</f>
        <v>0</v>
      </c>
      <c r="L90" s="165">
        <f>IF(RES_hhdet_in_emi!L90=0,0,RES_hhdet_in_emi!L90*1000000/RES_hhdet_in_new!L89)</f>
        <v>0</v>
      </c>
      <c r="M90" s="165">
        <f>IF(RES_hhdet_in_emi!M90=0,0,RES_hhdet_in_emi!M90*1000000/RES_hhdet_in_new!M89)</f>
        <v>0</v>
      </c>
      <c r="N90" s="165">
        <f>IF(RES_hhdet_in_emi!N90=0,0,RES_hhdet_in_emi!N90*1000000/RES_hhdet_in_new!N89)</f>
        <v>0</v>
      </c>
      <c r="O90" s="165">
        <f>IF(RES_hhdet_in_emi!O90=0,0,RES_hhdet_in_emi!O90*1000000/RES_hhdet_in_new!O89)</f>
        <v>0</v>
      </c>
      <c r="P90" s="165">
        <f>IF(RES_hhdet_in_emi!P90=0,0,RES_hhdet_in_emi!P90*1000000/RES_hhdet_in_new!P89)</f>
        <v>0</v>
      </c>
      <c r="Q90" s="165">
        <f>IF(RES_hhdet_in_emi!Q90=0,0,RES_hhdet_in_emi!Q90*1000000/RES_hhdet_in_new!Q89)</f>
        <v>0</v>
      </c>
    </row>
    <row r="91" spans="1:17" ht="12" customHeight="1" x14ac:dyDescent="0.25">
      <c r="A91" s="147" t="s">
        <v>59</v>
      </c>
      <c r="B91" s="164"/>
      <c r="C91" s="164">
        <f>IF(RES_hhdet_in_emi!C91=0,0,RES_hhdet_in_emi!C91*1000000/RES_hhdet_in_new!C89)</f>
        <v>0</v>
      </c>
      <c r="D91" s="164">
        <f>IF(RES_hhdet_in_emi!D91=0,0,RES_hhdet_in_emi!D91*1000000/RES_hhdet_in_new!D89)</f>
        <v>0</v>
      </c>
      <c r="E91" s="164">
        <f>IF(RES_hhdet_in_emi!E91=0,0,RES_hhdet_in_emi!E91*1000000/RES_hhdet_in_new!E89)</f>
        <v>0</v>
      </c>
      <c r="F91" s="164">
        <f>IF(RES_hhdet_in_emi!F91=0,0,RES_hhdet_in_emi!F91*1000000/RES_hhdet_in_new!F89)</f>
        <v>0</v>
      </c>
      <c r="G91" s="164">
        <f>IF(RES_hhdet_in_emi!G91=0,0,RES_hhdet_in_emi!G91*1000000/RES_hhdet_in_new!G89)</f>
        <v>0</v>
      </c>
      <c r="H91" s="164">
        <f>IF(RES_hhdet_in_emi!H91=0,0,RES_hhdet_in_emi!H91*1000000/RES_hhdet_in_new!H89)</f>
        <v>0</v>
      </c>
      <c r="I91" s="164">
        <f>IF(RES_hhdet_in_emi!I91=0,0,RES_hhdet_in_emi!I91*1000000/RES_hhdet_in_new!I89)</f>
        <v>0</v>
      </c>
      <c r="J91" s="164">
        <f>IF(RES_hhdet_in_emi!J91=0,0,RES_hhdet_in_emi!J91*1000000/RES_hhdet_in_new!J89)</f>
        <v>0</v>
      </c>
      <c r="K91" s="164">
        <f>IF(RES_hhdet_in_emi!K91=0,0,RES_hhdet_in_emi!K91*1000000/RES_hhdet_in_new!K89)</f>
        <v>0</v>
      </c>
      <c r="L91" s="164">
        <f>IF(RES_hhdet_in_emi!L91=0,0,RES_hhdet_in_emi!L91*1000000/RES_hhdet_in_new!L89)</f>
        <v>0</v>
      </c>
      <c r="M91" s="164">
        <f>IF(RES_hhdet_in_emi!M91=0,0,RES_hhdet_in_emi!M91*1000000/RES_hhdet_in_new!M89)</f>
        <v>0</v>
      </c>
      <c r="N91" s="164">
        <f>IF(RES_hhdet_in_emi!N91=0,0,RES_hhdet_in_emi!N91*1000000/RES_hhdet_in_new!N89)</f>
        <v>0</v>
      </c>
      <c r="O91" s="164">
        <f>IF(RES_hhdet_in_emi!O91=0,0,RES_hhdet_in_emi!O91*1000000/RES_hhdet_in_new!O89)</f>
        <v>0</v>
      </c>
      <c r="P91" s="164">
        <f>IF(RES_hhdet_in_emi!P91=0,0,RES_hhdet_in_emi!P91*1000000/RES_hhdet_in_new!P89)</f>
        <v>0</v>
      </c>
      <c r="Q91" s="164">
        <f>IF(RES_hhdet_in_emi!Q91=0,0,RES_hhdet_in_emi!Q91*1000000/RES_hhdet_in_new!Q89)</f>
        <v>0</v>
      </c>
    </row>
    <row r="92" spans="1:17" ht="12" customHeight="1" x14ac:dyDescent="0.25">
      <c r="A92" s="163" t="s">
        <v>144</v>
      </c>
      <c r="B92" s="162"/>
      <c r="C92" s="162">
        <f>IF(RES_hhdet_in_emi!C92=0,0,RES_hhdet_in_emi!C92*1000000/RES_hhdet_in_new!C92)</f>
        <v>0</v>
      </c>
      <c r="D92" s="162">
        <f>IF(RES_hhdet_in_emi!D92=0,0,RES_hhdet_in_emi!D92*1000000/RES_hhdet_in_new!D92)</f>
        <v>0</v>
      </c>
      <c r="E92" s="162">
        <f>IF(RES_hhdet_in_emi!E92=0,0,RES_hhdet_in_emi!E92*1000000/RES_hhdet_in_new!E92)</f>
        <v>0</v>
      </c>
      <c r="F92" s="162">
        <f>IF(RES_hhdet_in_emi!F92=0,0,RES_hhdet_in_emi!F92*1000000/RES_hhdet_in_new!F92)</f>
        <v>0</v>
      </c>
      <c r="G92" s="162">
        <f>IF(RES_hhdet_in_emi!G92=0,0,RES_hhdet_in_emi!G92*1000000/RES_hhdet_in_new!G92)</f>
        <v>0</v>
      </c>
      <c r="H92" s="162">
        <f>IF(RES_hhdet_in_emi!H92=0,0,RES_hhdet_in_emi!H92*1000000/RES_hhdet_in_new!H92)</f>
        <v>0</v>
      </c>
      <c r="I92" s="162">
        <f>IF(RES_hhdet_in_emi!I92=0,0,RES_hhdet_in_emi!I92*1000000/RES_hhdet_in_new!I92)</f>
        <v>0</v>
      </c>
      <c r="J92" s="162">
        <f>IF(RES_hhdet_in_emi!J92=0,0,RES_hhdet_in_emi!J92*1000000/RES_hhdet_in_new!J92)</f>
        <v>0</v>
      </c>
      <c r="K92" s="162">
        <f>IF(RES_hhdet_in_emi!K92=0,0,RES_hhdet_in_emi!K92*1000000/RES_hhdet_in_new!K92)</f>
        <v>0</v>
      </c>
      <c r="L92" s="162">
        <f>IF(RES_hhdet_in_emi!L92=0,0,RES_hhdet_in_emi!L92*1000000/RES_hhdet_in_new!L92)</f>
        <v>0</v>
      </c>
      <c r="M92" s="162">
        <f>IF(RES_hhdet_in_emi!M92=0,0,RES_hhdet_in_emi!M92*1000000/RES_hhdet_in_new!M92)</f>
        <v>0</v>
      </c>
      <c r="N92" s="162">
        <f>IF(RES_hhdet_in_emi!N92=0,0,RES_hhdet_in_emi!N92*1000000/RES_hhdet_in_new!N92)</f>
        <v>0</v>
      </c>
      <c r="O92" s="162">
        <f>IF(RES_hhdet_in_emi!O92=0,0,RES_hhdet_in_emi!O92*1000000/RES_hhdet_in_new!O92)</f>
        <v>0</v>
      </c>
      <c r="P92" s="162">
        <f>IF(RES_hhdet_in_emi!P92=0,0,RES_hhdet_in_emi!P92*1000000/RES_hhdet_in_new!P92)</f>
        <v>0</v>
      </c>
      <c r="Q92" s="162">
        <f>IF(RES_hhdet_in_emi!Q92=0,0,RES_hhdet_in_emi!Q92*1000000/RES_hhdet_in_new!Q92)</f>
        <v>0</v>
      </c>
    </row>
    <row r="93" spans="1:17" ht="12" customHeight="1" x14ac:dyDescent="0.25">
      <c r="A93" s="161" t="s">
        <v>143</v>
      </c>
      <c r="B93" s="160"/>
      <c r="C93" s="160">
        <f>IF(RES_hhdet_in_emi!C93=0,0,RES_hhdet_in_emi!C93*1000000/RES_hhdet_in_new!C93)</f>
        <v>0</v>
      </c>
      <c r="D93" s="160">
        <f>IF(RES_hhdet_in_emi!D93=0,0,RES_hhdet_in_emi!D93*1000000/RES_hhdet_in_new!D93)</f>
        <v>0</v>
      </c>
      <c r="E93" s="160">
        <f>IF(RES_hhdet_in_emi!E93=0,0,RES_hhdet_in_emi!E93*1000000/RES_hhdet_in_new!E93)</f>
        <v>0</v>
      </c>
      <c r="F93" s="160">
        <f>IF(RES_hhdet_in_emi!F93=0,0,RES_hhdet_in_emi!F93*1000000/RES_hhdet_in_new!F93)</f>
        <v>0</v>
      </c>
      <c r="G93" s="160">
        <f>IF(RES_hhdet_in_emi!G93=0,0,RES_hhdet_in_emi!G93*1000000/RES_hhdet_in_new!G93)</f>
        <v>0</v>
      </c>
      <c r="H93" s="160">
        <f>IF(RES_hhdet_in_emi!H93=0,0,RES_hhdet_in_emi!H93*1000000/RES_hhdet_in_new!H93)</f>
        <v>0</v>
      </c>
      <c r="I93" s="160">
        <f>IF(RES_hhdet_in_emi!I93=0,0,RES_hhdet_in_emi!I93*1000000/RES_hhdet_in_new!I93)</f>
        <v>0</v>
      </c>
      <c r="J93" s="160">
        <f>IF(RES_hhdet_in_emi!J93=0,0,RES_hhdet_in_emi!J93*1000000/RES_hhdet_in_new!J93)</f>
        <v>0</v>
      </c>
      <c r="K93" s="160">
        <f>IF(RES_hhdet_in_emi!K93=0,0,RES_hhdet_in_emi!K93*1000000/RES_hhdet_in_new!K93)</f>
        <v>0</v>
      </c>
      <c r="L93" s="160">
        <f>IF(RES_hhdet_in_emi!L93=0,0,RES_hhdet_in_emi!L93*1000000/RES_hhdet_in_new!L93)</f>
        <v>0</v>
      </c>
      <c r="M93" s="160">
        <f>IF(RES_hhdet_in_emi!M93=0,0,RES_hhdet_in_emi!M93*1000000/RES_hhdet_in_new!M93)</f>
        <v>0</v>
      </c>
      <c r="N93" s="160">
        <f>IF(RES_hhdet_in_emi!N93=0,0,RES_hhdet_in_emi!N93*1000000/RES_hhdet_in_new!N93)</f>
        <v>0</v>
      </c>
      <c r="O93" s="160">
        <f>IF(RES_hhdet_in_emi!O93=0,0,RES_hhdet_in_emi!O93*1000000/RES_hhdet_in_new!O93)</f>
        <v>0</v>
      </c>
      <c r="P93" s="160">
        <f>IF(RES_hhdet_in_emi!P93=0,0,RES_hhdet_in_emi!P93*1000000/RES_hhdet_in_new!P93)</f>
        <v>0</v>
      </c>
      <c r="Q93" s="160">
        <f>IF(RES_hhdet_in_emi!Q93=0,0,RES_hhdet_in_emi!Q93*1000000/RES_hhdet_in_new!Q93)</f>
        <v>0</v>
      </c>
    </row>
    <row r="94" spans="1:17" ht="12" customHeight="1" x14ac:dyDescent="0.25">
      <c r="A94" s="148" t="s">
        <v>57</v>
      </c>
      <c r="B94" s="156"/>
      <c r="C94" s="156">
        <f>IF(RES_hhdet_in_emi!C94=0,0,RES_hhdet_in_emi!C94*1000000/RES_hhdet_in_new!C93)</f>
        <v>0</v>
      </c>
      <c r="D94" s="156">
        <f>IF(RES_hhdet_in_emi!D94=0,0,RES_hhdet_in_emi!D94*1000000/RES_hhdet_in_new!D93)</f>
        <v>0</v>
      </c>
      <c r="E94" s="156">
        <f>IF(RES_hhdet_in_emi!E94=0,0,RES_hhdet_in_emi!E94*1000000/RES_hhdet_in_new!E93)</f>
        <v>0</v>
      </c>
      <c r="F94" s="156">
        <f>IF(RES_hhdet_in_emi!F94=0,0,RES_hhdet_in_emi!F94*1000000/RES_hhdet_in_new!F93)</f>
        <v>0</v>
      </c>
      <c r="G94" s="156">
        <f>IF(RES_hhdet_in_emi!G94=0,0,RES_hhdet_in_emi!G94*1000000/RES_hhdet_in_new!G93)</f>
        <v>0</v>
      </c>
      <c r="H94" s="156">
        <f>IF(RES_hhdet_in_emi!H94=0,0,RES_hhdet_in_emi!H94*1000000/RES_hhdet_in_new!H93)</f>
        <v>0</v>
      </c>
      <c r="I94" s="156">
        <f>IF(RES_hhdet_in_emi!I94=0,0,RES_hhdet_in_emi!I94*1000000/RES_hhdet_in_new!I93)</f>
        <v>0</v>
      </c>
      <c r="J94" s="156">
        <f>IF(RES_hhdet_in_emi!J94=0,0,RES_hhdet_in_emi!J94*1000000/RES_hhdet_in_new!J93)</f>
        <v>0</v>
      </c>
      <c r="K94" s="156">
        <f>IF(RES_hhdet_in_emi!K94=0,0,RES_hhdet_in_emi!K94*1000000/RES_hhdet_in_new!K93)</f>
        <v>0</v>
      </c>
      <c r="L94" s="156">
        <f>IF(RES_hhdet_in_emi!L94=0,0,RES_hhdet_in_emi!L94*1000000/RES_hhdet_in_new!L93)</f>
        <v>0</v>
      </c>
      <c r="M94" s="156">
        <f>IF(RES_hhdet_in_emi!M94=0,0,RES_hhdet_in_emi!M94*1000000/RES_hhdet_in_new!M93)</f>
        <v>0</v>
      </c>
      <c r="N94" s="156">
        <f>IF(RES_hhdet_in_emi!N94=0,0,RES_hhdet_in_emi!N94*1000000/RES_hhdet_in_new!N93)</f>
        <v>0</v>
      </c>
      <c r="O94" s="156">
        <f>IF(RES_hhdet_in_emi!O94=0,0,RES_hhdet_in_emi!O94*1000000/RES_hhdet_in_new!O93)</f>
        <v>0</v>
      </c>
      <c r="P94" s="156">
        <f>IF(RES_hhdet_in_emi!P94=0,0,RES_hhdet_in_emi!P94*1000000/RES_hhdet_in_new!P93)</f>
        <v>0</v>
      </c>
      <c r="Q94" s="156">
        <f>IF(RES_hhdet_in_emi!Q94=0,0,RES_hhdet_in_emi!Q94*1000000/RES_hhdet_in_new!Q93)</f>
        <v>0</v>
      </c>
    </row>
    <row r="95" spans="1:17" ht="12" customHeight="1" x14ac:dyDescent="0.25">
      <c r="A95" s="148" t="s">
        <v>59</v>
      </c>
      <c r="B95" s="156"/>
      <c r="C95" s="156">
        <f>IF(RES_hhdet_in_emi!C95=0,0,RES_hhdet_in_emi!C95*1000000/RES_hhdet_in_new!C93)</f>
        <v>0</v>
      </c>
      <c r="D95" s="156">
        <f>IF(RES_hhdet_in_emi!D95=0,0,RES_hhdet_in_emi!D95*1000000/RES_hhdet_in_new!D93)</f>
        <v>0</v>
      </c>
      <c r="E95" s="156">
        <f>IF(RES_hhdet_in_emi!E95=0,0,RES_hhdet_in_emi!E95*1000000/RES_hhdet_in_new!E93)</f>
        <v>0</v>
      </c>
      <c r="F95" s="156">
        <f>IF(RES_hhdet_in_emi!F95=0,0,RES_hhdet_in_emi!F95*1000000/RES_hhdet_in_new!F93)</f>
        <v>0</v>
      </c>
      <c r="G95" s="156">
        <f>IF(RES_hhdet_in_emi!G95=0,0,RES_hhdet_in_emi!G95*1000000/RES_hhdet_in_new!G93)</f>
        <v>0</v>
      </c>
      <c r="H95" s="156">
        <f>IF(RES_hhdet_in_emi!H95=0,0,RES_hhdet_in_emi!H95*1000000/RES_hhdet_in_new!H93)</f>
        <v>0</v>
      </c>
      <c r="I95" s="156">
        <f>IF(RES_hhdet_in_emi!I95=0,0,RES_hhdet_in_emi!I95*1000000/RES_hhdet_in_new!I93)</f>
        <v>0</v>
      </c>
      <c r="J95" s="156">
        <f>IF(RES_hhdet_in_emi!J95=0,0,RES_hhdet_in_emi!J95*1000000/RES_hhdet_in_new!J93)</f>
        <v>0</v>
      </c>
      <c r="K95" s="156">
        <f>IF(RES_hhdet_in_emi!K95=0,0,RES_hhdet_in_emi!K95*1000000/RES_hhdet_in_new!K93)</f>
        <v>0</v>
      </c>
      <c r="L95" s="156">
        <f>IF(RES_hhdet_in_emi!L95=0,0,RES_hhdet_in_emi!L95*1000000/RES_hhdet_in_new!L93)</f>
        <v>0</v>
      </c>
      <c r="M95" s="156">
        <f>IF(RES_hhdet_in_emi!M95=0,0,RES_hhdet_in_emi!M95*1000000/RES_hhdet_in_new!M93)</f>
        <v>0</v>
      </c>
      <c r="N95" s="156">
        <f>IF(RES_hhdet_in_emi!N95=0,0,RES_hhdet_in_emi!N95*1000000/RES_hhdet_in_new!N93)</f>
        <v>0</v>
      </c>
      <c r="O95" s="156">
        <f>IF(RES_hhdet_in_emi!O95=0,0,RES_hhdet_in_emi!O95*1000000/RES_hhdet_in_new!O93)</f>
        <v>0</v>
      </c>
      <c r="P95" s="156">
        <f>IF(RES_hhdet_in_emi!P95=0,0,RES_hhdet_in_emi!P95*1000000/RES_hhdet_in_new!P93)</f>
        <v>0</v>
      </c>
      <c r="Q95" s="156">
        <f>IF(RES_hhdet_in_emi!Q95=0,0,RES_hhdet_in_emi!Q95*1000000/RES_hhdet_in_new!Q93)</f>
        <v>0</v>
      </c>
    </row>
    <row r="96" spans="1:17" ht="12" customHeight="1" x14ac:dyDescent="0.25">
      <c r="A96" s="163" t="s">
        <v>142</v>
      </c>
      <c r="B96" s="162"/>
      <c r="C96" s="162">
        <f>IF(RES_hhdet_in_emi!C96=0,0,RES_hhdet_in_emi!C96*1000000/RES_hhdet_in_new!C96)</f>
        <v>0</v>
      </c>
      <c r="D96" s="162">
        <f>IF(RES_hhdet_in_emi!D96=0,0,RES_hhdet_in_emi!D96*1000000/RES_hhdet_in_new!D96)</f>
        <v>0</v>
      </c>
      <c r="E96" s="162">
        <f>IF(RES_hhdet_in_emi!E96=0,0,RES_hhdet_in_emi!E96*1000000/RES_hhdet_in_new!E96)</f>
        <v>0</v>
      </c>
      <c r="F96" s="162">
        <f>IF(RES_hhdet_in_emi!F96=0,0,RES_hhdet_in_emi!F96*1000000/RES_hhdet_in_new!F96)</f>
        <v>0</v>
      </c>
      <c r="G96" s="162">
        <f>IF(RES_hhdet_in_emi!G96=0,0,RES_hhdet_in_emi!G96*1000000/RES_hhdet_in_new!G96)</f>
        <v>0</v>
      </c>
      <c r="H96" s="162">
        <f>IF(RES_hhdet_in_emi!H96=0,0,RES_hhdet_in_emi!H96*1000000/RES_hhdet_in_new!H96)</f>
        <v>0</v>
      </c>
      <c r="I96" s="162">
        <f>IF(RES_hhdet_in_emi!I96=0,0,RES_hhdet_in_emi!I96*1000000/RES_hhdet_in_new!I96)</f>
        <v>0</v>
      </c>
      <c r="J96" s="162">
        <f>IF(RES_hhdet_in_emi!J96=0,0,RES_hhdet_in_emi!J96*1000000/RES_hhdet_in_new!J96)</f>
        <v>0</v>
      </c>
      <c r="K96" s="162">
        <f>IF(RES_hhdet_in_emi!K96=0,0,RES_hhdet_in_emi!K96*1000000/RES_hhdet_in_new!K96)</f>
        <v>0</v>
      </c>
      <c r="L96" s="162">
        <f>IF(RES_hhdet_in_emi!L96=0,0,RES_hhdet_in_emi!L96*1000000/RES_hhdet_in_new!L96)</f>
        <v>0</v>
      </c>
      <c r="M96" s="162">
        <f>IF(RES_hhdet_in_emi!M96=0,0,RES_hhdet_in_emi!M96*1000000/RES_hhdet_in_new!M96)</f>
        <v>0</v>
      </c>
      <c r="N96" s="162">
        <f>IF(RES_hhdet_in_emi!N96=0,0,RES_hhdet_in_emi!N96*1000000/RES_hhdet_in_new!N96)</f>
        <v>0</v>
      </c>
      <c r="O96" s="162">
        <f>IF(RES_hhdet_in_emi!O96=0,0,RES_hhdet_in_emi!O96*1000000/RES_hhdet_in_new!O96)</f>
        <v>0</v>
      </c>
      <c r="P96" s="162">
        <f>IF(RES_hhdet_in_emi!P96=0,0,RES_hhdet_in_emi!P96*1000000/RES_hhdet_in_new!P96)</f>
        <v>0</v>
      </c>
      <c r="Q96" s="162">
        <f>IF(RES_hhdet_in_emi!Q96=0,0,RES_hhdet_in_emi!Q96*1000000/RES_hhdet_in_new!Q96)</f>
        <v>0</v>
      </c>
    </row>
    <row r="97" spans="1:17" ht="12" customHeight="1" x14ac:dyDescent="0.25">
      <c r="A97" s="161" t="s">
        <v>141</v>
      </c>
      <c r="B97" s="160"/>
      <c r="C97" s="160">
        <f>IF(RES_hhdet_in_emi!C97=0,0,RES_hhdet_in_emi!C97*1000000/RES_hhdet_in_new!C97)</f>
        <v>0</v>
      </c>
      <c r="D97" s="160">
        <f>IF(RES_hhdet_in_emi!D97=0,0,RES_hhdet_in_emi!D97*1000000/RES_hhdet_in_new!D97)</f>
        <v>0</v>
      </c>
      <c r="E97" s="160">
        <f>IF(RES_hhdet_in_emi!E97=0,0,RES_hhdet_in_emi!E97*1000000/RES_hhdet_in_new!E97)</f>
        <v>0</v>
      </c>
      <c r="F97" s="160">
        <f>IF(RES_hhdet_in_emi!F97=0,0,RES_hhdet_in_emi!F97*1000000/RES_hhdet_in_new!F97)</f>
        <v>0</v>
      </c>
      <c r="G97" s="160">
        <f>IF(RES_hhdet_in_emi!G97=0,0,RES_hhdet_in_emi!G97*1000000/RES_hhdet_in_new!G97)</f>
        <v>0</v>
      </c>
      <c r="H97" s="160">
        <f>IF(RES_hhdet_in_emi!H97=0,0,RES_hhdet_in_emi!H97*1000000/RES_hhdet_in_new!H97)</f>
        <v>0</v>
      </c>
      <c r="I97" s="160">
        <f>IF(RES_hhdet_in_emi!I97=0,0,RES_hhdet_in_emi!I97*1000000/RES_hhdet_in_new!I97)</f>
        <v>0</v>
      </c>
      <c r="J97" s="160">
        <f>IF(RES_hhdet_in_emi!J97=0,0,RES_hhdet_in_emi!J97*1000000/RES_hhdet_in_new!J97)</f>
        <v>0</v>
      </c>
      <c r="K97" s="160">
        <f>IF(RES_hhdet_in_emi!K97=0,0,RES_hhdet_in_emi!K97*1000000/RES_hhdet_in_new!K97)</f>
        <v>0</v>
      </c>
      <c r="L97" s="160">
        <f>IF(RES_hhdet_in_emi!L97=0,0,RES_hhdet_in_emi!L97*1000000/RES_hhdet_in_new!L97)</f>
        <v>0</v>
      </c>
      <c r="M97" s="160">
        <f>IF(RES_hhdet_in_emi!M97=0,0,RES_hhdet_in_emi!M97*1000000/RES_hhdet_in_new!M97)</f>
        <v>0</v>
      </c>
      <c r="N97" s="160">
        <f>IF(RES_hhdet_in_emi!N97=0,0,RES_hhdet_in_emi!N97*1000000/RES_hhdet_in_new!N97)</f>
        <v>0</v>
      </c>
      <c r="O97" s="160">
        <f>IF(RES_hhdet_in_emi!O97=0,0,RES_hhdet_in_emi!O97*1000000/RES_hhdet_in_new!O97)</f>
        <v>0</v>
      </c>
      <c r="P97" s="160">
        <f>IF(RES_hhdet_in_emi!P97=0,0,RES_hhdet_in_emi!P97*1000000/RES_hhdet_in_new!P97)</f>
        <v>0</v>
      </c>
      <c r="Q97" s="160">
        <f>IF(RES_hhdet_in_emi!Q97=0,0,RES_hhdet_in_emi!Q97*1000000/RES_hhdet_in_new!Q97)</f>
        <v>0</v>
      </c>
    </row>
    <row r="98" spans="1:17" ht="12" customHeight="1" x14ac:dyDescent="0.25">
      <c r="A98" s="148" t="s">
        <v>60</v>
      </c>
      <c r="B98" s="156"/>
      <c r="C98" s="156">
        <f>IF(RES_hhdet_in_emi!C98=0,0,RES_hhdet_in_emi!C98*1000000/RES_hhdet_in_new!C97)</f>
        <v>0</v>
      </c>
      <c r="D98" s="156">
        <f>IF(RES_hhdet_in_emi!D98=0,0,RES_hhdet_in_emi!D98*1000000/RES_hhdet_in_new!D97)</f>
        <v>0</v>
      </c>
      <c r="E98" s="156">
        <f>IF(RES_hhdet_in_emi!E98=0,0,RES_hhdet_in_emi!E98*1000000/RES_hhdet_in_new!E97)</f>
        <v>0</v>
      </c>
      <c r="F98" s="156">
        <f>IF(RES_hhdet_in_emi!F98=0,0,RES_hhdet_in_emi!F98*1000000/RES_hhdet_in_new!F97)</f>
        <v>0</v>
      </c>
      <c r="G98" s="156">
        <f>IF(RES_hhdet_in_emi!G98=0,0,RES_hhdet_in_emi!G98*1000000/RES_hhdet_in_new!G97)</f>
        <v>0</v>
      </c>
      <c r="H98" s="156">
        <f>IF(RES_hhdet_in_emi!H98=0,0,RES_hhdet_in_emi!H98*1000000/RES_hhdet_in_new!H97)</f>
        <v>0</v>
      </c>
      <c r="I98" s="156">
        <f>IF(RES_hhdet_in_emi!I98=0,0,RES_hhdet_in_emi!I98*1000000/RES_hhdet_in_new!I97)</f>
        <v>0</v>
      </c>
      <c r="J98" s="156">
        <f>IF(RES_hhdet_in_emi!J98=0,0,RES_hhdet_in_emi!J98*1000000/RES_hhdet_in_new!J97)</f>
        <v>0</v>
      </c>
      <c r="K98" s="156">
        <f>IF(RES_hhdet_in_emi!K98=0,0,RES_hhdet_in_emi!K98*1000000/RES_hhdet_in_new!K97)</f>
        <v>0</v>
      </c>
      <c r="L98" s="156">
        <f>IF(RES_hhdet_in_emi!L98=0,0,RES_hhdet_in_emi!L98*1000000/RES_hhdet_in_new!L97)</f>
        <v>0</v>
      </c>
      <c r="M98" s="156">
        <f>IF(RES_hhdet_in_emi!M98=0,0,RES_hhdet_in_emi!M98*1000000/RES_hhdet_in_new!M97)</f>
        <v>0</v>
      </c>
      <c r="N98" s="156">
        <f>IF(RES_hhdet_in_emi!N98=0,0,RES_hhdet_in_emi!N98*1000000/RES_hhdet_in_new!N97)</f>
        <v>0</v>
      </c>
      <c r="O98" s="156">
        <f>IF(RES_hhdet_in_emi!O98=0,0,RES_hhdet_in_emi!O98*1000000/RES_hhdet_in_new!O97)</f>
        <v>0</v>
      </c>
      <c r="P98" s="156">
        <f>IF(RES_hhdet_in_emi!P98=0,0,RES_hhdet_in_emi!P98*1000000/RES_hhdet_in_new!P97)</f>
        <v>0</v>
      </c>
      <c r="Q98" s="156">
        <f>IF(RES_hhdet_in_emi!Q98=0,0,RES_hhdet_in_emi!Q98*1000000/RES_hhdet_in_new!Q97)</f>
        <v>0</v>
      </c>
    </row>
    <row r="99" spans="1:17" ht="12" customHeight="1" x14ac:dyDescent="0.25">
      <c r="A99" s="148" t="s">
        <v>59</v>
      </c>
      <c r="B99" s="156"/>
      <c r="C99" s="156">
        <f>IF(RES_hhdet_in_emi!C99=0,0,RES_hhdet_in_emi!C99*1000000/RES_hhdet_in_new!C97)</f>
        <v>0</v>
      </c>
      <c r="D99" s="156">
        <f>IF(RES_hhdet_in_emi!D99=0,0,RES_hhdet_in_emi!D99*1000000/RES_hhdet_in_new!D97)</f>
        <v>0</v>
      </c>
      <c r="E99" s="156">
        <f>IF(RES_hhdet_in_emi!E99=0,0,RES_hhdet_in_emi!E99*1000000/RES_hhdet_in_new!E97)</f>
        <v>0</v>
      </c>
      <c r="F99" s="156">
        <f>IF(RES_hhdet_in_emi!F99=0,0,RES_hhdet_in_emi!F99*1000000/RES_hhdet_in_new!F97)</f>
        <v>0</v>
      </c>
      <c r="G99" s="156">
        <f>IF(RES_hhdet_in_emi!G99=0,0,RES_hhdet_in_emi!G99*1000000/RES_hhdet_in_new!G97)</f>
        <v>0</v>
      </c>
      <c r="H99" s="156">
        <f>IF(RES_hhdet_in_emi!H99=0,0,RES_hhdet_in_emi!H99*1000000/RES_hhdet_in_new!H97)</f>
        <v>0</v>
      </c>
      <c r="I99" s="156">
        <f>IF(RES_hhdet_in_emi!I99=0,0,RES_hhdet_in_emi!I99*1000000/RES_hhdet_in_new!I97)</f>
        <v>0</v>
      </c>
      <c r="J99" s="156">
        <f>IF(RES_hhdet_in_emi!J99=0,0,RES_hhdet_in_emi!J99*1000000/RES_hhdet_in_new!J97)</f>
        <v>0</v>
      </c>
      <c r="K99" s="156">
        <f>IF(RES_hhdet_in_emi!K99=0,0,RES_hhdet_in_emi!K99*1000000/RES_hhdet_in_new!K97)</f>
        <v>0</v>
      </c>
      <c r="L99" s="156">
        <f>IF(RES_hhdet_in_emi!L99=0,0,RES_hhdet_in_emi!L99*1000000/RES_hhdet_in_new!L97)</f>
        <v>0</v>
      </c>
      <c r="M99" s="156">
        <f>IF(RES_hhdet_in_emi!M99=0,0,RES_hhdet_in_emi!M99*1000000/RES_hhdet_in_new!M97)</f>
        <v>0</v>
      </c>
      <c r="N99" s="156">
        <f>IF(RES_hhdet_in_emi!N99=0,0,RES_hhdet_in_emi!N99*1000000/RES_hhdet_in_new!N97)</f>
        <v>0</v>
      </c>
      <c r="O99" s="156">
        <f>IF(RES_hhdet_in_emi!O99=0,0,RES_hhdet_in_emi!O99*1000000/RES_hhdet_in_new!O97)</f>
        <v>0</v>
      </c>
      <c r="P99" s="156">
        <f>IF(RES_hhdet_in_emi!P99=0,0,RES_hhdet_in_emi!P99*1000000/RES_hhdet_in_new!P97)</f>
        <v>0</v>
      </c>
      <c r="Q99" s="156">
        <f>IF(RES_hhdet_in_emi!Q99=0,0,RES_hhdet_in_emi!Q99*1000000/RES_hhdet_in_new!Q97)</f>
        <v>0</v>
      </c>
    </row>
    <row r="100" spans="1:17" ht="12" customHeight="1" x14ac:dyDescent="0.25">
      <c r="A100" s="158" t="s">
        <v>62</v>
      </c>
      <c r="B100" s="157"/>
      <c r="C100" s="157">
        <f>IF(SUM(RES_hhdet_in_emi!C101:C103)=0,0,SUM(RES_hhdet_in_emi!C101:C103)*1000000/SUM(RES_hhdet_in_new!C101:C103))</f>
        <v>0</v>
      </c>
      <c r="D100" s="157">
        <f>IF(SUM(RES_hhdet_in_emi!D101:D103)=0,0,SUM(RES_hhdet_in_emi!D101:D103)*1000000/SUM(RES_hhdet_in_new!D101:D103))</f>
        <v>0</v>
      </c>
      <c r="E100" s="157">
        <f>IF(SUM(RES_hhdet_in_emi!E101:E103)=0,0,SUM(RES_hhdet_in_emi!E101:E103)*1000000/SUM(RES_hhdet_in_new!E101:E103))</f>
        <v>0</v>
      </c>
      <c r="F100" s="157">
        <f>IF(SUM(RES_hhdet_in_emi!F101:F103)=0,0,SUM(RES_hhdet_in_emi!F101:F103)*1000000/SUM(RES_hhdet_in_new!F101:F103))</f>
        <v>0</v>
      </c>
      <c r="G100" s="157">
        <f>IF(SUM(RES_hhdet_in_emi!G101:G103)=0,0,SUM(RES_hhdet_in_emi!G101:G103)*1000000/SUM(RES_hhdet_in_new!G101:G103))</f>
        <v>0</v>
      </c>
      <c r="H100" s="157">
        <f>IF(SUM(RES_hhdet_in_emi!H101:H103)=0,0,SUM(RES_hhdet_in_emi!H101:H103)*1000000/SUM(RES_hhdet_in_new!H101:H103))</f>
        <v>0</v>
      </c>
      <c r="I100" s="157">
        <f>IF(SUM(RES_hhdet_in_emi!I101:I103)=0,0,SUM(RES_hhdet_in_emi!I101:I103)*1000000/SUM(RES_hhdet_in_new!I101:I103))</f>
        <v>0</v>
      </c>
      <c r="J100" s="157">
        <f>IF(SUM(RES_hhdet_in_emi!J101:J103)=0,0,SUM(RES_hhdet_in_emi!J101:J103)*1000000/SUM(RES_hhdet_in_new!J101:J103))</f>
        <v>0</v>
      </c>
      <c r="K100" s="157">
        <f>IF(SUM(RES_hhdet_in_emi!K101:K103)=0,0,SUM(RES_hhdet_in_emi!K101:K103)*1000000/SUM(RES_hhdet_in_new!K101:K103))</f>
        <v>0</v>
      </c>
      <c r="L100" s="157">
        <f>IF(SUM(RES_hhdet_in_emi!L101:L103)=0,0,SUM(RES_hhdet_in_emi!L101:L103)*1000000/SUM(RES_hhdet_in_new!L101:L103))</f>
        <v>0</v>
      </c>
      <c r="M100" s="157">
        <f>IF(SUM(RES_hhdet_in_emi!M101:M103)=0,0,SUM(RES_hhdet_in_emi!M101:M103)*1000000/SUM(RES_hhdet_in_new!M101:M103))</f>
        <v>0</v>
      </c>
      <c r="N100" s="157">
        <f>IF(SUM(RES_hhdet_in_emi!N101:N103)=0,0,SUM(RES_hhdet_in_emi!N101:N103)*1000000/SUM(RES_hhdet_in_new!N101:N103))</f>
        <v>0</v>
      </c>
      <c r="O100" s="157">
        <f>IF(SUM(RES_hhdet_in_emi!O101:O103)=0,0,SUM(RES_hhdet_in_emi!O101:O103)*1000000/SUM(RES_hhdet_in_new!O101:O103))</f>
        <v>0</v>
      </c>
      <c r="P100" s="157">
        <f>IF(SUM(RES_hhdet_in_emi!P101:P103)=0,0,SUM(RES_hhdet_in_emi!P101:P103)*1000000/SUM(RES_hhdet_in_new!P101:P103))</f>
        <v>0</v>
      </c>
      <c r="Q100" s="157">
        <f>IF(SUM(RES_hhdet_in_emi!Q101:Q103)=0,0,SUM(RES_hhdet_in_emi!Q101:Q103)*1000000/SUM(RES_hhdet_in_new!Q101:Q103))</f>
        <v>0</v>
      </c>
    </row>
    <row r="101" spans="1:17" ht="12" customHeight="1" x14ac:dyDescent="0.25">
      <c r="A101" s="23" t="s">
        <v>55</v>
      </c>
      <c r="B101" s="156"/>
      <c r="C101" s="156">
        <f>IF(RES_hhdet_in_emi!C101=0,0,RES_hhdet_in_emi!C101*1000000/RES_hhdet_in_new!C101)</f>
        <v>0</v>
      </c>
      <c r="D101" s="156">
        <f>IF(RES_hhdet_in_emi!D101=0,0,RES_hhdet_in_emi!D101*1000000/RES_hhdet_in_new!D101)</f>
        <v>0</v>
      </c>
      <c r="E101" s="156">
        <f>IF(RES_hhdet_in_emi!E101=0,0,RES_hhdet_in_emi!E101*1000000/RES_hhdet_in_new!E101)</f>
        <v>0</v>
      </c>
      <c r="F101" s="156">
        <f>IF(RES_hhdet_in_emi!F101=0,0,RES_hhdet_in_emi!F101*1000000/RES_hhdet_in_new!F101)</f>
        <v>0</v>
      </c>
      <c r="G101" s="156">
        <f>IF(RES_hhdet_in_emi!G101=0,0,RES_hhdet_in_emi!G101*1000000/RES_hhdet_in_new!G101)</f>
        <v>0</v>
      </c>
      <c r="H101" s="156">
        <f>IF(RES_hhdet_in_emi!H101=0,0,RES_hhdet_in_emi!H101*1000000/RES_hhdet_in_new!H101)</f>
        <v>0</v>
      </c>
      <c r="I101" s="156">
        <f>IF(RES_hhdet_in_emi!I101=0,0,RES_hhdet_in_emi!I101*1000000/RES_hhdet_in_new!I101)</f>
        <v>0</v>
      </c>
      <c r="J101" s="156">
        <f>IF(RES_hhdet_in_emi!J101=0,0,RES_hhdet_in_emi!J101*1000000/RES_hhdet_in_new!J101)</f>
        <v>0</v>
      </c>
      <c r="K101" s="156">
        <f>IF(RES_hhdet_in_emi!K101=0,0,RES_hhdet_in_emi!K101*1000000/RES_hhdet_in_new!K101)</f>
        <v>0</v>
      </c>
      <c r="L101" s="156">
        <f>IF(RES_hhdet_in_emi!L101=0,0,RES_hhdet_in_emi!L101*1000000/RES_hhdet_in_new!L101)</f>
        <v>0</v>
      </c>
      <c r="M101" s="156">
        <f>IF(RES_hhdet_in_emi!M101=0,0,RES_hhdet_in_emi!M101*1000000/RES_hhdet_in_new!M101)</f>
        <v>0</v>
      </c>
      <c r="N101" s="156">
        <f>IF(RES_hhdet_in_emi!N101=0,0,RES_hhdet_in_emi!N101*1000000/RES_hhdet_in_new!N101)</f>
        <v>0</v>
      </c>
      <c r="O101" s="156">
        <f>IF(RES_hhdet_in_emi!O101=0,0,RES_hhdet_in_emi!O101*1000000/RES_hhdet_in_new!O101)</f>
        <v>0</v>
      </c>
      <c r="P101" s="156">
        <f>IF(RES_hhdet_in_emi!P101=0,0,RES_hhdet_in_emi!P101*1000000/RES_hhdet_in_new!P101)</f>
        <v>0</v>
      </c>
      <c r="Q101" s="156">
        <f>IF(RES_hhdet_in_emi!Q101=0,0,RES_hhdet_in_emi!Q101*1000000/RES_hhdet_in_new!Q101)</f>
        <v>0</v>
      </c>
    </row>
    <row r="102" spans="1:17" ht="12" customHeight="1" x14ac:dyDescent="0.25">
      <c r="A102" s="23" t="s">
        <v>57</v>
      </c>
      <c r="B102" s="156"/>
      <c r="C102" s="156">
        <f>IF(RES_hhdet_in_emi!C102=0,0,RES_hhdet_in_emi!C102*1000000/RES_hhdet_in_new!C102)</f>
        <v>0</v>
      </c>
      <c r="D102" s="156">
        <f>IF(RES_hhdet_in_emi!D102=0,0,RES_hhdet_in_emi!D102*1000000/RES_hhdet_in_new!D102)</f>
        <v>0</v>
      </c>
      <c r="E102" s="156">
        <f>IF(RES_hhdet_in_emi!E102=0,0,RES_hhdet_in_emi!E102*1000000/RES_hhdet_in_new!E102)</f>
        <v>0</v>
      </c>
      <c r="F102" s="156">
        <f>IF(RES_hhdet_in_emi!F102=0,0,RES_hhdet_in_emi!F102*1000000/RES_hhdet_in_new!F102)</f>
        <v>0</v>
      </c>
      <c r="G102" s="156">
        <f>IF(RES_hhdet_in_emi!G102=0,0,RES_hhdet_in_emi!G102*1000000/RES_hhdet_in_new!G102)</f>
        <v>0</v>
      </c>
      <c r="H102" s="156">
        <f>IF(RES_hhdet_in_emi!H102=0,0,RES_hhdet_in_emi!H102*1000000/RES_hhdet_in_new!H102)</f>
        <v>0</v>
      </c>
      <c r="I102" s="156">
        <f>IF(RES_hhdet_in_emi!I102=0,0,RES_hhdet_in_emi!I102*1000000/RES_hhdet_in_new!I102)</f>
        <v>0</v>
      </c>
      <c r="J102" s="156">
        <f>IF(RES_hhdet_in_emi!J102=0,0,RES_hhdet_in_emi!J102*1000000/RES_hhdet_in_new!J102)</f>
        <v>0</v>
      </c>
      <c r="K102" s="156">
        <f>IF(RES_hhdet_in_emi!K102=0,0,RES_hhdet_in_emi!K102*1000000/RES_hhdet_in_new!K102)</f>
        <v>0</v>
      </c>
      <c r="L102" s="156">
        <f>IF(RES_hhdet_in_emi!L102=0,0,RES_hhdet_in_emi!L102*1000000/RES_hhdet_in_new!L102)</f>
        <v>0</v>
      </c>
      <c r="M102" s="156">
        <f>IF(RES_hhdet_in_emi!M102=0,0,RES_hhdet_in_emi!M102*1000000/RES_hhdet_in_new!M102)</f>
        <v>0</v>
      </c>
      <c r="N102" s="156">
        <f>IF(RES_hhdet_in_emi!N102=0,0,RES_hhdet_in_emi!N102*1000000/RES_hhdet_in_new!N102)</f>
        <v>0</v>
      </c>
      <c r="O102" s="156">
        <f>IF(RES_hhdet_in_emi!O102=0,0,RES_hhdet_in_emi!O102*1000000/RES_hhdet_in_new!O102)</f>
        <v>0</v>
      </c>
      <c r="P102" s="156">
        <f>IF(RES_hhdet_in_emi!P102=0,0,RES_hhdet_in_emi!P102*1000000/RES_hhdet_in_new!P102)</f>
        <v>0</v>
      </c>
      <c r="Q102" s="156">
        <f>IF(RES_hhdet_in_emi!Q102=0,0,RES_hhdet_in_emi!Q102*1000000/RES_hhdet_in_new!Q102)</f>
        <v>0</v>
      </c>
    </row>
    <row r="103" spans="1:17" ht="12" customHeight="1" x14ac:dyDescent="0.25">
      <c r="A103" s="29" t="s">
        <v>140</v>
      </c>
      <c r="B103" s="57"/>
      <c r="C103" s="57">
        <f>IF(RES_hhdet_in_emi!C103=0,0,RES_hhdet_in_emi!C103*1000000/RES_hhdet_in_new!C103)</f>
        <v>0</v>
      </c>
      <c r="D103" s="57">
        <f>IF(RES_hhdet_in_emi!D103=0,0,RES_hhdet_in_emi!D103*1000000/RES_hhdet_in_new!D103)</f>
        <v>0</v>
      </c>
      <c r="E103" s="57">
        <f>IF(RES_hhdet_in_emi!E103=0,0,RES_hhdet_in_emi!E103*1000000/RES_hhdet_in_new!E103)</f>
        <v>0</v>
      </c>
      <c r="F103" s="57">
        <f>IF(RES_hhdet_in_emi!F103=0,0,RES_hhdet_in_emi!F103*1000000/RES_hhdet_in_new!F103)</f>
        <v>0</v>
      </c>
      <c r="G103" s="57">
        <f>IF(RES_hhdet_in_emi!G103=0,0,RES_hhdet_in_emi!G103*1000000/RES_hhdet_in_new!G103)</f>
        <v>0</v>
      </c>
      <c r="H103" s="57">
        <f>IF(RES_hhdet_in_emi!H103=0,0,RES_hhdet_in_emi!H103*1000000/RES_hhdet_in_new!H103)</f>
        <v>0</v>
      </c>
      <c r="I103" s="57">
        <f>IF(RES_hhdet_in_emi!I103=0,0,RES_hhdet_in_emi!I103*1000000/RES_hhdet_in_new!I103)</f>
        <v>0</v>
      </c>
      <c r="J103" s="57">
        <f>IF(RES_hhdet_in_emi!J103=0,0,RES_hhdet_in_emi!J103*1000000/RES_hhdet_in_new!J103)</f>
        <v>0</v>
      </c>
      <c r="K103" s="57">
        <f>IF(RES_hhdet_in_emi!K103=0,0,RES_hhdet_in_emi!K103*1000000/RES_hhdet_in_new!K103)</f>
        <v>0</v>
      </c>
      <c r="L103" s="57">
        <f>IF(RES_hhdet_in_emi!L103=0,0,RES_hhdet_in_emi!L103*1000000/RES_hhdet_in_new!L103)</f>
        <v>0</v>
      </c>
      <c r="M103" s="57">
        <f>IF(RES_hhdet_in_emi!M103=0,0,RES_hhdet_in_emi!M103*1000000/RES_hhdet_in_new!M103)</f>
        <v>0</v>
      </c>
      <c r="N103" s="57">
        <f>IF(RES_hhdet_in_emi!N103=0,0,RES_hhdet_in_emi!N103*1000000/RES_hhdet_in_new!N103)</f>
        <v>0</v>
      </c>
      <c r="O103" s="57">
        <f>IF(RES_hhdet_in_emi!O103=0,0,RES_hhdet_in_emi!O103*1000000/RES_hhdet_in_new!O103)</f>
        <v>0</v>
      </c>
      <c r="P103" s="57">
        <f>IF(RES_hhdet_in_emi!P103=0,0,RES_hhdet_in_emi!P103*1000000/RES_hhdet_in_new!P103)</f>
        <v>0</v>
      </c>
      <c r="Q103" s="57">
        <f>IF(RES_hhdet_in_emi!Q103=0,0,RES_hhdet_in_emi!Q103*1000000/RES_hhdet_in_new!Q103)</f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68">
        <f t="shared" ref="C105" si="85">SUM(C106,C109,C111,C120)</f>
        <v>0</v>
      </c>
      <c r="D105" s="168">
        <f t="shared" ref="D105" si="86">SUM(D106,D109,D111,D120)</f>
        <v>0</v>
      </c>
      <c r="E105" s="168">
        <f t="shared" ref="E105" si="87">SUM(E106,E109,E111,E120)</f>
        <v>0</v>
      </c>
      <c r="F105" s="168">
        <f t="shared" ref="F105" si="88">SUM(F106,F109,F111,F120)</f>
        <v>0</v>
      </c>
      <c r="G105" s="168">
        <f t="shared" ref="G105" si="89">SUM(G106,G109,G111,G120)</f>
        <v>0</v>
      </c>
      <c r="H105" s="168">
        <f t="shared" ref="H105" si="90">SUM(H106,H109,H111,H120)</f>
        <v>0</v>
      </c>
      <c r="I105" s="168">
        <f t="shared" ref="I105" si="91">SUM(I106,I109,I111,I120)</f>
        <v>0</v>
      </c>
      <c r="J105" s="168">
        <f t="shared" ref="J105" si="92">SUM(J106,J109,J111,J120)</f>
        <v>0</v>
      </c>
      <c r="K105" s="168">
        <f t="shared" ref="K105" si="93">SUM(K106,K109,K111,K120)</f>
        <v>0</v>
      </c>
      <c r="L105" s="168">
        <f t="shared" ref="L105" si="94">SUM(L106,L109,L111,L120)</f>
        <v>0</v>
      </c>
      <c r="M105" s="168">
        <f t="shared" ref="M105" si="95">SUM(M106,M109,M111,M120)</f>
        <v>0</v>
      </c>
      <c r="N105" s="168">
        <f t="shared" ref="N105" si="96">SUM(N106,N109,N111,N120)</f>
        <v>0</v>
      </c>
      <c r="O105" s="168">
        <f t="shared" ref="O105" si="97">SUM(O106,O109,O111,O120)</f>
        <v>0</v>
      </c>
      <c r="P105" s="168">
        <f t="shared" ref="P105" si="98">SUM(P106,P109,P111,P120)</f>
        <v>0</v>
      </c>
      <c r="Q105" s="168">
        <f t="shared" ref="Q105" si="99">SUM(Q106,Q109,Q111,Q120)</f>
        <v>0</v>
      </c>
    </row>
    <row r="106" spans="1:17" ht="12.95" customHeight="1" x14ac:dyDescent="0.25">
      <c r="A106" s="158" t="s">
        <v>65</v>
      </c>
      <c r="B106" s="157"/>
      <c r="C106" s="157">
        <f t="shared" ref="C106:Q106" si="100">SUM(C107:C108)</f>
        <v>0</v>
      </c>
      <c r="D106" s="157">
        <f t="shared" si="100"/>
        <v>0</v>
      </c>
      <c r="E106" s="157">
        <f t="shared" si="100"/>
        <v>0</v>
      </c>
      <c r="F106" s="157">
        <f t="shared" si="100"/>
        <v>0</v>
      </c>
      <c r="G106" s="157">
        <f t="shared" si="100"/>
        <v>0</v>
      </c>
      <c r="H106" s="157">
        <f t="shared" si="100"/>
        <v>0</v>
      </c>
      <c r="I106" s="157">
        <f t="shared" si="100"/>
        <v>0</v>
      </c>
      <c r="J106" s="157">
        <f t="shared" si="100"/>
        <v>0</v>
      </c>
      <c r="K106" s="157">
        <f t="shared" si="100"/>
        <v>0</v>
      </c>
      <c r="L106" s="157">
        <f t="shared" si="100"/>
        <v>0</v>
      </c>
      <c r="M106" s="157">
        <f t="shared" si="100"/>
        <v>0</v>
      </c>
      <c r="N106" s="157">
        <f t="shared" si="100"/>
        <v>0</v>
      </c>
      <c r="O106" s="157">
        <f t="shared" si="100"/>
        <v>0</v>
      </c>
      <c r="P106" s="157">
        <f t="shared" si="100"/>
        <v>0</v>
      </c>
      <c r="Q106" s="157">
        <f t="shared" si="100"/>
        <v>0</v>
      </c>
    </row>
    <row r="107" spans="1:17" ht="12" customHeight="1" x14ac:dyDescent="0.25">
      <c r="A107" s="23" t="s">
        <v>153</v>
      </c>
      <c r="B107" s="156"/>
      <c r="C107" s="156">
        <f>IF(RES_hhdet_in_emi!C107=0,0,RES_hhdet_in_emi!C107*1000000/RES_hhdet_in_new!C107)</f>
        <v>0</v>
      </c>
      <c r="D107" s="156">
        <f>IF(RES_hhdet_in_emi!D107=0,0,RES_hhdet_in_emi!D107*1000000/RES_hhdet_in_new!D107)</f>
        <v>0</v>
      </c>
      <c r="E107" s="156">
        <f>IF(RES_hhdet_in_emi!E107=0,0,RES_hhdet_in_emi!E107*1000000/RES_hhdet_in_new!E107)</f>
        <v>0</v>
      </c>
      <c r="F107" s="156">
        <f>IF(RES_hhdet_in_emi!F107=0,0,RES_hhdet_in_emi!F107*1000000/RES_hhdet_in_new!F107)</f>
        <v>0</v>
      </c>
      <c r="G107" s="156">
        <f>IF(RES_hhdet_in_emi!G107=0,0,RES_hhdet_in_emi!G107*1000000/RES_hhdet_in_new!G107)</f>
        <v>0</v>
      </c>
      <c r="H107" s="156">
        <f>IF(RES_hhdet_in_emi!H107=0,0,RES_hhdet_in_emi!H107*1000000/RES_hhdet_in_new!H107)</f>
        <v>0</v>
      </c>
      <c r="I107" s="156">
        <f>IF(RES_hhdet_in_emi!I107=0,0,RES_hhdet_in_emi!I107*1000000/RES_hhdet_in_new!I107)</f>
        <v>0</v>
      </c>
      <c r="J107" s="156">
        <f>IF(RES_hhdet_in_emi!J107=0,0,RES_hhdet_in_emi!J107*1000000/RES_hhdet_in_new!J107)</f>
        <v>0</v>
      </c>
      <c r="K107" s="156">
        <f>IF(RES_hhdet_in_emi!K107=0,0,RES_hhdet_in_emi!K107*1000000/RES_hhdet_in_new!K107)</f>
        <v>0</v>
      </c>
      <c r="L107" s="156">
        <f>IF(RES_hhdet_in_emi!L107=0,0,RES_hhdet_in_emi!L107*1000000/RES_hhdet_in_new!L107)</f>
        <v>0</v>
      </c>
      <c r="M107" s="156">
        <f>IF(RES_hhdet_in_emi!M107=0,0,RES_hhdet_in_emi!M107*1000000/RES_hhdet_in_new!M107)</f>
        <v>0</v>
      </c>
      <c r="N107" s="156">
        <f>IF(RES_hhdet_in_emi!N107=0,0,RES_hhdet_in_emi!N107*1000000/RES_hhdet_in_new!N107)</f>
        <v>0</v>
      </c>
      <c r="O107" s="156">
        <f>IF(RES_hhdet_in_emi!O107=0,0,RES_hhdet_in_emi!O107*1000000/RES_hhdet_in_new!O107)</f>
        <v>0</v>
      </c>
      <c r="P107" s="156">
        <f>IF(RES_hhdet_in_emi!P107=0,0,RES_hhdet_in_emi!P107*1000000/RES_hhdet_in_new!P107)</f>
        <v>0</v>
      </c>
      <c r="Q107" s="156">
        <f>IF(RES_hhdet_in_emi!Q107=0,0,RES_hhdet_in_emi!Q107*1000000/RES_hhdet_in_new!Q107)</f>
        <v>0</v>
      </c>
    </row>
    <row r="108" spans="1:17" ht="12" customHeight="1" x14ac:dyDescent="0.25">
      <c r="A108" s="23" t="s">
        <v>60</v>
      </c>
      <c r="B108" s="156"/>
      <c r="C108" s="156">
        <f>IF(RES_hhdet_in_emi!C108=0,0,RES_hhdet_in_emi!C108*1000000/RES_hhdet_in_new!C107)</f>
        <v>0</v>
      </c>
      <c r="D108" s="156">
        <f>IF(RES_hhdet_in_emi!D108=0,0,RES_hhdet_in_emi!D108*1000000/RES_hhdet_in_new!D107)</f>
        <v>0</v>
      </c>
      <c r="E108" s="156">
        <f>IF(RES_hhdet_in_emi!E108=0,0,RES_hhdet_in_emi!E108*1000000/RES_hhdet_in_new!E107)</f>
        <v>0</v>
      </c>
      <c r="F108" s="156">
        <f>IF(RES_hhdet_in_emi!F108=0,0,RES_hhdet_in_emi!F108*1000000/RES_hhdet_in_new!F107)</f>
        <v>0</v>
      </c>
      <c r="G108" s="156">
        <f>IF(RES_hhdet_in_emi!G108=0,0,RES_hhdet_in_emi!G108*1000000/RES_hhdet_in_new!G107)</f>
        <v>0</v>
      </c>
      <c r="H108" s="156">
        <f>IF(RES_hhdet_in_emi!H108=0,0,RES_hhdet_in_emi!H108*1000000/RES_hhdet_in_new!H107)</f>
        <v>0</v>
      </c>
      <c r="I108" s="156">
        <f>IF(RES_hhdet_in_emi!I108=0,0,RES_hhdet_in_emi!I108*1000000/RES_hhdet_in_new!I107)</f>
        <v>0</v>
      </c>
      <c r="J108" s="156">
        <f>IF(RES_hhdet_in_emi!J108=0,0,RES_hhdet_in_emi!J108*1000000/RES_hhdet_in_new!J107)</f>
        <v>0</v>
      </c>
      <c r="K108" s="156">
        <f>IF(RES_hhdet_in_emi!K108=0,0,RES_hhdet_in_emi!K108*1000000/RES_hhdet_in_new!K107)</f>
        <v>0</v>
      </c>
      <c r="L108" s="156">
        <f>IF(RES_hhdet_in_emi!L108=0,0,RES_hhdet_in_emi!L108*1000000/RES_hhdet_in_new!L107)</f>
        <v>0</v>
      </c>
      <c r="M108" s="156">
        <f>IF(RES_hhdet_in_emi!M108=0,0,RES_hhdet_in_emi!M108*1000000/RES_hhdet_in_new!M107)</f>
        <v>0</v>
      </c>
      <c r="N108" s="156">
        <f>IF(RES_hhdet_in_emi!N108=0,0,RES_hhdet_in_emi!N108*1000000/RES_hhdet_in_new!N107)</f>
        <v>0</v>
      </c>
      <c r="O108" s="156">
        <f>IF(RES_hhdet_in_emi!O108=0,0,RES_hhdet_in_emi!O108*1000000/RES_hhdet_in_new!O107)</f>
        <v>0</v>
      </c>
      <c r="P108" s="156">
        <f>IF(RES_hhdet_in_emi!P108=0,0,RES_hhdet_in_emi!P108*1000000/RES_hhdet_in_new!P107)</f>
        <v>0</v>
      </c>
      <c r="Q108" s="156">
        <f>IF(RES_hhdet_in_emi!Q108=0,0,RES_hhdet_in_emi!Q108*1000000/RES_hhdet_in_new!Q107)</f>
        <v>0</v>
      </c>
    </row>
    <row r="109" spans="1:17" ht="12.95" customHeight="1" x14ac:dyDescent="0.25">
      <c r="A109" s="158" t="s">
        <v>112</v>
      </c>
      <c r="B109" s="157"/>
      <c r="C109" s="157">
        <f t="shared" ref="C109:Q109" si="101">C110</f>
        <v>0</v>
      </c>
      <c r="D109" s="157">
        <f t="shared" si="101"/>
        <v>0</v>
      </c>
      <c r="E109" s="157">
        <f t="shared" si="101"/>
        <v>0</v>
      </c>
      <c r="F109" s="157">
        <f t="shared" si="101"/>
        <v>0</v>
      </c>
      <c r="G109" s="157">
        <f t="shared" si="101"/>
        <v>0</v>
      </c>
      <c r="H109" s="157">
        <f t="shared" si="101"/>
        <v>0</v>
      </c>
      <c r="I109" s="157">
        <f t="shared" si="101"/>
        <v>0</v>
      </c>
      <c r="J109" s="157">
        <f t="shared" si="101"/>
        <v>0</v>
      </c>
      <c r="K109" s="157">
        <f t="shared" si="101"/>
        <v>0</v>
      </c>
      <c r="L109" s="157">
        <f t="shared" si="101"/>
        <v>0</v>
      </c>
      <c r="M109" s="157">
        <f t="shared" si="101"/>
        <v>0</v>
      </c>
      <c r="N109" s="157">
        <f t="shared" si="101"/>
        <v>0</v>
      </c>
      <c r="O109" s="157">
        <f t="shared" si="101"/>
        <v>0</v>
      </c>
      <c r="P109" s="157">
        <f t="shared" si="101"/>
        <v>0</v>
      </c>
      <c r="Q109" s="157">
        <f t="shared" si="101"/>
        <v>0</v>
      </c>
    </row>
    <row r="110" spans="1:17" ht="12" customHeight="1" x14ac:dyDescent="0.25">
      <c r="A110" s="23" t="s">
        <v>60</v>
      </c>
      <c r="B110" s="156"/>
      <c r="C110" s="156">
        <f>IF(RES_hhdet_in_emi!C110=0,0,RES_hhdet_in_emi!C110*1000000/RES_hhdet_in_new!C110)</f>
        <v>0</v>
      </c>
      <c r="D110" s="156">
        <f>IF(RES_hhdet_in_emi!D110=0,0,RES_hhdet_in_emi!D110*1000000/RES_hhdet_in_new!D110)</f>
        <v>0</v>
      </c>
      <c r="E110" s="156">
        <f>IF(RES_hhdet_in_emi!E110=0,0,RES_hhdet_in_emi!E110*1000000/RES_hhdet_in_new!E110)</f>
        <v>0</v>
      </c>
      <c r="F110" s="156">
        <f>IF(RES_hhdet_in_emi!F110=0,0,RES_hhdet_in_emi!F110*1000000/RES_hhdet_in_new!F110)</f>
        <v>0</v>
      </c>
      <c r="G110" s="156">
        <f>IF(RES_hhdet_in_emi!G110=0,0,RES_hhdet_in_emi!G110*1000000/RES_hhdet_in_new!G110)</f>
        <v>0</v>
      </c>
      <c r="H110" s="156">
        <f>IF(RES_hhdet_in_emi!H110=0,0,RES_hhdet_in_emi!H110*1000000/RES_hhdet_in_new!H110)</f>
        <v>0</v>
      </c>
      <c r="I110" s="156">
        <f>IF(RES_hhdet_in_emi!I110=0,0,RES_hhdet_in_emi!I110*1000000/RES_hhdet_in_new!I110)</f>
        <v>0</v>
      </c>
      <c r="J110" s="156">
        <f>IF(RES_hhdet_in_emi!J110=0,0,RES_hhdet_in_emi!J110*1000000/RES_hhdet_in_new!J110)</f>
        <v>0</v>
      </c>
      <c r="K110" s="156">
        <f>IF(RES_hhdet_in_emi!K110=0,0,RES_hhdet_in_emi!K110*1000000/RES_hhdet_in_new!K110)</f>
        <v>0</v>
      </c>
      <c r="L110" s="156">
        <f>IF(RES_hhdet_in_emi!L110=0,0,RES_hhdet_in_emi!L110*1000000/RES_hhdet_in_new!L110)</f>
        <v>0</v>
      </c>
      <c r="M110" s="156">
        <f>IF(RES_hhdet_in_emi!M110=0,0,RES_hhdet_in_emi!M110*1000000/RES_hhdet_in_new!M110)</f>
        <v>0</v>
      </c>
      <c r="N110" s="156">
        <f>IF(RES_hhdet_in_emi!N110=0,0,RES_hhdet_in_emi!N110*1000000/RES_hhdet_in_new!N110)</f>
        <v>0</v>
      </c>
      <c r="O110" s="156">
        <f>IF(RES_hhdet_in_emi!O110=0,0,RES_hhdet_in_emi!O110*1000000/RES_hhdet_in_new!O110)</f>
        <v>0</v>
      </c>
      <c r="P110" s="156">
        <f>IF(RES_hhdet_in_emi!P110=0,0,RES_hhdet_in_emi!P110*1000000/RES_hhdet_in_new!P110)</f>
        <v>0</v>
      </c>
      <c r="Q110" s="156">
        <f>IF(RES_hhdet_in_emi!Q110=0,0,RES_hhdet_in_emi!Q110*1000000/RES_hhdet_in_new!Q110)</f>
        <v>0</v>
      </c>
    </row>
    <row r="111" spans="1:17" ht="12" customHeight="1" x14ac:dyDescent="0.25">
      <c r="A111" s="158" t="s">
        <v>63</v>
      </c>
      <c r="B111" s="157"/>
      <c r="C111" s="157">
        <f>IF(SUM(RES_hhdet_in_emi!C112:C113,RES_hhdet_in_emi!C116:C117)=0,0,SUM(RES_hhdet_in_emi!C112:C113,RES_hhdet_in_emi!C116:C117)*1000000/SUM(RES_hhdet_in_new!C112:C113,RES_hhdet_in_new!C116:C117))</f>
        <v>0</v>
      </c>
      <c r="D111" s="157">
        <f>IF(SUM(RES_hhdet_in_emi!D112:D113,RES_hhdet_in_emi!D116:D117)=0,0,SUM(RES_hhdet_in_emi!D112:D113,RES_hhdet_in_emi!D116:D117)*1000000/SUM(RES_hhdet_in_new!D112:D113,RES_hhdet_in_new!D116:D117))</f>
        <v>0</v>
      </c>
      <c r="E111" s="157">
        <f>IF(SUM(RES_hhdet_in_emi!E112:E113,RES_hhdet_in_emi!E116:E117)=0,0,SUM(RES_hhdet_in_emi!E112:E113,RES_hhdet_in_emi!E116:E117)*1000000/SUM(RES_hhdet_in_new!E112:E113,RES_hhdet_in_new!E116:E117))</f>
        <v>0</v>
      </c>
      <c r="F111" s="157">
        <f>IF(SUM(RES_hhdet_in_emi!F112:F113,RES_hhdet_in_emi!F116:F117)=0,0,SUM(RES_hhdet_in_emi!F112:F113,RES_hhdet_in_emi!F116:F117)*1000000/SUM(RES_hhdet_in_new!F112:F113,RES_hhdet_in_new!F116:F117))</f>
        <v>0</v>
      </c>
      <c r="G111" s="157">
        <f>IF(SUM(RES_hhdet_in_emi!G112:G113,RES_hhdet_in_emi!G116:G117)=0,0,SUM(RES_hhdet_in_emi!G112:G113,RES_hhdet_in_emi!G116:G117)*1000000/SUM(RES_hhdet_in_new!G112:G113,RES_hhdet_in_new!G116:G117))</f>
        <v>0</v>
      </c>
      <c r="H111" s="157">
        <f>IF(SUM(RES_hhdet_in_emi!H112:H113,RES_hhdet_in_emi!H116:H117)=0,0,SUM(RES_hhdet_in_emi!H112:H113,RES_hhdet_in_emi!H116:H117)*1000000/SUM(RES_hhdet_in_new!H112:H113,RES_hhdet_in_new!H116:H117))</f>
        <v>0</v>
      </c>
      <c r="I111" s="157">
        <f>IF(SUM(RES_hhdet_in_emi!I112:I113,RES_hhdet_in_emi!I116:I117)=0,0,SUM(RES_hhdet_in_emi!I112:I113,RES_hhdet_in_emi!I116:I117)*1000000/SUM(RES_hhdet_in_new!I112:I113,RES_hhdet_in_new!I116:I117))</f>
        <v>0</v>
      </c>
      <c r="J111" s="157">
        <f>IF(SUM(RES_hhdet_in_emi!J112:J113,RES_hhdet_in_emi!J116:J117)=0,0,SUM(RES_hhdet_in_emi!J112:J113,RES_hhdet_in_emi!J116:J117)*1000000/SUM(RES_hhdet_in_new!J112:J113,RES_hhdet_in_new!J116:J117))</f>
        <v>0</v>
      </c>
      <c r="K111" s="157">
        <f>IF(SUM(RES_hhdet_in_emi!K112:K113,RES_hhdet_in_emi!K116:K117)=0,0,SUM(RES_hhdet_in_emi!K112:K113,RES_hhdet_in_emi!K116:K117)*1000000/SUM(RES_hhdet_in_new!K112:K113,RES_hhdet_in_new!K116:K117))</f>
        <v>0</v>
      </c>
      <c r="L111" s="157">
        <f>IF(SUM(RES_hhdet_in_emi!L112:L113,RES_hhdet_in_emi!L116:L117)=0,0,SUM(RES_hhdet_in_emi!L112:L113,RES_hhdet_in_emi!L116:L117)*1000000/SUM(RES_hhdet_in_new!L112:L113,RES_hhdet_in_new!L116:L117))</f>
        <v>0</v>
      </c>
      <c r="M111" s="157">
        <f>IF(SUM(RES_hhdet_in_emi!M112:M113,RES_hhdet_in_emi!M116:M117)=0,0,SUM(RES_hhdet_in_emi!M112:M113,RES_hhdet_in_emi!M116:M117)*1000000/SUM(RES_hhdet_in_new!M112:M113,RES_hhdet_in_new!M116:M117))</f>
        <v>0</v>
      </c>
      <c r="N111" s="157">
        <f>IF(SUM(RES_hhdet_in_emi!N112:N113,RES_hhdet_in_emi!N116:N117)=0,0,SUM(RES_hhdet_in_emi!N112:N113,RES_hhdet_in_emi!N116:N117)*1000000/SUM(RES_hhdet_in_new!N112:N113,RES_hhdet_in_new!N116:N117))</f>
        <v>0</v>
      </c>
      <c r="O111" s="157">
        <f>IF(SUM(RES_hhdet_in_emi!O112:O113,RES_hhdet_in_emi!O116:O117)=0,0,SUM(RES_hhdet_in_emi!O112:O113,RES_hhdet_in_emi!O116:O117)*1000000/SUM(RES_hhdet_in_new!O112:O113,RES_hhdet_in_new!O116:O117))</f>
        <v>0</v>
      </c>
      <c r="P111" s="157">
        <f>IF(SUM(RES_hhdet_in_emi!P112:P113,RES_hhdet_in_emi!P116:P117)=0,0,SUM(RES_hhdet_in_emi!P112:P113,RES_hhdet_in_emi!P116:P117)*1000000/SUM(RES_hhdet_in_new!P112:P113,RES_hhdet_in_new!P116:P117))</f>
        <v>0</v>
      </c>
      <c r="Q111" s="157">
        <f>IF(SUM(RES_hhdet_in_emi!Q112:Q113,RES_hhdet_in_emi!Q116:Q117)=0,0,SUM(RES_hhdet_in_emi!Q112:Q113,RES_hhdet_in_emi!Q116:Q117)*1000000/SUM(RES_hhdet_in_new!Q112:Q113,RES_hhdet_in_new!Q116:Q117))</f>
        <v>0</v>
      </c>
    </row>
    <row r="112" spans="1:17" ht="12" customHeight="1" x14ac:dyDescent="0.25">
      <c r="A112" s="167" t="s">
        <v>152</v>
      </c>
      <c r="B112" s="132"/>
      <c r="C112" s="132">
        <f>IF(RES_hhdet_in_emi!C112=0,0,RES_hhdet_in_emi!C112*1000000/RES_hhdet_in_new!C112)</f>
        <v>0</v>
      </c>
      <c r="D112" s="132">
        <f>IF(RES_hhdet_in_emi!D112=0,0,RES_hhdet_in_emi!D112*1000000/RES_hhdet_in_new!D112)</f>
        <v>0</v>
      </c>
      <c r="E112" s="132">
        <f>IF(RES_hhdet_in_emi!E112=0,0,RES_hhdet_in_emi!E112*1000000/RES_hhdet_in_new!E112)</f>
        <v>0</v>
      </c>
      <c r="F112" s="132">
        <f>IF(RES_hhdet_in_emi!F112=0,0,RES_hhdet_in_emi!F112*1000000/RES_hhdet_in_new!F112)</f>
        <v>0</v>
      </c>
      <c r="G112" s="132">
        <f>IF(RES_hhdet_in_emi!G112=0,0,RES_hhdet_in_emi!G112*1000000/RES_hhdet_in_new!G112)</f>
        <v>0</v>
      </c>
      <c r="H112" s="132">
        <f>IF(RES_hhdet_in_emi!H112=0,0,RES_hhdet_in_emi!H112*1000000/RES_hhdet_in_new!H112)</f>
        <v>0</v>
      </c>
      <c r="I112" s="132">
        <f>IF(RES_hhdet_in_emi!I112=0,0,RES_hhdet_in_emi!I112*1000000/RES_hhdet_in_new!I112)</f>
        <v>0</v>
      </c>
      <c r="J112" s="132">
        <f>IF(RES_hhdet_in_emi!J112=0,0,RES_hhdet_in_emi!J112*1000000/RES_hhdet_in_new!J112)</f>
        <v>0</v>
      </c>
      <c r="K112" s="132">
        <f>IF(RES_hhdet_in_emi!K112=0,0,RES_hhdet_in_emi!K112*1000000/RES_hhdet_in_new!K112)</f>
        <v>0</v>
      </c>
      <c r="L112" s="132">
        <f>IF(RES_hhdet_in_emi!L112=0,0,RES_hhdet_in_emi!L112*1000000/RES_hhdet_in_new!L112)</f>
        <v>0</v>
      </c>
      <c r="M112" s="132">
        <f>IF(RES_hhdet_in_emi!M112=0,0,RES_hhdet_in_emi!M112*1000000/RES_hhdet_in_new!M112)</f>
        <v>0</v>
      </c>
      <c r="N112" s="132">
        <f>IF(RES_hhdet_in_emi!N112=0,0,RES_hhdet_in_emi!N112*1000000/RES_hhdet_in_new!N112)</f>
        <v>0</v>
      </c>
      <c r="O112" s="132">
        <f>IF(RES_hhdet_in_emi!O112=0,0,RES_hhdet_in_emi!O112*1000000/RES_hhdet_in_new!O112)</f>
        <v>0</v>
      </c>
      <c r="P112" s="132">
        <f>IF(RES_hhdet_in_emi!P112=0,0,RES_hhdet_in_emi!P112*1000000/RES_hhdet_in_new!P112)</f>
        <v>0</v>
      </c>
      <c r="Q112" s="132">
        <f>IF(RES_hhdet_in_emi!Q112=0,0,RES_hhdet_in_emi!Q112*1000000/RES_hhdet_in_new!Q112)</f>
        <v>0</v>
      </c>
    </row>
    <row r="113" spans="1:17" ht="12" customHeight="1" x14ac:dyDescent="0.25">
      <c r="A113" s="167" t="s">
        <v>151</v>
      </c>
      <c r="B113" s="132"/>
      <c r="C113" s="132">
        <f>IF(RES_hhdet_in_emi!C113=0,0,RES_hhdet_in_emi!C113*1000000/RES_hhdet_in_new!C113)</f>
        <v>0</v>
      </c>
      <c r="D113" s="132">
        <f>IF(RES_hhdet_in_emi!D113=0,0,RES_hhdet_in_emi!D113*1000000/RES_hhdet_in_new!D113)</f>
        <v>0</v>
      </c>
      <c r="E113" s="132">
        <f>IF(RES_hhdet_in_emi!E113=0,0,RES_hhdet_in_emi!E113*1000000/RES_hhdet_in_new!E113)</f>
        <v>0</v>
      </c>
      <c r="F113" s="132">
        <f>IF(RES_hhdet_in_emi!F113=0,0,RES_hhdet_in_emi!F113*1000000/RES_hhdet_in_new!F113)</f>
        <v>0</v>
      </c>
      <c r="G113" s="132">
        <f>IF(RES_hhdet_in_emi!G113=0,0,RES_hhdet_in_emi!G113*1000000/RES_hhdet_in_new!G113)</f>
        <v>0</v>
      </c>
      <c r="H113" s="132">
        <f>IF(RES_hhdet_in_emi!H113=0,0,RES_hhdet_in_emi!H113*1000000/RES_hhdet_in_new!H113)</f>
        <v>0</v>
      </c>
      <c r="I113" s="132">
        <f>IF(RES_hhdet_in_emi!I113=0,0,RES_hhdet_in_emi!I113*1000000/RES_hhdet_in_new!I113)</f>
        <v>0</v>
      </c>
      <c r="J113" s="132">
        <f>IF(RES_hhdet_in_emi!J113=0,0,RES_hhdet_in_emi!J113*1000000/RES_hhdet_in_new!J113)</f>
        <v>0</v>
      </c>
      <c r="K113" s="132">
        <f>IF(RES_hhdet_in_emi!K113=0,0,RES_hhdet_in_emi!K113*1000000/RES_hhdet_in_new!K113)</f>
        <v>0</v>
      </c>
      <c r="L113" s="132">
        <f>IF(RES_hhdet_in_emi!L113=0,0,RES_hhdet_in_emi!L113*1000000/RES_hhdet_in_new!L113)</f>
        <v>0</v>
      </c>
      <c r="M113" s="132">
        <f>IF(RES_hhdet_in_emi!M113=0,0,RES_hhdet_in_emi!M113*1000000/RES_hhdet_in_new!M113)</f>
        <v>0</v>
      </c>
      <c r="N113" s="132">
        <f>IF(RES_hhdet_in_emi!N113=0,0,RES_hhdet_in_emi!N113*1000000/RES_hhdet_in_new!N113)</f>
        <v>0</v>
      </c>
      <c r="O113" s="132">
        <f>IF(RES_hhdet_in_emi!O113=0,0,RES_hhdet_in_emi!O113*1000000/RES_hhdet_in_new!O113)</f>
        <v>0</v>
      </c>
      <c r="P113" s="132">
        <f>IF(RES_hhdet_in_emi!P113=0,0,RES_hhdet_in_emi!P113*1000000/RES_hhdet_in_new!P113)</f>
        <v>0</v>
      </c>
      <c r="Q113" s="132">
        <f>IF(RES_hhdet_in_emi!Q113=0,0,RES_hhdet_in_emi!Q113*1000000/RES_hhdet_in_new!Q113)</f>
        <v>0</v>
      </c>
    </row>
    <row r="114" spans="1:17" ht="12" customHeight="1" x14ac:dyDescent="0.25">
      <c r="A114" s="166" t="s">
        <v>79</v>
      </c>
      <c r="B114" s="165"/>
      <c r="C114" s="165">
        <f>IF(RES_hhdet_in_emi!C114=0,0,RES_hhdet_in_emi!C114*1000000/RES_hhdet_in_new!C113)</f>
        <v>0</v>
      </c>
      <c r="D114" s="165">
        <f>IF(RES_hhdet_in_emi!D114=0,0,RES_hhdet_in_emi!D114*1000000/RES_hhdet_in_new!D113)</f>
        <v>0</v>
      </c>
      <c r="E114" s="165">
        <f>IF(RES_hhdet_in_emi!E114=0,0,RES_hhdet_in_emi!E114*1000000/RES_hhdet_in_new!E113)</f>
        <v>0</v>
      </c>
      <c r="F114" s="165">
        <f>IF(RES_hhdet_in_emi!F114=0,0,RES_hhdet_in_emi!F114*1000000/RES_hhdet_in_new!F113)</f>
        <v>0</v>
      </c>
      <c r="G114" s="165">
        <f>IF(RES_hhdet_in_emi!G114=0,0,RES_hhdet_in_emi!G114*1000000/RES_hhdet_in_new!G113)</f>
        <v>0</v>
      </c>
      <c r="H114" s="165">
        <f>IF(RES_hhdet_in_emi!H114=0,0,RES_hhdet_in_emi!H114*1000000/RES_hhdet_in_new!H113)</f>
        <v>0</v>
      </c>
      <c r="I114" s="165">
        <f>IF(RES_hhdet_in_emi!I114=0,0,RES_hhdet_in_emi!I114*1000000/RES_hhdet_in_new!I113)</f>
        <v>0</v>
      </c>
      <c r="J114" s="165">
        <f>IF(RES_hhdet_in_emi!J114=0,0,RES_hhdet_in_emi!J114*1000000/RES_hhdet_in_new!J113)</f>
        <v>0</v>
      </c>
      <c r="K114" s="165">
        <f>IF(RES_hhdet_in_emi!K114=0,0,RES_hhdet_in_emi!K114*1000000/RES_hhdet_in_new!K113)</f>
        <v>0</v>
      </c>
      <c r="L114" s="165">
        <f>IF(RES_hhdet_in_emi!L114=0,0,RES_hhdet_in_emi!L114*1000000/RES_hhdet_in_new!L113)</f>
        <v>0</v>
      </c>
      <c r="M114" s="165">
        <f>IF(RES_hhdet_in_emi!M114=0,0,RES_hhdet_in_emi!M114*1000000/RES_hhdet_in_new!M113)</f>
        <v>0</v>
      </c>
      <c r="N114" s="165">
        <f>IF(RES_hhdet_in_emi!N114=0,0,RES_hhdet_in_emi!N114*1000000/RES_hhdet_in_new!N113)</f>
        <v>0</v>
      </c>
      <c r="O114" s="165">
        <f>IF(RES_hhdet_in_emi!O114=0,0,RES_hhdet_in_emi!O114*1000000/RES_hhdet_in_new!O113)</f>
        <v>0</v>
      </c>
      <c r="P114" s="165">
        <f>IF(RES_hhdet_in_emi!P114=0,0,RES_hhdet_in_emi!P114*1000000/RES_hhdet_in_new!P113)</f>
        <v>0</v>
      </c>
      <c r="Q114" s="165">
        <f>IF(RES_hhdet_in_emi!Q114=0,0,RES_hhdet_in_emi!Q114*1000000/RES_hhdet_in_new!Q113)</f>
        <v>0</v>
      </c>
    </row>
    <row r="115" spans="1:17" ht="12" customHeight="1" x14ac:dyDescent="0.25">
      <c r="A115" s="147" t="s">
        <v>59</v>
      </c>
      <c r="B115" s="164"/>
      <c r="C115" s="164">
        <f>IF(RES_hhdet_in_emi!C115=0,0,RES_hhdet_in_emi!C115*1000000/RES_hhdet_in_new!C113)</f>
        <v>0</v>
      </c>
      <c r="D115" s="164">
        <f>IF(RES_hhdet_in_emi!D115=0,0,RES_hhdet_in_emi!D115*1000000/RES_hhdet_in_new!D113)</f>
        <v>0</v>
      </c>
      <c r="E115" s="164">
        <f>IF(RES_hhdet_in_emi!E115=0,0,RES_hhdet_in_emi!E115*1000000/RES_hhdet_in_new!E113)</f>
        <v>0</v>
      </c>
      <c r="F115" s="164">
        <f>IF(RES_hhdet_in_emi!F115=0,0,RES_hhdet_in_emi!F115*1000000/RES_hhdet_in_new!F113)</f>
        <v>0</v>
      </c>
      <c r="G115" s="164">
        <f>IF(RES_hhdet_in_emi!G115=0,0,RES_hhdet_in_emi!G115*1000000/RES_hhdet_in_new!G113)</f>
        <v>0</v>
      </c>
      <c r="H115" s="164">
        <f>IF(RES_hhdet_in_emi!H115=0,0,RES_hhdet_in_emi!H115*1000000/RES_hhdet_in_new!H113)</f>
        <v>0</v>
      </c>
      <c r="I115" s="164">
        <f>IF(RES_hhdet_in_emi!I115=0,0,RES_hhdet_in_emi!I115*1000000/RES_hhdet_in_new!I113)</f>
        <v>0</v>
      </c>
      <c r="J115" s="164">
        <f>IF(RES_hhdet_in_emi!J115=0,0,RES_hhdet_in_emi!J115*1000000/RES_hhdet_in_new!J113)</f>
        <v>0</v>
      </c>
      <c r="K115" s="164">
        <f>IF(RES_hhdet_in_emi!K115=0,0,RES_hhdet_in_emi!K115*1000000/RES_hhdet_in_new!K113)</f>
        <v>0</v>
      </c>
      <c r="L115" s="164">
        <f>IF(RES_hhdet_in_emi!L115=0,0,RES_hhdet_in_emi!L115*1000000/RES_hhdet_in_new!L113)</f>
        <v>0</v>
      </c>
      <c r="M115" s="164">
        <f>IF(RES_hhdet_in_emi!M115=0,0,RES_hhdet_in_emi!M115*1000000/RES_hhdet_in_new!M113)</f>
        <v>0</v>
      </c>
      <c r="N115" s="164">
        <f>IF(RES_hhdet_in_emi!N115=0,0,RES_hhdet_in_emi!N115*1000000/RES_hhdet_in_new!N113)</f>
        <v>0</v>
      </c>
      <c r="O115" s="164">
        <f>IF(RES_hhdet_in_emi!O115=0,0,RES_hhdet_in_emi!O115*1000000/RES_hhdet_in_new!O113)</f>
        <v>0</v>
      </c>
      <c r="P115" s="164">
        <f>IF(RES_hhdet_in_emi!P115=0,0,RES_hhdet_in_emi!P115*1000000/RES_hhdet_in_new!P113)</f>
        <v>0</v>
      </c>
      <c r="Q115" s="164">
        <f>IF(RES_hhdet_in_emi!Q115=0,0,RES_hhdet_in_emi!Q115*1000000/RES_hhdet_in_new!Q113)</f>
        <v>0</v>
      </c>
    </row>
    <row r="116" spans="1:17" ht="12" customHeight="1" x14ac:dyDescent="0.25">
      <c r="A116" s="163" t="s">
        <v>142</v>
      </c>
      <c r="B116" s="162"/>
      <c r="C116" s="162">
        <f>IF(RES_hhdet_in_emi!C116=0,0,RES_hhdet_in_emi!C116*1000000/RES_hhdet_in_new!C116)</f>
        <v>0</v>
      </c>
      <c r="D116" s="162">
        <f>IF(RES_hhdet_in_emi!D116=0,0,RES_hhdet_in_emi!D116*1000000/RES_hhdet_in_new!D116)</f>
        <v>0</v>
      </c>
      <c r="E116" s="162">
        <f>IF(RES_hhdet_in_emi!E116=0,0,RES_hhdet_in_emi!E116*1000000/RES_hhdet_in_new!E116)</f>
        <v>0</v>
      </c>
      <c r="F116" s="162">
        <f>IF(RES_hhdet_in_emi!F116=0,0,RES_hhdet_in_emi!F116*1000000/RES_hhdet_in_new!F116)</f>
        <v>0</v>
      </c>
      <c r="G116" s="162">
        <f>IF(RES_hhdet_in_emi!G116=0,0,RES_hhdet_in_emi!G116*1000000/RES_hhdet_in_new!G116)</f>
        <v>0</v>
      </c>
      <c r="H116" s="162">
        <f>IF(RES_hhdet_in_emi!H116=0,0,RES_hhdet_in_emi!H116*1000000/RES_hhdet_in_new!H116)</f>
        <v>0</v>
      </c>
      <c r="I116" s="162">
        <f>IF(RES_hhdet_in_emi!I116=0,0,RES_hhdet_in_emi!I116*1000000/RES_hhdet_in_new!I116)</f>
        <v>0</v>
      </c>
      <c r="J116" s="162">
        <f>IF(RES_hhdet_in_emi!J116=0,0,RES_hhdet_in_emi!J116*1000000/RES_hhdet_in_new!J116)</f>
        <v>0</v>
      </c>
      <c r="K116" s="162">
        <f>IF(RES_hhdet_in_emi!K116=0,0,RES_hhdet_in_emi!K116*1000000/RES_hhdet_in_new!K116)</f>
        <v>0</v>
      </c>
      <c r="L116" s="162">
        <f>IF(RES_hhdet_in_emi!L116=0,0,RES_hhdet_in_emi!L116*1000000/RES_hhdet_in_new!L116)</f>
        <v>0</v>
      </c>
      <c r="M116" s="162">
        <f>IF(RES_hhdet_in_emi!M116=0,0,RES_hhdet_in_emi!M116*1000000/RES_hhdet_in_new!M116)</f>
        <v>0</v>
      </c>
      <c r="N116" s="162">
        <f>IF(RES_hhdet_in_emi!N116=0,0,RES_hhdet_in_emi!N116*1000000/RES_hhdet_in_new!N116)</f>
        <v>0</v>
      </c>
      <c r="O116" s="162">
        <f>IF(RES_hhdet_in_emi!O116=0,0,RES_hhdet_in_emi!O116*1000000/RES_hhdet_in_new!O116)</f>
        <v>0</v>
      </c>
      <c r="P116" s="162">
        <f>IF(RES_hhdet_in_emi!P116=0,0,RES_hhdet_in_emi!P116*1000000/RES_hhdet_in_new!P116)</f>
        <v>0</v>
      </c>
      <c r="Q116" s="162">
        <f>IF(RES_hhdet_in_emi!Q116=0,0,RES_hhdet_in_emi!Q116*1000000/RES_hhdet_in_new!Q116)</f>
        <v>0</v>
      </c>
    </row>
    <row r="117" spans="1:17" ht="12" customHeight="1" x14ac:dyDescent="0.25">
      <c r="A117" s="161" t="s">
        <v>141</v>
      </c>
      <c r="B117" s="160"/>
      <c r="C117" s="160">
        <f>IF(RES_hhdet_in_emi!C117=0,0,RES_hhdet_in_emi!C117*1000000/RES_hhdet_in_new!C117)</f>
        <v>0</v>
      </c>
      <c r="D117" s="160">
        <f>IF(RES_hhdet_in_emi!D117=0,0,RES_hhdet_in_emi!D117*1000000/RES_hhdet_in_new!D117)</f>
        <v>0</v>
      </c>
      <c r="E117" s="160">
        <f>IF(RES_hhdet_in_emi!E117=0,0,RES_hhdet_in_emi!E117*1000000/RES_hhdet_in_new!E117)</f>
        <v>0</v>
      </c>
      <c r="F117" s="160">
        <f>IF(RES_hhdet_in_emi!F117=0,0,RES_hhdet_in_emi!F117*1000000/RES_hhdet_in_new!F117)</f>
        <v>0</v>
      </c>
      <c r="G117" s="160">
        <f>IF(RES_hhdet_in_emi!G117=0,0,RES_hhdet_in_emi!G117*1000000/RES_hhdet_in_new!G117)</f>
        <v>0</v>
      </c>
      <c r="H117" s="160">
        <f>IF(RES_hhdet_in_emi!H117=0,0,RES_hhdet_in_emi!H117*1000000/RES_hhdet_in_new!H117)</f>
        <v>0</v>
      </c>
      <c r="I117" s="160">
        <f>IF(RES_hhdet_in_emi!I117=0,0,RES_hhdet_in_emi!I117*1000000/RES_hhdet_in_new!I117)</f>
        <v>0</v>
      </c>
      <c r="J117" s="160">
        <f>IF(RES_hhdet_in_emi!J117=0,0,RES_hhdet_in_emi!J117*1000000/RES_hhdet_in_new!J117)</f>
        <v>0</v>
      </c>
      <c r="K117" s="160">
        <f>IF(RES_hhdet_in_emi!K117=0,0,RES_hhdet_in_emi!K117*1000000/RES_hhdet_in_new!K117)</f>
        <v>0</v>
      </c>
      <c r="L117" s="160">
        <f>IF(RES_hhdet_in_emi!L117=0,0,RES_hhdet_in_emi!L117*1000000/RES_hhdet_in_new!L117)</f>
        <v>0</v>
      </c>
      <c r="M117" s="160">
        <f>IF(RES_hhdet_in_emi!M117=0,0,RES_hhdet_in_emi!M117*1000000/RES_hhdet_in_new!M117)</f>
        <v>0</v>
      </c>
      <c r="N117" s="160">
        <f>IF(RES_hhdet_in_emi!N117=0,0,RES_hhdet_in_emi!N117*1000000/RES_hhdet_in_new!N117)</f>
        <v>0</v>
      </c>
      <c r="O117" s="160">
        <f>IF(RES_hhdet_in_emi!O117=0,0,RES_hhdet_in_emi!O117*1000000/RES_hhdet_in_new!O117)</f>
        <v>0</v>
      </c>
      <c r="P117" s="160">
        <f>IF(RES_hhdet_in_emi!P117=0,0,RES_hhdet_in_emi!P117*1000000/RES_hhdet_in_new!P117)</f>
        <v>0</v>
      </c>
      <c r="Q117" s="160">
        <f>IF(RES_hhdet_in_emi!Q117=0,0,RES_hhdet_in_emi!Q117*1000000/RES_hhdet_in_new!Q117)</f>
        <v>0</v>
      </c>
    </row>
    <row r="118" spans="1:17" ht="12" customHeight="1" x14ac:dyDescent="0.25">
      <c r="A118" s="148" t="s">
        <v>60</v>
      </c>
      <c r="B118" s="156"/>
      <c r="C118" s="156">
        <f>IF(RES_hhdet_in_emi!C118=0,0,RES_hhdet_in_emi!C118*1000000/RES_hhdet_in_new!C117)</f>
        <v>0</v>
      </c>
      <c r="D118" s="156">
        <f>IF(RES_hhdet_in_emi!D118=0,0,RES_hhdet_in_emi!D118*1000000/RES_hhdet_in_new!D117)</f>
        <v>0</v>
      </c>
      <c r="E118" s="156">
        <f>IF(RES_hhdet_in_emi!E118=0,0,RES_hhdet_in_emi!E118*1000000/RES_hhdet_in_new!E117)</f>
        <v>0</v>
      </c>
      <c r="F118" s="156">
        <f>IF(RES_hhdet_in_emi!F118=0,0,RES_hhdet_in_emi!F118*1000000/RES_hhdet_in_new!F117)</f>
        <v>0</v>
      </c>
      <c r="G118" s="156">
        <f>IF(RES_hhdet_in_emi!G118=0,0,RES_hhdet_in_emi!G118*1000000/RES_hhdet_in_new!G117)</f>
        <v>0</v>
      </c>
      <c r="H118" s="156">
        <f>IF(RES_hhdet_in_emi!H118=0,0,RES_hhdet_in_emi!H118*1000000/RES_hhdet_in_new!H117)</f>
        <v>0</v>
      </c>
      <c r="I118" s="156">
        <f>IF(RES_hhdet_in_emi!I118=0,0,RES_hhdet_in_emi!I118*1000000/RES_hhdet_in_new!I117)</f>
        <v>0</v>
      </c>
      <c r="J118" s="156">
        <f>IF(RES_hhdet_in_emi!J118=0,0,RES_hhdet_in_emi!J118*1000000/RES_hhdet_in_new!J117)</f>
        <v>0</v>
      </c>
      <c r="K118" s="156">
        <f>IF(RES_hhdet_in_emi!K118=0,0,RES_hhdet_in_emi!K118*1000000/RES_hhdet_in_new!K117)</f>
        <v>0</v>
      </c>
      <c r="L118" s="156">
        <f>IF(RES_hhdet_in_emi!L118=0,0,RES_hhdet_in_emi!L118*1000000/RES_hhdet_in_new!L117)</f>
        <v>0</v>
      </c>
      <c r="M118" s="156">
        <f>IF(RES_hhdet_in_emi!M118=0,0,RES_hhdet_in_emi!M118*1000000/RES_hhdet_in_new!M117)</f>
        <v>0</v>
      </c>
      <c r="N118" s="156">
        <f>IF(RES_hhdet_in_emi!N118=0,0,RES_hhdet_in_emi!N118*1000000/RES_hhdet_in_new!N117)</f>
        <v>0</v>
      </c>
      <c r="O118" s="156">
        <f>IF(RES_hhdet_in_emi!O118=0,0,RES_hhdet_in_emi!O118*1000000/RES_hhdet_in_new!O117)</f>
        <v>0</v>
      </c>
      <c r="P118" s="156">
        <f>IF(RES_hhdet_in_emi!P118=0,0,RES_hhdet_in_emi!P118*1000000/RES_hhdet_in_new!P117)</f>
        <v>0</v>
      </c>
      <c r="Q118" s="156">
        <f>IF(RES_hhdet_in_emi!Q118=0,0,RES_hhdet_in_emi!Q118*1000000/RES_hhdet_in_new!Q117)</f>
        <v>0</v>
      </c>
    </row>
    <row r="119" spans="1:17" ht="12" customHeight="1" x14ac:dyDescent="0.25">
      <c r="A119" s="148" t="s">
        <v>59</v>
      </c>
      <c r="B119" s="156"/>
      <c r="C119" s="156">
        <f>IF(RES_hhdet_in_emi!C119=0,0,RES_hhdet_in_emi!C119*1000000/RES_hhdet_in_new!C117)</f>
        <v>0</v>
      </c>
      <c r="D119" s="156">
        <f>IF(RES_hhdet_in_emi!D119=0,0,RES_hhdet_in_emi!D119*1000000/RES_hhdet_in_new!D117)</f>
        <v>0</v>
      </c>
      <c r="E119" s="156">
        <f>IF(RES_hhdet_in_emi!E119=0,0,RES_hhdet_in_emi!E119*1000000/RES_hhdet_in_new!E117)</f>
        <v>0</v>
      </c>
      <c r="F119" s="156">
        <f>IF(RES_hhdet_in_emi!F119=0,0,RES_hhdet_in_emi!F119*1000000/RES_hhdet_in_new!F117)</f>
        <v>0</v>
      </c>
      <c r="G119" s="156">
        <f>IF(RES_hhdet_in_emi!G119=0,0,RES_hhdet_in_emi!G119*1000000/RES_hhdet_in_new!G117)</f>
        <v>0</v>
      </c>
      <c r="H119" s="156">
        <f>IF(RES_hhdet_in_emi!H119=0,0,RES_hhdet_in_emi!H119*1000000/RES_hhdet_in_new!H117)</f>
        <v>0</v>
      </c>
      <c r="I119" s="156">
        <f>IF(RES_hhdet_in_emi!I119=0,0,RES_hhdet_in_emi!I119*1000000/RES_hhdet_in_new!I117)</f>
        <v>0</v>
      </c>
      <c r="J119" s="156">
        <f>IF(RES_hhdet_in_emi!J119=0,0,RES_hhdet_in_emi!J119*1000000/RES_hhdet_in_new!J117)</f>
        <v>0</v>
      </c>
      <c r="K119" s="156">
        <f>IF(RES_hhdet_in_emi!K119=0,0,RES_hhdet_in_emi!K119*1000000/RES_hhdet_in_new!K117)</f>
        <v>0</v>
      </c>
      <c r="L119" s="156">
        <f>IF(RES_hhdet_in_emi!L119=0,0,RES_hhdet_in_emi!L119*1000000/RES_hhdet_in_new!L117)</f>
        <v>0</v>
      </c>
      <c r="M119" s="156">
        <f>IF(RES_hhdet_in_emi!M119=0,0,RES_hhdet_in_emi!M119*1000000/RES_hhdet_in_new!M117)</f>
        <v>0</v>
      </c>
      <c r="N119" s="156">
        <f>IF(RES_hhdet_in_emi!N119=0,0,RES_hhdet_in_emi!N119*1000000/RES_hhdet_in_new!N117)</f>
        <v>0</v>
      </c>
      <c r="O119" s="156">
        <f>IF(RES_hhdet_in_emi!O119=0,0,RES_hhdet_in_emi!O119*1000000/RES_hhdet_in_new!O117)</f>
        <v>0</v>
      </c>
      <c r="P119" s="156">
        <f>IF(RES_hhdet_in_emi!P119=0,0,RES_hhdet_in_emi!P119*1000000/RES_hhdet_in_new!P117)</f>
        <v>0</v>
      </c>
      <c r="Q119" s="156">
        <f>IF(RES_hhdet_in_emi!Q119=0,0,RES_hhdet_in_emi!Q119*1000000/RES_hhdet_in_new!Q117)</f>
        <v>0</v>
      </c>
    </row>
    <row r="120" spans="1:17" ht="12" customHeight="1" x14ac:dyDescent="0.25">
      <c r="A120" s="158" t="s">
        <v>62</v>
      </c>
      <c r="B120" s="157"/>
      <c r="C120" s="157">
        <f>IF(SUM(RES_hhdet_in_emi!C121:C122)=0,0,SUM(RES_hhdet_in_emi!C121:C122)*1000000/SUM(RES_hhdet_in_new!C121:C122))</f>
        <v>0</v>
      </c>
      <c r="D120" s="157">
        <f>IF(SUM(RES_hhdet_in_emi!D121:D122)=0,0,SUM(RES_hhdet_in_emi!D121:D122)*1000000/SUM(RES_hhdet_in_new!D121:D122))</f>
        <v>0</v>
      </c>
      <c r="E120" s="157">
        <f>IF(SUM(RES_hhdet_in_emi!E121:E122)=0,0,SUM(RES_hhdet_in_emi!E121:E122)*1000000/SUM(RES_hhdet_in_new!E121:E122))</f>
        <v>0</v>
      </c>
      <c r="F120" s="157">
        <f>IF(SUM(RES_hhdet_in_emi!F121:F122)=0,0,SUM(RES_hhdet_in_emi!F121:F122)*1000000/SUM(RES_hhdet_in_new!F121:F122))</f>
        <v>0</v>
      </c>
      <c r="G120" s="157">
        <f>IF(SUM(RES_hhdet_in_emi!G121:G122)=0,0,SUM(RES_hhdet_in_emi!G121:G122)*1000000/SUM(RES_hhdet_in_new!G121:G122))</f>
        <v>0</v>
      </c>
      <c r="H120" s="157">
        <f>IF(SUM(RES_hhdet_in_emi!H121:H122)=0,0,SUM(RES_hhdet_in_emi!H121:H122)*1000000/SUM(RES_hhdet_in_new!H121:H122))</f>
        <v>0</v>
      </c>
      <c r="I120" s="157">
        <f>IF(SUM(RES_hhdet_in_emi!I121:I122)=0,0,SUM(RES_hhdet_in_emi!I121:I122)*1000000/SUM(RES_hhdet_in_new!I121:I122))</f>
        <v>0</v>
      </c>
      <c r="J120" s="157">
        <f>IF(SUM(RES_hhdet_in_emi!J121:J122)=0,0,SUM(RES_hhdet_in_emi!J121:J122)*1000000/SUM(RES_hhdet_in_new!J121:J122))</f>
        <v>0</v>
      </c>
      <c r="K120" s="157">
        <f>IF(SUM(RES_hhdet_in_emi!K121:K122)=0,0,SUM(RES_hhdet_in_emi!K121:K122)*1000000/SUM(RES_hhdet_in_new!K121:K122))</f>
        <v>0</v>
      </c>
      <c r="L120" s="157">
        <f>IF(SUM(RES_hhdet_in_emi!L121:L122)=0,0,SUM(RES_hhdet_in_emi!L121:L122)*1000000/SUM(RES_hhdet_in_new!L121:L122))</f>
        <v>0</v>
      </c>
      <c r="M120" s="157">
        <f>IF(SUM(RES_hhdet_in_emi!M121:M122)=0,0,SUM(RES_hhdet_in_emi!M121:M122)*1000000/SUM(RES_hhdet_in_new!M121:M122))</f>
        <v>0</v>
      </c>
      <c r="N120" s="157">
        <f>IF(SUM(RES_hhdet_in_emi!N121:N122)=0,0,SUM(RES_hhdet_in_emi!N121:N122)*1000000/SUM(RES_hhdet_in_new!N121:N122))</f>
        <v>0</v>
      </c>
      <c r="O120" s="157">
        <f>IF(SUM(RES_hhdet_in_emi!O121:O122)=0,0,SUM(RES_hhdet_in_emi!O121:O122)*1000000/SUM(RES_hhdet_in_new!O121:O122))</f>
        <v>0</v>
      </c>
      <c r="P120" s="157">
        <f>IF(SUM(RES_hhdet_in_emi!P121:P122)=0,0,SUM(RES_hhdet_in_emi!P121:P122)*1000000/SUM(RES_hhdet_in_new!P121:P122))</f>
        <v>0</v>
      </c>
      <c r="Q120" s="157">
        <f>IF(SUM(RES_hhdet_in_emi!Q121:Q122)=0,0,SUM(RES_hhdet_in_emi!Q121:Q122)*1000000/SUM(RES_hhdet_in_new!Q121:Q122))</f>
        <v>0</v>
      </c>
    </row>
    <row r="121" spans="1:17" ht="12" customHeight="1" x14ac:dyDescent="0.25">
      <c r="A121" s="23" t="s">
        <v>57</v>
      </c>
      <c r="B121" s="156"/>
      <c r="C121" s="156">
        <f>IF(RES_hhdet_in_emi!C121=0,0,RES_hhdet_in_emi!C121*1000000/RES_hhdet_in_new!C121)</f>
        <v>0</v>
      </c>
      <c r="D121" s="156">
        <f>IF(RES_hhdet_in_emi!D121=0,0,RES_hhdet_in_emi!D121*1000000/RES_hhdet_in_new!D121)</f>
        <v>0</v>
      </c>
      <c r="E121" s="156">
        <f>IF(RES_hhdet_in_emi!E121=0,0,RES_hhdet_in_emi!E121*1000000/RES_hhdet_in_new!E121)</f>
        <v>0</v>
      </c>
      <c r="F121" s="156">
        <f>IF(RES_hhdet_in_emi!F121=0,0,RES_hhdet_in_emi!F121*1000000/RES_hhdet_in_new!F121)</f>
        <v>0</v>
      </c>
      <c r="G121" s="156">
        <f>IF(RES_hhdet_in_emi!G121=0,0,RES_hhdet_in_emi!G121*1000000/RES_hhdet_in_new!G121)</f>
        <v>0</v>
      </c>
      <c r="H121" s="156">
        <f>IF(RES_hhdet_in_emi!H121=0,0,RES_hhdet_in_emi!H121*1000000/RES_hhdet_in_new!H121)</f>
        <v>0</v>
      </c>
      <c r="I121" s="156">
        <f>IF(RES_hhdet_in_emi!I121=0,0,RES_hhdet_in_emi!I121*1000000/RES_hhdet_in_new!I121)</f>
        <v>0</v>
      </c>
      <c r="J121" s="156">
        <f>IF(RES_hhdet_in_emi!J121=0,0,RES_hhdet_in_emi!J121*1000000/RES_hhdet_in_new!J121)</f>
        <v>0</v>
      </c>
      <c r="K121" s="156">
        <f>IF(RES_hhdet_in_emi!K121=0,0,RES_hhdet_in_emi!K121*1000000/RES_hhdet_in_new!K121)</f>
        <v>0</v>
      </c>
      <c r="L121" s="156">
        <f>IF(RES_hhdet_in_emi!L121=0,0,RES_hhdet_in_emi!L121*1000000/RES_hhdet_in_new!L121)</f>
        <v>0</v>
      </c>
      <c r="M121" s="156">
        <f>IF(RES_hhdet_in_emi!M121=0,0,RES_hhdet_in_emi!M121*1000000/RES_hhdet_in_new!M121)</f>
        <v>0</v>
      </c>
      <c r="N121" s="156">
        <f>IF(RES_hhdet_in_emi!N121=0,0,RES_hhdet_in_emi!N121*1000000/RES_hhdet_in_new!N121)</f>
        <v>0</v>
      </c>
      <c r="O121" s="156">
        <f>IF(RES_hhdet_in_emi!O121=0,0,RES_hhdet_in_emi!O121*1000000/RES_hhdet_in_new!O121)</f>
        <v>0</v>
      </c>
      <c r="P121" s="156">
        <f>IF(RES_hhdet_in_emi!P121=0,0,RES_hhdet_in_emi!P121*1000000/RES_hhdet_in_new!P121)</f>
        <v>0</v>
      </c>
      <c r="Q121" s="156">
        <f>IF(RES_hhdet_in_emi!Q121=0,0,RES_hhdet_in_emi!Q121*1000000/RES_hhdet_in_new!Q121)</f>
        <v>0</v>
      </c>
    </row>
    <row r="122" spans="1:17" ht="12" customHeight="1" x14ac:dyDescent="0.25">
      <c r="A122" s="29" t="s">
        <v>140</v>
      </c>
      <c r="B122" s="57"/>
      <c r="C122" s="57">
        <f>IF(RES_hhdet_in_emi!C122=0,0,RES_hhdet_in_emi!C122*1000000/RES_hhdet_in_new!C122)</f>
        <v>0</v>
      </c>
      <c r="D122" s="57">
        <f>IF(RES_hhdet_in_emi!D122=0,0,RES_hhdet_in_emi!D122*1000000/RES_hhdet_in_new!D122)</f>
        <v>0</v>
      </c>
      <c r="E122" s="57">
        <f>IF(RES_hhdet_in_emi!E122=0,0,RES_hhdet_in_emi!E122*1000000/RES_hhdet_in_new!E122)</f>
        <v>0</v>
      </c>
      <c r="F122" s="57">
        <f>IF(RES_hhdet_in_emi!F122=0,0,RES_hhdet_in_emi!F122*1000000/RES_hhdet_in_new!F122)</f>
        <v>0</v>
      </c>
      <c r="G122" s="57">
        <f>IF(RES_hhdet_in_emi!G122=0,0,RES_hhdet_in_emi!G122*1000000/RES_hhdet_in_new!G122)</f>
        <v>0</v>
      </c>
      <c r="H122" s="57">
        <f>IF(RES_hhdet_in_emi!H122=0,0,RES_hhdet_in_emi!H122*1000000/RES_hhdet_in_new!H122)</f>
        <v>0</v>
      </c>
      <c r="I122" s="57">
        <f>IF(RES_hhdet_in_emi!I122=0,0,RES_hhdet_in_emi!I122*1000000/RES_hhdet_in_new!I122)</f>
        <v>0</v>
      </c>
      <c r="J122" s="57">
        <f>IF(RES_hhdet_in_emi!J122=0,0,RES_hhdet_in_emi!J122*1000000/RES_hhdet_in_new!J122)</f>
        <v>0</v>
      </c>
      <c r="K122" s="57">
        <f>IF(RES_hhdet_in_emi!K122=0,0,RES_hhdet_in_emi!K122*1000000/RES_hhdet_in_new!K122)</f>
        <v>0</v>
      </c>
      <c r="L122" s="57">
        <f>IF(RES_hhdet_in_emi!L122=0,0,RES_hhdet_in_emi!L122*1000000/RES_hhdet_in_new!L122)</f>
        <v>0</v>
      </c>
      <c r="M122" s="57">
        <f>IF(RES_hhdet_in_emi!M122=0,0,RES_hhdet_in_emi!M122*1000000/RES_hhdet_in_new!M122)</f>
        <v>0</v>
      </c>
      <c r="N122" s="57">
        <f>IF(RES_hhdet_in_emi!N122=0,0,RES_hhdet_in_emi!N122*1000000/RES_hhdet_in_new!N122)</f>
        <v>0</v>
      </c>
      <c r="O122" s="57">
        <f>IF(RES_hhdet_in_emi!O122=0,0,RES_hhdet_in_emi!O122*1000000/RES_hhdet_in_new!O122)</f>
        <v>0</v>
      </c>
      <c r="P122" s="57">
        <f>IF(RES_hhdet_in_emi!P122=0,0,RES_hhdet_in_emi!P122*1000000/RES_hhdet_in_new!P122)</f>
        <v>0</v>
      </c>
      <c r="Q122" s="57">
        <f>IF(RES_hhdet_in_emi!Q122=0,0,RES_hhdet_in_emi!Q122*1000000/RES_hhdet_in_new!Q122)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68">
        <f t="shared" ref="C124" si="102">SUM(C125,C128,C130,C139)</f>
        <v>0</v>
      </c>
      <c r="D124" s="168">
        <f t="shared" ref="D124" si="103">SUM(D125,D128,D130,D139)</f>
        <v>0</v>
      </c>
      <c r="E124" s="168">
        <f t="shared" ref="E124" si="104">SUM(E125,E128,E130,E139)</f>
        <v>0</v>
      </c>
      <c r="F124" s="168">
        <f t="shared" ref="F124" si="105">SUM(F125,F128,F130,F139)</f>
        <v>0</v>
      </c>
      <c r="G124" s="168">
        <f t="shared" ref="G124" si="106">SUM(G125,G128,G130,G139)</f>
        <v>0</v>
      </c>
      <c r="H124" s="168">
        <f t="shared" ref="H124" si="107">SUM(H125,H128,H130,H139)</f>
        <v>0</v>
      </c>
      <c r="I124" s="168">
        <f t="shared" ref="I124" si="108">SUM(I125,I128,I130,I139)</f>
        <v>0</v>
      </c>
      <c r="J124" s="168">
        <f t="shared" ref="J124" si="109">SUM(J125,J128,J130,J139)</f>
        <v>0</v>
      </c>
      <c r="K124" s="168">
        <f t="shared" ref="K124" si="110">SUM(K125,K128,K130,K139)</f>
        <v>0</v>
      </c>
      <c r="L124" s="168">
        <f t="shared" ref="L124" si="111">SUM(L125,L128,L130,L139)</f>
        <v>0</v>
      </c>
      <c r="M124" s="168">
        <f t="shared" ref="M124" si="112">SUM(M125,M128,M130,M139)</f>
        <v>0</v>
      </c>
      <c r="N124" s="168">
        <f t="shared" ref="N124" si="113">SUM(N125,N128,N130,N139)</f>
        <v>0</v>
      </c>
      <c r="O124" s="168">
        <f t="shared" ref="O124" si="114">SUM(O125,O128,O130,O139)</f>
        <v>0</v>
      </c>
      <c r="P124" s="168">
        <f t="shared" ref="P124" si="115">SUM(P125,P128,P130,P139)</f>
        <v>0</v>
      </c>
      <c r="Q124" s="168">
        <f t="shared" ref="Q124" si="116">SUM(Q125,Q128,Q130,Q139)</f>
        <v>0</v>
      </c>
    </row>
    <row r="125" spans="1:17" ht="12.95" customHeight="1" x14ac:dyDescent="0.25">
      <c r="A125" s="158" t="s">
        <v>65</v>
      </c>
      <c r="B125" s="157"/>
      <c r="C125" s="157">
        <f t="shared" ref="C125:Q125" si="117">SUM(C126:C127)</f>
        <v>0</v>
      </c>
      <c r="D125" s="157">
        <f t="shared" si="117"/>
        <v>0</v>
      </c>
      <c r="E125" s="157">
        <f t="shared" si="117"/>
        <v>0</v>
      </c>
      <c r="F125" s="157">
        <f t="shared" si="117"/>
        <v>0</v>
      </c>
      <c r="G125" s="157">
        <f t="shared" si="117"/>
        <v>0</v>
      </c>
      <c r="H125" s="157">
        <f t="shared" si="117"/>
        <v>0</v>
      </c>
      <c r="I125" s="157">
        <f t="shared" si="117"/>
        <v>0</v>
      </c>
      <c r="J125" s="157">
        <f t="shared" si="117"/>
        <v>0</v>
      </c>
      <c r="K125" s="157">
        <f t="shared" si="117"/>
        <v>0</v>
      </c>
      <c r="L125" s="157">
        <f t="shared" si="117"/>
        <v>0</v>
      </c>
      <c r="M125" s="157">
        <f t="shared" si="117"/>
        <v>0</v>
      </c>
      <c r="N125" s="157">
        <f t="shared" si="117"/>
        <v>0</v>
      </c>
      <c r="O125" s="157">
        <f t="shared" si="117"/>
        <v>0</v>
      </c>
      <c r="P125" s="157">
        <f t="shared" si="117"/>
        <v>0</v>
      </c>
      <c r="Q125" s="157">
        <f t="shared" si="117"/>
        <v>0</v>
      </c>
    </row>
    <row r="126" spans="1:17" ht="12" customHeight="1" x14ac:dyDescent="0.25">
      <c r="A126" s="23" t="s">
        <v>149</v>
      </c>
      <c r="B126" s="156"/>
      <c r="C126" s="156">
        <f>IF(RES_hhdet_in_emi!C126=0,0,RES_hhdet_in_emi!C126*1000000/RES_hhdet_in_new!C126)</f>
        <v>0</v>
      </c>
      <c r="D126" s="156">
        <f>IF(RES_hhdet_in_emi!D126=0,0,RES_hhdet_in_emi!D126*1000000/RES_hhdet_in_new!D126)</f>
        <v>0</v>
      </c>
      <c r="E126" s="156">
        <f>IF(RES_hhdet_in_emi!E126=0,0,RES_hhdet_in_emi!E126*1000000/RES_hhdet_in_new!E126)</f>
        <v>0</v>
      </c>
      <c r="F126" s="156">
        <f>IF(RES_hhdet_in_emi!F126=0,0,RES_hhdet_in_emi!F126*1000000/RES_hhdet_in_new!F126)</f>
        <v>0</v>
      </c>
      <c r="G126" s="156">
        <f>IF(RES_hhdet_in_emi!G126=0,0,RES_hhdet_in_emi!G126*1000000/RES_hhdet_in_new!G126)</f>
        <v>0</v>
      </c>
      <c r="H126" s="156">
        <f>IF(RES_hhdet_in_emi!H126=0,0,RES_hhdet_in_emi!H126*1000000/RES_hhdet_in_new!H126)</f>
        <v>0</v>
      </c>
      <c r="I126" s="156">
        <f>IF(RES_hhdet_in_emi!I126=0,0,RES_hhdet_in_emi!I126*1000000/RES_hhdet_in_new!I126)</f>
        <v>0</v>
      </c>
      <c r="J126" s="156">
        <f>IF(RES_hhdet_in_emi!J126=0,0,RES_hhdet_in_emi!J126*1000000/RES_hhdet_in_new!J126)</f>
        <v>0</v>
      </c>
      <c r="K126" s="156">
        <f>IF(RES_hhdet_in_emi!K126=0,0,RES_hhdet_in_emi!K126*1000000/RES_hhdet_in_new!K126)</f>
        <v>0</v>
      </c>
      <c r="L126" s="156">
        <f>IF(RES_hhdet_in_emi!L126=0,0,RES_hhdet_in_emi!L126*1000000/RES_hhdet_in_new!L126)</f>
        <v>0</v>
      </c>
      <c r="M126" s="156">
        <f>IF(RES_hhdet_in_emi!M126=0,0,RES_hhdet_in_emi!M126*1000000/RES_hhdet_in_new!M126)</f>
        <v>0</v>
      </c>
      <c r="N126" s="156">
        <f>IF(RES_hhdet_in_emi!N126=0,0,RES_hhdet_in_emi!N126*1000000/RES_hhdet_in_new!N126)</f>
        <v>0</v>
      </c>
      <c r="O126" s="156">
        <f>IF(RES_hhdet_in_emi!O126=0,0,RES_hhdet_in_emi!O126*1000000/RES_hhdet_in_new!O126)</f>
        <v>0</v>
      </c>
      <c r="P126" s="156">
        <f>IF(RES_hhdet_in_emi!P126=0,0,RES_hhdet_in_emi!P126*1000000/RES_hhdet_in_new!P126)</f>
        <v>0</v>
      </c>
      <c r="Q126" s="156">
        <f>IF(RES_hhdet_in_emi!Q126=0,0,RES_hhdet_in_emi!Q126*1000000/RES_hhdet_in_new!Q126)</f>
        <v>0</v>
      </c>
    </row>
    <row r="127" spans="1:17" ht="12" customHeight="1" x14ac:dyDescent="0.25">
      <c r="A127" s="23" t="s">
        <v>60</v>
      </c>
      <c r="B127" s="156"/>
      <c r="C127" s="156">
        <f>IF(RES_hhdet_in_emi!C127=0,0,RES_hhdet_in_emi!C127*1000000/RES_hhdet_in_new!C126)</f>
        <v>0</v>
      </c>
      <c r="D127" s="156">
        <f>IF(RES_hhdet_in_emi!D127=0,0,RES_hhdet_in_emi!D127*1000000/RES_hhdet_in_new!D126)</f>
        <v>0</v>
      </c>
      <c r="E127" s="156">
        <f>IF(RES_hhdet_in_emi!E127=0,0,RES_hhdet_in_emi!E127*1000000/RES_hhdet_in_new!E126)</f>
        <v>0</v>
      </c>
      <c r="F127" s="156">
        <f>IF(RES_hhdet_in_emi!F127=0,0,RES_hhdet_in_emi!F127*1000000/RES_hhdet_in_new!F126)</f>
        <v>0</v>
      </c>
      <c r="G127" s="156">
        <f>IF(RES_hhdet_in_emi!G127=0,0,RES_hhdet_in_emi!G127*1000000/RES_hhdet_in_new!G126)</f>
        <v>0</v>
      </c>
      <c r="H127" s="156">
        <f>IF(RES_hhdet_in_emi!H127=0,0,RES_hhdet_in_emi!H127*1000000/RES_hhdet_in_new!H126)</f>
        <v>0</v>
      </c>
      <c r="I127" s="156">
        <f>IF(RES_hhdet_in_emi!I127=0,0,RES_hhdet_in_emi!I127*1000000/RES_hhdet_in_new!I126)</f>
        <v>0</v>
      </c>
      <c r="J127" s="156">
        <f>IF(RES_hhdet_in_emi!J127=0,0,RES_hhdet_in_emi!J127*1000000/RES_hhdet_in_new!J126)</f>
        <v>0</v>
      </c>
      <c r="K127" s="156">
        <f>IF(RES_hhdet_in_emi!K127=0,0,RES_hhdet_in_emi!K127*1000000/RES_hhdet_in_new!K126)</f>
        <v>0</v>
      </c>
      <c r="L127" s="156">
        <f>IF(RES_hhdet_in_emi!L127=0,0,RES_hhdet_in_emi!L127*1000000/RES_hhdet_in_new!L126)</f>
        <v>0</v>
      </c>
      <c r="M127" s="156">
        <f>IF(RES_hhdet_in_emi!M127=0,0,RES_hhdet_in_emi!M127*1000000/RES_hhdet_in_new!M126)</f>
        <v>0</v>
      </c>
      <c r="N127" s="156">
        <f>IF(RES_hhdet_in_emi!N127=0,0,RES_hhdet_in_emi!N127*1000000/RES_hhdet_in_new!N126)</f>
        <v>0</v>
      </c>
      <c r="O127" s="156">
        <f>IF(RES_hhdet_in_emi!O127=0,0,RES_hhdet_in_emi!O127*1000000/RES_hhdet_in_new!O126)</f>
        <v>0</v>
      </c>
      <c r="P127" s="156">
        <f>IF(RES_hhdet_in_emi!P127=0,0,RES_hhdet_in_emi!P127*1000000/RES_hhdet_in_new!P126)</f>
        <v>0</v>
      </c>
      <c r="Q127" s="156">
        <f>IF(RES_hhdet_in_emi!Q127=0,0,RES_hhdet_in_emi!Q127*1000000/RES_hhdet_in_new!Q126)</f>
        <v>0</v>
      </c>
    </row>
    <row r="128" spans="1:17" ht="12.95" customHeight="1" x14ac:dyDescent="0.25">
      <c r="A128" s="158" t="s">
        <v>112</v>
      </c>
      <c r="B128" s="157"/>
      <c r="C128" s="157">
        <f t="shared" ref="C128:Q128" si="118">C129</f>
        <v>0</v>
      </c>
      <c r="D128" s="157">
        <f t="shared" si="118"/>
        <v>0</v>
      </c>
      <c r="E128" s="157">
        <f t="shared" si="118"/>
        <v>0</v>
      </c>
      <c r="F128" s="157">
        <f t="shared" si="118"/>
        <v>0</v>
      </c>
      <c r="G128" s="157">
        <f t="shared" si="118"/>
        <v>0</v>
      </c>
      <c r="H128" s="157">
        <f t="shared" si="118"/>
        <v>0</v>
      </c>
      <c r="I128" s="157">
        <f t="shared" si="118"/>
        <v>0</v>
      </c>
      <c r="J128" s="157">
        <f t="shared" si="118"/>
        <v>0</v>
      </c>
      <c r="K128" s="157">
        <f t="shared" si="118"/>
        <v>0</v>
      </c>
      <c r="L128" s="157">
        <f t="shared" si="118"/>
        <v>0</v>
      </c>
      <c r="M128" s="157">
        <f t="shared" si="118"/>
        <v>0</v>
      </c>
      <c r="N128" s="157">
        <f t="shared" si="118"/>
        <v>0</v>
      </c>
      <c r="O128" s="157">
        <f t="shared" si="118"/>
        <v>0</v>
      </c>
      <c r="P128" s="157">
        <f t="shared" si="118"/>
        <v>0</v>
      </c>
      <c r="Q128" s="157">
        <f t="shared" si="118"/>
        <v>0</v>
      </c>
    </row>
    <row r="129" spans="1:17" ht="12" customHeight="1" x14ac:dyDescent="0.25">
      <c r="A129" s="23" t="s">
        <v>60</v>
      </c>
      <c r="B129" s="156"/>
      <c r="C129" s="156">
        <f>IF(RES_hhdet_in_emi!C129=0,0,RES_hhdet_in_emi!C129*1000000/RES_hhdet_in_new!C129)</f>
        <v>0</v>
      </c>
      <c r="D129" s="156">
        <f>IF(RES_hhdet_in_emi!D129=0,0,RES_hhdet_in_emi!D129*1000000/RES_hhdet_in_new!D129)</f>
        <v>0</v>
      </c>
      <c r="E129" s="156">
        <f>IF(RES_hhdet_in_emi!E129=0,0,RES_hhdet_in_emi!E129*1000000/RES_hhdet_in_new!E129)</f>
        <v>0</v>
      </c>
      <c r="F129" s="156">
        <f>IF(RES_hhdet_in_emi!F129=0,0,RES_hhdet_in_emi!F129*1000000/RES_hhdet_in_new!F129)</f>
        <v>0</v>
      </c>
      <c r="G129" s="156">
        <f>IF(RES_hhdet_in_emi!G129=0,0,RES_hhdet_in_emi!G129*1000000/RES_hhdet_in_new!G129)</f>
        <v>0</v>
      </c>
      <c r="H129" s="156">
        <f>IF(RES_hhdet_in_emi!H129=0,0,RES_hhdet_in_emi!H129*1000000/RES_hhdet_in_new!H129)</f>
        <v>0</v>
      </c>
      <c r="I129" s="156">
        <f>IF(RES_hhdet_in_emi!I129=0,0,RES_hhdet_in_emi!I129*1000000/RES_hhdet_in_new!I129)</f>
        <v>0</v>
      </c>
      <c r="J129" s="156">
        <f>IF(RES_hhdet_in_emi!J129=0,0,RES_hhdet_in_emi!J129*1000000/RES_hhdet_in_new!J129)</f>
        <v>0</v>
      </c>
      <c r="K129" s="156">
        <f>IF(RES_hhdet_in_emi!K129=0,0,RES_hhdet_in_emi!K129*1000000/RES_hhdet_in_new!K129)</f>
        <v>0</v>
      </c>
      <c r="L129" s="156">
        <f>IF(RES_hhdet_in_emi!L129=0,0,RES_hhdet_in_emi!L129*1000000/RES_hhdet_in_new!L129)</f>
        <v>0</v>
      </c>
      <c r="M129" s="156">
        <f>IF(RES_hhdet_in_emi!M129=0,0,RES_hhdet_in_emi!M129*1000000/RES_hhdet_in_new!M129)</f>
        <v>0</v>
      </c>
      <c r="N129" s="156">
        <f>IF(RES_hhdet_in_emi!N129=0,0,RES_hhdet_in_emi!N129*1000000/RES_hhdet_in_new!N129)</f>
        <v>0</v>
      </c>
      <c r="O129" s="156">
        <f>IF(RES_hhdet_in_emi!O129=0,0,RES_hhdet_in_emi!O129*1000000/RES_hhdet_in_new!O129)</f>
        <v>0</v>
      </c>
      <c r="P129" s="156">
        <f>IF(RES_hhdet_in_emi!P129=0,0,RES_hhdet_in_emi!P129*1000000/RES_hhdet_in_new!P129)</f>
        <v>0</v>
      </c>
      <c r="Q129" s="156">
        <f>IF(RES_hhdet_in_emi!Q129=0,0,RES_hhdet_in_emi!Q129*1000000/RES_hhdet_in_new!Q129)</f>
        <v>0</v>
      </c>
    </row>
    <row r="130" spans="1:17" ht="12" customHeight="1" x14ac:dyDescent="0.25">
      <c r="A130" s="158" t="s">
        <v>63</v>
      </c>
      <c r="B130" s="157"/>
      <c r="C130" s="157">
        <f>IF(SUM(RES_hhdet_in_emi!C131:C132,RES_hhdet_in_emi!C135:C136)=0,0,SUM(RES_hhdet_in_emi!C131:C132,RES_hhdet_in_emi!C135:C136)*1000000/SUM(RES_hhdet_in_new!C131:C132,RES_hhdet_in_new!C135:C136))</f>
        <v>0</v>
      </c>
      <c r="D130" s="157">
        <f>IF(SUM(RES_hhdet_in_emi!D131:D132,RES_hhdet_in_emi!D135:D136)=0,0,SUM(RES_hhdet_in_emi!D131:D132,RES_hhdet_in_emi!D135:D136)*1000000/SUM(RES_hhdet_in_new!D131:D132,RES_hhdet_in_new!D135:D136))</f>
        <v>0</v>
      </c>
      <c r="E130" s="157">
        <f>IF(SUM(RES_hhdet_in_emi!E131:E132,RES_hhdet_in_emi!E135:E136)=0,0,SUM(RES_hhdet_in_emi!E131:E132,RES_hhdet_in_emi!E135:E136)*1000000/SUM(RES_hhdet_in_new!E131:E132,RES_hhdet_in_new!E135:E136))</f>
        <v>0</v>
      </c>
      <c r="F130" s="157">
        <f>IF(SUM(RES_hhdet_in_emi!F131:F132,RES_hhdet_in_emi!F135:F136)=0,0,SUM(RES_hhdet_in_emi!F131:F132,RES_hhdet_in_emi!F135:F136)*1000000/SUM(RES_hhdet_in_new!F131:F132,RES_hhdet_in_new!F135:F136))</f>
        <v>0</v>
      </c>
      <c r="G130" s="157">
        <f>IF(SUM(RES_hhdet_in_emi!G131:G132,RES_hhdet_in_emi!G135:G136)=0,0,SUM(RES_hhdet_in_emi!G131:G132,RES_hhdet_in_emi!G135:G136)*1000000/SUM(RES_hhdet_in_new!G131:G132,RES_hhdet_in_new!G135:G136))</f>
        <v>0</v>
      </c>
      <c r="H130" s="157">
        <f>IF(SUM(RES_hhdet_in_emi!H131:H132,RES_hhdet_in_emi!H135:H136)=0,0,SUM(RES_hhdet_in_emi!H131:H132,RES_hhdet_in_emi!H135:H136)*1000000/SUM(RES_hhdet_in_new!H131:H132,RES_hhdet_in_new!H135:H136))</f>
        <v>0</v>
      </c>
      <c r="I130" s="157">
        <f>IF(SUM(RES_hhdet_in_emi!I131:I132,RES_hhdet_in_emi!I135:I136)=0,0,SUM(RES_hhdet_in_emi!I131:I132,RES_hhdet_in_emi!I135:I136)*1000000/SUM(RES_hhdet_in_new!I131:I132,RES_hhdet_in_new!I135:I136))</f>
        <v>0</v>
      </c>
      <c r="J130" s="157">
        <f>IF(SUM(RES_hhdet_in_emi!J131:J132,RES_hhdet_in_emi!J135:J136)=0,0,SUM(RES_hhdet_in_emi!J131:J132,RES_hhdet_in_emi!J135:J136)*1000000/SUM(RES_hhdet_in_new!J131:J132,RES_hhdet_in_new!J135:J136))</f>
        <v>0</v>
      </c>
      <c r="K130" s="157">
        <f>IF(SUM(RES_hhdet_in_emi!K131:K132,RES_hhdet_in_emi!K135:K136)=0,0,SUM(RES_hhdet_in_emi!K131:K132,RES_hhdet_in_emi!K135:K136)*1000000/SUM(RES_hhdet_in_new!K131:K132,RES_hhdet_in_new!K135:K136))</f>
        <v>0</v>
      </c>
      <c r="L130" s="157">
        <f>IF(SUM(RES_hhdet_in_emi!L131:L132,RES_hhdet_in_emi!L135:L136)=0,0,SUM(RES_hhdet_in_emi!L131:L132,RES_hhdet_in_emi!L135:L136)*1000000/SUM(RES_hhdet_in_new!L131:L132,RES_hhdet_in_new!L135:L136))</f>
        <v>0</v>
      </c>
      <c r="M130" s="157">
        <f>IF(SUM(RES_hhdet_in_emi!M131:M132,RES_hhdet_in_emi!M135:M136)=0,0,SUM(RES_hhdet_in_emi!M131:M132,RES_hhdet_in_emi!M135:M136)*1000000/SUM(RES_hhdet_in_new!M131:M132,RES_hhdet_in_new!M135:M136))</f>
        <v>0</v>
      </c>
      <c r="N130" s="157">
        <f>IF(SUM(RES_hhdet_in_emi!N131:N132,RES_hhdet_in_emi!N135:N136)=0,0,SUM(RES_hhdet_in_emi!N131:N132,RES_hhdet_in_emi!N135:N136)*1000000/SUM(RES_hhdet_in_new!N131:N132,RES_hhdet_in_new!N135:N136))</f>
        <v>0</v>
      </c>
      <c r="O130" s="157">
        <f>IF(SUM(RES_hhdet_in_emi!O131:O132,RES_hhdet_in_emi!O135:O136)=0,0,SUM(RES_hhdet_in_emi!O131:O132,RES_hhdet_in_emi!O135:O136)*1000000/SUM(RES_hhdet_in_new!O131:O132,RES_hhdet_in_new!O135:O136))</f>
        <v>0</v>
      </c>
      <c r="P130" s="157">
        <f>IF(SUM(RES_hhdet_in_emi!P131:P132,RES_hhdet_in_emi!P135:P136)=0,0,SUM(RES_hhdet_in_emi!P131:P132,RES_hhdet_in_emi!P135:P136)*1000000/SUM(RES_hhdet_in_new!P131:P132,RES_hhdet_in_new!P135:P136))</f>
        <v>0</v>
      </c>
      <c r="Q130" s="157">
        <f>IF(SUM(RES_hhdet_in_emi!Q131:Q132,RES_hhdet_in_emi!Q135:Q136)=0,0,SUM(RES_hhdet_in_emi!Q131:Q132,RES_hhdet_in_emi!Q135:Q136)*1000000/SUM(RES_hhdet_in_new!Q131:Q132,RES_hhdet_in_new!Q135:Q136))</f>
        <v>0</v>
      </c>
    </row>
    <row r="131" spans="1:17" ht="12" customHeight="1" x14ac:dyDescent="0.25">
      <c r="A131" s="167" t="s">
        <v>148</v>
      </c>
      <c r="B131" s="132"/>
      <c r="C131" s="132">
        <f>IF(RES_hhdet_in_emi!C131=0,0,RES_hhdet_in_emi!C131*1000000/RES_hhdet_in_new!C131)</f>
        <v>0</v>
      </c>
      <c r="D131" s="132">
        <f>IF(RES_hhdet_in_emi!D131=0,0,RES_hhdet_in_emi!D131*1000000/RES_hhdet_in_new!D131)</f>
        <v>0</v>
      </c>
      <c r="E131" s="132">
        <f>IF(RES_hhdet_in_emi!E131=0,0,RES_hhdet_in_emi!E131*1000000/RES_hhdet_in_new!E131)</f>
        <v>0</v>
      </c>
      <c r="F131" s="132">
        <f>IF(RES_hhdet_in_emi!F131=0,0,RES_hhdet_in_emi!F131*1000000/RES_hhdet_in_new!F131)</f>
        <v>0</v>
      </c>
      <c r="G131" s="132">
        <f>IF(RES_hhdet_in_emi!G131=0,0,RES_hhdet_in_emi!G131*1000000/RES_hhdet_in_new!G131)</f>
        <v>0</v>
      </c>
      <c r="H131" s="132">
        <f>IF(RES_hhdet_in_emi!H131=0,0,RES_hhdet_in_emi!H131*1000000/RES_hhdet_in_new!H131)</f>
        <v>0</v>
      </c>
      <c r="I131" s="132">
        <f>IF(RES_hhdet_in_emi!I131=0,0,RES_hhdet_in_emi!I131*1000000/RES_hhdet_in_new!I131)</f>
        <v>0</v>
      </c>
      <c r="J131" s="132">
        <f>IF(RES_hhdet_in_emi!J131=0,0,RES_hhdet_in_emi!J131*1000000/RES_hhdet_in_new!J131)</f>
        <v>0</v>
      </c>
      <c r="K131" s="132">
        <f>IF(RES_hhdet_in_emi!K131=0,0,RES_hhdet_in_emi!K131*1000000/RES_hhdet_in_new!K131)</f>
        <v>0</v>
      </c>
      <c r="L131" s="132">
        <f>IF(RES_hhdet_in_emi!L131=0,0,RES_hhdet_in_emi!L131*1000000/RES_hhdet_in_new!L131)</f>
        <v>0</v>
      </c>
      <c r="M131" s="132">
        <f>IF(RES_hhdet_in_emi!M131=0,0,RES_hhdet_in_emi!M131*1000000/RES_hhdet_in_new!M131)</f>
        <v>0</v>
      </c>
      <c r="N131" s="132">
        <f>IF(RES_hhdet_in_emi!N131=0,0,RES_hhdet_in_emi!N131*1000000/RES_hhdet_in_new!N131)</f>
        <v>0</v>
      </c>
      <c r="O131" s="132">
        <f>IF(RES_hhdet_in_emi!O131=0,0,RES_hhdet_in_emi!O131*1000000/RES_hhdet_in_new!O131)</f>
        <v>0</v>
      </c>
      <c r="P131" s="132">
        <f>IF(RES_hhdet_in_emi!P131=0,0,RES_hhdet_in_emi!P131*1000000/RES_hhdet_in_new!P131)</f>
        <v>0</v>
      </c>
      <c r="Q131" s="132">
        <f>IF(RES_hhdet_in_emi!Q131=0,0,RES_hhdet_in_emi!Q131*1000000/RES_hhdet_in_new!Q131)</f>
        <v>0</v>
      </c>
    </row>
    <row r="132" spans="1:17" ht="12" customHeight="1" x14ac:dyDescent="0.25">
      <c r="A132" s="167" t="s">
        <v>147</v>
      </c>
      <c r="B132" s="132"/>
      <c r="C132" s="132">
        <f>IF(RES_hhdet_in_emi!C132=0,0,RES_hhdet_in_emi!C132*1000000/RES_hhdet_in_new!C132)</f>
        <v>0</v>
      </c>
      <c r="D132" s="132">
        <f>IF(RES_hhdet_in_emi!D132=0,0,RES_hhdet_in_emi!D132*1000000/RES_hhdet_in_new!D132)</f>
        <v>0</v>
      </c>
      <c r="E132" s="132">
        <f>IF(RES_hhdet_in_emi!E132=0,0,RES_hhdet_in_emi!E132*1000000/RES_hhdet_in_new!E132)</f>
        <v>0</v>
      </c>
      <c r="F132" s="132">
        <f>IF(RES_hhdet_in_emi!F132=0,0,RES_hhdet_in_emi!F132*1000000/RES_hhdet_in_new!F132)</f>
        <v>0</v>
      </c>
      <c r="G132" s="132">
        <f>IF(RES_hhdet_in_emi!G132=0,0,RES_hhdet_in_emi!G132*1000000/RES_hhdet_in_new!G132)</f>
        <v>0</v>
      </c>
      <c r="H132" s="132">
        <f>IF(RES_hhdet_in_emi!H132=0,0,RES_hhdet_in_emi!H132*1000000/RES_hhdet_in_new!H132)</f>
        <v>0</v>
      </c>
      <c r="I132" s="132">
        <f>IF(RES_hhdet_in_emi!I132=0,0,RES_hhdet_in_emi!I132*1000000/RES_hhdet_in_new!I132)</f>
        <v>0</v>
      </c>
      <c r="J132" s="132">
        <f>IF(RES_hhdet_in_emi!J132=0,0,RES_hhdet_in_emi!J132*1000000/RES_hhdet_in_new!J132)</f>
        <v>0</v>
      </c>
      <c r="K132" s="132">
        <f>IF(RES_hhdet_in_emi!K132=0,0,RES_hhdet_in_emi!K132*1000000/RES_hhdet_in_new!K132)</f>
        <v>0</v>
      </c>
      <c r="L132" s="132">
        <f>IF(RES_hhdet_in_emi!L132=0,0,RES_hhdet_in_emi!L132*1000000/RES_hhdet_in_new!L132)</f>
        <v>0</v>
      </c>
      <c r="M132" s="132">
        <f>IF(RES_hhdet_in_emi!M132=0,0,RES_hhdet_in_emi!M132*1000000/RES_hhdet_in_new!M132)</f>
        <v>0</v>
      </c>
      <c r="N132" s="132">
        <f>IF(RES_hhdet_in_emi!N132=0,0,RES_hhdet_in_emi!N132*1000000/RES_hhdet_in_new!N132)</f>
        <v>0</v>
      </c>
      <c r="O132" s="132">
        <f>IF(RES_hhdet_in_emi!O132=0,0,RES_hhdet_in_emi!O132*1000000/RES_hhdet_in_new!O132)</f>
        <v>0</v>
      </c>
      <c r="P132" s="132">
        <f>IF(RES_hhdet_in_emi!P132=0,0,RES_hhdet_in_emi!P132*1000000/RES_hhdet_in_new!P132)</f>
        <v>0</v>
      </c>
      <c r="Q132" s="132">
        <f>IF(RES_hhdet_in_emi!Q132=0,0,RES_hhdet_in_emi!Q132*1000000/RES_hhdet_in_new!Q132)</f>
        <v>0</v>
      </c>
    </row>
    <row r="133" spans="1:17" ht="12" customHeight="1" x14ac:dyDescent="0.25">
      <c r="A133" s="166" t="s">
        <v>61</v>
      </c>
      <c r="B133" s="165"/>
      <c r="C133" s="165">
        <f>IF(RES_hhdet_in_emi!C133=0,0,RES_hhdet_in_emi!C133*1000000/RES_hhdet_in_new!C132)</f>
        <v>0</v>
      </c>
      <c r="D133" s="165">
        <f>IF(RES_hhdet_in_emi!D133=0,0,RES_hhdet_in_emi!D133*1000000/RES_hhdet_in_new!D132)</f>
        <v>0</v>
      </c>
      <c r="E133" s="165">
        <f>IF(RES_hhdet_in_emi!E133=0,0,RES_hhdet_in_emi!E133*1000000/RES_hhdet_in_new!E132)</f>
        <v>0</v>
      </c>
      <c r="F133" s="165">
        <f>IF(RES_hhdet_in_emi!F133=0,0,RES_hhdet_in_emi!F133*1000000/RES_hhdet_in_new!F132)</f>
        <v>0</v>
      </c>
      <c r="G133" s="165">
        <f>IF(RES_hhdet_in_emi!G133=0,0,RES_hhdet_in_emi!G133*1000000/RES_hhdet_in_new!G132)</f>
        <v>0</v>
      </c>
      <c r="H133" s="165">
        <f>IF(RES_hhdet_in_emi!H133=0,0,RES_hhdet_in_emi!H133*1000000/RES_hhdet_in_new!H132)</f>
        <v>0</v>
      </c>
      <c r="I133" s="165">
        <f>IF(RES_hhdet_in_emi!I133=0,0,RES_hhdet_in_emi!I133*1000000/RES_hhdet_in_new!I132)</f>
        <v>0</v>
      </c>
      <c r="J133" s="165">
        <f>IF(RES_hhdet_in_emi!J133=0,0,RES_hhdet_in_emi!J133*1000000/RES_hhdet_in_new!J132)</f>
        <v>0</v>
      </c>
      <c r="K133" s="165">
        <f>IF(RES_hhdet_in_emi!K133=0,0,RES_hhdet_in_emi!K133*1000000/RES_hhdet_in_new!K132)</f>
        <v>0</v>
      </c>
      <c r="L133" s="165">
        <f>IF(RES_hhdet_in_emi!L133=0,0,RES_hhdet_in_emi!L133*1000000/RES_hhdet_in_new!L132)</f>
        <v>0</v>
      </c>
      <c r="M133" s="165">
        <f>IF(RES_hhdet_in_emi!M133=0,0,RES_hhdet_in_emi!M133*1000000/RES_hhdet_in_new!M132)</f>
        <v>0</v>
      </c>
      <c r="N133" s="165">
        <f>IF(RES_hhdet_in_emi!N133=0,0,RES_hhdet_in_emi!N133*1000000/RES_hhdet_in_new!N132)</f>
        <v>0</v>
      </c>
      <c r="O133" s="165">
        <f>IF(RES_hhdet_in_emi!O133=0,0,RES_hhdet_in_emi!O133*1000000/RES_hhdet_in_new!O132)</f>
        <v>0</v>
      </c>
      <c r="P133" s="165">
        <f>IF(RES_hhdet_in_emi!P133=0,0,RES_hhdet_in_emi!P133*1000000/RES_hhdet_in_new!P132)</f>
        <v>0</v>
      </c>
      <c r="Q133" s="165">
        <f>IF(RES_hhdet_in_emi!Q133=0,0,RES_hhdet_in_emi!Q133*1000000/RES_hhdet_in_new!Q132)</f>
        <v>0</v>
      </c>
    </row>
    <row r="134" spans="1:17" ht="12" customHeight="1" x14ac:dyDescent="0.25">
      <c r="A134" s="147" t="s">
        <v>59</v>
      </c>
      <c r="B134" s="164"/>
      <c r="C134" s="164">
        <f>IF(RES_hhdet_in_emi!C134=0,0,RES_hhdet_in_emi!C134*1000000/RES_hhdet_in_new!C132)</f>
        <v>0</v>
      </c>
      <c r="D134" s="164">
        <f>IF(RES_hhdet_in_emi!D134=0,0,RES_hhdet_in_emi!D134*1000000/RES_hhdet_in_new!D132)</f>
        <v>0</v>
      </c>
      <c r="E134" s="164">
        <f>IF(RES_hhdet_in_emi!E134=0,0,RES_hhdet_in_emi!E134*1000000/RES_hhdet_in_new!E132)</f>
        <v>0</v>
      </c>
      <c r="F134" s="164">
        <f>IF(RES_hhdet_in_emi!F134=0,0,RES_hhdet_in_emi!F134*1000000/RES_hhdet_in_new!F132)</f>
        <v>0</v>
      </c>
      <c r="G134" s="164">
        <f>IF(RES_hhdet_in_emi!G134=0,0,RES_hhdet_in_emi!G134*1000000/RES_hhdet_in_new!G132)</f>
        <v>0</v>
      </c>
      <c r="H134" s="164">
        <f>IF(RES_hhdet_in_emi!H134=0,0,RES_hhdet_in_emi!H134*1000000/RES_hhdet_in_new!H132)</f>
        <v>0</v>
      </c>
      <c r="I134" s="164">
        <f>IF(RES_hhdet_in_emi!I134=0,0,RES_hhdet_in_emi!I134*1000000/RES_hhdet_in_new!I132)</f>
        <v>0</v>
      </c>
      <c r="J134" s="164">
        <f>IF(RES_hhdet_in_emi!J134=0,0,RES_hhdet_in_emi!J134*1000000/RES_hhdet_in_new!J132)</f>
        <v>0</v>
      </c>
      <c r="K134" s="164">
        <f>IF(RES_hhdet_in_emi!K134=0,0,RES_hhdet_in_emi!K134*1000000/RES_hhdet_in_new!K132)</f>
        <v>0</v>
      </c>
      <c r="L134" s="164">
        <f>IF(RES_hhdet_in_emi!L134=0,0,RES_hhdet_in_emi!L134*1000000/RES_hhdet_in_new!L132)</f>
        <v>0</v>
      </c>
      <c r="M134" s="164">
        <f>IF(RES_hhdet_in_emi!M134=0,0,RES_hhdet_in_emi!M134*1000000/RES_hhdet_in_new!M132)</f>
        <v>0</v>
      </c>
      <c r="N134" s="164">
        <f>IF(RES_hhdet_in_emi!N134=0,0,RES_hhdet_in_emi!N134*1000000/RES_hhdet_in_new!N132)</f>
        <v>0</v>
      </c>
      <c r="O134" s="164">
        <f>IF(RES_hhdet_in_emi!O134=0,0,RES_hhdet_in_emi!O134*1000000/RES_hhdet_in_new!O132)</f>
        <v>0</v>
      </c>
      <c r="P134" s="164">
        <f>IF(RES_hhdet_in_emi!P134=0,0,RES_hhdet_in_emi!P134*1000000/RES_hhdet_in_new!P132)</f>
        <v>0</v>
      </c>
      <c r="Q134" s="164">
        <f>IF(RES_hhdet_in_emi!Q134=0,0,RES_hhdet_in_emi!Q134*1000000/RES_hhdet_in_new!Q132)</f>
        <v>0</v>
      </c>
    </row>
    <row r="135" spans="1:17" ht="12" customHeight="1" x14ac:dyDescent="0.25">
      <c r="A135" s="163" t="s">
        <v>142</v>
      </c>
      <c r="B135" s="162"/>
      <c r="C135" s="162">
        <f>IF(RES_hhdet_in_emi!C135=0,0,RES_hhdet_in_emi!C135*1000000/RES_hhdet_in_new!C135)</f>
        <v>0</v>
      </c>
      <c r="D135" s="162">
        <f>IF(RES_hhdet_in_emi!D135=0,0,RES_hhdet_in_emi!D135*1000000/RES_hhdet_in_new!D135)</f>
        <v>0</v>
      </c>
      <c r="E135" s="162">
        <f>IF(RES_hhdet_in_emi!E135=0,0,RES_hhdet_in_emi!E135*1000000/RES_hhdet_in_new!E135)</f>
        <v>0</v>
      </c>
      <c r="F135" s="162">
        <f>IF(RES_hhdet_in_emi!F135=0,0,RES_hhdet_in_emi!F135*1000000/RES_hhdet_in_new!F135)</f>
        <v>0</v>
      </c>
      <c r="G135" s="162">
        <f>IF(RES_hhdet_in_emi!G135=0,0,RES_hhdet_in_emi!G135*1000000/RES_hhdet_in_new!G135)</f>
        <v>0</v>
      </c>
      <c r="H135" s="162">
        <f>IF(RES_hhdet_in_emi!H135=0,0,RES_hhdet_in_emi!H135*1000000/RES_hhdet_in_new!H135)</f>
        <v>0</v>
      </c>
      <c r="I135" s="162">
        <f>IF(RES_hhdet_in_emi!I135=0,0,RES_hhdet_in_emi!I135*1000000/RES_hhdet_in_new!I135)</f>
        <v>0</v>
      </c>
      <c r="J135" s="162">
        <f>IF(RES_hhdet_in_emi!J135=0,0,RES_hhdet_in_emi!J135*1000000/RES_hhdet_in_new!J135)</f>
        <v>0</v>
      </c>
      <c r="K135" s="162">
        <f>IF(RES_hhdet_in_emi!K135=0,0,RES_hhdet_in_emi!K135*1000000/RES_hhdet_in_new!K135)</f>
        <v>0</v>
      </c>
      <c r="L135" s="162">
        <f>IF(RES_hhdet_in_emi!L135=0,0,RES_hhdet_in_emi!L135*1000000/RES_hhdet_in_new!L135)</f>
        <v>0</v>
      </c>
      <c r="M135" s="162">
        <f>IF(RES_hhdet_in_emi!M135=0,0,RES_hhdet_in_emi!M135*1000000/RES_hhdet_in_new!M135)</f>
        <v>0</v>
      </c>
      <c r="N135" s="162">
        <f>IF(RES_hhdet_in_emi!N135=0,0,RES_hhdet_in_emi!N135*1000000/RES_hhdet_in_new!N135)</f>
        <v>0</v>
      </c>
      <c r="O135" s="162">
        <f>IF(RES_hhdet_in_emi!O135=0,0,RES_hhdet_in_emi!O135*1000000/RES_hhdet_in_new!O135)</f>
        <v>0</v>
      </c>
      <c r="P135" s="162">
        <f>IF(RES_hhdet_in_emi!P135=0,0,RES_hhdet_in_emi!P135*1000000/RES_hhdet_in_new!P135)</f>
        <v>0</v>
      </c>
      <c r="Q135" s="162">
        <f>IF(RES_hhdet_in_emi!Q135=0,0,RES_hhdet_in_emi!Q135*1000000/RES_hhdet_in_new!Q135)</f>
        <v>0</v>
      </c>
    </row>
    <row r="136" spans="1:17" ht="12" customHeight="1" x14ac:dyDescent="0.25">
      <c r="A136" s="161" t="s">
        <v>141</v>
      </c>
      <c r="B136" s="160"/>
      <c r="C136" s="160">
        <f>IF(RES_hhdet_in_emi!C136=0,0,RES_hhdet_in_emi!C136*1000000/RES_hhdet_in_new!C136)</f>
        <v>0</v>
      </c>
      <c r="D136" s="160">
        <f>IF(RES_hhdet_in_emi!D136=0,0,RES_hhdet_in_emi!D136*1000000/RES_hhdet_in_new!D136)</f>
        <v>0</v>
      </c>
      <c r="E136" s="160">
        <f>IF(RES_hhdet_in_emi!E136=0,0,RES_hhdet_in_emi!E136*1000000/RES_hhdet_in_new!E136)</f>
        <v>0</v>
      </c>
      <c r="F136" s="160">
        <f>IF(RES_hhdet_in_emi!F136=0,0,RES_hhdet_in_emi!F136*1000000/RES_hhdet_in_new!F136)</f>
        <v>0</v>
      </c>
      <c r="G136" s="160">
        <f>IF(RES_hhdet_in_emi!G136=0,0,RES_hhdet_in_emi!G136*1000000/RES_hhdet_in_new!G136)</f>
        <v>0</v>
      </c>
      <c r="H136" s="160">
        <f>IF(RES_hhdet_in_emi!H136=0,0,RES_hhdet_in_emi!H136*1000000/RES_hhdet_in_new!H136)</f>
        <v>0</v>
      </c>
      <c r="I136" s="160">
        <f>IF(RES_hhdet_in_emi!I136=0,0,RES_hhdet_in_emi!I136*1000000/RES_hhdet_in_new!I136)</f>
        <v>0</v>
      </c>
      <c r="J136" s="160">
        <f>IF(RES_hhdet_in_emi!J136=0,0,RES_hhdet_in_emi!J136*1000000/RES_hhdet_in_new!J136)</f>
        <v>0</v>
      </c>
      <c r="K136" s="160">
        <f>IF(RES_hhdet_in_emi!K136=0,0,RES_hhdet_in_emi!K136*1000000/RES_hhdet_in_new!K136)</f>
        <v>0</v>
      </c>
      <c r="L136" s="160">
        <f>IF(RES_hhdet_in_emi!L136=0,0,RES_hhdet_in_emi!L136*1000000/RES_hhdet_in_new!L136)</f>
        <v>0</v>
      </c>
      <c r="M136" s="160">
        <f>IF(RES_hhdet_in_emi!M136=0,0,RES_hhdet_in_emi!M136*1000000/RES_hhdet_in_new!M136)</f>
        <v>0</v>
      </c>
      <c r="N136" s="160">
        <f>IF(RES_hhdet_in_emi!N136=0,0,RES_hhdet_in_emi!N136*1000000/RES_hhdet_in_new!N136)</f>
        <v>0</v>
      </c>
      <c r="O136" s="160">
        <f>IF(RES_hhdet_in_emi!O136=0,0,RES_hhdet_in_emi!O136*1000000/RES_hhdet_in_new!O136)</f>
        <v>0</v>
      </c>
      <c r="P136" s="160">
        <f>IF(RES_hhdet_in_emi!P136=0,0,RES_hhdet_in_emi!P136*1000000/RES_hhdet_in_new!P136)</f>
        <v>0</v>
      </c>
      <c r="Q136" s="160">
        <f>IF(RES_hhdet_in_emi!Q136=0,0,RES_hhdet_in_emi!Q136*1000000/RES_hhdet_in_new!Q136)</f>
        <v>0</v>
      </c>
    </row>
    <row r="137" spans="1:17" ht="12" customHeight="1" x14ac:dyDescent="0.25">
      <c r="A137" s="148" t="s">
        <v>60</v>
      </c>
      <c r="B137" s="156"/>
      <c r="C137" s="156">
        <f>IF(RES_hhdet_in_emi!C137=0,0,RES_hhdet_in_emi!C137*1000000/RES_hhdet_in_new!C136)</f>
        <v>0</v>
      </c>
      <c r="D137" s="156">
        <f>IF(RES_hhdet_in_emi!D137=0,0,RES_hhdet_in_emi!D137*1000000/RES_hhdet_in_new!D136)</f>
        <v>0</v>
      </c>
      <c r="E137" s="156">
        <f>IF(RES_hhdet_in_emi!E137=0,0,RES_hhdet_in_emi!E137*1000000/RES_hhdet_in_new!E136)</f>
        <v>0</v>
      </c>
      <c r="F137" s="156">
        <f>IF(RES_hhdet_in_emi!F137=0,0,RES_hhdet_in_emi!F137*1000000/RES_hhdet_in_new!F136)</f>
        <v>0</v>
      </c>
      <c r="G137" s="156">
        <f>IF(RES_hhdet_in_emi!G137=0,0,RES_hhdet_in_emi!G137*1000000/RES_hhdet_in_new!G136)</f>
        <v>0</v>
      </c>
      <c r="H137" s="156">
        <f>IF(RES_hhdet_in_emi!H137=0,0,RES_hhdet_in_emi!H137*1000000/RES_hhdet_in_new!H136)</f>
        <v>0</v>
      </c>
      <c r="I137" s="156">
        <f>IF(RES_hhdet_in_emi!I137=0,0,RES_hhdet_in_emi!I137*1000000/RES_hhdet_in_new!I136)</f>
        <v>0</v>
      </c>
      <c r="J137" s="156">
        <f>IF(RES_hhdet_in_emi!J137=0,0,RES_hhdet_in_emi!J137*1000000/RES_hhdet_in_new!J136)</f>
        <v>0</v>
      </c>
      <c r="K137" s="156">
        <f>IF(RES_hhdet_in_emi!K137=0,0,RES_hhdet_in_emi!K137*1000000/RES_hhdet_in_new!K136)</f>
        <v>0</v>
      </c>
      <c r="L137" s="156">
        <f>IF(RES_hhdet_in_emi!L137=0,0,RES_hhdet_in_emi!L137*1000000/RES_hhdet_in_new!L136)</f>
        <v>0</v>
      </c>
      <c r="M137" s="156">
        <f>IF(RES_hhdet_in_emi!M137=0,0,RES_hhdet_in_emi!M137*1000000/RES_hhdet_in_new!M136)</f>
        <v>0</v>
      </c>
      <c r="N137" s="156">
        <f>IF(RES_hhdet_in_emi!N137=0,0,RES_hhdet_in_emi!N137*1000000/RES_hhdet_in_new!N136)</f>
        <v>0</v>
      </c>
      <c r="O137" s="156">
        <f>IF(RES_hhdet_in_emi!O137=0,0,RES_hhdet_in_emi!O137*1000000/RES_hhdet_in_new!O136)</f>
        <v>0</v>
      </c>
      <c r="P137" s="156">
        <f>IF(RES_hhdet_in_emi!P137=0,0,RES_hhdet_in_emi!P137*1000000/RES_hhdet_in_new!P136)</f>
        <v>0</v>
      </c>
      <c r="Q137" s="156">
        <f>IF(RES_hhdet_in_emi!Q137=0,0,RES_hhdet_in_emi!Q137*1000000/RES_hhdet_in_new!Q136)</f>
        <v>0</v>
      </c>
    </row>
    <row r="138" spans="1:17" ht="12" customHeight="1" x14ac:dyDescent="0.25">
      <c r="A138" s="148" t="s">
        <v>59</v>
      </c>
      <c r="B138" s="156"/>
      <c r="C138" s="156">
        <f>IF(RES_hhdet_in_emi!C138=0,0,RES_hhdet_in_emi!C138*1000000/RES_hhdet_in_new!C136)</f>
        <v>0</v>
      </c>
      <c r="D138" s="156">
        <f>IF(RES_hhdet_in_emi!D138=0,0,RES_hhdet_in_emi!D138*1000000/RES_hhdet_in_new!D136)</f>
        <v>0</v>
      </c>
      <c r="E138" s="156">
        <f>IF(RES_hhdet_in_emi!E138=0,0,RES_hhdet_in_emi!E138*1000000/RES_hhdet_in_new!E136)</f>
        <v>0</v>
      </c>
      <c r="F138" s="156">
        <f>IF(RES_hhdet_in_emi!F138=0,0,RES_hhdet_in_emi!F138*1000000/RES_hhdet_in_new!F136)</f>
        <v>0</v>
      </c>
      <c r="G138" s="156">
        <f>IF(RES_hhdet_in_emi!G138=0,0,RES_hhdet_in_emi!G138*1000000/RES_hhdet_in_new!G136)</f>
        <v>0</v>
      </c>
      <c r="H138" s="156">
        <f>IF(RES_hhdet_in_emi!H138=0,0,RES_hhdet_in_emi!H138*1000000/RES_hhdet_in_new!H136)</f>
        <v>0</v>
      </c>
      <c r="I138" s="156">
        <f>IF(RES_hhdet_in_emi!I138=0,0,RES_hhdet_in_emi!I138*1000000/RES_hhdet_in_new!I136)</f>
        <v>0</v>
      </c>
      <c r="J138" s="156">
        <f>IF(RES_hhdet_in_emi!J138=0,0,RES_hhdet_in_emi!J138*1000000/RES_hhdet_in_new!J136)</f>
        <v>0</v>
      </c>
      <c r="K138" s="156">
        <f>IF(RES_hhdet_in_emi!K138=0,0,RES_hhdet_in_emi!K138*1000000/RES_hhdet_in_new!K136)</f>
        <v>0</v>
      </c>
      <c r="L138" s="156">
        <f>IF(RES_hhdet_in_emi!L138=0,0,RES_hhdet_in_emi!L138*1000000/RES_hhdet_in_new!L136)</f>
        <v>0</v>
      </c>
      <c r="M138" s="156">
        <f>IF(RES_hhdet_in_emi!M138=0,0,RES_hhdet_in_emi!M138*1000000/RES_hhdet_in_new!M136)</f>
        <v>0</v>
      </c>
      <c r="N138" s="156">
        <f>IF(RES_hhdet_in_emi!N138=0,0,RES_hhdet_in_emi!N138*1000000/RES_hhdet_in_new!N136)</f>
        <v>0</v>
      </c>
      <c r="O138" s="156">
        <f>IF(RES_hhdet_in_emi!O138=0,0,RES_hhdet_in_emi!O138*1000000/RES_hhdet_in_new!O136)</f>
        <v>0</v>
      </c>
      <c r="P138" s="156">
        <f>IF(RES_hhdet_in_emi!P138=0,0,RES_hhdet_in_emi!P138*1000000/RES_hhdet_in_new!P136)</f>
        <v>0</v>
      </c>
      <c r="Q138" s="156">
        <f>IF(RES_hhdet_in_emi!Q138=0,0,RES_hhdet_in_emi!Q138*1000000/RES_hhdet_in_new!Q136)</f>
        <v>0</v>
      </c>
    </row>
    <row r="139" spans="1:17" ht="12" customHeight="1" x14ac:dyDescent="0.25">
      <c r="A139" s="158" t="s">
        <v>62</v>
      </c>
      <c r="B139" s="157"/>
      <c r="C139" s="157">
        <f>IF(SUM(RES_hhdet_in_emi!C140:C141)=0,0,SUM(RES_hhdet_in_emi!C140:C141)*1000000/SUM(RES_hhdet_in_new!C140:C141))</f>
        <v>0</v>
      </c>
      <c r="D139" s="157">
        <f>IF(SUM(RES_hhdet_in_emi!D140:D141)=0,0,SUM(RES_hhdet_in_emi!D140:D141)*1000000/SUM(RES_hhdet_in_new!D140:D141))</f>
        <v>0</v>
      </c>
      <c r="E139" s="157">
        <f>IF(SUM(RES_hhdet_in_emi!E140:E141)=0,0,SUM(RES_hhdet_in_emi!E140:E141)*1000000/SUM(RES_hhdet_in_new!E140:E141))</f>
        <v>0</v>
      </c>
      <c r="F139" s="157">
        <f>IF(SUM(RES_hhdet_in_emi!F140:F141)=0,0,SUM(RES_hhdet_in_emi!F140:F141)*1000000/SUM(RES_hhdet_in_new!F140:F141))</f>
        <v>0</v>
      </c>
      <c r="G139" s="157">
        <f>IF(SUM(RES_hhdet_in_emi!G140:G141)=0,0,SUM(RES_hhdet_in_emi!G140:G141)*1000000/SUM(RES_hhdet_in_new!G140:G141))</f>
        <v>0</v>
      </c>
      <c r="H139" s="157">
        <f>IF(SUM(RES_hhdet_in_emi!H140:H141)=0,0,SUM(RES_hhdet_in_emi!H140:H141)*1000000/SUM(RES_hhdet_in_new!H140:H141))</f>
        <v>0</v>
      </c>
      <c r="I139" s="157">
        <f>IF(SUM(RES_hhdet_in_emi!I140:I141)=0,0,SUM(RES_hhdet_in_emi!I140:I141)*1000000/SUM(RES_hhdet_in_new!I140:I141))</f>
        <v>0</v>
      </c>
      <c r="J139" s="157">
        <f>IF(SUM(RES_hhdet_in_emi!J140:J141)=0,0,SUM(RES_hhdet_in_emi!J140:J141)*1000000/SUM(RES_hhdet_in_new!J140:J141))</f>
        <v>0</v>
      </c>
      <c r="K139" s="157">
        <f>IF(SUM(RES_hhdet_in_emi!K140:K141)=0,0,SUM(RES_hhdet_in_emi!K140:K141)*1000000/SUM(RES_hhdet_in_new!K140:K141))</f>
        <v>0</v>
      </c>
      <c r="L139" s="157">
        <f>IF(SUM(RES_hhdet_in_emi!L140:L141)=0,0,SUM(RES_hhdet_in_emi!L140:L141)*1000000/SUM(RES_hhdet_in_new!L140:L141))</f>
        <v>0</v>
      </c>
      <c r="M139" s="157">
        <f>IF(SUM(RES_hhdet_in_emi!M140:M141)=0,0,SUM(RES_hhdet_in_emi!M140:M141)*1000000/SUM(RES_hhdet_in_new!M140:M141))</f>
        <v>0</v>
      </c>
      <c r="N139" s="157">
        <f>IF(SUM(RES_hhdet_in_emi!N140:N141)=0,0,SUM(RES_hhdet_in_emi!N140:N141)*1000000/SUM(RES_hhdet_in_new!N140:N141))</f>
        <v>0</v>
      </c>
      <c r="O139" s="157">
        <f>IF(SUM(RES_hhdet_in_emi!O140:O141)=0,0,SUM(RES_hhdet_in_emi!O140:O141)*1000000/SUM(RES_hhdet_in_new!O140:O141))</f>
        <v>0</v>
      </c>
      <c r="P139" s="157">
        <f>IF(SUM(RES_hhdet_in_emi!P140:P141)=0,0,SUM(RES_hhdet_in_emi!P140:P141)*1000000/SUM(RES_hhdet_in_new!P140:P141))</f>
        <v>0</v>
      </c>
      <c r="Q139" s="157">
        <f>IF(SUM(RES_hhdet_in_emi!Q140:Q141)=0,0,SUM(RES_hhdet_in_emi!Q140:Q141)*1000000/SUM(RES_hhdet_in_new!Q140:Q141))</f>
        <v>0</v>
      </c>
    </row>
    <row r="140" spans="1:17" ht="12" customHeight="1" x14ac:dyDescent="0.25">
      <c r="A140" s="23" t="s">
        <v>57</v>
      </c>
      <c r="B140" s="156"/>
      <c r="C140" s="156">
        <f>IF(RES_hhdet_in_emi!C140=0,0,RES_hhdet_in_emi!C140*1000000/RES_hhdet_in_new!C140)</f>
        <v>0</v>
      </c>
      <c r="D140" s="156">
        <f>IF(RES_hhdet_in_emi!D140=0,0,RES_hhdet_in_emi!D140*1000000/RES_hhdet_in_new!D140)</f>
        <v>0</v>
      </c>
      <c r="E140" s="156">
        <f>IF(RES_hhdet_in_emi!E140=0,0,RES_hhdet_in_emi!E140*1000000/RES_hhdet_in_new!E140)</f>
        <v>0</v>
      </c>
      <c r="F140" s="156">
        <f>IF(RES_hhdet_in_emi!F140=0,0,RES_hhdet_in_emi!F140*1000000/RES_hhdet_in_new!F140)</f>
        <v>0</v>
      </c>
      <c r="G140" s="156">
        <f>IF(RES_hhdet_in_emi!G140=0,0,RES_hhdet_in_emi!G140*1000000/RES_hhdet_in_new!G140)</f>
        <v>0</v>
      </c>
      <c r="H140" s="156">
        <f>IF(RES_hhdet_in_emi!H140=0,0,RES_hhdet_in_emi!H140*1000000/RES_hhdet_in_new!H140)</f>
        <v>0</v>
      </c>
      <c r="I140" s="156">
        <f>IF(RES_hhdet_in_emi!I140=0,0,RES_hhdet_in_emi!I140*1000000/RES_hhdet_in_new!I140)</f>
        <v>0</v>
      </c>
      <c r="J140" s="156">
        <f>IF(RES_hhdet_in_emi!J140=0,0,RES_hhdet_in_emi!J140*1000000/RES_hhdet_in_new!J140)</f>
        <v>0</v>
      </c>
      <c r="K140" s="156">
        <f>IF(RES_hhdet_in_emi!K140=0,0,RES_hhdet_in_emi!K140*1000000/RES_hhdet_in_new!K140)</f>
        <v>0</v>
      </c>
      <c r="L140" s="156">
        <f>IF(RES_hhdet_in_emi!L140=0,0,RES_hhdet_in_emi!L140*1000000/RES_hhdet_in_new!L140)</f>
        <v>0</v>
      </c>
      <c r="M140" s="156">
        <f>IF(RES_hhdet_in_emi!M140=0,0,RES_hhdet_in_emi!M140*1000000/RES_hhdet_in_new!M140)</f>
        <v>0</v>
      </c>
      <c r="N140" s="156">
        <f>IF(RES_hhdet_in_emi!N140=0,0,RES_hhdet_in_emi!N140*1000000/RES_hhdet_in_new!N140)</f>
        <v>0</v>
      </c>
      <c r="O140" s="156">
        <f>IF(RES_hhdet_in_emi!O140=0,0,RES_hhdet_in_emi!O140*1000000/RES_hhdet_in_new!O140)</f>
        <v>0</v>
      </c>
      <c r="P140" s="156">
        <f>IF(RES_hhdet_in_emi!P140=0,0,RES_hhdet_in_emi!P140*1000000/RES_hhdet_in_new!P140)</f>
        <v>0</v>
      </c>
      <c r="Q140" s="156">
        <f>IF(RES_hhdet_in_emi!Q140=0,0,RES_hhdet_in_emi!Q140*1000000/RES_hhdet_in_new!Q140)</f>
        <v>0</v>
      </c>
    </row>
    <row r="141" spans="1:17" ht="12" customHeight="1" x14ac:dyDescent="0.25">
      <c r="A141" s="29" t="s">
        <v>140</v>
      </c>
      <c r="B141" s="57"/>
      <c r="C141" s="57">
        <f>IF(RES_hhdet_in_emi!C141=0,0,RES_hhdet_in_emi!C141*1000000/RES_hhdet_in_new!C141)</f>
        <v>0</v>
      </c>
      <c r="D141" s="57">
        <f>IF(RES_hhdet_in_emi!D141=0,0,RES_hhdet_in_emi!D141*1000000/RES_hhdet_in_new!D141)</f>
        <v>0</v>
      </c>
      <c r="E141" s="57">
        <f>IF(RES_hhdet_in_emi!E141=0,0,RES_hhdet_in_emi!E141*1000000/RES_hhdet_in_new!E141)</f>
        <v>0</v>
      </c>
      <c r="F141" s="57">
        <f>IF(RES_hhdet_in_emi!F141=0,0,RES_hhdet_in_emi!F141*1000000/RES_hhdet_in_new!F141)</f>
        <v>0</v>
      </c>
      <c r="G141" s="57">
        <f>IF(RES_hhdet_in_emi!G141=0,0,RES_hhdet_in_emi!G141*1000000/RES_hhdet_in_new!G141)</f>
        <v>0</v>
      </c>
      <c r="H141" s="57">
        <f>IF(RES_hhdet_in_emi!H141=0,0,RES_hhdet_in_emi!H141*1000000/RES_hhdet_in_new!H141)</f>
        <v>0</v>
      </c>
      <c r="I141" s="57">
        <f>IF(RES_hhdet_in_emi!I141=0,0,RES_hhdet_in_emi!I141*1000000/RES_hhdet_in_new!I141)</f>
        <v>0</v>
      </c>
      <c r="J141" s="57">
        <f>IF(RES_hhdet_in_emi!J141=0,0,RES_hhdet_in_emi!J141*1000000/RES_hhdet_in_new!J141)</f>
        <v>0</v>
      </c>
      <c r="K141" s="57">
        <f>IF(RES_hhdet_in_emi!K141=0,0,RES_hhdet_in_emi!K141*1000000/RES_hhdet_in_new!K141)</f>
        <v>0</v>
      </c>
      <c r="L141" s="57">
        <f>IF(RES_hhdet_in_emi!L141=0,0,RES_hhdet_in_emi!L141*1000000/RES_hhdet_in_new!L141)</f>
        <v>0</v>
      </c>
      <c r="M141" s="57">
        <f>IF(RES_hhdet_in_emi!M141=0,0,RES_hhdet_in_emi!M141*1000000/RES_hhdet_in_new!M141)</f>
        <v>0</v>
      </c>
      <c r="N141" s="57">
        <f>IF(RES_hhdet_in_emi!N141=0,0,RES_hhdet_in_emi!N141*1000000/RES_hhdet_in_new!N141)</f>
        <v>0</v>
      </c>
      <c r="O141" s="57">
        <f>IF(RES_hhdet_in_emi!O141=0,0,RES_hhdet_in_emi!O141*1000000/RES_hhdet_in_new!O141)</f>
        <v>0</v>
      </c>
      <c r="P141" s="57">
        <f>IF(RES_hhdet_in_emi!P141=0,0,RES_hhdet_in_emi!P141*1000000/RES_hhdet_in_new!P141)</f>
        <v>0</v>
      </c>
      <c r="Q141" s="57">
        <f>IF(RES_hhdet_in_emi!Q141=0,0,RES_hhdet_in_emi!Q141*1000000/RES_hhdet_in_new!Q141)</f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68">
        <f t="shared" ref="C143" si="119">SUM(C144,C146,C148,C157)</f>
        <v>0</v>
      </c>
      <c r="D143" s="168">
        <f t="shared" ref="D143" si="120">SUM(D144,D146,D148,D157)</f>
        <v>0</v>
      </c>
      <c r="E143" s="168">
        <f t="shared" ref="E143" si="121">SUM(E144,E146,E148,E157)</f>
        <v>0</v>
      </c>
      <c r="F143" s="168">
        <f t="shared" ref="F143" si="122">SUM(F144,F146,F148,F157)</f>
        <v>0</v>
      </c>
      <c r="G143" s="168">
        <f t="shared" ref="G143" si="123">SUM(G144,G146,G148,G157)</f>
        <v>0</v>
      </c>
      <c r="H143" s="168">
        <f t="shared" ref="H143" si="124">SUM(H144,H146,H148,H157)</f>
        <v>0</v>
      </c>
      <c r="I143" s="168">
        <f t="shared" ref="I143" si="125">SUM(I144,I146,I148,I157)</f>
        <v>0</v>
      </c>
      <c r="J143" s="168">
        <f t="shared" ref="J143" si="126">SUM(J144,J146,J148,J157)</f>
        <v>0</v>
      </c>
      <c r="K143" s="168">
        <f t="shared" ref="K143" si="127">SUM(K144,K146,K148,K157)</f>
        <v>0</v>
      </c>
      <c r="L143" s="168">
        <f t="shared" ref="L143" si="128">SUM(L144,L146,L148,L157)</f>
        <v>0</v>
      </c>
      <c r="M143" s="168">
        <f t="shared" ref="M143" si="129">SUM(M144,M146,M148,M157)</f>
        <v>0</v>
      </c>
      <c r="N143" s="168">
        <f t="shared" ref="N143" si="130">SUM(N144,N146,N148,N157)</f>
        <v>0</v>
      </c>
      <c r="O143" s="168">
        <f t="shared" ref="O143" si="131">SUM(O144,O146,O148,O157)</f>
        <v>0</v>
      </c>
      <c r="P143" s="168">
        <f t="shared" ref="P143" si="132">SUM(P144,P146,P148,P157)</f>
        <v>0</v>
      </c>
      <c r="Q143" s="168">
        <f t="shared" ref="Q143" si="133">SUM(Q144,Q146,Q148,Q157)</f>
        <v>0</v>
      </c>
    </row>
    <row r="144" spans="1:17" ht="12.95" customHeight="1" x14ac:dyDescent="0.25">
      <c r="A144" s="158" t="s">
        <v>65</v>
      </c>
      <c r="B144" s="157"/>
      <c r="C144" s="157">
        <f t="shared" ref="C144:Q144" si="134">C145</f>
        <v>0</v>
      </c>
      <c r="D144" s="157">
        <f t="shared" si="134"/>
        <v>0</v>
      </c>
      <c r="E144" s="157">
        <f t="shared" si="134"/>
        <v>0</v>
      </c>
      <c r="F144" s="157">
        <f t="shared" si="134"/>
        <v>0</v>
      </c>
      <c r="G144" s="157">
        <f t="shared" si="134"/>
        <v>0</v>
      </c>
      <c r="H144" s="157">
        <f t="shared" si="134"/>
        <v>0</v>
      </c>
      <c r="I144" s="157">
        <f t="shared" si="134"/>
        <v>0</v>
      </c>
      <c r="J144" s="157">
        <f t="shared" si="134"/>
        <v>0</v>
      </c>
      <c r="K144" s="157">
        <f t="shared" si="134"/>
        <v>0</v>
      </c>
      <c r="L144" s="157">
        <f t="shared" si="134"/>
        <v>0</v>
      </c>
      <c r="M144" s="157">
        <f t="shared" si="134"/>
        <v>0</v>
      </c>
      <c r="N144" s="157">
        <f t="shared" si="134"/>
        <v>0</v>
      </c>
      <c r="O144" s="157">
        <f t="shared" si="134"/>
        <v>0</v>
      </c>
      <c r="P144" s="157">
        <f t="shared" si="134"/>
        <v>0</v>
      </c>
      <c r="Q144" s="157">
        <f t="shared" si="134"/>
        <v>0</v>
      </c>
    </row>
    <row r="145" spans="1:17" ht="12" customHeight="1" x14ac:dyDescent="0.25">
      <c r="A145" s="23" t="s">
        <v>60</v>
      </c>
      <c r="B145" s="156"/>
      <c r="C145" s="156">
        <f>IF(RES_hhdet_in_emi!C145=0,0,RES_hhdet_in_emi!C145*1000000/RES_hhdet_in_new!C145)</f>
        <v>0</v>
      </c>
      <c r="D145" s="156">
        <f>IF(RES_hhdet_in_emi!D145=0,0,RES_hhdet_in_emi!D145*1000000/RES_hhdet_in_new!D145)</f>
        <v>0</v>
      </c>
      <c r="E145" s="156">
        <f>IF(RES_hhdet_in_emi!E145=0,0,RES_hhdet_in_emi!E145*1000000/RES_hhdet_in_new!E145)</f>
        <v>0</v>
      </c>
      <c r="F145" s="156">
        <f>IF(RES_hhdet_in_emi!F145=0,0,RES_hhdet_in_emi!F145*1000000/RES_hhdet_in_new!F145)</f>
        <v>0</v>
      </c>
      <c r="G145" s="156">
        <f>IF(RES_hhdet_in_emi!G145=0,0,RES_hhdet_in_emi!G145*1000000/RES_hhdet_in_new!G145)</f>
        <v>0</v>
      </c>
      <c r="H145" s="156">
        <f>IF(RES_hhdet_in_emi!H145=0,0,RES_hhdet_in_emi!H145*1000000/RES_hhdet_in_new!H145)</f>
        <v>0</v>
      </c>
      <c r="I145" s="156">
        <f>IF(RES_hhdet_in_emi!I145=0,0,RES_hhdet_in_emi!I145*1000000/RES_hhdet_in_new!I145)</f>
        <v>0</v>
      </c>
      <c r="J145" s="156">
        <f>IF(RES_hhdet_in_emi!J145=0,0,RES_hhdet_in_emi!J145*1000000/RES_hhdet_in_new!J145)</f>
        <v>0</v>
      </c>
      <c r="K145" s="156">
        <f>IF(RES_hhdet_in_emi!K145=0,0,RES_hhdet_in_emi!K145*1000000/RES_hhdet_in_new!K145)</f>
        <v>0</v>
      </c>
      <c r="L145" s="156">
        <f>IF(RES_hhdet_in_emi!L145=0,0,RES_hhdet_in_emi!L145*1000000/RES_hhdet_in_new!L145)</f>
        <v>0</v>
      </c>
      <c r="M145" s="156">
        <f>IF(RES_hhdet_in_emi!M145=0,0,RES_hhdet_in_emi!M145*1000000/RES_hhdet_in_new!M145)</f>
        <v>0</v>
      </c>
      <c r="N145" s="156">
        <f>IF(RES_hhdet_in_emi!N145=0,0,RES_hhdet_in_emi!N145*1000000/RES_hhdet_in_new!N145)</f>
        <v>0</v>
      </c>
      <c r="O145" s="156">
        <f>IF(RES_hhdet_in_emi!O145=0,0,RES_hhdet_in_emi!O145*1000000/RES_hhdet_in_new!O145)</f>
        <v>0</v>
      </c>
      <c r="P145" s="156">
        <f>IF(RES_hhdet_in_emi!P145=0,0,RES_hhdet_in_emi!P145*1000000/RES_hhdet_in_new!P145)</f>
        <v>0</v>
      </c>
      <c r="Q145" s="156">
        <f>IF(RES_hhdet_in_emi!Q145=0,0,RES_hhdet_in_emi!Q145*1000000/RES_hhdet_in_new!Q145)</f>
        <v>0</v>
      </c>
    </row>
    <row r="146" spans="1:17" ht="12.95" customHeight="1" x14ac:dyDescent="0.25">
      <c r="A146" s="158" t="s">
        <v>112</v>
      </c>
      <c r="B146" s="157"/>
      <c r="C146" s="157">
        <f t="shared" ref="C146:Q146" si="135">C147</f>
        <v>0</v>
      </c>
      <c r="D146" s="157">
        <f t="shared" si="135"/>
        <v>0</v>
      </c>
      <c r="E146" s="157">
        <f t="shared" si="135"/>
        <v>0</v>
      </c>
      <c r="F146" s="157">
        <f t="shared" si="135"/>
        <v>0</v>
      </c>
      <c r="G146" s="157">
        <f t="shared" si="135"/>
        <v>0</v>
      </c>
      <c r="H146" s="157">
        <f t="shared" si="135"/>
        <v>0</v>
      </c>
      <c r="I146" s="157">
        <f t="shared" si="135"/>
        <v>0</v>
      </c>
      <c r="J146" s="157">
        <f t="shared" si="135"/>
        <v>0</v>
      </c>
      <c r="K146" s="157">
        <f t="shared" si="135"/>
        <v>0</v>
      </c>
      <c r="L146" s="157">
        <f t="shared" si="135"/>
        <v>0</v>
      </c>
      <c r="M146" s="157">
        <f t="shared" si="135"/>
        <v>0</v>
      </c>
      <c r="N146" s="157">
        <f t="shared" si="135"/>
        <v>0</v>
      </c>
      <c r="O146" s="157">
        <f t="shared" si="135"/>
        <v>0</v>
      </c>
      <c r="P146" s="157">
        <f t="shared" si="135"/>
        <v>0</v>
      </c>
      <c r="Q146" s="157">
        <f t="shared" si="135"/>
        <v>0</v>
      </c>
    </row>
    <row r="147" spans="1:17" ht="12" customHeight="1" x14ac:dyDescent="0.25">
      <c r="A147" s="23" t="s">
        <v>60</v>
      </c>
      <c r="B147" s="156"/>
      <c r="C147" s="156">
        <f>IF(RES_hhdet_in_emi!C147=0,0,RES_hhdet_in_emi!C147*1000000/RES_hhdet_in_new!C147)</f>
        <v>0</v>
      </c>
      <c r="D147" s="156">
        <f>IF(RES_hhdet_in_emi!D147=0,0,RES_hhdet_in_emi!D147*1000000/RES_hhdet_in_new!D147)</f>
        <v>0</v>
      </c>
      <c r="E147" s="156">
        <f>IF(RES_hhdet_in_emi!E147=0,0,RES_hhdet_in_emi!E147*1000000/RES_hhdet_in_new!E147)</f>
        <v>0</v>
      </c>
      <c r="F147" s="156">
        <f>IF(RES_hhdet_in_emi!F147=0,0,RES_hhdet_in_emi!F147*1000000/RES_hhdet_in_new!F147)</f>
        <v>0</v>
      </c>
      <c r="G147" s="156">
        <f>IF(RES_hhdet_in_emi!G147=0,0,RES_hhdet_in_emi!G147*1000000/RES_hhdet_in_new!G147)</f>
        <v>0</v>
      </c>
      <c r="H147" s="156">
        <f>IF(RES_hhdet_in_emi!H147=0,0,RES_hhdet_in_emi!H147*1000000/RES_hhdet_in_new!H147)</f>
        <v>0</v>
      </c>
      <c r="I147" s="156">
        <f>IF(RES_hhdet_in_emi!I147=0,0,RES_hhdet_in_emi!I147*1000000/RES_hhdet_in_new!I147)</f>
        <v>0</v>
      </c>
      <c r="J147" s="156">
        <f>IF(RES_hhdet_in_emi!J147=0,0,RES_hhdet_in_emi!J147*1000000/RES_hhdet_in_new!J147)</f>
        <v>0</v>
      </c>
      <c r="K147" s="156">
        <f>IF(RES_hhdet_in_emi!K147=0,0,RES_hhdet_in_emi!K147*1000000/RES_hhdet_in_new!K147)</f>
        <v>0</v>
      </c>
      <c r="L147" s="156">
        <f>IF(RES_hhdet_in_emi!L147=0,0,RES_hhdet_in_emi!L147*1000000/RES_hhdet_in_new!L147)</f>
        <v>0</v>
      </c>
      <c r="M147" s="156">
        <f>IF(RES_hhdet_in_emi!M147=0,0,RES_hhdet_in_emi!M147*1000000/RES_hhdet_in_new!M147)</f>
        <v>0</v>
      </c>
      <c r="N147" s="156">
        <f>IF(RES_hhdet_in_emi!N147=0,0,RES_hhdet_in_emi!N147*1000000/RES_hhdet_in_new!N147)</f>
        <v>0</v>
      </c>
      <c r="O147" s="156">
        <f>IF(RES_hhdet_in_emi!O147=0,0,RES_hhdet_in_emi!O147*1000000/RES_hhdet_in_new!O147)</f>
        <v>0</v>
      </c>
      <c r="P147" s="156">
        <f>IF(RES_hhdet_in_emi!P147=0,0,RES_hhdet_in_emi!P147*1000000/RES_hhdet_in_new!P147)</f>
        <v>0</v>
      </c>
      <c r="Q147" s="156">
        <f>IF(RES_hhdet_in_emi!Q147=0,0,RES_hhdet_in_emi!Q147*1000000/RES_hhdet_in_new!Q147)</f>
        <v>0</v>
      </c>
    </row>
    <row r="148" spans="1:17" ht="12" customHeight="1" x14ac:dyDescent="0.25">
      <c r="A148" s="158" t="s">
        <v>63</v>
      </c>
      <c r="B148" s="157"/>
      <c r="C148" s="157">
        <f>IF(SUM(RES_hhdet_in_emi!C149:C150,RES_hhdet_in_emi!C153:C154)=0,0,SUM(RES_hhdet_in_emi!C149:C150,RES_hhdet_in_emi!C153:C154)*1000000/SUM(RES_hhdet_in_new!C149:C150,RES_hhdet_in_new!C153:C154))</f>
        <v>0</v>
      </c>
      <c r="D148" s="157">
        <f>IF(SUM(RES_hhdet_in_emi!D149:D150,RES_hhdet_in_emi!D153:D154)=0,0,SUM(RES_hhdet_in_emi!D149:D150,RES_hhdet_in_emi!D153:D154)*1000000/SUM(RES_hhdet_in_new!D149:D150,RES_hhdet_in_new!D153:D154))</f>
        <v>0</v>
      </c>
      <c r="E148" s="157">
        <f>IF(SUM(RES_hhdet_in_emi!E149:E150,RES_hhdet_in_emi!E153:E154)=0,0,SUM(RES_hhdet_in_emi!E149:E150,RES_hhdet_in_emi!E153:E154)*1000000/SUM(RES_hhdet_in_new!E149:E150,RES_hhdet_in_new!E153:E154))</f>
        <v>0</v>
      </c>
      <c r="F148" s="157">
        <f>IF(SUM(RES_hhdet_in_emi!F149:F150,RES_hhdet_in_emi!F153:F154)=0,0,SUM(RES_hhdet_in_emi!F149:F150,RES_hhdet_in_emi!F153:F154)*1000000/SUM(RES_hhdet_in_new!F149:F150,RES_hhdet_in_new!F153:F154))</f>
        <v>0</v>
      </c>
      <c r="G148" s="157">
        <f>IF(SUM(RES_hhdet_in_emi!G149:G150,RES_hhdet_in_emi!G153:G154)=0,0,SUM(RES_hhdet_in_emi!G149:G150,RES_hhdet_in_emi!G153:G154)*1000000/SUM(RES_hhdet_in_new!G149:G150,RES_hhdet_in_new!G153:G154))</f>
        <v>0</v>
      </c>
      <c r="H148" s="157">
        <f>IF(SUM(RES_hhdet_in_emi!H149:H150,RES_hhdet_in_emi!H153:H154)=0,0,SUM(RES_hhdet_in_emi!H149:H150,RES_hhdet_in_emi!H153:H154)*1000000/SUM(RES_hhdet_in_new!H149:H150,RES_hhdet_in_new!H153:H154))</f>
        <v>0</v>
      </c>
      <c r="I148" s="157">
        <f>IF(SUM(RES_hhdet_in_emi!I149:I150,RES_hhdet_in_emi!I153:I154)=0,0,SUM(RES_hhdet_in_emi!I149:I150,RES_hhdet_in_emi!I153:I154)*1000000/SUM(RES_hhdet_in_new!I149:I150,RES_hhdet_in_new!I153:I154))</f>
        <v>0</v>
      </c>
      <c r="J148" s="157">
        <f>IF(SUM(RES_hhdet_in_emi!J149:J150,RES_hhdet_in_emi!J153:J154)=0,0,SUM(RES_hhdet_in_emi!J149:J150,RES_hhdet_in_emi!J153:J154)*1000000/SUM(RES_hhdet_in_new!J149:J150,RES_hhdet_in_new!J153:J154))</f>
        <v>0</v>
      </c>
      <c r="K148" s="157">
        <f>IF(SUM(RES_hhdet_in_emi!K149:K150,RES_hhdet_in_emi!K153:K154)=0,0,SUM(RES_hhdet_in_emi!K149:K150,RES_hhdet_in_emi!K153:K154)*1000000/SUM(RES_hhdet_in_new!K149:K150,RES_hhdet_in_new!K153:K154))</f>
        <v>0</v>
      </c>
      <c r="L148" s="157">
        <f>IF(SUM(RES_hhdet_in_emi!L149:L150,RES_hhdet_in_emi!L153:L154)=0,0,SUM(RES_hhdet_in_emi!L149:L150,RES_hhdet_in_emi!L153:L154)*1000000/SUM(RES_hhdet_in_new!L149:L150,RES_hhdet_in_new!L153:L154))</f>
        <v>0</v>
      </c>
      <c r="M148" s="157">
        <f>IF(SUM(RES_hhdet_in_emi!M149:M150,RES_hhdet_in_emi!M153:M154)=0,0,SUM(RES_hhdet_in_emi!M149:M150,RES_hhdet_in_emi!M153:M154)*1000000/SUM(RES_hhdet_in_new!M149:M150,RES_hhdet_in_new!M153:M154))</f>
        <v>0</v>
      </c>
      <c r="N148" s="157">
        <f>IF(SUM(RES_hhdet_in_emi!N149:N150,RES_hhdet_in_emi!N153:N154)=0,0,SUM(RES_hhdet_in_emi!N149:N150,RES_hhdet_in_emi!N153:N154)*1000000/SUM(RES_hhdet_in_new!N149:N150,RES_hhdet_in_new!N153:N154))</f>
        <v>0</v>
      </c>
      <c r="O148" s="157">
        <f>IF(SUM(RES_hhdet_in_emi!O149:O150,RES_hhdet_in_emi!O153:O154)=0,0,SUM(RES_hhdet_in_emi!O149:O150,RES_hhdet_in_emi!O153:O154)*1000000/SUM(RES_hhdet_in_new!O149:O150,RES_hhdet_in_new!O153:O154))</f>
        <v>0</v>
      </c>
      <c r="P148" s="157">
        <f>IF(SUM(RES_hhdet_in_emi!P149:P150,RES_hhdet_in_emi!P153:P154)=0,0,SUM(RES_hhdet_in_emi!P149:P150,RES_hhdet_in_emi!P153:P154)*1000000/SUM(RES_hhdet_in_new!P149:P150,RES_hhdet_in_new!P153:P154))</f>
        <v>0</v>
      </c>
      <c r="Q148" s="157">
        <f>IF(SUM(RES_hhdet_in_emi!Q149:Q150,RES_hhdet_in_emi!Q153:Q154)=0,0,SUM(RES_hhdet_in_emi!Q149:Q150,RES_hhdet_in_emi!Q153:Q154)*1000000/SUM(RES_hhdet_in_new!Q149:Q150,RES_hhdet_in_new!Q153:Q154))</f>
        <v>0</v>
      </c>
    </row>
    <row r="149" spans="1:17" ht="12" customHeight="1" x14ac:dyDescent="0.25">
      <c r="A149" s="167" t="s">
        <v>144</v>
      </c>
      <c r="B149" s="132"/>
      <c r="C149" s="132">
        <f>IF(RES_hhdet_in_emi!C149=0,0,RES_hhdet_in_emi!C149*1000000/RES_hhdet_in_new!C149)</f>
        <v>0</v>
      </c>
      <c r="D149" s="132">
        <f>IF(RES_hhdet_in_emi!D149=0,0,RES_hhdet_in_emi!D149*1000000/RES_hhdet_in_new!D149)</f>
        <v>0</v>
      </c>
      <c r="E149" s="132">
        <f>IF(RES_hhdet_in_emi!E149=0,0,RES_hhdet_in_emi!E149*1000000/RES_hhdet_in_new!E149)</f>
        <v>0</v>
      </c>
      <c r="F149" s="132">
        <f>IF(RES_hhdet_in_emi!F149=0,0,RES_hhdet_in_emi!F149*1000000/RES_hhdet_in_new!F149)</f>
        <v>0</v>
      </c>
      <c r="G149" s="132">
        <f>IF(RES_hhdet_in_emi!G149=0,0,RES_hhdet_in_emi!G149*1000000/RES_hhdet_in_new!G149)</f>
        <v>0</v>
      </c>
      <c r="H149" s="132">
        <f>IF(RES_hhdet_in_emi!H149=0,0,RES_hhdet_in_emi!H149*1000000/RES_hhdet_in_new!H149)</f>
        <v>0</v>
      </c>
      <c r="I149" s="132">
        <f>IF(RES_hhdet_in_emi!I149=0,0,RES_hhdet_in_emi!I149*1000000/RES_hhdet_in_new!I149)</f>
        <v>0</v>
      </c>
      <c r="J149" s="132">
        <f>IF(RES_hhdet_in_emi!J149=0,0,RES_hhdet_in_emi!J149*1000000/RES_hhdet_in_new!J149)</f>
        <v>0</v>
      </c>
      <c r="K149" s="132">
        <f>IF(RES_hhdet_in_emi!K149=0,0,RES_hhdet_in_emi!K149*1000000/RES_hhdet_in_new!K149)</f>
        <v>0</v>
      </c>
      <c r="L149" s="132">
        <f>IF(RES_hhdet_in_emi!L149=0,0,RES_hhdet_in_emi!L149*1000000/RES_hhdet_in_new!L149)</f>
        <v>0</v>
      </c>
      <c r="M149" s="132">
        <f>IF(RES_hhdet_in_emi!M149=0,0,RES_hhdet_in_emi!M149*1000000/RES_hhdet_in_new!M149)</f>
        <v>0</v>
      </c>
      <c r="N149" s="132">
        <f>IF(RES_hhdet_in_emi!N149=0,0,RES_hhdet_in_emi!N149*1000000/RES_hhdet_in_new!N149)</f>
        <v>0</v>
      </c>
      <c r="O149" s="132">
        <f>IF(RES_hhdet_in_emi!O149=0,0,RES_hhdet_in_emi!O149*1000000/RES_hhdet_in_new!O149)</f>
        <v>0</v>
      </c>
      <c r="P149" s="132">
        <f>IF(RES_hhdet_in_emi!P149=0,0,RES_hhdet_in_emi!P149*1000000/RES_hhdet_in_new!P149)</f>
        <v>0</v>
      </c>
      <c r="Q149" s="132">
        <f>IF(RES_hhdet_in_emi!Q149=0,0,RES_hhdet_in_emi!Q149*1000000/RES_hhdet_in_new!Q149)</f>
        <v>0</v>
      </c>
    </row>
    <row r="150" spans="1:17" ht="12" customHeight="1" x14ac:dyDescent="0.25">
      <c r="A150" s="167" t="s">
        <v>143</v>
      </c>
      <c r="B150" s="132"/>
      <c r="C150" s="132">
        <f>IF(RES_hhdet_in_emi!C150=0,0,RES_hhdet_in_emi!C150*1000000/RES_hhdet_in_new!C150)</f>
        <v>0</v>
      </c>
      <c r="D150" s="132">
        <f>IF(RES_hhdet_in_emi!D150=0,0,RES_hhdet_in_emi!D150*1000000/RES_hhdet_in_new!D150)</f>
        <v>0</v>
      </c>
      <c r="E150" s="132">
        <f>IF(RES_hhdet_in_emi!E150=0,0,RES_hhdet_in_emi!E150*1000000/RES_hhdet_in_new!E150)</f>
        <v>0</v>
      </c>
      <c r="F150" s="132">
        <f>IF(RES_hhdet_in_emi!F150=0,0,RES_hhdet_in_emi!F150*1000000/RES_hhdet_in_new!F150)</f>
        <v>0</v>
      </c>
      <c r="G150" s="132">
        <f>IF(RES_hhdet_in_emi!G150=0,0,RES_hhdet_in_emi!G150*1000000/RES_hhdet_in_new!G150)</f>
        <v>0</v>
      </c>
      <c r="H150" s="132">
        <f>IF(RES_hhdet_in_emi!H150=0,0,RES_hhdet_in_emi!H150*1000000/RES_hhdet_in_new!H150)</f>
        <v>0</v>
      </c>
      <c r="I150" s="132">
        <f>IF(RES_hhdet_in_emi!I150=0,0,RES_hhdet_in_emi!I150*1000000/RES_hhdet_in_new!I150)</f>
        <v>0</v>
      </c>
      <c r="J150" s="132">
        <f>IF(RES_hhdet_in_emi!J150=0,0,RES_hhdet_in_emi!J150*1000000/RES_hhdet_in_new!J150)</f>
        <v>0</v>
      </c>
      <c r="K150" s="132">
        <f>IF(RES_hhdet_in_emi!K150=0,0,RES_hhdet_in_emi!K150*1000000/RES_hhdet_in_new!K150)</f>
        <v>0</v>
      </c>
      <c r="L150" s="132">
        <f>IF(RES_hhdet_in_emi!L150=0,0,RES_hhdet_in_emi!L150*1000000/RES_hhdet_in_new!L150)</f>
        <v>0</v>
      </c>
      <c r="M150" s="132">
        <f>IF(RES_hhdet_in_emi!M150=0,0,RES_hhdet_in_emi!M150*1000000/RES_hhdet_in_new!M150)</f>
        <v>0</v>
      </c>
      <c r="N150" s="132">
        <f>IF(RES_hhdet_in_emi!N150=0,0,RES_hhdet_in_emi!N150*1000000/RES_hhdet_in_new!N150)</f>
        <v>0</v>
      </c>
      <c r="O150" s="132">
        <f>IF(RES_hhdet_in_emi!O150=0,0,RES_hhdet_in_emi!O150*1000000/RES_hhdet_in_new!O150)</f>
        <v>0</v>
      </c>
      <c r="P150" s="132">
        <f>IF(RES_hhdet_in_emi!P150=0,0,RES_hhdet_in_emi!P150*1000000/RES_hhdet_in_new!P150)</f>
        <v>0</v>
      </c>
      <c r="Q150" s="132">
        <f>IF(RES_hhdet_in_emi!Q150=0,0,RES_hhdet_in_emi!Q150*1000000/RES_hhdet_in_new!Q150)</f>
        <v>0</v>
      </c>
    </row>
    <row r="151" spans="1:17" ht="12" customHeight="1" x14ac:dyDescent="0.25">
      <c r="A151" s="166" t="s">
        <v>57</v>
      </c>
      <c r="B151" s="165"/>
      <c r="C151" s="165">
        <f>IF(RES_hhdet_in_emi!C151=0,0,RES_hhdet_in_emi!C151*1000000/RES_hhdet_in_new!C150)</f>
        <v>0</v>
      </c>
      <c r="D151" s="165">
        <f>IF(RES_hhdet_in_emi!D151=0,0,RES_hhdet_in_emi!D151*1000000/RES_hhdet_in_new!D150)</f>
        <v>0</v>
      </c>
      <c r="E151" s="165">
        <f>IF(RES_hhdet_in_emi!E151=0,0,RES_hhdet_in_emi!E151*1000000/RES_hhdet_in_new!E150)</f>
        <v>0</v>
      </c>
      <c r="F151" s="165">
        <f>IF(RES_hhdet_in_emi!F151=0,0,RES_hhdet_in_emi!F151*1000000/RES_hhdet_in_new!F150)</f>
        <v>0</v>
      </c>
      <c r="G151" s="165">
        <f>IF(RES_hhdet_in_emi!G151=0,0,RES_hhdet_in_emi!G151*1000000/RES_hhdet_in_new!G150)</f>
        <v>0</v>
      </c>
      <c r="H151" s="165">
        <f>IF(RES_hhdet_in_emi!H151=0,0,RES_hhdet_in_emi!H151*1000000/RES_hhdet_in_new!H150)</f>
        <v>0</v>
      </c>
      <c r="I151" s="165">
        <f>IF(RES_hhdet_in_emi!I151=0,0,RES_hhdet_in_emi!I151*1000000/RES_hhdet_in_new!I150)</f>
        <v>0</v>
      </c>
      <c r="J151" s="165">
        <f>IF(RES_hhdet_in_emi!J151=0,0,RES_hhdet_in_emi!J151*1000000/RES_hhdet_in_new!J150)</f>
        <v>0</v>
      </c>
      <c r="K151" s="165">
        <f>IF(RES_hhdet_in_emi!K151=0,0,RES_hhdet_in_emi!K151*1000000/RES_hhdet_in_new!K150)</f>
        <v>0</v>
      </c>
      <c r="L151" s="165">
        <f>IF(RES_hhdet_in_emi!L151=0,0,RES_hhdet_in_emi!L151*1000000/RES_hhdet_in_new!L150)</f>
        <v>0</v>
      </c>
      <c r="M151" s="165">
        <f>IF(RES_hhdet_in_emi!M151=0,0,RES_hhdet_in_emi!M151*1000000/RES_hhdet_in_new!M150)</f>
        <v>0</v>
      </c>
      <c r="N151" s="165">
        <f>IF(RES_hhdet_in_emi!N151=0,0,RES_hhdet_in_emi!N151*1000000/RES_hhdet_in_new!N150)</f>
        <v>0</v>
      </c>
      <c r="O151" s="165">
        <f>IF(RES_hhdet_in_emi!O151=0,0,RES_hhdet_in_emi!O151*1000000/RES_hhdet_in_new!O150)</f>
        <v>0</v>
      </c>
      <c r="P151" s="165">
        <f>IF(RES_hhdet_in_emi!P151=0,0,RES_hhdet_in_emi!P151*1000000/RES_hhdet_in_new!P150)</f>
        <v>0</v>
      </c>
      <c r="Q151" s="165">
        <f>IF(RES_hhdet_in_emi!Q151=0,0,RES_hhdet_in_emi!Q151*1000000/RES_hhdet_in_new!Q150)</f>
        <v>0</v>
      </c>
    </row>
    <row r="152" spans="1:17" ht="12" customHeight="1" x14ac:dyDescent="0.25">
      <c r="A152" s="147" t="s">
        <v>59</v>
      </c>
      <c r="B152" s="164"/>
      <c r="C152" s="164">
        <f>IF(RES_hhdet_in_emi!C152=0,0,RES_hhdet_in_emi!C152*1000000/RES_hhdet_in_new!C150)</f>
        <v>0</v>
      </c>
      <c r="D152" s="164">
        <f>IF(RES_hhdet_in_emi!D152=0,0,RES_hhdet_in_emi!D152*1000000/RES_hhdet_in_new!D150)</f>
        <v>0</v>
      </c>
      <c r="E152" s="164">
        <f>IF(RES_hhdet_in_emi!E152=0,0,RES_hhdet_in_emi!E152*1000000/RES_hhdet_in_new!E150)</f>
        <v>0</v>
      </c>
      <c r="F152" s="164">
        <f>IF(RES_hhdet_in_emi!F152=0,0,RES_hhdet_in_emi!F152*1000000/RES_hhdet_in_new!F150)</f>
        <v>0</v>
      </c>
      <c r="G152" s="164">
        <f>IF(RES_hhdet_in_emi!G152=0,0,RES_hhdet_in_emi!G152*1000000/RES_hhdet_in_new!G150)</f>
        <v>0</v>
      </c>
      <c r="H152" s="164">
        <f>IF(RES_hhdet_in_emi!H152=0,0,RES_hhdet_in_emi!H152*1000000/RES_hhdet_in_new!H150)</f>
        <v>0</v>
      </c>
      <c r="I152" s="164">
        <f>IF(RES_hhdet_in_emi!I152=0,0,RES_hhdet_in_emi!I152*1000000/RES_hhdet_in_new!I150)</f>
        <v>0</v>
      </c>
      <c r="J152" s="164">
        <f>IF(RES_hhdet_in_emi!J152=0,0,RES_hhdet_in_emi!J152*1000000/RES_hhdet_in_new!J150)</f>
        <v>0</v>
      </c>
      <c r="K152" s="164">
        <f>IF(RES_hhdet_in_emi!K152=0,0,RES_hhdet_in_emi!K152*1000000/RES_hhdet_in_new!K150)</f>
        <v>0</v>
      </c>
      <c r="L152" s="164">
        <f>IF(RES_hhdet_in_emi!L152=0,0,RES_hhdet_in_emi!L152*1000000/RES_hhdet_in_new!L150)</f>
        <v>0</v>
      </c>
      <c r="M152" s="164">
        <f>IF(RES_hhdet_in_emi!M152=0,0,RES_hhdet_in_emi!M152*1000000/RES_hhdet_in_new!M150)</f>
        <v>0</v>
      </c>
      <c r="N152" s="164">
        <f>IF(RES_hhdet_in_emi!N152=0,0,RES_hhdet_in_emi!N152*1000000/RES_hhdet_in_new!N150)</f>
        <v>0</v>
      </c>
      <c r="O152" s="164">
        <f>IF(RES_hhdet_in_emi!O152=0,0,RES_hhdet_in_emi!O152*1000000/RES_hhdet_in_new!O150)</f>
        <v>0</v>
      </c>
      <c r="P152" s="164">
        <f>IF(RES_hhdet_in_emi!P152=0,0,RES_hhdet_in_emi!P152*1000000/RES_hhdet_in_new!P150)</f>
        <v>0</v>
      </c>
      <c r="Q152" s="164">
        <f>IF(RES_hhdet_in_emi!Q152=0,0,RES_hhdet_in_emi!Q152*1000000/RES_hhdet_in_new!Q150)</f>
        <v>0</v>
      </c>
    </row>
    <row r="153" spans="1:17" ht="12" customHeight="1" x14ac:dyDescent="0.25">
      <c r="A153" s="163" t="s">
        <v>142</v>
      </c>
      <c r="B153" s="162"/>
      <c r="C153" s="162">
        <f>IF(RES_hhdet_in_emi!C153=0,0,RES_hhdet_in_emi!C153*1000000/RES_hhdet_in_new!C153)</f>
        <v>0</v>
      </c>
      <c r="D153" s="162">
        <f>IF(RES_hhdet_in_emi!D153=0,0,RES_hhdet_in_emi!D153*1000000/RES_hhdet_in_new!D153)</f>
        <v>0</v>
      </c>
      <c r="E153" s="162">
        <f>IF(RES_hhdet_in_emi!E153=0,0,RES_hhdet_in_emi!E153*1000000/RES_hhdet_in_new!E153)</f>
        <v>0</v>
      </c>
      <c r="F153" s="162">
        <f>IF(RES_hhdet_in_emi!F153=0,0,RES_hhdet_in_emi!F153*1000000/RES_hhdet_in_new!F153)</f>
        <v>0</v>
      </c>
      <c r="G153" s="162">
        <f>IF(RES_hhdet_in_emi!G153=0,0,RES_hhdet_in_emi!G153*1000000/RES_hhdet_in_new!G153)</f>
        <v>0</v>
      </c>
      <c r="H153" s="162">
        <f>IF(RES_hhdet_in_emi!H153=0,0,RES_hhdet_in_emi!H153*1000000/RES_hhdet_in_new!H153)</f>
        <v>0</v>
      </c>
      <c r="I153" s="162">
        <f>IF(RES_hhdet_in_emi!I153=0,0,RES_hhdet_in_emi!I153*1000000/RES_hhdet_in_new!I153)</f>
        <v>0</v>
      </c>
      <c r="J153" s="162">
        <f>IF(RES_hhdet_in_emi!J153=0,0,RES_hhdet_in_emi!J153*1000000/RES_hhdet_in_new!J153)</f>
        <v>0</v>
      </c>
      <c r="K153" s="162">
        <f>IF(RES_hhdet_in_emi!K153=0,0,RES_hhdet_in_emi!K153*1000000/RES_hhdet_in_new!K153)</f>
        <v>0</v>
      </c>
      <c r="L153" s="162">
        <f>IF(RES_hhdet_in_emi!L153=0,0,RES_hhdet_in_emi!L153*1000000/RES_hhdet_in_new!L153)</f>
        <v>0</v>
      </c>
      <c r="M153" s="162">
        <f>IF(RES_hhdet_in_emi!M153=0,0,RES_hhdet_in_emi!M153*1000000/RES_hhdet_in_new!M153)</f>
        <v>0</v>
      </c>
      <c r="N153" s="162">
        <f>IF(RES_hhdet_in_emi!N153=0,0,RES_hhdet_in_emi!N153*1000000/RES_hhdet_in_new!N153)</f>
        <v>0</v>
      </c>
      <c r="O153" s="162">
        <f>IF(RES_hhdet_in_emi!O153=0,0,RES_hhdet_in_emi!O153*1000000/RES_hhdet_in_new!O153)</f>
        <v>0</v>
      </c>
      <c r="P153" s="162">
        <f>IF(RES_hhdet_in_emi!P153=0,0,RES_hhdet_in_emi!P153*1000000/RES_hhdet_in_new!P153)</f>
        <v>0</v>
      </c>
      <c r="Q153" s="162">
        <f>IF(RES_hhdet_in_emi!Q153=0,0,RES_hhdet_in_emi!Q153*1000000/RES_hhdet_in_new!Q153)</f>
        <v>0</v>
      </c>
    </row>
    <row r="154" spans="1:17" ht="12" customHeight="1" x14ac:dyDescent="0.25">
      <c r="A154" s="161" t="s">
        <v>141</v>
      </c>
      <c r="B154" s="160"/>
      <c r="C154" s="160">
        <f>IF(RES_hhdet_in_emi!C154=0,0,RES_hhdet_in_emi!C154*1000000/RES_hhdet_in_new!C154)</f>
        <v>0</v>
      </c>
      <c r="D154" s="160">
        <f>IF(RES_hhdet_in_emi!D154=0,0,RES_hhdet_in_emi!D154*1000000/RES_hhdet_in_new!D154)</f>
        <v>0</v>
      </c>
      <c r="E154" s="160">
        <f>IF(RES_hhdet_in_emi!E154=0,0,RES_hhdet_in_emi!E154*1000000/RES_hhdet_in_new!E154)</f>
        <v>0</v>
      </c>
      <c r="F154" s="160">
        <f>IF(RES_hhdet_in_emi!F154=0,0,RES_hhdet_in_emi!F154*1000000/RES_hhdet_in_new!F154)</f>
        <v>0</v>
      </c>
      <c r="G154" s="160">
        <f>IF(RES_hhdet_in_emi!G154=0,0,RES_hhdet_in_emi!G154*1000000/RES_hhdet_in_new!G154)</f>
        <v>0</v>
      </c>
      <c r="H154" s="160">
        <f>IF(RES_hhdet_in_emi!H154=0,0,RES_hhdet_in_emi!H154*1000000/RES_hhdet_in_new!H154)</f>
        <v>0</v>
      </c>
      <c r="I154" s="160">
        <f>IF(RES_hhdet_in_emi!I154=0,0,RES_hhdet_in_emi!I154*1000000/RES_hhdet_in_new!I154)</f>
        <v>0</v>
      </c>
      <c r="J154" s="160">
        <f>IF(RES_hhdet_in_emi!J154=0,0,RES_hhdet_in_emi!J154*1000000/RES_hhdet_in_new!J154)</f>
        <v>0</v>
      </c>
      <c r="K154" s="160">
        <f>IF(RES_hhdet_in_emi!K154=0,0,RES_hhdet_in_emi!K154*1000000/RES_hhdet_in_new!K154)</f>
        <v>0</v>
      </c>
      <c r="L154" s="160">
        <f>IF(RES_hhdet_in_emi!L154=0,0,RES_hhdet_in_emi!L154*1000000/RES_hhdet_in_new!L154)</f>
        <v>0</v>
      </c>
      <c r="M154" s="160">
        <f>IF(RES_hhdet_in_emi!M154=0,0,RES_hhdet_in_emi!M154*1000000/RES_hhdet_in_new!M154)</f>
        <v>0</v>
      </c>
      <c r="N154" s="160">
        <f>IF(RES_hhdet_in_emi!N154=0,0,RES_hhdet_in_emi!N154*1000000/RES_hhdet_in_new!N154)</f>
        <v>0</v>
      </c>
      <c r="O154" s="160">
        <f>IF(RES_hhdet_in_emi!O154=0,0,RES_hhdet_in_emi!O154*1000000/RES_hhdet_in_new!O154)</f>
        <v>0</v>
      </c>
      <c r="P154" s="160">
        <f>IF(RES_hhdet_in_emi!P154=0,0,RES_hhdet_in_emi!P154*1000000/RES_hhdet_in_new!P154)</f>
        <v>0</v>
      </c>
      <c r="Q154" s="160">
        <f>IF(RES_hhdet_in_emi!Q154=0,0,RES_hhdet_in_emi!Q154*1000000/RES_hhdet_in_new!Q154)</f>
        <v>0</v>
      </c>
    </row>
    <row r="155" spans="1:17" ht="12" customHeight="1" x14ac:dyDescent="0.25">
      <c r="A155" s="148" t="s">
        <v>60</v>
      </c>
      <c r="B155" s="156"/>
      <c r="C155" s="156">
        <f>IF(RES_hhdet_in_emi!C155=0,0,RES_hhdet_in_emi!C155*1000000/RES_hhdet_in_new!C154)</f>
        <v>0</v>
      </c>
      <c r="D155" s="156">
        <f>IF(RES_hhdet_in_emi!D155=0,0,RES_hhdet_in_emi!D155*1000000/RES_hhdet_in_new!D154)</f>
        <v>0</v>
      </c>
      <c r="E155" s="156">
        <f>IF(RES_hhdet_in_emi!E155=0,0,RES_hhdet_in_emi!E155*1000000/RES_hhdet_in_new!E154)</f>
        <v>0</v>
      </c>
      <c r="F155" s="156">
        <f>IF(RES_hhdet_in_emi!F155=0,0,RES_hhdet_in_emi!F155*1000000/RES_hhdet_in_new!F154)</f>
        <v>0</v>
      </c>
      <c r="G155" s="156">
        <f>IF(RES_hhdet_in_emi!G155=0,0,RES_hhdet_in_emi!G155*1000000/RES_hhdet_in_new!G154)</f>
        <v>0</v>
      </c>
      <c r="H155" s="156">
        <f>IF(RES_hhdet_in_emi!H155=0,0,RES_hhdet_in_emi!H155*1000000/RES_hhdet_in_new!H154)</f>
        <v>0</v>
      </c>
      <c r="I155" s="156">
        <f>IF(RES_hhdet_in_emi!I155=0,0,RES_hhdet_in_emi!I155*1000000/RES_hhdet_in_new!I154)</f>
        <v>0</v>
      </c>
      <c r="J155" s="156">
        <f>IF(RES_hhdet_in_emi!J155=0,0,RES_hhdet_in_emi!J155*1000000/RES_hhdet_in_new!J154)</f>
        <v>0</v>
      </c>
      <c r="K155" s="156">
        <f>IF(RES_hhdet_in_emi!K155=0,0,RES_hhdet_in_emi!K155*1000000/RES_hhdet_in_new!K154)</f>
        <v>0</v>
      </c>
      <c r="L155" s="156">
        <f>IF(RES_hhdet_in_emi!L155=0,0,RES_hhdet_in_emi!L155*1000000/RES_hhdet_in_new!L154)</f>
        <v>0</v>
      </c>
      <c r="M155" s="156">
        <f>IF(RES_hhdet_in_emi!M155=0,0,RES_hhdet_in_emi!M155*1000000/RES_hhdet_in_new!M154)</f>
        <v>0</v>
      </c>
      <c r="N155" s="156">
        <f>IF(RES_hhdet_in_emi!N155=0,0,RES_hhdet_in_emi!N155*1000000/RES_hhdet_in_new!N154)</f>
        <v>0</v>
      </c>
      <c r="O155" s="156">
        <f>IF(RES_hhdet_in_emi!O155=0,0,RES_hhdet_in_emi!O155*1000000/RES_hhdet_in_new!O154)</f>
        <v>0</v>
      </c>
      <c r="P155" s="156">
        <f>IF(RES_hhdet_in_emi!P155=0,0,RES_hhdet_in_emi!P155*1000000/RES_hhdet_in_new!P154)</f>
        <v>0</v>
      </c>
      <c r="Q155" s="156">
        <f>IF(RES_hhdet_in_emi!Q155=0,0,RES_hhdet_in_emi!Q155*1000000/RES_hhdet_in_new!Q154)</f>
        <v>0</v>
      </c>
    </row>
    <row r="156" spans="1:17" ht="12" customHeight="1" x14ac:dyDescent="0.25">
      <c r="A156" s="148" t="s">
        <v>59</v>
      </c>
      <c r="B156" s="156"/>
      <c r="C156" s="156">
        <f>IF(RES_hhdet_in_emi!C156=0,0,RES_hhdet_in_emi!C156*1000000/RES_hhdet_in_new!C154)</f>
        <v>0</v>
      </c>
      <c r="D156" s="156">
        <f>IF(RES_hhdet_in_emi!D156=0,0,RES_hhdet_in_emi!D156*1000000/RES_hhdet_in_new!D154)</f>
        <v>0</v>
      </c>
      <c r="E156" s="156">
        <f>IF(RES_hhdet_in_emi!E156=0,0,RES_hhdet_in_emi!E156*1000000/RES_hhdet_in_new!E154)</f>
        <v>0</v>
      </c>
      <c r="F156" s="156">
        <f>IF(RES_hhdet_in_emi!F156=0,0,RES_hhdet_in_emi!F156*1000000/RES_hhdet_in_new!F154)</f>
        <v>0</v>
      </c>
      <c r="G156" s="156">
        <f>IF(RES_hhdet_in_emi!G156=0,0,RES_hhdet_in_emi!G156*1000000/RES_hhdet_in_new!G154)</f>
        <v>0</v>
      </c>
      <c r="H156" s="156">
        <f>IF(RES_hhdet_in_emi!H156=0,0,RES_hhdet_in_emi!H156*1000000/RES_hhdet_in_new!H154)</f>
        <v>0</v>
      </c>
      <c r="I156" s="156">
        <f>IF(RES_hhdet_in_emi!I156=0,0,RES_hhdet_in_emi!I156*1000000/RES_hhdet_in_new!I154)</f>
        <v>0</v>
      </c>
      <c r="J156" s="156">
        <f>IF(RES_hhdet_in_emi!J156=0,0,RES_hhdet_in_emi!J156*1000000/RES_hhdet_in_new!J154)</f>
        <v>0</v>
      </c>
      <c r="K156" s="156">
        <f>IF(RES_hhdet_in_emi!K156=0,0,RES_hhdet_in_emi!K156*1000000/RES_hhdet_in_new!K154)</f>
        <v>0</v>
      </c>
      <c r="L156" s="156">
        <f>IF(RES_hhdet_in_emi!L156=0,0,RES_hhdet_in_emi!L156*1000000/RES_hhdet_in_new!L154)</f>
        <v>0</v>
      </c>
      <c r="M156" s="156">
        <f>IF(RES_hhdet_in_emi!M156=0,0,RES_hhdet_in_emi!M156*1000000/RES_hhdet_in_new!M154)</f>
        <v>0</v>
      </c>
      <c r="N156" s="156">
        <f>IF(RES_hhdet_in_emi!N156=0,0,RES_hhdet_in_emi!N156*1000000/RES_hhdet_in_new!N154)</f>
        <v>0</v>
      </c>
      <c r="O156" s="156">
        <f>IF(RES_hhdet_in_emi!O156=0,0,RES_hhdet_in_emi!O156*1000000/RES_hhdet_in_new!O154)</f>
        <v>0</v>
      </c>
      <c r="P156" s="156">
        <f>IF(RES_hhdet_in_emi!P156=0,0,RES_hhdet_in_emi!P156*1000000/RES_hhdet_in_new!P154)</f>
        <v>0</v>
      </c>
      <c r="Q156" s="156">
        <f>IF(RES_hhdet_in_emi!Q156=0,0,RES_hhdet_in_emi!Q156*1000000/RES_hhdet_in_new!Q154)</f>
        <v>0</v>
      </c>
    </row>
    <row r="157" spans="1:17" ht="12" customHeight="1" x14ac:dyDescent="0.25">
      <c r="A157" s="158" t="s">
        <v>62</v>
      </c>
      <c r="B157" s="157"/>
      <c r="C157" s="157">
        <f>IF(SUM(RES_hhdet_in_emi!C158:C159)=0,0,SUM(RES_hhdet_in_emi!C158:C159)*1000000/SUM(RES_hhdet_in_new!C158:C159))</f>
        <v>0</v>
      </c>
      <c r="D157" s="157">
        <f>IF(SUM(RES_hhdet_in_emi!D158:D159)=0,0,SUM(RES_hhdet_in_emi!D158:D159)*1000000/SUM(RES_hhdet_in_new!D158:D159))</f>
        <v>0</v>
      </c>
      <c r="E157" s="157">
        <f>IF(SUM(RES_hhdet_in_emi!E158:E159)=0,0,SUM(RES_hhdet_in_emi!E158:E159)*1000000/SUM(RES_hhdet_in_new!E158:E159))</f>
        <v>0</v>
      </c>
      <c r="F157" s="157">
        <f>IF(SUM(RES_hhdet_in_emi!F158:F159)=0,0,SUM(RES_hhdet_in_emi!F158:F159)*1000000/SUM(RES_hhdet_in_new!F158:F159))</f>
        <v>0</v>
      </c>
      <c r="G157" s="157">
        <f>IF(SUM(RES_hhdet_in_emi!G158:G159)=0,0,SUM(RES_hhdet_in_emi!G158:G159)*1000000/SUM(RES_hhdet_in_new!G158:G159))</f>
        <v>0</v>
      </c>
      <c r="H157" s="157">
        <f>IF(SUM(RES_hhdet_in_emi!H158:H159)=0,0,SUM(RES_hhdet_in_emi!H158:H159)*1000000/SUM(RES_hhdet_in_new!H158:H159))</f>
        <v>0</v>
      </c>
      <c r="I157" s="157">
        <f>IF(SUM(RES_hhdet_in_emi!I158:I159)=0,0,SUM(RES_hhdet_in_emi!I158:I159)*1000000/SUM(RES_hhdet_in_new!I158:I159))</f>
        <v>0</v>
      </c>
      <c r="J157" s="157">
        <f>IF(SUM(RES_hhdet_in_emi!J158:J159)=0,0,SUM(RES_hhdet_in_emi!J158:J159)*1000000/SUM(RES_hhdet_in_new!J158:J159))</f>
        <v>0</v>
      </c>
      <c r="K157" s="157">
        <f>IF(SUM(RES_hhdet_in_emi!K158:K159)=0,0,SUM(RES_hhdet_in_emi!K158:K159)*1000000/SUM(RES_hhdet_in_new!K158:K159))</f>
        <v>0</v>
      </c>
      <c r="L157" s="157">
        <f>IF(SUM(RES_hhdet_in_emi!L158:L159)=0,0,SUM(RES_hhdet_in_emi!L158:L159)*1000000/SUM(RES_hhdet_in_new!L158:L159))</f>
        <v>0</v>
      </c>
      <c r="M157" s="157">
        <f>IF(SUM(RES_hhdet_in_emi!M158:M159)=0,0,SUM(RES_hhdet_in_emi!M158:M159)*1000000/SUM(RES_hhdet_in_new!M158:M159))</f>
        <v>0</v>
      </c>
      <c r="N157" s="157">
        <f>IF(SUM(RES_hhdet_in_emi!N158:N159)=0,0,SUM(RES_hhdet_in_emi!N158:N159)*1000000/SUM(RES_hhdet_in_new!N158:N159))</f>
        <v>0</v>
      </c>
      <c r="O157" s="157">
        <f>IF(SUM(RES_hhdet_in_emi!O158:O159)=0,0,SUM(RES_hhdet_in_emi!O158:O159)*1000000/SUM(RES_hhdet_in_new!O158:O159))</f>
        <v>0</v>
      </c>
      <c r="P157" s="157">
        <f>IF(SUM(RES_hhdet_in_emi!P158:P159)=0,0,SUM(RES_hhdet_in_emi!P158:P159)*1000000/SUM(RES_hhdet_in_new!P158:P159))</f>
        <v>0</v>
      </c>
      <c r="Q157" s="157">
        <f>IF(SUM(RES_hhdet_in_emi!Q158:Q159)=0,0,SUM(RES_hhdet_in_emi!Q158:Q159)*1000000/SUM(RES_hhdet_in_new!Q158:Q159))</f>
        <v>0</v>
      </c>
    </row>
    <row r="158" spans="1:17" ht="12" customHeight="1" x14ac:dyDescent="0.25">
      <c r="A158" s="23" t="s">
        <v>57</v>
      </c>
      <c r="B158" s="156"/>
      <c r="C158" s="156">
        <f>IF(RES_hhdet_in_emi!C158=0,0,RES_hhdet_in_emi!C158*1000000/RES_hhdet_in_new!C158)</f>
        <v>0</v>
      </c>
      <c r="D158" s="156">
        <f>IF(RES_hhdet_in_emi!D158=0,0,RES_hhdet_in_emi!D158*1000000/RES_hhdet_in_new!D158)</f>
        <v>0</v>
      </c>
      <c r="E158" s="156">
        <f>IF(RES_hhdet_in_emi!E158=0,0,RES_hhdet_in_emi!E158*1000000/RES_hhdet_in_new!E158)</f>
        <v>0</v>
      </c>
      <c r="F158" s="156">
        <f>IF(RES_hhdet_in_emi!F158=0,0,RES_hhdet_in_emi!F158*1000000/RES_hhdet_in_new!F158)</f>
        <v>0</v>
      </c>
      <c r="G158" s="156">
        <f>IF(RES_hhdet_in_emi!G158=0,0,RES_hhdet_in_emi!G158*1000000/RES_hhdet_in_new!G158)</f>
        <v>0</v>
      </c>
      <c r="H158" s="156">
        <f>IF(RES_hhdet_in_emi!H158=0,0,RES_hhdet_in_emi!H158*1000000/RES_hhdet_in_new!H158)</f>
        <v>0</v>
      </c>
      <c r="I158" s="156">
        <f>IF(RES_hhdet_in_emi!I158=0,0,RES_hhdet_in_emi!I158*1000000/RES_hhdet_in_new!I158)</f>
        <v>0</v>
      </c>
      <c r="J158" s="156">
        <f>IF(RES_hhdet_in_emi!J158=0,0,RES_hhdet_in_emi!J158*1000000/RES_hhdet_in_new!J158)</f>
        <v>0</v>
      </c>
      <c r="K158" s="156">
        <f>IF(RES_hhdet_in_emi!K158=0,0,RES_hhdet_in_emi!K158*1000000/RES_hhdet_in_new!K158)</f>
        <v>0</v>
      </c>
      <c r="L158" s="156">
        <f>IF(RES_hhdet_in_emi!L158=0,0,RES_hhdet_in_emi!L158*1000000/RES_hhdet_in_new!L158)</f>
        <v>0</v>
      </c>
      <c r="M158" s="156">
        <f>IF(RES_hhdet_in_emi!M158=0,0,RES_hhdet_in_emi!M158*1000000/RES_hhdet_in_new!M158)</f>
        <v>0</v>
      </c>
      <c r="N158" s="156">
        <f>IF(RES_hhdet_in_emi!N158=0,0,RES_hhdet_in_emi!N158*1000000/RES_hhdet_in_new!N158)</f>
        <v>0</v>
      </c>
      <c r="O158" s="156">
        <f>IF(RES_hhdet_in_emi!O158=0,0,RES_hhdet_in_emi!O158*1000000/RES_hhdet_in_new!O158)</f>
        <v>0</v>
      </c>
      <c r="P158" s="156">
        <f>IF(RES_hhdet_in_emi!P158=0,0,RES_hhdet_in_emi!P158*1000000/RES_hhdet_in_new!P158)</f>
        <v>0</v>
      </c>
      <c r="Q158" s="156">
        <f>IF(RES_hhdet_in_emi!Q158=0,0,RES_hhdet_in_emi!Q158*1000000/RES_hhdet_in_new!Q158)</f>
        <v>0</v>
      </c>
    </row>
    <row r="159" spans="1:17" ht="12" customHeight="1" x14ac:dyDescent="0.25">
      <c r="A159" s="29" t="s">
        <v>140</v>
      </c>
      <c r="B159" s="57"/>
      <c r="C159" s="57">
        <f>IF(RES_hhdet_in_emi!C159=0,0,RES_hhdet_in_emi!C159*1000000/RES_hhdet_in_new!C159)</f>
        <v>0</v>
      </c>
      <c r="D159" s="57">
        <f>IF(RES_hhdet_in_emi!D159=0,0,RES_hhdet_in_emi!D159*1000000/RES_hhdet_in_new!D159)</f>
        <v>0</v>
      </c>
      <c r="E159" s="57">
        <f>IF(RES_hhdet_in_emi!E159=0,0,RES_hhdet_in_emi!E159*1000000/RES_hhdet_in_new!E159)</f>
        <v>0</v>
      </c>
      <c r="F159" s="57">
        <f>IF(RES_hhdet_in_emi!F159=0,0,RES_hhdet_in_emi!F159*1000000/RES_hhdet_in_new!F159)</f>
        <v>0</v>
      </c>
      <c r="G159" s="57">
        <f>IF(RES_hhdet_in_emi!G159=0,0,RES_hhdet_in_emi!G159*1000000/RES_hhdet_in_new!G159)</f>
        <v>0</v>
      </c>
      <c r="H159" s="57">
        <f>IF(RES_hhdet_in_emi!H159=0,0,RES_hhdet_in_emi!H159*1000000/RES_hhdet_in_new!H159)</f>
        <v>0</v>
      </c>
      <c r="I159" s="57">
        <f>IF(RES_hhdet_in_emi!I159=0,0,RES_hhdet_in_emi!I159*1000000/RES_hhdet_in_new!I159)</f>
        <v>0</v>
      </c>
      <c r="J159" s="57">
        <f>IF(RES_hhdet_in_emi!J159=0,0,RES_hhdet_in_emi!J159*1000000/RES_hhdet_in_new!J159)</f>
        <v>0</v>
      </c>
      <c r="K159" s="57">
        <f>IF(RES_hhdet_in_emi!K159=0,0,RES_hhdet_in_emi!K159*1000000/RES_hhdet_in_new!K159)</f>
        <v>0</v>
      </c>
      <c r="L159" s="57">
        <f>IF(RES_hhdet_in_emi!L159=0,0,RES_hhdet_in_emi!L159*1000000/RES_hhdet_in_new!L159)</f>
        <v>0</v>
      </c>
      <c r="M159" s="57">
        <f>IF(RES_hhdet_in_emi!M159=0,0,RES_hhdet_in_emi!M159*1000000/RES_hhdet_in_new!M159)</f>
        <v>0</v>
      </c>
      <c r="N159" s="57">
        <f>IF(RES_hhdet_in_emi!N159=0,0,RES_hhdet_in_emi!N159*1000000/RES_hhdet_in_new!N159)</f>
        <v>0</v>
      </c>
      <c r="O159" s="57">
        <f>IF(RES_hhdet_in_emi!O159=0,0,RES_hhdet_in_emi!O159*1000000/RES_hhdet_in_new!O159)</f>
        <v>0</v>
      </c>
      <c r="P159" s="57">
        <f>IF(RES_hhdet_in_emi!P159=0,0,RES_hhdet_in_emi!P159*1000000/RES_hhdet_in_new!P159)</f>
        <v>0</v>
      </c>
      <c r="Q159" s="57">
        <f>IF(RES_hhdet_in_emi!Q159=0,0,RES_hhdet_in_emi!Q159*1000000/RES_hhdet_in_new!Q159)</f>
        <v>0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68">
        <f t="shared" ref="C161" si="136">SUM(C162,C164,C166,C175)</f>
        <v>0</v>
      </c>
      <c r="D161" s="168">
        <f t="shared" ref="D161" si="137">SUM(D162,D164,D166,D175)</f>
        <v>0</v>
      </c>
      <c r="E161" s="168">
        <f t="shared" ref="E161" si="138">SUM(E162,E164,E166,E175)</f>
        <v>0</v>
      </c>
      <c r="F161" s="168">
        <f t="shared" ref="F161" si="139">SUM(F162,F164,F166,F175)</f>
        <v>0</v>
      </c>
      <c r="G161" s="168">
        <f t="shared" ref="G161" si="140">SUM(G162,G164,G166,G175)</f>
        <v>0</v>
      </c>
      <c r="H161" s="168">
        <f t="shared" ref="H161" si="141">SUM(H162,H164,H166,H175)</f>
        <v>0</v>
      </c>
      <c r="I161" s="168">
        <f t="shared" ref="I161" si="142">SUM(I162,I164,I166,I175)</f>
        <v>0</v>
      </c>
      <c r="J161" s="168">
        <f t="shared" ref="J161" si="143">SUM(J162,J164,J166,J175)</f>
        <v>0</v>
      </c>
      <c r="K161" s="168">
        <f t="shared" ref="K161" si="144">SUM(K162,K164,K166,K175)</f>
        <v>0</v>
      </c>
      <c r="L161" s="168">
        <f t="shared" ref="L161" si="145">SUM(L162,L164,L166,L175)</f>
        <v>0</v>
      </c>
      <c r="M161" s="168">
        <f t="shared" ref="M161" si="146">SUM(M162,M164,M166,M175)</f>
        <v>0</v>
      </c>
      <c r="N161" s="168">
        <f t="shared" ref="N161" si="147">SUM(N162,N164,N166,N175)</f>
        <v>0</v>
      </c>
      <c r="O161" s="168">
        <f t="shared" ref="O161" si="148">SUM(O162,O164,O166,O175)</f>
        <v>0</v>
      </c>
      <c r="P161" s="168">
        <f t="shared" ref="P161" si="149">SUM(P162,P164,P166,P175)</f>
        <v>0</v>
      </c>
      <c r="Q161" s="168">
        <f t="shared" ref="Q161" si="150">SUM(Q162,Q164,Q166,Q175)</f>
        <v>0</v>
      </c>
    </row>
    <row r="162" spans="1:17" ht="12.95" customHeight="1" x14ac:dyDescent="0.25">
      <c r="A162" s="158" t="s">
        <v>65</v>
      </c>
      <c r="B162" s="157"/>
      <c r="C162" s="157">
        <f t="shared" ref="C162:Q162" si="151">C163</f>
        <v>0</v>
      </c>
      <c r="D162" s="157">
        <f t="shared" si="151"/>
        <v>0</v>
      </c>
      <c r="E162" s="157">
        <f t="shared" si="151"/>
        <v>0</v>
      </c>
      <c r="F162" s="157">
        <f t="shared" si="151"/>
        <v>0</v>
      </c>
      <c r="G162" s="157">
        <f t="shared" si="151"/>
        <v>0</v>
      </c>
      <c r="H162" s="157">
        <f t="shared" si="151"/>
        <v>0</v>
      </c>
      <c r="I162" s="157">
        <f t="shared" si="151"/>
        <v>0</v>
      </c>
      <c r="J162" s="157">
        <f t="shared" si="151"/>
        <v>0</v>
      </c>
      <c r="K162" s="157">
        <f t="shared" si="151"/>
        <v>0</v>
      </c>
      <c r="L162" s="157">
        <f t="shared" si="151"/>
        <v>0</v>
      </c>
      <c r="M162" s="157">
        <f t="shared" si="151"/>
        <v>0</v>
      </c>
      <c r="N162" s="157">
        <f t="shared" si="151"/>
        <v>0</v>
      </c>
      <c r="O162" s="157">
        <f t="shared" si="151"/>
        <v>0</v>
      </c>
      <c r="P162" s="157">
        <f t="shared" si="151"/>
        <v>0</v>
      </c>
      <c r="Q162" s="157">
        <f t="shared" si="151"/>
        <v>0</v>
      </c>
    </row>
    <row r="163" spans="1:17" ht="12" customHeight="1" x14ac:dyDescent="0.25">
      <c r="A163" s="23" t="s">
        <v>60</v>
      </c>
      <c r="B163" s="57"/>
      <c r="C163" s="57">
        <f>IF(RES_hhdet_in_emi!C163=0,0,RES_hhdet_in_emi!C163*1000000/RES_hhdet_in_new!C163)</f>
        <v>0</v>
      </c>
      <c r="D163" s="57">
        <f>IF(RES_hhdet_in_emi!D163=0,0,RES_hhdet_in_emi!D163*1000000/RES_hhdet_in_new!D163)</f>
        <v>0</v>
      </c>
      <c r="E163" s="57">
        <f>IF(RES_hhdet_in_emi!E163=0,0,RES_hhdet_in_emi!E163*1000000/RES_hhdet_in_new!E163)</f>
        <v>0</v>
      </c>
      <c r="F163" s="57">
        <f>IF(RES_hhdet_in_emi!F163=0,0,RES_hhdet_in_emi!F163*1000000/RES_hhdet_in_new!F163)</f>
        <v>0</v>
      </c>
      <c r="G163" s="57">
        <f>IF(RES_hhdet_in_emi!G163=0,0,RES_hhdet_in_emi!G163*1000000/RES_hhdet_in_new!G163)</f>
        <v>0</v>
      </c>
      <c r="H163" s="57">
        <f>IF(RES_hhdet_in_emi!H163=0,0,RES_hhdet_in_emi!H163*1000000/RES_hhdet_in_new!H163)</f>
        <v>0</v>
      </c>
      <c r="I163" s="57">
        <f>IF(RES_hhdet_in_emi!I163=0,0,RES_hhdet_in_emi!I163*1000000/RES_hhdet_in_new!I163)</f>
        <v>0</v>
      </c>
      <c r="J163" s="57">
        <f>IF(RES_hhdet_in_emi!J163=0,0,RES_hhdet_in_emi!J163*1000000/RES_hhdet_in_new!J163)</f>
        <v>0</v>
      </c>
      <c r="K163" s="57">
        <f>IF(RES_hhdet_in_emi!K163=0,0,RES_hhdet_in_emi!K163*1000000/RES_hhdet_in_new!K163)</f>
        <v>0</v>
      </c>
      <c r="L163" s="57">
        <f>IF(RES_hhdet_in_emi!L163=0,0,RES_hhdet_in_emi!L163*1000000/RES_hhdet_in_new!L163)</f>
        <v>0</v>
      </c>
      <c r="M163" s="57">
        <f>IF(RES_hhdet_in_emi!M163=0,0,RES_hhdet_in_emi!M163*1000000/RES_hhdet_in_new!M163)</f>
        <v>0</v>
      </c>
      <c r="N163" s="57">
        <f>IF(RES_hhdet_in_emi!N163=0,0,RES_hhdet_in_emi!N163*1000000/RES_hhdet_in_new!N163)</f>
        <v>0</v>
      </c>
      <c r="O163" s="57">
        <f>IF(RES_hhdet_in_emi!O163=0,0,RES_hhdet_in_emi!O163*1000000/RES_hhdet_in_new!O163)</f>
        <v>0</v>
      </c>
      <c r="P163" s="57">
        <f>IF(RES_hhdet_in_emi!P163=0,0,RES_hhdet_in_emi!P163*1000000/RES_hhdet_in_new!P163)</f>
        <v>0</v>
      </c>
      <c r="Q163" s="57">
        <f>IF(RES_hhdet_in_emi!Q163=0,0,RES_hhdet_in_emi!Q163*1000000/RES_hhdet_in_new!Q163)</f>
        <v>0</v>
      </c>
    </row>
    <row r="164" spans="1:17" ht="12.95" customHeight="1" x14ac:dyDescent="0.25">
      <c r="A164" s="158" t="s">
        <v>112</v>
      </c>
      <c r="B164" s="157"/>
      <c r="C164" s="157">
        <f t="shared" ref="C164:Q164" si="152">C165</f>
        <v>0</v>
      </c>
      <c r="D164" s="157">
        <f t="shared" si="152"/>
        <v>0</v>
      </c>
      <c r="E164" s="157">
        <f t="shared" si="152"/>
        <v>0</v>
      </c>
      <c r="F164" s="157">
        <f t="shared" si="152"/>
        <v>0</v>
      </c>
      <c r="G164" s="157">
        <f t="shared" si="152"/>
        <v>0</v>
      </c>
      <c r="H164" s="157">
        <f t="shared" si="152"/>
        <v>0</v>
      </c>
      <c r="I164" s="157">
        <f t="shared" si="152"/>
        <v>0</v>
      </c>
      <c r="J164" s="157">
        <f t="shared" si="152"/>
        <v>0</v>
      </c>
      <c r="K164" s="157">
        <f t="shared" si="152"/>
        <v>0</v>
      </c>
      <c r="L164" s="157">
        <f t="shared" si="152"/>
        <v>0</v>
      </c>
      <c r="M164" s="157">
        <f t="shared" si="152"/>
        <v>0</v>
      </c>
      <c r="N164" s="157">
        <f t="shared" si="152"/>
        <v>0</v>
      </c>
      <c r="O164" s="157">
        <f t="shared" si="152"/>
        <v>0</v>
      </c>
      <c r="P164" s="157">
        <f t="shared" si="152"/>
        <v>0</v>
      </c>
      <c r="Q164" s="157">
        <f t="shared" si="152"/>
        <v>0</v>
      </c>
    </row>
    <row r="165" spans="1:17" ht="12" customHeight="1" x14ac:dyDescent="0.25">
      <c r="A165" s="23" t="s">
        <v>60</v>
      </c>
      <c r="B165" s="156"/>
      <c r="C165" s="156">
        <f>IF(RES_hhdet_in_emi!C165=0,0,RES_hhdet_in_emi!C165*1000000/RES_hhdet_in_new!C165)</f>
        <v>0</v>
      </c>
      <c r="D165" s="156">
        <f>IF(RES_hhdet_in_emi!D165=0,0,RES_hhdet_in_emi!D165*1000000/RES_hhdet_in_new!D165)</f>
        <v>0</v>
      </c>
      <c r="E165" s="156">
        <f>IF(RES_hhdet_in_emi!E165=0,0,RES_hhdet_in_emi!E165*1000000/RES_hhdet_in_new!E165)</f>
        <v>0</v>
      </c>
      <c r="F165" s="156">
        <f>IF(RES_hhdet_in_emi!F165=0,0,RES_hhdet_in_emi!F165*1000000/RES_hhdet_in_new!F165)</f>
        <v>0</v>
      </c>
      <c r="G165" s="156">
        <f>IF(RES_hhdet_in_emi!G165=0,0,RES_hhdet_in_emi!G165*1000000/RES_hhdet_in_new!G165)</f>
        <v>0</v>
      </c>
      <c r="H165" s="156">
        <f>IF(RES_hhdet_in_emi!H165=0,0,RES_hhdet_in_emi!H165*1000000/RES_hhdet_in_new!H165)</f>
        <v>0</v>
      </c>
      <c r="I165" s="156">
        <f>IF(RES_hhdet_in_emi!I165=0,0,RES_hhdet_in_emi!I165*1000000/RES_hhdet_in_new!I165)</f>
        <v>0</v>
      </c>
      <c r="J165" s="156">
        <f>IF(RES_hhdet_in_emi!J165=0,0,RES_hhdet_in_emi!J165*1000000/RES_hhdet_in_new!J165)</f>
        <v>0</v>
      </c>
      <c r="K165" s="156">
        <f>IF(RES_hhdet_in_emi!K165=0,0,RES_hhdet_in_emi!K165*1000000/RES_hhdet_in_new!K165)</f>
        <v>0</v>
      </c>
      <c r="L165" s="156">
        <f>IF(RES_hhdet_in_emi!L165=0,0,RES_hhdet_in_emi!L165*1000000/RES_hhdet_in_new!L165)</f>
        <v>0</v>
      </c>
      <c r="M165" s="156">
        <f>IF(RES_hhdet_in_emi!M165=0,0,RES_hhdet_in_emi!M165*1000000/RES_hhdet_in_new!M165)</f>
        <v>0</v>
      </c>
      <c r="N165" s="156">
        <f>IF(RES_hhdet_in_emi!N165=0,0,RES_hhdet_in_emi!N165*1000000/RES_hhdet_in_new!N165)</f>
        <v>0</v>
      </c>
      <c r="O165" s="156">
        <f>IF(RES_hhdet_in_emi!O165=0,0,RES_hhdet_in_emi!O165*1000000/RES_hhdet_in_new!O165)</f>
        <v>0</v>
      </c>
      <c r="P165" s="156">
        <f>IF(RES_hhdet_in_emi!P165=0,0,RES_hhdet_in_emi!P165*1000000/RES_hhdet_in_new!P165)</f>
        <v>0</v>
      </c>
      <c r="Q165" s="156">
        <f>IF(RES_hhdet_in_emi!Q165=0,0,RES_hhdet_in_emi!Q165*1000000/RES_hhdet_in_new!Q165)</f>
        <v>0</v>
      </c>
    </row>
    <row r="166" spans="1:17" ht="12" customHeight="1" x14ac:dyDescent="0.25">
      <c r="A166" s="158" t="s">
        <v>63</v>
      </c>
      <c r="B166" s="157"/>
      <c r="C166" s="157">
        <f>IF(SUM(RES_hhdet_in_emi!C167:C168,RES_hhdet_in_emi!C171:C172)=0,0,SUM(RES_hhdet_in_emi!C167:C168,RES_hhdet_in_emi!C171:C172)*1000000/SUM(RES_hhdet_in_new!C167:C168,RES_hhdet_in_new!C171:C172))</f>
        <v>0</v>
      </c>
      <c r="D166" s="157">
        <f>IF(SUM(RES_hhdet_in_emi!D167:D168,RES_hhdet_in_emi!D171:D172)=0,0,SUM(RES_hhdet_in_emi!D167:D168,RES_hhdet_in_emi!D171:D172)*1000000/SUM(RES_hhdet_in_new!D167:D168,RES_hhdet_in_new!D171:D172))</f>
        <v>0</v>
      </c>
      <c r="E166" s="157">
        <f>IF(SUM(RES_hhdet_in_emi!E167:E168,RES_hhdet_in_emi!E171:E172)=0,0,SUM(RES_hhdet_in_emi!E167:E168,RES_hhdet_in_emi!E171:E172)*1000000/SUM(RES_hhdet_in_new!E167:E168,RES_hhdet_in_new!E171:E172))</f>
        <v>0</v>
      </c>
      <c r="F166" s="157">
        <f>IF(SUM(RES_hhdet_in_emi!F167:F168,RES_hhdet_in_emi!F171:F172)=0,0,SUM(RES_hhdet_in_emi!F167:F168,RES_hhdet_in_emi!F171:F172)*1000000/SUM(RES_hhdet_in_new!F167:F168,RES_hhdet_in_new!F171:F172))</f>
        <v>0</v>
      </c>
      <c r="G166" s="157">
        <f>IF(SUM(RES_hhdet_in_emi!G167:G168,RES_hhdet_in_emi!G171:G172)=0,0,SUM(RES_hhdet_in_emi!G167:G168,RES_hhdet_in_emi!G171:G172)*1000000/SUM(RES_hhdet_in_new!G167:G168,RES_hhdet_in_new!G171:G172))</f>
        <v>0</v>
      </c>
      <c r="H166" s="157">
        <f>IF(SUM(RES_hhdet_in_emi!H167:H168,RES_hhdet_in_emi!H171:H172)=0,0,SUM(RES_hhdet_in_emi!H167:H168,RES_hhdet_in_emi!H171:H172)*1000000/SUM(RES_hhdet_in_new!H167:H168,RES_hhdet_in_new!H171:H172))</f>
        <v>0</v>
      </c>
      <c r="I166" s="157">
        <f>IF(SUM(RES_hhdet_in_emi!I167:I168,RES_hhdet_in_emi!I171:I172)=0,0,SUM(RES_hhdet_in_emi!I167:I168,RES_hhdet_in_emi!I171:I172)*1000000/SUM(RES_hhdet_in_new!I167:I168,RES_hhdet_in_new!I171:I172))</f>
        <v>0</v>
      </c>
      <c r="J166" s="157">
        <f>IF(SUM(RES_hhdet_in_emi!J167:J168,RES_hhdet_in_emi!J171:J172)=0,0,SUM(RES_hhdet_in_emi!J167:J168,RES_hhdet_in_emi!J171:J172)*1000000/SUM(RES_hhdet_in_new!J167:J168,RES_hhdet_in_new!J171:J172))</f>
        <v>0</v>
      </c>
      <c r="K166" s="157">
        <f>IF(SUM(RES_hhdet_in_emi!K167:K168,RES_hhdet_in_emi!K171:K172)=0,0,SUM(RES_hhdet_in_emi!K167:K168,RES_hhdet_in_emi!K171:K172)*1000000/SUM(RES_hhdet_in_new!K167:K168,RES_hhdet_in_new!K171:K172))</f>
        <v>0</v>
      </c>
      <c r="L166" s="157">
        <f>IF(SUM(RES_hhdet_in_emi!L167:L168,RES_hhdet_in_emi!L171:L172)=0,0,SUM(RES_hhdet_in_emi!L167:L168,RES_hhdet_in_emi!L171:L172)*1000000/SUM(RES_hhdet_in_new!L167:L168,RES_hhdet_in_new!L171:L172))</f>
        <v>0</v>
      </c>
      <c r="M166" s="157">
        <f>IF(SUM(RES_hhdet_in_emi!M167:M168,RES_hhdet_in_emi!M171:M172)=0,0,SUM(RES_hhdet_in_emi!M167:M168,RES_hhdet_in_emi!M171:M172)*1000000/SUM(RES_hhdet_in_new!M167:M168,RES_hhdet_in_new!M171:M172))</f>
        <v>0</v>
      </c>
      <c r="N166" s="157">
        <f>IF(SUM(RES_hhdet_in_emi!N167:N168,RES_hhdet_in_emi!N171:N172)=0,0,SUM(RES_hhdet_in_emi!N167:N168,RES_hhdet_in_emi!N171:N172)*1000000/SUM(RES_hhdet_in_new!N167:N168,RES_hhdet_in_new!N171:N172))</f>
        <v>0</v>
      </c>
      <c r="O166" s="157">
        <f>IF(SUM(RES_hhdet_in_emi!O167:O168,RES_hhdet_in_emi!O171:O172)=0,0,SUM(RES_hhdet_in_emi!O167:O168,RES_hhdet_in_emi!O171:O172)*1000000/SUM(RES_hhdet_in_new!O167:O168,RES_hhdet_in_new!O171:O172))</f>
        <v>0</v>
      </c>
      <c r="P166" s="157">
        <f>IF(SUM(RES_hhdet_in_emi!P167:P168,RES_hhdet_in_emi!P171:P172)=0,0,SUM(RES_hhdet_in_emi!P167:P168,RES_hhdet_in_emi!P171:P172)*1000000/SUM(RES_hhdet_in_new!P167:P168,RES_hhdet_in_new!P171:P172))</f>
        <v>0</v>
      </c>
      <c r="Q166" s="157">
        <f>IF(SUM(RES_hhdet_in_emi!Q167:Q168,RES_hhdet_in_emi!Q171:Q172)=0,0,SUM(RES_hhdet_in_emi!Q167:Q168,RES_hhdet_in_emi!Q171:Q172)*1000000/SUM(RES_hhdet_in_new!Q167:Q168,RES_hhdet_in_new!Q171:Q172))</f>
        <v>0</v>
      </c>
    </row>
    <row r="167" spans="1:17" ht="12" customHeight="1" x14ac:dyDescent="0.25">
      <c r="A167" s="167" t="s">
        <v>144</v>
      </c>
      <c r="B167" s="132"/>
      <c r="C167" s="132">
        <f>IF(RES_hhdet_in_emi!C167=0,0,RES_hhdet_in_emi!C167*1000000/RES_hhdet_in_new!C167)</f>
        <v>0</v>
      </c>
      <c r="D167" s="132">
        <f>IF(RES_hhdet_in_emi!D167=0,0,RES_hhdet_in_emi!D167*1000000/RES_hhdet_in_new!D167)</f>
        <v>0</v>
      </c>
      <c r="E167" s="132">
        <f>IF(RES_hhdet_in_emi!E167=0,0,RES_hhdet_in_emi!E167*1000000/RES_hhdet_in_new!E167)</f>
        <v>0</v>
      </c>
      <c r="F167" s="132">
        <f>IF(RES_hhdet_in_emi!F167=0,0,RES_hhdet_in_emi!F167*1000000/RES_hhdet_in_new!F167)</f>
        <v>0</v>
      </c>
      <c r="G167" s="132">
        <f>IF(RES_hhdet_in_emi!G167=0,0,RES_hhdet_in_emi!G167*1000000/RES_hhdet_in_new!G167)</f>
        <v>0</v>
      </c>
      <c r="H167" s="132">
        <f>IF(RES_hhdet_in_emi!H167=0,0,RES_hhdet_in_emi!H167*1000000/RES_hhdet_in_new!H167)</f>
        <v>0</v>
      </c>
      <c r="I167" s="132">
        <f>IF(RES_hhdet_in_emi!I167=0,0,RES_hhdet_in_emi!I167*1000000/RES_hhdet_in_new!I167)</f>
        <v>0</v>
      </c>
      <c r="J167" s="132">
        <f>IF(RES_hhdet_in_emi!J167=0,0,RES_hhdet_in_emi!J167*1000000/RES_hhdet_in_new!J167)</f>
        <v>0</v>
      </c>
      <c r="K167" s="132">
        <f>IF(RES_hhdet_in_emi!K167=0,0,RES_hhdet_in_emi!K167*1000000/RES_hhdet_in_new!K167)</f>
        <v>0</v>
      </c>
      <c r="L167" s="132">
        <f>IF(RES_hhdet_in_emi!L167=0,0,RES_hhdet_in_emi!L167*1000000/RES_hhdet_in_new!L167)</f>
        <v>0</v>
      </c>
      <c r="M167" s="132">
        <f>IF(RES_hhdet_in_emi!M167=0,0,RES_hhdet_in_emi!M167*1000000/RES_hhdet_in_new!M167)</f>
        <v>0</v>
      </c>
      <c r="N167" s="132">
        <f>IF(RES_hhdet_in_emi!N167=0,0,RES_hhdet_in_emi!N167*1000000/RES_hhdet_in_new!N167)</f>
        <v>0</v>
      </c>
      <c r="O167" s="132">
        <f>IF(RES_hhdet_in_emi!O167=0,0,RES_hhdet_in_emi!O167*1000000/RES_hhdet_in_new!O167)</f>
        <v>0</v>
      </c>
      <c r="P167" s="132">
        <f>IF(RES_hhdet_in_emi!P167=0,0,RES_hhdet_in_emi!P167*1000000/RES_hhdet_in_new!P167)</f>
        <v>0</v>
      </c>
      <c r="Q167" s="132">
        <f>IF(RES_hhdet_in_emi!Q167=0,0,RES_hhdet_in_emi!Q167*1000000/RES_hhdet_in_new!Q167)</f>
        <v>0</v>
      </c>
    </row>
    <row r="168" spans="1:17" ht="12" customHeight="1" x14ac:dyDescent="0.25">
      <c r="A168" s="167" t="s">
        <v>143</v>
      </c>
      <c r="B168" s="132"/>
      <c r="C168" s="132">
        <f>IF(RES_hhdet_in_emi!C168=0,0,RES_hhdet_in_emi!C168*1000000/RES_hhdet_in_new!C168)</f>
        <v>0</v>
      </c>
      <c r="D168" s="132">
        <f>IF(RES_hhdet_in_emi!D168=0,0,RES_hhdet_in_emi!D168*1000000/RES_hhdet_in_new!D168)</f>
        <v>0</v>
      </c>
      <c r="E168" s="132">
        <f>IF(RES_hhdet_in_emi!E168=0,0,RES_hhdet_in_emi!E168*1000000/RES_hhdet_in_new!E168)</f>
        <v>0</v>
      </c>
      <c r="F168" s="132">
        <f>IF(RES_hhdet_in_emi!F168=0,0,RES_hhdet_in_emi!F168*1000000/RES_hhdet_in_new!F168)</f>
        <v>0</v>
      </c>
      <c r="G168" s="132">
        <f>IF(RES_hhdet_in_emi!G168=0,0,RES_hhdet_in_emi!G168*1000000/RES_hhdet_in_new!G168)</f>
        <v>0</v>
      </c>
      <c r="H168" s="132">
        <f>IF(RES_hhdet_in_emi!H168=0,0,RES_hhdet_in_emi!H168*1000000/RES_hhdet_in_new!H168)</f>
        <v>0</v>
      </c>
      <c r="I168" s="132">
        <f>IF(RES_hhdet_in_emi!I168=0,0,RES_hhdet_in_emi!I168*1000000/RES_hhdet_in_new!I168)</f>
        <v>0</v>
      </c>
      <c r="J168" s="132">
        <f>IF(RES_hhdet_in_emi!J168=0,0,RES_hhdet_in_emi!J168*1000000/RES_hhdet_in_new!J168)</f>
        <v>0</v>
      </c>
      <c r="K168" s="132">
        <f>IF(RES_hhdet_in_emi!K168=0,0,RES_hhdet_in_emi!K168*1000000/RES_hhdet_in_new!K168)</f>
        <v>0</v>
      </c>
      <c r="L168" s="132">
        <f>IF(RES_hhdet_in_emi!L168=0,0,RES_hhdet_in_emi!L168*1000000/RES_hhdet_in_new!L168)</f>
        <v>0</v>
      </c>
      <c r="M168" s="132">
        <f>IF(RES_hhdet_in_emi!M168=0,0,RES_hhdet_in_emi!M168*1000000/RES_hhdet_in_new!M168)</f>
        <v>0</v>
      </c>
      <c r="N168" s="132">
        <f>IF(RES_hhdet_in_emi!N168=0,0,RES_hhdet_in_emi!N168*1000000/RES_hhdet_in_new!N168)</f>
        <v>0</v>
      </c>
      <c r="O168" s="132">
        <f>IF(RES_hhdet_in_emi!O168=0,0,RES_hhdet_in_emi!O168*1000000/RES_hhdet_in_new!O168)</f>
        <v>0</v>
      </c>
      <c r="P168" s="132">
        <f>IF(RES_hhdet_in_emi!P168=0,0,RES_hhdet_in_emi!P168*1000000/RES_hhdet_in_new!P168)</f>
        <v>0</v>
      </c>
      <c r="Q168" s="132">
        <f>IF(RES_hhdet_in_emi!Q168=0,0,RES_hhdet_in_emi!Q168*1000000/RES_hhdet_in_new!Q168)</f>
        <v>0</v>
      </c>
    </row>
    <row r="169" spans="1:17" ht="12" customHeight="1" x14ac:dyDescent="0.25">
      <c r="A169" s="166" t="s">
        <v>57</v>
      </c>
      <c r="B169" s="165"/>
      <c r="C169" s="165">
        <f>IF(RES_hhdet_in_emi!C169=0,0,RES_hhdet_in_emi!C169*1000000/RES_hhdet_in_new!C168)</f>
        <v>0</v>
      </c>
      <c r="D169" s="165">
        <f>IF(RES_hhdet_in_emi!D169=0,0,RES_hhdet_in_emi!D169*1000000/RES_hhdet_in_new!D168)</f>
        <v>0</v>
      </c>
      <c r="E169" s="165">
        <f>IF(RES_hhdet_in_emi!E169=0,0,RES_hhdet_in_emi!E169*1000000/RES_hhdet_in_new!E168)</f>
        <v>0</v>
      </c>
      <c r="F169" s="165">
        <f>IF(RES_hhdet_in_emi!F169=0,0,RES_hhdet_in_emi!F169*1000000/RES_hhdet_in_new!F168)</f>
        <v>0</v>
      </c>
      <c r="G169" s="165">
        <f>IF(RES_hhdet_in_emi!G169=0,0,RES_hhdet_in_emi!G169*1000000/RES_hhdet_in_new!G168)</f>
        <v>0</v>
      </c>
      <c r="H169" s="165">
        <f>IF(RES_hhdet_in_emi!H169=0,0,RES_hhdet_in_emi!H169*1000000/RES_hhdet_in_new!H168)</f>
        <v>0</v>
      </c>
      <c r="I169" s="165">
        <f>IF(RES_hhdet_in_emi!I169=0,0,RES_hhdet_in_emi!I169*1000000/RES_hhdet_in_new!I168)</f>
        <v>0</v>
      </c>
      <c r="J169" s="165">
        <f>IF(RES_hhdet_in_emi!J169=0,0,RES_hhdet_in_emi!J169*1000000/RES_hhdet_in_new!J168)</f>
        <v>0</v>
      </c>
      <c r="K169" s="165">
        <f>IF(RES_hhdet_in_emi!K169=0,0,RES_hhdet_in_emi!K169*1000000/RES_hhdet_in_new!K168)</f>
        <v>0</v>
      </c>
      <c r="L169" s="165">
        <f>IF(RES_hhdet_in_emi!L169=0,0,RES_hhdet_in_emi!L169*1000000/RES_hhdet_in_new!L168)</f>
        <v>0</v>
      </c>
      <c r="M169" s="165">
        <f>IF(RES_hhdet_in_emi!M169=0,0,RES_hhdet_in_emi!M169*1000000/RES_hhdet_in_new!M168)</f>
        <v>0</v>
      </c>
      <c r="N169" s="165">
        <f>IF(RES_hhdet_in_emi!N169=0,0,RES_hhdet_in_emi!N169*1000000/RES_hhdet_in_new!N168)</f>
        <v>0</v>
      </c>
      <c r="O169" s="165">
        <f>IF(RES_hhdet_in_emi!O169=0,0,RES_hhdet_in_emi!O169*1000000/RES_hhdet_in_new!O168)</f>
        <v>0</v>
      </c>
      <c r="P169" s="165">
        <f>IF(RES_hhdet_in_emi!P169=0,0,RES_hhdet_in_emi!P169*1000000/RES_hhdet_in_new!P168)</f>
        <v>0</v>
      </c>
      <c r="Q169" s="165">
        <f>IF(RES_hhdet_in_emi!Q169=0,0,RES_hhdet_in_emi!Q169*1000000/RES_hhdet_in_new!Q168)</f>
        <v>0</v>
      </c>
    </row>
    <row r="170" spans="1:17" ht="12" customHeight="1" x14ac:dyDescent="0.25">
      <c r="A170" s="147" t="s">
        <v>59</v>
      </c>
      <c r="B170" s="164"/>
      <c r="C170" s="164">
        <f>IF(RES_hhdet_in_emi!C170=0,0,RES_hhdet_in_emi!C170*1000000/RES_hhdet_in_new!C168)</f>
        <v>0</v>
      </c>
      <c r="D170" s="164">
        <f>IF(RES_hhdet_in_emi!D170=0,0,RES_hhdet_in_emi!D170*1000000/RES_hhdet_in_new!D168)</f>
        <v>0</v>
      </c>
      <c r="E170" s="164">
        <f>IF(RES_hhdet_in_emi!E170=0,0,RES_hhdet_in_emi!E170*1000000/RES_hhdet_in_new!E168)</f>
        <v>0</v>
      </c>
      <c r="F170" s="164">
        <f>IF(RES_hhdet_in_emi!F170=0,0,RES_hhdet_in_emi!F170*1000000/RES_hhdet_in_new!F168)</f>
        <v>0</v>
      </c>
      <c r="G170" s="164">
        <f>IF(RES_hhdet_in_emi!G170=0,0,RES_hhdet_in_emi!G170*1000000/RES_hhdet_in_new!G168)</f>
        <v>0</v>
      </c>
      <c r="H170" s="164">
        <f>IF(RES_hhdet_in_emi!H170=0,0,RES_hhdet_in_emi!H170*1000000/RES_hhdet_in_new!H168)</f>
        <v>0</v>
      </c>
      <c r="I170" s="164">
        <f>IF(RES_hhdet_in_emi!I170=0,0,RES_hhdet_in_emi!I170*1000000/RES_hhdet_in_new!I168)</f>
        <v>0</v>
      </c>
      <c r="J170" s="164">
        <f>IF(RES_hhdet_in_emi!J170=0,0,RES_hhdet_in_emi!J170*1000000/RES_hhdet_in_new!J168)</f>
        <v>0</v>
      </c>
      <c r="K170" s="164">
        <f>IF(RES_hhdet_in_emi!K170=0,0,RES_hhdet_in_emi!K170*1000000/RES_hhdet_in_new!K168)</f>
        <v>0</v>
      </c>
      <c r="L170" s="164">
        <f>IF(RES_hhdet_in_emi!L170=0,0,RES_hhdet_in_emi!L170*1000000/RES_hhdet_in_new!L168)</f>
        <v>0</v>
      </c>
      <c r="M170" s="164">
        <f>IF(RES_hhdet_in_emi!M170=0,0,RES_hhdet_in_emi!M170*1000000/RES_hhdet_in_new!M168)</f>
        <v>0</v>
      </c>
      <c r="N170" s="164">
        <f>IF(RES_hhdet_in_emi!N170=0,0,RES_hhdet_in_emi!N170*1000000/RES_hhdet_in_new!N168)</f>
        <v>0</v>
      </c>
      <c r="O170" s="164">
        <f>IF(RES_hhdet_in_emi!O170=0,0,RES_hhdet_in_emi!O170*1000000/RES_hhdet_in_new!O168)</f>
        <v>0</v>
      </c>
      <c r="P170" s="164">
        <f>IF(RES_hhdet_in_emi!P170=0,0,RES_hhdet_in_emi!P170*1000000/RES_hhdet_in_new!P168)</f>
        <v>0</v>
      </c>
      <c r="Q170" s="164">
        <f>IF(RES_hhdet_in_emi!Q170=0,0,RES_hhdet_in_emi!Q170*1000000/RES_hhdet_in_new!Q168)</f>
        <v>0</v>
      </c>
    </row>
    <row r="171" spans="1:17" ht="12" customHeight="1" x14ac:dyDescent="0.25">
      <c r="A171" s="163" t="s">
        <v>142</v>
      </c>
      <c r="B171" s="162"/>
      <c r="C171" s="162">
        <f>IF(RES_hhdet_in_emi!C171=0,0,RES_hhdet_in_emi!C171*1000000/RES_hhdet_in_new!C171)</f>
        <v>0</v>
      </c>
      <c r="D171" s="162">
        <f>IF(RES_hhdet_in_emi!D171=0,0,RES_hhdet_in_emi!D171*1000000/RES_hhdet_in_new!D171)</f>
        <v>0</v>
      </c>
      <c r="E171" s="162">
        <f>IF(RES_hhdet_in_emi!E171=0,0,RES_hhdet_in_emi!E171*1000000/RES_hhdet_in_new!E171)</f>
        <v>0</v>
      </c>
      <c r="F171" s="162">
        <f>IF(RES_hhdet_in_emi!F171=0,0,RES_hhdet_in_emi!F171*1000000/RES_hhdet_in_new!F171)</f>
        <v>0</v>
      </c>
      <c r="G171" s="162">
        <f>IF(RES_hhdet_in_emi!G171=0,0,RES_hhdet_in_emi!G171*1000000/RES_hhdet_in_new!G171)</f>
        <v>0</v>
      </c>
      <c r="H171" s="162">
        <f>IF(RES_hhdet_in_emi!H171=0,0,RES_hhdet_in_emi!H171*1000000/RES_hhdet_in_new!H171)</f>
        <v>0</v>
      </c>
      <c r="I171" s="162">
        <f>IF(RES_hhdet_in_emi!I171=0,0,RES_hhdet_in_emi!I171*1000000/RES_hhdet_in_new!I171)</f>
        <v>0</v>
      </c>
      <c r="J171" s="162">
        <f>IF(RES_hhdet_in_emi!J171=0,0,RES_hhdet_in_emi!J171*1000000/RES_hhdet_in_new!J171)</f>
        <v>0</v>
      </c>
      <c r="K171" s="162">
        <f>IF(RES_hhdet_in_emi!K171=0,0,RES_hhdet_in_emi!K171*1000000/RES_hhdet_in_new!K171)</f>
        <v>0</v>
      </c>
      <c r="L171" s="162">
        <f>IF(RES_hhdet_in_emi!L171=0,0,RES_hhdet_in_emi!L171*1000000/RES_hhdet_in_new!L171)</f>
        <v>0</v>
      </c>
      <c r="M171" s="162">
        <f>IF(RES_hhdet_in_emi!M171=0,0,RES_hhdet_in_emi!M171*1000000/RES_hhdet_in_new!M171)</f>
        <v>0</v>
      </c>
      <c r="N171" s="162">
        <f>IF(RES_hhdet_in_emi!N171=0,0,RES_hhdet_in_emi!N171*1000000/RES_hhdet_in_new!N171)</f>
        <v>0</v>
      </c>
      <c r="O171" s="162">
        <f>IF(RES_hhdet_in_emi!O171=0,0,RES_hhdet_in_emi!O171*1000000/RES_hhdet_in_new!O171)</f>
        <v>0</v>
      </c>
      <c r="P171" s="162">
        <f>IF(RES_hhdet_in_emi!P171=0,0,RES_hhdet_in_emi!P171*1000000/RES_hhdet_in_new!P171)</f>
        <v>0</v>
      </c>
      <c r="Q171" s="162">
        <f>IF(RES_hhdet_in_emi!Q171=0,0,RES_hhdet_in_emi!Q171*1000000/RES_hhdet_in_new!Q171)</f>
        <v>0</v>
      </c>
    </row>
    <row r="172" spans="1:17" ht="12" customHeight="1" x14ac:dyDescent="0.25">
      <c r="A172" s="161" t="s">
        <v>141</v>
      </c>
      <c r="B172" s="160"/>
      <c r="C172" s="160">
        <f>IF(RES_hhdet_in_emi!C172=0,0,RES_hhdet_in_emi!C172*1000000/RES_hhdet_in_new!C172)</f>
        <v>0</v>
      </c>
      <c r="D172" s="160">
        <f>IF(RES_hhdet_in_emi!D172=0,0,RES_hhdet_in_emi!D172*1000000/RES_hhdet_in_new!D172)</f>
        <v>0</v>
      </c>
      <c r="E172" s="160">
        <f>IF(RES_hhdet_in_emi!E172=0,0,RES_hhdet_in_emi!E172*1000000/RES_hhdet_in_new!E172)</f>
        <v>0</v>
      </c>
      <c r="F172" s="160">
        <f>IF(RES_hhdet_in_emi!F172=0,0,RES_hhdet_in_emi!F172*1000000/RES_hhdet_in_new!F172)</f>
        <v>0</v>
      </c>
      <c r="G172" s="160">
        <f>IF(RES_hhdet_in_emi!G172=0,0,RES_hhdet_in_emi!G172*1000000/RES_hhdet_in_new!G172)</f>
        <v>0</v>
      </c>
      <c r="H172" s="160">
        <f>IF(RES_hhdet_in_emi!H172=0,0,RES_hhdet_in_emi!H172*1000000/RES_hhdet_in_new!H172)</f>
        <v>0</v>
      </c>
      <c r="I172" s="160">
        <f>IF(RES_hhdet_in_emi!I172=0,0,RES_hhdet_in_emi!I172*1000000/RES_hhdet_in_new!I172)</f>
        <v>0</v>
      </c>
      <c r="J172" s="160">
        <f>IF(RES_hhdet_in_emi!J172=0,0,RES_hhdet_in_emi!J172*1000000/RES_hhdet_in_new!J172)</f>
        <v>0</v>
      </c>
      <c r="K172" s="160">
        <f>IF(RES_hhdet_in_emi!K172=0,0,RES_hhdet_in_emi!K172*1000000/RES_hhdet_in_new!K172)</f>
        <v>0</v>
      </c>
      <c r="L172" s="160">
        <f>IF(RES_hhdet_in_emi!L172=0,0,RES_hhdet_in_emi!L172*1000000/RES_hhdet_in_new!L172)</f>
        <v>0</v>
      </c>
      <c r="M172" s="160">
        <f>IF(RES_hhdet_in_emi!M172=0,0,RES_hhdet_in_emi!M172*1000000/RES_hhdet_in_new!M172)</f>
        <v>0</v>
      </c>
      <c r="N172" s="160">
        <f>IF(RES_hhdet_in_emi!N172=0,0,RES_hhdet_in_emi!N172*1000000/RES_hhdet_in_new!N172)</f>
        <v>0</v>
      </c>
      <c r="O172" s="160">
        <f>IF(RES_hhdet_in_emi!O172=0,0,RES_hhdet_in_emi!O172*1000000/RES_hhdet_in_new!O172)</f>
        <v>0</v>
      </c>
      <c r="P172" s="160">
        <f>IF(RES_hhdet_in_emi!P172=0,0,RES_hhdet_in_emi!P172*1000000/RES_hhdet_in_new!P172)</f>
        <v>0</v>
      </c>
      <c r="Q172" s="160">
        <f>IF(RES_hhdet_in_emi!Q172=0,0,RES_hhdet_in_emi!Q172*1000000/RES_hhdet_in_new!Q172)</f>
        <v>0</v>
      </c>
    </row>
    <row r="173" spans="1:17" ht="12" customHeight="1" x14ac:dyDescent="0.25">
      <c r="A173" s="148" t="s">
        <v>60</v>
      </c>
      <c r="B173" s="156"/>
      <c r="C173" s="156">
        <f>IF(RES_hhdet_in_emi!C173=0,0,RES_hhdet_in_emi!C173*1000000/RES_hhdet_in_new!C172)</f>
        <v>0</v>
      </c>
      <c r="D173" s="156">
        <f>IF(RES_hhdet_in_emi!D173=0,0,RES_hhdet_in_emi!D173*1000000/RES_hhdet_in_new!D172)</f>
        <v>0</v>
      </c>
      <c r="E173" s="156">
        <f>IF(RES_hhdet_in_emi!E173=0,0,RES_hhdet_in_emi!E173*1000000/RES_hhdet_in_new!E172)</f>
        <v>0</v>
      </c>
      <c r="F173" s="156">
        <f>IF(RES_hhdet_in_emi!F173=0,0,RES_hhdet_in_emi!F173*1000000/RES_hhdet_in_new!F172)</f>
        <v>0</v>
      </c>
      <c r="G173" s="156">
        <f>IF(RES_hhdet_in_emi!G173=0,0,RES_hhdet_in_emi!G173*1000000/RES_hhdet_in_new!G172)</f>
        <v>0</v>
      </c>
      <c r="H173" s="156">
        <f>IF(RES_hhdet_in_emi!H173=0,0,RES_hhdet_in_emi!H173*1000000/RES_hhdet_in_new!H172)</f>
        <v>0</v>
      </c>
      <c r="I173" s="156">
        <f>IF(RES_hhdet_in_emi!I173=0,0,RES_hhdet_in_emi!I173*1000000/RES_hhdet_in_new!I172)</f>
        <v>0</v>
      </c>
      <c r="J173" s="156">
        <f>IF(RES_hhdet_in_emi!J173=0,0,RES_hhdet_in_emi!J173*1000000/RES_hhdet_in_new!J172)</f>
        <v>0</v>
      </c>
      <c r="K173" s="156">
        <f>IF(RES_hhdet_in_emi!K173=0,0,RES_hhdet_in_emi!K173*1000000/RES_hhdet_in_new!K172)</f>
        <v>0</v>
      </c>
      <c r="L173" s="156">
        <f>IF(RES_hhdet_in_emi!L173=0,0,RES_hhdet_in_emi!L173*1000000/RES_hhdet_in_new!L172)</f>
        <v>0</v>
      </c>
      <c r="M173" s="156">
        <f>IF(RES_hhdet_in_emi!M173=0,0,RES_hhdet_in_emi!M173*1000000/RES_hhdet_in_new!M172)</f>
        <v>0</v>
      </c>
      <c r="N173" s="156">
        <f>IF(RES_hhdet_in_emi!N173=0,0,RES_hhdet_in_emi!N173*1000000/RES_hhdet_in_new!N172)</f>
        <v>0</v>
      </c>
      <c r="O173" s="156">
        <f>IF(RES_hhdet_in_emi!O173=0,0,RES_hhdet_in_emi!O173*1000000/RES_hhdet_in_new!O172)</f>
        <v>0</v>
      </c>
      <c r="P173" s="156">
        <f>IF(RES_hhdet_in_emi!P173=0,0,RES_hhdet_in_emi!P173*1000000/RES_hhdet_in_new!P172)</f>
        <v>0</v>
      </c>
      <c r="Q173" s="156">
        <f>IF(RES_hhdet_in_emi!Q173=0,0,RES_hhdet_in_emi!Q173*1000000/RES_hhdet_in_new!Q172)</f>
        <v>0</v>
      </c>
    </row>
    <row r="174" spans="1:17" ht="12" customHeight="1" x14ac:dyDescent="0.25">
      <c r="A174" s="159" t="s">
        <v>59</v>
      </c>
      <c r="B174" s="57"/>
      <c r="C174" s="57">
        <f>IF(RES_hhdet_in_emi!C174=0,0,RES_hhdet_in_emi!C174*1000000/RES_hhdet_in_new!C172)</f>
        <v>0</v>
      </c>
      <c r="D174" s="57">
        <f>IF(RES_hhdet_in_emi!D174=0,0,RES_hhdet_in_emi!D174*1000000/RES_hhdet_in_new!D172)</f>
        <v>0</v>
      </c>
      <c r="E174" s="57">
        <f>IF(RES_hhdet_in_emi!E174=0,0,RES_hhdet_in_emi!E174*1000000/RES_hhdet_in_new!E172)</f>
        <v>0</v>
      </c>
      <c r="F174" s="57">
        <f>IF(RES_hhdet_in_emi!F174=0,0,RES_hhdet_in_emi!F174*1000000/RES_hhdet_in_new!F172)</f>
        <v>0</v>
      </c>
      <c r="G174" s="57">
        <f>IF(RES_hhdet_in_emi!G174=0,0,RES_hhdet_in_emi!G174*1000000/RES_hhdet_in_new!G172)</f>
        <v>0</v>
      </c>
      <c r="H174" s="57">
        <f>IF(RES_hhdet_in_emi!H174=0,0,RES_hhdet_in_emi!H174*1000000/RES_hhdet_in_new!H172)</f>
        <v>0</v>
      </c>
      <c r="I174" s="57">
        <f>IF(RES_hhdet_in_emi!I174=0,0,RES_hhdet_in_emi!I174*1000000/RES_hhdet_in_new!I172)</f>
        <v>0</v>
      </c>
      <c r="J174" s="57">
        <f>IF(RES_hhdet_in_emi!J174=0,0,RES_hhdet_in_emi!J174*1000000/RES_hhdet_in_new!J172)</f>
        <v>0</v>
      </c>
      <c r="K174" s="57">
        <f>IF(RES_hhdet_in_emi!K174=0,0,RES_hhdet_in_emi!K174*1000000/RES_hhdet_in_new!K172)</f>
        <v>0</v>
      </c>
      <c r="L174" s="57">
        <f>IF(RES_hhdet_in_emi!L174=0,0,RES_hhdet_in_emi!L174*1000000/RES_hhdet_in_new!L172)</f>
        <v>0</v>
      </c>
      <c r="M174" s="57">
        <f>IF(RES_hhdet_in_emi!M174=0,0,RES_hhdet_in_emi!M174*1000000/RES_hhdet_in_new!M172)</f>
        <v>0</v>
      </c>
      <c r="N174" s="57">
        <f>IF(RES_hhdet_in_emi!N174=0,0,RES_hhdet_in_emi!N174*1000000/RES_hhdet_in_new!N172)</f>
        <v>0</v>
      </c>
      <c r="O174" s="57">
        <f>IF(RES_hhdet_in_emi!O174=0,0,RES_hhdet_in_emi!O174*1000000/RES_hhdet_in_new!O172)</f>
        <v>0</v>
      </c>
      <c r="P174" s="57">
        <f>IF(RES_hhdet_in_emi!P174=0,0,RES_hhdet_in_emi!P174*1000000/RES_hhdet_in_new!P172)</f>
        <v>0</v>
      </c>
      <c r="Q174" s="57">
        <f>IF(RES_hhdet_in_emi!Q174=0,0,RES_hhdet_in_emi!Q174*1000000/RES_hhdet_in_new!Q172)</f>
        <v>0</v>
      </c>
    </row>
    <row r="175" spans="1:17" ht="12" customHeight="1" x14ac:dyDescent="0.25">
      <c r="A175" s="158" t="s">
        <v>62</v>
      </c>
      <c r="B175" s="157"/>
      <c r="C175" s="157">
        <f>IF(SUM(RES_hhdet_in_emi!C176:C177)=0,0,SUM(RES_hhdet_in_emi!C176:C177)*1000000/SUM(RES_hhdet_in_new!C176:C177))</f>
        <v>0</v>
      </c>
      <c r="D175" s="157">
        <f>IF(SUM(RES_hhdet_in_emi!D176:D177)=0,0,SUM(RES_hhdet_in_emi!D176:D177)*1000000/SUM(RES_hhdet_in_new!D176:D177))</f>
        <v>0</v>
      </c>
      <c r="E175" s="157">
        <f>IF(SUM(RES_hhdet_in_emi!E176:E177)=0,0,SUM(RES_hhdet_in_emi!E176:E177)*1000000/SUM(RES_hhdet_in_new!E176:E177))</f>
        <v>0</v>
      </c>
      <c r="F175" s="157">
        <f>IF(SUM(RES_hhdet_in_emi!F176:F177)=0,0,SUM(RES_hhdet_in_emi!F176:F177)*1000000/SUM(RES_hhdet_in_new!F176:F177))</f>
        <v>0</v>
      </c>
      <c r="G175" s="157">
        <f>IF(SUM(RES_hhdet_in_emi!G176:G177)=0,0,SUM(RES_hhdet_in_emi!G176:G177)*1000000/SUM(RES_hhdet_in_new!G176:G177))</f>
        <v>0</v>
      </c>
      <c r="H175" s="157">
        <f>IF(SUM(RES_hhdet_in_emi!H176:H177)=0,0,SUM(RES_hhdet_in_emi!H176:H177)*1000000/SUM(RES_hhdet_in_new!H176:H177))</f>
        <v>0</v>
      </c>
      <c r="I175" s="157">
        <f>IF(SUM(RES_hhdet_in_emi!I176:I177)=0,0,SUM(RES_hhdet_in_emi!I176:I177)*1000000/SUM(RES_hhdet_in_new!I176:I177))</f>
        <v>0</v>
      </c>
      <c r="J175" s="157">
        <f>IF(SUM(RES_hhdet_in_emi!J176:J177)=0,0,SUM(RES_hhdet_in_emi!J176:J177)*1000000/SUM(RES_hhdet_in_new!J176:J177))</f>
        <v>0</v>
      </c>
      <c r="K175" s="157">
        <f>IF(SUM(RES_hhdet_in_emi!K176:K177)=0,0,SUM(RES_hhdet_in_emi!K176:K177)*1000000/SUM(RES_hhdet_in_new!K176:K177))</f>
        <v>0</v>
      </c>
      <c r="L175" s="157">
        <f>IF(SUM(RES_hhdet_in_emi!L176:L177)=0,0,SUM(RES_hhdet_in_emi!L176:L177)*1000000/SUM(RES_hhdet_in_new!L176:L177))</f>
        <v>0</v>
      </c>
      <c r="M175" s="157">
        <f>IF(SUM(RES_hhdet_in_emi!M176:M177)=0,0,SUM(RES_hhdet_in_emi!M176:M177)*1000000/SUM(RES_hhdet_in_new!M176:M177))</f>
        <v>0</v>
      </c>
      <c r="N175" s="157">
        <f>IF(SUM(RES_hhdet_in_emi!N176:N177)=0,0,SUM(RES_hhdet_in_emi!N176:N177)*1000000/SUM(RES_hhdet_in_new!N176:N177))</f>
        <v>0</v>
      </c>
      <c r="O175" s="157">
        <f>IF(SUM(RES_hhdet_in_emi!O176:O177)=0,0,SUM(RES_hhdet_in_emi!O176:O177)*1000000/SUM(RES_hhdet_in_new!O176:O177))</f>
        <v>0</v>
      </c>
      <c r="P175" s="157">
        <f>IF(SUM(RES_hhdet_in_emi!P176:P177)=0,0,SUM(RES_hhdet_in_emi!P176:P177)*1000000/SUM(RES_hhdet_in_new!P176:P177))</f>
        <v>0</v>
      </c>
      <c r="Q175" s="157">
        <f>IF(SUM(RES_hhdet_in_emi!Q176:Q177)=0,0,SUM(RES_hhdet_in_emi!Q176:Q177)*1000000/SUM(RES_hhdet_in_new!Q176:Q177))</f>
        <v>0</v>
      </c>
    </row>
    <row r="176" spans="1:17" ht="12" customHeight="1" x14ac:dyDescent="0.25">
      <c r="A176" s="23" t="s">
        <v>57</v>
      </c>
      <c r="B176" s="156"/>
      <c r="C176" s="156">
        <f>IF(RES_hhdet_in_emi!C176=0,0,RES_hhdet_in_emi!C176*1000000/RES_hhdet_in_new!C176)</f>
        <v>0</v>
      </c>
      <c r="D176" s="156">
        <f>IF(RES_hhdet_in_emi!D176=0,0,RES_hhdet_in_emi!D176*1000000/RES_hhdet_in_new!D176)</f>
        <v>0</v>
      </c>
      <c r="E176" s="156">
        <f>IF(RES_hhdet_in_emi!E176=0,0,RES_hhdet_in_emi!E176*1000000/RES_hhdet_in_new!E176)</f>
        <v>0</v>
      </c>
      <c r="F176" s="156">
        <f>IF(RES_hhdet_in_emi!F176=0,0,RES_hhdet_in_emi!F176*1000000/RES_hhdet_in_new!F176)</f>
        <v>0</v>
      </c>
      <c r="G176" s="156">
        <f>IF(RES_hhdet_in_emi!G176=0,0,RES_hhdet_in_emi!G176*1000000/RES_hhdet_in_new!G176)</f>
        <v>0</v>
      </c>
      <c r="H176" s="156">
        <f>IF(RES_hhdet_in_emi!H176=0,0,RES_hhdet_in_emi!H176*1000000/RES_hhdet_in_new!H176)</f>
        <v>0</v>
      </c>
      <c r="I176" s="156">
        <f>IF(RES_hhdet_in_emi!I176=0,0,RES_hhdet_in_emi!I176*1000000/RES_hhdet_in_new!I176)</f>
        <v>0</v>
      </c>
      <c r="J176" s="156">
        <f>IF(RES_hhdet_in_emi!J176=0,0,RES_hhdet_in_emi!J176*1000000/RES_hhdet_in_new!J176)</f>
        <v>0</v>
      </c>
      <c r="K176" s="156">
        <f>IF(RES_hhdet_in_emi!K176=0,0,RES_hhdet_in_emi!K176*1000000/RES_hhdet_in_new!K176)</f>
        <v>0</v>
      </c>
      <c r="L176" s="156">
        <f>IF(RES_hhdet_in_emi!L176=0,0,RES_hhdet_in_emi!L176*1000000/RES_hhdet_in_new!L176)</f>
        <v>0</v>
      </c>
      <c r="M176" s="156">
        <f>IF(RES_hhdet_in_emi!M176=0,0,RES_hhdet_in_emi!M176*1000000/RES_hhdet_in_new!M176)</f>
        <v>0</v>
      </c>
      <c r="N176" s="156">
        <f>IF(RES_hhdet_in_emi!N176=0,0,RES_hhdet_in_emi!N176*1000000/RES_hhdet_in_new!N176)</f>
        <v>0</v>
      </c>
      <c r="O176" s="156">
        <f>IF(RES_hhdet_in_emi!O176=0,0,RES_hhdet_in_emi!O176*1000000/RES_hhdet_in_new!O176)</f>
        <v>0</v>
      </c>
      <c r="P176" s="156">
        <f>IF(RES_hhdet_in_emi!P176=0,0,RES_hhdet_in_emi!P176*1000000/RES_hhdet_in_new!P176)</f>
        <v>0</v>
      </c>
      <c r="Q176" s="156">
        <f>IF(RES_hhdet_in_emi!Q176=0,0,RES_hhdet_in_emi!Q176*1000000/RES_hhdet_in_new!Q176)</f>
        <v>0</v>
      </c>
    </row>
    <row r="177" spans="1:17" ht="12" customHeight="1" x14ac:dyDescent="0.25">
      <c r="A177" s="29" t="s">
        <v>140</v>
      </c>
      <c r="B177" s="57"/>
      <c r="C177" s="57">
        <f>IF(RES_hhdet_in_emi!C177=0,0,RES_hhdet_in_emi!C177*1000000/RES_hhdet_in_new!C177)</f>
        <v>0</v>
      </c>
      <c r="D177" s="57">
        <f>IF(RES_hhdet_in_emi!D177=0,0,RES_hhdet_in_emi!D177*1000000/RES_hhdet_in_new!D177)</f>
        <v>0</v>
      </c>
      <c r="E177" s="57">
        <f>IF(RES_hhdet_in_emi!E177=0,0,RES_hhdet_in_emi!E177*1000000/RES_hhdet_in_new!E177)</f>
        <v>0</v>
      </c>
      <c r="F177" s="57">
        <f>IF(RES_hhdet_in_emi!F177=0,0,RES_hhdet_in_emi!F177*1000000/RES_hhdet_in_new!F177)</f>
        <v>0</v>
      </c>
      <c r="G177" s="57">
        <f>IF(RES_hhdet_in_emi!G177=0,0,RES_hhdet_in_emi!G177*1000000/RES_hhdet_in_new!G177)</f>
        <v>0</v>
      </c>
      <c r="H177" s="57">
        <f>IF(RES_hhdet_in_emi!H177=0,0,RES_hhdet_in_emi!H177*1000000/RES_hhdet_in_new!H177)</f>
        <v>0</v>
      </c>
      <c r="I177" s="57">
        <f>IF(RES_hhdet_in_emi!I177=0,0,RES_hhdet_in_emi!I177*1000000/RES_hhdet_in_new!I177)</f>
        <v>0</v>
      </c>
      <c r="J177" s="57">
        <f>IF(RES_hhdet_in_emi!J177=0,0,RES_hhdet_in_emi!J177*1000000/RES_hhdet_in_new!J177)</f>
        <v>0</v>
      </c>
      <c r="K177" s="57">
        <f>IF(RES_hhdet_in_emi!K177=0,0,RES_hhdet_in_emi!K177*1000000/RES_hhdet_in_new!K177)</f>
        <v>0</v>
      </c>
      <c r="L177" s="57">
        <f>IF(RES_hhdet_in_emi!L177=0,0,RES_hhdet_in_emi!L177*1000000/RES_hhdet_in_new!L177)</f>
        <v>0</v>
      </c>
      <c r="M177" s="57">
        <f>IF(RES_hhdet_in_emi!M177=0,0,RES_hhdet_in_emi!M177*1000000/RES_hhdet_in_new!M177)</f>
        <v>0</v>
      </c>
      <c r="N177" s="57">
        <f>IF(RES_hhdet_in_emi!N177=0,0,RES_hhdet_in_emi!N177*1000000/RES_hhdet_in_new!N177)</f>
        <v>0</v>
      </c>
      <c r="O177" s="57">
        <f>IF(RES_hhdet_in_emi!O177=0,0,RES_hhdet_in_emi!O177*1000000/RES_hhdet_in_new!O177)</f>
        <v>0</v>
      </c>
      <c r="P177" s="57">
        <f>IF(RES_hhdet_in_emi!P177=0,0,RES_hhdet_in_emi!P177*1000000/RES_hhdet_in_new!P177)</f>
        <v>0</v>
      </c>
      <c r="Q177" s="57">
        <f>IF(RES_hhdet_in_emi!Q177=0,0,RES_hhdet_in_emi!Q177*1000000/RES_hhdet_in_new!Q177)</f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4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277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181</v>
      </c>
    </row>
    <row r="3" spans="1:17" ht="12" customHeight="1" x14ac:dyDescent="0.25">
      <c r="A3" s="152" t="s">
        <v>172</v>
      </c>
      <c r="B3" s="168"/>
      <c r="C3" s="184">
        <f>RES_hhdet_in_fech!C3/RES_summary!C$21</f>
        <v>0</v>
      </c>
      <c r="D3" s="184">
        <f>RES_hhdet_in_fech!D3/RES_summary!D$21</f>
        <v>0</v>
      </c>
      <c r="E3" s="184">
        <f>RES_hhdet_in_fech!E3/RES_summary!E$21</f>
        <v>208.50038973714331</v>
      </c>
      <c r="F3" s="184">
        <f>RES_hhdet_in_fech!F3/RES_summary!F$21</f>
        <v>220.65769301375721</v>
      </c>
      <c r="G3" s="184">
        <f>RES_hhdet_in_fech!G3/RES_summary!G$21</f>
        <v>193.7100630423372</v>
      </c>
      <c r="H3" s="184">
        <f>RES_hhdet_in_fech!H3/RES_summary!H$21</f>
        <v>188.38855680760403</v>
      </c>
      <c r="I3" s="184">
        <f>RES_hhdet_in_fech!I3/RES_summary!I$21</f>
        <v>181.85824276656868</v>
      </c>
      <c r="J3" s="184">
        <f>RES_hhdet_in_fech!J3/RES_summary!J$21</f>
        <v>176.02155383410971</v>
      </c>
      <c r="K3" s="184">
        <f>RES_hhdet_in_fech!K3/RES_summary!K$21</f>
        <v>0</v>
      </c>
      <c r="L3" s="184">
        <f>RES_hhdet_in_fech!L3/RES_summary!L$21</f>
        <v>171.2328670227086</v>
      </c>
      <c r="M3" s="184">
        <f>RES_hhdet_in_fech!M3/RES_summary!M$21</f>
        <v>0</v>
      </c>
      <c r="N3" s="184">
        <f>RES_hhdet_in_fech!N3/RES_summary!N$21</f>
        <v>0</v>
      </c>
      <c r="O3" s="184">
        <f>RES_hhdet_in_fech!O3/RES_summary!O$21</f>
        <v>0</v>
      </c>
      <c r="P3" s="184">
        <f>RES_hhdet_in_fech!P3/RES_summary!P$21</f>
        <v>0</v>
      </c>
      <c r="Q3" s="184">
        <f>RES_hhdet_in_fech!Q3/RES_summary!Q$21</f>
        <v>0</v>
      </c>
    </row>
    <row r="4" spans="1:17" ht="12.95" customHeight="1" x14ac:dyDescent="0.25">
      <c r="A4" s="158" t="s">
        <v>65</v>
      </c>
      <c r="B4" s="157"/>
      <c r="C4" s="178">
        <f>RES_hhdet_in_fech!C4/RES_summary!C$21</f>
        <v>0</v>
      </c>
      <c r="D4" s="178">
        <f>RES_hhdet_in_fech!D4/RES_summary!D$21</f>
        <v>0</v>
      </c>
      <c r="E4" s="178">
        <f>RES_hhdet_in_fech!E4/RES_summary!E$21</f>
        <v>163.31334272605912</v>
      </c>
      <c r="F4" s="178">
        <f>RES_hhdet_in_fech!F4/RES_summary!F$21</f>
        <v>169.29210035243685</v>
      </c>
      <c r="G4" s="178">
        <f>RES_hhdet_in_fech!G4/RES_summary!G$21</f>
        <v>153.01861689332856</v>
      </c>
      <c r="H4" s="178">
        <f>RES_hhdet_in_fech!H4/RES_summary!H$21</f>
        <v>146.49481318191837</v>
      </c>
      <c r="I4" s="178">
        <f>RES_hhdet_in_fech!I4/RES_summary!I$21</f>
        <v>139.31099979878712</v>
      </c>
      <c r="J4" s="178">
        <f>RES_hhdet_in_fech!J4/RES_summary!J$21</f>
        <v>137.92192870944706</v>
      </c>
      <c r="K4" s="178">
        <f>RES_hhdet_in_fech!K4/RES_summary!K$21</f>
        <v>0</v>
      </c>
      <c r="L4" s="178">
        <f>RES_hhdet_in_fech!L4/RES_summary!L$21</f>
        <v>130.73473335598641</v>
      </c>
      <c r="M4" s="178">
        <f>RES_hhdet_in_fech!M4/RES_summary!M$21</f>
        <v>0</v>
      </c>
      <c r="N4" s="178">
        <f>RES_hhdet_in_fech!N4/RES_summary!N$21</f>
        <v>0</v>
      </c>
      <c r="O4" s="178">
        <f>RES_hhdet_in_fech!O4/RES_summary!O$21</f>
        <v>0</v>
      </c>
      <c r="P4" s="178">
        <f>RES_hhdet_in_fech!P4/RES_summary!P$21</f>
        <v>0</v>
      </c>
      <c r="Q4" s="178">
        <f>RES_hhdet_in_fech!Q4/RES_summary!Q$21</f>
        <v>0</v>
      </c>
    </row>
    <row r="5" spans="1:17" ht="12" customHeight="1" x14ac:dyDescent="0.25">
      <c r="A5" s="23" t="s">
        <v>58</v>
      </c>
      <c r="B5" s="156"/>
      <c r="C5" s="177">
        <f>RES_hhdet_in_fech!C5/RES_summary!C$21</f>
        <v>0</v>
      </c>
      <c r="D5" s="177">
        <f>RES_hhdet_in_fech!D5/RES_summary!D$21</f>
        <v>0</v>
      </c>
      <c r="E5" s="177">
        <f>RES_hhdet_in_fech!E5/RES_summary!E$21</f>
        <v>162.32165388274356</v>
      </c>
      <c r="F5" s="177">
        <f>RES_hhdet_in_fech!F5/RES_summary!F$21</f>
        <v>168.34747537783105</v>
      </c>
      <c r="G5" s="177">
        <f>RES_hhdet_in_fech!G5/RES_summary!G$21</f>
        <v>152.477432957216</v>
      </c>
      <c r="H5" s="177">
        <f>RES_hhdet_in_fech!H5/RES_summary!H$21</f>
        <v>145.84212886708735</v>
      </c>
      <c r="I5" s="177">
        <f>RES_hhdet_in_fech!I5/RES_summary!I$21</f>
        <v>138.68427707073411</v>
      </c>
      <c r="J5" s="177">
        <f>RES_hhdet_in_fech!J5/RES_summary!J$21</f>
        <v>137.10786829554323</v>
      </c>
      <c r="K5" s="177">
        <f>RES_hhdet_in_fech!K5/RES_summary!K$21</f>
        <v>0</v>
      </c>
      <c r="L5" s="177">
        <f>RES_hhdet_in_fech!L5/RES_summary!L$21</f>
        <v>129.66219143928092</v>
      </c>
      <c r="M5" s="177">
        <f>RES_hhdet_in_fech!M5/RES_summary!M$21</f>
        <v>0</v>
      </c>
      <c r="N5" s="177">
        <f>RES_hhdet_in_fech!N5/RES_summary!N$21</f>
        <v>0</v>
      </c>
      <c r="O5" s="177">
        <f>RES_hhdet_in_fech!O5/RES_summary!O$21</f>
        <v>0</v>
      </c>
      <c r="P5" s="177">
        <f>RES_hhdet_in_fech!P5/RES_summary!P$21</f>
        <v>0</v>
      </c>
      <c r="Q5" s="177">
        <f>RES_hhdet_in_fech!Q5/RES_summary!Q$21</f>
        <v>0</v>
      </c>
    </row>
    <row r="6" spans="1:17" ht="12" customHeight="1" x14ac:dyDescent="0.25">
      <c r="A6" s="23" t="s">
        <v>60</v>
      </c>
      <c r="B6" s="156"/>
      <c r="C6" s="177">
        <f>RES_hhdet_in_fech!C6/RES_summary!C$21</f>
        <v>0</v>
      </c>
      <c r="D6" s="177">
        <f>RES_hhdet_in_fech!D6/RES_summary!D$21</f>
        <v>0</v>
      </c>
      <c r="E6" s="177">
        <f>RES_hhdet_in_fech!E6/RES_summary!E$21</f>
        <v>0.99168884331555207</v>
      </c>
      <c r="F6" s="177">
        <f>RES_hhdet_in_fech!F6/RES_summary!F$21</f>
        <v>0.94462497460581896</v>
      </c>
      <c r="G6" s="177">
        <f>RES_hhdet_in_fech!G6/RES_summary!G$21</f>
        <v>0.54118393611256588</v>
      </c>
      <c r="H6" s="177">
        <f>RES_hhdet_in_fech!H6/RES_summary!H$21</f>
        <v>0.65268431483101241</v>
      </c>
      <c r="I6" s="177">
        <f>RES_hhdet_in_fech!I6/RES_summary!I$21</f>
        <v>0.62672272805300344</v>
      </c>
      <c r="J6" s="177">
        <f>RES_hhdet_in_fech!J6/RES_summary!J$21</f>
        <v>0.81406041390384865</v>
      </c>
      <c r="K6" s="177">
        <f>RES_hhdet_in_fech!K6/RES_summary!K$21</f>
        <v>0</v>
      </c>
      <c r="L6" s="177">
        <f>RES_hhdet_in_fech!L6/RES_summary!L$21</f>
        <v>1.0725419167054633</v>
      </c>
      <c r="M6" s="177">
        <f>RES_hhdet_in_fech!M6/RES_summary!M$21</f>
        <v>0</v>
      </c>
      <c r="N6" s="177">
        <f>RES_hhdet_in_fech!N6/RES_summary!N$21</f>
        <v>0</v>
      </c>
      <c r="O6" s="177">
        <f>RES_hhdet_in_fech!O6/RES_summary!O$21</f>
        <v>0</v>
      </c>
      <c r="P6" s="177">
        <f>RES_hhdet_in_fech!P6/RES_summary!P$21</f>
        <v>0</v>
      </c>
      <c r="Q6" s="177">
        <f>RES_hhdet_in_fech!Q6/RES_summary!Q$21</f>
        <v>0</v>
      </c>
    </row>
    <row r="7" spans="1:17" ht="12.95" customHeight="1" x14ac:dyDescent="0.25">
      <c r="A7" s="158" t="s">
        <v>112</v>
      </c>
      <c r="B7" s="157"/>
      <c r="C7" s="178">
        <f>RES_hhdet_in_fech!C7/RES_summary!C$21</f>
        <v>0</v>
      </c>
      <c r="D7" s="178">
        <f>RES_hhdet_in_fech!D7/RES_summary!D$21</f>
        <v>0</v>
      </c>
      <c r="E7" s="178">
        <f>RES_hhdet_in_fech!E7/RES_summary!E$21</f>
        <v>9.3996081005981331</v>
      </c>
      <c r="F7" s="178">
        <f>RES_hhdet_in_fech!F7/RES_summary!F$21</f>
        <v>8.4162255719481429</v>
      </c>
      <c r="G7" s="178">
        <f>RES_hhdet_in_fech!G7/RES_summary!G$21</f>
        <v>8.1093625250419379</v>
      </c>
      <c r="H7" s="178">
        <f>RES_hhdet_in_fech!H7/RES_summary!H$21</f>
        <v>7.9373637171209213</v>
      </c>
      <c r="I7" s="178">
        <f>RES_hhdet_in_fech!I7/RES_summary!I$21</f>
        <v>7.7036715149295212</v>
      </c>
      <c r="J7" s="178">
        <f>RES_hhdet_in_fech!J7/RES_summary!J$21</f>
        <v>7.0213293950948161</v>
      </c>
      <c r="K7" s="178">
        <f>RES_hhdet_in_fech!K7/RES_summary!K$21</f>
        <v>0</v>
      </c>
      <c r="L7" s="178">
        <f>RES_hhdet_in_fech!L7/RES_summary!L$21</f>
        <v>6.3124914173811524</v>
      </c>
      <c r="M7" s="178">
        <f>RES_hhdet_in_fech!M7/RES_summary!M$21</f>
        <v>0</v>
      </c>
      <c r="N7" s="178">
        <f>RES_hhdet_in_fech!N7/RES_summary!N$21</f>
        <v>0</v>
      </c>
      <c r="O7" s="178">
        <f>RES_hhdet_in_fech!O7/RES_summary!O$21</f>
        <v>0</v>
      </c>
      <c r="P7" s="178">
        <f>RES_hhdet_in_fech!P7/RES_summary!P$21</f>
        <v>0</v>
      </c>
      <c r="Q7" s="178">
        <f>RES_hhdet_in_fech!Q7/RES_summary!Q$21</f>
        <v>0</v>
      </c>
    </row>
    <row r="8" spans="1:17" ht="12" customHeight="1" x14ac:dyDescent="0.25">
      <c r="A8" s="23" t="s">
        <v>60</v>
      </c>
      <c r="B8" s="156"/>
      <c r="C8" s="177">
        <f>RES_hhdet_in_fech!C8/RES_summary!C$21</f>
        <v>0</v>
      </c>
      <c r="D8" s="177">
        <f>RES_hhdet_in_fech!D8/RES_summary!D$21</f>
        <v>0</v>
      </c>
      <c r="E8" s="177">
        <f>RES_hhdet_in_fech!E8/RES_summary!E$21</f>
        <v>9.3996081005981331</v>
      </c>
      <c r="F8" s="177">
        <f>RES_hhdet_in_fech!F8/RES_summary!F$21</f>
        <v>8.4162255719481429</v>
      </c>
      <c r="G8" s="177">
        <f>RES_hhdet_in_fech!G8/RES_summary!G$21</f>
        <v>8.1093625250419379</v>
      </c>
      <c r="H8" s="177">
        <f>RES_hhdet_in_fech!H8/RES_summary!H$21</f>
        <v>7.9373637171209213</v>
      </c>
      <c r="I8" s="177">
        <f>RES_hhdet_in_fech!I8/RES_summary!I$21</f>
        <v>7.7036715149295212</v>
      </c>
      <c r="J8" s="177">
        <f>RES_hhdet_in_fech!J8/RES_summary!J$21</f>
        <v>7.0213293950948161</v>
      </c>
      <c r="K8" s="177">
        <f>RES_hhdet_in_fech!K8/RES_summary!K$21</f>
        <v>0</v>
      </c>
      <c r="L8" s="177">
        <f>RES_hhdet_in_fech!L8/RES_summary!L$21</f>
        <v>6.3124914173811524</v>
      </c>
      <c r="M8" s="177">
        <f>RES_hhdet_in_fech!M8/RES_summary!M$21</f>
        <v>0</v>
      </c>
      <c r="N8" s="177">
        <f>RES_hhdet_in_fech!N8/RES_summary!N$21</f>
        <v>0</v>
      </c>
      <c r="O8" s="177">
        <f>RES_hhdet_in_fech!O8/RES_summary!O$21</f>
        <v>0</v>
      </c>
      <c r="P8" s="177">
        <f>RES_hhdet_in_fech!P8/RES_summary!P$21</f>
        <v>0</v>
      </c>
      <c r="Q8" s="177">
        <f>RES_hhdet_in_fech!Q8/RES_summary!Q$21</f>
        <v>0</v>
      </c>
    </row>
    <row r="9" spans="1:17" ht="12" customHeight="1" x14ac:dyDescent="0.25">
      <c r="A9" s="158" t="s">
        <v>63</v>
      </c>
      <c r="B9" s="157"/>
      <c r="C9" s="178">
        <f>RES_hhdet_in_fech!C9/RES_summary!C$21</f>
        <v>0</v>
      </c>
      <c r="D9" s="178">
        <f>RES_hhdet_in_fech!D9/RES_summary!D$21</f>
        <v>0</v>
      </c>
      <c r="E9" s="178">
        <f>RES_hhdet_in_fech!E9/RES_summary!E$21</f>
        <v>25.090170628102172</v>
      </c>
      <c r="F9" s="178">
        <f>RES_hhdet_in_fech!F9/RES_summary!F$21</f>
        <v>32.590544932788845</v>
      </c>
      <c r="G9" s="178">
        <f>RES_hhdet_in_fech!G9/RES_summary!G$21</f>
        <v>22.782488275303166</v>
      </c>
      <c r="H9" s="178">
        <f>RES_hhdet_in_fech!H9/RES_summary!H$21</f>
        <v>24.013227194181198</v>
      </c>
      <c r="I9" s="178">
        <f>RES_hhdet_in_fech!I9/RES_summary!I$21</f>
        <v>25.163947401232868</v>
      </c>
      <c r="J9" s="178">
        <f>RES_hhdet_in_fech!J9/RES_summary!J$21</f>
        <v>21.004198555266271</v>
      </c>
      <c r="K9" s="178">
        <f>RES_hhdet_in_fech!K9/RES_summary!K$21</f>
        <v>0</v>
      </c>
      <c r="L9" s="178">
        <f>RES_hhdet_in_fech!L9/RES_summary!L$21</f>
        <v>23.668645349700309</v>
      </c>
      <c r="M9" s="178">
        <f>RES_hhdet_in_fech!M9/RES_summary!M$21</f>
        <v>0</v>
      </c>
      <c r="N9" s="178">
        <f>RES_hhdet_in_fech!N9/RES_summary!N$21</f>
        <v>0</v>
      </c>
      <c r="O9" s="178">
        <f>RES_hhdet_in_fech!O9/RES_summary!O$21</f>
        <v>0</v>
      </c>
      <c r="P9" s="178">
        <f>RES_hhdet_in_fech!P9/RES_summary!P$21</f>
        <v>0</v>
      </c>
      <c r="Q9" s="178">
        <f>RES_hhdet_in_fech!Q9/RES_summary!Q$21</f>
        <v>0</v>
      </c>
    </row>
    <row r="10" spans="1:17" ht="12" customHeight="1" x14ac:dyDescent="0.25">
      <c r="A10" s="167" t="s">
        <v>171</v>
      </c>
      <c r="B10" s="132"/>
      <c r="C10" s="183">
        <f>RES_hhdet_in_fech!C10/RES_summary!C$21</f>
        <v>0</v>
      </c>
      <c r="D10" s="183">
        <f>RES_hhdet_in_fech!D10/RES_summary!D$21</f>
        <v>0</v>
      </c>
      <c r="E10" s="183">
        <f>RES_hhdet_in_fech!E10/RES_summary!E$21</f>
        <v>33.462649408709908</v>
      </c>
      <c r="F10" s="183">
        <f>RES_hhdet_in_fech!F10/RES_summary!F$21</f>
        <v>32.95875024574903</v>
      </c>
      <c r="G10" s="183">
        <f>RES_hhdet_in_fech!G10/RES_summary!G$21</f>
        <v>32.324352600361749</v>
      </c>
      <c r="H10" s="183">
        <f>RES_hhdet_in_fech!H10/RES_summary!H$21</f>
        <v>31.412662349871063</v>
      </c>
      <c r="I10" s="183">
        <f>RES_hhdet_in_fech!I10/RES_summary!I$21</f>
        <v>30.735601100257721</v>
      </c>
      <c r="J10" s="183">
        <f>RES_hhdet_in_fech!J10/RES_summary!J$21</f>
        <v>29.983683417843331</v>
      </c>
      <c r="K10" s="183">
        <f>RES_hhdet_in_fech!K10/RES_summary!K$21</f>
        <v>0</v>
      </c>
      <c r="L10" s="183">
        <f>RES_hhdet_in_fech!L10/RES_summary!L$21</f>
        <v>31.706230394431138</v>
      </c>
      <c r="M10" s="183">
        <f>RES_hhdet_in_fech!M10/RES_summary!M$21</f>
        <v>0</v>
      </c>
      <c r="N10" s="183">
        <f>RES_hhdet_in_fech!N10/RES_summary!N$21</f>
        <v>0</v>
      </c>
      <c r="O10" s="183">
        <f>RES_hhdet_in_fech!O10/RES_summary!O$21</f>
        <v>0</v>
      </c>
      <c r="P10" s="183">
        <f>RES_hhdet_in_fech!P10/RES_summary!P$21</f>
        <v>0</v>
      </c>
      <c r="Q10" s="183">
        <f>RES_hhdet_in_fech!Q10/RES_summary!Q$21</f>
        <v>0</v>
      </c>
    </row>
    <row r="11" spans="1:17" ht="12" customHeight="1" x14ac:dyDescent="0.25">
      <c r="A11" s="167" t="s">
        <v>144</v>
      </c>
      <c r="B11" s="132"/>
      <c r="C11" s="183">
        <f>RES_hhdet_in_fech!C11/RES_summary!C$21</f>
        <v>0</v>
      </c>
      <c r="D11" s="183">
        <f>RES_hhdet_in_fech!D11/RES_summary!D$21</f>
        <v>0</v>
      </c>
      <c r="E11" s="183">
        <f>RES_hhdet_in_fech!E11/RES_summary!E$21</f>
        <v>0</v>
      </c>
      <c r="F11" s="183">
        <f>RES_hhdet_in_fech!F11/RES_summary!F$21</f>
        <v>0</v>
      </c>
      <c r="G11" s="183">
        <f>RES_hhdet_in_fech!G11/RES_summary!G$21</f>
        <v>0</v>
      </c>
      <c r="H11" s="183">
        <f>RES_hhdet_in_fech!H11/RES_summary!H$21</f>
        <v>0</v>
      </c>
      <c r="I11" s="183">
        <f>RES_hhdet_in_fech!I11/RES_summary!I$21</f>
        <v>0</v>
      </c>
      <c r="J11" s="183">
        <f>RES_hhdet_in_fech!J11/RES_summary!J$21</f>
        <v>0</v>
      </c>
      <c r="K11" s="183">
        <f>RES_hhdet_in_fech!K11/RES_summary!K$21</f>
        <v>0</v>
      </c>
      <c r="L11" s="183">
        <f>RES_hhdet_in_fech!L11/RES_summary!L$21</f>
        <v>0</v>
      </c>
      <c r="M11" s="183">
        <f>RES_hhdet_in_fech!M11/RES_summary!M$21</f>
        <v>0</v>
      </c>
      <c r="N11" s="183">
        <f>RES_hhdet_in_fech!N11/RES_summary!N$21</f>
        <v>0</v>
      </c>
      <c r="O11" s="183">
        <f>RES_hhdet_in_fech!O11/RES_summary!O$21</f>
        <v>0</v>
      </c>
      <c r="P11" s="183">
        <f>RES_hhdet_in_fech!P11/RES_summary!P$21</f>
        <v>0</v>
      </c>
      <c r="Q11" s="183">
        <f>RES_hhdet_in_fech!Q11/RES_summary!Q$21</f>
        <v>0</v>
      </c>
    </row>
    <row r="12" spans="1:17" ht="12" customHeight="1" x14ac:dyDescent="0.25">
      <c r="A12" s="167" t="s">
        <v>143</v>
      </c>
      <c r="B12" s="132"/>
      <c r="C12" s="183">
        <f>RES_hhdet_in_fech!C12/RES_summary!C$21</f>
        <v>0</v>
      </c>
      <c r="D12" s="183">
        <f>RES_hhdet_in_fech!D12/RES_summary!D$21</f>
        <v>0</v>
      </c>
      <c r="E12" s="183">
        <f>RES_hhdet_in_fech!E12/RES_summary!E$21</f>
        <v>0</v>
      </c>
      <c r="F12" s="183">
        <f>RES_hhdet_in_fech!F12/RES_summary!F$21</f>
        <v>0</v>
      </c>
      <c r="G12" s="183">
        <f>RES_hhdet_in_fech!G12/RES_summary!G$21</f>
        <v>0</v>
      </c>
      <c r="H12" s="183">
        <f>RES_hhdet_in_fech!H12/RES_summary!H$21</f>
        <v>0</v>
      </c>
      <c r="I12" s="183">
        <f>RES_hhdet_in_fech!I12/RES_summary!I$21</f>
        <v>0</v>
      </c>
      <c r="J12" s="183">
        <f>RES_hhdet_in_fech!J12/RES_summary!J$21</f>
        <v>0</v>
      </c>
      <c r="K12" s="183">
        <f>RES_hhdet_in_fech!K12/RES_summary!K$21</f>
        <v>0</v>
      </c>
      <c r="L12" s="183">
        <f>RES_hhdet_in_fech!L12/RES_summary!L$21</f>
        <v>0</v>
      </c>
      <c r="M12" s="183">
        <f>RES_hhdet_in_fech!M12/RES_summary!M$21</f>
        <v>0</v>
      </c>
      <c r="N12" s="183">
        <f>RES_hhdet_in_fech!N12/RES_summary!N$21</f>
        <v>0</v>
      </c>
      <c r="O12" s="183">
        <f>RES_hhdet_in_fech!O12/RES_summary!O$21</f>
        <v>0</v>
      </c>
      <c r="P12" s="183">
        <f>RES_hhdet_in_fech!P12/RES_summary!P$21</f>
        <v>0</v>
      </c>
      <c r="Q12" s="183">
        <f>RES_hhdet_in_fech!Q12/RES_summary!Q$21</f>
        <v>0</v>
      </c>
    </row>
    <row r="13" spans="1:17" ht="12" customHeight="1" x14ac:dyDescent="0.25">
      <c r="A13" s="166" t="s">
        <v>57</v>
      </c>
      <c r="B13" s="165"/>
      <c r="C13" s="182">
        <f>RES_hhdet_in_fech!C13/RES_summary!C$21</f>
        <v>0</v>
      </c>
      <c r="D13" s="182">
        <f>RES_hhdet_in_fech!D13/RES_summary!D$21</f>
        <v>0</v>
      </c>
      <c r="E13" s="182">
        <f>RES_hhdet_in_fech!E13/RES_summary!E$21</f>
        <v>0</v>
      </c>
      <c r="F13" s="182">
        <f>RES_hhdet_in_fech!F13/RES_summary!F$21</f>
        <v>0</v>
      </c>
      <c r="G13" s="182">
        <f>RES_hhdet_in_fech!G13/RES_summary!G$21</f>
        <v>0</v>
      </c>
      <c r="H13" s="182">
        <f>RES_hhdet_in_fech!H13/RES_summary!H$21</f>
        <v>0</v>
      </c>
      <c r="I13" s="182">
        <f>RES_hhdet_in_fech!I13/RES_summary!I$21</f>
        <v>0</v>
      </c>
      <c r="J13" s="182">
        <f>RES_hhdet_in_fech!J13/RES_summary!J$21</f>
        <v>0</v>
      </c>
      <c r="K13" s="182">
        <f>RES_hhdet_in_fech!K13/RES_summary!K$21</f>
        <v>0</v>
      </c>
      <c r="L13" s="182">
        <f>RES_hhdet_in_fech!L13/RES_summary!L$21</f>
        <v>0</v>
      </c>
      <c r="M13" s="182">
        <f>RES_hhdet_in_fech!M13/RES_summary!M$21</f>
        <v>0</v>
      </c>
      <c r="N13" s="182">
        <f>RES_hhdet_in_fech!N13/RES_summary!N$21</f>
        <v>0</v>
      </c>
      <c r="O13" s="182">
        <f>RES_hhdet_in_fech!O13/RES_summary!O$21</f>
        <v>0</v>
      </c>
      <c r="P13" s="182">
        <f>RES_hhdet_in_fech!P13/RES_summary!P$21</f>
        <v>0</v>
      </c>
      <c r="Q13" s="182">
        <f>RES_hhdet_in_fech!Q13/RES_summary!Q$21</f>
        <v>0</v>
      </c>
    </row>
    <row r="14" spans="1:17" ht="12" customHeight="1" x14ac:dyDescent="0.25">
      <c r="A14" s="147" t="s">
        <v>59</v>
      </c>
      <c r="B14" s="164"/>
      <c r="C14" s="181">
        <f>RES_hhdet_in_fech!C14/RES_summary!C$21</f>
        <v>0</v>
      </c>
      <c r="D14" s="181">
        <f>RES_hhdet_in_fech!D14/RES_summary!D$21</f>
        <v>0</v>
      </c>
      <c r="E14" s="181">
        <f>RES_hhdet_in_fech!E14/RES_summary!E$21</f>
        <v>0</v>
      </c>
      <c r="F14" s="181">
        <f>RES_hhdet_in_fech!F14/RES_summary!F$21</f>
        <v>0</v>
      </c>
      <c r="G14" s="181">
        <f>RES_hhdet_in_fech!G14/RES_summary!G$21</f>
        <v>0</v>
      </c>
      <c r="H14" s="181">
        <f>RES_hhdet_in_fech!H14/RES_summary!H$21</f>
        <v>0</v>
      </c>
      <c r="I14" s="181">
        <f>RES_hhdet_in_fech!I14/RES_summary!I$21</f>
        <v>0</v>
      </c>
      <c r="J14" s="181">
        <f>RES_hhdet_in_fech!J14/RES_summary!J$21</f>
        <v>0</v>
      </c>
      <c r="K14" s="181">
        <f>RES_hhdet_in_fech!K14/RES_summary!K$21</f>
        <v>0</v>
      </c>
      <c r="L14" s="181">
        <f>RES_hhdet_in_fech!L14/RES_summary!L$21</f>
        <v>0</v>
      </c>
      <c r="M14" s="181">
        <f>RES_hhdet_in_fech!M14/RES_summary!M$21</f>
        <v>0</v>
      </c>
      <c r="N14" s="181">
        <f>RES_hhdet_in_fech!N14/RES_summary!N$21</f>
        <v>0</v>
      </c>
      <c r="O14" s="181">
        <f>RES_hhdet_in_fech!O14/RES_summary!O$21</f>
        <v>0</v>
      </c>
      <c r="P14" s="181">
        <f>RES_hhdet_in_fech!P14/RES_summary!P$21</f>
        <v>0</v>
      </c>
      <c r="Q14" s="181">
        <f>RES_hhdet_in_fech!Q14/RES_summary!Q$21</f>
        <v>0</v>
      </c>
    </row>
    <row r="15" spans="1:17" ht="12" customHeight="1" x14ac:dyDescent="0.25">
      <c r="A15" s="163" t="s">
        <v>142</v>
      </c>
      <c r="B15" s="162"/>
      <c r="C15" s="180">
        <f>RES_hhdet_in_fech!C15/RES_summary!C$21</f>
        <v>0</v>
      </c>
      <c r="D15" s="180">
        <f>RES_hhdet_in_fech!D15/RES_summary!D$21</f>
        <v>0</v>
      </c>
      <c r="E15" s="180">
        <f>RES_hhdet_in_fech!E15/RES_summary!E$21</f>
        <v>22.624512428974107</v>
      </c>
      <c r="F15" s="180">
        <f>RES_hhdet_in_fech!F15/RES_summary!F$21</f>
        <v>22.533904541300053</v>
      </c>
      <c r="G15" s="180">
        <f>RES_hhdet_in_fech!G15/RES_summary!G$21</f>
        <v>20.662856049823183</v>
      </c>
      <c r="H15" s="180">
        <f>RES_hhdet_in_fech!H15/RES_summary!H$21</f>
        <v>20.55245538410929</v>
      </c>
      <c r="I15" s="180">
        <f>RES_hhdet_in_fech!I15/RES_summary!I$21</f>
        <v>20.337936283990956</v>
      </c>
      <c r="J15" s="180">
        <f>RES_hhdet_in_fech!J15/RES_summary!J$21</f>
        <v>20.360762484527221</v>
      </c>
      <c r="K15" s="180">
        <f>RES_hhdet_in_fech!K15/RES_summary!K$21</f>
        <v>0</v>
      </c>
      <c r="L15" s="180">
        <f>RES_hhdet_in_fech!L15/RES_summary!L$21</f>
        <v>22.580203753294281</v>
      </c>
      <c r="M15" s="180">
        <f>RES_hhdet_in_fech!M15/RES_summary!M$21</f>
        <v>0</v>
      </c>
      <c r="N15" s="180">
        <f>RES_hhdet_in_fech!N15/RES_summary!N$21</f>
        <v>0</v>
      </c>
      <c r="O15" s="180">
        <f>RES_hhdet_in_fech!O15/RES_summary!O$21</f>
        <v>0</v>
      </c>
      <c r="P15" s="180">
        <f>RES_hhdet_in_fech!P15/RES_summary!P$21</f>
        <v>0</v>
      </c>
      <c r="Q15" s="180">
        <f>RES_hhdet_in_fech!Q15/RES_summary!Q$21</f>
        <v>0</v>
      </c>
    </row>
    <row r="16" spans="1:17" ht="12" customHeight="1" x14ac:dyDescent="0.25">
      <c r="A16" s="161" t="s">
        <v>141</v>
      </c>
      <c r="B16" s="160"/>
      <c r="C16" s="179">
        <f>RES_hhdet_in_fech!C16/RES_summary!C$21</f>
        <v>0</v>
      </c>
      <c r="D16" s="179">
        <f>RES_hhdet_in_fech!D16/RES_summary!D$21</f>
        <v>0</v>
      </c>
      <c r="E16" s="179">
        <f>RES_hhdet_in_fech!E16/RES_summary!E$21</f>
        <v>19.872020772255876</v>
      </c>
      <c r="F16" s="179">
        <f>RES_hhdet_in_fech!F16/RES_summary!F$21</f>
        <v>19.789365329084674</v>
      </c>
      <c r="G16" s="179">
        <f>RES_hhdet_in_fech!G16/RES_summary!G$21</f>
        <v>18.406130752693034</v>
      </c>
      <c r="H16" s="179">
        <f>RES_hhdet_in_fech!H16/RES_summary!H$21</f>
        <v>18.319563876389818</v>
      </c>
      <c r="I16" s="179">
        <f>RES_hhdet_in_fech!I16/RES_summary!I$21</f>
        <v>18.064817747945206</v>
      </c>
      <c r="J16" s="179">
        <f>RES_hhdet_in_fech!J16/RES_summary!J$21</f>
        <v>17.956812922332844</v>
      </c>
      <c r="K16" s="179">
        <f>RES_hhdet_in_fech!K16/RES_summary!K$21</f>
        <v>0</v>
      </c>
      <c r="L16" s="179">
        <f>RES_hhdet_in_fech!L16/RES_summary!L$21</f>
        <v>19.333153480278281</v>
      </c>
      <c r="M16" s="179">
        <f>RES_hhdet_in_fech!M16/RES_summary!M$21</f>
        <v>0</v>
      </c>
      <c r="N16" s="179">
        <f>RES_hhdet_in_fech!N16/RES_summary!N$21</f>
        <v>0</v>
      </c>
      <c r="O16" s="179">
        <f>RES_hhdet_in_fech!O16/RES_summary!O$21</f>
        <v>0</v>
      </c>
      <c r="P16" s="179">
        <f>RES_hhdet_in_fech!P16/RES_summary!P$21</f>
        <v>0</v>
      </c>
      <c r="Q16" s="179">
        <f>RES_hhdet_in_fech!Q16/RES_summary!Q$21</f>
        <v>0</v>
      </c>
    </row>
    <row r="17" spans="1:17" ht="12" customHeight="1" x14ac:dyDescent="0.25">
      <c r="A17" s="148" t="s">
        <v>60</v>
      </c>
      <c r="B17" s="156"/>
      <c r="C17" s="177">
        <f>RES_hhdet_in_fech!C17/RES_summary!C$21</f>
        <v>0</v>
      </c>
      <c r="D17" s="177">
        <f>RES_hhdet_in_fech!D17/RES_summary!D$21</f>
        <v>0</v>
      </c>
      <c r="E17" s="177">
        <f>RES_hhdet_in_fech!E17/RES_summary!E$21</f>
        <v>14.945436930747523</v>
      </c>
      <c r="F17" s="177">
        <f>RES_hhdet_in_fech!F17/RES_summary!F$21</f>
        <v>14.906591405705308</v>
      </c>
      <c r="G17" s="177">
        <f>RES_hhdet_in_fech!G17/RES_summary!G$21</f>
        <v>13.591414658141689</v>
      </c>
      <c r="H17" s="177">
        <f>RES_hhdet_in_fech!H17/RES_summary!H$21</f>
        <v>13.573627861681263</v>
      </c>
      <c r="I17" s="177">
        <f>RES_hhdet_in_fech!I17/RES_summary!I$21</f>
        <v>13.388557070261813</v>
      </c>
      <c r="J17" s="177">
        <f>RES_hhdet_in_fech!J17/RES_summary!J$21</f>
        <v>13.317668143346618</v>
      </c>
      <c r="K17" s="177">
        <f>RES_hhdet_in_fech!K17/RES_summary!K$21</f>
        <v>0</v>
      </c>
      <c r="L17" s="177">
        <f>RES_hhdet_in_fech!L17/RES_summary!L$21</f>
        <v>14.744201188940465</v>
      </c>
      <c r="M17" s="177">
        <f>RES_hhdet_in_fech!M17/RES_summary!M$21</f>
        <v>0</v>
      </c>
      <c r="N17" s="177">
        <f>RES_hhdet_in_fech!N17/RES_summary!N$21</f>
        <v>0</v>
      </c>
      <c r="O17" s="177">
        <f>RES_hhdet_in_fech!O17/RES_summary!O$21</f>
        <v>0</v>
      </c>
      <c r="P17" s="177">
        <f>RES_hhdet_in_fech!P17/RES_summary!P$21</f>
        <v>0</v>
      </c>
      <c r="Q17" s="177">
        <f>RES_hhdet_in_fech!Q17/RES_summary!Q$21</f>
        <v>0</v>
      </c>
    </row>
    <row r="18" spans="1:17" ht="12" customHeight="1" x14ac:dyDescent="0.25">
      <c r="A18" s="148" t="s">
        <v>59</v>
      </c>
      <c r="B18" s="156"/>
      <c r="C18" s="177">
        <f>RES_hhdet_in_fech!C18/RES_summary!C$21</f>
        <v>0</v>
      </c>
      <c r="D18" s="177">
        <f>RES_hhdet_in_fech!D18/RES_summary!D$21</f>
        <v>0</v>
      </c>
      <c r="E18" s="177">
        <f>RES_hhdet_in_fech!E18/RES_summary!E$21</f>
        <v>4.9265838415083518</v>
      </c>
      <c r="F18" s="177">
        <f>RES_hhdet_in_fech!F18/RES_summary!F$21</f>
        <v>4.8827739233793643</v>
      </c>
      <c r="G18" s="177">
        <f>RES_hhdet_in_fech!G18/RES_summary!G$21</f>
        <v>4.8147160945513461</v>
      </c>
      <c r="H18" s="177">
        <f>RES_hhdet_in_fech!H18/RES_summary!H$21</f>
        <v>4.7459360147085503</v>
      </c>
      <c r="I18" s="177">
        <f>RES_hhdet_in_fech!I18/RES_summary!I$21</f>
        <v>4.6762606776833904</v>
      </c>
      <c r="J18" s="177">
        <f>RES_hhdet_in_fech!J18/RES_summary!J$21</f>
        <v>4.6391447789862257</v>
      </c>
      <c r="K18" s="177">
        <f>RES_hhdet_in_fech!K18/RES_summary!K$21</f>
        <v>0</v>
      </c>
      <c r="L18" s="177">
        <f>RES_hhdet_in_fech!L18/RES_summary!L$21</f>
        <v>4.5889522913378142</v>
      </c>
      <c r="M18" s="177">
        <f>RES_hhdet_in_fech!M18/RES_summary!M$21</f>
        <v>0</v>
      </c>
      <c r="N18" s="177">
        <f>RES_hhdet_in_fech!N18/RES_summary!N$21</f>
        <v>0</v>
      </c>
      <c r="O18" s="177">
        <f>RES_hhdet_in_fech!O18/RES_summary!O$21</f>
        <v>0</v>
      </c>
      <c r="P18" s="177">
        <f>RES_hhdet_in_fech!P18/RES_summary!P$21</f>
        <v>0</v>
      </c>
      <c r="Q18" s="177">
        <f>RES_hhdet_in_fech!Q18/RES_summary!Q$21</f>
        <v>0</v>
      </c>
    </row>
    <row r="19" spans="1:17" ht="12" customHeight="1" x14ac:dyDescent="0.25">
      <c r="A19" s="158" t="s">
        <v>62</v>
      </c>
      <c r="B19" s="157"/>
      <c r="C19" s="178">
        <f>RES_hhdet_in_fech!C19/RES_summary!C$21</f>
        <v>0</v>
      </c>
      <c r="D19" s="178">
        <f>RES_hhdet_in_fech!D19/RES_summary!D$21</f>
        <v>0</v>
      </c>
      <c r="E19" s="178">
        <f>RES_hhdet_in_fech!E19/RES_summary!E$21</f>
        <v>10.697268282383863</v>
      </c>
      <c r="F19" s="178">
        <f>RES_hhdet_in_fech!F19/RES_summary!F$21</f>
        <v>10.358822156583374</v>
      </c>
      <c r="G19" s="178">
        <f>RES_hhdet_in_fech!G19/RES_summary!G$21</f>
        <v>9.7995953486635461</v>
      </c>
      <c r="H19" s="178">
        <f>RES_hhdet_in_fech!H19/RES_summary!H$21</f>
        <v>9.9431527143835972</v>
      </c>
      <c r="I19" s="178">
        <f>RES_hhdet_in_fech!I19/RES_summary!I$21</f>
        <v>9.6796240516191645</v>
      </c>
      <c r="J19" s="178">
        <f>RES_hhdet_in_fech!J19/RES_summary!J$21</f>
        <v>10.074097174301558</v>
      </c>
      <c r="K19" s="178">
        <f>RES_hhdet_in_fech!K19/RES_summary!K$21</f>
        <v>0</v>
      </c>
      <c r="L19" s="178">
        <f>RES_hhdet_in_fech!L19/RES_summary!L$21</f>
        <v>10.516996899640741</v>
      </c>
      <c r="M19" s="178">
        <f>RES_hhdet_in_fech!M19/RES_summary!M$21</f>
        <v>0</v>
      </c>
      <c r="N19" s="178">
        <f>RES_hhdet_in_fech!N19/RES_summary!N$21</f>
        <v>0</v>
      </c>
      <c r="O19" s="178">
        <f>RES_hhdet_in_fech!O19/RES_summary!O$21</f>
        <v>0</v>
      </c>
      <c r="P19" s="178">
        <f>RES_hhdet_in_fech!P19/RES_summary!P$21</f>
        <v>0</v>
      </c>
      <c r="Q19" s="178">
        <f>RES_hhdet_in_fech!Q19/RES_summary!Q$21</f>
        <v>0</v>
      </c>
    </row>
    <row r="20" spans="1:17" ht="12" customHeight="1" x14ac:dyDescent="0.25">
      <c r="A20" s="23" t="s">
        <v>58</v>
      </c>
      <c r="B20" s="156"/>
      <c r="C20" s="177">
        <f>RES_hhdet_in_fech!C20/RES_summary!C$21</f>
        <v>0</v>
      </c>
      <c r="D20" s="177">
        <f>RES_hhdet_in_fech!D20/RES_summary!D$21</f>
        <v>0</v>
      </c>
      <c r="E20" s="177">
        <f>RES_hhdet_in_fech!E20/RES_summary!E$21</f>
        <v>0</v>
      </c>
      <c r="F20" s="177">
        <f>RES_hhdet_in_fech!F20/RES_summary!F$21</f>
        <v>0</v>
      </c>
      <c r="G20" s="177">
        <f>RES_hhdet_in_fech!G20/RES_summary!G$21</f>
        <v>0</v>
      </c>
      <c r="H20" s="177">
        <f>RES_hhdet_in_fech!H20/RES_summary!H$21</f>
        <v>0</v>
      </c>
      <c r="I20" s="177">
        <f>RES_hhdet_in_fech!I20/RES_summary!I$21</f>
        <v>0</v>
      </c>
      <c r="J20" s="177">
        <f>RES_hhdet_in_fech!J20/RES_summary!J$21</f>
        <v>0</v>
      </c>
      <c r="K20" s="177">
        <f>RES_hhdet_in_fech!K20/RES_summary!K$21</f>
        <v>0</v>
      </c>
      <c r="L20" s="177">
        <f>RES_hhdet_in_fech!L20/RES_summary!L$21</f>
        <v>0</v>
      </c>
      <c r="M20" s="177">
        <f>RES_hhdet_in_fech!M20/RES_summary!M$21</f>
        <v>0</v>
      </c>
      <c r="N20" s="177">
        <f>RES_hhdet_in_fech!N20/RES_summary!N$21</f>
        <v>0</v>
      </c>
      <c r="O20" s="177">
        <f>RES_hhdet_in_fech!O20/RES_summary!O$21</f>
        <v>0</v>
      </c>
      <c r="P20" s="177">
        <f>RES_hhdet_in_fech!P20/RES_summary!P$21</f>
        <v>0</v>
      </c>
      <c r="Q20" s="177">
        <f>RES_hhdet_in_fech!Q20/RES_summary!Q$21</f>
        <v>0</v>
      </c>
    </row>
    <row r="21" spans="1:17" ht="12" customHeight="1" x14ac:dyDescent="0.25">
      <c r="A21" s="23" t="s">
        <v>57</v>
      </c>
      <c r="B21" s="156"/>
      <c r="C21" s="177">
        <f>RES_hhdet_in_fech!C21/RES_summary!C$21</f>
        <v>0</v>
      </c>
      <c r="D21" s="177">
        <f>RES_hhdet_in_fech!D21/RES_summary!D$21</f>
        <v>0</v>
      </c>
      <c r="E21" s="177">
        <f>RES_hhdet_in_fech!E21/RES_summary!E$21</f>
        <v>0</v>
      </c>
      <c r="F21" s="177">
        <f>RES_hhdet_in_fech!F21/RES_summary!F$21</f>
        <v>0</v>
      </c>
      <c r="G21" s="177">
        <f>RES_hhdet_in_fech!G21/RES_summary!G$21</f>
        <v>0</v>
      </c>
      <c r="H21" s="177">
        <f>RES_hhdet_in_fech!H21/RES_summary!H$21</f>
        <v>0</v>
      </c>
      <c r="I21" s="177">
        <f>RES_hhdet_in_fech!I21/RES_summary!I$21</f>
        <v>0</v>
      </c>
      <c r="J21" s="177">
        <f>RES_hhdet_in_fech!J21/RES_summary!J$21</f>
        <v>0</v>
      </c>
      <c r="K21" s="177">
        <f>RES_hhdet_in_fech!K21/RES_summary!K$21</f>
        <v>0</v>
      </c>
      <c r="L21" s="177">
        <f>RES_hhdet_in_fech!L21/RES_summary!L$21</f>
        <v>0</v>
      </c>
      <c r="M21" s="177">
        <f>RES_hhdet_in_fech!M21/RES_summary!M$21</f>
        <v>0</v>
      </c>
      <c r="N21" s="177">
        <f>RES_hhdet_in_fech!N21/RES_summary!N$21</f>
        <v>0</v>
      </c>
      <c r="O21" s="177">
        <f>RES_hhdet_in_fech!O21/RES_summary!O$21</f>
        <v>0</v>
      </c>
      <c r="P21" s="177">
        <f>RES_hhdet_in_fech!P21/RES_summary!P$21</f>
        <v>0</v>
      </c>
      <c r="Q21" s="177">
        <f>RES_hhdet_in_fech!Q21/RES_summary!Q$21</f>
        <v>0</v>
      </c>
    </row>
    <row r="22" spans="1:17" ht="12" customHeight="1" x14ac:dyDescent="0.25">
      <c r="A22" s="29" t="s">
        <v>140</v>
      </c>
      <c r="B22" s="57"/>
      <c r="C22" s="176">
        <f>RES_hhdet_in_fech!C22/RES_summary!C$21</f>
        <v>0</v>
      </c>
      <c r="D22" s="176">
        <f>RES_hhdet_in_fech!D22/RES_summary!D$21</f>
        <v>0</v>
      </c>
      <c r="E22" s="176">
        <f>RES_hhdet_in_fech!E22/RES_summary!E$21</f>
        <v>10.697268282383863</v>
      </c>
      <c r="F22" s="176">
        <f>RES_hhdet_in_fech!F22/RES_summary!F$21</f>
        <v>10.358822156583374</v>
      </c>
      <c r="G22" s="176">
        <f>RES_hhdet_in_fech!G22/RES_summary!G$21</f>
        <v>9.7995953486635461</v>
      </c>
      <c r="H22" s="176">
        <f>RES_hhdet_in_fech!H22/RES_summary!H$21</f>
        <v>9.9431527143835972</v>
      </c>
      <c r="I22" s="176">
        <f>RES_hhdet_in_fech!I22/RES_summary!I$21</f>
        <v>9.6796240516191645</v>
      </c>
      <c r="J22" s="176">
        <f>RES_hhdet_in_fech!J22/RES_summary!J$21</f>
        <v>10.074097174301558</v>
      </c>
      <c r="K22" s="176">
        <f>RES_hhdet_in_fech!K22/RES_summary!K$21</f>
        <v>0</v>
      </c>
      <c r="L22" s="176">
        <f>RES_hhdet_in_fech!L22/RES_summary!L$21</f>
        <v>10.516996899640741</v>
      </c>
      <c r="M22" s="176">
        <f>RES_hhdet_in_fech!M22/RES_summary!M$21</f>
        <v>0</v>
      </c>
      <c r="N22" s="176">
        <f>RES_hhdet_in_fech!N22/RES_summary!N$21</f>
        <v>0</v>
      </c>
      <c r="O22" s="176">
        <f>RES_hhdet_in_fech!O22/RES_summary!O$21</f>
        <v>0</v>
      </c>
      <c r="P22" s="176">
        <f>RES_hhdet_in_fech!P22/RES_summary!P$21</f>
        <v>0</v>
      </c>
      <c r="Q22" s="176">
        <f>RES_hhdet_in_fech!Q22/RES_summary!Q$21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84">
        <f>RES_hhdet_in_fech!C24/RES_summary!C$21</f>
        <v>182.5465837241052</v>
      </c>
      <c r="D24" s="184">
        <f>RES_hhdet_in_fech!D24/RES_summary!D$21</f>
        <v>182.06802775660091</v>
      </c>
      <c r="E24" s="184">
        <f>RES_hhdet_in_fech!E24/RES_summary!E$21</f>
        <v>182.1900221516328</v>
      </c>
      <c r="F24" s="184">
        <f>RES_hhdet_in_fech!F24/RES_summary!F$21</f>
        <v>186.29572120551788</v>
      </c>
      <c r="G24" s="184">
        <f>RES_hhdet_in_fech!G24/RES_summary!G$21</f>
        <v>180.65049529746446</v>
      </c>
      <c r="H24" s="184">
        <f>RES_hhdet_in_fech!H24/RES_summary!H$21</f>
        <v>170.90647569211427</v>
      </c>
      <c r="I24" s="184">
        <f>RES_hhdet_in_fech!I24/RES_summary!I$21</f>
        <v>156.06614766638123</v>
      </c>
      <c r="J24" s="184">
        <f>RES_hhdet_in_fech!J24/RES_summary!J$21</f>
        <v>158.52006685297658</v>
      </c>
      <c r="K24" s="184">
        <f>RES_hhdet_in_fech!K24/RES_summary!K$21</f>
        <v>154.57403049440779</v>
      </c>
      <c r="L24" s="184">
        <f>RES_hhdet_in_fech!L24/RES_summary!L$21</f>
        <v>154.26520754493006</v>
      </c>
      <c r="M24" s="184">
        <f>RES_hhdet_in_fech!M24/RES_summary!M$21</f>
        <v>128.15194714900525</v>
      </c>
      <c r="N24" s="184">
        <f>RES_hhdet_in_fech!N24/RES_summary!N$21</f>
        <v>0</v>
      </c>
      <c r="O24" s="184">
        <f>RES_hhdet_in_fech!O24/RES_summary!O$21</f>
        <v>138.76223706373872</v>
      </c>
      <c r="P24" s="184">
        <f>RES_hhdet_in_fech!P24/RES_summary!P$21</f>
        <v>118.11291849586063</v>
      </c>
      <c r="Q24" s="184">
        <f>RES_hhdet_in_fech!Q24/RES_summary!Q$21</f>
        <v>126.17877444118764</v>
      </c>
    </row>
    <row r="25" spans="1:17" ht="12.95" customHeight="1" x14ac:dyDescent="0.25">
      <c r="A25" s="158" t="s">
        <v>65</v>
      </c>
      <c r="B25" s="157"/>
      <c r="C25" s="178">
        <f>RES_hhdet_in_fech!C25/RES_summary!C$21</f>
        <v>131.82583529055933</v>
      </c>
      <c r="D25" s="178">
        <f>RES_hhdet_in_fech!D25/RES_summary!D$21</f>
        <v>132.85944857800288</v>
      </c>
      <c r="E25" s="178">
        <f>RES_hhdet_in_fech!E25/RES_summary!E$21</f>
        <v>134.18982365431995</v>
      </c>
      <c r="F25" s="178">
        <f>RES_hhdet_in_fech!F25/RES_summary!F$21</f>
        <v>139.11678519947765</v>
      </c>
      <c r="G25" s="178">
        <f>RES_hhdet_in_fech!G25/RES_summary!G$21</f>
        <v>134.63252675597903</v>
      </c>
      <c r="H25" s="178">
        <f>RES_hhdet_in_fech!H25/RES_summary!H$21</f>
        <v>126.22328554271239</v>
      </c>
      <c r="I25" s="178">
        <f>RES_hhdet_in_fech!I25/RES_summary!I$21</f>
        <v>112.22616383570534</v>
      </c>
      <c r="J25" s="178">
        <f>RES_hhdet_in_fech!J25/RES_summary!J$21</f>
        <v>114.1375666065326</v>
      </c>
      <c r="K25" s="178">
        <f>RES_hhdet_in_fech!K25/RES_summary!K$21</f>
        <v>111.37932566168389</v>
      </c>
      <c r="L25" s="178">
        <f>RES_hhdet_in_fech!L25/RES_summary!L$21</f>
        <v>111.66667511247671</v>
      </c>
      <c r="M25" s="178">
        <f>RES_hhdet_in_fech!M25/RES_summary!M$21</f>
        <v>91.174084983035144</v>
      </c>
      <c r="N25" s="178">
        <f>RES_hhdet_in_fech!N25/RES_summary!N$21</f>
        <v>0</v>
      </c>
      <c r="O25" s="178">
        <f>RES_hhdet_in_fech!O25/RES_summary!O$21</f>
        <v>97.093802988593964</v>
      </c>
      <c r="P25" s="178">
        <f>RES_hhdet_in_fech!P25/RES_summary!P$21</f>
        <v>83.636021207884085</v>
      </c>
      <c r="Q25" s="178">
        <f>RES_hhdet_in_fech!Q25/RES_summary!Q$21</f>
        <v>85.901284582421013</v>
      </c>
    </row>
    <row r="26" spans="1:17" ht="12" customHeight="1" x14ac:dyDescent="0.25">
      <c r="A26" s="23" t="s">
        <v>84</v>
      </c>
      <c r="B26" s="156"/>
      <c r="C26" s="177">
        <f>RES_hhdet_in_fech!C26/RES_summary!C$21</f>
        <v>130.17583865598118</v>
      </c>
      <c r="D26" s="177">
        <f>RES_hhdet_in_fech!D26/RES_summary!D$21</f>
        <v>131.04737702422815</v>
      </c>
      <c r="E26" s="177">
        <f>RES_hhdet_in_fech!E26/RES_summary!E$21</f>
        <v>131.77580595410512</v>
      </c>
      <c r="F26" s="177">
        <f>RES_hhdet_in_fech!F26/RES_summary!F$21</f>
        <v>136.81123133369292</v>
      </c>
      <c r="G26" s="177">
        <f>RES_hhdet_in_fech!G26/RES_summary!G$21</f>
        <v>133.20587912133266</v>
      </c>
      <c r="H26" s="177">
        <f>RES_hhdet_in_fech!H26/RES_summary!H$21</f>
        <v>124.53174533662433</v>
      </c>
      <c r="I26" s="177">
        <f>RES_hhdet_in_fech!I26/RES_summary!I$21</f>
        <v>110.69704948828669</v>
      </c>
      <c r="J26" s="177">
        <f>RES_hhdet_in_fech!J26/RES_summary!J$21</f>
        <v>112.10378844942163</v>
      </c>
      <c r="K26" s="177">
        <f>RES_hhdet_in_fech!K26/RES_summary!K$21</f>
        <v>109.93484662790851</v>
      </c>
      <c r="L26" s="177">
        <f>RES_hhdet_in_fech!L26/RES_summary!L$21</f>
        <v>108.95858508031966</v>
      </c>
      <c r="M26" s="177">
        <f>RES_hhdet_in_fech!M26/RES_summary!M$21</f>
        <v>90.074622706751427</v>
      </c>
      <c r="N26" s="177">
        <f>RES_hhdet_in_fech!N26/RES_summary!N$21</f>
        <v>0</v>
      </c>
      <c r="O26" s="177">
        <f>RES_hhdet_in_fech!O26/RES_summary!O$21</f>
        <v>93.554558183578251</v>
      </c>
      <c r="P26" s="177">
        <f>RES_hhdet_in_fech!P26/RES_summary!P$21</f>
        <v>81.992951655653627</v>
      </c>
      <c r="Q26" s="177">
        <f>RES_hhdet_in_fech!Q26/RES_summary!Q$21</f>
        <v>83.510861245649679</v>
      </c>
    </row>
    <row r="27" spans="1:17" ht="12" customHeight="1" x14ac:dyDescent="0.25">
      <c r="A27" s="23" t="s">
        <v>60</v>
      </c>
      <c r="B27" s="156"/>
      <c r="C27" s="177">
        <f>RES_hhdet_in_fech!C27/RES_summary!C$21</f>
        <v>1.6499966345781518</v>
      </c>
      <c r="D27" s="177">
        <f>RES_hhdet_in_fech!D27/RES_summary!D$21</f>
        <v>1.8120715537747218</v>
      </c>
      <c r="E27" s="177">
        <f>RES_hhdet_in_fech!E27/RES_summary!E$21</f>
        <v>2.4140177002148309</v>
      </c>
      <c r="F27" s="177">
        <f>RES_hhdet_in_fech!F27/RES_summary!F$21</f>
        <v>2.305553865784753</v>
      </c>
      <c r="G27" s="177">
        <f>RES_hhdet_in_fech!G27/RES_summary!G$21</f>
        <v>1.4266476346463446</v>
      </c>
      <c r="H27" s="177">
        <f>RES_hhdet_in_fech!H27/RES_summary!H$21</f>
        <v>1.6915402060880618</v>
      </c>
      <c r="I27" s="177">
        <f>RES_hhdet_in_fech!I27/RES_summary!I$21</f>
        <v>1.5291143474186497</v>
      </c>
      <c r="J27" s="177">
        <f>RES_hhdet_in_fech!J27/RES_summary!J$21</f>
        <v>2.0337781571109712</v>
      </c>
      <c r="K27" s="177">
        <f>RES_hhdet_in_fech!K27/RES_summary!K$21</f>
        <v>1.4444790337753688</v>
      </c>
      <c r="L27" s="177">
        <f>RES_hhdet_in_fech!L27/RES_summary!L$21</f>
        <v>2.708090032157044</v>
      </c>
      <c r="M27" s="177">
        <f>RES_hhdet_in_fech!M27/RES_summary!M$21</f>
        <v>1.0994622762837067</v>
      </c>
      <c r="N27" s="177">
        <f>RES_hhdet_in_fech!N27/RES_summary!N$21</f>
        <v>0</v>
      </c>
      <c r="O27" s="177">
        <f>RES_hhdet_in_fech!O27/RES_summary!O$21</f>
        <v>3.5392448050157195</v>
      </c>
      <c r="P27" s="177">
        <f>RES_hhdet_in_fech!P27/RES_summary!P$21</f>
        <v>1.643069552230465</v>
      </c>
      <c r="Q27" s="177">
        <f>RES_hhdet_in_fech!Q27/RES_summary!Q$21</f>
        <v>2.3904233367713323</v>
      </c>
    </row>
    <row r="28" spans="1:17" ht="12.95" customHeight="1" x14ac:dyDescent="0.25">
      <c r="A28" s="158" t="s">
        <v>112</v>
      </c>
      <c r="B28" s="157"/>
      <c r="C28" s="178">
        <f>RES_hhdet_in_fech!C28/RES_summary!C$21</f>
        <v>8.8972242473044716</v>
      </c>
      <c r="D28" s="178">
        <f>RES_hhdet_in_fech!D28/RES_summary!D$21</f>
        <v>8.3145076684250316</v>
      </c>
      <c r="E28" s="178">
        <f>RES_hhdet_in_fech!E28/RES_summary!E$21</f>
        <v>7.788400051114956</v>
      </c>
      <c r="F28" s="178">
        <f>RES_hhdet_in_fech!F28/RES_summary!F$21</f>
        <v>7.0998038095945502</v>
      </c>
      <c r="G28" s="178">
        <f>RES_hhdet_in_fech!G28/RES_summary!G$21</f>
        <v>6.6806320047472498</v>
      </c>
      <c r="H28" s="178">
        <f>RES_hhdet_in_fech!H28/RES_summary!H$21</f>
        <v>6.2960886635858779</v>
      </c>
      <c r="I28" s="178">
        <f>RES_hhdet_in_fech!I28/RES_summary!I$21</f>
        <v>5.8933376292755231</v>
      </c>
      <c r="J28" s="178">
        <f>RES_hhdet_in_fech!J28/RES_summary!J$21</f>
        <v>7.3381887925183076</v>
      </c>
      <c r="K28" s="178">
        <f>RES_hhdet_in_fech!K28/RES_summary!K$21</f>
        <v>6.8112948800840698</v>
      </c>
      <c r="L28" s="178">
        <f>RES_hhdet_in_fech!L28/RES_summary!L$21</f>
        <v>6.3404355973261106</v>
      </c>
      <c r="M28" s="178">
        <f>RES_hhdet_in_fech!M28/RES_summary!M$21</f>
        <v>5.7877319497554236</v>
      </c>
      <c r="N28" s="178">
        <f>RES_hhdet_in_fech!N28/RES_summary!N$21</f>
        <v>0</v>
      </c>
      <c r="O28" s="178">
        <f>RES_hhdet_in_fech!O28/RES_summary!O$21</f>
        <v>5.5556743241775361</v>
      </c>
      <c r="P28" s="178">
        <f>RES_hhdet_in_fech!P28/RES_summary!P$21</f>
        <v>5.132492356272226</v>
      </c>
      <c r="Q28" s="178">
        <f>RES_hhdet_in_fech!Q28/RES_summary!Q$21</f>
        <v>4.9348237243100144</v>
      </c>
    </row>
    <row r="29" spans="1:17" ht="12" customHeight="1" x14ac:dyDescent="0.25">
      <c r="A29" s="23" t="s">
        <v>60</v>
      </c>
      <c r="B29" s="156"/>
      <c r="C29" s="177">
        <f>RES_hhdet_in_fech!C29/RES_summary!C$21</f>
        <v>8.8972242473044716</v>
      </c>
      <c r="D29" s="177">
        <f>RES_hhdet_in_fech!D29/RES_summary!D$21</f>
        <v>8.3145076684250316</v>
      </c>
      <c r="E29" s="177">
        <f>RES_hhdet_in_fech!E29/RES_summary!E$21</f>
        <v>7.788400051114956</v>
      </c>
      <c r="F29" s="177">
        <f>RES_hhdet_in_fech!F29/RES_summary!F$21</f>
        <v>7.0998038095945502</v>
      </c>
      <c r="G29" s="177">
        <f>RES_hhdet_in_fech!G29/RES_summary!G$21</f>
        <v>6.6806320047472498</v>
      </c>
      <c r="H29" s="177">
        <f>RES_hhdet_in_fech!H29/RES_summary!H$21</f>
        <v>6.2960886635858779</v>
      </c>
      <c r="I29" s="177">
        <f>RES_hhdet_in_fech!I29/RES_summary!I$21</f>
        <v>5.8933376292755231</v>
      </c>
      <c r="J29" s="177">
        <f>RES_hhdet_in_fech!J29/RES_summary!J$21</f>
        <v>7.3381887925183076</v>
      </c>
      <c r="K29" s="177">
        <f>RES_hhdet_in_fech!K29/RES_summary!K$21</f>
        <v>6.8112948800840698</v>
      </c>
      <c r="L29" s="177">
        <f>RES_hhdet_in_fech!L29/RES_summary!L$21</f>
        <v>6.3404355973261106</v>
      </c>
      <c r="M29" s="177">
        <f>RES_hhdet_in_fech!M29/RES_summary!M$21</f>
        <v>5.7877319497554236</v>
      </c>
      <c r="N29" s="177">
        <f>RES_hhdet_in_fech!N29/RES_summary!N$21</f>
        <v>0</v>
      </c>
      <c r="O29" s="177">
        <f>RES_hhdet_in_fech!O29/RES_summary!O$21</f>
        <v>5.5556743241775361</v>
      </c>
      <c r="P29" s="177">
        <f>RES_hhdet_in_fech!P29/RES_summary!P$21</f>
        <v>5.132492356272226</v>
      </c>
      <c r="Q29" s="177">
        <f>RES_hhdet_in_fech!Q29/RES_summary!Q$21</f>
        <v>4.9348237243100144</v>
      </c>
    </row>
    <row r="30" spans="1:17" ht="12" customHeight="1" x14ac:dyDescent="0.25">
      <c r="A30" s="158" t="s">
        <v>63</v>
      </c>
      <c r="B30" s="157"/>
      <c r="C30" s="178">
        <f>RES_hhdet_in_fech!C30/RES_summary!C$21</f>
        <v>24.998660910652688</v>
      </c>
      <c r="D30" s="178">
        <f>RES_hhdet_in_fech!D30/RES_summary!D$21</f>
        <v>24.265133804177275</v>
      </c>
      <c r="E30" s="178">
        <f>RES_hhdet_in_fech!E30/RES_summary!E$21</f>
        <v>23.929669085909413</v>
      </c>
      <c r="F30" s="178">
        <f>RES_hhdet_in_fech!F30/RES_summary!F$21</f>
        <v>23.559142097923143</v>
      </c>
      <c r="G30" s="178">
        <f>RES_hhdet_in_fech!G30/RES_summary!G$21</f>
        <v>23.161189636896165</v>
      </c>
      <c r="H30" s="178">
        <f>RES_hhdet_in_fech!H30/RES_summary!H$21</f>
        <v>22.505618733261716</v>
      </c>
      <c r="I30" s="178">
        <f>RES_hhdet_in_fech!I30/RES_summary!I$21</f>
        <v>22.104696546498989</v>
      </c>
      <c r="J30" s="178">
        <f>RES_hhdet_in_fech!J30/RES_summary!J$21</f>
        <v>21.417581832352401</v>
      </c>
      <c r="K30" s="178">
        <f>RES_hhdet_in_fech!K30/RES_summary!K$21</f>
        <v>21.118956590292857</v>
      </c>
      <c r="L30" s="178">
        <f>RES_hhdet_in_fech!L30/RES_summary!L$21</f>
        <v>20.793257861310657</v>
      </c>
      <c r="M30" s="178">
        <f>RES_hhdet_in_fech!M30/RES_summary!M$21</f>
        <v>16.797642239592982</v>
      </c>
      <c r="N30" s="178">
        <f>RES_hhdet_in_fech!N30/RES_summary!N$21</f>
        <v>0</v>
      </c>
      <c r="O30" s="178">
        <f>RES_hhdet_in_fech!O30/RES_summary!O$21</f>
        <v>21.328669160547381</v>
      </c>
      <c r="P30" s="178">
        <f>RES_hhdet_in_fech!P30/RES_summary!P$21</f>
        <v>19.6681224132296</v>
      </c>
      <c r="Q30" s="178">
        <f>RES_hhdet_in_fech!Q30/RES_summary!Q$21</f>
        <v>20.958862419598056</v>
      </c>
    </row>
    <row r="31" spans="1:17" ht="12" customHeight="1" x14ac:dyDescent="0.25">
      <c r="A31" s="167" t="s">
        <v>169</v>
      </c>
      <c r="B31" s="132"/>
      <c r="C31" s="183">
        <f>RES_hhdet_in_fech!C31/RES_summary!C$21</f>
        <v>25.061462276163226</v>
      </c>
      <c r="D31" s="183">
        <f>RES_hhdet_in_fech!D31/RES_summary!D$21</f>
        <v>24.324864908259499</v>
      </c>
      <c r="E31" s="183">
        <f>RES_hhdet_in_fech!E31/RES_summary!E$21</f>
        <v>24.024341219813643</v>
      </c>
      <c r="F31" s="183">
        <f>RES_hhdet_in_fech!F31/RES_summary!F$21</f>
        <v>23.618855090734961</v>
      </c>
      <c r="G31" s="183">
        <f>RES_hhdet_in_fech!G31/RES_summary!G$21</f>
        <v>23.27717213717531</v>
      </c>
      <c r="H31" s="183">
        <f>RES_hhdet_in_fech!H31/RES_summary!H$21</f>
        <v>22.739783052978126</v>
      </c>
      <c r="I31" s="183">
        <f>RES_hhdet_in_fech!I31/RES_summary!I$21</f>
        <v>22.349781254031104</v>
      </c>
      <c r="J31" s="183">
        <f>RES_hhdet_in_fech!J31/RES_summary!J$21</f>
        <v>21.846605464072063</v>
      </c>
      <c r="K31" s="183">
        <f>RES_hhdet_in_fech!K31/RES_summary!K$21</f>
        <v>21.545024782218711</v>
      </c>
      <c r="L31" s="183">
        <f>RES_hhdet_in_fech!L31/RES_summary!L$21</f>
        <v>21.134718386453002</v>
      </c>
      <c r="M31" s="183">
        <f>RES_hhdet_in_fech!M31/RES_summary!M$21</f>
        <v>0</v>
      </c>
      <c r="N31" s="183">
        <f>RES_hhdet_in_fech!N31/RES_summary!N$21</f>
        <v>0</v>
      </c>
      <c r="O31" s="183">
        <f>RES_hhdet_in_fech!O31/RES_summary!O$21</f>
        <v>21.523622589015769</v>
      </c>
      <c r="P31" s="183">
        <f>RES_hhdet_in_fech!P31/RES_summary!P$21</f>
        <v>0</v>
      </c>
      <c r="Q31" s="183">
        <f>RES_hhdet_in_fech!Q31/RES_summary!Q$21</f>
        <v>0</v>
      </c>
    </row>
    <row r="32" spans="1:17" ht="12" customHeight="1" x14ac:dyDescent="0.25">
      <c r="A32" s="167" t="s">
        <v>168</v>
      </c>
      <c r="B32" s="132"/>
      <c r="C32" s="183">
        <f>RES_hhdet_in_fech!C32/RES_summary!C$21</f>
        <v>21.561309917426502</v>
      </c>
      <c r="D32" s="183">
        <f>RES_hhdet_in_fech!D32/RES_summary!D$21</f>
        <v>20.951029483449318</v>
      </c>
      <c r="E32" s="183">
        <f>RES_hhdet_in_fech!E32/RES_summary!E$21</f>
        <v>20.742402718157173</v>
      </c>
      <c r="F32" s="183">
        <f>RES_hhdet_in_fech!F32/RES_summary!F$21</f>
        <v>20.426069699125105</v>
      </c>
      <c r="G32" s="183">
        <f>RES_hhdet_in_fech!G32/RES_summary!G$21</f>
        <v>20.199450484590951</v>
      </c>
      <c r="H32" s="183">
        <f>RES_hhdet_in_fech!H32/RES_summary!H$21</f>
        <v>19.966235172658571</v>
      </c>
      <c r="I32" s="183">
        <f>RES_hhdet_in_fech!I32/RES_summary!I$21</f>
        <v>19.733880919851611</v>
      </c>
      <c r="J32" s="183">
        <f>RES_hhdet_in_fech!J32/RES_summary!J$21</f>
        <v>19.324754155225943</v>
      </c>
      <c r="K32" s="183">
        <f>RES_hhdet_in_fech!K32/RES_summary!K$21</f>
        <v>19.046935060265373</v>
      </c>
      <c r="L32" s="183">
        <f>RES_hhdet_in_fech!L32/RES_summary!L$21</f>
        <v>18.666216413778894</v>
      </c>
      <c r="M32" s="183">
        <f>RES_hhdet_in_fech!M32/RES_summary!M$21</f>
        <v>0</v>
      </c>
      <c r="N32" s="183">
        <f>RES_hhdet_in_fech!N32/RES_summary!N$21</f>
        <v>0</v>
      </c>
      <c r="O32" s="183">
        <f>RES_hhdet_in_fech!O32/RES_summary!O$21</f>
        <v>18.797128911928052</v>
      </c>
      <c r="P32" s="183">
        <f>RES_hhdet_in_fech!P32/RES_summary!P$21</f>
        <v>0</v>
      </c>
      <c r="Q32" s="183">
        <f>RES_hhdet_in_fech!Q32/RES_summary!Q$21</f>
        <v>0</v>
      </c>
    </row>
    <row r="33" spans="1:17" ht="12" customHeight="1" x14ac:dyDescent="0.25">
      <c r="A33" s="166" t="s">
        <v>57</v>
      </c>
      <c r="B33" s="165"/>
      <c r="C33" s="182">
        <f>RES_hhdet_in_fech!C33/RES_summary!C$21</f>
        <v>16.589680547638054</v>
      </c>
      <c r="D33" s="182">
        <f>RES_hhdet_in_fech!D33/RES_summary!D$21</f>
        <v>16.091530146076284</v>
      </c>
      <c r="E33" s="182">
        <f>RES_hhdet_in_fech!E33/RES_summary!E$21</f>
        <v>15.902907297926058</v>
      </c>
      <c r="F33" s="182">
        <f>RES_hhdet_in_fech!F33/RES_summary!F$21</f>
        <v>15.632494744921738</v>
      </c>
      <c r="G33" s="182">
        <f>RES_hhdet_in_fech!G33/RES_summary!G$21</f>
        <v>15.435127476078369</v>
      </c>
      <c r="H33" s="182">
        <f>RES_hhdet_in_fech!H33/RES_summary!H$21</f>
        <v>15.225895352850792</v>
      </c>
      <c r="I33" s="182">
        <f>RES_hhdet_in_fech!I33/RES_summary!I$21</f>
        <v>15.020815763237383</v>
      </c>
      <c r="J33" s="182">
        <f>RES_hhdet_in_fech!J33/RES_summary!J$21</f>
        <v>14.677469962463107</v>
      </c>
      <c r="K33" s="182">
        <f>RES_hhdet_in_fech!K33/RES_summary!K$21</f>
        <v>14.440700715643642</v>
      </c>
      <c r="L33" s="182">
        <f>RES_hhdet_in_fech!L33/RES_summary!L$21</f>
        <v>14.124038237678231</v>
      </c>
      <c r="M33" s="182">
        <f>RES_hhdet_in_fech!M33/RES_summary!M$21</f>
        <v>0</v>
      </c>
      <c r="N33" s="182">
        <f>RES_hhdet_in_fech!N33/RES_summary!N$21</f>
        <v>0</v>
      </c>
      <c r="O33" s="182">
        <f>RES_hhdet_in_fech!O33/RES_summary!O$21</f>
        <v>14.207879941939179</v>
      </c>
      <c r="P33" s="182">
        <f>RES_hhdet_in_fech!P33/RES_summary!P$21</f>
        <v>0</v>
      </c>
      <c r="Q33" s="182">
        <f>RES_hhdet_in_fech!Q33/RES_summary!Q$21</f>
        <v>0</v>
      </c>
    </row>
    <row r="34" spans="1:17" ht="12" customHeight="1" x14ac:dyDescent="0.25">
      <c r="A34" s="147" t="s">
        <v>59</v>
      </c>
      <c r="B34" s="164"/>
      <c r="C34" s="181">
        <f>RES_hhdet_in_fech!C34/RES_summary!C$21</f>
        <v>4.9716293697884488</v>
      </c>
      <c r="D34" s="181">
        <f>RES_hhdet_in_fech!D34/RES_summary!D$21</f>
        <v>4.859499337373034</v>
      </c>
      <c r="E34" s="181">
        <f>RES_hhdet_in_fech!E34/RES_summary!E$21</f>
        <v>4.8394954202311133</v>
      </c>
      <c r="F34" s="181">
        <f>RES_hhdet_in_fech!F34/RES_summary!F$21</f>
        <v>4.7935749542033648</v>
      </c>
      <c r="G34" s="181">
        <f>RES_hhdet_in_fech!G34/RES_summary!G$21</f>
        <v>4.7643230085125818</v>
      </c>
      <c r="H34" s="181">
        <f>RES_hhdet_in_fech!H34/RES_summary!H$21</f>
        <v>4.7403398198077813</v>
      </c>
      <c r="I34" s="181">
        <f>RES_hhdet_in_fech!I34/RES_summary!I$21</f>
        <v>4.7130651566142276</v>
      </c>
      <c r="J34" s="181">
        <f>RES_hhdet_in_fech!J34/RES_summary!J$21</f>
        <v>4.6472841927628359</v>
      </c>
      <c r="K34" s="181">
        <f>RES_hhdet_in_fech!K34/RES_summary!K$21</f>
        <v>4.6062343446217291</v>
      </c>
      <c r="L34" s="181">
        <f>RES_hhdet_in_fech!L34/RES_summary!L$21</f>
        <v>4.5421781761006628</v>
      </c>
      <c r="M34" s="181">
        <f>RES_hhdet_in_fech!M34/RES_summary!M$21</f>
        <v>0</v>
      </c>
      <c r="N34" s="181">
        <f>RES_hhdet_in_fech!N34/RES_summary!N$21</f>
        <v>0</v>
      </c>
      <c r="O34" s="181">
        <f>RES_hhdet_in_fech!O34/RES_summary!O$21</f>
        <v>4.5892489699888701</v>
      </c>
      <c r="P34" s="181">
        <f>RES_hhdet_in_fech!P34/RES_summary!P$21</f>
        <v>0</v>
      </c>
      <c r="Q34" s="181">
        <f>RES_hhdet_in_fech!Q34/RES_summary!Q$21</f>
        <v>0</v>
      </c>
    </row>
    <row r="35" spans="1:17" ht="12" customHeight="1" x14ac:dyDescent="0.25">
      <c r="A35" s="163" t="s">
        <v>142</v>
      </c>
      <c r="B35" s="162"/>
      <c r="C35" s="180">
        <f>RES_hhdet_in_fech!C35/RES_summary!C$21</f>
        <v>0</v>
      </c>
      <c r="D35" s="180">
        <f>RES_hhdet_in_fech!D35/RES_summary!D$21</f>
        <v>0</v>
      </c>
      <c r="E35" s="180">
        <f>RES_hhdet_in_fech!E35/RES_summary!E$21</f>
        <v>0</v>
      </c>
      <c r="F35" s="180">
        <f>RES_hhdet_in_fech!F35/RES_summary!F$21</f>
        <v>0</v>
      </c>
      <c r="G35" s="180">
        <f>RES_hhdet_in_fech!G35/RES_summary!G$21</f>
        <v>0</v>
      </c>
      <c r="H35" s="180">
        <f>RES_hhdet_in_fech!H35/RES_summary!H$21</f>
        <v>0</v>
      </c>
      <c r="I35" s="180">
        <f>RES_hhdet_in_fech!I35/RES_summary!I$21</f>
        <v>0</v>
      </c>
      <c r="J35" s="180">
        <f>RES_hhdet_in_fech!J35/RES_summary!J$21</f>
        <v>0</v>
      </c>
      <c r="K35" s="180">
        <f>RES_hhdet_in_fech!K35/RES_summary!K$21</f>
        <v>0</v>
      </c>
      <c r="L35" s="180">
        <f>RES_hhdet_in_fech!L35/RES_summary!L$21</f>
        <v>0</v>
      </c>
      <c r="M35" s="180">
        <f>RES_hhdet_in_fech!M35/RES_summary!M$21</f>
        <v>17.158259216849615</v>
      </c>
      <c r="N35" s="180">
        <f>RES_hhdet_in_fech!N35/RES_summary!N$21</f>
        <v>0</v>
      </c>
      <c r="O35" s="180">
        <f>RES_hhdet_in_fech!O35/RES_summary!O$21</f>
        <v>0</v>
      </c>
      <c r="P35" s="180">
        <f>RES_hhdet_in_fech!P35/RES_summary!P$21</f>
        <v>19.952235843168125</v>
      </c>
      <c r="Q35" s="180">
        <f>RES_hhdet_in_fech!Q35/RES_summary!Q$21</f>
        <v>21.171797936418447</v>
      </c>
    </row>
    <row r="36" spans="1:17" ht="12" customHeight="1" x14ac:dyDescent="0.25">
      <c r="A36" s="161" t="s">
        <v>141</v>
      </c>
      <c r="B36" s="160"/>
      <c r="C36" s="179">
        <f>RES_hhdet_in_fech!C36/RES_summary!C$21</f>
        <v>0</v>
      </c>
      <c r="D36" s="179">
        <f>RES_hhdet_in_fech!D36/RES_summary!D$21</f>
        <v>0</v>
      </c>
      <c r="E36" s="179">
        <f>RES_hhdet_in_fech!E36/RES_summary!E$21</f>
        <v>0</v>
      </c>
      <c r="F36" s="179">
        <f>RES_hhdet_in_fech!F36/RES_summary!F$21</f>
        <v>0</v>
      </c>
      <c r="G36" s="179">
        <f>RES_hhdet_in_fech!G36/RES_summary!G$21</f>
        <v>0</v>
      </c>
      <c r="H36" s="179">
        <f>RES_hhdet_in_fech!H36/RES_summary!H$21</f>
        <v>0</v>
      </c>
      <c r="I36" s="179">
        <f>RES_hhdet_in_fech!I36/RES_summary!I$21</f>
        <v>0</v>
      </c>
      <c r="J36" s="179">
        <f>RES_hhdet_in_fech!J36/RES_summary!J$21</f>
        <v>0</v>
      </c>
      <c r="K36" s="179">
        <f>RES_hhdet_in_fech!K36/RES_summary!K$21</f>
        <v>0</v>
      </c>
      <c r="L36" s="179">
        <f>RES_hhdet_in_fech!L36/RES_summary!L$21</f>
        <v>0</v>
      </c>
      <c r="M36" s="179">
        <f>RES_hhdet_in_fech!M36/RES_summary!M$21</f>
        <v>15.465457041343148</v>
      </c>
      <c r="N36" s="179">
        <f>RES_hhdet_in_fech!N36/RES_summary!N$21</f>
        <v>0</v>
      </c>
      <c r="O36" s="179">
        <f>RES_hhdet_in_fech!O36/RES_summary!O$21</f>
        <v>0</v>
      </c>
      <c r="P36" s="179">
        <f>RES_hhdet_in_fech!P36/RES_summary!P$21</f>
        <v>17.634871842572434</v>
      </c>
      <c r="Q36" s="179">
        <f>RES_hhdet_in_fech!Q36/RES_summary!Q$21</f>
        <v>18.324277256393493</v>
      </c>
    </row>
    <row r="37" spans="1:17" ht="12" customHeight="1" x14ac:dyDescent="0.25">
      <c r="A37" s="148" t="s">
        <v>60</v>
      </c>
      <c r="B37" s="156"/>
      <c r="C37" s="177">
        <f>RES_hhdet_in_fech!C37/RES_summary!C$21</f>
        <v>0</v>
      </c>
      <c r="D37" s="177">
        <f>RES_hhdet_in_fech!D37/RES_summary!D$21</f>
        <v>0</v>
      </c>
      <c r="E37" s="177">
        <f>RES_hhdet_in_fech!E37/RES_summary!E$21</f>
        <v>0</v>
      </c>
      <c r="F37" s="177">
        <f>RES_hhdet_in_fech!F37/RES_summary!F$21</f>
        <v>0</v>
      </c>
      <c r="G37" s="177">
        <f>RES_hhdet_in_fech!G37/RES_summary!G$21</f>
        <v>0</v>
      </c>
      <c r="H37" s="177">
        <f>RES_hhdet_in_fech!H37/RES_summary!H$21</f>
        <v>0</v>
      </c>
      <c r="I37" s="177">
        <f>RES_hhdet_in_fech!I37/RES_summary!I$21</f>
        <v>0</v>
      </c>
      <c r="J37" s="177">
        <f>RES_hhdet_in_fech!J37/RES_summary!J$21</f>
        <v>0</v>
      </c>
      <c r="K37" s="177">
        <f>RES_hhdet_in_fech!K37/RES_summary!K$21</f>
        <v>0</v>
      </c>
      <c r="L37" s="177">
        <f>RES_hhdet_in_fech!L37/RES_summary!L$21</f>
        <v>0</v>
      </c>
      <c r="M37" s="177">
        <f>RES_hhdet_in_fech!M37/RES_summary!M$21</f>
        <v>11.361411984295462</v>
      </c>
      <c r="N37" s="177">
        <f>RES_hhdet_in_fech!N37/RES_summary!N$21</f>
        <v>0</v>
      </c>
      <c r="O37" s="177">
        <f>RES_hhdet_in_fech!O37/RES_summary!O$21</f>
        <v>0</v>
      </c>
      <c r="P37" s="177">
        <f>RES_hhdet_in_fech!P37/RES_summary!P$21</f>
        <v>13.113052971801098</v>
      </c>
      <c r="Q37" s="177">
        <f>RES_hhdet_in_fech!Q37/RES_summary!Q$21</f>
        <v>13.851279696655327</v>
      </c>
    </row>
    <row r="38" spans="1:17" ht="12" customHeight="1" x14ac:dyDescent="0.25">
      <c r="A38" s="148" t="s">
        <v>59</v>
      </c>
      <c r="B38" s="156"/>
      <c r="C38" s="177">
        <f>RES_hhdet_in_fech!C38/RES_summary!C$21</f>
        <v>0</v>
      </c>
      <c r="D38" s="177">
        <f>RES_hhdet_in_fech!D38/RES_summary!D$21</f>
        <v>0</v>
      </c>
      <c r="E38" s="177">
        <f>RES_hhdet_in_fech!E38/RES_summary!E$21</f>
        <v>0</v>
      </c>
      <c r="F38" s="177">
        <f>RES_hhdet_in_fech!F38/RES_summary!F$21</f>
        <v>0</v>
      </c>
      <c r="G38" s="177">
        <f>RES_hhdet_in_fech!G38/RES_summary!G$21</f>
        <v>0</v>
      </c>
      <c r="H38" s="177">
        <f>RES_hhdet_in_fech!H38/RES_summary!H$21</f>
        <v>0</v>
      </c>
      <c r="I38" s="177">
        <f>RES_hhdet_in_fech!I38/RES_summary!I$21</f>
        <v>0</v>
      </c>
      <c r="J38" s="177">
        <f>RES_hhdet_in_fech!J38/RES_summary!J$21</f>
        <v>0</v>
      </c>
      <c r="K38" s="177">
        <f>RES_hhdet_in_fech!K38/RES_summary!K$21</f>
        <v>0</v>
      </c>
      <c r="L38" s="177">
        <f>RES_hhdet_in_fech!L38/RES_summary!L$21</f>
        <v>0</v>
      </c>
      <c r="M38" s="177">
        <f>RES_hhdet_in_fech!M38/RES_summary!M$21</f>
        <v>4.1040450570476885</v>
      </c>
      <c r="N38" s="177">
        <f>RES_hhdet_in_fech!N38/RES_summary!N$21</f>
        <v>0</v>
      </c>
      <c r="O38" s="177">
        <f>RES_hhdet_in_fech!O38/RES_summary!O$21</f>
        <v>0</v>
      </c>
      <c r="P38" s="177">
        <f>RES_hhdet_in_fech!P38/RES_summary!P$21</f>
        <v>4.5218188707713365</v>
      </c>
      <c r="Q38" s="177">
        <f>RES_hhdet_in_fech!Q38/RES_summary!Q$21</f>
        <v>4.4729975597381628</v>
      </c>
    </row>
    <row r="39" spans="1:17" ht="12" customHeight="1" x14ac:dyDescent="0.25">
      <c r="A39" s="158" t="s">
        <v>62</v>
      </c>
      <c r="B39" s="157"/>
      <c r="C39" s="178">
        <f>RES_hhdet_in_fech!C39/RES_summary!C$21</f>
        <v>16.824863275588722</v>
      </c>
      <c r="D39" s="178">
        <f>RES_hhdet_in_fech!D39/RES_summary!D$21</f>
        <v>16.62893770599571</v>
      </c>
      <c r="E39" s="178">
        <f>RES_hhdet_in_fech!E39/RES_summary!E$21</f>
        <v>16.282129360288483</v>
      </c>
      <c r="F39" s="178">
        <f>RES_hhdet_in_fech!F39/RES_summary!F$21</f>
        <v>16.519990098522506</v>
      </c>
      <c r="G39" s="178">
        <f>RES_hhdet_in_fech!G39/RES_summary!G$21</f>
        <v>16.176146899842042</v>
      </c>
      <c r="H39" s="178">
        <f>RES_hhdet_in_fech!H39/RES_summary!H$21</f>
        <v>15.881482752554271</v>
      </c>
      <c r="I39" s="178">
        <f>RES_hhdet_in_fech!I39/RES_summary!I$21</f>
        <v>15.841949654901368</v>
      </c>
      <c r="J39" s="178">
        <f>RES_hhdet_in_fech!J39/RES_summary!J$21</f>
        <v>15.626729621573251</v>
      </c>
      <c r="K39" s="178">
        <f>RES_hhdet_in_fech!K39/RES_summary!K$21</f>
        <v>15.26445336234697</v>
      </c>
      <c r="L39" s="178">
        <f>RES_hhdet_in_fech!L39/RES_summary!L$21</f>
        <v>15.464838973816585</v>
      </c>
      <c r="M39" s="178">
        <f>RES_hhdet_in_fech!M39/RES_summary!M$21</f>
        <v>14.392487976621705</v>
      </c>
      <c r="N39" s="178">
        <f>RES_hhdet_in_fech!N39/RES_summary!N$21</f>
        <v>0</v>
      </c>
      <c r="O39" s="178">
        <f>RES_hhdet_in_fech!O39/RES_summary!O$21</f>
        <v>14.784090590419842</v>
      </c>
      <c r="P39" s="178">
        <f>RES_hhdet_in_fech!P39/RES_summary!P$21</f>
        <v>9.6762825184747232</v>
      </c>
      <c r="Q39" s="178">
        <f>RES_hhdet_in_fech!Q39/RES_summary!Q$21</f>
        <v>14.383803714858553</v>
      </c>
    </row>
    <row r="40" spans="1:17" ht="12" customHeight="1" x14ac:dyDescent="0.25">
      <c r="A40" s="23" t="s">
        <v>57</v>
      </c>
      <c r="B40" s="156"/>
      <c r="C40" s="177">
        <f>RES_hhdet_in_fech!C40/RES_summary!C$21</f>
        <v>16.824863275588722</v>
      </c>
      <c r="D40" s="177">
        <f>RES_hhdet_in_fech!D40/RES_summary!D$21</f>
        <v>16.62893770599571</v>
      </c>
      <c r="E40" s="177">
        <f>RES_hhdet_in_fech!E40/RES_summary!E$21</f>
        <v>16.282129360288483</v>
      </c>
      <c r="F40" s="177">
        <f>RES_hhdet_in_fech!F40/RES_summary!F$21</f>
        <v>16.519990098522506</v>
      </c>
      <c r="G40" s="177">
        <f>RES_hhdet_in_fech!G40/RES_summary!G$21</f>
        <v>16.176146899842042</v>
      </c>
      <c r="H40" s="177">
        <f>RES_hhdet_in_fech!H40/RES_summary!H$21</f>
        <v>15.881482752554271</v>
      </c>
      <c r="I40" s="177">
        <f>RES_hhdet_in_fech!I40/RES_summary!I$21</f>
        <v>15.841949654901368</v>
      </c>
      <c r="J40" s="177">
        <f>RES_hhdet_in_fech!J40/RES_summary!J$21</f>
        <v>15.626729621573251</v>
      </c>
      <c r="K40" s="177">
        <f>RES_hhdet_in_fech!K40/RES_summary!K$21</f>
        <v>15.26445336234697</v>
      </c>
      <c r="L40" s="177">
        <f>RES_hhdet_in_fech!L40/RES_summary!L$21</f>
        <v>15.464838973816585</v>
      </c>
      <c r="M40" s="177">
        <f>RES_hhdet_in_fech!M40/RES_summary!M$21</f>
        <v>14.392487976621705</v>
      </c>
      <c r="N40" s="177">
        <f>RES_hhdet_in_fech!N40/RES_summary!N$21</f>
        <v>0</v>
      </c>
      <c r="O40" s="177">
        <f>RES_hhdet_in_fech!O40/RES_summary!O$21</f>
        <v>14.784090590419842</v>
      </c>
      <c r="P40" s="177">
        <f>RES_hhdet_in_fech!P40/RES_summary!P$21</f>
        <v>0</v>
      </c>
      <c r="Q40" s="177">
        <f>RES_hhdet_in_fech!Q40/RES_summary!Q$21</f>
        <v>14.383803714858553</v>
      </c>
    </row>
    <row r="41" spans="1:17" ht="12" customHeight="1" x14ac:dyDescent="0.25">
      <c r="A41" s="29" t="s">
        <v>140</v>
      </c>
      <c r="B41" s="57"/>
      <c r="C41" s="176">
        <f>RES_hhdet_in_fech!C41/RES_summary!C$21</f>
        <v>0</v>
      </c>
      <c r="D41" s="176">
        <f>RES_hhdet_in_fech!D41/RES_summary!D$21</f>
        <v>0</v>
      </c>
      <c r="E41" s="176">
        <f>RES_hhdet_in_fech!E41/RES_summary!E$21</f>
        <v>0</v>
      </c>
      <c r="F41" s="176">
        <f>RES_hhdet_in_fech!F41/RES_summary!F$21</f>
        <v>0</v>
      </c>
      <c r="G41" s="176">
        <f>RES_hhdet_in_fech!G41/RES_summary!G$21</f>
        <v>0</v>
      </c>
      <c r="H41" s="176">
        <f>RES_hhdet_in_fech!H41/RES_summary!H$21</f>
        <v>0</v>
      </c>
      <c r="I41" s="176">
        <f>RES_hhdet_in_fech!I41/RES_summary!I$21</f>
        <v>0</v>
      </c>
      <c r="J41" s="176">
        <f>RES_hhdet_in_fech!J41/RES_summary!J$21</f>
        <v>0</v>
      </c>
      <c r="K41" s="176">
        <f>RES_hhdet_in_fech!K41/RES_summary!K$21</f>
        <v>0</v>
      </c>
      <c r="L41" s="176">
        <f>RES_hhdet_in_fech!L41/RES_summary!L$21</f>
        <v>0</v>
      </c>
      <c r="M41" s="176">
        <f>RES_hhdet_in_fech!M41/RES_summary!M$21</f>
        <v>0</v>
      </c>
      <c r="N41" s="176">
        <f>RES_hhdet_in_fech!N41/RES_summary!N$21</f>
        <v>0</v>
      </c>
      <c r="O41" s="176">
        <f>RES_hhdet_in_fech!O41/RES_summary!O$21</f>
        <v>0</v>
      </c>
      <c r="P41" s="176">
        <f>RES_hhdet_in_fech!P41/RES_summary!P$21</f>
        <v>9.6762825184747232</v>
      </c>
      <c r="Q41" s="176">
        <f>RES_hhdet_in_fech!Q41/RES_summary!Q$21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84">
        <f>RES_hhdet_in_fech!C43/RES_summary!C$21</f>
        <v>196.61250264948976</v>
      </c>
      <c r="D43" s="184">
        <f>RES_hhdet_in_fech!D43/RES_summary!D$21</f>
        <v>172.20939948798559</v>
      </c>
      <c r="E43" s="184">
        <f>RES_hhdet_in_fech!E43/RES_summary!E$21</f>
        <v>183.54714559765446</v>
      </c>
      <c r="F43" s="184">
        <f>RES_hhdet_in_fech!F43/RES_summary!F$21</f>
        <v>179.42333492559638</v>
      </c>
      <c r="G43" s="184">
        <f>RES_hhdet_in_fech!G43/RES_summary!G$21</f>
        <v>176.73271402045344</v>
      </c>
      <c r="H43" s="184">
        <f>RES_hhdet_in_fech!H43/RES_summary!H$21</f>
        <v>165.26539182169978</v>
      </c>
      <c r="I43" s="184">
        <f>RES_hhdet_in_fech!I43/RES_summary!I$21</f>
        <v>143.06938852867731</v>
      </c>
      <c r="J43" s="184">
        <f>RES_hhdet_in_fech!J43/RES_summary!J$21</f>
        <v>164.5903619195351</v>
      </c>
      <c r="K43" s="184">
        <f>RES_hhdet_in_fech!K43/RES_summary!K$21</f>
        <v>156.31778072324414</v>
      </c>
      <c r="L43" s="184">
        <f>RES_hhdet_in_fech!L43/RES_summary!L$21</f>
        <v>149.00785864958485</v>
      </c>
      <c r="M43" s="184">
        <f>RES_hhdet_in_fech!M43/RES_summary!M$21</f>
        <v>122.63790212203916</v>
      </c>
      <c r="N43" s="184">
        <f>RES_hhdet_in_fech!N43/RES_summary!N$21</f>
        <v>137.58786692620802</v>
      </c>
      <c r="O43" s="184">
        <f>RES_hhdet_in_fech!O43/RES_summary!O$21</f>
        <v>143.98106089107216</v>
      </c>
      <c r="P43" s="184">
        <f>RES_hhdet_in_fech!P43/RES_summary!P$21</f>
        <v>114.14197834418157</v>
      </c>
      <c r="Q43" s="184">
        <f>RES_hhdet_in_fech!Q43/RES_summary!Q$21</f>
        <v>119.38171076300819</v>
      </c>
    </row>
    <row r="44" spans="1:17" ht="12.95" customHeight="1" x14ac:dyDescent="0.25">
      <c r="A44" s="158" t="s">
        <v>65</v>
      </c>
      <c r="B44" s="157"/>
      <c r="C44" s="178">
        <f>RES_hhdet_in_fech!C44/RES_summary!C$21</f>
        <v>150.99827554152682</v>
      </c>
      <c r="D44" s="178">
        <f>RES_hhdet_in_fech!D44/RES_summary!D$21</f>
        <v>130.25566884696079</v>
      </c>
      <c r="E44" s="178">
        <f>RES_hhdet_in_fech!E44/RES_summary!E$21</f>
        <v>140.88458609894442</v>
      </c>
      <c r="F44" s="178">
        <f>RES_hhdet_in_fech!F44/RES_summary!F$21</f>
        <v>138.57877641793115</v>
      </c>
      <c r="G44" s="178">
        <f>RES_hhdet_in_fech!G44/RES_summary!G$21</f>
        <v>137.59710490047917</v>
      </c>
      <c r="H44" s="178">
        <f>RES_hhdet_in_fech!H44/RES_summary!H$21</f>
        <v>127.98552222818097</v>
      </c>
      <c r="I44" s="178">
        <f>RES_hhdet_in_fech!I44/RES_summary!I$21</f>
        <v>107.36260749015088</v>
      </c>
      <c r="J44" s="178">
        <f>RES_hhdet_in_fech!J44/RES_summary!J$21</f>
        <v>125.28412013548588</v>
      </c>
      <c r="K44" s="178">
        <f>RES_hhdet_in_fech!K44/RES_summary!K$21</f>
        <v>119.26689006773007</v>
      </c>
      <c r="L44" s="178">
        <f>RES_hhdet_in_fech!L44/RES_summary!L$21</f>
        <v>111.78199560025588</v>
      </c>
      <c r="M44" s="178">
        <f>RES_hhdet_in_fech!M44/RES_summary!M$21</f>
        <v>89.015925618889398</v>
      </c>
      <c r="N44" s="178">
        <f>RES_hhdet_in_fech!N44/RES_summary!N$21</f>
        <v>99.852617200960921</v>
      </c>
      <c r="O44" s="178">
        <f>RES_hhdet_in_fech!O44/RES_summary!O$21</f>
        <v>104.51642008430942</v>
      </c>
      <c r="P44" s="178">
        <f>RES_hhdet_in_fech!P44/RES_summary!P$21</f>
        <v>79.048832238895784</v>
      </c>
      <c r="Q44" s="178">
        <f>RES_hhdet_in_fech!Q44/RES_summary!Q$21</f>
        <v>83.399143131769094</v>
      </c>
    </row>
    <row r="45" spans="1:17" ht="12" customHeight="1" x14ac:dyDescent="0.25">
      <c r="A45" s="23" t="s">
        <v>166</v>
      </c>
      <c r="B45" s="156"/>
      <c r="C45" s="177">
        <f>RES_hhdet_in_fech!C45/RES_summary!C$21</f>
        <v>149.15541818552776</v>
      </c>
      <c r="D45" s="177">
        <f>RES_hhdet_in_fech!D45/RES_summary!D$21</f>
        <v>128.52130846992787</v>
      </c>
      <c r="E45" s="177">
        <f>RES_hhdet_in_fech!E45/RES_summary!E$21</f>
        <v>138.40884399046936</v>
      </c>
      <c r="F45" s="177">
        <f>RES_hhdet_in_fech!F45/RES_summary!F$21</f>
        <v>136.32686515951585</v>
      </c>
      <c r="G45" s="177">
        <f>RES_hhdet_in_fech!G45/RES_summary!G$21</f>
        <v>136.17044641114489</v>
      </c>
      <c r="H45" s="177">
        <f>RES_hhdet_in_fech!H45/RES_summary!H$21</f>
        <v>126.31814436952797</v>
      </c>
      <c r="I45" s="177">
        <f>RES_hhdet_in_fech!I45/RES_summary!I$21</f>
        <v>105.94907182330772</v>
      </c>
      <c r="J45" s="177">
        <f>RES_hhdet_in_fech!J45/RES_summary!J$21</f>
        <v>123.12192053703679</v>
      </c>
      <c r="K45" s="177">
        <f>RES_hhdet_in_fech!K45/RES_summary!K$21</f>
        <v>117.76649516408264</v>
      </c>
      <c r="L45" s="177">
        <f>RES_hhdet_in_fech!L45/RES_summary!L$21</f>
        <v>109.14622380732941</v>
      </c>
      <c r="M45" s="177">
        <f>RES_hhdet_in_fech!M45/RES_summary!M$21</f>
        <v>87.971619572254866</v>
      </c>
      <c r="N45" s="177">
        <f>RES_hhdet_in_fech!N45/RES_summary!N$21</f>
        <v>97.113524176639302</v>
      </c>
      <c r="O45" s="177">
        <f>RES_hhdet_in_fech!O45/RES_summary!O$21</f>
        <v>100.78483906778229</v>
      </c>
      <c r="P45" s="177">
        <f>RES_hhdet_in_fech!P45/RES_summary!P$21</f>
        <v>77.522075288427843</v>
      </c>
      <c r="Q45" s="177">
        <f>RES_hhdet_in_fech!Q45/RES_summary!Q$21</f>
        <v>81.111077473245032</v>
      </c>
    </row>
    <row r="46" spans="1:17" ht="12" customHeight="1" x14ac:dyDescent="0.25">
      <c r="A46" s="23" t="s">
        <v>60</v>
      </c>
      <c r="B46" s="156"/>
      <c r="C46" s="177">
        <f>RES_hhdet_in_fech!C46/RES_summary!C$21</f>
        <v>1.8428573559990586</v>
      </c>
      <c r="D46" s="177">
        <f>RES_hhdet_in_fech!D46/RES_summary!D$21</f>
        <v>1.7343603770329106</v>
      </c>
      <c r="E46" s="177">
        <f>RES_hhdet_in_fech!E46/RES_summary!E$21</f>
        <v>2.4757421084750448</v>
      </c>
      <c r="F46" s="177">
        <f>RES_hhdet_in_fech!F46/RES_summary!F$21</f>
        <v>2.2519112584153067</v>
      </c>
      <c r="G46" s="177">
        <f>RES_hhdet_in_fech!G46/RES_summary!G$21</f>
        <v>1.4266584893342684</v>
      </c>
      <c r="H46" s="177">
        <f>RES_hhdet_in_fech!H46/RES_summary!H$21</f>
        <v>1.6673778586530135</v>
      </c>
      <c r="I46" s="177">
        <f>RES_hhdet_in_fech!I46/RES_summary!I$21</f>
        <v>1.4135356668431689</v>
      </c>
      <c r="J46" s="177">
        <f>RES_hhdet_in_fech!J46/RES_summary!J$21</f>
        <v>2.1621995984490936</v>
      </c>
      <c r="K46" s="177">
        <f>RES_hhdet_in_fech!K46/RES_summary!K$21</f>
        <v>1.5003949036474411</v>
      </c>
      <c r="L46" s="177">
        <f>RES_hhdet_in_fech!L46/RES_summary!L$21</f>
        <v>2.6357717929264735</v>
      </c>
      <c r="M46" s="177">
        <f>RES_hhdet_in_fech!M46/RES_summary!M$21</f>
        <v>1.0443060466345355</v>
      </c>
      <c r="N46" s="177">
        <f>RES_hhdet_in_fech!N46/RES_summary!N$21</f>
        <v>2.7390930243216185</v>
      </c>
      <c r="O46" s="177">
        <f>RES_hhdet_in_fech!O46/RES_summary!O$21</f>
        <v>3.7315810165271346</v>
      </c>
      <c r="P46" s="177">
        <f>RES_hhdet_in_fech!P46/RES_summary!P$21</f>
        <v>1.5267569504679481</v>
      </c>
      <c r="Q46" s="177">
        <f>RES_hhdet_in_fech!Q46/RES_summary!Q$21</f>
        <v>2.2880656585240589</v>
      </c>
    </row>
    <row r="47" spans="1:17" ht="12.95" customHeight="1" x14ac:dyDescent="0.25">
      <c r="A47" s="158" t="s">
        <v>112</v>
      </c>
      <c r="B47" s="157"/>
      <c r="C47" s="178">
        <f>RES_hhdet_in_fech!C47/RES_summary!C$21</f>
        <v>8.8980093892285428</v>
      </c>
      <c r="D47" s="178">
        <f>RES_hhdet_in_fech!D47/RES_summary!D$21</f>
        <v>8.3158625502857717</v>
      </c>
      <c r="E47" s="178">
        <f>RES_hhdet_in_fech!E47/RES_summary!E$21</f>
        <v>7.7868194351432001</v>
      </c>
      <c r="F47" s="178">
        <f>RES_hhdet_in_fech!F47/RES_summary!F$21</f>
        <v>7.2271628517243753</v>
      </c>
      <c r="G47" s="178">
        <f>RES_hhdet_in_fech!G47/RES_summary!G$21</f>
        <v>6.748200548345574</v>
      </c>
      <c r="H47" s="178">
        <f>RES_hhdet_in_fech!H47/RES_summary!H$21</f>
        <v>6.2346973756469959</v>
      </c>
      <c r="I47" s="178">
        <f>RES_hhdet_in_fech!I47/RES_summary!I$21</f>
        <v>5.7462961031435453</v>
      </c>
      <c r="J47" s="178">
        <f>RES_hhdet_in_fech!J47/RES_summary!J$21</f>
        <v>7.3632911772306544</v>
      </c>
      <c r="K47" s="178">
        <f>RES_hhdet_in_fech!K47/RES_summary!K$21</f>
        <v>6.8189384505887372</v>
      </c>
      <c r="L47" s="178">
        <f>RES_hhdet_in_fech!L47/RES_summary!L$21</f>
        <v>6.3285764384773495</v>
      </c>
      <c r="M47" s="178">
        <f>RES_hhdet_in_fech!M47/RES_summary!M$21</f>
        <v>5.7758315896422934</v>
      </c>
      <c r="N47" s="178">
        <f>RES_hhdet_in_fech!N47/RES_summary!N$21</f>
        <v>5.5728337513004327</v>
      </c>
      <c r="O47" s="178">
        <f>RES_hhdet_in_fech!O47/RES_summary!O$21</f>
        <v>5.4160775981490268</v>
      </c>
      <c r="P47" s="178">
        <f>RES_hhdet_in_fech!P47/RES_summary!P$21</f>
        <v>5.0341567415068429</v>
      </c>
      <c r="Q47" s="178">
        <f>RES_hhdet_in_fech!Q47/RES_summary!Q$21</f>
        <v>4.8747668222677714</v>
      </c>
    </row>
    <row r="48" spans="1:17" ht="12" customHeight="1" x14ac:dyDescent="0.25">
      <c r="A48" s="23" t="s">
        <v>60</v>
      </c>
      <c r="B48" s="156"/>
      <c r="C48" s="177">
        <f>RES_hhdet_in_fech!C48/RES_summary!C$21</f>
        <v>8.8980093892285428</v>
      </c>
      <c r="D48" s="177">
        <f>RES_hhdet_in_fech!D48/RES_summary!D$21</f>
        <v>8.3158625502857717</v>
      </c>
      <c r="E48" s="177">
        <f>RES_hhdet_in_fech!E48/RES_summary!E$21</f>
        <v>7.7868194351432001</v>
      </c>
      <c r="F48" s="177">
        <f>RES_hhdet_in_fech!F48/RES_summary!F$21</f>
        <v>7.2271628517243753</v>
      </c>
      <c r="G48" s="177">
        <f>RES_hhdet_in_fech!G48/RES_summary!G$21</f>
        <v>6.748200548345574</v>
      </c>
      <c r="H48" s="177">
        <f>RES_hhdet_in_fech!H48/RES_summary!H$21</f>
        <v>6.2346973756469959</v>
      </c>
      <c r="I48" s="177">
        <f>RES_hhdet_in_fech!I48/RES_summary!I$21</f>
        <v>5.7462961031435453</v>
      </c>
      <c r="J48" s="177">
        <f>RES_hhdet_in_fech!J48/RES_summary!J$21</f>
        <v>7.3632911772306544</v>
      </c>
      <c r="K48" s="177">
        <f>RES_hhdet_in_fech!K48/RES_summary!K$21</f>
        <v>6.8189384505887372</v>
      </c>
      <c r="L48" s="177">
        <f>RES_hhdet_in_fech!L48/RES_summary!L$21</f>
        <v>6.3285764384773495</v>
      </c>
      <c r="M48" s="177">
        <f>RES_hhdet_in_fech!M48/RES_summary!M$21</f>
        <v>5.7758315896422934</v>
      </c>
      <c r="N48" s="177">
        <f>RES_hhdet_in_fech!N48/RES_summary!N$21</f>
        <v>5.5728337513004327</v>
      </c>
      <c r="O48" s="177">
        <f>RES_hhdet_in_fech!O48/RES_summary!O$21</f>
        <v>5.4160775981490268</v>
      </c>
      <c r="P48" s="177">
        <f>RES_hhdet_in_fech!P48/RES_summary!P$21</f>
        <v>5.0341567415068429</v>
      </c>
      <c r="Q48" s="177">
        <f>RES_hhdet_in_fech!Q48/RES_summary!Q$21</f>
        <v>4.8747668222677714</v>
      </c>
    </row>
    <row r="49" spans="1:17" ht="12" customHeight="1" x14ac:dyDescent="0.25">
      <c r="A49" s="158" t="s">
        <v>63</v>
      </c>
      <c r="B49" s="157"/>
      <c r="C49" s="178">
        <f>RES_hhdet_in_fech!C49/RES_summary!C$21</f>
        <v>26.482679774537932</v>
      </c>
      <c r="D49" s="178">
        <f>RES_hhdet_in_fech!D49/RES_summary!D$21</f>
        <v>23.424483298335016</v>
      </c>
      <c r="E49" s="178">
        <f>RES_hhdet_in_fech!E49/RES_summary!E$21</f>
        <v>24.199738242323985</v>
      </c>
      <c r="F49" s="178">
        <f>RES_hhdet_in_fech!F49/RES_summary!F$21</f>
        <v>23.281499479586422</v>
      </c>
      <c r="G49" s="178">
        <f>RES_hhdet_in_fech!G49/RES_summary!G$21</f>
        <v>22.610593271150123</v>
      </c>
      <c r="H49" s="178">
        <f>RES_hhdet_in_fech!H49/RES_summary!H$21</f>
        <v>21.128133763002293</v>
      </c>
      <c r="I49" s="178">
        <f>RES_hhdet_in_fech!I49/RES_summary!I$21</f>
        <v>20.308206996799544</v>
      </c>
      <c r="J49" s="178">
        <f>RES_hhdet_in_fech!J49/RES_summary!J$21</f>
        <v>21.896959939918201</v>
      </c>
      <c r="K49" s="178">
        <f>RES_hhdet_in_fech!K49/RES_summary!K$21</f>
        <v>20.577148557027492</v>
      </c>
      <c r="L49" s="178">
        <f>RES_hhdet_in_fech!L49/RES_summary!L$21</f>
        <v>20.456404998561101</v>
      </c>
      <c r="M49" s="178">
        <f>RES_hhdet_in_fech!M49/RES_summary!M$21</f>
        <v>18.850569483343651</v>
      </c>
      <c r="N49" s="178">
        <f>RES_hhdet_in_fech!N49/RES_summary!N$21</f>
        <v>21.504434450234836</v>
      </c>
      <c r="O49" s="178">
        <f>RES_hhdet_in_fech!O49/RES_summary!O$21</f>
        <v>22.575577996740495</v>
      </c>
      <c r="P49" s="178">
        <f>RES_hhdet_in_fech!P49/RES_summary!P$21</f>
        <v>20.362169777521899</v>
      </c>
      <c r="Q49" s="178">
        <f>RES_hhdet_in_fech!Q49/RES_summary!Q$21</f>
        <v>20.902649026273686</v>
      </c>
    </row>
    <row r="50" spans="1:17" ht="12" customHeight="1" x14ac:dyDescent="0.25">
      <c r="A50" s="167" t="s">
        <v>165</v>
      </c>
      <c r="B50" s="132"/>
      <c r="C50" s="183">
        <f>RES_hhdet_in_fech!C50/RES_summary!C$21</f>
        <v>26.952011298916212</v>
      </c>
      <c r="D50" s="183">
        <f>RES_hhdet_in_fech!D50/RES_summary!D$21</f>
        <v>24.573148993490172</v>
      </c>
      <c r="E50" s="183">
        <f>RES_hhdet_in_fech!E50/RES_summary!E$21</f>
        <v>25.524117139172144</v>
      </c>
      <c r="F50" s="183">
        <f>RES_hhdet_in_fech!F50/RES_summary!F$21</f>
        <v>24.061170402327932</v>
      </c>
      <c r="G50" s="183">
        <f>RES_hhdet_in_fech!G50/RES_summary!G$21</f>
        <v>24.121038981950836</v>
      </c>
      <c r="H50" s="183">
        <f>RES_hhdet_in_fech!H50/RES_summary!H$21</f>
        <v>23.326109892865542</v>
      </c>
      <c r="I50" s="183">
        <f>RES_hhdet_in_fech!I50/RES_summary!I$21</f>
        <v>22.697000514097073</v>
      </c>
      <c r="J50" s="183">
        <f>RES_hhdet_in_fech!J50/RES_summary!J$21</f>
        <v>23.144594530242358</v>
      </c>
      <c r="K50" s="183">
        <f>RES_hhdet_in_fech!K50/RES_summary!K$21</f>
        <v>23.040901242513122</v>
      </c>
      <c r="L50" s="183">
        <f>RES_hhdet_in_fech!L50/RES_summary!L$21</f>
        <v>20.694002495334498</v>
      </c>
      <c r="M50" s="183">
        <f>RES_hhdet_in_fech!M50/RES_summary!M$21</f>
        <v>19.816755183670292</v>
      </c>
      <c r="N50" s="183">
        <f>RES_hhdet_in_fech!N50/RES_summary!N$21</f>
        <v>21.628192748775231</v>
      </c>
      <c r="O50" s="183">
        <f>RES_hhdet_in_fech!O50/RES_summary!O$21</f>
        <v>21.91846481621462</v>
      </c>
      <c r="P50" s="183">
        <f>RES_hhdet_in_fech!P50/RES_summary!P$21</f>
        <v>21.538132547546034</v>
      </c>
      <c r="Q50" s="183">
        <f>RES_hhdet_in_fech!Q50/RES_summary!Q$21</f>
        <v>21.276190081094139</v>
      </c>
    </row>
    <row r="51" spans="1:17" ht="12" customHeight="1" x14ac:dyDescent="0.25">
      <c r="A51" s="167" t="s">
        <v>164</v>
      </c>
      <c r="B51" s="132"/>
      <c r="C51" s="183">
        <f>RES_hhdet_in_fech!C51/RES_summary!C$21</f>
        <v>22.880697938144831</v>
      </c>
      <c r="D51" s="183">
        <f>RES_hhdet_in_fech!D51/RES_summary!D$21</f>
        <v>21.034251503067122</v>
      </c>
      <c r="E51" s="183">
        <f>RES_hhdet_in_fech!E51/RES_summary!E$21</f>
        <v>21.772434424069342</v>
      </c>
      <c r="F51" s="183">
        <f>RES_hhdet_in_fech!F51/RES_summary!F$21</f>
        <v>20.676842268620998</v>
      </c>
      <c r="G51" s="183">
        <f>RES_hhdet_in_fech!G51/RES_summary!G$21</f>
        <v>20.726206272241722</v>
      </c>
      <c r="H51" s="183">
        <f>RES_hhdet_in_fech!H51/RES_summary!H$21</f>
        <v>20.250272227705253</v>
      </c>
      <c r="I51" s="183">
        <f>RES_hhdet_in_fech!I51/RES_summary!I$21</f>
        <v>19.826455089021071</v>
      </c>
      <c r="J51" s="183">
        <f>RES_hhdet_in_fech!J51/RES_summary!J$21</f>
        <v>20.231936254313595</v>
      </c>
      <c r="K51" s="183">
        <f>RES_hhdet_in_fech!K51/RES_summary!K$21</f>
        <v>20.152869714103733</v>
      </c>
      <c r="L51" s="183">
        <f>RES_hhdet_in_fech!L51/RES_summary!L$21</f>
        <v>18.35286757776727</v>
      </c>
      <c r="M51" s="183">
        <f>RES_hhdet_in_fech!M51/RES_summary!M$21</f>
        <v>17.484340616658212</v>
      </c>
      <c r="N51" s="183">
        <f>RES_hhdet_in_fech!N51/RES_summary!N$21</f>
        <v>19.541572162460863</v>
      </c>
      <c r="O51" s="183">
        <f>RES_hhdet_in_fech!O51/RES_summary!O$21</f>
        <v>19.284660522105689</v>
      </c>
      <c r="P51" s="183">
        <f>RES_hhdet_in_fech!P51/RES_summary!P$21</f>
        <v>18.842180064411991</v>
      </c>
      <c r="Q51" s="183">
        <f>RES_hhdet_in_fech!Q51/RES_summary!Q$21</f>
        <v>18.498824616414161</v>
      </c>
    </row>
    <row r="52" spans="1:17" ht="12" customHeight="1" x14ac:dyDescent="0.25">
      <c r="A52" s="166" t="s">
        <v>163</v>
      </c>
      <c r="B52" s="165"/>
      <c r="C52" s="182">
        <f>RES_hhdet_in_fech!C52/RES_summary!C$21</f>
        <v>17.822340958578419</v>
      </c>
      <c r="D52" s="182">
        <f>RES_hhdet_in_fech!D52/RES_summary!D$21</f>
        <v>16.134543008609125</v>
      </c>
      <c r="E52" s="182">
        <f>RES_hhdet_in_fech!E52/RES_summary!E$21</f>
        <v>16.876656806116042</v>
      </c>
      <c r="F52" s="182">
        <f>RES_hhdet_in_fech!F52/RES_summary!F$21</f>
        <v>15.846131544845649</v>
      </c>
      <c r="G52" s="182">
        <f>RES_hhdet_in_fech!G52/RES_summary!G$21</f>
        <v>15.942089811111764</v>
      </c>
      <c r="H52" s="182">
        <f>RES_hhdet_in_fech!H52/RES_summary!H$21</f>
        <v>15.545014881332671</v>
      </c>
      <c r="I52" s="182">
        <f>RES_hhdet_in_fech!I52/RES_summary!I$21</f>
        <v>15.192068682865226</v>
      </c>
      <c r="J52" s="182">
        <f>RES_hhdet_in_fech!J52/RES_summary!J$21</f>
        <v>15.626158309723341</v>
      </c>
      <c r="K52" s="182">
        <f>RES_hhdet_in_fech!K52/RES_summary!K$21</f>
        <v>15.575551783335149</v>
      </c>
      <c r="L52" s="182">
        <f>RES_hhdet_in_fech!L52/RES_summary!L$21</f>
        <v>13.868784063193853</v>
      </c>
      <c r="M52" s="182">
        <f>RES_hhdet_in_fech!M52/RES_summary!M$21</f>
        <v>13.384408620967822</v>
      </c>
      <c r="N52" s="182">
        <f>RES_hhdet_in_fech!N52/RES_summary!N$21</f>
        <v>15.120776619651158</v>
      </c>
      <c r="O52" s="182">
        <f>RES_hhdet_in_fech!O52/RES_summary!O$21</f>
        <v>14.682937874979915</v>
      </c>
      <c r="P52" s="182">
        <f>RES_hhdet_in_fech!P52/RES_summary!P$21</f>
        <v>14.339981199755627</v>
      </c>
      <c r="Q52" s="182">
        <f>RES_hhdet_in_fech!Q52/RES_summary!Q$21</f>
        <v>14.070572778801584</v>
      </c>
    </row>
    <row r="53" spans="1:17" ht="12" customHeight="1" x14ac:dyDescent="0.25">
      <c r="A53" s="147" t="s">
        <v>59</v>
      </c>
      <c r="B53" s="164"/>
      <c r="C53" s="181">
        <f>RES_hhdet_in_fech!C53/RES_summary!C$21</f>
        <v>5.0583569795664136</v>
      </c>
      <c r="D53" s="181">
        <f>RES_hhdet_in_fech!D53/RES_summary!D$21</f>
        <v>4.8997084944579967</v>
      </c>
      <c r="E53" s="181">
        <f>RES_hhdet_in_fech!E53/RES_summary!E$21</f>
        <v>4.8957776179532999</v>
      </c>
      <c r="F53" s="181">
        <f>RES_hhdet_in_fech!F53/RES_summary!F$21</f>
        <v>4.8307107237753479</v>
      </c>
      <c r="G53" s="181">
        <f>RES_hhdet_in_fech!G53/RES_summary!G$21</f>
        <v>4.7841164611299609</v>
      </c>
      <c r="H53" s="181">
        <f>RES_hhdet_in_fech!H53/RES_summary!H$21</f>
        <v>4.7052573463725809</v>
      </c>
      <c r="I53" s="181">
        <f>RES_hhdet_in_fech!I53/RES_summary!I$21</f>
        <v>4.6343864061558451</v>
      </c>
      <c r="J53" s="181">
        <f>RES_hhdet_in_fech!J53/RES_summary!J$21</f>
        <v>4.6057779445902529</v>
      </c>
      <c r="K53" s="181">
        <f>RES_hhdet_in_fech!K53/RES_summary!K$21</f>
        <v>4.577317930768583</v>
      </c>
      <c r="L53" s="181">
        <f>RES_hhdet_in_fech!L53/RES_summary!L$21</f>
        <v>4.484083514573415</v>
      </c>
      <c r="M53" s="181">
        <f>RES_hhdet_in_fech!M53/RES_summary!M$21</f>
        <v>4.0999319956903939</v>
      </c>
      <c r="N53" s="181">
        <f>RES_hhdet_in_fech!N53/RES_summary!N$21</f>
        <v>4.420795542809703</v>
      </c>
      <c r="O53" s="181">
        <f>RES_hhdet_in_fech!O53/RES_summary!O$21</f>
        <v>4.6017226471257713</v>
      </c>
      <c r="P53" s="181">
        <f>RES_hhdet_in_fech!P53/RES_summary!P$21</f>
        <v>4.502198864656366</v>
      </c>
      <c r="Q53" s="181">
        <f>RES_hhdet_in_fech!Q53/RES_summary!Q$21</f>
        <v>4.4282518376125743</v>
      </c>
    </row>
    <row r="54" spans="1:17" ht="12" customHeight="1" x14ac:dyDescent="0.25">
      <c r="A54" s="163" t="s">
        <v>142</v>
      </c>
      <c r="B54" s="162"/>
      <c r="C54" s="180">
        <f>RES_hhdet_in_fech!C54/RES_summary!C$21</f>
        <v>22.550488594799123</v>
      </c>
      <c r="D54" s="180">
        <f>RES_hhdet_in_fech!D54/RES_summary!D$21</f>
        <v>22.247110131901902</v>
      </c>
      <c r="E54" s="180">
        <f>RES_hhdet_in_fech!E54/RES_summary!E$21</f>
        <v>22.682155140119924</v>
      </c>
      <c r="F54" s="180">
        <f>RES_hhdet_in_fech!F54/RES_summary!F$21</f>
        <v>22.642573190658702</v>
      </c>
      <c r="G54" s="180">
        <f>RES_hhdet_in_fech!G54/RES_summary!G$21</f>
        <v>20.67954173987334</v>
      </c>
      <c r="H54" s="180">
        <f>RES_hhdet_in_fech!H54/RES_summary!H$21</f>
        <v>20.477659581192274</v>
      </c>
      <c r="I54" s="180">
        <f>RES_hhdet_in_fech!I54/RES_summary!I$21</f>
        <v>20.18976190467432</v>
      </c>
      <c r="J54" s="180">
        <f>RES_hhdet_in_fech!J54/RES_summary!J$21</f>
        <v>19.924576753648061</v>
      </c>
      <c r="K54" s="180">
        <f>RES_hhdet_in_fech!K54/RES_summary!K$21</f>
        <v>18.369865293272856</v>
      </c>
      <c r="L54" s="180">
        <f>RES_hhdet_in_fech!L54/RES_summary!L$21</f>
        <v>22.081674216477037</v>
      </c>
      <c r="M54" s="180">
        <f>RES_hhdet_in_fech!M54/RES_summary!M$21</f>
        <v>0</v>
      </c>
      <c r="N54" s="180">
        <f>RES_hhdet_in_fech!N54/RES_summary!N$21</f>
        <v>0</v>
      </c>
      <c r="O54" s="180">
        <f>RES_hhdet_in_fech!O54/RES_summary!O$21</f>
        <v>24.309015715451373</v>
      </c>
      <c r="P54" s="180">
        <f>RES_hhdet_in_fech!P54/RES_summary!P$21</f>
        <v>20.121857583949875</v>
      </c>
      <c r="Q54" s="180">
        <f>RES_hhdet_in_fech!Q54/RES_summary!Q$21</f>
        <v>21.207387702888703</v>
      </c>
    </row>
    <row r="55" spans="1:17" ht="12" customHeight="1" x14ac:dyDescent="0.25">
      <c r="A55" s="161" t="s">
        <v>141</v>
      </c>
      <c r="B55" s="160"/>
      <c r="C55" s="179">
        <f>RES_hhdet_in_fech!C55/RES_summary!C$21</f>
        <v>19.905839886812792</v>
      </c>
      <c r="D55" s="179">
        <f>RES_hhdet_in_fech!D55/RES_summary!D$21</f>
        <v>19.603912983856198</v>
      </c>
      <c r="E55" s="179">
        <f>RES_hhdet_in_fech!E55/RES_summary!E$21</f>
        <v>19.904398288366327</v>
      </c>
      <c r="F55" s="179">
        <f>RES_hhdet_in_fech!F55/RES_summary!F$21</f>
        <v>19.850616541622735</v>
      </c>
      <c r="G55" s="179">
        <f>RES_hhdet_in_fech!G55/RES_summary!G$21</f>
        <v>18.415174890893713</v>
      </c>
      <c r="H55" s="179">
        <f>RES_hhdet_in_fech!H55/RES_summary!H$21</f>
        <v>18.294280256251913</v>
      </c>
      <c r="I55" s="179">
        <f>RES_hhdet_in_fech!I55/RES_summary!I$21</f>
        <v>18.063985592399106</v>
      </c>
      <c r="J55" s="179">
        <f>RES_hhdet_in_fech!J55/RES_summary!J$21</f>
        <v>17.846476702569522</v>
      </c>
      <c r="K55" s="179">
        <f>RES_hhdet_in_fech!K55/RES_summary!K$21</f>
        <v>16.681620303954205</v>
      </c>
      <c r="L55" s="179">
        <f>RES_hhdet_in_fech!L55/RES_summary!L$21</f>
        <v>19.191710322372224</v>
      </c>
      <c r="M55" s="179">
        <f>RES_hhdet_in_fech!M55/RES_summary!M$21</f>
        <v>0</v>
      </c>
      <c r="N55" s="179">
        <f>RES_hhdet_in_fech!N55/RES_summary!N$21</f>
        <v>0</v>
      </c>
      <c r="O55" s="179">
        <f>RES_hhdet_in_fech!O55/RES_summary!O$21</f>
        <v>20.60187168283165</v>
      </c>
      <c r="P55" s="179">
        <f>RES_hhdet_in_fech!P55/RES_summary!P$21</f>
        <v>17.63995444620916</v>
      </c>
      <c r="Q55" s="179">
        <f>RES_hhdet_in_fech!Q55/RES_summary!Q$21</f>
        <v>18.357524341009061</v>
      </c>
    </row>
    <row r="56" spans="1:17" ht="12" customHeight="1" x14ac:dyDescent="0.25">
      <c r="A56" s="148" t="s">
        <v>60</v>
      </c>
      <c r="B56" s="156"/>
      <c r="C56" s="177">
        <f>RES_hhdet_in_fech!C56/RES_summary!C$21</f>
        <v>14.833248959372085</v>
      </c>
      <c r="D56" s="177">
        <f>RES_hhdet_in_fech!D56/RES_summary!D$21</f>
        <v>14.646172173347567</v>
      </c>
      <c r="E56" s="177">
        <f>RES_hhdet_in_fech!E56/RES_summary!E$21</f>
        <v>14.969787555706541</v>
      </c>
      <c r="F56" s="177">
        <f>RES_hhdet_in_fech!F56/RES_summary!F$21</f>
        <v>14.952729661441431</v>
      </c>
      <c r="G56" s="177">
        <f>RES_hhdet_in_fech!G56/RES_summary!G$21</f>
        <v>13.598093010814642</v>
      </c>
      <c r="H56" s="177">
        <f>RES_hhdet_in_fech!H56/RES_summary!H$21</f>
        <v>13.554894312505985</v>
      </c>
      <c r="I56" s="177">
        <f>RES_hhdet_in_fech!I56/RES_summary!I$21</f>
        <v>13.387940326590455</v>
      </c>
      <c r="J56" s="177">
        <f>RES_hhdet_in_fech!J56/RES_summary!J$21</f>
        <v>13.235837299234424</v>
      </c>
      <c r="K56" s="177">
        <f>RES_hhdet_in_fech!K56/RES_summary!K$21</f>
        <v>12.117314638865631</v>
      </c>
      <c r="L56" s="177">
        <f>RES_hhdet_in_fech!L56/RES_summary!L$21</f>
        <v>14.636331234921149</v>
      </c>
      <c r="M56" s="177">
        <f>RES_hhdet_in_fech!M56/RES_summary!M$21</f>
        <v>0</v>
      </c>
      <c r="N56" s="177">
        <f>RES_hhdet_in_fech!N56/RES_summary!N$21</f>
        <v>0</v>
      </c>
      <c r="O56" s="177">
        <f>RES_hhdet_in_fech!O56/RES_summary!O$21</f>
        <v>15.945825148553938</v>
      </c>
      <c r="P56" s="177">
        <f>RES_hhdet_in_fech!P56/RES_summary!P$21</f>
        <v>13.116832327348336</v>
      </c>
      <c r="Q56" s="177">
        <f>RES_hhdet_in_fech!Q56/RES_summary!Q$21</f>
        <v>13.876411092653386</v>
      </c>
    </row>
    <row r="57" spans="1:17" ht="12" customHeight="1" x14ac:dyDescent="0.25">
      <c r="A57" s="148" t="s">
        <v>59</v>
      </c>
      <c r="B57" s="156"/>
      <c r="C57" s="177">
        <f>RES_hhdet_in_fech!C57/RES_summary!C$21</f>
        <v>5.0725909274407091</v>
      </c>
      <c r="D57" s="177">
        <f>RES_hhdet_in_fech!D57/RES_summary!D$21</f>
        <v>4.9577408105086285</v>
      </c>
      <c r="E57" s="177">
        <f>RES_hhdet_in_fech!E57/RES_summary!E$21</f>
        <v>4.9346107326597846</v>
      </c>
      <c r="F57" s="177">
        <f>RES_hhdet_in_fech!F57/RES_summary!F$21</f>
        <v>4.8978868801813027</v>
      </c>
      <c r="G57" s="177">
        <f>RES_hhdet_in_fech!G57/RES_summary!G$21</f>
        <v>4.8170818800790718</v>
      </c>
      <c r="H57" s="177">
        <f>RES_hhdet_in_fech!H57/RES_summary!H$21</f>
        <v>4.7393859437459263</v>
      </c>
      <c r="I57" s="177">
        <f>RES_hhdet_in_fech!I57/RES_summary!I$21</f>
        <v>4.6760452658086491</v>
      </c>
      <c r="J57" s="177">
        <f>RES_hhdet_in_fech!J57/RES_summary!J$21</f>
        <v>4.6106394033351004</v>
      </c>
      <c r="K57" s="177">
        <f>RES_hhdet_in_fech!K57/RES_summary!K$21</f>
        <v>4.5643056650885727</v>
      </c>
      <c r="L57" s="177">
        <f>RES_hhdet_in_fech!L57/RES_summary!L$21</f>
        <v>4.5553790874510707</v>
      </c>
      <c r="M57" s="177">
        <f>RES_hhdet_in_fech!M57/RES_summary!M$21</f>
        <v>0</v>
      </c>
      <c r="N57" s="177">
        <f>RES_hhdet_in_fech!N57/RES_summary!N$21</f>
        <v>0</v>
      </c>
      <c r="O57" s="177">
        <f>RES_hhdet_in_fech!O57/RES_summary!O$21</f>
        <v>4.6560465342777153</v>
      </c>
      <c r="P57" s="177">
        <f>RES_hhdet_in_fech!P57/RES_summary!P$21</f>
        <v>4.5231221188608233</v>
      </c>
      <c r="Q57" s="177">
        <f>RES_hhdet_in_fech!Q57/RES_summary!Q$21</f>
        <v>4.4811132483556753</v>
      </c>
    </row>
    <row r="58" spans="1:17" ht="12" customHeight="1" x14ac:dyDescent="0.25">
      <c r="A58" s="158" t="s">
        <v>62</v>
      </c>
      <c r="B58" s="157"/>
      <c r="C58" s="178">
        <f>RES_hhdet_in_fech!C58/RES_summary!C$21</f>
        <v>10.233537944196446</v>
      </c>
      <c r="D58" s="178">
        <f>RES_hhdet_in_fech!D58/RES_summary!D$21</f>
        <v>10.213384792404026</v>
      </c>
      <c r="E58" s="178">
        <f>RES_hhdet_in_fech!E58/RES_summary!E$21</f>
        <v>10.676001821242869</v>
      </c>
      <c r="F58" s="178">
        <f>RES_hhdet_in_fech!F58/RES_summary!F$21</f>
        <v>10.335896176354421</v>
      </c>
      <c r="G58" s="178">
        <f>RES_hhdet_in_fech!G58/RES_summary!G$21</f>
        <v>9.7768153004785923</v>
      </c>
      <c r="H58" s="178">
        <f>RES_hhdet_in_fech!H58/RES_summary!H$21</f>
        <v>9.9170384548695552</v>
      </c>
      <c r="I58" s="178">
        <f>RES_hhdet_in_fech!I58/RES_summary!I$21</f>
        <v>9.6522779385833442</v>
      </c>
      <c r="J58" s="178">
        <f>RES_hhdet_in_fech!J58/RES_summary!J$21</f>
        <v>10.045990666900348</v>
      </c>
      <c r="K58" s="178">
        <f>RES_hhdet_in_fech!K58/RES_summary!K$21</f>
        <v>9.6548036478978361</v>
      </c>
      <c r="L58" s="178">
        <f>RES_hhdet_in_fech!L58/RES_summary!L$21</f>
        <v>10.440881612290504</v>
      </c>
      <c r="M58" s="178">
        <f>RES_hhdet_in_fech!M58/RES_summary!M$21</f>
        <v>8.9955754301638375</v>
      </c>
      <c r="N58" s="178">
        <f>RES_hhdet_in_fech!N58/RES_summary!N$21</f>
        <v>10.657981523711848</v>
      </c>
      <c r="O58" s="178">
        <f>RES_hhdet_in_fech!O58/RES_summary!O$21</f>
        <v>11.472985211873221</v>
      </c>
      <c r="P58" s="178">
        <f>RES_hhdet_in_fech!P58/RES_summary!P$21</f>
        <v>9.6968195862570337</v>
      </c>
      <c r="Q58" s="178">
        <f>RES_hhdet_in_fech!Q58/RES_summary!Q$21</f>
        <v>10.205151782697614</v>
      </c>
    </row>
    <row r="59" spans="1:17" ht="12" customHeight="1" x14ac:dyDescent="0.25">
      <c r="A59" s="23" t="s">
        <v>57</v>
      </c>
      <c r="B59" s="156"/>
      <c r="C59" s="177">
        <f>RES_hhdet_in_fech!C59/RES_summary!C$21</f>
        <v>0</v>
      </c>
      <c r="D59" s="177">
        <f>RES_hhdet_in_fech!D59/RES_summary!D$21</f>
        <v>0</v>
      </c>
      <c r="E59" s="177">
        <f>RES_hhdet_in_fech!E59/RES_summary!E$21</f>
        <v>0</v>
      </c>
      <c r="F59" s="177">
        <f>RES_hhdet_in_fech!F59/RES_summary!F$21</f>
        <v>0</v>
      </c>
      <c r="G59" s="177">
        <f>RES_hhdet_in_fech!G59/RES_summary!G$21</f>
        <v>0</v>
      </c>
      <c r="H59" s="177">
        <f>RES_hhdet_in_fech!H59/RES_summary!H$21</f>
        <v>0</v>
      </c>
      <c r="I59" s="177">
        <f>RES_hhdet_in_fech!I59/RES_summary!I$21</f>
        <v>0</v>
      </c>
      <c r="J59" s="177">
        <f>RES_hhdet_in_fech!J59/RES_summary!J$21</f>
        <v>0</v>
      </c>
      <c r="K59" s="177">
        <f>RES_hhdet_in_fech!K59/RES_summary!K$21</f>
        <v>0</v>
      </c>
      <c r="L59" s="177">
        <f>RES_hhdet_in_fech!L59/RES_summary!L$21</f>
        <v>0</v>
      </c>
      <c r="M59" s="177">
        <f>RES_hhdet_in_fech!M59/RES_summary!M$21</f>
        <v>0</v>
      </c>
      <c r="N59" s="177">
        <f>RES_hhdet_in_fech!N59/RES_summary!N$21</f>
        <v>0</v>
      </c>
      <c r="O59" s="177">
        <f>RES_hhdet_in_fech!O59/RES_summary!O$21</f>
        <v>0</v>
      </c>
      <c r="P59" s="177">
        <f>RES_hhdet_in_fech!P59/RES_summary!P$21</f>
        <v>0</v>
      </c>
      <c r="Q59" s="177">
        <f>RES_hhdet_in_fech!Q59/RES_summary!Q$21</f>
        <v>0</v>
      </c>
    </row>
    <row r="60" spans="1:17" ht="12" customHeight="1" x14ac:dyDescent="0.25">
      <c r="A60" s="29" t="s">
        <v>140</v>
      </c>
      <c r="B60" s="57"/>
      <c r="C60" s="176">
        <f>RES_hhdet_in_fech!C60/RES_summary!C$21</f>
        <v>10.233537944196446</v>
      </c>
      <c r="D60" s="176">
        <f>RES_hhdet_in_fech!D60/RES_summary!D$21</f>
        <v>10.213384792404026</v>
      </c>
      <c r="E60" s="176">
        <f>RES_hhdet_in_fech!E60/RES_summary!E$21</f>
        <v>10.676001821242869</v>
      </c>
      <c r="F60" s="176">
        <f>RES_hhdet_in_fech!F60/RES_summary!F$21</f>
        <v>10.335896176354421</v>
      </c>
      <c r="G60" s="176">
        <f>RES_hhdet_in_fech!G60/RES_summary!G$21</f>
        <v>9.7768153004785923</v>
      </c>
      <c r="H60" s="176">
        <f>RES_hhdet_in_fech!H60/RES_summary!H$21</f>
        <v>9.9170384548695552</v>
      </c>
      <c r="I60" s="176">
        <f>RES_hhdet_in_fech!I60/RES_summary!I$21</f>
        <v>9.6522779385833442</v>
      </c>
      <c r="J60" s="176">
        <f>RES_hhdet_in_fech!J60/RES_summary!J$21</f>
        <v>10.045990666900348</v>
      </c>
      <c r="K60" s="176">
        <f>RES_hhdet_in_fech!K60/RES_summary!K$21</f>
        <v>9.6548036478978361</v>
      </c>
      <c r="L60" s="176">
        <f>RES_hhdet_in_fech!L60/RES_summary!L$21</f>
        <v>10.440881612290504</v>
      </c>
      <c r="M60" s="176">
        <f>RES_hhdet_in_fech!M60/RES_summary!M$21</f>
        <v>8.9955754301638375</v>
      </c>
      <c r="N60" s="176">
        <f>RES_hhdet_in_fech!N60/RES_summary!N$21</f>
        <v>10.657981523711848</v>
      </c>
      <c r="O60" s="176">
        <f>RES_hhdet_in_fech!O60/RES_summary!O$21</f>
        <v>11.472985211873221</v>
      </c>
      <c r="P60" s="176">
        <f>RES_hhdet_in_fech!P60/RES_summary!P$21</f>
        <v>9.6968195862570337</v>
      </c>
      <c r="Q60" s="176">
        <f>RES_hhdet_in_fech!Q60/RES_summary!Q$21</f>
        <v>10.205151782697614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84">
        <f>RES_hhdet_in_fech!C62/RES_summary!C$21</f>
        <v>176.70900032773829</v>
      </c>
      <c r="D62" s="184">
        <f>RES_hhdet_in_fech!D62/RES_summary!D$21</f>
        <v>178.59003373018976</v>
      </c>
      <c r="E62" s="184">
        <f>RES_hhdet_in_fech!E62/RES_summary!E$21</f>
        <v>169.53003193786239</v>
      </c>
      <c r="F62" s="184">
        <f>RES_hhdet_in_fech!F62/RES_summary!F$21</f>
        <v>182.8813987757741</v>
      </c>
      <c r="G62" s="184">
        <f>RES_hhdet_in_fech!G62/RES_summary!G$21</f>
        <v>173.66601839416768</v>
      </c>
      <c r="H62" s="184">
        <f>RES_hhdet_in_fech!H62/RES_summary!H$21</f>
        <v>164.33147130981692</v>
      </c>
      <c r="I62" s="184">
        <f>RES_hhdet_in_fech!I62/RES_summary!I$21</f>
        <v>147.31475863308023</v>
      </c>
      <c r="J62" s="184">
        <f>RES_hhdet_in_fech!J62/RES_summary!J$21</f>
        <v>151.18730144842121</v>
      </c>
      <c r="K62" s="184">
        <f>RES_hhdet_in_fech!K62/RES_summary!K$21</f>
        <v>146.77594626357669</v>
      </c>
      <c r="L62" s="184">
        <f>RES_hhdet_in_fech!L62/RES_summary!L$21</f>
        <v>0</v>
      </c>
      <c r="M62" s="184">
        <f>RES_hhdet_in_fech!M62/RES_summary!M$21</f>
        <v>117.92985731489173</v>
      </c>
      <c r="N62" s="184">
        <f>RES_hhdet_in_fech!N62/RES_summary!N$21</f>
        <v>133.53228910844305</v>
      </c>
      <c r="O62" s="184">
        <f>RES_hhdet_in_fech!O62/RES_summary!O$21</f>
        <v>139.06319272795142</v>
      </c>
      <c r="P62" s="184">
        <f>RES_hhdet_in_fech!P62/RES_summary!P$21</f>
        <v>0</v>
      </c>
      <c r="Q62" s="184">
        <f>RES_hhdet_in_fech!Q62/RES_summary!Q$21</f>
        <v>115.89033151450847</v>
      </c>
    </row>
    <row r="63" spans="1:17" ht="12.95" customHeight="1" x14ac:dyDescent="0.25">
      <c r="A63" s="158" t="s">
        <v>65</v>
      </c>
      <c r="B63" s="157"/>
      <c r="C63" s="178">
        <f>RES_hhdet_in_fech!C63/RES_summary!C$21</f>
        <v>130.98452389269951</v>
      </c>
      <c r="D63" s="178">
        <f>RES_hhdet_in_fech!D63/RES_summary!D$21</f>
        <v>130.91122736349431</v>
      </c>
      <c r="E63" s="178">
        <f>RES_hhdet_in_fech!E63/RES_summary!E$21</f>
        <v>125.85674492991498</v>
      </c>
      <c r="F63" s="178">
        <f>RES_hhdet_in_fech!F63/RES_summary!F$21</f>
        <v>137.7950612958393</v>
      </c>
      <c r="G63" s="178">
        <f>RES_hhdet_in_fech!G63/RES_summary!G$21</f>
        <v>130.86270571335965</v>
      </c>
      <c r="H63" s="178">
        <f>RES_hhdet_in_fech!H63/RES_summary!H$21</f>
        <v>123.42752788070844</v>
      </c>
      <c r="I63" s="178">
        <f>RES_hhdet_in_fech!I63/RES_summary!I$21</f>
        <v>107.36552270233237</v>
      </c>
      <c r="J63" s="178">
        <f>RES_hhdet_in_fech!J63/RES_summary!J$21</f>
        <v>111.00085158445647</v>
      </c>
      <c r="K63" s="178">
        <f>RES_hhdet_in_fech!K63/RES_summary!K$21</f>
        <v>106.9213246107938</v>
      </c>
      <c r="L63" s="178">
        <f>RES_hhdet_in_fech!L63/RES_summary!L$21</f>
        <v>0</v>
      </c>
      <c r="M63" s="178">
        <f>RES_hhdet_in_fech!M63/RES_summary!M$21</f>
        <v>82.023326760763624</v>
      </c>
      <c r="N63" s="178">
        <f>RES_hhdet_in_fech!N63/RES_summary!N$21</f>
        <v>93.786786523927717</v>
      </c>
      <c r="O63" s="178">
        <f>RES_hhdet_in_fech!O63/RES_summary!O$21</f>
        <v>99.883117940364528</v>
      </c>
      <c r="P63" s="178">
        <f>RES_hhdet_in_fech!P63/RES_summary!P$21</f>
        <v>0</v>
      </c>
      <c r="Q63" s="178">
        <f>RES_hhdet_in_fech!Q63/RES_summary!Q$21</f>
        <v>78.391582904101014</v>
      </c>
    </row>
    <row r="64" spans="1:17" ht="12" customHeight="1" x14ac:dyDescent="0.25">
      <c r="A64" s="23" t="s">
        <v>161</v>
      </c>
      <c r="B64" s="156"/>
      <c r="C64" s="177">
        <f>RES_hhdet_in_fech!C64/RES_summary!C$21</f>
        <v>129.28094441938376</v>
      </c>
      <c r="D64" s="177">
        <f>RES_hhdet_in_fech!D64/RES_summary!D$21</f>
        <v>129.05529613151145</v>
      </c>
      <c r="E64" s="177">
        <f>RES_hhdet_in_fech!E64/RES_summary!E$21</f>
        <v>123.49998211764904</v>
      </c>
      <c r="F64" s="177">
        <f>RES_hhdet_in_fech!F64/RES_summary!F$21</f>
        <v>135.40848994707923</v>
      </c>
      <c r="G64" s="177">
        <f>RES_hhdet_in_fech!G64/RES_summary!G$21</f>
        <v>129.41797342828553</v>
      </c>
      <c r="H64" s="177">
        <f>RES_hhdet_in_fech!H64/RES_summary!H$21</f>
        <v>121.71021989328398</v>
      </c>
      <c r="I64" s="177">
        <f>RES_hhdet_in_fech!I64/RES_summary!I$21</f>
        <v>105.86183560034924</v>
      </c>
      <c r="J64" s="177">
        <f>RES_hhdet_in_fech!J64/RES_summary!J$21</f>
        <v>108.96305940532163</v>
      </c>
      <c r="K64" s="177">
        <f>RES_hhdet_in_fech!K64/RES_summary!K$21</f>
        <v>105.49175964233245</v>
      </c>
      <c r="L64" s="177">
        <f>RES_hhdet_in_fech!L64/RES_summary!L$21</f>
        <v>0</v>
      </c>
      <c r="M64" s="177">
        <f>RES_hhdet_in_fech!M64/RES_summary!M$21</f>
        <v>81.009395863064171</v>
      </c>
      <c r="N64" s="177">
        <f>RES_hhdet_in_fech!N64/RES_summary!N$21</f>
        <v>91.075986780407916</v>
      </c>
      <c r="O64" s="177">
        <f>RES_hhdet_in_fech!O64/RES_summary!O$21</f>
        <v>96.152556812887127</v>
      </c>
      <c r="P64" s="177">
        <f>RES_hhdet_in_fech!P64/RES_summary!P$21</f>
        <v>0</v>
      </c>
      <c r="Q64" s="177">
        <f>RES_hhdet_in_fech!Q64/RES_summary!Q$21</f>
        <v>76.162424958393203</v>
      </c>
    </row>
    <row r="65" spans="1:17" ht="12" customHeight="1" x14ac:dyDescent="0.25">
      <c r="A65" s="23" t="s">
        <v>60</v>
      </c>
      <c r="B65" s="156"/>
      <c r="C65" s="177">
        <f>RES_hhdet_in_fech!C65/RES_summary!C$21</f>
        <v>1.703579473315735</v>
      </c>
      <c r="D65" s="177">
        <f>RES_hhdet_in_fech!D65/RES_summary!D$21</f>
        <v>1.8559312319828498</v>
      </c>
      <c r="E65" s="177">
        <f>RES_hhdet_in_fech!E65/RES_summary!E$21</f>
        <v>2.3567628122659294</v>
      </c>
      <c r="F65" s="177">
        <f>RES_hhdet_in_fech!F65/RES_summary!F$21</f>
        <v>2.386571348760063</v>
      </c>
      <c r="G65" s="177">
        <f>RES_hhdet_in_fech!G65/RES_summary!G$21</f>
        <v>1.4447322850741258</v>
      </c>
      <c r="H65" s="177">
        <f>RES_hhdet_in_fech!H65/RES_summary!H$21</f>
        <v>1.7173079874244608</v>
      </c>
      <c r="I65" s="177">
        <f>RES_hhdet_in_fech!I65/RES_summary!I$21</f>
        <v>1.503687101983143</v>
      </c>
      <c r="J65" s="177">
        <f>RES_hhdet_in_fech!J65/RES_summary!J$21</f>
        <v>2.0377921791348466</v>
      </c>
      <c r="K65" s="177">
        <f>RES_hhdet_in_fech!K65/RES_summary!K$21</f>
        <v>1.4295649684613503</v>
      </c>
      <c r="L65" s="177">
        <f>RES_hhdet_in_fech!L65/RES_summary!L$21</f>
        <v>0</v>
      </c>
      <c r="M65" s="177">
        <f>RES_hhdet_in_fech!M65/RES_summary!M$21</f>
        <v>1.0139308976994603</v>
      </c>
      <c r="N65" s="177">
        <f>RES_hhdet_in_fech!N65/RES_summary!N$21</f>
        <v>2.7107997435198139</v>
      </c>
      <c r="O65" s="177">
        <f>RES_hhdet_in_fech!O65/RES_summary!O$21</f>
        <v>3.7305611274774026</v>
      </c>
      <c r="P65" s="177">
        <f>RES_hhdet_in_fech!P65/RES_summary!P$21</f>
        <v>0</v>
      </c>
      <c r="Q65" s="177">
        <f>RES_hhdet_in_fech!Q65/RES_summary!Q$21</f>
        <v>2.2291579457078048</v>
      </c>
    </row>
    <row r="66" spans="1:17" ht="12.95" customHeight="1" x14ac:dyDescent="0.25">
      <c r="A66" s="158" t="s">
        <v>112</v>
      </c>
      <c r="B66" s="157"/>
      <c r="C66" s="178">
        <f>RES_hhdet_in_fech!C66/RES_summary!C$21</f>
        <v>8.8975803044643929</v>
      </c>
      <c r="D66" s="178">
        <f>RES_hhdet_in_fech!D66/RES_summary!D$21</f>
        <v>8.310221998395166</v>
      </c>
      <c r="E66" s="178">
        <f>RES_hhdet_in_fech!E66/RES_summary!E$21</f>
        <v>7.7894325469430985</v>
      </c>
      <c r="F66" s="178">
        <f>RES_hhdet_in_fech!F66/RES_summary!F$21</f>
        <v>7.227382692742566</v>
      </c>
      <c r="G66" s="178">
        <f>RES_hhdet_in_fech!G66/RES_summary!G$21</f>
        <v>6.7289192390716206</v>
      </c>
      <c r="H66" s="178">
        <f>RES_hhdet_in_fech!H66/RES_summary!H$21</f>
        <v>6.2918475264593612</v>
      </c>
      <c r="I66" s="178">
        <f>RES_hhdet_in_fech!I66/RES_summary!I$21</f>
        <v>5.7296922521325158</v>
      </c>
      <c r="J66" s="178">
        <f>RES_hhdet_in_fech!J66/RES_summary!J$21</f>
        <v>7.3697632371506625</v>
      </c>
      <c r="K66" s="178">
        <f>RES_hhdet_in_fech!K66/RES_summary!K$21</f>
        <v>6.8212153176688863</v>
      </c>
      <c r="L66" s="178">
        <f>RES_hhdet_in_fech!L66/RES_summary!L$21</f>
        <v>0</v>
      </c>
      <c r="M66" s="178">
        <f>RES_hhdet_in_fech!M66/RES_summary!M$21</f>
        <v>5.7811253990324936</v>
      </c>
      <c r="N66" s="178">
        <f>RES_hhdet_in_fech!N66/RES_summary!N$21</f>
        <v>5.438925839481878</v>
      </c>
      <c r="O66" s="178">
        <f>RES_hhdet_in_fech!O66/RES_summary!O$21</f>
        <v>5.2682361883632769</v>
      </c>
      <c r="P66" s="178">
        <f>RES_hhdet_in_fech!P66/RES_summary!P$21</f>
        <v>0</v>
      </c>
      <c r="Q66" s="178">
        <f>RES_hhdet_in_fech!Q66/RES_summary!Q$21</f>
        <v>4.7773636501208223</v>
      </c>
    </row>
    <row r="67" spans="1:17" ht="12" customHeight="1" x14ac:dyDescent="0.25">
      <c r="A67" s="23" t="s">
        <v>60</v>
      </c>
      <c r="B67" s="156"/>
      <c r="C67" s="177">
        <f>RES_hhdet_in_fech!C67/RES_summary!C$21</f>
        <v>8.8975803044643929</v>
      </c>
      <c r="D67" s="177">
        <f>RES_hhdet_in_fech!D67/RES_summary!D$21</f>
        <v>8.310221998395166</v>
      </c>
      <c r="E67" s="177">
        <f>RES_hhdet_in_fech!E67/RES_summary!E$21</f>
        <v>7.7894325469430985</v>
      </c>
      <c r="F67" s="177">
        <f>RES_hhdet_in_fech!F67/RES_summary!F$21</f>
        <v>7.227382692742566</v>
      </c>
      <c r="G67" s="177">
        <f>RES_hhdet_in_fech!G67/RES_summary!G$21</f>
        <v>6.7289192390716206</v>
      </c>
      <c r="H67" s="177">
        <f>RES_hhdet_in_fech!H67/RES_summary!H$21</f>
        <v>6.2918475264593612</v>
      </c>
      <c r="I67" s="177">
        <f>RES_hhdet_in_fech!I67/RES_summary!I$21</f>
        <v>5.7296922521325158</v>
      </c>
      <c r="J67" s="177">
        <f>RES_hhdet_in_fech!J67/RES_summary!J$21</f>
        <v>7.3697632371506625</v>
      </c>
      <c r="K67" s="177">
        <f>RES_hhdet_in_fech!K67/RES_summary!K$21</f>
        <v>6.8212153176688863</v>
      </c>
      <c r="L67" s="177">
        <f>RES_hhdet_in_fech!L67/RES_summary!L$21</f>
        <v>0</v>
      </c>
      <c r="M67" s="177">
        <f>RES_hhdet_in_fech!M67/RES_summary!M$21</f>
        <v>5.7811253990324936</v>
      </c>
      <c r="N67" s="177">
        <f>RES_hhdet_in_fech!N67/RES_summary!N$21</f>
        <v>5.438925839481878</v>
      </c>
      <c r="O67" s="177">
        <f>RES_hhdet_in_fech!O67/RES_summary!O$21</f>
        <v>5.2682361883632769</v>
      </c>
      <c r="P67" s="177">
        <f>RES_hhdet_in_fech!P67/RES_summary!P$21</f>
        <v>0</v>
      </c>
      <c r="Q67" s="177">
        <f>RES_hhdet_in_fech!Q67/RES_summary!Q$21</f>
        <v>4.7773636501208223</v>
      </c>
    </row>
    <row r="68" spans="1:17" ht="12" customHeight="1" x14ac:dyDescent="0.25">
      <c r="A68" s="158" t="s">
        <v>63</v>
      </c>
      <c r="B68" s="157"/>
      <c r="C68" s="178">
        <f>RES_hhdet_in_fech!C68/RES_summary!C$21</f>
        <v>23.43669370207877</v>
      </c>
      <c r="D68" s="178">
        <f>RES_hhdet_in_fech!D68/RES_summary!D$21</f>
        <v>24.075173757019527</v>
      </c>
      <c r="E68" s="178">
        <f>RES_hhdet_in_fech!E68/RES_summary!E$21</f>
        <v>22.954305791994368</v>
      </c>
      <c r="F68" s="178">
        <f>RES_hhdet_in_fech!F68/RES_summary!F$21</f>
        <v>23.039076946606176</v>
      </c>
      <c r="G68" s="178">
        <f>RES_hhdet_in_fech!G68/RES_summary!G$21</f>
        <v>21.863167646474622</v>
      </c>
      <c r="H68" s="178">
        <f>RES_hhdet_in_fech!H68/RES_summary!H$21</f>
        <v>21.344328460478419</v>
      </c>
      <c r="I68" s="178">
        <f>RES_hhdet_in_fech!I68/RES_summary!I$21</f>
        <v>19.889973309990342</v>
      </c>
      <c r="J68" s="178">
        <f>RES_hhdet_in_fech!J68/RES_summary!J$21</f>
        <v>20.114040163531609</v>
      </c>
      <c r="K68" s="178">
        <f>RES_hhdet_in_fech!K68/RES_summary!K$21</f>
        <v>19.84800927126027</v>
      </c>
      <c r="L68" s="178">
        <f>RES_hhdet_in_fech!L68/RES_summary!L$21</f>
        <v>0</v>
      </c>
      <c r="M68" s="178">
        <f>RES_hhdet_in_fech!M68/RES_summary!M$21</f>
        <v>16.982107289113468</v>
      </c>
      <c r="N68" s="178">
        <f>RES_hhdet_in_fech!N68/RES_summary!N$21</f>
        <v>20.707260129221815</v>
      </c>
      <c r="O68" s="178">
        <f>RES_hhdet_in_fech!O68/RES_summary!O$21</f>
        <v>20.387725830519503</v>
      </c>
      <c r="P68" s="178">
        <f>RES_hhdet_in_fech!P68/RES_summary!P$21</f>
        <v>0</v>
      </c>
      <c r="Q68" s="178">
        <f>RES_hhdet_in_fech!Q68/RES_summary!Q$21</f>
        <v>19.533958244341132</v>
      </c>
    </row>
    <row r="69" spans="1:17" ht="12" customHeight="1" x14ac:dyDescent="0.25">
      <c r="A69" s="167" t="s">
        <v>160</v>
      </c>
      <c r="B69" s="132"/>
      <c r="C69" s="183">
        <f>RES_hhdet_in_fech!C69/RES_summary!C$21</f>
        <v>24.363109038660731</v>
      </c>
      <c r="D69" s="183">
        <f>RES_hhdet_in_fech!D69/RES_summary!D$21</f>
        <v>24.226807816589197</v>
      </c>
      <c r="E69" s="183">
        <f>RES_hhdet_in_fech!E69/RES_summary!E$21</f>
        <v>23.326615927480201</v>
      </c>
      <c r="F69" s="183">
        <f>RES_hhdet_in_fech!F69/RES_summary!F$21</f>
        <v>23.239395061090416</v>
      </c>
      <c r="G69" s="183">
        <f>RES_hhdet_in_fech!G69/RES_summary!G$21</f>
        <v>22.771315854781331</v>
      </c>
      <c r="H69" s="183">
        <f>RES_hhdet_in_fech!H69/RES_summary!H$21</f>
        <v>22.174148917982492</v>
      </c>
      <c r="I69" s="183">
        <f>RES_hhdet_in_fech!I69/RES_summary!I$21</f>
        <v>21.278153665148469</v>
      </c>
      <c r="J69" s="183">
        <f>RES_hhdet_in_fech!J69/RES_summary!J$21</f>
        <v>20.931106640533862</v>
      </c>
      <c r="K69" s="183">
        <f>RES_hhdet_in_fech!K69/RES_summary!K$21</f>
        <v>21.011791814695801</v>
      </c>
      <c r="L69" s="183">
        <f>RES_hhdet_in_fech!L69/RES_summary!L$21</f>
        <v>0</v>
      </c>
      <c r="M69" s="183">
        <f>RES_hhdet_in_fech!M69/RES_summary!M$21</f>
        <v>18.127691042921469</v>
      </c>
      <c r="N69" s="183">
        <f>RES_hhdet_in_fech!N69/RES_summary!N$21</f>
        <v>20.813259206423329</v>
      </c>
      <c r="O69" s="183">
        <f>RES_hhdet_in_fech!O69/RES_summary!O$21</f>
        <v>20.521528336736775</v>
      </c>
      <c r="P69" s="183">
        <f>RES_hhdet_in_fech!P69/RES_summary!P$21</f>
        <v>0</v>
      </c>
      <c r="Q69" s="183">
        <f>RES_hhdet_in_fech!Q69/RES_summary!Q$21</f>
        <v>19.624100057760234</v>
      </c>
    </row>
    <row r="70" spans="1:17" ht="12" customHeight="1" x14ac:dyDescent="0.25">
      <c r="A70" s="167" t="s">
        <v>159</v>
      </c>
      <c r="B70" s="132"/>
      <c r="C70" s="183">
        <f>RES_hhdet_in_fech!C70/RES_summary!C$21</f>
        <v>21.034185250974005</v>
      </c>
      <c r="D70" s="183">
        <f>RES_hhdet_in_fech!D70/RES_summary!D$21</f>
        <v>20.891810299333191</v>
      </c>
      <c r="E70" s="183">
        <f>RES_hhdet_in_fech!E70/RES_summary!E$21</f>
        <v>20.227370187372628</v>
      </c>
      <c r="F70" s="183">
        <f>RES_hhdet_in_fech!F70/RES_summary!F$21</f>
        <v>20.19360487066432</v>
      </c>
      <c r="G70" s="183">
        <f>RES_hhdet_in_fech!G70/RES_summary!G$21</f>
        <v>19.826197289125442</v>
      </c>
      <c r="H70" s="183">
        <f>RES_hhdet_in_fech!H70/RES_summary!H$21</f>
        <v>19.470487974586639</v>
      </c>
      <c r="I70" s="183">
        <f>RES_hhdet_in_fech!I70/RES_summary!I$21</f>
        <v>18.831735004892288</v>
      </c>
      <c r="J70" s="183">
        <f>RES_hhdet_in_fech!J70/RES_summary!J$21</f>
        <v>18.587128939561364</v>
      </c>
      <c r="K70" s="183">
        <f>RES_hhdet_in_fech!K70/RES_summary!K$21</f>
        <v>18.648973381381829</v>
      </c>
      <c r="L70" s="183">
        <f>RES_hhdet_in_fech!L70/RES_summary!L$21</f>
        <v>0</v>
      </c>
      <c r="M70" s="183">
        <f>RES_hhdet_in_fech!M70/RES_summary!M$21</f>
        <v>16.22906300175541</v>
      </c>
      <c r="N70" s="183">
        <f>RES_hhdet_in_fech!N70/RES_summary!N$21</f>
        <v>18.863487387988148</v>
      </c>
      <c r="O70" s="183">
        <f>RES_hhdet_in_fech!O70/RES_summary!O$21</f>
        <v>18.255965621638545</v>
      </c>
      <c r="P70" s="183">
        <f>RES_hhdet_in_fech!P70/RES_summary!P$21</f>
        <v>0</v>
      </c>
      <c r="Q70" s="183">
        <f>RES_hhdet_in_fech!Q70/RES_summary!Q$21</f>
        <v>17.382212905656196</v>
      </c>
    </row>
    <row r="71" spans="1:17" ht="12" customHeight="1" x14ac:dyDescent="0.25">
      <c r="A71" s="166" t="s">
        <v>109</v>
      </c>
      <c r="B71" s="165"/>
      <c r="C71" s="182">
        <f>RES_hhdet_in_fech!C71/RES_summary!C$21</f>
        <v>15.974196646604678</v>
      </c>
      <c r="D71" s="182">
        <f>RES_hhdet_in_fech!D71/RES_summary!D$21</f>
        <v>15.935435064727088</v>
      </c>
      <c r="E71" s="182">
        <f>RES_hhdet_in_fech!E71/RES_summary!E$21</f>
        <v>15.316285969611222</v>
      </c>
      <c r="F71" s="182">
        <f>RES_hhdet_in_fech!F71/RES_summary!F$21</f>
        <v>15.30492839047581</v>
      </c>
      <c r="G71" s="182">
        <f>RES_hhdet_in_fech!G71/RES_summary!G$21</f>
        <v>15.00247215107405</v>
      </c>
      <c r="H71" s="182">
        <f>RES_hhdet_in_fech!H71/RES_summary!H$21</f>
        <v>14.720097085667776</v>
      </c>
      <c r="I71" s="182">
        <f>RES_hhdet_in_fech!I71/RES_summary!I$21</f>
        <v>14.16515627562255</v>
      </c>
      <c r="J71" s="182">
        <f>RES_hhdet_in_fech!J71/RES_summary!J$21</f>
        <v>13.977177833498926</v>
      </c>
      <c r="K71" s="182">
        <f>RES_hhdet_in_fech!K71/RES_summary!K$21</f>
        <v>14.062546468035222</v>
      </c>
      <c r="L71" s="182">
        <f>RES_hhdet_in_fech!L71/RES_summary!L$21</f>
        <v>0</v>
      </c>
      <c r="M71" s="182">
        <f>RES_hhdet_in_fech!M71/RES_summary!M$21</f>
        <v>12.133398908932623</v>
      </c>
      <c r="N71" s="182">
        <f>RES_hhdet_in_fech!N71/RES_summary!N$21</f>
        <v>14.435978127853508</v>
      </c>
      <c r="O71" s="182">
        <f>RES_hhdet_in_fech!O71/RES_summary!O$21</f>
        <v>13.667816968835123</v>
      </c>
      <c r="P71" s="182">
        <f>RES_hhdet_in_fech!P71/RES_summary!P$21</f>
        <v>0</v>
      </c>
      <c r="Q71" s="182">
        <f>RES_hhdet_in_fech!Q71/RES_summary!Q$21</f>
        <v>13.002360639727819</v>
      </c>
    </row>
    <row r="72" spans="1:17" ht="12" customHeight="1" x14ac:dyDescent="0.25">
      <c r="A72" s="147" t="s">
        <v>59</v>
      </c>
      <c r="B72" s="164"/>
      <c r="C72" s="181">
        <f>RES_hhdet_in_fech!C72/RES_summary!C$21</f>
        <v>5.0599886043693267</v>
      </c>
      <c r="D72" s="181">
        <f>RES_hhdet_in_fech!D72/RES_summary!D$21</f>
        <v>4.9563752346061074</v>
      </c>
      <c r="E72" s="181">
        <f>RES_hhdet_in_fech!E72/RES_summary!E$21</f>
        <v>4.9110842177614069</v>
      </c>
      <c r="F72" s="181">
        <f>RES_hhdet_in_fech!F72/RES_summary!F$21</f>
        <v>4.8886764801885105</v>
      </c>
      <c r="G72" s="181">
        <f>RES_hhdet_in_fech!G72/RES_summary!G$21</f>
        <v>4.8237251380513904</v>
      </c>
      <c r="H72" s="181">
        <f>RES_hhdet_in_fech!H72/RES_summary!H$21</f>
        <v>4.7503908889188651</v>
      </c>
      <c r="I72" s="181">
        <f>RES_hhdet_in_fech!I72/RES_summary!I$21</f>
        <v>4.6665787292697374</v>
      </c>
      <c r="J72" s="181">
        <f>RES_hhdet_in_fech!J72/RES_summary!J$21</f>
        <v>4.6099511060624385</v>
      </c>
      <c r="K72" s="181">
        <f>RES_hhdet_in_fech!K72/RES_summary!K$21</f>
        <v>4.5864269133466058</v>
      </c>
      <c r="L72" s="181">
        <f>RES_hhdet_in_fech!L72/RES_summary!L$21</f>
        <v>0</v>
      </c>
      <c r="M72" s="181">
        <f>RES_hhdet_in_fech!M72/RES_summary!M$21</f>
        <v>4.0956640928227896</v>
      </c>
      <c r="N72" s="181">
        <f>RES_hhdet_in_fech!N72/RES_summary!N$21</f>
        <v>4.427509260134638</v>
      </c>
      <c r="O72" s="181">
        <f>RES_hhdet_in_fech!O72/RES_summary!O$21</f>
        <v>4.5881486528034197</v>
      </c>
      <c r="P72" s="181">
        <f>RES_hhdet_in_fech!P72/RES_summary!P$21</f>
        <v>0</v>
      </c>
      <c r="Q72" s="181">
        <f>RES_hhdet_in_fech!Q72/RES_summary!Q$21</f>
        <v>4.3798522659283767</v>
      </c>
    </row>
    <row r="73" spans="1:17" ht="12" customHeight="1" x14ac:dyDescent="0.25">
      <c r="A73" s="163" t="s">
        <v>142</v>
      </c>
      <c r="B73" s="162"/>
      <c r="C73" s="180">
        <f>RES_hhdet_in_fech!C73/RES_summary!C$21</f>
        <v>22.650455594979903</v>
      </c>
      <c r="D73" s="180">
        <f>RES_hhdet_in_fech!D73/RES_summary!D$21</f>
        <v>0</v>
      </c>
      <c r="E73" s="180">
        <f>RES_hhdet_in_fech!E73/RES_summary!E$21</f>
        <v>22.922637877945828</v>
      </c>
      <c r="F73" s="180">
        <f>RES_hhdet_in_fech!F73/RES_summary!F$21</f>
        <v>0</v>
      </c>
      <c r="G73" s="180">
        <f>RES_hhdet_in_fech!G73/RES_summary!G$21</f>
        <v>20.982471555820613</v>
      </c>
      <c r="H73" s="180">
        <f>RES_hhdet_in_fech!H73/RES_summary!H$21</f>
        <v>20.824486034844206</v>
      </c>
      <c r="I73" s="180">
        <f>RES_hhdet_in_fech!I73/RES_summary!I$21</f>
        <v>0</v>
      </c>
      <c r="J73" s="180">
        <f>RES_hhdet_in_fech!J73/RES_summary!J$21</f>
        <v>20.349264815007476</v>
      </c>
      <c r="K73" s="180">
        <f>RES_hhdet_in_fech!K73/RES_summary!K$21</f>
        <v>18.636934778775714</v>
      </c>
      <c r="L73" s="180">
        <f>RES_hhdet_in_fech!L73/RES_summary!L$21</f>
        <v>0</v>
      </c>
      <c r="M73" s="180">
        <f>RES_hhdet_in_fech!M73/RES_summary!M$21</f>
        <v>17.450999147636555</v>
      </c>
      <c r="N73" s="180">
        <f>RES_hhdet_in_fech!N73/RES_summary!N$21</f>
        <v>23.087005383314239</v>
      </c>
      <c r="O73" s="180">
        <f>RES_hhdet_in_fech!O73/RES_summary!O$21</f>
        <v>0</v>
      </c>
      <c r="P73" s="180">
        <f>RES_hhdet_in_fech!P73/RES_summary!P$21</f>
        <v>0</v>
      </c>
      <c r="Q73" s="180">
        <f>RES_hhdet_in_fech!Q73/RES_summary!Q$21</f>
        <v>21.034964103469743</v>
      </c>
    </row>
    <row r="74" spans="1:17" ht="12" customHeight="1" x14ac:dyDescent="0.25">
      <c r="A74" s="161" t="s">
        <v>141</v>
      </c>
      <c r="B74" s="160"/>
      <c r="C74" s="179">
        <f>RES_hhdet_in_fech!C74/RES_summary!C$21</f>
        <v>19.983860512906059</v>
      </c>
      <c r="D74" s="179">
        <f>RES_hhdet_in_fech!D74/RES_summary!D$21</f>
        <v>0</v>
      </c>
      <c r="E74" s="179">
        <f>RES_hhdet_in_fech!E74/RES_summary!E$21</f>
        <v>20.097790475198007</v>
      </c>
      <c r="F74" s="179">
        <f>RES_hhdet_in_fech!F74/RES_summary!F$21</f>
        <v>0</v>
      </c>
      <c r="G74" s="179">
        <f>RES_hhdet_in_fech!G74/RES_summary!G$21</f>
        <v>18.637666496864089</v>
      </c>
      <c r="H74" s="179">
        <f>RES_hhdet_in_fech!H74/RES_summary!H$21</f>
        <v>18.476799275636747</v>
      </c>
      <c r="I74" s="179">
        <f>RES_hhdet_in_fech!I74/RES_summary!I$21</f>
        <v>0</v>
      </c>
      <c r="J74" s="179">
        <f>RES_hhdet_in_fech!J74/RES_summary!J$21</f>
        <v>18.073323668696204</v>
      </c>
      <c r="K74" s="179">
        <f>RES_hhdet_in_fech!K74/RES_summary!K$21</f>
        <v>16.847970308902902</v>
      </c>
      <c r="L74" s="179">
        <f>RES_hhdet_in_fech!L74/RES_summary!L$21</f>
        <v>0</v>
      </c>
      <c r="M74" s="179">
        <f>RES_hhdet_in_fech!M74/RES_summary!M$21</f>
        <v>15.558392307771827</v>
      </c>
      <c r="N74" s="179">
        <f>RES_hhdet_in_fech!N74/RES_summary!N$21</f>
        <v>20.257998041639652</v>
      </c>
      <c r="O74" s="179">
        <f>RES_hhdet_in_fech!O74/RES_summary!O$21</f>
        <v>0</v>
      </c>
      <c r="P74" s="179">
        <f>RES_hhdet_in_fech!P74/RES_summary!P$21</f>
        <v>0</v>
      </c>
      <c r="Q74" s="179">
        <f>RES_hhdet_in_fech!Q74/RES_summary!Q$21</f>
        <v>18.338925291883562</v>
      </c>
    </row>
    <row r="75" spans="1:17" ht="12" customHeight="1" x14ac:dyDescent="0.25">
      <c r="A75" s="148" t="s">
        <v>60</v>
      </c>
      <c r="B75" s="156"/>
      <c r="C75" s="177">
        <f>RES_hhdet_in_fech!C75/RES_summary!C$21</f>
        <v>14.891387645174241</v>
      </c>
      <c r="D75" s="177">
        <f>RES_hhdet_in_fech!D75/RES_summary!D$21</f>
        <v>0</v>
      </c>
      <c r="E75" s="177">
        <f>RES_hhdet_in_fech!E75/RES_summary!E$21</f>
        <v>15.115234803589228</v>
      </c>
      <c r="F75" s="177">
        <f>RES_hhdet_in_fech!F75/RES_summary!F$21</f>
        <v>0</v>
      </c>
      <c r="G75" s="177">
        <f>RES_hhdet_in_fech!G75/RES_summary!G$21</f>
        <v>13.762384773995601</v>
      </c>
      <c r="H75" s="177">
        <f>RES_hhdet_in_fech!H75/RES_summary!H$21</f>
        <v>13.690129259337972</v>
      </c>
      <c r="I75" s="177">
        <f>RES_hhdet_in_fech!I75/RES_summary!I$21</f>
        <v>0</v>
      </c>
      <c r="J75" s="177">
        <f>RES_hhdet_in_fech!J75/RES_summary!J$21</f>
        <v>13.404078324368831</v>
      </c>
      <c r="K75" s="177">
        <f>RES_hhdet_in_fech!K75/RES_summary!K$21</f>
        <v>12.238149144951494</v>
      </c>
      <c r="L75" s="177">
        <f>RES_hhdet_in_fech!L75/RES_summary!L$21</f>
        <v>0</v>
      </c>
      <c r="M75" s="177">
        <f>RES_hhdet_in_fech!M75/RES_summary!M$21</f>
        <v>11.429685158954564</v>
      </c>
      <c r="N75" s="177">
        <f>RES_hhdet_in_fech!N75/RES_summary!N$21</f>
        <v>15.7778547337529</v>
      </c>
      <c r="O75" s="177">
        <f>RES_hhdet_in_fech!O75/RES_summary!O$21</f>
        <v>0</v>
      </c>
      <c r="P75" s="177">
        <f>RES_hhdet_in_fech!P75/RES_summary!P$21</f>
        <v>0</v>
      </c>
      <c r="Q75" s="177">
        <f>RES_hhdet_in_fech!Q75/RES_summary!Q$21</f>
        <v>13.86235211352289</v>
      </c>
    </row>
    <row r="76" spans="1:17" ht="12" customHeight="1" x14ac:dyDescent="0.25">
      <c r="A76" s="148" t="s">
        <v>59</v>
      </c>
      <c r="B76" s="156"/>
      <c r="C76" s="177">
        <f>RES_hhdet_in_fech!C76/RES_summary!C$21</f>
        <v>5.0924728677318143</v>
      </c>
      <c r="D76" s="177">
        <f>RES_hhdet_in_fech!D76/RES_summary!D$21</f>
        <v>0</v>
      </c>
      <c r="E76" s="177">
        <f>RES_hhdet_in_fech!E76/RES_summary!E$21</f>
        <v>4.9825556716087789</v>
      </c>
      <c r="F76" s="177">
        <f>RES_hhdet_in_fech!F76/RES_summary!F$21</f>
        <v>0</v>
      </c>
      <c r="G76" s="177">
        <f>RES_hhdet_in_fech!G76/RES_summary!G$21</f>
        <v>4.8752817228684862</v>
      </c>
      <c r="H76" s="177">
        <f>RES_hhdet_in_fech!H76/RES_summary!H$21</f>
        <v>4.7866700162987765</v>
      </c>
      <c r="I76" s="177">
        <f>RES_hhdet_in_fech!I76/RES_summary!I$21</f>
        <v>0</v>
      </c>
      <c r="J76" s="177">
        <f>RES_hhdet_in_fech!J76/RES_summary!J$21</f>
        <v>4.6692453443273694</v>
      </c>
      <c r="K76" s="177">
        <f>RES_hhdet_in_fech!K76/RES_summary!K$21</f>
        <v>4.6098211639514064</v>
      </c>
      <c r="L76" s="177">
        <f>RES_hhdet_in_fech!L76/RES_summary!L$21</f>
        <v>0</v>
      </c>
      <c r="M76" s="177">
        <f>RES_hhdet_in_fech!M76/RES_summary!M$21</f>
        <v>4.1287071488172638</v>
      </c>
      <c r="N76" s="177">
        <f>RES_hhdet_in_fech!N76/RES_summary!N$21</f>
        <v>4.4801433078867534</v>
      </c>
      <c r="O76" s="177">
        <f>RES_hhdet_in_fech!O76/RES_summary!O$21</f>
        <v>0</v>
      </c>
      <c r="P76" s="177">
        <f>RES_hhdet_in_fech!P76/RES_summary!P$21</f>
        <v>0</v>
      </c>
      <c r="Q76" s="177">
        <f>RES_hhdet_in_fech!Q76/RES_summary!Q$21</f>
        <v>4.4765731783606757</v>
      </c>
    </row>
    <row r="77" spans="1:17" ht="12" customHeight="1" x14ac:dyDescent="0.25">
      <c r="A77" s="158" t="s">
        <v>62</v>
      </c>
      <c r="B77" s="157"/>
      <c r="C77" s="178">
        <f>RES_hhdet_in_fech!C77/RES_summary!C$21</f>
        <v>13.390202428495627</v>
      </c>
      <c r="D77" s="178">
        <f>RES_hhdet_in_fech!D77/RES_summary!D$21</f>
        <v>15.293410611280748</v>
      </c>
      <c r="E77" s="178">
        <f>RES_hhdet_in_fech!E77/RES_summary!E$21</f>
        <v>12.929548669009925</v>
      </c>
      <c r="F77" s="178">
        <f>RES_hhdet_in_fech!F77/RES_summary!F$21</f>
        <v>14.819877840586093</v>
      </c>
      <c r="G77" s="178">
        <f>RES_hhdet_in_fech!G77/RES_summary!G$21</f>
        <v>14.211225795261804</v>
      </c>
      <c r="H77" s="178">
        <f>RES_hhdet_in_fech!H77/RES_summary!H$21</f>
        <v>13.267767442170701</v>
      </c>
      <c r="I77" s="178">
        <f>RES_hhdet_in_fech!I77/RES_summary!I$21</f>
        <v>14.329570368625003</v>
      </c>
      <c r="J77" s="178">
        <f>RES_hhdet_in_fech!J77/RES_summary!J$21</f>
        <v>12.702646463282486</v>
      </c>
      <c r="K77" s="178">
        <f>RES_hhdet_in_fech!K77/RES_summary!K$21</f>
        <v>13.185397063853708</v>
      </c>
      <c r="L77" s="178">
        <f>RES_hhdet_in_fech!L77/RES_summary!L$21</f>
        <v>0</v>
      </c>
      <c r="M77" s="178">
        <f>RES_hhdet_in_fech!M77/RES_summary!M$21</f>
        <v>13.14329786598214</v>
      </c>
      <c r="N77" s="178">
        <f>RES_hhdet_in_fech!N77/RES_summary!N$21</f>
        <v>13.599316615811642</v>
      </c>
      <c r="O77" s="178">
        <f>RES_hhdet_in_fech!O77/RES_summary!O$21</f>
        <v>13.5241127687041</v>
      </c>
      <c r="P77" s="178">
        <f>RES_hhdet_in_fech!P77/RES_summary!P$21</f>
        <v>0</v>
      </c>
      <c r="Q77" s="178">
        <f>RES_hhdet_in_fech!Q77/RES_summary!Q$21</f>
        <v>13.187426715945504</v>
      </c>
    </row>
    <row r="78" spans="1:17" ht="12" customHeight="1" x14ac:dyDescent="0.25">
      <c r="A78" s="23" t="s">
        <v>109</v>
      </c>
      <c r="B78" s="156"/>
      <c r="C78" s="177">
        <f>RES_hhdet_in_fech!C78/RES_summary!C$21</f>
        <v>15.396569408324046</v>
      </c>
      <c r="D78" s="177">
        <f>RES_hhdet_in_fech!D78/RES_summary!D$21</f>
        <v>15.293410611280748</v>
      </c>
      <c r="E78" s="177">
        <f>RES_hhdet_in_fech!E78/RES_summary!E$21</f>
        <v>15.193679267033627</v>
      </c>
      <c r="F78" s="177">
        <f>RES_hhdet_in_fech!F78/RES_summary!F$21</f>
        <v>14.939037514666749</v>
      </c>
      <c r="G78" s="177">
        <f>RES_hhdet_in_fech!G78/RES_summary!G$21</f>
        <v>14.842469804293881</v>
      </c>
      <c r="H78" s="177">
        <f>RES_hhdet_in_fech!H78/RES_summary!H$21</f>
        <v>14.610887245787108</v>
      </c>
      <c r="I78" s="177">
        <f>RES_hhdet_in_fech!I78/RES_summary!I$21</f>
        <v>14.329570368625003</v>
      </c>
      <c r="J78" s="177">
        <f>RES_hhdet_in_fech!J78/RES_summary!J$21</f>
        <v>14.1141009503405</v>
      </c>
      <c r="K78" s="177">
        <f>RES_hhdet_in_fech!K78/RES_summary!K$21</f>
        <v>14.08535758272218</v>
      </c>
      <c r="L78" s="177">
        <f>RES_hhdet_in_fech!L78/RES_summary!L$21</f>
        <v>0</v>
      </c>
      <c r="M78" s="177">
        <f>RES_hhdet_in_fech!M78/RES_summary!M$21</f>
        <v>13.14329786598214</v>
      </c>
      <c r="N78" s="177">
        <f>RES_hhdet_in_fech!N78/RES_summary!N$21</f>
        <v>13.599316615811642</v>
      </c>
      <c r="O78" s="177">
        <f>RES_hhdet_in_fech!O78/RES_summary!O$21</f>
        <v>13.5241127687041</v>
      </c>
      <c r="P78" s="177">
        <f>RES_hhdet_in_fech!P78/RES_summary!P$21</f>
        <v>0</v>
      </c>
      <c r="Q78" s="177">
        <f>RES_hhdet_in_fech!Q78/RES_summary!Q$21</f>
        <v>13.187426715945504</v>
      </c>
    </row>
    <row r="79" spans="1:17" ht="12" customHeight="1" x14ac:dyDescent="0.25">
      <c r="A79" s="29" t="s">
        <v>140</v>
      </c>
      <c r="B79" s="57"/>
      <c r="C79" s="176">
        <f>RES_hhdet_in_fech!C79/RES_summary!C$21</f>
        <v>10.23372235275553</v>
      </c>
      <c r="D79" s="176">
        <f>RES_hhdet_in_fech!D79/RES_summary!D$21</f>
        <v>0</v>
      </c>
      <c r="E79" s="176">
        <f>RES_hhdet_in_fech!E79/RES_summary!E$21</f>
        <v>10.694071528810115</v>
      </c>
      <c r="F79" s="176">
        <f>RES_hhdet_in_fech!F79/RES_summary!F$21</f>
        <v>10.366296685596531</v>
      </c>
      <c r="G79" s="176">
        <f>RES_hhdet_in_fech!G79/RES_summary!G$21</f>
        <v>9.8145161495835946</v>
      </c>
      <c r="H79" s="176">
        <f>RES_hhdet_in_fech!H79/RES_summary!H$21</f>
        <v>9.97656457298846</v>
      </c>
      <c r="I79" s="176">
        <f>RES_hhdet_in_fech!I79/RES_summary!I$21</f>
        <v>0</v>
      </c>
      <c r="J79" s="176">
        <f>RES_hhdet_in_fech!J79/RES_summary!J$21</f>
        <v>10.162683373272536</v>
      </c>
      <c r="K79" s="176">
        <f>RES_hhdet_in_fech!K79/RES_summary!K$21</f>
        <v>9.7533902685178298</v>
      </c>
      <c r="L79" s="176">
        <f>RES_hhdet_in_fech!L79/RES_summary!L$21</f>
        <v>0</v>
      </c>
      <c r="M79" s="176">
        <f>RES_hhdet_in_fech!M79/RES_summary!M$21</f>
        <v>0</v>
      </c>
      <c r="N79" s="176">
        <f>RES_hhdet_in_fech!N79/RES_summary!N$21</f>
        <v>0</v>
      </c>
      <c r="O79" s="176">
        <f>RES_hhdet_in_fech!O79/RES_summary!O$21</f>
        <v>0</v>
      </c>
      <c r="P79" s="176">
        <f>RES_hhdet_in_fech!P79/RES_summary!P$21</f>
        <v>0</v>
      </c>
      <c r="Q79" s="176">
        <f>RES_hhdet_in_fech!Q79/RES_summary!Q$21</f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84">
        <f>RES_hhdet_in_fech!C81/RES_summary!C$21</f>
        <v>209.90696228349174</v>
      </c>
      <c r="D81" s="184">
        <f>RES_hhdet_in_fech!D81/RES_summary!D$21</f>
        <v>192.52450410251345</v>
      </c>
      <c r="E81" s="184">
        <f>RES_hhdet_in_fech!E81/RES_summary!E$21</f>
        <v>205.98409034647412</v>
      </c>
      <c r="F81" s="184">
        <f>RES_hhdet_in_fech!F81/RES_summary!F$21</f>
        <v>205.60820334628727</v>
      </c>
      <c r="G81" s="184">
        <f>RES_hhdet_in_fech!G81/RES_summary!G$21</f>
        <v>199.38129233460714</v>
      </c>
      <c r="H81" s="184">
        <f>RES_hhdet_in_fech!H81/RES_summary!H$21</f>
        <v>189.77019036557093</v>
      </c>
      <c r="I81" s="184">
        <f>RES_hhdet_in_fech!I81/RES_summary!I$21</f>
        <v>169.09121416051286</v>
      </c>
      <c r="J81" s="184">
        <f>RES_hhdet_in_fech!J81/RES_summary!J$21</f>
        <v>178.96644254707672</v>
      </c>
      <c r="K81" s="184">
        <f>RES_hhdet_in_fech!K81/RES_summary!K$21</f>
        <v>173.10278725590578</v>
      </c>
      <c r="L81" s="184">
        <f>RES_hhdet_in_fech!L81/RES_summary!L$21</f>
        <v>176.38598842028057</v>
      </c>
      <c r="M81" s="184">
        <f>RES_hhdet_in_fech!M81/RES_summary!M$21</f>
        <v>138.21817451285534</v>
      </c>
      <c r="N81" s="184">
        <f>RES_hhdet_in_fech!N81/RES_summary!N$21</f>
        <v>154.73944852432075</v>
      </c>
      <c r="O81" s="184">
        <f>RES_hhdet_in_fech!O81/RES_summary!O$21</f>
        <v>161.31697646033152</v>
      </c>
      <c r="P81" s="184">
        <f>RES_hhdet_in_fech!P81/RES_summary!P$21</f>
        <v>127.42536179922936</v>
      </c>
      <c r="Q81" s="184">
        <f>RES_hhdet_in_fech!Q81/RES_summary!Q$21</f>
        <v>133.54518175274299</v>
      </c>
    </row>
    <row r="82" spans="1:17" ht="12.95" customHeight="1" x14ac:dyDescent="0.25">
      <c r="A82" s="158" t="s">
        <v>65</v>
      </c>
      <c r="B82" s="157"/>
      <c r="C82" s="178">
        <f>RES_hhdet_in_fech!C82/RES_summary!C$21</f>
        <v>162.86088255704746</v>
      </c>
      <c r="D82" s="178">
        <f>RES_hhdet_in_fech!D82/RES_summary!D$21</f>
        <v>149.96736146693274</v>
      </c>
      <c r="E82" s="178">
        <f>RES_hhdet_in_fech!E82/RES_summary!E$21</f>
        <v>162.10058200965315</v>
      </c>
      <c r="F82" s="178">
        <f>RES_hhdet_in_fech!F82/RES_summary!F$21</f>
        <v>163.75493558444316</v>
      </c>
      <c r="G82" s="178">
        <f>RES_hhdet_in_fech!G82/RES_summary!G$21</f>
        <v>159.66591945080239</v>
      </c>
      <c r="H82" s="178">
        <f>RES_hhdet_in_fech!H82/RES_summary!H$21</f>
        <v>150.08254784688489</v>
      </c>
      <c r="I82" s="178">
        <f>RES_hhdet_in_fech!I82/RES_summary!I$21</f>
        <v>131.6887946025316</v>
      </c>
      <c r="J82" s="178">
        <f>RES_hhdet_in_fech!J82/RES_summary!J$21</f>
        <v>140.61385414639221</v>
      </c>
      <c r="K82" s="178">
        <f>RES_hhdet_in_fech!K82/RES_summary!K$21</f>
        <v>135.78219620327286</v>
      </c>
      <c r="L82" s="178">
        <f>RES_hhdet_in_fech!L82/RES_summary!L$21</f>
        <v>136.20930021320601</v>
      </c>
      <c r="M82" s="178">
        <f>RES_hhdet_in_fech!M82/RES_summary!M$21</f>
        <v>104.17904431343578</v>
      </c>
      <c r="N82" s="178">
        <f>RES_hhdet_in_fech!N82/RES_summary!N$21</f>
        <v>114.83608969559947</v>
      </c>
      <c r="O82" s="178">
        <f>RES_hhdet_in_fech!O82/RES_summary!O$21</f>
        <v>120.05945208998085</v>
      </c>
      <c r="P82" s="178">
        <f>RES_hhdet_in_fech!P82/RES_summary!P$21</f>
        <v>91.790921122725166</v>
      </c>
      <c r="Q82" s="178">
        <f>RES_hhdet_in_fech!Q82/RES_summary!Q$21</f>
        <v>96.72404859396849</v>
      </c>
    </row>
    <row r="83" spans="1:17" ht="12" customHeight="1" x14ac:dyDescent="0.25">
      <c r="A83" s="23" t="s">
        <v>157</v>
      </c>
      <c r="B83" s="156"/>
      <c r="C83" s="177">
        <f>RES_hhdet_in_fech!C83/RES_summary!C$21</f>
        <v>162.19974816740049</v>
      </c>
      <c r="D83" s="177">
        <f>RES_hhdet_in_fech!D83/RES_summary!D$21</f>
        <v>149.30045299277575</v>
      </c>
      <c r="E83" s="177">
        <f>RES_hhdet_in_fech!E83/RES_summary!E$21</f>
        <v>161.14268080170513</v>
      </c>
      <c r="F83" s="177">
        <f>RES_hhdet_in_fech!F83/RES_summary!F$21</f>
        <v>162.85841924344624</v>
      </c>
      <c r="G83" s="177">
        <f>RES_hhdet_in_fech!G83/RES_summary!G$21</f>
        <v>159.10891777255478</v>
      </c>
      <c r="H83" s="177">
        <f>RES_hhdet_in_fech!H83/RES_summary!H$21</f>
        <v>149.42191291194106</v>
      </c>
      <c r="I83" s="177">
        <f>RES_hhdet_in_fech!I83/RES_summary!I$21</f>
        <v>131.09611348537732</v>
      </c>
      <c r="J83" s="177">
        <f>RES_hhdet_in_fech!J83/RES_summary!J$21</f>
        <v>139.77994020189919</v>
      </c>
      <c r="K83" s="177">
        <f>RES_hhdet_in_fech!K83/RES_summary!K$21</f>
        <v>135.19288756551353</v>
      </c>
      <c r="L83" s="177">
        <f>RES_hhdet_in_fech!L83/RES_summary!L$21</f>
        <v>135.08068964063474</v>
      </c>
      <c r="M83" s="177">
        <f>RES_hhdet_in_fech!M83/RES_summary!M$21</f>
        <v>103.75267001322608</v>
      </c>
      <c r="N83" s="177">
        <f>RES_hhdet_in_fech!N83/RES_summary!N$21</f>
        <v>113.71970085567342</v>
      </c>
      <c r="O83" s="177">
        <f>RES_hhdet_in_fech!O83/RES_summary!O$21</f>
        <v>118.5319324776581</v>
      </c>
      <c r="P83" s="177">
        <f>RES_hhdet_in_fech!P83/RES_summary!P$21</f>
        <v>91.167790463197093</v>
      </c>
      <c r="Q83" s="177">
        <f>RES_hhdet_in_fech!Q83/RES_summary!Q$21</f>
        <v>95.787322410158865</v>
      </c>
    </row>
    <row r="84" spans="1:17" ht="12" customHeight="1" x14ac:dyDescent="0.25">
      <c r="A84" s="23" t="s">
        <v>60</v>
      </c>
      <c r="B84" s="156"/>
      <c r="C84" s="177">
        <f>RES_hhdet_in_fech!C84/RES_summary!C$21</f>
        <v>0.66113438964699944</v>
      </c>
      <c r="D84" s="177">
        <f>RES_hhdet_in_fech!D84/RES_summary!D$21</f>
        <v>0.66690847415699028</v>
      </c>
      <c r="E84" s="177">
        <f>RES_hhdet_in_fech!E84/RES_summary!E$21</f>
        <v>0.95790120794802214</v>
      </c>
      <c r="F84" s="177">
        <f>RES_hhdet_in_fech!F84/RES_summary!F$21</f>
        <v>0.89651634099691435</v>
      </c>
      <c r="G84" s="177">
        <f>RES_hhdet_in_fech!G84/RES_summary!G$21</f>
        <v>0.5570016782476187</v>
      </c>
      <c r="H84" s="177">
        <f>RES_hhdet_in_fech!H84/RES_summary!H$21</f>
        <v>0.66063493494384085</v>
      </c>
      <c r="I84" s="177">
        <f>RES_hhdet_in_fech!I84/RES_summary!I$21</f>
        <v>0.59268111715429639</v>
      </c>
      <c r="J84" s="177">
        <f>RES_hhdet_in_fech!J84/RES_summary!J$21</f>
        <v>0.83391394449303402</v>
      </c>
      <c r="K84" s="177">
        <f>RES_hhdet_in_fech!K84/RES_summary!K$21</f>
        <v>0.58930863775933495</v>
      </c>
      <c r="L84" s="177">
        <f>RES_hhdet_in_fech!L84/RES_summary!L$21</f>
        <v>1.128610572571261</v>
      </c>
      <c r="M84" s="177">
        <f>RES_hhdet_in_fech!M84/RES_summary!M$21</f>
        <v>0.42637430020971195</v>
      </c>
      <c r="N84" s="177">
        <f>RES_hhdet_in_fech!N84/RES_summary!N$21</f>
        <v>1.1163888399260486</v>
      </c>
      <c r="O84" s="177">
        <f>RES_hhdet_in_fech!O84/RES_summary!O$21</f>
        <v>1.527519612322747</v>
      </c>
      <c r="P84" s="177">
        <f>RES_hhdet_in_fech!P84/RES_summary!P$21</f>
        <v>0.62313065952806412</v>
      </c>
      <c r="Q84" s="177">
        <f>RES_hhdet_in_fech!Q84/RES_summary!Q$21</f>
        <v>0.93672618380962724</v>
      </c>
    </row>
    <row r="85" spans="1:17" ht="12.95" customHeight="1" x14ac:dyDescent="0.25">
      <c r="A85" s="158" t="s">
        <v>112</v>
      </c>
      <c r="B85" s="157"/>
      <c r="C85" s="178">
        <f>RES_hhdet_in_fech!C85/RES_summary!C$21</f>
        <v>8.7647356469444713</v>
      </c>
      <c r="D85" s="178">
        <f>RES_hhdet_in_fech!D85/RES_summary!D$21</f>
        <v>8.2176169337481912</v>
      </c>
      <c r="E85" s="178">
        <f>RES_hhdet_in_fech!E85/RES_summary!E$21</f>
        <v>7.7167435441797094</v>
      </c>
      <c r="F85" s="178">
        <f>RES_hhdet_in_fech!F85/RES_summary!F$21</f>
        <v>7.1738216485295307</v>
      </c>
      <c r="G85" s="178">
        <f>RES_hhdet_in_fech!G85/RES_summary!G$21</f>
        <v>6.7075989959552631</v>
      </c>
      <c r="H85" s="178">
        <f>RES_hhdet_in_fech!H85/RES_summary!H$21</f>
        <v>6.2169190540271781</v>
      </c>
      <c r="I85" s="178">
        <f>RES_hhdet_in_fech!I85/RES_summary!I$21</f>
        <v>5.8126668819826719</v>
      </c>
      <c r="J85" s="178">
        <f>RES_hhdet_in_fech!J85/RES_summary!J$21</f>
        <v>7.3397542097260526</v>
      </c>
      <c r="K85" s="178">
        <f>RES_hhdet_in_fech!K85/RES_summary!K$21</f>
        <v>6.8051523129415532</v>
      </c>
      <c r="L85" s="178">
        <f>RES_hhdet_in_fech!L85/RES_summary!L$21</f>
        <v>6.3019639991357854</v>
      </c>
      <c r="M85" s="178">
        <f>RES_hhdet_in_fech!M85/RES_summary!M$21</f>
        <v>5.7654822150456324</v>
      </c>
      <c r="N85" s="178">
        <f>RES_hhdet_in_fech!N85/RES_summary!N$21</f>
        <v>5.5739153233952168</v>
      </c>
      <c r="O85" s="178">
        <f>RES_hhdet_in_fech!O85/RES_summary!O$21</f>
        <v>5.4433921775238936</v>
      </c>
      <c r="P85" s="178">
        <f>RES_hhdet_in_fech!P85/RES_summary!P$21</f>
        <v>5.0684982490867725</v>
      </c>
      <c r="Q85" s="178">
        <f>RES_hhdet_in_fech!Q85/RES_summary!Q$21</f>
        <v>4.8987961795191204</v>
      </c>
    </row>
    <row r="86" spans="1:17" ht="12" customHeight="1" x14ac:dyDescent="0.25">
      <c r="A86" s="23" t="s">
        <v>60</v>
      </c>
      <c r="B86" s="156"/>
      <c r="C86" s="177">
        <f>RES_hhdet_in_fech!C86/RES_summary!C$21</f>
        <v>8.7647356469444713</v>
      </c>
      <c r="D86" s="177">
        <f>RES_hhdet_in_fech!D86/RES_summary!D$21</f>
        <v>8.2176169337481912</v>
      </c>
      <c r="E86" s="177">
        <f>RES_hhdet_in_fech!E86/RES_summary!E$21</f>
        <v>7.7167435441797094</v>
      </c>
      <c r="F86" s="177">
        <f>RES_hhdet_in_fech!F86/RES_summary!F$21</f>
        <v>7.1738216485295307</v>
      </c>
      <c r="G86" s="177">
        <f>RES_hhdet_in_fech!G86/RES_summary!G$21</f>
        <v>6.7075989959552631</v>
      </c>
      <c r="H86" s="177">
        <f>RES_hhdet_in_fech!H86/RES_summary!H$21</f>
        <v>6.2169190540271781</v>
      </c>
      <c r="I86" s="177">
        <f>RES_hhdet_in_fech!I86/RES_summary!I$21</f>
        <v>5.8126668819826719</v>
      </c>
      <c r="J86" s="177">
        <f>RES_hhdet_in_fech!J86/RES_summary!J$21</f>
        <v>7.3397542097260526</v>
      </c>
      <c r="K86" s="177">
        <f>RES_hhdet_in_fech!K86/RES_summary!K$21</f>
        <v>6.8051523129415532</v>
      </c>
      <c r="L86" s="177">
        <f>RES_hhdet_in_fech!L86/RES_summary!L$21</f>
        <v>6.3019639991357854</v>
      </c>
      <c r="M86" s="177">
        <f>RES_hhdet_in_fech!M86/RES_summary!M$21</f>
        <v>5.7654822150456324</v>
      </c>
      <c r="N86" s="177">
        <f>RES_hhdet_in_fech!N86/RES_summary!N$21</f>
        <v>5.5739153233952168</v>
      </c>
      <c r="O86" s="177">
        <f>RES_hhdet_in_fech!O86/RES_summary!O$21</f>
        <v>5.4433921775238936</v>
      </c>
      <c r="P86" s="177">
        <f>RES_hhdet_in_fech!P86/RES_summary!P$21</f>
        <v>5.0684982490867725</v>
      </c>
      <c r="Q86" s="177">
        <f>RES_hhdet_in_fech!Q86/RES_summary!Q$21</f>
        <v>4.8987961795191204</v>
      </c>
    </row>
    <row r="87" spans="1:17" ht="12" customHeight="1" x14ac:dyDescent="0.25">
      <c r="A87" s="158" t="s">
        <v>63</v>
      </c>
      <c r="B87" s="157"/>
      <c r="C87" s="178">
        <f>RES_hhdet_in_fech!C87/RES_summary!C$21</f>
        <v>28.046071249095029</v>
      </c>
      <c r="D87" s="178">
        <f>RES_hhdet_in_fech!D87/RES_summary!D$21</f>
        <v>24.125312213212148</v>
      </c>
      <c r="E87" s="178">
        <f>RES_hhdet_in_fech!E87/RES_summary!E$21</f>
        <v>25.490489642270308</v>
      </c>
      <c r="F87" s="178">
        <f>RES_hhdet_in_fech!F87/RES_summary!F$21</f>
        <v>24.343754053985766</v>
      </c>
      <c r="G87" s="178">
        <f>RES_hhdet_in_fech!G87/RES_summary!G$21</f>
        <v>23.231513859631935</v>
      </c>
      <c r="H87" s="178">
        <f>RES_hhdet_in_fech!H87/RES_summary!H$21</f>
        <v>23.55390396246786</v>
      </c>
      <c r="I87" s="178">
        <f>RES_hhdet_in_fech!I87/RES_summary!I$21</f>
        <v>21.928492463400005</v>
      </c>
      <c r="J87" s="178">
        <f>RES_hhdet_in_fech!J87/RES_summary!J$21</f>
        <v>20.953674639365335</v>
      </c>
      <c r="K87" s="178">
        <f>RES_hhdet_in_fech!K87/RES_summary!K$21</f>
        <v>20.841920555242986</v>
      </c>
      <c r="L87" s="178">
        <f>RES_hhdet_in_fech!L87/RES_summary!L$21</f>
        <v>23.404057058002909</v>
      </c>
      <c r="M87" s="178">
        <f>RES_hhdet_in_fech!M87/RES_summary!M$21</f>
        <v>19.253729658276626</v>
      </c>
      <c r="N87" s="178">
        <f>RES_hhdet_in_fech!N87/RES_summary!N$21</f>
        <v>23.642234515834659</v>
      </c>
      <c r="O87" s="178">
        <f>RES_hhdet_in_fech!O87/RES_summary!O$21</f>
        <v>24.31503627039913</v>
      </c>
      <c r="P87" s="178">
        <f>RES_hhdet_in_fech!P87/RES_summary!P$21</f>
        <v>20.856356870988439</v>
      </c>
      <c r="Q87" s="178">
        <f>RES_hhdet_in_fech!Q87/RES_summary!Q$21</f>
        <v>21.720298046026318</v>
      </c>
    </row>
    <row r="88" spans="1:17" ht="12" customHeight="1" x14ac:dyDescent="0.25">
      <c r="A88" s="167" t="s">
        <v>156</v>
      </c>
      <c r="B88" s="132"/>
      <c r="C88" s="183">
        <f>RES_hhdet_in_fech!C88/RES_summary!C$21</f>
        <v>29.298461453373115</v>
      </c>
      <c r="D88" s="183">
        <f>RES_hhdet_in_fech!D88/RES_summary!D$21</f>
        <v>28.446288597039594</v>
      </c>
      <c r="E88" s="183">
        <f>RES_hhdet_in_fech!E88/RES_summary!E$21</f>
        <v>28.22698617752555</v>
      </c>
      <c r="F88" s="183">
        <f>RES_hhdet_in_fech!F88/RES_summary!F$21</f>
        <v>27.818789188986038</v>
      </c>
      <c r="G88" s="183">
        <f>RES_hhdet_in_fech!G88/RES_summary!G$21</f>
        <v>27.34936559177158</v>
      </c>
      <c r="H88" s="183">
        <f>RES_hhdet_in_fech!H88/RES_summary!H$21</f>
        <v>26.546164740403267</v>
      </c>
      <c r="I88" s="183">
        <f>RES_hhdet_in_fech!I88/RES_summary!I$21</f>
        <v>26.019004457542572</v>
      </c>
      <c r="J88" s="183">
        <f>RES_hhdet_in_fech!J88/RES_summary!J$21</f>
        <v>25.408342285387125</v>
      </c>
      <c r="K88" s="183">
        <f>RES_hhdet_in_fech!K88/RES_summary!K$21</f>
        <v>25.15954664341135</v>
      </c>
      <c r="L88" s="183">
        <f>RES_hhdet_in_fech!L88/RES_summary!L$21</f>
        <v>24.970721968251112</v>
      </c>
      <c r="M88" s="183">
        <f>RES_hhdet_in_fech!M88/RES_summary!M$21</f>
        <v>22.633169571741742</v>
      </c>
      <c r="N88" s="183">
        <f>RES_hhdet_in_fech!N88/RES_summary!N$21</f>
        <v>25.844003148520184</v>
      </c>
      <c r="O88" s="183">
        <f>RES_hhdet_in_fech!O88/RES_summary!O$21</f>
        <v>25.607511993214569</v>
      </c>
      <c r="P88" s="183">
        <f>RES_hhdet_in_fech!P88/RES_summary!P$21</f>
        <v>25.003455597151369</v>
      </c>
      <c r="Q88" s="183">
        <f>RES_hhdet_in_fech!Q88/RES_summary!Q$21</f>
        <v>24.649091859460221</v>
      </c>
    </row>
    <row r="89" spans="1:17" ht="12" customHeight="1" x14ac:dyDescent="0.25">
      <c r="A89" s="167" t="s">
        <v>155</v>
      </c>
      <c r="B89" s="132"/>
      <c r="C89" s="183">
        <f>RES_hhdet_in_fech!C89/RES_summary!C$21</f>
        <v>24.376444649657177</v>
      </c>
      <c r="D89" s="183">
        <f>RES_hhdet_in_fech!D89/RES_summary!D$21</f>
        <v>23.711719622938048</v>
      </c>
      <c r="E89" s="183">
        <f>RES_hhdet_in_fech!E89/RES_summary!E$21</f>
        <v>23.644751505962134</v>
      </c>
      <c r="F89" s="183">
        <f>RES_hhdet_in_fech!F89/RES_summary!F$21</f>
        <v>23.386455626409361</v>
      </c>
      <c r="G89" s="183">
        <f>RES_hhdet_in_fech!G89/RES_summary!G$21</f>
        <v>23.066853184643477</v>
      </c>
      <c r="H89" s="183">
        <f>RES_hhdet_in_fech!H89/RES_summary!H$21</f>
        <v>22.686863617579188</v>
      </c>
      <c r="I89" s="183">
        <f>RES_hhdet_in_fech!I89/RES_summary!I$21</f>
        <v>22.434651107879397</v>
      </c>
      <c r="J89" s="183">
        <f>RES_hhdet_in_fech!J89/RES_summary!J$21</f>
        <v>22.003334330181492</v>
      </c>
      <c r="K89" s="183">
        <f>RES_hhdet_in_fech!K89/RES_summary!K$21</f>
        <v>21.809013488292813</v>
      </c>
      <c r="L89" s="183">
        <f>RES_hhdet_in_fech!L89/RES_summary!L$21</f>
        <v>21.536670643101282</v>
      </c>
      <c r="M89" s="183">
        <f>RES_hhdet_in_fech!M89/RES_summary!M$21</f>
        <v>19.487620154063645</v>
      </c>
      <c r="N89" s="183">
        <f>RES_hhdet_in_fech!N89/RES_summary!N$21</f>
        <v>22.604932773263535</v>
      </c>
      <c r="O89" s="183">
        <f>RES_hhdet_in_fech!O89/RES_summary!O$21</f>
        <v>21.789636874047904</v>
      </c>
      <c r="P89" s="183">
        <f>RES_hhdet_in_fech!P89/RES_summary!P$21</f>
        <v>21.221227036960752</v>
      </c>
      <c r="Q89" s="183">
        <f>RES_hhdet_in_fech!Q89/RES_summary!Q$21</f>
        <v>20.809526154622901</v>
      </c>
    </row>
    <row r="90" spans="1:17" ht="12" customHeight="1" x14ac:dyDescent="0.25">
      <c r="A90" s="166" t="s">
        <v>55</v>
      </c>
      <c r="B90" s="165"/>
      <c r="C90" s="182">
        <f>RES_hhdet_in_fech!C90/RES_summary!C$21</f>
        <v>19.505287069909141</v>
      </c>
      <c r="D90" s="182">
        <f>RES_hhdet_in_fech!D90/RES_summary!D$21</f>
        <v>18.944228065945328</v>
      </c>
      <c r="E90" s="182">
        <f>RES_hhdet_in_fech!E90/RES_summary!E$21</f>
        <v>18.861541445387786</v>
      </c>
      <c r="F90" s="182">
        <f>RES_hhdet_in_fech!F90/RES_summary!F$21</f>
        <v>18.626689198846037</v>
      </c>
      <c r="G90" s="182">
        <f>RES_hhdet_in_fech!G90/RES_summary!G$21</f>
        <v>18.347463334574254</v>
      </c>
      <c r="H90" s="182">
        <f>RES_hhdet_in_fech!H90/RES_summary!H$21</f>
        <v>18.013380957528863</v>
      </c>
      <c r="I90" s="182">
        <f>RES_hhdet_in_fech!I90/RES_summary!I$21</f>
        <v>17.784474110023105</v>
      </c>
      <c r="J90" s="182">
        <f>RES_hhdet_in_fech!J90/RES_summary!J$21</f>
        <v>17.409687016571688</v>
      </c>
      <c r="K90" s="182">
        <f>RES_hhdet_in_fech!K90/RES_summary!K$21</f>
        <v>17.22925089968496</v>
      </c>
      <c r="L90" s="182">
        <f>RES_hhdet_in_fech!L90/RES_summary!L$21</f>
        <v>16.984845069381659</v>
      </c>
      <c r="M90" s="182">
        <f>RES_hhdet_in_fech!M90/RES_summary!M$21</f>
        <v>15.36407181980471</v>
      </c>
      <c r="N90" s="182">
        <f>RES_hhdet_in_fech!N90/RES_summary!N$21</f>
        <v>18.137774094436242</v>
      </c>
      <c r="O90" s="182">
        <f>RES_hhdet_in_fech!O90/RES_summary!O$21</f>
        <v>17.154194253648029</v>
      </c>
      <c r="P90" s="182">
        <f>RES_hhdet_in_fech!P90/RES_summary!P$21</f>
        <v>16.692595973150326</v>
      </c>
      <c r="Q90" s="182">
        <f>RES_hhdet_in_fech!Q90/RES_summary!Q$21</f>
        <v>16.353623446943732</v>
      </c>
    </row>
    <row r="91" spans="1:17" ht="12" customHeight="1" x14ac:dyDescent="0.25">
      <c r="A91" s="147" t="s">
        <v>59</v>
      </c>
      <c r="B91" s="164"/>
      <c r="C91" s="181">
        <f>RES_hhdet_in_fech!C91/RES_summary!C$21</f>
        <v>4.8711575797480338</v>
      </c>
      <c r="D91" s="181">
        <f>RES_hhdet_in_fech!D91/RES_summary!D$21</f>
        <v>4.7674915569927174</v>
      </c>
      <c r="E91" s="181">
        <f>RES_hhdet_in_fech!E91/RES_summary!E$21</f>
        <v>4.7832100605743486</v>
      </c>
      <c r="F91" s="181">
        <f>RES_hhdet_in_fech!F91/RES_summary!F$21</f>
        <v>4.7597664275633242</v>
      </c>
      <c r="G91" s="181">
        <f>RES_hhdet_in_fech!G91/RES_summary!G$21</f>
        <v>4.7193898500692182</v>
      </c>
      <c r="H91" s="181">
        <f>RES_hhdet_in_fech!H91/RES_summary!H$21</f>
        <v>4.6734826600503236</v>
      </c>
      <c r="I91" s="181">
        <f>RES_hhdet_in_fech!I91/RES_summary!I$21</f>
        <v>4.6501769978562919</v>
      </c>
      <c r="J91" s="181">
        <f>RES_hhdet_in_fech!J91/RES_summary!J$21</f>
        <v>4.5936473136098028</v>
      </c>
      <c r="K91" s="181">
        <f>RES_hhdet_in_fech!K91/RES_summary!K$21</f>
        <v>4.5797625886078528</v>
      </c>
      <c r="L91" s="181">
        <f>RES_hhdet_in_fech!L91/RES_summary!L$21</f>
        <v>4.5518255737196176</v>
      </c>
      <c r="M91" s="181">
        <f>RES_hhdet_in_fech!M91/RES_summary!M$21</f>
        <v>4.1235483342589339</v>
      </c>
      <c r="N91" s="181">
        <f>RES_hhdet_in_fech!N91/RES_summary!N$21</f>
        <v>4.4671586788272943</v>
      </c>
      <c r="O91" s="181">
        <f>RES_hhdet_in_fech!O91/RES_summary!O$21</f>
        <v>4.6354426203998749</v>
      </c>
      <c r="P91" s="181">
        <f>RES_hhdet_in_fech!P91/RES_summary!P$21</f>
        <v>4.5286310638104226</v>
      </c>
      <c r="Q91" s="181">
        <f>RES_hhdet_in_fech!Q91/RES_summary!Q$21</f>
        <v>4.455902707679174</v>
      </c>
    </row>
    <row r="92" spans="1:17" ht="12" customHeight="1" x14ac:dyDescent="0.25">
      <c r="A92" s="163" t="s">
        <v>144</v>
      </c>
      <c r="B92" s="162"/>
      <c r="C92" s="180">
        <f>RES_hhdet_in_fech!C92/RES_summary!C$21</f>
        <v>0</v>
      </c>
      <c r="D92" s="180">
        <f>RES_hhdet_in_fech!D92/RES_summary!D$21</f>
        <v>0</v>
      </c>
      <c r="E92" s="180">
        <f>RES_hhdet_in_fech!E92/RES_summary!E$21</f>
        <v>0</v>
      </c>
      <c r="F92" s="180">
        <f>RES_hhdet_in_fech!F92/RES_summary!F$21</f>
        <v>0</v>
      </c>
      <c r="G92" s="180">
        <f>RES_hhdet_in_fech!G92/RES_summary!G$21</f>
        <v>0</v>
      </c>
      <c r="H92" s="180">
        <f>RES_hhdet_in_fech!H92/RES_summary!H$21</f>
        <v>0</v>
      </c>
      <c r="I92" s="180">
        <f>RES_hhdet_in_fech!I92/RES_summary!I$21</f>
        <v>0</v>
      </c>
      <c r="J92" s="180">
        <f>RES_hhdet_in_fech!J92/RES_summary!J$21</f>
        <v>0</v>
      </c>
      <c r="K92" s="180">
        <f>RES_hhdet_in_fech!K92/RES_summary!K$21</f>
        <v>0</v>
      </c>
      <c r="L92" s="180">
        <f>RES_hhdet_in_fech!L92/RES_summary!L$21</f>
        <v>0</v>
      </c>
      <c r="M92" s="180">
        <f>RES_hhdet_in_fech!M92/RES_summary!M$21</f>
        <v>0</v>
      </c>
      <c r="N92" s="180">
        <f>RES_hhdet_in_fech!N92/RES_summary!N$21</f>
        <v>0</v>
      </c>
      <c r="O92" s="180">
        <f>RES_hhdet_in_fech!O92/RES_summary!O$21</f>
        <v>0</v>
      </c>
      <c r="P92" s="180">
        <f>RES_hhdet_in_fech!P92/RES_summary!P$21</f>
        <v>0</v>
      </c>
      <c r="Q92" s="180">
        <f>RES_hhdet_in_fech!Q92/RES_summary!Q$21</f>
        <v>0</v>
      </c>
    </row>
    <row r="93" spans="1:17" ht="12" customHeight="1" x14ac:dyDescent="0.25">
      <c r="A93" s="161" t="s">
        <v>143</v>
      </c>
      <c r="B93" s="160"/>
      <c r="C93" s="179">
        <f>RES_hhdet_in_fech!C93/RES_summary!C$21</f>
        <v>0</v>
      </c>
      <c r="D93" s="179">
        <f>RES_hhdet_in_fech!D93/RES_summary!D$21</f>
        <v>0</v>
      </c>
      <c r="E93" s="179">
        <f>RES_hhdet_in_fech!E93/RES_summary!E$21</f>
        <v>0</v>
      </c>
      <c r="F93" s="179">
        <f>RES_hhdet_in_fech!F93/RES_summary!F$21</f>
        <v>0</v>
      </c>
      <c r="G93" s="179">
        <f>RES_hhdet_in_fech!G93/RES_summary!G$21</f>
        <v>0</v>
      </c>
      <c r="H93" s="179">
        <f>RES_hhdet_in_fech!H93/RES_summary!H$21</f>
        <v>0</v>
      </c>
      <c r="I93" s="179">
        <f>RES_hhdet_in_fech!I93/RES_summary!I$21</f>
        <v>0</v>
      </c>
      <c r="J93" s="179">
        <f>RES_hhdet_in_fech!J93/RES_summary!J$21</f>
        <v>0</v>
      </c>
      <c r="K93" s="179">
        <f>RES_hhdet_in_fech!K93/RES_summary!K$21</f>
        <v>0</v>
      </c>
      <c r="L93" s="179">
        <f>RES_hhdet_in_fech!L93/RES_summary!L$21</f>
        <v>0</v>
      </c>
      <c r="M93" s="179">
        <f>RES_hhdet_in_fech!M93/RES_summary!M$21</f>
        <v>0</v>
      </c>
      <c r="N93" s="179">
        <f>RES_hhdet_in_fech!N93/RES_summary!N$21</f>
        <v>0</v>
      </c>
      <c r="O93" s="179">
        <f>RES_hhdet_in_fech!O93/RES_summary!O$21</f>
        <v>0</v>
      </c>
      <c r="P93" s="179">
        <f>RES_hhdet_in_fech!P93/RES_summary!P$21</f>
        <v>0</v>
      </c>
      <c r="Q93" s="179">
        <f>RES_hhdet_in_fech!Q93/RES_summary!Q$21</f>
        <v>0</v>
      </c>
    </row>
    <row r="94" spans="1:17" ht="12" customHeight="1" x14ac:dyDescent="0.25">
      <c r="A94" s="148" t="s">
        <v>57</v>
      </c>
      <c r="B94" s="156"/>
      <c r="C94" s="177">
        <f>RES_hhdet_in_fech!C94/RES_summary!C$21</f>
        <v>0</v>
      </c>
      <c r="D94" s="177">
        <f>RES_hhdet_in_fech!D94/RES_summary!D$21</f>
        <v>0</v>
      </c>
      <c r="E94" s="177">
        <f>RES_hhdet_in_fech!E94/RES_summary!E$21</f>
        <v>0</v>
      </c>
      <c r="F94" s="177">
        <f>RES_hhdet_in_fech!F94/RES_summary!F$21</f>
        <v>0</v>
      </c>
      <c r="G94" s="177">
        <f>RES_hhdet_in_fech!G94/RES_summary!G$21</f>
        <v>0</v>
      </c>
      <c r="H94" s="177">
        <f>RES_hhdet_in_fech!H94/RES_summary!H$21</f>
        <v>0</v>
      </c>
      <c r="I94" s="177">
        <f>RES_hhdet_in_fech!I94/RES_summary!I$21</f>
        <v>0</v>
      </c>
      <c r="J94" s="177">
        <f>RES_hhdet_in_fech!J94/RES_summary!J$21</f>
        <v>0</v>
      </c>
      <c r="K94" s="177">
        <f>RES_hhdet_in_fech!K94/RES_summary!K$21</f>
        <v>0</v>
      </c>
      <c r="L94" s="177">
        <f>RES_hhdet_in_fech!L94/RES_summary!L$21</f>
        <v>0</v>
      </c>
      <c r="M94" s="177">
        <f>RES_hhdet_in_fech!M94/RES_summary!M$21</f>
        <v>0</v>
      </c>
      <c r="N94" s="177">
        <f>RES_hhdet_in_fech!N94/RES_summary!N$21</f>
        <v>0</v>
      </c>
      <c r="O94" s="177">
        <f>RES_hhdet_in_fech!O94/RES_summary!O$21</f>
        <v>0</v>
      </c>
      <c r="P94" s="177">
        <f>RES_hhdet_in_fech!P94/RES_summary!P$21</f>
        <v>0</v>
      </c>
      <c r="Q94" s="177">
        <f>RES_hhdet_in_fech!Q94/RES_summary!Q$21</f>
        <v>0</v>
      </c>
    </row>
    <row r="95" spans="1:17" ht="12" customHeight="1" x14ac:dyDescent="0.25">
      <c r="A95" s="148" t="s">
        <v>59</v>
      </c>
      <c r="B95" s="156"/>
      <c r="C95" s="177">
        <f>RES_hhdet_in_fech!C95/RES_summary!C$21</f>
        <v>0</v>
      </c>
      <c r="D95" s="177">
        <f>RES_hhdet_in_fech!D95/RES_summary!D$21</f>
        <v>0</v>
      </c>
      <c r="E95" s="177">
        <f>RES_hhdet_in_fech!E95/RES_summary!E$21</f>
        <v>0</v>
      </c>
      <c r="F95" s="177">
        <f>RES_hhdet_in_fech!F95/RES_summary!F$21</f>
        <v>0</v>
      </c>
      <c r="G95" s="177">
        <f>RES_hhdet_in_fech!G95/RES_summary!G$21</f>
        <v>0</v>
      </c>
      <c r="H95" s="177">
        <f>RES_hhdet_in_fech!H95/RES_summary!H$21</f>
        <v>0</v>
      </c>
      <c r="I95" s="177">
        <f>RES_hhdet_in_fech!I95/RES_summary!I$21</f>
        <v>0</v>
      </c>
      <c r="J95" s="177">
        <f>RES_hhdet_in_fech!J95/RES_summary!J$21</f>
        <v>0</v>
      </c>
      <c r="K95" s="177">
        <f>RES_hhdet_in_fech!K95/RES_summary!K$21</f>
        <v>0</v>
      </c>
      <c r="L95" s="177">
        <f>RES_hhdet_in_fech!L95/RES_summary!L$21</f>
        <v>0</v>
      </c>
      <c r="M95" s="177">
        <f>RES_hhdet_in_fech!M95/RES_summary!M$21</f>
        <v>0</v>
      </c>
      <c r="N95" s="177">
        <f>RES_hhdet_in_fech!N95/RES_summary!N$21</f>
        <v>0</v>
      </c>
      <c r="O95" s="177">
        <f>RES_hhdet_in_fech!O95/RES_summary!O$21</f>
        <v>0</v>
      </c>
      <c r="P95" s="177">
        <f>RES_hhdet_in_fech!P95/RES_summary!P$21</f>
        <v>0</v>
      </c>
      <c r="Q95" s="177">
        <f>RES_hhdet_in_fech!Q95/RES_summary!Q$21</f>
        <v>0</v>
      </c>
    </row>
    <row r="96" spans="1:17" ht="12" customHeight="1" x14ac:dyDescent="0.25">
      <c r="A96" s="163" t="s">
        <v>142</v>
      </c>
      <c r="B96" s="162"/>
      <c r="C96" s="180">
        <f>RES_hhdet_in_fech!C96/RES_summary!C$21</f>
        <v>22.535920654889235</v>
      </c>
      <c r="D96" s="180">
        <f>RES_hhdet_in_fech!D96/RES_summary!D$21</f>
        <v>22.23754475289142</v>
      </c>
      <c r="E96" s="180">
        <f>RES_hhdet_in_fech!E96/RES_summary!E$21</f>
        <v>22.677021437037872</v>
      </c>
      <c r="F96" s="180">
        <f>RES_hhdet_in_fech!F96/RES_summary!F$21</f>
        <v>22.635998018088987</v>
      </c>
      <c r="G96" s="180">
        <f>RES_hhdet_in_fech!G96/RES_summary!G$21</f>
        <v>20.725151576983357</v>
      </c>
      <c r="H96" s="180">
        <f>RES_hhdet_in_fech!H96/RES_summary!H$21</f>
        <v>20.549763380905159</v>
      </c>
      <c r="I96" s="180">
        <f>RES_hhdet_in_fech!I96/RES_summary!I$21</f>
        <v>20.315481611268755</v>
      </c>
      <c r="J96" s="180">
        <f>RES_hhdet_in_fech!J96/RES_summary!J$21</f>
        <v>20.09859037686816</v>
      </c>
      <c r="K96" s="180">
        <f>RES_hhdet_in_fech!K96/RES_summary!K$21</f>
        <v>18.482977688533587</v>
      </c>
      <c r="L96" s="180">
        <f>RES_hhdet_in_fech!L96/RES_summary!L$21</f>
        <v>22.250214166792503</v>
      </c>
      <c r="M96" s="180">
        <f>RES_hhdet_in_fech!M96/RES_summary!M$21</f>
        <v>17.37729335835764</v>
      </c>
      <c r="N96" s="180">
        <f>RES_hhdet_in_fech!N96/RES_summary!N$21</f>
        <v>23.107064468031282</v>
      </c>
      <c r="O96" s="180">
        <f>RES_hhdet_in_fech!O96/RES_summary!O$21</f>
        <v>24.328384846504715</v>
      </c>
      <c r="P96" s="180">
        <f>RES_hhdet_in_fech!P96/RES_summary!P$21</f>
        <v>20.131139302766979</v>
      </c>
      <c r="Q96" s="180">
        <f>RES_hhdet_in_fech!Q96/RES_summary!Q$21</f>
        <v>21.213028430009288</v>
      </c>
    </row>
    <row r="97" spans="1:17" ht="12" customHeight="1" x14ac:dyDescent="0.25">
      <c r="A97" s="161" t="s">
        <v>141</v>
      </c>
      <c r="B97" s="160"/>
      <c r="C97" s="179">
        <f>RES_hhdet_in_fech!C97/RES_summary!C$21</f>
        <v>19.897860969971816</v>
      </c>
      <c r="D97" s="179">
        <f>RES_hhdet_in_fech!D97/RES_summary!D$21</f>
        <v>19.598787138963633</v>
      </c>
      <c r="E97" s="179">
        <f>RES_hhdet_in_fech!E97/RES_summary!E$21</f>
        <v>19.888530916438249</v>
      </c>
      <c r="F97" s="179">
        <f>RES_hhdet_in_fech!F97/RES_summary!F$21</f>
        <v>19.830138752279268</v>
      </c>
      <c r="G97" s="179">
        <f>RES_hhdet_in_fech!G97/RES_summary!G$21</f>
        <v>18.432080320782703</v>
      </c>
      <c r="H97" s="179">
        <f>RES_hhdet_in_fech!H97/RES_summary!H$21</f>
        <v>18.323344455758718</v>
      </c>
      <c r="I97" s="179">
        <f>RES_hhdet_in_fech!I97/RES_summary!I$21</f>
        <v>18.148410124907237</v>
      </c>
      <c r="J97" s="179">
        <f>RES_hhdet_in_fech!J97/RES_summary!J$21</f>
        <v>17.958202434054151</v>
      </c>
      <c r="K97" s="179">
        <f>RES_hhdet_in_fech!K97/RES_summary!K$21</f>
        <v>16.787046157406095</v>
      </c>
      <c r="L97" s="179">
        <f>RES_hhdet_in_fech!L97/RES_summary!L$21</f>
        <v>19.311776675655626</v>
      </c>
      <c r="M97" s="179">
        <f>RES_hhdet_in_fech!M97/RES_summary!M$21</f>
        <v>15.512473352805451</v>
      </c>
      <c r="N97" s="179">
        <f>RES_hhdet_in_fech!N97/RES_summary!N$21</f>
        <v>20.192504883476392</v>
      </c>
      <c r="O97" s="179">
        <f>RES_hhdet_in_fech!O97/RES_summary!O$21</f>
        <v>20.669519076093728</v>
      </c>
      <c r="P97" s="179">
        <f>RES_hhdet_in_fech!P97/RES_summary!P$21</f>
        <v>17.659968331302025</v>
      </c>
      <c r="Q97" s="179">
        <f>RES_hhdet_in_fech!Q97/RES_summary!Q$21</f>
        <v>18.310209762003993</v>
      </c>
    </row>
    <row r="98" spans="1:17" ht="12" customHeight="1" x14ac:dyDescent="0.25">
      <c r="A98" s="148" t="s">
        <v>60</v>
      </c>
      <c r="B98" s="156"/>
      <c r="C98" s="177">
        <f>RES_hhdet_in_fech!C98/RES_summary!C$21</f>
        <v>14.827303304197455</v>
      </c>
      <c r="D98" s="177">
        <f>RES_hhdet_in_fech!D98/RES_summary!D$21</f>
        <v>14.64234263141417</v>
      </c>
      <c r="E98" s="177">
        <f>RES_hhdet_in_fech!E98/RES_summary!E$21</f>
        <v>14.957853952721438</v>
      </c>
      <c r="F98" s="177">
        <f>RES_hhdet_in_fech!F98/RES_summary!F$21</f>
        <v>14.937304505881411</v>
      </c>
      <c r="G98" s="177">
        <f>RES_hhdet_in_fech!G98/RES_summary!G$21</f>
        <v>13.610576281235927</v>
      </c>
      <c r="H98" s="177">
        <f>RES_hhdet_in_fech!H98/RES_summary!H$21</f>
        <v>13.576429029754987</v>
      </c>
      <c r="I98" s="177">
        <f>RES_hhdet_in_fech!I98/RES_summary!I$21</f>
        <v>13.450510715474888</v>
      </c>
      <c r="J98" s="177">
        <f>RES_hhdet_in_fech!J98/RES_summary!J$21</f>
        <v>13.318698674547543</v>
      </c>
      <c r="K98" s="177">
        <f>RES_hhdet_in_fech!K98/RES_summary!K$21</f>
        <v>12.193894624147077</v>
      </c>
      <c r="L98" s="177">
        <f>RES_hhdet_in_fech!L98/RES_summary!L$21</f>
        <v>14.72789842134207</v>
      </c>
      <c r="M98" s="177">
        <f>RES_hhdet_in_fech!M98/RES_summary!M$21</f>
        <v>11.395951647952161</v>
      </c>
      <c r="N98" s="177">
        <f>RES_hhdet_in_fech!N98/RES_summary!N$21</f>
        <v>15.726845668916846</v>
      </c>
      <c r="O98" s="177">
        <f>RES_hhdet_in_fech!O98/RES_summary!O$21</f>
        <v>15.998184153663724</v>
      </c>
      <c r="P98" s="177">
        <f>RES_hhdet_in_fech!P98/RES_summary!P$21</f>
        <v>13.131714382502304</v>
      </c>
      <c r="Q98" s="177">
        <f>RES_hhdet_in_fech!Q98/RES_summary!Q$21</f>
        <v>13.840646109491498</v>
      </c>
    </row>
    <row r="99" spans="1:17" ht="12" customHeight="1" x14ac:dyDescent="0.25">
      <c r="A99" s="148" t="s">
        <v>59</v>
      </c>
      <c r="B99" s="156"/>
      <c r="C99" s="177">
        <f>RES_hhdet_in_fech!C99/RES_summary!C$21</f>
        <v>5.0705576657743592</v>
      </c>
      <c r="D99" s="177">
        <f>RES_hhdet_in_fech!D99/RES_summary!D$21</f>
        <v>4.9564445075494623</v>
      </c>
      <c r="E99" s="177">
        <f>RES_hhdet_in_fech!E99/RES_summary!E$21</f>
        <v>4.9306769637168095</v>
      </c>
      <c r="F99" s="177">
        <f>RES_hhdet_in_fech!F99/RES_summary!F$21</f>
        <v>4.8928342463978556</v>
      </c>
      <c r="G99" s="177">
        <f>RES_hhdet_in_fech!G99/RES_summary!G$21</f>
        <v>4.8215040395467765</v>
      </c>
      <c r="H99" s="177">
        <f>RES_hhdet_in_fech!H99/RES_summary!H$21</f>
        <v>4.7469154260037341</v>
      </c>
      <c r="I99" s="177">
        <f>RES_hhdet_in_fech!I99/RES_summary!I$21</f>
        <v>4.697899409432349</v>
      </c>
      <c r="J99" s="177">
        <f>RES_hhdet_in_fech!J99/RES_summary!J$21</f>
        <v>4.6395037595066064</v>
      </c>
      <c r="K99" s="177">
        <f>RES_hhdet_in_fech!K99/RES_summary!K$21</f>
        <v>4.5931515332590171</v>
      </c>
      <c r="L99" s="177">
        <f>RES_hhdet_in_fech!L99/RES_summary!L$21</f>
        <v>4.5838782543135546</v>
      </c>
      <c r="M99" s="177">
        <f>RES_hhdet_in_fech!M99/RES_summary!M$21</f>
        <v>4.1165217048532901</v>
      </c>
      <c r="N99" s="177">
        <f>RES_hhdet_in_fech!N99/RES_summary!N$21</f>
        <v>4.4656592145595448</v>
      </c>
      <c r="O99" s="177">
        <f>RES_hhdet_in_fech!O99/RES_summary!O$21</f>
        <v>4.671334922430006</v>
      </c>
      <c r="P99" s="177">
        <f>RES_hhdet_in_fech!P99/RES_summary!P$21</f>
        <v>4.5282539487997218</v>
      </c>
      <c r="Q99" s="177">
        <f>RES_hhdet_in_fech!Q99/RES_summary!Q$21</f>
        <v>4.4695636525124973</v>
      </c>
    </row>
    <row r="100" spans="1:17" ht="12" customHeight="1" x14ac:dyDescent="0.25">
      <c r="A100" s="158" t="s">
        <v>62</v>
      </c>
      <c r="B100" s="157"/>
      <c r="C100" s="178">
        <f>RES_hhdet_in_fech!C100/RES_summary!C$21</f>
        <v>10.235272830404725</v>
      </c>
      <c r="D100" s="178">
        <f>RES_hhdet_in_fech!D100/RES_summary!D$21</f>
        <v>10.214213488620329</v>
      </c>
      <c r="E100" s="178">
        <f>RES_hhdet_in_fech!E100/RES_summary!E$21</f>
        <v>10.676275150370945</v>
      </c>
      <c r="F100" s="178">
        <f>RES_hhdet_in_fech!F100/RES_summary!F$21</f>
        <v>10.335692059328801</v>
      </c>
      <c r="G100" s="178">
        <f>RES_hhdet_in_fech!G100/RES_summary!G$21</f>
        <v>9.7762600282175285</v>
      </c>
      <c r="H100" s="178">
        <f>RES_hhdet_in_fech!H100/RES_summary!H$21</f>
        <v>9.9168195021909558</v>
      </c>
      <c r="I100" s="178">
        <f>RES_hhdet_in_fech!I100/RES_summary!I$21</f>
        <v>9.6612602125985969</v>
      </c>
      <c r="J100" s="178">
        <f>RES_hhdet_in_fech!J100/RES_summary!J$21</f>
        <v>10.059159551593114</v>
      </c>
      <c r="K100" s="178">
        <f>RES_hhdet_in_fech!K100/RES_summary!K$21</f>
        <v>9.6735181844483868</v>
      </c>
      <c r="L100" s="178">
        <f>RES_hhdet_in_fech!L100/RES_summary!L$21</f>
        <v>10.470667149935863</v>
      </c>
      <c r="M100" s="178">
        <f>RES_hhdet_in_fech!M100/RES_summary!M$21</f>
        <v>9.0199183260972973</v>
      </c>
      <c r="N100" s="178">
        <f>RES_hhdet_in_fech!N100/RES_summary!N$21</f>
        <v>10.687208989491428</v>
      </c>
      <c r="O100" s="178">
        <f>RES_hhdet_in_fech!O100/RES_summary!O$21</f>
        <v>11.499095922427642</v>
      </c>
      <c r="P100" s="178">
        <f>RES_hhdet_in_fech!P100/RES_summary!P$21</f>
        <v>9.709585556428987</v>
      </c>
      <c r="Q100" s="178">
        <f>RES_hhdet_in_fech!Q100/RES_summary!Q$21</f>
        <v>10.20203893322906</v>
      </c>
    </row>
    <row r="101" spans="1:17" ht="12" customHeight="1" x14ac:dyDescent="0.25">
      <c r="A101" s="23" t="s">
        <v>55</v>
      </c>
      <c r="B101" s="156"/>
      <c r="C101" s="177">
        <f>RES_hhdet_in_fech!C101/RES_summary!C$21</f>
        <v>0</v>
      </c>
      <c r="D101" s="177">
        <f>RES_hhdet_in_fech!D101/RES_summary!D$21</f>
        <v>0</v>
      </c>
      <c r="E101" s="177">
        <f>RES_hhdet_in_fech!E101/RES_summary!E$21</f>
        <v>0</v>
      </c>
      <c r="F101" s="177">
        <f>RES_hhdet_in_fech!F101/RES_summary!F$21</f>
        <v>0</v>
      </c>
      <c r="G101" s="177">
        <f>RES_hhdet_in_fech!G101/RES_summary!G$21</f>
        <v>0</v>
      </c>
      <c r="H101" s="177">
        <f>RES_hhdet_in_fech!H101/RES_summary!H$21</f>
        <v>0</v>
      </c>
      <c r="I101" s="177">
        <f>RES_hhdet_in_fech!I101/RES_summary!I$21</f>
        <v>0</v>
      </c>
      <c r="J101" s="177">
        <f>RES_hhdet_in_fech!J101/RES_summary!J$21</f>
        <v>0</v>
      </c>
      <c r="K101" s="177">
        <f>RES_hhdet_in_fech!K101/RES_summary!K$21</f>
        <v>0</v>
      </c>
      <c r="L101" s="177">
        <f>RES_hhdet_in_fech!L101/RES_summary!L$21</f>
        <v>0</v>
      </c>
      <c r="M101" s="177">
        <f>RES_hhdet_in_fech!M101/RES_summary!M$21</f>
        <v>0</v>
      </c>
      <c r="N101" s="177">
        <f>RES_hhdet_in_fech!N101/RES_summary!N$21</f>
        <v>0</v>
      </c>
      <c r="O101" s="177">
        <f>RES_hhdet_in_fech!O101/RES_summary!O$21</f>
        <v>0</v>
      </c>
      <c r="P101" s="177">
        <f>RES_hhdet_in_fech!P101/RES_summary!P$21</f>
        <v>0</v>
      </c>
      <c r="Q101" s="177">
        <f>RES_hhdet_in_fech!Q101/RES_summary!Q$21</f>
        <v>0</v>
      </c>
    </row>
    <row r="102" spans="1:17" ht="12" customHeight="1" x14ac:dyDescent="0.25">
      <c r="A102" s="23" t="s">
        <v>57</v>
      </c>
      <c r="B102" s="156"/>
      <c r="C102" s="177">
        <f>RES_hhdet_in_fech!C102/RES_summary!C$21</f>
        <v>0</v>
      </c>
      <c r="D102" s="177">
        <f>RES_hhdet_in_fech!D102/RES_summary!D$21</f>
        <v>0</v>
      </c>
      <c r="E102" s="177">
        <f>RES_hhdet_in_fech!E102/RES_summary!E$21</f>
        <v>0</v>
      </c>
      <c r="F102" s="177">
        <f>RES_hhdet_in_fech!F102/RES_summary!F$21</f>
        <v>0</v>
      </c>
      <c r="G102" s="177">
        <f>RES_hhdet_in_fech!G102/RES_summary!G$21</f>
        <v>0</v>
      </c>
      <c r="H102" s="177">
        <f>RES_hhdet_in_fech!H102/RES_summary!H$21</f>
        <v>0</v>
      </c>
      <c r="I102" s="177">
        <f>RES_hhdet_in_fech!I102/RES_summary!I$21</f>
        <v>0</v>
      </c>
      <c r="J102" s="177">
        <f>RES_hhdet_in_fech!J102/RES_summary!J$21</f>
        <v>0</v>
      </c>
      <c r="K102" s="177">
        <f>RES_hhdet_in_fech!K102/RES_summary!K$21</f>
        <v>0</v>
      </c>
      <c r="L102" s="177">
        <f>RES_hhdet_in_fech!L102/RES_summary!L$21</f>
        <v>0</v>
      </c>
      <c r="M102" s="177">
        <f>RES_hhdet_in_fech!M102/RES_summary!M$21</f>
        <v>0</v>
      </c>
      <c r="N102" s="177">
        <f>RES_hhdet_in_fech!N102/RES_summary!N$21</f>
        <v>0</v>
      </c>
      <c r="O102" s="177">
        <f>RES_hhdet_in_fech!O102/RES_summary!O$21</f>
        <v>0</v>
      </c>
      <c r="P102" s="177">
        <f>RES_hhdet_in_fech!P102/RES_summary!P$21</f>
        <v>0</v>
      </c>
      <c r="Q102" s="177">
        <f>RES_hhdet_in_fech!Q102/RES_summary!Q$21</f>
        <v>0</v>
      </c>
    </row>
    <row r="103" spans="1:17" ht="12" customHeight="1" x14ac:dyDescent="0.25">
      <c r="A103" s="29" t="s">
        <v>140</v>
      </c>
      <c r="B103" s="57"/>
      <c r="C103" s="176">
        <f>RES_hhdet_in_fech!C103/RES_summary!C$21</f>
        <v>10.235272830404725</v>
      </c>
      <c r="D103" s="176">
        <f>RES_hhdet_in_fech!D103/RES_summary!D$21</f>
        <v>10.214213488620329</v>
      </c>
      <c r="E103" s="176">
        <f>RES_hhdet_in_fech!E103/RES_summary!E$21</f>
        <v>10.676275150370945</v>
      </c>
      <c r="F103" s="176">
        <f>RES_hhdet_in_fech!F103/RES_summary!F$21</f>
        <v>10.335692059328801</v>
      </c>
      <c r="G103" s="176">
        <f>RES_hhdet_in_fech!G103/RES_summary!G$21</f>
        <v>9.7762600282175285</v>
      </c>
      <c r="H103" s="176">
        <f>RES_hhdet_in_fech!H103/RES_summary!H$21</f>
        <v>9.9168195021909558</v>
      </c>
      <c r="I103" s="176">
        <f>RES_hhdet_in_fech!I103/RES_summary!I$21</f>
        <v>9.6612602125985969</v>
      </c>
      <c r="J103" s="176">
        <f>RES_hhdet_in_fech!J103/RES_summary!J$21</f>
        <v>10.059159551593114</v>
      </c>
      <c r="K103" s="176">
        <f>RES_hhdet_in_fech!K103/RES_summary!K$21</f>
        <v>9.6735181844483868</v>
      </c>
      <c r="L103" s="176">
        <f>RES_hhdet_in_fech!L103/RES_summary!L$21</f>
        <v>10.470667149935863</v>
      </c>
      <c r="M103" s="176">
        <f>RES_hhdet_in_fech!M103/RES_summary!M$21</f>
        <v>9.0199183260972973</v>
      </c>
      <c r="N103" s="176">
        <f>RES_hhdet_in_fech!N103/RES_summary!N$21</f>
        <v>10.687208989491428</v>
      </c>
      <c r="O103" s="176">
        <f>RES_hhdet_in_fech!O103/RES_summary!O$21</f>
        <v>11.499095922427642</v>
      </c>
      <c r="P103" s="176">
        <f>RES_hhdet_in_fech!P103/RES_summary!P$21</f>
        <v>9.709585556428987</v>
      </c>
      <c r="Q103" s="176">
        <f>RES_hhdet_in_fech!Q103/RES_summary!Q$21</f>
        <v>10.20203893322906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84">
        <f>RES_hhdet_in_fech!C105/RES_summary!C$21</f>
        <v>147.00304813087996</v>
      </c>
      <c r="D105" s="184">
        <f>RES_hhdet_in_fech!D105/RES_summary!D$21</f>
        <v>146.29918216102448</v>
      </c>
      <c r="E105" s="184">
        <f>RES_hhdet_in_fech!E105/RES_summary!E$21</f>
        <v>148.04594828240039</v>
      </c>
      <c r="F105" s="184">
        <f>RES_hhdet_in_fech!F105/RES_summary!F$21</f>
        <v>151.22302989056337</v>
      </c>
      <c r="G105" s="184">
        <f>RES_hhdet_in_fech!G105/RES_summary!G$21</f>
        <v>0</v>
      </c>
      <c r="H105" s="184">
        <f>RES_hhdet_in_fech!H105/RES_summary!H$21</f>
        <v>138.6543120715269</v>
      </c>
      <c r="I105" s="184">
        <f>RES_hhdet_in_fech!I105/RES_summary!I$21</f>
        <v>129.32218106595204</v>
      </c>
      <c r="J105" s="184">
        <f>RES_hhdet_in_fech!J105/RES_summary!J$21</f>
        <v>125.23189944279812</v>
      </c>
      <c r="K105" s="184">
        <f>RES_hhdet_in_fech!K105/RES_summary!K$21</f>
        <v>122.08370513021778</v>
      </c>
      <c r="L105" s="184">
        <f>RES_hhdet_in_fech!L105/RES_summary!L$21</f>
        <v>124.74750022560517</v>
      </c>
      <c r="M105" s="184">
        <f>RES_hhdet_in_fech!M105/RES_summary!M$21</f>
        <v>108.05665514109872</v>
      </c>
      <c r="N105" s="184">
        <f>RES_hhdet_in_fech!N105/RES_summary!N$21</f>
        <v>115.08069829926423</v>
      </c>
      <c r="O105" s="184">
        <f>RES_hhdet_in_fech!O105/RES_summary!O$21</f>
        <v>112.62927826141316</v>
      </c>
      <c r="P105" s="184">
        <f>RES_hhdet_in_fech!P105/RES_summary!P$21</f>
        <v>100.49163752431564</v>
      </c>
      <c r="Q105" s="184">
        <f>RES_hhdet_in_fech!Q105/RES_summary!Q$21</f>
        <v>0</v>
      </c>
    </row>
    <row r="106" spans="1:17" ht="12.95" customHeight="1" x14ac:dyDescent="0.25">
      <c r="A106" s="158" t="s">
        <v>65</v>
      </c>
      <c r="B106" s="157"/>
      <c r="C106" s="178">
        <f>RES_hhdet_in_fech!C106/RES_summary!C$21</f>
        <v>105.34340876967384</v>
      </c>
      <c r="D106" s="178">
        <f>RES_hhdet_in_fech!D106/RES_summary!D$21</f>
        <v>105.54913453484227</v>
      </c>
      <c r="E106" s="178">
        <f>RES_hhdet_in_fech!E106/RES_summary!E$21</f>
        <v>106.96238171117656</v>
      </c>
      <c r="F106" s="178">
        <f>RES_hhdet_in_fech!F106/RES_summary!F$21</f>
        <v>111.12421284160541</v>
      </c>
      <c r="G106" s="178">
        <f>RES_hhdet_in_fech!G106/RES_summary!G$21</f>
        <v>0</v>
      </c>
      <c r="H106" s="178">
        <f>RES_hhdet_in_fech!H106/RES_summary!H$21</f>
        <v>102.49087404745124</v>
      </c>
      <c r="I106" s="178">
        <f>RES_hhdet_in_fech!I106/RES_summary!I$21</f>
        <v>92.441755790657027</v>
      </c>
      <c r="J106" s="178">
        <f>RES_hhdet_in_fech!J106/RES_summary!J$21</f>
        <v>90.12578529474402</v>
      </c>
      <c r="K106" s="178">
        <f>RES_hhdet_in_fech!K106/RES_summary!K$21</f>
        <v>89.83566086905131</v>
      </c>
      <c r="L106" s="178">
        <f>RES_hhdet_in_fech!L106/RES_summary!L$21</f>
        <v>89.902644286680754</v>
      </c>
      <c r="M106" s="178">
        <f>RES_hhdet_in_fech!M106/RES_summary!M$21</f>
        <v>76.317965895017309</v>
      </c>
      <c r="N106" s="178">
        <f>RES_hhdet_in_fech!N106/RES_summary!N$21</f>
        <v>76.127905865056405</v>
      </c>
      <c r="O106" s="178">
        <f>RES_hhdet_in_fech!O106/RES_summary!O$21</f>
        <v>73.782495373082568</v>
      </c>
      <c r="P106" s="178">
        <f>RES_hhdet_in_fech!P106/RES_summary!P$21</f>
        <v>66.776248769711572</v>
      </c>
      <c r="Q106" s="178">
        <f>RES_hhdet_in_fech!Q106/RES_summary!Q$21</f>
        <v>0</v>
      </c>
    </row>
    <row r="107" spans="1:17" ht="12" customHeight="1" x14ac:dyDescent="0.25">
      <c r="A107" s="23" t="s">
        <v>153</v>
      </c>
      <c r="B107" s="156"/>
      <c r="C107" s="177">
        <f>RES_hhdet_in_fech!C107/RES_summary!C$21</f>
        <v>105.01537026667725</v>
      </c>
      <c r="D107" s="177">
        <f>RES_hhdet_in_fech!D107/RES_summary!D$21</f>
        <v>105.19058212446117</v>
      </c>
      <c r="E107" s="177">
        <f>RES_hhdet_in_fech!E107/RES_summary!E$21</f>
        <v>106.48153078192072</v>
      </c>
      <c r="F107" s="177">
        <f>RES_hhdet_in_fech!F107/RES_summary!F$21</f>
        <v>110.66416953462569</v>
      </c>
      <c r="G107" s="177">
        <f>RES_hhdet_in_fech!G107/RES_summary!G$21</f>
        <v>0</v>
      </c>
      <c r="H107" s="177">
        <f>RES_hhdet_in_fech!H107/RES_summary!H$21</f>
        <v>102.13095276793554</v>
      </c>
      <c r="I107" s="177">
        <f>RES_hhdet_in_fech!I107/RES_summary!I$21</f>
        <v>92.115470859618725</v>
      </c>
      <c r="J107" s="177">
        <f>RES_hhdet_in_fech!J107/RES_summary!J$21</f>
        <v>89.711104401953719</v>
      </c>
      <c r="K107" s="177">
        <f>RES_hhdet_in_fech!K107/RES_summary!K$21</f>
        <v>89.538061361361329</v>
      </c>
      <c r="L107" s="177">
        <f>RES_hhdet_in_fech!L107/RES_summary!L$21</f>
        <v>89.344649302197908</v>
      </c>
      <c r="M107" s="177">
        <f>RES_hhdet_in_fech!M107/RES_summary!M$21</f>
        <v>76.083763978776375</v>
      </c>
      <c r="N107" s="177">
        <f>RES_hhdet_in_fech!N107/RES_summary!N$21</f>
        <v>75.579398316352524</v>
      </c>
      <c r="O107" s="177">
        <f>RES_hhdet_in_fech!O107/RES_summary!O$21</f>
        <v>73.094130965946704</v>
      </c>
      <c r="P107" s="177">
        <f>RES_hhdet_in_fech!P107/RES_summary!P$21</f>
        <v>66.446241211293597</v>
      </c>
      <c r="Q107" s="177">
        <f>RES_hhdet_in_fech!Q107/RES_summary!Q$21</f>
        <v>0</v>
      </c>
    </row>
    <row r="108" spans="1:17" ht="12" customHeight="1" x14ac:dyDescent="0.25">
      <c r="A108" s="23" t="s">
        <v>60</v>
      </c>
      <c r="B108" s="156"/>
      <c r="C108" s="177">
        <f>RES_hhdet_in_fech!C108/RES_summary!C$21</f>
        <v>0.32803850299657489</v>
      </c>
      <c r="D108" s="177">
        <f>RES_hhdet_in_fech!D108/RES_summary!D$21</f>
        <v>0.35855241038109309</v>
      </c>
      <c r="E108" s="177">
        <f>RES_hhdet_in_fech!E108/RES_summary!E$21</f>
        <v>0.48085092925583123</v>
      </c>
      <c r="F108" s="177">
        <f>RES_hhdet_in_fech!F108/RES_summary!F$21</f>
        <v>0.46004330697972345</v>
      </c>
      <c r="G108" s="177">
        <f>RES_hhdet_in_fech!G108/RES_summary!G$21</f>
        <v>0</v>
      </c>
      <c r="H108" s="177">
        <f>RES_hhdet_in_fech!H108/RES_summary!H$21</f>
        <v>0.35992127951570158</v>
      </c>
      <c r="I108" s="177">
        <f>RES_hhdet_in_fech!I108/RES_summary!I$21</f>
        <v>0.32628493103830569</v>
      </c>
      <c r="J108" s="177">
        <f>RES_hhdet_in_fech!J108/RES_summary!J$21</f>
        <v>0.41468089279030684</v>
      </c>
      <c r="K108" s="177">
        <f>RES_hhdet_in_fech!K108/RES_summary!K$21</f>
        <v>0.29759950768997923</v>
      </c>
      <c r="L108" s="177">
        <f>RES_hhdet_in_fech!L108/RES_summary!L$21</f>
        <v>0.55799498448284013</v>
      </c>
      <c r="M108" s="177">
        <f>RES_hhdet_in_fech!M108/RES_summary!M$21</f>
        <v>0.23420191624094105</v>
      </c>
      <c r="N108" s="177">
        <f>RES_hhdet_in_fech!N108/RES_summary!N$21</f>
        <v>0.54850754870389673</v>
      </c>
      <c r="O108" s="177">
        <f>RES_hhdet_in_fech!O108/RES_summary!O$21</f>
        <v>0.68836440713586478</v>
      </c>
      <c r="P108" s="177">
        <f>RES_hhdet_in_fech!P108/RES_summary!P$21</f>
        <v>0.33000755841798496</v>
      </c>
      <c r="Q108" s="177">
        <f>RES_hhdet_in_fech!Q108/RES_summary!Q$21</f>
        <v>0</v>
      </c>
    </row>
    <row r="109" spans="1:17" ht="12.95" customHeight="1" x14ac:dyDescent="0.25">
      <c r="A109" s="158" t="s">
        <v>112</v>
      </c>
      <c r="B109" s="157"/>
      <c r="C109" s="178">
        <f>RES_hhdet_in_fech!C109/RES_summary!C$21</f>
        <v>8.9002022887504779</v>
      </c>
      <c r="D109" s="178">
        <f>RES_hhdet_in_fech!D109/RES_summary!D$21</f>
        <v>8.3223915152164771</v>
      </c>
      <c r="E109" s="178">
        <f>RES_hhdet_in_fech!E109/RES_summary!E$21</f>
        <v>7.8010973879854308</v>
      </c>
      <c r="F109" s="178">
        <f>RES_hhdet_in_fech!F109/RES_summary!F$21</f>
        <v>7.1831540466529438</v>
      </c>
      <c r="G109" s="178">
        <f>RES_hhdet_in_fech!G109/RES_summary!G$21</f>
        <v>0</v>
      </c>
      <c r="H109" s="178">
        <f>RES_hhdet_in_fech!H109/RES_summary!H$21</f>
        <v>5.994302666514403</v>
      </c>
      <c r="I109" s="178">
        <f>RES_hhdet_in_fech!I109/RES_summary!I$21</f>
        <v>7.1764640926057108</v>
      </c>
      <c r="J109" s="178">
        <f>RES_hhdet_in_fech!J109/RES_summary!J$21</f>
        <v>7.0275005830018458</v>
      </c>
      <c r="K109" s="178">
        <f>RES_hhdet_in_fech!K109/RES_summary!K$21</f>
        <v>5.8064922045854317</v>
      </c>
      <c r="L109" s="178">
        <f>RES_hhdet_in_fech!L109/RES_summary!L$21</f>
        <v>5.1350966183161022</v>
      </c>
      <c r="M109" s="178">
        <f>RES_hhdet_in_fech!M109/RES_summary!M$21</f>
        <v>5.6436470032648582</v>
      </c>
      <c r="N109" s="178">
        <f>RES_hhdet_in_fech!N109/RES_summary!N$21</f>
        <v>5.4770920383010289</v>
      </c>
      <c r="O109" s="178">
        <f>RES_hhdet_in_fech!O109/RES_summary!O$21</f>
        <v>4.9167273643649922</v>
      </c>
      <c r="P109" s="178">
        <f>RES_hhdet_in_fech!P109/RES_summary!P$21</f>
        <v>4.3982131488595151</v>
      </c>
      <c r="Q109" s="178">
        <f>RES_hhdet_in_fech!Q109/RES_summary!Q$21</f>
        <v>0</v>
      </c>
    </row>
    <row r="110" spans="1:17" ht="12" customHeight="1" x14ac:dyDescent="0.25">
      <c r="A110" s="23" t="s">
        <v>60</v>
      </c>
      <c r="B110" s="156"/>
      <c r="C110" s="177">
        <f>RES_hhdet_in_fech!C110/RES_summary!C$21</f>
        <v>8.9002022887504779</v>
      </c>
      <c r="D110" s="177">
        <f>RES_hhdet_in_fech!D110/RES_summary!D$21</f>
        <v>8.3223915152164771</v>
      </c>
      <c r="E110" s="177">
        <f>RES_hhdet_in_fech!E110/RES_summary!E$21</f>
        <v>7.8010973879854308</v>
      </c>
      <c r="F110" s="177">
        <f>RES_hhdet_in_fech!F110/RES_summary!F$21</f>
        <v>7.1831540466529438</v>
      </c>
      <c r="G110" s="177">
        <f>RES_hhdet_in_fech!G110/RES_summary!G$21</f>
        <v>0</v>
      </c>
      <c r="H110" s="177">
        <f>RES_hhdet_in_fech!H110/RES_summary!H$21</f>
        <v>5.994302666514403</v>
      </c>
      <c r="I110" s="177">
        <f>RES_hhdet_in_fech!I110/RES_summary!I$21</f>
        <v>7.1764640926057108</v>
      </c>
      <c r="J110" s="177">
        <f>RES_hhdet_in_fech!J110/RES_summary!J$21</f>
        <v>7.0275005830018458</v>
      </c>
      <c r="K110" s="177">
        <f>RES_hhdet_in_fech!K110/RES_summary!K$21</f>
        <v>5.8064922045854317</v>
      </c>
      <c r="L110" s="177">
        <f>RES_hhdet_in_fech!L110/RES_summary!L$21</f>
        <v>5.1350966183161022</v>
      </c>
      <c r="M110" s="177">
        <f>RES_hhdet_in_fech!M110/RES_summary!M$21</f>
        <v>5.6436470032648582</v>
      </c>
      <c r="N110" s="177">
        <f>RES_hhdet_in_fech!N110/RES_summary!N$21</f>
        <v>5.4770920383010289</v>
      </c>
      <c r="O110" s="177">
        <f>RES_hhdet_in_fech!O110/RES_summary!O$21</f>
        <v>4.9167273643649922</v>
      </c>
      <c r="P110" s="177">
        <f>RES_hhdet_in_fech!P110/RES_summary!P$21</f>
        <v>4.3982131488595151</v>
      </c>
      <c r="Q110" s="177">
        <f>RES_hhdet_in_fech!Q110/RES_summary!Q$21</f>
        <v>0</v>
      </c>
    </row>
    <row r="111" spans="1:17" ht="12" customHeight="1" x14ac:dyDescent="0.25">
      <c r="A111" s="158" t="s">
        <v>63</v>
      </c>
      <c r="B111" s="157"/>
      <c r="C111" s="178">
        <f>RES_hhdet_in_fech!C111/RES_summary!C$21</f>
        <v>22.525948268285291</v>
      </c>
      <c r="D111" s="178">
        <f>RES_hhdet_in_fech!D111/RES_summary!D$21</f>
        <v>22.214645339090037</v>
      </c>
      <c r="E111" s="178">
        <f>RES_hhdet_in_fech!E111/RES_summary!E$21</f>
        <v>22.607133492923463</v>
      </c>
      <c r="F111" s="178">
        <f>RES_hhdet_in_fech!F111/RES_summary!F$21</f>
        <v>22.582285839862578</v>
      </c>
      <c r="G111" s="178">
        <f>RES_hhdet_in_fech!G111/RES_summary!G$21</f>
        <v>0</v>
      </c>
      <c r="H111" s="178">
        <f>RES_hhdet_in_fech!H111/RES_summary!H$21</f>
        <v>20.177093408404094</v>
      </c>
      <c r="I111" s="178">
        <f>RES_hhdet_in_fech!I111/RES_summary!I$21</f>
        <v>19.95539678206163</v>
      </c>
      <c r="J111" s="178">
        <f>RES_hhdet_in_fech!J111/RES_summary!J$21</f>
        <v>17.907428708759461</v>
      </c>
      <c r="K111" s="178">
        <f>RES_hhdet_in_fech!K111/RES_summary!K$21</f>
        <v>16.688379808374776</v>
      </c>
      <c r="L111" s="178">
        <f>RES_hhdet_in_fech!L111/RES_summary!L$21</f>
        <v>19.160969563690216</v>
      </c>
      <c r="M111" s="178">
        <f>RES_hhdet_in_fech!M111/RES_summary!M$21</f>
        <v>16.994637728654773</v>
      </c>
      <c r="N111" s="178">
        <f>RES_hhdet_in_fech!N111/RES_summary!N$21</f>
        <v>22.756608648770989</v>
      </c>
      <c r="O111" s="178">
        <f>RES_hhdet_in_fech!O111/RES_summary!O$21</f>
        <v>22.41500143195988</v>
      </c>
      <c r="P111" s="178">
        <f>RES_hhdet_in_fech!P111/RES_summary!P$21</f>
        <v>19.60385037963793</v>
      </c>
      <c r="Q111" s="178">
        <f>RES_hhdet_in_fech!Q111/RES_summary!Q$21</f>
        <v>0</v>
      </c>
    </row>
    <row r="112" spans="1:17" ht="12" customHeight="1" x14ac:dyDescent="0.25">
      <c r="A112" s="167" t="s">
        <v>152</v>
      </c>
      <c r="B112" s="132"/>
      <c r="C112" s="183">
        <f>RES_hhdet_in_fech!C112/RES_summary!C$21</f>
        <v>0</v>
      </c>
      <c r="D112" s="183">
        <f>RES_hhdet_in_fech!D112/RES_summary!D$21</f>
        <v>0</v>
      </c>
      <c r="E112" s="183">
        <f>RES_hhdet_in_fech!E112/RES_summary!E$21</f>
        <v>0</v>
      </c>
      <c r="F112" s="183">
        <f>RES_hhdet_in_fech!F112/RES_summary!F$21</f>
        <v>0</v>
      </c>
      <c r="G112" s="183">
        <f>RES_hhdet_in_fech!G112/RES_summary!G$21</f>
        <v>0</v>
      </c>
      <c r="H112" s="183">
        <f>RES_hhdet_in_fech!H112/RES_summary!H$21</f>
        <v>0</v>
      </c>
      <c r="I112" s="183">
        <f>RES_hhdet_in_fech!I112/RES_summary!I$21</f>
        <v>0</v>
      </c>
      <c r="J112" s="183">
        <f>RES_hhdet_in_fech!J112/RES_summary!J$21</f>
        <v>0</v>
      </c>
      <c r="K112" s="183">
        <f>RES_hhdet_in_fech!K112/RES_summary!K$21</f>
        <v>0</v>
      </c>
      <c r="L112" s="183">
        <f>RES_hhdet_in_fech!L112/RES_summary!L$21</f>
        <v>0</v>
      </c>
      <c r="M112" s="183">
        <f>RES_hhdet_in_fech!M112/RES_summary!M$21</f>
        <v>0</v>
      </c>
      <c r="N112" s="183">
        <f>RES_hhdet_in_fech!N112/RES_summary!N$21</f>
        <v>0</v>
      </c>
      <c r="O112" s="183">
        <f>RES_hhdet_in_fech!O112/RES_summary!O$21</f>
        <v>0</v>
      </c>
      <c r="P112" s="183">
        <f>RES_hhdet_in_fech!P112/RES_summary!P$21</f>
        <v>0</v>
      </c>
      <c r="Q112" s="183">
        <f>RES_hhdet_in_fech!Q112/RES_summary!Q$21</f>
        <v>0</v>
      </c>
    </row>
    <row r="113" spans="1:17" ht="12" customHeight="1" x14ac:dyDescent="0.25">
      <c r="A113" s="167" t="s">
        <v>151</v>
      </c>
      <c r="B113" s="132"/>
      <c r="C113" s="183">
        <f>RES_hhdet_in_fech!C113/RES_summary!C$21</f>
        <v>0</v>
      </c>
      <c r="D113" s="183">
        <f>RES_hhdet_in_fech!D113/RES_summary!D$21</f>
        <v>0</v>
      </c>
      <c r="E113" s="183">
        <f>RES_hhdet_in_fech!E113/RES_summary!E$21</f>
        <v>0</v>
      </c>
      <c r="F113" s="183">
        <f>RES_hhdet_in_fech!F113/RES_summary!F$21</f>
        <v>0</v>
      </c>
      <c r="G113" s="183">
        <f>RES_hhdet_in_fech!G113/RES_summary!G$21</f>
        <v>0</v>
      </c>
      <c r="H113" s="183">
        <f>RES_hhdet_in_fech!H113/RES_summary!H$21</f>
        <v>0</v>
      </c>
      <c r="I113" s="183">
        <f>RES_hhdet_in_fech!I113/RES_summary!I$21</f>
        <v>0</v>
      </c>
      <c r="J113" s="183">
        <f>RES_hhdet_in_fech!J113/RES_summary!J$21</f>
        <v>0</v>
      </c>
      <c r="K113" s="183">
        <f>RES_hhdet_in_fech!K113/RES_summary!K$21</f>
        <v>0</v>
      </c>
      <c r="L113" s="183">
        <f>RES_hhdet_in_fech!L113/RES_summary!L$21</f>
        <v>0</v>
      </c>
      <c r="M113" s="183">
        <f>RES_hhdet_in_fech!M113/RES_summary!M$21</f>
        <v>0</v>
      </c>
      <c r="N113" s="183">
        <f>RES_hhdet_in_fech!N113/RES_summary!N$21</f>
        <v>0</v>
      </c>
      <c r="O113" s="183">
        <f>RES_hhdet_in_fech!O113/RES_summary!O$21</f>
        <v>0</v>
      </c>
      <c r="P113" s="183">
        <f>RES_hhdet_in_fech!P113/RES_summary!P$21</f>
        <v>0</v>
      </c>
      <c r="Q113" s="183">
        <f>RES_hhdet_in_fech!Q113/RES_summary!Q$21</f>
        <v>0</v>
      </c>
    </row>
    <row r="114" spans="1:17" ht="12" customHeight="1" x14ac:dyDescent="0.25">
      <c r="A114" s="166" t="s">
        <v>79</v>
      </c>
      <c r="B114" s="165"/>
      <c r="C114" s="182">
        <f>RES_hhdet_in_fech!C114/RES_summary!C$21</f>
        <v>0</v>
      </c>
      <c r="D114" s="182">
        <f>RES_hhdet_in_fech!D114/RES_summary!D$21</f>
        <v>0</v>
      </c>
      <c r="E114" s="182">
        <f>RES_hhdet_in_fech!E114/RES_summary!E$21</f>
        <v>0</v>
      </c>
      <c r="F114" s="182">
        <f>RES_hhdet_in_fech!F114/RES_summary!F$21</f>
        <v>0</v>
      </c>
      <c r="G114" s="182">
        <f>RES_hhdet_in_fech!G114/RES_summary!G$21</f>
        <v>0</v>
      </c>
      <c r="H114" s="182">
        <f>RES_hhdet_in_fech!H114/RES_summary!H$21</f>
        <v>0</v>
      </c>
      <c r="I114" s="182">
        <f>RES_hhdet_in_fech!I114/RES_summary!I$21</f>
        <v>0</v>
      </c>
      <c r="J114" s="182">
        <f>RES_hhdet_in_fech!J114/RES_summary!J$21</f>
        <v>0</v>
      </c>
      <c r="K114" s="182">
        <f>RES_hhdet_in_fech!K114/RES_summary!K$21</f>
        <v>0</v>
      </c>
      <c r="L114" s="182">
        <f>RES_hhdet_in_fech!L114/RES_summary!L$21</f>
        <v>0</v>
      </c>
      <c r="M114" s="182">
        <f>RES_hhdet_in_fech!M114/RES_summary!M$21</f>
        <v>0</v>
      </c>
      <c r="N114" s="182">
        <f>RES_hhdet_in_fech!N114/RES_summary!N$21</f>
        <v>0</v>
      </c>
      <c r="O114" s="182">
        <f>RES_hhdet_in_fech!O114/RES_summary!O$21</f>
        <v>0</v>
      </c>
      <c r="P114" s="182">
        <f>RES_hhdet_in_fech!P114/RES_summary!P$21</f>
        <v>0</v>
      </c>
      <c r="Q114" s="182">
        <f>RES_hhdet_in_fech!Q114/RES_summary!Q$21</f>
        <v>0</v>
      </c>
    </row>
    <row r="115" spans="1:17" ht="12" customHeight="1" x14ac:dyDescent="0.25">
      <c r="A115" s="147" t="s">
        <v>59</v>
      </c>
      <c r="B115" s="164"/>
      <c r="C115" s="181">
        <f>RES_hhdet_in_fech!C115/RES_summary!C$21</f>
        <v>0</v>
      </c>
      <c r="D115" s="181">
        <f>RES_hhdet_in_fech!D115/RES_summary!D$21</f>
        <v>0</v>
      </c>
      <c r="E115" s="181">
        <f>RES_hhdet_in_fech!E115/RES_summary!E$21</f>
        <v>0</v>
      </c>
      <c r="F115" s="181">
        <f>RES_hhdet_in_fech!F115/RES_summary!F$21</f>
        <v>0</v>
      </c>
      <c r="G115" s="181">
        <f>RES_hhdet_in_fech!G115/RES_summary!G$21</f>
        <v>0</v>
      </c>
      <c r="H115" s="181">
        <f>RES_hhdet_in_fech!H115/RES_summary!H$21</f>
        <v>0</v>
      </c>
      <c r="I115" s="181">
        <f>RES_hhdet_in_fech!I115/RES_summary!I$21</f>
        <v>0</v>
      </c>
      <c r="J115" s="181">
        <f>RES_hhdet_in_fech!J115/RES_summary!J$21</f>
        <v>0</v>
      </c>
      <c r="K115" s="181">
        <f>RES_hhdet_in_fech!K115/RES_summary!K$21</f>
        <v>0</v>
      </c>
      <c r="L115" s="181">
        <f>RES_hhdet_in_fech!L115/RES_summary!L$21</f>
        <v>0</v>
      </c>
      <c r="M115" s="181">
        <f>RES_hhdet_in_fech!M115/RES_summary!M$21</f>
        <v>0</v>
      </c>
      <c r="N115" s="181">
        <f>RES_hhdet_in_fech!N115/RES_summary!N$21</f>
        <v>0</v>
      </c>
      <c r="O115" s="181">
        <f>RES_hhdet_in_fech!O115/RES_summary!O$21</f>
        <v>0</v>
      </c>
      <c r="P115" s="181">
        <f>RES_hhdet_in_fech!P115/RES_summary!P$21</f>
        <v>0</v>
      </c>
      <c r="Q115" s="181">
        <f>RES_hhdet_in_fech!Q115/RES_summary!Q$21</f>
        <v>0</v>
      </c>
    </row>
    <row r="116" spans="1:17" ht="12" customHeight="1" x14ac:dyDescent="0.25">
      <c r="A116" s="163" t="s">
        <v>142</v>
      </c>
      <c r="B116" s="162"/>
      <c r="C116" s="180">
        <f>RES_hhdet_in_fech!C116/RES_summary!C$21</f>
        <v>22.57311068082819</v>
      </c>
      <c r="D116" s="180">
        <f>RES_hhdet_in_fech!D116/RES_summary!D$21</f>
        <v>22.261537800336608</v>
      </c>
      <c r="E116" s="180">
        <f>RES_hhdet_in_fech!E116/RES_summary!E$21</f>
        <v>22.703609713875839</v>
      </c>
      <c r="F116" s="180">
        <f>RES_hhdet_in_fech!F116/RES_summary!F$21</f>
        <v>22.634400885546171</v>
      </c>
      <c r="G116" s="180">
        <f>RES_hhdet_in_fech!G116/RES_summary!G$21</f>
        <v>0</v>
      </c>
      <c r="H116" s="180">
        <f>RES_hhdet_in_fech!H116/RES_summary!H$21</f>
        <v>20.900948350861512</v>
      </c>
      <c r="I116" s="180">
        <f>RES_hhdet_in_fech!I116/RES_summary!I$21</f>
        <v>20.48791033486253</v>
      </c>
      <c r="J116" s="180">
        <f>RES_hhdet_in_fech!J116/RES_summary!J$21</f>
        <v>0</v>
      </c>
      <c r="K116" s="180">
        <f>RES_hhdet_in_fech!K116/RES_summary!K$21</f>
        <v>0</v>
      </c>
      <c r="L116" s="180">
        <f>RES_hhdet_in_fech!L116/RES_summary!L$21</f>
        <v>0</v>
      </c>
      <c r="M116" s="180">
        <f>RES_hhdet_in_fech!M116/RES_summary!M$21</f>
        <v>17.486139945464245</v>
      </c>
      <c r="N116" s="180">
        <f>RES_hhdet_in_fech!N116/RES_summary!N$21</f>
        <v>23.356907700510188</v>
      </c>
      <c r="O116" s="180">
        <f>RES_hhdet_in_fech!O116/RES_summary!O$21</f>
        <v>24.498743700031199</v>
      </c>
      <c r="P116" s="180">
        <f>RES_hhdet_in_fech!P116/RES_summary!P$21</f>
        <v>20.235128070556129</v>
      </c>
      <c r="Q116" s="180">
        <f>RES_hhdet_in_fech!Q116/RES_summary!Q$21</f>
        <v>0</v>
      </c>
    </row>
    <row r="117" spans="1:17" ht="12" customHeight="1" x14ac:dyDescent="0.25">
      <c r="A117" s="161" t="s">
        <v>141</v>
      </c>
      <c r="B117" s="160"/>
      <c r="C117" s="179">
        <f>RES_hhdet_in_fech!C117/RES_summary!C$21</f>
        <v>19.919293503163733</v>
      </c>
      <c r="D117" s="179">
        <f>RES_hhdet_in_fech!D117/RES_summary!D$21</f>
        <v>19.612577638944906</v>
      </c>
      <c r="E117" s="179">
        <f>RES_hhdet_in_fech!E117/RES_summary!E$21</f>
        <v>19.916960338622722</v>
      </c>
      <c r="F117" s="179">
        <f>RES_hhdet_in_fech!F117/RES_summary!F$21</f>
        <v>19.847219658818496</v>
      </c>
      <c r="G117" s="179">
        <f>RES_hhdet_in_fech!G117/RES_summary!G$21</f>
        <v>0</v>
      </c>
      <c r="H117" s="179">
        <f>RES_hhdet_in_fech!H117/RES_summary!H$21</f>
        <v>18.449587746721704</v>
      </c>
      <c r="I117" s="179">
        <f>RES_hhdet_in_fech!I117/RES_summary!I$21</f>
        <v>18.154250579158898</v>
      </c>
      <c r="J117" s="179">
        <f>RES_hhdet_in_fech!J117/RES_summary!J$21</f>
        <v>17.907428708759461</v>
      </c>
      <c r="K117" s="179">
        <f>RES_hhdet_in_fech!K117/RES_summary!K$21</f>
        <v>16.688379808374776</v>
      </c>
      <c r="L117" s="179">
        <f>RES_hhdet_in_fech!L117/RES_summary!L$21</f>
        <v>19.160969563690216</v>
      </c>
      <c r="M117" s="179">
        <f>RES_hhdet_in_fech!M117/RES_summary!M$21</f>
        <v>15.559757658448666</v>
      </c>
      <c r="N117" s="179">
        <f>RES_hhdet_in_fech!N117/RES_summary!N$21</f>
        <v>20.264550189549585</v>
      </c>
      <c r="O117" s="179">
        <f>RES_hhdet_in_fech!O117/RES_summary!O$21</f>
        <v>20.715118104186388</v>
      </c>
      <c r="P117" s="179">
        <f>RES_hhdet_in_fech!P117/RES_summary!P$21</f>
        <v>17.71745047013621</v>
      </c>
      <c r="Q117" s="179">
        <f>RES_hhdet_in_fech!Q117/RES_summary!Q$21</f>
        <v>0</v>
      </c>
    </row>
    <row r="118" spans="1:17" ht="12" customHeight="1" x14ac:dyDescent="0.25">
      <c r="A118" s="148" t="s">
        <v>60</v>
      </c>
      <c r="B118" s="156"/>
      <c r="C118" s="177">
        <f>RES_hhdet_in_fech!C118/RES_summary!C$21</f>
        <v>14.843274200299973</v>
      </c>
      <c r="D118" s="177">
        <f>RES_hhdet_in_fech!D118/RES_summary!D$21</f>
        <v>14.652645576405233</v>
      </c>
      <c r="E118" s="177">
        <f>RES_hhdet_in_fech!E118/RES_summary!E$21</f>
        <v>14.979235277806852</v>
      </c>
      <c r="F118" s="177">
        <f>RES_hhdet_in_fech!F118/RES_summary!F$21</f>
        <v>14.950170916217735</v>
      </c>
      <c r="G118" s="177">
        <f>RES_hhdet_in_fech!G118/RES_summary!G$21</f>
        <v>0</v>
      </c>
      <c r="H118" s="177">
        <f>RES_hhdet_in_fech!H118/RES_summary!H$21</f>
        <v>13.669967252778624</v>
      </c>
      <c r="I118" s="177">
        <f>RES_hhdet_in_fech!I118/RES_summary!I$21</f>
        <v>13.454839309106754</v>
      </c>
      <c r="J118" s="177">
        <f>RES_hhdet_in_fech!J118/RES_summary!J$21</f>
        <v>13.281042347291658</v>
      </c>
      <c r="K118" s="177">
        <f>RES_hhdet_in_fech!K118/RES_summary!K$21</f>
        <v>12.122224656020709</v>
      </c>
      <c r="L118" s="177">
        <f>RES_hhdet_in_fech!L118/RES_summary!L$21</f>
        <v>14.612887158342</v>
      </c>
      <c r="M118" s="177">
        <f>RES_hhdet_in_fech!M118/RES_summary!M$21</f>
        <v>11.430688188577363</v>
      </c>
      <c r="N118" s="177">
        <f>RES_hhdet_in_fech!N118/RES_summary!N$21</f>
        <v>15.782957846000441</v>
      </c>
      <c r="O118" s="177">
        <f>RES_hhdet_in_fech!O118/RES_summary!O$21</f>
        <v>16.033477749318699</v>
      </c>
      <c r="P118" s="177">
        <f>RES_hhdet_in_fech!P118/RES_summary!P$21</f>
        <v>13.1744573260402</v>
      </c>
      <c r="Q118" s="177">
        <f>RES_hhdet_in_fech!Q118/RES_summary!Q$21</f>
        <v>0</v>
      </c>
    </row>
    <row r="119" spans="1:17" ht="12" customHeight="1" x14ac:dyDescent="0.25">
      <c r="A119" s="148" t="s">
        <v>59</v>
      </c>
      <c r="B119" s="156"/>
      <c r="C119" s="177">
        <f>RES_hhdet_in_fech!C119/RES_summary!C$21</f>
        <v>5.076019302863755</v>
      </c>
      <c r="D119" s="177">
        <f>RES_hhdet_in_fech!D119/RES_summary!D$21</f>
        <v>4.9599320625396714</v>
      </c>
      <c r="E119" s="177">
        <f>RES_hhdet_in_fech!E119/RES_summary!E$21</f>
        <v>4.9377250608158718</v>
      </c>
      <c r="F119" s="177">
        <f>RES_hhdet_in_fech!F119/RES_summary!F$21</f>
        <v>4.8970487426007638</v>
      </c>
      <c r="G119" s="177">
        <f>RES_hhdet_in_fech!G119/RES_summary!G$21</f>
        <v>0</v>
      </c>
      <c r="H119" s="177">
        <f>RES_hhdet_in_fech!H119/RES_summary!H$21</f>
        <v>4.7796204939430824</v>
      </c>
      <c r="I119" s="177">
        <f>RES_hhdet_in_fech!I119/RES_summary!I$21</f>
        <v>4.6994112700521438</v>
      </c>
      <c r="J119" s="177">
        <f>RES_hhdet_in_fech!J119/RES_summary!J$21</f>
        <v>4.6263863614678042</v>
      </c>
      <c r="K119" s="177">
        <f>RES_hhdet_in_fech!K119/RES_summary!K$21</f>
        <v>4.5661551523540682</v>
      </c>
      <c r="L119" s="177">
        <f>RES_hhdet_in_fech!L119/RES_summary!L$21</f>
        <v>4.5480824053482198</v>
      </c>
      <c r="M119" s="177">
        <f>RES_hhdet_in_fech!M119/RES_summary!M$21</f>
        <v>4.1290694698713031</v>
      </c>
      <c r="N119" s="177">
        <f>RES_hhdet_in_fech!N119/RES_summary!N$21</f>
        <v>4.481592343549142</v>
      </c>
      <c r="O119" s="177">
        <f>RES_hhdet_in_fech!O119/RES_summary!O$21</f>
        <v>4.6816403548676906</v>
      </c>
      <c r="P119" s="177">
        <f>RES_hhdet_in_fech!P119/RES_summary!P$21</f>
        <v>4.5429931440960125</v>
      </c>
      <c r="Q119" s="177">
        <f>RES_hhdet_in_fech!Q119/RES_summary!Q$21</f>
        <v>0</v>
      </c>
    </row>
    <row r="120" spans="1:17" ht="12" customHeight="1" x14ac:dyDescent="0.25">
      <c r="A120" s="158" t="s">
        <v>62</v>
      </c>
      <c r="B120" s="157"/>
      <c r="C120" s="178">
        <f>RES_hhdet_in_fech!C120/RES_summary!C$21</f>
        <v>10.233488804170362</v>
      </c>
      <c r="D120" s="178">
        <f>RES_hhdet_in_fech!D120/RES_summary!D$21</f>
        <v>10.213010771875691</v>
      </c>
      <c r="E120" s="178">
        <f>RES_hhdet_in_fech!E120/RES_summary!E$21</f>
        <v>10.67533569031492</v>
      </c>
      <c r="F120" s="178">
        <f>RES_hhdet_in_fech!F120/RES_summary!F$21</f>
        <v>10.333377162442423</v>
      </c>
      <c r="G120" s="178">
        <f>RES_hhdet_in_fech!G120/RES_summary!G$21</f>
        <v>0</v>
      </c>
      <c r="H120" s="178">
        <f>RES_hhdet_in_fech!H120/RES_summary!H$21</f>
        <v>9.9920419491571586</v>
      </c>
      <c r="I120" s="178">
        <f>RES_hhdet_in_fech!I120/RES_summary!I$21</f>
        <v>9.7485644006276928</v>
      </c>
      <c r="J120" s="178">
        <f>RES_hhdet_in_fech!J120/RES_summary!J$21</f>
        <v>10.171184856292776</v>
      </c>
      <c r="K120" s="178">
        <f>RES_hhdet_in_fech!K120/RES_summary!K$21</f>
        <v>9.7531722482062584</v>
      </c>
      <c r="L120" s="178">
        <f>RES_hhdet_in_fech!L120/RES_summary!L$21</f>
        <v>10.548789756918104</v>
      </c>
      <c r="M120" s="178">
        <f>RES_hhdet_in_fech!M120/RES_summary!M$21</f>
        <v>9.100404514161772</v>
      </c>
      <c r="N120" s="178">
        <f>RES_hhdet_in_fech!N120/RES_summary!N$21</f>
        <v>10.719091747135806</v>
      </c>
      <c r="O120" s="178">
        <f>RES_hhdet_in_fech!O120/RES_summary!O$21</f>
        <v>11.515054092005713</v>
      </c>
      <c r="P120" s="178">
        <f>RES_hhdet_in_fech!P120/RES_summary!P$21</f>
        <v>9.7133252261066172</v>
      </c>
      <c r="Q120" s="178">
        <f>RES_hhdet_in_fech!Q120/RES_summary!Q$21</f>
        <v>0</v>
      </c>
    </row>
    <row r="121" spans="1:17" ht="12" customHeight="1" x14ac:dyDescent="0.25">
      <c r="A121" s="23" t="s">
        <v>57</v>
      </c>
      <c r="B121" s="156"/>
      <c r="C121" s="177">
        <f>RES_hhdet_in_fech!C121/RES_summary!C$21</f>
        <v>0</v>
      </c>
      <c r="D121" s="177">
        <f>RES_hhdet_in_fech!D121/RES_summary!D$21</f>
        <v>0</v>
      </c>
      <c r="E121" s="177">
        <f>RES_hhdet_in_fech!E121/RES_summary!E$21</f>
        <v>0</v>
      </c>
      <c r="F121" s="177">
        <f>RES_hhdet_in_fech!F121/RES_summary!F$21</f>
        <v>0</v>
      </c>
      <c r="G121" s="177">
        <f>RES_hhdet_in_fech!G121/RES_summary!G$21</f>
        <v>0</v>
      </c>
      <c r="H121" s="177">
        <f>RES_hhdet_in_fech!H121/RES_summary!H$21</f>
        <v>0</v>
      </c>
      <c r="I121" s="177">
        <f>RES_hhdet_in_fech!I121/RES_summary!I$21</f>
        <v>0</v>
      </c>
      <c r="J121" s="177">
        <f>RES_hhdet_in_fech!J121/RES_summary!J$21</f>
        <v>0</v>
      </c>
      <c r="K121" s="177">
        <f>RES_hhdet_in_fech!K121/RES_summary!K$21</f>
        <v>0</v>
      </c>
      <c r="L121" s="177">
        <f>RES_hhdet_in_fech!L121/RES_summary!L$21</f>
        <v>0</v>
      </c>
      <c r="M121" s="177">
        <f>RES_hhdet_in_fech!M121/RES_summary!M$21</f>
        <v>0</v>
      </c>
      <c r="N121" s="177">
        <f>RES_hhdet_in_fech!N121/RES_summary!N$21</f>
        <v>0</v>
      </c>
      <c r="O121" s="177">
        <f>RES_hhdet_in_fech!O121/RES_summary!O$21</f>
        <v>0</v>
      </c>
      <c r="P121" s="177">
        <f>RES_hhdet_in_fech!P121/RES_summary!P$21</f>
        <v>0</v>
      </c>
      <c r="Q121" s="177">
        <f>RES_hhdet_in_fech!Q121/RES_summary!Q$21</f>
        <v>0</v>
      </c>
    </row>
    <row r="122" spans="1:17" ht="12" customHeight="1" x14ac:dyDescent="0.25">
      <c r="A122" s="29" t="s">
        <v>140</v>
      </c>
      <c r="B122" s="57"/>
      <c r="C122" s="176">
        <f>RES_hhdet_in_fech!C122/RES_summary!C$21</f>
        <v>10.233488804170362</v>
      </c>
      <c r="D122" s="176">
        <f>RES_hhdet_in_fech!D122/RES_summary!D$21</f>
        <v>10.213010771875691</v>
      </c>
      <c r="E122" s="176">
        <f>RES_hhdet_in_fech!E122/RES_summary!E$21</f>
        <v>10.67533569031492</v>
      </c>
      <c r="F122" s="176">
        <f>RES_hhdet_in_fech!F122/RES_summary!F$21</f>
        <v>10.333377162442423</v>
      </c>
      <c r="G122" s="176">
        <f>RES_hhdet_in_fech!G122/RES_summary!G$21</f>
        <v>0</v>
      </c>
      <c r="H122" s="176">
        <f>RES_hhdet_in_fech!H122/RES_summary!H$21</f>
        <v>9.9920419491571586</v>
      </c>
      <c r="I122" s="176">
        <f>RES_hhdet_in_fech!I122/RES_summary!I$21</f>
        <v>9.7485644006276928</v>
      </c>
      <c r="J122" s="176">
        <f>RES_hhdet_in_fech!J122/RES_summary!J$21</f>
        <v>10.171184856292776</v>
      </c>
      <c r="K122" s="176">
        <f>RES_hhdet_in_fech!K122/RES_summary!K$21</f>
        <v>9.7531722482062584</v>
      </c>
      <c r="L122" s="176">
        <f>RES_hhdet_in_fech!L122/RES_summary!L$21</f>
        <v>10.548789756918104</v>
      </c>
      <c r="M122" s="176">
        <f>RES_hhdet_in_fech!M122/RES_summary!M$21</f>
        <v>9.100404514161772</v>
      </c>
      <c r="N122" s="176">
        <f>RES_hhdet_in_fech!N122/RES_summary!N$21</f>
        <v>10.719091747135806</v>
      </c>
      <c r="O122" s="176">
        <f>RES_hhdet_in_fech!O122/RES_summary!O$21</f>
        <v>11.515054092005713</v>
      </c>
      <c r="P122" s="176">
        <f>RES_hhdet_in_fech!P122/RES_summary!P$21</f>
        <v>9.7133252261066172</v>
      </c>
      <c r="Q122" s="176">
        <f>RES_hhdet_in_fech!Q122/RES_summary!Q$21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84">
        <f>RES_hhdet_in_fech!C124/RES_summary!C$21</f>
        <v>148.89282344008524</v>
      </c>
      <c r="D124" s="184">
        <f>RES_hhdet_in_fech!D124/RES_summary!D$21</f>
        <v>140.08525296693944</v>
      </c>
      <c r="E124" s="184">
        <f>RES_hhdet_in_fech!E124/RES_summary!E$21</f>
        <v>0</v>
      </c>
      <c r="F124" s="184">
        <f>RES_hhdet_in_fech!F124/RES_summary!F$21</f>
        <v>144.42568352889194</v>
      </c>
      <c r="G124" s="184">
        <f>RES_hhdet_in_fech!G124/RES_summary!G$21</f>
        <v>139.94223034371788</v>
      </c>
      <c r="H124" s="184">
        <f>RES_hhdet_in_fech!H124/RES_summary!H$21</f>
        <v>130.78610149089809</v>
      </c>
      <c r="I124" s="184">
        <f>RES_hhdet_in_fech!I124/RES_summary!I$21</f>
        <v>116.93225884896029</v>
      </c>
      <c r="J124" s="184">
        <f>RES_hhdet_in_fech!J124/RES_summary!J$21</f>
        <v>0</v>
      </c>
      <c r="K124" s="184">
        <f>RES_hhdet_in_fech!K124/RES_summary!K$21</f>
        <v>0</v>
      </c>
      <c r="L124" s="184">
        <f>RES_hhdet_in_fech!L124/RES_summary!L$21</f>
        <v>118.71008519406412</v>
      </c>
      <c r="M124" s="184">
        <f>RES_hhdet_in_fech!M124/RES_summary!M$21</f>
        <v>95.009773233949986</v>
      </c>
      <c r="N124" s="184">
        <f>RES_hhdet_in_fech!N124/RES_summary!N$21</f>
        <v>0</v>
      </c>
      <c r="O124" s="184">
        <f>RES_hhdet_in_fech!O124/RES_summary!O$21</f>
        <v>0</v>
      </c>
      <c r="P124" s="184">
        <f>RES_hhdet_in_fech!P124/RES_summary!P$21</f>
        <v>88.824652537914091</v>
      </c>
      <c r="Q124" s="184">
        <f>RES_hhdet_in_fech!Q124/RES_summary!Q$21</f>
        <v>91.771963126402596</v>
      </c>
    </row>
    <row r="125" spans="1:17" ht="12.95" customHeight="1" x14ac:dyDescent="0.25">
      <c r="A125" s="158" t="s">
        <v>65</v>
      </c>
      <c r="B125" s="157"/>
      <c r="C125" s="178">
        <f>RES_hhdet_in_fech!C125/RES_summary!C$21</f>
        <v>110.95565801170095</v>
      </c>
      <c r="D125" s="178">
        <f>RES_hhdet_in_fech!D125/RES_summary!D$21</f>
        <v>103.55994476193598</v>
      </c>
      <c r="E125" s="178">
        <f>RES_hhdet_in_fech!E125/RES_summary!E$21</f>
        <v>0</v>
      </c>
      <c r="F125" s="178">
        <f>RES_hhdet_in_fech!F125/RES_summary!F$21</f>
        <v>109.49819864765172</v>
      </c>
      <c r="G125" s="178">
        <f>RES_hhdet_in_fech!G125/RES_summary!G$21</f>
        <v>106.56507993207299</v>
      </c>
      <c r="H125" s="178">
        <f>RES_hhdet_in_fech!H125/RES_summary!H$21</f>
        <v>97.669963893893396</v>
      </c>
      <c r="I125" s="178">
        <f>RES_hhdet_in_fech!I125/RES_summary!I$21</f>
        <v>85.009928630480275</v>
      </c>
      <c r="J125" s="178">
        <f>RES_hhdet_in_fech!J125/RES_summary!J$21</f>
        <v>0</v>
      </c>
      <c r="K125" s="178">
        <f>RES_hhdet_in_fech!K125/RES_summary!K$21</f>
        <v>0</v>
      </c>
      <c r="L125" s="178">
        <f>RES_hhdet_in_fech!L125/RES_summary!L$21</f>
        <v>87.565835471612331</v>
      </c>
      <c r="M125" s="178">
        <f>RES_hhdet_in_fech!M125/RES_summary!M$21</f>
        <v>66.877121158405046</v>
      </c>
      <c r="N125" s="178">
        <f>RES_hhdet_in_fech!N125/RES_summary!N$21</f>
        <v>0</v>
      </c>
      <c r="O125" s="178">
        <f>RES_hhdet_in_fech!O125/RES_summary!O$21</f>
        <v>0</v>
      </c>
      <c r="P125" s="178">
        <f>RES_hhdet_in_fech!P125/RES_summary!P$21</f>
        <v>58.820754846234337</v>
      </c>
      <c r="Q125" s="178">
        <f>RES_hhdet_in_fech!Q125/RES_summary!Q$21</f>
        <v>62.949667452821735</v>
      </c>
    </row>
    <row r="126" spans="1:17" ht="12" customHeight="1" x14ac:dyDescent="0.25">
      <c r="A126" s="23" t="s">
        <v>149</v>
      </c>
      <c r="B126" s="156"/>
      <c r="C126" s="177">
        <f>RES_hhdet_in_fech!C126/RES_summary!C$21</f>
        <v>110.5913793228751</v>
      </c>
      <c r="D126" s="177">
        <f>RES_hhdet_in_fech!D126/RES_summary!D$21</f>
        <v>103.18933704652791</v>
      </c>
      <c r="E126" s="177">
        <f>RES_hhdet_in_fech!E126/RES_summary!E$21</f>
        <v>0</v>
      </c>
      <c r="F126" s="177">
        <f>RES_hhdet_in_fech!F126/RES_summary!F$21</f>
        <v>109.02389352419092</v>
      </c>
      <c r="G126" s="177">
        <f>RES_hhdet_in_fech!G126/RES_summary!G$21</f>
        <v>106.27259211236618</v>
      </c>
      <c r="H126" s="177">
        <f>RES_hhdet_in_fech!H126/RES_summary!H$21</f>
        <v>97.3332552217163</v>
      </c>
      <c r="I126" s="177">
        <f>RES_hhdet_in_fech!I126/RES_summary!I$21</f>
        <v>84.713970953856517</v>
      </c>
      <c r="J126" s="177">
        <f>RES_hhdet_in_fech!J126/RES_summary!J$21</f>
        <v>0</v>
      </c>
      <c r="K126" s="177">
        <f>RES_hhdet_in_fech!K126/RES_summary!K$21</f>
        <v>0</v>
      </c>
      <c r="L126" s="177">
        <f>RES_hhdet_in_fech!L126/RES_summary!L$21</f>
        <v>87.019314951463073</v>
      </c>
      <c r="M126" s="177">
        <f>RES_hhdet_in_fech!M126/RES_summary!M$21</f>
        <v>66.672075661911904</v>
      </c>
      <c r="N126" s="177">
        <f>RES_hhdet_in_fech!N126/RES_summary!N$21</f>
        <v>0</v>
      </c>
      <c r="O126" s="177">
        <f>RES_hhdet_in_fech!O126/RES_summary!O$21</f>
        <v>0</v>
      </c>
      <c r="P126" s="177">
        <f>RES_hhdet_in_fech!P126/RES_summary!P$21</f>
        <v>58.526350018073295</v>
      </c>
      <c r="Q126" s="177">
        <f>RES_hhdet_in_fech!Q126/RES_summary!Q$21</f>
        <v>62.503331606812083</v>
      </c>
    </row>
    <row r="127" spans="1:17" ht="12" customHeight="1" x14ac:dyDescent="0.25">
      <c r="A127" s="23" t="s">
        <v>60</v>
      </c>
      <c r="B127" s="156"/>
      <c r="C127" s="177">
        <f>RES_hhdet_in_fech!C127/RES_summary!C$21</f>
        <v>0.36427868882584946</v>
      </c>
      <c r="D127" s="177">
        <f>RES_hhdet_in_fech!D127/RES_summary!D$21</f>
        <v>0.3706077154080612</v>
      </c>
      <c r="E127" s="177">
        <f>RES_hhdet_in_fech!E127/RES_summary!E$21</f>
        <v>0</v>
      </c>
      <c r="F127" s="177">
        <f>RES_hhdet_in_fech!F127/RES_summary!F$21</f>
        <v>0.47430512346078429</v>
      </c>
      <c r="G127" s="177">
        <f>RES_hhdet_in_fech!G127/RES_summary!G$21</f>
        <v>0.2924878197067971</v>
      </c>
      <c r="H127" s="177">
        <f>RES_hhdet_in_fech!H127/RES_summary!H$21</f>
        <v>0.33670867217710704</v>
      </c>
      <c r="I127" s="177">
        <f>RES_hhdet_in_fech!I127/RES_summary!I$21</f>
        <v>0.29595767662377043</v>
      </c>
      <c r="J127" s="177">
        <f>RES_hhdet_in_fech!J127/RES_summary!J$21</f>
        <v>0</v>
      </c>
      <c r="K127" s="177">
        <f>RES_hhdet_in_fech!K127/RES_summary!K$21</f>
        <v>0</v>
      </c>
      <c r="L127" s="177">
        <f>RES_hhdet_in_fech!L127/RES_summary!L$21</f>
        <v>0.54652052014924812</v>
      </c>
      <c r="M127" s="177">
        <f>RES_hhdet_in_fech!M127/RES_summary!M$21</f>
        <v>0.20504549649313134</v>
      </c>
      <c r="N127" s="177">
        <f>RES_hhdet_in_fech!N127/RES_summary!N$21</f>
        <v>0</v>
      </c>
      <c r="O127" s="177">
        <f>RES_hhdet_in_fech!O127/RES_summary!O$21</f>
        <v>0</v>
      </c>
      <c r="P127" s="177">
        <f>RES_hhdet_in_fech!P127/RES_summary!P$21</f>
        <v>0.29440482816104424</v>
      </c>
      <c r="Q127" s="177">
        <f>RES_hhdet_in_fech!Q127/RES_summary!Q$21</f>
        <v>0.4463358460096552</v>
      </c>
    </row>
    <row r="128" spans="1:17" ht="12.95" customHeight="1" x14ac:dyDescent="0.25">
      <c r="A128" s="158" t="s">
        <v>112</v>
      </c>
      <c r="B128" s="157"/>
      <c r="C128" s="178">
        <f>RES_hhdet_in_fech!C128/RES_summary!C$21</f>
        <v>8.8985009717235197</v>
      </c>
      <c r="D128" s="178">
        <f>RES_hhdet_in_fech!D128/RES_summary!D$21</f>
        <v>8.2958526509281416</v>
      </c>
      <c r="E128" s="178">
        <f>RES_hhdet_in_fech!E128/RES_summary!E$21</f>
        <v>0</v>
      </c>
      <c r="F128" s="178">
        <f>RES_hhdet_in_fech!F128/RES_summary!F$21</f>
        <v>7.4652547598869905</v>
      </c>
      <c r="G128" s="178">
        <f>RES_hhdet_in_fech!G128/RES_summary!G$21</f>
        <v>6.9407902376252206</v>
      </c>
      <c r="H128" s="178">
        <f>RES_hhdet_in_fech!H128/RES_summary!H$21</f>
        <v>6.3976006803350787</v>
      </c>
      <c r="I128" s="178">
        <f>RES_hhdet_in_fech!I128/RES_summary!I$21</f>
        <v>5.925597293808238</v>
      </c>
      <c r="J128" s="178">
        <f>RES_hhdet_in_fech!J128/RES_summary!J$21</f>
        <v>0</v>
      </c>
      <c r="K128" s="178">
        <f>RES_hhdet_in_fech!K128/RES_summary!K$21</f>
        <v>0</v>
      </c>
      <c r="L128" s="178">
        <f>RES_hhdet_in_fech!L128/RES_summary!L$21</f>
        <v>6.2903276857452903</v>
      </c>
      <c r="M128" s="178">
        <f>RES_hhdet_in_fech!M128/RES_summary!M$21</f>
        <v>5.7712486064158028</v>
      </c>
      <c r="N128" s="178">
        <f>RES_hhdet_in_fech!N128/RES_summary!N$21</f>
        <v>0</v>
      </c>
      <c r="O128" s="178">
        <f>RES_hhdet_in_fech!O128/RES_summary!O$21</f>
        <v>0</v>
      </c>
      <c r="P128" s="178">
        <f>RES_hhdet_in_fech!P128/RES_summary!P$21</f>
        <v>4.8042026193274072</v>
      </c>
      <c r="Q128" s="178">
        <f>RES_hhdet_in_fech!Q128/RES_summary!Q$21</f>
        <v>4.5253444274286556</v>
      </c>
    </row>
    <row r="129" spans="1:17" ht="12" customHeight="1" x14ac:dyDescent="0.25">
      <c r="A129" s="23" t="s">
        <v>60</v>
      </c>
      <c r="B129" s="156"/>
      <c r="C129" s="177">
        <f>RES_hhdet_in_fech!C129/RES_summary!C$21</f>
        <v>8.8985009717235197</v>
      </c>
      <c r="D129" s="177">
        <f>RES_hhdet_in_fech!D129/RES_summary!D$21</f>
        <v>8.2958526509281416</v>
      </c>
      <c r="E129" s="177">
        <f>RES_hhdet_in_fech!E129/RES_summary!E$21</f>
        <v>0</v>
      </c>
      <c r="F129" s="177">
        <f>RES_hhdet_in_fech!F129/RES_summary!F$21</f>
        <v>7.4652547598869905</v>
      </c>
      <c r="G129" s="177">
        <f>RES_hhdet_in_fech!G129/RES_summary!G$21</f>
        <v>6.9407902376252206</v>
      </c>
      <c r="H129" s="177">
        <f>RES_hhdet_in_fech!H129/RES_summary!H$21</f>
        <v>6.3976006803350787</v>
      </c>
      <c r="I129" s="177">
        <f>RES_hhdet_in_fech!I129/RES_summary!I$21</f>
        <v>5.925597293808238</v>
      </c>
      <c r="J129" s="177">
        <f>RES_hhdet_in_fech!J129/RES_summary!J$21</f>
        <v>0</v>
      </c>
      <c r="K129" s="177">
        <f>RES_hhdet_in_fech!K129/RES_summary!K$21</f>
        <v>0</v>
      </c>
      <c r="L129" s="177">
        <f>RES_hhdet_in_fech!L129/RES_summary!L$21</f>
        <v>6.2903276857452903</v>
      </c>
      <c r="M129" s="177">
        <f>RES_hhdet_in_fech!M129/RES_summary!M$21</f>
        <v>5.7712486064158028</v>
      </c>
      <c r="N129" s="177">
        <f>RES_hhdet_in_fech!N129/RES_summary!N$21</f>
        <v>0</v>
      </c>
      <c r="O129" s="177">
        <f>RES_hhdet_in_fech!O129/RES_summary!O$21</f>
        <v>0</v>
      </c>
      <c r="P129" s="177">
        <f>RES_hhdet_in_fech!P129/RES_summary!P$21</f>
        <v>4.8042026193274072</v>
      </c>
      <c r="Q129" s="177">
        <f>RES_hhdet_in_fech!Q129/RES_summary!Q$21</f>
        <v>4.5253444274286556</v>
      </c>
    </row>
    <row r="130" spans="1:17" ht="12" customHeight="1" x14ac:dyDescent="0.25">
      <c r="A130" s="158" t="s">
        <v>63</v>
      </c>
      <c r="B130" s="157"/>
      <c r="C130" s="178">
        <f>RES_hhdet_in_fech!C130/RES_summary!C$21</f>
        <v>18.804564446304497</v>
      </c>
      <c r="D130" s="178">
        <f>RES_hhdet_in_fech!D130/RES_summary!D$21</f>
        <v>18.011630880285107</v>
      </c>
      <c r="E130" s="178">
        <f>RES_hhdet_in_fech!E130/RES_summary!E$21</f>
        <v>0</v>
      </c>
      <c r="F130" s="178">
        <f>RES_hhdet_in_fech!F130/RES_summary!F$21</f>
        <v>17.107672686574581</v>
      </c>
      <c r="G130" s="178">
        <f>RES_hhdet_in_fech!G130/RES_summary!G$21</f>
        <v>16.637442455600137</v>
      </c>
      <c r="H130" s="178">
        <f>RES_hhdet_in_fech!H130/RES_summary!H$21</f>
        <v>16.773558353357817</v>
      </c>
      <c r="I130" s="178">
        <f>RES_hhdet_in_fech!I130/RES_summary!I$21</f>
        <v>16.305517362094701</v>
      </c>
      <c r="J130" s="178">
        <f>RES_hhdet_in_fech!J130/RES_summary!J$21</f>
        <v>0</v>
      </c>
      <c r="K130" s="178">
        <f>RES_hhdet_in_fech!K130/RES_summary!K$21</f>
        <v>0</v>
      </c>
      <c r="L130" s="178">
        <f>RES_hhdet_in_fech!L130/RES_summary!L$21</f>
        <v>14.324143724657556</v>
      </c>
      <c r="M130" s="178">
        <f>RES_hhdet_in_fech!M130/RES_summary!M$21</f>
        <v>13.298980718555113</v>
      </c>
      <c r="N130" s="178">
        <f>RES_hhdet_in_fech!N130/RES_summary!N$21</f>
        <v>0</v>
      </c>
      <c r="O130" s="178">
        <f>RES_hhdet_in_fech!O130/RES_summary!O$21</f>
        <v>0</v>
      </c>
      <c r="P130" s="178">
        <f>RES_hhdet_in_fech!P130/RES_summary!P$21</f>
        <v>15.476605110264602</v>
      </c>
      <c r="Q130" s="178">
        <f>RES_hhdet_in_fech!Q130/RES_summary!Q$21</f>
        <v>14.08246269987418</v>
      </c>
    </row>
    <row r="131" spans="1:17" ht="12" customHeight="1" x14ac:dyDescent="0.25">
      <c r="A131" s="167" t="s">
        <v>148</v>
      </c>
      <c r="B131" s="132"/>
      <c r="C131" s="183">
        <f>RES_hhdet_in_fech!C131/RES_summary!C$21</f>
        <v>16.939340516187169</v>
      </c>
      <c r="D131" s="183">
        <f>RES_hhdet_in_fech!D131/RES_summary!D$21</f>
        <v>16.485682372571748</v>
      </c>
      <c r="E131" s="183">
        <f>RES_hhdet_in_fech!E131/RES_summary!E$21</f>
        <v>0</v>
      </c>
      <c r="F131" s="183">
        <f>RES_hhdet_in_fech!F131/RES_summary!F$21</f>
        <v>16.0618300437391</v>
      </c>
      <c r="G131" s="183">
        <f>RES_hhdet_in_fech!G131/RES_summary!G$21</f>
        <v>15.847693182703731</v>
      </c>
      <c r="H131" s="183">
        <f>RES_hhdet_in_fech!H131/RES_summary!H$21</f>
        <v>15.325472689100167</v>
      </c>
      <c r="I131" s="183">
        <f>RES_hhdet_in_fech!I131/RES_summary!I$21</f>
        <v>15.037377568367845</v>
      </c>
      <c r="J131" s="183">
        <f>RES_hhdet_in_fech!J131/RES_summary!J$21</f>
        <v>0</v>
      </c>
      <c r="K131" s="183">
        <f>RES_hhdet_in_fech!K131/RES_summary!K$21</f>
        <v>0</v>
      </c>
      <c r="L131" s="183">
        <f>RES_hhdet_in_fech!L131/RES_summary!L$21</f>
        <v>14.377519864309058</v>
      </c>
      <c r="M131" s="183">
        <f>RES_hhdet_in_fech!M131/RES_summary!M$21</f>
        <v>13.041236251271634</v>
      </c>
      <c r="N131" s="183">
        <f>RES_hhdet_in_fech!N131/RES_summary!N$21</f>
        <v>0</v>
      </c>
      <c r="O131" s="183">
        <f>RES_hhdet_in_fech!O131/RES_summary!O$21</f>
        <v>0</v>
      </c>
      <c r="P131" s="183">
        <f>RES_hhdet_in_fech!P131/RES_summary!P$21</f>
        <v>14.514982321725507</v>
      </c>
      <c r="Q131" s="183">
        <f>RES_hhdet_in_fech!Q131/RES_summary!Q$21</f>
        <v>14.180773918631809</v>
      </c>
    </row>
    <row r="132" spans="1:17" ht="12" customHeight="1" x14ac:dyDescent="0.25">
      <c r="A132" s="167" t="s">
        <v>147</v>
      </c>
      <c r="B132" s="132"/>
      <c r="C132" s="183">
        <f>RES_hhdet_in_fech!C132/RES_summary!C$21</f>
        <v>16.206014216133433</v>
      </c>
      <c r="D132" s="183">
        <f>RES_hhdet_in_fech!D132/RES_summary!D$21</f>
        <v>15.807816120695792</v>
      </c>
      <c r="E132" s="183">
        <f>RES_hhdet_in_fech!E132/RES_summary!E$21</f>
        <v>0</v>
      </c>
      <c r="F132" s="183">
        <f>RES_hhdet_in_fech!F132/RES_summary!F$21</f>
        <v>15.471746627295547</v>
      </c>
      <c r="G132" s="183">
        <f>RES_hhdet_in_fech!G132/RES_summary!G$21</f>
        <v>15.28521444635909</v>
      </c>
      <c r="H132" s="183">
        <f>RES_hhdet_in_fech!H132/RES_summary!H$21</f>
        <v>14.877579554164914</v>
      </c>
      <c r="I132" s="183">
        <f>RES_hhdet_in_fech!I132/RES_summary!I$21</f>
        <v>14.636091213463052</v>
      </c>
      <c r="J132" s="183">
        <f>RES_hhdet_in_fech!J132/RES_summary!J$21</f>
        <v>0</v>
      </c>
      <c r="K132" s="183">
        <f>RES_hhdet_in_fech!K132/RES_summary!K$21</f>
        <v>0</v>
      </c>
      <c r="L132" s="183">
        <f>RES_hhdet_in_fech!L132/RES_summary!L$21</f>
        <v>14.023295449961003</v>
      </c>
      <c r="M132" s="183">
        <f>RES_hhdet_in_fech!M132/RES_summary!M$21</f>
        <v>12.711760376835468</v>
      </c>
      <c r="N132" s="183">
        <f>RES_hhdet_in_fech!N132/RES_summary!N$21</f>
        <v>0</v>
      </c>
      <c r="O132" s="183">
        <f>RES_hhdet_in_fech!O132/RES_summary!O$21</f>
        <v>0</v>
      </c>
      <c r="P132" s="183">
        <f>RES_hhdet_in_fech!P132/RES_summary!P$21</f>
        <v>14.082249507068212</v>
      </c>
      <c r="Q132" s="183">
        <f>RES_hhdet_in_fech!Q132/RES_summary!Q$21</f>
        <v>13.792806913264704</v>
      </c>
    </row>
    <row r="133" spans="1:17" ht="12" customHeight="1" x14ac:dyDescent="0.25">
      <c r="A133" s="166" t="s">
        <v>61</v>
      </c>
      <c r="B133" s="165"/>
      <c r="C133" s="182">
        <f>RES_hhdet_in_fech!C133/RES_summary!C$21</f>
        <v>11.089522030581318</v>
      </c>
      <c r="D133" s="182">
        <f>RES_hhdet_in_fech!D133/RES_summary!D$21</f>
        <v>10.801305964748295</v>
      </c>
      <c r="E133" s="182">
        <f>RES_hhdet_in_fech!E133/RES_summary!E$21</f>
        <v>0</v>
      </c>
      <c r="F133" s="182">
        <f>RES_hhdet_in_fech!F133/RES_summary!F$21</f>
        <v>10.540921979296471</v>
      </c>
      <c r="G133" s="182">
        <f>RES_hhdet_in_fech!G133/RES_summary!G$21</f>
        <v>10.409120523946482</v>
      </c>
      <c r="H133" s="182">
        <f>RES_hhdet_in_fech!H133/RES_summary!H$21</f>
        <v>10.098421987435593</v>
      </c>
      <c r="I133" s="182">
        <f>RES_hhdet_in_fech!I133/RES_summary!I$21</f>
        <v>9.9276662396038624</v>
      </c>
      <c r="J133" s="182">
        <f>RES_hhdet_in_fech!J133/RES_summary!J$21</f>
        <v>0</v>
      </c>
      <c r="K133" s="182">
        <f>RES_hhdet_in_fech!K133/RES_summary!K$21</f>
        <v>0</v>
      </c>
      <c r="L133" s="182">
        <f>RES_hhdet_in_fech!L133/RES_summary!L$21</f>
        <v>9.4666690911107914</v>
      </c>
      <c r="M133" s="182">
        <f>RES_hhdet_in_fech!M133/RES_summary!M$21</f>
        <v>8.5812081497094397</v>
      </c>
      <c r="N133" s="182">
        <f>RES_hhdet_in_fech!N133/RES_summary!N$21</f>
        <v>0</v>
      </c>
      <c r="O133" s="182">
        <f>RES_hhdet_in_fech!O133/RES_summary!O$21</f>
        <v>0</v>
      </c>
      <c r="P133" s="182">
        <f>RES_hhdet_in_fech!P133/RES_summary!P$21</f>
        <v>9.5209423078828817</v>
      </c>
      <c r="Q133" s="182">
        <f>RES_hhdet_in_fech!Q133/RES_summary!Q$21</f>
        <v>9.3036328034248363</v>
      </c>
    </row>
    <row r="134" spans="1:17" ht="12" customHeight="1" x14ac:dyDescent="0.25">
      <c r="A134" s="147" t="s">
        <v>59</v>
      </c>
      <c r="B134" s="164"/>
      <c r="C134" s="181">
        <f>RES_hhdet_in_fech!C134/RES_summary!C$21</f>
        <v>5.1164921855521115</v>
      </c>
      <c r="D134" s="181">
        <f>RES_hhdet_in_fech!D134/RES_summary!D$21</f>
        <v>5.0065101559474989</v>
      </c>
      <c r="E134" s="181">
        <f>RES_hhdet_in_fech!E134/RES_summary!E$21</f>
        <v>0</v>
      </c>
      <c r="F134" s="181">
        <f>RES_hhdet_in_fech!F134/RES_summary!F$21</f>
        <v>4.9308246479990778</v>
      </c>
      <c r="G134" s="181">
        <f>RES_hhdet_in_fech!G134/RES_summary!G$21</f>
        <v>4.8760939224126103</v>
      </c>
      <c r="H134" s="181">
        <f>RES_hhdet_in_fech!H134/RES_summary!H$21</f>
        <v>4.7791575667293182</v>
      </c>
      <c r="I134" s="181">
        <f>RES_hhdet_in_fech!I134/RES_summary!I$21</f>
        <v>4.7084249738591915</v>
      </c>
      <c r="J134" s="181">
        <f>RES_hhdet_in_fech!J134/RES_summary!J$21</f>
        <v>0</v>
      </c>
      <c r="K134" s="181">
        <f>RES_hhdet_in_fech!K134/RES_summary!K$21</f>
        <v>0</v>
      </c>
      <c r="L134" s="181">
        <f>RES_hhdet_in_fech!L134/RES_summary!L$21</f>
        <v>4.5566263588502141</v>
      </c>
      <c r="M134" s="181">
        <f>RES_hhdet_in_fech!M134/RES_summary!M$21</f>
        <v>4.130552227126028</v>
      </c>
      <c r="N134" s="181">
        <f>RES_hhdet_in_fech!N134/RES_summary!N$21</f>
        <v>0</v>
      </c>
      <c r="O134" s="181">
        <f>RES_hhdet_in_fech!O134/RES_summary!O$21</f>
        <v>0</v>
      </c>
      <c r="P134" s="181">
        <f>RES_hhdet_in_fech!P134/RES_summary!P$21</f>
        <v>4.5613071991853307</v>
      </c>
      <c r="Q134" s="181">
        <f>RES_hhdet_in_fech!Q134/RES_summary!Q$21</f>
        <v>4.4891741098398654</v>
      </c>
    </row>
    <row r="135" spans="1:17" ht="12" customHeight="1" x14ac:dyDescent="0.25">
      <c r="A135" s="163" t="s">
        <v>142</v>
      </c>
      <c r="B135" s="162"/>
      <c r="C135" s="180">
        <f>RES_hhdet_in_fech!C135/RES_summary!C$21</f>
        <v>22.707813888137974</v>
      </c>
      <c r="D135" s="180">
        <f>RES_hhdet_in_fech!D135/RES_summary!D$21</f>
        <v>22.455458638803677</v>
      </c>
      <c r="E135" s="180">
        <f>RES_hhdet_in_fech!E135/RES_summary!E$21</f>
        <v>0</v>
      </c>
      <c r="F135" s="180">
        <f>RES_hhdet_in_fech!F135/RES_summary!F$21</f>
        <v>22.801936673971014</v>
      </c>
      <c r="G135" s="180">
        <f>RES_hhdet_in_fech!G135/RES_summary!G$21</f>
        <v>20.906065786107852</v>
      </c>
      <c r="H135" s="180">
        <f>RES_hhdet_in_fech!H135/RES_summary!H$21</f>
        <v>20.741742394962504</v>
      </c>
      <c r="I135" s="180">
        <f>RES_hhdet_in_fech!I135/RES_summary!I$21</f>
        <v>20.458703562675428</v>
      </c>
      <c r="J135" s="180">
        <f>RES_hhdet_in_fech!J135/RES_summary!J$21</f>
        <v>0</v>
      </c>
      <c r="K135" s="180">
        <f>RES_hhdet_in_fech!K135/RES_summary!K$21</f>
        <v>0</v>
      </c>
      <c r="L135" s="180">
        <f>RES_hhdet_in_fech!L135/RES_summary!L$21</f>
        <v>0</v>
      </c>
      <c r="M135" s="180">
        <f>RES_hhdet_in_fech!M135/RES_summary!M$21</f>
        <v>17.371254410351852</v>
      </c>
      <c r="N135" s="180">
        <f>RES_hhdet_in_fech!N135/RES_summary!N$21</f>
        <v>0</v>
      </c>
      <c r="O135" s="180">
        <f>RES_hhdet_in_fech!O135/RES_summary!O$21</f>
        <v>0</v>
      </c>
      <c r="P135" s="180">
        <f>RES_hhdet_in_fech!P135/RES_summary!P$21</f>
        <v>20.433849158370307</v>
      </c>
      <c r="Q135" s="180">
        <f>RES_hhdet_in_fech!Q135/RES_summary!Q$21</f>
        <v>0</v>
      </c>
    </row>
    <row r="136" spans="1:17" ht="12" customHeight="1" x14ac:dyDescent="0.25">
      <c r="A136" s="161" t="s">
        <v>141</v>
      </c>
      <c r="B136" s="160"/>
      <c r="C136" s="179">
        <f>RES_hhdet_in_fech!C136/RES_summary!C$21</f>
        <v>20.014887995973265</v>
      </c>
      <c r="D136" s="179">
        <f>RES_hhdet_in_fech!D136/RES_summary!D$21</f>
        <v>19.757972056638643</v>
      </c>
      <c r="E136" s="179">
        <f>RES_hhdet_in_fech!E136/RES_summary!E$21</f>
        <v>0</v>
      </c>
      <c r="F136" s="179">
        <f>RES_hhdet_in_fech!F136/RES_summary!F$21</f>
        <v>19.954343116666173</v>
      </c>
      <c r="G136" s="179">
        <f>RES_hhdet_in_fech!G136/RES_summary!G$21</f>
        <v>18.534145588915248</v>
      </c>
      <c r="H136" s="179">
        <f>RES_hhdet_in_fech!H136/RES_summary!H$21</f>
        <v>18.396285908884789</v>
      </c>
      <c r="I136" s="179">
        <f>RES_hhdet_in_fech!I136/RES_summary!I$21</f>
        <v>18.174739533827172</v>
      </c>
      <c r="J136" s="179">
        <f>RES_hhdet_in_fech!J136/RES_summary!J$21</f>
        <v>0</v>
      </c>
      <c r="K136" s="179">
        <f>RES_hhdet_in_fech!K136/RES_summary!K$21</f>
        <v>0</v>
      </c>
      <c r="L136" s="179">
        <f>RES_hhdet_in_fech!L136/RES_summary!L$21</f>
        <v>0</v>
      </c>
      <c r="M136" s="179">
        <f>RES_hhdet_in_fech!M136/RES_summary!M$21</f>
        <v>15.296629933805878</v>
      </c>
      <c r="N136" s="179">
        <f>RES_hhdet_in_fech!N136/RES_summary!N$21</f>
        <v>0</v>
      </c>
      <c r="O136" s="179">
        <f>RES_hhdet_in_fech!O136/RES_summary!O$21</f>
        <v>0</v>
      </c>
      <c r="P136" s="179">
        <f>RES_hhdet_in_fech!P136/RES_summary!P$21</f>
        <v>17.865054549265661</v>
      </c>
      <c r="Q136" s="179">
        <f>RES_hhdet_in_fech!Q136/RES_summary!Q$21</f>
        <v>0</v>
      </c>
    </row>
    <row r="137" spans="1:17" ht="12" customHeight="1" x14ac:dyDescent="0.25">
      <c r="A137" s="148" t="s">
        <v>60</v>
      </c>
      <c r="B137" s="156"/>
      <c r="C137" s="177">
        <f>RES_hhdet_in_fech!C137/RES_summary!C$21</f>
        <v>14.914508416944514</v>
      </c>
      <c r="D137" s="177">
        <f>RES_hhdet_in_fech!D137/RES_summary!D$21</f>
        <v>14.761270404333196</v>
      </c>
      <c r="E137" s="177">
        <f>RES_hhdet_in_fech!E137/RES_summary!E$21</f>
        <v>0</v>
      </c>
      <c r="F137" s="177">
        <f>RES_hhdet_in_fech!F137/RES_summary!F$21</f>
        <v>15.030863024809749</v>
      </c>
      <c r="G137" s="177">
        <f>RES_hhdet_in_fech!G137/RES_summary!G$21</f>
        <v>13.685943092437185</v>
      </c>
      <c r="H137" s="177">
        <f>RES_hhdet_in_fech!H137/RES_summary!H$21</f>
        <v>13.630473992129856</v>
      </c>
      <c r="I137" s="177">
        <f>RES_hhdet_in_fech!I137/RES_summary!I$21</f>
        <v>13.470024490751747</v>
      </c>
      <c r="J137" s="177">
        <f>RES_hhdet_in_fech!J137/RES_summary!J$21</f>
        <v>0</v>
      </c>
      <c r="K137" s="177">
        <f>RES_hhdet_in_fech!K137/RES_summary!K$21</f>
        <v>0</v>
      </c>
      <c r="L137" s="177">
        <f>RES_hhdet_in_fech!L137/RES_summary!L$21</f>
        <v>0</v>
      </c>
      <c r="M137" s="177">
        <f>RES_hhdet_in_fech!M137/RES_summary!M$21</f>
        <v>11.237386272173261</v>
      </c>
      <c r="N137" s="177">
        <f>RES_hhdet_in_fech!N137/RES_summary!N$21</f>
        <v>0</v>
      </c>
      <c r="O137" s="177">
        <f>RES_hhdet_in_fech!O137/RES_summary!O$21</f>
        <v>0</v>
      </c>
      <c r="P137" s="177">
        <f>RES_hhdet_in_fech!P137/RES_summary!P$21</f>
        <v>13.284213729475228</v>
      </c>
      <c r="Q137" s="177">
        <f>RES_hhdet_in_fech!Q137/RES_summary!Q$21</f>
        <v>0</v>
      </c>
    </row>
    <row r="138" spans="1:17" ht="12" customHeight="1" x14ac:dyDescent="0.25">
      <c r="A138" s="148" t="s">
        <v>59</v>
      </c>
      <c r="B138" s="156"/>
      <c r="C138" s="177">
        <f>RES_hhdet_in_fech!C138/RES_summary!C$21</f>
        <v>5.1003795790287496</v>
      </c>
      <c r="D138" s="177">
        <f>RES_hhdet_in_fech!D138/RES_summary!D$21</f>
        <v>4.9967016523054468</v>
      </c>
      <c r="E138" s="177">
        <f>RES_hhdet_in_fech!E138/RES_summary!E$21</f>
        <v>0</v>
      </c>
      <c r="F138" s="177">
        <f>RES_hhdet_in_fech!F138/RES_summary!F$21</f>
        <v>4.9234800918564225</v>
      </c>
      <c r="G138" s="177">
        <f>RES_hhdet_in_fech!G138/RES_summary!G$21</f>
        <v>4.8482024964780663</v>
      </c>
      <c r="H138" s="177">
        <f>RES_hhdet_in_fech!H138/RES_summary!H$21</f>
        <v>4.7658119167549318</v>
      </c>
      <c r="I138" s="177">
        <f>RES_hhdet_in_fech!I138/RES_summary!I$21</f>
        <v>4.7047150430754243</v>
      </c>
      <c r="J138" s="177">
        <f>RES_hhdet_in_fech!J138/RES_summary!J$21</f>
        <v>0</v>
      </c>
      <c r="K138" s="177">
        <f>RES_hhdet_in_fech!K138/RES_summary!K$21</f>
        <v>0</v>
      </c>
      <c r="L138" s="177">
        <f>RES_hhdet_in_fech!L138/RES_summary!L$21</f>
        <v>0</v>
      </c>
      <c r="M138" s="177">
        <f>RES_hhdet_in_fech!M138/RES_summary!M$21</f>
        <v>4.0592436616326184</v>
      </c>
      <c r="N138" s="177">
        <f>RES_hhdet_in_fech!N138/RES_summary!N$21</f>
        <v>0</v>
      </c>
      <c r="O138" s="177">
        <f>RES_hhdet_in_fech!O138/RES_summary!O$21</f>
        <v>0</v>
      </c>
      <c r="P138" s="177">
        <f>RES_hhdet_in_fech!P138/RES_summary!P$21</f>
        <v>4.580840819790434</v>
      </c>
      <c r="Q138" s="177">
        <f>RES_hhdet_in_fech!Q138/RES_summary!Q$21</f>
        <v>0</v>
      </c>
    </row>
    <row r="139" spans="1:17" ht="12" customHeight="1" x14ac:dyDescent="0.25">
      <c r="A139" s="158" t="s">
        <v>62</v>
      </c>
      <c r="B139" s="157"/>
      <c r="C139" s="178">
        <f>RES_hhdet_in_fech!C139/RES_summary!C$21</f>
        <v>10.234100010356263</v>
      </c>
      <c r="D139" s="178">
        <f>RES_hhdet_in_fech!D139/RES_summary!D$21</f>
        <v>10.217824673790213</v>
      </c>
      <c r="E139" s="178">
        <f>RES_hhdet_in_fech!E139/RES_summary!E$21</f>
        <v>0</v>
      </c>
      <c r="F139" s="178">
        <f>RES_hhdet_in_fech!F139/RES_summary!F$21</f>
        <v>10.354557434778647</v>
      </c>
      <c r="G139" s="178">
        <f>RES_hhdet_in_fech!G139/RES_summary!G$21</f>
        <v>9.7989177184195402</v>
      </c>
      <c r="H139" s="178">
        <f>RES_hhdet_in_fech!H139/RES_summary!H$21</f>
        <v>9.9449785633118033</v>
      </c>
      <c r="I139" s="178">
        <f>RES_hhdet_in_fech!I139/RES_summary!I$21</f>
        <v>9.6912155625770762</v>
      </c>
      <c r="J139" s="178">
        <f>RES_hhdet_in_fech!J139/RES_summary!J$21</f>
        <v>0</v>
      </c>
      <c r="K139" s="178">
        <f>RES_hhdet_in_fech!K139/RES_summary!K$21</f>
        <v>0</v>
      </c>
      <c r="L139" s="178">
        <f>RES_hhdet_in_fech!L139/RES_summary!L$21</f>
        <v>10.529778312048952</v>
      </c>
      <c r="M139" s="178">
        <f>RES_hhdet_in_fech!M139/RES_summary!M$21</f>
        <v>9.06242275057404</v>
      </c>
      <c r="N139" s="178">
        <f>RES_hhdet_in_fech!N139/RES_summary!N$21</f>
        <v>0</v>
      </c>
      <c r="O139" s="178">
        <f>RES_hhdet_in_fech!O139/RES_summary!O$21</f>
        <v>0</v>
      </c>
      <c r="P139" s="178">
        <f>RES_hhdet_in_fech!P139/RES_summary!P$21</f>
        <v>9.7230899620877569</v>
      </c>
      <c r="Q139" s="178">
        <f>RES_hhdet_in_fech!Q139/RES_summary!Q$21</f>
        <v>10.214488546278019</v>
      </c>
    </row>
    <row r="140" spans="1:17" ht="12" customHeight="1" x14ac:dyDescent="0.25">
      <c r="A140" s="23" t="s">
        <v>57</v>
      </c>
      <c r="B140" s="156"/>
      <c r="C140" s="177">
        <f>RES_hhdet_in_fech!C140/RES_summary!C$21</f>
        <v>0</v>
      </c>
      <c r="D140" s="177">
        <f>RES_hhdet_in_fech!D140/RES_summary!D$21</f>
        <v>0</v>
      </c>
      <c r="E140" s="177">
        <f>RES_hhdet_in_fech!E140/RES_summary!E$21</f>
        <v>0</v>
      </c>
      <c r="F140" s="177">
        <f>RES_hhdet_in_fech!F140/RES_summary!F$21</f>
        <v>0</v>
      </c>
      <c r="G140" s="177">
        <f>RES_hhdet_in_fech!G140/RES_summary!G$21</f>
        <v>0</v>
      </c>
      <c r="H140" s="177">
        <f>RES_hhdet_in_fech!H140/RES_summary!H$21</f>
        <v>0</v>
      </c>
      <c r="I140" s="177">
        <f>RES_hhdet_in_fech!I140/RES_summary!I$21</f>
        <v>0</v>
      </c>
      <c r="J140" s="177">
        <f>RES_hhdet_in_fech!J140/RES_summary!J$21</f>
        <v>0</v>
      </c>
      <c r="K140" s="177">
        <f>RES_hhdet_in_fech!K140/RES_summary!K$21</f>
        <v>0</v>
      </c>
      <c r="L140" s="177">
        <f>RES_hhdet_in_fech!L140/RES_summary!L$21</f>
        <v>0</v>
      </c>
      <c r="M140" s="177">
        <f>RES_hhdet_in_fech!M140/RES_summary!M$21</f>
        <v>0</v>
      </c>
      <c r="N140" s="177">
        <f>RES_hhdet_in_fech!N140/RES_summary!N$21</f>
        <v>0</v>
      </c>
      <c r="O140" s="177">
        <f>RES_hhdet_in_fech!O140/RES_summary!O$21</f>
        <v>0</v>
      </c>
      <c r="P140" s="177">
        <f>RES_hhdet_in_fech!P140/RES_summary!P$21</f>
        <v>0</v>
      </c>
      <c r="Q140" s="177">
        <f>RES_hhdet_in_fech!Q140/RES_summary!Q$21</f>
        <v>0</v>
      </c>
    </row>
    <row r="141" spans="1:17" ht="12" customHeight="1" x14ac:dyDescent="0.25">
      <c r="A141" s="29" t="s">
        <v>140</v>
      </c>
      <c r="B141" s="57"/>
      <c r="C141" s="176">
        <f>RES_hhdet_in_fech!C141/RES_summary!C$21</f>
        <v>10.234100010356263</v>
      </c>
      <c r="D141" s="176">
        <f>RES_hhdet_in_fech!D141/RES_summary!D$21</f>
        <v>10.217824673790213</v>
      </c>
      <c r="E141" s="176">
        <f>RES_hhdet_in_fech!E141/RES_summary!E$21</f>
        <v>0</v>
      </c>
      <c r="F141" s="176">
        <f>RES_hhdet_in_fech!F141/RES_summary!F$21</f>
        <v>10.354557434778647</v>
      </c>
      <c r="G141" s="176">
        <f>RES_hhdet_in_fech!G141/RES_summary!G$21</f>
        <v>9.7989177184195402</v>
      </c>
      <c r="H141" s="176">
        <f>RES_hhdet_in_fech!H141/RES_summary!H$21</f>
        <v>9.9449785633118033</v>
      </c>
      <c r="I141" s="176">
        <f>RES_hhdet_in_fech!I141/RES_summary!I$21</f>
        <v>9.6912155625770762</v>
      </c>
      <c r="J141" s="176">
        <f>RES_hhdet_in_fech!J141/RES_summary!J$21</f>
        <v>0</v>
      </c>
      <c r="K141" s="176">
        <f>RES_hhdet_in_fech!K141/RES_summary!K$21</f>
        <v>0</v>
      </c>
      <c r="L141" s="176">
        <f>RES_hhdet_in_fech!L141/RES_summary!L$21</f>
        <v>10.529778312048952</v>
      </c>
      <c r="M141" s="176">
        <f>RES_hhdet_in_fech!M141/RES_summary!M$21</f>
        <v>9.06242275057404</v>
      </c>
      <c r="N141" s="176">
        <f>RES_hhdet_in_fech!N141/RES_summary!N$21</f>
        <v>0</v>
      </c>
      <c r="O141" s="176">
        <f>RES_hhdet_in_fech!O141/RES_summary!O$21</f>
        <v>0</v>
      </c>
      <c r="P141" s="176">
        <f>RES_hhdet_in_fech!P141/RES_summary!P$21</f>
        <v>9.7230899620877569</v>
      </c>
      <c r="Q141" s="176">
        <f>RES_hhdet_in_fech!Q141/RES_summary!Q$21</f>
        <v>10.214488546278019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84">
        <f>RES_hhdet_in_fech!C143/RES_summary!C$21</f>
        <v>119.54170370910327</v>
      </c>
      <c r="D143" s="184">
        <f>RES_hhdet_in_fech!D143/RES_summary!D$21</f>
        <v>110.947978419547</v>
      </c>
      <c r="E143" s="184">
        <f>RES_hhdet_in_fech!E143/RES_summary!E$21</f>
        <v>109.75368300261628</v>
      </c>
      <c r="F143" s="184">
        <f>RES_hhdet_in_fech!F143/RES_summary!F$21</f>
        <v>108.24767268656285</v>
      </c>
      <c r="G143" s="184">
        <f>RES_hhdet_in_fech!G143/RES_summary!G$21</f>
        <v>99.318147506736324</v>
      </c>
      <c r="H143" s="184">
        <f>RES_hhdet_in_fech!H143/RES_summary!H$21</f>
        <v>93.483600752013075</v>
      </c>
      <c r="I143" s="184">
        <f>RES_hhdet_in_fech!I143/RES_summary!I$21</f>
        <v>82.194846832690374</v>
      </c>
      <c r="J143" s="184">
        <f>RES_hhdet_in_fech!J143/RES_summary!J$21</f>
        <v>81.815192369122769</v>
      </c>
      <c r="K143" s="184">
        <f>RES_hhdet_in_fech!K143/RES_summary!K$21</f>
        <v>74.086626014364171</v>
      </c>
      <c r="L143" s="184">
        <f>RES_hhdet_in_fech!L143/RES_summary!L$21</f>
        <v>73.883459943729264</v>
      </c>
      <c r="M143" s="184">
        <f>RES_hhdet_in_fech!M143/RES_summary!M$21</f>
        <v>57.700183288467564</v>
      </c>
      <c r="N143" s="184">
        <f>RES_hhdet_in_fech!N143/RES_summary!N$21</f>
        <v>65.045318662632269</v>
      </c>
      <c r="O143" s="184">
        <f>RES_hhdet_in_fech!O143/RES_summary!O$21</f>
        <v>66.647053437260368</v>
      </c>
      <c r="P143" s="184">
        <f>RES_hhdet_in_fech!P143/RES_summary!P$21</f>
        <v>53.512834814470466</v>
      </c>
      <c r="Q143" s="184">
        <f>RES_hhdet_in_fech!Q143/RES_summary!Q$21</f>
        <v>55.245398069256758</v>
      </c>
    </row>
    <row r="144" spans="1:17" ht="12.95" customHeight="1" x14ac:dyDescent="0.25">
      <c r="A144" s="158" t="s">
        <v>65</v>
      </c>
      <c r="B144" s="157"/>
      <c r="C144" s="178">
        <f>RES_hhdet_in_fech!C144/RES_summary!C$21</f>
        <v>78.204758924662173</v>
      </c>
      <c r="D144" s="178">
        <f>RES_hhdet_in_fech!D144/RES_summary!D$21</f>
        <v>70.64917105204475</v>
      </c>
      <c r="E144" s="178">
        <f>RES_hhdet_in_fech!E144/RES_summary!E$21</f>
        <v>69.248843550902635</v>
      </c>
      <c r="F144" s="178">
        <f>RES_hhdet_in_fech!F144/RES_summary!F$21</f>
        <v>68.541792243934694</v>
      </c>
      <c r="G144" s="178">
        <f>RES_hhdet_in_fech!G144/RES_summary!G$21</f>
        <v>62.574006854170669</v>
      </c>
      <c r="H144" s="178">
        <f>RES_hhdet_in_fech!H144/RES_summary!H$21</f>
        <v>55.288240764333658</v>
      </c>
      <c r="I144" s="178">
        <f>RES_hhdet_in_fech!I144/RES_summary!I$21</f>
        <v>45.040465584631868</v>
      </c>
      <c r="J144" s="178">
        <f>RES_hhdet_in_fech!J144/RES_summary!J$21</f>
        <v>44.979005038725539</v>
      </c>
      <c r="K144" s="178">
        <f>RES_hhdet_in_fech!K144/RES_summary!K$21</f>
        <v>39.703664124166188</v>
      </c>
      <c r="L144" s="178">
        <f>RES_hhdet_in_fech!L144/RES_summary!L$21</f>
        <v>35.83429779755884</v>
      </c>
      <c r="M144" s="178">
        <f>RES_hhdet_in_fech!M144/RES_summary!M$21</f>
        <v>26.080134644843874</v>
      </c>
      <c r="N144" s="178">
        <f>RES_hhdet_in_fech!N144/RES_summary!N$21</f>
        <v>26.159670088186935</v>
      </c>
      <c r="O144" s="178">
        <f>RES_hhdet_in_fech!O144/RES_summary!O$21</f>
        <v>26.085753613048251</v>
      </c>
      <c r="P144" s="178">
        <f>RES_hhdet_in_fech!P144/RES_summary!P$21</f>
        <v>19.192548717375701</v>
      </c>
      <c r="Q144" s="178">
        <f>RES_hhdet_in_fech!Q144/RES_summary!Q$21</f>
        <v>19.599683917036376</v>
      </c>
    </row>
    <row r="145" spans="1:17" ht="12" customHeight="1" x14ac:dyDescent="0.25">
      <c r="A145" s="23" t="s">
        <v>60</v>
      </c>
      <c r="B145" s="156"/>
      <c r="C145" s="177">
        <f>RES_hhdet_in_fech!C145/RES_summary!C$21</f>
        <v>78.204758924662173</v>
      </c>
      <c r="D145" s="177">
        <f>RES_hhdet_in_fech!D145/RES_summary!D$21</f>
        <v>70.64917105204475</v>
      </c>
      <c r="E145" s="177">
        <f>RES_hhdet_in_fech!E145/RES_summary!E$21</f>
        <v>69.248843550902635</v>
      </c>
      <c r="F145" s="177">
        <f>RES_hhdet_in_fech!F145/RES_summary!F$21</f>
        <v>68.541792243934694</v>
      </c>
      <c r="G145" s="177">
        <f>RES_hhdet_in_fech!G145/RES_summary!G$21</f>
        <v>62.574006854170669</v>
      </c>
      <c r="H145" s="177">
        <f>RES_hhdet_in_fech!H145/RES_summary!H$21</f>
        <v>55.288240764333658</v>
      </c>
      <c r="I145" s="177">
        <f>RES_hhdet_in_fech!I145/RES_summary!I$21</f>
        <v>45.040465584631868</v>
      </c>
      <c r="J145" s="177">
        <f>RES_hhdet_in_fech!J145/RES_summary!J$21</f>
        <v>44.979005038725539</v>
      </c>
      <c r="K145" s="177">
        <f>RES_hhdet_in_fech!K145/RES_summary!K$21</f>
        <v>39.703664124166188</v>
      </c>
      <c r="L145" s="177">
        <f>RES_hhdet_in_fech!L145/RES_summary!L$21</f>
        <v>35.83429779755884</v>
      </c>
      <c r="M145" s="177">
        <f>RES_hhdet_in_fech!M145/RES_summary!M$21</f>
        <v>26.080134644843874</v>
      </c>
      <c r="N145" s="177">
        <f>RES_hhdet_in_fech!N145/RES_summary!N$21</f>
        <v>26.159670088186935</v>
      </c>
      <c r="O145" s="177">
        <f>RES_hhdet_in_fech!O145/RES_summary!O$21</f>
        <v>26.085753613048251</v>
      </c>
      <c r="P145" s="177">
        <f>RES_hhdet_in_fech!P145/RES_summary!P$21</f>
        <v>19.192548717375701</v>
      </c>
      <c r="Q145" s="177">
        <f>RES_hhdet_in_fech!Q145/RES_summary!Q$21</f>
        <v>19.599683917036376</v>
      </c>
    </row>
    <row r="146" spans="1:17" ht="12.95" customHeight="1" x14ac:dyDescent="0.25">
      <c r="A146" s="158" t="s">
        <v>112</v>
      </c>
      <c r="B146" s="157"/>
      <c r="C146" s="178">
        <f>RES_hhdet_in_fech!C146/RES_summary!C$21</f>
        <v>8.5176885113862024</v>
      </c>
      <c r="D146" s="178">
        <f>RES_hhdet_in_fech!D146/RES_summary!D$21</f>
        <v>7.7312968658532588</v>
      </c>
      <c r="E146" s="178">
        <f>RES_hhdet_in_fech!E146/RES_summary!E$21</f>
        <v>6.9569112675723721</v>
      </c>
      <c r="F146" s="178">
        <f>RES_hhdet_in_fech!F146/RES_summary!F$21</f>
        <v>6.5386627248609024</v>
      </c>
      <c r="G146" s="178">
        <f>RES_hhdet_in_fech!G146/RES_summary!G$21</f>
        <v>6.1512765480645237</v>
      </c>
      <c r="H146" s="178">
        <f>RES_hhdet_in_fech!H146/RES_summary!H$21</f>
        <v>7.7208592901940545</v>
      </c>
      <c r="I146" s="178">
        <f>RES_hhdet_in_fech!I146/RES_summary!I$21</f>
        <v>7.4859281903826753</v>
      </c>
      <c r="J146" s="178">
        <f>RES_hhdet_in_fech!J146/RES_summary!J$21</f>
        <v>6.9431582764966384</v>
      </c>
      <c r="K146" s="178">
        <f>RES_hhdet_in_fech!K146/RES_summary!K$21</f>
        <v>6.6069878811701885</v>
      </c>
      <c r="L146" s="178">
        <f>RES_hhdet_in_fech!L146/RES_summary!L$21</f>
        <v>5.8411081166814087</v>
      </c>
      <c r="M146" s="178">
        <f>RES_hhdet_in_fech!M146/RES_summary!M$21</f>
        <v>5.8611588617725294</v>
      </c>
      <c r="N146" s="178">
        <f>RES_hhdet_in_fech!N146/RES_summary!N$21</f>
        <v>5.6710470478073436</v>
      </c>
      <c r="O146" s="178">
        <f>RES_hhdet_in_fech!O146/RES_summary!O$21</f>
        <v>5.3499513842294872</v>
      </c>
      <c r="P146" s="178">
        <f>RES_hhdet_in_fech!P146/RES_summary!P$21</f>
        <v>4.9714591528252985</v>
      </c>
      <c r="Q146" s="178">
        <f>RES_hhdet_in_fech!Q146/RES_summary!Q$21</f>
        <v>4.7221479456129822</v>
      </c>
    </row>
    <row r="147" spans="1:17" ht="12" customHeight="1" x14ac:dyDescent="0.25">
      <c r="A147" s="23" t="s">
        <v>60</v>
      </c>
      <c r="B147" s="156"/>
      <c r="C147" s="177">
        <f>RES_hhdet_in_fech!C147/RES_summary!C$21</f>
        <v>8.5176885113862024</v>
      </c>
      <c r="D147" s="177">
        <f>RES_hhdet_in_fech!D147/RES_summary!D$21</f>
        <v>7.7312968658532588</v>
      </c>
      <c r="E147" s="177">
        <f>RES_hhdet_in_fech!E147/RES_summary!E$21</f>
        <v>6.9569112675723721</v>
      </c>
      <c r="F147" s="177">
        <f>RES_hhdet_in_fech!F147/RES_summary!F$21</f>
        <v>6.5386627248609024</v>
      </c>
      <c r="G147" s="177">
        <f>RES_hhdet_in_fech!G147/RES_summary!G$21</f>
        <v>6.1512765480645237</v>
      </c>
      <c r="H147" s="177">
        <f>RES_hhdet_in_fech!H147/RES_summary!H$21</f>
        <v>7.7208592901940545</v>
      </c>
      <c r="I147" s="177">
        <f>RES_hhdet_in_fech!I147/RES_summary!I$21</f>
        <v>7.4859281903826753</v>
      </c>
      <c r="J147" s="177">
        <f>RES_hhdet_in_fech!J147/RES_summary!J$21</f>
        <v>6.9431582764966384</v>
      </c>
      <c r="K147" s="177">
        <f>RES_hhdet_in_fech!K147/RES_summary!K$21</f>
        <v>6.6069878811701885</v>
      </c>
      <c r="L147" s="177">
        <f>RES_hhdet_in_fech!L147/RES_summary!L$21</f>
        <v>5.8411081166814087</v>
      </c>
      <c r="M147" s="177">
        <f>RES_hhdet_in_fech!M147/RES_summary!M$21</f>
        <v>5.8611588617725294</v>
      </c>
      <c r="N147" s="177">
        <f>RES_hhdet_in_fech!N147/RES_summary!N$21</f>
        <v>5.6710470478073436</v>
      </c>
      <c r="O147" s="177">
        <f>RES_hhdet_in_fech!O147/RES_summary!O$21</f>
        <v>5.3499513842294872</v>
      </c>
      <c r="P147" s="177">
        <f>RES_hhdet_in_fech!P147/RES_summary!P$21</f>
        <v>4.9714591528252985</v>
      </c>
      <c r="Q147" s="177">
        <f>RES_hhdet_in_fech!Q147/RES_summary!Q$21</f>
        <v>4.7221479456129822</v>
      </c>
    </row>
    <row r="148" spans="1:17" ht="12" customHeight="1" x14ac:dyDescent="0.25">
      <c r="A148" s="158" t="s">
        <v>63</v>
      </c>
      <c r="B148" s="157"/>
      <c r="C148" s="178">
        <f>RES_hhdet_in_fech!C148/RES_summary!C$21</f>
        <v>22.585170470014887</v>
      </c>
      <c r="D148" s="178">
        <f>RES_hhdet_in_fech!D148/RES_summary!D$21</f>
        <v>22.349352730543476</v>
      </c>
      <c r="E148" s="178">
        <f>RES_hhdet_in_fech!E148/RES_summary!E$21</f>
        <v>22.857892596429426</v>
      </c>
      <c r="F148" s="178">
        <f>RES_hhdet_in_fech!F148/RES_summary!F$21</f>
        <v>22.808226035015771</v>
      </c>
      <c r="G148" s="178">
        <f>RES_hhdet_in_fech!G148/RES_summary!G$21</f>
        <v>20.783908408960524</v>
      </c>
      <c r="H148" s="178">
        <f>RES_hhdet_in_fech!H148/RES_summary!H$21</f>
        <v>20.507749846617344</v>
      </c>
      <c r="I148" s="178">
        <f>RES_hhdet_in_fech!I148/RES_summary!I$21</f>
        <v>19.95256387685345</v>
      </c>
      <c r="J148" s="178">
        <f>RES_hhdet_in_fech!J148/RES_summary!J$21</f>
        <v>19.760413247148616</v>
      </c>
      <c r="K148" s="178">
        <f>RES_hhdet_in_fech!K148/RES_summary!K$21</f>
        <v>18.046668894579977</v>
      </c>
      <c r="L148" s="178">
        <f>RES_hhdet_in_fech!L148/RES_summary!L$21</f>
        <v>21.697857241061683</v>
      </c>
      <c r="M148" s="178">
        <f>RES_hhdet_in_fech!M148/RES_summary!M$21</f>
        <v>16.715426708155348</v>
      </c>
      <c r="N148" s="178">
        <f>RES_hhdet_in_fech!N148/RES_summary!N$21</f>
        <v>22.514168183501628</v>
      </c>
      <c r="O148" s="178">
        <f>RES_hhdet_in_fech!O148/RES_summary!O$21</f>
        <v>23.710986382087246</v>
      </c>
      <c r="P148" s="178">
        <f>RES_hhdet_in_fech!P148/RES_summary!P$21</f>
        <v>19.640912298940965</v>
      </c>
      <c r="Q148" s="178">
        <f>RES_hhdet_in_fech!Q148/RES_summary!Q$21</f>
        <v>20.715609759104648</v>
      </c>
    </row>
    <row r="149" spans="1:17" ht="12" customHeight="1" x14ac:dyDescent="0.25">
      <c r="A149" s="167" t="s">
        <v>144</v>
      </c>
      <c r="B149" s="132"/>
      <c r="C149" s="183">
        <f>RES_hhdet_in_fech!C149/RES_summary!C$21</f>
        <v>0</v>
      </c>
      <c r="D149" s="183">
        <f>RES_hhdet_in_fech!D149/RES_summary!D$21</f>
        <v>0</v>
      </c>
      <c r="E149" s="183">
        <f>RES_hhdet_in_fech!E149/RES_summary!E$21</f>
        <v>0</v>
      </c>
      <c r="F149" s="183">
        <f>RES_hhdet_in_fech!F149/RES_summary!F$21</f>
        <v>0</v>
      </c>
      <c r="G149" s="183">
        <f>RES_hhdet_in_fech!G149/RES_summary!G$21</f>
        <v>0</v>
      </c>
      <c r="H149" s="183">
        <f>RES_hhdet_in_fech!H149/RES_summary!H$21</f>
        <v>0</v>
      </c>
      <c r="I149" s="183">
        <f>RES_hhdet_in_fech!I149/RES_summary!I$21</f>
        <v>0</v>
      </c>
      <c r="J149" s="183">
        <f>RES_hhdet_in_fech!J149/RES_summary!J$21</f>
        <v>0</v>
      </c>
      <c r="K149" s="183">
        <f>RES_hhdet_in_fech!K149/RES_summary!K$21</f>
        <v>0</v>
      </c>
      <c r="L149" s="183">
        <f>RES_hhdet_in_fech!L149/RES_summary!L$21</f>
        <v>0</v>
      </c>
      <c r="M149" s="183">
        <f>RES_hhdet_in_fech!M149/RES_summary!M$21</f>
        <v>0</v>
      </c>
      <c r="N149" s="183">
        <f>RES_hhdet_in_fech!N149/RES_summary!N$21</f>
        <v>0</v>
      </c>
      <c r="O149" s="183">
        <f>RES_hhdet_in_fech!O149/RES_summary!O$21</f>
        <v>0</v>
      </c>
      <c r="P149" s="183">
        <f>RES_hhdet_in_fech!P149/RES_summary!P$21</f>
        <v>0</v>
      </c>
      <c r="Q149" s="183">
        <f>RES_hhdet_in_fech!Q149/RES_summary!Q$21</f>
        <v>0</v>
      </c>
    </row>
    <row r="150" spans="1:17" ht="12" customHeight="1" x14ac:dyDescent="0.25">
      <c r="A150" s="167" t="s">
        <v>143</v>
      </c>
      <c r="B150" s="132"/>
      <c r="C150" s="183">
        <f>RES_hhdet_in_fech!C150/RES_summary!C$21</f>
        <v>0</v>
      </c>
      <c r="D150" s="183">
        <f>RES_hhdet_in_fech!D150/RES_summary!D$21</f>
        <v>0</v>
      </c>
      <c r="E150" s="183">
        <f>RES_hhdet_in_fech!E150/RES_summary!E$21</f>
        <v>0</v>
      </c>
      <c r="F150" s="183">
        <f>RES_hhdet_in_fech!F150/RES_summary!F$21</f>
        <v>0</v>
      </c>
      <c r="G150" s="183">
        <f>RES_hhdet_in_fech!G150/RES_summary!G$21</f>
        <v>0</v>
      </c>
      <c r="H150" s="183">
        <f>RES_hhdet_in_fech!H150/RES_summary!H$21</f>
        <v>0</v>
      </c>
      <c r="I150" s="183">
        <f>RES_hhdet_in_fech!I150/RES_summary!I$21</f>
        <v>0</v>
      </c>
      <c r="J150" s="183">
        <f>RES_hhdet_in_fech!J150/RES_summary!J$21</f>
        <v>0</v>
      </c>
      <c r="K150" s="183">
        <f>RES_hhdet_in_fech!K150/RES_summary!K$21</f>
        <v>0</v>
      </c>
      <c r="L150" s="183">
        <f>RES_hhdet_in_fech!L150/RES_summary!L$21</f>
        <v>0</v>
      </c>
      <c r="M150" s="183">
        <f>RES_hhdet_in_fech!M150/RES_summary!M$21</f>
        <v>0</v>
      </c>
      <c r="N150" s="183">
        <f>RES_hhdet_in_fech!N150/RES_summary!N$21</f>
        <v>0</v>
      </c>
      <c r="O150" s="183">
        <f>RES_hhdet_in_fech!O150/RES_summary!O$21</f>
        <v>0</v>
      </c>
      <c r="P150" s="183">
        <f>RES_hhdet_in_fech!P150/RES_summary!P$21</f>
        <v>0</v>
      </c>
      <c r="Q150" s="183">
        <f>RES_hhdet_in_fech!Q150/RES_summary!Q$21</f>
        <v>0</v>
      </c>
    </row>
    <row r="151" spans="1:17" ht="12" customHeight="1" x14ac:dyDescent="0.25">
      <c r="A151" s="166" t="s">
        <v>57</v>
      </c>
      <c r="B151" s="165"/>
      <c r="C151" s="182">
        <f>RES_hhdet_in_fech!C151/RES_summary!C$21</f>
        <v>0</v>
      </c>
      <c r="D151" s="182">
        <f>RES_hhdet_in_fech!D151/RES_summary!D$21</f>
        <v>0</v>
      </c>
      <c r="E151" s="182">
        <f>RES_hhdet_in_fech!E151/RES_summary!E$21</f>
        <v>0</v>
      </c>
      <c r="F151" s="182">
        <f>RES_hhdet_in_fech!F151/RES_summary!F$21</f>
        <v>0</v>
      </c>
      <c r="G151" s="182">
        <f>RES_hhdet_in_fech!G151/RES_summary!G$21</f>
        <v>0</v>
      </c>
      <c r="H151" s="182">
        <f>RES_hhdet_in_fech!H151/RES_summary!H$21</f>
        <v>0</v>
      </c>
      <c r="I151" s="182">
        <f>RES_hhdet_in_fech!I151/RES_summary!I$21</f>
        <v>0</v>
      </c>
      <c r="J151" s="182">
        <f>RES_hhdet_in_fech!J151/RES_summary!J$21</f>
        <v>0</v>
      </c>
      <c r="K151" s="182">
        <f>RES_hhdet_in_fech!K151/RES_summary!K$21</f>
        <v>0</v>
      </c>
      <c r="L151" s="182">
        <f>RES_hhdet_in_fech!L151/RES_summary!L$21</f>
        <v>0</v>
      </c>
      <c r="M151" s="182">
        <f>RES_hhdet_in_fech!M151/RES_summary!M$21</f>
        <v>0</v>
      </c>
      <c r="N151" s="182">
        <f>RES_hhdet_in_fech!N151/RES_summary!N$21</f>
        <v>0</v>
      </c>
      <c r="O151" s="182">
        <f>RES_hhdet_in_fech!O151/RES_summary!O$21</f>
        <v>0</v>
      </c>
      <c r="P151" s="182">
        <f>RES_hhdet_in_fech!P151/RES_summary!P$21</f>
        <v>0</v>
      </c>
      <c r="Q151" s="182">
        <f>RES_hhdet_in_fech!Q151/RES_summary!Q$21</f>
        <v>0</v>
      </c>
    </row>
    <row r="152" spans="1:17" ht="12" customHeight="1" x14ac:dyDescent="0.25">
      <c r="A152" s="147" t="s">
        <v>59</v>
      </c>
      <c r="B152" s="164"/>
      <c r="C152" s="181">
        <f>RES_hhdet_in_fech!C152/RES_summary!C$21</f>
        <v>0</v>
      </c>
      <c r="D152" s="181">
        <f>RES_hhdet_in_fech!D152/RES_summary!D$21</f>
        <v>0</v>
      </c>
      <c r="E152" s="181">
        <f>RES_hhdet_in_fech!E152/RES_summary!E$21</f>
        <v>0</v>
      </c>
      <c r="F152" s="181">
        <f>RES_hhdet_in_fech!F152/RES_summary!F$21</f>
        <v>0</v>
      </c>
      <c r="G152" s="181">
        <f>RES_hhdet_in_fech!G152/RES_summary!G$21</f>
        <v>0</v>
      </c>
      <c r="H152" s="181">
        <f>RES_hhdet_in_fech!H152/RES_summary!H$21</f>
        <v>0</v>
      </c>
      <c r="I152" s="181">
        <f>RES_hhdet_in_fech!I152/RES_summary!I$21</f>
        <v>0</v>
      </c>
      <c r="J152" s="181">
        <f>RES_hhdet_in_fech!J152/RES_summary!J$21</f>
        <v>0</v>
      </c>
      <c r="K152" s="181">
        <f>RES_hhdet_in_fech!K152/RES_summary!K$21</f>
        <v>0</v>
      </c>
      <c r="L152" s="181">
        <f>RES_hhdet_in_fech!L152/RES_summary!L$21</f>
        <v>0</v>
      </c>
      <c r="M152" s="181">
        <f>RES_hhdet_in_fech!M152/RES_summary!M$21</f>
        <v>0</v>
      </c>
      <c r="N152" s="181">
        <f>RES_hhdet_in_fech!N152/RES_summary!N$21</f>
        <v>0</v>
      </c>
      <c r="O152" s="181">
        <f>RES_hhdet_in_fech!O152/RES_summary!O$21</f>
        <v>0</v>
      </c>
      <c r="P152" s="181">
        <f>RES_hhdet_in_fech!P152/RES_summary!P$21</f>
        <v>0</v>
      </c>
      <c r="Q152" s="181">
        <f>RES_hhdet_in_fech!Q152/RES_summary!Q$21</f>
        <v>0</v>
      </c>
    </row>
    <row r="153" spans="1:17" ht="12" customHeight="1" x14ac:dyDescent="0.25">
      <c r="A153" s="163" t="s">
        <v>142</v>
      </c>
      <c r="B153" s="162"/>
      <c r="C153" s="180">
        <f>RES_hhdet_in_fech!C153/RES_summary!C$21</f>
        <v>22.708598356919723</v>
      </c>
      <c r="D153" s="180">
        <f>RES_hhdet_in_fech!D153/RES_summary!D$21</f>
        <v>22.481496760819606</v>
      </c>
      <c r="E153" s="180">
        <f>RES_hhdet_in_fech!E153/RES_summary!E$21</f>
        <v>23.016691643031251</v>
      </c>
      <c r="F153" s="180">
        <f>RES_hhdet_in_fech!F153/RES_summary!F$21</f>
        <v>22.958950553495857</v>
      </c>
      <c r="G153" s="180">
        <f>RES_hhdet_in_fech!G153/RES_summary!G$21</f>
        <v>20.96075298253951</v>
      </c>
      <c r="H153" s="180">
        <f>RES_hhdet_in_fech!H153/RES_summary!H$21</f>
        <v>20.795437070379091</v>
      </c>
      <c r="I153" s="180">
        <f>RES_hhdet_in_fech!I153/RES_summary!I$21</f>
        <v>20.410731656999072</v>
      </c>
      <c r="J153" s="180">
        <f>RES_hhdet_in_fech!J153/RES_summary!J$21</f>
        <v>20.1612218836135</v>
      </c>
      <c r="K153" s="180">
        <f>RES_hhdet_in_fech!K153/RES_summary!K$21</f>
        <v>18.524857625000092</v>
      </c>
      <c r="L153" s="180">
        <f>RES_hhdet_in_fech!L153/RES_summary!L$21</f>
        <v>22.215071092097453</v>
      </c>
      <c r="M153" s="180">
        <f>RES_hhdet_in_fech!M153/RES_summary!M$21</f>
        <v>17.389563809094817</v>
      </c>
      <c r="N153" s="180">
        <f>RES_hhdet_in_fech!N153/RES_summary!N$21</f>
        <v>23.115196152287172</v>
      </c>
      <c r="O153" s="180">
        <f>RES_hhdet_in_fech!O153/RES_summary!O$21</f>
        <v>24.368334796098306</v>
      </c>
      <c r="P153" s="180">
        <f>RES_hhdet_in_fech!P153/RES_summary!P$21</f>
        <v>20.200552253934269</v>
      </c>
      <c r="Q153" s="180">
        <f>RES_hhdet_in_fech!Q153/RES_summary!Q$21</f>
        <v>21.253258359443851</v>
      </c>
    </row>
    <row r="154" spans="1:17" ht="12" customHeight="1" x14ac:dyDescent="0.25">
      <c r="A154" s="161" t="s">
        <v>141</v>
      </c>
      <c r="B154" s="160"/>
      <c r="C154" s="179">
        <f>RES_hhdet_in_fech!C154/RES_summary!C$21</f>
        <v>20.037538454495586</v>
      </c>
      <c r="D154" s="179">
        <f>RES_hhdet_in_fech!D154/RES_summary!D$21</f>
        <v>19.803662731319285</v>
      </c>
      <c r="E154" s="179">
        <f>RES_hhdet_in_fech!E154/RES_summary!E$21</f>
        <v>20.16775533393173</v>
      </c>
      <c r="F154" s="179">
        <f>RES_hhdet_in_fech!F154/RES_summary!F$21</f>
        <v>20.099379550712843</v>
      </c>
      <c r="G154" s="179">
        <f>RES_hhdet_in_fech!G154/RES_summary!G$21</f>
        <v>18.634284838981308</v>
      </c>
      <c r="H154" s="179">
        <f>RES_hhdet_in_fech!H154/RES_summary!H$21</f>
        <v>18.490626384818082</v>
      </c>
      <c r="I154" s="179">
        <f>RES_hhdet_in_fech!I154/RES_summary!I$21</f>
        <v>18.184031893545669</v>
      </c>
      <c r="J154" s="179">
        <f>RES_hhdet_in_fech!J154/RES_summary!J$21</f>
        <v>17.988174224455815</v>
      </c>
      <c r="K154" s="179">
        <f>RES_hhdet_in_fech!K154/RES_summary!K$21</f>
        <v>16.784191309394153</v>
      </c>
      <c r="L154" s="179">
        <f>RES_hhdet_in_fech!L154/RES_summary!L$21</f>
        <v>19.30284348259535</v>
      </c>
      <c r="M154" s="179">
        <f>RES_hhdet_in_fech!M154/RES_summary!M$21</f>
        <v>15.531359103973784</v>
      </c>
      <c r="N154" s="179">
        <f>RES_hhdet_in_fech!N154/RES_summary!N$21</f>
        <v>20.21630338955066</v>
      </c>
      <c r="O154" s="179">
        <f>RES_hhdet_in_fech!O154/RES_summary!O$21</f>
        <v>20.709093171104289</v>
      </c>
      <c r="P154" s="179">
        <f>RES_hhdet_in_fech!P154/RES_summary!P$21</f>
        <v>17.713566978888668</v>
      </c>
      <c r="Q154" s="179">
        <f>RES_hhdet_in_fech!Q154/RES_summary!Q$21</f>
        <v>18.384366124997602</v>
      </c>
    </row>
    <row r="155" spans="1:17" ht="12" customHeight="1" x14ac:dyDescent="0.25">
      <c r="A155" s="148" t="s">
        <v>60</v>
      </c>
      <c r="B155" s="156"/>
      <c r="C155" s="177">
        <f>RES_hhdet_in_fech!C155/RES_summary!C$21</f>
        <v>14.931386875337424</v>
      </c>
      <c r="D155" s="177">
        <f>RES_hhdet_in_fech!D155/RES_summary!D$21</f>
        <v>14.795406114313142</v>
      </c>
      <c r="E155" s="177">
        <f>RES_hhdet_in_fech!E155/RES_summary!E$21</f>
        <v>15.167854282783484</v>
      </c>
      <c r="F155" s="177">
        <f>RES_hhdet_in_fech!F155/RES_summary!F$21</f>
        <v>15.140113565457291</v>
      </c>
      <c r="G155" s="177">
        <f>RES_hhdet_in_fech!G155/RES_summary!G$21</f>
        <v>13.759887697606525</v>
      </c>
      <c r="H155" s="177">
        <f>RES_hhdet_in_fech!H155/RES_summary!H$21</f>
        <v>13.700374264933993</v>
      </c>
      <c r="I155" s="177">
        <f>RES_hhdet_in_fech!I155/RES_summary!I$21</f>
        <v>13.47691142922765</v>
      </c>
      <c r="J155" s="177">
        <f>RES_hhdet_in_fech!J155/RES_summary!J$21</f>
        <v>13.340927249292838</v>
      </c>
      <c r="K155" s="177">
        <f>RES_hhdet_in_fech!K155/RES_summary!K$21</f>
        <v>12.191820899234477</v>
      </c>
      <c r="L155" s="177">
        <f>RES_hhdet_in_fech!L155/RES_summary!L$21</f>
        <v>14.721085627150231</v>
      </c>
      <c r="M155" s="177">
        <f>RES_hhdet_in_fech!M155/RES_summary!M$21</f>
        <v>11.409825715759068</v>
      </c>
      <c r="N155" s="177">
        <f>RES_hhdet_in_fech!N155/RES_summary!N$21</f>
        <v>15.745381033119587</v>
      </c>
      <c r="O155" s="177">
        <f>RES_hhdet_in_fech!O155/RES_summary!O$21</f>
        <v>16.028814457995562</v>
      </c>
      <c r="P155" s="177">
        <f>RES_hhdet_in_fech!P155/RES_summary!P$21</f>
        <v>13.171569614300687</v>
      </c>
      <c r="Q155" s="177">
        <f>RES_hhdet_in_fech!Q155/RES_summary!Q$21</f>
        <v>13.896700736407425</v>
      </c>
    </row>
    <row r="156" spans="1:17" ht="12" customHeight="1" x14ac:dyDescent="0.25">
      <c r="A156" s="148" t="s">
        <v>59</v>
      </c>
      <c r="B156" s="156"/>
      <c r="C156" s="177">
        <f>RES_hhdet_in_fech!C156/RES_summary!C$21</f>
        <v>5.1061515791581593</v>
      </c>
      <c r="D156" s="177">
        <f>RES_hhdet_in_fech!D156/RES_summary!D$21</f>
        <v>5.0082566170061398</v>
      </c>
      <c r="E156" s="177">
        <f>RES_hhdet_in_fech!E156/RES_summary!E$21</f>
        <v>4.999901051148246</v>
      </c>
      <c r="F156" s="177">
        <f>RES_hhdet_in_fech!F156/RES_summary!F$21</f>
        <v>4.9592659852555494</v>
      </c>
      <c r="G156" s="177">
        <f>RES_hhdet_in_fech!G156/RES_summary!G$21</f>
        <v>4.8743971413747849</v>
      </c>
      <c r="H156" s="177">
        <f>RES_hhdet_in_fech!H156/RES_summary!H$21</f>
        <v>4.7902521198840917</v>
      </c>
      <c r="I156" s="177">
        <f>RES_hhdet_in_fech!I156/RES_summary!I$21</f>
        <v>4.7071204643180211</v>
      </c>
      <c r="J156" s="177">
        <f>RES_hhdet_in_fech!J156/RES_summary!J$21</f>
        <v>4.6472469751629797</v>
      </c>
      <c r="K156" s="177">
        <f>RES_hhdet_in_fech!K156/RES_summary!K$21</f>
        <v>4.5923704101596741</v>
      </c>
      <c r="L156" s="177">
        <f>RES_hhdet_in_fech!L156/RES_summary!L$21</f>
        <v>4.5817578554451162</v>
      </c>
      <c r="M156" s="177">
        <f>RES_hhdet_in_fech!M156/RES_summary!M$21</f>
        <v>4.1215333882147203</v>
      </c>
      <c r="N156" s="177">
        <f>RES_hhdet_in_fech!N156/RES_summary!N$21</f>
        <v>4.4709223564310756</v>
      </c>
      <c r="O156" s="177">
        <f>RES_hhdet_in_fech!O156/RES_summary!O$21</f>
        <v>4.6802787131087271</v>
      </c>
      <c r="P156" s="177">
        <f>RES_hhdet_in_fech!P156/RES_summary!P$21</f>
        <v>4.5419973645879788</v>
      </c>
      <c r="Q156" s="177">
        <f>RES_hhdet_in_fech!Q156/RES_summary!Q$21</f>
        <v>4.4876653885901749</v>
      </c>
    </row>
    <row r="157" spans="1:17" ht="12" customHeight="1" x14ac:dyDescent="0.25">
      <c r="A157" s="158" t="s">
        <v>62</v>
      </c>
      <c r="B157" s="157"/>
      <c r="C157" s="178">
        <f>RES_hhdet_in_fech!C157/RES_summary!C$21</f>
        <v>10.234085803039992</v>
      </c>
      <c r="D157" s="178">
        <f>RES_hhdet_in_fech!D157/RES_summary!D$21</f>
        <v>10.218157771105515</v>
      </c>
      <c r="E157" s="178">
        <f>RES_hhdet_in_fech!E157/RES_summary!E$21</f>
        <v>10.690035587711844</v>
      </c>
      <c r="F157" s="178">
        <f>RES_hhdet_in_fech!F157/RES_summary!F$21</f>
        <v>10.358991682751501</v>
      </c>
      <c r="G157" s="178">
        <f>RES_hhdet_in_fech!G157/RES_summary!G$21</f>
        <v>9.8089556955406252</v>
      </c>
      <c r="H157" s="178">
        <f>RES_hhdet_in_fech!H157/RES_summary!H$21</f>
        <v>9.9667508508680296</v>
      </c>
      <c r="I157" s="178">
        <f>RES_hhdet_in_fech!I157/RES_summary!I$21</f>
        <v>9.7158891808223782</v>
      </c>
      <c r="J157" s="178">
        <f>RES_hhdet_in_fech!J157/RES_summary!J$21</f>
        <v>10.132615806751986</v>
      </c>
      <c r="K157" s="178">
        <f>RES_hhdet_in_fech!K157/RES_summary!K$21</f>
        <v>9.7293051144478149</v>
      </c>
      <c r="L157" s="178">
        <f>RES_hhdet_in_fech!L157/RES_summary!L$21</f>
        <v>10.510196788427338</v>
      </c>
      <c r="M157" s="178">
        <f>RES_hhdet_in_fech!M157/RES_summary!M$21</f>
        <v>9.0434630736958184</v>
      </c>
      <c r="N157" s="178">
        <f>RES_hhdet_in_fech!N157/RES_summary!N$21</f>
        <v>10.700433343136369</v>
      </c>
      <c r="O157" s="178">
        <f>RES_hhdet_in_fech!O157/RES_summary!O$21</f>
        <v>11.500362057895391</v>
      </c>
      <c r="P157" s="178">
        <f>RES_hhdet_in_fech!P157/RES_summary!P$21</f>
        <v>9.7079146453285023</v>
      </c>
      <c r="Q157" s="178">
        <f>RES_hhdet_in_fech!Q157/RES_summary!Q$21</f>
        <v>10.207956447502749</v>
      </c>
    </row>
    <row r="158" spans="1:17" ht="12" customHeight="1" x14ac:dyDescent="0.25">
      <c r="A158" s="23" t="s">
        <v>57</v>
      </c>
      <c r="B158" s="156"/>
      <c r="C158" s="177">
        <f>RES_hhdet_in_fech!C158/RES_summary!C$21</f>
        <v>0</v>
      </c>
      <c r="D158" s="177">
        <f>RES_hhdet_in_fech!D158/RES_summary!D$21</f>
        <v>0</v>
      </c>
      <c r="E158" s="177">
        <f>RES_hhdet_in_fech!E158/RES_summary!E$21</f>
        <v>0</v>
      </c>
      <c r="F158" s="177">
        <f>RES_hhdet_in_fech!F158/RES_summary!F$21</f>
        <v>0</v>
      </c>
      <c r="G158" s="177">
        <f>RES_hhdet_in_fech!G158/RES_summary!G$21</f>
        <v>0</v>
      </c>
      <c r="H158" s="177">
        <f>RES_hhdet_in_fech!H158/RES_summary!H$21</f>
        <v>0</v>
      </c>
      <c r="I158" s="177">
        <f>RES_hhdet_in_fech!I158/RES_summary!I$21</f>
        <v>0</v>
      </c>
      <c r="J158" s="177">
        <f>RES_hhdet_in_fech!J158/RES_summary!J$21</f>
        <v>0</v>
      </c>
      <c r="K158" s="177">
        <f>RES_hhdet_in_fech!K158/RES_summary!K$21</f>
        <v>0</v>
      </c>
      <c r="L158" s="177">
        <f>RES_hhdet_in_fech!L158/RES_summary!L$21</f>
        <v>0</v>
      </c>
      <c r="M158" s="177">
        <f>RES_hhdet_in_fech!M158/RES_summary!M$21</f>
        <v>0</v>
      </c>
      <c r="N158" s="177">
        <f>RES_hhdet_in_fech!N158/RES_summary!N$21</f>
        <v>0</v>
      </c>
      <c r="O158" s="177">
        <f>RES_hhdet_in_fech!O158/RES_summary!O$21</f>
        <v>0</v>
      </c>
      <c r="P158" s="177">
        <f>RES_hhdet_in_fech!P158/RES_summary!P$21</f>
        <v>0</v>
      </c>
      <c r="Q158" s="177">
        <f>RES_hhdet_in_fech!Q158/RES_summary!Q$21</f>
        <v>0</v>
      </c>
    </row>
    <row r="159" spans="1:17" ht="12" customHeight="1" x14ac:dyDescent="0.25">
      <c r="A159" s="29" t="s">
        <v>140</v>
      </c>
      <c r="B159" s="57"/>
      <c r="C159" s="176">
        <f>RES_hhdet_in_fech!C159/RES_summary!C$21</f>
        <v>10.234085803039992</v>
      </c>
      <c r="D159" s="176">
        <f>RES_hhdet_in_fech!D159/RES_summary!D$21</f>
        <v>10.218157771105515</v>
      </c>
      <c r="E159" s="176">
        <f>RES_hhdet_in_fech!E159/RES_summary!E$21</f>
        <v>10.690035587711844</v>
      </c>
      <c r="F159" s="176">
        <f>RES_hhdet_in_fech!F159/RES_summary!F$21</f>
        <v>10.358991682751501</v>
      </c>
      <c r="G159" s="176">
        <f>RES_hhdet_in_fech!G159/RES_summary!G$21</f>
        <v>9.8089556955406252</v>
      </c>
      <c r="H159" s="176">
        <f>RES_hhdet_in_fech!H159/RES_summary!H$21</f>
        <v>9.9667508508680296</v>
      </c>
      <c r="I159" s="176">
        <f>RES_hhdet_in_fech!I159/RES_summary!I$21</f>
        <v>9.7158891808223782</v>
      </c>
      <c r="J159" s="176">
        <f>RES_hhdet_in_fech!J159/RES_summary!J$21</f>
        <v>10.132615806751986</v>
      </c>
      <c r="K159" s="176">
        <f>RES_hhdet_in_fech!K159/RES_summary!K$21</f>
        <v>9.7293051144478149</v>
      </c>
      <c r="L159" s="176">
        <f>RES_hhdet_in_fech!L159/RES_summary!L$21</f>
        <v>10.510196788427338</v>
      </c>
      <c r="M159" s="176">
        <f>RES_hhdet_in_fech!M159/RES_summary!M$21</f>
        <v>9.0434630736958184</v>
      </c>
      <c r="N159" s="176">
        <f>RES_hhdet_in_fech!N159/RES_summary!N$21</f>
        <v>10.700433343136369</v>
      </c>
      <c r="O159" s="176">
        <f>RES_hhdet_in_fech!O159/RES_summary!O$21</f>
        <v>11.500362057895391</v>
      </c>
      <c r="P159" s="176">
        <f>RES_hhdet_in_fech!P159/RES_summary!P$21</f>
        <v>9.7079146453285023</v>
      </c>
      <c r="Q159" s="176">
        <f>RES_hhdet_in_fech!Q159/RES_summary!Q$21</f>
        <v>10.207956447502749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84">
        <f>RES_hhdet_in_fech!C161/RES_summary!C$21</f>
        <v>171.688885002348</v>
      </c>
      <c r="D161" s="184">
        <f>RES_hhdet_in_fech!D161/RES_summary!D$21</f>
        <v>164.11923785005669</v>
      </c>
      <c r="E161" s="184">
        <f>RES_hhdet_in_fech!E161/RES_summary!E$21</f>
        <v>173.1414663635955</v>
      </c>
      <c r="F161" s="184">
        <f>RES_hhdet_in_fech!F161/RES_summary!F$21</f>
        <v>176.61057690552232</v>
      </c>
      <c r="G161" s="184">
        <f>RES_hhdet_in_fech!G161/RES_summary!G$21</f>
        <v>160.86552433674353</v>
      </c>
      <c r="H161" s="184">
        <f>RES_hhdet_in_fech!H161/RES_summary!H$21</f>
        <v>155.87542647105664</v>
      </c>
      <c r="I161" s="184">
        <f>RES_hhdet_in_fech!I161/RES_summary!I$21</f>
        <v>137.92664924372474</v>
      </c>
      <c r="J161" s="184">
        <f>RES_hhdet_in_fech!J161/RES_summary!J$21</f>
        <v>152.6787804885586</v>
      </c>
      <c r="K161" s="184">
        <f>RES_hhdet_in_fech!K161/RES_summary!K$21</f>
        <v>139.86466692974838</v>
      </c>
      <c r="L161" s="184">
        <f>RES_hhdet_in_fech!L161/RES_summary!L$21</f>
        <v>156.34844600291174</v>
      </c>
      <c r="M161" s="184">
        <f>RES_hhdet_in_fech!M161/RES_summary!M$21</f>
        <v>109.5162385605479</v>
      </c>
      <c r="N161" s="184">
        <f>RES_hhdet_in_fech!N161/RES_summary!N$21</f>
        <v>141.69149683353484</v>
      </c>
      <c r="O161" s="184">
        <f>RES_hhdet_in_fech!O161/RES_summary!O$21</f>
        <v>158.00767845096965</v>
      </c>
      <c r="P161" s="184">
        <f>RES_hhdet_in_fech!P161/RES_summary!P$21</f>
        <v>109.23328133231186</v>
      </c>
      <c r="Q161" s="184">
        <f>RES_hhdet_in_fech!Q161/RES_summary!Q$21</f>
        <v>121.96964232991496</v>
      </c>
    </row>
    <row r="162" spans="1:17" ht="12.95" customHeight="1" x14ac:dyDescent="0.25">
      <c r="A162" s="158" t="s">
        <v>65</v>
      </c>
      <c r="B162" s="157"/>
      <c r="C162" s="178">
        <f>RES_hhdet_in_fech!C162/RES_summary!C$21</f>
        <v>130.02147700199879</v>
      </c>
      <c r="D162" s="178">
        <f>RES_hhdet_in_fech!D162/RES_summary!D$21</f>
        <v>123.36116479591864</v>
      </c>
      <c r="E162" s="178">
        <f>RES_hhdet_in_fech!E162/RES_summary!E$21</f>
        <v>132.028630545494</v>
      </c>
      <c r="F162" s="178">
        <f>RES_hhdet_in_fech!F162/RES_summary!F$21</f>
        <v>136.43685126840606</v>
      </c>
      <c r="G162" s="178">
        <f>RES_hhdet_in_fech!G162/RES_summary!G$21</f>
        <v>123.72433085731818</v>
      </c>
      <c r="H162" s="178">
        <f>RES_hhdet_in_fech!H162/RES_summary!H$21</f>
        <v>119.35249989689461</v>
      </c>
      <c r="I162" s="178">
        <f>RES_hhdet_in_fech!I162/RES_summary!I$21</f>
        <v>102.554921624941</v>
      </c>
      <c r="J162" s="178">
        <f>RES_hhdet_in_fech!J162/RES_summary!J$21</f>
        <v>115.74058649924002</v>
      </c>
      <c r="K162" s="178">
        <f>RES_hhdet_in_fech!K162/RES_summary!K$21</f>
        <v>105.35476626431767</v>
      </c>
      <c r="L162" s="178">
        <f>RES_hhdet_in_fech!L162/RES_summary!L$21</f>
        <v>117.96742973015333</v>
      </c>
      <c r="M162" s="178">
        <f>RES_hhdet_in_fech!M162/RES_summary!M$21</f>
        <v>78.431795759175571</v>
      </c>
      <c r="N162" s="178">
        <f>RES_hhdet_in_fech!N162/RES_summary!N$21</f>
        <v>102.9571344463251</v>
      </c>
      <c r="O162" s="178">
        <f>RES_hhdet_in_fech!O162/RES_summary!O$21</f>
        <v>117.20311583670454</v>
      </c>
      <c r="P162" s="178">
        <f>RES_hhdet_in_fech!P162/RES_summary!P$21</f>
        <v>75.084836414464235</v>
      </c>
      <c r="Q162" s="178">
        <f>RES_hhdet_in_fech!Q162/RES_summary!Q$21</f>
        <v>86.039473831930749</v>
      </c>
    </row>
    <row r="163" spans="1:17" ht="12" customHeight="1" x14ac:dyDescent="0.25">
      <c r="A163" s="23" t="s">
        <v>60</v>
      </c>
      <c r="B163" s="57"/>
      <c r="C163" s="176">
        <f>RES_hhdet_in_fech!C163/RES_summary!C$21</f>
        <v>130.02147700199879</v>
      </c>
      <c r="D163" s="176">
        <f>RES_hhdet_in_fech!D163/RES_summary!D$21</f>
        <v>123.36116479591864</v>
      </c>
      <c r="E163" s="176">
        <f>RES_hhdet_in_fech!E163/RES_summary!E$21</f>
        <v>132.028630545494</v>
      </c>
      <c r="F163" s="176">
        <f>RES_hhdet_in_fech!F163/RES_summary!F$21</f>
        <v>136.43685126840606</v>
      </c>
      <c r="G163" s="176">
        <f>RES_hhdet_in_fech!G163/RES_summary!G$21</f>
        <v>123.72433085731818</v>
      </c>
      <c r="H163" s="176">
        <f>RES_hhdet_in_fech!H163/RES_summary!H$21</f>
        <v>119.35249989689461</v>
      </c>
      <c r="I163" s="176">
        <f>RES_hhdet_in_fech!I163/RES_summary!I$21</f>
        <v>102.554921624941</v>
      </c>
      <c r="J163" s="176">
        <f>RES_hhdet_in_fech!J163/RES_summary!J$21</f>
        <v>115.74058649924002</v>
      </c>
      <c r="K163" s="176">
        <f>RES_hhdet_in_fech!K163/RES_summary!K$21</f>
        <v>105.35476626431767</v>
      </c>
      <c r="L163" s="176">
        <f>RES_hhdet_in_fech!L163/RES_summary!L$21</f>
        <v>117.96742973015333</v>
      </c>
      <c r="M163" s="176">
        <f>RES_hhdet_in_fech!M163/RES_summary!M$21</f>
        <v>78.431795759175571</v>
      </c>
      <c r="N163" s="176">
        <f>RES_hhdet_in_fech!N163/RES_summary!N$21</f>
        <v>102.9571344463251</v>
      </c>
      <c r="O163" s="176">
        <f>RES_hhdet_in_fech!O163/RES_summary!O$21</f>
        <v>117.20311583670454</v>
      </c>
      <c r="P163" s="176">
        <f>RES_hhdet_in_fech!P163/RES_summary!P$21</f>
        <v>75.084836414464235</v>
      </c>
      <c r="Q163" s="176">
        <f>RES_hhdet_in_fech!Q163/RES_summary!Q$21</f>
        <v>86.039473831930749</v>
      </c>
    </row>
    <row r="164" spans="1:17" ht="12.95" customHeight="1" x14ac:dyDescent="0.25">
      <c r="A164" s="158" t="s">
        <v>112</v>
      </c>
      <c r="B164" s="157"/>
      <c r="C164" s="178">
        <f>RES_hhdet_in_fech!C164/RES_summary!C$21</f>
        <v>8.8976935017777627</v>
      </c>
      <c r="D164" s="178">
        <f>RES_hhdet_in_fech!D164/RES_summary!D$21</f>
        <v>8.3095525395135308</v>
      </c>
      <c r="E164" s="178">
        <f>RES_hhdet_in_fech!E164/RES_summary!E$21</f>
        <v>7.7797679068066614</v>
      </c>
      <c r="F164" s="178">
        <f>RES_hhdet_in_fech!F164/RES_summary!F$21</f>
        <v>7.2165997657508658</v>
      </c>
      <c r="G164" s="178">
        <f>RES_hhdet_in_fech!G164/RES_summary!G$21</f>
        <v>6.7312022493265475</v>
      </c>
      <c r="H164" s="178">
        <f>RES_hhdet_in_fech!H164/RES_summary!H$21</f>
        <v>6.2901073851503861</v>
      </c>
      <c r="I164" s="178">
        <f>RES_hhdet_in_fech!I164/RES_summary!I$21</f>
        <v>5.7974561904612445</v>
      </c>
      <c r="J164" s="178">
        <f>RES_hhdet_in_fech!J164/RES_summary!J$21</f>
        <v>7.368983896399163</v>
      </c>
      <c r="K164" s="178">
        <f>RES_hhdet_in_fech!K164/RES_summary!K$21</f>
        <v>6.8252601356719218</v>
      </c>
      <c r="L164" s="178">
        <f>RES_hhdet_in_fech!L164/RES_summary!L$21</f>
        <v>6.3415368816886168</v>
      </c>
      <c r="M164" s="178">
        <f>RES_hhdet_in_fech!M164/RES_summary!M$21</f>
        <v>5.7866165642826424</v>
      </c>
      <c r="N164" s="178">
        <f>RES_hhdet_in_fech!N164/RES_summary!N$21</f>
        <v>5.5751507376808407</v>
      </c>
      <c r="O164" s="178">
        <f>RES_hhdet_in_fech!O164/RES_summary!O$21</f>
        <v>5.4236920722590352</v>
      </c>
      <c r="P164" s="178">
        <f>RES_hhdet_in_fech!P164/RES_summary!P$21</f>
        <v>5.032663513251328</v>
      </c>
      <c r="Q164" s="178">
        <f>RES_hhdet_in_fech!Q164/RES_summary!Q$21</f>
        <v>4.8663487292047334</v>
      </c>
    </row>
    <row r="165" spans="1:17" ht="12" customHeight="1" x14ac:dyDescent="0.25">
      <c r="A165" s="23" t="s">
        <v>60</v>
      </c>
      <c r="B165" s="156"/>
      <c r="C165" s="177">
        <f>RES_hhdet_in_fech!C165/RES_summary!C$21</f>
        <v>8.8976935017777627</v>
      </c>
      <c r="D165" s="177">
        <f>RES_hhdet_in_fech!D165/RES_summary!D$21</f>
        <v>8.3095525395135308</v>
      </c>
      <c r="E165" s="177">
        <f>RES_hhdet_in_fech!E165/RES_summary!E$21</f>
        <v>7.7797679068066614</v>
      </c>
      <c r="F165" s="177">
        <f>RES_hhdet_in_fech!F165/RES_summary!F$21</f>
        <v>7.2165997657508658</v>
      </c>
      <c r="G165" s="177">
        <f>RES_hhdet_in_fech!G165/RES_summary!G$21</f>
        <v>6.7312022493265475</v>
      </c>
      <c r="H165" s="177">
        <f>RES_hhdet_in_fech!H165/RES_summary!H$21</f>
        <v>6.2901073851503861</v>
      </c>
      <c r="I165" s="177">
        <f>RES_hhdet_in_fech!I165/RES_summary!I$21</f>
        <v>5.7974561904612445</v>
      </c>
      <c r="J165" s="177">
        <f>RES_hhdet_in_fech!J165/RES_summary!J$21</f>
        <v>7.368983896399163</v>
      </c>
      <c r="K165" s="177">
        <f>RES_hhdet_in_fech!K165/RES_summary!K$21</f>
        <v>6.8252601356719218</v>
      </c>
      <c r="L165" s="177">
        <f>RES_hhdet_in_fech!L165/RES_summary!L$21</f>
        <v>6.3415368816886168</v>
      </c>
      <c r="M165" s="177">
        <f>RES_hhdet_in_fech!M165/RES_summary!M$21</f>
        <v>5.7866165642826424</v>
      </c>
      <c r="N165" s="177">
        <f>RES_hhdet_in_fech!N165/RES_summary!N$21</f>
        <v>5.5751507376808407</v>
      </c>
      <c r="O165" s="177">
        <f>RES_hhdet_in_fech!O165/RES_summary!O$21</f>
        <v>5.4236920722590352</v>
      </c>
      <c r="P165" s="177">
        <f>RES_hhdet_in_fech!P165/RES_summary!P$21</f>
        <v>5.032663513251328</v>
      </c>
      <c r="Q165" s="177">
        <f>RES_hhdet_in_fech!Q165/RES_summary!Q$21</f>
        <v>4.8663487292047334</v>
      </c>
    </row>
    <row r="166" spans="1:17" ht="12" customHeight="1" x14ac:dyDescent="0.25">
      <c r="A166" s="158" t="s">
        <v>63</v>
      </c>
      <c r="B166" s="157"/>
      <c r="C166" s="178">
        <f>RES_hhdet_in_fech!C166/RES_summary!C$21</f>
        <v>22.536122132530785</v>
      </c>
      <c r="D166" s="178">
        <f>RES_hhdet_in_fech!D166/RES_summary!D$21</f>
        <v>22.234724181487419</v>
      </c>
      <c r="E166" s="178">
        <f>RES_hhdet_in_fech!E166/RES_summary!E$21</f>
        <v>22.655810956057476</v>
      </c>
      <c r="F166" s="178">
        <f>RES_hhdet_in_fech!F166/RES_summary!F$21</f>
        <v>22.618832440861055</v>
      </c>
      <c r="G166" s="178">
        <f>RES_hhdet_in_fech!G166/RES_summary!G$21</f>
        <v>20.629698013418931</v>
      </c>
      <c r="H166" s="178">
        <f>RES_hhdet_in_fech!H166/RES_summary!H$21</f>
        <v>20.30646679311505</v>
      </c>
      <c r="I166" s="178">
        <f>RES_hhdet_in_fech!I166/RES_summary!I$21</f>
        <v>19.907705359596779</v>
      </c>
      <c r="J166" s="178">
        <f>RES_hhdet_in_fech!J166/RES_summary!J$21</f>
        <v>19.505158806530812</v>
      </c>
      <c r="K166" s="178">
        <f>RES_hhdet_in_fech!K166/RES_summary!K$21</f>
        <v>18.014808599051676</v>
      </c>
      <c r="L166" s="178">
        <f>RES_hhdet_in_fech!L166/RES_summary!L$21</f>
        <v>21.585860333826091</v>
      </c>
      <c r="M166" s="178">
        <f>RES_hhdet_in_fech!M166/RES_summary!M$21</f>
        <v>16.294400033092717</v>
      </c>
      <c r="N166" s="178">
        <f>RES_hhdet_in_fech!N166/RES_summary!N$21</f>
        <v>22.493057155838631</v>
      </c>
      <c r="O166" s="178">
        <f>RES_hhdet_in_fech!O166/RES_summary!O$21</f>
        <v>23.903480887930193</v>
      </c>
      <c r="P166" s="178">
        <f>RES_hhdet_in_fech!P166/RES_summary!P$21</f>
        <v>19.416685545137934</v>
      </c>
      <c r="Q166" s="178">
        <f>RES_hhdet_in_fech!Q166/RES_summary!Q$21</f>
        <v>20.857254426185232</v>
      </c>
    </row>
    <row r="167" spans="1:17" ht="12" customHeight="1" x14ac:dyDescent="0.25">
      <c r="A167" s="167" t="s">
        <v>144</v>
      </c>
      <c r="B167" s="132"/>
      <c r="C167" s="183">
        <f>RES_hhdet_in_fech!C167/RES_summary!C$21</f>
        <v>0</v>
      </c>
      <c r="D167" s="183">
        <f>RES_hhdet_in_fech!D167/RES_summary!D$21</f>
        <v>0</v>
      </c>
      <c r="E167" s="183">
        <f>RES_hhdet_in_fech!E167/RES_summary!E$21</f>
        <v>0</v>
      </c>
      <c r="F167" s="183">
        <f>RES_hhdet_in_fech!F167/RES_summary!F$21</f>
        <v>0</v>
      </c>
      <c r="G167" s="183">
        <f>RES_hhdet_in_fech!G167/RES_summary!G$21</f>
        <v>0</v>
      </c>
      <c r="H167" s="183">
        <f>RES_hhdet_in_fech!H167/RES_summary!H$21</f>
        <v>0</v>
      </c>
      <c r="I167" s="183">
        <f>RES_hhdet_in_fech!I167/RES_summary!I$21</f>
        <v>0</v>
      </c>
      <c r="J167" s="183">
        <f>RES_hhdet_in_fech!J167/RES_summary!J$21</f>
        <v>0</v>
      </c>
      <c r="K167" s="183">
        <f>RES_hhdet_in_fech!K167/RES_summary!K$21</f>
        <v>0</v>
      </c>
      <c r="L167" s="183">
        <f>RES_hhdet_in_fech!L167/RES_summary!L$21</f>
        <v>0</v>
      </c>
      <c r="M167" s="183">
        <f>RES_hhdet_in_fech!M167/RES_summary!M$21</f>
        <v>0</v>
      </c>
      <c r="N167" s="183">
        <f>RES_hhdet_in_fech!N167/RES_summary!N$21</f>
        <v>0</v>
      </c>
      <c r="O167" s="183">
        <f>RES_hhdet_in_fech!O167/RES_summary!O$21</f>
        <v>0</v>
      </c>
      <c r="P167" s="183">
        <f>RES_hhdet_in_fech!P167/RES_summary!P$21</f>
        <v>0</v>
      </c>
      <c r="Q167" s="183">
        <f>RES_hhdet_in_fech!Q167/RES_summary!Q$21</f>
        <v>0</v>
      </c>
    </row>
    <row r="168" spans="1:17" ht="12" customHeight="1" x14ac:dyDescent="0.25">
      <c r="A168" s="167" t="s">
        <v>143</v>
      </c>
      <c r="B168" s="132"/>
      <c r="C168" s="183">
        <f>RES_hhdet_in_fech!C168/RES_summary!C$21</f>
        <v>0</v>
      </c>
      <c r="D168" s="183">
        <f>RES_hhdet_in_fech!D168/RES_summary!D$21</f>
        <v>0</v>
      </c>
      <c r="E168" s="183">
        <f>RES_hhdet_in_fech!E168/RES_summary!E$21</f>
        <v>0</v>
      </c>
      <c r="F168" s="183">
        <f>RES_hhdet_in_fech!F168/RES_summary!F$21</f>
        <v>0</v>
      </c>
      <c r="G168" s="183">
        <f>RES_hhdet_in_fech!G168/RES_summary!G$21</f>
        <v>0</v>
      </c>
      <c r="H168" s="183">
        <f>RES_hhdet_in_fech!H168/RES_summary!H$21</f>
        <v>0</v>
      </c>
      <c r="I168" s="183">
        <f>RES_hhdet_in_fech!I168/RES_summary!I$21</f>
        <v>0</v>
      </c>
      <c r="J168" s="183">
        <f>RES_hhdet_in_fech!J168/RES_summary!J$21</f>
        <v>0</v>
      </c>
      <c r="K168" s="183">
        <f>RES_hhdet_in_fech!K168/RES_summary!K$21</f>
        <v>0</v>
      </c>
      <c r="L168" s="183">
        <f>RES_hhdet_in_fech!L168/RES_summary!L$21</f>
        <v>0</v>
      </c>
      <c r="M168" s="183">
        <f>RES_hhdet_in_fech!M168/RES_summary!M$21</f>
        <v>0</v>
      </c>
      <c r="N168" s="183">
        <f>RES_hhdet_in_fech!N168/RES_summary!N$21</f>
        <v>0</v>
      </c>
      <c r="O168" s="183">
        <f>RES_hhdet_in_fech!O168/RES_summary!O$21</f>
        <v>0</v>
      </c>
      <c r="P168" s="183">
        <f>RES_hhdet_in_fech!P168/RES_summary!P$21</f>
        <v>0</v>
      </c>
      <c r="Q168" s="183">
        <f>RES_hhdet_in_fech!Q168/RES_summary!Q$21</f>
        <v>0</v>
      </c>
    </row>
    <row r="169" spans="1:17" ht="12" customHeight="1" x14ac:dyDescent="0.25">
      <c r="A169" s="166" t="s">
        <v>57</v>
      </c>
      <c r="B169" s="165"/>
      <c r="C169" s="182">
        <f>RES_hhdet_in_fech!C169/RES_summary!C$21</f>
        <v>0</v>
      </c>
      <c r="D169" s="182">
        <f>RES_hhdet_in_fech!D169/RES_summary!D$21</f>
        <v>0</v>
      </c>
      <c r="E169" s="182">
        <f>RES_hhdet_in_fech!E169/RES_summary!E$21</f>
        <v>0</v>
      </c>
      <c r="F169" s="182">
        <f>RES_hhdet_in_fech!F169/RES_summary!F$21</f>
        <v>0</v>
      </c>
      <c r="G169" s="182">
        <f>RES_hhdet_in_fech!G169/RES_summary!G$21</f>
        <v>0</v>
      </c>
      <c r="H169" s="182">
        <f>RES_hhdet_in_fech!H169/RES_summary!H$21</f>
        <v>0</v>
      </c>
      <c r="I169" s="182">
        <f>RES_hhdet_in_fech!I169/RES_summary!I$21</f>
        <v>0</v>
      </c>
      <c r="J169" s="182">
        <f>RES_hhdet_in_fech!J169/RES_summary!J$21</f>
        <v>0</v>
      </c>
      <c r="K169" s="182">
        <f>RES_hhdet_in_fech!K169/RES_summary!K$21</f>
        <v>0</v>
      </c>
      <c r="L169" s="182">
        <f>RES_hhdet_in_fech!L169/RES_summary!L$21</f>
        <v>0</v>
      </c>
      <c r="M169" s="182">
        <f>RES_hhdet_in_fech!M169/RES_summary!M$21</f>
        <v>0</v>
      </c>
      <c r="N169" s="182">
        <f>RES_hhdet_in_fech!N169/RES_summary!N$21</f>
        <v>0</v>
      </c>
      <c r="O169" s="182">
        <f>RES_hhdet_in_fech!O169/RES_summary!O$21</f>
        <v>0</v>
      </c>
      <c r="P169" s="182">
        <f>RES_hhdet_in_fech!P169/RES_summary!P$21</f>
        <v>0</v>
      </c>
      <c r="Q169" s="182">
        <f>RES_hhdet_in_fech!Q169/RES_summary!Q$21</f>
        <v>0</v>
      </c>
    </row>
    <row r="170" spans="1:17" ht="12" customHeight="1" x14ac:dyDescent="0.25">
      <c r="A170" s="147" t="s">
        <v>59</v>
      </c>
      <c r="B170" s="164"/>
      <c r="C170" s="181">
        <f>RES_hhdet_in_fech!C170/RES_summary!C$21</f>
        <v>0</v>
      </c>
      <c r="D170" s="181">
        <f>RES_hhdet_in_fech!D170/RES_summary!D$21</f>
        <v>0</v>
      </c>
      <c r="E170" s="181">
        <f>RES_hhdet_in_fech!E170/RES_summary!E$21</f>
        <v>0</v>
      </c>
      <c r="F170" s="181">
        <f>RES_hhdet_in_fech!F170/RES_summary!F$21</f>
        <v>0</v>
      </c>
      <c r="G170" s="181">
        <f>RES_hhdet_in_fech!G170/RES_summary!G$21</f>
        <v>0</v>
      </c>
      <c r="H170" s="181">
        <f>RES_hhdet_in_fech!H170/RES_summary!H$21</f>
        <v>0</v>
      </c>
      <c r="I170" s="181">
        <f>RES_hhdet_in_fech!I170/RES_summary!I$21</f>
        <v>0</v>
      </c>
      <c r="J170" s="181">
        <f>RES_hhdet_in_fech!J170/RES_summary!J$21</f>
        <v>0</v>
      </c>
      <c r="K170" s="181">
        <f>RES_hhdet_in_fech!K170/RES_summary!K$21</f>
        <v>0</v>
      </c>
      <c r="L170" s="181">
        <f>RES_hhdet_in_fech!L170/RES_summary!L$21</f>
        <v>0</v>
      </c>
      <c r="M170" s="181">
        <f>RES_hhdet_in_fech!M170/RES_summary!M$21</f>
        <v>0</v>
      </c>
      <c r="N170" s="181">
        <f>RES_hhdet_in_fech!N170/RES_summary!N$21</f>
        <v>0</v>
      </c>
      <c r="O170" s="181">
        <f>RES_hhdet_in_fech!O170/RES_summary!O$21</f>
        <v>0</v>
      </c>
      <c r="P170" s="181">
        <f>RES_hhdet_in_fech!P170/RES_summary!P$21</f>
        <v>0</v>
      </c>
      <c r="Q170" s="181">
        <f>RES_hhdet_in_fech!Q170/RES_summary!Q$21</f>
        <v>0</v>
      </c>
    </row>
    <row r="171" spans="1:17" ht="12" customHeight="1" x14ac:dyDescent="0.25">
      <c r="A171" s="163" t="s">
        <v>142</v>
      </c>
      <c r="B171" s="162"/>
      <c r="C171" s="180">
        <f>RES_hhdet_in_fech!C171/RES_summary!C$21</f>
        <v>22.595394168920251</v>
      </c>
      <c r="D171" s="180">
        <f>RES_hhdet_in_fech!D171/RES_summary!D$21</f>
        <v>22.295095118514798</v>
      </c>
      <c r="E171" s="180">
        <f>RES_hhdet_in_fech!E171/RES_summary!E$21</f>
        <v>22.749988578442967</v>
      </c>
      <c r="F171" s="180">
        <f>RES_hhdet_in_fech!F171/RES_summary!F$21</f>
        <v>22.709120216530899</v>
      </c>
      <c r="G171" s="180">
        <f>RES_hhdet_in_fech!G171/RES_summary!G$21</f>
        <v>20.776184625347984</v>
      </c>
      <c r="H171" s="180">
        <f>RES_hhdet_in_fech!H171/RES_summary!H$21</f>
        <v>20.637845821013617</v>
      </c>
      <c r="I171" s="180">
        <f>RES_hhdet_in_fech!I171/RES_summary!I$21</f>
        <v>20.294473332101106</v>
      </c>
      <c r="J171" s="180">
        <f>RES_hhdet_in_fech!J171/RES_summary!J$21</f>
        <v>20.032448440440106</v>
      </c>
      <c r="K171" s="180">
        <f>RES_hhdet_in_fech!K171/RES_summary!K$21</f>
        <v>18.414824749627169</v>
      </c>
      <c r="L171" s="180">
        <f>RES_hhdet_in_fech!L171/RES_summary!L$21</f>
        <v>22.028765782951126</v>
      </c>
      <c r="M171" s="180">
        <f>RES_hhdet_in_fech!M171/RES_summary!M$21</f>
        <v>17.236872500178563</v>
      </c>
      <c r="N171" s="180">
        <f>RES_hhdet_in_fech!N171/RES_summary!N$21</f>
        <v>22.911498839354458</v>
      </c>
      <c r="O171" s="180">
        <f>RES_hhdet_in_fech!O171/RES_summary!O$21</f>
        <v>24.11970486568066</v>
      </c>
      <c r="P171" s="180">
        <f>RES_hhdet_in_fech!P171/RES_summary!P$21</f>
        <v>20.042119057362026</v>
      </c>
      <c r="Q171" s="180">
        <f>RES_hhdet_in_fech!Q171/RES_summary!Q$21</f>
        <v>21.144525630897856</v>
      </c>
    </row>
    <row r="172" spans="1:17" ht="12" customHeight="1" x14ac:dyDescent="0.25">
      <c r="A172" s="161" t="s">
        <v>141</v>
      </c>
      <c r="B172" s="160"/>
      <c r="C172" s="179">
        <f>RES_hhdet_in_fech!C172/RES_summary!C$21</f>
        <v>19.93436239933769</v>
      </c>
      <c r="D172" s="179">
        <f>RES_hhdet_in_fech!D172/RES_summary!D$21</f>
        <v>19.634174758598579</v>
      </c>
      <c r="E172" s="179">
        <f>RES_hhdet_in_fech!E172/RES_summary!E$21</f>
        <v>19.945374348467713</v>
      </c>
      <c r="F172" s="179">
        <f>RES_hhdet_in_fech!F172/RES_summary!F$21</f>
        <v>19.89242532691032</v>
      </c>
      <c r="G172" s="179">
        <f>RES_hhdet_in_fech!G172/RES_summary!G$21</f>
        <v>18.482136272413708</v>
      </c>
      <c r="H172" s="179">
        <f>RES_hhdet_in_fech!H172/RES_summary!H$21</f>
        <v>18.396631174016488</v>
      </c>
      <c r="I172" s="179">
        <f>RES_hhdet_in_fech!I172/RES_summary!I$21</f>
        <v>18.134103850847207</v>
      </c>
      <c r="J172" s="179">
        <f>RES_hhdet_in_fech!J172/RES_summary!J$21</f>
        <v>17.928479266674358</v>
      </c>
      <c r="K172" s="179">
        <f>RES_hhdet_in_fech!K172/RES_summary!K$21</f>
        <v>16.749068191944893</v>
      </c>
      <c r="L172" s="179">
        <f>RES_hhdet_in_fech!L172/RES_summary!L$21</f>
        <v>19.249013521123224</v>
      </c>
      <c r="M172" s="179">
        <f>RES_hhdet_in_fech!M172/RES_summary!M$21</f>
        <v>15.48914751011173</v>
      </c>
      <c r="N172" s="179">
        <f>RES_hhdet_in_fech!N172/RES_summary!N$21</f>
        <v>20.160185996032844</v>
      </c>
      <c r="O172" s="179">
        <f>RES_hhdet_in_fech!O172/RES_summary!O$21</f>
        <v>20.640096148755052</v>
      </c>
      <c r="P172" s="179">
        <f>RES_hhdet_in_fech!P172/RES_summary!P$21</f>
        <v>17.676864277785263</v>
      </c>
      <c r="Q172" s="179">
        <f>RES_hhdet_in_fech!Q172/RES_summary!Q$21</f>
        <v>18.349781869901502</v>
      </c>
    </row>
    <row r="173" spans="1:17" ht="12" customHeight="1" x14ac:dyDescent="0.25">
      <c r="A173" s="148" t="s">
        <v>60</v>
      </c>
      <c r="B173" s="156"/>
      <c r="C173" s="177">
        <f>RES_hhdet_in_fech!C173/RES_summary!C$21</f>
        <v>14.854503100449998</v>
      </c>
      <c r="D173" s="177">
        <f>RES_hhdet_in_fech!D173/RES_summary!D$21</f>
        <v>14.66878088230853</v>
      </c>
      <c r="E173" s="177">
        <f>RES_hhdet_in_fech!E173/RES_summary!E$21</f>
        <v>15.000605011512082</v>
      </c>
      <c r="F173" s="177">
        <f>RES_hhdet_in_fech!F173/RES_summary!F$21</f>
        <v>14.984222661297013</v>
      </c>
      <c r="G173" s="177">
        <f>RES_hhdet_in_fech!G173/RES_summary!G$21</f>
        <v>13.647538487137092</v>
      </c>
      <c r="H173" s="177">
        <f>RES_hhdet_in_fech!H173/RES_summary!H$21</f>
        <v>13.630729811561089</v>
      </c>
      <c r="I173" s="177">
        <f>RES_hhdet_in_fech!I173/RES_summary!I$21</f>
        <v>13.439907765066639</v>
      </c>
      <c r="J173" s="177">
        <f>RES_hhdet_in_fech!J173/RES_summary!J$21</f>
        <v>13.296654491036509</v>
      </c>
      <c r="K173" s="177">
        <f>RES_hhdet_in_fech!K173/RES_summary!K$21</f>
        <v>12.166307918032668</v>
      </c>
      <c r="L173" s="177">
        <f>RES_hhdet_in_fech!L173/RES_summary!L$21</f>
        <v>14.680032842732647</v>
      </c>
      <c r="M173" s="177">
        <f>RES_hhdet_in_fech!M173/RES_summary!M$21</f>
        <v>11.378815749024909</v>
      </c>
      <c r="N173" s="177">
        <f>RES_hhdet_in_fech!N173/RES_summary!N$21</f>
        <v>15.70167424229351</v>
      </c>
      <c r="O173" s="177">
        <f>RES_hhdet_in_fech!O173/RES_summary!O$21</f>
        <v>15.975410841514025</v>
      </c>
      <c r="P173" s="177">
        <f>RES_hhdet_in_fech!P173/RES_summary!P$21</f>
        <v>13.144277980538135</v>
      </c>
      <c r="Q173" s="177">
        <f>RES_hhdet_in_fech!Q173/RES_summary!Q$21</f>
        <v>13.870558576270145</v>
      </c>
    </row>
    <row r="174" spans="1:17" ht="12" customHeight="1" x14ac:dyDescent="0.25">
      <c r="A174" s="159" t="s">
        <v>59</v>
      </c>
      <c r="B174" s="57"/>
      <c r="C174" s="176">
        <f>RES_hhdet_in_fech!C174/RES_summary!C$21</f>
        <v>5.0798592988876958</v>
      </c>
      <c r="D174" s="176">
        <f>RES_hhdet_in_fech!D174/RES_summary!D$21</f>
        <v>4.9653938762900491</v>
      </c>
      <c r="E174" s="176">
        <f>RES_hhdet_in_fech!E174/RES_summary!E$21</f>
        <v>4.9447693369556314</v>
      </c>
      <c r="F174" s="176">
        <f>RES_hhdet_in_fech!F174/RES_summary!F$21</f>
        <v>4.9082026656133086</v>
      </c>
      <c r="G174" s="176">
        <f>RES_hhdet_in_fech!G174/RES_summary!G$21</f>
        <v>4.8345977852766131</v>
      </c>
      <c r="H174" s="176">
        <f>RES_hhdet_in_fech!H174/RES_summary!H$21</f>
        <v>4.7659013624553976</v>
      </c>
      <c r="I174" s="176">
        <f>RES_hhdet_in_fech!I174/RES_summary!I$21</f>
        <v>4.6941960857805691</v>
      </c>
      <c r="J174" s="176">
        <f>RES_hhdet_in_fech!J174/RES_summary!J$21</f>
        <v>4.631824775637849</v>
      </c>
      <c r="K174" s="176">
        <f>RES_hhdet_in_fech!K174/RES_summary!K$21</f>
        <v>4.5827602739122248</v>
      </c>
      <c r="L174" s="176">
        <f>RES_hhdet_in_fech!L174/RES_summary!L$21</f>
        <v>4.5689806783905746</v>
      </c>
      <c r="M174" s="176">
        <f>RES_hhdet_in_fech!M174/RES_summary!M$21</f>
        <v>4.1103317610868215</v>
      </c>
      <c r="N174" s="176">
        <f>RES_hhdet_in_fech!N174/RES_summary!N$21</f>
        <v>4.4585117537393337</v>
      </c>
      <c r="O174" s="176">
        <f>RES_hhdet_in_fech!O174/RES_summary!O$21</f>
        <v>4.6646853072410268</v>
      </c>
      <c r="P174" s="176">
        <f>RES_hhdet_in_fech!P174/RES_summary!P$21</f>
        <v>4.5325862972471329</v>
      </c>
      <c r="Q174" s="176">
        <f>RES_hhdet_in_fech!Q174/RES_summary!Q$21</f>
        <v>4.4792232936313567</v>
      </c>
    </row>
    <row r="175" spans="1:17" ht="12" customHeight="1" x14ac:dyDescent="0.25">
      <c r="A175" s="158" t="s">
        <v>62</v>
      </c>
      <c r="B175" s="157"/>
      <c r="C175" s="178">
        <f>RES_hhdet_in_fech!C175/RES_summary!C$21</f>
        <v>10.233592366040661</v>
      </c>
      <c r="D175" s="178">
        <f>RES_hhdet_in_fech!D175/RES_summary!D$21</f>
        <v>10.213796333137113</v>
      </c>
      <c r="E175" s="178">
        <f>RES_hhdet_in_fech!E175/RES_summary!E$21</f>
        <v>10.677256955237347</v>
      </c>
      <c r="F175" s="178">
        <f>RES_hhdet_in_fech!F175/RES_summary!F$21</f>
        <v>10.338293430504342</v>
      </c>
      <c r="G175" s="178">
        <f>RES_hhdet_in_fech!G175/RES_summary!G$21</f>
        <v>9.7802932166798691</v>
      </c>
      <c r="H175" s="178">
        <f>RES_hhdet_in_fech!H175/RES_summary!H$21</f>
        <v>9.9263523958965827</v>
      </c>
      <c r="I175" s="178">
        <f>RES_hhdet_in_fech!I175/RES_summary!I$21</f>
        <v>9.6665660687257269</v>
      </c>
      <c r="J175" s="178">
        <f>RES_hhdet_in_fech!J175/RES_summary!J$21</f>
        <v>10.064051286388603</v>
      </c>
      <c r="K175" s="178">
        <f>RES_hhdet_in_fech!K175/RES_summary!K$21</f>
        <v>9.6698319307070868</v>
      </c>
      <c r="L175" s="178">
        <f>RES_hhdet_in_fech!L175/RES_summary!L$21</f>
        <v>10.453619057243721</v>
      </c>
      <c r="M175" s="178">
        <f>RES_hhdet_in_fech!M175/RES_summary!M$21</f>
        <v>9.0034262039969839</v>
      </c>
      <c r="N175" s="178">
        <f>RES_hhdet_in_fech!N175/RES_summary!N$21</f>
        <v>10.66615449369027</v>
      </c>
      <c r="O175" s="178">
        <f>RES_hhdet_in_fech!O175/RES_summary!O$21</f>
        <v>11.477389654075873</v>
      </c>
      <c r="P175" s="178">
        <f>RES_hhdet_in_fech!P175/RES_summary!P$21</f>
        <v>9.6990958594583567</v>
      </c>
      <c r="Q175" s="178">
        <f>RES_hhdet_in_fech!Q175/RES_summary!Q$21</f>
        <v>10.206565342594244</v>
      </c>
    </row>
    <row r="176" spans="1:17" ht="12" customHeight="1" x14ac:dyDescent="0.25">
      <c r="A176" s="23" t="s">
        <v>57</v>
      </c>
      <c r="B176" s="156"/>
      <c r="C176" s="177">
        <f>RES_hhdet_in_fech!C176/RES_summary!C$21</f>
        <v>0</v>
      </c>
      <c r="D176" s="177">
        <f>RES_hhdet_in_fech!D176/RES_summary!D$21</f>
        <v>0</v>
      </c>
      <c r="E176" s="177">
        <f>RES_hhdet_in_fech!E176/RES_summary!E$21</f>
        <v>0</v>
      </c>
      <c r="F176" s="177">
        <f>RES_hhdet_in_fech!F176/RES_summary!F$21</f>
        <v>0</v>
      </c>
      <c r="G176" s="177">
        <f>RES_hhdet_in_fech!G176/RES_summary!G$21</f>
        <v>0</v>
      </c>
      <c r="H176" s="177">
        <f>RES_hhdet_in_fech!H176/RES_summary!H$21</f>
        <v>0</v>
      </c>
      <c r="I176" s="177">
        <f>RES_hhdet_in_fech!I176/RES_summary!I$21</f>
        <v>0</v>
      </c>
      <c r="J176" s="177">
        <f>RES_hhdet_in_fech!J176/RES_summary!J$21</f>
        <v>0</v>
      </c>
      <c r="K176" s="177">
        <f>RES_hhdet_in_fech!K176/RES_summary!K$21</f>
        <v>0</v>
      </c>
      <c r="L176" s="177">
        <f>RES_hhdet_in_fech!L176/RES_summary!L$21</f>
        <v>0</v>
      </c>
      <c r="M176" s="177">
        <f>RES_hhdet_in_fech!M176/RES_summary!M$21</f>
        <v>0</v>
      </c>
      <c r="N176" s="177">
        <f>RES_hhdet_in_fech!N176/RES_summary!N$21</f>
        <v>0</v>
      </c>
      <c r="O176" s="177">
        <f>RES_hhdet_in_fech!O176/RES_summary!O$21</f>
        <v>0</v>
      </c>
      <c r="P176" s="177">
        <f>RES_hhdet_in_fech!P176/RES_summary!P$21</f>
        <v>0</v>
      </c>
      <c r="Q176" s="177">
        <f>RES_hhdet_in_fech!Q176/RES_summary!Q$21</f>
        <v>0</v>
      </c>
    </row>
    <row r="177" spans="1:17" ht="12" customHeight="1" x14ac:dyDescent="0.25">
      <c r="A177" s="29" t="s">
        <v>140</v>
      </c>
      <c r="B177" s="57"/>
      <c r="C177" s="176">
        <f>RES_hhdet_in_fech!C177/RES_summary!C$21</f>
        <v>10.233592366040661</v>
      </c>
      <c r="D177" s="176">
        <f>RES_hhdet_in_fech!D177/RES_summary!D$21</f>
        <v>10.213796333137113</v>
      </c>
      <c r="E177" s="176">
        <f>RES_hhdet_in_fech!E177/RES_summary!E$21</f>
        <v>10.677256955237347</v>
      </c>
      <c r="F177" s="176">
        <f>RES_hhdet_in_fech!F177/RES_summary!F$21</f>
        <v>10.338293430504342</v>
      </c>
      <c r="G177" s="176">
        <f>RES_hhdet_in_fech!G177/RES_summary!G$21</f>
        <v>9.7802932166798691</v>
      </c>
      <c r="H177" s="176">
        <f>RES_hhdet_in_fech!H177/RES_summary!H$21</f>
        <v>9.9263523958965827</v>
      </c>
      <c r="I177" s="176">
        <f>RES_hhdet_in_fech!I177/RES_summary!I$21</f>
        <v>9.6665660687257269</v>
      </c>
      <c r="J177" s="176">
        <f>RES_hhdet_in_fech!J177/RES_summary!J$21</f>
        <v>10.064051286388603</v>
      </c>
      <c r="K177" s="176">
        <f>RES_hhdet_in_fech!K177/RES_summary!K$21</f>
        <v>9.6698319307070868</v>
      </c>
      <c r="L177" s="176">
        <f>RES_hhdet_in_fech!L177/RES_summary!L$21</f>
        <v>10.453619057243721</v>
      </c>
      <c r="M177" s="176">
        <f>RES_hhdet_in_fech!M177/RES_summary!M$21</f>
        <v>9.0034262039969839</v>
      </c>
      <c r="N177" s="176">
        <f>RES_hhdet_in_fech!N177/RES_summary!N$21</f>
        <v>10.66615449369027</v>
      </c>
      <c r="O177" s="176">
        <f>RES_hhdet_in_fech!O177/RES_summary!O$21</f>
        <v>11.477389654075873</v>
      </c>
      <c r="P177" s="176">
        <f>RES_hhdet_in_fech!P177/RES_summary!P$21</f>
        <v>9.6990958594583567</v>
      </c>
      <c r="Q177" s="176">
        <f>RES_hhdet_in_fech!Q177/RES_summary!Q$21</f>
        <v>10.206565342594244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5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278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182</v>
      </c>
    </row>
    <row r="3" spans="1:17" ht="12" customHeight="1" x14ac:dyDescent="0.25">
      <c r="A3" s="152" t="s">
        <v>172</v>
      </c>
      <c r="B3" s="168"/>
      <c r="C3" s="184">
        <f>RES_hhdet_in_tesh!C3/RES_summary!C$21</f>
        <v>0</v>
      </c>
      <c r="D3" s="184">
        <f>RES_hhdet_in_tesh!D3/RES_summary!D$21</f>
        <v>0</v>
      </c>
      <c r="E3" s="184">
        <f>RES_hhdet_in_tesh!E3/RES_summary!E$21</f>
        <v>133.30407078401899</v>
      </c>
      <c r="F3" s="184">
        <f>RES_hhdet_in_tesh!F3/RES_summary!F$21</f>
        <v>133.66641039933589</v>
      </c>
      <c r="G3" s="184">
        <f>RES_hhdet_in_tesh!G3/RES_summary!G$21</f>
        <v>125.32480444940973</v>
      </c>
      <c r="H3" s="184">
        <f>RES_hhdet_in_tesh!H3/RES_summary!H$21</f>
        <v>122.16899021640886</v>
      </c>
      <c r="I3" s="184">
        <f>RES_hhdet_in_tesh!I3/RES_summary!I$21</f>
        <v>117.99210137251379</v>
      </c>
      <c r="J3" s="184">
        <f>RES_hhdet_in_tesh!J3/RES_summary!J$21</f>
        <v>117.5872504891509</v>
      </c>
      <c r="K3" s="184">
        <f>RES_hhdet_in_tesh!K3/RES_summary!K$21</f>
        <v>0</v>
      </c>
      <c r="L3" s="184">
        <f>RES_hhdet_in_tesh!L3/RES_summary!L$21</f>
        <v>117.90221963770334</v>
      </c>
      <c r="M3" s="184">
        <f>RES_hhdet_in_tesh!M3/RES_summary!M$21</f>
        <v>0</v>
      </c>
      <c r="N3" s="184">
        <f>RES_hhdet_in_tesh!N3/RES_summary!N$21</f>
        <v>0</v>
      </c>
      <c r="O3" s="184">
        <f>RES_hhdet_in_tesh!O3/RES_summary!O$21</f>
        <v>0</v>
      </c>
      <c r="P3" s="184">
        <f>RES_hhdet_in_tesh!P3/RES_summary!P$21</f>
        <v>0</v>
      </c>
      <c r="Q3" s="184">
        <f>RES_hhdet_in_tesh!Q3/RES_summary!Q$21</f>
        <v>0</v>
      </c>
    </row>
    <row r="4" spans="1:17" ht="12.95" customHeight="1" x14ac:dyDescent="0.25">
      <c r="A4" s="158" t="s">
        <v>65</v>
      </c>
      <c r="B4" s="157"/>
      <c r="C4" s="178">
        <f>RES_hhdet_in_tesh!C4/RES_summary!C$21</f>
        <v>0</v>
      </c>
      <c r="D4" s="178">
        <f>RES_hhdet_in_tesh!D4/RES_summary!D$21</f>
        <v>0</v>
      </c>
      <c r="E4" s="178">
        <f>RES_hhdet_in_tesh!E4/RES_summary!E$21</f>
        <v>88.953904606408642</v>
      </c>
      <c r="F4" s="178">
        <f>RES_hhdet_in_tesh!F4/RES_summary!F$21</f>
        <v>92.675464331150792</v>
      </c>
      <c r="G4" s="178">
        <f>RES_hhdet_in_tesh!G4/RES_summary!G$21</f>
        <v>83.872376643233551</v>
      </c>
      <c r="H4" s="178">
        <f>RES_hhdet_in_tesh!H4/RES_summary!H$21</f>
        <v>80.705513162576793</v>
      </c>
      <c r="I4" s="178">
        <f>RES_hhdet_in_tesh!I4/RES_summary!I$21</f>
        <v>77.093859305162738</v>
      </c>
      <c r="J4" s="178">
        <f>RES_hhdet_in_tesh!J4/RES_summary!J$21</f>
        <v>76.140512395352388</v>
      </c>
      <c r="K4" s="178">
        <f>RES_hhdet_in_tesh!K4/RES_summary!K$21</f>
        <v>0</v>
      </c>
      <c r="L4" s="178">
        <f>RES_hhdet_in_tesh!L4/RES_summary!L$21</f>
        <v>73.504419272394586</v>
      </c>
      <c r="M4" s="178">
        <f>RES_hhdet_in_tesh!M4/RES_summary!M$21</f>
        <v>0</v>
      </c>
      <c r="N4" s="178">
        <f>RES_hhdet_in_tesh!N4/RES_summary!N$21</f>
        <v>0</v>
      </c>
      <c r="O4" s="178">
        <f>RES_hhdet_in_tesh!O4/RES_summary!O$21</f>
        <v>0</v>
      </c>
      <c r="P4" s="178">
        <f>RES_hhdet_in_tesh!P4/RES_summary!P$21</f>
        <v>0</v>
      </c>
      <c r="Q4" s="178">
        <f>RES_hhdet_in_tesh!Q4/RES_summary!Q$21</f>
        <v>0</v>
      </c>
    </row>
    <row r="5" spans="1:17" ht="12" customHeight="1" x14ac:dyDescent="0.25">
      <c r="A5" s="23" t="s">
        <v>58</v>
      </c>
      <c r="B5" s="156"/>
      <c r="C5" s="177">
        <f>RES_hhdet_in_tesh!C5/RES_summary!C$21</f>
        <v>0</v>
      </c>
      <c r="D5" s="177">
        <f>RES_hhdet_in_tesh!D5/RES_summary!D$21</f>
        <v>0</v>
      </c>
      <c r="E5" s="177">
        <f>RES_hhdet_in_tesh!E5/RES_summary!E$21</f>
        <v>87.92942584824614</v>
      </c>
      <c r="F5" s="177">
        <f>RES_hhdet_in_tesh!F5/RES_summary!F$21</f>
        <v>91.69546075603759</v>
      </c>
      <c r="G5" s="177">
        <f>RES_hhdet_in_tesh!G5/RES_summary!G$21</f>
        <v>83.311555730655584</v>
      </c>
      <c r="H5" s="177">
        <f>RES_hhdet_in_tesh!H5/RES_summary!H$21</f>
        <v>80.030256586077016</v>
      </c>
      <c r="I5" s="177">
        <f>RES_hhdet_in_tesh!I5/RES_summary!I$21</f>
        <v>76.446823357035171</v>
      </c>
      <c r="J5" s="177">
        <f>RES_hhdet_in_tesh!J5/RES_summary!J$21</f>
        <v>75.30875461312003</v>
      </c>
      <c r="K5" s="177">
        <f>RES_hhdet_in_tesh!K5/RES_summary!K$21</f>
        <v>0</v>
      </c>
      <c r="L5" s="177">
        <f>RES_hhdet_in_tesh!L5/RES_summary!L$21</f>
        <v>72.423851650252331</v>
      </c>
      <c r="M5" s="177">
        <f>RES_hhdet_in_tesh!M5/RES_summary!M$21</f>
        <v>0</v>
      </c>
      <c r="N5" s="177">
        <f>RES_hhdet_in_tesh!N5/RES_summary!N$21</f>
        <v>0</v>
      </c>
      <c r="O5" s="177">
        <f>RES_hhdet_in_tesh!O5/RES_summary!O$21</f>
        <v>0</v>
      </c>
      <c r="P5" s="177">
        <f>RES_hhdet_in_tesh!P5/RES_summary!P$21</f>
        <v>0</v>
      </c>
      <c r="Q5" s="177">
        <f>RES_hhdet_in_tesh!Q5/RES_summary!Q$21</f>
        <v>0</v>
      </c>
    </row>
    <row r="6" spans="1:17" ht="12" customHeight="1" x14ac:dyDescent="0.25">
      <c r="A6" s="23" t="s">
        <v>60</v>
      </c>
      <c r="B6" s="156"/>
      <c r="C6" s="177">
        <f>RES_hhdet_in_tesh!C6/RES_summary!C$21</f>
        <v>0</v>
      </c>
      <c r="D6" s="177">
        <f>RES_hhdet_in_tesh!D6/RES_summary!D$21</f>
        <v>0</v>
      </c>
      <c r="E6" s="177">
        <f>RES_hhdet_in_tesh!E6/RES_summary!E$21</f>
        <v>1.0244787581624955</v>
      </c>
      <c r="F6" s="177">
        <f>RES_hhdet_in_tesh!F6/RES_summary!F$21</f>
        <v>0.98000357511319947</v>
      </c>
      <c r="G6" s="177">
        <f>RES_hhdet_in_tesh!G6/RES_summary!G$21</f>
        <v>0.56082091257797639</v>
      </c>
      <c r="H6" s="177">
        <f>RES_hhdet_in_tesh!H6/RES_summary!H$21</f>
        <v>0.67525657649977022</v>
      </c>
      <c r="I6" s="177">
        <f>RES_hhdet_in_tesh!I6/RES_summary!I$21</f>
        <v>0.6470359481275616</v>
      </c>
      <c r="J6" s="177">
        <f>RES_hhdet_in_tesh!J6/RES_summary!J$21</f>
        <v>0.83175778223235364</v>
      </c>
      <c r="K6" s="177">
        <f>RES_hhdet_in_tesh!K6/RES_summary!K$21</f>
        <v>0</v>
      </c>
      <c r="L6" s="177">
        <f>RES_hhdet_in_tesh!L6/RES_summary!L$21</f>
        <v>1.080567622142262</v>
      </c>
      <c r="M6" s="177">
        <f>RES_hhdet_in_tesh!M6/RES_summary!M$21</f>
        <v>0</v>
      </c>
      <c r="N6" s="177">
        <f>RES_hhdet_in_tesh!N6/RES_summary!N$21</f>
        <v>0</v>
      </c>
      <c r="O6" s="177">
        <f>RES_hhdet_in_tesh!O6/RES_summary!O$21</f>
        <v>0</v>
      </c>
      <c r="P6" s="177">
        <f>RES_hhdet_in_tesh!P6/RES_summary!P$21</f>
        <v>0</v>
      </c>
      <c r="Q6" s="177">
        <f>RES_hhdet_in_tesh!Q6/RES_summary!Q$21</f>
        <v>0</v>
      </c>
    </row>
    <row r="7" spans="1:17" ht="12.95" customHeight="1" x14ac:dyDescent="0.25">
      <c r="A7" s="158" t="s">
        <v>112</v>
      </c>
      <c r="B7" s="157"/>
      <c r="C7" s="178">
        <f>RES_hhdet_in_tesh!C7/RES_summary!C$21</f>
        <v>0</v>
      </c>
      <c r="D7" s="178">
        <f>RES_hhdet_in_tesh!D7/RES_summary!D$21</f>
        <v>0</v>
      </c>
      <c r="E7" s="178">
        <f>RES_hhdet_in_tesh!E7/RES_summary!E$21</f>
        <v>19.342478874822383</v>
      </c>
      <c r="F7" s="178">
        <f>RES_hhdet_in_tesh!F7/RES_summary!F$21</f>
        <v>18.11811197317034</v>
      </c>
      <c r="G7" s="178">
        <f>RES_hhdet_in_tesh!G7/RES_summary!G$21</f>
        <v>18.120562728446011</v>
      </c>
      <c r="H7" s="178">
        <f>RES_hhdet_in_tesh!H7/RES_summary!H$21</f>
        <v>18.277062345333274</v>
      </c>
      <c r="I7" s="178">
        <f>RES_hhdet_in_tesh!I7/RES_summary!I$21</f>
        <v>18.281546188836582</v>
      </c>
      <c r="J7" s="178">
        <f>RES_hhdet_in_tesh!J7/RES_summary!J$21</f>
        <v>17.682796848095229</v>
      </c>
      <c r="K7" s="178">
        <f>RES_hhdet_in_tesh!K7/RES_summary!K$21</f>
        <v>0</v>
      </c>
      <c r="L7" s="178">
        <f>RES_hhdet_in_tesh!L7/RES_summary!L$21</f>
        <v>18.731555730561329</v>
      </c>
      <c r="M7" s="178">
        <f>RES_hhdet_in_tesh!M7/RES_summary!M$21</f>
        <v>0</v>
      </c>
      <c r="N7" s="178">
        <f>RES_hhdet_in_tesh!N7/RES_summary!N$21</f>
        <v>0</v>
      </c>
      <c r="O7" s="178">
        <f>RES_hhdet_in_tesh!O7/RES_summary!O$21</f>
        <v>0</v>
      </c>
      <c r="P7" s="178">
        <f>RES_hhdet_in_tesh!P7/RES_summary!P$21</f>
        <v>0</v>
      </c>
      <c r="Q7" s="178">
        <f>RES_hhdet_in_tesh!Q7/RES_summary!Q$21</f>
        <v>0</v>
      </c>
    </row>
    <row r="8" spans="1:17" ht="12" customHeight="1" x14ac:dyDescent="0.25">
      <c r="A8" s="23" t="s">
        <v>60</v>
      </c>
      <c r="B8" s="156"/>
      <c r="C8" s="177">
        <f>RES_hhdet_in_tesh!C8/RES_summary!C$21</f>
        <v>0</v>
      </c>
      <c r="D8" s="177">
        <f>RES_hhdet_in_tesh!D8/RES_summary!D$21</f>
        <v>0</v>
      </c>
      <c r="E8" s="177">
        <f>RES_hhdet_in_tesh!E8/RES_summary!E$21</f>
        <v>19.342478874822383</v>
      </c>
      <c r="F8" s="177">
        <f>RES_hhdet_in_tesh!F8/RES_summary!F$21</f>
        <v>18.11811197317034</v>
      </c>
      <c r="G8" s="177">
        <f>RES_hhdet_in_tesh!G8/RES_summary!G$21</f>
        <v>18.120562728446011</v>
      </c>
      <c r="H8" s="177">
        <f>RES_hhdet_in_tesh!H8/RES_summary!H$21</f>
        <v>18.277062345333274</v>
      </c>
      <c r="I8" s="177">
        <f>RES_hhdet_in_tesh!I8/RES_summary!I$21</f>
        <v>18.281546188836582</v>
      </c>
      <c r="J8" s="177">
        <f>RES_hhdet_in_tesh!J8/RES_summary!J$21</f>
        <v>17.682796848095229</v>
      </c>
      <c r="K8" s="177">
        <f>RES_hhdet_in_tesh!K8/RES_summary!K$21</f>
        <v>0</v>
      </c>
      <c r="L8" s="177">
        <f>RES_hhdet_in_tesh!L8/RES_summary!L$21</f>
        <v>18.731555730561329</v>
      </c>
      <c r="M8" s="177">
        <f>RES_hhdet_in_tesh!M8/RES_summary!M$21</f>
        <v>0</v>
      </c>
      <c r="N8" s="177">
        <f>RES_hhdet_in_tesh!N8/RES_summary!N$21</f>
        <v>0</v>
      </c>
      <c r="O8" s="177">
        <f>RES_hhdet_in_tesh!O8/RES_summary!O$21</f>
        <v>0</v>
      </c>
      <c r="P8" s="177">
        <f>RES_hhdet_in_tesh!P8/RES_summary!P$21</f>
        <v>0</v>
      </c>
      <c r="Q8" s="177">
        <f>RES_hhdet_in_tesh!Q8/RES_summary!Q$21</f>
        <v>0</v>
      </c>
    </row>
    <row r="9" spans="1:17" ht="12" customHeight="1" x14ac:dyDescent="0.25">
      <c r="A9" s="158" t="s">
        <v>63</v>
      </c>
      <c r="B9" s="157"/>
      <c r="C9" s="178">
        <f>RES_hhdet_in_tesh!C9/RES_summary!C$21</f>
        <v>0</v>
      </c>
      <c r="D9" s="178">
        <f>RES_hhdet_in_tesh!D9/RES_summary!D$21</f>
        <v>0</v>
      </c>
      <c r="E9" s="178">
        <f>RES_hhdet_in_tesh!E9/RES_summary!E$21</f>
        <v>16.045373573236166</v>
      </c>
      <c r="F9" s="178">
        <f>RES_hhdet_in_tesh!F9/RES_summary!F$21</f>
        <v>14.158949003484842</v>
      </c>
      <c r="G9" s="178">
        <f>RES_hhdet_in_tesh!G9/RES_summary!G$21</f>
        <v>15.056008098394178</v>
      </c>
      <c r="H9" s="178">
        <f>RES_hhdet_in_tesh!H9/RES_summary!H$21</f>
        <v>14.749190817876725</v>
      </c>
      <c r="I9" s="178">
        <f>RES_hhdet_in_tesh!I9/RES_summary!I$21</f>
        <v>14.363980144816988</v>
      </c>
      <c r="J9" s="178">
        <f>RES_hhdet_in_tesh!J9/RES_summary!J$21</f>
        <v>15.126008451205507</v>
      </c>
      <c r="K9" s="178">
        <f>RES_hhdet_in_tesh!K9/RES_summary!K$21</f>
        <v>0</v>
      </c>
      <c r="L9" s="178">
        <f>RES_hhdet_in_tesh!L9/RES_summary!L$21</f>
        <v>16.682311166695996</v>
      </c>
      <c r="M9" s="178">
        <f>RES_hhdet_in_tesh!M9/RES_summary!M$21</f>
        <v>0</v>
      </c>
      <c r="N9" s="178">
        <f>RES_hhdet_in_tesh!N9/RES_summary!N$21</f>
        <v>0</v>
      </c>
      <c r="O9" s="178">
        <f>RES_hhdet_in_tesh!O9/RES_summary!O$21</f>
        <v>0</v>
      </c>
      <c r="P9" s="178">
        <f>RES_hhdet_in_tesh!P9/RES_summary!P$21</f>
        <v>0</v>
      </c>
      <c r="Q9" s="178">
        <f>RES_hhdet_in_tesh!Q9/RES_summary!Q$21</f>
        <v>0</v>
      </c>
    </row>
    <row r="10" spans="1:17" ht="12" customHeight="1" x14ac:dyDescent="0.25">
      <c r="A10" s="167" t="s">
        <v>171</v>
      </c>
      <c r="B10" s="132"/>
      <c r="C10" s="183">
        <f>RES_hhdet_in_tesh!C10/RES_summary!C$21</f>
        <v>0</v>
      </c>
      <c r="D10" s="183">
        <f>RES_hhdet_in_tesh!D10/RES_summary!D$21</f>
        <v>0</v>
      </c>
      <c r="E10" s="183">
        <f>RES_hhdet_in_tesh!E10/RES_summary!E$21</f>
        <v>14.191189069554762</v>
      </c>
      <c r="F10" s="183">
        <f>RES_hhdet_in_tesh!F10/RES_summary!F$21</f>
        <v>14.06915613353738</v>
      </c>
      <c r="G10" s="183">
        <f>RES_hhdet_in_tesh!G10/RES_summary!G$21</f>
        <v>13.870873354693716</v>
      </c>
      <c r="H10" s="183">
        <f>RES_hhdet_in_tesh!H10/RES_summary!H$21</f>
        <v>13.575838819510226</v>
      </c>
      <c r="I10" s="183">
        <f>RES_hhdet_in_tesh!I10/RES_summary!I$21</f>
        <v>13.365604963925676</v>
      </c>
      <c r="J10" s="183">
        <f>RES_hhdet_in_tesh!J10/RES_summary!J$21</f>
        <v>13.102280827273058</v>
      </c>
      <c r="K10" s="183">
        <f>RES_hhdet_in_tesh!K10/RES_summary!K$21</f>
        <v>0</v>
      </c>
      <c r="L10" s="183">
        <f>RES_hhdet_in_tesh!L10/RES_summary!L$21</f>
        <v>13.731838484520859</v>
      </c>
      <c r="M10" s="183">
        <f>RES_hhdet_in_tesh!M10/RES_summary!M$21</f>
        <v>0</v>
      </c>
      <c r="N10" s="183">
        <f>RES_hhdet_in_tesh!N10/RES_summary!N$21</f>
        <v>0</v>
      </c>
      <c r="O10" s="183">
        <f>RES_hhdet_in_tesh!O10/RES_summary!O$21</f>
        <v>0</v>
      </c>
      <c r="P10" s="183">
        <f>RES_hhdet_in_tesh!P10/RES_summary!P$21</f>
        <v>0</v>
      </c>
      <c r="Q10" s="183">
        <f>RES_hhdet_in_tesh!Q10/RES_summary!Q$21</f>
        <v>0</v>
      </c>
    </row>
    <row r="11" spans="1:17" ht="12" customHeight="1" x14ac:dyDescent="0.25">
      <c r="A11" s="167" t="s">
        <v>144</v>
      </c>
      <c r="B11" s="132"/>
      <c r="C11" s="183">
        <f>RES_hhdet_in_tesh!C11/RES_summary!C$21</f>
        <v>0</v>
      </c>
      <c r="D11" s="183">
        <f>RES_hhdet_in_tesh!D11/RES_summary!D$21</f>
        <v>0</v>
      </c>
      <c r="E11" s="183">
        <f>RES_hhdet_in_tesh!E11/RES_summary!E$21</f>
        <v>0</v>
      </c>
      <c r="F11" s="183">
        <f>RES_hhdet_in_tesh!F11/RES_summary!F$21</f>
        <v>0</v>
      </c>
      <c r="G11" s="183">
        <f>RES_hhdet_in_tesh!G11/RES_summary!G$21</f>
        <v>0</v>
      </c>
      <c r="H11" s="183">
        <f>RES_hhdet_in_tesh!H11/RES_summary!H$21</f>
        <v>0</v>
      </c>
      <c r="I11" s="183">
        <f>RES_hhdet_in_tesh!I11/RES_summary!I$21</f>
        <v>0</v>
      </c>
      <c r="J11" s="183">
        <f>RES_hhdet_in_tesh!J11/RES_summary!J$21</f>
        <v>0</v>
      </c>
      <c r="K11" s="183">
        <f>RES_hhdet_in_tesh!K11/RES_summary!K$21</f>
        <v>0</v>
      </c>
      <c r="L11" s="183">
        <f>RES_hhdet_in_tesh!L11/RES_summary!L$21</f>
        <v>0</v>
      </c>
      <c r="M11" s="183">
        <f>RES_hhdet_in_tesh!M11/RES_summary!M$21</f>
        <v>0</v>
      </c>
      <c r="N11" s="183">
        <f>RES_hhdet_in_tesh!N11/RES_summary!N$21</f>
        <v>0</v>
      </c>
      <c r="O11" s="183">
        <f>RES_hhdet_in_tesh!O11/RES_summary!O$21</f>
        <v>0</v>
      </c>
      <c r="P11" s="183">
        <f>RES_hhdet_in_tesh!P11/RES_summary!P$21</f>
        <v>0</v>
      </c>
      <c r="Q11" s="183">
        <f>RES_hhdet_in_tesh!Q11/RES_summary!Q$21</f>
        <v>0</v>
      </c>
    </row>
    <row r="12" spans="1:17" ht="12" customHeight="1" x14ac:dyDescent="0.25">
      <c r="A12" s="167" t="s">
        <v>143</v>
      </c>
      <c r="B12" s="132"/>
      <c r="C12" s="183">
        <f>RES_hhdet_in_tesh!C12/RES_summary!C$21</f>
        <v>0</v>
      </c>
      <c r="D12" s="183">
        <f>RES_hhdet_in_tesh!D12/RES_summary!D$21</f>
        <v>0</v>
      </c>
      <c r="E12" s="183">
        <f>RES_hhdet_in_tesh!E12/RES_summary!E$21</f>
        <v>0</v>
      </c>
      <c r="F12" s="183">
        <f>RES_hhdet_in_tesh!F12/RES_summary!F$21</f>
        <v>0</v>
      </c>
      <c r="G12" s="183">
        <f>RES_hhdet_in_tesh!G12/RES_summary!G$21</f>
        <v>0</v>
      </c>
      <c r="H12" s="183">
        <f>RES_hhdet_in_tesh!H12/RES_summary!H$21</f>
        <v>0</v>
      </c>
      <c r="I12" s="183">
        <f>RES_hhdet_in_tesh!I12/RES_summary!I$21</f>
        <v>0</v>
      </c>
      <c r="J12" s="183">
        <f>RES_hhdet_in_tesh!J12/RES_summary!J$21</f>
        <v>0</v>
      </c>
      <c r="K12" s="183">
        <f>RES_hhdet_in_tesh!K12/RES_summary!K$21</f>
        <v>0</v>
      </c>
      <c r="L12" s="183">
        <f>RES_hhdet_in_tesh!L12/RES_summary!L$21</f>
        <v>0</v>
      </c>
      <c r="M12" s="183">
        <f>RES_hhdet_in_tesh!M12/RES_summary!M$21</f>
        <v>0</v>
      </c>
      <c r="N12" s="183">
        <f>RES_hhdet_in_tesh!N12/RES_summary!N$21</f>
        <v>0</v>
      </c>
      <c r="O12" s="183">
        <f>RES_hhdet_in_tesh!O12/RES_summary!O$21</f>
        <v>0</v>
      </c>
      <c r="P12" s="183">
        <f>RES_hhdet_in_tesh!P12/RES_summary!P$21</f>
        <v>0</v>
      </c>
      <c r="Q12" s="183">
        <f>RES_hhdet_in_tesh!Q12/RES_summary!Q$21</f>
        <v>0</v>
      </c>
    </row>
    <row r="13" spans="1:17" ht="12" customHeight="1" x14ac:dyDescent="0.25">
      <c r="A13" s="166" t="s">
        <v>57</v>
      </c>
      <c r="B13" s="165"/>
      <c r="C13" s="182">
        <f>RES_hhdet_in_tesh!C13/RES_summary!C$21</f>
        <v>0</v>
      </c>
      <c r="D13" s="182">
        <f>RES_hhdet_in_tesh!D13/RES_summary!D$21</f>
        <v>0</v>
      </c>
      <c r="E13" s="182">
        <f>RES_hhdet_in_tesh!E13/RES_summary!E$21</f>
        <v>0</v>
      </c>
      <c r="F13" s="182">
        <f>RES_hhdet_in_tesh!F13/RES_summary!F$21</f>
        <v>0</v>
      </c>
      <c r="G13" s="182">
        <f>RES_hhdet_in_tesh!G13/RES_summary!G$21</f>
        <v>0</v>
      </c>
      <c r="H13" s="182">
        <f>RES_hhdet_in_tesh!H13/RES_summary!H$21</f>
        <v>0</v>
      </c>
      <c r="I13" s="182">
        <f>RES_hhdet_in_tesh!I13/RES_summary!I$21</f>
        <v>0</v>
      </c>
      <c r="J13" s="182">
        <f>RES_hhdet_in_tesh!J13/RES_summary!J$21</f>
        <v>0</v>
      </c>
      <c r="K13" s="182">
        <f>RES_hhdet_in_tesh!K13/RES_summary!K$21</f>
        <v>0</v>
      </c>
      <c r="L13" s="182">
        <f>RES_hhdet_in_tesh!L13/RES_summary!L$21</f>
        <v>0</v>
      </c>
      <c r="M13" s="182">
        <f>RES_hhdet_in_tesh!M13/RES_summary!M$21</f>
        <v>0</v>
      </c>
      <c r="N13" s="182">
        <f>RES_hhdet_in_tesh!N13/RES_summary!N$21</f>
        <v>0</v>
      </c>
      <c r="O13" s="182">
        <f>RES_hhdet_in_tesh!O13/RES_summary!O$21</f>
        <v>0</v>
      </c>
      <c r="P13" s="182">
        <f>RES_hhdet_in_tesh!P13/RES_summary!P$21</f>
        <v>0</v>
      </c>
      <c r="Q13" s="182">
        <f>RES_hhdet_in_tesh!Q13/RES_summary!Q$21</f>
        <v>0</v>
      </c>
    </row>
    <row r="14" spans="1:17" ht="12" customHeight="1" x14ac:dyDescent="0.25">
      <c r="A14" s="147" t="s">
        <v>59</v>
      </c>
      <c r="B14" s="164"/>
      <c r="C14" s="181">
        <f>RES_hhdet_in_tesh!C14/RES_summary!C$21</f>
        <v>0</v>
      </c>
      <c r="D14" s="181">
        <f>RES_hhdet_in_tesh!D14/RES_summary!D$21</f>
        <v>0</v>
      </c>
      <c r="E14" s="181">
        <f>RES_hhdet_in_tesh!E14/RES_summary!E$21</f>
        <v>0</v>
      </c>
      <c r="F14" s="181">
        <f>RES_hhdet_in_tesh!F14/RES_summary!F$21</f>
        <v>0</v>
      </c>
      <c r="G14" s="181">
        <f>RES_hhdet_in_tesh!G14/RES_summary!G$21</f>
        <v>0</v>
      </c>
      <c r="H14" s="181">
        <f>RES_hhdet_in_tesh!H14/RES_summary!H$21</f>
        <v>0</v>
      </c>
      <c r="I14" s="181">
        <f>RES_hhdet_in_tesh!I14/RES_summary!I$21</f>
        <v>0</v>
      </c>
      <c r="J14" s="181">
        <f>RES_hhdet_in_tesh!J14/RES_summary!J$21</f>
        <v>0</v>
      </c>
      <c r="K14" s="181">
        <f>RES_hhdet_in_tesh!K14/RES_summary!K$21</f>
        <v>0</v>
      </c>
      <c r="L14" s="181">
        <f>RES_hhdet_in_tesh!L14/RES_summary!L$21</f>
        <v>0</v>
      </c>
      <c r="M14" s="181">
        <f>RES_hhdet_in_tesh!M14/RES_summary!M$21</f>
        <v>0</v>
      </c>
      <c r="N14" s="181">
        <f>RES_hhdet_in_tesh!N14/RES_summary!N$21</f>
        <v>0</v>
      </c>
      <c r="O14" s="181">
        <f>RES_hhdet_in_tesh!O14/RES_summary!O$21</f>
        <v>0</v>
      </c>
      <c r="P14" s="181">
        <f>RES_hhdet_in_tesh!P14/RES_summary!P$21</f>
        <v>0</v>
      </c>
      <c r="Q14" s="181">
        <f>RES_hhdet_in_tesh!Q14/RES_summary!Q$21</f>
        <v>0</v>
      </c>
    </row>
    <row r="15" spans="1:17" ht="12" customHeight="1" x14ac:dyDescent="0.25">
      <c r="A15" s="163" t="s">
        <v>142</v>
      </c>
      <c r="B15" s="162"/>
      <c r="C15" s="180">
        <f>RES_hhdet_in_tesh!C15/RES_summary!C$21</f>
        <v>0</v>
      </c>
      <c r="D15" s="180">
        <f>RES_hhdet_in_tesh!D15/RES_summary!D$21</f>
        <v>0</v>
      </c>
      <c r="E15" s="180">
        <f>RES_hhdet_in_tesh!E15/RES_summary!E$21</f>
        <v>16.617079572288723</v>
      </c>
      <c r="F15" s="180">
        <f>RES_hhdet_in_tesh!F15/RES_summary!F$21</f>
        <v>16.63969625908118</v>
      </c>
      <c r="G15" s="180">
        <f>RES_hhdet_in_tesh!G15/RES_summary!G$21</f>
        <v>15.333268817510065</v>
      </c>
      <c r="H15" s="180">
        <f>RES_hhdet_in_tesh!H15/RES_summary!H$21</f>
        <v>15.350089957405705</v>
      </c>
      <c r="I15" s="180">
        <f>RES_hhdet_in_tesh!I15/RES_summary!I$21</f>
        <v>15.271396597421383</v>
      </c>
      <c r="J15" s="180">
        <f>RES_hhdet_in_tesh!J15/RES_summary!J$21</f>
        <v>15.364327824494881</v>
      </c>
      <c r="K15" s="180">
        <f>RES_hhdet_in_tesh!K15/RES_summary!K$21</f>
        <v>0</v>
      </c>
      <c r="L15" s="180">
        <f>RES_hhdet_in_tesh!L15/RES_summary!L$21</f>
        <v>17.232369946327847</v>
      </c>
      <c r="M15" s="180">
        <f>RES_hhdet_in_tesh!M15/RES_summary!M$21</f>
        <v>0</v>
      </c>
      <c r="N15" s="180">
        <f>RES_hhdet_in_tesh!N15/RES_summary!N$21</f>
        <v>0</v>
      </c>
      <c r="O15" s="180">
        <f>RES_hhdet_in_tesh!O15/RES_summary!O$21</f>
        <v>0</v>
      </c>
      <c r="P15" s="180">
        <f>RES_hhdet_in_tesh!P15/RES_summary!P$21</f>
        <v>0</v>
      </c>
      <c r="Q15" s="180">
        <f>RES_hhdet_in_tesh!Q15/RES_summary!Q$21</f>
        <v>0</v>
      </c>
    </row>
    <row r="16" spans="1:17" ht="12" customHeight="1" x14ac:dyDescent="0.25">
      <c r="A16" s="161" t="s">
        <v>141</v>
      </c>
      <c r="B16" s="160"/>
      <c r="C16" s="179">
        <f>RES_hhdet_in_tesh!C16/RES_summary!C$21</f>
        <v>0</v>
      </c>
      <c r="D16" s="179">
        <f>RES_hhdet_in_tesh!D16/RES_summary!D$21</f>
        <v>0</v>
      </c>
      <c r="E16" s="179">
        <f>RES_hhdet_in_tesh!E16/RES_summary!E$21</f>
        <v>15.81862043929778</v>
      </c>
      <c r="F16" s="179">
        <f>RES_hhdet_in_tesh!F16/RES_summary!F$21</f>
        <v>15.796794480768741</v>
      </c>
      <c r="G16" s="179">
        <f>RES_hhdet_in_tesh!G16/RES_summary!G$21</f>
        <v>14.886656770805885</v>
      </c>
      <c r="H16" s="179">
        <f>RES_hhdet_in_tesh!H16/RES_summary!H$21</f>
        <v>14.8448843008181</v>
      </c>
      <c r="I16" s="179">
        <f>RES_hhdet_in_tesh!I16/RES_summary!I$21</f>
        <v>14.670844636036421</v>
      </c>
      <c r="J16" s="179">
        <f>RES_hhdet_in_tesh!J16/RES_summary!J$21</f>
        <v>14.720420608256696</v>
      </c>
      <c r="K16" s="179">
        <f>RES_hhdet_in_tesh!K16/RES_summary!K$21</f>
        <v>0</v>
      </c>
      <c r="L16" s="179">
        <f>RES_hhdet_in_tesh!L16/RES_summary!L$21</f>
        <v>15.805439183122102</v>
      </c>
      <c r="M16" s="179">
        <f>RES_hhdet_in_tesh!M16/RES_summary!M$21</f>
        <v>0</v>
      </c>
      <c r="N16" s="179">
        <f>RES_hhdet_in_tesh!N16/RES_summary!N$21</f>
        <v>0</v>
      </c>
      <c r="O16" s="179">
        <f>RES_hhdet_in_tesh!O16/RES_summary!O$21</f>
        <v>0</v>
      </c>
      <c r="P16" s="179">
        <f>RES_hhdet_in_tesh!P16/RES_summary!P$21</f>
        <v>0</v>
      </c>
      <c r="Q16" s="179">
        <f>RES_hhdet_in_tesh!Q16/RES_summary!Q$21</f>
        <v>0</v>
      </c>
    </row>
    <row r="17" spans="1:17" ht="12" customHeight="1" x14ac:dyDescent="0.25">
      <c r="A17" s="148" t="s">
        <v>60</v>
      </c>
      <c r="B17" s="156"/>
      <c r="C17" s="177">
        <f>RES_hhdet_in_tesh!C17/RES_summary!C$21</f>
        <v>0</v>
      </c>
      <c r="D17" s="177">
        <f>RES_hhdet_in_tesh!D17/RES_summary!D$21</f>
        <v>0</v>
      </c>
      <c r="E17" s="177">
        <f>RES_hhdet_in_tesh!E17/RES_summary!E$21</f>
        <v>10.800836796343953</v>
      </c>
      <c r="F17" s="177">
        <f>RES_hhdet_in_tesh!F17/RES_summary!F$21</f>
        <v>10.81371002366625</v>
      </c>
      <c r="G17" s="177">
        <f>RES_hhdet_in_tesh!G17/RES_summary!G$21</f>
        <v>9.9624044291888865</v>
      </c>
      <c r="H17" s="177">
        <f>RES_hhdet_in_tesh!H17/RES_summary!H$21</f>
        <v>10.02265631224323</v>
      </c>
      <c r="I17" s="177">
        <f>RES_hhdet_in_tesh!I17/RES_summary!I$21</f>
        <v>9.931648153000971</v>
      </c>
      <c r="J17" s="177">
        <f>RES_hhdet_in_tesh!J17/RES_summary!J$21</f>
        <v>10.044763069987326</v>
      </c>
      <c r="K17" s="177">
        <f>RES_hhdet_in_tesh!K17/RES_summary!K$21</f>
        <v>0</v>
      </c>
      <c r="L17" s="177">
        <f>RES_hhdet_in_tesh!L17/RES_summary!L$21</f>
        <v>11.214759530359055</v>
      </c>
      <c r="M17" s="177">
        <f>RES_hhdet_in_tesh!M17/RES_summary!M$21</f>
        <v>0</v>
      </c>
      <c r="N17" s="177">
        <f>RES_hhdet_in_tesh!N17/RES_summary!N$21</f>
        <v>0</v>
      </c>
      <c r="O17" s="177">
        <f>RES_hhdet_in_tesh!O17/RES_summary!O$21</f>
        <v>0</v>
      </c>
      <c r="P17" s="177">
        <f>RES_hhdet_in_tesh!P17/RES_summary!P$21</f>
        <v>0</v>
      </c>
      <c r="Q17" s="177">
        <f>RES_hhdet_in_tesh!Q17/RES_summary!Q$21</f>
        <v>0</v>
      </c>
    </row>
    <row r="18" spans="1:17" ht="12" customHeight="1" x14ac:dyDescent="0.25">
      <c r="A18" s="148" t="s">
        <v>59</v>
      </c>
      <c r="B18" s="156"/>
      <c r="C18" s="177">
        <f>RES_hhdet_in_tesh!C18/RES_summary!C$21</f>
        <v>0</v>
      </c>
      <c r="D18" s="177">
        <f>RES_hhdet_in_tesh!D18/RES_summary!D$21</f>
        <v>0</v>
      </c>
      <c r="E18" s="177">
        <f>RES_hhdet_in_tesh!E18/RES_summary!E$21</f>
        <v>5.017783642953825</v>
      </c>
      <c r="F18" s="177">
        <f>RES_hhdet_in_tesh!F18/RES_summary!F$21</f>
        <v>4.9830844571024899</v>
      </c>
      <c r="G18" s="177">
        <f>RES_hhdet_in_tesh!G18/RES_summary!G$21</f>
        <v>4.9242523416169997</v>
      </c>
      <c r="H18" s="177">
        <f>RES_hhdet_in_tesh!H18/RES_summary!H$21</f>
        <v>4.8222279885748653</v>
      </c>
      <c r="I18" s="177">
        <f>RES_hhdet_in_tesh!I18/RES_summary!I$21</f>
        <v>4.7391964830354478</v>
      </c>
      <c r="J18" s="177">
        <f>RES_hhdet_in_tesh!J18/RES_summary!J$21</f>
        <v>4.6756575382693724</v>
      </c>
      <c r="K18" s="177">
        <f>RES_hhdet_in_tesh!K18/RES_summary!K$21</f>
        <v>0</v>
      </c>
      <c r="L18" s="177">
        <f>RES_hhdet_in_tesh!L18/RES_summary!L$21</f>
        <v>4.590679652763046</v>
      </c>
      <c r="M18" s="177">
        <f>RES_hhdet_in_tesh!M18/RES_summary!M$21</f>
        <v>0</v>
      </c>
      <c r="N18" s="177">
        <f>RES_hhdet_in_tesh!N18/RES_summary!N$21</f>
        <v>0</v>
      </c>
      <c r="O18" s="177">
        <f>RES_hhdet_in_tesh!O18/RES_summary!O$21</f>
        <v>0</v>
      </c>
      <c r="P18" s="177">
        <f>RES_hhdet_in_tesh!P18/RES_summary!P$21</f>
        <v>0</v>
      </c>
      <c r="Q18" s="177">
        <f>RES_hhdet_in_tesh!Q18/RES_summary!Q$21</f>
        <v>0</v>
      </c>
    </row>
    <row r="19" spans="1:17" ht="12" customHeight="1" x14ac:dyDescent="0.25">
      <c r="A19" s="158" t="s">
        <v>62</v>
      </c>
      <c r="B19" s="157"/>
      <c r="C19" s="178">
        <f>RES_hhdet_in_tesh!C19/RES_summary!C$21</f>
        <v>0</v>
      </c>
      <c r="D19" s="178">
        <f>RES_hhdet_in_tesh!D19/RES_summary!D$21</f>
        <v>0</v>
      </c>
      <c r="E19" s="178">
        <f>RES_hhdet_in_tesh!E19/RES_summary!E$21</f>
        <v>8.9623137295517825</v>
      </c>
      <c r="F19" s="178">
        <f>RES_hhdet_in_tesh!F19/RES_summary!F$21</f>
        <v>8.7138850915298924</v>
      </c>
      <c r="G19" s="178">
        <f>RES_hhdet_in_tesh!G19/RES_summary!G$21</f>
        <v>8.2758569793359769</v>
      </c>
      <c r="H19" s="178">
        <f>RES_hhdet_in_tesh!H19/RES_summary!H$21</f>
        <v>8.4372238906220662</v>
      </c>
      <c r="I19" s="178">
        <f>RES_hhdet_in_tesh!I19/RES_summary!I$21</f>
        <v>8.2527157336974977</v>
      </c>
      <c r="J19" s="178">
        <f>RES_hhdet_in_tesh!J19/RES_summary!J$21</f>
        <v>8.6379327944977771</v>
      </c>
      <c r="K19" s="178">
        <f>RES_hhdet_in_tesh!K19/RES_summary!K$21</f>
        <v>0</v>
      </c>
      <c r="L19" s="178">
        <f>RES_hhdet_in_tesh!L19/RES_summary!L$21</f>
        <v>8.9839334680514202</v>
      </c>
      <c r="M19" s="178">
        <f>RES_hhdet_in_tesh!M19/RES_summary!M$21</f>
        <v>0</v>
      </c>
      <c r="N19" s="178">
        <f>RES_hhdet_in_tesh!N19/RES_summary!N$21</f>
        <v>0</v>
      </c>
      <c r="O19" s="178">
        <f>RES_hhdet_in_tesh!O19/RES_summary!O$21</f>
        <v>0</v>
      </c>
      <c r="P19" s="178">
        <f>RES_hhdet_in_tesh!P19/RES_summary!P$21</f>
        <v>0</v>
      </c>
      <c r="Q19" s="178">
        <f>RES_hhdet_in_tesh!Q19/RES_summary!Q$21</f>
        <v>0</v>
      </c>
    </row>
    <row r="20" spans="1:17" ht="12" customHeight="1" x14ac:dyDescent="0.25">
      <c r="A20" s="23" t="s">
        <v>58</v>
      </c>
      <c r="B20" s="156"/>
      <c r="C20" s="177">
        <f>RES_hhdet_in_tesh!C20/RES_summary!C$21</f>
        <v>0</v>
      </c>
      <c r="D20" s="177">
        <f>RES_hhdet_in_tesh!D20/RES_summary!D$21</f>
        <v>0</v>
      </c>
      <c r="E20" s="177">
        <f>RES_hhdet_in_tesh!E20/RES_summary!E$21</f>
        <v>0</v>
      </c>
      <c r="F20" s="177">
        <f>RES_hhdet_in_tesh!F20/RES_summary!F$21</f>
        <v>0</v>
      </c>
      <c r="G20" s="177">
        <f>RES_hhdet_in_tesh!G20/RES_summary!G$21</f>
        <v>0</v>
      </c>
      <c r="H20" s="177">
        <f>RES_hhdet_in_tesh!H20/RES_summary!H$21</f>
        <v>0</v>
      </c>
      <c r="I20" s="177">
        <f>RES_hhdet_in_tesh!I20/RES_summary!I$21</f>
        <v>0</v>
      </c>
      <c r="J20" s="177">
        <f>RES_hhdet_in_tesh!J20/RES_summary!J$21</f>
        <v>0</v>
      </c>
      <c r="K20" s="177">
        <f>RES_hhdet_in_tesh!K20/RES_summary!K$21</f>
        <v>0</v>
      </c>
      <c r="L20" s="177">
        <f>RES_hhdet_in_tesh!L20/RES_summary!L$21</f>
        <v>0</v>
      </c>
      <c r="M20" s="177">
        <f>RES_hhdet_in_tesh!M20/RES_summary!M$21</f>
        <v>0</v>
      </c>
      <c r="N20" s="177">
        <f>RES_hhdet_in_tesh!N20/RES_summary!N$21</f>
        <v>0</v>
      </c>
      <c r="O20" s="177">
        <f>RES_hhdet_in_tesh!O20/RES_summary!O$21</f>
        <v>0</v>
      </c>
      <c r="P20" s="177">
        <f>RES_hhdet_in_tesh!P20/RES_summary!P$21</f>
        <v>0</v>
      </c>
      <c r="Q20" s="177">
        <f>RES_hhdet_in_tesh!Q20/RES_summary!Q$21</f>
        <v>0</v>
      </c>
    </row>
    <row r="21" spans="1:17" ht="12" customHeight="1" x14ac:dyDescent="0.25">
      <c r="A21" s="23" t="s">
        <v>57</v>
      </c>
      <c r="B21" s="156"/>
      <c r="C21" s="177">
        <f>RES_hhdet_in_tesh!C21/RES_summary!C$21</f>
        <v>0</v>
      </c>
      <c r="D21" s="177">
        <f>RES_hhdet_in_tesh!D21/RES_summary!D$21</f>
        <v>0</v>
      </c>
      <c r="E21" s="177">
        <f>RES_hhdet_in_tesh!E21/RES_summary!E$21</f>
        <v>0</v>
      </c>
      <c r="F21" s="177">
        <f>RES_hhdet_in_tesh!F21/RES_summary!F$21</f>
        <v>0</v>
      </c>
      <c r="G21" s="177">
        <f>RES_hhdet_in_tesh!G21/RES_summary!G$21</f>
        <v>0</v>
      </c>
      <c r="H21" s="177">
        <f>RES_hhdet_in_tesh!H21/RES_summary!H$21</f>
        <v>0</v>
      </c>
      <c r="I21" s="177">
        <f>RES_hhdet_in_tesh!I21/RES_summary!I$21</f>
        <v>0</v>
      </c>
      <c r="J21" s="177">
        <f>RES_hhdet_in_tesh!J21/RES_summary!J$21</f>
        <v>0</v>
      </c>
      <c r="K21" s="177">
        <f>RES_hhdet_in_tesh!K21/RES_summary!K$21</f>
        <v>0</v>
      </c>
      <c r="L21" s="177">
        <f>RES_hhdet_in_tesh!L21/RES_summary!L$21</f>
        <v>0</v>
      </c>
      <c r="M21" s="177">
        <f>RES_hhdet_in_tesh!M21/RES_summary!M$21</f>
        <v>0</v>
      </c>
      <c r="N21" s="177">
        <f>RES_hhdet_in_tesh!N21/RES_summary!N$21</f>
        <v>0</v>
      </c>
      <c r="O21" s="177">
        <f>RES_hhdet_in_tesh!O21/RES_summary!O$21</f>
        <v>0</v>
      </c>
      <c r="P21" s="177">
        <f>RES_hhdet_in_tesh!P21/RES_summary!P$21</f>
        <v>0</v>
      </c>
      <c r="Q21" s="177">
        <f>RES_hhdet_in_tesh!Q21/RES_summary!Q$21</f>
        <v>0</v>
      </c>
    </row>
    <row r="22" spans="1:17" ht="12" customHeight="1" x14ac:dyDescent="0.25">
      <c r="A22" s="29" t="s">
        <v>140</v>
      </c>
      <c r="B22" s="57"/>
      <c r="C22" s="176">
        <f>RES_hhdet_in_tesh!C22/RES_summary!C$21</f>
        <v>0</v>
      </c>
      <c r="D22" s="176">
        <f>RES_hhdet_in_tesh!D22/RES_summary!D$21</f>
        <v>0</v>
      </c>
      <c r="E22" s="176">
        <f>RES_hhdet_in_tesh!E22/RES_summary!E$21</f>
        <v>8.9623137295517825</v>
      </c>
      <c r="F22" s="176">
        <f>RES_hhdet_in_tesh!F22/RES_summary!F$21</f>
        <v>8.7138850915298924</v>
      </c>
      <c r="G22" s="176">
        <f>RES_hhdet_in_tesh!G22/RES_summary!G$21</f>
        <v>8.2758569793359769</v>
      </c>
      <c r="H22" s="176">
        <f>RES_hhdet_in_tesh!H22/RES_summary!H$21</f>
        <v>8.4372238906220662</v>
      </c>
      <c r="I22" s="176">
        <f>RES_hhdet_in_tesh!I22/RES_summary!I$21</f>
        <v>8.2527157336974977</v>
      </c>
      <c r="J22" s="176">
        <f>RES_hhdet_in_tesh!J22/RES_summary!J$21</f>
        <v>8.6379327944977771</v>
      </c>
      <c r="K22" s="176">
        <f>RES_hhdet_in_tesh!K22/RES_summary!K$21</f>
        <v>0</v>
      </c>
      <c r="L22" s="176">
        <f>RES_hhdet_in_tesh!L22/RES_summary!L$21</f>
        <v>8.9839334680514202</v>
      </c>
      <c r="M22" s="176">
        <f>RES_hhdet_in_tesh!M22/RES_summary!M$21</f>
        <v>0</v>
      </c>
      <c r="N22" s="176">
        <f>RES_hhdet_in_tesh!N22/RES_summary!N$21</f>
        <v>0</v>
      </c>
      <c r="O22" s="176">
        <f>RES_hhdet_in_tesh!O22/RES_summary!O$21</f>
        <v>0</v>
      </c>
      <c r="P22" s="176">
        <f>RES_hhdet_in_tesh!P22/RES_summary!P$21</f>
        <v>0</v>
      </c>
      <c r="Q22" s="176">
        <f>RES_hhdet_in_tesh!Q22/RES_summary!Q$21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84">
        <f>RES_hhdet_in_tesh!C24/RES_summary!C$21</f>
        <v>127.54477157367383</v>
      </c>
      <c r="D24" s="184">
        <f>RES_hhdet_in_tesh!D24/RES_summary!D$21</f>
        <v>127.62071732516273</v>
      </c>
      <c r="E24" s="184">
        <f>RES_hhdet_in_tesh!E24/RES_summary!E$21</f>
        <v>128.36636870156138</v>
      </c>
      <c r="F24" s="184">
        <f>RES_hhdet_in_tesh!F24/RES_summary!F$21</f>
        <v>131.30636502355338</v>
      </c>
      <c r="G24" s="184">
        <f>RES_hhdet_in_tesh!G24/RES_summary!G$21</f>
        <v>127.81284006567188</v>
      </c>
      <c r="H24" s="184">
        <f>RES_hhdet_in_tesh!H24/RES_summary!H$21</f>
        <v>121.96475705064701</v>
      </c>
      <c r="I24" s="184">
        <f>RES_hhdet_in_tesh!I24/RES_summary!I$21</f>
        <v>112.50302552517729</v>
      </c>
      <c r="J24" s="184">
        <f>RES_hhdet_in_tesh!J24/RES_summary!J$21</f>
        <v>117.76758385972964</v>
      </c>
      <c r="K24" s="184">
        <f>RES_hhdet_in_tesh!K24/RES_summary!K$21</f>
        <v>115.8557596729453</v>
      </c>
      <c r="L24" s="184">
        <f>RES_hhdet_in_tesh!L24/RES_summary!L$21</f>
        <v>117.07833917583019</v>
      </c>
      <c r="M24" s="184">
        <f>RES_hhdet_in_tesh!M24/RES_summary!M$21</f>
        <v>103.90652480904879</v>
      </c>
      <c r="N24" s="184">
        <f>RES_hhdet_in_tesh!N24/RES_summary!N$21</f>
        <v>0</v>
      </c>
      <c r="O24" s="184">
        <f>RES_hhdet_in_tesh!O24/RES_summary!O$21</f>
        <v>109.81780392079152</v>
      </c>
      <c r="P24" s="184">
        <f>RES_hhdet_in_tesh!P24/RES_summary!P$21</f>
        <v>103.28196647907119</v>
      </c>
      <c r="Q24" s="184">
        <f>RES_hhdet_in_tesh!Q24/RES_summary!Q$21</f>
        <v>104.26330482855496</v>
      </c>
    </row>
    <row r="25" spans="1:17" ht="12.95" customHeight="1" x14ac:dyDescent="0.25">
      <c r="A25" s="158" t="s">
        <v>65</v>
      </c>
      <c r="B25" s="157"/>
      <c r="C25" s="178">
        <f>RES_hhdet_in_tesh!C25/RES_summary!C$21</f>
        <v>88.194387047733102</v>
      </c>
      <c r="D25" s="178">
        <f>RES_hhdet_in_tesh!D25/RES_summary!D$21</f>
        <v>89.308898623858653</v>
      </c>
      <c r="E25" s="178">
        <f>RES_hhdet_in_tesh!E25/RES_summary!E$21</f>
        <v>90.786464761794178</v>
      </c>
      <c r="F25" s="178">
        <f>RES_hhdet_in_tesh!F25/RES_summary!F$21</f>
        <v>94.482964434123772</v>
      </c>
      <c r="G25" s="178">
        <f>RES_hhdet_in_tesh!G25/RES_summary!G$21</f>
        <v>91.41245515085339</v>
      </c>
      <c r="H25" s="178">
        <f>RES_hhdet_in_tesh!H25/RES_summary!H$21</f>
        <v>85.971450366031959</v>
      </c>
      <c r="I25" s="178">
        <f>RES_hhdet_in_tesh!I25/RES_summary!I$21</f>
        <v>76.667166934400655</v>
      </c>
      <c r="J25" s="178">
        <f>RES_hhdet_in_tesh!J25/RES_summary!J$21</f>
        <v>78.408780297924693</v>
      </c>
      <c r="K25" s="178">
        <f>RES_hhdet_in_tesh!K25/RES_summary!K$21</f>
        <v>76.814249783085884</v>
      </c>
      <c r="L25" s="178">
        <f>RES_hhdet_in_tesh!L25/RES_summary!L$21</f>
        <v>77.988577118416998</v>
      </c>
      <c r="M25" s="178">
        <f>RES_hhdet_in_tesh!M25/RES_summary!M$21</f>
        <v>65.399041624632403</v>
      </c>
      <c r="N25" s="178">
        <f>RES_hhdet_in_tesh!N25/RES_summary!N$21</f>
        <v>0</v>
      </c>
      <c r="O25" s="178">
        <f>RES_hhdet_in_tesh!O25/RES_summary!O$21</f>
        <v>69.755022794542228</v>
      </c>
      <c r="P25" s="178">
        <f>RES_hhdet_in_tesh!P25/RES_summary!P$21</f>
        <v>60.602428817208008</v>
      </c>
      <c r="Q25" s="178">
        <f>RES_hhdet_in_tesh!Q25/RES_summary!Q$21</f>
        <v>62.198772327181246</v>
      </c>
    </row>
    <row r="26" spans="1:17" ht="12" customHeight="1" x14ac:dyDescent="0.25">
      <c r="A26" s="23" t="s">
        <v>84</v>
      </c>
      <c r="B26" s="156"/>
      <c r="C26" s="177">
        <f>RES_hhdet_in_tesh!C26/RES_summary!C$21</f>
        <v>86.434364676483128</v>
      </c>
      <c r="D26" s="177">
        <f>RES_hhdet_in_tesh!D26/RES_summary!D$21</f>
        <v>87.377506296917275</v>
      </c>
      <c r="E26" s="177">
        <f>RES_hhdet_in_tesh!E26/RES_summary!E$21</f>
        <v>88.216894516360924</v>
      </c>
      <c r="F26" s="177">
        <f>RES_hhdet_in_tesh!F26/RES_summary!F$21</f>
        <v>92.024172650677713</v>
      </c>
      <c r="G26" s="177">
        <f>RES_hhdet_in_tesh!G26/RES_summary!G$21</f>
        <v>89.899533622609312</v>
      </c>
      <c r="H26" s="177">
        <f>RES_hhdet_in_tesh!H26/RES_summary!H$21</f>
        <v>84.195449225154405</v>
      </c>
      <c r="I26" s="177">
        <f>RES_hhdet_in_tesh!I26/RES_summary!I$21</f>
        <v>75.078529711727228</v>
      </c>
      <c r="J26" s="177">
        <f>RES_hhdet_in_tesh!J26/RES_summary!J$21</f>
        <v>76.301961812375652</v>
      </c>
      <c r="K26" s="177">
        <f>RES_hhdet_in_tesh!K26/RES_summary!K$21</f>
        <v>75.31901775896084</v>
      </c>
      <c r="L26" s="177">
        <f>RES_hhdet_in_tesh!L26/RES_summary!L$21</f>
        <v>75.184196830013732</v>
      </c>
      <c r="M26" s="177">
        <f>RES_hhdet_in_tesh!M26/RES_summary!M$21</f>
        <v>64.232704750248686</v>
      </c>
      <c r="N26" s="177">
        <f>RES_hhdet_in_tesh!N26/RES_summary!N$21</f>
        <v>0</v>
      </c>
      <c r="O26" s="177">
        <f>RES_hhdet_in_tesh!O26/RES_summary!O$21</f>
        <v>66.08522718440787</v>
      </c>
      <c r="P26" s="177">
        <f>RES_hhdet_in_tesh!P26/RES_summary!P$21</f>
        <v>58.884204987969895</v>
      </c>
      <c r="Q26" s="177">
        <f>RES_hhdet_in_tesh!Q26/RES_summary!Q$21</f>
        <v>59.727646808284213</v>
      </c>
    </row>
    <row r="27" spans="1:17" ht="12" customHeight="1" x14ac:dyDescent="0.25">
      <c r="A27" s="23" t="s">
        <v>60</v>
      </c>
      <c r="B27" s="156"/>
      <c r="C27" s="177">
        <f>RES_hhdet_in_tesh!C27/RES_summary!C$21</f>
        <v>1.7600223712499898</v>
      </c>
      <c r="D27" s="177">
        <f>RES_hhdet_in_tesh!D27/RES_summary!D$21</f>
        <v>1.9313923269413691</v>
      </c>
      <c r="E27" s="177">
        <f>RES_hhdet_in_tesh!E27/RES_summary!E$21</f>
        <v>2.569570245433257</v>
      </c>
      <c r="F27" s="177">
        <f>RES_hhdet_in_tesh!F27/RES_summary!F$21</f>
        <v>2.458791783446062</v>
      </c>
      <c r="G27" s="177">
        <f>RES_hhdet_in_tesh!G27/RES_summary!G$21</f>
        <v>1.5129215282440838</v>
      </c>
      <c r="H27" s="177">
        <f>RES_hhdet_in_tesh!H27/RES_summary!H$21</f>
        <v>1.7760011408775394</v>
      </c>
      <c r="I27" s="177">
        <f>RES_hhdet_in_tesh!I27/RES_summary!I$21</f>
        <v>1.588637222673432</v>
      </c>
      <c r="J27" s="177">
        <f>RES_hhdet_in_tesh!J27/RES_summary!J$21</f>
        <v>2.1068184855490459</v>
      </c>
      <c r="K27" s="177">
        <f>RES_hhdet_in_tesh!K27/RES_summary!K$21</f>
        <v>1.4952320241250503</v>
      </c>
      <c r="L27" s="177">
        <f>RES_hhdet_in_tesh!L27/RES_summary!L$21</f>
        <v>2.80438028840326</v>
      </c>
      <c r="M27" s="177">
        <f>RES_hhdet_in_tesh!M27/RES_summary!M$21</f>
        <v>1.1663368743837121</v>
      </c>
      <c r="N27" s="177">
        <f>RES_hhdet_in_tesh!N27/RES_summary!N$21</f>
        <v>0</v>
      </c>
      <c r="O27" s="177">
        <f>RES_hhdet_in_tesh!O27/RES_summary!O$21</f>
        <v>3.6697956101343636</v>
      </c>
      <c r="P27" s="177">
        <f>RES_hhdet_in_tesh!P27/RES_summary!P$21</f>
        <v>1.718223829238116</v>
      </c>
      <c r="Q27" s="177">
        <f>RES_hhdet_in_tesh!Q27/RES_summary!Q$21</f>
        <v>2.4711255188970349</v>
      </c>
    </row>
    <row r="28" spans="1:17" ht="12.95" customHeight="1" x14ac:dyDescent="0.25">
      <c r="A28" s="158" t="s">
        <v>112</v>
      </c>
      <c r="B28" s="157"/>
      <c r="C28" s="178">
        <f>RES_hhdet_in_tesh!C28/RES_summary!C$21</f>
        <v>17.085110220582472</v>
      </c>
      <c r="D28" s="178">
        <f>RES_hhdet_in_tesh!D28/RES_summary!D$21</f>
        <v>16.461166087604735</v>
      </c>
      <c r="E28" s="178">
        <f>RES_hhdet_in_tesh!E28/RES_summary!E$21</f>
        <v>15.966922979216411</v>
      </c>
      <c r="F28" s="178">
        <f>RES_hhdet_in_tesh!F28/RES_summary!F$21</f>
        <v>15.20743969635372</v>
      </c>
      <c r="G28" s="178">
        <f>RES_hhdet_in_tesh!G28/RES_summary!G$21</f>
        <v>15.060335862215515</v>
      </c>
      <c r="H28" s="178">
        <f>RES_hhdet_in_tesh!H28/RES_summary!H$21</f>
        <v>15.015550583033134</v>
      </c>
      <c r="I28" s="178">
        <f>RES_hhdet_in_tesh!I28/RES_summary!I$21</f>
        <v>15.006999404429013</v>
      </c>
      <c r="J28" s="178">
        <f>RES_hhdet_in_tesh!J28/RES_summary!J$21</f>
        <v>18.782701298242067</v>
      </c>
      <c r="K28" s="178">
        <f>RES_hhdet_in_tesh!K28/RES_summary!K$21</f>
        <v>18.714103014430695</v>
      </c>
      <c r="L28" s="178">
        <f>RES_hhdet_in_tesh!L28/RES_summary!L$21</f>
        <v>18.824890965994705</v>
      </c>
      <c r="M28" s="178">
        <f>RES_hhdet_in_tesh!M28/RES_summary!M$21</f>
        <v>18.412261725371764</v>
      </c>
      <c r="N28" s="178">
        <f>RES_hhdet_in_tesh!N28/RES_summary!N$21</f>
        <v>0</v>
      </c>
      <c r="O28" s="178">
        <f>RES_hhdet_in_tesh!O28/RES_summary!O$21</f>
        <v>19.623128008430676</v>
      </c>
      <c r="P28" s="178">
        <f>RES_hhdet_in_tesh!P28/RES_summary!P$21</f>
        <v>18.853477971571426</v>
      </c>
      <c r="Q28" s="178">
        <f>RES_hhdet_in_tesh!Q28/RES_summary!Q$21</f>
        <v>18.662211597927449</v>
      </c>
    </row>
    <row r="29" spans="1:17" ht="12" customHeight="1" x14ac:dyDescent="0.25">
      <c r="A29" s="23" t="s">
        <v>60</v>
      </c>
      <c r="B29" s="156"/>
      <c r="C29" s="177">
        <f>RES_hhdet_in_tesh!C29/RES_summary!C$21</f>
        <v>17.085110220582472</v>
      </c>
      <c r="D29" s="177">
        <f>RES_hhdet_in_tesh!D29/RES_summary!D$21</f>
        <v>16.461166087604735</v>
      </c>
      <c r="E29" s="177">
        <f>RES_hhdet_in_tesh!E29/RES_summary!E$21</f>
        <v>15.966922979216411</v>
      </c>
      <c r="F29" s="177">
        <f>RES_hhdet_in_tesh!F29/RES_summary!F$21</f>
        <v>15.20743969635372</v>
      </c>
      <c r="G29" s="177">
        <f>RES_hhdet_in_tesh!G29/RES_summary!G$21</f>
        <v>15.060335862215515</v>
      </c>
      <c r="H29" s="177">
        <f>RES_hhdet_in_tesh!H29/RES_summary!H$21</f>
        <v>15.015550583033134</v>
      </c>
      <c r="I29" s="177">
        <f>RES_hhdet_in_tesh!I29/RES_summary!I$21</f>
        <v>15.006999404429013</v>
      </c>
      <c r="J29" s="177">
        <f>RES_hhdet_in_tesh!J29/RES_summary!J$21</f>
        <v>18.782701298242067</v>
      </c>
      <c r="K29" s="177">
        <f>RES_hhdet_in_tesh!K29/RES_summary!K$21</f>
        <v>18.714103014430695</v>
      </c>
      <c r="L29" s="177">
        <f>RES_hhdet_in_tesh!L29/RES_summary!L$21</f>
        <v>18.824890965994705</v>
      </c>
      <c r="M29" s="177">
        <f>RES_hhdet_in_tesh!M29/RES_summary!M$21</f>
        <v>18.412261725371764</v>
      </c>
      <c r="N29" s="177">
        <f>RES_hhdet_in_tesh!N29/RES_summary!N$21</f>
        <v>0</v>
      </c>
      <c r="O29" s="177">
        <f>RES_hhdet_in_tesh!O29/RES_summary!O$21</f>
        <v>19.623128008430676</v>
      </c>
      <c r="P29" s="177">
        <f>RES_hhdet_in_tesh!P29/RES_summary!P$21</f>
        <v>18.853477971571426</v>
      </c>
      <c r="Q29" s="177">
        <f>RES_hhdet_in_tesh!Q29/RES_summary!Q$21</f>
        <v>18.662211597927449</v>
      </c>
    </row>
    <row r="30" spans="1:17" ht="12" customHeight="1" x14ac:dyDescent="0.25">
      <c r="A30" s="158" t="s">
        <v>63</v>
      </c>
      <c r="B30" s="157"/>
      <c r="C30" s="178">
        <f>RES_hhdet_in_tesh!C30/RES_summary!C$21</f>
        <v>14.670196845949587</v>
      </c>
      <c r="D30" s="178">
        <f>RES_hhdet_in_tesh!D30/RES_summary!D$21</f>
        <v>14.30461259186495</v>
      </c>
      <c r="E30" s="178">
        <f>RES_hhdet_in_tesh!E30/RES_summary!E$21</f>
        <v>14.191822671558141</v>
      </c>
      <c r="F30" s="178">
        <f>RES_hhdet_in_tesh!F30/RES_summary!F$21</f>
        <v>14.023338590506551</v>
      </c>
      <c r="G30" s="178">
        <f>RES_hhdet_in_tesh!G30/RES_summary!G$21</f>
        <v>13.871626187810561</v>
      </c>
      <c r="H30" s="178">
        <f>RES_hhdet_in_tesh!H30/RES_summary!H$21</f>
        <v>13.61183240018376</v>
      </c>
      <c r="I30" s="178">
        <f>RES_hhdet_in_tesh!I30/RES_summary!I$21</f>
        <v>13.42997649159223</v>
      </c>
      <c r="J30" s="178">
        <f>RES_hhdet_in_tesh!J30/RES_summary!J$21</f>
        <v>13.231894044694494</v>
      </c>
      <c r="K30" s="178">
        <f>RES_hhdet_in_tesh!K30/RES_summary!K$21</f>
        <v>13.116338806945697</v>
      </c>
      <c r="L30" s="178">
        <f>RES_hhdet_in_tesh!L30/RES_summary!L$21</f>
        <v>12.917573799805401</v>
      </c>
      <c r="M30" s="178">
        <f>RES_hhdet_in_tesh!M30/RES_summary!M$21</f>
        <v>13.221308315661114</v>
      </c>
      <c r="N30" s="178">
        <f>RES_hhdet_in_tesh!N30/RES_summary!N$21</f>
        <v>0</v>
      </c>
      <c r="O30" s="178">
        <f>RES_hhdet_in_tesh!O30/RES_summary!O$21</f>
        <v>13.316261330133901</v>
      </c>
      <c r="P30" s="178">
        <f>RES_hhdet_in_tesh!P30/RES_summary!P$21</f>
        <v>15.475297620860626</v>
      </c>
      <c r="Q30" s="178">
        <f>RES_hhdet_in_tesh!Q30/RES_summary!Q$21</f>
        <v>16.422190034678028</v>
      </c>
    </row>
    <row r="31" spans="1:17" ht="12" customHeight="1" x14ac:dyDescent="0.25">
      <c r="A31" s="167" t="s">
        <v>169</v>
      </c>
      <c r="B31" s="132"/>
      <c r="C31" s="183">
        <f>RES_hhdet_in_tesh!C31/RES_summary!C$21</f>
        <v>14.669854981458377</v>
      </c>
      <c r="D31" s="183">
        <f>RES_hhdet_in_tesh!D31/RES_summary!D$21</f>
        <v>14.303971115445679</v>
      </c>
      <c r="E31" s="183">
        <f>RES_hhdet_in_tesh!E31/RES_summary!E$21</f>
        <v>14.189826404319451</v>
      </c>
      <c r="F31" s="183">
        <f>RES_hhdet_in_tesh!F31/RES_summary!F$21</f>
        <v>14.021653090672368</v>
      </c>
      <c r="G31" s="183">
        <f>RES_hhdet_in_tesh!G31/RES_summary!G$21</f>
        <v>13.866837886996608</v>
      </c>
      <c r="H31" s="183">
        <f>RES_hhdet_in_tesh!H31/RES_summary!H$21</f>
        <v>13.587738536586997</v>
      </c>
      <c r="I31" s="183">
        <f>RES_hhdet_in_tesh!I31/RES_summary!I$21</f>
        <v>13.39402922526325</v>
      </c>
      <c r="J31" s="183">
        <f>RES_hhdet_in_tesh!J31/RES_summary!J$21</f>
        <v>13.159526418803788</v>
      </c>
      <c r="K31" s="183">
        <f>RES_hhdet_in_tesh!K31/RES_summary!K$21</f>
        <v>13.04532120401737</v>
      </c>
      <c r="L31" s="183">
        <f>RES_hhdet_in_tesh!L31/RES_summary!L$21</f>
        <v>12.861904493720548</v>
      </c>
      <c r="M31" s="183">
        <f>RES_hhdet_in_tesh!M31/RES_summary!M$21</f>
        <v>0</v>
      </c>
      <c r="N31" s="183">
        <f>RES_hhdet_in_tesh!N31/RES_summary!N$21</f>
        <v>0</v>
      </c>
      <c r="O31" s="183">
        <f>RES_hhdet_in_tesh!O31/RES_summary!O$21</f>
        <v>13.296035039837475</v>
      </c>
      <c r="P31" s="183">
        <f>RES_hhdet_in_tesh!P31/RES_summary!P$21</f>
        <v>0</v>
      </c>
      <c r="Q31" s="183">
        <f>RES_hhdet_in_tesh!Q31/RES_summary!Q$21</f>
        <v>0</v>
      </c>
    </row>
    <row r="32" spans="1:17" ht="12" customHeight="1" x14ac:dyDescent="0.25">
      <c r="A32" s="167" t="s">
        <v>168</v>
      </c>
      <c r="B32" s="132"/>
      <c r="C32" s="183">
        <f>RES_hhdet_in_tesh!C32/RES_summary!C$21</f>
        <v>14.688908353873876</v>
      </c>
      <c r="D32" s="183">
        <f>RES_hhdet_in_tesh!D32/RES_summary!D$21</f>
        <v>14.340204094908932</v>
      </c>
      <c r="E32" s="183">
        <f>RES_hhdet_in_tesh!E32/RES_summary!E$21</f>
        <v>14.259029727832479</v>
      </c>
      <c r="F32" s="183">
        <f>RES_hhdet_in_tesh!F32/RES_summary!F$21</f>
        <v>14.111774837962873</v>
      </c>
      <c r="G32" s="183">
        <f>RES_hhdet_in_tesh!G32/RES_summary!G$21</f>
        <v>13.993900651281809</v>
      </c>
      <c r="H32" s="183">
        <f>RES_hhdet_in_tesh!H32/RES_summary!H$21</f>
        <v>13.873117130509575</v>
      </c>
      <c r="I32" s="183">
        <f>RES_hhdet_in_tesh!I32/RES_summary!I$21</f>
        <v>13.777710716245311</v>
      </c>
      <c r="J32" s="183">
        <f>RES_hhdet_in_tesh!J32/RES_summary!J$21</f>
        <v>13.584911825521477</v>
      </c>
      <c r="K32" s="183">
        <f>RES_hhdet_in_tesh!K32/RES_summary!K$21</f>
        <v>13.461706062861493</v>
      </c>
      <c r="L32" s="183">
        <f>RES_hhdet_in_tesh!L32/RES_summary!L$21</f>
        <v>13.264351575504241</v>
      </c>
      <c r="M32" s="183">
        <f>RES_hhdet_in_tesh!M32/RES_summary!M$21</f>
        <v>0</v>
      </c>
      <c r="N32" s="183">
        <f>RES_hhdet_in_tesh!N32/RES_summary!N$21</f>
        <v>0</v>
      </c>
      <c r="O32" s="183">
        <f>RES_hhdet_in_tesh!O32/RES_summary!O$21</f>
        <v>13.578906970007621</v>
      </c>
      <c r="P32" s="183">
        <f>RES_hhdet_in_tesh!P32/RES_summary!P$21</f>
        <v>0</v>
      </c>
      <c r="Q32" s="183">
        <f>RES_hhdet_in_tesh!Q32/RES_summary!Q$21</f>
        <v>0</v>
      </c>
    </row>
    <row r="33" spans="1:17" ht="12" customHeight="1" x14ac:dyDescent="0.25">
      <c r="A33" s="166" t="s">
        <v>57</v>
      </c>
      <c r="B33" s="165"/>
      <c r="C33" s="182">
        <f>RES_hhdet_in_tesh!C33/RES_summary!C$21</f>
        <v>9.5356897419918756</v>
      </c>
      <c r="D33" s="182">
        <f>RES_hhdet_in_tesh!D33/RES_summary!D$21</f>
        <v>9.2980066534558183</v>
      </c>
      <c r="E33" s="182">
        <f>RES_hhdet_in_tesh!E33/RES_summary!E$21</f>
        <v>9.2411824011090591</v>
      </c>
      <c r="F33" s="182">
        <f>RES_hhdet_in_tesh!F33/RES_summary!F$21</f>
        <v>9.1286207746198649</v>
      </c>
      <c r="G33" s="182">
        <f>RES_hhdet_in_tesh!G33/RES_summary!G$21</f>
        <v>9.069589017437929</v>
      </c>
      <c r="H33" s="182">
        <f>RES_hhdet_in_tesh!H33/RES_summary!H$21</f>
        <v>9.0507219520258335</v>
      </c>
      <c r="I33" s="182">
        <f>RES_hhdet_in_tesh!I33/RES_summary!I$21</f>
        <v>9.0381398185693786</v>
      </c>
      <c r="J33" s="182">
        <f>RES_hhdet_in_tesh!J33/RES_summary!J$21</f>
        <v>8.9093154639652212</v>
      </c>
      <c r="K33" s="182">
        <f>RES_hhdet_in_tesh!K33/RES_summary!K$21</f>
        <v>8.8195503437360578</v>
      </c>
      <c r="L33" s="182">
        <f>RES_hhdet_in_tesh!L33/RES_summary!L$21</f>
        <v>8.6749817899710191</v>
      </c>
      <c r="M33" s="182">
        <f>RES_hhdet_in_tesh!M33/RES_summary!M$21</f>
        <v>0</v>
      </c>
      <c r="N33" s="182">
        <f>RES_hhdet_in_tesh!N33/RES_summary!N$21</f>
        <v>0</v>
      </c>
      <c r="O33" s="182">
        <f>RES_hhdet_in_tesh!O33/RES_summary!O$21</f>
        <v>8.8926431907825609</v>
      </c>
      <c r="P33" s="182">
        <f>RES_hhdet_in_tesh!P33/RES_summary!P$21</f>
        <v>0</v>
      </c>
      <c r="Q33" s="182">
        <f>RES_hhdet_in_tesh!Q33/RES_summary!Q$21</f>
        <v>0</v>
      </c>
    </row>
    <row r="34" spans="1:17" ht="12" customHeight="1" x14ac:dyDescent="0.25">
      <c r="A34" s="147" t="s">
        <v>59</v>
      </c>
      <c r="B34" s="164"/>
      <c r="C34" s="181">
        <f>RES_hhdet_in_tesh!C34/RES_summary!C$21</f>
        <v>5.153218611882</v>
      </c>
      <c r="D34" s="181">
        <f>RES_hhdet_in_tesh!D34/RES_summary!D$21</f>
        <v>5.0421974414531112</v>
      </c>
      <c r="E34" s="181">
        <f>RES_hhdet_in_tesh!E34/RES_summary!E$21</f>
        <v>5.0178473267234232</v>
      </c>
      <c r="F34" s="181">
        <f>RES_hhdet_in_tesh!F34/RES_summary!F$21</f>
        <v>4.9831540633430089</v>
      </c>
      <c r="G34" s="181">
        <f>RES_hhdet_in_tesh!G34/RES_summary!G$21</f>
        <v>4.9243116338438808</v>
      </c>
      <c r="H34" s="181">
        <f>RES_hhdet_in_tesh!H34/RES_summary!H$21</f>
        <v>4.8223951784837409</v>
      </c>
      <c r="I34" s="181">
        <f>RES_hhdet_in_tesh!I34/RES_summary!I$21</f>
        <v>4.7395708976759332</v>
      </c>
      <c r="J34" s="181">
        <f>RES_hhdet_in_tesh!J34/RES_summary!J$21</f>
        <v>4.6755963615562557</v>
      </c>
      <c r="K34" s="181">
        <f>RES_hhdet_in_tesh!K34/RES_summary!K$21</f>
        <v>4.6421557191254372</v>
      </c>
      <c r="L34" s="181">
        <f>RES_hhdet_in_tesh!L34/RES_summary!L$21</f>
        <v>4.5893697855332238</v>
      </c>
      <c r="M34" s="181">
        <f>RES_hhdet_in_tesh!M34/RES_summary!M$21</f>
        <v>0</v>
      </c>
      <c r="N34" s="181">
        <f>RES_hhdet_in_tesh!N34/RES_summary!N$21</f>
        <v>0</v>
      </c>
      <c r="O34" s="181">
        <f>RES_hhdet_in_tesh!O34/RES_summary!O$21</f>
        <v>4.686263779225059</v>
      </c>
      <c r="P34" s="181">
        <f>RES_hhdet_in_tesh!P34/RES_summary!P$21</f>
        <v>0</v>
      </c>
      <c r="Q34" s="181">
        <f>RES_hhdet_in_tesh!Q34/RES_summary!Q$21</f>
        <v>0</v>
      </c>
    </row>
    <row r="35" spans="1:17" ht="12" customHeight="1" x14ac:dyDescent="0.25">
      <c r="A35" s="163" t="s">
        <v>142</v>
      </c>
      <c r="B35" s="162"/>
      <c r="C35" s="180">
        <f>RES_hhdet_in_tesh!C35/RES_summary!C$21</f>
        <v>0</v>
      </c>
      <c r="D35" s="180">
        <f>RES_hhdet_in_tesh!D35/RES_summary!D$21</f>
        <v>0</v>
      </c>
      <c r="E35" s="180">
        <f>RES_hhdet_in_tesh!E35/RES_summary!E$21</f>
        <v>0</v>
      </c>
      <c r="F35" s="180">
        <f>RES_hhdet_in_tesh!F35/RES_summary!F$21</f>
        <v>0</v>
      </c>
      <c r="G35" s="180">
        <f>RES_hhdet_in_tesh!G35/RES_summary!G$21</f>
        <v>0</v>
      </c>
      <c r="H35" s="180">
        <f>RES_hhdet_in_tesh!H35/RES_summary!H$21</f>
        <v>0</v>
      </c>
      <c r="I35" s="180">
        <f>RES_hhdet_in_tesh!I35/RES_summary!I$21</f>
        <v>0</v>
      </c>
      <c r="J35" s="180">
        <f>RES_hhdet_in_tesh!J35/RES_summary!J$21</f>
        <v>0</v>
      </c>
      <c r="K35" s="180">
        <f>RES_hhdet_in_tesh!K35/RES_summary!K$21</f>
        <v>0</v>
      </c>
      <c r="L35" s="180">
        <f>RES_hhdet_in_tesh!L35/RES_summary!L$21</f>
        <v>0</v>
      </c>
      <c r="M35" s="180">
        <f>RES_hhdet_in_tesh!M35/RES_summary!M$21</f>
        <v>13.308406715974369</v>
      </c>
      <c r="N35" s="180">
        <f>RES_hhdet_in_tesh!N35/RES_summary!N$21</f>
        <v>0</v>
      </c>
      <c r="O35" s="180">
        <f>RES_hhdet_in_tesh!O35/RES_summary!O$21</f>
        <v>0</v>
      </c>
      <c r="P35" s="180">
        <f>RES_hhdet_in_tesh!P35/RES_summary!P$21</f>
        <v>15.573094313145587</v>
      </c>
      <c r="Q35" s="180">
        <f>RES_hhdet_in_tesh!Q35/RES_summary!Q$21</f>
        <v>16.513746119863793</v>
      </c>
    </row>
    <row r="36" spans="1:17" ht="12" customHeight="1" x14ac:dyDescent="0.25">
      <c r="A36" s="161" t="s">
        <v>141</v>
      </c>
      <c r="B36" s="160"/>
      <c r="C36" s="179">
        <f>RES_hhdet_in_tesh!C36/RES_summary!C$21</f>
        <v>0</v>
      </c>
      <c r="D36" s="179">
        <f>RES_hhdet_in_tesh!D36/RES_summary!D$21</f>
        <v>0</v>
      </c>
      <c r="E36" s="179">
        <f>RES_hhdet_in_tesh!E36/RES_summary!E$21</f>
        <v>0</v>
      </c>
      <c r="F36" s="179">
        <f>RES_hhdet_in_tesh!F36/RES_summary!F$21</f>
        <v>0</v>
      </c>
      <c r="G36" s="179">
        <f>RES_hhdet_in_tesh!G36/RES_summary!G$21</f>
        <v>0</v>
      </c>
      <c r="H36" s="179">
        <f>RES_hhdet_in_tesh!H36/RES_summary!H$21</f>
        <v>0</v>
      </c>
      <c r="I36" s="179">
        <f>RES_hhdet_in_tesh!I36/RES_summary!I$21</f>
        <v>0</v>
      </c>
      <c r="J36" s="179">
        <f>RES_hhdet_in_tesh!J36/RES_summary!J$21</f>
        <v>0</v>
      </c>
      <c r="K36" s="179">
        <f>RES_hhdet_in_tesh!K36/RES_summary!K$21</f>
        <v>0</v>
      </c>
      <c r="L36" s="179">
        <f>RES_hhdet_in_tesh!L36/RES_summary!L$21</f>
        <v>0</v>
      </c>
      <c r="M36" s="179">
        <f>RES_hhdet_in_tesh!M36/RES_summary!M$21</f>
        <v>12.899550863831593</v>
      </c>
      <c r="N36" s="179">
        <f>RES_hhdet_in_tesh!N36/RES_summary!N$21</f>
        <v>0</v>
      </c>
      <c r="O36" s="179">
        <f>RES_hhdet_in_tesh!O36/RES_summary!O$21</f>
        <v>0</v>
      </c>
      <c r="P36" s="179">
        <f>RES_hhdet_in_tesh!P36/RES_summary!P$21</f>
        <v>14.775418067684274</v>
      </c>
      <c r="Q36" s="179">
        <f>RES_hhdet_in_tesh!Q36/RES_summary!Q$21</f>
        <v>15.289394964915335</v>
      </c>
    </row>
    <row r="37" spans="1:17" ht="12" customHeight="1" x14ac:dyDescent="0.25">
      <c r="A37" s="148" t="s">
        <v>60</v>
      </c>
      <c r="B37" s="156"/>
      <c r="C37" s="177">
        <f>RES_hhdet_in_tesh!C37/RES_summary!C$21</f>
        <v>0</v>
      </c>
      <c r="D37" s="177">
        <f>RES_hhdet_in_tesh!D37/RES_summary!D$21</f>
        <v>0</v>
      </c>
      <c r="E37" s="177">
        <f>RES_hhdet_in_tesh!E37/RES_summary!E$21</f>
        <v>0</v>
      </c>
      <c r="F37" s="177">
        <f>RES_hhdet_in_tesh!F37/RES_summary!F$21</f>
        <v>0</v>
      </c>
      <c r="G37" s="177">
        <f>RES_hhdet_in_tesh!G37/RES_summary!G$21</f>
        <v>0</v>
      </c>
      <c r="H37" s="177">
        <f>RES_hhdet_in_tesh!H37/RES_summary!H$21</f>
        <v>0</v>
      </c>
      <c r="I37" s="177">
        <f>RES_hhdet_in_tesh!I37/RES_summary!I$21</f>
        <v>0</v>
      </c>
      <c r="J37" s="177">
        <f>RES_hhdet_in_tesh!J37/RES_summary!J$21</f>
        <v>0</v>
      </c>
      <c r="K37" s="177">
        <f>RES_hhdet_in_tesh!K37/RES_summary!K$21</f>
        <v>0</v>
      </c>
      <c r="L37" s="177">
        <f>RES_hhdet_in_tesh!L37/RES_summary!L$21</f>
        <v>0</v>
      </c>
      <c r="M37" s="177">
        <f>RES_hhdet_in_tesh!M37/RES_summary!M$21</f>
        <v>8.7419652366124989</v>
      </c>
      <c r="N37" s="177">
        <f>RES_hhdet_in_tesh!N37/RES_summary!N$21</f>
        <v>0</v>
      </c>
      <c r="O37" s="177">
        <f>RES_hhdet_in_tesh!O37/RES_summary!O$21</f>
        <v>0</v>
      </c>
      <c r="P37" s="177">
        <f>RES_hhdet_in_tesh!P37/RES_summary!P$21</f>
        <v>10.1953380116984</v>
      </c>
      <c r="Q37" s="177">
        <f>RES_hhdet_in_tesh!Q37/RES_summary!Q$21</f>
        <v>10.780663488276661</v>
      </c>
    </row>
    <row r="38" spans="1:17" ht="12" customHeight="1" x14ac:dyDescent="0.25">
      <c r="A38" s="148" t="s">
        <v>59</v>
      </c>
      <c r="B38" s="156"/>
      <c r="C38" s="177">
        <f>RES_hhdet_in_tesh!C38/RES_summary!C$21</f>
        <v>0</v>
      </c>
      <c r="D38" s="177">
        <f>RES_hhdet_in_tesh!D38/RES_summary!D$21</f>
        <v>0</v>
      </c>
      <c r="E38" s="177">
        <f>RES_hhdet_in_tesh!E38/RES_summary!E$21</f>
        <v>0</v>
      </c>
      <c r="F38" s="177">
        <f>RES_hhdet_in_tesh!F38/RES_summary!F$21</f>
        <v>0</v>
      </c>
      <c r="G38" s="177">
        <f>RES_hhdet_in_tesh!G38/RES_summary!G$21</f>
        <v>0</v>
      </c>
      <c r="H38" s="177">
        <f>RES_hhdet_in_tesh!H38/RES_summary!H$21</f>
        <v>0</v>
      </c>
      <c r="I38" s="177">
        <f>RES_hhdet_in_tesh!I38/RES_summary!I$21</f>
        <v>0</v>
      </c>
      <c r="J38" s="177">
        <f>RES_hhdet_in_tesh!J38/RES_summary!J$21</f>
        <v>0</v>
      </c>
      <c r="K38" s="177">
        <f>RES_hhdet_in_tesh!K38/RES_summary!K$21</f>
        <v>0</v>
      </c>
      <c r="L38" s="177">
        <f>RES_hhdet_in_tesh!L38/RES_summary!L$21</f>
        <v>0</v>
      </c>
      <c r="M38" s="177">
        <f>RES_hhdet_in_tesh!M38/RES_summary!M$21</f>
        <v>4.1575856272190945</v>
      </c>
      <c r="N38" s="177">
        <f>RES_hhdet_in_tesh!N38/RES_summary!N$21</f>
        <v>0</v>
      </c>
      <c r="O38" s="177">
        <f>RES_hhdet_in_tesh!O38/RES_summary!O$21</f>
        <v>0</v>
      </c>
      <c r="P38" s="177">
        <f>RES_hhdet_in_tesh!P38/RES_summary!P$21</f>
        <v>4.5800800559858752</v>
      </c>
      <c r="Q38" s="177">
        <f>RES_hhdet_in_tesh!Q38/RES_summary!Q$21</f>
        <v>4.5087314766386735</v>
      </c>
    </row>
    <row r="39" spans="1:17" ht="12" customHeight="1" x14ac:dyDescent="0.25">
      <c r="A39" s="158" t="s">
        <v>62</v>
      </c>
      <c r="B39" s="157"/>
      <c r="C39" s="178">
        <f>RES_hhdet_in_tesh!C39/RES_summary!C$21</f>
        <v>7.595077459408663</v>
      </c>
      <c r="D39" s="178">
        <f>RES_hhdet_in_tesh!D39/RES_summary!D$21</f>
        <v>7.5460400218343819</v>
      </c>
      <c r="E39" s="178">
        <f>RES_hhdet_in_tesh!E39/RES_summary!E$21</f>
        <v>7.4211582889926531</v>
      </c>
      <c r="F39" s="178">
        <f>RES_hhdet_in_tesh!F39/RES_summary!F$21</f>
        <v>7.5926223025693336</v>
      </c>
      <c r="G39" s="178">
        <f>RES_hhdet_in_tesh!G39/RES_summary!G$21</f>
        <v>7.4684228647924122</v>
      </c>
      <c r="H39" s="178">
        <f>RES_hhdet_in_tesh!H39/RES_summary!H$21</f>
        <v>7.3659237013981551</v>
      </c>
      <c r="I39" s="178">
        <f>RES_hhdet_in_tesh!I39/RES_summary!I$21</f>
        <v>7.3988826947553843</v>
      </c>
      <c r="J39" s="178">
        <f>RES_hhdet_in_tesh!J39/RES_summary!J$21</f>
        <v>7.3442082188683964</v>
      </c>
      <c r="K39" s="178">
        <f>RES_hhdet_in_tesh!K39/RES_summary!K$21</f>
        <v>7.2110680684830237</v>
      </c>
      <c r="L39" s="178">
        <f>RES_hhdet_in_tesh!L39/RES_summary!L$21</f>
        <v>7.3472972916131036</v>
      </c>
      <c r="M39" s="178">
        <f>RES_hhdet_in_tesh!M39/RES_summary!M$21</f>
        <v>6.8739131433835272</v>
      </c>
      <c r="N39" s="178">
        <f>RES_hhdet_in_tesh!N39/RES_summary!N$21</f>
        <v>0</v>
      </c>
      <c r="O39" s="178">
        <f>RES_hhdet_in_tesh!O39/RES_summary!O$21</f>
        <v>7.1233917876847155</v>
      </c>
      <c r="P39" s="178">
        <f>RES_hhdet_in_tesh!P39/RES_summary!P$21</f>
        <v>8.3507620694311218</v>
      </c>
      <c r="Q39" s="178">
        <f>RES_hhdet_in_tesh!Q39/RES_summary!Q$21</f>
        <v>6.9801308687682333</v>
      </c>
    </row>
    <row r="40" spans="1:17" ht="12" customHeight="1" x14ac:dyDescent="0.25">
      <c r="A40" s="23" t="s">
        <v>57</v>
      </c>
      <c r="B40" s="156"/>
      <c r="C40" s="177">
        <f>RES_hhdet_in_tesh!C40/RES_summary!C$21</f>
        <v>7.595077459408663</v>
      </c>
      <c r="D40" s="177">
        <f>RES_hhdet_in_tesh!D40/RES_summary!D$21</f>
        <v>7.5460400218343819</v>
      </c>
      <c r="E40" s="177">
        <f>RES_hhdet_in_tesh!E40/RES_summary!E$21</f>
        <v>7.4211582889926531</v>
      </c>
      <c r="F40" s="177">
        <f>RES_hhdet_in_tesh!F40/RES_summary!F$21</f>
        <v>7.5926223025693336</v>
      </c>
      <c r="G40" s="177">
        <f>RES_hhdet_in_tesh!G40/RES_summary!G$21</f>
        <v>7.4684228647924122</v>
      </c>
      <c r="H40" s="177">
        <f>RES_hhdet_in_tesh!H40/RES_summary!H$21</f>
        <v>7.3659237013981551</v>
      </c>
      <c r="I40" s="177">
        <f>RES_hhdet_in_tesh!I40/RES_summary!I$21</f>
        <v>7.3988826947553843</v>
      </c>
      <c r="J40" s="177">
        <f>RES_hhdet_in_tesh!J40/RES_summary!J$21</f>
        <v>7.3442082188683964</v>
      </c>
      <c r="K40" s="177">
        <f>RES_hhdet_in_tesh!K40/RES_summary!K$21</f>
        <v>7.2110680684830237</v>
      </c>
      <c r="L40" s="177">
        <f>RES_hhdet_in_tesh!L40/RES_summary!L$21</f>
        <v>7.3472972916131036</v>
      </c>
      <c r="M40" s="177">
        <f>RES_hhdet_in_tesh!M40/RES_summary!M$21</f>
        <v>6.8739131433835272</v>
      </c>
      <c r="N40" s="177">
        <f>RES_hhdet_in_tesh!N40/RES_summary!N$21</f>
        <v>0</v>
      </c>
      <c r="O40" s="177">
        <f>RES_hhdet_in_tesh!O40/RES_summary!O$21</f>
        <v>7.1233917876847155</v>
      </c>
      <c r="P40" s="177">
        <f>RES_hhdet_in_tesh!P40/RES_summary!P$21</f>
        <v>0</v>
      </c>
      <c r="Q40" s="177">
        <f>RES_hhdet_in_tesh!Q40/RES_summary!Q$21</f>
        <v>6.9801308687682333</v>
      </c>
    </row>
    <row r="41" spans="1:17" ht="12" customHeight="1" x14ac:dyDescent="0.25">
      <c r="A41" s="29" t="s">
        <v>140</v>
      </c>
      <c r="B41" s="57"/>
      <c r="C41" s="176">
        <f>RES_hhdet_in_tesh!C41/RES_summary!C$21</f>
        <v>0</v>
      </c>
      <c r="D41" s="176">
        <f>RES_hhdet_in_tesh!D41/RES_summary!D$21</f>
        <v>0</v>
      </c>
      <c r="E41" s="176">
        <f>RES_hhdet_in_tesh!E41/RES_summary!E$21</f>
        <v>0</v>
      </c>
      <c r="F41" s="176">
        <f>RES_hhdet_in_tesh!F41/RES_summary!F$21</f>
        <v>0</v>
      </c>
      <c r="G41" s="176">
        <f>RES_hhdet_in_tesh!G41/RES_summary!G$21</f>
        <v>0</v>
      </c>
      <c r="H41" s="176">
        <f>RES_hhdet_in_tesh!H41/RES_summary!H$21</f>
        <v>0</v>
      </c>
      <c r="I41" s="176">
        <f>RES_hhdet_in_tesh!I41/RES_summary!I$21</f>
        <v>0</v>
      </c>
      <c r="J41" s="176">
        <f>RES_hhdet_in_tesh!J41/RES_summary!J$21</f>
        <v>0</v>
      </c>
      <c r="K41" s="176">
        <f>RES_hhdet_in_tesh!K41/RES_summary!K$21</f>
        <v>0</v>
      </c>
      <c r="L41" s="176">
        <f>RES_hhdet_in_tesh!L41/RES_summary!L$21</f>
        <v>0</v>
      </c>
      <c r="M41" s="176">
        <f>RES_hhdet_in_tesh!M41/RES_summary!M$21</f>
        <v>0</v>
      </c>
      <c r="N41" s="176">
        <f>RES_hhdet_in_tesh!N41/RES_summary!N$21</f>
        <v>0</v>
      </c>
      <c r="O41" s="176">
        <f>RES_hhdet_in_tesh!O41/RES_summary!O$21</f>
        <v>0</v>
      </c>
      <c r="P41" s="176">
        <f>RES_hhdet_in_tesh!P41/RES_summary!P$21</f>
        <v>8.3507620694311218</v>
      </c>
      <c r="Q41" s="176">
        <f>RES_hhdet_in_tesh!Q41/RES_summary!Q$21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84">
        <f>RES_hhdet_in_tesh!C43/RES_summary!C$21</f>
        <v>140.53799629807759</v>
      </c>
      <c r="D43" s="184">
        <f>RES_hhdet_in_tesh!D43/RES_summary!D$21</f>
        <v>126.66502853505907</v>
      </c>
      <c r="E43" s="184">
        <f>RES_hhdet_in_tesh!E43/RES_summary!E$21</f>
        <v>134.85620154627406</v>
      </c>
      <c r="F43" s="184">
        <f>RES_hhdet_in_tesh!F43/RES_summary!F$21</f>
        <v>132.73386820507446</v>
      </c>
      <c r="G43" s="184">
        <f>RES_hhdet_in_tesh!G43/RES_summary!G$21</f>
        <v>130.80154697219083</v>
      </c>
      <c r="H43" s="184">
        <f>RES_hhdet_in_tesh!H43/RES_summary!H$21</f>
        <v>124.0401139966399</v>
      </c>
      <c r="I43" s="184">
        <f>RES_hhdet_in_tesh!I43/RES_summary!I$21</f>
        <v>110.22740901878078</v>
      </c>
      <c r="J43" s="184">
        <f>RES_hhdet_in_tesh!J43/RES_summary!J$21</f>
        <v>127.32066906252729</v>
      </c>
      <c r="K43" s="184">
        <f>RES_hhdet_in_tesh!K43/RES_summary!K$21</f>
        <v>122.64921126735386</v>
      </c>
      <c r="L43" s="184">
        <f>RES_hhdet_in_tesh!L43/RES_summary!L$21</f>
        <v>118.91223689233055</v>
      </c>
      <c r="M43" s="184">
        <f>RES_hhdet_in_tesh!M43/RES_summary!M$21</f>
        <v>99.674233031611351</v>
      </c>
      <c r="N43" s="184">
        <f>RES_hhdet_in_tesh!N43/RES_summary!N$21</f>
        <v>112.15220239488839</v>
      </c>
      <c r="O43" s="184">
        <f>RES_hhdet_in_tesh!O43/RES_summary!O$21</f>
        <v>118.72782345237744</v>
      </c>
      <c r="P43" s="184">
        <f>RES_hhdet_in_tesh!P43/RES_summary!P$21</f>
        <v>96.890007688679759</v>
      </c>
      <c r="Q43" s="184">
        <f>RES_hhdet_in_tesh!Q43/RES_summary!Q$21</f>
        <v>101.44175320901323</v>
      </c>
    </row>
    <row r="44" spans="1:17" ht="12.95" customHeight="1" x14ac:dyDescent="0.25">
      <c r="A44" s="158" t="s">
        <v>65</v>
      </c>
      <c r="B44" s="157"/>
      <c r="C44" s="178">
        <f>RES_hhdet_in_tesh!C44/RES_summary!C$21</f>
        <v>99.779015117998753</v>
      </c>
      <c r="D44" s="178">
        <f>RES_hhdet_in_tesh!D44/RES_summary!D$21</f>
        <v>86.702593939105569</v>
      </c>
      <c r="E44" s="178">
        <f>RES_hhdet_in_tesh!E44/RES_summary!E$21</f>
        <v>94.546807350426732</v>
      </c>
      <c r="F44" s="178">
        <f>RES_hhdet_in_tesh!F44/RES_summary!F$21</f>
        <v>93.412815354436063</v>
      </c>
      <c r="G44" s="178">
        <f>RES_hhdet_in_tesh!G44/RES_summary!G$21</f>
        <v>92.887049466498269</v>
      </c>
      <c r="H44" s="178">
        <f>RES_hhdet_in_tesh!H44/RES_summary!H$21</f>
        <v>86.45004327688477</v>
      </c>
      <c r="I44" s="178">
        <f>RES_hhdet_in_tesh!I44/RES_summary!I$21</f>
        <v>72.714728677704997</v>
      </c>
      <c r="J44" s="178">
        <f>RES_hhdet_in_tesh!J44/RES_summary!J$21</f>
        <v>86.004709663527962</v>
      </c>
      <c r="K44" s="178">
        <f>RES_hhdet_in_tesh!K44/RES_summary!K$21</f>
        <v>81.845301539423176</v>
      </c>
      <c r="L44" s="178">
        <f>RES_hhdet_in_tesh!L44/RES_summary!L$21</f>
        <v>78.149269050982866</v>
      </c>
      <c r="M44" s="178">
        <f>RES_hhdet_in_tesh!M44/RES_summary!M$21</f>
        <v>61.663629799919597</v>
      </c>
      <c r="N44" s="178">
        <f>RES_hhdet_in_tesh!N44/RES_summary!N$21</f>
        <v>71.296353276486101</v>
      </c>
      <c r="O44" s="178">
        <f>RES_hhdet_in_tesh!O44/RES_summary!O$21</f>
        <v>74.326341133598063</v>
      </c>
      <c r="P44" s="178">
        <f>RES_hhdet_in_tesh!P44/RES_summary!P$21</f>
        <v>55.866147300011157</v>
      </c>
      <c r="Q44" s="178">
        <f>RES_hhdet_in_tesh!Q44/RES_summary!Q$21</f>
        <v>59.597209835201987</v>
      </c>
    </row>
    <row r="45" spans="1:17" ht="12" customHeight="1" x14ac:dyDescent="0.25">
      <c r="A45" s="23" t="s">
        <v>166</v>
      </c>
      <c r="B45" s="156"/>
      <c r="C45" s="177">
        <f>RES_hhdet_in_tesh!C45/RES_summary!C$21</f>
        <v>97.787807914597892</v>
      </c>
      <c r="D45" s="177">
        <f>RES_hhdet_in_tesh!D45/RES_summary!D$21</f>
        <v>84.82756550139996</v>
      </c>
      <c r="E45" s="177">
        <f>RES_hhdet_in_tesh!E45/RES_summary!E$21</f>
        <v>91.870806433265727</v>
      </c>
      <c r="F45" s="177">
        <f>RES_hhdet_in_tesh!F45/RES_summary!F$21</f>
        <v>90.981872758194882</v>
      </c>
      <c r="G45" s="177">
        <f>RES_hhdet_in_tesh!G45/RES_summary!G$21</f>
        <v>91.349722670045551</v>
      </c>
      <c r="H45" s="177">
        <f>RES_hhdet_in_tesh!H45/RES_summary!H$21</f>
        <v>84.664155347403891</v>
      </c>
      <c r="I45" s="177">
        <f>RES_hhdet_in_tesh!I45/RES_summary!I$21</f>
        <v>71.207990797161656</v>
      </c>
      <c r="J45" s="177">
        <f>RES_hhdet_in_tesh!J45/RES_summary!J$21</f>
        <v>83.693791020553022</v>
      </c>
      <c r="K45" s="177">
        <f>RES_hhdet_in_tesh!K45/RES_summary!K$21</f>
        <v>80.252137299305019</v>
      </c>
      <c r="L45" s="177">
        <f>RES_hhdet_in_tesh!L45/RES_summary!L$21</f>
        <v>75.339110463951215</v>
      </c>
      <c r="M45" s="177">
        <f>RES_hhdet_in_tesh!M45/RES_summary!M$21</f>
        <v>60.563910852097834</v>
      </c>
      <c r="N45" s="177">
        <f>RES_hhdet_in_tesh!N45/RES_summary!N$21</f>
        <v>68.369980913797903</v>
      </c>
      <c r="O45" s="177">
        <f>RES_hhdet_in_tesh!O45/RES_summary!O$21</f>
        <v>70.416049523303172</v>
      </c>
      <c r="P45" s="177">
        <f>RES_hhdet_in_tesh!P45/RES_summary!P$21</f>
        <v>54.282208381851014</v>
      </c>
      <c r="Q45" s="177">
        <f>RES_hhdet_in_tesh!Q45/RES_summary!Q$21</f>
        <v>57.229443067971594</v>
      </c>
    </row>
    <row r="46" spans="1:17" ht="12" customHeight="1" x14ac:dyDescent="0.25">
      <c r="A46" s="23" t="s">
        <v>60</v>
      </c>
      <c r="B46" s="156"/>
      <c r="C46" s="177">
        <f>RES_hhdet_in_tesh!C46/RES_summary!C$21</f>
        <v>1.9912072034008492</v>
      </c>
      <c r="D46" s="177">
        <f>RES_hhdet_in_tesh!D46/RES_summary!D$21</f>
        <v>1.8750284377056032</v>
      </c>
      <c r="E46" s="177">
        <f>RES_hhdet_in_tesh!E46/RES_summary!E$21</f>
        <v>2.6760009171610086</v>
      </c>
      <c r="F46" s="177">
        <f>RES_hhdet_in_tesh!F46/RES_summary!F$21</f>
        <v>2.4309425962411764</v>
      </c>
      <c r="G46" s="177">
        <f>RES_hhdet_in_tesh!G46/RES_summary!G$21</f>
        <v>1.5373267964527082</v>
      </c>
      <c r="H46" s="177">
        <f>RES_hhdet_in_tesh!H46/RES_summary!H$21</f>
        <v>1.7858879294808674</v>
      </c>
      <c r="I46" s="177">
        <f>RES_hhdet_in_tesh!I46/RES_summary!I$21</f>
        <v>1.506737880543342</v>
      </c>
      <c r="J46" s="177">
        <f>RES_hhdet_in_tesh!J46/RES_summary!J$21</f>
        <v>2.3109186429749276</v>
      </c>
      <c r="K46" s="177">
        <f>RES_hhdet_in_tesh!K46/RES_summary!K$21</f>
        <v>1.5931642401181632</v>
      </c>
      <c r="L46" s="177">
        <f>RES_hhdet_in_tesh!L46/RES_summary!L$21</f>
        <v>2.810158587031645</v>
      </c>
      <c r="M46" s="177">
        <f>RES_hhdet_in_tesh!M46/RES_summary!M$21</f>
        <v>1.0997189478217653</v>
      </c>
      <c r="N46" s="177">
        <f>RES_hhdet_in_tesh!N46/RES_summary!N$21</f>
        <v>2.9263723626882001</v>
      </c>
      <c r="O46" s="177">
        <f>RES_hhdet_in_tesh!O46/RES_summary!O$21</f>
        <v>3.9102916102948915</v>
      </c>
      <c r="P46" s="177">
        <f>RES_hhdet_in_tesh!P46/RES_summary!P$21</f>
        <v>1.5839389181601473</v>
      </c>
      <c r="Q46" s="177">
        <f>RES_hhdet_in_tesh!Q46/RES_summary!Q$21</f>
        <v>2.367766767230389</v>
      </c>
    </row>
    <row r="47" spans="1:17" ht="12.95" customHeight="1" x14ac:dyDescent="0.25">
      <c r="A47" s="158" t="s">
        <v>112</v>
      </c>
      <c r="B47" s="157"/>
      <c r="C47" s="178">
        <f>RES_hhdet_in_tesh!C47/RES_summary!C$21</f>
        <v>17.086356184901753</v>
      </c>
      <c r="D47" s="178">
        <f>RES_hhdet_in_tesh!D47/RES_summary!D$21</f>
        <v>16.464995559369399</v>
      </c>
      <c r="E47" s="178">
        <f>RES_hhdet_in_tesh!E47/RES_summary!E$21</f>
        <v>15.964049201053145</v>
      </c>
      <c r="F47" s="178">
        <f>RES_hhdet_in_tesh!F47/RES_summary!F$21</f>
        <v>15.46586428997089</v>
      </c>
      <c r="G47" s="178">
        <f>RES_hhdet_in_tesh!G47/RES_summary!G$21</f>
        <v>15.187533922155831</v>
      </c>
      <c r="H47" s="178">
        <f>RES_hhdet_in_tesh!H47/RES_summary!H$21</f>
        <v>14.844183687260797</v>
      </c>
      <c r="I47" s="178">
        <f>RES_hhdet_in_tesh!I47/RES_summary!I$21</f>
        <v>14.615345897611952</v>
      </c>
      <c r="J47" s="178">
        <f>RES_hhdet_in_tesh!J47/RES_summary!J$21</f>
        <v>18.86231648350298</v>
      </c>
      <c r="K47" s="178">
        <f>RES_hhdet_in_tesh!K47/RES_summary!K$21</f>
        <v>18.760957130583247</v>
      </c>
      <c r="L47" s="178">
        <f>RES_hhdet_in_tesh!L47/RES_summary!L$21</f>
        <v>18.820450340702834</v>
      </c>
      <c r="M47" s="178">
        <f>RES_hhdet_in_tesh!M47/RES_summary!M$21</f>
        <v>18.388250833159642</v>
      </c>
      <c r="N47" s="178">
        <f>RES_hhdet_in_tesh!N47/RES_summary!N$21</f>
        <v>18.756540574109266</v>
      </c>
      <c r="O47" s="178">
        <f>RES_hhdet_in_tesh!O47/RES_summary!O$21</f>
        <v>19.123953765890199</v>
      </c>
      <c r="P47" s="178">
        <f>RES_hhdet_in_tesh!P47/RES_summary!P$21</f>
        <v>18.46578053809036</v>
      </c>
      <c r="Q47" s="178">
        <f>RES_hhdet_in_tesh!Q47/RES_summary!Q$21</f>
        <v>18.440432034057046</v>
      </c>
    </row>
    <row r="48" spans="1:17" ht="12" customHeight="1" x14ac:dyDescent="0.25">
      <c r="A48" s="23" t="s">
        <v>60</v>
      </c>
      <c r="B48" s="156"/>
      <c r="C48" s="177">
        <f>RES_hhdet_in_tesh!C48/RES_summary!C$21</f>
        <v>17.086356184901753</v>
      </c>
      <c r="D48" s="177">
        <f>RES_hhdet_in_tesh!D48/RES_summary!D$21</f>
        <v>16.464995559369399</v>
      </c>
      <c r="E48" s="177">
        <f>RES_hhdet_in_tesh!E48/RES_summary!E$21</f>
        <v>15.964049201053145</v>
      </c>
      <c r="F48" s="177">
        <f>RES_hhdet_in_tesh!F48/RES_summary!F$21</f>
        <v>15.46586428997089</v>
      </c>
      <c r="G48" s="177">
        <f>RES_hhdet_in_tesh!G48/RES_summary!G$21</f>
        <v>15.187533922155831</v>
      </c>
      <c r="H48" s="177">
        <f>RES_hhdet_in_tesh!H48/RES_summary!H$21</f>
        <v>14.844183687260797</v>
      </c>
      <c r="I48" s="177">
        <f>RES_hhdet_in_tesh!I48/RES_summary!I$21</f>
        <v>14.615345897611952</v>
      </c>
      <c r="J48" s="177">
        <f>RES_hhdet_in_tesh!J48/RES_summary!J$21</f>
        <v>18.86231648350298</v>
      </c>
      <c r="K48" s="177">
        <f>RES_hhdet_in_tesh!K48/RES_summary!K$21</f>
        <v>18.760957130583247</v>
      </c>
      <c r="L48" s="177">
        <f>RES_hhdet_in_tesh!L48/RES_summary!L$21</f>
        <v>18.820450340702834</v>
      </c>
      <c r="M48" s="177">
        <f>RES_hhdet_in_tesh!M48/RES_summary!M$21</f>
        <v>18.388250833159642</v>
      </c>
      <c r="N48" s="177">
        <f>RES_hhdet_in_tesh!N48/RES_summary!N$21</f>
        <v>18.756540574109266</v>
      </c>
      <c r="O48" s="177">
        <f>RES_hhdet_in_tesh!O48/RES_summary!O$21</f>
        <v>19.123953765890199</v>
      </c>
      <c r="P48" s="177">
        <f>RES_hhdet_in_tesh!P48/RES_summary!P$21</f>
        <v>18.46578053809036</v>
      </c>
      <c r="Q48" s="177">
        <f>RES_hhdet_in_tesh!Q48/RES_summary!Q$21</f>
        <v>18.440432034057046</v>
      </c>
    </row>
    <row r="49" spans="1:17" ht="12" customHeight="1" x14ac:dyDescent="0.25">
      <c r="A49" s="158" t="s">
        <v>63</v>
      </c>
      <c r="B49" s="157"/>
      <c r="C49" s="178">
        <f>RES_hhdet_in_tesh!C49/RES_summary!C$21</f>
        <v>15.150201975570059</v>
      </c>
      <c r="D49" s="178">
        <f>RES_hhdet_in_tesh!D49/RES_summary!D$21</f>
        <v>14.95837445589652</v>
      </c>
      <c r="E49" s="178">
        <f>RES_hhdet_in_tesh!E49/RES_summary!E$21</f>
        <v>15.383013968769866</v>
      </c>
      <c r="F49" s="178">
        <f>RES_hhdet_in_tesh!F49/RES_summary!F$21</f>
        <v>15.141274990256466</v>
      </c>
      <c r="G49" s="178">
        <f>RES_hhdet_in_tesh!G49/RES_summary!G$21</f>
        <v>14.451082671154623</v>
      </c>
      <c r="H49" s="178">
        <f>RES_hhdet_in_tesh!H49/RES_summary!H$21</f>
        <v>14.308675504637463</v>
      </c>
      <c r="I49" s="178">
        <f>RES_hhdet_in_tesh!I49/RES_summary!I$21</f>
        <v>14.644665813300774</v>
      </c>
      <c r="J49" s="178">
        <f>RES_hhdet_in_tesh!J49/RES_summary!J$21</f>
        <v>13.815809431784555</v>
      </c>
      <c r="K49" s="178">
        <f>RES_hhdet_in_tesh!K49/RES_summary!K$21</f>
        <v>13.738451763257688</v>
      </c>
      <c r="L49" s="178">
        <f>RES_hhdet_in_tesh!L49/RES_summary!L$21</f>
        <v>12.958857759631258</v>
      </c>
      <c r="M49" s="178">
        <f>RES_hhdet_in_tesh!M49/RES_summary!M$21</f>
        <v>11.880443589897183</v>
      </c>
      <c r="N49" s="178">
        <f>RES_hhdet_in_tesh!N49/RES_summary!N$21</f>
        <v>12.925118272587447</v>
      </c>
      <c r="O49" s="178">
        <f>RES_hhdet_in_tesh!O49/RES_summary!O$21</f>
        <v>15.401207860824092</v>
      </c>
      <c r="P49" s="178">
        <f>RES_hhdet_in_tesh!P49/RES_summary!P$21</f>
        <v>14.207110146641202</v>
      </c>
      <c r="Q49" s="178">
        <f>RES_hhdet_in_tesh!Q49/RES_summary!Q$21</f>
        <v>14.608241498252342</v>
      </c>
    </row>
    <row r="50" spans="1:17" ht="12" customHeight="1" x14ac:dyDescent="0.25">
      <c r="A50" s="167" t="s">
        <v>165</v>
      </c>
      <c r="B50" s="132"/>
      <c r="C50" s="183">
        <f>RES_hhdet_in_tesh!C50/RES_summary!C$21</f>
        <v>15.061591268467952</v>
      </c>
      <c r="D50" s="183">
        <f>RES_hhdet_in_tesh!D50/RES_summary!D$21</f>
        <v>13.810971327496437</v>
      </c>
      <c r="E50" s="183">
        <f>RES_hhdet_in_tesh!E50/RES_summary!E$21</f>
        <v>14.431691707669987</v>
      </c>
      <c r="F50" s="183">
        <f>RES_hhdet_in_tesh!F50/RES_summary!F$21</f>
        <v>13.684421431002285</v>
      </c>
      <c r="G50" s="183">
        <f>RES_hhdet_in_tesh!G50/RES_summary!G$21</f>
        <v>13.790733971245995</v>
      </c>
      <c r="H50" s="183">
        <f>RES_hhdet_in_tesh!H50/RES_summary!H$21</f>
        <v>13.423200993522826</v>
      </c>
      <c r="I50" s="183">
        <f>RES_hhdet_in_tesh!I50/RES_summary!I$21</f>
        <v>13.125648753880643</v>
      </c>
      <c r="J50" s="183">
        <f>RES_hhdet_in_tesh!J50/RES_summary!J$21</f>
        <v>13.485458401996762</v>
      </c>
      <c r="K50" s="183">
        <f>RES_hhdet_in_tesh!K50/RES_summary!K$21</f>
        <v>13.494535120108884</v>
      </c>
      <c r="L50" s="183">
        <f>RES_hhdet_in_tesh!L50/RES_summary!L$21</f>
        <v>12.190784843422632</v>
      </c>
      <c r="M50" s="183">
        <f>RES_hhdet_in_tesh!M50/RES_summary!M$21</f>
        <v>11.746190125862867</v>
      </c>
      <c r="N50" s="183">
        <f>RES_hhdet_in_tesh!N50/RES_summary!N$21</f>
        <v>12.895829451616947</v>
      </c>
      <c r="O50" s="183">
        <f>RES_hhdet_in_tesh!O50/RES_summary!O$21</f>
        <v>13.092042922952334</v>
      </c>
      <c r="P50" s="183">
        <f>RES_hhdet_in_tesh!P50/RES_summary!P$21</f>
        <v>12.867733995857732</v>
      </c>
      <c r="Q50" s="183">
        <f>RES_hhdet_in_tesh!Q50/RES_summary!Q$21</f>
        <v>12.709774815865726</v>
      </c>
    </row>
    <row r="51" spans="1:17" ht="12" customHeight="1" x14ac:dyDescent="0.25">
      <c r="A51" s="167" t="s">
        <v>164</v>
      </c>
      <c r="B51" s="132"/>
      <c r="C51" s="183">
        <f>RES_hhdet_in_tesh!C51/RES_summary!C$21</f>
        <v>14.95958010114216</v>
      </c>
      <c r="D51" s="183">
        <f>RES_hhdet_in_tesh!D51/RES_summary!D$21</f>
        <v>14.034451394704581</v>
      </c>
      <c r="E51" s="183">
        <f>RES_hhdet_in_tesh!E51/RES_summary!E$21</f>
        <v>14.425810471839464</v>
      </c>
      <c r="F51" s="183">
        <f>RES_hhdet_in_tesh!F51/RES_summary!F$21</f>
        <v>13.914477390215989</v>
      </c>
      <c r="G51" s="183">
        <f>RES_hhdet_in_tesh!G51/RES_summary!G$21</f>
        <v>13.939367456797086</v>
      </c>
      <c r="H51" s="183">
        <f>RES_hhdet_in_tesh!H51/RES_summary!H$21</f>
        <v>13.676607552804217</v>
      </c>
      <c r="I51" s="183">
        <f>RES_hhdet_in_tesh!I51/RES_summary!I$21</f>
        <v>13.448603439415974</v>
      </c>
      <c r="J51" s="183">
        <f>RES_hhdet_in_tesh!J51/RES_summary!J$21</f>
        <v>13.697356417040121</v>
      </c>
      <c r="K51" s="183">
        <f>RES_hhdet_in_tesh!K51/RES_summary!K$21</f>
        <v>13.697668680744474</v>
      </c>
      <c r="L51" s="183">
        <f>RES_hhdet_in_tesh!L51/RES_summary!L$21</f>
        <v>12.786583742771233</v>
      </c>
      <c r="M51" s="183">
        <f>RES_hhdet_in_tesh!M51/RES_summary!M$21</f>
        <v>12.070283863826088</v>
      </c>
      <c r="N51" s="183">
        <f>RES_hhdet_in_tesh!N51/RES_summary!N$21</f>
        <v>13.389652148815467</v>
      </c>
      <c r="O51" s="183">
        <f>RES_hhdet_in_tesh!O51/RES_summary!O$21</f>
        <v>13.44694850564205</v>
      </c>
      <c r="P51" s="183">
        <f>RES_hhdet_in_tesh!P51/RES_summary!P$21</f>
        <v>13.173758620963666</v>
      </c>
      <c r="Q51" s="183">
        <f>RES_hhdet_in_tesh!Q51/RES_summary!Q$21</f>
        <v>12.967989827672815</v>
      </c>
    </row>
    <row r="52" spans="1:17" ht="12" customHeight="1" x14ac:dyDescent="0.25">
      <c r="A52" s="166" t="s">
        <v>163</v>
      </c>
      <c r="B52" s="165"/>
      <c r="C52" s="182">
        <f>RES_hhdet_in_tesh!C52/RES_summary!C$21</f>
        <v>9.8063564541789123</v>
      </c>
      <c r="D52" s="182">
        <f>RES_hhdet_in_tesh!D52/RES_summary!D$21</f>
        <v>8.9922609947867649</v>
      </c>
      <c r="E52" s="182">
        <f>RES_hhdet_in_tesh!E52/RES_summary!E$21</f>
        <v>9.4079908787146689</v>
      </c>
      <c r="F52" s="182">
        <f>RES_hhdet_in_tesh!F52/RES_summary!F$21</f>
        <v>8.9313156205368838</v>
      </c>
      <c r="G52" s="182">
        <f>RES_hhdet_in_tesh!G52/RES_summary!G$21</f>
        <v>9.0150473400406828</v>
      </c>
      <c r="H52" s="182">
        <f>RES_hhdet_in_tesh!H52/RES_summary!H$21</f>
        <v>8.854406606245897</v>
      </c>
      <c r="I52" s="182">
        <f>RES_hhdet_in_tesh!I52/RES_summary!I$21</f>
        <v>8.7094389376808703</v>
      </c>
      <c r="J52" s="182">
        <f>RES_hhdet_in_tesh!J52/RES_summary!J$21</f>
        <v>9.0220372499942183</v>
      </c>
      <c r="K52" s="182">
        <f>RES_hhdet_in_tesh!K52/RES_summary!K$21</f>
        <v>9.0557897347232927</v>
      </c>
      <c r="L52" s="182">
        <f>RES_hhdet_in_tesh!L52/RES_summary!L$21</f>
        <v>8.1974695831446045</v>
      </c>
      <c r="M52" s="182">
        <f>RES_hhdet_in_tesh!M52/RES_summary!M$21</f>
        <v>7.9121374210502644</v>
      </c>
      <c r="N52" s="182">
        <f>RES_hhdet_in_tesh!N52/RES_summary!N$21</f>
        <v>8.9234992363365819</v>
      </c>
      <c r="O52" s="182">
        <f>RES_hhdet_in_tesh!O52/RES_summary!O$21</f>
        <v>8.7603293670260953</v>
      </c>
      <c r="P52" s="182">
        <f>RES_hhdet_in_tesh!P52/RES_summary!P$21</f>
        <v>8.5933489341484286</v>
      </c>
      <c r="Q52" s="182">
        <f>RES_hhdet_in_tesh!Q52/RES_summary!Q$21</f>
        <v>8.4591239552013242</v>
      </c>
    </row>
    <row r="53" spans="1:17" ht="12" customHeight="1" x14ac:dyDescent="0.25">
      <c r="A53" s="147" t="s">
        <v>59</v>
      </c>
      <c r="B53" s="164"/>
      <c r="C53" s="181">
        <f>RES_hhdet_in_tesh!C53/RES_summary!C$21</f>
        <v>5.1532236469632506</v>
      </c>
      <c r="D53" s="181">
        <f>RES_hhdet_in_tesh!D53/RES_summary!D$21</f>
        <v>5.0421903999178141</v>
      </c>
      <c r="E53" s="181">
        <f>RES_hhdet_in_tesh!E53/RES_summary!E$21</f>
        <v>5.0178195931247931</v>
      </c>
      <c r="F53" s="181">
        <f>RES_hhdet_in_tesh!F53/RES_summary!F$21</f>
        <v>4.9831617696791044</v>
      </c>
      <c r="G53" s="181">
        <f>RES_hhdet_in_tesh!G53/RES_summary!G$21</f>
        <v>4.9243201167564044</v>
      </c>
      <c r="H53" s="181">
        <f>RES_hhdet_in_tesh!H53/RES_summary!H$21</f>
        <v>4.8222009465583211</v>
      </c>
      <c r="I53" s="181">
        <f>RES_hhdet_in_tesh!I53/RES_summary!I$21</f>
        <v>4.7391645017351047</v>
      </c>
      <c r="J53" s="181">
        <f>RES_hhdet_in_tesh!J53/RES_summary!J$21</f>
        <v>4.6753191670459033</v>
      </c>
      <c r="K53" s="181">
        <f>RES_hhdet_in_tesh!K53/RES_summary!K$21</f>
        <v>4.6418789460211798</v>
      </c>
      <c r="L53" s="181">
        <f>RES_hhdet_in_tesh!L53/RES_summary!L$21</f>
        <v>4.5891141596266269</v>
      </c>
      <c r="M53" s="181">
        <f>RES_hhdet_in_tesh!M53/RES_summary!M$21</f>
        <v>4.1581464427758252</v>
      </c>
      <c r="N53" s="181">
        <f>RES_hhdet_in_tesh!N53/RES_summary!N$21</f>
        <v>4.4661529124788855</v>
      </c>
      <c r="O53" s="181">
        <f>RES_hhdet_in_tesh!O53/RES_summary!O$21</f>
        <v>4.6866191386159537</v>
      </c>
      <c r="P53" s="181">
        <f>RES_hhdet_in_tesh!P53/RES_summary!P$21</f>
        <v>4.5804096868152353</v>
      </c>
      <c r="Q53" s="181">
        <f>RES_hhdet_in_tesh!Q53/RES_summary!Q$21</f>
        <v>4.5088658724714898</v>
      </c>
    </row>
    <row r="54" spans="1:17" ht="12" customHeight="1" x14ac:dyDescent="0.25">
      <c r="A54" s="163" t="s">
        <v>142</v>
      </c>
      <c r="B54" s="162"/>
      <c r="C54" s="180">
        <f>RES_hhdet_in_tesh!C54/RES_summary!C$21</f>
        <v>16.370599500019996</v>
      </c>
      <c r="D54" s="180">
        <f>RES_hhdet_in_tesh!D54/RES_summary!D$21</f>
        <v>16.258747231983008</v>
      </c>
      <c r="E54" s="180">
        <f>RES_hhdet_in_tesh!E54/RES_summary!E$21</f>
        <v>16.693766756586662</v>
      </c>
      <c r="F54" s="180">
        <f>RES_hhdet_in_tesh!F54/RES_summary!F$21</f>
        <v>16.786820849856412</v>
      </c>
      <c r="G54" s="180">
        <f>RES_hhdet_in_tesh!G54/RES_summary!G$21</f>
        <v>15.439406705821632</v>
      </c>
      <c r="H54" s="180">
        <f>RES_hhdet_in_tesh!H54/RES_summary!H$21</f>
        <v>15.426807998357127</v>
      </c>
      <c r="I54" s="180">
        <f>RES_hhdet_in_tesh!I54/RES_summary!I$21</f>
        <v>15.333204480752077</v>
      </c>
      <c r="J54" s="180">
        <f>RES_hhdet_in_tesh!J54/RES_summary!J$21</f>
        <v>15.292930926418276</v>
      </c>
      <c r="K54" s="180">
        <f>RES_hhdet_in_tesh!K54/RES_summary!K$21</f>
        <v>14.063442427280714</v>
      </c>
      <c r="L54" s="180">
        <f>RES_hhdet_in_tesh!L54/RES_summary!L$21</f>
        <v>16.915984031777779</v>
      </c>
      <c r="M54" s="180">
        <f>RES_hhdet_in_tesh!M54/RES_summary!M$21</f>
        <v>0</v>
      </c>
      <c r="N54" s="180">
        <f>RES_hhdet_in_tesh!N54/RES_summary!N$21</f>
        <v>0</v>
      </c>
      <c r="O54" s="180">
        <f>RES_hhdet_in_tesh!O54/RES_summary!O$21</f>
        <v>18.717665205633665</v>
      </c>
      <c r="P54" s="180">
        <f>RES_hhdet_in_tesh!P54/RES_summary!P$21</f>
        <v>15.59397751206777</v>
      </c>
      <c r="Q54" s="180">
        <f>RES_hhdet_in_tesh!Q54/RES_summary!Q$21</f>
        <v>16.576434248758268</v>
      </c>
    </row>
    <row r="55" spans="1:17" ht="12" customHeight="1" x14ac:dyDescent="0.25">
      <c r="A55" s="161" t="s">
        <v>141</v>
      </c>
      <c r="B55" s="160"/>
      <c r="C55" s="179">
        <f>RES_hhdet_in_tesh!C55/RES_summary!C$21</f>
        <v>15.794097542148577</v>
      </c>
      <c r="D55" s="179">
        <f>RES_hhdet_in_tesh!D55/RES_summary!D$21</f>
        <v>15.610396956942195</v>
      </c>
      <c r="E55" s="179">
        <f>RES_hhdet_in_tesh!E55/RES_summary!E$21</f>
        <v>15.867068165471338</v>
      </c>
      <c r="F55" s="179">
        <f>RES_hhdet_in_tesh!F55/RES_summary!F$21</f>
        <v>15.895876260840048</v>
      </c>
      <c r="G55" s="179">
        <f>RES_hhdet_in_tesh!G55/RES_summary!G$21</f>
        <v>14.956288824413981</v>
      </c>
      <c r="H55" s="179">
        <f>RES_hhdet_in_tesh!H55/RES_summary!H$21</f>
        <v>14.90117974190488</v>
      </c>
      <c r="I55" s="179">
        <f>RES_hhdet_in_tesh!I55/RES_summary!I$21</f>
        <v>14.826800240960768</v>
      </c>
      <c r="J55" s="179">
        <f>RES_hhdet_in_tesh!J55/RES_summary!J$21</f>
        <v>14.694190104293941</v>
      </c>
      <c r="K55" s="179">
        <f>RES_hhdet_in_tesh!K55/RES_summary!K$21</f>
        <v>13.868589233808736</v>
      </c>
      <c r="L55" s="179">
        <f>RES_hhdet_in_tesh!L55/RES_summary!L$21</f>
        <v>15.680458216978671</v>
      </c>
      <c r="M55" s="179">
        <f>RES_hhdet_in_tesh!M55/RES_summary!M$21</f>
        <v>0</v>
      </c>
      <c r="N55" s="179">
        <f>RES_hhdet_in_tesh!N55/RES_summary!N$21</f>
        <v>0</v>
      </c>
      <c r="O55" s="179">
        <f>RES_hhdet_in_tesh!O55/RES_summary!O$21</f>
        <v>16.929478401358701</v>
      </c>
      <c r="P55" s="179">
        <f>RES_hhdet_in_tesh!P55/RES_summary!P$21</f>
        <v>14.782443266659246</v>
      </c>
      <c r="Q55" s="179">
        <f>RES_hhdet_in_tesh!Q55/RES_summary!Q$21</f>
        <v>15.328637217421964</v>
      </c>
    </row>
    <row r="56" spans="1:17" ht="12" customHeight="1" x14ac:dyDescent="0.25">
      <c r="A56" s="148" t="s">
        <v>60</v>
      </c>
      <c r="B56" s="156"/>
      <c r="C56" s="177">
        <f>RES_hhdet_in_tesh!C56/RES_summary!C$21</f>
        <v>10.640889675013231</v>
      </c>
      <c r="D56" s="177">
        <f>RES_hhdet_in_tesh!D56/RES_summary!D$21</f>
        <v>10.568211684947208</v>
      </c>
      <c r="E56" s="177">
        <f>RES_hhdet_in_tesh!E56/RES_summary!E$21</f>
        <v>10.84926006674406</v>
      </c>
      <c r="F56" s="177">
        <f>RES_hhdet_in_tesh!F56/RES_summary!F$21</f>
        <v>10.912716229366318</v>
      </c>
      <c r="G56" s="177">
        <f>RES_hhdet_in_tesh!G56/RES_summary!G$21</f>
        <v>10.031965410272075</v>
      </c>
      <c r="H56" s="177">
        <f>RES_hhdet_in_tesh!H56/RES_summary!H$21</f>
        <v>10.078977341660384</v>
      </c>
      <c r="I56" s="177">
        <f>RES_hhdet_in_tesh!I56/RES_summary!I$21</f>
        <v>10.087516190432034</v>
      </c>
      <c r="J56" s="177">
        <f>RES_hhdet_in_tesh!J56/RES_summary!J$21</f>
        <v>10.01907720221009</v>
      </c>
      <c r="K56" s="177">
        <f>RES_hhdet_in_tesh!K56/RES_summary!K$21</f>
        <v>9.2268705515255114</v>
      </c>
      <c r="L56" s="177">
        <f>RES_hhdet_in_tesh!L56/RES_summary!L$21</f>
        <v>11.091628344111658</v>
      </c>
      <c r="M56" s="177">
        <f>RES_hhdet_in_tesh!M56/RES_summary!M$21</f>
        <v>0</v>
      </c>
      <c r="N56" s="177">
        <f>RES_hhdet_in_tesh!N56/RES_summary!N$21</f>
        <v>0</v>
      </c>
      <c r="O56" s="177">
        <f>RES_hhdet_in_tesh!O56/RES_summary!O$21</f>
        <v>12.242995968301299</v>
      </c>
      <c r="P56" s="177">
        <f>RES_hhdet_in_tesh!P56/RES_summary!P$21</f>
        <v>10.201959409267813</v>
      </c>
      <c r="Q56" s="177">
        <f>RES_hhdet_in_tesh!Q56/RES_summary!Q$21</f>
        <v>10.819523656862534</v>
      </c>
    </row>
    <row r="57" spans="1:17" ht="12" customHeight="1" x14ac:dyDescent="0.25">
      <c r="A57" s="148" t="s">
        <v>59</v>
      </c>
      <c r="B57" s="156"/>
      <c r="C57" s="177">
        <f>RES_hhdet_in_tesh!C57/RES_summary!C$21</f>
        <v>5.1532078671353494</v>
      </c>
      <c r="D57" s="177">
        <f>RES_hhdet_in_tesh!D57/RES_summary!D$21</f>
        <v>5.0421852719949847</v>
      </c>
      <c r="E57" s="177">
        <f>RES_hhdet_in_tesh!E57/RES_summary!E$21</f>
        <v>5.0178080987272793</v>
      </c>
      <c r="F57" s="177">
        <f>RES_hhdet_in_tesh!F57/RES_summary!F$21</f>
        <v>4.983160031473731</v>
      </c>
      <c r="G57" s="177">
        <f>RES_hhdet_in_tesh!G57/RES_summary!G$21</f>
        <v>4.9243234141419068</v>
      </c>
      <c r="H57" s="177">
        <f>RES_hhdet_in_tesh!H57/RES_summary!H$21</f>
        <v>4.8222024002444952</v>
      </c>
      <c r="I57" s="177">
        <f>RES_hhdet_in_tesh!I57/RES_summary!I$21</f>
        <v>4.7392840505287337</v>
      </c>
      <c r="J57" s="177">
        <f>RES_hhdet_in_tesh!J57/RES_summary!J$21</f>
        <v>4.6751129020838524</v>
      </c>
      <c r="K57" s="177">
        <f>RES_hhdet_in_tesh!K57/RES_summary!K$21</f>
        <v>4.6417186822832228</v>
      </c>
      <c r="L57" s="177">
        <f>RES_hhdet_in_tesh!L57/RES_summary!L$21</f>
        <v>4.5888298728670112</v>
      </c>
      <c r="M57" s="177">
        <f>RES_hhdet_in_tesh!M57/RES_summary!M$21</f>
        <v>0</v>
      </c>
      <c r="N57" s="177">
        <f>RES_hhdet_in_tesh!N57/RES_summary!N$21</f>
        <v>0</v>
      </c>
      <c r="O57" s="177">
        <f>RES_hhdet_in_tesh!O57/RES_summary!O$21</f>
        <v>4.6864824330574057</v>
      </c>
      <c r="P57" s="177">
        <f>RES_hhdet_in_tesh!P57/RES_summary!P$21</f>
        <v>4.5804838573914317</v>
      </c>
      <c r="Q57" s="177">
        <f>RES_hhdet_in_tesh!Q57/RES_summary!Q$21</f>
        <v>4.5091135605594275</v>
      </c>
    </row>
    <row r="58" spans="1:17" ht="12" customHeight="1" x14ac:dyDescent="0.25">
      <c r="A58" s="158" t="s">
        <v>62</v>
      </c>
      <c r="B58" s="157"/>
      <c r="C58" s="178">
        <f>RES_hhdet_in_tesh!C58/RES_summary!C$21</f>
        <v>8.5224230196070341</v>
      </c>
      <c r="D58" s="178">
        <f>RES_hhdet_in_tesh!D58/RES_summary!D$21</f>
        <v>8.5390645806875725</v>
      </c>
      <c r="E58" s="178">
        <f>RES_hhdet_in_tesh!E58/RES_summary!E$21</f>
        <v>8.9623310260243265</v>
      </c>
      <c r="F58" s="178">
        <f>RES_hhdet_in_tesh!F58/RES_summary!F$21</f>
        <v>8.7139135704110409</v>
      </c>
      <c r="G58" s="178">
        <f>RES_hhdet_in_tesh!G58/RES_summary!G$21</f>
        <v>8.2758809123821226</v>
      </c>
      <c r="H58" s="178">
        <f>RES_hhdet_in_tesh!H58/RES_summary!H$21</f>
        <v>8.4372115278568884</v>
      </c>
      <c r="I58" s="178">
        <f>RES_hhdet_in_tesh!I58/RES_summary!I$21</f>
        <v>8.2526686301630772</v>
      </c>
      <c r="J58" s="178">
        <f>RES_hhdet_in_tesh!J58/RES_summary!J$21</f>
        <v>8.6378334837117858</v>
      </c>
      <c r="K58" s="178">
        <f>RES_hhdet_in_tesh!K58/RES_summary!K$21</f>
        <v>8.3045008340897546</v>
      </c>
      <c r="L58" s="178">
        <f>RES_hhdet_in_tesh!L58/RES_summary!L$21</f>
        <v>8.9836597410135912</v>
      </c>
      <c r="M58" s="178">
        <f>RES_hhdet_in_tesh!M58/RES_summary!M$21</f>
        <v>7.7419088086349266</v>
      </c>
      <c r="N58" s="178">
        <f>RES_hhdet_in_tesh!N58/RES_summary!N$21</f>
        <v>9.1741902717055659</v>
      </c>
      <c r="O58" s="178">
        <f>RES_hhdet_in_tesh!O58/RES_summary!O$21</f>
        <v>9.8763206920650841</v>
      </c>
      <c r="P58" s="178">
        <f>RES_hhdet_in_tesh!P58/RES_summary!P$21</f>
        <v>8.3509697039370483</v>
      </c>
      <c r="Q58" s="178">
        <f>RES_hhdet_in_tesh!Q58/RES_summary!Q$21</f>
        <v>8.7958698415018688</v>
      </c>
    </row>
    <row r="59" spans="1:17" ht="12" customHeight="1" x14ac:dyDescent="0.25">
      <c r="A59" s="23" t="s">
        <v>57</v>
      </c>
      <c r="B59" s="156"/>
      <c r="C59" s="177">
        <f>RES_hhdet_in_tesh!C59/RES_summary!C$21</f>
        <v>0</v>
      </c>
      <c r="D59" s="177">
        <f>RES_hhdet_in_tesh!D59/RES_summary!D$21</f>
        <v>0</v>
      </c>
      <c r="E59" s="177">
        <f>RES_hhdet_in_tesh!E59/RES_summary!E$21</f>
        <v>0</v>
      </c>
      <c r="F59" s="177">
        <f>RES_hhdet_in_tesh!F59/RES_summary!F$21</f>
        <v>0</v>
      </c>
      <c r="G59" s="177">
        <f>RES_hhdet_in_tesh!G59/RES_summary!G$21</f>
        <v>0</v>
      </c>
      <c r="H59" s="177">
        <f>RES_hhdet_in_tesh!H59/RES_summary!H$21</f>
        <v>0</v>
      </c>
      <c r="I59" s="177">
        <f>RES_hhdet_in_tesh!I59/RES_summary!I$21</f>
        <v>0</v>
      </c>
      <c r="J59" s="177">
        <f>RES_hhdet_in_tesh!J59/RES_summary!J$21</f>
        <v>0</v>
      </c>
      <c r="K59" s="177">
        <f>RES_hhdet_in_tesh!K59/RES_summary!K$21</f>
        <v>0</v>
      </c>
      <c r="L59" s="177">
        <f>RES_hhdet_in_tesh!L59/RES_summary!L$21</f>
        <v>0</v>
      </c>
      <c r="M59" s="177">
        <f>RES_hhdet_in_tesh!M59/RES_summary!M$21</f>
        <v>0</v>
      </c>
      <c r="N59" s="177">
        <f>RES_hhdet_in_tesh!N59/RES_summary!N$21</f>
        <v>0</v>
      </c>
      <c r="O59" s="177">
        <f>RES_hhdet_in_tesh!O59/RES_summary!O$21</f>
        <v>0</v>
      </c>
      <c r="P59" s="177">
        <f>RES_hhdet_in_tesh!P59/RES_summary!P$21</f>
        <v>0</v>
      </c>
      <c r="Q59" s="177">
        <f>RES_hhdet_in_tesh!Q59/RES_summary!Q$21</f>
        <v>0</v>
      </c>
    </row>
    <row r="60" spans="1:17" ht="12" customHeight="1" x14ac:dyDescent="0.25">
      <c r="A60" s="29" t="s">
        <v>140</v>
      </c>
      <c r="B60" s="57"/>
      <c r="C60" s="176">
        <f>RES_hhdet_in_tesh!C60/RES_summary!C$21</f>
        <v>8.5224230196070341</v>
      </c>
      <c r="D60" s="176">
        <f>RES_hhdet_in_tesh!D60/RES_summary!D$21</f>
        <v>8.5390645806875725</v>
      </c>
      <c r="E60" s="176">
        <f>RES_hhdet_in_tesh!E60/RES_summary!E$21</f>
        <v>8.9623310260243265</v>
      </c>
      <c r="F60" s="176">
        <f>RES_hhdet_in_tesh!F60/RES_summary!F$21</f>
        <v>8.7139135704110409</v>
      </c>
      <c r="G60" s="176">
        <f>RES_hhdet_in_tesh!G60/RES_summary!G$21</f>
        <v>8.2758809123821226</v>
      </c>
      <c r="H60" s="176">
        <f>RES_hhdet_in_tesh!H60/RES_summary!H$21</f>
        <v>8.4372115278568884</v>
      </c>
      <c r="I60" s="176">
        <f>RES_hhdet_in_tesh!I60/RES_summary!I$21</f>
        <v>8.2526686301630772</v>
      </c>
      <c r="J60" s="176">
        <f>RES_hhdet_in_tesh!J60/RES_summary!J$21</f>
        <v>8.6378334837117858</v>
      </c>
      <c r="K60" s="176">
        <f>RES_hhdet_in_tesh!K60/RES_summary!K$21</f>
        <v>8.3045008340897546</v>
      </c>
      <c r="L60" s="176">
        <f>RES_hhdet_in_tesh!L60/RES_summary!L$21</f>
        <v>8.9836597410135912</v>
      </c>
      <c r="M60" s="176">
        <f>RES_hhdet_in_tesh!M60/RES_summary!M$21</f>
        <v>7.7419088086349266</v>
      </c>
      <c r="N60" s="176">
        <f>RES_hhdet_in_tesh!N60/RES_summary!N$21</f>
        <v>9.1741902717055659</v>
      </c>
      <c r="O60" s="176">
        <f>RES_hhdet_in_tesh!O60/RES_summary!O$21</f>
        <v>9.8763206920650841</v>
      </c>
      <c r="P60" s="176">
        <f>RES_hhdet_in_tesh!P60/RES_summary!P$21</f>
        <v>8.3509697039370483</v>
      </c>
      <c r="Q60" s="176">
        <f>RES_hhdet_in_tesh!Q60/RES_summary!Q$21</f>
        <v>8.7958698415018688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84">
        <f>RES_hhdet_in_tesh!C62/RES_summary!C$21</f>
        <v>130.52863782698702</v>
      </c>
      <c r="D62" s="184">
        <f>RES_hhdet_in_tesh!D62/RES_summary!D$21</f>
        <v>129.32243192711039</v>
      </c>
      <c r="E62" s="184">
        <f>RES_hhdet_in_tesh!E62/RES_summary!E$21</f>
        <v>127.39011495950773</v>
      </c>
      <c r="F62" s="184">
        <f>RES_hhdet_in_tesh!F62/RES_summary!F$21</f>
        <v>134.0459976122857</v>
      </c>
      <c r="G62" s="184">
        <f>RES_hhdet_in_tesh!G62/RES_summary!G$21</f>
        <v>128.81390229597187</v>
      </c>
      <c r="H62" s="184">
        <f>RES_hhdet_in_tesh!H62/RES_summary!H$21</f>
        <v>123.72895942972697</v>
      </c>
      <c r="I62" s="184">
        <f>RES_hhdet_in_tesh!I62/RES_summary!I$21</f>
        <v>110.88015594630586</v>
      </c>
      <c r="J62" s="184">
        <f>RES_hhdet_in_tesh!J62/RES_summary!J$21</f>
        <v>118.9918982470704</v>
      </c>
      <c r="K62" s="184">
        <f>RES_hhdet_in_tesh!K62/RES_summary!K$21</f>
        <v>116.049920656509</v>
      </c>
      <c r="L62" s="184">
        <f>RES_hhdet_in_tesh!L62/RES_summary!L$21</f>
        <v>0</v>
      </c>
      <c r="M62" s="184">
        <f>RES_hhdet_in_tesh!M62/RES_summary!M$21</f>
        <v>96.378523556354651</v>
      </c>
      <c r="N62" s="184">
        <f>RES_hhdet_in_tesh!N62/RES_summary!N$21</f>
        <v>108.66969009543591</v>
      </c>
      <c r="O62" s="184">
        <f>RES_hhdet_in_tesh!O62/RES_summary!O$21</f>
        <v>113.95587286626235</v>
      </c>
      <c r="P62" s="184">
        <f>RES_hhdet_in_tesh!P62/RES_summary!P$21</f>
        <v>0</v>
      </c>
      <c r="Q62" s="184">
        <f>RES_hhdet_in_tesh!Q62/RES_summary!Q$21</f>
        <v>97.894443706112853</v>
      </c>
    </row>
    <row r="63" spans="1:17" ht="12.95" customHeight="1" x14ac:dyDescent="0.25">
      <c r="A63" s="158" t="s">
        <v>65</v>
      </c>
      <c r="B63" s="157"/>
      <c r="C63" s="178">
        <f>RES_hhdet_in_tesh!C63/RES_summary!C$21</f>
        <v>90.037962827484535</v>
      </c>
      <c r="D63" s="178">
        <f>RES_hhdet_in_tesh!D63/RES_summary!D$21</f>
        <v>90.795561131868354</v>
      </c>
      <c r="E63" s="178">
        <f>RES_hhdet_in_tesh!E63/RES_summary!E$21</f>
        <v>87.454456336503441</v>
      </c>
      <c r="F63" s="178">
        <f>RES_hhdet_in_tesh!F63/RES_summary!F$21</f>
        <v>96.93054231055109</v>
      </c>
      <c r="G63" s="178">
        <f>RES_hhdet_in_tesh!G63/RES_summary!G$21</f>
        <v>91.402677965431309</v>
      </c>
      <c r="H63" s="178">
        <f>RES_hhdet_in_tesh!H63/RES_summary!H$21</f>
        <v>86.762946889155288</v>
      </c>
      <c r="I63" s="178">
        <f>RES_hhdet_in_tesh!I63/RES_summary!I$21</f>
        <v>75.552056544557558</v>
      </c>
      <c r="J63" s="178">
        <f>RES_hhdet_in_tesh!J63/RES_summary!J$21</f>
        <v>77.8733231184153</v>
      </c>
      <c r="K63" s="178">
        <f>RES_hhdet_in_tesh!K63/RES_summary!K$21</f>
        <v>76.317341263233715</v>
      </c>
      <c r="L63" s="178">
        <f>RES_hhdet_in_tesh!L63/RES_summary!L$21</f>
        <v>0</v>
      </c>
      <c r="M63" s="178">
        <f>RES_hhdet_in_tesh!M63/RES_summary!M$21</f>
        <v>58.645566752869144</v>
      </c>
      <c r="N63" s="178">
        <f>RES_hhdet_in_tesh!N63/RES_summary!N$21</f>
        <v>69.246215497918442</v>
      </c>
      <c r="O63" s="178">
        <f>RES_hhdet_in_tesh!O63/RES_summary!O$21</f>
        <v>74.733247723244588</v>
      </c>
      <c r="P63" s="178">
        <f>RES_hhdet_in_tesh!P63/RES_summary!P$21</f>
        <v>0</v>
      </c>
      <c r="Q63" s="178">
        <f>RES_hhdet_in_tesh!Q63/RES_summary!Q$21</f>
        <v>58.871421246442644</v>
      </c>
    </row>
    <row r="64" spans="1:17" ht="12" customHeight="1" x14ac:dyDescent="0.25">
      <c r="A64" s="23" t="s">
        <v>161</v>
      </c>
      <c r="B64" s="156"/>
      <c r="C64" s="177">
        <f>RES_hhdet_in_tesh!C64/RES_summary!C$21</f>
        <v>88.241149740588412</v>
      </c>
      <c r="D64" s="177">
        <f>RES_hhdet_in_tesh!D64/RES_summary!D$21</f>
        <v>88.832018273401417</v>
      </c>
      <c r="E64" s="177">
        <f>RES_hhdet_in_tesh!E64/RES_summary!E$21</f>
        <v>84.979193427848031</v>
      </c>
      <c r="F64" s="177">
        <f>RES_hhdet_in_tesh!F64/RES_summary!F$21</f>
        <v>94.408055612281515</v>
      </c>
      <c r="G64" s="177">
        <f>RES_hhdet_in_tesh!G64/RES_summary!G$21</f>
        <v>89.889918254461307</v>
      </c>
      <c r="H64" s="177">
        <f>RES_hhdet_in_tesh!H64/RES_summary!H$21</f>
        <v>84.970594986227297</v>
      </c>
      <c r="I64" s="177">
        <f>RES_hhdet_in_tesh!I64/RES_summary!I$21</f>
        <v>73.986525769448718</v>
      </c>
      <c r="J64" s="177">
        <f>RES_hhdet_in_tesh!J64/RES_summary!J$21</f>
        <v>75.780892193541533</v>
      </c>
      <c r="K64" s="177">
        <f>RES_hhdet_in_tesh!K64/RES_summary!K$21</f>
        <v>74.831781839362421</v>
      </c>
      <c r="L64" s="177">
        <f>RES_hhdet_in_tesh!L64/RES_summary!L$21</f>
        <v>0</v>
      </c>
      <c r="M64" s="177">
        <f>RES_hhdet_in_tesh!M64/RES_summary!M$21</f>
        <v>57.599672419805394</v>
      </c>
      <c r="N64" s="177">
        <f>RES_hhdet_in_tesh!N64/RES_summary!N$21</f>
        <v>66.403991429766961</v>
      </c>
      <c r="O64" s="177">
        <f>RES_hhdet_in_tesh!O64/RES_summary!O$21</f>
        <v>70.8015488514136</v>
      </c>
      <c r="P64" s="177">
        <f>RES_hhdet_in_tesh!P64/RES_summary!P$21</f>
        <v>0</v>
      </c>
      <c r="Q64" s="177">
        <f>RES_hhdet_in_tesh!Q64/RES_summary!Q$21</f>
        <v>56.532489689874822</v>
      </c>
    </row>
    <row r="65" spans="1:17" ht="12" customHeight="1" x14ac:dyDescent="0.25">
      <c r="A65" s="23" t="s">
        <v>60</v>
      </c>
      <c r="B65" s="156"/>
      <c r="C65" s="177">
        <f>RES_hhdet_in_tesh!C65/RES_summary!C$21</f>
        <v>1.796813086896111</v>
      </c>
      <c r="D65" s="177">
        <f>RES_hhdet_in_tesh!D65/RES_summary!D$21</f>
        <v>1.9635428584669512</v>
      </c>
      <c r="E65" s="177">
        <f>RES_hhdet_in_tesh!E65/RES_summary!E$21</f>
        <v>2.475262908655417</v>
      </c>
      <c r="F65" s="177">
        <f>RES_hhdet_in_tesh!F65/RES_summary!F$21</f>
        <v>2.5224866982695677</v>
      </c>
      <c r="G65" s="177">
        <f>RES_hhdet_in_tesh!G65/RES_summary!G$21</f>
        <v>1.51275971096999</v>
      </c>
      <c r="H65" s="177">
        <f>RES_hhdet_in_tesh!H65/RES_summary!H$21</f>
        <v>1.7923519029279957</v>
      </c>
      <c r="I65" s="177">
        <f>RES_hhdet_in_tesh!I65/RES_summary!I$21</f>
        <v>1.5655307751088521</v>
      </c>
      <c r="J65" s="177">
        <f>RES_hhdet_in_tesh!J65/RES_summary!J$21</f>
        <v>2.0924309248737747</v>
      </c>
      <c r="K65" s="177">
        <f>RES_hhdet_in_tesh!K65/RES_summary!K$21</f>
        <v>1.485559423871299</v>
      </c>
      <c r="L65" s="177">
        <f>RES_hhdet_in_tesh!L65/RES_summary!L$21</f>
        <v>0</v>
      </c>
      <c r="M65" s="177">
        <f>RES_hhdet_in_tesh!M65/RES_summary!M$21</f>
        <v>1.0458943330637407</v>
      </c>
      <c r="N65" s="177">
        <f>RES_hhdet_in_tesh!N65/RES_summary!N$21</f>
        <v>2.8422240681514861</v>
      </c>
      <c r="O65" s="177">
        <f>RES_hhdet_in_tesh!O65/RES_summary!O$21</f>
        <v>3.9316988718309944</v>
      </c>
      <c r="P65" s="177">
        <f>RES_hhdet_in_tesh!P65/RES_summary!P$21</f>
        <v>0</v>
      </c>
      <c r="Q65" s="177">
        <f>RES_hhdet_in_tesh!Q65/RES_summary!Q$21</f>
        <v>2.3389315565678195</v>
      </c>
    </row>
    <row r="66" spans="1:17" ht="12.95" customHeight="1" x14ac:dyDescent="0.25">
      <c r="A66" s="158" t="s">
        <v>112</v>
      </c>
      <c r="B66" s="157"/>
      <c r="C66" s="178">
        <f>RES_hhdet_in_tesh!C66/RES_summary!C$21</f>
        <v>17.091959295581635</v>
      </c>
      <c r="D66" s="178">
        <f>RES_hhdet_in_tesh!D66/RES_summary!D$21</f>
        <v>16.463354443928861</v>
      </c>
      <c r="E66" s="178">
        <f>RES_hhdet_in_tesh!E66/RES_summary!E$21</f>
        <v>15.990423191548143</v>
      </c>
      <c r="F66" s="178">
        <f>RES_hhdet_in_tesh!F66/RES_summary!F$21</f>
        <v>15.494839640591849</v>
      </c>
      <c r="G66" s="178">
        <f>RES_hhdet_in_tesh!G66/RES_summary!G$21</f>
        <v>15.173521612085231</v>
      </c>
      <c r="H66" s="178">
        <f>RES_hhdet_in_tesh!H66/RES_summary!H$21</f>
        <v>15.008703746664583</v>
      </c>
      <c r="I66" s="178">
        <f>RES_hhdet_in_tesh!I66/RES_summary!I$21</f>
        <v>14.603533831609628</v>
      </c>
      <c r="J66" s="178">
        <f>RES_hhdet_in_tesh!J66/RES_summary!J$21</f>
        <v>18.867064604773734</v>
      </c>
      <c r="K66" s="178">
        <f>RES_hhdet_in_tesh!K66/RES_summary!K$21</f>
        <v>18.768087180775126</v>
      </c>
      <c r="L66" s="178">
        <f>RES_hhdet_in_tesh!L66/RES_summary!L$21</f>
        <v>0</v>
      </c>
      <c r="M66" s="178">
        <f>RES_hhdet_in_tesh!M66/RES_summary!M$21</f>
        <v>18.740554968561142</v>
      </c>
      <c r="N66" s="178">
        <f>RES_hhdet_in_tesh!N66/RES_summary!N$21</f>
        <v>18.737380434807854</v>
      </c>
      <c r="O66" s="178">
        <f>RES_hhdet_in_tesh!O66/RES_summary!O$21</f>
        <v>19.019463577249972</v>
      </c>
      <c r="P66" s="178">
        <f>RES_hhdet_in_tesh!P66/RES_summary!P$21</f>
        <v>0</v>
      </c>
      <c r="Q66" s="178">
        <f>RES_hhdet_in_tesh!Q66/RES_summary!Q$21</f>
        <v>18.766305457282932</v>
      </c>
    </row>
    <row r="67" spans="1:17" ht="12" customHeight="1" x14ac:dyDescent="0.25">
      <c r="A67" s="23" t="s">
        <v>60</v>
      </c>
      <c r="B67" s="156"/>
      <c r="C67" s="177">
        <f>RES_hhdet_in_tesh!C67/RES_summary!C$21</f>
        <v>17.091959295581635</v>
      </c>
      <c r="D67" s="177">
        <f>RES_hhdet_in_tesh!D67/RES_summary!D$21</f>
        <v>16.463354443928861</v>
      </c>
      <c r="E67" s="177">
        <f>RES_hhdet_in_tesh!E67/RES_summary!E$21</f>
        <v>15.990423191548143</v>
      </c>
      <c r="F67" s="177">
        <f>RES_hhdet_in_tesh!F67/RES_summary!F$21</f>
        <v>15.494839640591849</v>
      </c>
      <c r="G67" s="177">
        <f>RES_hhdet_in_tesh!G67/RES_summary!G$21</f>
        <v>15.173521612085231</v>
      </c>
      <c r="H67" s="177">
        <f>RES_hhdet_in_tesh!H67/RES_summary!H$21</f>
        <v>15.008703746664583</v>
      </c>
      <c r="I67" s="177">
        <f>RES_hhdet_in_tesh!I67/RES_summary!I$21</f>
        <v>14.603533831609628</v>
      </c>
      <c r="J67" s="177">
        <f>RES_hhdet_in_tesh!J67/RES_summary!J$21</f>
        <v>18.867064604773734</v>
      </c>
      <c r="K67" s="177">
        <f>RES_hhdet_in_tesh!K67/RES_summary!K$21</f>
        <v>18.768087180775126</v>
      </c>
      <c r="L67" s="177">
        <f>RES_hhdet_in_tesh!L67/RES_summary!L$21</f>
        <v>0</v>
      </c>
      <c r="M67" s="177">
        <f>RES_hhdet_in_tesh!M67/RES_summary!M$21</f>
        <v>18.740554968561142</v>
      </c>
      <c r="N67" s="177">
        <f>RES_hhdet_in_tesh!N67/RES_summary!N$21</f>
        <v>18.737380434807854</v>
      </c>
      <c r="O67" s="177">
        <f>RES_hhdet_in_tesh!O67/RES_summary!O$21</f>
        <v>19.019463577249972</v>
      </c>
      <c r="P67" s="177">
        <f>RES_hhdet_in_tesh!P67/RES_summary!P$21</f>
        <v>0</v>
      </c>
      <c r="Q67" s="177">
        <f>RES_hhdet_in_tesh!Q67/RES_summary!Q$21</f>
        <v>18.766305457282932</v>
      </c>
    </row>
    <row r="68" spans="1:17" ht="12" customHeight="1" x14ac:dyDescent="0.25">
      <c r="A68" s="158" t="s">
        <v>63</v>
      </c>
      <c r="B68" s="157"/>
      <c r="C68" s="178">
        <f>RES_hhdet_in_tesh!C68/RES_summary!C$21</f>
        <v>15.429108084123376</v>
      </c>
      <c r="D68" s="178">
        <f>RES_hhdet_in_tesh!D68/RES_summary!D$21</f>
        <v>14.43110108808189</v>
      </c>
      <c r="E68" s="178">
        <f>RES_hhdet_in_tesh!E68/RES_summary!E$21</f>
        <v>15.633742453749747</v>
      </c>
      <c r="F68" s="178">
        <f>RES_hhdet_in_tesh!F68/RES_summary!F$21</f>
        <v>14.005596541808947</v>
      </c>
      <c r="G68" s="178">
        <f>RES_hhdet_in_tesh!G68/RES_summary!G$21</f>
        <v>14.552963287378807</v>
      </c>
      <c r="H68" s="178">
        <f>RES_hhdet_in_tesh!H68/RES_summary!H$21</f>
        <v>14.150105532113965</v>
      </c>
      <c r="I68" s="178">
        <f>RES_hhdet_in_tesh!I68/RES_summary!I$21</f>
        <v>13.245986069915434</v>
      </c>
      <c r="J68" s="178">
        <f>RES_hhdet_in_tesh!J68/RES_summary!J$21</f>
        <v>14.383062006351363</v>
      </c>
      <c r="K68" s="178">
        <f>RES_hhdet_in_tesh!K68/RES_summary!K$21</f>
        <v>13.355688825269311</v>
      </c>
      <c r="L68" s="178">
        <f>RES_hhdet_in_tesh!L68/RES_summary!L$21</f>
        <v>0</v>
      </c>
      <c r="M68" s="178">
        <f>RES_hhdet_in_tesh!M68/RES_summary!M$21</f>
        <v>12.033149074724701</v>
      </c>
      <c r="N68" s="178">
        <f>RES_hhdet_in_tesh!N68/RES_summary!N$21</f>
        <v>13.459815243068398</v>
      </c>
      <c r="O68" s="178">
        <f>RES_hhdet_in_tesh!O68/RES_summary!O$21</f>
        <v>12.995354272671982</v>
      </c>
      <c r="P68" s="178">
        <f>RES_hhdet_in_tesh!P68/RES_summary!P$21</f>
        <v>0</v>
      </c>
      <c r="Q68" s="178">
        <f>RES_hhdet_in_tesh!Q68/RES_summary!Q$21</f>
        <v>13.19073814998128</v>
      </c>
    </row>
    <row r="69" spans="1:17" ht="12" customHeight="1" x14ac:dyDescent="0.25">
      <c r="A69" s="167" t="s">
        <v>160</v>
      </c>
      <c r="B69" s="132"/>
      <c r="C69" s="183">
        <f>RES_hhdet_in_tesh!C69/RES_summary!C$21</f>
        <v>14.425835432670638</v>
      </c>
      <c r="D69" s="183">
        <f>RES_hhdet_in_tesh!D69/RES_summary!D$21</f>
        <v>14.430709645165377</v>
      </c>
      <c r="E69" s="183">
        <f>RES_hhdet_in_tesh!E69/RES_summary!E$21</f>
        <v>13.963644097768551</v>
      </c>
      <c r="F69" s="183">
        <f>RES_hhdet_in_tesh!F69/RES_summary!F$21</f>
        <v>13.99580253757188</v>
      </c>
      <c r="G69" s="183">
        <f>RES_hhdet_in_tesh!G69/RES_summary!G$21</f>
        <v>13.776778882630738</v>
      </c>
      <c r="H69" s="183">
        <f>RES_hhdet_in_tesh!H69/RES_summary!H$21</f>
        <v>13.506274100900336</v>
      </c>
      <c r="I69" s="183">
        <f>RES_hhdet_in_tesh!I69/RES_summary!I$21</f>
        <v>13.040094713556362</v>
      </c>
      <c r="J69" s="183">
        <f>RES_hhdet_in_tesh!J69/RES_summary!J$21</f>
        <v>12.895027964932666</v>
      </c>
      <c r="K69" s="183">
        <f>RES_hhdet_in_tesh!K69/RES_summary!K$21</f>
        <v>13.009856018566596</v>
      </c>
      <c r="L69" s="183">
        <f>RES_hhdet_in_tesh!L69/RES_summary!L$21</f>
        <v>0</v>
      </c>
      <c r="M69" s="183">
        <f>RES_hhdet_in_tesh!M69/RES_summary!M$21</f>
        <v>11.342161512975727</v>
      </c>
      <c r="N69" s="183">
        <f>RES_hhdet_in_tesh!N69/RES_summary!N$21</f>
        <v>13.090245142325093</v>
      </c>
      <c r="O69" s="183">
        <f>RES_hhdet_in_tesh!O69/RES_summary!O$21</f>
        <v>12.973793413217663</v>
      </c>
      <c r="P69" s="183">
        <f>RES_hhdet_in_tesh!P69/RES_summary!P$21</f>
        <v>0</v>
      </c>
      <c r="Q69" s="183">
        <f>RES_hhdet_in_tesh!Q69/RES_summary!Q$21</f>
        <v>12.536826289361169</v>
      </c>
    </row>
    <row r="70" spans="1:17" ht="12" customHeight="1" x14ac:dyDescent="0.25">
      <c r="A70" s="167" t="s">
        <v>159</v>
      </c>
      <c r="B70" s="132"/>
      <c r="C70" s="183">
        <f>RES_hhdet_in_tesh!C70/RES_summary!C$21</f>
        <v>14.530007037000905</v>
      </c>
      <c r="D70" s="183">
        <f>RES_hhdet_in_tesh!D70/RES_summary!D$21</f>
        <v>14.439318932276894</v>
      </c>
      <c r="E70" s="183">
        <f>RES_hhdet_in_tesh!E70/RES_summary!E$21</f>
        <v>14.119693969273188</v>
      </c>
      <c r="F70" s="183">
        <f>RES_hhdet_in_tesh!F70/RES_summary!F$21</f>
        <v>14.144718086757477</v>
      </c>
      <c r="G70" s="183">
        <f>RES_hhdet_in_tesh!G70/RES_summary!G$21</f>
        <v>13.949875088727186</v>
      </c>
      <c r="H70" s="183">
        <f>RES_hhdet_in_tesh!H70/RES_summary!H$21</f>
        <v>13.756739836842314</v>
      </c>
      <c r="I70" s="183">
        <f>RES_hhdet_in_tesh!I70/RES_summary!I$21</f>
        <v>13.40294126610314</v>
      </c>
      <c r="J70" s="183">
        <f>RES_hhdet_in_tesh!J70/RES_summary!J$21</f>
        <v>13.280231382230571</v>
      </c>
      <c r="K70" s="183">
        <f>RES_hhdet_in_tesh!K70/RES_summary!K$21</f>
        <v>13.342653458158386</v>
      </c>
      <c r="L70" s="183">
        <f>RES_hhdet_in_tesh!L70/RES_summary!L$21</f>
        <v>0</v>
      </c>
      <c r="M70" s="183">
        <f>RES_hhdet_in_tesh!M70/RES_summary!M$21</f>
        <v>11.751573779582339</v>
      </c>
      <c r="N70" s="183">
        <f>RES_hhdet_in_tesh!N70/RES_summary!N$21</f>
        <v>13.483586285845615</v>
      </c>
      <c r="O70" s="183">
        <f>RES_hhdet_in_tesh!O70/RES_summary!O$21</f>
        <v>13.338864895554929</v>
      </c>
      <c r="P70" s="183">
        <f>RES_hhdet_in_tesh!P70/RES_summary!P$21</f>
        <v>0</v>
      </c>
      <c r="Q70" s="183">
        <f>RES_hhdet_in_tesh!Q70/RES_summary!Q$21</f>
        <v>12.828640674423932</v>
      </c>
    </row>
    <row r="71" spans="1:17" ht="12" customHeight="1" x14ac:dyDescent="0.25">
      <c r="A71" s="166" t="s">
        <v>109</v>
      </c>
      <c r="B71" s="165"/>
      <c r="C71" s="182">
        <f>RES_hhdet_in_tesh!C71/RES_summary!C$21</f>
        <v>9.3767930312361507</v>
      </c>
      <c r="D71" s="182">
        <f>RES_hhdet_in_tesh!D71/RES_summary!D$21</f>
        <v>9.3971052387144383</v>
      </c>
      <c r="E71" s="182">
        <f>RES_hhdet_in_tesh!E71/RES_summary!E$21</f>
        <v>9.1018377143540459</v>
      </c>
      <c r="F71" s="182">
        <f>RES_hhdet_in_tesh!F71/RES_summary!F$21</f>
        <v>9.1614412096440709</v>
      </c>
      <c r="G71" s="182">
        <f>RES_hhdet_in_tesh!G71/RES_summary!G$21</f>
        <v>9.0254438061188154</v>
      </c>
      <c r="H71" s="182">
        <f>RES_hhdet_in_tesh!H71/RES_summary!H$21</f>
        <v>8.9343577649802342</v>
      </c>
      <c r="I71" s="182">
        <f>RES_hhdet_in_tesh!I71/RES_summary!I$21</f>
        <v>8.6636279992749969</v>
      </c>
      <c r="J71" s="182">
        <f>RES_hhdet_in_tesh!J71/RES_summary!J$21</f>
        <v>8.6048713438903999</v>
      </c>
      <c r="K71" s="182">
        <f>RES_hhdet_in_tesh!K71/RES_summary!K$21</f>
        <v>8.700683816439998</v>
      </c>
      <c r="L71" s="182">
        <f>RES_hhdet_in_tesh!L71/RES_summary!L$21</f>
        <v>0</v>
      </c>
      <c r="M71" s="182">
        <f>RES_hhdet_in_tesh!M71/RES_summary!M$21</f>
        <v>7.5937552357255127</v>
      </c>
      <c r="N71" s="182">
        <f>RES_hhdet_in_tesh!N71/RES_summary!N$21</f>
        <v>9.0176925379739465</v>
      </c>
      <c r="O71" s="182">
        <f>RES_hhdet_in_tesh!O71/RES_summary!O$21</f>
        <v>8.652611593722872</v>
      </c>
      <c r="P71" s="182">
        <f>RES_hhdet_in_tesh!P71/RES_summary!P$21</f>
        <v>0</v>
      </c>
      <c r="Q71" s="182">
        <f>RES_hhdet_in_tesh!Q71/RES_summary!Q$21</f>
        <v>8.3203555917294949</v>
      </c>
    </row>
    <row r="72" spans="1:17" ht="12" customHeight="1" x14ac:dyDescent="0.25">
      <c r="A72" s="147" t="s">
        <v>59</v>
      </c>
      <c r="B72" s="164"/>
      <c r="C72" s="181">
        <f>RES_hhdet_in_tesh!C72/RES_summary!C$21</f>
        <v>5.1532140057647497</v>
      </c>
      <c r="D72" s="181">
        <f>RES_hhdet_in_tesh!D72/RES_summary!D$21</f>
        <v>5.0422136935624557</v>
      </c>
      <c r="E72" s="181">
        <f>RES_hhdet_in_tesh!E72/RES_summary!E$21</f>
        <v>5.0178562549191446</v>
      </c>
      <c r="F72" s="181">
        <f>RES_hhdet_in_tesh!F72/RES_summary!F$21</f>
        <v>4.9832768771134095</v>
      </c>
      <c r="G72" s="181">
        <f>RES_hhdet_in_tesh!G72/RES_summary!G$21</f>
        <v>4.9244312826083716</v>
      </c>
      <c r="H72" s="181">
        <f>RES_hhdet_in_tesh!H72/RES_summary!H$21</f>
        <v>4.8223820718620791</v>
      </c>
      <c r="I72" s="181">
        <f>RES_hhdet_in_tesh!I72/RES_summary!I$21</f>
        <v>4.7393132668281419</v>
      </c>
      <c r="J72" s="181">
        <f>RES_hhdet_in_tesh!J72/RES_summary!J$21</f>
        <v>4.6753600383401688</v>
      </c>
      <c r="K72" s="181">
        <f>RES_hhdet_in_tesh!K72/RES_summary!K$21</f>
        <v>4.6419696417183873</v>
      </c>
      <c r="L72" s="181">
        <f>RES_hhdet_in_tesh!L72/RES_summary!L$21</f>
        <v>0</v>
      </c>
      <c r="M72" s="181">
        <f>RES_hhdet_in_tesh!M72/RES_summary!M$21</f>
        <v>4.1578185438568234</v>
      </c>
      <c r="N72" s="181">
        <f>RES_hhdet_in_tesh!N72/RES_summary!N$21</f>
        <v>4.4658937478716654</v>
      </c>
      <c r="O72" s="181">
        <f>RES_hhdet_in_tesh!O72/RES_summary!O$21</f>
        <v>4.6862533018320605</v>
      </c>
      <c r="P72" s="181">
        <f>RES_hhdet_in_tesh!P72/RES_summary!P$21</f>
        <v>0</v>
      </c>
      <c r="Q72" s="181">
        <f>RES_hhdet_in_tesh!Q72/RES_summary!Q$21</f>
        <v>4.5082850826944405</v>
      </c>
    </row>
    <row r="73" spans="1:17" ht="12" customHeight="1" x14ac:dyDescent="0.25">
      <c r="A73" s="163" t="s">
        <v>142</v>
      </c>
      <c r="B73" s="162"/>
      <c r="C73" s="180">
        <f>RES_hhdet_in_tesh!C73/RES_summary!C$21</f>
        <v>16.466895583241747</v>
      </c>
      <c r="D73" s="180">
        <f>RES_hhdet_in_tesh!D73/RES_summary!D$21</f>
        <v>0</v>
      </c>
      <c r="E73" s="180">
        <f>RES_hhdet_in_tesh!E73/RES_summary!E$21</f>
        <v>16.848807466293643</v>
      </c>
      <c r="F73" s="180">
        <f>RES_hhdet_in_tesh!F73/RES_summary!F$21</f>
        <v>0</v>
      </c>
      <c r="G73" s="180">
        <f>RES_hhdet_in_tesh!G73/RES_summary!G$21</f>
        <v>15.58486577459257</v>
      </c>
      <c r="H73" s="180">
        <f>RES_hhdet_in_tesh!H73/RES_summary!H$21</f>
        <v>15.588542157783408</v>
      </c>
      <c r="I73" s="180">
        <f>RES_hhdet_in_tesh!I73/RES_summary!I$21</f>
        <v>0</v>
      </c>
      <c r="J73" s="180">
        <f>RES_hhdet_in_tesh!J73/RES_summary!J$21</f>
        <v>15.380038437000493</v>
      </c>
      <c r="K73" s="180">
        <f>RES_hhdet_in_tesh!K73/RES_summary!K$21</f>
        <v>14.14432834310403</v>
      </c>
      <c r="L73" s="180">
        <f>RES_hhdet_in_tesh!L73/RES_summary!L$21</f>
        <v>0</v>
      </c>
      <c r="M73" s="180">
        <f>RES_hhdet_in_tesh!M73/RES_summary!M$21</f>
        <v>13.400541616937165</v>
      </c>
      <c r="N73" s="180">
        <f>RES_hhdet_in_tesh!N73/RES_summary!N$21</f>
        <v>17.789834236825961</v>
      </c>
      <c r="O73" s="180">
        <f>RES_hhdet_in_tesh!O73/RES_summary!O$21</f>
        <v>0</v>
      </c>
      <c r="P73" s="180">
        <f>RES_hhdet_in_tesh!P73/RES_summary!P$21</f>
        <v>0</v>
      </c>
      <c r="Q73" s="180">
        <f>RES_hhdet_in_tesh!Q73/RES_summary!Q$21</f>
        <v>16.433796933617781</v>
      </c>
    </row>
    <row r="74" spans="1:17" ht="12" customHeight="1" x14ac:dyDescent="0.25">
      <c r="A74" s="161" t="s">
        <v>141</v>
      </c>
      <c r="B74" s="160"/>
      <c r="C74" s="179">
        <f>RES_hhdet_in_tesh!C74/RES_summary!C$21</f>
        <v>15.890807110165792</v>
      </c>
      <c r="D74" s="179">
        <f>RES_hhdet_in_tesh!D74/RES_summary!D$21</f>
        <v>0</v>
      </c>
      <c r="E74" s="179">
        <f>RES_hhdet_in_tesh!E74/RES_summary!E$21</f>
        <v>16.112648905213128</v>
      </c>
      <c r="F74" s="179">
        <f>RES_hhdet_in_tesh!F74/RES_summary!F$21</f>
        <v>0</v>
      </c>
      <c r="G74" s="179">
        <f>RES_hhdet_in_tesh!G74/RES_summary!G$21</f>
        <v>15.152145252460214</v>
      </c>
      <c r="H74" s="179">
        <f>RES_hhdet_in_tesh!H74/RES_summary!H$21</f>
        <v>15.030169596615851</v>
      </c>
      <c r="I74" s="179">
        <f>RES_hhdet_in_tesh!I74/RES_summary!I$21</f>
        <v>0</v>
      </c>
      <c r="J74" s="179">
        <f>RES_hhdet_in_tesh!J74/RES_summary!J$21</f>
        <v>14.798276740940571</v>
      </c>
      <c r="K74" s="179">
        <f>RES_hhdet_in_tesh!K74/RES_summary!K$21</f>
        <v>13.956259005396543</v>
      </c>
      <c r="L74" s="179">
        <f>RES_hhdet_in_tesh!L74/RES_summary!L$21</f>
        <v>0</v>
      </c>
      <c r="M74" s="179">
        <f>RES_hhdet_in_tesh!M74/RES_summary!M$21</f>
        <v>12.89903649015578</v>
      </c>
      <c r="N74" s="179">
        <f>RES_hhdet_in_tesh!N74/RES_summary!N$21</f>
        <v>16.432467486507264</v>
      </c>
      <c r="O74" s="179">
        <f>RES_hhdet_in_tesh!O74/RES_summary!O$21</f>
        <v>0</v>
      </c>
      <c r="P74" s="179">
        <f>RES_hhdet_in_tesh!P74/RES_summary!P$21</f>
        <v>0</v>
      </c>
      <c r="Q74" s="179">
        <f>RES_hhdet_in_tesh!Q74/RES_summary!Q$21</f>
        <v>15.268437113895617</v>
      </c>
    </row>
    <row r="75" spans="1:17" ht="12" customHeight="1" x14ac:dyDescent="0.25">
      <c r="A75" s="148" t="s">
        <v>60</v>
      </c>
      <c r="B75" s="156"/>
      <c r="C75" s="177">
        <f>RES_hhdet_in_tesh!C75/RES_summary!C$21</f>
        <v>10.737548019035522</v>
      </c>
      <c r="D75" s="177">
        <f>RES_hhdet_in_tesh!D75/RES_summary!D$21</f>
        <v>0</v>
      </c>
      <c r="E75" s="177">
        <f>RES_hhdet_in_tesh!E75/RES_summary!E$21</f>
        <v>11.094571727616087</v>
      </c>
      <c r="F75" s="177">
        <f>RES_hhdet_in_tesh!F75/RES_summary!F$21</f>
        <v>0</v>
      </c>
      <c r="G75" s="177">
        <f>RES_hhdet_in_tesh!G75/RES_summary!G$21</f>
        <v>10.227555490503777</v>
      </c>
      <c r="H75" s="177">
        <f>RES_hhdet_in_tesh!H75/RES_summary!H$21</f>
        <v>10.207646820535173</v>
      </c>
      <c r="I75" s="177">
        <f>RES_hhdet_in_tesh!I75/RES_summary!I$21</f>
        <v>0</v>
      </c>
      <c r="J75" s="177">
        <f>RES_hhdet_in_tesh!J75/RES_summary!J$21</f>
        <v>10.12161826294073</v>
      </c>
      <c r="K75" s="177">
        <f>RES_hhdet_in_tesh!K75/RES_summary!K$21</f>
        <v>9.3131655090769989</v>
      </c>
      <c r="L75" s="177">
        <f>RES_hhdet_in_tesh!L75/RES_summary!L$21</f>
        <v>0</v>
      </c>
      <c r="M75" s="177">
        <f>RES_hhdet_in_tesh!M75/RES_summary!M$21</f>
        <v>8.7401919318531309</v>
      </c>
      <c r="N75" s="177">
        <f>RES_hhdet_in_tesh!N75/RES_summary!N$21</f>
        <v>11.965596325822233</v>
      </c>
      <c r="O75" s="177">
        <f>RES_hhdet_in_tesh!O75/RES_summary!O$21</f>
        <v>0</v>
      </c>
      <c r="P75" s="177">
        <f>RES_hhdet_in_tesh!P75/RES_summary!P$21</f>
        <v>0</v>
      </c>
      <c r="Q75" s="177">
        <f>RES_hhdet_in_tesh!Q75/RES_summary!Q$21</f>
        <v>10.759123471123107</v>
      </c>
    </row>
    <row r="76" spans="1:17" ht="12" customHeight="1" x14ac:dyDescent="0.25">
      <c r="A76" s="148" t="s">
        <v>59</v>
      </c>
      <c r="B76" s="156"/>
      <c r="C76" s="177">
        <f>RES_hhdet_in_tesh!C76/RES_summary!C$21</f>
        <v>5.1532590911302716</v>
      </c>
      <c r="D76" s="177">
        <f>RES_hhdet_in_tesh!D76/RES_summary!D$21</f>
        <v>0</v>
      </c>
      <c r="E76" s="177">
        <f>RES_hhdet_in_tesh!E76/RES_summary!E$21</f>
        <v>5.018077177597041</v>
      </c>
      <c r="F76" s="177">
        <f>RES_hhdet_in_tesh!F76/RES_summary!F$21</f>
        <v>0</v>
      </c>
      <c r="G76" s="177">
        <f>RES_hhdet_in_tesh!G76/RES_summary!G$21</f>
        <v>4.9245897619564376</v>
      </c>
      <c r="H76" s="177">
        <f>RES_hhdet_in_tesh!H76/RES_summary!H$21</f>
        <v>4.8225227760806799</v>
      </c>
      <c r="I76" s="177">
        <f>RES_hhdet_in_tesh!I76/RES_summary!I$21</f>
        <v>0</v>
      </c>
      <c r="J76" s="177">
        <f>RES_hhdet_in_tesh!J76/RES_summary!J$21</f>
        <v>4.6766584779998421</v>
      </c>
      <c r="K76" s="177">
        <f>RES_hhdet_in_tesh!K76/RES_summary!K$21</f>
        <v>4.6430934963195458</v>
      </c>
      <c r="L76" s="177">
        <f>RES_hhdet_in_tesh!L76/RES_summary!L$21</f>
        <v>0</v>
      </c>
      <c r="M76" s="177">
        <f>RES_hhdet_in_tesh!M76/RES_summary!M$21</f>
        <v>4.1588445583026488</v>
      </c>
      <c r="N76" s="177">
        <f>RES_hhdet_in_tesh!N76/RES_summary!N$21</f>
        <v>4.4668711606850309</v>
      </c>
      <c r="O76" s="177">
        <f>RES_hhdet_in_tesh!O76/RES_summary!O$21</f>
        <v>0</v>
      </c>
      <c r="P76" s="177">
        <f>RES_hhdet_in_tesh!P76/RES_summary!P$21</f>
        <v>0</v>
      </c>
      <c r="Q76" s="177">
        <f>RES_hhdet_in_tesh!Q76/RES_summary!Q$21</f>
        <v>4.5093136427725105</v>
      </c>
    </row>
    <row r="77" spans="1:17" ht="12" customHeight="1" x14ac:dyDescent="0.25">
      <c r="A77" s="158" t="s">
        <v>62</v>
      </c>
      <c r="B77" s="157"/>
      <c r="C77" s="178">
        <f>RES_hhdet_in_tesh!C77/RES_summary!C$21</f>
        <v>7.9696076197975039</v>
      </c>
      <c r="D77" s="178">
        <f>RES_hhdet_in_tesh!D77/RES_summary!D$21</f>
        <v>7.6324152632313007</v>
      </c>
      <c r="E77" s="178">
        <f>RES_hhdet_in_tesh!E77/RES_summary!E$21</f>
        <v>8.3114929777063828</v>
      </c>
      <c r="F77" s="178">
        <f>RES_hhdet_in_tesh!F77/RES_summary!F$21</f>
        <v>7.6150191193338062</v>
      </c>
      <c r="G77" s="178">
        <f>RES_hhdet_in_tesh!G77/RES_summary!G$21</f>
        <v>7.6847394310765349</v>
      </c>
      <c r="H77" s="178">
        <f>RES_hhdet_in_tesh!H77/RES_summary!H$21</f>
        <v>7.8072032617931315</v>
      </c>
      <c r="I77" s="178">
        <f>RES_hhdet_in_tesh!I77/RES_summary!I$21</f>
        <v>7.4785795002232227</v>
      </c>
      <c r="J77" s="178">
        <f>RES_hhdet_in_tesh!J77/RES_summary!J$21</f>
        <v>7.868448517529993</v>
      </c>
      <c r="K77" s="178">
        <f>RES_hhdet_in_tesh!K77/RES_summary!K$21</f>
        <v>7.6088033872308447</v>
      </c>
      <c r="L77" s="178">
        <f>RES_hhdet_in_tesh!L77/RES_summary!L$21</f>
        <v>0</v>
      </c>
      <c r="M77" s="178">
        <f>RES_hhdet_in_tesh!M77/RES_summary!M$21</f>
        <v>6.959252760199675</v>
      </c>
      <c r="N77" s="178">
        <f>RES_hhdet_in_tesh!N77/RES_summary!N$21</f>
        <v>7.2262789196412189</v>
      </c>
      <c r="O77" s="178">
        <f>RES_hhdet_in_tesh!O77/RES_summary!O$21</f>
        <v>7.2078072930957866</v>
      </c>
      <c r="P77" s="178">
        <f>RES_hhdet_in_tesh!P77/RES_summary!P$21</f>
        <v>0</v>
      </c>
      <c r="Q77" s="178">
        <f>RES_hhdet_in_tesh!Q77/RES_summary!Q$21</f>
        <v>7.0659788524059959</v>
      </c>
    </row>
    <row r="78" spans="1:17" ht="12" customHeight="1" x14ac:dyDescent="0.25">
      <c r="A78" s="23" t="s">
        <v>109</v>
      </c>
      <c r="B78" s="156"/>
      <c r="C78" s="177">
        <f>RES_hhdet_in_tesh!C78/RES_summary!C$21</f>
        <v>7.6182177244510685</v>
      </c>
      <c r="D78" s="177">
        <f>RES_hhdet_in_tesh!D78/RES_summary!D$21</f>
        <v>7.6324152632313007</v>
      </c>
      <c r="E78" s="177">
        <f>RES_hhdet_in_tesh!E78/RES_summary!E$21</f>
        <v>7.6522966739107181</v>
      </c>
      <c r="F78" s="177">
        <f>RES_hhdet_in_tesh!F78/RES_summary!F$21</f>
        <v>7.5856166132558291</v>
      </c>
      <c r="G78" s="177">
        <f>RES_hhdet_in_tesh!G78/RES_summary!G$21</f>
        <v>7.5998643223619773</v>
      </c>
      <c r="H78" s="177">
        <f>RES_hhdet_in_tesh!H78/RES_summary!H$21</f>
        <v>7.5500722588856917</v>
      </c>
      <c r="I78" s="177">
        <f>RES_hhdet_in_tesh!I78/RES_summary!I$21</f>
        <v>7.4785795002232227</v>
      </c>
      <c r="J78" s="177">
        <f>RES_hhdet_in_tesh!J78/RES_summary!J$21</f>
        <v>7.440814636106067</v>
      </c>
      <c r="K78" s="177">
        <f>RES_hhdet_in_tesh!K78/RES_summary!K$21</f>
        <v>7.4263339975758589</v>
      </c>
      <c r="L78" s="177">
        <f>RES_hhdet_in_tesh!L78/RES_summary!L$21</f>
        <v>0</v>
      </c>
      <c r="M78" s="177">
        <f>RES_hhdet_in_tesh!M78/RES_summary!M$21</f>
        <v>6.959252760199675</v>
      </c>
      <c r="N78" s="177">
        <f>RES_hhdet_in_tesh!N78/RES_summary!N$21</f>
        <v>7.2262789196412189</v>
      </c>
      <c r="O78" s="177">
        <f>RES_hhdet_in_tesh!O78/RES_summary!O$21</f>
        <v>7.2078072930957866</v>
      </c>
      <c r="P78" s="177">
        <f>RES_hhdet_in_tesh!P78/RES_summary!P$21</f>
        <v>0</v>
      </c>
      <c r="Q78" s="177">
        <f>RES_hhdet_in_tesh!Q78/RES_summary!Q$21</f>
        <v>7.0659788524059959</v>
      </c>
    </row>
    <row r="79" spans="1:17" ht="12" customHeight="1" x14ac:dyDescent="0.25">
      <c r="A79" s="29" t="s">
        <v>140</v>
      </c>
      <c r="B79" s="57"/>
      <c r="C79" s="176">
        <f>RES_hhdet_in_tesh!C79/RES_summary!C$21</f>
        <v>8.5224253319252643</v>
      </c>
      <c r="D79" s="176">
        <f>RES_hhdet_in_tesh!D79/RES_summary!D$21</f>
        <v>0</v>
      </c>
      <c r="E79" s="176">
        <f>RES_hhdet_in_tesh!E79/RES_summary!E$21</f>
        <v>8.9623468945810121</v>
      </c>
      <c r="F79" s="176">
        <f>RES_hhdet_in_tesh!F79/RES_summary!F$21</f>
        <v>8.7139349059756928</v>
      </c>
      <c r="G79" s="176">
        <f>RES_hhdet_in_tesh!G79/RES_summary!G$21</f>
        <v>8.2759073531855982</v>
      </c>
      <c r="H79" s="176">
        <f>RES_hhdet_in_tesh!H79/RES_summary!H$21</f>
        <v>8.4372813026693443</v>
      </c>
      <c r="I79" s="176">
        <f>RES_hhdet_in_tesh!I79/RES_summary!I$21</f>
        <v>0</v>
      </c>
      <c r="J79" s="176">
        <f>RES_hhdet_in_tesh!J79/RES_summary!J$21</f>
        <v>8.637991060214766</v>
      </c>
      <c r="K79" s="176">
        <f>RES_hhdet_in_tesh!K79/RES_summary!K$21</f>
        <v>8.3046518962566402</v>
      </c>
      <c r="L79" s="176">
        <f>RES_hhdet_in_tesh!L79/RES_summary!L$21</f>
        <v>0</v>
      </c>
      <c r="M79" s="176">
        <f>RES_hhdet_in_tesh!M79/RES_summary!M$21</f>
        <v>0</v>
      </c>
      <c r="N79" s="176">
        <f>RES_hhdet_in_tesh!N79/RES_summary!N$21</f>
        <v>0</v>
      </c>
      <c r="O79" s="176">
        <f>RES_hhdet_in_tesh!O79/RES_summary!O$21</f>
        <v>0</v>
      </c>
      <c r="P79" s="176">
        <f>RES_hhdet_in_tesh!P79/RES_summary!P$21</f>
        <v>0</v>
      </c>
      <c r="Q79" s="176">
        <f>RES_hhdet_in_tesh!Q79/RES_summary!Q$21</f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84">
        <f>RES_hhdet_in_tesh!C81/RES_summary!C$21</f>
        <v>133.03421719413569</v>
      </c>
      <c r="D81" s="184">
        <f>RES_hhdet_in_tesh!D81/RES_summary!D$21</f>
        <v>126.30024738087832</v>
      </c>
      <c r="E81" s="184">
        <f>RES_hhdet_in_tesh!E81/RES_summary!E$21</f>
        <v>133.51776488077397</v>
      </c>
      <c r="F81" s="184">
        <f>RES_hhdet_in_tesh!F81/RES_summary!F$21</f>
        <v>134.37903855801332</v>
      </c>
      <c r="G81" s="184">
        <f>RES_hhdet_in_tesh!G81/RES_summary!G$21</f>
        <v>130.6513530730399</v>
      </c>
      <c r="H81" s="184">
        <f>RES_hhdet_in_tesh!H81/RES_summary!H$21</f>
        <v>124.61253524013041</v>
      </c>
      <c r="I81" s="184">
        <f>RES_hhdet_in_tesh!I81/RES_summary!I$21</f>
        <v>114.51390005103443</v>
      </c>
      <c r="J81" s="184">
        <f>RES_hhdet_in_tesh!J81/RES_summary!J$21</f>
        <v>124.25618724358202</v>
      </c>
      <c r="K81" s="184">
        <f>RES_hhdet_in_tesh!K81/RES_summary!K$21</f>
        <v>120.84237481046172</v>
      </c>
      <c r="L81" s="184">
        <f>RES_hhdet_in_tesh!L81/RES_summary!L$21</f>
        <v>123.92565751495529</v>
      </c>
      <c r="M81" s="184">
        <f>RES_hhdet_in_tesh!M81/RES_summary!M$21</f>
        <v>100.29631052784902</v>
      </c>
      <c r="N81" s="184">
        <f>RES_hhdet_in_tesh!N81/RES_summary!N$21</f>
        <v>113.57437270082353</v>
      </c>
      <c r="O81" s="184">
        <f>RES_hhdet_in_tesh!O81/RES_summary!O$21</f>
        <v>118.8379590940816</v>
      </c>
      <c r="P81" s="184">
        <f>RES_hhdet_in_tesh!P81/RES_summary!P$21</f>
        <v>97.404730410219372</v>
      </c>
      <c r="Q81" s="184">
        <f>RES_hhdet_in_tesh!Q81/RES_summary!Q$21</f>
        <v>101.67748914433426</v>
      </c>
    </row>
    <row r="82" spans="1:17" ht="12.95" customHeight="1" x14ac:dyDescent="0.25">
      <c r="A82" s="158" t="s">
        <v>65</v>
      </c>
      <c r="B82" s="157"/>
      <c r="C82" s="178">
        <f>RES_hhdet_in_tesh!C82/RES_summary!C$21</f>
        <v>92.695219675927888</v>
      </c>
      <c r="D82" s="178">
        <f>RES_hhdet_in_tesh!D82/RES_summary!D$21</f>
        <v>85.829929312591076</v>
      </c>
      <c r="E82" s="178">
        <f>RES_hhdet_in_tesh!E82/RES_summary!E$21</f>
        <v>93.299778911358658</v>
      </c>
      <c r="F82" s="178">
        <f>RES_hhdet_in_tesh!F82/RES_summary!F$21</f>
        <v>94.436759341437153</v>
      </c>
      <c r="G82" s="178">
        <f>RES_hhdet_in_tesh!G82/RES_summary!G$21</f>
        <v>92.376094527473228</v>
      </c>
      <c r="H82" s="178">
        <f>RES_hhdet_in_tesh!H82/RES_summary!H$21</f>
        <v>86.973258857984547</v>
      </c>
      <c r="I82" s="178">
        <f>RES_hhdet_in_tesh!I82/RES_summary!I$21</f>
        <v>76.715320470376426</v>
      </c>
      <c r="J82" s="178">
        <f>RES_hhdet_in_tesh!J82/RES_summary!J$21</f>
        <v>82.036689092343735</v>
      </c>
      <c r="K82" s="178">
        <f>RES_hhdet_in_tesh!K82/RES_summary!K$21</f>
        <v>80.007144854362949</v>
      </c>
      <c r="L82" s="178">
        <f>RES_hhdet_in_tesh!L82/RES_summary!L$21</f>
        <v>81.525075404441196</v>
      </c>
      <c r="M82" s="178">
        <f>RES_hhdet_in_tesh!M82/RES_summary!M$21</f>
        <v>61.638305614002803</v>
      </c>
      <c r="N82" s="178">
        <f>RES_hhdet_in_tesh!N82/RES_summary!N$21</f>
        <v>69.5470954967154</v>
      </c>
      <c r="O82" s="178">
        <f>RES_hhdet_in_tesh!O82/RES_summary!O$21</f>
        <v>73.228443868975418</v>
      </c>
      <c r="P82" s="178">
        <f>RES_hhdet_in_tesh!P82/RES_summary!P$21</f>
        <v>55.655942241711813</v>
      </c>
      <c r="Q82" s="178">
        <f>RES_hhdet_in_tesh!Q82/RES_summary!Q$21</f>
        <v>58.951464497351623</v>
      </c>
    </row>
    <row r="83" spans="1:17" ht="12" customHeight="1" x14ac:dyDescent="0.25">
      <c r="A83" s="23" t="s">
        <v>157</v>
      </c>
      <c r="B83" s="156"/>
      <c r="C83" s="177">
        <f>RES_hhdet_in_tesh!C83/RES_summary!C$21</f>
        <v>91.946315818531176</v>
      </c>
      <c r="D83" s="177">
        <f>RES_hhdet_in_tesh!D83/RES_summary!D$21</f>
        <v>85.077706292770586</v>
      </c>
      <c r="E83" s="177">
        <f>RES_hhdet_in_tesh!E83/RES_summary!E$21</f>
        <v>92.225248883038148</v>
      </c>
      <c r="F83" s="177">
        <f>RES_hhdet_in_tesh!F83/RES_summary!F$21</f>
        <v>93.438130821530137</v>
      </c>
      <c r="G83" s="177">
        <f>RES_hhdet_in_tesh!G83/RES_summary!G$21</f>
        <v>91.758412667167121</v>
      </c>
      <c r="H83" s="177">
        <f>RES_hhdet_in_tesh!H83/RES_summary!H$21</f>
        <v>86.245560554336265</v>
      </c>
      <c r="I83" s="177">
        <f>RES_hhdet_in_tesh!I83/RES_summary!I$21</f>
        <v>76.071461535775967</v>
      </c>
      <c r="J83" s="177">
        <f>RES_hhdet_in_tesh!J83/RES_summary!J$21</f>
        <v>81.140521566876728</v>
      </c>
      <c r="K83" s="177">
        <f>RES_hhdet_in_tesh!K83/RES_summary!K$21</f>
        <v>79.376829794956464</v>
      </c>
      <c r="L83" s="177">
        <f>RES_hhdet_in_tesh!L83/RES_summary!L$21</f>
        <v>80.326598391130119</v>
      </c>
      <c r="M83" s="177">
        <f>RES_hhdet_in_tesh!M83/RES_summary!M$21</f>
        <v>61.193842716029231</v>
      </c>
      <c r="N83" s="177">
        <f>RES_hhdet_in_tesh!N83/RES_summary!N$21</f>
        <v>68.376436034788071</v>
      </c>
      <c r="O83" s="177">
        <f>RES_hhdet_in_tesh!O83/RES_summary!O$21</f>
        <v>71.637202364865601</v>
      </c>
      <c r="P83" s="177">
        <f>RES_hhdet_in_tesh!P83/RES_summary!P$21</f>
        <v>55.013827304227135</v>
      </c>
      <c r="Q83" s="177">
        <f>RES_hhdet_in_tesh!Q83/RES_summary!Q$21</f>
        <v>57.991742278990017</v>
      </c>
    </row>
    <row r="84" spans="1:17" ht="12" customHeight="1" x14ac:dyDescent="0.25">
      <c r="A84" s="23" t="s">
        <v>60</v>
      </c>
      <c r="B84" s="156"/>
      <c r="C84" s="177">
        <f>RES_hhdet_in_tesh!C84/RES_summary!C$21</f>
        <v>0.74890385739671617</v>
      </c>
      <c r="D84" s="177">
        <f>RES_hhdet_in_tesh!D84/RES_summary!D$21</f>
        <v>0.752223019820495</v>
      </c>
      <c r="E84" s="177">
        <f>RES_hhdet_in_tesh!E84/RES_summary!E$21</f>
        <v>1.0745300283205081</v>
      </c>
      <c r="F84" s="177">
        <f>RES_hhdet_in_tesh!F84/RES_summary!F$21</f>
        <v>0.99862851990702284</v>
      </c>
      <c r="G84" s="177">
        <f>RES_hhdet_in_tesh!G84/RES_summary!G$21</f>
        <v>0.61768186030610628</v>
      </c>
      <c r="H84" s="177">
        <f>RES_hhdet_in_tesh!H84/RES_summary!H$21</f>
        <v>0.72769830364827859</v>
      </c>
      <c r="I84" s="177">
        <f>RES_hhdet_in_tesh!I84/RES_summary!I$21</f>
        <v>0.64385893460045851</v>
      </c>
      <c r="J84" s="177">
        <f>RES_hhdet_in_tesh!J84/RES_summary!J$21</f>
        <v>0.8961675254670074</v>
      </c>
      <c r="K84" s="177">
        <f>RES_hhdet_in_tesh!K84/RES_summary!K$21</f>
        <v>0.63031505940647747</v>
      </c>
      <c r="L84" s="177">
        <f>RES_hhdet_in_tesh!L84/RES_summary!L$21</f>
        <v>1.1984770133110911</v>
      </c>
      <c r="M84" s="177">
        <f>RES_hhdet_in_tesh!M84/RES_summary!M$21</f>
        <v>0.44446289797357913</v>
      </c>
      <c r="N84" s="177">
        <f>RES_hhdet_in_tesh!N84/RES_summary!N$21</f>
        <v>1.1706594619273307</v>
      </c>
      <c r="O84" s="177">
        <f>RES_hhdet_in_tesh!O84/RES_summary!O$21</f>
        <v>1.5912415041098198</v>
      </c>
      <c r="P84" s="177">
        <f>RES_hhdet_in_tesh!P84/RES_summary!P$21</f>
        <v>0.64211493748468085</v>
      </c>
      <c r="Q84" s="177">
        <f>RES_hhdet_in_tesh!Q84/RES_summary!Q$21</f>
        <v>0.95972221836160432</v>
      </c>
    </row>
    <row r="85" spans="1:17" ht="12.95" customHeight="1" x14ac:dyDescent="0.25">
      <c r="A85" s="158" t="s">
        <v>112</v>
      </c>
      <c r="B85" s="157"/>
      <c r="C85" s="178">
        <f>RES_hhdet_in_tesh!C85/RES_summary!C$21</f>
        <v>16.828279063725581</v>
      </c>
      <c r="D85" s="178">
        <f>RES_hhdet_in_tesh!D85/RES_summary!D$21</f>
        <v>16.273205323639569</v>
      </c>
      <c r="E85" s="178">
        <f>RES_hhdet_in_tesh!E85/RES_summary!E$21</f>
        <v>15.826661592813274</v>
      </c>
      <c r="F85" s="178">
        <f>RES_hhdet_in_tesh!F85/RES_summary!F$21</f>
        <v>15.35804874859023</v>
      </c>
      <c r="G85" s="178">
        <f>RES_hhdet_in_tesh!G85/RES_summary!G$21</f>
        <v>15.102221759419988</v>
      </c>
      <c r="H85" s="178">
        <f>RES_hhdet_in_tesh!H85/RES_summary!H$21</f>
        <v>14.803714549364781</v>
      </c>
      <c r="I85" s="178">
        <f>RES_hhdet_in_tesh!I85/RES_summary!I$21</f>
        <v>14.797227362716093</v>
      </c>
      <c r="J85" s="178">
        <f>RES_hhdet_in_tesh!J85/RES_summary!J$21</f>
        <v>18.799844122789427</v>
      </c>
      <c r="K85" s="178">
        <f>RES_hhdet_in_tesh!K85/RES_summary!K$21</f>
        <v>18.721618872814666</v>
      </c>
      <c r="L85" s="178">
        <f>RES_hhdet_in_tesh!L85/RES_summary!L$21</f>
        <v>18.746130303743666</v>
      </c>
      <c r="M85" s="178">
        <f>RES_hhdet_in_tesh!M85/RES_summary!M$21</f>
        <v>18.339951794096997</v>
      </c>
      <c r="N85" s="178">
        <f>RES_hhdet_in_tesh!N85/RES_summary!N$21</f>
        <v>18.752622379185286</v>
      </c>
      <c r="O85" s="178">
        <f>RES_hhdet_in_tesh!O85/RES_summary!O$21</f>
        <v>19.182176074153354</v>
      </c>
      <c r="P85" s="178">
        <f>RES_hhdet_in_tesh!P85/RES_summary!P$21</f>
        <v>18.554782929099815</v>
      </c>
      <c r="Q85" s="178">
        <f>RES_hhdet_in_tesh!Q85/RES_summary!Q$21</f>
        <v>18.487097364971394</v>
      </c>
    </row>
    <row r="86" spans="1:17" ht="12" customHeight="1" x14ac:dyDescent="0.25">
      <c r="A86" s="23" t="s">
        <v>60</v>
      </c>
      <c r="B86" s="156"/>
      <c r="C86" s="177">
        <f>RES_hhdet_in_tesh!C86/RES_summary!C$21</f>
        <v>16.828279063725581</v>
      </c>
      <c r="D86" s="177">
        <f>RES_hhdet_in_tesh!D86/RES_summary!D$21</f>
        <v>16.273205323639569</v>
      </c>
      <c r="E86" s="177">
        <f>RES_hhdet_in_tesh!E86/RES_summary!E$21</f>
        <v>15.826661592813274</v>
      </c>
      <c r="F86" s="177">
        <f>RES_hhdet_in_tesh!F86/RES_summary!F$21</f>
        <v>15.35804874859023</v>
      </c>
      <c r="G86" s="177">
        <f>RES_hhdet_in_tesh!G86/RES_summary!G$21</f>
        <v>15.102221759419988</v>
      </c>
      <c r="H86" s="177">
        <f>RES_hhdet_in_tesh!H86/RES_summary!H$21</f>
        <v>14.803714549364781</v>
      </c>
      <c r="I86" s="177">
        <f>RES_hhdet_in_tesh!I86/RES_summary!I$21</f>
        <v>14.797227362716093</v>
      </c>
      <c r="J86" s="177">
        <f>RES_hhdet_in_tesh!J86/RES_summary!J$21</f>
        <v>18.799844122789427</v>
      </c>
      <c r="K86" s="177">
        <f>RES_hhdet_in_tesh!K86/RES_summary!K$21</f>
        <v>18.721618872814666</v>
      </c>
      <c r="L86" s="177">
        <f>RES_hhdet_in_tesh!L86/RES_summary!L$21</f>
        <v>18.746130303743666</v>
      </c>
      <c r="M86" s="177">
        <f>RES_hhdet_in_tesh!M86/RES_summary!M$21</f>
        <v>18.339951794096997</v>
      </c>
      <c r="N86" s="177">
        <f>RES_hhdet_in_tesh!N86/RES_summary!N$21</f>
        <v>18.752622379185286</v>
      </c>
      <c r="O86" s="177">
        <f>RES_hhdet_in_tesh!O86/RES_summary!O$21</f>
        <v>19.182176074153354</v>
      </c>
      <c r="P86" s="177">
        <f>RES_hhdet_in_tesh!P86/RES_summary!P$21</f>
        <v>18.554782929099815</v>
      </c>
      <c r="Q86" s="177">
        <f>RES_hhdet_in_tesh!Q86/RES_summary!Q$21</f>
        <v>18.487097364971394</v>
      </c>
    </row>
    <row r="87" spans="1:17" ht="12" customHeight="1" x14ac:dyDescent="0.25">
      <c r="A87" s="158" t="s">
        <v>63</v>
      </c>
      <c r="B87" s="157"/>
      <c r="C87" s="178">
        <f>RES_hhdet_in_tesh!C87/RES_summary!C$21</f>
        <v>14.988299562258312</v>
      </c>
      <c r="D87" s="178">
        <f>RES_hhdet_in_tesh!D87/RES_summary!D$21</f>
        <v>15.658051306804808</v>
      </c>
      <c r="E87" s="178">
        <f>RES_hhdet_in_tesh!E87/RES_summary!E$21</f>
        <v>15.428991863422773</v>
      </c>
      <c r="F87" s="178">
        <f>RES_hhdet_in_tesh!F87/RES_summary!F$21</f>
        <v>15.870313774146462</v>
      </c>
      <c r="G87" s="178">
        <f>RES_hhdet_in_tesh!G87/RES_summary!G$21</f>
        <v>14.89714921689429</v>
      </c>
      <c r="H87" s="178">
        <f>RES_hhdet_in_tesh!H87/RES_summary!H$21</f>
        <v>14.398339229899863</v>
      </c>
      <c r="I87" s="178">
        <f>RES_hhdet_in_tesh!I87/RES_summary!I$21</f>
        <v>14.748630773408934</v>
      </c>
      <c r="J87" s="178">
        <f>RES_hhdet_in_tesh!J87/RES_summary!J$21</f>
        <v>14.781764404578649</v>
      </c>
      <c r="K87" s="178">
        <f>RES_hhdet_in_tesh!K87/RES_summary!K$21</f>
        <v>13.809002333066411</v>
      </c>
      <c r="L87" s="178">
        <f>RES_hhdet_in_tesh!L87/RES_summary!L$21</f>
        <v>14.670509687986621</v>
      </c>
      <c r="M87" s="178">
        <f>RES_hhdet_in_tesh!M87/RES_summary!M$21</f>
        <v>12.575884111643086</v>
      </c>
      <c r="N87" s="178">
        <f>RES_hhdet_in_tesh!N87/RES_summary!N$21</f>
        <v>16.100090575702531</v>
      </c>
      <c r="O87" s="178">
        <f>RES_hhdet_in_tesh!O87/RES_summary!O$21</f>
        <v>16.55061607078181</v>
      </c>
      <c r="P87" s="178">
        <f>RES_hhdet_in_tesh!P87/RES_summary!P$21</f>
        <v>14.842752771796318</v>
      </c>
      <c r="Q87" s="178">
        <f>RES_hhdet_in_tesh!Q87/RES_summary!Q$21</f>
        <v>15.442816437128544</v>
      </c>
    </row>
    <row r="88" spans="1:17" ht="12" customHeight="1" x14ac:dyDescent="0.25">
      <c r="A88" s="167" t="s">
        <v>156</v>
      </c>
      <c r="B88" s="132"/>
      <c r="C88" s="183">
        <f>RES_hhdet_in_tesh!C88/RES_summary!C$21</f>
        <v>14.714283969511252</v>
      </c>
      <c r="D88" s="183">
        <f>RES_hhdet_in_tesh!D88/RES_summary!D$21</f>
        <v>14.386942163811968</v>
      </c>
      <c r="E88" s="183">
        <f>RES_hhdet_in_tesh!E88/RES_summary!E$21</f>
        <v>14.378492573144074</v>
      </c>
      <c r="F88" s="183">
        <f>RES_hhdet_in_tesh!F88/RES_summary!F$21</f>
        <v>14.273101010559289</v>
      </c>
      <c r="G88" s="183">
        <f>RES_hhdet_in_tesh!G88/RES_summary!G$21</f>
        <v>14.122211368432112</v>
      </c>
      <c r="H88" s="183">
        <f>RES_hhdet_in_tesh!H88/RES_summary!H$21</f>
        <v>13.814390424747426</v>
      </c>
      <c r="I88" s="183">
        <f>RES_hhdet_in_tesh!I88/RES_summary!I$21</f>
        <v>13.627241765195359</v>
      </c>
      <c r="J88" s="183">
        <f>RES_hhdet_in_tesh!J88/RES_summary!J$21</f>
        <v>13.400184002593605</v>
      </c>
      <c r="K88" s="183">
        <f>RES_hhdet_in_tesh!K88/RES_summary!K$21</f>
        <v>13.344381636156026</v>
      </c>
      <c r="L88" s="183">
        <f>RES_hhdet_in_tesh!L88/RES_summary!L$21</f>
        <v>13.230500017723722</v>
      </c>
      <c r="M88" s="183">
        <f>RES_hhdet_in_tesh!M88/RES_summary!M$21</f>
        <v>12.055116024555145</v>
      </c>
      <c r="N88" s="183">
        <f>RES_hhdet_in_tesh!N88/RES_summary!N$21</f>
        <v>13.79200405333491</v>
      </c>
      <c r="O88" s="183">
        <f>RES_hhdet_in_tesh!O88/RES_summary!O$21</f>
        <v>13.687487253859752</v>
      </c>
      <c r="P88" s="183">
        <f>RES_hhdet_in_tesh!P88/RES_summary!P$21</f>
        <v>13.393728698371222</v>
      </c>
      <c r="Q88" s="183">
        <f>RES_hhdet_in_tesh!Q88/RES_summary!Q$21</f>
        <v>13.191656071886154</v>
      </c>
    </row>
    <row r="89" spans="1:17" ht="12" customHeight="1" x14ac:dyDescent="0.25">
      <c r="A89" s="167" t="s">
        <v>155</v>
      </c>
      <c r="B89" s="132"/>
      <c r="C89" s="183">
        <f>RES_hhdet_in_tesh!C89/RES_summary!C$21</f>
        <v>14.72972672618336</v>
      </c>
      <c r="D89" s="183">
        <f>RES_hhdet_in_tesh!D89/RES_summary!D$21</f>
        <v>14.415216664303131</v>
      </c>
      <c r="E89" s="183">
        <f>RES_hhdet_in_tesh!E89/RES_summary!E$21</f>
        <v>14.474844899840594</v>
      </c>
      <c r="F89" s="183">
        <f>RES_hhdet_in_tesh!F89/RES_summary!F$21</f>
        <v>14.402746269416886</v>
      </c>
      <c r="G89" s="183">
        <f>RES_hhdet_in_tesh!G89/RES_summary!G$21</f>
        <v>14.283163897124512</v>
      </c>
      <c r="H89" s="183">
        <f>RES_hhdet_in_tesh!H89/RES_summary!H$21</f>
        <v>14.110410960632262</v>
      </c>
      <c r="I89" s="183">
        <f>RES_hhdet_in_tesh!I89/RES_summary!I$21</f>
        <v>14.025084790298754</v>
      </c>
      <c r="J89" s="183">
        <f>RES_hhdet_in_tesh!J89/RES_summary!J$21</f>
        <v>13.814689685217786</v>
      </c>
      <c r="K89" s="183">
        <f>RES_hhdet_in_tesh!K89/RES_summary!K$21</f>
        <v>13.71391554060112</v>
      </c>
      <c r="L89" s="183">
        <f>RES_hhdet_in_tesh!L89/RES_summary!L$21</f>
        <v>13.542740248208586</v>
      </c>
      <c r="M89" s="183">
        <f>RES_hhdet_in_tesh!M89/RES_summary!M$21</f>
        <v>12.296074105789375</v>
      </c>
      <c r="N89" s="183">
        <f>RES_hhdet_in_tesh!N89/RES_summary!N$21</f>
        <v>14.022901661645953</v>
      </c>
      <c r="O89" s="183">
        <f>RES_hhdet_in_tesh!O89/RES_summary!O$21</f>
        <v>13.853460797904862</v>
      </c>
      <c r="P89" s="183">
        <f>RES_hhdet_in_tesh!P89/RES_summary!P$21</f>
        <v>13.523705651839057</v>
      </c>
      <c r="Q89" s="183">
        <f>RES_hhdet_in_tesh!Q89/RES_summary!Q$21</f>
        <v>13.28977028645933</v>
      </c>
    </row>
    <row r="90" spans="1:17" ht="12" customHeight="1" x14ac:dyDescent="0.25">
      <c r="A90" s="166" t="s">
        <v>55</v>
      </c>
      <c r="B90" s="165"/>
      <c r="C90" s="182">
        <f>RES_hhdet_in_tesh!C90/RES_summary!C$21</f>
        <v>9.5765162822992504</v>
      </c>
      <c r="D90" s="182">
        <f>RES_hhdet_in_tesh!D90/RES_summary!D$21</f>
        <v>9.3730306733418676</v>
      </c>
      <c r="E90" s="182">
        <f>RES_hhdet_in_tesh!E90/RES_summary!E$21</f>
        <v>9.4569682737532546</v>
      </c>
      <c r="F90" s="182">
        <f>RES_hhdet_in_tesh!F90/RES_summary!F$21</f>
        <v>9.4195159974365197</v>
      </c>
      <c r="G90" s="182">
        <f>RES_hhdet_in_tesh!G90/RES_summary!G$21</f>
        <v>9.3587827123634781</v>
      </c>
      <c r="H90" s="182">
        <f>RES_hhdet_in_tesh!H90/RES_summary!H$21</f>
        <v>9.2881127573282249</v>
      </c>
      <c r="I90" s="182">
        <f>RES_hhdet_in_tesh!I90/RES_summary!I$21</f>
        <v>9.2856909122062152</v>
      </c>
      <c r="J90" s="182">
        <f>RES_hhdet_in_tesh!J90/RES_summary!J$21</f>
        <v>9.1393004129067972</v>
      </c>
      <c r="K90" s="182">
        <f>RES_hhdet_in_tesh!K90/RES_summary!K$21</f>
        <v>9.0718092882489589</v>
      </c>
      <c r="L90" s="182">
        <f>RES_hhdet_in_tesh!L90/RES_summary!L$21</f>
        <v>8.9530124067103714</v>
      </c>
      <c r="M90" s="182">
        <f>RES_hhdet_in_tesh!M90/RES_summary!M$21</f>
        <v>8.1375252699040335</v>
      </c>
      <c r="N90" s="182">
        <f>RES_hhdet_in_tesh!N90/RES_summary!N$21</f>
        <v>9.5562506447018603</v>
      </c>
      <c r="O90" s="182">
        <f>RES_hhdet_in_tesh!O90/RES_summary!O$21</f>
        <v>9.1663064310351583</v>
      </c>
      <c r="P90" s="182">
        <f>RES_hhdet_in_tesh!P90/RES_summary!P$21</f>
        <v>8.9428858323228049</v>
      </c>
      <c r="Q90" s="182">
        <f>RES_hhdet_in_tesh!Q90/RES_summary!Q$21</f>
        <v>8.7805047685276598</v>
      </c>
    </row>
    <row r="91" spans="1:17" ht="12" customHeight="1" x14ac:dyDescent="0.25">
      <c r="A91" s="147" t="s">
        <v>59</v>
      </c>
      <c r="B91" s="164"/>
      <c r="C91" s="181">
        <f>RES_hhdet_in_tesh!C91/RES_summary!C$21</f>
        <v>5.1532104438841095</v>
      </c>
      <c r="D91" s="181">
        <f>RES_hhdet_in_tesh!D91/RES_summary!D$21</f>
        <v>5.0421859909612605</v>
      </c>
      <c r="E91" s="181">
        <f>RES_hhdet_in_tesh!E91/RES_summary!E$21</f>
        <v>5.017876626087336</v>
      </c>
      <c r="F91" s="181">
        <f>RES_hhdet_in_tesh!F91/RES_summary!F$21</f>
        <v>4.9832302719803661</v>
      </c>
      <c r="G91" s="181">
        <f>RES_hhdet_in_tesh!G91/RES_summary!G$21</f>
        <v>4.9243811847610361</v>
      </c>
      <c r="H91" s="181">
        <f>RES_hhdet_in_tesh!H91/RES_summary!H$21</f>
        <v>4.8222982033040349</v>
      </c>
      <c r="I91" s="181">
        <f>RES_hhdet_in_tesh!I91/RES_summary!I$21</f>
        <v>4.7393938780925353</v>
      </c>
      <c r="J91" s="181">
        <f>RES_hhdet_in_tesh!J91/RES_summary!J$21</f>
        <v>4.6753892723109898</v>
      </c>
      <c r="K91" s="181">
        <f>RES_hhdet_in_tesh!K91/RES_summary!K$21</f>
        <v>4.6421062523521606</v>
      </c>
      <c r="L91" s="181">
        <f>RES_hhdet_in_tesh!L91/RES_summary!L$21</f>
        <v>4.5897278414982141</v>
      </c>
      <c r="M91" s="181">
        <f>RES_hhdet_in_tesh!M91/RES_summary!M$21</f>
        <v>4.158548835885342</v>
      </c>
      <c r="N91" s="181">
        <f>RES_hhdet_in_tesh!N91/RES_summary!N$21</f>
        <v>4.4666510169440965</v>
      </c>
      <c r="O91" s="181">
        <f>RES_hhdet_in_tesh!O91/RES_summary!O$21</f>
        <v>4.6871543668697013</v>
      </c>
      <c r="P91" s="181">
        <f>RES_hhdet_in_tesh!P91/RES_summary!P$21</f>
        <v>4.5808198195162531</v>
      </c>
      <c r="Q91" s="181">
        <f>RES_hhdet_in_tesh!Q91/RES_summary!Q$21</f>
        <v>4.5092655179316674</v>
      </c>
    </row>
    <row r="92" spans="1:17" ht="12" customHeight="1" x14ac:dyDescent="0.25">
      <c r="A92" s="163" t="s">
        <v>144</v>
      </c>
      <c r="B92" s="162"/>
      <c r="C92" s="180">
        <f>RES_hhdet_in_tesh!C92/RES_summary!C$21</f>
        <v>0</v>
      </c>
      <c r="D92" s="180">
        <f>RES_hhdet_in_tesh!D92/RES_summary!D$21</f>
        <v>0</v>
      </c>
      <c r="E92" s="180">
        <f>RES_hhdet_in_tesh!E92/RES_summary!E$21</f>
        <v>0</v>
      </c>
      <c r="F92" s="180">
        <f>RES_hhdet_in_tesh!F92/RES_summary!F$21</f>
        <v>0</v>
      </c>
      <c r="G92" s="180">
        <f>RES_hhdet_in_tesh!G92/RES_summary!G$21</f>
        <v>0</v>
      </c>
      <c r="H92" s="180">
        <f>RES_hhdet_in_tesh!H92/RES_summary!H$21</f>
        <v>0</v>
      </c>
      <c r="I92" s="180">
        <f>RES_hhdet_in_tesh!I92/RES_summary!I$21</f>
        <v>0</v>
      </c>
      <c r="J92" s="180">
        <f>RES_hhdet_in_tesh!J92/RES_summary!J$21</f>
        <v>0</v>
      </c>
      <c r="K92" s="180">
        <f>RES_hhdet_in_tesh!K92/RES_summary!K$21</f>
        <v>0</v>
      </c>
      <c r="L92" s="180">
        <f>RES_hhdet_in_tesh!L92/RES_summary!L$21</f>
        <v>0</v>
      </c>
      <c r="M92" s="180">
        <f>RES_hhdet_in_tesh!M92/RES_summary!M$21</f>
        <v>0</v>
      </c>
      <c r="N92" s="180">
        <f>RES_hhdet_in_tesh!N92/RES_summary!N$21</f>
        <v>0</v>
      </c>
      <c r="O92" s="180">
        <f>RES_hhdet_in_tesh!O92/RES_summary!O$21</f>
        <v>0</v>
      </c>
      <c r="P92" s="180">
        <f>RES_hhdet_in_tesh!P92/RES_summary!P$21</f>
        <v>0</v>
      </c>
      <c r="Q92" s="180">
        <f>RES_hhdet_in_tesh!Q92/RES_summary!Q$21</f>
        <v>0</v>
      </c>
    </row>
    <row r="93" spans="1:17" ht="12" customHeight="1" x14ac:dyDescent="0.25">
      <c r="A93" s="161" t="s">
        <v>143</v>
      </c>
      <c r="B93" s="160"/>
      <c r="C93" s="179">
        <f>RES_hhdet_in_tesh!C93/RES_summary!C$21</f>
        <v>0</v>
      </c>
      <c r="D93" s="179">
        <f>RES_hhdet_in_tesh!D93/RES_summary!D$21</f>
        <v>0</v>
      </c>
      <c r="E93" s="179">
        <f>RES_hhdet_in_tesh!E93/RES_summary!E$21</f>
        <v>0</v>
      </c>
      <c r="F93" s="179">
        <f>RES_hhdet_in_tesh!F93/RES_summary!F$21</f>
        <v>0</v>
      </c>
      <c r="G93" s="179">
        <f>RES_hhdet_in_tesh!G93/RES_summary!G$21</f>
        <v>0</v>
      </c>
      <c r="H93" s="179">
        <f>RES_hhdet_in_tesh!H93/RES_summary!H$21</f>
        <v>0</v>
      </c>
      <c r="I93" s="179">
        <f>RES_hhdet_in_tesh!I93/RES_summary!I$21</f>
        <v>0</v>
      </c>
      <c r="J93" s="179">
        <f>RES_hhdet_in_tesh!J93/RES_summary!J$21</f>
        <v>0</v>
      </c>
      <c r="K93" s="179">
        <f>RES_hhdet_in_tesh!K93/RES_summary!K$21</f>
        <v>0</v>
      </c>
      <c r="L93" s="179">
        <f>RES_hhdet_in_tesh!L93/RES_summary!L$21</f>
        <v>0</v>
      </c>
      <c r="M93" s="179">
        <f>RES_hhdet_in_tesh!M93/RES_summary!M$21</f>
        <v>0</v>
      </c>
      <c r="N93" s="179">
        <f>RES_hhdet_in_tesh!N93/RES_summary!N$21</f>
        <v>0</v>
      </c>
      <c r="O93" s="179">
        <f>RES_hhdet_in_tesh!O93/RES_summary!O$21</f>
        <v>0</v>
      </c>
      <c r="P93" s="179">
        <f>RES_hhdet_in_tesh!P93/RES_summary!P$21</f>
        <v>0</v>
      </c>
      <c r="Q93" s="179">
        <f>RES_hhdet_in_tesh!Q93/RES_summary!Q$21</f>
        <v>0</v>
      </c>
    </row>
    <row r="94" spans="1:17" ht="12" customHeight="1" x14ac:dyDescent="0.25">
      <c r="A94" s="148" t="s">
        <v>57</v>
      </c>
      <c r="B94" s="156"/>
      <c r="C94" s="177">
        <f>RES_hhdet_in_tesh!C94/RES_summary!C$21</f>
        <v>0</v>
      </c>
      <c r="D94" s="177">
        <f>RES_hhdet_in_tesh!D94/RES_summary!D$21</f>
        <v>0</v>
      </c>
      <c r="E94" s="177">
        <f>RES_hhdet_in_tesh!E94/RES_summary!E$21</f>
        <v>0</v>
      </c>
      <c r="F94" s="177">
        <f>RES_hhdet_in_tesh!F94/RES_summary!F$21</f>
        <v>0</v>
      </c>
      <c r="G94" s="177">
        <f>RES_hhdet_in_tesh!G94/RES_summary!G$21</f>
        <v>0</v>
      </c>
      <c r="H94" s="177">
        <f>RES_hhdet_in_tesh!H94/RES_summary!H$21</f>
        <v>0</v>
      </c>
      <c r="I94" s="177">
        <f>RES_hhdet_in_tesh!I94/RES_summary!I$21</f>
        <v>0</v>
      </c>
      <c r="J94" s="177">
        <f>RES_hhdet_in_tesh!J94/RES_summary!J$21</f>
        <v>0</v>
      </c>
      <c r="K94" s="177">
        <f>RES_hhdet_in_tesh!K94/RES_summary!K$21</f>
        <v>0</v>
      </c>
      <c r="L94" s="177">
        <f>RES_hhdet_in_tesh!L94/RES_summary!L$21</f>
        <v>0</v>
      </c>
      <c r="M94" s="177">
        <f>RES_hhdet_in_tesh!M94/RES_summary!M$21</f>
        <v>0</v>
      </c>
      <c r="N94" s="177">
        <f>RES_hhdet_in_tesh!N94/RES_summary!N$21</f>
        <v>0</v>
      </c>
      <c r="O94" s="177">
        <f>RES_hhdet_in_tesh!O94/RES_summary!O$21</f>
        <v>0</v>
      </c>
      <c r="P94" s="177">
        <f>RES_hhdet_in_tesh!P94/RES_summary!P$21</f>
        <v>0</v>
      </c>
      <c r="Q94" s="177">
        <f>RES_hhdet_in_tesh!Q94/RES_summary!Q$21</f>
        <v>0</v>
      </c>
    </row>
    <row r="95" spans="1:17" ht="12" customHeight="1" x14ac:dyDescent="0.25">
      <c r="A95" s="148" t="s">
        <v>59</v>
      </c>
      <c r="B95" s="156"/>
      <c r="C95" s="177">
        <f>RES_hhdet_in_tesh!C95/RES_summary!C$21</f>
        <v>0</v>
      </c>
      <c r="D95" s="177">
        <f>RES_hhdet_in_tesh!D95/RES_summary!D$21</f>
        <v>0</v>
      </c>
      <c r="E95" s="177">
        <f>RES_hhdet_in_tesh!E95/RES_summary!E$21</f>
        <v>0</v>
      </c>
      <c r="F95" s="177">
        <f>RES_hhdet_in_tesh!F95/RES_summary!F$21</f>
        <v>0</v>
      </c>
      <c r="G95" s="177">
        <f>RES_hhdet_in_tesh!G95/RES_summary!G$21</f>
        <v>0</v>
      </c>
      <c r="H95" s="177">
        <f>RES_hhdet_in_tesh!H95/RES_summary!H$21</f>
        <v>0</v>
      </c>
      <c r="I95" s="177">
        <f>RES_hhdet_in_tesh!I95/RES_summary!I$21</f>
        <v>0</v>
      </c>
      <c r="J95" s="177">
        <f>RES_hhdet_in_tesh!J95/RES_summary!J$21</f>
        <v>0</v>
      </c>
      <c r="K95" s="177">
        <f>RES_hhdet_in_tesh!K95/RES_summary!K$21</f>
        <v>0</v>
      </c>
      <c r="L95" s="177">
        <f>RES_hhdet_in_tesh!L95/RES_summary!L$21</f>
        <v>0</v>
      </c>
      <c r="M95" s="177">
        <f>RES_hhdet_in_tesh!M95/RES_summary!M$21</f>
        <v>0</v>
      </c>
      <c r="N95" s="177">
        <f>RES_hhdet_in_tesh!N95/RES_summary!N$21</f>
        <v>0</v>
      </c>
      <c r="O95" s="177">
        <f>RES_hhdet_in_tesh!O95/RES_summary!O$21</f>
        <v>0</v>
      </c>
      <c r="P95" s="177">
        <f>RES_hhdet_in_tesh!P95/RES_summary!P$21</f>
        <v>0</v>
      </c>
      <c r="Q95" s="177">
        <f>RES_hhdet_in_tesh!Q95/RES_summary!Q$21</f>
        <v>0</v>
      </c>
    </row>
    <row r="96" spans="1:17" ht="12" customHeight="1" x14ac:dyDescent="0.25">
      <c r="A96" s="163" t="s">
        <v>142</v>
      </c>
      <c r="B96" s="162"/>
      <c r="C96" s="180">
        <f>RES_hhdet_in_tesh!C96/RES_summary!C$21</f>
        <v>16.363037032205874</v>
      </c>
      <c r="D96" s="180">
        <f>RES_hhdet_in_tesh!D96/RES_summary!D$21</f>
        <v>16.254447763579801</v>
      </c>
      <c r="E96" s="180">
        <f>RES_hhdet_in_tesh!E96/RES_summary!E$21</f>
        <v>16.665777704170978</v>
      </c>
      <c r="F96" s="180">
        <f>RES_hhdet_in_tesh!F96/RES_summary!F$21</f>
        <v>16.750448797714004</v>
      </c>
      <c r="G96" s="180">
        <f>RES_hhdet_in_tesh!G96/RES_summary!G$21</f>
        <v>15.437987229383811</v>
      </c>
      <c r="H96" s="180">
        <f>RES_hhdet_in_tesh!H96/RES_summary!H$21</f>
        <v>15.442135369963809</v>
      </c>
      <c r="I96" s="180">
        <f>RES_hhdet_in_tesh!I96/RES_summary!I$21</f>
        <v>15.37936064368156</v>
      </c>
      <c r="J96" s="180">
        <f>RES_hhdet_in_tesh!J96/RES_summary!J$21</f>
        <v>15.359618747361628</v>
      </c>
      <c r="K96" s="180">
        <f>RES_hhdet_in_tesh!K96/RES_summary!K$21</f>
        <v>14.120519427654495</v>
      </c>
      <c r="L96" s="180">
        <f>RES_hhdet_in_tesh!L96/RES_summary!L$21</f>
        <v>17.037885734402945</v>
      </c>
      <c r="M96" s="180">
        <f>RES_hhdet_in_tesh!M96/RES_summary!M$21</f>
        <v>13.332715807531327</v>
      </c>
      <c r="N96" s="180">
        <f>RES_hhdet_in_tesh!N96/RES_summary!N$21</f>
        <v>17.771084738411716</v>
      </c>
      <c r="O96" s="180">
        <f>RES_hhdet_in_tesh!O96/RES_summary!O$21</f>
        <v>18.792938247294604</v>
      </c>
      <c r="P96" s="180">
        <f>RES_hhdet_in_tesh!P96/RES_summary!P$21</f>
        <v>15.613268211578774</v>
      </c>
      <c r="Q96" s="180">
        <f>RES_hhdet_in_tesh!Q96/RES_summary!Q$21</f>
        <v>16.514219885783973</v>
      </c>
    </row>
    <row r="97" spans="1:17" ht="12" customHeight="1" x14ac:dyDescent="0.25">
      <c r="A97" s="161" t="s">
        <v>141</v>
      </c>
      <c r="B97" s="160"/>
      <c r="C97" s="179">
        <f>RES_hhdet_in_tesh!C97/RES_summary!C$21</f>
        <v>15.789176442593604</v>
      </c>
      <c r="D97" s="179">
        <f>RES_hhdet_in_tesh!D97/RES_summary!D$21</f>
        <v>15.607584117077995</v>
      </c>
      <c r="E97" s="179">
        <f>RES_hhdet_in_tesh!E97/RES_summary!E$21</f>
        <v>15.848874180808153</v>
      </c>
      <c r="F97" s="179">
        <f>RES_hhdet_in_tesh!F97/RES_summary!F$21</f>
        <v>15.866783266434892</v>
      </c>
      <c r="G97" s="179">
        <f>RES_hhdet_in_tesh!G97/RES_summary!G$21</f>
        <v>14.976844410804734</v>
      </c>
      <c r="H97" s="179">
        <f>RES_hhdet_in_tesh!H97/RES_summary!H$21</f>
        <v>14.943859057828</v>
      </c>
      <c r="I97" s="179">
        <f>RES_hhdet_in_tesh!I97/RES_summary!I$21</f>
        <v>14.882941642977405</v>
      </c>
      <c r="J97" s="179">
        <f>RES_hhdet_in_tesh!J97/RES_summary!J$21</f>
        <v>14.763434367365692</v>
      </c>
      <c r="K97" s="179">
        <f>RES_hhdet_in_tesh!K97/RES_summary!K$21</f>
        <v>13.929992863707735</v>
      </c>
      <c r="L97" s="179">
        <f>RES_hhdet_in_tesh!L97/RES_summary!L$21</f>
        <v>15.790622428907593</v>
      </c>
      <c r="M97" s="179">
        <f>RES_hhdet_in_tesh!M97/RES_summary!M$21</f>
        <v>12.930114168348329</v>
      </c>
      <c r="N97" s="179">
        <f>RES_hhdet_in_tesh!N97/RES_summary!N$21</f>
        <v>16.51472350393216</v>
      </c>
      <c r="O97" s="179">
        <f>RES_hhdet_in_tesh!O97/RES_summary!O$21</f>
        <v>17.027146768444613</v>
      </c>
      <c r="P97" s="179">
        <f>RES_hhdet_in_tesh!P97/RES_summary!P$21</f>
        <v>14.827964565189054</v>
      </c>
      <c r="Q97" s="179">
        <f>RES_hhdet_in_tesh!Q97/RES_summary!Q$21</f>
        <v>15.32177727770452</v>
      </c>
    </row>
    <row r="98" spans="1:17" ht="12" customHeight="1" x14ac:dyDescent="0.25">
      <c r="A98" s="148" t="s">
        <v>60</v>
      </c>
      <c r="B98" s="156"/>
      <c r="C98" s="177">
        <f>RES_hhdet_in_tesh!C98/RES_summary!C$21</f>
        <v>10.635974070934047</v>
      </c>
      <c r="D98" s="177">
        <f>RES_hhdet_in_tesh!D98/RES_summary!D$21</f>
        <v>10.565397060969831</v>
      </c>
      <c r="E98" s="177">
        <f>RES_hhdet_in_tesh!E98/RES_summary!E$21</f>
        <v>10.831054087695653</v>
      </c>
      <c r="F98" s="177">
        <f>RES_hhdet_in_tesh!F98/RES_summary!F$21</f>
        <v>10.883607984162987</v>
      </c>
      <c r="G98" s="177">
        <f>RES_hhdet_in_tesh!G98/RES_summary!G$21</f>
        <v>10.052512861568104</v>
      </c>
      <c r="H98" s="177">
        <f>RES_hhdet_in_tesh!H98/RES_summary!H$21</f>
        <v>10.121633545630491</v>
      </c>
      <c r="I98" s="177">
        <f>RES_hhdet_in_tesh!I98/RES_summary!I$21</f>
        <v>10.143477635909468</v>
      </c>
      <c r="J98" s="177">
        <f>RES_hhdet_in_tesh!J98/RES_summary!J$21</f>
        <v>10.08778683719202</v>
      </c>
      <c r="K98" s="177">
        <f>RES_hhdet_in_tesh!K98/RES_summary!K$21</f>
        <v>9.2876753715750127</v>
      </c>
      <c r="L98" s="177">
        <f>RES_hhdet_in_tesh!L98/RES_summary!L$21</f>
        <v>11.20076534533929</v>
      </c>
      <c r="M98" s="177">
        <f>RES_hhdet_in_tesh!M98/RES_summary!M$21</f>
        <v>8.7714904635321318</v>
      </c>
      <c r="N98" s="177">
        <f>RES_hhdet_in_tesh!N98/RES_summary!N$21</f>
        <v>12.047921463398016</v>
      </c>
      <c r="O98" s="177">
        <f>RES_hhdet_in_tesh!O98/RES_summary!O$21</f>
        <v>12.339813566548356</v>
      </c>
      <c r="P98" s="177">
        <f>RES_hhdet_in_tesh!P98/RES_summary!P$21</f>
        <v>10.246908286870816</v>
      </c>
      <c r="Q98" s="177">
        <f>RES_hhdet_in_tesh!Q98/RES_summary!Q$21</f>
        <v>10.812242496086192</v>
      </c>
    </row>
    <row r="99" spans="1:17" ht="12" customHeight="1" x14ac:dyDescent="0.25">
      <c r="A99" s="148" t="s">
        <v>59</v>
      </c>
      <c r="B99" s="156"/>
      <c r="C99" s="177">
        <f>RES_hhdet_in_tesh!C99/RES_summary!C$21</f>
        <v>5.1532023716595532</v>
      </c>
      <c r="D99" s="177">
        <f>RES_hhdet_in_tesh!D99/RES_summary!D$21</f>
        <v>5.0421870561081628</v>
      </c>
      <c r="E99" s="177">
        <f>RES_hhdet_in_tesh!E99/RES_summary!E$21</f>
        <v>5.0178200931124985</v>
      </c>
      <c r="F99" s="177">
        <f>RES_hhdet_in_tesh!F99/RES_summary!F$21</f>
        <v>4.9831752822719029</v>
      </c>
      <c r="G99" s="177">
        <f>RES_hhdet_in_tesh!G99/RES_summary!G$21</f>
        <v>4.92433154923663</v>
      </c>
      <c r="H99" s="177">
        <f>RES_hhdet_in_tesh!H99/RES_summary!H$21</f>
        <v>4.8222255121975079</v>
      </c>
      <c r="I99" s="177">
        <f>RES_hhdet_in_tesh!I99/RES_summary!I$21</f>
        <v>4.7394640070679399</v>
      </c>
      <c r="J99" s="177">
        <f>RES_hhdet_in_tesh!J99/RES_summary!J$21</f>
        <v>4.6756475301736744</v>
      </c>
      <c r="K99" s="177">
        <f>RES_hhdet_in_tesh!K99/RES_summary!K$21</f>
        <v>4.6423174921327215</v>
      </c>
      <c r="L99" s="177">
        <f>RES_hhdet_in_tesh!L99/RES_summary!L$21</f>
        <v>4.5898570835683028</v>
      </c>
      <c r="M99" s="177">
        <f>RES_hhdet_in_tesh!M99/RES_summary!M$21</f>
        <v>4.1586237048161951</v>
      </c>
      <c r="N99" s="177">
        <f>RES_hhdet_in_tesh!N99/RES_summary!N$21</f>
        <v>4.4668020405341453</v>
      </c>
      <c r="O99" s="177">
        <f>RES_hhdet_in_tesh!O99/RES_summary!O$21</f>
        <v>4.6873332018962586</v>
      </c>
      <c r="P99" s="177">
        <f>RES_hhdet_in_tesh!P99/RES_summary!P$21</f>
        <v>4.5810562783182398</v>
      </c>
      <c r="Q99" s="177">
        <f>RES_hhdet_in_tesh!Q99/RES_summary!Q$21</f>
        <v>4.5095347816183278</v>
      </c>
    </row>
    <row r="100" spans="1:17" ht="12" customHeight="1" x14ac:dyDescent="0.25">
      <c r="A100" s="158" t="s">
        <v>62</v>
      </c>
      <c r="B100" s="157"/>
      <c r="C100" s="178">
        <f>RES_hhdet_in_tesh!C100/RES_summary!C$21</f>
        <v>8.522418892223909</v>
      </c>
      <c r="D100" s="178">
        <f>RES_hhdet_in_tesh!D100/RES_summary!D$21</f>
        <v>8.5390614378428698</v>
      </c>
      <c r="E100" s="178">
        <f>RES_hhdet_in_tesh!E100/RES_summary!E$21</f>
        <v>8.9623325131792502</v>
      </c>
      <c r="F100" s="178">
        <f>RES_hhdet_in_tesh!F100/RES_summary!F$21</f>
        <v>8.7139166938394794</v>
      </c>
      <c r="G100" s="178">
        <f>RES_hhdet_in_tesh!G100/RES_summary!G$21</f>
        <v>8.2758875692524132</v>
      </c>
      <c r="H100" s="178">
        <f>RES_hhdet_in_tesh!H100/RES_summary!H$21</f>
        <v>8.4372226028812243</v>
      </c>
      <c r="I100" s="178">
        <f>RES_hhdet_in_tesh!I100/RES_summary!I$21</f>
        <v>8.2527214445329751</v>
      </c>
      <c r="J100" s="178">
        <f>RES_hhdet_in_tesh!J100/RES_summary!J$21</f>
        <v>8.6378896238702119</v>
      </c>
      <c r="K100" s="178">
        <f>RES_hhdet_in_tesh!K100/RES_summary!K$21</f>
        <v>8.30460875021768</v>
      </c>
      <c r="L100" s="178">
        <f>RES_hhdet_in_tesh!L100/RES_summary!L$21</f>
        <v>8.9839421187838102</v>
      </c>
      <c r="M100" s="178">
        <f>RES_hhdet_in_tesh!M100/RES_summary!M$21</f>
        <v>7.7421690081061278</v>
      </c>
      <c r="N100" s="178">
        <f>RES_hhdet_in_tesh!N100/RES_summary!N$21</f>
        <v>9.1745642492203032</v>
      </c>
      <c r="O100" s="178">
        <f>RES_hhdet_in_tesh!O100/RES_summary!O$21</f>
        <v>9.8767230801710184</v>
      </c>
      <c r="P100" s="178">
        <f>RES_hhdet_in_tesh!P100/RES_summary!P$21</f>
        <v>8.3512524676114026</v>
      </c>
      <c r="Q100" s="178">
        <f>RES_hhdet_in_tesh!Q100/RES_summary!Q$21</f>
        <v>8.7961108448827119</v>
      </c>
    </row>
    <row r="101" spans="1:17" ht="12" customHeight="1" x14ac:dyDescent="0.25">
      <c r="A101" s="23" t="s">
        <v>55</v>
      </c>
      <c r="B101" s="156"/>
      <c r="C101" s="177">
        <f>RES_hhdet_in_tesh!C101/RES_summary!C$21</f>
        <v>0</v>
      </c>
      <c r="D101" s="177">
        <f>RES_hhdet_in_tesh!D101/RES_summary!D$21</f>
        <v>0</v>
      </c>
      <c r="E101" s="177">
        <f>RES_hhdet_in_tesh!E101/RES_summary!E$21</f>
        <v>0</v>
      </c>
      <c r="F101" s="177">
        <f>RES_hhdet_in_tesh!F101/RES_summary!F$21</f>
        <v>0</v>
      </c>
      <c r="G101" s="177">
        <f>RES_hhdet_in_tesh!G101/RES_summary!G$21</f>
        <v>0</v>
      </c>
      <c r="H101" s="177">
        <f>RES_hhdet_in_tesh!H101/RES_summary!H$21</f>
        <v>0</v>
      </c>
      <c r="I101" s="177">
        <f>RES_hhdet_in_tesh!I101/RES_summary!I$21</f>
        <v>0</v>
      </c>
      <c r="J101" s="177">
        <f>RES_hhdet_in_tesh!J101/RES_summary!J$21</f>
        <v>0</v>
      </c>
      <c r="K101" s="177">
        <f>RES_hhdet_in_tesh!K101/RES_summary!K$21</f>
        <v>0</v>
      </c>
      <c r="L101" s="177">
        <f>RES_hhdet_in_tesh!L101/RES_summary!L$21</f>
        <v>0</v>
      </c>
      <c r="M101" s="177">
        <f>RES_hhdet_in_tesh!M101/RES_summary!M$21</f>
        <v>0</v>
      </c>
      <c r="N101" s="177">
        <f>RES_hhdet_in_tesh!N101/RES_summary!N$21</f>
        <v>0</v>
      </c>
      <c r="O101" s="177">
        <f>RES_hhdet_in_tesh!O101/RES_summary!O$21</f>
        <v>0</v>
      </c>
      <c r="P101" s="177">
        <f>RES_hhdet_in_tesh!P101/RES_summary!P$21</f>
        <v>0</v>
      </c>
      <c r="Q101" s="177">
        <f>RES_hhdet_in_tesh!Q101/RES_summary!Q$21</f>
        <v>0</v>
      </c>
    </row>
    <row r="102" spans="1:17" ht="12" customHeight="1" x14ac:dyDescent="0.25">
      <c r="A102" s="23" t="s">
        <v>57</v>
      </c>
      <c r="B102" s="156"/>
      <c r="C102" s="177">
        <f>RES_hhdet_in_tesh!C102/RES_summary!C$21</f>
        <v>0</v>
      </c>
      <c r="D102" s="177">
        <f>RES_hhdet_in_tesh!D102/RES_summary!D$21</f>
        <v>0</v>
      </c>
      <c r="E102" s="177">
        <f>RES_hhdet_in_tesh!E102/RES_summary!E$21</f>
        <v>0</v>
      </c>
      <c r="F102" s="177">
        <f>RES_hhdet_in_tesh!F102/RES_summary!F$21</f>
        <v>0</v>
      </c>
      <c r="G102" s="177">
        <f>RES_hhdet_in_tesh!G102/RES_summary!G$21</f>
        <v>0</v>
      </c>
      <c r="H102" s="177">
        <f>RES_hhdet_in_tesh!H102/RES_summary!H$21</f>
        <v>0</v>
      </c>
      <c r="I102" s="177">
        <f>RES_hhdet_in_tesh!I102/RES_summary!I$21</f>
        <v>0</v>
      </c>
      <c r="J102" s="177">
        <f>RES_hhdet_in_tesh!J102/RES_summary!J$21</f>
        <v>0</v>
      </c>
      <c r="K102" s="177">
        <f>RES_hhdet_in_tesh!K102/RES_summary!K$21</f>
        <v>0</v>
      </c>
      <c r="L102" s="177">
        <f>RES_hhdet_in_tesh!L102/RES_summary!L$21</f>
        <v>0</v>
      </c>
      <c r="M102" s="177">
        <f>RES_hhdet_in_tesh!M102/RES_summary!M$21</f>
        <v>0</v>
      </c>
      <c r="N102" s="177">
        <f>RES_hhdet_in_tesh!N102/RES_summary!N$21</f>
        <v>0</v>
      </c>
      <c r="O102" s="177">
        <f>RES_hhdet_in_tesh!O102/RES_summary!O$21</f>
        <v>0</v>
      </c>
      <c r="P102" s="177">
        <f>RES_hhdet_in_tesh!P102/RES_summary!P$21</f>
        <v>0</v>
      </c>
      <c r="Q102" s="177">
        <f>RES_hhdet_in_tesh!Q102/RES_summary!Q$21</f>
        <v>0</v>
      </c>
    </row>
    <row r="103" spans="1:17" ht="12" customHeight="1" x14ac:dyDescent="0.25">
      <c r="A103" s="29" t="s">
        <v>140</v>
      </c>
      <c r="B103" s="57"/>
      <c r="C103" s="176">
        <f>RES_hhdet_in_tesh!C103/RES_summary!C$21</f>
        <v>8.522418892223909</v>
      </c>
      <c r="D103" s="176">
        <f>RES_hhdet_in_tesh!D103/RES_summary!D$21</f>
        <v>8.5390614378428698</v>
      </c>
      <c r="E103" s="176">
        <f>RES_hhdet_in_tesh!E103/RES_summary!E$21</f>
        <v>8.9623325131792502</v>
      </c>
      <c r="F103" s="176">
        <f>RES_hhdet_in_tesh!F103/RES_summary!F$21</f>
        <v>8.7139166938394794</v>
      </c>
      <c r="G103" s="176">
        <f>RES_hhdet_in_tesh!G103/RES_summary!G$21</f>
        <v>8.2758875692524132</v>
      </c>
      <c r="H103" s="176">
        <f>RES_hhdet_in_tesh!H103/RES_summary!H$21</f>
        <v>8.4372226028812243</v>
      </c>
      <c r="I103" s="176">
        <f>RES_hhdet_in_tesh!I103/RES_summary!I$21</f>
        <v>8.2527214445329751</v>
      </c>
      <c r="J103" s="176">
        <f>RES_hhdet_in_tesh!J103/RES_summary!J$21</f>
        <v>8.6378896238702119</v>
      </c>
      <c r="K103" s="176">
        <f>RES_hhdet_in_tesh!K103/RES_summary!K$21</f>
        <v>8.30460875021768</v>
      </c>
      <c r="L103" s="176">
        <f>RES_hhdet_in_tesh!L103/RES_summary!L$21</f>
        <v>8.9839421187838102</v>
      </c>
      <c r="M103" s="176">
        <f>RES_hhdet_in_tesh!M103/RES_summary!M$21</f>
        <v>7.7421690081061278</v>
      </c>
      <c r="N103" s="176">
        <f>RES_hhdet_in_tesh!N103/RES_summary!N$21</f>
        <v>9.1745642492203032</v>
      </c>
      <c r="O103" s="176">
        <f>RES_hhdet_in_tesh!O103/RES_summary!O$21</f>
        <v>9.8767230801710184</v>
      </c>
      <c r="P103" s="176">
        <f>RES_hhdet_in_tesh!P103/RES_summary!P$21</f>
        <v>8.3512524676114026</v>
      </c>
      <c r="Q103" s="176">
        <f>RES_hhdet_in_tesh!Q103/RES_summary!Q$21</f>
        <v>8.7961108448827119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84">
        <f>RES_hhdet_in_tesh!C105/RES_summary!C$21</f>
        <v>129.00430043003064</v>
      </c>
      <c r="D105" s="184">
        <f>RES_hhdet_in_tesh!D105/RES_summary!D$21</f>
        <v>128.95399343688786</v>
      </c>
      <c r="E105" s="184">
        <f>RES_hhdet_in_tesh!E105/RES_summary!E$21</f>
        <v>131.00762517583317</v>
      </c>
      <c r="F105" s="184">
        <f>RES_hhdet_in_tesh!F105/RES_summary!F$21</f>
        <v>134.19691921650076</v>
      </c>
      <c r="G105" s="184">
        <f>RES_hhdet_in_tesh!G105/RES_summary!G$21</f>
        <v>0</v>
      </c>
      <c r="H105" s="184">
        <f>RES_hhdet_in_tesh!H105/RES_summary!H$21</f>
        <v>124.98302470406948</v>
      </c>
      <c r="I105" s="184">
        <f>RES_hhdet_in_tesh!I105/RES_summary!I$21</f>
        <v>119.97961986308572</v>
      </c>
      <c r="J105" s="184">
        <f>RES_hhdet_in_tesh!J105/RES_summary!J$21</f>
        <v>118.25186209496265</v>
      </c>
      <c r="K105" s="184">
        <f>RES_hhdet_in_tesh!K105/RES_summary!K$21</f>
        <v>115.46534591901518</v>
      </c>
      <c r="L105" s="184">
        <f>RES_hhdet_in_tesh!L105/RES_summary!L$21</f>
        <v>118.134642337485</v>
      </c>
      <c r="M105" s="184">
        <f>RES_hhdet_in_tesh!M105/RES_summary!M$21</f>
        <v>105.16939044832469</v>
      </c>
      <c r="N105" s="184">
        <f>RES_hhdet_in_tesh!N105/RES_summary!N$21</f>
        <v>111.60968195574375</v>
      </c>
      <c r="O105" s="184">
        <f>RES_hhdet_in_tesh!O105/RES_summary!O$21</f>
        <v>109.37899744165176</v>
      </c>
      <c r="P105" s="184">
        <f>RES_hhdet_in_tesh!P105/RES_summary!P$21</f>
        <v>98.488237280862904</v>
      </c>
      <c r="Q105" s="184">
        <f>RES_hhdet_in_tesh!Q105/RES_summary!Q$21</f>
        <v>0</v>
      </c>
    </row>
    <row r="106" spans="1:17" ht="12.95" customHeight="1" x14ac:dyDescent="0.25">
      <c r="A106" s="158" t="s">
        <v>65</v>
      </c>
      <c r="B106" s="157"/>
      <c r="C106" s="178">
        <f>RES_hhdet_in_tesh!C106/RES_summary!C$21</f>
        <v>86.994368004773904</v>
      </c>
      <c r="D106" s="178">
        <f>RES_hhdet_in_tesh!D106/RES_summary!D$21</f>
        <v>87.659768467865206</v>
      </c>
      <c r="E106" s="178">
        <f>RES_hhdet_in_tesh!E106/RES_summary!E$21</f>
        <v>89.352360183357703</v>
      </c>
      <c r="F106" s="178">
        <f>RES_hhdet_in_tesh!F106/RES_summary!F$21</f>
        <v>93.327384132278524</v>
      </c>
      <c r="G106" s="178">
        <f>RES_hhdet_in_tesh!G106/RES_summary!G$21</f>
        <v>0</v>
      </c>
      <c r="H106" s="178">
        <f>RES_hhdet_in_tesh!H106/RES_summary!H$21</f>
        <v>86.865604836836866</v>
      </c>
      <c r="I106" s="178">
        <f>RES_hhdet_in_tesh!I106/RES_summary!I$21</f>
        <v>78.751597263042299</v>
      </c>
      <c r="J106" s="178">
        <f>RES_hhdet_in_tesh!J106/RES_summary!J$21</f>
        <v>76.555267347452144</v>
      </c>
      <c r="K106" s="178">
        <f>RES_hhdet_in_tesh!K106/RES_summary!K$21</f>
        <v>76.538256928641218</v>
      </c>
      <c r="L106" s="178">
        <f>RES_hhdet_in_tesh!L106/RES_summary!L$21</f>
        <v>77.078483235192081</v>
      </c>
      <c r="M106" s="178">
        <f>RES_hhdet_in_tesh!M106/RES_summary!M$21</f>
        <v>66.294334704573245</v>
      </c>
      <c r="N106" s="178">
        <f>RES_hhdet_in_tesh!N106/RES_summary!N$21</f>
        <v>66.431564069006441</v>
      </c>
      <c r="O106" s="178">
        <f>RES_hhdet_in_tesh!O106/RES_summary!O$21</f>
        <v>64.129358806526795</v>
      </c>
      <c r="P106" s="178">
        <f>RES_hhdet_in_tesh!P106/RES_summary!P$21</f>
        <v>58.366978788565689</v>
      </c>
      <c r="Q106" s="178">
        <f>RES_hhdet_in_tesh!Q106/RES_summary!Q$21</f>
        <v>0</v>
      </c>
    </row>
    <row r="107" spans="1:17" ht="12" customHeight="1" x14ac:dyDescent="0.25">
      <c r="A107" s="23" t="s">
        <v>153</v>
      </c>
      <c r="B107" s="156"/>
      <c r="C107" s="177">
        <f>RES_hhdet_in_tesh!C107/RES_summary!C$21</f>
        <v>86.641519889662135</v>
      </c>
      <c r="D107" s="177">
        <f>RES_hhdet_in_tesh!D107/RES_summary!D$21</f>
        <v>87.273947813801968</v>
      </c>
      <c r="E107" s="177">
        <f>RES_hhdet_in_tesh!E107/RES_summary!E$21</f>
        <v>88.834846210931673</v>
      </c>
      <c r="F107" s="177">
        <f>RES_hhdet_in_tesh!F107/RES_summary!F$21</f>
        <v>92.831312584867533</v>
      </c>
      <c r="G107" s="177">
        <f>RES_hhdet_in_tesh!G107/RES_summary!G$21</f>
        <v>0</v>
      </c>
      <c r="H107" s="177">
        <f>RES_hhdet_in_tesh!H107/RES_summary!H$21</f>
        <v>86.500679400330554</v>
      </c>
      <c r="I107" s="177">
        <f>RES_hhdet_in_tesh!I107/RES_summary!I$21</f>
        <v>78.419730076325692</v>
      </c>
      <c r="J107" s="177">
        <f>RES_hhdet_in_tesh!J107/RES_summary!J$21</f>
        <v>76.134826624001434</v>
      </c>
      <c r="K107" s="177">
        <f>RES_hhdet_in_tesh!K107/RES_summary!K$21</f>
        <v>76.235571441791052</v>
      </c>
      <c r="L107" s="177">
        <f>RES_hhdet_in_tesh!L107/RES_summary!L$21</f>
        <v>76.507733559195898</v>
      </c>
      <c r="M107" s="177">
        <f>RES_hhdet_in_tesh!M107/RES_summary!M$21</f>
        <v>66.054451477562864</v>
      </c>
      <c r="N107" s="177">
        <f>RES_hhdet_in_tesh!N107/RES_summary!N$21</f>
        <v>65.867710039280908</v>
      </c>
      <c r="O107" s="177">
        <f>RES_hhdet_in_tesh!O107/RES_summary!O$21</f>
        <v>63.424945441330635</v>
      </c>
      <c r="P107" s="177">
        <f>RES_hhdet_in_tesh!P107/RES_summary!P$21</f>
        <v>58.028328865558187</v>
      </c>
      <c r="Q107" s="177">
        <f>RES_hhdet_in_tesh!Q107/RES_summary!Q$21</f>
        <v>0</v>
      </c>
    </row>
    <row r="108" spans="1:17" ht="12" customHeight="1" x14ac:dyDescent="0.25">
      <c r="A108" s="23" t="s">
        <v>60</v>
      </c>
      <c r="B108" s="156"/>
      <c r="C108" s="177">
        <f>RES_hhdet_in_tesh!C108/RES_summary!C$21</f>
        <v>0.3528481151117796</v>
      </c>
      <c r="D108" s="177">
        <f>RES_hhdet_in_tesh!D108/RES_summary!D$21</f>
        <v>0.38582065406324245</v>
      </c>
      <c r="E108" s="177">
        <f>RES_hhdet_in_tesh!E108/RES_summary!E$21</f>
        <v>0.51751397242602848</v>
      </c>
      <c r="F108" s="177">
        <f>RES_hhdet_in_tesh!F108/RES_summary!F$21</f>
        <v>0.49607154741098203</v>
      </c>
      <c r="G108" s="177">
        <f>RES_hhdet_in_tesh!G108/RES_summary!G$21</f>
        <v>0</v>
      </c>
      <c r="H108" s="177">
        <f>RES_hhdet_in_tesh!H108/RES_summary!H$21</f>
        <v>0.36492543650630449</v>
      </c>
      <c r="I108" s="177">
        <f>RES_hhdet_in_tesh!I108/RES_summary!I$21</f>
        <v>0.33186718671661686</v>
      </c>
      <c r="J108" s="177">
        <f>RES_hhdet_in_tesh!J108/RES_summary!J$21</f>
        <v>0.42044072345070876</v>
      </c>
      <c r="K108" s="177">
        <f>RES_hhdet_in_tesh!K108/RES_summary!K$21</f>
        <v>0.30268548685017216</v>
      </c>
      <c r="L108" s="177">
        <f>RES_hhdet_in_tesh!L108/RES_summary!L$21</f>
        <v>0.57074967599618198</v>
      </c>
      <c r="M108" s="177">
        <f>RES_hhdet_in_tesh!M108/RES_summary!M$21</f>
        <v>0.23988322701037434</v>
      </c>
      <c r="N108" s="177">
        <f>RES_hhdet_in_tesh!N108/RES_summary!N$21</f>
        <v>0.56385402972552745</v>
      </c>
      <c r="O108" s="177">
        <f>RES_hhdet_in_tesh!O108/RES_summary!O$21</f>
        <v>0.70441336519615749</v>
      </c>
      <c r="P108" s="177">
        <f>RES_hhdet_in_tesh!P108/RES_summary!P$21</f>
        <v>0.33864992300749613</v>
      </c>
      <c r="Q108" s="177">
        <f>RES_hhdet_in_tesh!Q108/RES_summary!Q$21</f>
        <v>0</v>
      </c>
    </row>
    <row r="109" spans="1:17" ht="12.95" customHeight="1" x14ac:dyDescent="0.25">
      <c r="A109" s="158" t="s">
        <v>112</v>
      </c>
      <c r="B109" s="157"/>
      <c r="C109" s="178">
        <f>RES_hhdet_in_tesh!C109/RES_summary!C$21</f>
        <v>17.08559761508366</v>
      </c>
      <c r="D109" s="178">
        <f>RES_hhdet_in_tesh!D109/RES_summary!D$21</f>
        <v>16.472908785057406</v>
      </c>
      <c r="E109" s="178">
        <f>RES_hhdet_in_tesh!E109/RES_summary!E$21</f>
        <v>15.988287813188185</v>
      </c>
      <c r="F109" s="178">
        <f>RES_hhdet_in_tesh!F109/RES_summary!F$21</f>
        <v>15.367176260744801</v>
      </c>
      <c r="G109" s="178">
        <f>RES_hhdet_in_tesh!G109/RES_summary!G$21</f>
        <v>0</v>
      </c>
      <c r="H109" s="178">
        <f>RES_hhdet_in_tesh!H109/RES_summary!H$21</f>
        <v>14.208616637811632</v>
      </c>
      <c r="I109" s="178">
        <f>RES_hhdet_in_tesh!I109/RES_summary!I$21</f>
        <v>17.684008268618253</v>
      </c>
      <c r="J109" s="178">
        <f>RES_hhdet_in_tesh!J109/RES_summary!J$21</f>
        <v>18.367583737579533</v>
      </c>
      <c r="K109" s="178">
        <f>RES_hhdet_in_tesh!K109/RES_summary!K$21</f>
        <v>16.765808105251011</v>
      </c>
      <c r="L109" s="178">
        <f>RES_hhdet_in_tesh!L109/RES_summary!L$21</f>
        <v>16.438463057584716</v>
      </c>
      <c r="M109" s="178">
        <f>RES_hhdet_in_tesh!M109/RES_summary!M$21</f>
        <v>17.924178283812026</v>
      </c>
      <c r="N109" s="178">
        <f>RES_hhdet_in_tesh!N109/RES_summary!N$21</f>
        <v>18.299317153237816</v>
      </c>
      <c r="O109" s="178">
        <f>RES_hhdet_in_tesh!O109/RES_summary!O$21</f>
        <v>17.498050438691934</v>
      </c>
      <c r="P109" s="178">
        <f>RES_hhdet_in_tesh!P109/RES_summary!P$21</f>
        <v>16.294523881685443</v>
      </c>
      <c r="Q109" s="178">
        <f>RES_hhdet_in_tesh!Q109/RES_summary!Q$21</f>
        <v>0</v>
      </c>
    </row>
    <row r="110" spans="1:17" ht="12" customHeight="1" x14ac:dyDescent="0.25">
      <c r="A110" s="23" t="s">
        <v>60</v>
      </c>
      <c r="B110" s="156"/>
      <c r="C110" s="177">
        <f>RES_hhdet_in_tesh!C110/RES_summary!C$21</f>
        <v>17.08559761508366</v>
      </c>
      <c r="D110" s="177">
        <f>RES_hhdet_in_tesh!D110/RES_summary!D$21</f>
        <v>16.472908785057406</v>
      </c>
      <c r="E110" s="177">
        <f>RES_hhdet_in_tesh!E110/RES_summary!E$21</f>
        <v>15.988287813188185</v>
      </c>
      <c r="F110" s="177">
        <f>RES_hhdet_in_tesh!F110/RES_summary!F$21</f>
        <v>15.367176260744801</v>
      </c>
      <c r="G110" s="177">
        <f>RES_hhdet_in_tesh!G110/RES_summary!G$21</f>
        <v>0</v>
      </c>
      <c r="H110" s="177">
        <f>RES_hhdet_in_tesh!H110/RES_summary!H$21</f>
        <v>14.208616637811632</v>
      </c>
      <c r="I110" s="177">
        <f>RES_hhdet_in_tesh!I110/RES_summary!I$21</f>
        <v>17.684008268618253</v>
      </c>
      <c r="J110" s="177">
        <f>RES_hhdet_in_tesh!J110/RES_summary!J$21</f>
        <v>18.367583737579533</v>
      </c>
      <c r="K110" s="177">
        <f>RES_hhdet_in_tesh!K110/RES_summary!K$21</f>
        <v>16.765808105251011</v>
      </c>
      <c r="L110" s="177">
        <f>RES_hhdet_in_tesh!L110/RES_summary!L$21</f>
        <v>16.438463057584716</v>
      </c>
      <c r="M110" s="177">
        <f>RES_hhdet_in_tesh!M110/RES_summary!M$21</f>
        <v>17.924178283812026</v>
      </c>
      <c r="N110" s="177">
        <f>RES_hhdet_in_tesh!N110/RES_summary!N$21</f>
        <v>18.299317153237816</v>
      </c>
      <c r="O110" s="177">
        <f>RES_hhdet_in_tesh!O110/RES_summary!O$21</f>
        <v>17.498050438691934</v>
      </c>
      <c r="P110" s="177">
        <f>RES_hhdet_in_tesh!P110/RES_summary!P$21</f>
        <v>16.294523881685443</v>
      </c>
      <c r="Q110" s="177">
        <f>RES_hhdet_in_tesh!Q110/RES_summary!Q$21</f>
        <v>0</v>
      </c>
    </row>
    <row r="111" spans="1:17" ht="12" customHeight="1" x14ac:dyDescent="0.25">
      <c r="A111" s="158" t="s">
        <v>63</v>
      </c>
      <c r="B111" s="157"/>
      <c r="C111" s="178">
        <f>RES_hhdet_in_tesh!C111/RES_summary!C$21</f>
        <v>16.401913462403247</v>
      </c>
      <c r="D111" s="178">
        <f>RES_hhdet_in_tesh!D111/RES_summary!D$21</f>
        <v>16.282253427153542</v>
      </c>
      <c r="E111" s="178">
        <f>RES_hhdet_in_tesh!E111/RES_summary!E$21</f>
        <v>16.704646925061105</v>
      </c>
      <c r="F111" s="178">
        <f>RES_hhdet_in_tesh!F111/RES_summary!F$21</f>
        <v>16.78845659366262</v>
      </c>
      <c r="G111" s="178">
        <f>RES_hhdet_in_tesh!G111/RES_summary!G$21</f>
        <v>0</v>
      </c>
      <c r="H111" s="178">
        <f>RES_hhdet_in_tesh!H111/RES_summary!H$21</f>
        <v>15.471380205368412</v>
      </c>
      <c r="I111" s="178">
        <f>RES_hhdet_in_tesh!I111/RES_summary!I$21</f>
        <v>15.291141195397037</v>
      </c>
      <c r="J111" s="178">
        <f>RES_hhdet_in_tesh!J111/RES_summary!J$21</f>
        <v>14.691061809978256</v>
      </c>
      <c r="K111" s="178">
        <f>RES_hhdet_in_tesh!K111/RES_summary!K$21</f>
        <v>13.856758509304285</v>
      </c>
      <c r="L111" s="178">
        <f>RES_hhdet_in_tesh!L111/RES_summary!L$21</f>
        <v>15.634124521881109</v>
      </c>
      <c r="M111" s="178">
        <f>RES_hhdet_in_tesh!M111/RES_summary!M$21</f>
        <v>13.20878046243215</v>
      </c>
      <c r="N111" s="178">
        <f>RES_hhdet_in_tesh!N111/RES_summary!N$21</f>
        <v>17.704461326667538</v>
      </c>
      <c r="O111" s="178">
        <f>RES_hhdet_in_tesh!O111/RES_summary!O$21</f>
        <v>17.875260488257986</v>
      </c>
      <c r="P111" s="178">
        <f>RES_hhdet_in_tesh!P111/RES_summary!P$21</f>
        <v>15.475785761116644</v>
      </c>
      <c r="Q111" s="178">
        <f>RES_hhdet_in_tesh!Q111/RES_summary!Q$21</f>
        <v>0</v>
      </c>
    </row>
    <row r="112" spans="1:17" ht="12" customHeight="1" x14ac:dyDescent="0.25">
      <c r="A112" s="167" t="s">
        <v>152</v>
      </c>
      <c r="B112" s="132"/>
      <c r="C112" s="183">
        <f>RES_hhdet_in_tesh!C112/RES_summary!C$21</f>
        <v>0</v>
      </c>
      <c r="D112" s="183">
        <f>RES_hhdet_in_tesh!D112/RES_summary!D$21</f>
        <v>0</v>
      </c>
      <c r="E112" s="183">
        <f>RES_hhdet_in_tesh!E112/RES_summary!E$21</f>
        <v>0</v>
      </c>
      <c r="F112" s="183">
        <f>RES_hhdet_in_tesh!F112/RES_summary!F$21</f>
        <v>0</v>
      </c>
      <c r="G112" s="183">
        <f>RES_hhdet_in_tesh!G112/RES_summary!G$21</f>
        <v>0</v>
      </c>
      <c r="H112" s="183">
        <f>RES_hhdet_in_tesh!H112/RES_summary!H$21</f>
        <v>0</v>
      </c>
      <c r="I112" s="183">
        <f>RES_hhdet_in_tesh!I112/RES_summary!I$21</f>
        <v>0</v>
      </c>
      <c r="J112" s="183">
        <f>RES_hhdet_in_tesh!J112/RES_summary!J$21</f>
        <v>0</v>
      </c>
      <c r="K112" s="183">
        <f>RES_hhdet_in_tesh!K112/RES_summary!K$21</f>
        <v>0</v>
      </c>
      <c r="L112" s="183">
        <f>RES_hhdet_in_tesh!L112/RES_summary!L$21</f>
        <v>0</v>
      </c>
      <c r="M112" s="183">
        <f>RES_hhdet_in_tesh!M112/RES_summary!M$21</f>
        <v>0</v>
      </c>
      <c r="N112" s="183">
        <f>RES_hhdet_in_tesh!N112/RES_summary!N$21</f>
        <v>0</v>
      </c>
      <c r="O112" s="183">
        <f>RES_hhdet_in_tesh!O112/RES_summary!O$21</f>
        <v>0</v>
      </c>
      <c r="P112" s="183">
        <f>RES_hhdet_in_tesh!P112/RES_summary!P$21</f>
        <v>0</v>
      </c>
      <c r="Q112" s="183">
        <f>RES_hhdet_in_tesh!Q112/RES_summary!Q$21</f>
        <v>0</v>
      </c>
    </row>
    <row r="113" spans="1:17" ht="12" customHeight="1" x14ac:dyDescent="0.25">
      <c r="A113" s="167" t="s">
        <v>151</v>
      </c>
      <c r="B113" s="132"/>
      <c r="C113" s="183">
        <f>RES_hhdet_in_tesh!C113/RES_summary!C$21</f>
        <v>0</v>
      </c>
      <c r="D113" s="183">
        <f>RES_hhdet_in_tesh!D113/RES_summary!D$21</f>
        <v>0</v>
      </c>
      <c r="E113" s="183">
        <f>RES_hhdet_in_tesh!E113/RES_summary!E$21</f>
        <v>0</v>
      </c>
      <c r="F113" s="183">
        <f>RES_hhdet_in_tesh!F113/RES_summary!F$21</f>
        <v>0</v>
      </c>
      <c r="G113" s="183">
        <f>RES_hhdet_in_tesh!G113/RES_summary!G$21</f>
        <v>0</v>
      </c>
      <c r="H113" s="183">
        <f>RES_hhdet_in_tesh!H113/RES_summary!H$21</f>
        <v>0</v>
      </c>
      <c r="I113" s="183">
        <f>RES_hhdet_in_tesh!I113/RES_summary!I$21</f>
        <v>0</v>
      </c>
      <c r="J113" s="183">
        <f>RES_hhdet_in_tesh!J113/RES_summary!J$21</f>
        <v>0</v>
      </c>
      <c r="K113" s="183">
        <f>RES_hhdet_in_tesh!K113/RES_summary!K$21</f>
        <v>0</v>
      </c>
      <c r="L113" s="183">
        <f>RES_hhdet_in_tesh!L113/RES_summary!L$21</f>
        <v>0</v>
      </c>
      <c r="M113" s="183">
        <f>RES_hhdet_in_tesh!M113/RES_summary!M$21</f>
        <v>0</v>
      </c>
      <c r="N113" s="183">
        <f>RES_hhdet_in_tesh!N113/RES_summary!N$21</f>
        <v>0</v>
      </c>
      <c r="O113" s="183">
        <f>RES_hhdet_in_tesh!O113/RES_summary!O$21</f>
        <v>0</v>
      </c>
      <c r="P113" s="183">
        <f>RES_hhdet_in_tesh!P113/RES_summary!P$21</f>
        <v>0</v>
      </c>
      <c r="Q113" s="183">
        <f>RES_hhdet_in_tesh!Q113/RES_summary!Q$21</f>
        <v>0</v>
      </c>
    </row>
    <row r="114" spans="1:17" ht="12" customHeight="1" x14ac:dyDescent="0.25">
      <c r="A114" s="166" t="s">
        <v>79</v>
      </c>
      <c r="B114" s="165"/>
      <c r="C114" s="182">
        <f>RES_hhdet_in_tesh!C114/RES_summary!C$21</f>
        <v>0</v>
      </c>
      <c r="D114" s="182">
        <f>RES_hhdet_in_tesh!D114/RES_summary!D$21</f>
        <v>0</v>
      </c>
      <c r="E114" s="182">
        <f>RES_hhdet_in_tesh!E114/RES_summary!E$21</f>
        <v>0</v>
      </c>
      <c r="F114" s="182">
        <f>RES_hhdet_in_tesh!F114/RES_summary!F$21</f>
        <v>0</v>
      </c>
      <c r="G114" s="182">
        <f>RES_hhdet_in_tesh!G114/RES_summary!G$21</f>
        <v>0</v>
      </c>
      <c r="H114" s="182">
        <f>RES_hhdet_in_tesh!H114/RES_summary!H$21</f>
        <v>0</v>
      </c>
      <c r="I114" s="182">
        <f>RES_hhdet_in_tesh!I114/RES_summary!I$21</f>
        <v>0</v>
      </c>
      <c r="J114" s="182">
        <f>RES_hhdet_in_tesh!J114/RES_summary!J$21</f>
        <v>0</v>
      </c>
      <c r="K114" s="182">
        <f>RES_hhdet_in_tesh!K114/RES_summary!K$21</f>
        <v>0</v>
      </c>
      <c r="L114" s="182">
        <f>RES_hhdet_in_tesh!L114/RES_summary!L$21</f>
        <v>0</v>
      </c>
      <c r="M114" s="182">
        <f>RES_hhdet_in_tesh!M114/RES_summary!M$21</f>
        <v>0</v>
      </c>
      <c r="N114" s="182">
        <f>RES_hhdet_in_tesh!N114/RES_summary!N$21</f>
        <v>0</v>
      </c>
      <c r="O114" s="182">
        <f>RES_hhdet_in_tesh!O114/RES_summary!O$21</f>
        <v>0</v>
      </c>
      <c r="P114" s="182">
        <f>RES_hhdet_in_tesh!P114/RES_summary!P$21</f>
        <v>0</v>
      </c>
      <c r="Q114" s="182">
        <f>RES_hhdet_in_tesh!Q114/RES_summary!Q$21</f>
        <v>0</v>
      </c>
    </row>
    <row r="115" spans="1:17" ht="12" customHeight="1" x14ac:dyDescent="0.25">
      <c r="A115" s="147" t="s">
        <v>59</v>
      </c>
      <c r="B115" s="164"/>
      <c r="C115" s="181">
        <f>RES_hhdet_in_tesh!C115/RES_summary!C$21</f>
        <v>0</v>
      </c>
      <c r="D115" s="181">
        <f>RES_hhdet_in_tesh!D115/RES_summary!D$21</f>
        <v>0</v>
      </c>
      <c r="E115" s="181">
        <f>RES_hhdet_in_tesh!E115/RES_summary!E$21</f>
        <v>0</v>
      </c>
      <c r="F115" s="181">
        <f>RES_hhdet_in_tesh!F115/RES_summary!F$21</f>
        <v>0</v>
      </c>
      <c r="G115" s="181">
        <f>RES_hhdet_in_tesh!G115/RES_summary!G$21</f>
        <v>0</v>
      </c>
      <c r="H115" s="181">
        <f>RES_hhdet_in_tesh!H115/RES_summary!H$21</f>
        <v>0</v>
      </c>
      <c r="I115" s="181">
        <f>RES_hhdet_in_tesh!I115/RES_summary!I$21</f>
        <v>0</v>
      </c>
      <c r="J115" s="181">
        <f>RES_hhdet_in_tesh!J115/RES_summary!J$21</f>
        <v>0</v>
      </c>
      <c r="K115" s="181">
        <f>RES_hhdet_in_tesh!K115/RES_summary!K$21</f>
        <v>0</v>
      </c>
      <c r="L115" s="181">
        <f>RES_hhdet_in_tesh!L115/RES_summary!L$21</f>
        <v>0</v>
      </c>
      <c r="M115" s="181">
        <f>RES_hhdet_in_tesh!M115/RES_summary!M$21</f>
        <v>0</v>
      </c>
      <c r="N115" s="181">
        <f>RES_hhdet_in_tesh!N115/RES_summary!N$21</f>
        <v>0</v>
      </c>
      <c r="O115" s="181">
        <f>RES_hhdet_in_tesh!O115/RES_summary!O$21</f>
        <v>0</v>
      </c>
      <c r="P115" s="181">
        <f>RES_hhdet_in_tesh!P115/RES_summary!P$21</f>
        <v>0</v>
      </c>
      <c r="Q115" s="181">
        <f>RES_hhdet_in_tesh!Q115/RES_summary!Q$21</f>
        <v>0</v>
      </c>
    </row>
    <row r="116" spans="1:17" ht="12" customHeight="1" x14ac:dyDescent="0.25">
      <c r="A116" s="163" t="s">
        <v>142</v>
      </c>
      <c r="B116" s="162"/>
      <c r="C116" s="180">
        <f>RES_hhdet_in_tesh!C116/RES_summary!C$21</f>
        <v>16.412418892830562</v>
      </c>
      <c r="D116" s="180">
        <f>RES_hhdet_in_tesh!D116/RES_summary!D$21</f>
        <v>16.293946973553275</v>
      </c>
      <c r="E116" s="180">
        <f>RES_hhdet_in_tesh!E116/RES_summary!E$21</f>
        <v>16.733427004957338</v>
      </c>
      <c r="F116" s="180">
        <f>RES_hhdet_in_tesh!F116/RES_summary!F$21</f>
        <v>16.805185136983106</v>
      </c>
      <c r="G116" s="180">
        <f>RES_hhdet_in_tesh!G116/RES_summary!G$21</f>
        <v>0</v>
      </c>
      <c r="H116" s="180">
        <f>RES_hhdet_in_tesh!H116/RES_summary!H$21</f>
        <v>15.655209377073842</v>
      </c>
      <c r="I116" s="180">
        <f>RES_hhdet_in_tesh!I116/RES_summary!I$21</f>
        <v>15.424629192899772</v>
      </c>
      <c r="J116" s="180">
        <f>RES_hhdet_in_tesh!J116/RES_summary!J$21</f>
        <v>0</v>
      </c>
      <c r="K116" s="180">
        <f>RES_hhdet_in_tesh!K116/RES_summary!K$21</f>
        <v>0</v>
      </c>
      <c r="L116" s="180">
        <f>RES_hhdet_in_tesh!L116/RES_summary!L$21</f>
        <v>0</v>
      </c>
      <c r="M116" s="180">
        <f>RES_hhdet_in_tesh!M116/RES_summary!M$21</f>
        <v>13.290159003542071</v>
      </c>
      <c r="N116" s="180">
        <f>RES_hhdet_in_tesh!N116/RES_summary!N$21</f>
        <v>17.980589525387977</v>
      </c>
      <c r="O116" s="180">
        <f>RES_hhdet_in_tesh!O116/RES_summary!O$21</f>
        <v>18.913585994512523</v>
      </c>
      <c r="P116" s="180">
        <f>RES_hhdet_in_tesh!P116/RES_summary!P$21</f>
        <v>15.692627025732971</v>
      </c>
      <c r="Q116" s="180">
        <f>RES_hhdet_in_tesh!Q116/RES_summary!Q$21</f>
        <v>0</v>
      </c>
    </row>
    <row r="117" spans="1:17" ht="12" customHeight="1" x14ac:dyDescent="0.25">
      <c r="A117" s="161" t="s">
        <v>141</v>
      </c>
      <c r="B117" s="160"/>
      <c r="C117" s="179">
        <f>RES_hhdet_in_tesh!C117/RES_summary!C$21</f>
        <v>15.821280945818005</v>
      </c>
      <c r="D117" s="179">
        <f>RES_hhdet_in_tesh!D117/RES_summary!D$21</f>
        <v>15.633377284208379</v>
      </c>
      <c r="E117" s="179">
        <f>RES_hhdet_in_tesh!E117/RES_summary!E$21</f>
        <v>15.902134165427922</v>
      </c>
      <c r="F117" s="179">
        <f>RES_hhdet_in_tesh!F117/RES_summary!F$21</f>
        <v>15.910520625386251</v>
      </c>
      <c r="G117" s="179">
        <f>RES_hhdet_in_tesh!G117/RES_summary!G$21</f>
        <v>0</v>
      </c>
      <c r="H117" s="179">
        <f>RES_hhdet_in_tesh!H117/RES_summary!H$21</f>
        <v>15.032665324420837</v>
      </c>
      <c r="I117" s="179">
        <f>RES_hhdet_in_tesh!I117/RES_summary!I$21</f>
        <v>14.839638320830694</v>
      </c>
      <c r="J117" s="179">
        <f>RES_hhdet_in_tesh!J117/RES_summary!J$21</f>
        <v>14.691061809978256</v>
      </c>
      <c r="K117" s="179">
        <f>RES_hhdet_in_tesh!K117/RES_summary!K$21</f>
        <v>13.856758509304285</v>
      </c>
      <c r="L117" s="179">
        <f>RES_hhdet_in_tesh!L117/RES_summary!L$21</f>
        <v>15.634124521881109</v>
      </c>
      <c r="M117" s="179">
        <f>RES_hhdet_in_tesh!M117/RES_summary!M$21</f>
        <v>12.971205853839198</v>
      </c>
      <c r="N117" s="179">
        <f>RES_hhdet_in_tesh!N117/RES_summary!N$21</f>
        <v>16.558153313257929</v>
      </c>
      <c r="O117" s="179">
        <f>RES_hhdet_in_tesh!O117/RES_summary!O$21</f>
        <v>17.028211290317714</v>
      </c>
      <c r="P117" s="179">
        <f>RES_hhdet_in_tesh!P117/RES_summary!P$21</f>
        <v>14.827815227969005</v>
      </c>
      <c r="Q117" s="179">
        <f>RES_hhdet_in_tesh!Q117/RES_summary!Q$21</f>
        <v>0</v>
      </c>
    </row>
    <row r="118" spans="1:17" ht="12" customHeight="1" x14ac:dyDescent="0.25">
      <c r="A118" s="148" t="s">
        <v>60</v>
      </c>
      <c r="B118" s="156"/>
      <c r="C118" s="177">
        <f>RES_hhdet_in_tesh!C118/RES_summary!C$21</f>
        <v>10.668072280340102</v>
      </c>
      <c r="D118" s="177">
        <f>RES_hhdet_in_tesh!D118/RES_summary!D$21</f>
        <v>10.591198347791423</v>
      </c>
      <c r="E118" s="177">
        <f>RES_hhdet_in_tesh!E118/RES_summary!E$21</f>
        <v>10.88432362112264</v>
      </c>
      <c r="F118" s="177">
        <f>RES_hhdet_in_tesh!F118/RES_summary!F$21</f>
        <v>10.927403016584993</v>
      </c>
      <c r="G118" s="177">
        <f>RES_hhdet_in_tesh!G118/RES_summary!G$21</f>
        <v>0</v>
      </c>
      <c r="H118" s="177">
        <f>RES_hhdet_in_tesh!H118/RES_summary!H$21</f>
        <v>10.210053338805853</v>
      </c>
      <c r="I118" s="177">
        <f>RES_hhdet_in_tesh!I118/RES_summary!I$21</f>
        <v>10.100082485605922</v>
      </c>
      <c r="J118" s="177">
        <f>RES_hhdet_in_tesh!J118/RES_summary!J$21</f>
        <v>10.015982140309212</v>
      </c>
      <c r="K118" s="177">
        <f>RES_hhdet_in_tesh!K118/RES_summary!K$21</f>
        <v>9.2153056474439019</v>
      </c>
      <c r="L118" s="177">
        <f>RES_hhdet_in_tesh!L118/RES_summary!L$21</f>
        <v>11.045692012836458</v>
      </c>
      <c r="M118" s="177">
        <f>RES_hhdet_in_tesh!M118/RES_summary!M$21</f>
        <v>8.8130111069291086</v>
      </c>
      <c r="N118" s="177">
        <f>RES_hhdet_in_tesh!N118/RES_summary!N$21</f>
        <v>12.092002553961468</v>
      </c>
      <c r="O118" s="177">
        <f>RES_hhdet_in_tesh!O118/RES_summary!O$21</f>
        <v>12.341702471511777</v>
      </c>
      <c r="P118" s="177">
        <f>RES_hhdet_in_tesh!P118/RES_summary!P$21</f>
        <v>10.247392379843161</v>
      </c>
      <c r="Q118" s="177">
        <f>RES_hhdet_in_tesh!Q118/RES_summary!Q$21</f>
        <v>0</v>
      </c>
    </row>
    <row r="119" spans="1:17" ht="12" customHeight="1" x14ac:dyDescent="0.25">
      <c r="A119" s="148" t="s">
        <v>59</v>
      </c>
      <c r="B119" s="156"/>
      <c r="C119" s="177">
        <f>RES_hhdet_in_tesh!C119/RES_summary!C$21</f>
        <v>5.1532086654779041</v>
      </c>
      <c r="D119" s="177">
        <f>RES_hhdet_in_tesh!D119/RES_summary!D$21</f>
        <v>5.0421789364169536</v>
      </c>
      <c r="E119" s="177">
        <f>RES_hhdet_in_tesh!E119/RES_summary!E$21</f>
        <v>5.017810544305279</v>
      </c>
      <c r="F119" s="177">
        <f>RES_hhdet_in_tesh!F119/RES_summary!F$21</f>
        <v>4.9831176088012628</v>
      </c>
      <c r="G119" s="177">
        <f>RES_hhdet_in_tesh!G119/RES_summary!G$21</f>
        <v>0</v>
      </c>
      <c r="H119" s="177">
        <f>RES_hhdet_in_tesh!H119/RES_summary!H$21</f>
        <v>4.8226119856149872</v>
      </c>
      <c r="I119" s="177">
        <f>RES_hhdet_in_tesh!I119/RES_summary!I$21</f>
        <v>4.739555835224774</v>
      </c>
      <c r="J119" s="177">
        <f>RES_hhdet_in_tesh!J119/RES_summary!J$21</f>
        <v>4.675079669669044</v>
      </c>
      <c r="K119" s="177">
        <f>RES_hhdet_in_tesh!K119/RES_summary!K$21</f>
        <v>4.6414528618603814</v>
      </c>
      <c r="L119" s="177">
        <f>RES_hhdet_in_tesh!L119/RES_summary!L$21</f>
        <v>4.5884325090446518</v>
      </c>
      <c r="M119" s="177">
        <f>RES_hhdet_in_tesh!M119/RES_summary!M$21</f>
        <v>4.1581947469100893</v>
      </c>
      <c r="N119" s="177">
        <f>RES_hhdet_in_tesh!N119/RES_summary!N$21</f>
        <v>4.4661507592964602</v>
      </c>
      <c r="O119" s="177">
        <f>RES_hhdet_in_tesh!O119/RES_summary!O$21</f>
        <v>4.6865088188059367</v>
      </c>
      <c r="P119" s="177">
        <f>RES_hhdet_in_tesh!P119/RES_summary!P$21</f>
        <v>4.5804228481258438</v>
      </c>
      <c r="Q119" s="177">
        <f>RES_hhdet_in_tesh!Q119/RES_summary!Q$21</f>
        <v>0</v>
      </c>
    </row>
    <row r="120" spans="1:17" ht="12" customHeight="1" x14ac:dyDescent="0.25">
      <c r="A120" s="158" t="s">
        <v>62</v>
      </c>
      <c r="B120" s="157"/>
      <c r="C120" s="178">
        <f>RES_hhdet_in_tesh!C120/RES_summary!C$21</f>
        <v>8.5224213477698321</v>
      </c>
      <c r="D120" s="178">
        <f>RES_hhdet_in_tesh!D120/RES_summary!D$21</f>
        <v>8.5390627568117203</v>
      </c>
      <c r="E120" s="178">
        <f>RES_hhdet_in_tesh!E120/RES_summary!E$21</f>
        <v>8.9623302542261545</v>
      </c>
      <c r="F120" s="178">
        <f>RES_hhdet_in_tesh!F120/RES_summary!F$21</f>
        <v>8.713902229814817</v>
      </c>
      <c r="G120" s="178">
        <f>RES_hhdet_in_tesh!G120/RES_summary!G$21</f>
        <v>0</v>
      </c>
      <c r="H120" s="178">
        <f>RES_hhdet_in_tesh!H120/RES_summary!H$21</f>
        <v>8.4374230240525847</v>
      </c>
      <c r="I120" s="178">
        <f>RES_hhdet_in_tesh!I120/RES_summary!I$21</f>
        <v>8.2528731360281125</v>
      </c>
      <c r="J120" s="178">
        <f>RES_hhdet_in_tesh!J120/RES_summary!J$21</f>
        <v>8.6379491999526969</v>
      </c>
      <c r="K120" s="178">
        <f>RES_hhdet_in_tesh!K120/RES_summary!K$21</f>
        <v>8.3045223758186459</v>
      </c>
      <c r="L120" s="178">
        <f>RES_hhdet_in_tesh!L120/RES_summary!L$21</f>
        <v>8.9835715228271127</v>
      </c>
      <c r="M120" s="178">
        <f>RES_hhdet_in_tesh!M120/RES_summary!M$21</f>
        <v>7.7420969975072573</v>
      </c>
      <c r="N120" s="178">
        <f>RES_hhdet_in_tesh!N120/RES_summary!N$21</f>
        <v>9.1743394068319546</v>
      </c>
      <c r="O120" s="178">
        <f>RES_hhdet_in_tesh!O120/RES_summary!O$21</f>
        <v>9.8763277081750509</v>
      </c>
      <c r="P120" s="178">
        <f>RES_hhdet_in_tesh!P120/RES_summary!P$21</f>
        <v>8.3509488494951221</v>
      </c>
      <c r="Q120" s="178">
        <f>RES_hhdet_in_tesh!Q120/RES_summary!Q$21</f>
        <v>0</v>
      </c>
    </row>
    <row r="121" spans="1:17" ht="12" customHeight="1" x14ac:dyDescent="0.25">
      <c r="A121" s="23" t="s">
        <v>57</v>
      </c>
      <c r="B121" s="156"/>
      <c r="C121" s="177">
        <f>RES_hhdet_in_tesh!C121/RES_summary!C$21</f>
        <v>0</v>
      </c>
      <c r="D121" s="177">
        <f>RES_hhdet_in_tesh!D121/RES_summary!D$21</f>
        <v>0</v>
      </c>
      <c r="E121" s="177">
        <f>RES_hhdet_in_tesh!E121/RES_summary!E$21</f>
        <v>0</v>
      </c>
      <c r="F121" s="177">
        <f>RES_hhdet_in_tesh!F121/RES_summary!F$21</f>
        <v>0</v>
      </c>
      <c r="G121" s="177">
        <f>RES_hhdet_in_tesh!G121/RES_summary!G$21</f>
        <v>0</v>
      </c>
      <c r="H121" s="177">
        <f>RES_hhdet_in_tesh!H121/RES_summary!H$21</f>
        <v>0</v>
      </c>
      <c r="I121" s="177">
        <f>RES_hhdet_in_tesh!I121/RES_summary!I$21</f>
        <v>0</v>
      </c>
      <c r="J121" s="177">
        <f>RES_hhdet_in_tesh!J121/RES_summary!J$21</f>
        <v>0</v>
      </c>
      <c r="K121" s="177">
        <f>RES_hhdet_in_tesh!K121/RES_summary!K$21</f>
        <v>0</v>
      </c>
      <c r="L121" s="177">
        <f>RES_hhdet_in_tesh!L121/RES_summary!L$21</f>
        <v>0</v>
      </c>
      <c r="M121" s="177">
        <f>RES_hhdet_in_tesh!M121/RES_summary!M$21</f>
        <v>0</v>
      </c>
      <c r="N121" s="177">
        <f>RES_hhdet_in_tesh!N121/RES_summary!N$21</f>
        <v>0</v>
      </c>
      <c r="O121" s="177">
        <f>RES_hhdet_in_tesh!O121/RES_summary!O$21</f>
        <v>0</v>
      </c>
      <c r="P121" s="177">
        <f>RES_hhdet_in_tesh!P121/RES_summary!P$21</f>
        <v>0</v>
      </c>
      <c r="Q121" s="177">
        <f>RES_hhdet_in_tesh!Q121/RES_summary!Q$21</f>
        <v>0</v>
      </c>
    </row>
    <row r="122" spans="1:17" ht="12" customHeight="1" x14ac:dyDescent="0.25">
      <c r="A122" s="29" t="s">
        <v>140</v>
      </c>
      <c r="B122" s="57"/>
      <c r="C122" s="176">
        <f>RES_hhdet_in_tesh!C122/RES_summary!C$21</f>
        <v>8.5224213477698321</v>
      </c>
      <c r="D122" s="176">
        <f>RES_hhdet_in_tesh!D122/RES_summary!D$21</f>
        <v>8.5390627568117203</v>
      </c>
      <c r="E122" s="176">
        <f>RES_hhdet_in_tesh!E122/RES_summary!E$21</f>
        <v>8.9623302542261545</v>
      </c>
      <c r="F122" s="176">
        <f>RES_hhdet_in_tesh!F122/RES_summary!F$21</f>
        <v>8.713902229814817</v>
      </c>
      <c r="G122" s="176">
        <f>RES_hhdet_in_tesh!G122/RES_summary!G$21</f>
        <v>0</v>
      </c>
      <c r="H122" s="176">
        <f>RES_hhdet_in_tesh!H122/RES_summary!H$21</f>
        <v>8.4374230240525847</v>
      </c>
      <c r="I122" s="176">
        <f>RES_hhdet_in_tesh!I122/RES_summary!I$21</f>
        <v>8.2528731360281125</v>
      </c>
      <c r="J122" s="176">
        <f>RES_hhdet_in_tesh!J122/RES_summary!J$21</f>
        <v>8.6379491999526969</v>
      </c>
      <c r="K122" s="176">
        <f>RES_hhdet_in_tesh!K122/RES_summary!K$21</f>
        <v>8.3045223758186459</v>
      </c>
      <c r="L122" s="176">
        <f>RES_hhdet_in_tesh!L122/RES_summary!L$21</f>
        <v>8.9835715228271127</v>
      </c>
      <c r="M122" s="176">
        <f>RES_hhdet_in_tesh!M122/RES_summary!M$21</f>
        <v>7.7420969975072573</v>
      </c>
      <c r="N122" s="176">
        <f>RES_hhdet_in_tesh!N122/RES_summary!N$21</f>
        <v>9.1743394068319546</v>
      </c>
      <c r="O122" s="176">
        <f>RES_hhdet_in_tesh!O122/RES_summary!O$21</f>
        <v>9.8763277081750509</v>
      </c>
      <c r="P122" s="176">
        <f>RES_hhdet_in_tesh!P122/RES_summary!P$21</f>
        <v>8.3509488494951221</v>
      </c>
      <c r="Q122" s="176">
        <f>RES_hhdet_in_tesh!Q122/RES_summary!Q$21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84">
        <f>RES_hhdet_in_tesh!C124/RES_summary!C$21</f>
        <v>132.74283286947173</v>
      </c>
      <c r="D124" s="184">
        <f>RES_hhdet_in_tesh!D124/RES_summary!D$21</f>
        <v>126.06239486254721</v>
      </c>
      <c r="E124" s="184">
        <f>RES_hhdet_in_tesh!E124/RES_summary!E$21</f>
        <v>0</v>
      </c>
      <c r="F124" s="184">
        <f>RES_hhdet_in_tesh!F124/RES_summary!F$21</f>
        <v>131.32257825793616</v>
      </c>
      <c r="G124" s="184">
        <f>RES_hhdet_in_tesh!G124/RES_summary!G$21</f>
        <v>128.07348021801604</v>
      </c>
      <c r="H124" s="184">
        <f>RES_hhdet_in_tesh!H124/RES_summary!H$21</f>
        <v>120.34033777618824</v>
      </c>
      <c r="I124" s="184">
        <f>RES_hhdet_in_tesh!I124/RES_summary!I$21</f>
        <v>109.52462416455577</v>
      </c>
      <c r="J124" s="184">
        <f>RES_hhdet_in_tesh!J124/RES_summary!J$21</f>
        <v>0</v>
      </c>
      <c r="K124" s="184">
        <f>RES_hhdet_in_tesh!K124/RES_summary!K$21</f>
        <v>0</v>
      </c>
      <c r="L124" s="184">
        <f>RES_hhdet_in_tesh!L124/RES_summary!L$21</f>
        <v>116.91337259637747</v>
      </c>
      <c r="M124" s="184">
        <f>RES_hhdet_in_tesh!M124/RES_summary!M$21</f>
        <v>96.299740782943132</v>
      </c>
      <c r="N124" s="184">
        <f>RES_hhdet_in_tesh!N124/RES_summary!N$21</f>
        <v>0</v>
      </c>
      <c r="O124" s="184">
        <f>RES_hhdet_in_tesh!O124/RES_summary!O$21</f>
        <v>0</v>
      </c>
      <c r="P124" s="184">
        <f>RES_hhdet_in_tesh!P124/RES_summary!P$21</f>
        <v>91.984403563495576</v>
      </c>
      <c r="Q124" s="184">
        <f>RES_hhdet_in_tesh!Q124/RES_summary!Q$21</f>
        <v>94.758820737494318</v>
      </c>
    </row>
    <row r="125" spans="1:17" ht="12.95" customHeight="1" x14ac:dyDescent="0.25">
      <c r="A125" s="158" t="s">
        <v>65</v>
      </c>
      <c r="B125" s="157"/>
      <c r="C125" s="178">
        <f>RES_hhdet_in_tesh!C125/RES_summary!C$21</f>
        <v>91.817579326820095</v>
      </c>
      <c r="D125" s="178">
        <f>RES_hhdet_in_tesh!D125/RES_summary!D$21</f>
        <v>86.167910190438477</v>
      </c>
      <c r="E125" s="178">
        <f>RES_hhdet_in_tesh!E125/RES_summary!E$21</f>
        <v>0</v>
      </c>
      <c r="F125" s="178">
        <f>RES_hhdet_in_tesh!F125/RES_summary!F$21</f>
        <v>92.141396930672599</v>
      </c>
      <c r="G125" s="178">
        <f>RES_hhdet_in_tesh!G125/RES_summary!G$21</f>
        <v>89.988901920343807</v>
      </c>
      <c r="H125" s="178">
        <f>RES_hhdet_in_tesh!H125/RES_summary!H$21</f>
        <v>82.537969454398748</v>
      </c>
      <c r="I125" s="178">
        <f>RES_hhdet_in_tesh!I125/RES_summary!I$21</f>
        <v>72.337766824558827</v>
      </c>
      <c r="J125" s="178">
        <f>RES_hhdet_in_tesh!J125/RES_summary!J$21</f>
        <v>0</v>
      </c>
      <c r="K125" s="178">
        <f>RES_hhdet_in_tesh!K125/RES_summary!K$21</f>
        <v>0</v>
      </c>
      <c r="L125" s="178">
        <f>RES_hhdet_in_tesh!L125/RES_summary!L$21</f>
        <v>76.158450310064367</v>
      </c>
      <c r="M125" s="178">
        <f>RES_hhdet_in_tesh!M125/RES_summary!M$21</f>
        <v>58.191738034660233</v>
      </c>
      <c r="N125" s="178">
        <f>RES_hhdet_in_tesh!N125/RES_summary!N$21</f>
        <v>0</v>
      </c>
      <c r="O125" s="178">
        <f>RES_hhdet_in_tesh!O125/RES_summary!O$21</f>
        <v>0</v>
      </c>
      <c r="P125" s="178">
        <f>RES_hhdet_in_tesh!P125/RES_summary!P$21</f>
        <v>51.642055341193831</v>
      </c>
      <c r="Q125" s="178">
        <f>RES_hhdet_in_tesh!Q125/RES_summary!Q$21</f>
        <v>55.571107774400012</v>
      </c>
    </row>
    <row r="126" spans="1:17" ht="12" customHeight="1" x14ac:dyDescent="0.25">
      <c r="A126" s="23" t="s">
        <v>149</v>
      </c>
      <c r="B126" s="156"/>
      <c r="C126" s="177">
        <f>RES_hhdet_in_tesh!C126/RES_summary!C$21</f>
        <v>91.445168324330638</v>
      </c>
      <c r="D126" s="177">
        <f>RES_hhdet_in_tesh!D126/RES_summary!D$21</f>
        <v>85.788655715438068</v>
      </c>
      <c r="E126" s="177">
        <f>RES_hhdet_in_tesh!E126/RES_summary!E$21</f>
        <v>0</v>
      </c>
      <c r="F126" s="177">
        <f>RES_hhdet_in_tesh!F126/RES_summary!F$21</f>
        <v>91.65162936908294</v>
      </c>
      <c r="G126" s="177">
        <f>RES_hhdet_in_tesh!G126/RES_summary!G$21</f>
        <v>89.687032850868917</v>
      </c>
      <c r="H126" s="177">
        <f>RES_hhdet_in_tesh!H126/RES_summary!H$21</f>
        <v>82.191224565117579</v>
      </c>
      <c r="I126" s="177">
        <f>RES_hhdet_in_tesh!I126/RES_summary!I$21</f>
        <v>72.032928167264771</v>
      </c>
      <c r="J126" s="177">
        <f>RES_hhdet_in_tesh!J126/RES_summary!J$21</f>
        <v>0</v>
      </c>
      <c r="K126" s="177">
        <f>RES_hhdet_in_tesh!K126/RES_summary!K$21</f>
        <v>0</v>
      </c>
      <c r="L126" s="177">
        <f>RES_hhdet_in_tesh!L126/RES_summary!L$21</f>
        <v>75.594513281020767</v>
      </c>
      <c r="M126" s="177">
        <f>RES_hhdet_in_tesh!M126/RES_summary!M$21</f>
        <v>57.981173708654055</v>
      </c>
      <c r="N126" s="177">
        <f>RES_hhdet_in_tesh!N126/RES_summary!N$21</f>
        <v>0</v>
      </c>
      <c r="O126" s="177">
        <f>RES_hhdet_in_tesh!O126/RES_summary!O$21</f>
        <v>0</v>
      </c>
      <c r="P126" s="177">
        <f>RES_hhdet_in_tesh!P126/RES_summary!P$21</f>
        <v>51.342423966943734</v>
      </c>
      <c r="Q126" s="177">
        <f>RES_hhdet_in_tesh!Q126/RES_summary!Q$21</f>
        <v>55.115050271786288</v>
      </c>
    </row>
    <row r="127" spans="1:17" ht="12" customHeight="1" x14ac:dyDescent="0.25">
      <c r="A127" s="23" t="s">
        <v>60</v>
      </c>
      <c r="B127" s="156"/>
      <c r="C127" s="177">
        <f>RES_hhdet_in_tesh!C127/RES_summary!C$21</f>
        <v>0.37241100248945896</v>
      </c>
      <c r="D127" s="177">
        <f>RES_hhdet_in_tesh!D127/RES_summary!D$21</f>
        <v>0.3792544750004101</v>
      </c>
      <c r="E127" s="177">
        <f>RES_hhdet_in_tesh!E127/RES_summary!E$21</f>
        <v>0</v>
      </c>
      <c r="F127" s="177">
        <f>RES_hhdet_in_tesh!F127/RES_summary!F$21</f>
        <v>0.48976756158966728</v>
      </c>
      <c r="G127" s="177">
        <f>RES_hhdet_in_tesh!G127/RES_summary!G$21</f>
        <v>0.30186906947488013</v>
      </c>
      <c r="H127" s="177">
        <f>RES_hhdet_in_tesh!H127/RES_summary!H$21</f>
        <v>0.34674488928116565</v>
      </c>
      <c r="I127" s="177">
        <f>RES_hhdet_in_tesh!I127/RES_summary!I$21</f>
        <v>0.30483865729406728</v>
      </c>
      <c r="J127" s="177">
        <f>RES_hhdet_in_tesh!J127/RES_summary!J$21</f>
        <v>0</v>
      </c>
      <c r="K127" s="177">
        <f>RES_hhdet_in_tesh!K127/RES_summary!K$21</f>
        <v>0</v>
      </c>
      <c r="L127" s="177">
        <f>RES_hhdet_in_tesh!L127/RES_summary!L$21</f>
        <v>0.56393702904359222</v>
      </c>
      <c r="M127" s="177">
        <f>RES_hhdet_in_tesh!M127/RES_summary!M$21</f>
        <v>0.21056432600618089</v>
      </c>
      <c r="N127" s="177">
        <f>RES_hhdet_in_tesh!N127/RES_summary!N$21</f>
        <v>0</v>
      </c>
      <c r="O127" s="177">
        <f>RES_hhdet_in_tesh!O127/RES_summary!O$21</f>
        <v>0</v>
      </c>
      <c r="P127" s="177">
        <f>RES_hhdet_in_tesh!P127/RES_summary!P$21</f>
        <v>0.29963137425009606</v>
      </c>
      <c r="Q127" s="177">
        <f>RES_hhdet_in_tesh!Q127/RES_summary!Q$21</f>
        <v>0.45605750261372646</v>
      </c>
    </row>
    <row r="128" spans="1:17" ht="12.95" customHeight="1" x14ac:dyDescent="0.25">
      <c r="A128" s="158" t="s">
        <v>112</v>
      </c>
      <c r="B128" s="157"/>
      <c r="C128" s="178">
        <f>RES_hhdet_in_tesh!C128/RES_summary!C$21</f>
        <v>17.121468922608997</v>
      </c>
      <c r="D128" s="178">
        <f>RES_hhdet_in_tesh!D128/RES_summary!D$21</f>
        <v>16.473191790982757</v>
      </c>
      <c r="E128" s="178">
        <f>RES_hhdet_in_tesh!E128/RES_summary!E$21</f>
        <v>0</v>
      </c>
      <c r="F128" s="178">
        <f>RES_hhdet_in_tesh!F128/RES_summary!F$21</f>
        <v>15.954783663222129</v>
      </c>
      <c r="G128" s="178">
        <f>RES_hhdet_in_tesh!G128/RES_summary!G$21</f>
        <v>15.618780591744581</v>
      </c>
      <c r="H128" s="178">
        <f>RES_hhdet_in_tesh!H128/RES_summary!H$21</f>
        <v>15.246453546754767</v>
      </c>
      <c r="I128" s="178">
        <f>RES_hhdet_in_tesh!I128/RES_summary!I$21</f>
        <v>15.092463706498059</v>
      </c>
      <c r="J128" s="178">
        <f>RES_hhdet_in_tesh!J128/RES_summary!J$21</f>
        <v>0</v>
      </c>
      <c r="K128" s="178">
        <f>RES_hhdet_in_tesh!K128/RES_summary!K$21</f>
        <v>0</v>
      </c>
      <c r="L128" s="178">
        <f>RES_hhdet_in_tesh!L128/RES_summary!L$21</f>
        <v>18.902438363949269</v>
      </c>
      <c r="M128" s="178">
        <f>RES_hhdet_in_tesh!M128/RES_summary!M$21</f>
        <v>18.478879259053354</v>
      </c>
      <c r="N128" s="178">
        <f>RES_hhdet_in_tesh!N128/RES_summary!N$21</f>
        <v>0</v>
      </c>
      <c r="O128" s="178">
        <f>RES_hhdet_in_tesh!O128/RES_summary!O$21</f>
        <v>0</v>
      </c>
      <c r="P128" s="178">
        <f>RES_hhdet_in_tesh!P128/RES_summary!P$21</f>
        <v>18.415937407640762</v>
      </c>
      <c r="Q128" s="178">
        <f>RES_hhdet_in_tesh!Q128/RES_summary!Q$21</f>
        <v>17.593656120795604</v>
      </c>
    </row>
    <row r="129" spans="1:17" ht="12" customHeight="1" x14ac:dyDescent="0.25">
      <c r="A129" s="23" t="s">
        <v>60</v>
      </c>
      <c r="B129" s="156"/>
      <c r="C129" s="177">
        <f>RES_hhdet_in_tesh!C129/RES_summary!C$21</f>
        <v>17.121468922608997</v>
      </c>
      <c r="D129" s="177">
        <f>RES_hhdet_in_tesh!D129/RES_summary!D$21</f>
        <v>16.473191790982757</v>
      </c>
      <c r="E129" s="177">
        <f>RES_hhdet_in_tesh!E129/RES_summary!E$21</f>
        <v>0</v>
      </c>
      <c r="F129" s="177">
        <f>RES_hhdet_in_tesh!F129/RES_summary!F$21</f>
        <v>15.954783663222129</v>
      </c>
      <c r="G129" s="177">
        <f>RES_hhdet_in_tesh!G129/RES_summary!G$21</f>
        <v>15.618780591744581</v>
      </c>
      <c r="H129" s="177">
        <f>RES_hhdet_in_tesh!H129/RES_summary!H$21</f>
        <v>15.246453546754767</v>
      </c>
      <c r="I129" s="177">
        <f>RES_hhdet_in_tesh!I129/RES_summary!I$21</f>
        <v>15.092463706498059</v>
      </c>
      <c r="J129" s="177">
        <f>RES_hhdet_in_tesh!J129/RES_summary!J$21</f>
        <v>0</v>
      </c>
      <c r="K129" s="177">
        <f>RES_hhdet_in_tesh!K129/RES_summary!K$21</f>
        <v>0</v>
      </c>
      <c r="L129" s="177">
        <f>RES_hhdet_in_tesh!L129/RES_summary!L$21</f>
        <v>18.902438363949269</v>
      </c>
      <c r="M129" s="177">
        <f>RES_hhdet_in_tesh!M129/RES_summary!M$21</f>
        <v>18.478879259053354</v>
      </c>
      <c r="N129" s="177">
        <f>RES_hhdet_in_tesh!N129/RES_summary!N$21</f>
        <v>0</v>
      </c>
      <c r="O129" s="177">
        <f>RES_hhdet_in_tesh!O129/RES_summary!O$21</f>
        <v>0</v>
      </c>
      <c r="P129" s="177">
        <f>RES_hhdet_in_tesh!P129/RES_summary!P$21</f>
        <v>18.415937407640762</v>
      </c>
      <c r="Q129" s="177">
        <f>RES_hhdet_in_tesh!Q129/RES_summary!Q$21</f>
        <v>17.593656120795604</v>
      </c>
    </row>
    <row r="130" spans="1:17" ht="12" customHeight="1" x14ac:dyDescent="0.25">
      <c r="A130" s="158" t="s">
        <v>63</v>
      </c>
      <c r="B130" s="157"/>
      <c r="C130" s="178">
        <f>RES_hhdet_in_tesh!C130/RES_summary!C$21</f>
        <v>15.281347696785966</v>
      </c>
      <c r="D130" s="178">
        <f>RES_hhdet_in_tesh!D130/RES_summary!D$21</f>
        <v>14.882198843988906</v>
      </c>
      <c r="E130" s="178">
        <f>RES_hhdet_in_tesh!E130/RES_summary!E$21</f>
        <v>0</v>
      </c>
      <c r="F130" s="178">
        <f>RES_hhdet_in_tesh!F130/RES_summary!F$21</f>
        <v>14.512481529728937</v>
      </c>
      <c r="G130" s="178">
        <f>RES_hhdet_in_tesh!G130/RES_summary!G$21</f>
        <v>14.189917005097518</v>
      </c>
      <c r="H130" s="178">
        <f>RES_hhdet_in_tesh!H130/RES_summary!H$21</f>
        <v>14.118697964569904</v>
      </c>
      <c r="I130" s="178">
        <f>RES_hhdet_in_tesh!I130/RES_summary!I$21</f>
        <v>13.841677120238856</v>
      </c>
      <c r="J130" s="178">
        <f>RES_hhdet_in_tesh!J130/RES_summary!J$21</f>
        <v>0</v>
      </c>
      <c r="K130" s="178">
        <f>RES_hhdet_in_tesh!K130/RES_summary!K$21</f>
        <v>0</v>
      </c>
      <c r="L130" s="178">
        <f>RES_hhdet_in_tesh!L130/RES_summary!L$21</f>
        <v>12.868674289781701</v>
      </c>
      <c r="M130" s="178">
        <f>RES_hhdet_in_tesh!M130/RES_summary!M$21</f>
        <v>11.8870680005874</v>
      </c>
      <c r="N130" s="178">
        <f>RES_hhdet_in_tesh!N130/RES_summary!N$21</f>
        <v>0</v>
      </c>
      <c r="O130" s="178">
        <f>RES_hhdet_in_tesh!O130/RES_summary!O$21</f>
        <v>0</v>
      </c>
      <c r="P130" s="178">
        <f>RES_hhdet_in_tesh!P130/RES_summary!P$21</f>
        <v>13.575228506046653</v>
      </c>
      <c r="Q130" s="178">
        <f>RES_hhdet_in_tesh!Q130/RES_summary!Q$21</f>
        <v>12.798051884026293</v>
      </c>
    </row>
    <row r="131" spans="1:17" ht="12" customHeight="1" x14ac:dyDescent="0.25">
      <c r="A131" s="167" t="s">
        <v>148</v>
      </c>
      <c r="B131" s="132"/>
      <c r="C131" s="183">
        <f>RES_hhdet_in_tesh!C131/RES_summary!C$21</f>
        <v>14.703429309334197</v>
      </c>
      <c r="D131" s="183">
        <f>RES_hhdet_in_tesh!D131/RES_summary!D$21</f>
        <v>14.358843566494675</v>
      </c>
      <c r="E131" s="183">
        <f>RES_hhdet_in_tesh!E131/RES_summary!E$21</f>
        <v>0</v>
      </c>
      <c r="F131" s="183">
        <f>RES_hhdet_in_tesh!F131/RES_summary!F$21</f>
        <v>14.08326810938266</v>
      </c>
      <c r="G131" s="183">
        <f>RES_hhdet_in_tesh!G131/RES_summary!G$21</f>
        <v>13.938643302714212</v>
      </c>
      <c r="H131" s="183">
        <f>RES_hhdet_in_tesh!H131/RES_summary!H$21</f>
        <v>13.530795697420794</v>
      </c>
      <c r="I131" s="183">
        <f>RES_hhdet_in_tesh!I131/RES_summary!I$21</f>
        <v>13.31856905598743</v>
      </c>
      <c r="J131" s="183">
        <f>RES_hhdet_in_tesh!J131/RES_summary!J$21</f>
        <v>0</v>
      </c>
      <c r="K131" s="183">
        <f>RES_hhdet_in_tesh!K131/RES_summary!K$21</f>
        <v>0</v>
      </c>
      <c r="L131" s="183">
        <f>RES_hhdet_in_tesh!L131/RES_summary!L$21</f>
        <v>12.83552720569481</v>
      </c>
      <c r="M131" s="183">
        <f>RES_hhdet_in_tesh!M131/RES_summary!M$21</f>
        <v>11.655768350368477</v>
      </c>
      <c r="N131" s="183">
        <f>RES_hhdet_in_tesh!N131/RES_summary!N$21</f>
        <v>0</v>
      </c>
      <c r="O131" s="183">
        <f>RES_hhdet_in_tesh!O131/RES_summary!O$21</f>
        <v>0</v>
      </c>
      <c r="P131" s="183">
        <f>RES_hhdet_in_tesh!P131/RES_summary!P$21</f>
        <v>13.045098043810581</v>
      </c>
      <c r="Q131" s="183">
        <f>RES_hhdet_in_tesh!Q131/RES_summary!Q$21</f>
        <v>12.760982329713299</v>
      </c>
    </row>
    <row r="132" spans="1:17" ht="12" customHeight="1" x14ac:dyDescent="0.25">
      <c r="A132" s="167" t="s">
        <v>147</v>
      </c>
      <c r="B132" s="132"/>
      <c r="C132" s="183">
        <f>RES_hhdet_in_tesh!C132/RES_summary!C$21</f>
        <v>14.732253666903112</v>
      </c>
      <c r="D132" s="183">
        <f>RES_hhdet_in_tesh!D132/RES_summary!D$21</f>
        <v>14.412900668431284</v>
      </c>
      <c r="E132" s="183">
        <f>RES_hhdet_in_tesh!E132/RES_summary!E$21</f>
        <v>0</v>
      </c>
      <c r="F132" s="183">
        <f>RES_hhdet_in_tesh!F132/RES_summary!F$21</f>
        <v>14.173299799228424</v>
      </c>
      <c r="G132" s="183">
        <f>RES_hhdet_in_tesh!G132/RES_summary!G$21</f>
        <v>14.041100993172947</v>
      </c>
      <c r="H132" s="183">
        <f>RES_hhdet_in_tesh!H132/RES_summary!H$21</f>
        <v>13.707499747396044</v>
      </c>
      <c r="I132" s="183">
        <f>RES_hhdet_in_tesh!I132/RES_summary!I$21</f>
        <v>13.526589811282189</v>
      </c>
      <c r="J132" s="183">
        <f>RES_hhdet_in_tesh!J132/RES_summary!J$21</f>
        <v>0</v>
      </c>
      <c r="K132" s="183">
        <f>RES_hhdet_in_tesh!K132/RES_summary!K$21</f>
        <v>0</v>
      </c>
      <c r="L132" s="183">
        <f>RES_hhdet_in_tesh!L132/RES_summary!L$21</f>
        <v>13.055503894243055</v>
      </c>
      <c r="M132" s="183">
        <f>RES_hhdet_in_tesh!M132/RES_summary!M$21</f>
        <v>11.855772111577741</v>
      </c>
      <c r="N132" s="183">
        <f>RES_hhdet_in_tesh!N132/RES_summary!N$21</f>
        <v>0</v>
      </c>
      <c r="O132" s="183">
        <f>RES_hhdet_in_tesh!O132/RES_summary!O$21</f>
        <v>0</v>
      </c>
      <c r="P132" s="183">
        <f>RES_hhdet_in_tesh!P132/RES_summary!P$21</f>
        <v>13.166053300742178</v>
      </c>
      <c r="Q132" s="183">
        <f>RES_hhdet_in_tesh!Q132/RES_summary!Q$21</f>
        <v>12.907270455919543</v>
      </c>
    </row>
    <row r="133" spans="1:17" ht="12" customHeight="1" x14ac:dyDescent="0.25">
      <c r="A133" s="166" t="s">
        <v>61</v>
      </c>
      <c r="B133" s="165"/>
      <c r="C133" s="182">
        <f>RES_hhdet_in_tesh!C133/RES_summary!C$21</f>
        <v>9.5789879299244305</v>
      </c>
      <c r="D133" s="182">
        <f>RES_hhdet_in_tesh!D133/RES_summary!D$21</f>
        <v>9.3706042013287796</v>
      </c>
      <c r="E133" s="182">
        <f>RES_hhdet_in_tesh!E133/RES_summary!E$21</f>
        <v>0</v>
      </c>
      <c r="F133" s="182">
        <f>RES_hhdet_in_tesh!F133/RES_summary!F$21</f>
        <v>9.1901153006494045</v>
      </c>
      <c r="G133" s="182">
        <f>RES_hhdet_in_tesh!G133/RES_summary!G$21</f>
        <v>9.1167675127431664</v>
      </c>
      <c r="H133" s="182">
        <f>RES_hhdet_in_tesh!H133/RES_summary!H$21</f>
        <v>8.8852645722884187</v>
      </c>
      <c r="I133" s="182">
        <f>RES_hhdet_in_tesh!I133/RES_summary!I$21</f>
        <v>8.7872456836121948</v>
      </c>
      <c r="J133" s="182">
        <f>RES_hhdet_in_tesh!J133/RES_summary!J$21</f>
        <v>0</v>
      </c>
      <c r="K133" s="182">
        <f>RES_hhdet_in_tesh!K133/RES_summary!K$21</f>
        <v>0</v>
      </c>
      <c r="L133" s="182">
        <f>RES_hhdet_in_tesh!L133/RES_summary!L$21</f>
        <v>8.4664983137188923</v>
      </c>
      <c r="M133" s="182">
        <f>RES_hhdet_in_tesh!M133/RES_summary!M$21</f>
        <v>7.6977098326527127</v>
      </c>
      <c r="N133" s="182">
        <f>RES_hhdet_in_tesh!N133/RES_summary!N$21</f>
        <v>0</v>
      </c>
      <c r="O133" s="182">
        <f>RES_hhdet_in_tesh!O133/RES_summary!O$21</f>
        <v>0</v>
      </c>
      <c r="P133" s="182">
        <f>RES_hhdet_in_tesh!P133/RES_summary!P$21</f>
        <v>8.5851377513530931</v>
      </c>
      <c r="Q133" s="182">
        <f>RES_hhdet_in_tesh!Q133/RES_summary!Q$21</f>
        <v>8.3978958891897424</v>
      </c>
    </row>
    <row r="134" spans="1:17" ht="12" customHeight="1" x14ac:dyDescent="0.25">
      <c r="A134" s="147" t="s">
        <v>59</v>
      </c>
      <c r="B134" s="164"/>
      <c r="C134" s="181">
        <f>RES_hhdet_in_tesh!C134/RES_summary!C$21</f>
        <v>5.1532657369786827</v>
      </c>
      <c r="D134" s="181">
        <f>RES_hhdet_in_tesh!D134/RES_summary!D$21</f>
        <v>5.0422964671025019</v>
      </c>
      <c r="E134" s="181">
        <f>RES_hhdet_in_tesh!E134/RES_summary!E$21</f>
        <v>0</v>
      </c>
      <c r="F134" s="181">
        <f>RES_hhdet_in_tesh!F134/RES_summary!F$21</f>
        <v>4.9831844985790186</v>
      </c>
      <c r="G134" s="181">
        <f>RES_hhdet_in_tesh!G134/RES_summary!G$21</f>
        <v>4.924333480429782</v>
      </c>
      <c r="H134" s="181">
        <f>RES_hhdet_in_tesh!H134/RES_summary!H$21</f>
        <v>4.8222351751076236</v>
      </c>
      <c r="I134" s="181">
        <f>RES_hhdet_in_tesh!I134/RES_summary!I$21</f>
        <v>4.7393441276699946</v>
      </c>
      <c r="J134" s="181">
        <f>RES_hhdet_in_tesh!J134/RES_summary!J$21</f>
        <v>0</v>
      </c>
      <c r="K134" s="181">
        <f>RES_hhdet_in_tesh!K134/RES_summary!K$21</f>
        <v>0</v>
      </c>
      <c r="L134" s="181">
        <f>RES_hhdet_in_tesh!L134/RES_summary!L$21</f>
        <v>4.5890055805241623</v>
      </c>
      <c r="M134" s="181">
        <f>RES_hhdet_in_tesh!M134/RES_summary!M$21</f>
        <v>4.1580622789250263</v>
      </c>
      <c r="N134" s="181">
        <f>RES_hhdet_in_tesh!N134/RES_summary!N$21</f>
        <v>0</v>
      </c>
      <c r="O134" s="181">
        <f>RES_hhdet_in_tesh!O134/RES_summary!O$21</f>
        <v>0</v>
      </c>
      <c r="P134" s="181">
        <f>RES_hhdet_in_tesh!P134/RES_summary!P$21</f>
        <v>4.5809155493890819</v>
      </c>
      <c r="Q134" s="181">
        <f>RES_hhdet_in_tesh!Q134/RES_summary!Q$21</f>
        <v>4.5093745667297993</v>
      </c>
    </row>
    <row r="135" spans="1:17" ht="12" customHeight="1" x14ac:dyDescent="0.25">
      <c r="A135" s="163" t="s">
        <v>142</v>
      </c>
      <c r="B135" s="162"/>
      <c r="C135" s="180">
        <f>RES_hhdet_in_tesh!C135/RES_summary!C$21</f>
        <v>16.454912031591242</v>
      </c>
      <c r="D135" s="180">
        <f>RES_hhdet_in_tesh!D135/RES_summary!D$21</f>
        <v>16.357250289926608</v>
      </c>
      <c r="E135" s="180">
        <f>RES_hhdet_in_tesh!E135/RES_summary!E$21</f>
        <v>0</v>
      </c>
      <c r="F135" s="180">
        <f>RES_hhdet_in_tesh!F135/RES_summary!F$21</f>
        <v>16.781930080465862</v>
      </c>
      <c r="G135" s="180">
        <f>RES_hhdet_in_tesh!G135/RES_summary!G$21</f>
        <v>15.430335821812308</v>
      </c>
      <c r="H135" s="180">
        <f>RES_hhdet_in_tesh!H135/RES_summary!H$21</f>
        <v>15.393886175763832</v>
      </c>
      <c r="I135" s="180">
        <f>RES_hhdet_in_tesh!I135/RES_summary!I$21</f>
        <v>15.302835737926209</v>
      </c>
      <c r="J135" s="180">
        <f>RES_hhdet_in_tesh!J135/RES_summary!J$21</f>
        <v>0</v>
      </c>
      <c r="K135" s="180">
        <f>RES_hhdet_in_tesh!K135/RES_summary!K$21</f>
        <v>0</v>
      </c>
      <c r="L135" s="180">
        <f>RES_hhdet_in_tesh!L135/RES_summary!L$21</f>
        <v>0</v>
      </c>
      <c r="M135" s="180">
        <f>RES_hhdet_in_tesh!M135/RES_summary!M$21</f>
        <v>13.44790639030254</v>
      </c>
      <c r="N135" s="180">
        <f>RES_hhdet_in_tesh!N135/RES_summary!N$21</f>
        <v>0</v>
      </c>
      <c r="O135" s="180">
        <f>RES_hhdet_in_tesh!O135/RES_summary!O$21</f>
        <v>0</v>
      </c>
      <c r="P135" s="180">
        <f>RES_hhdet_in_tesh!P135/RES_summary!P$21</f>
        <v>15.872123840380873</v>
      </c>
      <c r="Q135" s="180">
        <f>RES_hhdet_in_tesh!Q135/RES_summary!Q$21</f>
        <v>0</v>
      </c>
    </row>
    <row r="136" spans="1:17" ht="12" customHeight="1" x14ac:dyDescent="0.25">
      <c r="A136" s="161" t="s">
        <v>141</v>
      </c>
      <c r="B136" s="160"/>
      <c r="C136" s="179">
        <f>RES_hhdet_in_tesh!C136/RES_summary!C$21</f>
        <v>15.873821073535165</v>
      </c>
      <c r="D136" s="179">
        <f>RES_hhdet_in_tesh!D136/RES_summary!D$21</f>
        <v>15.721394140591077</v>
      </c>
      <c r="E136" s="179">
        <f>RES_hhdet_in_tesh!E136/RES_summary!E$21</f>
        <v>0</v>
      </c>
      <c r="F136" s="179">
        <f>RES_hhdet_in_tesh!F136/RES_summary!F$21</f>
        <v>15.940124566545428</v>
      </c>
      <c r="G136" s="179">
        <f>RES_hhdet_in_tesh!G136/RES_summary!G$21</f>
        <v>15.000015044906457</v>
      </c>
      <c r="H136" s="179">
        <f>RES_hhdet_in_tesh!H136/RES_summary!H$21</f>
        <v>14.922206978766566</v>
      </c>
      <c r="I136" s="179">
        <f>RES_hhdet_in_tesh!I136/RES_summary!I$21</f>
        <v>14.812206251124675</v>
      </c>
      <c r="J136" s="179">
        <f>RES_hhdet_in_tesh!J136/RES_summary!J$21</f>
        <v>0</v>
      </c>
      <c r="K136" s="179">
        <f>RES_hhdet_in_tesh!K136/RES_summary!K$21</f>
        <v>0</v>
      </c>
      <c r="L136" s="179">
        <f>RES_hhdet_in_tesh!L136/RES_summary!L$21</f>
        <v>0</v>
      </c>
      <c r="M136" s="179">
        <f>RES_hhdet_in_tesh!M136/RES_summary!M$21</f>
        <v>12.923506522945766</v>
      </c>
      <c r="N136" s="179">
        <f>RES_hhdet_in_tesh!N136/RES_summary!N$21</f>
        <v>0</v>
      </c>
      <c r="O136" s="179">
        <f>RES_hhdet_in_tesh!O136/RES_summary!O$21</f>
        <v>0</v>
      </c>
      <c r="P136" s="179">
        <f>RES_hhdet_in_tesh!P136/RES_summary!P$21</f>
        <v>14.898368171389324</v>
      </c>
      <c r="Q136" s="179">
        <f>RES_hhdet_in_tesh!Q136/RES_summary!Q$21</f>
        <v>0</v>
      </c>
    </row>
    <row r="137" spans="1:17" ht="12" customHeight="1" x14ac:dyDescent="0.25">
      <c r="A137" s="148" t="s">
        <v>60</v>
      </c>
      <c r="B137" s="156"/>
      <c r="C137" s="177">
        <f>RES_hhdet_in_tesh!C137/RES_summary!C$21</f>
        <v>10.720537210829997</v>
      </c>
      <c r="D137" s="177">
        <f>RES_hhdet_in_tesh!D137/RES_summary!D$21</f>
        <v>10.67906556991592</v>
      </c>
      <c r="E137" s="177">
        <f>RES_hhdet_in_tesh!E137/RES_summary!E$21</f>
        <v>0</v>
      </c>
      <c r="F137" s="177">
        <f>RES_hhdet_in_tesh!F137/RES_summary!F$21</f>
        <v>10.956880256901259</v>
      </c>
      <c r="G137" s="177">
        <f>RES_hhdet_in_tesh!G137/RES_summary!G$21</f>
        <v>10.075570622072034</v>
      </c>
      <c r="H137" s="177">
        <f>RES_hhdet_in_tesh!H137/RES_summary!H$21</f>
        <v>10.099859120064623</v>
      </c>
      <c r="I137" s="177">
        <f>RES_hhdet_in_tesh!I137/RES_summary!I$21</f>
        <v>10.072686428136667</v>
      </c>
      <c r="J137" s="177">
        <f>RES_hhdet_in_tesh!J137/RES_summary!J$21</f>
        <v>0</v>
      </c>
      <c r="K137" s="177">
        <f>RES_hhdet_in_tesh!K137/RES_summary!K$21</f>
        <v>0</v>
      </c>
      <c r="L137" s="177">
        <f>RES_hhdet_in_tesh!L137/RES_summary!L$21</f>
        <v>0</v>
      </c>
      <c r="M137" s="177">
        <f>RES_hhdet_in_tesh!M137/RES_summary!M$21</f>
        <v>8.7659899365178244</v>
      </c>
      <c r="N137" s="177">
        <f>RES_hhdet_in_tesh!N137/RES_summary!N$21</f>
        <v>0</v>
      </c>
      <c r="O137" s="177">
        <f>RES_hhdet_in_tesh!O137/RES_summary!O$21</f>
        <v>0</v>
      </c>
      <c r="P137" s="177">
        <f>RES_hhdet_in_tesh!P137/RES_summary!P$21</f>
        <v>10.316880496247709</v>
      </c>
      <c r="Q137" s="177">
        <f>RES_hhdet_in_tesh!Q137/RES_summary!Q$21</f>
        <v>0</v>
      </c>
    </row>
    <row r="138" spans="1:17" ht="12" customHeight="1" x14ac:dyDescent="0.25">
      <c r="A138" s="148" t="s">
        <v>59</v>
      </c>
      <c r="B138" s="156"/>
      <c r="C138" s="177">
        <f>RES_hhdet_in_tesh!C138/RES_summary!C$21</f>
        <v>5.1532838627051687</v>
      </c>
      <c r="D138" s="177">
        <f>RES_hhdet_in_tesh!D138/RES_summary!D$21</f>
        <v>5.0423285706751546</v>
      </c>
      <c r="E138" s="177">
        <f>RES_hhdet_in_tesh!E138/RES_summary!E$21</f>
        <v>0</v>
      </c>
      <c r="F138" s="177">
        <f>RES_hhdet_in_tesh!F138/RES_summary!F$21</f>
        <v>4.9832443096441672</v>
      </c>
      <c r="G138" s="177">
        <f>RES_hhdet_in_tesh!G138/RES_summary!G$21</f>
        <v>4.9244444228344229</v>
      </c>
      <c r="H138" s="177">
        <f>RES_hhdet_in_tesh!H138/RES_summary!H$21</f>
        <v>4.8223478587019404</v>
      </c>
      <c r="I138" s="177">
        <f>RES_hhdet_in_tesh!I138/RES_summary!I$21</f>
        <v>4.739519822988008</v>
      </c>
      <c r="J138" s="177">
        <f>RES_hhdet_in_tesh!J138/RES_summary!J$21</f>
        <v>0</v>
      </c>
      <c r="K138" s="177">
        <f>RES_hhdet_in_tesh!K138/RES_summary!K$21</f>
        <v>0</v>
      </c>
      <c r="L138" s="177">
        <f>RES_hhdet_in_tesh!L138/RES_summary!L$21</f>
        <v>0</v>
      </c>
      <c r="M138" s="177">
        <f>RES_hhdet_in_tesh!M138/RES_summary!M$21</f>
        <v>4.1575165864279446</v>
      </c>
      <c r="N138" s="177">
        <f>RES_hhdet_in_tesh!N138/RES_summary!N$21</f>
        <v>0</v>
      </c>
      <c r="O138" s="177">
        <f>RES_hhdet_in_tesh!O138/RES_summary!O$21</f>
        <v>0</v>
      </c>
      <c r="P138" s="177">
        <f>RES_hhdet_in_tesh!P138/RES_summary!P$21</f>
        <v>4.5814876751416165</v>
      </c>
      <c r="Q138" s="177">
        <f>RES_hhdet_in_tesh!Q138/RES_summary!Q$21</f>
        <v>0</v>
      </c>
    </row>
    <row r="139" spans="1:17" ht="12" customHeight="1" x14ac:dyDescent="0.25">
      <c r="A139" s="158" t="s">
        <v>62</v>
      </c>
      <c r="B139" s="157"/>
      <c r="C139" s="178">
        <f>RES_hhdet_in_tesh!C139/RES_summary!C$21</f>
        <v>8.5224369232566772</v>
      </c>
      <c r="D139" s="178">
        <f>RES_hhdet_in_tesh!D139/RES_summary!D$21</f>
        <v>8.539094037137076</v>
      </c>
      <c r="E139" s="178">
        <f>RES_hhdet_in_tesh!E139/RES_summary!E$21</f>
        <v>0</v>
      </c>
      <c r="F139" s="178">
        <f>RES_hhdet_in_tesh!F139/RES_summary!F$21</f>
        <v>8.7139161343124805</v>
      </c>
      <c r="G139" s="178">
        <f>RES_hhdet_in_tesh!G139/RES_summary!G$21</f>
        <v>8.2758807008301325</v>
      </c>
      <c r="H139" s="178">
        <f>RES_hhdet_in_tesh!H139/RES_summary!H$21</f>
        <v>8.437216810464804</v>
      </c>
      <c r="I139" s="178">
        <f>RES_hhdet_in_tesh!I139/RES_summary!I$21</f>
        <v>8.2527165132600118</v>
      </c>
      <c r="J139" s="178">
        <f>RES_hhdet_in_tesh!J139/RES_summary!J$21</f>
        <v>0</v>
      </c>
      <c r="K139" s="178">
        <f>RES_hhdet_in_tesh!K139/RES_summary!K$21</f>
        <v>0</v>
      </c>
      <c r="L139" s="178">
        <f>RES_hhdet_in_tesh!L139/RES_summary!L$21</f>
        <v>8.9838096325821297</v>
      </c>
      <c r="M139" s="178">
        <f>RES_hhdet_in_tesh!M139/RES_summary!M$21</f>
        <v>7.7420554886421193</v>
      </c>
      <c r="N139" s="178">
        <f>RES_hhdet_in_tesh!N139/RES_summary!N$21</f>
        <v>0</v>
      </c>
      <c r="O139" s="178">
        <f>RES_hhdet_in_tesh!O139/RES_summary!O$21</f>
        <v>0</v>
      </c>
      <c r="P139" s="178">
        <f>RES_hhdet_in_tesh!P139/RES_summary!P$21</f>
        <v>8.3511823086143302</v>
      </c>
      <c r="Q139" s="178">
        <f>RES_hhdet_in_tesh!Q139/RES_summary!Q$21</f>
        <v>8.7960049582724107</v>
      </c>
    </row>
    <row r="140" spans="1:17" ht="12" customHeight="1" x14ac:dyDescent="0.25">
      <c r="A140" s="23" t="s">
        <v>57</v>
      </c>
      <c r="B140" s="156"/>
      <c r="C140" s="177">
        <f>RES_hhdet_in_tesh!C140/RES_summary!C$21</f>
        <v>0</v>
      </c>
      <c r="D140" s="177">
        <f>RES_hhdet_in_tesh!D140/RES_summary!D$21</f>
        <v>0</v>
      </c>
      <c r="E140" s="177">
        <f>RES_hhdet_in_tesh!E140/RES_summary!E$21</f>
        <v>0</v>
      </c>
      <c r="F140" s="177">
        <f>RES_hhdet_in_tesh!F140/RES_summary!F$21</f>
        <v>0</v>
      </c>
      <c r="G140" s="177">
        <f>RES_hhdet_in_tesh!G140/RES_summary!G$21</f>
        <v>0</v>
      </c>
      <c r="H140" s="177">
        <f>RES_hhdet_in_tesh!H140/RES_summary!H$21</f>
        <v>0</v>
      </c>
      <c r="I140" s="177">
        <f>RES_hhdet_in_tesh!I140/RES_summary!I$21</f>
        <v>0</v>
      </c>
      <c r="J140" s="177">
        <f>RES_hhdet_in_tesh!J140/RES_summary!J$21</f>
        <v>0</v>
      </c>
      <c r="K140" s="177">
        <f>RES_hhdet_in_tesh!K140/RES_summary!K$21</f>
        <v>0</v>
      </c>
      <c r="L140" s="177">
        <f>RES_hhdet_in_tesh!L140/RES_summary!L$21</f>
        <v>0</v>
      </c>
      <c r="M140" s="177">
        <f>RES_hhdet_in_tesh!M140/RES_summary!M$21</f>
        <v>0</v>
      </c>
      <c r="N140" s="177">
        <f>RES_hhdet_in_tesh!N140/RES_summary!N$21</f>
        <v>0</v>
      </c>
      <c r="O140" s="177">
        <f>RES_hhdet_in_tesh!O140/RES_summary!O$21</f>
        <v>0</v>
      </c>
      <c r="P140" s="177">
        <f>RES_hhdet_in_tesh!P140/RES_summary!P$21</f>
        <v>0</v>
      </c>
      <c r="Q140" s="177">
        <f>RES_hhdet_in_tesh!Q140/RES_summary!Q$21</f>
        <v>0</v>
      </c>
    </row>
    <row r="141" spans="1:17" ht="12" customHeight="1" x14ac:dyDescent="0.25">
      <c r="A141" s="29" t="s">
        <v>140</v>
      </c>
      <c r="B141" s="57"/>
      <c r="C141" s="176">
        <f>RES_hhdet_in_tesh!C141/RES_summary!C$21</f>
        <v>8.5224369232566772</v>
      </c>
      <c r="D141" s="176">
        <f>RES_hhdet_in_tesh!D141/RES_summary!D$21</f>
        <v>8.539094037137076</v>
      </c>
      <c r="E141" s="176">
        <f>RES_hhdet_in_tesh!E141/RES_summary!E$21</f>
        <v>0</v>
      </c>
      <c r="F141" s="176">
        <f>RES_hhdet_in_tesh!F141/RES_summary!F$21</f>
        <v>8.7139161343124805</v>
      </c>
      <c r="G141" s="176">
        <f>RES_hhdet_in_tesh!G141/RES_summary!G$21</f>
        <v>8.2758807008301325</v>
      </c>
      <c r="H141" s="176">
        <f>RES_hhdet_in_tesh!H141/RES_summary!H$21</f>
        <v>8.437216810464804</v>
      </c>
      <c r="I141" s="176">
        <f>RES_hhdet_in_tesh!I141/RES_summary!I$21</f>
        <v>8.2527165132600118</v>
      </c>
      <c r="J141" s="176">
        <f>RES_hhdet_in_tesh!J141/RES_summary!J$21</f>
        <v>0</v>
      </c>
      <c r="K141" s="176">
        <f>RES_hhdet_in_tesh!K141/RES_summary!K$21</f>
        <v>0</v>
      </c>
      <c r="L141" s="176">
        <f>RES_hhdet_in_tesh!L141/RES_summary!L$21</f>
        <v>8.9838096325821297</v>
      </c>
      <c r="M141" s="176">
        <f>RES_hhdet_in_tesh!M141/RES_summary!M$21</f>
        <v>7.7420554886421193</v>
      </c>
      <c r="N141" s="176">
        <f>RES_hhdet_in_tesh!N141/RES_summary!N$21</f>
        <v>0</v>
      </c>
      <c r="O141" s="176">
        <f>RES_hhdet_in_tesh!O141/RES_summary!O$21</f>
        <v>0</v>
      </c>
      <c r="P141" s="176">
        <f>RES_hhdet_in_tesh!P141/RES_summary!P$21</f>
        <v>8.3511823086143302</v>
      </c>
      <c r="Q141" s="176">
        <f>RES_hhdet_in_tesh!Q141/RES_summary!Q$21</f>
        <v>8.7960049582724107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84">
        <f>RES_hhdet_in_tesh!C143/RES_summary!C$21</f>
        <v>143.51499709811009</v>
      </c>
      <c r="D143" s="184">
        <f>RES_hhdet_in_tesh!D143/RES_summary!D$21</f>
        <v>136.15703311121453</v>
      </c>
      <c r="E143" s="184">
        <f>RES_hhdet_in_tesh!E143/RES_summary!E$21</f>
        <v>138.56816396955165</v>
      </c>
      <c r="F143" s="184">
        <f>RES_hhdet_in_tesh!F143/RES_summary!F$21</f>
        <v>142.34466499474101</v>
      </c>
      <c r="G143" s="184">
        <f>RES_hhdet_in_tesh!G143/RES_summary!G$21</f>
        <v>137.38013454416856</v>
      </c>
      <c r="H143" s="184">
        <f>RES_hhdet_in_tesh!H143/RES_summary!H$21</f>
        <v>135.37717883141045</v>
      </c>
      <c r="I143" s="184">
        <f>RES_hhdet_in_tesh!I143/RES_summary!I$21</f>
        <v>123.09155030382419</v>
      </c>
      <c r="J143" s="184">
        <f>RES_hhdet_in_tesh!J143/RES_summary!J$21</f>
        <v>130.65715642836545</v>
      </c>
      <c r="K143" s="184">
        <f>RES_hhdet_in_tesh!K143/RES_summary!K$21</f>
        <v>125.53953094649688</v>
      </c>
      <c r="L143" s="184">
        <f>RES_hhdet_in_tesh!L143/RES_summary!L$21</f>
        <v>130.45721390839805</v>
      </c>
      <c r="M143" s="184">
        <f>RES_hhdet_in_tesh!M143/RES_summary!M$21</f>
        <v>105.89823625567506</v>
      </c>
      <c r="N143" s="184">
        <f>RES_hhdet_in_tesh!N143/RES_summary!N$21</f>
        <v>120.7915258865302</v>
      </c>
      <c r="O143" s="184">
        <f>RES_hhdet_in_tesh!O143/RES_summary!O$21</f>
        <v>126.86349894899973</v>
      </c>
      <c r="P143" s="184">
        <f>RES_hhdet_in_tesh!P143/RES_summary!P$21</f>
        <v>102.52709363452608</v>
      </c>
      <c r="Q143" s="184">
        <f>RES_hhdet_in_tesh!Q143/RES_summary!Q$21</f>
        <v>107.15440255701773</v>
      </c>
    </row>
    <row r="144" spans="1:17" ht="12.95" customHeight="1" x14ac:dyDescent="0.25">
      <c r="A144" s="158" t="s">
        <v>65</v>
      </c>
      <c r="B144" s="157"/>
      <c r="C144" s="178">
        <f>RES_hhdet_in_tesh!C144/RES_summary!C$21</f>
        <v>102.08959811230415</v>
      </c>
      <c r="D144" s="178">
        <f>RES_hhdet_in_tesh!D144/RES_summary!D$21</f>
        <v>95.771123438629886</v>
      </c>
      <c r="E144" s="178">
        <f>RES_hhdet_in_tesh!E144/RES_summary!E$21</f>
        <v>98.210368848177012</v>
      </c>
      <c r="F144" s="178">
        <f>RES_hhdet_in_tesh!F144/RES_summary!F$21</f>
        <v>102.45078175073648</v>
      </c>
      <c r="G144" s="178">
        <f>RES_hhdet_in_tesh!G144/RES_summary!G$21</f>
        <v>99.478420440300738</v>
      </c>
      <c r="H144" s="178">
        <f>RES_hhdet_in_tesh!H144/RES_summary!H$21</f>
        <v>93.779943187315951</v>
      </c>
      <c r="I144" s="178">
        <f>RES_hhdet_in_tesh!I144/RES_summary!I$21</f>
        <v>81.52809830946417</v>
      </c>
      <c r="J144" s="178">
        <f>RES_hhdet_in_tesh!J144/RES_summary!J$21</f>
        <v>88.958607683201137</v>
      </c>
      <c r="K144" s="178">
        <f>RES_hhdet_in_tesh!K144/RES_summary!K$21</f>
        <v>84.936670909696289</v>
      </c>
      <c r="L144" s="178">
        <f>RES_hhdet_in_tesh!L144/RES_summary!L$21</f>
        <v>87.062138933331127</v>
      </c>
      <c r="M144" s="178">
        <f>RES_hhdet_in_tesh!M144/RES_summary!M$21</f>
        <v>66.304914831343964</v>
      </c>
      <c r="N144" s="178">
        <f>RES_hhdet_in_tesh!N144/RES_summary!N$21</f>
        <v>75.029468107369567</v>
      </c>
      <c r="O144" s="178">
        <f>RES_hhdet_in_tesh!O144/RES_summary!O$21</f>
        <v>79.615718802633779</v>
      </c>
      <c r="P144" s="178">
        <f>RES_hhdet_in_tesh!P144/RES_summary!P$21</f>
        <v>60.552994518364692</v>
      </c>
      <c r="Q144" s="178">
        <f>RES_hhdet_in_tesh!Q144/RES_summary!Q$21</f>
        <v>64.299087158951991</v>
      </c>
    </row>
    <row r="145" spans="1:17" ht="12" customHeight="1" x14ac:dyDescent="0.25">
      <c r="A145" s="23" t="s">
        <v>60</v>
      </c>
      <c r="B145" s="156"/>
      <c r="C145" s="177">
        <f>RES_hhdet_in_tesh!C145/RES_summary!C$21</f>
        <v>102.08959811230415</v>
      </c>
      <c r="D145" s="177">
        <f>RES_hhdet_in_tesh!D145/RES_summary!D$21</f>
        <v>95.771123438629886</v>
      </c>
      <c r="E145" s="177">
        <f>RES_hhdet_in_tesh!E145/RES_summary!E$21</f>
        <v>98.210368848177012</v>
      </c>
      <c r="F145" s="177">
        <f>RES_hhdet_in_tesh!F145/RES_summary!F$21</f>
        <v>102.45078175073648</v>
      </c>
      <c r="G145" s="177">
        <f>RES_hhdet_in_tesh!G145/RES_summary!G$21</f>
        <v>99.478420440300738</v>
      </c>
      <c r="H145" s="177">
        <f>RES_hhdet_in_tesh!H145/RES_summary!H$21</f>
        <v>93.779943187315951</v>
      </c>
      <c r="I145" s="177">
        <f>RES_hhdet_in_tesh!I145/RES_summary!I$21</f>
        <v>81.52809830946417</v>
      </c>
      <c r="J145" s="177">
        <f>RES_hhdet_in_tesh!J145/RES_summary!J$21</f>
        <v>88.958607683201137</v>
      </c>
      <c r="K145" s="177">
        <f>RES_hhdet_in_tesh!K145/RES_summary!K$21</f>
        <v>84.936670909696289</v>
      </c>
      <c r="L145" s="177">
        <f>RES_hhdet_in_tesh!L145/RES_summary!L$21</f>
        <v>87.062138933331127</v>
      </c>
      <c r="M145" s="177">
        <f>RES_hhdet_in_tesh!M145/RES_summary!M$21</f>
        <v>66.304914831343964</v>
      </c>
      <c r="N145" s="177">
        <f>RES_hhdet_in_tesh!N145/RES_summary!N$21</f>
        <v>75.029468107369567</v>
      </c>
      <c r="O145" s="177">
        <f>RES_hhdet_in_tesh!O145/RES_summary!O$21</f>
        <v>79.615718802633779</v>
      </c>
      <c r="P145" s="177">
        <f>RES_hhdet_in_tesh!P145/RES_summary!P$21</f>
        <v>60.552994518364692</v>
      </c>
      <c r="Q145" s="177">
        <f>RES_hhdet_in_tesh!Q145/RES_summary!Q$21</f>
        <v>64.299087158951991</v>
      </c>
    </row>
    <row r="146" spans="1:17" ht="12.95" customHeight="1" x14ac:dyDescent="0.25">
      <c r="A146" s="158" t="s">
        <v>112</v>
      </c>
      <c r="B146" s="157"/>
      <c r="C146" s="178">
        <f>RES_hhdet_in_tesh!C146/RES_summary!C$21</f>
        <v>16.421354729398015</v>
      </c>
      <c r="D146" s="178">
        <f>RES_hhdet_in_tesh!D146/RES_summary!D$21</f>
        <v>15.434557066278577</v>
      </c>
      <c r="E146" s="178">
        <f>RES_hhdet_in_tesh!E146/RES_summary!E$21</f>
        <v>14.507550627977947</v>
      </c>
      <c r="F146" s="178">
        <f>RES_hhdet_in_tesh!F146/RES_summary!F$21</f>
        <v>14.231931615808094</v>
      </c>
      <c r="G146" s="178">
        <f>RES_hhdet_in_tesh!G146/RES_summary!G$21</f>
        <v>14.062617997695153</v>
      </c>
      <c r="H146" s="178">
        <f>RES_hhdet_in_tesh!H146/RES_summary!H$21</f>
        <v>17.652770862861335</v>
      </c>
      <c r="I146" s="178">
        <f>RES_hhdet_in_tesh!I146/RES_summary!I$21</f>
        <v>18.039045847290673</v>
      </c>
      <c r="J146" s="178">
        <f>RES_hhdet_in_tesh!J146/RES_summary!J$21</f>
        <v>17.870793131874692</v>
      </c>
      <c r="K146" s="178">
        <f>RES_hhdet_in_tesh!K146/RES_summary!K$21</f>
        <v>18.225786431848967</v>
      </c>
      <c r="L146" s="178">
        <f>RES_hhdet_in_tesh!L146/RES_summary!L$21</f>
        <v>17.611720156799851</v>
      </c>
      <c r="M146" s="178">
        <f>RES_hhdet_in_tesh!M146/RES_summary!M$21</f>
        <v>18.625493548623233</v>
      </c>
      <c r="N146" s="178">
        <f>RES_hhdet_in_tesh!N146/RES_summary!N$21</f>
        <v>19.017312121995857</v>
      </c>
      <c r="O146" s="178">
        <f>RES_hhdet_in_tesh!O146/RES_summary!O$21</f>
        <v>18.829148150200297</v>
      </c>
      <c r="P146" s="178">
        <f>RES_hhdet_in_tesh!P146/RES_summary!P$21</f>
        <v>18.117228451108787</v>
      </c>
      <c r="Q146" s="178">
        <f>RES_hhdet_in_tesh!Q146/RES_summary!Q$21</f>
        <v>17.730560369620221</v>
      </c>
    </row>
    <row r="147" spans="1:17" ht="12" customHeight="1" x14ac:dyDescent="0.25">
      <c r="A147" s="23" t="s">
        <v>60</v>
      </c>
      <c r="B147" s="156"/>
      <c r="C147" s="177">
        <f>RES_hhdet_in_tesh!C147/RES_summary!C$21</f>
        <v>16.421354729398015</v>
      </c>
      <c r="D147" s="177">
        <f>RES_hhdet_in_tesh!D147/RES_summary!D$21</f>
        <v>15.434557066278577</v>
      </c>
      <c r="E147" s="177">
        <f>RES_hhdet_in_tesh!E147/RES_summary!E$21</f>
        <v>14.507550627977947</v>
      </c>
      <c r="F147" s="177">
        <f>RES_hhdet_in_tesh!F147/RES_summary!F$21</f>
        <v>14.231931615808094</v>
      </c>
      <c r="G147" s="177">
        <f>RES_hhdet_in_tesh!G147/RES_summary!G$21</f>
        <v>14.062617997695153</v>
      </c>
      <c r="H147" s="177">
        <f>RES_hhdet_in_tesh!H147/RES_summary!H$21</f>
        <v>17.652770862861335</v>
      </c>
      <c r="I147" s="177">
        <f>RES_hhdet_in_tesh!I147/RES_summary!I$21</f>
        <v>18.039045847290673</v>
      </c>
      <c r="J147" s="177">
        <f>RES_hhdet_in_tesh!J147/RES_summary!J$21</f>
        <v>17.870793131874692</v>
      </c>
      <c r="K147" s="177">
        <f>RES_hhdet_in_tesh!K147/RES_summary!K$21</f>
        <v>18.225786431848967</v>
      </c>
      <c r="L147" s="177">
        <f>RES_hhdet_in_tesh!L147/RES_summary!L$21</f>
        <v>17.611720156799851</v>
      </c>
      <c r="M147" s="177">
        <f>RES_hhdet_in_tesh!M147/RES_summary!M$21</f>
        <v>18.625493548623233</v>
      </c>
      <c r="N147" s="177">
        <f>RES_hhdet_in_tesh!N147/RES_summary!N$21</f>
        <v>19.017312121995857</v>
      </c>
      <c r="O147" s="177">
        <f>RES_hhdet_in_tesh!O147/RES_summary!O$21</f>
        <v>18.829148150200297</v>
      </c>
      <c r="P147" s="177">
        <f>RES_hhdet_in_tesh!P147/RES_summary!P$21</f>
        <v>18.117228451108787</v>
      </c>
      <c r="Q147" s="177">
        <f>RES_hhdet_in_tesh!Q147/RES_summary!Q$21</f>
        <v>17.730560369620221</v>
      </c>
    </row>
    <row r="148" spans="1:17" ht="12" customHeight="1" x14ac:dyDescent="0.25">
      <c r="A148" s="158" t="s">
        <v>63</v>
      </c>
      <c r="B148" s="157"/>
      <c r="C148" s="178">
        <f>RES_hhdet_in_tesh!C148/RES_summary!C$21</f>
        <v>16.481607613036317</v>
      </c>
      <c r="D148" s="178">
        <f>RES_hhdet_in_tesh!D148/RES_summary!D$21</f>
        <v>16.412254399761846</v>
      </c>
      <c r="E148" s="178">
        <f>RES_hhdet_in_tesh!E148/RES_summary!E$21</f>
        <v>16.887841516086546</v>
      </c>
      <c r="F148" s="178">
        <f>RES_hhdet_in_tesh!F148/RES_summary!F$21</f>
        <v>16.947960423098035</v>
      </c>
      <c r="G148" s="178">
        <f>RES_hhdet_in_tesh!G148/RES_summary!G$21</f>
        <v>15.563148698933251</v>
      </c>
      <c r="H148" s="178">
        <f>RES_hhdet_in_tesh!H148/RES_summary!H$21</f>
        <v>15.507142632153005</v>
      </c>
      <c r="I148" s="178">
        <f>RES_hhdet_in_tesh!I148/RES_summary!I$21</f>
        <v>15.271625688849905</v>
      </c>
      <c r="J148" s="178">
        <f>RES_hhdet_in_tesh!J148/RES_summary!J$21</f>
        <v>15.189736801009229</v>
      </c>
      <c r="K148" s="178">
        <f>RES_hhdet_in_tesh!K148/RES_summary!K$21</f>
        <v>14.072402064509784</v>
      </c>
      <c r="L148" s="178">
        <f>RES_hhdet_in_tesh!L148/RES_summary!L$21</f>
        <v>16.799410556654234</v>
      </c>
      <c r="M148" s="178">
        <f>RES_hhdet_in_tesh!M148/RES_summary!M$21</f>
        <v>13.225668863122548</v>
      </c>
      <c r="N148" s="178">
        <f>RES_hhdet_in_tesh!N148/RES_summary!N$21</f>
        <v>17.570154504972638</v>
      </c>
      <c r="O148" s="178">
        <f>RES_hhdet_in_tesh!O148/RES_summary!O$21</f>
        <v>18.541862925839023</v>
      </c>
      <c r="P148" s="178">
        <f>RES_hhdet_in_tesh!P148/RES_summary!P$21</f>
        <v>15.505556921919661</v>
      </c>
      <c r="Q148" s="178">
        <f>RES_hhdet_in_tesh!Q148/RES_summary!Q$21</f>
        <v>16.328505092672458</v>
      </c>
    </row>
    <row r="149" spans="1:17" ht="12" customHeight="1" x14ac:dyDescent="0.25">
      <c r="A149" s="167" t="s">
        <v>144</v>
      </c>
      <c r="B149" s="132"/>
      <c r="C149" s="183">
        <f>RES_hhdet_in_tesh!C149/RES_summary!C$21</f>
        <v>0</v>
      </c>
      <c r="D149" s="183">
        <f>RES_hhdet_in_tesh!D149/RES_summary!D$21</f>
        <v>0</v>
      </c>
      <c r="E149" s="183">
        <f>RES_hhdet_in_tesh!E149/RES_summary!E$21</f>
        <v>0</v>
      </c>
      <c r="F149" s="183">
        <f>RES_hhdet_in_tesh!F149/RES_summary!F$21</f>
        <v>0</v>
      </c>
      <c r="G149" s="183">
        <f>RES_hhdet_in_tesh!G149/RES_summary!G$21</f>
        <v>0</v>
      </c>
      <c r="H149" s="183">
        <f>RES_hhdet_in_tesh!H149/RES_summary!H$21</f>
        <v>0</v>
      </c>
      <c r="I149" s="183">
        <f>RES_hhdet_in_tesh!I149/RES_summary!I$21</f>
        <v>0</v>
      </c>
      <c r="J149" s="183">
        <f>RES_hhdet_in_tesh!J149/RES_summary!J$21</f>
        <v>0</v>
      </c>
      <c r="K149" s="183">
        <f>RES_hhdet_in_tesh!K149/RES_summary!K$21</f>
        <v>0</v>
      </c>
      <c r="L149" s="183">
        <f>RES_hhdet_in_tesh!L149/RES_summary!L$21</f>
        <v>0</v>
      </c>
      <c r="M149" s="183">
        <f>RES_hhdet_in_tesh!M149/RES_summary!M$21</f>
        <v>0</v>
      </c>
      <c r="N149" s="183">
        <f>RES_hhdet_in_tesh!N149/RES_summary!N$21</f>
        <v>0</v>
      </c>
      <c r="O149" s="183">
        <f>RES_hhdet_in_tesh!O149/RES_summary!O$21</f>
        <v>0</v>
      </c>
      <c r="P149" s="183">
        <f>RES_hhdet_in_tesh!P149/RES_summary!P$21</f>
        <v>0</v>
      </c>
      <c r="Q149" s="183">
        <f>RES_hhdet_in_tesh!Q149/RES_summary!Q$21</f>
        <v>0</v>
      </c>
    </row>
    <row r="150" spans="1:17" ht="12" customHeight="1" x14ac:dyDescent="0.25">
      <c r="A150" s="167" t="s">
        <v>143</v>
      </c>
      <c r="B150" s="132"/>
      <c r="C150" s="183">
        <f>RES_hhdet_in_tesh!C150/RES_summary!C$21</f>
        <v>0</v>
      </c>
      <c r="D150" s="183">
        <f>RES_hhdet_in_tesh!D150/RES_summary!D$21</f>
        <v>0</v>
      </c>
      <c r="E150" s="183">
        <f>RES_hhdet_in_tesh!E150/RES_summary!E$21</f>
        <v>0</v>
      </c>
      <c r="F150" s="183">
        <f>RES_hhdet_in_tesh!F150/RES_summary!F$21</f>
        <v>0</v>
      </c>
      <c r="G150" s="183">
        <f>RES_hhdet_in_tesh!G150/RES_summary!G$21</f>
        <v>0</v>
      </c>
      <c r="H150" s="183">
        <f>RES_hhdet_in_tesh!H150/RES_summary!H$21</f>
        <v>0</v>
      </c>
      <c r="I150" s="183">
        <f>RES_hhdet_in_tesh!I150/RES_summary!I$21</f>
        <v>0</v>
      </c>
      <c r="J150" s="183">
        <f>RES_hhdet_in_tesh!J150/RES_summary!J$21</f>
        <v>0</v>
      </c>
      <c r="K150" s="183">
        <f>RES_hhdet_in_tesh!K150/RES_summary!K$21</f>
        <v>0</v>
      </c>
      <c r="L150" s="183">
        <f>RES_hhdet_in_tesh!L150/RES_summary!L$21</f>
        <v>0</v>
      </c>
      <c r="M150" s="183">
        <f>RES_hhdet_in_tesh!M150/RES_summary!M$21</f>
        <v>0</v>
      </c>
      <c r="N150" s="183">
        <f>RES_hhdet_in_tesh!N150/RES_summary!N$21</f>
        <v>0</v>
      </c>
      <c r="O150" s="183">
        <f>RES_hhdet_in_tesh!O150/RES_summary!O$21</f>
        <v>0</v>
      </c>
      <c r="P150" s="183">
        <f>RES_hhdet_in_tesh!P150/RES_summary!P$21</f>
        <v>0</v>
      </c>
      <c r="Q150" s="183">
        <f>RES_hhdet_in_tesh!Q150/RES_summary!Q$21</f>
        <v>0</v>
      </c>
    </row>
    <row r="151" spans="1:17" ht="12" customHeight="1" x14ac:dyDescent="0.25">
      <c r="A151" s="166" t="s">
        <v>57</v>
      </c>
      <c r="B151" s="165"/>
      <c r="C151" s="182">
        <f>RES_hhdet_in_tesh!C151/RES_summary!C$21</f>
        <v>0</v>
      </c>
      <c r="D151" s="182">
        <f>RES_hhdet_in_tesh!D151/RES_summary!D$21</f>
        <v>0</v>
      </c>
      <c r="E151" s="182">
        <f>RES_hhdet_in_tesh!E151/RES_summary!E$21</f>
        <v>0</v>
      </c>
      <c r="F151" s="182">
        <f>RES_hhdet_in_tesh!F151/RES_summary!F$21</f>
        <v>0</v>
      </c>
      <c r="G151" s="182">
        <f>RES_hhdet_in_tesh!G151/RES_summary!G$21</f>
        <v>0</v>
      </c>
      <c r="H151" s="182">
        <f>RES_hhdet_in_tesh!H151/RES_summary!H$21</f>
        <v>0</v>
      </c>
      <c r="I151" s="182">
        <f>RES_hhdet_in_tesh!I151/RES_summary!I$21</f>
        <v>0</v>
      </c>
      <c r="J151" s="182">
        <f>RES_hhdet_in_tesh!J151/RES_summary!J$21</f>
        <v>0</v>
      </c>
      <c r="K151" s="182">
        <f>RES_hhdet_in_tesh!K151/RES_summary!K$21</f>
        <v>0</v>
      </c>
      <c r="L151" s="182">
        <f>RES_hhdet_in_tesh!L151/RES_summary!L$21</f>
        <v>0</v>
      </c>
      <c r="M151" s="182">
        <f>RES_hhdet_in_tesh!M151/RES_summary!M$21</f>
        <v>0</v>
      </c>
      <c r="N151" s="182">
        <f>RES_hhdet_in_tesh!N151/RES_summary!N$21</f>
        <v>0</v>
      </c>
      <c r="O151" s="182">
        <f>RES_hhdet_in_tesh!O151/RES_summary!O$21</f>
        <v>0</v>
      </c>
      <c r="P151" s="182">
        <f>RES_hhdet_in_tesh!P151/RES_summary!P$21</f>
        <v>0</v>
      </c>
      <c r="Q151" s="182">
        <f>RES_hhdet_in_tesh!Q151/RES_summary!Q$21</f>
        <v>0</v>
      </c>
    </row>
    <row r="152" spans="1:17" ht="12" customHeight="1" x14ac:dyDescent="0.25">
      <c r="A152" s="147" t="s">
        <v>59</v>
      </c>
      <c r="B152" s="164"/>
      <c r="C152" s="181">
        <f>RES_hhdet_in_tesh!C152/RES_summary!C$21</f>
        <v>0</v>
      </c>
      <c r="D152" s="181">
        <f>RES_hhdet_in_tesh!D152/RES_summary!D$21</f>
        <v>0</v>
      </c>
      <c r="E152" s="181">
        <f>RES_hhdet_in_tesh!E152/RES_summary!E$21</f>
        <v>0</v>
      </c>
      <c r="F152" s="181">
        <f>RES_hhdet_in_tesh!F152/RES_summary!F$21</f>
        <v>0</v>
      </c>
      <c r="G152" s="181">
        <f>RES_hhdet_in_tesh!G152/RES_summary!G$21</f>
        <v>0</v>
      </c>
      <c r="H152" s="181">
        <f>RES_hhdet_in_tesh!H152/RES_summary!H$21</f>
        <v>0</v>
      </c>
      <c r="I152" s="181">
        <f>RES_hhdet_in_tesh!I152/RES_summary!I$21</f>
        <v>0</v>
      </c>
      <c r="J152" s="181">
        <f>RES_hhdet_in_tesh!J152/RES_summary!J$21</f>
        <v>0</v>
      </c>
      <c r="K152" s="181">
        <f>RES_hhdet_in_tesh!K152/RES_summary!K$21</f>
        <v>0</v>
      </c>
      <c r="L152" s="181">
        <f>RES_hhdet_in_tesh!L152/RES_summary!L$21</f>
        <v>0</v>
      </c>
      <c r="M152" s="181">
        <f>RES_hhdet_in_tesh!M152/RES_summary!M$21</f>
        <v>0</v>
      </c>
      <c r="N152" s="181">
        <f>RES_hhdet_in_tesh!N152/RES_summary!N$21</f>
        <v>0</v>
      </c>
      <c r="O152" s="181">
        <f>RES_hhdet_in_tesh!O152/RES_summary!O$21</f>
        <v>0</v>
      </c>
      <c r="P152" s="181">
        <f>RES_hhdet_in_tesh!P152/RES_summary!P$21</f>
        <v>0</v>
      </c>
      <c r="Q152" s="181">
        <f>RES_hhdet_in_tesh!Q152/RES_summary!Q$21</f>
        <v>0</v>
      </c>
    </row>
    <row r="153" spans="1:17" ht="12" customHeight="1" x14ac:dyDescent="0.25">
      <c r="A153" s="163" t="s">
        <v>142</v>
      </c>
      <c r="B153" s="162"/>
      <c r="C153" s="180">
        <f>RES_hhdet_in_tesh!C153/RES_summary!C$21</f>
        <v>16.507454979059059</v>
      </c>
      <c r="D153" s="180">
        <f>RES_hhdet_in_tesh!D153/RES_summary!D$21</f>
        <v>16.441372734144945</v>
      </c>
      <c r="E153" s="180">
        <f>RES_hhdet_in_tesh!E153/RES_summary!E$21</f>
        <v>16.930756981688575</v>
      </c>
      <c r="F153" s="180">
        <f>RES_hhdet_in_tesh!F153/RES_summary!F$21</f>
        <v>16.992209865882405</v>
      </c>
      <c r="G153" s="180">
        <f>RES_hhdet_in_tesh!G153/RES_summary!G$21</f>
        <v>15.595842448867867</v>
      </c>
      <c r="H153" s="180">
        <f>RES_hhdet_in_tesh!H153/RES_summary!H$21</f>
        <v>15.569324168497488</v>
      </c>
      <c r="I153" s="180">
        <f>RES_hhdet_in_tesh!I153/RES_summary!I$21</f>
        <v>15.375761844899568</v>
      </c>
      <c r="J153" s="180">
        <f>RES_hhdet_in_tesh!J153/RES_summary!J$21</f>
        <v>15.287044527639498</v>
      </c>
      <c r="K153" s="180">
        <f>RES_hhdet_in_tesh!K153/RES_summary!K$21</f>
        <v>14.12160692696936</v>
      </c>
      <c r="L153" s="180">
        <f>RES_hhdet_in_tesh!L153/RES_summary!L$21</f>
        <v>17.017158143593583</v>
      </c>
      <c r="M153" s="180">
        <f>RES_hhdet_in_tesh!M153/RES_summary!M$21</f>
        <v>13.37888645357666</v>
      </c>
      <c r="N153" s="180">
        <f>RES_hhdet_in_tesh!N153/RES_summary!N$21</f>
        <v>17.837363824564743</v>
      </c>
      <c r="O153" s="180">
        <f>RES_hhdet_in_tesh!O153/RES_summary!O$21</f>
        <v>18.863370837245025</v>
      </c>
      <c r="P153" s="180">
        <f>RES_hhdet_in_tesh!P153/RES_summary!P$21</f>
        <v>15.690138718033966</v>
      </c>
      <c r="Q153" s="180">
        <f>RES_hhdet_in_tesh!Q153/RES_summary!Q$21</f>
        <v>16.551527647032987</v>
      </c>
    </row>
    <row r="154" spans="1:17" ht="12" customHeight="1" x14ac:dyDescent="0.25">
      <c r="A154" s="161" t="s">
        <v>141</v>
      </c>
      <c r="B154" s="160"/>
      <c r="C154" s="179">
        <f>RES_hhdet_in_tesh!C154/RES_summary!C$21</f>
        <v>15.948101135305361</v>
      </c>
      <c r="D154" s="179">
        <f>RES_hhdet_in_tesh!D154/RES_summary!D$21</f>
        <v>15.851303954416444</v>
      </c>
      <c r="E154" s="179">
        <f>RES_hhdet_in_tesh!E154/RES_summary!E$21</f>
        <v>16.1608315268961</v>
      </c>
      <c r="F154" s="179">
        <f>RES_hhdet_in_tesh!F154/RES_summary!F$21</f>
        <v>16.152701969280876</v>
      </c>
      <c r="G154" s="179">
        <f>RES_hhdet_in_tesh!G154/RES_summary!G$21</f>
        <v>15.165741789418631</v>
      </c>
      <c r="H154" s="179">
        <f>RES_hhdet_in_tesh!H154/RES_summary!H$21</f>
        <v>15.071155819074889</v>
      </c>
      <c r="I154" s="179">
        <f>RES_hhdet_in_tesh!I154/RES_summary!I$21</f>
        <v>14.869659137352055</v>
      </c>
      <c r="J154" s="179">
        <f>RES_hhdet_in_tesh!J154/RES_summary!J$21</f>
        <v>14.759475238122976</v>
      </c>
      <c r="K154" s="179">
        <f>RES_hhdet_in_tesh!K154/RES_summary!K$21</f>
        <v>13.942495121945932</v>
      </c>
      <c r="L154" s="179">
        <f>RES_hhdet_in_tesh!L154/RES_summary!L$21</f>
        <v>15.791107191328287</v>
      </c>
      <c r="M154" s="179">
        <f>RES_hhdet_in_tesh!M154/RES_summary!M$21</f>
        <v>12.956554487137833</v>
      </c>
      <c r="N154" s="179">
        <f>RES_hhdet_in_tesh!N154/RES_summary!N$21</f>
        <v>16.548553315019753</v>
      </c>
      <c r="O154" s="179">
        <f>RES_hhdet_in_tesh!O154/RES_summary!O$21</f>
        <v>17.073642426700886</v>
      </c>
      <c r="P154" s="179">
        <f>RES_hhdet_in_tesh!P154/RES_summary!P$21</f>
        <v>14.869875252421973</v>
      </c>
      <c r="Q154" s="179">
        <f>RES_hhdet_in_tesh!Q154/RES_summary!Q$21</f>
        <v>15.361479586073431</v>
      </c>
    </row>
    <row r="155" spans="1:17" ht="12" customHeight="1" x14ac:dyDescent="0.25">
      <c r="A155" s="148" t="s">
        <v>60</v>
      </c>
      <c r="B155" s="156"/>
      <c r="C155" s="177">
        <f>RES_hhdet_in_tesh!C155/RES_summary!C$21</f>
        <v>10.794804204487054</v>
      </c>
      <c r="D155" s="177">
        <f>RES_hhdet_in_tesh!D155/RES_summary!D$21</f>
        <v>10.808927255356618</v>
      </c>
      <c r="E155" s="177">
        <f>RES_hhdet_in_tesh!E155/RES_summary!E$21</f>
        <v>11.142675317350049</v>
      </c>
      <c r="F155" s="177">
        <f>RES_hhdet_in_tesh!F155/RES_summary!F$21</f>
        <v>11.169172204243401</v>
      </c>
      <c r="G155" s="177">
        <f>RES_hhdet_in_tesh!G155/RES_summary!G$21</f>
        <v>10.241116315293123</v>
      </c>
      <c r="H155" s="177">
        <f>RES_hhdet_in_tesh!H155/RES_summary!H$21</f>
        <v>10.248568556507841</v>
      </c>
      <c r="I155" s="177">
        <f>RES_hhdet_in_tesh!I155/RES_summary!I$21</f>
        <v>10.130119465156543</v>
      </c>
      <c r="J155" s="177">
        <f>RES_hhdet_in_tesh!J155/RES_summary!J$21</f>
        <v>10.083656316821147</v>
      </c>
      <c r="K155" s="177">
        <f>RES_hhdet_in_tesh!K155/RES_summary!K$21</f>
        <v>9.3001400529337221</v>
      </c>
      <c r="L155" s="177">
        <f>RES_hhdet_in_tesh!L155/RES_summary!L$21</f>
        <v>11.201281738122988</v>
      </c>
      <c r="M155" s="177">
        <f>RES_hhdet_in_tesh!M155/RES_summary!M$21</f>
        <v>8.7978652601156355</v>
      </c>
      <c r="N155" s="177">
        <f>RES_hhdet_in_tesh!N155/RES_summary!N$21</f>
        <v>12.081631923913394</v>
      </c>
      <c r="O155" s="177">
        <f>RES_hhdet_in_tesh!O155/RES_summary!O$21</f>
        <v>12.386118591234512</v>
      </c>
      <c r="P155" s="177">
        <f>RES_hhdet_in_tesh!P155/RES_summary!P$21</f>
        <v>10.288666143492751</v>
      </c>
      <c r="Q155" s="177">
        <f>RES_hhdet_in_tesh!Q155/RES_summary!Q$21</f>
        <v>10.851739868135342</v>
      </c>
    </row>
    <row r="156" spans="1:17" ht="12" customHeight="1" x14ac:dyDescent="0.25">
      <c r="A156" s="148" t="s">
        <v>59</v>
      </c>
      <c r="B156" s="156"/>
      <c r="C156" s="177">
        <f>RES_hhdet_in_tesh!C156/RES_summary!C$21</f>
        <v>5.1532969308183052</v>
      </c>
      <c r="D156" s="177">
        <f>RES_hhdet_in_tesh!D156/RES_summary!D$21</f>
        <v>5.0423766990598278</v>
      </c>
      <c r="E156" s="177">
        <f>RES_hhdet_in_tesh!E156/RES_summary!E$21</f>
        <v>5.0181562095460528</v>
      </c>
      <c r="F156" s="177">
        <f>RES_hhdet_in_tesh!F156/RES_summary!F$21</f>
        <v>4.983529765037475</v>
      </c>
      <c r="G156" s="177">
        <f>RES_hhdet_in_tesh!G156/RES_summary!G$21</f>
        <v>4.9246254741255076</v>
      </c>
      <c r="H156" s="177">
        <f>RES_hhdet_in_tesh!H156/RES_summary!H$21</f>
        <v>4.8225872625670467</v>
      </c>
      <c r="I156" s="177">
        <f>RES_hhdet_in_tesh!I156/RES_summary!I$21</f>
        <v>4.7395396721955105</v>
      </c>
      <c r="J156" s="177">
        <f>RES_hhdet_in_tesh!J156/RES_summary!J$21</f>
        <v>4.6758189213018309</v>
      </c>
      <c r="K156" s="177">
        <f>RES_hhdet_in_tesh!K156/RES_summary!K$21</f>
        <v>4.6423550690122104</v>
      </c>
      <c r="L156" s="177">
        <f>RES_hhdet_in_tesh!L156/RES_summary!L$21</f>
        <v>4.5898254532052958</v>
      </c>
      <c r="M156" s="177">
        <f>RES_hhdet_in_tesh!M156/RES_summary!M$21</f>
        <v>4.1586892270221956</v>
      </c>
      <c r="N156" s="177">
        <f>RES_hhdet_in_tesh!N156/RES_summary!N$21</f>
        <v>4.4669213911063572</v>
      </c>
      <c r="O156" s="177">
        <f>RES_hhdet_in_tesh!O156/RES_summary!O$21</f>
        <v>4.687523835466374</v>
      </c>
      <c r="P156" s="177">
        <f>RES_hhdet_in_tesh!P156/RES_summary!P$21</f>
        <v>4.5812091089292197</v>
      </c>
      <c r="Q156" s="177">
        <f>RES_hhdet_in_tesh!Q156/RES_summary!Q$21</f>
        <v>4.5097397179380918</v>
      </c>
    </row>
    <row r="157" spans="1:17" ht="12" customHeight="1" x14ac:dyDescent="0.25">
      <c r="A157" s="158" t="s">
        <v>62</v>
      </c>
      <c r="B157" s="157"/>
      <c r="C157" s="178">
        <f>RES_hhdet_in_tesh!C157/RES_summary!C$21</f>
        <v>8.522436643371627</v>
      </c>
      <c r="D157" s="178">
        <f>RES_hhdet_in_tesh!D157/RES_summary!D$21</f>
        <v>8.5390982065442067</v>
      </c>
      <c r="E157" s="178">
        <f>RES_hhdet_in_tesh!E157/RES_summary!E$21</f>
        <v>8.9624029773101608</v>
      </c>
      <c r="F157" s="178">
        <f>RES_hhdet_in_tesh!F157/RES_summary!F$21</f>
        <v>8.7139912050983792</v>
      </c>
      <c r="G157" s="178">
        <f>RES_hhdet_in_tesh!G157/RES_summary!G$21</f>
        <v>8.2759474072394053</v>
      </c>
      <c r="H157" s="178">
        <f>RES_hhdet_in_tesh!H157/RES_summary!H$21</f>
        <v>8.437322149080142</v>
      </c>
      <c r="I157" s="178">
        <f>RES_hhdet_in_tesh!I157/RES_summary!I$21</f>
        <v>8.2527804582194637</v>
      </c>
      <c r="J157" s="178">
        <f>RES_hhdet_in_tesh!J157/RES_summary!J$21</f>
        <v>8.6380188122804107</v>
      </c>
      <c r="K157" s="178">
        <f>RES_hhdet_in_tesh!K157/RES_summary!K$21</f>
        <v>8.3046715404418379</v>
      </c>
      <c r="L157" s="178">
        <f>RES_hhdet_in_tesh!L157/RES_summary!L$21</f>
        <v>8.9839442616128302</v>
      </c>
      <c r="M157" s="178">
        <f>RES_hhdet_in_tesh!M157/RES_summary!M$21</f>
        <v>7.742159012585291</v>
      </c>
      <c r="N157" s="178">
        <f>RES_hhdet_in_tesh!N157/RES_summary!N$21</f>
        <v>9.1745911521921482</v>
      </c>
      <c r="O157" s="178">
        <f>RES_hhdet_in_tesh!O157/RES_summary!O$21</f>
        <v>9.8767690703266382</v>
      </c>
      <c r="P157" s="178">
        <f>RES_hhdet_in_tesh!P157/RES_summary!P$21</f>
        <v>8.3513137431329625</v>
      </c>
      <c r="Q157" s="178">
        <f>RES_hhdet_in_tesh!Q157/RES_summary!Q$21</f>
        <v>8.7962499357730675</v>
      </c>
    </row>
    <row r="158" spans="1:17" ht="12" customHeight="1" x14ac:dyDescent="0.25">
      <c r="A158" s="23" t="s">
        <v>57</v>
      </c>
      <c r="B158" s="156"/>
      <c r="C158" s="177">
        <f>RES_hhdet_in_tesh!C158/RES_summary!C$21</f>
        <v>0</v>
      </c>
      <c r="D158" s="177">
        <f>RES_hhdet_in_tesh!D158/RES_summary!D$21</f>
        <v>0</v>
      </c>
      <c r="E158" s="177">
        <f>RES_hhdet_in_tesh!E158/RES_summary!E$21</f>
        <v>0</v>
      </c>
      <c r="F158" s="177">
        <f>RES_hhdet_in_tesh!F158/RES_summary!F$21</f>
        <v>0</v>
      </c>
      <c r="G158" s="177">
        <f>RES_hhdet_in_tesh!G158/RES_summary!G$21</f>
        <v>0</v>
      </c>
      <c r="H158" s="177">
        <f>RES_hhdet_in_tesh!H158/RES_summary!H$21</f>
        <v>0</v>
      </c>
      <c r="I158" s="177">
        <f>RES_hhdet_in_tesh!I158/RES_summary!I$21</f>
        <v>0</v>
      </c>
      <c r="J158" s="177">
        <f>RES_hhdet_in_tesh!J158/RES_summary!J$21</f>
        <v>0</v>
      </c>
      <c r="K158" s="177">
        <f>RES_hhdet_in_tesh!K158/RES_summary!K$21</f>
        <v>0</v>
      </c>
      <c r="L158" s="177">
        <f>RES_hhdet_in_tesh!L158/RES_summary!L$21</f>
        <v>0</v>
      </c>
      <c r="M158" s="177">
        <f>RES_hhdet_in_tesh!M158/RES_summary!M$21</f>
        <v>0</v>
      </c>
      <c r="N158" s="177">
        <f>RES_hhdet_in_tesh!N158/RES_summary!N$21</f>
        <v>0</v>
      </c>
      <c r="O158" s="177">
        <f>RES_hhdet_in_tesh!O158/RES_summary!O$21</f>
        <v>0</v>
      </c>
      <c r="P158" s="177">
        <f>RES_hhdet_in_tesh!P158/RES_summary!P$21</f>
        <v>0</v>
      </c>
      <c r="Q158" s="177">
        <f>RES_hhdet_in_tesh!Q158/RES_summary!Q$21</f>
        <v>0</v>
      </c>
    </row>
    <row r="159" spans="1:17" ht="12" customHeight="1" x14ac:dyDescent="0.25">
      <c r="A159" s="29" t="s">
        <v>140</v>
      </c>
      <c r="B159" s="57"/>
      <c r="C159" s="176">
        <f>RES_hhdet_in_tesh!C159/RES_summary!C$21</f>
        <v>8.522436643371627</v>
      </c>
      <c r="D159" s="176">
        <f>RES_hhdet_in_tesh!D159/RES_summary!D$21</f>
        <v>8.5390982065442067</v>
      </c>
      <c r="E159" s="176">
        <f>RES_hhdet_in_tesh!E159/RES_summary!E$21</f>
        <v>8.9624029773101608</v>
      </c>
      <c r="F159" s="176">
        <f>RES_hhdet_in_tesh!F159/RES_summary!F$21</f>
        <v>8.7139912050983792</v>
      </c>
      <c r="G159" s="176">
        <f>RES_hhdet_in_tesh!G159/RES_summary!G$21</f>
        <v>8.2759474072394053</v>
      </c>
      <c r="H159" s="176">
        <f>RES_hhdet_in_tesh!H159/RES_summary!H$21</f>
        <v>8.437322149080142</v>
      </c>
      <c r="I159" s="176">
        <f>RES_hhdet_in_tesh!I159/RES_summary!I$21</f>
        <v>8.2527804582194637</v>
      </c>
      <c r="J159" s="176">
        <f>RES_hhdet_in_tesh!J159/RES_summary!J$21</f>
        <v>8.6380188122804107</v>
      </c>
      <c r="K159" s="176">
        <f>RES_hhdet_in_tesh!K159/RES_summary!K$21</f>
        <v>8.3046715404418379</v>
      </c>
      <c r="L159" s="176">
        <f>RES_hhdet_in_tesh!L159/RES_summary!L$21</f>
        <v>8.9839442616128302</v>
      </c>
      <c r="M159" s="176">
        <f>RES_hhdet_in_tesh!M159/RES_summary!M$21</f>
        <v>7.742159012585291</v>
      </c>
      <c r="N159" s="176">
        <f>RES_hhdet_in_tesh!N159/RES_summary!N$21</f>
        <v>9.1745911521921482</v>
      </c>
      <c r="O159" s="176">
        <f>RES_hhdet_in_tesh!O159/RES_summary!O$21</f>
        <v>9.8767690703266382</v>
      </c>
      <c r="P159" s="176">
        <f>RES_hhdet_in_tesh!P159/RES_summary!P$21</f>
        <v>8.3513137431329625</v>
      </c>
      <c r="Q159" s="176">
        <f>RES_hhdet_in_tesh!Q159/RES_summary!Q$21</f>
        <v>8.7962499357730675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84">
        <f>RES_hhdet_in_tesh!C161/RES_summary!C$21</f>
        <v>149.21974941672036</v>
      </c>
      <c r="D161" s="184">
        <f>RES_hhdet_in_tesh!D161/RES_summary!D$21</f>
        <v>143.39540440353647</v>
      </c>
      <c r="E161" s="184">
        <f>RES_hhdet_in_tesh!E161/RES_summary!E$21</f>
        <v>151.33148729262902</v>
      </c>
      <c r="F161" s="184">
        <f>RES_hhdet_in_tesh!F161/RES_summary!F$21</f>
        <v>154.74198871715899</v>
      </c>
      <c r="G161" s="184">
        <f>RES_hhdet_in_tesh!G161/RES_summary!G$21</f>
        <v>142.57354147898704</v>
      </c>
      <c r="H161" s="184">
        <f>RES_hhdet_in_tesh!H161/RES_summary!H$21</f>
        <v>139.25725868482195</v>
      </c>
      <c r="I161" s="184">
        <f>RES_hhdet_in_tesh!I161/RES_summary!I$21</f>
        <v>124.91392871213873</v>
      </c>
      <c r="J161" s="184">
        <f>RES_hhdet_in_tesh!J161/RES_summary!J$21</f>
        <v>140.82609068559276</v>
      </c>
      <c r="K161" s="184">
        <f>RES_hhdet_in_tesh!K161/RES_summary!K$21</f>
        <v>131.05434771176928</v>
      </c>
      <c r="L161" s="184">
        <f>RES_hhdet_in_tesh!L161/RES_summary!L$21</f>
        <v>146.22805151117456</v>
      </c>
      <c r="M161" s="184">
        <f>RES_hhdet_in_tesh!M161/RES_summary!M$21</f>
        <v>106.29399443536786</v>
      </c>
      <c r="N161" s="184">
        <f>RES_hhdet_in_tesh!N161/RES_summary!N$21</f>
        <v>135.59480922391569</v>
      </c>
      <c r="O161" s="184">
        <f>RES_hhdet_in_tesh!O161/RES_summary!O$21</f>
        <v>151.0537595736393</v>
      </c>
      <c r="P161" s="184">
        <f>RES_hhdet_in_tesh!P161/RES_summary!P$21</f>
        <v>108.32613229245069</v>
      </c>
      <c r="Q161" s="184">
        <f>RES_hhdet_in_tesh!Q161/RES_summary!Q$21</f>
        <v>119.78816034347791</v>
      </c>
    </row>
    <row r="162" spans="1:17" ht="12.95" customHeight="1" x14ac:dyDescent="0.25">
      <c r="A162" s="158" t="s">
        <v>65</v>
      </c>
      <c r="B162" s="157"/>
      <c r="C162" s="178">
        <f>RES_hhdet_in_tesh!C162/RES_summary!C$21</f>
        <v>107.19163157710089</v>
      </c>
      <c r="D162" s="178">
        <f>RES_hhdet_in_tesh!D162/RES_summary!D$21</f>
        <v>102.09746937584673</v>
      </c>
      <c r="E162" s="178">
        <f>RES_hhdet_in_tesh!E162/RES_summary!E$21</f>
        <v>109.67669710735157</v>
      </c>
      <c r="F162" s="178">
        <f>RES_hhdet_in_tesh!F162/RES_summary!F$21</f>
        <v>113.75385395004211</v>
      </c>
      <c r="G162" s="178">
        <f>RES_hhdet_in_tesh!G162/RES_summary!G$21</f>
        <v>103.65787390814054</v>
      </c>
      <c r="H162" s="178">
        <f>RES_hhdet_in_tesh!H162/RES_summary!H$21</f>
        <v>100.38804191335228</v>
      </c>
      <c r="I162" s="178">
        <f>RES_hhdet_in_tesh!I162/RES_summary!I$21</f>
        <v>86.625318863629957</v>
      </c>
      <c r="J162" s="178">
        <f>RES_hhdet_in_tesh!J162/RES_summary!J$21</f>
        <v>98.162125547890838</v>
      </c>
      <c r="K162" s="178">
        <f>RES_hhdet_in_tesh!K162/RES_summary!K$21</f>
        <v>89.915240519855232</v>
      </c>
      <c r="L162" s="178">
        <f>RES_hhdet_in_tesh!L162/RES_summary!L$21</f>
        <v>101.63602813859083</v>
      </c>
      <c r="M162" s="178">
        <f>RES_hhdet_in_tesh!M162/RES_summary!M$21</f>
        <v>67.049162260787099</v>
      </c>
      <c r="N162" s="178">
        <f>RES_hhdet_in_tesh!N162/RES_summary!N$21</f>
        <v>90.104339811502427</v>
      </c>
      <c r="O162" s="178">
        <f>RES_hhdet_in_tesh!O162/RES_summary!O$21</f>
        <v>103.37832022193348</v>
      </c>
      <c r="P162" s="178">
        <f>RES_hhdet_in_tesh!P162/RES_summary!P$21</f>
        <v>66.090026991945976</v>
      </c>
      <c r="Q162" s="178">
        <f>RES_hhdet_in_tesh!Q162/RES_summary!Q$21</f>
        <v>76.196512689423614</v>
      </c>
    </row>
    <row r="163" spans="1:17" ht="12" customHeight="1" x14ac:dyDescent="0.25">
      <c r="A163" s="23" t="s">
        <v>60</v>
      </c>
      <c r="B163" s="57"/>
      <c r="C163" s="176">
        <f>RES_hhdet_in_tesh!C163/RES_summary!C$21</f>
        <v>107.19163157710089</v>
      </c>
      <c r="D163" s="176">
        <f>RES_hhdet_in_tesh!D163/RES_summary!D$21</f>
        <v>102.09746937584673</v>
      </c>
      <c r="E163" s="176">
        <f>RES_hhdet_in_tesh!E163/RES_summary!E$21</f>
        <v>109.67669710735157</v>
      </c>
      <c r="F163" s="176">
        <f>RES_hhdet_in_tesh!F163/RES_summary!F$21</f>
        <v>113.75385395004211</v>
      </c>
      <c r="G163" s="176">
        <f>RES_hhdet_in_tesh!G163/RES_summary!G$21</f>
        <v>103.65787390814054</v>
      </c>
      <c r="H163" s="176">
        <f>RES_hhdet_in_tesh!H163/RES_summary!H$21</f>
        <v>100.38804191335228</v>
      </c>
      <c r="I163" s="176">
        <f>RES_hhdet_in_tesh!I163/RES_summary!I$21</f>
        <v>86.625318863629957</v>
      </c>
      <c r="J163" s="176">
        <f>RES_hhdet_in_tesh!J163/RES_summary!J$21</f>
        <v>98.162125547890838</v>
      </c>
      <c r="K163" s="176">
        <f>RES_hhdet_in_tesh!K163/RES_summary!K$21</f>
        <v>89.915240519855232</v>
      </c>
      <c r="L163" s="176">
        <f>RES_hhdet_in_tesh!L163/RES_summary!L$21</f>
        <v>101.63602813859083</v>
      </c>
      <c r="M163" s="176">
        <f>RES_hhdet_in_tesh!M163/RES_summary!M$21</f>
        <v>67.049162260787099</v>
      </c>
      <c r="N163" s="176">
        <f>RES_hhdet_in_tesh!N163/RES_summary!N$21</f>
        <v>90.104339811502427</v>
      </c>
      <c r="O163" s="176">
        <f>RES_hhdet_in_tesh!O163/RES_summary!O$21</f>
        <v>103.37832022193348</v>
      </c>
      <c r="P163" s="176">
        <f>RES_hhdet_in_tesh!P163/RES_summary!P$21</f>
        <v>66.090026991945976</v>
      </c>
      <c r="Q163" s="176">
        <f>RES_hhdet_in_tesh!Q163/RES_summary!Q$21</f>
        <v>76.196512689423614</v>
      </c>
    </row>
    <row r="164" spans="1:17" ht="12.95" customHeight="1" x14ac:dyDescent="0.25">
      <c r="A164" s="158" t="s">
        <v>112</v>
      </c>
      <c r="B164" s="157"/>
      <c r="C164" s="178">
        <f>RES_hhdet_in_tesh!C164/RES_summary!C$21</f>
        <v>17.09058447852717</v>
      </c>
      <c r="D164" s="178">
        <f>RES_hhdet_in_tesh!D164/RES_summary!D$21</f>
        <v>16.458049736472748</v>
      </c>
      <c r="E164" s="178">
        <f>RES_hhdet_in_tesh!E164/RES_summary!E$21</f>
        <v>15.959503342062268</v>
      </c>
      <c r="F164" s="178">
        <f>RES_hhdet_in_tesh!F164/RES_summary!F$21</f>
        <v>15.456360486545758</v>
      </c>
      <c r="G164" s="178">
        <f>RES_hhdet_in_tesh!G164/RES_summary!G$21</f>
        <v>15.163197913903725</v>
      </c>
      <c r="H164" s="178">
        <f>RES_hhdet_in_tesh!H164/RES_summary!H$21</f>
        <v>14.987690637727537</v>
      </c>
      <c r="I164" s="178">
        <f>RES_hhdet_in_tesh!I164/RES_summary!I$21</f>
        <v>14.758667296223868</v>
      </c>
      <c r="J164" s="178">
        <f>RES_hhdet_in_tesh!J164/RES_summary!J$21</f>
        <v>18.866368387881931</v>
      </c>
      <c r="K164" s="178">
        <f>RES_hhdet_in_tesh!K164/RES_summary!K$21</f>
        <v>18.768546870190576</v>
      </c>
      <c r="L164" s="178">
        <f>RES_hhdet_in_tesh!L164/RES_summary!L$21</f>
        <v>18.851792686544282</v>
      </c>
      <c r="M164" s="178">
        <f>RES_hhdet_in_tesh!M164/RES_summary!M$21</f>
        <v>18.416159101976156</v>
      </c>
      <c r="N164" s="178">
        <f>RES_hhdet_in_tesh!N164/RES_summary!N$21</f>
        <v>18.785888034302541</v>
      </c>
      <c r="O164" s="178">
        <f>RES_hhdet_in_tesh!O164/RES_summary!O$21</f>
        <v>19.17274794283637</v>
      </c>
      <c r="P164" s="178">
        <f>RES_hhdet_in_tesh!P164/RES_summary!P$21</f>
        <v>18.471247191509992</v>
      </c>
      <c r="Q164" s="178">
        <f>RES_hhdet_in_tesh!Q164/RES_summary!Q$21</f>
        <v>18.407297846747337</v>
      </c>
    </row>
    <row r="165" spans="1:17" ht="12" customHeight="1" x14ac:dyDescent="0.25">
      <c r="A165" s="23" t="s">
        <v>60</v>
      </c>
      <c r="B165" s="156"/>
      <c r="C165" s="177">
        <f>RES_hhdet_in_tesh!C165/RES_summary!C$21</f>
        <v>17.09058447852717</v>
      </c>
      <c r="D165" s="177">
        <f>RES_hhdet_in_tesh!D165/RES_summary!D$21</f>
        <v>16.458049736472748</v>
      </c>
      <c r="E165" s="177">
        <f>RES_hhdet_in_tesh!E165/RES_summary!E$21</f>
        <v>15.959503342062268</v>
      </c>
      <c r="F165" s="177">
        <f>RES_hhdet_in_tesh!F165/RES_summary!F$21</f>
        <v>15.456360486545758</v>
      </c>
      <c r="G165" s="177">
        <f>RES_hhdet_in_tesh!G165/RES_summary!G$21</f>
        <v>15.163197913903725</v>
      </c>
      <c r="H165" s="177">
        <f>RES_hhdet_in_tesh!H165/RES_summary!H$21</f>
        <v>14.987690637727537</v>
      </c>
      <c r="I165" s="177">
        <f>RES_hhdet_in_tesh!I165/RES_summary!I$21</f>
        <v>14.758667296223868</v>
      </c>
      <c r="J165" s="177">
        <f>RES_hhdet_in_tesh!J165/RES_summary!J$21</f>
        <v>18.866368387881931</v>
      </c>
      <c r="K165" s="177">
        <f>RES_hhdet_in_tesh!K165/RES_summary!K$21</f>
        <v>18.768546870190576</v>
      </c>
      <c r="L165" s="177">
        <f>RES_hhdet_in_tesh!L165/RES_summary!L$21</f>
        <v>18.851792686544282</v>
      </c>
      <c r="M165" s="177">
        <f>RES_hhdet_in_tesh!M165/RES_summary!M$21</f>
        <v>18.416159101976156</v>
      </c>
      <c r="N165" s="177">
        <f>RES_hhdet_in_tesh!N165/RES_summary!N$21</f>
        <v>18.785888034302541</v>
      </c>
      <c r="O165" s="177">
        <f>RES_hhdet_in_tesh!O165/RES_summary!O$21</f>
        <v>19.17274794283637</v>
      </c>
      <c r="P165" s="177">
        <f>RES_hhdet_in_tesh!P165/RES_summary!P$21</f>
        <v>18.471247191509992</v>
      </c>
      <c r="Q165" s="177">
        <f>RES_hhdet_in_tesh!Q165/RES_summary!Q$21</f>
        <v>18.407297846747337</v>
      </c>
    </row>
    <row r="166" spans="1:17" ht="12" customHeight="1" x14ac:dyDescent="0.25">
      <c r="A166" s="158" t="s">
        <v>63</v>
      </c>
      <c r="B166" s="157"/>
      <c r="C166" s="178">
        <f>RES_hhdet_in_tesh!C166/RES_summary!C$21</f>
        <v>16.415108627552208</v>
      </c>
      <c r="D166" s="178">
        <f>RES_hhdet_in_tesh!D166/RES_summary!D$21</f>
        <v>16.300818536923376</v>
      </c>
      <c r="E166" s="178">
        <f>RES_hhdet_in_tesh!E166/RES_summary!E$21</f>
        <v>16.732950161142096</v>
      </c>
      <c r="F166" s="178">
        <f>RES_hhdet_in_tesh!F166/RES_summary!F$21</f>
        <v>16.817852667346465</v>
      </c>
      <c r="G166" s="178">
        <f>RES_hhdet_in_tesh!G166/RES_summary!G$21</f>
        <v>15.476581422089565</v>
      </c>
      <c r="H166" s="178">
        <f>RES_hhdet_in_tesh!H166/RES_summary!H$21</f>
        <v>15.444283721165521</v>
      </c>
      <c r="I166" s="178">
        <f>RES_hhdet_in_tesh!I166/RES_summary!I$21</f>
        <v>15.277234591592496</v>
      </c>
      <c r="J166" s="178">
        <f>RES_hhdet_in_tesh!J166/RES_summary!J$21</f>
        <v>15.159739482126732</v>
      </c>
      <c r="K166" s="178">
        <f>RES_hhdet_in_tesh!K166/RES_summary!K$21</f>
        <v>14.06605257940824</v>
      </c>
      <c r="L166" s="178">
        <f>RES_hhdet_in_tesh!L166/RES_summary!L$21</f>
        <v>16.756588438336721</v>
      </c>
      <c r="M166" s="178">
        <f>RES_hhdet_in_tesh!M166/RES_summary!M$21</f>
        <v>13.08680623362749</v>
      </c>
      <c r="N166" s="178">
        <f>RES_hhdet_in_tesh!N166/RES_summary!N$21</f>
        <v>17.530420191088222</v>
      </c>
      <c r="O166" s="178">
        <f>RES_hhdet_in_tesh!O166/RES_summary!O$21</f>
        <v>18.626464897480432</v>
      </c>
      <c r="P166" s="178">
        <f>RES_hhdet_in_tesh!P166/RES_summary!P$21</f>
        <v>15.414022533837974</v>
      </c>
      <c r="Q166" s="178">
        <f>RES_hhdet_in_tesh!Q166/RES_summary!Q$21</f>
        <v>16.388641842987273</v>
      </c>
    </row>
    <row r="167" spans="1:17" ht="12" customHeight="1" x14ac:dyDescent="0.25">
      <c r="A167" s="167" t="s">
        <v>144</v>
      </c>
      <c r="B167" s="132"/>
      <c r="C167" s="183">
        <f>RES_hhdet_in_tesh!C167/RES_summary!C$21</f>
        <v>0</v>
      </c>
      <c r="D167" s="183">
        <f>RES_hhdet_in_tesh!D167/RES_summary!D$21</f>
        <v>0</v>
      </c>
      <c r="E167" s="183">
        <f>RES_hhdet_in_tesh!E167/RES_summary!E$21</f>
        <v>0</v>
      </c>
      <c r="F167" s="183">
        <f>RES_hhdet_in_tesh!F167/RES_summary!F$21</f>
        <v>0</v>
      </c>
      <c r="G167" s="183">
        <f>RES_hhdet_in_tesh!G167/RES_summary!G$21</f>
        <v>0</v>
      </c>
      <c r="H167" s="183">
        <f>RES_hhdet_in_tesh!H167/RES_summary!H$21</f>
        <v>0</v>
      </c>
      <c r="I167" s="183">
        <f>RES_hhdet_in_tesh!I167/RES_summary!I$21</f>
        <v>0</v>
      </c>
      <c r="J167" s="183">
        <f>RES_hhdet_in_tesh!J167/RES_summary!J$21</f>
        <v>0</v>
      </c>
      <c r="K167" s="183">
        <f>RES_hhdet_in_tesh!K167/RES_summary!K$21</f>
        <v>0</v>
      </c>
      <c r="L167" s="183">
        <f>RES_hhdet_in_tesh!L167/RES_summary!L$21</f>
        <v>0</v>
      </c>
      <c r="M167" s="183">
        <f>RES_hhdet_in_tesh!M167/RES_summary!M$21</f>
        <v>0</v>
      </c>
      <c r="N167" s="183">
        <f>RES_hhdet_in_tesh!N167/RES_summary!N$21</f>
        <v>0</v>
      </c>
      <c r="O167" s="183">
        <f>RES_hhdet_in_tesh!O167/RES_summary!O$21</f>
        <v>0</v>
      </c>
      <c r="P167" s="183">
        <f>RES_hhdet_in_tesh!P167/RES_summary!P$21</f>
        <v>0</v>
      </c>
      <c r="Q167" s="183">
        <f>RES_hhdet_in_tesh!Q167/RES_summary!Q$21</f>
        <v>0</v>
      </c>
    </row>
    <row r="168" spans="1:17" ht="12" customHeight="1" x14ac:dyDescent="0.25">
      <c r="A168" s="167" t="s">
        <v>143</v>
      </c>
      <c r="B168" s="132"/>
      <c r="C168" s="183">
        <f>RES_hhdet_in_tesh!C168/RES_summary!C$21</f>
        <v>0</v>
      </c>
      <c r="D168" s="183">
        <f>RES_hhdet_in_tesh!D168/RES_summary!D$21</f>
        <v>0</v>
      </c>
      <c r="E168" s="183">
        <f>RES_hhdet_in_tesh!E168/RES_summary!E$21</f>
        <v>0</v>
      </c>
      <c r="F168" s="183">
        <f>RES_hhdet_in_tesh!F168/RES_summary!F$21</f>
        <v>0</v>
      </c>
      <c r="G168" s="183">
        <f>RES_hhdet_in_tesh!G168/RES_summary!G$21</f>
        <v>0</v>
      </c>
      <c r="H168" s="183">
        <f>RES_hhdet_in_tesh!H168/RES_summary!H$21</f>
        <v>0</v>
      </c>
      <c r="I168" s="183">
        <f>RES_hhdet_in_tesh!I168/RES_summary!I$21</f>
        <v>0</v>
      </c>
      <c r="J168" s="183">
        <f>RES_hhdet_in_tesh!J168/RES_summary!J$21</f>
        <v>0</v>
      </c>
      <c r="K168" s="183">
        <f>RES_hhdet_in_tesh!K168/RES_summary!K$21</f>
        <v>0</v>
      </c>
      <c r="L168" s="183">
        <f>RES_hhdet_in_tesh!L168/RES_summary!L$21</f>
        <v>0</v>
      </c>
      <c r="M168" s="183">
        <f>RES_hhdet_in_tesh!M168/RES_summary!M$21</f>
        <v>0</v>
      </c>
      <c r="N168" s="183">
        <f>RES_hhdet_in_tesh!N168/RES_summary!N$21</f>
        <v>0</v>
      </c>
      <c r="O168" s="183">
        <f>RES_hhdet_in_tesh!O168/RES_summary!O$21</f>
        <v>0</v>
      </c>
      <c r="P168" s="183">
        <f>RES_hhdet_in_tesh!P168/RES_summary!P$21</f>
        <v>0</v>
      </c>
      <c r="Q168" s="183">
        <f>RES_hhdet_in_tesh!Q168/RES_summary!Q$21</f>
        <v>0</v>
      </c>
    </row>
    <row r="169" spans="1:17" ht="12" customHeight="1" x14ac:dyDescent="0.25">
      <c r="A169" s="166" t="s">
        <v>57</v>
      </c>
      <c r="B169" s="165"/>
      <c r="C169" s="182">
        <f>RES_hhdet_in_tesh!C169/RES_summary!C$21</f>
        <v>0</v>
      </c>
      <c r="D169" s="182">
        <f>RES_hhdet_in_tesh!D169/RES_summary!D$21</f>
        <v>0</v>
      </c>
      <c r="E169" s="182">
        <f>RES_hhdet_in_tesh!E169/RES_summary!E$21</f>
        <v>0</v>
      </c>
      <c r="F169" s="182">
        <f>RES_hhdet_in_tesh!F169/RES_summary!F$21</f>
        <v>0</v>
      </c>
      <c r="G169" s="182">
        <f>RES_hhdet_in_tesh!G169/RES_summary!G$21</f>
        <v>0</v>
      </c>
      <c r="H169" s="182">
        <f>RES_hhdet_in_tesh!H169/RES_summary!H$21</f>
        <v>0</v>
      </c>
      <c r="I169" s="182">
        <f>RES_hhdet_in_tesh!I169/RES_summary!I$21</f>
        <v>0</v>
      </c>
      <c r="J169" s="182">
        <f>RES_hhdet_in_tesh!J169/RES_summary!J$21</f>
        <v>0</v>
      </c>
      <c r="K169" s="182">
        <f>RES_hhdet_in_tesh!K169/RES_summary!K$21</f>
        <v>0</v>
      </c>
      <c r="L169" s="182">
        <f>RES_hhdet_in_tesh!L169/RES_summary!L$21</f>
        <v>0</v>
      </c>
      <c r="M169" s="182">
        <f>RES_hhdet_in_tesh!M169/RES_summary!M$21</f>
        <v>0</v>
      </c>
      <c r="N169" s="182">
        <f>RES_hhdet_in_tesh!N169/RES_summary!N$21</f>
        <v>0</v>
      </c>
      <c r="O169" s="182">
        <f>RES_hhdet_in_tesh!O169/RES_summary!O$21</f>
        <v>0</v>
      </c>
      <c r="P169" s="182">
        <f>RES_hhdet_in_tesh!P169/RES_summary!P$21</f>
        <v>0</v>
      </c>
      <c r="Q169" s="182">
        <f>RES_hhdet_in_tesh!Q169/RES_summary!Q$21</f>
        <v>0</v>
      </c>
    </row>
    <row r="170" spans="1:17" ht="12" customHeight="1" x14ac:dyDescent="0.25">
      <c r="A170" s="147" t="s">
        <v>59</v>
      </c>
      <c r="B170" s="164"/>
      <c r="C170" s="181">
        <f>RES_hhdet_in_tesh!C170/RES_summary!C$21</f>
        <v>0</v>
      </c>
      <c r="D170" s="181">
        <f>RES_hhdet_in_tesh!D170/RES_summary!D$21</f>
        <v>0</v>
      </c>
      <c r="E170" s="181">
        <f>RES_hhdet_in_tesh!E170/RES_summary!E$21</f>
        <v>0</v>
      </c>
      <c r="F170" s="181">
        <f>RES_hhdet_in_tesh!F170/RES_summary!F$21</f>
        <v>0</v>
      </c>
      <c r="G170" s="181">
        <f>RES_hhdet_in_tesh!G170/RES_summary!G$21</f>
        <v>0</v>
      </c>
      <c r="H170" s="181">
        <f>RES_hhdet_in_tesh!H170/RES_summary!H$21</f>
        <v>0</v>
      </c>
      <c r="I170" s="181">
        <f>RES_hhdet_in_tesh!I170/RES_summary!I$21</f>
        <v>0</v>
      </c>
      <c r="J170" s="181">
        <f>RES_hhdet_in_tesh!J170/RES_summary!J$21</f>
        <v>0</v>
      </c>
      <c r="K170" s="181">
        <f>RES_hhdet_in_tesh!K170/RES_summary!K$21</f>
        <v>0</v>
      </c>
      <c r="L170" s="181">
        <f>RES_hhdet_in_tesh!L170/RES_summary!L$21</f>
        <v>0</v>
      </c>
      <c r="M170" s="181">
        <f>RES_hhdet_in_tesh!M170/RES_summary!M$21</f>
        <v>0</v>
      </c>
      <c r="N170" s="181">
        <f>RES_hhdet_in_tesh!N170/RES_summary!N$21</f>
        <v>0</v>
      </c>
      <c r="O170" s="181">
        <f>RES_hhdet_in_tesh!O170/RES_summary!O$21</f>
        <v>0</v>
      </c>
      <c r="P170" s="181">
        <f>RES_hhdet_in_tesh!P170/RES_summary!P$21</f>
        <v>0</v>
      </c>
      <c r="Q170" s="181">
        <f>RES_hhdet_in_tesh!Q170/RES_summary!Q$21</f>
        <v>0</v>
      </c>
    </row>
    <row r="171" spans="1:17" ht="12" customHeight="1" x14ac:dyDescent="0.25">
      <c r="A171" s="163" t="s">
        <v>142</v>
      </c>
      <c r="B171" s="162"/>
      <c r="C171" s="180">
        <f>RES_hhdet_in_tesh!C171/RES_summary!C$21</f>
        <v>16.428295017596586</v>
      </c>
      <c r="D171" s="180">
        <f>RES_hhdet_in_tesh!D171/RES_summary!D$21</f>
        <v>16.315759187911823</v>
      </c>
      <c r="E171" s="180">
        <f>RES_hhdet_in_tesh!E171/RES_summary!E$21</f>
        <v>16.76056038770415</v>
      </c>
      <c r="F171" s="180">
        <f>RES_hhdet_in_tesh!F171/RES_summary!F$21</f>
        <v>16.84582152010487</v>
      </c>
      <c r="G171" s="180">
        <f>RES_hhdet_in_tesh!G171/RES_summary!G$21</f>
        <v>15.504049900517806</v>
      </c>
      <c r="H171" s="180">
        <f>RES_hhdet_in_tesh!H171/RES_summary!H$21</f>
        <v>15.512090698889461</v>
      </c>
      <c r="I171" s="180">
        <f>RES_hhdet_in_tesh!I171/RES_summary!I$21</f>
        <v>15.366374653313507</v>
      </c>
      <c r="J171" s="180">
        <f>RES_hhdet_in_tesh!J171/RES_summary!J$21</f>
        <v>15.298775132850817</v>
      </c>
      <c r="K171" s="180">
        <f>RES_hhdet_in_tesh!K171/RES_summary!K$21</f>
        <v>14.112783808513958</v>
      </c>
      <c r="L171" s="180">
        <f>RES_hhdet_in_tesh!L171/RES_summary!L$21</f>
        <v>16.953222080592191</v>
      </c>
      <c r="M171" s="180">
        <f>RES_hhdet_in_tesh!M171/RES_summary!M$21</f>
        <v>13.300928513805314</v>
      </c>
      <c r="N171" s="180">
        <f>RES_hhdet_in_tesh!N171/RES_summary!N$21</f>
        <v>17.721147466244684</v>
      </c>
      <c r="O171" s="180">
        <f>RES_hhdet_in_tesh!O171/RES_summary!O$21</f>
        <v>18.736341638614643</v>
      </c>
      <c r="P171" s="180">
        <f>RES_hhdet_in_tesh!P171/RES_summary!P$21</f>
        <v>15.628967208438722</v>
      </c>
      <c r="Q171" s="180">
        <f>RES_hhdet_in_tesh!Q171/RES_summary!Q$21</f>
        <v>16.51318322854549</v>
      </c>
    </row>
    <row r="172" spans="1:17" ht="12" customHeight="1" x14ac:dyDescent="0.25">
      <c r="A172" s="161" t="s">
        <v>141</v>
      </c>
      <c r="B172" s="160"/>
      <c r="C172" s="179">
        <f>RES_hhdet_in_tesh!C172/RES_summary!C$21</f>
        <v>15.836288989599849</v>
      </c>
      <c r="D172" s="179">
        <f>RES_hhdet_in_tesh!D172/RES_summary!D$21</f>
        <v>15.657232347628799</v>
      </c>
      <c r="E172" s="179">
        <f>RES_hhdet_in_tesh!E172/RES_summary!E$21</f>
        <v>15.938326481736356</v>
      </c>
      <c r="F172" s="179">
        <f>RES_hhdet_in_tesh!F172/RES_summary!F$21</f>
        <v>15.97328120056895</v>
      </c>
      <c r="G172" s="179">
        <f>RES_hhdet_in_tesh!G172/RES_summary!G$21</f>
        <v>15.07388077539372</v>
      </c>
      <c r="H172" s="179">
        <f>RES_hhdet_in_tesh!H172/RES_summary!H$21</f>
        <v>15.053491998159329</v>
      </c>
      <c r="I172" s="179">
        <f>RES_hhdet_in_tesh!I172/RES_summary!I$21</f>
        <v>14.868465098775589</v>
      </c>
      <c r="J172" s="179">
        <f>RES_hhdet_in_tesh!J172/RES_summary!J$21</f>
        <v>14.744000860105949</v>
      </c>
      <c r="K172" s="179">
        <f>RES_hhdet_in_tesh!K172/RES_summary!K$21</f>
        <v>13.918184537410999</v>
      </c>
      <c r="L172" s="179">
        <f>RES_hhdet_in_tesh!L172/RES_summary!L$21</f>
        <v>15.719114862243654</v>
      </c>
      <c r="M172" s="179">
        <f>RES_hhdet_in_tesh!M172/RES_summary!M$21</f>
        <v>12.903859237973849</v>
      </c>
      <c r="N172" s="179">
        <f>RES_hhdet_in_tesh!N172/RES_summary!N$21</f>
        <v>16.467088842589753</v>
      </c>
      <c r="O172" s="179">
        <f>RES_hhdet_in_tesh!O172/RES_summary!O$21</f>
        <v>16.968137805646595</v>
      </c>
      <c r="P172" s="179">
        <f>RES_hhdet_in_tesh!P172/RES_summary!P$21</f>
        <v>14.81609276374183</v>
      </c>
      <c r="Q172" s="179">
        <f>RES_hhdet_in_tesh!Q172/RES_summary!Q$21</f>
        <v>15.301571154084787</v>
      </c>
    </row>
    <row r="173" spans="1:17" ht="12" customHeight="1" x14ac:dyDescent="0.25">
      <c r="A173" s="148" t="s">
        <v>60</v>
      </c>
      <c r="B173" s="156"/>
      <c r="C173" s="177">
        <f>RES_hhdet_in_tesh!C173/RES_summary!C$21</f>
        <v>10.683063355616795</v>
      </c>
      <c r="D173" s="177">
        <f>RES_hhdet_in_tesh!D173/RES_summary!D$21</f>
        <v>10.615020542086166</v>
      </c>
      <c r="E173" s="177">
        <f>RES_hhdet_in_tesh!E173/RES_summary!E$21</f>
        <v>10.92045400556397</v>
      </c>
      <c r="F173" s="177">
        <f>RES_hhdet_in_tesh!F173/RES_summary!F$21</f>
        <v>10.990033359882057</v>
      </c>
      <c r="G173" s="177">
        <f>RES_hhdet_in_tesh!G173/RES_summary!G$21</f>
        <v>10.14948911332201</v>
      </c>
      <c r="H173" s="177">
        <f>RES_hhdet_in_tesh!H173/RES_summary!H$21</f>
        <v>10.231085058296763</v>
      </c>
      <c r="I173" s="177">
        <f>RES_hhdet_in_tesh!I173/RES_summary!I$21</f>
        <v>10.129034285805888</v>
      </c>
      <c r="J173" s="177">
        <f>RES_hhdet_in_tesh!J173/RES_summary!J$21</f>
        <v>10.068494885664897</v>
      </c>
      <c r="K173" s="177">
        <f>RES_hhdet_in_tesh!K173/RES_summary!K$21</f>
        <v>9.2761571248845947</v>
      </c>
      <c r="L173" s="177">
        <f>RES_hhdet_in_tesh!L173/RES_summary!L$21</f>
        <v>11.129941269279827</v>
      </c>
      <c r="M173" s="177">
        <f>RES_hhdet_in_tesh!M173/RES_summary!M$21</f>
        <v>8.7457404083335586</v>
      </c>
      <c r="N173" s="177">
        <f>RES_hhdet_in_tesh!N173/RES_summary!N$21</f>
        <v>12.000916017919673</v>
      </c>
      <c r="O173" s="177">
        <f>RES_hhdet_in_tesh!O173/RES_summary!O$21</f>
        <v>12.281547039149807</v>
      </c>
      <c r="P173" s="177">
        <f>RES_hhdet_in_tesh!P173/RES_summary!P$21</f>
        <v>10.235754304542141</v>
      </c>
      <c r="Q173" s="177">
        <f>RES_hhdet_in_tesh!Q173/RES_summary!Q$21</f>
        <v>10.792754087744182</v>
      </c>
    </row>
    <row r="174" spans="1:17" ht="12" customHeight="1" x14ac:dyDescent="0.25">
      <c r="A174" s="159" t="s">
        <v>59</v>
      </c>
      <c r="B174" s="57"/>
      <c r="C174" s="176">
        <f>RES_hhdet_in_tesh!C174/RES_summary!C$21</f>
        <v>5.1532256339830527</v>
      </c>
      <c r="D174" s="176">
        <f>RES_hhdet_in_tesh!D174/RES_summary!D$21</f>
        <v>5.0422118055426335</v>
      </c>
      <c r="E174" s="176">
        <f>RES_hhdet_in_tesh!E174/RES_summary!E$21</f>
        <v>5.0178724761723892</v>
      </c>
      <c r="F174" s="176">
        <f>RES_hhdet_in_tesh!F174/RES_summary!F$21</f>
        <v>4.9832478406868956</v>
      </c>
      <c r="G174" s="176">
        <f>RES_hhdet_in_tesh!G174/RES_summary!G$21</f>
        <v>4.9243916620717112</v>
      </c>
      <c r="H174" s="176">
        <f>RES_hhdet_in_tesh!H174/RES_summary!H$21</f>
        <v>4.8224069398625655</v>
      </c>
      <c r="I174" s="176">
        <f>RES_hhdet_in_tesh!I174/RES_summary!I$21</f>
        <v>4.7394308129697009</v>
      </c>
      <c r="J174" s="176">
        <f>RES_hhdet_in_tesh!J174/RES_summary!J$21</f>
        <v>4.6755059744410516</v>
      </c>
      <c r="K174" s="176">
        <f>RES_hhdet_in_tesh!K174/RES_summary!K$21</f>
        <v>4.6420274125264065</v>
      </c>
      <c r="L174" s="176">
        <f>RES_hhdet_in_tesh!L174/RES_summary!L$21</f>
        <v>4.5891735929638253</v>
      </c>
      <c r="M174" s="176">
        <f>RES_hhdet_in_tesh!M174/RES_summary!M$21</f>
        <v>4.1581188296402889</v>
      </c>
      <c r="N174" s="176">
        <f>RES_hhdet_in_tesh!N174/RES_summary!N$21</f>
        <v>4.46617282467008</v>
      </c>
      <c r="O174" s="176">
        <f>RES_hhdet_in_tesh!O174/RES_summary!O$21</f>
        <v>4.6865907664967876</v>
      </c>
      <c r="P174" s="176">
        <f>RES_hhdet_in_tesh!P174/RES_summary!P$21</f>
        <v>4.5803384591996892</v>
      </c>
      <c r="Q174" s="176">
        <f>RES_hhdet_in_tesh!Q174/RES_summary!Q$21</f>
        <v>4.5088170663406064</v>
      </c>
    </row>
    <row r="175" spans="1:17" ht="12" customHeight="1" x14ac:dyDescent="0.25">
      <c r="A175" s="158" t="s">
        <v>62</v>
      </c>
      <c r="B175" s="157"/>
      <c r="C175" s="178">
        <f>RES_hhdet_in_tesh!C175/RES_summary!C$21</f>
        <v>8.5224247335400563</v>
      </c>
      <c r="D175" s="178">
        <f>RES_hhdet_in_tesh!D175/RES_summary!D$21</f>
        <v>8.5390667542936374</v>
      </c>
      <c r="E175" s="178">
        <f>RES_hhdet_in_tesh!E175/RES_summary!E$21</f>
        <v>8.9623366820730777</v>
      </c>
      <c r="F175" s="178">
        <f>RES_hhdet_in_tesh!F175/RES_summary!F$21</f>
        <v>8.7139216132246577</v>
      </c>
      <c r="G175" s="178">
        <f>RES_hhdet_in_tesh!G175/RES_summary!G$21</f>
        <v>8.275888234853209</v>
      </c>
      <c r="H175" s="178">
        <f>RES_hhdet_in_tesh!H175/RES_summary!H$21</f>
        <v>8.437242412576607</v>
      </c>
      <c r="I175" s="178">
        <f>RES_hhdet_in_tesh!I175/RES_summary!I$21</f>
        <v>8.2527079606924101</v>
      </c>
      <c r="J175" s="178">
        <f>RES_hhdet_in_tesh!J175/RES_summary!J$21</f>
        <v>8.637857267693251</v>
      </c>
      <c r="K175" s="178">
        <f>RES_hhdet_in_tesh!K175/RES_summary!K$21</f>
        <v>8.3045077423152254</v>
      </c>
      <c r="L175" s="178">
        <f>RES_hhdet_in_tesh!L175/RES_summary!L$21</f>
        <v>8.9836422477027273</v>
      </c>
      <c r="M175" s="178">
        <f>RES_hhdet_in_tesh!M175/RES_summary!M$21</f>
        <v>7.7418668389771321</v>
      </c>
      <c r="N175" s="178">
        <f>RES_hhdet_in_tesh!N175/RES_summary!N$21</f>
        <v>9.174161187022488</v>
      </c>
      <c r="O175" s="178">
        <f>RES_hhdet_in_tesh!O175/RES_summary!O$21</f>
        <v>9.8762265113890226</v>
      </c>
      <c r="P175" s="178">
        <f>RES_hhdet_in_tesh!P175/RES_summary!P$21</f>
        <v>8.3508355751567453</v>
      </c>
      <c r="Q175" s="178">
        <f>RES_hhdet_in_tesh!Q175/RES_summary!Q$21</f>
        <v>8.795707964319698</v>
      </c>
    </row>
    <row r="176" spans="1:17" ht="12" customHeight="1" x14ac:dyDescent="0.25">
      <c r="A176" s="23" t="s">
        <v>57</v>
      </c>
      <c r="B176" s="156"/>
      <c r="C176" s="177">
        <f>RES_hhdet_in_tesh!C176/RES_summary!C$21</f>
        <v>0</v>
      </c>
      <c r="D176" s="177">
        <f>RES_hhdet_in_tesh!D176/RES_summary!D$21</f>
        <v>0</v>
      </c>
      <c r="E176" s="177">
        <f>RES_hhdet_in_tesh!E176/RES_summary!E$21</f>
        <v>0</v>
      </c>
      <c r="F176" s="177">
        <f>RES_hhdet_in_tesh!F176/RES_summary!F$21</f>
        <v>0</v>
      </c>
      <c r="G176" s="177">
        <f>RES_hhdet_in_tesh!G176/RES_summary!G$21</f>
        <v>0</v>
      </c>
      <c r="H176" s="177">
        <f>RES_hhdet_in_tesh!H176/RES_summary!H$21</f>
        <v>0</v>
      </c>
      <c r="I176" s="177">
        <f>RES_hhdet_in_tesh!I176/RES_summary!I$21</f>
        <v>0</v>
      </c>
      <c r="J176" s="177">
        <f>RES_hhdet_in_tesh!J176/RES_summary!J$21</f>
        <v>0</v>
      </c>
      <c r="K176" s="177">
        <f>RES_hhdet_in_tesh!K176/RES_summary!K$21</f>
        <v>0</v>
      </c>
      <c r="L176" s="177">
        <f>RES_hhdet_in_tesh!L176/RES_summary!L$21</f>
        <v>0</v>
      </c>
      <c r="M176" s="177">
        <f>RES_hhdet_in_tesh!M176/RES_summary!M$21</f>
        <v>0</v>
      </c>
      <c r="N176" s="177">
        <f>RES_hhdet_in_tesh!N176/RES_summary!N$21</f>
        <v>0</v>
      </c>
      <c r="O176" s="177">
        <f>RES_hhdet_in_tesh!O176/RES_summary!O$21</f>
        <v>0</v>
      </c>
      <c r="P176" s="177">
        <f>RES_hhdet_in_tesh!P176/RES_summary!P$21</f>
        <v>0</v>
      </c>
      <c r="Q176" s="177">
        <f>RES_hhdet_in_tesh!Q176/RES_summary!Q$21</f>
        <v>0</v>
      </c>
    </row>
    <row r="177" spans="1:17" ht="12" customHeight="1" x14ac:dyDescent="0.25">
      <c r="A177" s="29" t="s">
        <v>140</v>
      </c>
      <c r="B177" s="57"/>
      <c r="C177" s="176">
        <f>RES_hhdet_in_tesh!C177/RES_summary!C$21</f>
        <v>8.5224247335400563</v>
      </c>
      <c r="D177" s="176">
        <f>RES_hhdet_in_tesh!D177/RES_summary!D$21</f>
        <v>8.5390667542936374</v>
      </c>
      <c r="E177" s="176">
        <f>RES_hhdet_in_tesh!E177/RES_summary!E$21</f>
        <v>8.9623366820730777</v>
      </c>
      <c r="F177" s="176">
        <f>RES_hhdet_in_tesh!F177/RES_summary!F$21</f>
        <v>8.7139216132246577</v>
      </c>
      <c r="G177" s="176">
        <f>RES_hhdet_in_tesh!G177/RES_summary!G$21</f>
        <v>8.275888234853209</v>
      </c>
      <c r="H177" s="176">
        <f>RES_hhdet_in_tesh!H177/RES_summary!H$21</f>
        <v>8.437242412576607</v>
      </c>
      <c r="I177" s="176">
        <f>RES_hhdet_in_tesh!I177/RES_summary!I$21</f>
        <v>8.2527079606924101</v>
      </c>
      <c r="J177" s="176">
        <f>RES_hhdet_in_tesh!J177/RES_summary!J$21</f>
        <v>8.637857267693251</v>
      </c>
      <c r="K177" s="176">
        <f>RES_hhdet_in_tesh!K177/RES_summary!K$21</f>
        <v>8.3045077423152254</v>
      </c>
      <c r="L177" s="176">
        <f>RES_hhdet_in_tesh!L177/RES_summary!L$21</f>
        <v>8.9836422477027273</v>
      </c>
      <c r="M177" s="176">
        <f>RES_hhdet_in_tesh!M177/RES_summary!M$21</f>
        <v>7.7418668389771321</v>
      </c>
      <c r="N177" s="176">
        <f>RES_hhdet_in_tesh!N177/RES_summary!N$21</f>
        <v>9.174161187022488</v>
      </c>
      <c r="O177" s="176">
        <f>RES_hhdet_in_tesh!O177/RES_summary!O$21</f>
        <v>9.8762265113890226</v>
      </c>
      <c r="P177" s="176">
        <f>RES_hhdet_in_tesh!P177/RES_summary!P$21</f>
        <v>8.3508355751567453</v>
      </c>
      <c r="Q177" s="176">
        <f>RES_hhdet_in_tesh!Q177/RES_summary!Q$21</f>
        <v>8.795707964319698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6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279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183</v>
      </c>
    </row>
    <row r="3" spans="1:17" ht="12" customHeight="1" x14ac:dyDescent="0.25">
      <c r="A3" s="152" t="s">
        <v>172</v>
      </c>
      <c r="B3" s="168"/>
      <c r="C3" s="184">
        <f>RES_hhdet_in_emih!C3/RES_summary!C$21</f>
        <v>0</v>
      </c>
      <c r="D3" s="184">
        <f>RES_hhdet_in_emih!D3/RES_summary!D$21</f>
        <v>0</v>
      </c>
      <c r="E3" s="184">
        <f>RES_hhdet_in_emih!E3/RES_summary!E$21</f>
        <v>58.531043726255952</v>
      </c>
      <c r="F3" s="184">
        <f>RES_hhdet_in_emih!F3/RES_summary!F$21</f>
        <v>68.771373112983994</v>
      </c>
      <c r="G3" s="184">
        <f>RES_hhdet_in_emih!G3/RES_summary!G$21</f>
        <v>54.404905394315797</v>
      </c>
      <c r="H3" s="184">
        <f>RES_hhdet_in_emih!H3/RES_summary!H$21</f>
        <v>53.466579746067886</v>
      </c>
      <c r="I3" s="184">
        <f>RES_hhdet_in_emih!I3/RES_summary!I$21</f>
        <v>52.358319897551226</v>
      </c>
      <c r="J3" s="184">
        <f>RES_hhdet_in_emih!J3/RES_summary!J$21</f>
        <v>47.766733402511029</v>
      </c>
      <c r="K3" s="184">
        <f>RES_hhdet_in_emih!K3/RES_summary!K$21</f>
        <v>0</v>
      </c>
      <c r="L3" s="184">
        <f>RES_hhdet_in_emih!L3/RES_summary!L$21</f>
        <v>45.873081592533673</v>
      </c>
      <c r="M3" s="184">
        <f>RES_hhdet_in_emih!M3/RES_summary!M$21</f>
        <v>0</v>
      </c>
      <c r="N3" s="184">
        <f>RES_hhdet_in_emih!N3/RES_summary!N$21</f>
        <v>0</v>
      </c>
      <c r="O3" s="184">
        <f>RES_hhdet_in_emih!O3/RES_summary!O$21</f>
        <v>0</v>
      </c>
      <c r="P3" s="184">
        <f>RES_hhdet_in_emih!P3/RES_summary!P$21</f>
        <v>0</v>
      </c>
      <c r="Q3" s="184">
        <f>RES_hhdet_in_emih!Q3/RES_summary!Q$21</f>
        <v>0</v>
      </c>
    </row>
    <row r="4" spans="1:17" ht="12.95" customHeight="1" x14ac:dyDescent="0.25">
      <c r="A4" s="158" t="s">
        <v>65</v>
      </c>
      <c r="B4" s="157"/>
      <c r="C4" s="178">
        <f>RES_hhdet_in_emih!C4/RES_summary!C$21</f>
        <v>0</v>
      </c>
      <c r="D4" s="178">
        <f>RES_hhdet_in_emih!D4/RES_summary!D$21</f>
        <v>0</v>
      </c>
      <c r="E4" s="178">
        <f>RES_hhdet_in_emih!E4/RES_summary!E$21</f>
        <v>55.869829256550723</v>
      </c>
      <c r="F4" s="178">
        <f>RES_hhdet_in_emih!F4/RES_summary!F$21</f>
        <v>57.844680780973071</v>
      </c>
      <c r="G4" s="178">
        <f>RES_hhdet_in_emih!G4/RES_summary!G$21</f>
        <v>52.353856307209071</v>
      </c>
      <c r="H4" s="178">
        <f>RES_hhdet_in_emih!H4/RES_summary!H$21</f>
        <v>49.948035642200082</v>
      </c>
      <c r="I4" s="178">
        <f>RES_hhdet_in_emih!I4/RES_summary!I$21</f>
        <v>47.428012784535383</v>
      </c>
      <c r="J4" s="178">
        <f>RES_hhdet_in_emih!J4/RES_summary!J$21</f>
        <v>46.896483742215196</v>
      </c>
      <c r="K4" s="178">
        <f>RES_hhdet_in_emih!K4/RES_summary!K$21</f>
        <v>0</v>
      </c>
      <c r="L4" s="178">
        <f>RES_hhdet_in_emih!L4/RES_summary!L$21</f>
        <v>44.38700103115363</v>
      </c>
      <c r="M4" s="178">
        <f>RES_hhdet_in_emih!M4/RES_summary!M$21</f>
        <v>0</v>
      </c>
      <c r="N4" s="178">
        <f>RES_hhdet_in_emih!N4/RES_summary!N$21</f>
        <v>0</v>
      </c>
      <c r="O4" s="178">
        <f>RES_hhdet_in_emih!O4/RES_summary!O$21</f>
        <v>0</v>
      </c>
      <c r="P4" s="178">
        <f>RES_hhdet_in_emih!P4/RES_summary!P$21</f>
        <v>0</v>
      </c>
      <c r="Q4" s="178">
        <f>RES_hhdet_in_emih!Q4/RES_summary!Q$21</f>
        <v>0</v>
      </c>
    </row>
    <row r="5" spans="1:17" ht="12" customHeight="1" x14ac:dyDescent="0.25">
      <c r="A5" s="23" t="s">
        <v>58</v>
      </c>
      <c r="B5" s="156"/>
      <c r="C5" s="177">
        <f>RES_hhdet_in_emih!C5/RES_summary!C$21</f>
        <v>0</v>
      </c>
      <c r="D5" s="177">
        <f>RES_hhdet_in_emih!D5/RES_summary!D$21</f>
        <v>0</v>
      </c>
      <c r="E5" s="177">
        <f>RES_hhdet_in_emih!E5/RES_summary!E$21</f>
        <v>55.869829256550723</v>
      </c>
      <c r="F5" s="177">
        <f>RES_hhdet_in_emih!F5/RES_summary!F$21</f>
        <v>57.844680780973071</v>
      </c>
      <c r="G5" s="177">
        <f>RES_hhdet_in_emih!G5/RES_summary!G$21</f>
        <v>52.353856307209071</v>
      </c>
      <c r="H5" s="177">
        <f>RES_hhdet_in_emih!H5/RES_summary!H$21</f>
        <v>49.948035642200082</v>
      </c>
      <c r="I5" s="177">
        <f>RES_hhdet_in_emih!I5/RES_summary!I$21</f>
        <v>47.428012784535383</v>
      </c>
      <c r="J5" s="177">
        <f>RES_hhdet_in_emih!J5/RES_summary!J$21</f>
        <v>46.896483742215196</v>
      </c>
      <c r="K5" s="177">
        <f>RES_hhdet_in_emih!K5/RES_summary!K$21</f>
        <v>0</v>
      </c>
      <c r="L5" s="177">
        <f>RES_hhdet_in_emih!L5/RES_summary!L$21</f>
        <v>44.38700103115363</v>
      </c>
      <c r="M5" s="177">
        <f>RES_hhdet_in_emih!M5/RES_summary!M$21</f>
        <v>0</v>
      </c>
      <c r="N5" s="177">
        <f>RES_hhdet_in_emih!N5/RES_summary!N$21</f>
        <v>0</v>
      </c>
      <c r="O5" s="177">
        <f>RES_hhdet_in_emih!O5/RES_summary!O$21</f>
        <v>0</v>
      </c>
      <c r="P5" s="177">
        <f>RES_hhdet_in_emih!P5/RES_summary!P$21</f>
        <v>0</v>
      </c>
      <c r="Q5" s="177">
        <f>RES_hhdet_in_emih!Q5/RES_summary!Q$21</f>
        <v>0</v>
      </c>
    </row>
    <row r="6" spans="1:17" ht="12" customHeight="1" x14ac:dyDescent="0.25">
      <c r="A6" s="23" t="s">
        <v>60</v>
      </c>
      <c r="B6" s="156"/>
      <c r="C6" s="177">
        <f>RES_hhdet_in_emih!C6/RES_summary!C$21</f>
        <v>0</v>
      </c>
      <c r="D6" s="177">
        <f>RES_hhdet_in_emih!D6/RES_summary!D$21</f>
        <v>0</v>
      </c>
      <c r="E6" s="177">
        <f>RES_hhdet_in_emih!E6/RES_summary!E$21</f>
        <v>0</v>
      </c>
      <c r="F6" s="177">
        <f>RES_hhdet_in_emih!F6/RES_summary!F$21</f>
        <v>0</v>
      </c>
      <c r="G6" s="177">
        <f>RES_hhdet_in_emih!G6/RES_summary!G$21</f>
        <v>0</v>
      </c>
      <c r="H6" s="177">
        <f>RES_hhdet_in_emih!H6/RES_summary!H$21</f>
        <v>0</v>
      </c>
      <c r="I6" s="177">
        <f>RES_hhdet_in_emih!I6/RES_summary!I$21</f>
        <v>0</v>
      </c>
      <c r="J6" s="177">
        <f>RES_hhdet_in_emih!J6/RES_summary!J$21</f>
        <v>0</v>
      </c>
      <c r="K6" s="177">
        <f>RES_hhdet_in_emih!K6/RES_summary!K$21</f>
        <v>0</v>
      </c>
      <c r="L6" s="177">
        <f>RES_hhdet_in_emih!L6/RES_summary!L$21</f>
        <v>0</v>
      </c>
      <c r="M6" s="177">
        <f>RES_hhdet_in_emih!M6/RES_summary!M$21</f>
        <v>0</v>
      </c>
      <c r="N6" s="177">
        <f>RES_hhdet_in_emih!N6/RES_summary!N$21</f>
        <v>0</v>
      </c>
      <c r="O6" s="177">
        <f>RES_hhdet_in_emih!O6/RES_summary!O$21</f>
        <v>0</v>
      </c>
      <c r="P6" s="177">
        <f>RES_hhdet_in_emih!P6/RES_summary!P$21</f>
        <v>0</v>
      </c>
      <c r="Q6" s="177">
        <f>RES_hhdet_in_emih!Q6/RES_summary!Q$21</f>
        <v>0</v>
      </c>
    </row>
    <row r="7" spans="1:17" ht="12.95" customHeight="1" x14ac:dyDescent="0.25">
      <c r="A7" s="158" t="s">
        <v>112</v>
      </c>
      <c r="B7" s="157"/>
      <c r="C7" s="178">
        <f>RES_hhdet_in_emih!C7/RES_summary!C$21</f>
        <v>0</v>
      </c>
      <c r="D7" s="178">
        <f>RES_hhdet_in_emih!D7/RES_summary!D$21</f>
        <v>0</v>
      </c>
      <c r="E7" s="178">
        <f>RES_hhdet_in_emih!E7/RES_summary!E$21</f>
        <v>0</v>
      </c>
      <c r="F7" s="178">
        <f>RES_hhdet_in_emih!F7/RES_summary!F$21</f>
        <v>0</v>
      </c>
      <c r="G7" s="178">
        <f>RES_hhdet_in_emih!G7/RES_summary!G$21</f>
        <v>0</v>
      </c>
      <c r="H7" s="178">
        <f>RES_hhdet_in_emih!H7/RES_summary!H$21</f>
        <v>0</v>
      </c>
      <c r="I7" s="178">
        <f>RES_hhdet_in_emih!I7/RES_summary!I$21</f>
        <v>0</v>
      </c>
      <c r="J7" s="178">
        <f>RES_hhdet_in_emih!J7/RES_summary!J$21</f>
        <v>0</v>
      </c>
      <c r="K7" s="178">
        <f>RES_hhdet_in_emih!K7/RES_summary!K$21</f>
        <v>0</v>
      </c>
      <c r="L7" s="178">
        <f>RES_hhdet_in_emih!L7/RES_summary!L$21</f>
        <v>0</v>
      </c>
      <c r="M7" s="178">
        <f>RES_hhdet_in_emih!M7/RES_summary!M$21</f>
        <v>0</v>
      </c>
      <c r="N7" s="178">
        <f>RES_hhdet_in_emih!N7/RES_summary!N$21</f>
        <v>0</v>
      </c>
      <c r="O7" s="178">
        <f>RES_hhdet_in_emih!O7/RES_summary!O$21</f>
        <v>0</v>
      </c>
      <c r="P7" s="178">
        <f>RES_hhdet_in_emih!P7/RES_summary!P$21</f>
        <v>0</v>
      </c>
      <c r="Q7" s="178">
        <f>RES_hhdet_in_emih!Q7/RES_summary!Q$21</f>
        <v>0</v>
      </c>
    </row>
    <row r="8" spans="1:17" ht="12" customHeight="1" x14ac:dyDescent="0.25">
      <c r="A8" s="23" t="s">
        <v>60</v>
      </c>
      <c r="B8" s="156"/>
      <c r="C8" s="177">
        <f>RES_hhdet_in_emih!C8/RES_summary!C$21</f>
        <v>0</v>
      </c>
      <c r="D8" s="177">
        <f>RES_hhdet_in_emih!D8/RES_summary!D$21</f>
        <v>0</v>
      </c>
      <c r="E8" s="177">
        <f>RES_hhdet_in_emih!E8/RES_summary!E$21</f>
        <v>0</v>
      </c>
      <c r="F8" s="177">
        <f>RES_hhdet_in_emih!F8/RES_summary!F$21</f>
        <v>0</v>
      </c>
      <c r="G8" s="177">
        <f>RES_hhdet_in_emih!G8/RES_summary!G$21</f>
        <v>0</v>
      </c>
      <c r="H8" s="177">
        <f>RES_hhdet_in_emih!H8/RES_summary!H$21</f>
        <v>0</v>
      </c>
      <c r="I8" s="177">
        <f>RES_hhdet_in_emih!I8/RES_summary!I$21</f>
        <v>0</v>
      </c>
      <c r="J8" s="177">
        <f>RES_hhdet_in_emih!J8/RES_summary!J$21</f>
        <v>0</v>
      </c>
      <c r="K8" s="177">
        <f>RES_hhdet_in_emih!K8/RES_summary!K$21</f>
        <v>0</v>
      </c>
      <c r="L8" s="177">
        <f>RES_hhdet_in_emih!L8/RES_summary!L$21</f>
        <v>0</v>
      </c>
      <c r="M8" s="177">
        <f>RES_hhdet_in_emih!M8/RES_summary!M$21</f>
        <v>0</v>
      </c>
      <c r="N8" s="177">
        <f>RES_hhdet_in_emih!N8/RES_summary!N$21</f>
        <v>0</v>
      </c>
      <c r="O8" s="177">
        <f>RES_hhdet_in_emih!O8/RES_summary!O$21</f>
        <v>0</v>
      </c>
      <c r="P8" s="177">
        <f>RES_hhdet_in_emih!P8/RES_summary!P$21</f>
        <v>0</v>
      </c>
      <c r="Q8" s="177">
        <f>RES_hhdet_in_emih!Q8/RES_summary!Q$21</f>
        <v>0</v>
      </c>
    </row>
    <row r="9" spans="1:17" ht="12" customHeight="1" x14ac:dyDescent="0.25">
      <c r="A9" s="158" t="s">
        <v>63</v>
      </c>
      <c r="B9" s="157"/>
      <c r="C9" s="178">
        <f>RES_hhdet_in_emih!C9/RES_summary!C$21</f>
        <v>0</v>
      </c>
      <c r="D9" s="178">
        <f>RES_hhdet_in_emih!D9/RES_summary!D$21</f>
        <v>0</v>
      </c>
      <c r="E9" s="178">
        <f>RES_hhdet_in_emih!E9/RES_summary!E$21</f>
        <v>2.6612144697052287</v>
      </c>
      <c r="F9" s="178">
        <f>RES_hhdet_in_emih!F9/RES_summary!F$21</f>
        <v>10.926692332010917</v>
      </c>
      <c r="G9" s="178">
        <f>RES_hhdet_in_emih!G9/RES_summary!G$21</f>
        <v>2.0510490871067244</v>
      </c>
      <c r="H9" s="178">
        <f>RES_hhdet_in_emih!H9/RES_summary!H$21</f>
        <v>3.5185441038677947</v>
      </c>
      <c r="I9" s="178">
        <f>RES_hhdet_in_emih!I9/RES_summary!I$21</f>
        <v>4.930307113015842</v>
      </c>
      <c r="J9" s="178">
        <f>RES_hhdet_in_emih!J9/RES_summary!J$21</f>
        <v>0.87024966029582762</v>
      </c>
      <c r="K9" s="178">
        <f>RES_hhdet_in_emih!K9/RES_summary!K$21</f>
        <v>0</v>
      </c>
      <c r="L9" s="178">
        <f>RES_hhdet_in_emih!L9/RES_summary!L$21</f>
        <v>1.4860805613800439</v>
      </c>
      <c r="M9" s="178">
        <f>RES_hhdet_in_emih!M9/RES_summary!M$21</f>
        <v>0</v>
      </c>
      <c r="N9" s="178">
        <f>RES_hhdet_in_emih!N9/RES_summary!N$21</f>
        <v>0</v>
      </c>
      <c r="O9" s="178">
        <f>RES_hhdet_in_emih!O9/RES_summary!O$21</f>
        <v>0</v>
      </c>
      <c r="P9" s="178">
        <f>RES_hhdet_in_emih!P9/RES_summary!P$21</f>
        <v>0</v>
      </c>
      <c r="Q9" s="178">
        <f>RES_hhdet_in_emih!Q9/RES_summary!Q$21</f>
        <v>0</v>
      </c>
    </row>
    <row r="10" spans="1:17" ht="12" customHeight="1" x14ac:dyDescent="0.25">
      <c r="A10" s="167" t="s">
        <v>171</v>
      </c>
      <c r="B10" s="132"/>
      <c r="C10" s="183">
        <f>RES_hhdet_in_emih!C10/RES_summary!C$21</f>
        <v>0</v>
      </c>
      <c r="D10" s="183">
        <f>RES_hhdet_in_emih!D10/RES_summary!D$21</f>
        <v>0</v>
      </c>
      <c r="E10" s="183">
        <f>RES_hhdet_in_emih!E10/RES_summary!E$21</f>
        <v>11.517579227519148</v>
      </c>
      <c r="F10" s="183">
        <f>RES_hhdet_in_emih!F10/RES_summary!F$21</f>
        <v>11.324722171368109</v>
      </c>
      <c r="G10" s="183">
        <f>RES_hhdet_in_emih!G10/RES_summary!G$21</f>
        <v>11.098721157889297</v>
      </c>
      <c r="H10" s="183">
        <f>RES_hhdet_in_emih!H10/RES_summary!H$21</f>
        <v>10.758213630422654</v>
      </c>
      <c r="I10" s="183">
        <f>RES_hhdet_in_emih!I10/RES_summary!I$21</f>
        <v>10.511130120250819</v>
      </c>
      <c r="J10" s="183">
        <f>RES_hhdet_in_emih!J10/RES_summary!J$21</f>
        <v>10.2556427972874</v>
      </c>
      <c r="K10" s="183">
        <f>RES_hhdet_in_emih!K10/RES_summary!K$21</f>
        <v>0</v>
      </c>
      <c r="L10" s="183">
        <f>RES_hhdet_in_emih!L10/RES_summary!L$21</f>
        <v>10.853931015585607</v>
      </c>
      <c r="M10" s="183">
        <f>RES_hhdet_in_emih!M10/RES_summary!M$21</f>
        <v>0</v>
      </c>
      <c r="N10" s="183">
        <f>RES_hhdet_in_emih!N10/RES_summary!N$21</f>
        <v>0</v>
      </c>
      <c r="O10" s="183">
        <f>RES_hhdet_in_emih!O10/RES_summary!O$21</f>
        <v>0</v>
      </c>
      <c r="P10" s="183">
        <f>RES_hhdet_in_emih!P10/RES_summary!P$21</f>
        <v>0</v>
      </c>
      <c r="Q10" s="183">
        <f>RES_hhdet_in_emih!Q10/RES_summary!Q$21</f>
        <v>0</v>
      </c>
    </row>
    <row r="11" spans="1:17" ht="12" customHeight="1" x14ac:dyDescent="0.25">
      <c r="A11" s="167" t="s">
        <v>144</v>
      </c>
      <c r="B11" s="132"/>
      <c r="C11" s="183">
        <f>RES_hhdet_in_emih!C11/RES_summary!C$21</f>
        <v>0</v>
      </c>
      <c r="D11" s="183">
        <f>RES_hhdet_in_emih!D11/RES_summary!D$21</f>
        <v>0</v>
      </c>
      <c r="E11" s="183">
        <f>RES_hhdet_in_emih!E11/RES_summary!E$21</f>
        <v>0</v>
      </c>
      <c r="F11" s="183">
        <f>RES_hhdet_in_emih!F11/RES_summary!F$21</f>
        <v>0</v>
      </c>
      <c r="G11" s="183">
        <f>RES_hhdet_in_emih!G11/RES_summary!G$21</f>
        <v>0</v>
      </c>
      <c r="H11" s="183">
        <f>RES_hhdet_in_emih!H11/RES_summary!H$21</f>
        <v>0</v>
      </c>
      <c r="I11" s="183">
        <f>RES_hhdet_in_emih!I11/RES_summary!I$21</f>
        <v>0</v>
      </c>
      <c r="J11" s="183">
        <f>RES_hhdet_in_emih!J11/RES_summary!J$21</f>
        <v>0</v>
      </c>
      <c r="K11" s="183">
        <f>RES_hhdet_in_emih!K11/RES_summary!K$21</f>
        <v>0</v>
      </c>
      <c r="L11" s="183">
        <f>RES_hhdet_in_emih!L11/RES_summary!L$21</f>
        <v>0</v>
      </c>
      <c r="M11" s="183">
        <f>RES_hhdet_in_emih!M11/RES_summary!M$21</f>
        <v>0</v>
      </c>
      <c r="N11" s="183">
        <f>RES_hhdet_in_emih!N11/RES_summary!N$21</f>
        <v>0</v>
      </c>
      <c r="O11" s="183">
        <f>RES_hhdet_in_emih!O11/RES_summary!O$21</f>
        <v>0</v>
      </c>
      <c r="P11" s="183">
        <f>RES_hhdet_in_emih!P11/RES_summary!P$21</f>
        <v>0</v>
      </c>
      <c r="Q11" s="183">
        <f>RES_hhdet_in_emih!Q11/RES_summary!Q$21</f>
        <v>0</v>
      </c>
    </row>
    <row r="12" spans="1:17" ht="12" customHeight="1" x14ac:dyDescent="0.25">
      <c r="A12" s="167" t="s">
        <v>143</v>
      </c>
      <c r="B12" s="132"/>
      <c r="C12" s="183">
        <f>RES_hhdet_in_emih!C12/RES_summary!C$21</f>
        <v>0</v>
      </c>
      <c r="D12" s="183">
        <f>RES_hhdet_in_emih!D12/RES_summary!D$21</f>
        <v>0</v>
      </c>
      <c r="E12" s="183">
        <f>RES_hhdet_in_emih!E12/RES_summary!E$21</f>
        <v>0</v>
      </c>
      <c r="F12" s="183">
        <f>RES_hhdet_in_emih!F12/RES_summary!F$21</f>
        <v>0</v>
      </c>
      <c r="G12" s="183">
        <f>RES_hhdet_in_emih!G12/RES_summary!G$21</f>
        <v>0</v>
      </c>
      <c r="H12" s="183">
        <f>RES_hhdet_in_emih!H12/RES_summary!H$21</f>
        <v>0</v>
      </c>
      <c r="I12" s="183">
        <f>RES_hhdet_in_emih!I12/RES_summary!I$21</f>
        <v>0</v>
      </c>
      <c r="J12" s="183">
        <f>RES_hhdet_in_emih!J12/RES_summary!J$21</f>
        <v>0</v>
      </c>
      <c r="K12" s="183">
        <f>RES_hhdet_in_emih!K12/RES_summary!K$21</f>
        <v>0</v>
      </c>
      <c r="L12" s="183">
        <f>RES_hhdet_in_emih!L12/RES_summary!L$21</f>
        <v>0</v>
      </c>
      <c r="M12" s="183">
        <f>RES_hhdet_in_emih!M12/RES_summary!M$21</f>
        <v>0</v>
      </c>
      <c r="N12" s="183">
        <f>RES_hhdet_in_emih!N12/RES_summary!N$21</f>
        <v>0</v>
      </c>
      <c r="O12" s="183">
        <f>RES_hhdet_in_emih!O12/RES_summary!O$21</f>
        <v>0</v>
      </c>
      <c r="P12" s="183">
        <f>RES_hhdet_in_emih!P12/RES_summary!P$21</f>
        <v>0</v>
      </c>
      <c r="Q12" s="183">
        <f>RES_hhdet_in_emih!Q12/RES_summary!Q$21</f>
        <v>0</v>
      </c>
    </row>
    <row r="13" spans="1:17" ht="12" customHeight="1" x14ac:dyDescent="0.25">
      <c r="A13" s="166" t="s">
        <v>57</v>
      </c>
      <c r="B13" s="165"/>
      <c r="C13" s="182">
        <f>RES_hhdet_in_emih!C13/RES_summary!C$21</f>
        <v>0</v>
      </c>
      <c r="D13" s="182">
        <f>RES_hhdet_in_emih!D13/RES_summary!D$21</f>
        <v>0</v>
      </c>
      <c r="E13" s="182">
        <f>RES_hhdet_in_emih!E13/RES_summary!E$21</f>
        <v>0</v>
      </c>
      <c r="F13" s="182">
        <f>RES_hhdet_in_emih!F13/RES_summary!F$21</f>
        <v>0</v>
      </c>
      <c r="G13" s="182">
        <f>RES_hhdet_in_emih!G13/RES_summary!G$21</f>
        <v>0</v>
      </c>
      <c r="H13" s="182">
        <f>RES_hhdet_in_emih!H13/RES_summary!H$21</f>
        <v>0</v>
      </c>
      <c r="I13" s="182">
        <f>RES_hhdet_in_emih!I13/RES_summary!I$21</f>
        <v>0</v>
      </c>
      <c r="J13" s="182">
        <f>RES_hhdet_in_emih!J13/RES_summary!J$21</f>
        <v>0</v>
      </c>
      <c r="K13" s="182">
        <f>RES_hhdet_in_emih!K13/RES_summary!K$21</f>
        <v>0</v>
      </c>
      <c r="L13" s="182">
        <f>RES_hhdet_in_emih!L13/RES_summary!L$21</f>
        <v>0</v>
      </c>
      <c r="M13" s="182">
        <f>RES_hhdet_in_emih!M13/RES_summary!M$21</f>
        <v>0</v>
      </c>
      <c r="N13" s="182">
        <f>RES_hhdet_in_emih!N13/RES_summary!N$21</f>
        <v>0</v>
      </c>
      <c r="O13" s="182">
        <f>RES_hhdet_in_emih!O13/RES_summary!O$21</f>
        <v>0</v>
      </c>
      <c r="P13" s="182">
        <f>RES_hhdet_in_emih!P13/RES_summary!P$21</f>
        <v>0</v>
      </c>
      <c r="Q13" s="182">
        <f>RES_hhdet_in_emih!Q13/RES_summary!Q$21</f>
        <v>0</v>
      </c>
    </row>
    <row r="14" spans="1:17" ht="12" customHeight="1" x14ac:dyDescent="0.25">
      <c r="A14" s="147" t="s">
        <v>59</v>
      </c>
      <c r="B14" s="164"/>
      <c r="C14" s="181">
        <f>RES_hhdet_in_emih!C14/RES_summary!C$21</f>
        <v>0</v>
      </c>
      <c r="D14" s="181">
        <f>RES_hhdet_in_emih!D14/RES_summary!D$21</f>
        <v>0</v>
      </c>
      <c r="E14" s="181">
        <f>RES_hhdet_in_emih!E14/RES_summary!E$21</f>
        <v>0</v>
      </c>
      <c r="F14" s="181">
        <f>RES_hhdet_in_emih!F14/RES_summary!F$21</f>
        <v>0</v>
      </c>
      <c r="G14" s="181">
        <f>RES_hhdet_in_emih!G14/RES_summary!G$21</f>
        <v>0</v>
      </c>
      <c r="H14" s="181">
        <f>RES_hhdet_in_emih!H14/RES_summary!H$21</f>
        <v>0</v>
      </c>
      <c r="I14" s="181">
        <f>RES_hhdet_in_emih!I14/RES_summary!I$21</f>
        <v>0</v>
      </c>
      <c r="J14" s="181">
        <f>RES_hhdet_in_emih!J14/RES_summary!J$21</f>
        <v>0</v>
      </c>
      <c r="K14" s="181">
        <f>RES_hhdet_in_emih!K14/RES_summary!K$21</f>
        <v>0</v>
      </c>
      <c r="L14" s="181">
        <f>RES_hhdet_in_emih!L14/RES_summary!L$21</f>
        <v>0</v>
      </c>
      <c r="M14" s="181">
        <f>RES_hhdet_in_emih!M14/RES_summary!M$21</f>
        <v>0</v>
      </c>
      <c r="N14" s="181">
        <f>RES_hhdet_in_emih!N14/RES_summary!N$21</f>
        <v>0</v>
      </c>
      <c r="O14" s="181">
        <f>RES_hhdet_in_emih!O14/RES_summary!O$21</f>
        <v>0</v>
      </c>
      <c r="P14" s="181">
        <f>RES_hhdet_in_emih!P14/RES_summary!P$21</f>
        <v>0</v>
      </c>
      <c r="Q14" s="181">
        <f>RES_hhdet_in_emih!Q14/RES_summary!Q$21</f>
        <v>0</v>
      </c>
    </row>
    <row r="15" spans="1:17" ht="12" customHeight="1" x14ac:dyDescent="0.25">
      <c r="A15" s="163" t="s">
        <v>142</v>
      </c>
      <c r="B15" s="162"/>
      <c r="C15" s="180">
        <f>RES_hhdet_in_emih!C15/RES_summary!C$21</f>
        <v>0</v>
      </c>
      <c r="D15" s="180">
        <f>RES_hhdet_in_emih!D15/RES_summary!D$21</f>
        <v>0</v>
      </c>
      <c r="E15" s="180">
        <f>RES_hhdet_in_emih!E15/RES_summary!E$21</f>
        <v>0</v>
      </c>
      <c r="F15" s="180">
        <f>RES_hhdet_in_emih!F15/RES_summary!F$21</f>
        <v>0</v>
      </c>
      <c r="G15" s="180">
        <f>RES_hhdet_in_emih!G15/RES_summary!G$21</f>
        <v>0</v>
      </c>
      <c r="H15" s="180">
        <f>RES_hhdet_in_emih!H15/RES_summary!H$21</f>
        <v>0</v>
      </c>
      <c r="I15" s="180">
        <f>RES_hhdet_in_emih!I15/RES_summary!I$21</f>
        <v>0</v>
      </c>
      <c r="J15" s="180">
        <f>RES_hhdet_in_emih!J15/RES_summary!J$21</f>
        <v>0</v>
      </c>
      <c r="K15" s="180">
        <f>RES_hhdet_in_emih!K15/RES_summary!K$21</f>
        <v>0</v>
      </c>
      <c r="L15" s="180">
        <f>RES_hhdet_in_emih!L15/RES_summary!L$21</f>
        <v>0</v>
      </c>
      <c r="M15" s="180">
        <f>RES_hhdet_in_emih!M15/RES_summary!M$21</f>
        <v>0</v>
      </c>
      <c r="N15" s="180">
        <f>RES_hhdet_in_emih!N15/RES_summary!N$21</f>
        <v>0</v>
      </c>
      <c r="O15" s="180">
        <f>RES_hhdet_in_emih!O15/RES_summary!O$21</f>
        <v>0</v>
      </c>
      <c r="P15" s="180">
        <f>RES_hhdet_in_emih!P15/RES_summary!P$21</f>
        <v>0</v>
      </c>
      <c r="Q15" s="180">
        <f>RES_hhdet_in_emih!Q15/RES_summary!Q$21</f>
        <v>0</v>
      </c>
    </row>
    <row r="16" spans="1:17" ht="12" customHeight="1" x14ac:dyDescent="0.25">
      <c r="A16" s="161" t="s">
        <v>141</v>
      </c>
      <c r="B16" s="160"/>
      <c r="C16" s="179">
        <f>RES_hhdet_in_emih!C16/RES_summary!C$21</f>
        <v>0</v>
      </c>
      <c r="D16" s="179">
        <f>RES_hhdet_in_emih!D16/RES_summary!D$21</f>
        <v>0</v>
      </c>
      <c r="E16" s="179">
        <f>RES_hhdet_in_emih!E16/RES_summary!E$21</f>
        <v>0</v>
      </c>
      <c r="F16" s="179">
        <f>RES_hhdet_in_emih!F16/RES_summary!F$21</f>
        <v>0</v>
      </c>
      <c r="G16" s="179">
        <f>RES_hhdet_in_emih!G16/RES_summary!G$21</f>
        <v>0</v>
      </c>
      <c r="H16" s="179">
        <f>RES_hhdet_in_emih!H16/RES_summary!H$21</f>
        <v>0</v>
      </c>
      <c r="I16" s="179">
        <f>RES_hhdet_in_emih!I16/RES_summary!I$21</f>
        <v>0</v>
      </c>
      <c r="J16" s="179">
        <f>RES_hhdet_in_emih!J16/RES_summary!J$21</f>
        <v>0</v>
      </c>
      <c r="K16" s="179">
        <f>RES_hhdet_in_emih!K16/RES_summary!K$21</f>
        <v>0</v>
      </c>
      <c r="L16" s="179">
        <f>RES_hhdet_in_emih!L16/RES_summary!L$21</f>
        <v>0</v>
      </c>
      <c r="M16" s="179">
        <f>RES_hhdet_in_emih!M16/RES_summary!M$21</f>
        <v>0</v>
      </c>
      <c r="N16" s="179">
        <f>RES_hhdet_in_emih!N16/RES_summary!N$21</f>
        <v>0</v>
      </c>
      <c r="O16" s="179">
        <f>RES_hhdet_in_emih!O16/RES_summary!O$21</f>
        <v>0</v>
      </c>
      <c r="P16" s="179">
        <f>RES_hhdet_in_emih!P16/RES_summary!P$21</f>
        <v>0</v>
      </c>
      <c r="Q16" s="179">
        <f>RES_hhdet_in_emih!Q16/RES_summary!Q$21</f>
        <v>0</v>
      </c>
    </row>
    <row r="17" spans="1:17" ht="12" customHeight="1" x14ac:dyDescent="0.25">
      <c r="A17" s="148" t="s">
        <v>60</v>
      </c>
      <c r="B17" s="156"/>
      <c r="C17" s="177">
        <f>RES_hhdet_in_emih!C17/RES_summary!C$21</f>
        <v>0</v>
      </c>
      <c r="D17" s="177">
        <f>RES_hhdet_in_emih!D17/RES_summary!D$21</f>
        <v>0</v>
      </c>
      <c r="E17" s="177">
        <f>RES_hhdet_in_emih!E17/RES_summary!E$21</f>
        <v>0</v>
      </c>
      <c r="F17" s="177">
        <f>RES_hhdet_in_emih!F17/RES_summary!F$21</f>
        <v>0</v>
      </c>
      <c r="G17" s="177">
        <f>RES_hhdet_in_emih!G17/RES_summary!G$21</f>
        <v>0</v>
      </c>
      <c r="H17" s="177">
        <f>RES_hhdet_in_emih!H17/RES_summary!H$21</f>
        <v>0</v>
      </c>
      <c r="I17" s="177">
        <f>RES_hhdet_in_emih!I17/RES_summary!I$21</f>
        <v>0</v>
      </c>
      <c r="J17" s="177">
        <f>RES_hhdet_in_emih!J17/RES_summary!J$21</f>
        <v>0</v>
      </c>
      <c r="K17" s="177">
        <f>RES_hhdet_in_emih!K17/RES_summary!K$21</f>
        <v>0</v>
      </c>
      <c r="L17" s="177">
        <f>RES_hhdet_in_emih!L17/RES_summary!L$21</f>
        <v>0</v>
      </c>
      <c r="M17" s="177">
        <f>RES_hhdet_in_emih!M17/RES_summary!M$21</f>
        <v>0</v>
      </c>
      <c r="N17" s="177">
        <f>RES_hhdet_in_emih!N17/RES_summary!N$21</f>
        <v>0</v>
      </c>
      <c r="O17" s="177">
        <f>RES_hhdet_in_emih!O17/RES_summary!O$21</f>
        <v>0</v>
      </c>
      <c r="P17" s="177">
        <f>RES_hhdet_in_emih!P17/RES_summary!P$21</f>
        <v>0</v>
      </c>
      <c r="Q17" s="177">
        <f>RES_hhdet_in_emih!Q17/RES_summary!Q$21</f>
        <v>0</v>
      </c>
    </row>
    <row r="18" spans="1:17" ht="12" customHeight="1" x14ac:dyDescent="0.25">
      <c r="A18" s="148" t="s">
        <v>59</v>
      </c>
      <c r="B18" s="156"/>
      <c r="C18" s="177">
        <f>RES_hhdet_in_emih!C18/RES_summary!C$21</f>
        <v>0</v>
      </c>
      <c r="D18" s="177">
        <f>RES_hhdet_in_emih!D18/RES_summary!D$21</f>
        <v>0</v>
      </c>
      <c r="E18" s="177">
        <f>RES_hhdet_in_emih!E18/RES_summary!E$21</f>
        <v>0</v>
      </c>
      <c r="F18" s="177">
        <f>RES_hhdet_in_emih!F18/RES_summary!F$21</f>
        <v>0</v>
      </c>
      <c r="G18" s="177">
        <f>RES_hhdet_in_emih!G18/RES_summary!G$21</f>
        <v>0</v>
      </c>
      <c r="H18" s="177">
        <f>RES_hhdet_in_emih!H18/RES_summary!H$21</f>
        <v>0</v>
      </c>
      <c r="I18" s="177">
        <f>RES_hhdet_in_emih!I18/RES_summary!I$21</f>
        <v>0</v>
      </c>
      <c r="J18" s="177">
        <f>RES_hhdet_in_emih!J18/RES_summary!J$21</f>
        <v>0</v>
      </c>
      <c r="K18" s="177">
        <f>RES_hhdet_in_emih!K18/RES_summary!K$21</f>
        <v>0</v>
      </c>
      <c r="L18" s="177">
        <f>RES_hhdet_in_emih!L18/RES_summary!L$21</f>
        <v>0</v>
      </c>
      <c r="M18" s="177">
        <f>RES_hhdet_in_emih!M18/RES_summary!M$21</f>
        <v>0</v>
      </c>
      <c r="N18" s="177">
        <f>RES_hhdet_in_emih!N18/RES_summary!N$21</f>
        <v>0</v>
      </c>
      <c r="O18" s="177">
        <f>RES_hhdet_in_emih!O18/RES_summary!O$21</f>
        <v>0</v>
      </c>
      <c r="P18" s="177">
        <f>RES_hhdet_in_emih!P18/RES_summary!P$21</f>
        <v>0</v>
      </c>
      <c r="Q18" s="177">
        <f>RES_hhdet_in_emih!Q18/RES_summary!Q$21</f>
        <v>0</v>
      </c>
    </row>
    <row r="19" spans="1:17" ht="12" customHeight="1" x14ac:dyDescent="0.25">
      <c r="A19" s="158" t="s">
        <v>62</v>
      </c>
      <c r="B19" s="157"/>
      <c r="C19" s="178">
        <f>RES_hhdet_in_emih!C19/RES_summary!C$21</f>
        <v>0</v>
      </c>
      <c r="D19" s="178">
        <f>RES_hhdet_in_emih!D19/RES_summary!D$21</f>
        <v>0</v>
      </c>
      <c r="E19" s="178">
        <f>RES_hhdet_in_emih!E19/RES_summary!E$21</f>
        <v>0</v>
      </c>
      <c r="F19" s="178">
        <f>RES_hhdet_in_emih!F19/RES_summary!F$21</f>
        <v>0</v>
      </c>
      <c r="G19" s="178">
        <f>RES_hhdet_in_emih!G19/RES_summary!G$21</f>
        <v>0</v>
      </c>
      <c r="H19" s="178">
        <f>RES_hhdet_in_emih!H19/RES_summary!H$21</f>
        <v>0</v>
      </c>
      <c r="I19" s="178">
        <f>RES_hhdet_in_emih!I19/RES_summary!I$21</f>
        <v>0</v>
      </c>
      <c r="J19" s="178">
        <f>RES_hhdet_in_emih!J19/RES_summary!J$21</f>
        <v>0</v>
      </c>
      <c r="K19" s="178">
        <f>RES_hhdet_in_emih!K19/RES_summary!K$21</f>
        <v>0</v>
      </c>
      <c r="L19" s="178">
        <f>RES_hhdet_in_emih!L19/RES_summary!L$21</f>
        <v>0</v>
      </c>
      <c r="M19" s="178">
        <f>RES_hhdet_in_emih!M19/RES_summary!M$21</f>
        <v>0</v>
      </c>
      <c r="N19" s="178">
        <f>RES_hhdet_in_emih!N19/RES_summary!N$21</f>
        <v>0</v>
      </c>
      <c r="O19" s="178">
        <f>RES_hhdet_in_emih!O19/RES_summary!O$21</f>
        <v>0</v>
      </c>
      <c r="P19" s="178">
        <f>RES_hhdet_in_emih!P19/RES_summary!P$21</f>
        <v>0</v>
      </c>
      <c r="Q19" s="178">
        <f>RES_hhdet_in_emih!Q19/RES_summary!Q$21</f>
        <v>0</v>
      </c>
    </row>
    <row r="20" spans="1:17" ht="12" customHeight="1" x14ac:dyDescent="0.25">
      <c r="A20" s="23" t="s">
        <v>58</v>
      </c>
      <c r="B20" s="156"/>
      <c r="C20" s="177">
        <f>RES_hhdet_in_emih!C20/RES_summary!C$21</f>
        <v>0</v>
      </c>
      <c r="D20" s="177">
        <f>RES_hhdet_in_emih!D20/RES_summary!D$21</f>
        <v>0</v>
      </c>
      <c r="E20" s="177">
        <f>RES_hhdet_in_emih!E20/RES_summary!E$21</f>
        <v>0</v>
      </c>
      <c r="F20" s="177">
        <f>RES_hhdet_in_emih!F20/RES_summary!F$21</f>
        <v>0</v>
      </c>
      <c r="G20" s="177">
        <f>RES_hhdet_in_emih!G20/RES_summary!G$21</f>
        <v>0</v>
      </c>
      <c r="H20" s="177">
        <f>RES_hhdet_in_emih!H20/RES_summary!H$21</f>
        <v>0</v>
      </c>
      <c r="I20" s="177">
        <f>RES_hhdet_in_emih!I20/RES_summary!I$21</f>
        <v>0</v>
      </c>
      <c r="J20" s="177">
        <f>RES_hhdet_in_emih!J20/RES_summary!J$21</f>
        <v>0</v>
      </c>
      <c r="K20" s="177">
        <f>RES_hhdet_in_emih!K20/RES_summary!K$21</f>
        <v>0</v>
      </c>
      <c r="L20" s="177">
        <f>RES_hhdet_in_emih!L20/RES_summary!L$21</f>
        <v>0</v>
      </c>
      <c r="M20" s="177">
        <f>RES_hhdet_in_emih!M20/RES_summary!M$21</f>
        <v>0</v>
      </c>
      <c r="N20" s="177">
        <f>RES_hhdet_in_emih!N20/RES_summary!N$21</f>
        <v>0</v>
      </c>
      <c r="O20" s="177">
        <f>RES_hhdet_in_emih!O20/RES_summary!O$21</f>
        <v>0</v>
      </c>
      <c r="P20" s="177">
        <f>RES_hhdet_in_emih!P20/RES_summary!P$21</f>
        <v>0</v>
      </c>
      <c r="Q20" s="177">
        <f>RES_hhdet_in_emih!Q20/RES_summary!Q$21</f>
        <v>0</v>
      </c>
    </row>
    <row r="21" spans="1:17" ht="12" customHeight="1" x14ac:dyDescent="0.25">
      <c r="A21" s="23" t="s">
        <v>57</v>
      </c>
      <c r="B21" s="156"/>
      <c r="C21" s="177">
        <f>RES_hhdet_in_emih!C21/RES_summary!C$21</f>
        <v>0</v>
      </c>
      <c r="D21" s="177">
        <f>RES_hhdet_in_emih!D21/RES_summary!D$21</f>
        <v>0</v>
      </c>
      <c r="E21" s="177">
        <f>RES_hhdet_in_emih!E21/RES_summary!E$21</f>
        <v>0</v>
      </c>
      <c r="F21" s="177">
        <f>RES_hhdet_in_emih!F21/RES_summary!F$21</f>
        <v>0</v>
      </c>
      <c r="G21" s="177">
        <f>RES_hhdet_in_emih!G21/RES_summary!G$21</f>
        <v>0</v>
      </c>
      <c r="H21" s="177">
        <f>RES_hhdet_in_emih!H21/RES_summary!H$21</f>
        <v>0</v>
      </c>
      <c r="I21" s="177">
        <f>RES_hhdet_in_emih!I21/RES_summary!I$21</f>
        <v>0</v>
      </c>
      <c r="J21" s="177">
        <f>RES_hhdet_in_emih!J21/RES_summary!J$21</f>
        <v>0</v>
      </c>
      <c r="K21" s="177">
        <f>RES_hhdet_in_emih!K21/RES_summary!K$21</f>
        <v>0</v>
      </c>
      <c r="L21" s="177">
        <f>RES_hhdet_in_emih!L21/RES_summary!L$21</f>
        <v>0</v>
      </c>
      <c r="M21" s="177">
        <f>RES_hhdet_in_emih!M21/RES_summary!M$21</f>
        <v>0</v>
      </c>
      <c r="N21" s="177">
        <f>RES_hhdet_in_emih!N21/RES_summary!N$21</f>
        <v>0</v>
      </c>
      <c r="O21" s="177">
        <f>RES_hhdet_in_emih!O21/RES_summary!O$21</f>
        <v>0</v>
      </c>
      <c r="P21" s="177">
        <f>RES_hhdet_in_emih!P21/RES_summary!P$21</f>
        <v>0</v>
      </c>
      <c r="Q21" s="177">
        <f>RES_hhdet_in_emih!Q21/RES_summary!Q$21</f>
        <v>0</v>
      </c>
    </row>
    <row r="22" spans="1:17" ht="12" customHeight="1" x14ac:dyDescent="0.25">
      <c r="A22" s="29" t="s">
        <v>140</v>
      </c>
      <c r="B22" s="57"/>
      <c r="C22" s="176">
        <f>RES_hhdet_in_emih!C22/RES_summary!C$21</f>
        <v>0</v>
      </c>
      <c r="D22" s="176">
        <f>RES_hhdet_in_emih!D22/RES_summary!D$21</f>
        <v>0</v>
      </c>
      <c r="E22" s="176">
        <f>RES_hhdet_in_emih!E22/RES_summary!E$21</f>
        <v>0</v>
      </c>
      <c r="F22" s="176">
        <f>RES_hhdet_in_emih!F22/RES_summary!F$21</f>
        <v>0</v>
      </c>
      <c r="G22" s="176">
        <f>RES_hhdet_in_emih!G22/RES_summary!G$21</f>
        <v>0</v>
      </c>
      <c r="H22" s="176">
        <f>RES_hhdet_in_emih!H22/RES_summary!H$21</f>
        <v>0</v>
      </c>
      <c r="I22" s="176">
        <f>RES_hhdet_in_emih!I22/RES_summary!I$21</f>
        <v>0</v>
      </c>
      <c r="J22" s="176">
        <f>RES_hhdet_in_emih!J22/RES_summary!J$21</f>
        <v>0</v>
      </c>
      <c r="K22" s="176">
        <f>RES_hhdet_in_emih!K22/RES_summary!K$21</f>
        <v>0</v>
      </c>
      <c r="L22" s="176">
        <f>RES_hhdet_in_emih!L22/RES_summary!L$21</f>
        <v>0</v>
      </c>
      <c r="M22" s="176">
        <f>RES_hhdet_in_emih!M22/RES_summary!M$21</f>
        <v>0</v>
      </c>
      <c r="N22" s="176">
        <f>RES_hhdet_in_emih!N22/RES_summary!N$21</f>
        <v>0</v>
      </c>
      <c r="O22" s="176">
        <f>RES_hhdet_in_emih!O22/RES_summary!O$21</f>
        <v>0</v>
      </c>
      <c r="P22" s="176">
        <f>RES_hhdet_in_emih!P22/RES_summary!P$21</f>
        <v>0</v>
      </c>
      <c r="Q22" s="176">
        <f>RES_hhdet_in_emih!Q22/RES_summary!Q$21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84">
        <f>RES_hhdet_in_emih!C24/RES_summary!C$21</f>
        <v>39.058141043538704</v>
      </c>
      <c r="D24" s="184">
        <f>RES_hhdet_in_emih!D24/RES_summary!D$21</f>
        <v>39.045703014599127</v>
      </c>
      <c r="E24" s="184">
        <f>RES_hhdet_in_emih!E24/RES_summary!E$21</f>
        <v>39.044018871410074</v>
      </c>
      <c r="F24" s="184">
        <f>RES_hhdet_in_emih!F24/RES_summary!F$21</f>
        <v>40.169278863392108</v>
      </c>
      <c r="G24" s="184">
        <f>RES_hhdet_in_emih!G24/RES_summary!G$21</f>
        <v>39.161180014817198</v>
      </c>
      <c r="H24" s="184">
        <f>RES_hhdet_in_emih!H24/RES_summary!H$21</f>
        <v>36.924377352160882</v>
      </c>
      <c r="I24" s="184">
        <f>RES_hhdet_in_emih!I24/RES_summary!I$21</f>
        <v>33.671654931931556</v>
      </c>
      <c r="J24" s="184">
        <f>RES_hhdet_in_emih!J24/RES_summary!J$21</f>
        <v>33.706954117660871</v>
      </c>
      <c r="K24" s="184">
        <f>RES_hhdet_in_emih!K24/RES_summary!K$21</f>
        <v>33.065142498624695</v>
      </c>
      <c r="L24" s="184">
        <f>RES_hhdet_in_emih!L24/RES_summary!L$21</f>
        <v>32.850607523213284</v>
      </c>
      <c r="M24" s="184">
        <f>RES_hhdet_in_emih!M24/RES_summary!M$21</f>
        <v>23.735020397630358</v>
      </c>
      <c r="N24" s="184">
        <f>RES_hhdet_in_emih!N24/RES_summary!N$21</f>
        <v>0</v>
      </c>
      <c r="O24" s="184">
        <f>RES_hhdet_in_emih!O24/RES_summary!O$21</f>
        <v>29.385974667969997</v>
      </c>
      <c r="P24" s="184">
        <f>RES_hhdet_in_emih!P24/RES_summary!P$21</f>
        <v>18.62887149149994</v>
      </c>
      <c r="Q24" s="184">
        <f>RES_hhdet_in_emih!Q24/RES_summary!Q$21</f>
        <v>22.241754887805691</v>
      </c>
    </row>
    <row r="25" spans="1:17" ht="12.95" customHeight="1" x14ac:dyDescent="0.25">
      <c r="A25" s="158" t="s">
        <v>65</v>
      </c>
      <c r="B25" s="157"/>
      <c r="C25" s="178">
        <f>RES_hhdet_in_emih!C25/RES_summary!C$21</f>
        <v>29.57606624292433</v>
      </c>
      <c r="D25" s="178">
        <f>RES_hhdet_in_emih!D25/RES_summary!D$21</f>
        <v>29.774080534813343</v>
      </c>
      <c r="E25" s="178">
        <f>RES_hhdet_in_emih!E25/RES_summary!E$21</f>
        <v>29.939580235109016</v>
      </c>
      <c r="F25" s="178">
        <f>RES_hhdet_in_emih!F25/RES_summary!F$21</f>
        <v>31.083633356837442</v>
      </c>
      <c r="G25" s="178">
        <f>RES_hhdet_in_emih!G25/RES_summary!G$21</f>
        <v>30.264494129752148</v>
      </c>
      <c r="H25" s="178">
        <f>RES_hhdet_in_emih!H25/RES_summary!H$21</f>
        <v>28.293723224296311</v>
      </c>
      <c r="I25" s="178">
        <f>RES_hhdet_in_emih!I25/RES_summary!I$21</f>
        <v>25.150468031276318</v>
      </c>
      <c r="J25" s="178">
        <f>RES_hhdet_in_emih!J25/RES_summary!J$21</f>
        <v>25.470080373555778</v>
      </c>
      <c r="K25" s="178">
        <f>RES_hhdet_in_emih!K25/RES_summary!K$21</f>
        <v>24.977294863952494</v>
      </c>
      <c r="L25" s="178">
        <f>RES_hhdet_in_emih!L25/RES_summary!L$21</f>
        <v>24.755487372639053</v>
      </c>
      <c r="M25" s="178">
        <f>RES_hhdet_in_emih!M25/RES_summary!M$21</f>
        <v>20.465034337298594</v>
      </c>
      <c r="N25" s="178">
        <f>RES_hhdet_in_emih!N25/RES_summary!N$21</f>
        <v>0</v>
      </c>
      <c r="O25" s="178">
        <f>RES_hhdet_in_emih!O25/RES_summary!O$21</f>
        <v>21.255678770600301</v>
      </c>
      <c r="P25" s="178">
        <f>RES_hhdet_in_emih!P25/RES_summary!P$21</f>
        <v>18.62887149149994</v>
      </c>
      <c r="Q25" s="178">
        <f>RES_hhdet_in_emih!Q25/RES_summary!Q$21</f>
        <v>18.973741899465082</v>
      </c>
    </row>
    <row r="26" spans="1:17" ht="12" customHeight="1" x14ac:dyDescent="0.25">
      <c r="A26" s="23" t="s">
        <v>84</v>
      </c>
      <c r="B26" s="156"/>
      <c r="C26" s="177">
        <f>RES_hhdet_in_emih!C26/RES_summary!C$21</f>
        <v>29.57606624292433</v>
      </c>
      <c r="D26" s="177">
        <f>RES_hhdet_in_emih!D26/RES_summary!D$21</f>
        <v>29.774080534813343</v>
      </c>
      <c r="E26" s="177">
        <f>RES_hhdet_in_emih!E26/RES_summary!E$21</f>
        <v>29.939580235109016</v>
      </c>
      <c r="F26" s="177">
        <f>RES_hhdet_in_emih!F26/RES_summary!F$21</f>
        <v>31.083633356837442</v>
      </c>
      <c r="G26" s="177">
        <f>RES_hhdet_in_emih!G26/RES_summary!G$21</f>
        <v>30.264494129752148</v>
      </c>
      <c r="H26" s="177">
        <f>RES_hhdet_in_emih!H26/RES_summary!H$21</f>
        <v>28.293723224296311</v>
      </c>
      <c r="I26" s="177">
        <f>RES_hhdet_in_emih!I26/RES_summary!I$21</f>
        <v>25.150468031276318</v>
      </c>
      <c r="J26" s="177">
        <f>RES_hhdet_in_emih!J26/RES_summary!J$21</f>
        <v>25.470080373555778</v>
      </c>
      <c r="K26" s="177">
        <f>RES_hhdet_in_emih!K26/RES_summary!K$21</f>
        <v>24.977294863952494</v>
      </c>
      <c r="L26" s="177">
        <f>RES_hhdet_in_emih!L26/RES_summary!L$21</f>
        <v>24.755487372639053</v>
      </c>
      <c r="M26" s="177">
        <f>RES_hhdet_in_emih!M26/RES_summary!M$21</f>
        <v>20.465034337298594</v>
      </c>
      <c r="N26" s="177">
        <f>RES_hhdet_in_emih!N26/RES_summary!N$21</f>
        <v>0</v>
      </c>
      <c r="O26" s="177">
        <f>RES_hhdet_in_emih!O26/RES_summary!O$21</f>
        <v>21.255678770600301</v>
      </c>
      <c r="P26" s="177">
        <f>RES_hhdet_in_emih!P26/RES_summary!P$21</f>
        <v>18.62887149149994</v>
      </c>
      <c r="Q26" s="177">
        <f>RES_hhdet_in_emih!Q26/RES_summary!Q$21</f>
        <v>18.973741899465082</v>
      </c>
    </row>
    <row r="27" spans="1:17" ht="12" customHeight="1" x14ac:dyDescent="0.25">
      <c r="A27" s="23" t="s">
        <v>60</v>
      </c>
      <c r="B27" s="156"/>
      <c r="C27" s="177">
        <f>RES_hhdet_in_emih!C27/RES_summary!C$21</f>
        <v>0</v>
      </c>
      <c r="D27" s="177">
        <f>RES_hhdet_in_emih!D27/RES_summary!D$21</f>
        <v>0</v>
      </c>
      <c r="E27" s="177">
        <f>RES_hhdet_in_emih!E27/RES_summary!E$21</f>
        <v>0</v>
      </c>
      <c r="F27" s="177">
        <f>RES_hhdet_in_emih!F27/RES_summary!F$21</f>
        <v>0</v>
      </c>
      <c r="G27" s="177">
        <f>RES_hhdet_in_emih!G27/RES_summary!G$21</f>
        <v>0</v>
      </c>
      <c r="H27" s="177">
        <f>RES_hhdet_in_emih!H27/RES_summary!H$21</f>
        <v>0</v>
      </c>
      <c r="I27" s="177">
        <f>RES_hhdet_in_emih!I27/RES_summary!I$21</f>
        <v>0</v>
      </c>
      <c r="J27" s="177">
        <f>RES_hhdet_in_emih!J27/RES_summary!J$21</f>
        <v>0</v>
      </c>
      <c r="K27" s="177">
        <f>RES_hhdet_in_emih!K27/RES_summary!K$21</f>
        <v>0</v>
      </c>
      <c r="L27" s="177">
        <f>RES_hhdet_in_emih!L27/RES_summary!L$21</f>
        <v>0</v>
      </c>
      <c r="M27" s="177">
        <f>RES_hhdet_in_emih!M27/RES_summary!M$21</f>
        <v>0</v>
      </c>
      <c r="N27" s="177">
        <f>RES_hhdet_in_emih!N27/RES_summary!N$21</f>
        <v>0</v>
      </c>
      <c r="O27" s="177">
        <f>RES_hhdet_in_emih!O27/RES_summary!O$21</f>
        <v>0</v>
      </c>
      <c r="P27" s="177">
        <f>RES_hhdet_in_emih!P27/RES_summary!P$21</f>
        <v>0</v>
      </c>
      <c r="Q27" s="177">
        <f>RES_hhdet_in_emih!Q27/RES_summary!Q$21</f>
        <v>0</v>
      </c>
    </row>
    <row r="28" spans="1:17" ht="12.95" customHeight="1" x14ac:dyDescent="0.25">
      <c r="A28" s="158" t="s">
        <v>112</v>
      </c>
      <c r="B28" s="157"/>
      <c r="C28" s="178">
        <f>RES_hhdet_in_emih!C28/RES_summary!C$21</f>
        <v>0</v>
      </c>
      <c r="D28" s="178">
        <f>RES_hhdet_in_emih!D28/RES_summary!D$21</f>
        <v>0</v>
      </c>
      <c r="E28" s="178">
        <f>RES_hhdet_in_emih!E28/RES_summary!E$21</f>
        <v>0</v>
      </c>
      <c r="F28" s="178">
        <f>RES_hhdet_in_emih!F28/RES_summary!F$21</f>
        <v>0</v>
      </c>
      <c r="G28" s="178">
        <f>RES_hhdet_in_emih!G28/RES_summary!G$21</f>
        <v>0</v>
      </c>
      <c r="H28" s="178">
        <f>RES_hhdet_in_emih!H28/RES_summary!H$21</f>
        <v>0</v>
      </c>
      <c r="I28" s="178">
        <f>RES_hhdet_in_emih!I28/RES_summary!I$21</f>
        <v>0</v>
      </c>
      <c r="J28" s="178">
        <f>RES_hhdet_in_emih!J28/RES_summary!J$21</f>
        <v>0</v>
      </c>
      <c r="K28" s="178">
        <f>RES_hhdet_in_emih!K28/RES_summary!K$21</f>
        <v>0</v>
      </c>
      <c r="L28" s="178">
        <f>RES_hhdet_in_emih!L28/RES_summary!L$21</f>
        <v>0</v>
      </c>
      <c r="M28" s="178">
        <f>RES_hhdet_in_emih!M28/RES_summary!M$21</f>
        <v>0</v>
      </c>
      <c r="N28" s="178">
        <f>RES_hhdet_in_emih!N28/RES_summary!N$21</f>
        <v>0</v>
      </c>
      <c r="O28" s="178">
        <f>RES_hhdet_in_emih!O28/RES_summary!O$21</f>
        <v>0</v>
      </c>
      <c r="P28" s="178">
        <f>RES_hhdet_in_emih!P28/RES_summary!P$21</f>
        <v>0</v>
      </c>
      <c r="Q28" s="178">
        <f>RES_hhdet_in_emih!Q28/RES_summary!Q$21</f>
        <v>0</v>
      </c>
    </row>
    <row r="29" spans="1:17" ht="12" customHeight="1" x14ac:dyDescent="0.25">
      <c r="A29" s="23" t="s">
        <v>60</v>
      </c>
      <c r="B29" s="156"/>
      <c r="C29" s="177">
        <f>RES_hhdet_in_emih!C29/RES_summary!C$21</f>
        <v>0</v>
      </c>
      <c r="D29" s="177">
        <f>RES_hhdet_in_emih!D29/RES_summary!D$21</f>
        <v>0</v>
      </c>
      <c r="E29" s="177">
        <f>RES_hhdet_in_emih!E29/RES_summary!E$21</f>
        <v>0</v>
      </c>
      <c r="F29" s="177">
        <f>RES_hhdet_in_emih!F29/RES_summary!F$21</f>
        <v>0</v>
      </c>
      <c r="G29" s="177">
        <f>RES_hhdet_in_emih!G29/RES_summary!G$21</f>
        <v>0</v>
      </c>
      <c r="H29" s="177">
        <f>RES_hhdet_in_emih!H29/RES_summary!H$21</f>
        <v>0</v>
      </c>
      <c r="I29" s="177">
        <f>RES_hhdet_in_emih!I29/RES_summary!I$21</f>
        <v>0</v>
      </c>
      <c r="J29" s="177">
        <f>RES_hhdet_in_emih!J29/RES_summary!J$21</f>
        <v>0</v>
      </c>
      <c r="K29" s="177">
        <f>RES_hhdet_in_emih!K29/RES_summary!K$21</f>
        <v>0</v>
      </c>
      <c r="L29" s="177">
        <f>RES_hhdet_in_emih!L29/RES_summary!L$21</f>
        <v>0</v>
      </c>
      <c r="M29" s="177">
        <f>RES_hhdet_in_emih!M29/RES_summary!M$21</f>
        <v>0</v>
      </c>
      <c r="N29" s="177">
        <f>RES_hhdet_in_emih!N29/RES_summary!N$21</f>
        <v>0</v>
      </c>
      <c r="O29" s="177">
        <f>RES_hhdet_in_emih!O29/RES_summary!O$21</f>
        <v>0</v>
      </c>
      <c r="P29" s="177">
        <f>RES_hhdet_in_emih!P29/RES_summary!P$21</f>
        <v>0</v>
      </c>
      <c r="Q29" s="177">
        <f>RES_hhdet_in_emih!Q29/RES_summary!Q$21</f>
        <v>0</v>
      </c>
    </row>
    <row r="30" spans="1:17" ht="12" customHeight="1" x14ac:dyDescent="0.25">
      <c r="A30" s="158" t="s">
        <v>63</v>
      </c>
      <c r="B30" s="157"/>
      <c r="C30" s="178">
        <f>RES_hhdet_in_emih!C30/RES_summary!C$21</f>
        <v>5.6594509104621338</v>
      </c>
      <c r="D30" s="178">
        <f>RES_hhdet_in_emih!D30/RES_summary!D$21</f>
        <v>5.493513053183726</v>
      </c>
      <c r="E30" s="178">
        <f>RES_hhdet_in_emih!E30/RES_summary!E$21</f>
        <v>5.405124374086939</v>
      </c>
      <c r="F30" s="178">
        <f>RES_hhdet_in_emih!F30/RES_summary!F$21</f>
        <v>5.3322890732031567</v>
      </c>
      <c r="G30" s="178">
        <f>RES_hhdet_in_emih!G30/RES_summary!G$21</f>
        <v>5.2214509320615718</v>
      </c>
      <c r="H30" s="178">
        <f>RES_hhdet_in_emih!H30/RES_summary!H$21</f>
        <v>5.0223671310223699</v>
      </c>
      <c r="I30" s="178">
        <f>RES_hhdet_in_emih!I30/RES_summary!I$21</f>
        <v>4.9218818587367954</v>
      </c>
      <c r="J30" s="178">
        <f>RES_hhdet_in_emih!J30/RES_summary!J$21</f>
        <v>4.6864668850463636</v>
      </c>
      <c r="K30" s="178">
        <f>RES_hhdet_in_emih!K30/RES_summary!K$21</f>
        <v>4.6197502637008174</v>
      </c>
      <c r="L30" s="178">
        <f>RES_hhdet_in_emih!L30/RES_summary!L$21</f>
        <v>4.5814949905742237</v>
      </c>
      <c r="M30" s="178">
        <f>RES_hhdet_in_emih!M30/RES_summary!M$21</f>
        <v>0</v>
      </c>
      <c r="N30" s="178">
        <f>RES_hhdet_in_emih!N30/RES_summary!N$21</f>
        <v>0</v>
      </c>
      <c r="O30" s="178">
        <f>RES_hhdet_in_emih!O30/RES_summary!O$21</f>
        <v>4.771337375126592</v>
      </c>
      <c r="P30" s="178">
        <f>RES_hhdet_in_emih!P30/RES_summary!P$21</f>
        <v>0</v>
      </c>
      <c r="Q30" s="178">
        <f>RES_hhdet_in_emih!Q30/RES_summary!Q$21</f>
        <v>0</v>
      </c>
    </row>
    <row r="31" spans="1:17" ht="12" customHeight="1" x14ac:dyDescent="0.25">
      <c r="A31" s="167" t="s">
        <v>169</v>
      </c>
      <c r="B31" s="132"/>
      <c r="C31" s="183">
        <f>RES_hhdet_in_emih!C31/RES_summary!C$21</f>
        <v>5.6939865037719564</v>
      </c>
      <c r="D31" s="183">
        <f>RES_hhdet_in_emih!D31/RES_summary!D$21</f>
        <v>5.5266309270964893</v>
      </c>
      <c r="E31" s="183">
        <f>RES_hhdet_in_emih!E31/RES_summary!E$21</f>
        <v>5.4583516779761361</v>
      </c>
      <c r="F31" s="183">
        <f>RES_hhdet_in_emih!F31/RES_summary!F$21</f>
        <v>5.36622486905339</v>
      </c>
      <c r="G31" s="183">
        <f>RES_hhdet_in_emih!G31/RES_summary!G$21</f>
        <v>5.2885941983168276</v>
      </c>
      <c r="H31" s="183">
        <f>RES_hhdet_in_emih!H31/RES_summary!H$21</f>
        <v>5.1664989207558083</v>
      </c>
      <c r="I31" s="183">
        <f>RES_hhdet_in_emih!I31/RES_summary!I$21</f>
        <v>5.0778901654014463</v>
      </c>
      <c r="J31" s="183">
        <f>RES_hhdet_in_emih!J31/RES_summary!J$21</f>
        <v>4.9635681787001111</v>
      </c>
      <c r="K31" s="183">
        <f>RES_hhdet_in_emih!K31/RES_summary!K$21</f>
        <v>4.8950487797381186</v>
      </c>
      <c r="L31" s="183">
        <f>RES_hhdet_in_emih!L31/RES_summary!L$21</f>
        <v>4.8018268019398258</v>
      </c>
      <c r="M31" s="183">
        <f>RES_hhdet_in_emih!M31/RES_summary!M$21</f>
        <v>0</v>
      </c>
      <c r="N31" s="183">
        <f>RES_hhdet_in_emih!N31/RES_summary!N$21</f>
        <v>0</v>
      </c>
      <c r="O31" s="183">
        <f>RES_hhdet_in_emih!O31/RES_summary!O$21</f>
        <v>4.8901861824201402</v>
      </c>
      <c r="P31" s="183">
        <f>RES_hhdet_in_emih!P31/RES_summary!P$21</f>
        <v>0</v>
      </c>
      <c r="Q31" s="183">
        <f>RES_hhdet_in_emih!Q31/RES_summary!Q$21</f>
        <v>0</v>
      </c>
    </row>
    <row r="32" spans="1:17" ht="12" customHeight="1" x14ac:dyDescent="0.25">
      <c r="A32" s="167" t="s">
        <v>168</v>
      </c>
      <c r="B32" s="132"/>
      <c r="C32" s="183">
        <f>RES_hhdet_in_emih!C32/RES_summary!C$21</f>
        <v>3.7691901653314375</v>
      </c>
      <c r="D32" s="183">
        <f>RES_hhdet_in_emih!D32/RES_summary!D$21</f>
        <v>3.6560099513405264</v>
      </c>
      <c r="E32" s="183">
        <f>RES_hhdet_in_emih!E32/RES_summary!E$21</f>
        <v>3.6131546725928088</v>
      </c>
      <c r="F32" s="183">
        <f>RES_hhdet_in_emih!F32/RES_summary!F$21</f>
        <v>3.5517167002075496</v>
      </c>
      <c r="G32" s="183">
        <f>RES_hhdet_in_emih!G32/RES_summary!G$21</f>
        <v>3.5068746813063072</v>
      </c>
      <c r="H32" s="183">
        <f>RES_hhdet_in_emih!H32/RES_summary!H$21</f>
        <v>3.4593369569434897</v>
      </c>
      <c r="I32" s="183">
        <f>RES_hhdet_in_emih!I32/RES_summary!I$21</f>
        <v>3.4127426919085839</v>
      </c>
      <c r="J32" s="183">
        <f>RES_hhdet_in_emih!J32/RES_summary!J$21</f>
        <v>3.3347342208069213</v>
      </c>
      <c r="K32" s="183">
        <f>RES_hhdet_in_emih!K32/RES_summary!K$21</f>
        <v>3.280940037489033</v>
      </c>
      <c r="L32" s="183">
        <f>RES_hhdet_in_emih!L32/RES_summary!L$21</f>
        <v>3.2089940410456803</v>
      </c>
      <c r="M32" s="183">
        <f>RES_hhdet_in_emih!M32/RES_summary!M$21</f>
        <v>0</v>
      </c>
      <c r="N32" s="183">
        <f>RES_hhdet_in_emih!N32/RES_summary!N$21</f>
        <v>0</v>
      </c>
      <c r="O32" s="183">
        <f>RES_hhdet_in_emih!O32/RES_summary!O$21</f>
        <v>3.2280429507722754</v>
      </c>
      <c r="P32" s="183">
        <f>RES_hhdet_in_emih!P32/RES_summary!P$21</f>
        <v>0</v>
      </c>
      <c r="Q32" s="183">
        <f>RES_hhdet_in_emih!Q32/RES_summary!Q$21</f>
        <v>0</v>
      </c>
    </row>
    <row r="33" spans="1:17" ht="12" customHeight="1" x14ac:dyDescent="0.25">
      <c r="A33" s="166" t="s">
        <v>57</v>
      </c>
      <c r="B33" s="165"/>
      <c r="C33" s="182">
        <f>RES_hhdet_in_emih!C33/RES_summary!C$21</f>
        <v>3.7691901653314375</v>
      </c>
      <c r="D33" s="182">
        <f>RES_hhdet_in_emih!D33/RES_summary!D$21</f>
        <v>3.6560099513405264</v>
      </c>
      <c r="E33" s="182">
        <f>RES_hhdet_in_emih!E33/RES_summary!E$21</f>
        <v>3.6131546725928088</v>
      </c>
      <c r="F33" s="182">
        <f>RES_hhdet_in_emih!F33/RES_summary!F$21</f>
        <v>3.5517167002075496</v>
      </c>
      <c r="G33" s="182">
        <f>RES_hhdet_in_emih!G33/RES_summary!G$21</f>
        <v>3.5068746813063072</v>
      </c>
      <c r="H33" s="182">
        <f>RES_hhdet_in_emih!H33/RES_summary!H$21</f>
        <v>3.4593369569434897</v>
      </c>
      <c r="I33" s="182">
        <f>RES_hhdet_in_emih!I33/RES_summary!I$21</f>
        <v>3.4127426919085839</v>
      </c>
      <c r="J33" s="182">
        <f>RES_hhdet_in_emih!J33/RES_summary!J$21</f>
        <v>3.3347342208069213</v>
      </c>
      <c r="K33" s="182">
        <f>RES_hhdet_in_emih!K33/RES_summary!K$21</f>
        <v>3.280940037489033</v>
      </c>
      <c r="L33" s="182">
        <f>RES_hhdet_in_emih!L33/RES_summary!L$21</f>
        <v>3.2089940410456803</v>
      </c>
      <c r="M33" s="182">
        <f>RES_hhdet_in_emih!M33/RES_summary!M$21</f>
        <v>0</v>
      </c>
      <c r="N33" s="182">
        <f>RES_hhdet_in_emih!N33/RES_summary!N$21</f>
        <v>0</v>
      </c>
      <c r="O33" s="182">
        <f>RES_hhdet_in_emih!O33/RES_summary!O$21</f>
        <v>3.2280429507722754</v>
      </c>
      <c r="P33" s="182">
        <f>RES_hhdet_in_emih!P33/RES_summary!P$21</f>
        <v>0</v>
      </c>
      <c r="Q33" s="182">
        <f>RES_hhdet_in_emih!Q33/RES_summary!Q$21</f>
        <v>0</v>
      </c>
    </row>
    <row r="34" spans="1:17" ht="12" customHeight="1" x14ac:dyDescent="0.25">
      <c r="A34" s="147" t="s">
        <v>59</v>
      </c>
      <c r="B34" s="164"/>
      <c r="C34" s="181">
        <f>RES_hhdet_in_emih!C34/RES_summary!C$21</f>
        <v>0</v>
      </c>
      <c r="D34" s="181">
        <f>RES_hhdet_in_emih!D34/RES_summary!D$21</f>
        <v>0</v>
      </c>
      <c r="E34" s="181">
        <f>RES_hhdet_in_emih!E34/RES_summary!E$21</f>
        <v>0</v>
      </c>
      <c r="F34" s="181">
        <f>RES_hhdet_in_emih!F34/RES_summary!F$21</f>
        <v>0</v>
      </c>
      <c r="G34" s="181">
        <f>RES_hhdet_in_emih!G34/RES_summary!G$21</f>
        <v>0</v>
      </c>
      <c r="H34" s="181">
        <f>RES_hhdet_in_emih!H34/RES_summary!H$21</f>
        <v>0</v>
      </c>
      <c r="I34" s="181">
        <f>RES_hhdet_in_emih!I34/RES_summary!I$21</f>
        <v>0</v>
      </c>
      <c r="J34" s="181">
        <f>RES_hhdet_in_emih!J34/RES_summary!J$21</f>
        <v>0</v>
      </c>
      <c r="K34" s="181">
        <f>RES_hhdet_in_emih!K34/RES_summary!K$21</f>
        <v>0</v>
      </c>
      <c r="L34" s="181">
        <f>RES_hhdet_in_emih!L34/RES_summary!L$21</f>
        <v>0</v>
      </c>
      <c r="M34" s="181">
        <f>RES_hhdet_in_emih!M34/RES_summary!M$21</f>
        <v>0</v>
      </c>
      <c r="N34" s="181">
        <f>RES_hhdet_in_emih!N34/RES_summary!N$21</f>
        <v>0</v>
      </c>
      <c r="O34" s="181">
        <f>RES_hhdet_in_emih!O34/RES_summary!O$21</f>
        <v>0</v>
      </c>
      <c r="P34" s="181">
        <f>RES_hhdet_in_emih!P34/RES_summary!P$21</f>
        <v>0</v>
      </c>
      <c r="Q34" s="181">
        <f>RES_hhdet_in_emih!Q34/RES_summary!Q$21</f>
        <v>0</v>
      </c>
    </row>
    <row r="35" spans="1:17" ht="12" customHeight="1" x14ac:dyDescent="0.25">
      <c r="A35" s="163" t="s">
        <v>142</v>
      </c>
      <c r="B35" s="162"/>
      <c r="C35" s="180">
        <f>RES_hhdet_in_emih!C35/RES_summary!C$21</f>
        <v>0</v>
      </c>
      <c r="D35" s="180">
        <f>RES_hhdet_in_emih!D35/RES_summary!D$21</f>
        <v>0</v>
      </c>
      <c r="E35" s="180">
        <f>RES_hhdet_in_emih!E35/RES_summary!E$21</f>
        <v>0</v>
      </c>
      <c r="F35" s="180">
        <f>RES_hhdet_in_emih!F35/RES_summary!F$21</f>
        <v>0</v>
      </c>
      <c r="G35" s="180">
        <f>RES_hhdet_in_emih!G35/RES_summary!G$21</f>
        <v>0</v>
      </c>
      <c r="H35" s="180">
        <f>RES_hhdet_in_emih!H35/RES_summary!H$21</f>
        <v>0</v>
      </c>
      <c r="I35" s="180">
        <f>RES_hhdet_in_emih!I35/RES_summary!I$21</f>
        <v>0</v>
      </c>
      <c r="J35" s="180">
        <f>RES_hhdet_in_emih!J35/RES_summary!J$21</f>
        <v>0</v>
      </c>
      <c r="K35" s="180">
        <f>RES_hhdet_in_emih!K35/RES_summary!K$21</f>
        <v>0</v>
      </c>
      <c r="L35" s="180">
        <f>RES_hhdet_in_emih!L35/RES_summary!L$21</f>
        <v>0</v>
      </c>
      <c r="M35" s="180">
        <f>RES_hhdet_in_emih!M35/RES_summary!M$21</f>
        <v>0</v>
      </c>
      <c r="N35" s="180">
        <f>RES_hhdet_in_emih!N35/RES_summary!N$21</f>
        <v>0</v>
      </c>
      <c r="O35" s="180">
        <f>RES_hhdet_in_emih!O35/RES_summary!O$21</f>
        <v>0</v>
      </c>
      <c r="P35" s="180">
        <f>RES_hhdet_in_emih!P35/RES_summary!P$21</f>
        <v>0</v>
      </c>
      <c r="Q35" s="180">
        <f>RES_hhdet_in_emih!Q35/RES_summary!Q$21</f>
        <v>0</v>
      </c>
    </row>
    <row r="36" spans="1:17" ht="12" customHeight="1" x14ac:dyDescent="0.25">
      <c r="A36" s="161" t="s">
        <v>141</v>
      </c>
      <c r="B36" s="160"/>
      <c r="C36" s="179">
        <f>RES_hhdet_in_emih!C36/RES_summary!C$21</f>
        <v>0</v>
      </c>
      <c r="D36" s="179">
        <f>RES_hhdet_in_emih!D36/RES_summary!D$21</f>
        <v>0</v>
      </c>
      <c r="E36" s="179">
        <f>RES_hhdet_in_emih!E36/RES_summary!E$21</f>
        <v>0</v>
      </c>
      <c r="F36" s="179">
        <f>RES_hhdet_in_emih!F36/RES_summary!F$21</f>
        <v>0</v>
      </c>
      <c r="G36" s="179">
        <f>RES_hhdet_in_emih!G36/RES_summary!G$21</f>
        <v>0</v>
      </c>
      <c r="H36" s="179">
        <f>RES_hhdet_in_emih!H36/RES_summary!H$21</f>
        <v>0</v>
      </c>
      <c r="I36" s="179">
        <f>RES_hhdet_in_emih!I36/RES_summary!I$21</f>
        <v>0</v>
      </c>
      <c r="J36" s="179">
        <f>RES_hhdet_in_emih!J36/RES_summary!J$21</f>
        <v>0</v>
      </c>
      <c r="K36" s="179">
        <f>RES_hhdet_in_emih!K36/RES_summary!K$21</f>
        <v>0</v>
      </c>
      <c r="L36" s="179">
        <f>RES_hhdet_in_emih!L36/RES_summary!L$21</f>
        <v>0</v>
      </c>
      <c r="M36" s="179">
        <f>RES_hhdet_in_emih!M36/RES_summary!M$21</f>
        <v>0</v>
      </c>
      <c r="N36" s="179">
        <f>RES_hhdet_in_emih!N36/RES_summary!N$21</f>
        <v>0</v>
      </c>
      <c r="O36" s="179">
        <f>RES_hhdet_in_emih!O36/RES_summary!O$21</f>
        <v>0</v>
      </c>
      <c r="P36" s="179">
        <f>RES_hhdet_in_emih!P36/RES_summary!P$21</f>
        <v>0</v>
      </c>
      <c r="Q36" s="179">
        <f>RES_hhdet_in_emih!Q36/RES_summary!Q$21</f>
        <v>0</v>
      </c>
    </row>
    <row r="37" spans="1:17" ht="12" customHeight="1" x14ac:dyDescent="0.25">
      <c r="A37" s="148" t="s">
        <v>60</v>
      </c>
      <c r="B37" s="156"/>
      <c r="C37" s="177">
        <f>RES_hhdet_in_emih!C37/RES_summary!C$21</f>
        <v>0</v>
      </c>
      <c r="D37" s="177">
        <f>RES_hhdet_in_emih!D37/RES_summary!D$21</f>
        <v>0</v>
      </c>
      <c r="E37" s="177">
        <f>RES_hhdet_in_emih!E37/RES_summary!E$21</f>
        <v>0</v>
      </c>
      <c r="F37" s="177">
        <f>RES_hhdet_in_emih!F37/RES_summary!F$21</f>
        <v>0</v>
      </c>
      <c r="G37" s="177">
        <f>RES_hhdet_in_emih!G37/RES_summary!G$21</f>
        <v>0</v>
      </c>
      <c r="H37" s="177">
        <f>RES_hhdet_in_emih!H37/RES_summary!H$21</f>
        <v>0</v>
      </c>
      <c r="I37" s="177">
        <f>RES_hhdet_in_emih!I37/RES_summary!I$21</f>
        <v>0</v>
      </c>
      <c r="J37" s="177">
        <f>RES_hhdet_in_emih!J37/RES_summary!J$21</f>
        <v>0</v>
      </c>
      <c r="K37" s="177">
        <f>RES_hhdet_in_emih!K37/RES_summary!K$21</f>
        <v>0</v>
      </c>
      <c r="L37" s="177">
        <f>RES_hhdet_in_emih!L37/RES_summary!L$21</f>
        <v>0</v>
      </c>
      <c r="M37" s="177">
        <f>RES_hhdet_in_emih!M37/RES_summary!M$21</f>
        <v>0</v>
      </c>
      <c r="N37" s="177">
        <f>RES_hhdet_in_emih!N37/RES_summary!N$21</f>
        <v>0</v>
      </c>
      <c r="O37" s="177">
        <f>RES_hhdet_in_emih!O37/RES_summary!O$21</f>
        <v>0</v>
      </c>
      <c r="P37" s="177">
        <f>RES_hhdet_in_emih!P37/RES_summary!P$21</f>
        <v>0</v>
      </c>
      <c r="Q37" s="177">
        <f>RES_hhdet_in_emih!Q37/RES_summary!Q$21</f>
        <v>0</v>
      </c>
    </row>
    <row r="38" spans="1:17" ht="12" customHeight="1" x14ac:dyDescent="0.25">
      <c r="A38" s="148" t="s">
        <v>59</v>
      </c>
      <c r="B38" s="156"/>
      <c r="C38" s="177">
        <f>RES_hhdet_in_emih!C38/RES_summary!C$21</f>
        <v>0</v>
      </c>
      <c r="D38" s="177">
        <f>RES_hhdet_in_emih!D38/RES_summary!D$21</f>
        <v>0</v>
      </c>
      <c r="E38" s="177">
        <f>RES_hhdet_in_emih!E38/RES_summary!E$21</f>
        <v>0</v>
      </c>
      <c r="F38" s="177">
        <f>RES_hhdet_in_emih!F38/RES_summary!F$21</f>
        <v>0</v>
      </c>
      <c r="G38" s="177">
        <f>RES_hhdet_in_emih!G38/RES_summary!G$21</f>
        <v>0</v>
      </c>
      <c r="H38" s="177">
        <f>RES_hhdet_in_emih!H38/RES_summary!H$21</f>
        <v>0</v>
      </c>
      <c r="I38" s="177">
        <f>RES_hhdet_in_emih!I38/RES_summary!I$21</f>
        <v>0</v>
      </c>
      <c r="J38" s="177">
        <f>RES_hhdet_in_emih!J38/RES_summary!J$21</f>
        <v>0</v>
      </c>
      <c r="K38" s="177">
        <f>RES_hhdet_in_emih!K38/RES_summary!K$21</f>
        <v>0</v>
      </c>
      <c r="L38" s="177">
        <f>RES_hhdet_in_emih!L38/RES_summary!L$21</f>
        <v>0</v>
      </c>
      <c r="M38" s="177">
        <f>RES_hhdet_in_emih!M38/RES_summary!M$21</f>
        <v>0</v>
      </c>
      <c r="N38" s="177">
        <f>RES_hhdet_in_emih!N38/RES_summary!N$21</f>
        <v>0</v>
      </c>
      <c r="O38" s="177">
        <f>RES_hhdet_in_emih!O38/RES_summary!O$21</f>
        <v>0</v>
      </c>
      <c r="P38" s="177">
        <f>RES_hhdet_in_emih!P38/RES_summary!P$21</f>
        <v>0</v>
      </c>
      <c r="Q38" s="177">
        <f>RES_hhdet_in_emih!Q38/RES_summary!Q$21</f>
        <v>0</v>
      </c>
    </row>
    <row r="39" spans="1:17" ht="12" customHeight="1" x14ac:dyDescent="0.25">
      <c r="A39" s="158" t="s">
        <v>62</v>
      </c>
      <c r="B39" s="157"/>
      <c r="C39" s="178">
        <f>RES_hhdet_in_emih!C39/RES_summary!C$21</f>
        <v>3.8226238901522382</v>
      </c>
      <c r="D39" s="178">
        <f>RES_hhdet_in_emih!D39/RES_summary!D$21</f>
        <v>3.7781094266020587</v>
      </c>
      <c r="E39" s="178">
        <f>RES_hhdet_in_emih!E39/RES_summary!E$21</f>
        <v>3.6993142622141191</v>
      </c>
      <c r="F39" s="178">
        <f>RES_hhdet_in_emih!F39/RES_summary!F$21</f>
        <v>3.7533564333515135</v>
      </c>
      <c r="G39" s="178">
        <f>RES_hhdet_in_emih!G39/RES_summary!G$21</f>
        <v>3.6752349530034771</v>
      </c>
      <c r="H39" s="178">
        <f>RES_hhdet_in_emih!H39/RES_summary!H$21</f>
        <v>3.6082869968422022</v>
      </c>
      <c r="I39" s="178">
        <f>RES_hhdet_in_emih!I39/RES_summary!I$21</f>
        <v>3.5993050419184445</v>
      </c>
      <c r="J39" s="178">
        <f>RES_hhdet_in_emih!J39/RES_summary!J$21</f>
        <v>3.550406859058731</v>
      </c>
      <c r="K39" s="178">
        <f>RES_hhdet_in_emih!K39/RES_summary!K$21</f>
        <v>3.46809737097138</v>
      </c>
      <c r="L39" s="178">
        <f>RES_hhdet_in_emih!L39/RES_summary!L$21</f>
        <v>3.5136251600000086</v>
      </c>
      <c r="M39" s="178">
        <f>RES_hhdet_in_emih!M39/RES_summary!M$21</f>
        <v>3.2699860603317656</v>
      </c>
      <c r="N39" s="178">
        <f>RES_hhdet_in_emih!N39/RES_summary!N$21</f>
        <v>0</v>
      </c>
      <c r="O39" s="178">
        <f>RES_hhdet_in_emih!O39/RES_summary!O$21</f>
        <v>3.3589585222431055</v>
      </c>
      <c r="P39" s="178">
        <f>RES_hhdet_in_emih!P39/RES_summary!P$21</f>
        <v>0</v>
      </c>
      <c r="Q39" s="178">
        <f>RES_hhdet_in_emih!Q39/RES_summary!Q$21</f>
        <v>3.2680129883406059</v>
      </c>
    </row>
    <row r="40" spans="1:17" ht="12" customHeight="1" x14ac:dyDescent="0.25">
      <c r="A40" s="23" t="s">
        <v>57</v>
      </c>
      <c r="B40" s="156"/>
      <c r="C40" s="177">
        <f>RES_hhdet_in_emih!C40/RES_summary!C$21</f>
        <v>3.8226238901522382</v>
      </c>
      <c r="D40" s="177">
        <f>RES_hhdet_in_emih!D40/RES_summary!D$21</f>
        <v>3.7781094266020587</v>
      </c>
      <c r="E40" s="177">
        <f>RES_hhdet_in_emih!E40/RES_summary!E$21</f>
        <v>3.6993142622141191</v>
      </c>
      <c r="F40" s="177">
        <f>RES_hhdet_in_emih!F40/RES_summary!F$21</f>
        <v>3.7533564333515135</v>
      </c>
      <c r="G40" s="177">
        <f>RES_hhdet_in_emih!G40/RES_summary!G$21</f>
        <v>3.6752349530034771</v>
      </c>
      <c r="H40" s="177">
        <f>RES_hhdet_in_emih!H40/RES_summary!H$21</f>
        <v>3.6082869968422022</v>
      </c>
      <c r="I40" s="177">
        <f>RES_hhdet_in_emih!I40/RES_summary!I$21</f>
        <v>3.5993050419184445</v>
      </c>
      <c r="J40" s="177">
        <f>RES_hhdet_in_emih!J40/RES_summary!J$21</f>
        <v>3.550406859058731</v>
      </c>
      <c r="K40" s="177">
        <f>RES_hhdet_in_emih!K40/RES_summary!K$21</f>
        <v>3.46809737097138</v>
      </c>
      <c r="L40" s="177">
        <f>RES_hhdet_in_emih!L40/RES_summary!L$21</f>
        <v>3.5136251600000086</v>
      </c>
      <c r="M40" s="177">
        <f>RES_hhdet_in_emih!M40/RES_summary!M$21</f>
        <v>3.2699860603317656</v>
      </c>
      <c r="N40" s="177">
        <f>RES_hhdet_in_emih!N40/RES_summary!N$21</f>
        <v>0</v>
      </c>
      <c r="O40" s="177">
        <f>RES_hhdet_in_emih!O40/RES_summary!O$21</f>
        <v>3.3589585222431055</v>
      </c>
      <c r="P40" s="177">
        <f>RES_hhdet_in_emih!P40/RES_summary!P$21</f>
        <v>0</v>
      </c>
      <c r="Q40" s="177">
        <f>RES_hhdet_in_emih!Q40/RES_summary!Q$21</f>
        <v>3.2680129883406059</v>
      </c>
    </row>
    <row r="41" spans="1:17" ht="12" customHeight="1" x14ac:dyDescent="0.25">
      <c r="A41" s="29" t="s">
        <v>140</v>
      </c>
      <c r="B41" s="57"/>
      <c r="C41" s="176">
        <f>RES_hhdet_in_emih!C41/RES_summary!C$21</f>
        <v>0</v>
      </c>
      <c r="D41" s="176">
        <f>RES_hhdet_in_emih!D41/RES_summary!D$21</f>
        <v>0</v>
      </c>
      <c r="E41" s="176">
        <f>RES_hhdet_in_emih!E41/RES_summary!E$21</f>
        <v>0</v>
      </c>
      <c r="F41" s="176">
        <f>RES_hhdet_in_emih!F41/RES_summary!F$21</f>
        <v>0</v>
      </c>
      <c r="G41" s="176">
        <f>RES_hhdet_in_emih!G41/RES_summary!G$21</f>
        <v>0</v>
      </c>
      <c r="H41" s="176">
        <f>RES_hhdet_in_emih!H41/RES_summary!H$21</f>
        <v>0</v>
      </c>
      <c r="I41" s="176">
        <f>RES_hhdet_in_emih!I41/RES_summary!I$21</f>
        <v>0</v>
      </c>
      <c r="J41" s="176">
        <f>RES_hhdet_in_emih!J41/RES_summary!J$21</f>
        <v>0</v>
      </c>
      <c r="K41" s="176">
        <f>RES_hhdet_in_emih!K41/RES_summary!K$21</f>
        <v>0</v>
      </c>
      <c r="L41" s="176">
        <f>RES_hhdet_in_emih!L41/RES_summary!L$21</f>
        <v>0</v>
      </c>
      <c r="M41" s="176">
        <f>RES_hhdet_in_emih!M41/RES_summary!M$21</f>
        <v>0</v>
      </c>
      <c r="N41" s="176">
        <f>RES_hhdet_in_emih!N41/RES_summary!N$21</f>
        <v>0</v>
      </c>
      <c r="O41" s="176">
        <f>RES_hhdet_in_emih!O41/RES_summary!O$21</f>
        <v>0</v>
      </c>
      <c r="P41" s="176">
        <f>RES_hhdet_in_emih!P41/RES_summary!P$21</f>
        <v>0</v>
      </c>
      <c r="Q41" s="176">
        <f>RES_hhdet_in_emih!Q41/RES_summary!Q$21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84">
        <f>RES_hhdet_in_emih!C43/RES_summary!C$21</f>
        <v>46.486530491374936</v>
      </c>
      <c r="D43" s="184">
        <f>RES_hhdet_in_emih!D43/RES_summary!D$21</f>
        <v>37.795424593762576</v>
      </c>
      <c r="E43" s="184">
        <f>RES_hhdet_in_emih!E43/RES_summary!E$21</f>
        <v>40.860561247824918</v>
      </c>
      <c r="F43" s="184">
        <f>RES_hhdet_in_emih!F43/RES_summary!F$21</f>
        <v>39.75411788544308</v>
      </c>
      <c r="G43" s="184">
        <f>RES_hhdet_in_emih!G43/RES_summary!G$21</f>
        <v>40.145417900718236</v>
      </c>
      <c r="H43" s="184">
        <f>RES_hhdet_in_emih!H43/RES_summary!H$21</f>
        <v>36.752536343693833</v>
      </c>
      <c r="I43" s="184">
        <f>RES_hhdet_in_emih!I43/RES_summary!I$21</f>
        <v>29.883086078312243</v>
      </c>
      <c r="J43" s="184">
        <f>RES_hhdet_in_emih!J43/RES_summary!J$21</f>
        <v>37.618802898799451</v>
      </c>
      <c r="K43" s="184">
        <f>RES_hhdet_in_emih!K43/RES_summary!K$21</f>
        <v>34.853671557520741</v>
      </c>
      <c r="L43" s="184">
        <f>RES_hhdet_in_emih!L43/RES_summary!L$21</f>
        <v>33.530594559078786</v>
      </c>
      <c r="M43" s="184">
        <f>RES_hhdet_in_emih!M43/RES_summary!M$21</f>
        <v>28.041439249404814</v>
      </c>
      <c r="N43" s="184">
        <f>RES_hhdet_in_emih!N43/RES_summary!N$21</f>
        <v>31.545987490231152</v>
      </c>
      <c r="O43" s="184">
        <f>RES_hhdet_in_emih!O43/RES_summary!O$21</f>
        <v>30.119501258377664</v>
      </c>
      <c r="P43" s="184">
        <f>RES_hhdet_in_emih!P43/RES_summary!P$21</f>
        <v>23.335822326838862</v>
      </c>
      <c r="Q43" s="184">
        <f>RES_hhdet_in_emih!Q43/RES_summary!Q$21</f>
        <v>24.311091055827134</v>
      </c>
    </row>
    <row r="44" spans="1:17" ht="12.95" customHeight="1" x14ac:dyDescent="0.25">
      <c r="A44" s="158" t="s">
        <v>65</v>
      </c>
      <c r="B44" s="157"/>
      <c r="C44" s="178">
        <f>RES_hhdet_in_emih!C44/RES_summary!C$21</f>
        <v>39.884090002947389</v>
      </c>
      <c r="D44" s="178">
        <f>RES_hhdet_in_emih!D44/RES_summary!D$21</f>
        <v>34.33761817870532</v>
      </c>
      <c r="E44" s="178">
        <f>RES_hhdet_in_emih!E44/RES_summary!E$21</f>
        <v>36.989062991144017</v>
      </c>
      <c r="F44" s="178">
        <f>RES_hhdet_in_emih!F44/RES_summary!F$21</f>
        <v>36.407197867109801</v>
      </c>
      <c r="G44" s="178">
        <f>RES_hhdet_in_emih!G44/RES_summary!G$21</f>
        <v>36.354971481918973</v>
      </c>
      <c r="H44" s="178">
        <f>RES_hhdet_in_emih!H44/RES_summary!H$21</f>
        <v>33.743744277571537</v>
      </c>
      <c r="I44" s="178">
        <f>RES_hhdet_in_emih!I44/RES_summary!I$21</f>
        <v>28.306535229547116</v>
      </c>
      <c r="J44" s="178">
        <f>RES_hhdet_in_emih!J44/RES_summary!J$21</f>
        <v>32.91313227785556</v>
      </c>
      <c r="K44" s="178">
        <f>RES_hhdet_in_emih!K44/RES_summary!K$21</f>
        <v>31.444532134498537</v>
      </c>
      <c r="L44" s="178">
        <f>RES_hhdet_in_emih!L44/RES_summary!L$21</f>
        <v>29.122016414469886</v>
      </c>
      <c r="M44" s="178">
        <f>RES_hhdet_in_emih!M44/RES_summary!M$21</f>
        <v>23.466144733041656</v>
      </c>
      <c r="N44" s="178">
        <f>RES_hhdet_in_emih!N44/RES_summary!N$21</f>
        <v>25.884181996980782</v>
      </c>
      <c r="O44" s="178">
        <f>RES_hhdet_in_emih!O44/RES_summary!O$21</f>
        <v>26.866711835431314</v>
      </c>
      <c r="P44" s="178">
        <f>RES_hhdet_in_emih!P44/RES_summary!P$21</f>
        <v>20.667465593882255</v>
      </c>
      <c r="Q44" s="178">
        <f>RES_hhdet_in_emih!Q44/RES_summary!Q$21</f>
        <v>21.622748554220763</v>
      </c>
    </row>
    <row r="45" spans="1:17" ht="12" customHeight="1" x14ac:dyDescent="0.25">
      <c r="A45" s="23" t="s">
        <v>166</v>
      </c>
      <c r="B45" s="156"/>
      <c r="C45" s="177">
        <f>RES_hhdet_in_emih!C45/RES_summary!C$21</f>
        <v>39.884090002947389</v>
      </c>
      <c r="D45" s="177">
        <f>RES_hhdet_in_emih!D45/RES_summary!D$21</f>
        <v>34.33761817870532</v>
      </c>
      <c r="E45" s="177">
        <f>RES_hhdet_in_emih!E45/RES_summary!E$21</f>
        <v>36.989062991144017</v>
      </c>
      <c r="F45" s="177">
        <f>RES_hhdet_in_emih!F45/RES_summary!F$21</f>
        <v>36.407197867109801</v>
      </c>
      <c r="G45" s="177">
        <f>RES_hhdet_in_emih!G45/RES_summary!G$21</f>
        <v>36.354971481918973</v>
      </c>
      <c r="H45" s="177">
        <f>RES_hhdet_in_emih!H45/RES_summary!H$21</f>
        <v>33.743744277571537</v>
      </c>
      <c r="I45" s="177">
        <f>RES_hhdet_in_emih!I45/RES_summary!I$21</f>
        <v>28.306535229547116</v>
      </c>
      <c r="J45" s="177">
        <f>RES_hhdet_in_emih!J45/RES_summary!J$21</f>
        <v>32.91313227785556</v>
      </c>
      <c r="K45" s="177">
        <f>RES_hhdet_in_emih!K45/RES_summary!K$21</f>
        <v>31.444532134498537</v>
      </c>
      <c r="L45" s="177">
        <f>RES_hhdet_in_emih!L45/RES_summary!L$21</f>
        <v>29.122016414469886</v>
      </c>
      <c r="M45" s="177">
        <f>RES_hhdet_in_emih!M45/RES_summary!M$21</f>
        <v>23.466144733041656</v>
      </c>
      <c r="N45" s="177">
        <f>RES_hhdet_in_emih!N45/RES_summary!N$21</f>
        <v>25.884181996980782</v>
      </c>
      <c r="O45" s="177">
        <f>RES_hhdet_in_emih!O45/RES_summary!O$21</f>
        <v>26.866711835431314</v>
      </c>
      <c r="P45" s="177">
        <f>RES_hhdet_in_emih!P45/RES_summary!P$21</f>
        <v>20.667465593882255</v>
      </c>
      <c r="Q45" s="177">
        <f>RES_hhdet_in_emih!Q45/RES_summary!Q$21</f>
        <v>21.622748554220763</v>
      </c>
    </row>
    <row r="46" spans="1:17" ht="12" customHeight="1" x14ac:dyDescent="0.25">
      <c r="A46" s="23" t="s">
        <v>60</v>
      </c>
      <c r="B46" s="156"/>
      <c r="C46" s="177">
        <f>RES_hhdet_in_emih!C46/RES_summary!C$21</f>
        <v>0</v>
      </c>
      <c r="D46" s="177">
        <f>RES_hhdet_in_emih!D46/RES_summary!D$21</f>
        <v>0</v>
      </c>
      <c r="E46" s="177">
        <f>RES_hhdet_in_emih!E46/RES_summary!E$21</f>
        <v>0</v>
      </c>
      <c r="F46" s="177">
        <f>RES_hhdet_in_emih!F46/RES_summary!F$21</f>
        <v>0</v>
      </c>
      <c r="G46" s="177">
        <f>RES_hhdet_in_emih!G46/RES_summary!G$21</f>
        <v>0</v>
      </c>
      <c r="H46" s="177">
        <f>RES_hhdet_in_emih!H46/RES_summary!H$21</f>
        <v>0</v>
      </c>
      <c r="I46" s="177">
        <f>RES_hhdet_in_emih!I46/RES_summary!I$21</f>
        <v>0</v>
      </c>
      <c r="J46" s="177">
        <f>RES_hhdet_in_emih!J46/RES_summary!J$21</f>
        <v>0</v>
      </c>
      <c r="K46" s="177">
        <f>RES_hhdet_in_emih!K46/RES_summary!K$21</f>
        <v>0</v>
      </c>
      <c r="L46" s="177">
        <f>RES_hhdet_in_emih!L46/RES_summary!L$21</f>
        <v>0</v>
      </c>
      <c r="M46" s="177">
        <f>RES_hhdet_in_emih!M46/RES_summary!M$21</f>
        <v>0</v>
      </c>
      <c r="N46" s="177">
        <f>RES_hhdet_in_emih!N46/RES_summary!N$21</f>
        <v>0</v>
      </c>
      <c r="O46" s="177">
        <f>RES_hhdet_in_emih!O46/RES_summary!O$21</f>
        <v>0</v>
      </c>
      <c r="P46" s="177">
        <f>RES_hhdet_in_emih!P46/RES_summary!P$21</f>
        <v>0</v>
      </c>
      <c r="Q46" s="177">
        <f>RES_hhdet_in_emih!Q46/RES_summary!Q$21</f>
        <v>0</v>
      </c>
    </row>
    <row r="47" spans="1:17" ht="12.95" customHeight="1" x14ac:dyDescent="0.25">
      <c r="A47" s="158" t="s">
        <v>112</v>
      </c>
      <c r="B47" s="157"/>
      <c r="C47" s="178">
        <f>RES_hhdet_in_emih!C47/RES_summary!C$21</f>
        <v>0</v>
      </c>
      <c r="D47" s="178">
        <f>RES_hhdet_in_emih!D47/RES_summary!D$21</f>
        <v>0</v>
      </c>
      <c r="E47" s="178">
        <f>RES_hhdet_in_emih!E47/RES_summary!E$21</f>
        <v>0</v>
      </c>
      <c r="F47" s="178">
        <f>RES_hhdet_in_emih!F47/RES_summary!F$21</f>
        <v>0</v>
      </c>
      <c r="G47" s="178">
        <f>RES_hhdet_in_emih!G47/RES_summary!G$21</f>
        <v>0</v>
      </c>
      <c r="H47" s="178">
        <f>RES_hhdet_in_emih!H47/RES_summary!H$21</f>
        <v>0</v>
      </c>
      <c r="I47" s="178">
        <f>RES_hhdet_in_emih!I47/RES_summary!I$21</f>
        <v>0</v>
      </c>
      <c r="J47" s="178">
        <f>RES_hhdet_in_emih!J47/RES_summary!J$21</f>
        <v>0</v>
      </c>
      <c r="K47" s="178">
        <f>RES_hhdet_in_emih!K47/RES_summary!K$21</f>
        <v>0</v>
      </c>
      <c r="L47" s="178">
        <f>RES_hhdet_in_emih!L47/RES_summary!L$21</f>
        <v>0</v>
      </c>
      <c r="M47" s="178">
        <f>RES_hhdet_in_emih!M47/RES_summary!M$21</f>
        <v>0</v>
      </c>
      <c r="N47" s="178">
        <f>RES_hhdet_in_emih!N47/RES_summary!N$21</f>
        <v>0</v>
      </c>
      <c r="O47" s="178">
        <f>RES_hhdet_in_emih!O47/RES_summary!O$21</f>
        <v>0</v>
      </c>
      <c r="P47" s="178">
        <f>RES_hhdet_in_emih!P47/RES_summary!P$21</f>
        <v>0</v>
      </c>
      <c r="Q47" s="178">
        <f>RES_hhdet_in_emih!Q47/RES_summary!Q$21</f>
        <v>0</v>
      </c>
    </row>
    <row r="48" spans="1:17" ht="12" customHeight="1" x14ac:dyDescent="0.25">
      <c r="A48" s="23" t="s">
        <v>60</v>
      </c>
      <c r="B48" s="156"/>
      <c r="C48" s="177">
        <f>RES_hhdet_in_emih!C48/RES_summary!C$21</f>
        <v>0</v>
      </c>
      <c r="D48" s="177">
        <f>RES_hhdet_in_emih!D48/RES_summary!D$21</f>
        <v>0</v>
      </c>
      <c r="E48" s="177">
        <f>RES_hhdet_in_emih!E48/RES_summary!E$21</f>
        <v>0</v>
      </c>
      <c r="F48" s="177">
        <f>RES_hhdet_in_emih!F48/RES_summary!F$21</f>
        <v>0</v>
      </c>
      <c r="G48" s="177">
        <f>RES_hhdet_in_emih!G48/RES_summary!G$21</f>
        <v>0</v>
      </c>
      <c r="H48" s="177">
        <f>RES_hhdet_in_emih!H48/RES_summary!H$21</f>
        <v>0</v>
      </c>
      <c r="I48" s="177">
        <f>RES_hhdet_in_emih!I48/RES_summary!I$21</f>
        <v>0</v>
      </c>
      <c r="J48" s="177">
        <f>RES_hhdet_in_emih!J48/RES_summary!J$21</f>
        <v>0</v>
      </c>
      <c r="K48" s="177">
        <f>RES_hhdet_in_emih!K48/RES_summary!K$21</f>
        <v>0</v>
      </c>
      <c r="L48" s="177">
        <f>RES_hhdet_in_emih!L48/RES_summary!L$21</f>
        <v>0</v>
      </c>
      <c r="M48" s="177">
        <f>RES_hhdet_in_emih!M48/RES_summary!M$21</f>
        <v>0</v>
      </c>
      <c r="N48" s="177">
        <f>RES_hhdet_in_emih!N48/RES_summary!N$21</f>
        <v>0</v>
      </c>
      <c r="O48" s="177">
        <f>RES_hhdet_in_emih!O48/RES_summary!O$21</f>
        <v>0</v>
      </c>
      <c r="P48" s="177">
        <f>RES_hhdet_in_emih!P48/RES_summary!P$21</f>
        <v>0</v>
      </c>
      <c r="Q48" s="177">
        <f>RES_hhdet_in_emih!Q48/RES_summary!Q$21</f>
        <v>0</v>
      </c>
    </row>
    <row r="49" spans="1:17" ht="12" customHeight="1" x14ac:dyDescent="0.25">
      <c r="A49" s="158" t="s">
        <v>63</v>
      </c>
      <c r="B49" s="157"/>
      <c r="C49" s="178">
        <f>RES_hhdet_in_emih!C49/RES_summary!C$21</f>
        <v>6.6024404884275469</v>
      </c>
      <c r="D49" s="178">
        <f>RES_hhdet_in_emih!D49/RES_summary!D$21</f>
        <v>3.4578064150572598</v>
      </c>
      <c r="E49" s="178">
        <f>RES_hhdet_in_emih!E49/RES_summary!E$21</f>
        <v>3.8714982566808969</v>
      </c>
      <c r="F49" s="178">
        <f>RES_hhdet_in_emih!F49/RES_summary!F$21</f>
        <v>3.3469200183332752</v>
      </c>
      <c r="G49" s="178">
        <f>RES_hhdet_in_emih!G49/RES_summary!G$21</f>
        <v>3.7904464187992652</v>
      </c>
      <c r="H49" s="178">
        <f>RES_hhdet_in_emih!H49/RES_summary!H$21</f>
        <v>3.0087920661222936</v>
      </c>
      <c r="I49" s="178">
        <f>RES_hhdet_in_emih!I49/RES_summary!I$21</f>
        <v>1.5765508487651267</v>
      </c>
      <c r="J49" s="178">
        <f>RES_hhdet_in_emih!J49/RES_summary!J$21</f>
        <v>4.7056706209438914</v>
      </c>
      <c r="K49" s="178">
        <f>RES_hhdet_in_emih!K49/RES_summary!K$21</f>
        <v>3.4091394230222032</v>
      </c>
      <c r="L49" s="178">
        <f>RES_hhdet_in_emih!L49/RES_summary!L$21</f>
        <v>4.408578144608903</v>
      </c>
      <c r="M49" s="178">
        <f>RES_hhdet_in_emih!M49/RES_summary!M$21</f>
        <v>4.5752945163631571</v>
      </c>
      <c r="N49" s="178">
        <f>RES_hhdet_in_emih!N49/RES_summary!N$21</f>
        <v>5.6618054932503705</v>
      </c>
      <c r="O49" s="178">
        <f>RES_hhdet_in_emih!O49/RES_summary!O$21</f>
        <v>3.2527894229463516</v>
      </c>
      <c r="P49" s="178">
        <f>RES_hhdet_in_emih!P49/RES_summary!P$21</f>
        <v>2.6683567329566098</v>
      </c>
      <c r="Q49" s="178">
        <f>RES_hhdet_in_emih!Q49/RES_summary!Q$21</f>
        <v>2.6883425016063724</v>
      </c>
    </row>
    <row r="50" spans="1:17" ht="12" customHeight="1" x14ac:dyDescent="0.25">
      <c r="A50" s="167" t="s">
        <v>165</v>
      </c>
      <c r="B50" s="132"/>
      <c r="C50" s="183">
        <f>RES_hhdet_in_emih!C50/RES_summary!C$21</f>
        <v>7.2069553857529902</v>
      </c>
      <c r="D50" s="183">
        <f>RES_hhdet_in_emih!D50/RES_summary!D$21</f>
        <v>6.5653191492703744</v>
      </c>
      <c r="E50" s="183">
        <f>RES_hhdet_in_emih!E50/RES_summary!E$21</f>
        <v>6.8211911134752867</v>
      </c>
      <c r="F50" s="183">
        <f>RES_hhdet_in_emih!F50/RES_summary!F$21</f>
        <v>6.4257312065878809</v>
      </c>
      <c r="G50" s="183">
        <f>RES_hhdet_in_emih!G50/RES_summary!G$21</f>
        <v>6.4398678818703399</v>
      </c>
      <c r="H50" s="183">
        <f>RES_hhdet_in_emih!H50/RES_summary!H$21</f>
        <v>6.2311736064835923</v>
      </c>
      <c r="I50" s="183">
        <f>RES_hhdet_in_emih!I50/RES_summary!I$21</f>
        <v>6.0639837008557924</v>
      </c>
      <c r="J50" s="183">
        <f>RES_hhdet_in_emih!J50/RES_summary!J$21</f>
        <v>6.1870469366342453</v>
      </c>
      <c r="K50" s="183">
        <f>RES_hhdet_in_emih!K50/RES_summary!K$21</f>
        <v>6.1520923970655632</v>
      </c>
      <c r="L50" s="183">
        <f>RES_hhdet_in_emih!L50/RES_summary!L$21</f>
        <v>5.5215018836935963</v>
      </c>
      <c r="M50" s="183">
        <f>RES_hhdet_in_emih!M50/RES_summary!M$21</f>
        <v>5.2860552930632068</v>
      </c>
      <c r="N50" s="183">
        <f>RES_hhdet_in_emih!N50/RES_summary!N$21</f>
        <v>5.7646767751606838</v>
      </c>
      <c r="O50" s="183">
        <f>RES_hhdet_in_emih!O50/RES_summary!O$21</f>
        <v>5.8429133145336678</v>
      </c>
      <c r="P50" s="183">
        <f>RES_hhdet_in_emih!P50/RES_summary!P$21</f>
        <v>5.7420884532142002</v>
      </c>
      <c r="Q50" s="183">
        <f>RES_hhdet_in_emih!Q50/RES_summary!Q$21</f>
        <v>5.6718480711473029</v>
      </c>
    </row>
    <row r="51" spans="1:17" ht="12" customHeight="1" x14ac:dyDescent="0.25">
      <c r="A51" s="167" t="s">
        <v>164</v>
      </c>
      <c r="B51" s="132"/>
      <c r="C51" s="183">
        <f>RES_hhdet_in_emih!C51/RES_summary!C$21</f>
        <v>4.7656857491491866</v>
      </c>
      <c r="D51" s="183">
        <f>RES_hhdet_in_emih!D51/RES_summary!D$21</f>
        <v>4.3107386931650513</v>
      </c>
      <c r="E51" s="183">
        <f>RES_hhdet_in_emih!E51/RES_summary!E$21</f>
        <v>4.5102011091453873</v>
      </c>
      <c r="F51" s="183">
        <f>RES_hhdet_in_emih!F51/RES_summary!F$21</f>
        <v>4.2318382800514094</v>
      </c>
      <c r="G51" s="183">
        <f>RES_hhdet_in_emih!G51/RES_summary!G$21</f>
        <v>4.2562408784004973</v>
      </c>
      <c r="H51" s="183">
        <f>RES_hhdet_in_emih!H51/RES_summary!H$21</f>
        <v>4.1525863886365908</v>
      </c>
      <c r="I51" s="183">
        <f>RES_hhdet_in_emih!I51/RES_summary!I$21</f>
        <v>4.0588824421076293</v>
      </c>
      <c r="J51" s="183">
        <f>RES_hhdet_in_emih!J51/RES_summary!J$21</f>
        <v>4.1772075451659774</v>
      </c>
      <c r="K51" s="183">
        <f>RES_hhdet_in_emih!K51/RES_summary!K$21</f>
        <v>4.1587884387766074</v>
      </c>
      <c r="L51" s="183">
        <f>RES_hhdet_in_emih!L51/RES_summary!L$21</f>
        <v>3.7004208029224359</v>
      </c>
      <c r="M51" s="183">
        <f>RES_hhdet_in_emih!M51/RES_summary!M$21</f>
        <v>3.5702476707028641</v>
      </c>
      <c r="N51" s="183">
        <f>RES_hhdet_in_emih!N51/RES_summary!N$21</f>
        <v>4.0302206852965918</v>
      </c>
      <c r="O51" s="183">
        <f>RES_hhdet_in_emih!O51/RES_summary!O$21</f>
        <v>3.9141031968044184</v>
      </c>
      <c r="P51" s="183">
        <f>RES_hhdet_in_emih!P51/RES_summary!P$21</f>
        <v>3.8230538457619021</v>
      </c>
      <c r="Q51" s="183">
        <f>RES_hhdet_in_emih!Q51/RES_summary!Q$21</f>
        <v>3.7509606170654899</v>
      </c>
    </row>
    <row r="52" spans="1:17" ht="12" customHeight="1" x14ac:dyDescent="0.25">
      <c r="A52" s="166" t="s">
        <v>163</v>
      </c>
      <c r="B52" s="165"/>
      <c r="C52" s="182">
        <f>RES_hhdet_in_emih!C52/RES_summary!C$21</f>
        <v>4.7656857491491866</v>
      </c>
      <c r="D52" s="182">
        <f>RES_hhdet_in_emih!D52/RES_summary!D$21</f>
        <v>4.3107386931650513</v>
      </c>
      <c r="E52" s="182">
        <f>RES_hhdet_in_emih!E52/RES_summary!E$21</f>
        <v>4.5102011091453873</v>
      </c>
      <c r="F52" s="182">
        <f>RES_hhdet_in_emih!F52/RES_summary!F$21</f>
        <v>4.2318382800514094</v>
      </c>
      <c r="G52" s="182">
        <f>RES_hhdet_in_emih!G52/RES_summary!G$21</f>
        <v>4.2562408784004973</v>
      </c>
      <c r="H52" s="182">
        <f>RES_hhdet_in_emih!H52/RES_summary!H$21</f>
        <v>4.1525863886365908</v>
      </c>
      <c r="I52" s="182">
        <f>RES_hhdet_in_emih!I52/RES_summary!I$21</f>
        <v>4.0588824421076293</v>
      </c>
      <c r="J52" s="182">
        <f>RES_hhdet_in_emih!J52/RES_summary!J$21</f>
        <v>4.1772075451659774</v>
      </c>
      <c r="K52" s="182">
        <f>RES_hhdet_in_emih!K52/RES_summary!K$21</f>
        <v>4.1587884387766074</v>
      </c>
      <c r="L52" s="182">
        <f>RES_hhdet_in_emih!L52/RES_summary!L$21</f>
        <v>3.7004208029224359</v>
      </c>
      <c r="M52" s="182">
        <f>RES_hhdet_in_emih!M52/RES_summary!M$21</f>
        <v>3.5702476707028641</v>
      </c>
      <c r="N52" s="182">
        <f>RES_hhdet_in_emih!N52/RES_summary!N$21</f>
        <v>4.0302206852965918</v>
      </c>
      <c r="O52" s="182">
        <f>RES_hhdet_in_emih!O52/RES_summary!O$21</f>
        <v>3.9141031968044184</v>
      </c>
      <c r="P52" s="182">
        <f>RES_hhdet_in_emih!P52/RES_summary!P$21</f>
        <v>3.8230538457619021</v>
      </c>
      <c r="Q52" s="182">
        <f>RES_hhdet_in_emih!Q52/RES_summary!Q$21</f>
        <v>3.7509606170654899</v>
      </c>
    </row>
    <row r="53" spans="1:17" ht="12" customHeight="1" x14ac:dyDescent="0.25">
      <c r="A53" s="147" t="s">
        <v>59</v>
      </c>
      <c r="B53" s="164"/>
      <c r="C53" s="181">
        <f>RES_hhdet_in_emih!C53/RES_summary!C$21</f>
        <v>0</v>
      </c>
      <c r="D53" s="181">
        <f>RES_hhdet_in_emih!D53/RES_summary!D$21</f>
        <v>0</v>
      </c>
      <c r="E53" s="181">
        <f>RES_hhdet_in_emih!E53/RES_summary!E$21</f>
        <v>0</v>
      </c>
      <c r="F53" s="181">
        <f>RES_hhdet_in_emih!F53/RES_summary!F$21</f>
        <v>0</v>
      </c>
      <c r="G53" s="181">
        <f>RES_hhdet_in_emih!G53/RES_summary!G$21</f>
        <v>0</v>
      </c>
      <c r="H53" s="181">
        <f>RES_hhdet_in_emih!H53/RES_summary!H$21</f>
        <v>0</v>
      </c>
      <c r="I53" s="181">
        <f>RES_hhdet_in_emih!I53/RES_summary!I$21</f>
        <v>0</v>
      </c>
      <c r="J53" s="181">
        <f>RES_hhdet_in_emih!J53/RES_summary!J$21</f>
        <v>0</v>
      </c>
      <c r="K53" s="181">
        <f>RES_hhdet_in_emih!K53/RES_summary!K$21</f>
        <v>0</v>
      </c>
      <c r="L53" s="181">
        <f>RES_hhdet_in_emih!L53/RES_summary!L$21</f>
        <v>0</v>
      </c>
      <c r="M53" s="181">
        <f>RES_hhdet_in_emih!M53/RES_summary!M$21</f>
        <v>0</v>
      </c>
      <c r="N53" s="181">
        <f>RES_hhdet_in_emih!N53/RES_summary!N$21</f>
        <v>0</v>
      </c>
      <c r="O53" s="181">
        <f>RES_hhdet_in_emih!O53/RES_summary!O$21</f>
        <v>0</v>
      </c>
      <c r="P53" s="181">
        <f>RES_hhdet_in_emih!P53/RES_summary!P$21</f>
        <v>0</v>
      </c>
      <c r="Q53" s="181">
        <f>RES_hhdet_in_emih!Q53/RES_summary!Q$21</f>
        <v>0</v>
      </c>
    </row>
    <row r="54" spans="1:17" ht="12" customHeight="1" x14ac:dyDescent="0.25">
      <c r="A54" s="163" t="s">
        <v>142</v>
      </c>
      <c r="B54" s="162"/>
      <c r="C54" s="180">
        <f>RES_hhdet_in_emih!C54/RES_summary!C$21</f>
        <v>0</v>
      </c>
      <c r="D54" s="180">
        <f>RES_hhdet_in_emih!D54/RES_summary!D$21</f>
        <v>0</v>
      </c>
      <c r="E54" s="180">
        <f>RES_hhdet_in_emih!E54/RES_summary!E$21</f>
        <v>0</v>
      </c>
      <c r="F54" s="180">
        <f>RES_hhdet_in_emih!F54/RES_summary!F$21</f>
        <v>0</v>
      </c>
      <c r="G54" s="180">
        <f>RES_hhdet_in_emih!G54/RES_summary!G$21</f>
        <v>0</v>
      </c>
      <c r="H54" s="180">
        <f>RES_hhdet_in_emih!H54/RES_summary!H$21</f>
        <v>0</v>
      </c>
      <c r="I54" s="180">
        <f>RES_hhdet_in_emih!I54/RES_summary!I$21</f>
        <v>0</v>
      </c>
      <c r="J54" s="180">
        <f>RES_hhdet_in_emih!J54/RES_summary!J$21</f>
        <v>0</v>
      </c>
      <c r="K54" s="180">
        <f>RES_hhdet_in_emih!K54/RES_summary!K$21</f>
        <v>0</v>
      </c>
      <c r="L54" s="180">
        <f>RES_hhdet_in_emih!L54/RES_summary!L$21</f>
        <v>0</v>
      </c>
      <c r="M54" s="180">
        <f>RES_hhdet_in_emih!M54/RES_summary!M$21</f>
        <v>0</v>
      </c>
      <c r="N54" s="180">
        <f>RES_hhdet_in_emih!N54/RES_summary!N$21</f>
        <v>0</v>
      </c>
      <c r="O54" s="180">
        <f>RES_hhdet_in_emih!O54/RES_summary!O$21</f>
        <v>0</v>
      </c>
      <c r="P54" s="180">
        <f>RES_hhdet_in_emih!P54/RES_summary!P$21</f>
        <v>0</v>
      </c>
      <c r="Q54" s="180">
        <f>RES_hhdet_in_emih!Q54/RES_summary!Q$21</f>
        <v>0</v>
      </c>
    </row>
    <row r="55" spans="1:17" ht="12" customHeight="1" x14ac:dyDescent="0.25">
      <c r="A55" s="161" t="s">
        <v>141</v>
      </c>
      <c r="B55" s="160"/>
      <c r="C55" s="179">
        <f>RES_hhdet_in_emih!C55/RES_summary!C$21</f>
        <v>0</v>
      </c>
      <c r="D55" s="179">
        <f>RES_hhdet_in_emih!D55/RES_summary!D$21</f>
        <v>0</v>
      </c>
      <c r="E55" s="179">
        <f>RES_hhdet_in_emih!E55/RES_summary!E$21</f>
        <v>0</v>
      </c>
      <c r="F55" s="179">
        <f>RES_hhdet_in_emih!F55/RES_summary!F$21</f>
        <v>0</v>
      </c>
      <c r="G55" s="179">
        <f>RES_hhdet_in_emih!G55/RES_summary!G$21</f>
        <v>0</v>
      </c>
      <c r="H55" s="179">
        <f>RES_hhdet_in_emih!H55/RES_summary!H$21</f>
        <v>0</v>
      </c>
      <c r="I55" s="179">
        <f>RES_hhdet_in_emih!I55/RES_summary!I$21</f>
        <v>0</v>
      </c>
      <c r="J55" s="179">
        <f>RES_hhdet_in_emih!J55/RES_summary!J$21</f>
        <v>0</v>
      </c>
      <c r="K55" s="179">
        <f>RES_hhdet_in_emih!K55/RES_summary!K$21</f>
        <v>0</v>
      </c>
      <c r="L55" s="179">
        <f>RES_hhdet_in_emih!L55/RES_summary!L$21</f>
        <v>0</v>
      </c>
      <c r="M55" s="179">
        <f>RES_hhdet_in_emih!M55/RES_summary!M$21</f>
        <v>0</v>
      </c>
      <c r="N55" s="179">
        <f>RES_hhdet_in_emih!N55/RES_summary!N$21</f>
        <v>0</v>
      </c>
      <c r="O55" s="179">
        <f>RES_hhdet_in_emih!O55/RES_summary!O$21</f>
        <v>0</v>
      </c>
      <c r="P55" s="179">
        <f>RES_hhdet_in_emih!P55/RES_summary!P$21</f>
        <v>0</v>
      </c>
      <c r="Q55" s="179">
        <f>RES_hhdet_in_emih!Q55/RES_summary!Q$21</f>
        <v>0</v>
      </c>
    </row>
    <row r="56" spans="1:17" ht="12" customHeight="1" x14ac:dyDescent="0.25">
      <c r="A56" s="148" t="s">
        <v>60</v>
      </c>
      <c r="B56" s="156"/>
      <c r="C56" s="177">
        <f>RES_hhdet_in_emih!C56/RES_summary!C$21</f>
        <v>0</v>
      </c>
      <c r="D56" s="177">
        <f>RES_hhdet_in_emih!D56/RES_summary!D$21</f>
        <v>0</v>
      </c>
      <c r="E56" s="177">
        <f>RES_hhdet_in_emih!E56/RES_summary!E$21</f>
        <v>0</v>
      </c>
      <c r="F56" s="177">
        <f>RES_hhdet_in_emih!F56/RES_summary!F$21</f>
        <v>0</v>
      </c>
      <c r="G56" s="177">
        <f>RES_hhdet_in_emih!G56/RES_summary!G$21</f>
        <v>0</v>
      </c>
      <c r="H56" s="177">
        <f>RES_hhdet_in_emih!H56/RES_summary!H$21</f>
        <v>0</v>
      </c>
      <c r="I56" s="177">
        <f>RES_hhdet_in_emih!I56/RES_summary!I$21</f>
        <v>0</v>
      </c>
      <c r="J56" s="177">
        <f>RES_hhdet_in_emih!J56/RES_summary!J$21</f>
        <v>0</v>
      </c>
      <c r="K56" s="177">
        <f>RES_hhdet_in_emih!K56/RES_summary!K$21</f>
        <v>0</v>
      </c>
      <c r="L56" s="177">
        <f>RES_hhdet_in_emih!L56/RES_summary!L$21</f>
        <v>0</v>
      </c>
      <c r="M56" s="177">
        <f>RES_hhdet_in_emih!M56/RES_summary!M$21</f>
        <v>0</v>
      </c>
      <c r="N56" s="177">
        <f>RES_hhdet_in_emih!N56/RES_summary!N$21</f>
        <v>0</v>
      </c>
      <c r="O56" s="177">
        <f>RES_hhdet_in_emih!O56/RES_summary!O$21</f>
        <v>0</v>
      </c>
      <c r="P56" s="177">
        <f>RES_hhdet_in_emih!P56/RES_summary!P$21</f>
        <v>0</v>
      </c>
      <c r="Q56" s="177">
        <f>RES_hhdet_in_emih!Q56/RES_summary!Q$21</f>
        <v>0</v>
      </c>
    </row>
    <row r="57" spans="1:17" ht="12" customHeight="1" x14ac:dyDescent="0.25">
      <c r="A57" s="148" t="s">
        <v>59</v>
      </c>
      <c r="B57" s="156"/>
      <c r="C57" s="177">
        <f>RES_hhdet_in_emih!C57/RES_summary!C$21</f>
        <v>0</v>
      </c>
      <c r="D57" s="177">
        <f>RES_hhdet_in_emih!D57/RES_summary!D$21</f>
        <v>0</v>
      </c>
      <c r="E57" s="177">
        <f>RES_hhdet_in_emih!E57/RES_summary!E$21</f>
        <v>0</v>
      </c>
      <c r="F57" s="177">
        <f>RES_hhdet_in_emih!F57/RES_summary!F$21</f>
        <v>0</v>
      </c>
      <c r="G57" s="177">
        <f>RES_hhdet_in_emih!G57/RES_summary!G$21</f>
        <v>0</v>
      </c>
      <c r="H57" s="177">
        <f>RES_hhdet_in_emih!H57/RES_summary!H$21</f>
        <v>0</v>
      </c>
      <c r="I57" s="177">
        <f>RES_hhdet_in_emih!I57/RES_summary!I$21</f>
        <v>0</v>
      </c>
      <c r="J57" s="177">
        <f>RES_hhdet_in_emih!J57/RES_summary!J$21</f>
        <v>0</v>
      </c>
      <c r="K57" s="177">
        <f>RES_hhdet_in_emih!K57/RES_summary!K$21</f>
        <v>0</v>
      </c>
      <c r="L57" s="177">
        <f>RES_hhdet_in_emih!L57/RES_summary!L$21</f>
        <v>0</v>
      </c>
      <c r="M57" s="177">
        <f>RES_hhdet_in_emih!M57/RES_summary!M$21</f>
        <v>0</v>
      </c>
      <c r="N57" s="177">
        <f>RES_hhdet_in_emih!N57/RES_summary!N$21</f>
        <v>0</v>
      </c>
      <c r="O57" s="177">
        <f>RES_hhdet_in_emih!O57/RES_summary!O$21</f>
        <v>0</v>
      </c>
      <c r="P57" s="177">
        <f>RES_hhdet_in_emih!P57/RES_summary!P$21</f>
        <v>0</v>
      </c>
      <c r="Q57" s="177">
        <f>RES_hhdet_in_emih!Q57/RES_summary!Q$21</f>
        <v>0</v>
      </c>
    </row>
    <row r="58" spans="1:17" ht="12" customHeight="1" x14ac:dyDescent="0.25">
      <c r="A58" s="158" t="s">
        <v>62</v>
      </c>
      <c r="B58" s="157"/>
      <c r="C58" s="178">
        <f>RES_hhdet_in_emih!C58/RES_summary!C$21</f>
        <v>0</v>
      </c>
      <c r="D58" s="178">
        <f>RES_hhdet_in_emih!D58/RES_summary!D$21</f>
        <v>0</v>
      </c>
      <c r="E58" s="178">
        <f>RES_hhdet_in_emih!E58/RES_summary!E$21</f>
        <v>0</v>
      </c>
      <c r="F58" s="178">
        <f>RES_hhdet_in_emih!F58/RES_summary!F$21</f>
        <v>0</v>
      </c>
      <c r="G58" s="178">
        <f>RES_hhdet_in_emih!G58/RES_summary!G$21</f>
        <v>0</v>
      </c>
      <c r="H58" s="178">
        <f>RES_hhdet_in_emih!H58/RES_summary!H$21</f>
        <v>0</v>
      </c>
      <c r="I58" s="178">
        <f>RES_hhdet_in_emih!I58/RES_summary!I$21</f>
        <v>0</v>
      </c>
      <c r="J58" s="178">
        <f>RES_hhdet_in_emih!J58/RES_summary!J$21</f>
        <v>0</v>
      </c>
      <c r="K58" s="178">
        <f>RES_hhdet_in_emih!K58/RES_summary!K$21</f>
        <v>0</v>
      </c>
      <c r="L58" s="178">
        <f>RES_hhdet_in_emih!L58/RES_summary!L$21</f>
        <v>0</v>
      </c>
      <c r="M58" s="178">
        <f>RES_hhdet_in_emih!M58/RES_summary!M$21</f>
        <v>0</v>
      </c>
      <c r="N58" s="178">
        <f>RES_hhdet_in_emih!N58/RES_summary!N$21</f>
        <v>0</v>
      </c>
      <c r="O58" s="178">
        <f>RES_hhdet_in_emih!O58/RES_summary!O$21</f>
        <v>0</v>
      </c>
      <c r="P58" s="178">
        <f>RES_hhdet_in_emih!P58/RES_summary!P$21</f>
        <v>0</v>
      </c>
      <c r="Q58" s="178">
        <f>RES_hhdet_in_emih!Q58/RES_summary!Q$21</f>
        <v>0</v>
      </c>
    </row>
    <row r="59" spans="1:17" ht="12" customHeight="1" x14ac:dyDescent="0.25">
      <c r="A59" s="23" t="s">
        <v>57</v>
      </c>
      <c r="B59" s="156"/>
      <c r="C59" s="177">
        <f>RES_hhdet_in_emih!C59/RES_summary!C$21</f>
        <v>0</v>
      </c>
      <c r="D59" s="177">
        <f>RES_hhdet_in_emih!D59/RES_summary!D$21</f>
        <v>0</v>
      </c>
      <c r="E59" s="177">
        <f>RES_hhdet_in_emih!E59/RES_summary!E$21</f>
        <v>0</v>
      </c>
      <c r="F59" s="177">
        <f>RES_hhdet_in_emih!F59/RES_summary!F$21</f>
        <v>0</v>
      </c>
      <c r="G59" s="177">
        <f>RES_hhdet_in_emih!G59/RES_summary!G$21</f>
        <v>0</v>
      </c>
      <c r="H59" s="177">
        <f>RES_hhdet_in_emih!H59/RES_summary!H$21</f>
        <v>0</v>
      </c>
      <c r="I59" s="177">
        <f>RES_hhdet_in_emih!I59/RES_summary!I$21</f>
        <v>0</v>
      </c>
      <c r="J59" s="177">
        <f>RES_hhdet_in_emih!J59/RES_summary!J$21</f>
        <v>0</v>
      </c>
      <c r="K59" s="177">
        <f>RES_hhdet_in_emih!K59/RES_summary!K$21</f>
        <v>0</v>
      </c>
      <c r="L59" s="177">
        <f>RES_hhdet_in_emih!L59/RES_summary!L$21</f>
        <v>0</v>
      </c>
      <c r="M59" s="177">
        <f>RES_hhdet_in_emih!M59/RES_summary!M$21</f>
        <v>0</v>
      </c>
      <c r="N59" s="177">
        <f>RES_hhdet_in_emih!N59/RES_summary!N$21</f>
        <v>0</v>
      </c>
      <c r="O59" s="177">
        <f>RES_hhdet_in_emih!O59/RES_summary!O$21</f>
        <v>0</v>
      </c>
      <c r="P59" s="177">
        <f>RES_hhdet_in_emih!P59/RES_summary!P$21</f>
        <v>0</v>
      </c>
      <c r="Q59" s="177">
        <f>RES_hhdet_in_emih!Q59/RES_summary!Q$21</f>
        <v>0</v>
      </c>
    </row>
    <row r="60" spans="1:17" ht="12" customHeight="1" x14ac:dyDescent="0.25">
      <c r="A60" s="29" t="s">
        <v>140</v>
      </c>
      <c r="B60" s="57"/>
      <c r="C60" s="176">
        <f>RES_hhdet_in_emih!C60/RES_summary!C$21</f>
        <v>0</v>
      </c>
      <c r="D60" s="176">
        <f>RES_hhdet_in_emih!D60/RES_summary!D$21</f>
        <v>0</v>
      </c>
      <c r="E60" s="176">
        <f>RES_hhdet_in_emih!E60/RES_summary!E$21</f>
        <v>0</v>
      </c>
      <c r="F60" s="176">
        <f>RES_hhdet_in_emih!F60/RES_summary!F$21</f>
        <v>0</v>
      </c>
      <c r="G60" s="176">
        <f>RES_hhdet_in_emih!G60/RES_summary!G$21</f>
        <v>0</v>
      </c>
      <c r="H60" s="176">
        <f>RES_hhdet_in_emih!H60/RES_summary!H$21</f>
        <v>0</v>
      </c>
      <c r="I60" s="176">
        <f>RES_hhdet_in_emih!I60/RES_summary!I$21</f>
        <v>0</v>
      </c>
      <c r="J60" s="176">
        <f>RES_hhdet_in_emih!J60/RES_summary!J$21</f>
        <v>0</v>
      </c>
      <c r="K60" s="176">
        <f>RES_hhdet_in_emih!K60/RES_summary!K$21</f>
        <v>0</v>
      </c>
      <c r="L60" s="176">
        <f>RES_hhdet_in_emih!L60/RES_summary!L$21</f>
        <v>0</v>
      </c>
      <c r="M60" s="176">
        <f>RES_hhdet_in_emih!M60/RES_summary!M$21</f>
        <v>0</v>
      </c>
      <c r="N60" s="176">
        <f>RES_hhdet_in_emih!N60/RES_summary!N$21</f>
        <v>0</v>
      </c>
      <c r="O60" s="176">
        <f>RES_hhdet_in_emih!O60/RES_summary!O$21</f>
        <v>0</v>
      </c>
      <c r="P60" s="176">
        <f>RES_hhdet_in_emih!P60/RES_summary!P$21</f>
        <v>0</v>
      </c>
      <c r="Q60" s="176">
        <f>RES_hhdet_in_emih!Q60/RES_summary!Q$21</f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84">
        <f>RES_hhdet_in_emih!C62/RES_summary!C$21</f>
        <v>30.48053587916327</v>
      </c>
      <c r="D62" s="184">
        <f>RES_hhdet_in_emih!D62/RES_summary!D$21</f>
        <v>33.975488883120043</v>
      </c>
      <c r="E62" s="184">
        <f>RES_hhdet_in_emih!E62/RES_summary!E$21</f>
        <v>28.396899072048821</v>
      </c>
      <c r="F62" s="184">
        <f>RES_hhdet_in_emih!F62/RES_summary!F$21</f>
        <v>34.879879778942538</v>
      </c>
      <c r="G62" s="184">
        <f>RES_hhdet_in_emih!G62/RES_summary!G$21</f>
        <v>31.332236134496522</v>
      </c>
      <c r="H62" s="184">
        <f>RES_hhdet_in_emih!H62/RES_summary!H$21</f>
        <v>29.615119313639262</v>
      </c>
      <c r="I62" s="184">
        <f>RES_hhdet_in_emih!I62/RES_summary!I$21</f>
        <v>27.761046626476524</v>
      </c>
      <c r="J62" s="184">
        <f>RES_hhdet_in_emih!J62/RES_summary!J$21</f>
        <v>25.37175438133842</v>
      </c>
      <c r="K62" s="184">
        <f>RES_hhdet_in_emih!K62/RES_summary!K$21</f>
        <v>26.455066969850179</v>
      </c>
      <c r="L62" s="184">
        <f>RES_hhdet_in_emih!L62/RES_summary!L$21</f>
        <v>0</v>
      </c>
      <c r="M62" s="184">
        <f>RES_hhdet_in_emih!M62/RES_summary!M$21</f>
        <v>21.189132878051662</v>
      </c>
      <c r="N62" s="184">
        <f>RES_hhdet_in_emih!N62/RES_summary!N$21</f>
        <v>24.891957910913099</v>
      </c>
      <c r="O62" s="184">
        <f>RES_hhdet_in_emih!O62/RES_summary!O$21</f>
        <v>26.217797992550835</v>
      </c>
      <c r="P62" s="184">
        <f>RES_hhdet_in_emih!P62/RES_summary!P$21</f>
        <v>0</v>
      </c>
      <c r="Q62" s="184">
        <f>RES_hhdet_in_emih!Q62/RES_summary!Q$21</f>
        <v>21.200404261033796</v>
      </c>
    </row>
    <row r="63" spans="1:17" ht="12.95" customHeight="1" x14ac:dyDescent="0.25">
      <c r="A63" s="158" t="s">
        <v>65</v>
      </c>
      <c r="B63" s="157"/>
      <c r="C63" s="178">
        <f>RES_hhdet_in_emih!C63/RES_summary!C$21</f>
        <v>26.114279259255039</v>
      </c>
      <c r="D63" s="178">
        <f>RES_hhdet_in_emih!D63/RES_summary!D$21</f>
        <v>26.068699128089271</v>
      </c>
      <c r="E63" s="178">
        <f>RES_hhdet_in_emih!E63/RES_summary!E$21</f>
        <v>24.946545958630331</v>
      </c>
      <c r="F63" s="178">
        <f>RES_hhdet_in_emih!F63/RES_summary!F$21</f>
        <v>27.352021107465482</v>
      </c>
      <c r="G63" s="178">
        <f>RES_hhdet_in_emih!G63/RES_summary!G$21</f>
        <v>26.141958619280988</v>
      </c>
      <c r="H63" s="178">
        <f>RES_hhdet_in_emih!H63/RES_summary!H$21</f>
        <v>24.585020516929372</v>
      </c>
      <c r="I63" s="178">
        <f>RES_hhdet_in_emih!I63/RES_summary!I$21</f>
        <v>21.383704691983741</v>
      </c>
      <c r="J63" s="178">
        <f>RES_hhdet_in_emih!J63/RES_summary!J$21</f>
        <v>22.010140589804703</v>
      </c>
      <c r="K63" s="178">
        <f>RES_hhdet_in_emih!K63/RES_summary!K$21</f>
        <v>21.30895069820539</v>
      </c>
      <c r="L63" s="178">
        <f>RES_hhdet_in_emih!L63/RES_summary!L$21</f>
        <v>0</v>
      </c>
      <c r="M63" s="178">
        <f>RES_hhdet_in_emih!M63/RES_summary!M$21</f>
        <v>16.363602506870368</v>
      </c>
      <c r="N63" s="178">
        <f>RES_hhdet_in_emih!N63/RES_summary!N$21</f>
        <v>18.397017157303413</v>
      </c>
      <c r="O63" s="178">
        <f>RES_hhdet_in_emih!O63/RES_summary!O$21</f>
        <v>19.422465788597986</v>
      </c>
      <c r="P63" s="178">
        <f>RES_hhdet_in_emih!P63/RES_summary!P$21</f>
        <v>0</v>
      </c>
      <c r="Q63" s="178">
        <f>RES_hhdet_in_emih!Q63/RES_summary!Q$21</f>
        <v>15.384532061999122</v>
      </c>
    </row>
    <row r="64" spans="1:17" ht="12" customHeight="1" x14ac:dyDescent="0.25">
      <c r="A64" s="23" t="s">
        <v>161</v>
      </c>
      <c r="B64" s="156"/>
      <c r="C64" s="177">
        <f>RES_hhdet_in_emih!C64/RES_summary!C$21</f>
        <v>26.114279259255039</v>
      </c>
      <c r="D64" s="177">
        <f>RES_hhdet_in_emih!D64/RES_summary!D$21</f>
        <v>26.068699128089271</v>
      </c>
      <c r="E64" s="177">
        <f>RES_hhdet_in_emih!E64/RES_summary!E$21</f>
        <v>24.946545958630331</v>
      </c>
      <c r="F64" s="177">
        <f>RES_hhdet_in_emih!F64/RES_summary!F$21</f>
        <v>27.352021107465482</v>
      </c>
      <c r="G64" s="177">
        <f>RES_hhdet_in_emih!G64/RES_summary!G$21</f>
        <v>26.141958619280988</v>
      </c>
      <c r="H64" s="177">
        <f>RES_hhdet_in_emih!H64/RES_summary!H$21</f>
        <v>24.585020516929372</v>
      </c>
      <c r="I64" s="177">
        <f>RES_hhdet_in_emih!I64/RES_summary!I$21</f>
        <v>21.383704691983741</v>
      </c>
      <c r="J64" s="177">
        <f>RES_hhdet_in_emih!J64/RES_summary!J$21</f>
        <v>22.010140589804703</v>
      </c>
      <c r="K64" s="177">
        <f>RES_hhdet_in_emih!K64/RES_summary!K$21</f>
        <v>21.30895069820539</v>
      </c>
      <c r="L64" s="177">
        <f>RES_hhdet_in_emih!L64/RES_summary!L$21</f>
        <v>0</v>
      </c>
      <c r="M64" s="177">
        <f>RES_hhdet_in_emih!M64/RES_summary!M$21</f>
        <v>16.363602506870368</v>
      </c>
      <c r="N64" s="177">
        <f>RES_hhdet_in_emih!N64/RES_summary!N$21</f>
        <v>18.397017157303413</v>
      </c>
      <c r="O64" s="177">
        <f>RES_hhdet_in_emih!O64/RES_summary!O$21</f>
        <v>19.422465788597986</v>
      </c>
      <c r="P64" s="177">
        <f>RES_hhdet_in_emih!P64/RES_summary!P$21</f>
        <v>0</v>
      </c>
      <c r="Q64" s="177">
        <f>RES_hhdet_in_emih!Q64/RES_summary!Q$21</f>
        <v>15.384532061999122</v>
      </c>
    </row>
    <row r="65" spans="1:17" ht="12" customHeight="1" x14ac:dyDescent="0.25">
      <c r="A65" s="23" t="s">
        <v>60</v>
      </c>
      <c r="B65" s="156"/>
      <c r="C65" s="177">
        <f>RES_hhdet_in_emih!C65/RES_summary!C$21</f>
        <v>0</v>
      </c>
      <c r="D65" s="177">
        <f>RES_hhdet_in_emih!D65/RES_summary!D$21</f>
        <v>0</v>
      </c>
      <c r="E65" s="177">
        <f>RES_hhdet_in_emih!E65/RES_summary!E$21</f>
        <v>0</v>
      </c>
      <c r="F65" s="177">
        <f>RES_hhdet_in_emih!F65/RES_summary!F$21</f>
        <v>0</v>
      </c>
      <c r="G65" s="177">
        <f>RES_hhdet_in_emih!G65/RES_summary!G$21</f>
        <v>0</v>
      </c>
      <c r="H65" s="177">
        <f>RES_hhdet_in_emih!H65/RES_summary!H$21</f>
        <v>0</v>
      </c>
      <c r="I65" s="177">
        <f>RES_hhdet_in_emih!I65/RES_summary!I$21</f>
        <v>0</v>
      </c>
      <c r="J65" s="177">
        <f>RES_hhdet_in_emih!J65/RES_summary!J$21</f>
        <v>0</v>
      </c>
      <c r="K65" s="177">
        <f>RES_hhdet_in_emih!K65/RES_summary!K$21</f>
        <v>0</v>
      </c>
      <c r="L65" s="177">
        <f>RES_hhdet_in_emih!L65/RES_summary!L$21</f>
        <v>0</v>
      </c>
      <c r="M65" s="177">
        <f>RES_hhdet_in_emih!M65/RES_summary!M$21</f>
        <v>0</v>
      </c>
      <c r="N65" s="177">
        <f>RES_hhdet_in_emih!N65/RES_summary!N$21</f>
        <v>0</v>
      </c>
      <c r="O65" s="177">
        <f>RES_hhdet_in_emih!O65/RES_summary!O$21</f>
        <v>0</v>
      </c>
      <c r="P65" s="177">
        <f>RES_hhdet_in_emih!P65/RES_summary!P$21</f>
        <v>0</v>
      </c>
      <c r="Q65" s="177">
        <f>RES_hhdet_in_emih!Q65/RES_summary!Q$21</f>
        <v>0</v>
      </c>
    </row>
    <row r="66" spans="1:17" ht="12.95" customHeight="1" x14ac:dyDescent="0.25">
      <c r="A66" s="158" t="s">
        <v>112</v>
      </c>
      <c r="B66" s="157"/>
      <c r="C66" s="178">
        <f>RES_hhdet_in_emih!C66/RES_summary!C$21</f>
        <v>0</v>
      </c>
      <c r="D66" s="178">
        <f>RES_hhdet_in_emih!D66/RES_summary!D$21</f>
        <v>0</v>
      </c>
      <c r="E66" s="178">
        <f>RES_hhdet_in_emih!E66/RES_summary!E$21</f>
        <v>0</v>
      </c>
      <c r="F66" s="178">
        <f>RES_hhdet_in_emih!F66/RES_summary!F$21</f>
        <v>0</v>
      </c>
      <c r="G66" s="178">
        <f>RES_hhdet_in_emih!G66/RES_summary!G$21</f>
        <v>0</v>
      </c>
      <c r="H66" s="178">
        <f>RES_hhdet_in_emih!H66/RES_summary!H$21</f>
        <v>0</v>
      </c>
      <c r="I66" s="178">
        <f>RES_hhdet_in_emih!I66/RES_summary!I$21</f>
        <v>0</v>
      </c>
      <c r="J66" s="178">
        <f>RES_hhdet_in_emih!J66/RES_summary!J$21</f>
        <v>0</v>
      </c>
      <c r="K66" s="178">
        <f>RES_hhdet_in_emih!K66/RES_summary!K$21</f>
        <v>0</v>
      </c>
      <c r="L66" s="178">
        <f>RES_hhdet_in_emih!L66/RES_summary!L$21</f>
        <v>0</v>
      </c>
      <c r="M66" s="178">
        <f>RES_hhdet_in_emih!M66/RES_summary!M$21</f>
        <v>0</v>
      </c>
      <c r="N66" s="178">
        <f>RES_hhdet_in_emih!N66/RES_summary!N$21</f>
        <v>0</v>
      </c>
      <c r="O66" s="178">
        <f>RES_hhdet_in_emih!O66/RES_summary!O$21</f>
        <v>0</v>
      </c>
      <c r="P66" s="178">
        <f>RES_hhdet_in_emih!P66/RES_summary!P$21</f>
        <v>0</v>
      </c>
      <c r="Q66" s="178">
        <f>RES_hhdet_in_emih!Q66/RES_summary!Q$21</f>
        <v>0</v>
      </c>
    </row>
    <row r="67" spans="1:17" ht="12" customHeight="1" x14ac:dyDescent="0.25">
      <c r="A67" s="23" t="s">
        <v>60</v>
      </c>
      <c r="B67" s="156"/>
      <c r="C67" s="177">
        <f>RES_hhdet_in_emih!C67/RES_summary!C$21</f>
        <v>0</v>
      </c>
      <c r="D67" s="177">
        <f>RES_hhdet_in_emih!D67/RES_summary!D$21</f>
        <v>0</v>
      </c>
      <c r="E67" s="177">
        <f>RES_hhdet_in_emih!E67/RES_summary!E$21</f>
        <v>0</v>
      </c>
      <c r="F67" s="177">
        <f>RES_hhdet_in_emih!F67/RES_summary!F$21</f>
        <v>0</v>
      </c>
      <c r="G67" s="177">
        <f>RES_hhdet_in_emih!G67/RES_summary!G$21</f>
        <v>0</v>
      </c>
      <c r="H67" s="177">
        <f>RES_hhdet_in_emih!H67/RES_summary!H$21</f>
        <v>0</v>
      </c>
      <c r="I67" s="177">
        <f>RES_hhdet_in_emih!I67/RES_summary!I$21</f>
        <v>0</v>
      </c>
      <c r="J67" s="177">
        <f>RES_hhdet_in_emih!J67/RES_summary!J$21</f>
        <v>0</v>
      </c>
      <c r="K67" s="177">
        <f>RES_hhdet_in_emih!K67/RES_summary!K$21</f>
        <v>0</v>
      </c>
      <c r="L67" s="177">
        <f>RES_hhdet_in_emih!L67/RES_summary!L$21</f>
        <v>0</v>
      </c>
      <c r="M67" s="177">
        <f>RES_hhdet_in_emih!M67/RES_summary!M$21</f>
        <v>0</v>
      </c>
      <c r="N67" s="177">
        <f>RES_hhdet_in_emih!N67/RES_summary!N$21</f>
        <v>0</v>
      </c>
      <c r="O67" s="177">
        <f>RES_hhdet_in_emih!O67/RES_summary!O$21</f>
        <v>0</v>
      </c>
      <c r="P67" s="177">
        <f>RES_hhdet_in_emih!P67/RES_summary!P$21</f>
        <v>0</v>
      </c>
      <c r="Q67" s="177">
        <f>RES_hhdet_in_emih!Q67/RES_summary!Q$21</f>
        <v>0</v>
      </c>
    </row>
    <row r="68" spans="1:17" ht="12" customHeight="1" x14ac:dyDescent="0.25">
      <c r="A68" s="158" t="s">
        <v>63</v>
      </c>
      <c r="B68" s="157"/>
      <c r="C68" s="178">
        <f>RES_hhdet_in_emih!C68/RES_summary!C$21</f>
        <v>2.4648224910708536</v>
      </c>
      <c r="D68" s="178">
        <f>RES_hhdet_in_emih!D68/RES_summary!D$21</f>
        <v>4.8175765896792422</v>
      </c>
      <c r="E68" s="178">
        <f>RES_hhdet_in_emih!E68/RES_summary!E$21</f>
        <v>1.9255911114170516</v>
      </c>
      <c r="F68" s="178">
        <f>RES_hhdet_in_emih!F68/RES_summary!F$21</f>
        <v>4.5888631176588479</v>
      </c>
      <c r="G68" s="178">
        <f>RES_hhdet_in_emih!G68/RES_summary!G$21</f>
        <v>2.5685580270660884</v>
      </c>
      <c r="H68" s="178">
        <f>RES_hhdet_in_emih!H68/RES_summary!H$21</f>
        <v>2.934112199650952</v>
      </c>
      <c r="I68" s="178">
        <f>RES_hhdet_in_emih!I68/RES_summary!I$21</f>
        <v>3.4828209828395793</v>
      </c>
      <c r="J68" s="178">
        <f>RES_hhdet_in_emih!J68/RES_summary!J$21</f>
        <v>1.528998839393984</v>
      </c>
      <c r="K68" s="178">
        <f>RES_hhdet_in_emih!K68/RES_summary!K$21</f>
        <v>2.892010075567315</v>
      </c>
      <c r="L68" s="178">
        <f>RES_hhdet_in_emih!L68/RES_summary!L$21</f>
        <v>0</v>
      </c>
      <c r="M68" s="178">
        <f>RES_hhdet_in_emih!M68/RES_summary!M$21</f>
        <v>2.1706321384888745</v>
      </c>
      <c r="N68" s="178">
        <f>RES_hhdet_in_emih!N68/RES_summary!N$21</f>
        <v>3.7479283966432964</v>
      </c>
      <c r="O68" s="178">
        <f>RES_hhdet_in_emih!O68/RES_summary!O$21</f>
        <v>4.0635107498187093</v>
      </c>
      <c r="P68" s="178">
        <f>RES_hhdet_in_emih!P68/RES_summary!P$21</f>
        <v>0</v>
      </c>
      <c r="Q68" s="178">
        <f>RES_hhdet_in_emih!Q68/RES_summary!Q$21</f>
        <v>3.1520600995963988</v>
      </c>
    </row>
    <row r="69" spans="1:17" ht="12" customHeight="1" x14ac:dyDescent="0.25">
      <c r="A69" s="167" t="s">
        <v>160</v>
      </c>
      <c r="B69" s="132"/>
      <c r="C69" s="183">
        <f>RES_hhdet_in_emih!C69/RES_summary!C$21</f>
        <v>4.9212591686781826</v>
      </c>
      <c r="D69" s="183">
        <f>RES_hhdet_in_emih!D69/RES_summary!D$21</f>
        <v>4.8937268189375507</v>
      </c>
      <c r="E69" s="183">
        <f>RES_hhdet_in_emih!E69/RES_summary!E$21</f>
        <v>4.7118913405173908</v>
      </c>
      <c r="F69" s="183">
        <f>RES_hhdet_in_emih!F69/RES_summary!F$21</f>
        <v>4.6942730436185984</v>
      </c>
      <c r="G69" s="183">
        <f>RES_hhdet_in_emih!G69/RES_summary!G$21</f>
        <v>4.5997227511226448</v>
      </c>
      <c r="H69" s="183">
        <f>RES_hhdet_in_emih!H69/RES_summary!H$21</f>
        <v>4.4790972078765297</v>
      </c>
      <c r="I69" s="183">
        <f>RES_hhdet_in_emih!I69/RES_summary!I$21</f>
        <v>4.2981094346779445</v>
      </c>
      <c r="J69" s="183">
        <f>RES_hhdet_in_emih!J69/RES_summary!J$21</f>
        <v>4.2280072014557009</v>
      </c>
      <c r="K69" s="183">
        <f>RES_hhdet_in_emih!K69/RES_summary!K$21</f>
        <v>4.2443053123614458</v>
      </c>
      <c r="L69" s="183">
        <f>RES_hhdet_in_emih!L69/RES_summary!L$21</f>
        <v>0</v>
      </c>
      <c r="M69" s="183">
        <f>RES_hhdet_in_emih!M69/RES_summary!M$21</f>
        <v>3.6617274753553648</v>
      </c>
      <c r="N69" s="183">
        <f>RES_hhdet_in_emih!N69/RES_summary!N$21</f>
        <v>4.2042024495785348</v>
      </c>
      <c r="O69" s="183">
        <f>RES_hhdet_in_emih!O69/RES_summary!O$21</f>
        <v>4.145273877902679</v>
      </c>
      <c r="P69" s="183">
        <f>RES_hhdet_in_emih!P69/RES_summary!P$21</f>
        <v>0</v>
      </c>
      <c r="Q69" s="183">
        <f>RES_hhdet_in_emih!Q69/RES_summary!Q$21</f>
        <v>3.9639966386498378</v>
      </c>
    </row>
    <row r="70" spans="1:17" ht="12" customHeight="1" x14ac:dyDescent="0.25">
      <c r="A70" s="167" t="s">
        <v>159</v>
      </c>
      <c r="B70" s="132"/>
      <c r="C70" s="183">
        <f>RES_hhdet_in_emih!C70/RES_summary!C$21</f>
        <v>3.2267294615241355</v>
      </c>
      <c r="D70" s="183">
        <f>RES_hhdet_in_emih!D70/RES_summary!D$21</f>
        <v>3.2188997633561036</v>
      </c>
      <c r="E70" s="183">
        <f>RES_hhdet_in_emih!E70/RES_summary!E$21</f>
        <v>3.0938339043032785</v>
      </c>
      <c r="F70" s="183">
        <f>RES_hhdet_in_emih!F70/RES_summary!F$21</f>
        <v>3.0915397147412884</v>
      </c>
      <c r="G70" s="183">
        <f>RES_hhdet_in_emih!G70/RES_summary!G$21</f>
        <v>3.0304446575005293</v>
      </c>
      <c r="H70" s="183">
        <f>RES_hhdet_in_emih!H70/RES_summary!H$21</f>
        <v>2.9734059241668005</v>
      </c>
      <c r="I70" s="183">
        <f>RES_hhdet_in_emih!I70/RES_summary!I$21</f>
        <v>2.8613099045177872</v>
      </c>
      <c r="J70" s="183">
        <f>RES_hhdet_in_emih!J70/RES_summary!J$21</f>
        <v>2.8233389448037891</v>
      </c>
      <c r="K70" s="183">
        <f>RES_hhdet_in_emih!K70/RES_summary!K$21</f>
        <v>2.8405830976236368</v>
      </c>
      <c r="L70" s="183">
        <f>RES_hhdet_in_emih!L70/RES_summary!L$21</f>
        <v>0</v>
      </c>
      <c r="M70" s="183">
        <f>RES_hhdet_in_emih!M70/RES_summary!M$21</f>
        <v>2.4509023266718892</v>
      </c>
      <c r="N70" s="183">
        <f>RES_hhdet_in_emih!N70/RES_summary!N$21</f>
        <v>2.9160149309269809</v>
      </c>
      <c r="O70" s="183">
        <f>RES_hhdet_in_emih!O70/RES_summary!O$21</f>
        <v>2.7608491784426459</v>
      </c>
      <c r="P70" s="183">
        <f>RES_hhdet_in_emih!P70/RES_summary!P$21</f>
        <v>0</v>
      </c>
      <c r="Q70" s="183">
        <f>RES_hhdet_in_emih!Q70/RES_summary!Q$21</f>
        <v>2.6264294270152946</v>
      </c>
    </row>
    <row r="71" spans="1:17" ht="12" customHeight="1" x14ac:dyDescent="0.25">
      <c r="A71" s="166" t="s">
        <v>109</v>
      </c>
      <c r="B71" s="165"/>
      <c r="C71" s="182">
        <f>RES_hhdet_in_emih!C71/RES_summary!C$21</f>
        <v>3.2267294615241355</v>
      </c>
      <c r="D71" s="182">
        <f>RES_hhdet_in_emih!D71/RES_summary!D$21</f>
        <v>3.2188997633561036</v>
      </c>
      <c r="E71" s="182">
        <f>RES_hhdet_in_emih!E71/RES_summary!E$21</f>
        <v>3.0938339043032785</v>
      </c>
      <c r="F71" s="182">
        <f>RES_hhdet_in_emih!F71/RES_summary!F$21</f>
        <v>3.0915397147412884</v>
      </c>
      <c r="G71" s="182">
        <f>RES_hhdet_in_emih!G71/RES_summary!G$21</f>
        <v>3.0304446575005293</v>
      </c>
      <c r="H71" s="182">
        <f>RES_hhdet_in_emih!H71/RES_summary!H$21</f>
        <v>2.9734059241668005</v>
      </c>
      <c r="I71" s="182">
        <f>RES_hhdet_in_emih!I71/RES_summary!I$21</f>
        <v>2.8613099045177872</v>
      </c>
      <c r="J71" s="182">
        <f>RES_hhdet_in_emih!J71/RES_summary!J$21</f>
        <v>2.8233389448037891</v>
      </c>
      <c r="K71" s="182">
        <f>RES_hhdet_in_emih!K71/RES_summary!K$21</f>
        <v>2.8405830976236368</v>
      </c>
      <c r="L71" s="182">
        <f>RES_hhdet_in_emih!L71/RES_summary!L$21</f>
        <v>0</v>
      </c>
      <c r="M71" s="182">
        <f>RES_hhdet_in_emih!M71/RES_summary!M$21</f>
        <v>2.4509023266718892</v>
      </c>
      <c r="N71" s="182">
        <f>RES_hhdet_in_emih!N71/RES_summary!N$21</f>
        <v>2.9160149309269809</v>
      </c>
      <c r="O71" s="182">
        <f>RES_hhdet_in_emih!O71/RES_summary!O$21</f>
        <v>2.7608491784426459</v>
      </c>
      <c r="P71" s="182">
        <f>RES_hhdet_in_emih!P71/RES_summary!P$21</f>
        <v>0</v>
      </c>
      <c r="Q71" s="182">
        <f>RES_hhdet_in_emih!Q71/RES_summary!Q$21</f>
        <v>2.6264294270152946</v>
      </c>
    </row>
    <row r="72" spans="1:17" ht="12" customHeight="1" x14ac:dyDescent="0.25">
      <c r="A72" s="147" t="s">
        <v>59</v>
      </c>
      <c r="B72" s="164"/>
      <c r="C72" s="181">
        <f>RES_hhdet_in_emih!C72/RES_summary!C$21</f>
        <v>0</v>
      </c>
      <c r="D72" s="181">
        <f>RES_hhdet_in_emih!D72/RES_summary!D$21</f>
        <v>0</v>
      </c>
      <c r="E72" s="181">
        <f>RES_hhdet_in_emih!E72/RES_summary!E$21</f>
        <v>0</v>
      </c>
      <c r="F72" s="181">
        <f>RES_hhdet_in_emih!F72/RES_summary!F$21</f>
        <v>0</v>
      </c>
      <c r="G72" s="181">
        <f>RES_hhdet_in_emih!G72/RES_summary!G$21</f>
        <v>0</v>
      </c>
      <c r="H72" s="181">
        <f>RES_hhdet_in_emih!H72/RES_summary!H$21</f>
        <v>0</v>
      </c>
      <c r="I72" s="181">
        <f>RES_hhdet_in_emih!I72/RES_summary!I$21</f>
        <v>0</v>
      </c>
      <c r="J72" s="181">
        <f>RES_hhdet_in_emih!J72/RES_summary!J$21</f>
        <v>0</v>
      </c>
      <c r="K72" s="181">
        <f>RES_hhdet_in_emih!K72/RES_summary!K$21</f>
        <v>0</v>
      </c>
      <c r="L72" s="181">
        <f>RES_hhdet_in_emih!L72/RES_summary!L$21</f>
        <v>0</v>
      </c>
      <c r="M72" s="181">
        <f>RES_hhdet_in_emih!M72/RES_summary!M$21</f>
        <v>0</v>
      </c>
      <c r="N72" s="181">
        <f>RES_hhdet_in_emih!N72/RES_summary!N$21</f>
        <v>0</v>
      </c>
      <c r="O72" s="181">
        <f>RES_hhdet_in_emih!O72/RES_summary!O$21</f>
        <v>0</v>
      </c>
      <c r="P72" s="181">
        <f>RES_hhdet_in_emih!P72/RES_summary!P$21</f>
        <v>0</v>
      </c>
      <c r="Q72" s="181">
        <f>RES_hhdet_in_emih!Q72/RES_summary!Q$21</f>
        <v>0</v>
      </c>
    </row>
    <row r="73" spans="1:17" ht="12" customHeight="1" x14ac:dyDescent="0.25">
      <c r="A73" s="163" t="s">
        <v>142</v>
      </c>
      <c r="B73" s="162"/>
      <c r="C73" s="180">
        <f>RES_hhdet_in_emih!C73/RES_summary!C$21</f>
        <v>0</v>
      </c>
      <c r="D73" s="180">
        <f>RES_hhdet_in_emih!D73/RES_summary!D$21</f>
        <v>0</v>
      </c>
      <c r="E73" s="180">
        <f>RES_hhdet_in_emih!E73/RES_summary!E$21</f>
        <v>0</v>
      </c>
      <c r="F73" s="180">
        <f>RES_hhdet_in_emih!F73/RES_summary!F$21</f>
        <v>0</v>
      </c>
      <c r="G73" s="180">
        <f>RES_hhdet_in_emih!G73/RES_summary!G$21</f>
        <v>0</v>
      </c>
      <c r="H73" s="180">
        <f>RES_hhdet_in_emih!H73/RES_summary!H$21</f>
        <v>0</v>
      </c>
      <c r="I73" s="180">
        <f>RES_hhdet_in_emih!I73/RES_summary!I$21</f>
        <v>0</v>
      </c>
      <c r="J73" s="180">
        <f>RES_hhdet_in_emih!J73/RES_summary!J$21</f>
        <v>0</v>
      </c>
      <c r="K73" s="180">
        <f>RES_hhdet_in_emih!K73/RES_summary!K$21</f>
        <v>0</v>
      </c>
      <c r="L73" s="180">
        <f>RES_hhdet_in_emih!L73/RES_summary!L$21</f>
        <v>0</v>
      </c>
      <c r="M73" s="180">
        <f>RES_hhdet_in_emih!M73/RES_summary!M$21</f>
        <v>0</v>
      </c>
      <c r="N73" s="180">
        <f>RES_hhdet_in_emih!N73/RES_summary!N$21</f>
        <v>0</v>
      </c>
      <c r="O73" s="180">
        <f>RES_hhdet_in_emih!O73/RES_summary!O$21</f>
        <v>0</v>
      </c>
      <c r="P73" s="180">
        <f>RES_hhdet_in_emih!P73/RES_summary!P$21</f>
        <v>0</v>
      </c>
      <c r="Q73" s="180">
        <f>RES_hhdet_in_emih!Q73/RES_summary!Q$21</f>
        <v>0</v>
      </c>
    </row>
    <row r="74" spans="1:17" ht="12" customHeight="1" x14ac:dyDescent="0.25">
      <c r="A74" s="161" t="s">
        <v>141</v>
      </c>
      <c r="B74" s="160"/>
      <c r="C74" s="179">
        <f>RES_hhdet_in_emih!C74/RES_summary!C$21</f>
        <v>0</v>
      </c>
      <c r="D74" s="179">
        <f>RES_hhdet_in_emih!D74/RES_summary!D$21</f>
        <v>0</v>
      </c>
      <c r="E74" s="179">
        <f>RES_hhdet_in_emih!E74/RES_summary!E$21</f>
        <v>0</v>
      </c>
      <c r="F74" s="179">
        <f>RES_hhdet_in_emih!F74/RES_summary!F$21</f>
        <v>0</v>
      </c>
      <c r="G74" s="179">
        <f>RES_hhdet_in_emih!G74/RES_summary!G$21</f>
        <v>0</v>
      </c>
      <c r="H74" s="179">
        <f>RES_hhdet_in_emih!H74/RES_summary!H$21</f>
        <v>0</v>
      </c>
      <c r="I74" s="179">
        <f>RES_hhdet_in_emih!I74/RES_summary!I$21</f>
        <v>0</v>
      </c>
      <c r="J74" s="179">
        <f>RES_hhdet_in_emih!J74/RES_summary!J$21</f>
        <v>0</v>
      </c>
      <c r="K74" s="179">
        <f>RES_hhdet_in_emih!K74/RES_summary!K$21</f>
        <v>0</v>
      </c>
      <c r="L74" s="179">
        <f>RES_hhdet_in_emih!L74/RES_summary!L$21</f>
        <v>0</v>
      </c>
      <c r="M74" s="179">
        <f>RES_hhdet_in_emih!M74/RES_summary!M$21</f>
        <v>0</v>
      </c>
      <c r="N74" s="179">
        <f>RES_hhdet_in_emih!N74/RES_summary!N$21</f>
        <v>0</v>
      </c>
      <c r="O74" s="179">
        <f>RES_hhdet_in_emih!O74/RES_summary!O$21</f>
        <v>0</v>
      </c>
      <c r="P74" s="179">
        <f>RES_hhdet_in_emih!P74/RES_summary!P$21</f>
        <v>0</v>
      </c>
      <c r="Q74" s="179">
        <f>RES_hhdet_in_emih!Q74/RES_summary!Q$21</f>
        <v>0</v>
      </c>
    </row>
    <row r="75" spans="1:17" ht="12" customHeight="1" x14ac:dyDescent="0.25">
      <c r="A75" s="148" t="s">
        <v>60</v>
      </c>
      <c r="B75" s="156"/>
      <c r="C75" s="177">
        <f>RES_hhdet_in_emih!C75/RES_summary!C$21</f>
        <v>0</v>
      </c>
      <c r="D75" s="177">
        <f>RES_hhdet_in_emih!D75/RES_summary!D$21</f>
        <v>0</v>
      </c>
      <c r="E75" s="177">
        <f>RES_hhdet_in_emih!E75/RES_summary!E$21</f>
        <v>0</v>
      </c>
      <c r="F75" s="177">
        <f>RES_hhdet_in_emih!F75/RES_summary!F$21</f>
        <v>0</v>
      </c>
      <c r="G75" s="177">
        <f>RES_hhdet_in_emih!G75/RES_summary!G$21</f>
        <v>0</v>
      </c>
      <c r="H75" s="177">
        <f>RES_hhdet_in_emih!H75/RES_summary!H$21</f>
        <v>0</v>
      </c>
      <c r="I75" s="177">
        <f>RES_hhdet_in_emih!I75/RES_summary!I$21</f>
        <v>0</v>
      </c>
      <c r="J75" s="177">
        <f>RES_hhdet_in_emih!J75/RES_summary!J$21</f>
        <v>0</v>
      </c>
      <c r="K75" s="177">
        <f>RES_hhdet_in_emih!K75/RES_summary!K$21</f>
        <v>0</v>
      </c>
      <c r="L75" s="177">
        <f>RES_hhdet_in_emih!L75/RES_summary!L$21</f>
        <v>0</v>
      </c>
      <c r="M75" s="177">
        <f>RES_hhdet_in_emih!M75/RES_summary!M$21</f>
        <v>0</v>
      </c>
      <c r="N75" s="177">
        <f>RES_hhdet_in_emih!N75/RES_summary!N$21</f>
        <v>0</v>
      </c>
      <c r="O75" s="177">
        <f>RES_hhdet_in_emih!O75/RES_summary!O$21</f>
        <v>0</v>
      </c>
      <c r="P75" s="177">
        <f>RES_hhdet_in_emih!P75/RES_summary!P$21</f>
        <v>0</v>
      </c>
      <c r="Q75" s="177">
        <f>RES_hhdet_in_emih!Q75/RES_summary!Q$21</f>
        <v>0</v>
      </c>
    </row>
    <row r="76" spans="1:17" ht="12" customHeight="1" x14ac:dyDescent="0.25">
      <c r="A76" s="148" t="s">
        <v>59</v>
      </c>
      <c r="B76" s="156"/>
      <c r="C76" s="177">
        <f>RES_hhdet_in_emih!C76/RES_summary!C$21</f>
        <v>0</v>
      </c>
      <c r="D76" s="177">
        <f>RES_hhdet_in_emih!D76/RES_summary!D$21</f>
        <v>0</v>
      </c>
      <c r="E76" s="177">
        <f>RES_hhdet_in_emih!E76/RES_summary!E$21</f>
        <v>0</v>
      </c>
      <c r="F76" s="177">
        <f>RES_hhdet_in_emih!F76/RES_summary!F$21</f>
        <v>0</v>
      </c>
      <c r="G76" s="177">
        <f>RES_hhdet_in_emih!G76/RES_summary!G$21</f>
        <v>0</v>
      </c>
      <c r="H76" s="177">
        <f>RES_hhdet_in_emih!H76/RES_summary!H$21</f>
        <v>0</v>
      </c>
      <c r="I76" s="177">
        <f>RES_hhdet_in_emih!I76/RES_summary!I$21</f>
        <v>0</v>
      </c>
      <c r="J76" s="177">
        <f>RES_hhdet_in_emih!J76/RES_summary!J$21</f>
        <v>0</v>
      </c>
      <c r="K76" s="177">
        <f>RES_hhdet_in_emih!K76/RES_summary!K$21</f>
        <v>0</v>
      </c>
      <c r="L76" s="177">
        <f>RES_hhdet_in_emih!L76/RES_summary!L$21</f>
        <v>0</v>
      </c>
      <c r="M76" s="177">
        <f>RES_hhdet_in_emih!M76/RES_summary!M$21</f>
        <v>0</v>
      </c>
      <c r="N76" s="177">
        <f>RES_hhdet_in_emih!N76/RES_summary!N$21</f>
        <v>0</v>
      </c>
      <c r="O76" s="177">
        <f>RES_hhdet_in_emih!O76/RES_summary!O$21</f>
        <v>0</v>
      </c>
      <c r="P76" s="177">
        <f>RES_hhdet_in_emih!P76/RES_summary!P$21</f>
        <v>0</v>
      </c>
      <c r="Q76" s="177">
        <f>RES_hhdet_in_emih!Q76/RES_summary!Q$21</f>
        <v>0</v>
      </c>
    </row>
    <row r="77" spans="1:17" ht="12" customHeight="1" x14ac:dyDescent="0.25">
      <c r="A77" s="158" t="s">
        <v>62</v>
      </c>
      <c r="B77" s="157"/>
      <c r="C77" s="178">
        <f>RES_hhdet_in_emih!C77/RES_summary!C$21</f>
        <v>1.9014341288373768</v>
      </c>
      <c r="D77" s="178">
        <f>RES_hhdet_in_emih!D77/RES_summary!D$21</f>
        <v>3.0892131653515298</v>
      </c>
      <c r="E77" s="178">
        <f>RES_hhdet_in_emih!E77/RES_summary!E$21</f>
        <v>1.5247620020014374</v>
      </c>
      <c r="F77" s="178">
        <f>RES_hhdet_in_emih!F77/RES_summary!F$21</f>
        <v>2.9389955538182129</v>
      </c>
      <c r="G77" s="178">
        <f>RES_hhdet_in_emih!G77/RES_summary!G$21</f>
        <v>2.6217194881494446</v>
      </c>
      <c r="H77" s="178">
        <f>RES_hhdet_in_emih!H77/RES_summary!H$21</f>
        <v>2.09598659705894</v>
      </c>
      <c r="I77" s="178">
        <f>RES_hhdet_in_emih!I77/RES_summary!I$21</f>
        <v>2.8945209516532024</v>
      </c>
      <c r="J77" s="178">
        <f>RES_hhdet_in_emih!J77/RES_summary!J$21</f>
        <v>1.832614952139733</v>
      </c>
      <c r="K77" s="178">
        <f>RES_hhdet_in_emih!K77/RES_summary!K$21</f>
        <v>2.2541061960774753</v>
      </c>
      <c r="L77" s="178">
        <f>RES_hhdet_in_emih!L77/RES_summary!L$21</f>
        <v>0</v>
      </c>
      <c r="M77" s="178">
        <f>RES_hhdet_in_emih!M77/RES_summary!M$21</f>
        <v>2.6548982326924162</v>
      </c>
      <c r="N77" s="178">
        <f>RES_hhdet_in_emih!N77/RES_summary!N$21</f>
        <v>2.7470123569663913</v>
      </c>
      <c r="O77" s="178">
        <f>RES_hhdet_in_emih!O77/RES_summary!O$21</f>
        <v>2.7318214541341388</v>
      </c>
      <c r="P77" s="178">
        <f>RES_hhdet_in_emih!P77/RES_summary!P$21</f>
        <v>0</v>
      </c>
      <c r="Q77" s="178">
        <f>RES_hhdet_in_emih!Q77/RES_summary!Q$21</f>
        <v>2.6638120994382746</v>
      </c>
    </row>
    <row r="78" spans="1:17" ht="12" customHeight="1" x14ac:dyDescent="0.25">
      <c r="A78" s="23" t="s">
        <v>109</v>
      </c>
      <c r="B78" s="156"/>
      <c r="C78" s="177">
        <f>RES_hhdet_in_emih!C78/RES_summary!C$21</f>
        <v>3.1100508661135122</v>
      </c>
      <c r="D78" s="177">
        <f>RES_hhdet_in_emih!D78/RES_summary!D$21</f>
        <v>3.0892131653515298</v>
      </c>
      <c r="E78" s="177">
        <f>RES_hhdet_in_emih!E78/RES_summary!E$21</f>
        <v>3.0690677975537697</v>
      </c>
      <c r="F78" s="177">
        <f>RES_hhdet_in_emih!F78/RES_summary!F$21</f>
        <v>3.0176310923050598</v>
      </c>
      <c r="G78" s="177">
        <f>RES_hhdet_in_emih!G78/RES_summary!G$21</f>
        <v>2.9981247670114941</v>
      </c>
      <c r="H78" s="177">
        <f>RES_hhdet_in_emih!H78/RES_summary!H$21</f>
        <v>2.9513459348210329</v>
      </c>
      <c r="I78" s="177">
        <f>RES_hhdet_in_emih!I78/RES_summary!I$21</f>
        <v>2.8945209516532024</v>
      </c>
      <c r="J78" s="177">
        <f>RES_hhdet_in_emih!J78/RES_summary!J$21</f>
        <v>2.8509969150197962</v>
      </c>
      <c r="K78" s="177">
        <f>RES_hhdet_in_emih!K78/RES_summary!K$21</f>
        <v>2.8451908595937052</v>
      </c>
      <c r="L78" s="177">
        <f>RES_hhdet_in_emih!L78/RES_summary!L$21</f>
        <v>0</v>
      </c>
      <c r="M78" s="177">
        <f>RES_hhdet_in_emih!M78/RES_summary!M$21</f>
        <v>2.6548982326924162</v>
      </c>
      <c r="N78" s="177">
        <f>RES_hhdet_in_emih!N78/RES_summary!N$21</f>
        <v>2.7470123569663913</v>
      </c>
      <c r="O78" s="177">
        <f>RES_hhdet_in_emih!O78/RES_summary!O$21</f>
        <v>2.7318214541341388</v>
      </c>
      <c r="P78" s="177">
        <f>RES_hhdet_in_emih!P78/RES_summary!P$21</f>
        <v>0</v>
      </c>
      <c r="Q78" s="177">
        <f>RES_hhdet_in_emih!Q78/RES_summary!Q$21</f>
        <v>2.6638120994382746</v>
      </c>
    </row>
    <row r="79" spans="1:17" ht="12" customHeight="1" x14ac:dyDescent="0.25">
      <c r="A79" s="29" t="s">
        <v>140</v>
      </c>
      <c r="B79" s="57"/>
      <c r="C79" s="176">
        <f>RES_hhdet_in_emih!C79/RES_summary!C$21</f>
        <v>0</v>
      </c>
      <c r="D79" s="176">
        <f>RES_hhdet_in_emih!D79/RES_summary!D$21</f>
        <v>0</v>
      </c>
      <c r="E79" s="176">
        <f>RES_hhdet_in_emih!E79/RES_summary!E$21</f>
        <v>0</v>
      </c>
      <c r="F79" s="176">
        <f>RES_hhdet_in_emih!F79/RES_summary!F$21</f>
        <v>0</v>
      </c>
      <c r="G79" s="176">
        <f>RES_hhdet_in_emih!G79/RES_summary!G$21</f>
        <v>0</v>
      </c>
      <c r="H79" s="176">
        <f>RES_hhdet_in_emih!H79/RES_summary!H$21</f>
        <v>0</v>
      </c>
      <c r="I79" s="176">
        <f>RES_hhdet_in_emih!I79/RES_summary!I$21</f>
        <v>0</v>
      </c>
      <c r="J79" s="176">
        <f>RES_hhdet_in_emih!J79/RES_summary!J$21</f>
        <v>0</v>
      </c>
      <c r="K79" s="176">
        <f>RES_hhdet_in_emih!K79/RES_summary!K$21</f>
        <v>0</v>
      </c>
      <c r="L79" s="176">
        <f>RES_hhdet_in_emih!L79/RES_summary!L$21</f>
        <v>0</v>
      </c>
      <c r="M79" s="176">
        <f>RES_hhdet_in_emih!M79/RES_summary!M$21</f>
        <v>0</v>
      </c>
      <c r="N79" s="176">
        <f>RES_hhdet_in_emih!N79/RES_summary!N$21</f>
        <v>0</v>
      </c>
      <c r="O79" s="176">
        <f>RES_hhdet_in_emih!O79/RES_summary!O$21</f>
        <v>0</v>
      </c>
      <c r="P79" s="176">
        <f>RES_hhdet_in_emih!P79/RES_summary!P$21</f>
        <v>0</v>
      </c>
      <c r="Q79" s="176">
        <f>RES_hhdet_in_emih!Q79/RES_summary!Q$21</f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84">
        <f>RES_hhdet_in_emih!C81/RES_summary!C$21</f>
        <v>0</v>
      </c>
      <c r="D81" s="184">
        <f>RES_hhdet_in_emih!D81/RES_summary!D$21</f>
        <v>0</v>
      </c>
      <c r="E81" s="184">
        <f>RES_hhdet_in_emih!E81/RES_summary!E$21</f>
        <v>0</v>
      </c>
      <c r="F81" s="184">
        <f>RES_hhdet_in_emih!F81/RES_summary!F$21</f>
        <v>0</v>
      </c>
      <c r="G81" s="184">
        <f>RES_hhdet_in_emih!G81/RES_summary!G$21</f>
        <v>0</v>
      </c>
      <c r="H81" s="184">
        <f>RES_hhdet_in_emih!H81/RES_summary!H$21</f>
        <v>0</v>
      </c>
      <c r="I81" s="184">
        <f>RES_hhdet_in_emih!I81/RES_summary!I$21</f>
        <v>0</v>
      </c>
      <c r="J81" s="184">
        <f>RES_hhdet_in_emih!J81/RES_summary!J$21</f>
        <v>0</v>
      </c>
      <c r="K81" s="184">
        <f>RES_hhdet_in_emih!K81/RES_summary!K$21</f>
        <v>0</v>
      </c>
      <c r="L81" s="184">
        <f>RES_hhdet_in_emih!L81/RES_summary!L$21</f>
        <v>0</v>
      </c>
      <c r="M81" s="184">
        <f>RES_hhdet_in_emih!M81/RES_summary!M$21</f>
        <v>0</v>
      </c>
      <c r="N81" s="184">
        <f>RES_hhdet_in_emih!N81/RES_summary!N$21</f>
        <v>0</v>
      </c>
      <c r="O81" s="184">
        <f>RES_hhdet_in_emih!O81/RES_summary!O$21</f>
        <v>0</v>
      </c>
      <c r="P81" s="184">
        <f>RES_hhdet_in_emih!P81/RES_summary!P$21</f>
        <v>0</v>
      </c>
      <c r="Q81" s="184">
        <f>RES_hhdet_in_emih!Q81/RES_summary!Q$21</f>
        <v>0</v>
      </c>
    </row>
    <row r="82" spans="1:17" ht="12.95" customHeight="1" x14ac:dyDescent="0.25">
      <c r="A82" s="158" t="s">
        <v>65</v>
      </c>
      <c r="B82" s="157"/>
      <c r="C82" s="178">
        <f>RES_hhdet_in_emih!C82/RES_summary!C$21</f>
        <v>0</v>
      </c>
      <c r="D82" s="178">
        <f>RES_hhdet_in_emih!D82/RES_summary!D$21</f>
        <v>0</v>
      </c>
      <c r="E82" s="178">
        <f>RES_hhdet_in_emih!E82/RES_summary!E$21</f>
        <v>0</v>
      </c>
      <c r="F82" s="178">
        <f>RES_hhdet_in_emih!F82/RES_summary!F$21</f>
        <v>0</v>
      </c>
      <c r="G82" s="178">
        <f>RES_hhdet_in_emih!G82/RES_summary!G$21</f>
        <v>0</v>
      </c>
      <c r="H82" s="178">
        <f>RES_hhdet_in_emih!H82/RES_summary!H$21</f>
        <v>0</v>
      </c>
      <c r="I82" s="178">
        <f>RES_hhdet_in_emih!I82/RES_summary!I$21</f>
        <v>0</v>
      </c>
      <c r="J82" s="178">
        <f>RES_hhdet_in_emih!J82/RES_summary!J$21</f>
        <v>0</v>
      </c>
      <c r="K82" s="178">
        <f>RES_hhdet_in_emih!K82/RES_summary!K$21</f>
        <v>0</v>
      </c>
      <c r="L82" s="178">
        <f>RES_hhdet_in_emih!L82/RES_summary!L$21</f>
        <v>0</v>
      </c>
      <c r="M82" s="178">
        <f>RES_hhdet_in_emih!M82/RES_summary!M$21</f>
        <v>0</v>
      </c>
      <c r="N82" s="178">
        <f>RES_hhdet_in_emih!N82/RES_summary!N$21</f>
        <v>0</v>
      </c>
      <c r="O82" s="178">
        <f>RES_hhdet_in_emih!O82/RES_summary!O$21</f>
        <v>0</v>
      </c>
      <c r="P82" s="178">
        <f>RES_hhdet_in_emih!P82/RES_summary!P$21</f>
        <v>0</v>
      </c>
      <c r="Q82" s="178">
        <f>RES_hhdet_in_emih!Q82/RES_summary!Q$21</f>
        <v>0</v>
      </c>
    </row>
    <row r="83" spans="1:17" ht="12" customHeight="1" x14ac:dyDescent="0.25">
      <c r="A83" s="23" t="s">
        <v>157</v>
      </c>
      <c r="B83" s="156"/>
      <c r="C83" s="177">
        <f>RES_hhdet_in_emih!C83/RES_summary!C$21</f>
        <v>0</v>
      </c>
      <c r="D83" s="177">
        <f>RES_hhdet_in_emih!D83/RES_summary!D$21</f>
        <v>0</v>
      </c>
      <c r="E83" s="177">
        <f>RES_hhdet_in_emih!E83/RES_summary!E$21</f>
        <v>0</v>
      </c>
      <c r="F83" s="177">
        <f>RES_hhdet_in_emih!F83/RES_summary!F$21</f>
        <v>0</v>
      </c>
      <c r="G83" s="177">
        <f>RES_hhdet_in_emih!G83/RES_summary!G$21</f>
        <v>0</v>
      </c>
      <c r="H83" s="177">
        <f>RES_hhdet_in_emih!H83/RES_summary!H$21</f>
        <v>0</v>
      </c>
      <c r="I83" s="177">
        <f>RES_hhdet_in_emih!I83/RES_summary!I$21</f>
        <v>0</v>
      </c>
      <c r="J83" s="177">
        <f>RES_hhdet_in_emih!J83/RES_summary!J$21</f>
        <v>0</v>
      </c>
      <c r="K83" s="177">
        <f>RES_hhdet_in_emih!K83/RES_summary!K$21</f>
        <v>0</v>
      </c>
      <c r="L83" s="177">
        <f>RES_hhdet_in_emih!L83/RES_summary!L$21</f>
        <v>0</v>
      </c>
      <c r="M83" s="177">
        <f>RES_hhdet_in_emih!M83/RES_summary!M$21</f>
        <v>0</v>
      </c>
      <c r="N83" s="177">
        <f>RES_hhdet_in_emih!N83/RES_summary!N$21</f>
        <v>0</v>
      </c>
      <c r="O83" s="177">
        <f>RES_hhdet_in_emih!O83/RES_summary!O$21</f>
        <v>0</v>
      </c>
      <c r="P83" s="177">
        <f>RES_hhdet_in_emih!P83/RES_summary!P$21</f>
        <v>0</v>
      </c>
      <c r="Q83" s="177">
        <f>RES_hhdet_in_emih!Q83/RES_summary!Q$21</f>
        <v>0</v>
      </c>
    </row>
    <row r="84" spans="1:17" ht="12" customHeight="1" x14ac:dyDescent="0.25">
      <c r="A84" s="23" t="s">
        <v>60</v>
      </c>
      <c r="B84" s="156"/>
      <c r="C84" s="177">
        <f>RES_hhdet_in_emih!C84/RES_summary!C$21</f>
        <v>0</v>
      </c>
      <c r="D84" s="177">
        <f>RES_hhdet_in_emih!D84/RES_summary!D$21</f>
        <v>0</v>
      </c>
      <c r="E84" s="177">
        <f>RES_hhdet_in_emih!E84/RES_summary!E$21</f>
        <v>0</v>
      </c>
      <c r="F84" s="177">
        <f>RES_hhdet_in_emih!F84/RES_summary!F$21</f>
        <v>0</v>
      </c>
      <c r="G84" s="177">
        <f>RES_hhdet_in_emih!G84/RES_summary!G$21</f>
        <v>0</v>
      </c>
      <c r="H84" s="177">
        <f>RES_hhdet_in_emih!H84/RES_summary!H$21</f>
        <v>0</v>
      </c>
      <c r="I84" s="177">
        <f>RES_hhdet_in_emih!I84/RES_summary!I$21</f>
        <v>0</v>
      </c>
      <c r="J84" s="177">
        <f>RES_hhdet_in_emih!J84/RES_summary!J$21</f>
        <v>0</v>
      </c>
      <c r="K84" s="177">
        <f>RES_hhdet_in_emih!K84/RES_summary!K$21</f>
        <v>0</v>
      </c>
      <c r="L84" s="177">
        <f>RES_hhdet_in_emih!L84/RES_summary!L$21</f>
        <v>0</v>
      </c>
      <c r="M84" s="177">
        <f>RES_hhdet_in_emih!M84/RES_summary!M$21</f>
        <v>0</v>
      </c>
      <c r="N84" s="177">
        <f>RES_hhdet_in_emih!N84/RES_summary!N$21</f>
        <v>0</v>
      </c>
      <c r="O84" s="177">
        <f>RES_hhdet_in_emih!O84/RES_summary!O$21</f>
        <v>0</v>
      </c>
      <c r="P84" s="177">
        <f>RES_hhdet_in_emih!P84/RES_summary!P$21</f>
        <v>0</v>
      </c>
      <c r="Q84" s="177">
        <f>RES_hhdet_in_emih!Q84/RES_summary!Q$21</f>
        <v>0</v>
      </c>
    </row>
    <row r="85" spans="1:17" ht="12.95" customHeight="1" x14ac:dyDescent="0.25">
      <c r="A85" s="158" t="s">
        <v>112</v>
      </c>
      <c r="B85" s="157"/>
      <c r="C85" s="178">
        <f>RES_hhdet_in_emih!C85/RES_summary!C$21</f>
        <v>0</v>
      </c>
      <c r="D85" s="178">
        <f>RES_hhdet_in_emih!D85/RES_summary!D$21</f>
        <v>0</v>
      </c>
      <c r="E85" s="178">
        <f>RES_hhdet_in_emih!E85/RES_summary!E$21</f>
        <v>0</v>
      </c>
      <c r="F85" s="178">
        <f>RES_hhdet_in_emih!F85/RES_summary!F$21</f>
        <v>0</v>
      </c>
      <c r="G85" s="178">
        <f>RES_hhdet_in_emih!G85/RES_summary!G$21</f>
        <v>0</v>
      </c>
      <c r="H85" s="178">
        <f>RES_hhdet_in_emih!H85/RES_summary!H$21</f>
        <v>0</v>
      </c>
      <c r="I85" s="178">
        <f>RES_hhdet_in_emih!I85/RES_summary!I$21</f>
        <v>0</v>
      </c>
      <c r="J85" s="178">
        <f>RES_hhdet_in_emih!J85/RES_summary!J$21</f>
        <v>0</v>
      </c>
      <c r="K85" s="178">
        <f>RES_hhdet_in_emih!K85/RES_summary!K$21</f>
        <v>0</v>
      </c>
      <c r="L85" s="178">
        <f>RES_hhdet_in_emih!L85/RES_summary!L$21</f>
        <v>0</v>
      </c>
      <c r="M85" s="178">
        <f>RES_hhdet_in_emih!M85/RES_summary!M$21</f>
        <v>0</v>
      </c>
      <c r="N85" s="178">
        <f>RES_hhdet_in_emih!N85/RES_summary!N$21</f>
        <v>0</v>
      </c>
      <c r="O85" s="178">
        <f>RES_hhdet_in_emih!O85/RES_summary!O$21</f>
        <v>0</v>
      </c>
      <c r="P85" s="178">
        <f>RES_hhdet_in_emih!P85/RES_summary!P$21</f>
        <v>0</v>
      </c>
      <c r="Q85" s="178">
        <f>RES_hhdet_in_emih!Q85/RES_summary!Q$21</f>
        <v>0</v>
      </c>
    </row>
    <row r="86" spans="1:17" ht="12" customHeight="1" x14ac:dyDescent="0.25">
      <c r="A86" s="23" t="s">
        <v>60</v>
      </c>
      <c r="B86" s="156"/>
      <c r="C86" s="177">
        <f>RES_hhdet_in_emih!C86/RES_summary!C$21</f>
        <v>0</v>
      </c>
      <c r="D86" s="177">
        <f>RES_hhdet_in_emih!D86/RES_summary!D$21</f>
        <v>0</v>
      </c>
      <c r="E86" s="177">
        <f>RES_hhdet_in_emih!E86/RES_summary!E$21</f>
        <v>0</v>
      </c>
      <c r="F86" s="177">
        <f>RES_hhdet_in_emih!F86/RES_summary!F$21</f>
        <v>0</v>
      </c>
      <c r="G86" s="177">
        <f>RES_hhdet_in_emih!G86/RES_summary!G$21</f>
        <v>0</v>
      </c>
      <c r="H86" s="177">
        <f>RES_hhdet_in_emih!H86/RES_summary!H$21</f>
        <v>0</v>
      </c>
      <c r="I86" s="177">
        <f>RES_hhdet_in_emih!I86/RES_summary!I$21</f>
        <v>0</v>
      </c>
      <c r="J86" s="177">
        <f>RES_hhdet_in_emih!J86/RES_summary!J$21</f>
        <v>0</v>
      </c>
      <c r="K86" s="177">
        <f>RES_hhdet_in_emih!K86/RES_summary!K$21</f>
        <v>0</v>
      </c>
      <c r="L86" s="177">
        <f>RES_hhdet_in_emih!L86/RES_summary!L$21</f>
        <v>0</v>
      </c>
      <c r="M86" s="177">
        <f>RES_hhdet_in_emih!M86/RES_summary!M$21</f>
        <v>0</v>
      </c>
      <c r="N86" s="177">
        <f>RES_hhdet_in_emih!N86/RES_summary!N$21</f>
        <v>0</v>
      </c>
      <c r="O86" s="177">
        <f>RES_hhdet_in_emih!O86/RES_summary!O$21</f>
        <v>0</v>
      </c>
      <c r="P86" s="177">
        <f>RES_hhdet_in_emih!P86/RES_summary!P$21</f>
        <v>0</v>
      </c>
      <c r="Q86" s="177">
        <f>RES_hhdet_in_emih!Q86/RES_summary!Q$21</f>
        <v>0</v>
      </c>
    </row>
    <row r="87" spans="1:17" ht="12" customHeight="1" x14ac:dyDescent="0.25">
      <c r="A87" s="158" t="s">
        <v>63</v>
      </c>
      <c r="B87" s="157"/>
      <c r="C87" s="178">
        <f>RES_hhdet_in_emih!C87/RES_summary!C$21</f>
        <v>0</v>
      </c>
      <c r="D87" s="178">
        <f>RES_hhdet_in_emih!D87/RES_summary!D$21</f>
        <v>0</v>
      </c>
      <c r="E87" s="178">
        <f>RES_hhdet_in_emih!E87/RES_summary!E$21</f>
        <v>0</v>
      </c>
      <c r="F87" s="178">
        <f>RES_hhdet_in_emih!F87/RES_summary!F$21</f>
        <v>0</v>
      </c>
      <c r="G87" s="178">
        <f>RES_hhdet_in_emih!G87/RES_summary!G$21</f>
        <v>0</v>
      </c>
      <c r="H87" s="178">
        <f>RES_hhdet_in_emih!H87/RES_summary!H$21</f>
        <v>0</v>
      </c>
      <c r="I87" s="178">
        <f>RES_hhdet_in_emih!I87/RES_summary!I$21</f>
        <v>0</v>
      </c>
      <c r="J87" s="178">
        <f>RES_hhdet_in_emih!J87/RES_summary!J$21</f>
        <v>0</v>
      </c>
      <c r="K87" s="178">
        <f>RES_hhdet_in_emih!K87/RES_summary!K$21</f>
        <v>0</v>
      </c>
      <c r="L87" s="178">
        <f>RES_hhdet_in_emih!L87/RES_summary!L$21</f>
        <v>0</v>
      </c>
      <c r="M87" s="178">
        <f>RES_hhdet_in_emih!M87/RES_summary!M$21</f>
        <v>0</v>
      </c>
      <c r="N87" s="178">
        <f>RES_hhdet_in_emih!N87/RES_summary!N$21</f>
        <v>0</v>
      </c>
      <c r="O87" s="178">
        <f>RES_hhdet_in_emih!O87/RES_summary!O$21</f>
        <v>0</v>
      </c>
      <c r="P87" s="178">
        <f>RES_hhdet_in_emih!P87/RES_summary!P$21</f>
        <v>0</v>
      </c>
      <c r="Q87" s="178">
        <f>RES_hhdet_in_emih!Q87/RES_summary!Q$21</f>
        <v>0</v>
      </c>
    </row>
    <row r="88" spans="1:17" ht="12" customHeight="1" x14ac:dyDescent="0.25">
      <c r="A88" s="167" t="s">
        <v>156</v>
      </c>
      <c r="B88" s="132"/>
      <c r="C88" s="183">
        <f>RES_hhdet_in_emih!C88/RES_summary!C$21</f>
        <v>0</v>
      </c>
      <c r="D88" s="183">
        <f>RES_hhdet_in_emih!D88/RES_summary!D$21</f>
        <v>0</v>
      </c>
      <c r="E88" s="183">
        <f>RES_hhdet_in_emih!E88/RES_summary!E$21</f>
        <v>0</v>
      </c>
      <c r="F88" s="183">
        <f>RES_hhdet_in_emih!F88/RES_summary!F$21</f>
        <v>0</v>
      </c>
      <c r="G88" s="183">
        <f>RES_hhdet_in_emih!G88/RES_summary!G$21</f>
        <v>0</v>
      </c>
      <c r="H88" s="183">
        <f>RES_hhdet_in_emih!H88/RES_summary!H$21</f>
        <v>0</v>
      </c>
      <c r="I88" s="183">
        <f>RES_hhdet_in_emih!I88/RES_summary!I$21</f>
        <v>0</v>
      </c>
      <c r="J88" s="183">
        <f>RES_hhdet_in_emih!J88/RES_summary!J$21</f>
        <v>0</v>
      </c>
      <c r="K88" s="183">
        <f>RES_hhdet_in_emih!K88/RES_summary!K$21</f>
        <v>0</v>
      </c>
      <c r="L88" s="183">
        <f>RES_hhdet_in_emih!L88/RES_summary!L$21</f>
        <v>0</v>
      </c>
      <c r="M88" s="183">
        <f>RES_hhdet_in_emih!M88/RES_summary!M$21</f>
        <v>0</v>
      </c>
      <c r="N88" s="183">
        <f>RES_hhdet_in_emih!N88/RES_summary!N$21</f>
        <v>0</v>
      </c>
      <c r="O88" s="183">
        <f>RES_hhdet_in_emih!O88/RES_summary!O$21</f>
        <v>0</v>
      </c>
      <c r="P88" s="183">
        <f>RES_hhdet_in_emih!P88/RES_summary!P$21</f>
        <v>0</v>
      </c>
      <c r="Q88" s="183">
        <f>RES_hhdet_in_emih!Q88/RES_summary!Q$21</f>
        <v>0</v>
      </c>
    </row>
    <row r="89" spans="1:17" ht="12" customHeight="1" x14ac:dyDescent="0.25">
      <c r="A89" s="167" t="s">
        <v>155</v>
      </c>
      <c r="B89" s="132"/>
      <c r="C89" s="183">
        <f>RES_hhdet_in_emih!C89/RES_summary!C$21</f>
        <v>0</v>
      </c>
      <c r="D89" s="183">
        <f>RES_hhdet_in_emih!D89/RES_summary!D$21</f>
        <v>0</v>
      </c>
      <c r="E89" s="183">
        <f>RES_hhdet_in_emih!E89/RES_summary!E$21</f>
        <v>0</v>
      </c>
      <c r="F89" s="183">
        <f>RES_hhdet_in_emih!F89/RES_summary!F$21</f>
        <v>0</v>
      </c>
      <c r="G89" s="183">
        <f>RES_hhdet_in_emih!G89/RES_summary!G$21</f>
        <v>0</v>
      </c>
      <c r="H89" s="183">
        <f>RES_hhdet_in_emih!H89/RES_summary!H$21</f>
        <v>0</v>
      </c>
      <c r="I89" s="183">
        <f>RES_hhdet_in_emih!I89/RES_summary!I$21</f>
        <v>0</v>
      </c>
      <c r="J89" s="183">
        <f>RES_hhdet_in_emih!J89/RES_summary!J$21</f>
        <v>0</v>
      </c>
      <c r="K89" s="183">
        <f>RES_hhdet_in_emih!K89/RES_summary!K$21</f>
        <v>0</v>
      </c>
      <c r="L89" s="183">
        <f>RES_hhdet_in_emih!L89/RES_summary!L$21</f>
        <v>0</v>
      </c>
      <c r="M89" s="183">
        <f>RES_hhdet_in_emih!M89/RES_summary!M$21</f>
        <v>0</v>
      </c>
      <c r="N89" s="183">
        <f>RES_hhdet_in_emih!N89/RES_summary!N$21</f>
        <v>0</v>
      </c>
      <c r="O89" s="183">
        <f>RES_hhdet_in_emih!O89/RES_summary!O$21</f>
        <v>0</v>
      </c>
      <c r="P89" s="183">
        <f>RES_hhdet_in_emih!P89/RES_summary!P$21</f>
        <v>0</v>
      </c>
      <c r="Q89" s="183">
        <f>RES_hhdet_in_emih!Q89/RES_summary!Q$21</f>
        <v>0</v>
      </c>
    </row>
    <row r="90" spans="1:17" ht="12" customHeight="1" x14ac:dyDescent="0.25">
      <c r="A90" s="166" t="s">
        <v>55</v>
      </c>
      <c r="B90" s="165"/>
      <c r="C90" s="182">
        <f>RES_hhdet_in_emih!C90/RES_summary!C$21</f>
        <v>0</v>
      </c>
      <c r="D90" s="182">
        <f>RES_hhdet_in_emih!D90/RES_summary!D$21</f>
        <v>0</v>
      </c>
      <c r="E90" s="182">
        <f>RES_hhdet_in_emih!E90/RES_summary!E$21</f>
        <v>0</v>
      </c>
      <c r="F90" s="182">
        <f>RES_hhdet_in_emih!F90/RES_summary!F$21</f>
        <v>0</v>
      </c>
      <c r="G90" s="182">
        <f>RES_hhdet_in_emih!G90/RES_summary!G$21</f>
        <v>0</v>
      </c>
      <c r="H90" s="182">
        <f>RES_hhdet_in_emih!H90/RES_summary!H$21</f>
        <v>0</v>
      </c>
      <c r="I90" s="182">
        <f>RES_hhdet_in_emih!I90/RES_summary!I$21</f>
        <v>0</v>
      </c>
      <c r="J90" s="182">
        <f>RES_hhdet_in_emih!J90/RES_summary!J$21</f>
        <v>0</v>
      </c>
      <c r="K90" s="182">
        <f>RES_hhdet_in_emih!K90/RES_summary!K$21</f>
        <v>0</v>
      </c>
      <c r="L90" s="182">
        <f>RES_hhdet_in_emih!L90/RES_summary!L$21</f>
        <v>0</v>
      </c>
      <c r="M90" s="182">
        <f>RES_hhdet_in_emih!M90/RES_summary!M$21</f>
        <v>0</v>
      </c>
      <c r="N90" s="182">
        <f>RES_hhdet_in_emih!N90/RES_summary!N$21</f>
        <v>0</v>
      </c>
      <c r="O90" s="182">
        <f>RES_hhdet_in_emih!O90/RES_summary!O$21</f>
        <v>0</v>
      </c>
      <c r="P90" s="182">
        <f>RES_hhdet_in_emih!P90/RES_summary!P$21</f>
        <v>0</v>
      </c>
      <c r="Q90" s="182">
        <f>RES_hhdet_in_emih!Q90/RES_summary!Q$21</f>
        <v>0</v>
      </c>
    </row>
    <row r="91" spans="1:17" ht="12" customHeight="1" x14ac:dyDescent="0.25">
      <c r="A91" s="147" t="s">
        <v>59</v>
      </c>
      <c r="B91" s="164"/>
      <c r="C91" s="181">
        <f>RES_hhdet_in_emih!C91/RES_summary!C$21</f>
        <v>0</v>
      </c>
      <c r="D91" s="181">
        <f>RES_hhdet_in_emih!D91/RES_summary!D$21</f>
        <v>0</v>
      </c>
      <c r="E91" s="181">
        <f>RES_hhdet_in_emih!E91/RES_summary!E$21</f>
        <v>0</v>
      </c>
      <c r="F91" s="181">
        <f>RES_hhdet_in_emih!F91/RES_summary!F$21</f>
        <v>0</v>
      </c>
      <c r="G91" s="181">
        <f>RES_hhdet_in_emih!G91/RES_summary!G$21</f>
        <v>0</v>
      </c>
      <c r="H91" s="181">
        <f>RES_hhdet_in_emih!H91/RES_summary!H$21</f>
        <v>0</v>
      </c>
      <c r="I91" s="181">
        <f>RES_hhdet_in_emih!I91/RES_summary!I$21</f>
        <v>0</v>
      </c>
      <c r="J91" s="181">
        <f>RES_hhdet_in_emih!J91/RES_summary!J$21</f>
        <v>0</v>
      </c>
      <c r="K91" s="181">
        <f>RES_hhdet_in_emih!K91/RES_summary!K$21</f>
        <v>0</v>
      </c>
      <c r="L91" s="181">
        <f>RES_hhdet_in_emih!L91/RES_summary!L$21</f>
        <v>0</v>
      </c>
      <c r="M91" s="181">
        <f>RES_hhdet_in_emih!M91/RES_summary!M$21</f>
        <v>0</v>
      </c>
      <c r="N91" s="181">
        <f>RES_hhdet_in_emih!N91/RES_summary!N$21</f>
        <v>0</v>
      </c>
      <c r="O91" s="181">
        <f>RES_hhdet_in_emih!O91/RES_summary!O$21</f>
        <v>0</v>
      </c>
      <c r="P91" s="181">
        <f>RES_hhdet_in_emih!P91/RES_summary!P$21</f>
        <v>0</v>
      </c>
      <c r="Q91" s="181">
        <f>RES_hhdet_in_emih!Q91/RES_summary!Q$21</f>
        <v>0</v>
      </c>
    </row>
    <row r="92" spans="1:17" ht="12" customHeight="1" x14ac:dyDescent="0.25">
      <c r="A92" s="163" t="s">
        <v>144</v>
      </c>
      <c r="B92" s="162"/>
      <c r="C92" s="180">
        <f>RES_hhdet_in_emih!C92/RES_summary!C$21</f>
        <v>0</v>
      </c>
      <c r="D92" s="180">
        <f>RES_hhdet_in_emih!D92/RES_summary!D$21</f>
        <v>0</v>
      </c>
      <c r="E92" s="180">
        <f>RES_hhdet_in_emih!E92/RES_summary!E$21</f>
        <v>0</v>
      </c>
      <c r="F92" s="180">
        <f>RES_hhdet_in_emih!F92/RES_summary!F$21</f>
        <v>0</v>
      </c>
      <c r="G92" s="180">
        <f>RES_hhdet_in_emih!G92/RES_summary!G$21</f>
        <v>0</v>
      </c>
      <c r="H92" s="180">
        <f>RES_hhdet_in_emih!H92/RES_summary!H$21</f>
        <v>0</v>
      </c>
      <c r="I92" s="180">
        <f>RES_hhdet_in_emih!I92/RES_summary!I$21</f>
        <v>0</v>
      </c>
      <c r="J92" s="180">
        <f>RES_hhdet_in_emih!J92/RES_summary!J$21</f>
        <v>0</v>
      </c>
      <c r="K92" s="180">
        <f>RES_hhdet_in_emih!K92/RES_summary!K$21</f>
        <v>0</v>
      </c>
      <c r="L92" s="180">
        <f>RES_hhdet_in_emih!L92/RES_summary!L$21</f>
        <v>0</v>
      </c>
      <c r="M92" s="180">
        <f>RES_hhdet_in_emih!M92/RES_summary!M$21</f>
        <v>0</v>
      </c>
      <c r="N92" s="180">
        <f>RES_hhdet_in_emih!N92/RES_summary!N$21</f>
        <v>0</v>
      </c>
      <c r="O92" s="180">
        <f>RES_hhdet_in_emih!O92/RES_summary!O$21</f>
        <v>0</v>
      </c>
      <c r="P92" s="180">
        <f>RES_hhdet_in_emih!P92/RES_summary!P$21</f>
        <v>0</v>
      </c>
      <c r="Q92" s="180">
        <f>RES_hhdet_in_emih!Q92/RES_summary!Q$21</f>
        <v>0</v>
      </c>
    </row>
    <row r="93" spans="1:17" ht="12" customHeight="1" x14ac:dyDescent="0.25">
      <c r="A93" s="161" t="s">
        <v>143</v>
      </c>
      <c r="B93" s="160"/>
      <c r="C93" s="179">
        <f>RES_hhdet_in_emih!C93/RES_summary!C$21</f>
        <v>0</v>
      </c>
      <c r="D93" s="179">
        <f>RES_hhdet_in_emih!D93/RES_summary!D$21</f>
        <v>0</v>
      </c>
      <c r="E93" s="179">
        <f>RES_hhdet_in_emih!E93/RES_summary!E$21</f>
        <v>0</v>
      </c>
      <c r="F93" s="179">
        <f>RES_hhdet_in_emih!F93/RES_summary!F$21</f>
        <v>0</v>
      </c>
      <c r="G93" s="179">
        <f>RES_hhdet_in_emih!G93/RES_summary!G$21</f>
        <v>0</v>
      </c>
      <c r="H93" s="179">
        <f>RES_hhdet_in_emih!H93/RES_summary!H$21</f>
        <v>0</v>
      </c>
      <c r="I93" s="179">
        <f>RES_hhdet_in_emih!I93/RES_summary!I$21</f>
        <v>0</v>
      </c>
      <c r="J93" s="179">
        <f>RES_hhdet_in_emih!J93/RES_summary!J$21</f>
        <v>0</v>
      </c>
      <c r="K93" s="179">
        <f>RES_hhdet_in_emih!K93/RES_summary!K$21</f>
        <v>0</v>
      </c>
      <c r="L93" s="179">
        <f>RES_hhdet_in_emih!L93/RES_summary!L$21</f>
        <v>0</v>
      </c>
      <c r="M93" s="179">
        <f>RES_hhdet_in_emih!M93/RES_summary!M$21</f>
        <v>0</v>
      </c>
      <c r="N93" s="179">
        <f>RES_hhdet_in_emih!N93/RES_summary!N$21</f>
        <v>0</v>
      </c>
      <c r="O93" s="179">
        <f>RES_hhdet_in_emih!O93/RES_summary!O$21</f>
        <v>0</v>
      </c>
      <c r="P93" s="179">
        <f>RES_hhdet_in_emih!P93/RES_summary!P$21</f>
        <v>0</v>
      </c>
      <c r="Q93" s="179">
        <f>RES_hhdet_in_emih!Q93/RES_summary!Q$21</f>
        <v>0</v>
      </c>
    </row>
    <row r="94" spans="1:17" ht="12" customHeight="1" x14ac:dyDescent="0.25">
      <c r="A94" s="148" t="s">
        <v>57</v>
      </c>
      <c r="B94" s="156"/>
      <c r="C94" s="177">
        <f>RES_hhdet_in_emih!C94/RES_summary!C$21</f>
        <v>0</v>
      </c>
      <c r="D94" s="177">
        <f>RES_hhdet_in_emih!D94/RES_summary!D$21</f>
        <v>0</v>
      </c>
      <c r="E94" s="177">
        <f>RES_hhdet_in_emih!E94/RES_summary!E$21</f>
        <v>0</v>
      </c>
      <c r="F94" s="177">
        <f>RES_hhdet_in_emih!F94/RES_summary!F$21</f>
        <v>0</v>
      </c>
      <c r="G94" s="177">
        <f>RES_hhdet_in_emih!G94/RES_summary!G$21</f>
        <v>0</v>
      </c>
      <c r="H94" s="177">
        <f>RES_hhdet_in_emih!H94/RES_summary!H$21</f>
        <v>0</v>
      </c>
      <c r="I94" s="177">
        <f>RES_hhdet_in_emih!I94/RES_summary!I$21</f>
        <v>0</v>
      </c>
      <c r="J94" s="177">
        <f>RES_hhdet_in_emih!J94/RES_summary!J$21</f>
        <v>0</v>
      </c>
      <c r="K94" s="177">
        <f>RES_hhdet_in_emih!K94/RES_summary!K$21</f>
        <v>0</v>
      </c>
      <c r="L94" s="177">
        <f>RES_hhdet_in_emih!L94/RES_summary!L$21</f>
        <v>0</v>
      </c>
      <c r="M94" s="177">
        <f>RES_hhdet_in_emih!M94/RES_summary!M$21</f>
        <v>0</v>
      </c>
      <c r="N94" s="177">
        <f>RES_hhdet_in_emih!N94/RES_summary!N$21</f>
        <v>0</v>
      </c>
      <c r="O94" s="177">
        <f>RES_hhdet_in_emih!O94/RES_summary!O$21</f>
        <v>0</v>
      </c>
      <c r="P94" s="177">
        <f>RES_hhdet_in_emih!P94/RES_summary!P$21</f>
        <v>0</v>
      </c>
      <c r="Q94" s="177">
        <f>RES_hhdet_in_emih!Q94/RES_summary!Q$21</f>
        <v>0</v>
      </c>
    </row>
    <row r="95" spans="1:17" ht="12" customHeight="1" x14ac:dyDescent="0.25">
      <c r="A95" s="148" t="s">
        <v>59</v>
      </c>
      <c r="B95" s="156"/>
      <c r="C95" s="177">
        <f>RES_hhdet_in_emih!C95/RES_summary!C$21</f>
        <v>0</v>
      </c>
      <c r="D95" s="177">
        <f>RES_hhdet_in_emih!D95/RES_summary!D$21</f>
        <v>0</v>
      </c>
      <c r="E95" s="177">
        <f>RES_hhdet_in_emih!E95/RES_summary!E$21</f>
        <v>0</v>
      </c>
      <c r="F95" s="177">
        <f>RES_hhdet_in_emih!F95/RES_summary!F$21</f>
        <v>0</v>
      </c>
      <c r="G95" s="177">
        <f>RES_hhdet_in_emih!G95/RES_summary!G$21</f>
        <v>0</v>
      </c>
      <c r="H95" s="177">
        <f>RES_hhdet_in_emih!H95/RES_summary!H$21</f>
        <v>0</v>
      </c>
      <c r="I95" s="177">
        <f>RES_hhdet_in_emih!I95/RES_summary!I$21</f>
        <v>0</v>
      </c>
      <c r="J95" s="177">
        <f>RES_hhdet_in_emih!J95/RES_summary!J$21</f>
        <v>0</v>
      </c>
      <c r="K95" s="177">
        <f>RES_hhdet_in_emih!K95/RES_summary!K$21</f>
        <v>0</v>
      </c>
      <c r="L95" s="177">
        <f>RES_hhdet_in_emih!L95/RES_summary!L$21</f>
        <v>0</v>
      </c>
      <c r="M95" s="177">
        <f>RES_hhdet_in_emih!M95/RES_summary!M$21</f>
        <v>0</v>
      </c>
      <c r="N95" s="177">
        <f>RES_hhdet_in_emih!N95/RES_summary!N$21</f>
        <v>0</v>
      </c>
      <c r="O95" s="177">
        <f>RES_hhdet_in_emih!O95/RES_summary!O$21</f>
        <v>0</v>
      </c>
      <c r="P95" s="177">
        <f>RES_hhdet_in_emih!P95/RES_summary!P$21</f>
        <v>0</v>
      </c>
      <c r="Q95" s="177">
        <f>RES_hhdet_in_emih!Q95/RES_summary!Q$21</f>
        <v>0</v>
      </c>
    </row>
    <row r="96" spans="1:17" ht="12" customHeight="1" x14ac:dyDescent="0.25">
      <c r="A96" s="163" t="s">
        <v>142</v>
      </c>
      <c r="B96" s="162"/>
      <c r="C96" s="180">
        <f>RES_hhdet_in_emih!C96/RES_summary!C$21</f>
        <v>0</v>
      </c>
      <c r="D96" s="180">
        <f>RES_hhdet_in_emih!D96/RES_summary!D$21</f>
        <v>0</v>
      </c>
      <c r="E96" s="180">
        <f>RES_hhdet_in_emih!E96/RES_summary!E$21</f>
        <v>0</v>
      </c>
      <c r="F96" s="180">
        <f>RES_hhdet_in_emih!F96/RES_summary!F$21</f>
        <v>0</v>
      </c>
      <c r="G96" s="180">
        <f>RES_hhdet_in_emih!G96/RES_summary!G$21</f>
        <v>0</v>
      </c>
      <c r="H96" s="180">
        <f>RES_hhdet_in_emih!H96/RES_summary!H$21</f>
        <v>0</v>
      </c>
      <c r="I96" s="180">
        <f>RES_hhdet_in_emih!I96/RES_summary!I$21</f>
        <v>0</v>
      </c>
      <c r="J96" s="180">
        <f>RES_hhdet_in_emih!J96/RES_summary!J$21</f>
        <v>0</v>
      </c>
      <c r="K96" s="180">
        <f>RES_hhdet_in_emih!K96/RES_summary!K$21</f>
        <v>0</v>
      </c>
      <c r="L96" s="180">
        <f>RES_hhdet_in_emih!L96/RES_summary!L$21</f>
        <v>0</v>
      </c>
      <c r="M96" s="180">
        <f>RES_hhdet_in_emih!M96/RES_summary!M$21</f>
        <v>0</v>
      </c>
      <c r="N96" s="180">
        <f>RES_hhdet_in_emih!N96/RES_summary!N$21</f>
        <v>0</v>
      </c>
      <c r="O96" s="180">
        <f>RES_hhdet_in_emih!O96/RES_summary!O$21</f>
        <v>0</v>
      </c>
      <c r="P96" s="180">
        <f>RES_hhdet_in_emih!P96/RES_summary!P$21</f>
        <v>0</v>
      </c>
      <c r="Q96" s="180">
        <f>RES_hhdet_in_emih!Q96/RES_summary!Q$21</f>
        <v>0</v>
      </c>
    </row>
    <row r="97" spans="1:17" ht="12" customHeight="1" x14ac:dyDescent="0.25">
      <c r="A97" s="161" t="s">
        <v>141</v>
      </c>
      <c r="B97" s="160"/>
      <c r="C97" s="179">
        <f>RES_hhdet_in_emih!C97/RES_summary!C$21</f>
        <v>0</v>
      </c>
      <c r="D97" s="179">
        <f>RES_hhdet_in_emih!D97/RES_summary!D$21</f>
        <v>0</v>
      </c>
      <c r="E97" s="179">
        <f>RES_hhdet_in_emih!E97/RES_summary!E$21</f>
        <v>0</v>
      </c>
      <c r="F97" s="179">
        <f>RES_hhdet_in_emih!F97/RES_summary!F$21</f>
        <v>0</v>
      </c>
      <c r="G97" s="179">
        <f>RES_hhdet_in_emih!G97/RES_summary!G$21</f>
        <v>0</v>
      </c>
      <c r="H97" s="179">
        <f>RES_hhdet_in_emih!H97/RES_summary!H$21</f>
        <v>0</v>
      </c>
      <c r="I97" s="179">
        <f>RES_hhdet_in_emih!I97/RES_summary!I$21</f>
        <v>0</v>
      </c>
      <c r="J97" s="179">
        <f>RES_hhdet_in_emih!J97/RES_summary!J$21</f>
        <v>0</v>
      </c>
      <c r="K97" s="179">
        <f>RES_hhdet_in_emih!K97/RES_summary!K$21</f>
        <v>0</v>
      </c>
      <c r="L97" s="179">
        <f>RES_hhdet_in_emih!L97/RES_summary!L$21</f>
        <v>0</v>
      </c>
      <c r="M97" s="179">
        <f>RES_hhdet_in_emih!M97/RES_summary!M$21</f>
        <v>0</v>
      </c>
      <c r="N97" s="179">
        <f>RES_hhdet_in_emih!N97/RES_summary!N$21</f>
        <v>0</v>
      </c>
      <c r="O97" s="179">
        <f>RES_hhdet_in_emih!O97/RES_summary!O$21</f>
        <v>0</v>
      </c>
      <c r="P97" s="179">
        <f>RES_hhdet_in_emih!P97/RES_summary!P$21</f>
        <v>0</v>
      </c>
      <c r="Q97" s="179">
        <f>RES_hhdet_in_emih!Q97/RES_summary!Q$21</f>
        <v>0</v>
      </c>
    </row>
    <row r="98" spans="1:17" ht="12" customHeight="1" x14ac:dyDescent="0.25">
      <c r="A98" s="148" t="s">
        <v>60</v>
      </c>
      <c r="B98" s="156"/>
      <c r="C98" s="177">
        <f>RES_hhdet_in_emih!C98/RES_summary!C$21</f>
        <v>0</v>
      </c>
      <c r="D98" s="177">
        <f>RES_hhdet_in_emih!D98/RES_summary!D$21</f>
        <v>0</v>
      </c>
      <c r="E98" s="177">
        <f>RES_hhdet_in_emih!E98/RES_summary!E$21</f>
        <v>0</v>
      </c>
      <c r="F98" s="177">
        <f>RES_hhdet_in_emih!F98/RES_summary!F$21</f>
        <v>0</v>
      </c>
      <c r="G98" s="177">
        <f>RES_hhdet_in_emih!G98/RES_summary!G$21</f>
        <v>0</v>
      </c>
      <c r="H98" s="177">
        <f>RES_hhdet_in_emih!H98/RES_summary!H$21</f>
        <v>0</v>
      </c>
      <c r="I98" s="177">
        <f>RES_hhdet_in_emih!I98/RES_summary!I$21</f>
        <v>0</v>
      </c>
      <c r="J98" s="177">
        <f>RES_hhdet_in_emih!J98/RES_summary!J$21</f>
        <v>0</v>
      </c>
      <c r="K98" s="177">
        <f>RES_hhdet_in_emih!K98/RES_summary!K$21</f>
        <v>0</v>
      </c>
      <c r="L98" s="177">
        <f>RES_hhdet_in_emih!L98/RES_summary!L$21</f>
        <v>0</v>
      </c>
      <c r="M98" s="177">
        <f>RES_hhdet_in_emih!M98/RES_summary!M$21</f>
        <v>0</v>
      </c>
      <c r="N98" s="177">
        <f>RES_hhdet_in_emih!N98/RES_summary!N$21</f>
        <v>0</v>
      </c>
      <c r="O98" s="177">
        <f>RES_hhdet_in_emih!O98/RES_summary!O$21</f>
        <v>0</v>
      </c>
      <c r="P98" s="177">
        <f>RES_hhdet_in_emih!P98/RES_summary!P$21</f>
        <v>0</v>
      </c>
      <c r="Q98" s="177">
        <f>RES_hhdet_in_emih!Q98/RES_summary!Q$21</f>
        <v>0</v>
      </c>
    </row>
    <row r="99" spans="1:17" ht="12" customHeight="1" x14ac:dyDescent="0.25">
      <c r="A99" s="148" t="s">
        <v>59</v>
      </c>
      <c r="B99" s="156"/>
      <c r="C99" s="177">
        <f>RES_hhdet_in_emih!C99/RES_summary!C$21</f>
        <v>0</v>
      </c>
      <c r="D99" s="177">
        <f>RES_hhdet_in_emih!D99/RES_summary!D$21</f>
        <v>0</v>
      </c>
      <c r="E99" s="177">
        <f>RES_hhdet_in_emih!E99/RES_summary!E$21</f>
        <v>0</v>
      </c>
      <c r="F99" s="177">
        <f>RES_hhdet_in_emih!F99/RES_summary!F$21</f>
        <v>0</v>
      </c>
      <c r="G99" s="177">
        <f>RES_hhdet_in_emih!G99/RES_summary!G$21</f>
        <v>0</v>
      </c>
      <c r="H99" s="177">
        <f>RES_hhdet_in_emih!H99/RES_summary!H$21</f>
        <v>0</v>
      </c>
      <c r="I99" s="177">
        <f>RES_hhdet_in_emih!I99/RES_summary!I$21</f>
        <v>0</v>
      </c>
      <c r="J99" s="177">
        <f>RES_hhdet_in_emih!J99/RES_summary!J$21</f>
        <v>0</v>
      </c>
      <c r="K99" s="177">
        <f>RES_hhdet_in_emih!K99/RES_summary!K$21</f>
        <v>0</v>
      </c>
      <c r="L99" s="177">
        <f>RES_hhdet_in_emih!L99/RES_summary!L$21</f>
        <v>0</v>
      </c>
      <c r="M99" s="177">
        <f>RES_hhdet_in_emih!M99/RES_summary!M$21</f>
        <v>0</v>
      </c>
      <c r="N99" s="177">
        <f>RES_hhdet_in_emih!N99/RES_summary!N$21</f>
        <v>0</v>
      </c>
      <c r="O99" s="177">
        <f>RES_hhdet_in_emih!O99/RES_summary!O$21</f>
        <v>0</v>
      </c>
      <c r="P99" s="177">
        <f>RES_hhdet_in_emih!P99/RES_summary!P$21</f>
        <v>0</v>
      </c>
      <c r="Q99" s="177">
        <f>RES_hhdet_in_emih!Q99/RES_summary!Q$21</f>
        <v>0</v>
      </c>
    </row>
    <row r="100" spans="1:17" ht="12" customHeight="1" x14ac:dyDescent="0.25">
      <c r="A100" s="158" t="s">
        <v>62</v>
      </c>
      <c r="B100" s="157"/>
      <c r="C100" s="178">
        <f>RES_hhdet_in_emih!C100/RES_summary!C$21</f>
        <v>0</v>
      </c>
      <c r="D100" s="178">
        <f>RES_hhdet_in_emih!D100/RES_summary!D$21</f>
        <v>0</v>
      </c>
      <c r="E100" s="178">
        <f>RES_hhdet_in_emih!E100/RES_summary!E$21</f>
        <v>0</v>
      </c>
      <c r="F100" s="178">
        <f>RES_hhdet_in_emih!F100/RES_summary!F$21</f>
        <v>0</v>
      </c>
      <c r="G100" s="178">
        <f>RES_hhdet_in_emih!G100/RES_summary!G$21</f>
        <v>0</v>
      </c>
      <c r="H100" s="178">
        <f>RES_hhdet_in_emih!H100/RES_summary!H$21</f>
        <v>0</v>
      </c>
      <c r="I100" s="178">
        <f>RES_hhdet_in_emih!I100/RES_summary!I$21</f>
        <v>0</v>
      </c>
      <c r="J100" s="178">
        <f>RES_hhdet_in_emih!J100/RES_summary!J$21</f>
        <v>0</v>
      </c>
      <c r="K100" s="178">
        <f>RES_hhdet_in_emih!K100/RES_summary!K$21</f>
        <v>0</v>
      </c>
      <c r="L100" s="178">
        <f>RES_hhdet_in_emih!L100/RES_summary!L$21</f>
        <v>0</v>
      </c>
      <c r="M100" s="178">
        <f>RES_hhdet_in_emih!M100/RES_summary!M$21</f>
        <v>0</v>
      </c>
      <c r="N100" s="178">
        <f>RES_hhdet_in_emih!N100/RES_summary!N$21</f>
        <v>0</v>
      </c>
      <c r="O100" s="178">
        <f>RES_hhdet_in_emih!O100/RES_summary!O$21</f>
        <v>0</v>
      </c>
      <c r="P100" s="178">
        <f>RES_hhdet_in_emih!P100/RES_summary!P$21</f>
        <v>0</v>
      </c>
      <c r="Q100" s="178">
        <f>RES_hhdet_in_emih!Q100/RES_summary!Q$21</f>
        <v>0</v>
      </c>
    </row>
    <row r="101" spans="1:17" ht="12" customHeight="1" x14ac:dyDescent="0.25">
      <c r="A101" s="23" t="s">
        <v>55</v>
      </c>
      <c r="B101" s="156"/>
      <c r="C101" s="177">
        <f>RES_hhdet_in_emih!C101/RES_summary!C$21</f>
        <v>0</v>
      </c>
      <c r="D101" s="177">
        <f>RES_hhdet_in_emih!D101/RES_summary!D$21</f>
        <v>0</v>
      </c>
      <c r="E101" s="177">
        <f>RES_hhdet_in_emih!E101/RES_summary!E$21</f>
        <v>0</v>
      </c>
      <c r="F101" s="177">
        <f>RES_hhdet_in_emih!F101/RES_summary!F$21</f>
        <v>0</v>
      </c>
      <c r="G101" s="177">
        <f>RES_hhdet_in_emih!G101/RES_summary!G$21</f>
        <v>0</v>
      </c>
      <c r="H101" s="177">
        <f>RES_hhdet_in_emih!H101/RES_summary!H$21</f>
        <v>0</v>
      </c>
      <c r="I101" s="177">
        <f>RES_hhdet_in_emih!I101/RES_summary!I$21</f>
        <v>0</v>
      </c>
      <c r="J101" s="177">
        <f>RES_hhdet_in_emih!J101/RES_summary!J$21</f>
        <v>0</v>
      </c>
      <c r="K101" s="177">
        <f>RES_hhdet_in_emih!K101/RES_summary!K$21</f>
        <v>0</v>
      </c>
      <c r="L101" s="177">
        <f>RES_hhdet_in_emih!L101/RES_summary!L$21</f>
        <v>0</v>
      </c>
      <c r="M101" s="177">
        <f>RES_hhdet_in_emih!M101/RES_summary!M$21</f>
        <v>0</v>
      </c>
      <c r="N101" s="177">
        <f>RES_hhdet_in_emih!N101/RES_summary!N$21</f>
        <v>0</v>
      </c>
      <c r="O101" s="177">
        <f>RES_hhdet_in_emih!O101/RES_summary!O$21</f>
        <v>0</v>
      </c>
      <c r="P101" s="177">
        <f>RES_hhdet_in_emih!P101/RES_summary!P$21</f>
        <v>0</v>
      </c>
      <c r="Q101" s="177">
        <f>RES_hhdet_in_emih!Q101/RES_summary!Q$21</f>
        <v>0</v>
      </c>
    </row>
    <row r="102" spans="1:17" ht="12" customHeight="1" x14ac:dyDescent="0.25">
      <c r="A102" s="23" t="s">
        <v>57</v>
      </c>
      <c r="B102" s="156"/>
      <c r="C102" s="177">
        <f>RES_hhdet_in_emih!C102/RES_summary!C$21</f>
        <v>0</v>
      </c>
      <c r="D102" s="177">
        <f>RES_hhdet_in_emih!D102/RES_summary!D$21</f>
        <v>0</v>
      </c>
      <c r="E102" s="177">
        <f>RES_hhdet_in_emih!E102/RES_summary!E$21</f>
        <v>0</v>
      </c>
      <c r="F102" s="177">
        <f>RES_hhdet_in_emih!F102/RES_summary!F$21</f>
        <v>0</v>
      </c>
      <c r="G102" s="177">
        <f>RES_hhdet_in_emih!G102/RES_summary!G$21</f>
        <v>0</v>
      </c>
      <c r="H102" s="177">
        <f>RES_hhdet_in_emih!H102/RES_summary!H$21</f>
        <v>0</v>
      </c>
      <c r="I102" s="177">
        <f>RES_hhdet_in_emih!I102/RES_summary!I$21</f>
        <v>0</v>
      </c>
      <c r="J102" s="177">
        <f>RES_hhdet_in_emih!J102/RES_summary!J$21</f>
        <v>0</v>
      </c>
      <c r="K102" s="177">
        <f>RES_hhdet_in_emih!K102/RES_summary!K$21</f>
        <v>0</v>
      </c>
      <c r="L102" s="177">
        <f>RES_hhdet_in_emih!L102/RES_summary!L$21</f>
        <v>0</v>
      </c>
      <c r="M102" s="177">
        <f>RES_hhdet_in_emih!M102/RES_summary!M$21</f>
        <v>0</v>
      </c>
      <c r="N102" s="177">
        <f>RES_hhdet_in_emih!N102/RES_summary!N$21</f>
        <v>0</v>
      </c>
      <c r="O102" s="177">
        <f>RES_hhdet_in_emih!O102/RES_summary!O$21</f>
        <v>0</v>
      </c>
      <c r="P102" s="177">
        <f>RES_hhdet_in_emih!P102/RES_summary!P$21</f>
        <v>0</v>
      </c>
      <c r="Q102" s="177">
        <f>RES_hhdet_in_emih!Q102/RES_summary!Q$21</f>
        <v>0</v>
      </c>
    </row>
    <row r="103" spans="1:17" ht="12" customHeight="1" x14ac:dyDescent="0.25">
      <c r="A103" s="29" t="s">
        <v>140</v>
      </c>
      <c r="B103" s="57"/>
      <c r="C103" s="176">
        <f>RES_hhdet_in_emih!C103/RES_summary!C$21</f>
        <v>0</v>
      </c>
      <c r="D103" s="176">
        <f>RES_hhdet_in_emih!D103/RES_summary!D$21</f>
        <v>0</v>
      </c>
      <c r="E103" s="176">
        <f>RES_hhdet_in_emih!E103/RES_summary!E$21</f>
        <v>0</v>
      </c>
      <c r="F103" s="176">
        <f>RES_hhdet_in_emih!F103/RES_summary!F$21</f>
        <v>0</v>
      </c>
      <c r="G103" s="176">
        <f>RES_hhdet_in_emih!G103/RES_summary!G$21</f>
        <v>0</v>
      </c>
      <c r="H103" s="176">
        <f>RES_hhdet_in_emih!H103/RES_summary!H$21</f>
        <v>0</v>
      </c>
      <c r="I103" s="176">
        <f>RES_hhdet_in_emih!I103/RES_summary!I$21</f>
        <v>0</v>
      </c>
      <c r="J103" s="176">
        <f>RES_hhdet_in_emih!J103/RES_summary!J$21</f>
        <v>0</v>
      </c>
      <c r="K103" s="176">
        <f>RES_hhdet_in_emih!K103/RES_summary!K$21</f>
        <v>0</v>
      </c>
      <c r="L103" s="176">
        <f>RES_hhdet_in_emih!L103/RES_summary!L$21</f>
        <v>0</v>
      </c>
      <c r="M103" s="176">
        <f>RES_hhdet_in_emih!M103/RES_summary!M$21</f>
        <v>0</v>
      </c>
      <c r="N103" s="176">
        <f>RES_hhdet_in_emih!N103/RES_summary!N$21</f>
        <v>0</v>
      </c>
      <c r="O103" s="176">
        <f>RES_hhdet_in_emih!O103/RES_summary!O$21</f>
        <v>0</v>
      </c>
      <c r="P103" s="176">
        <f>RES_hhdet_in_emih!P103/RES_summary!P$21</f>
        <v>0</v>
      </c>
      <c r="Q103" s="176">
        <f>RES_hhdet_in_emih!Q103/RES_summary!Q$21</f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84">
        <f>RES_hhdet_in_emih!C105/RES_summary!C$21</f>
        <v>0</v>
      </c>
      <c r="D105" s="184">
        <f>RES_hhdet_in_emih!D105/RES_summary!D$21</f>
        <v>0</v>
      </c>
      <c r="E105" s="184">
        <f>RES_hhdet_in_emih!E105/RES_summary!E$21</f>
        <v>0</v>
      </c>
      <c r="F105" s="184">
        <f>RES_hhdet_in_emih!F105/RES_summary!F$21</f>
        <v>0</v>
      </c>
      <c r="G105" s="184">
        <f>RES_hhdet_in_emih!G105/RES_summary!G$21</f>
        <v>0</v>
      </c>
      <c r="H105" s="184">
        <f>RES_hhdet_in_emih!H105/RES_summary!H$21</f>
        <v>0</v>
      </c>
      <c r="I105" s="184">
        <f>RES_hhdet_in_emih!I105/RES_summary!I$21</f>
        <v>0</v>
      </c>
      <c r="J105" s="184">
        <f>RES_hhdet_in_emih!J105/RES_summary!J$21</f>
        <v>0</v>
      </c>
      <c r="K105" s="184">
        <f>RES_hhdet_in_emih!K105/RES_summary!K$21</f>
        <v>0</v>
      </c>
      <c r="L105" s="184">
        <f>RES_hhdet_in_emih!L105/RES_summary!L$21</f>
        <v>0</v>
      </c>
      <c r="M105" s="184">
        <f>RES_hhdet_in_emih!M105/RES_summary!M$21</f>
        <v>0</v>
      </c>
      <c r="N105" s="184">
        <f>RES_hhdet_in_emih!N105/RES_summary!N$21</f>
        <v>0</v>
      </c>
      <c r="O105" s="184">
        <f>RES_hhdet_in_emih!O105/RES_summary!O$21</f>
        <v>0</v>
      </c>
      <c r="P105" s="184">
        <f>RES_hhdet_in_emih!P105/RES_summary!P$21</f>
        <v>0</v>
      </c>
      <c r="Q105" s="184">
        <f>RES_hhdet_in_emih!Q105/RES_summary!Q$21</f>
        <v>0</v>
      </c>
    </row>
    <row r="106" spans="1:17" ht="12.95" customHeight="1" x14ac:dyDescent="0.25">
      <c r="A106" s="158" t="s">
        <v>65</v>
      </c>
      <c r="B106" s="157"/>
      <c r="C106" s="178">
        <f>RES_hhdet_in_emih!C106/RES_summary!C$21</f>
        <v>0</v>
      </c>
      <c r="D106" s="178">
        <f>RES_hhdet_in_emih!D106/RES_summary!D$21</f>
        <v>0</v>
      </c>
      <c r="E106" s="178">
        <f>RES_hhdet_in_emih!E106/RES_summary!E$21</f>
        <v>0</v>
      </c>
      <c r="F106" s="178">
        <f>RES_hhdet_in_emih!F106/RES_summary!F$21</f>
        <v>0</v>
      </c>
      <c r="G106" s="178">
        <f>RES_hhdet_in_emih!G106/RES_summary!G$21</f>
        <v>0</v>
      </c>
      <c r="H106" s="178">
        <f>RES_hhdet_in_emih!H106/RES_summary!H$21</f>
        <v>0</v>
      </c>
      <c r="I106" s="178">
        <f>RES_hhdet_in_emih!I106/RES_summary!I$21</f>
        <v>0</v>
      </c>
      <c r="J106" s="178">
        <f>RES_hhdet_in_emih!J106/RES_summary!J$21</f>
        <v>0</v>
      </c>
      <c r="K106" s="178">
        <f>RES_hhdet_in_emih!K106/RES_summary!K$21</f>
        <v>0</v>
      </c>
      <c r="L106" s="178">
        <f>RES_hhdet_in_emih!L106/RES_summary!L$21</f>
        <v>0</v>
      </c>
      <c r="M106" s="178">
        <f>RES_hhdet_in_emih!M106/RES_summary!M$21</f>
        <v>0</v>
      </c>
      <c r="N106" s="178">
        <f>RES_hhdet_in_emih!N106/RES_summary!N$21</f>
        <v>0</v>
      </c>
      <c r="O106" s="178">
        <f>RES_hhdet_in_emih!O106/RES_summary!O$21</f>
        <v>0</v>
      </c>
      <c r="P106" s="178">
        <f>RES_hhdet_in_emih!P106/RES_summary!P$21</f>
        <v>0</v>
      </c>
      <c r="Q106" s="178">
        <f>RES_hhdet_in_emih!Q106/RES_summary!Q$21</f>
        <v>0</v>
      </c>
    </row>
    <row r="107" spans="1:17" ht="12" customHeight="1" x14ac:dyDescent="0.25">
      <c r="A107" s="23" t="s">
        <v>153</v>
      </c>
      <c r="B107" s="156"/>
      <c r="C107" s="177">
        <f>RES_hhdet_in_emih!C107/RES_summary!C$21</f>
        <v>0</v>
      </c>
      <c r="D107" s="177">
        <f>RES_hhdet_in_emih!D107/RES_summary!D$21</f>
        <v>0</v>
      </c>
      <c r="E107" s="177">
        <f>RES_hhdet_in_emih!E107/RES_summary!E$21</f>
        <v>0</v>
      </c>
      <c r="F107" s="177">
        <f>RES_hhdet_in_emih!F107/RES_summary!F$21</f>
        <v>0</v>
      </c>
      <c r="G107" s="177">
        <f>RES_hhdet_in_emih!G107/RES_summary!G$21</f>
        <v>0</v>
      </c>
      <c r="H107" s="177">
        <f>RES_hhdet_in_emih!H107/RES_summary!H$21</f>
        <v>0</v>
      </c>
      <c r="I107" s="177">
        <f>RES_hhdet_in_emih!I107/RES_summary!I$21</f>
        <v>0</v>
      </c>
      <c r="J107" s="177">
        <f>RES_hhdet_in_emih!J107/RES_summary!J$21</f>
        <v>0</v>
      </c>
      <c r="K107" s="177">
        <f>RES_hhdet_in_emih!K107/RES_summary!K$21</f>
        <v>0</v>
      </c>
      <c r="L107" s="177">
        <f>RES_hhdet_in_emih!L107/RES_summary!L$21</f>
        <v>0</v>
      </c>
      <c r="M107" s="177">
        <f>RES_hhdet_in_emih!M107/RES_summary!M$21</f>
        <v>0</v>
      </c>
      <c r="N107" s="177">
        <f>RES_hhdet_in_emih!N107/RES_summary!N$21</f>
        <v>0</v>
      </c>
      <c r="O107" s="177">
        <f>RES_hhdet_in_emih!O107/RES_summary!O$21</f>
        <v>0</v>
      </c>
      <c r="P107" s="177">
        <f>RES_hhdet_in_emih!P107/RES_summary!P$21</f>
        <v>0</v>
      </c>
      <c r="Q107" s="177">
        <f>RES_hhdet_in_emih!Q107/RES_summary!Q$21</f>
        <v>0</v>
      </c>
    </row>
    <row r="108" spans="1:17" ht="12" customHeight="1" x14ac:dyDescent="0.25">
      <c r="A108" s="23" t="s">
        <v>60</v>
      </c>
      <c r="B108" s="156"/>
      <c r="C108" s="177">
        <f>RES_hhdet_in_emih!C108/RES_summary!C$21</f>
        <v>0</v>
      </c>
      <c r="D108" s="177">
        <f>RES_hhdet_in_emih!D108/RES_summary!D$21</f>
        <v>0</v>
      </c>
      <c r="E108" s="177">
        <f>RES_hhdet_in_emih!E108/RES_summary!E$21</f>
        <v>0</v>
      </c>
      <c r="F108" s="177">
        <f>RES_hhdet_in_emih!F108/RES_summary!F$21</f>
        <v>0</v>
      </c>
      <c r="G108" s="177">
        <f>RES_hhdet_in_emih!G108/RES_summary!G$21</f>
        <v>0</v>
      </c>
      <c r="H108" s="177">
        <f>RES_hhdet_in_emih!H108/RES_summary!H$21</f>
        <v>0</v>
      </c>
      <c r="I108" s="177">
        <f>RES_hhdet_in_emih!I108/RES_summary!I$21</f>
        <v>0</v>
      </c>
      <c r="J108" s="177">
        <f>RES_hhdet_in_emih!J108/RES_summary!J$21</f>
        <v>0</v>
      </c>
      <c r="K108" s="177">
        <f>RES_hhdet_in_emih!K108/RES_summary!K$21</f>
        <v>0</v>
      </c>
      <c r="L108" s="177">
        <f>RES_hhdet_in_emih!L108/RES_summary!L$21</f>
        <v>0</v>
      </c>
      <c r="M108" s="177">
        <f>RES_hhdet_in_emih!M108/RES_summary!M$21</f>
        <v>0</v>
      </c>
      <c r="N108" s="177">
        <f>RES_hhdet_in_emih!N108/RES_summary!N$21</f>
        <v>0</v>
      </c>
      <c r="O108" s="177">
        <f>RES_hhdet_in_emih!O108/RES_summary!O$21</f>
        <v>0</v>
      </c>
      <c r="P108" s="177">
        <f>RES_hhdet_in_emih!P108/RES_summary!P$21</f>
        <v>0</v>
      </c>
      <c r="Q108" s="177">
        <f>RES_hhdet_in_emih!Q108/RES_summary!Q$21</f>
        <v>0</v>
      </c>
    </row>
    <row r="109" spans="1:17" ht="12.95" customHeight="1" x14ac:dyDescent="0.25">
      <c r="A109" s="158" t="s">
        <v>112</v>
      </c>
      <c r="B109" s="157"/>
      <c r="C109" s="178">
        <f>RES_hhdet_in_emih!C109/RES_summary!C$21</f>
        <v>0</v>
      </c>
      <c r="D109" s="178">
        <f>RES_hhdet_in_emih!D109/RES_summary!D$21</f>
        <v>0</v>
      </c>
      <c r="E109" s="178">
        <f>RES_hhdet_in_emih!E109/RES_summary!E$21</f>
        <v>0</v>
      </c>
      <c r="F109" s="178">
        <f>RES_hhdet_in_emih!F109/RES_summary!F$21</f>
        <v>0</v>
      </c>
      <c r="G109" s="178">
        <f>RES_hhdet_in_emih!G109/RES_summary!G$21</f>
        <v>0</v>
      </c>
      <c r="H109" s="178">
        <f>RES_hhdet_in_emih!H109/RES_summary!H$21</f>
        <v>0</v>
      </c>
      <c r="I109" s="178">
        <f>RES_hhdet_in_emih!I109/RES_summary!I$21</f>
        <v>0</v>
      </c>
      <c r="J109" s="178">
        <f>RES_hhdet_in_emih!J109/RES_summary!J$21</f>
        <v>0</v>
      </c>
      <c r="K109" s="178">
        <f>RES_hhdet_in_emih!K109/RES_summary!K$21</f>
        <v>0</v>
      </c>
      <c r="L109" s="178">
        <f>RES_hhdet_in_emih!L109/RES_summary!L$21</f>
        <v>0</v>
      </c>
      <c r="M109" s="178">
        <f>RES_hhdet_in_emih!M109/RES_summary!M$21</f>
        <v>0</v>
      </c>
      <c r="N109" s="178">
        <f>RES_hhdet_in_emih!N109/RES_summary!N$21</f>
        <v>0</v>
      </c>
      <c r="O109" s="178">
        <f>RES_hhdet_in_emih!O109/RES_summary!O$21</f>
        <v>0</v>
      </c>
      <c r="P109" s="178">
        <f>RES_hhdet_in_emih!P109/RES_summary!P$21</f>
        <v>0</v>
      </c>
      <c r="Q109" s="178">
        <f>RES_hhdet_in_emih!Q109/RES_summary!Q$21</f>
        <v>0</v>
      </c>
    </row>
    <row r="110" spans="1:17" ht="12" customHeight="1" x14ac:dyDescent="0.25">
      <c r="A110" s="23" t="s">
        <v>60</v>
      </c>
      <c r="B110" s="156"/>
      <c r="C110" s="177">
        <f>RES_hhdet_in_emih!C110/RES_summary!C$21</f>
        <v>0</v>
      </c>
      <c r="D110" s="177">
        <f>RES_hhdet_in_emih!D110/RES_summary!D$21</f>
        <v>0</v>
      </c>
      <c r="E110" s="177">
        <f>RES_hhdet_in_emih!E110/RES_summary!E$21</f>
        <v>0</v>
      </c>
      <c r="F110" s="177">
        <f>RES_hhdet_in_emih!F110/RES_summary!F$21</f>
        <v>0</v>
      </c>
      <c r="G110" s="177">
        <f>RES_hhdet_in_emih!G110/RES_summary!G$21</f>
        <v>0</v>
      </c>
      <c r="H110" s="177">
        <f>RES_hhdet_in_emih!H110/RES_summary!H$21</f>
        <v>0</v>
      </c>
      <c r="I110" s="177">
        <f>RES_hhdet_in_emih!I110/RES_summary!I$21</f>
        <v>0</v>
      </c>
      <c r="J110" s="177">
        <f>RES_hhdet_in_emih!J110/RES_summary!J$21</f>
        <v>0</v>
      </c>
      <c r="K110" s="177">
        <f>RES_hhdet_in_emih!K110/RES_summary!K$21</f>
        <v>0</v>
      </c>
      <c r="L110" s="177">
        <f>RES_hhdet_in_emih!L110/RES_summary!L$21</f>
        <v>0</v>
      </c>
      <c r="M110" s="177">
        <f>RES_hhdet_in_emih!M110/RES_summary!M$21</f>
        <v>0</v>
      </c>
      <c r="N110" s="177">
        <f>RES_hhdet_in_emih!N110/RES_summary!N$21</f>
        <v>0</v>
      </c>
      <c r="O110" s="177">
        <f>RES_hhdet_in_emih!O110/RES_summary!O$21</f>
        <v>0</v>
      </c>
      <c r="P110" s="177">
        <f>RES_hhdet_in_emih!P110/RES_summary!P$21</f>
        <v>0</v>
      </c>
      <c r="Q110" s="177">
        <f>RES_hhdet_in_emih!Q110/RES_summary!Q$21</f>
        <v>0</v>
      </c>
    </row>
    <row r="111" spans="1:17" ht="12" customHeight="1" x14ac:dyDescent="0.25">
      <c r="A111" s="158" t="s">
        <v>63</v>
      </c>
      <c r="B111" s="157"/>
      <c r="C111" s="178">
        <f>RES_hhdet_in_emih!C111/RES_summary!C$21</f>
        <v>0</v>
      </c>
      <c r="D111" s="178">
        <f>RES_hhdet_in_emih!D111/RES_summary!D$21</f>
        <v>0</v>
      </c>
      <c r="E111" s="178">
        <f>RES_hhdet_in_emih!E111/RES_summary!E$21</f>
        <v>0</v>
      </c>
      <c r="F111" s="178">
        <f>RES_hhdet_in_emih!F111/RES_summary!F$21</f>
        <v>0</v>
      </c>
      <c r="G111" s="178">
        <f>RES_hhdet_in_emih!G111/RES_summary!G$21</f>
        <v>0</v>
      </c>
      <c r="H111" s="178">
        <f>RES_hhdet_in_emih!H111/RES_summary!H$21</f>
        <v>0</v>
      </c>
      <c r="I111" s="178">
        <f>RES_hhdet_in_emih!I111/RES_summary!I$21</f>
        <v>0</v>
      </c>
      <c r="J111" s="178">
        <f>RES_hhdet_in_emih!J111/RES_summary!J$21</f>
        <v>0</v>
      </c>
      <c r="K111" s="178">
        <f>RES_hhdet_in_emih!K111/RES_summary!K$21</f>
        <v>0</v>
      </c>
      <c r="L111" s="178">
        <f>RES_hhdet_in_emih!L111/RES_summary!L$21</f>
        <v>0</v>
      </c>
      <c r="M111" s="178">
        <f>RES_hhdet_in_emih!M111/RES_summary!M$21</f>
        <v>0</v>
      </c>
      <c r="N111" s="178">
        <f>RES_hhdet_in_emih!N111/RES_summary!N$21</f>
        <v>0</v>
      </c>
      <c r="O111" s="178">
        <f>RES_hhdet_in_emih!O111/RES_summary!O$21</f>
        <v>0</v>
      </c>
      <c r="P111" s="178">
        <f>RES_hhdet_in_emih!P111/RES_summary!P$21</f>
        <v>0</v>
      </c>
      <c r="Q111" s="178">
        <f>RES_hhdet_in_emih!Q111/RES_summary!Q$21</f>
        <v>0</v>
      </c>
    </row>
    <row r="112" spans="1:17" ht="12" customHeight="1" x14ac:dyDescent="0.25">
      <c r="A112" s="167" t="s">
        <v>152</v>
      </c>
      <c r="B112" s="132"/>
      <c r="C112" s="183">
        <f>RES_hhdet_in_emih!C112/RES_summary!C$21</f>
        <v>0</v>
      </c>
      <c r="D112" s="183">
        <f>RES_hhdet_in_emih!D112/RES_summary!D$21</f>
        <v>0</v>
      </c>
      <c r="E112" s="183">
        <f>RES_hhdet_in_emih!E112/RES_summary!E$21</f>
        <v>0</v>
      </c>
      <c r="F112" s="183">
        <f>RES_hhdet_in_emih!F112/RES_summary!F$21</f>
        <v>0</v>
      </c>
      <c r="G112" s="183">
        <f>RES_hhdet_in_emih!G112/RES_summary!G$21</f>
        <v>0</v>
      </c>
      <c r="H112" s="183">
        <f>RES_hhdet_in_emih!H112/RES_summary!H$21</f>
        <v>0</v>
      </c>
      <c r="I112" s="183">
        <f>RES_hhdet_in_emih!I112/RES_summary!I$21</f>
        <v>0</v>
      </c>
      <c r="J112" s="183">
        <f>RES_hhdet_in_emih!J112/RES_summary!J$21</f>
        <v>0</v>
      </c>
      <c r="K112" s="183">
        <f>RES_hhdet_in_emih!K112/RES_summary!K$21</f>
        <v>0</v>
      </c>
      <c r="L112" s="183">
        <f>RES_hhdet_in_emih!L112/RES_summary!L$21</f>
        <v>0</v>
      </c>
      <c r="M112" s="183">
        <f>RES_hhdet_in_emih!M112/RES_summary!M$21</f>
        <v>0</v>
      </c>
      <c r="N112" s="183">
        <f>RES_hhdet_in_emih!N112/RES_summary!N$21</f>
        <v>0</v>
      </c>
      <c r="O112" s="183">
        <f>RES_hhdet_in_emih!O112/RES_summary!O$21</f>
        <v>0</v>
      </c>
      <c r="P112" s="183">
        <f>RES_hhdet_in_emih!P112/RES_summary!P$21</f>
        <v>0</v>
      </c>
      <c r="Q112" s="183">
        <f>RES_hhdet_in_emih!Q112/RES_summary!Q$21</f>
        <v>0</v>
      </c>
    </row>
    <row r="113" spans="1:17" ht="12" customHeight="1" x14ac:dyDescent="0.25">
      <c r="A113" s="167" t="s">
        <v>151</v>
      </c>
      <c r="B113" s="132"/>
      <c r="C113" s="183">
        <f>RES_hhdet_in_emih!C113/RES_summary!C$21</f>
        <v>0</v>
      </c>
      <c r="D113" s="183">
        <f>RES_hhdet_in_emih!D113/RES_summary!D$21</f>
        <v>0</v>
      </c>
      <c r="E113" s="183">
        <f>RES_hhdet_in_emih!E113/RES_summary!E$21</f>
        <v>0</v>
      </c>
      <c r="F113" s="183">
        <f>RES_hhdet_in_emih!F113/RES_summary!F$21</f>
        <v>0</v>
      </c>
      <c r="G113" s="183">
        <f>RES_hhdet_in_emih!G113/RES_summary!G$21</f>
        <v>0</v>
      </c>
      <c r="H113" s="183">
        <f>RES_hhdet_in_emih!H113/RES_summary!H$21</f>
        <v>0</v>
      </c>
      <c r="I113" s="183">
        <f>RES_hhdet_in_emih!I113/RES_summary!I$21</f>
        <v>0</v>
      </c>
      <c r="J113" s="183">
        <f>RES_hhdet_in_emih!J113/RES_summary!J$21</f>
        <v>0</v>
      </c>
      <c r="K113" s="183">
        <f>RES_hhdet_in_emih!K113/RES_summary!K$21</f>
        <v>0</v>
      </c>
      <c r="L113" s="183">
        <f>RES_hhdet_in_emih!L113/RES_summary!L$21</f>
        <v>0</v>
      </c>
      <c r="M113" s="183">
        <f>RES_hhdet_in_emih!M113/RES_summary!M$21</f>
        <v>0</v>
      </c>
      <c r="N113" s="183">
        <f>RES_hhdet_in_emih!N113/RES_summary!N$21</f>
        <v>0</v>
      </c>
      <c r="O113" s="183">
        <f>RES_hhdet_in_emih!O113/RES_summary!O$21</f>
        <v>0</v>
      </c>
      <c r="P113" s="183">
        <f>RES_hhdet_in_emih!P113/RES_summary!P$21</f>
        <v>0</v>
      </c>
      <c r="Q113" s="183">
        <f>RES_hhdet_in_emih!Q113/RES_summary!Q$21</f>
        <v>0</v>
      </c>
    </row>
    <row r="114" spans="1:17" ht="12" customHeight="1" x14ac:dyDescent="0.25">
      <c r="A114" s="166" t="s">
        <v>79</v>
      </c>
      <c r="B114" s="165"/>
      <c r="C114" s="182">
        <f>RES_hhdet_in_emih!C114/RES_summary!C$21</f>
        <v>0</v>
      </c>
      <c r="D114" s="182">
        <f>RES_hhdet_in_emih!D114/RES_summary!D$21</f>
        <v>0</v>
      </c>
      <c r="E114" s="182">
        <f>RES_hhdet_in_emih!E114/RES_summary!E$21</f>
        <v>0</v>
      </c>
      <c r="F114" s="182">
        <f>RES_hhdet_in_emih!F114/RES_summary!F$21</f>
        <v>0</v>
      </c>
      <c r="G114" s="182">
        <f>RES_hhdet_in_emih!G114/RES_summary!G$21</f>
        <v>0</v>
      </c>
      <c r="H114" s="182">
        <f>RES_hhdet_in_emih!H114/RES_summary!H$21</f>
        <v>0</v>
      </c>
      <c r="I114" s="182">
        <f>RES_hhdet_in_emih!I114/RES_summary!I$21</f>
        <v>0</v>
      </c>
      <c r="J114" s="182">
        <f>RES_hhdet_in_emih!J114/RES_summary!J$21</f>
        <v>0</v>
      </c>
      <c r="K114" s="182">
        <f>RES_hhdet_in_emih!K114/RES_summary!K$21</f>
        <v>0</v>
      </c>
      <c r="L114" s="182">
        <f>RES_hhdet_in_emih!L114/RES_summary!L$21</f>
        <v>0</v>
      </c>
      <c r="M114" s="182">
        <f>RES_hhdet_in_emih!M114/RES_summary!M$21</f>
        <v>0</v>
      </c>
      <c r="N114" s="182">
        <f>RES_hhdet_in_emih!N114/RES_summary!N$21</f>
        <v>0</v>
      </c>
      <c r="O114" s="182">
        <f>RES_hhdet_in_emih!O114/RES_summary!O$21</f>
        <v>0</v>
      </c>
      <c r="P114" s="182">
        <f>RES_hhdet_in_emih!P114/RES_summary!P$21</f>
        <v>0</v>
      </c>
      <c r="Q114" s="182">
        <f>RES_hhdet_in_emih!Q114/RES_summary!Q$21</f>
        <v>0</v>
      </c>
    </row>
    <row r="115" spans="1:17" ht="12" customHeight="1" x14ac:dyDescent="0.25">
      <c r="A115" s="147" t="s">
        <v>59</v>
      </c>
      <c r="B115" s="164"/>
      <c r="C115" s="181">
        <f>RES_hhdet_in_emih!C115/RES_summary!C$21</f>
        <v>0</v>
      </c>
      <c r="D115" s="181">
        <f>RES_hhdet_in_emih!D115/RES_summary!D$21</f>
        <v>0</v>
      </c>
      <c r="E115" s="181">
        <f>RES_hhdet_in_emih!E115/RES_summary!E$21</f>
        <v>0</v>
      </c>
      <c r="F115" s="181">
        <f>RES_hhdet_in_emih!F115/RES_summary!F$21</f>
        <v>0</v>
      </c>
      <c r="G115" s="181">
        <f>RES_hhdet_in_emih!G115/RES_summary!G$21</f>
        <v>0</v>
      </c>
      <c r="H115" s="181">
        <f>RES_hhdet_in_emih!H115/RES_summary!H$21</f>
        <v>0</v>
      </c>
      <c r="I115" s="181">
        <f>RES_hhdet_in_emih!I115/RES_summary!I$21</f>
        <v>0</v>
      </c>
      <c r="J115" s="181">
        <f>RES_hhdet_in_emih!J115/RES_summary!J$21</f>
        <v>0</v>
      </c>
      <c r="K115" s="181">
        <f>RES_hhdet_in_emih!K115/RES_summary!K$21</f>
        <v>0</v>
      </c>
      <c r="L115" s="181">
        <f>RES_hhdet_in_emih!L115/RES_summary!L$21</f>
        <v>0</v>
      </c>
      <c r="M115" s="181">
        <f>RES_hhdet_in_emih!M115/RES_summary!M$21</f>
        <v>0</v>
      </c>
      <c r="N115" s="181">
        <f>RES_hhdet_in_emih!N115/RES_summary!N$21</f>
        <v>0</v>
      </c>
      <c r="O115" s="181">
        <f>RES_hhdet_in_emih!O115/RES_summary!O$21</f>
        <v>0</v>
      </c>
      <c r="P115" s="181">
        <f>RES_hhdet_in_emih!P115/RES_summary!P$21</f>
        <v>0</v>
      </c>
      <c r="Q115" s="181">
        <f>RES_hhdet_in_emih!Q115/RES_summary!Q$21</f>
        <v>0</v>
      </c>
    </row>
    <row r="116" spans="1:17" ht="12" customHeight="1" x14ac:dyDescent="0.25">
      <c r="A116" s="163" t="s">
        <v>142</v>
      </c>
      <c r="B116" s="162"/>
      <c r="C116" s="180">
        <f>RES_hhdet_in_emih!C116/RES_summary!C$21</f>
        <v>0</v>
      </c>
      <c r="D116" s="180">
        <f>RES_hhdet_in_emih!D116/RES_summary!D$21</f>
        <v>0</v>
      </c>
      <c r="E116" s="180">
        <f>RES_hhdet_in_emih!E116/RES_summary!E$21</f>
        <v>0</v>
      </c>
      <c r="F116" s="180">
        <f>RES_hhdet_in_emih!F116/RES_summary!F$21</f>
        <v>0</v>
      </c>
      <c r="G116" s="180">
        <f>RES_hhdet_in_emih!G116/RES_summary!G$21</f>
        <v>0</v>
      </c>
      <c r="H116" s="180">
        <f>RES_hhdet_in_emih!H116/RES_summary!H$21</f>
        <v>0</v>
      </c>
      <c r="I116" s="180">
        <f>RES_hhdet_in_emih!I116/RES_summary!I$21</f>
        <v>0</v>
      </c>
      <c r="J116" s="180">
        <f>RES_hhdet_in_emih!J116/RES_summary!J$21</f>
        <v>0</v>
      </c>
      <c r="K116" s="180">
        <f>RES_hhdet_in_emih!K116/RES_summary!K$21</f>
        <v>0</v>
      </c>
      <c r="L116" s="180">
        <f>RES_hhdet_in_emih!L116/RES_summary!L$21</f>
        <v>0</v>
      </c>
      <c r="M116" s="180">
        <f>RES_hhdet_in_emih!M116/RES_summary!M$21</f>
        <v>0</v>
      </c>
      <c r="N116" s="180">
        <f>RES_hhdet_in_emih!N116/RES_summary!N$21</f>
        <v>0</v>
      </c>
      <c r="O116" s="180">
        <f>RES_hhdet_in_emih!O116/RES_summary!O$21</f>
        <v>0</v>
      </c>
      <c r="P116" s="180">
        <f>RES_hhdet_in_emih!P116/RES_summary!P$21</f>
        <v>0</v>
      </c>
      <c r="Q116" s="180">
        <f>RES_hhdet_in_emih!Q116/RES_summary!Q$21</f>
        <v>0</v>
      </c>
    </row>
    <row r="117" spans="1:17" ht="12" customHeight="1" x14ac:dyDescent="0.25">
      <c r="A117" s="161" t="s">
        <v>141</v>
      </c>
      <c r="B117" s="160"/>
      <c r="C117" s="179">
        <f>RES_hhdet_in_emih!C117/RES_summary!C$21</f>
        <v>0</v>
      </c>
      <c r="D117" s="179">
        <f>RES_hhdet_in_emih!D117/RES_summary!D$21</f>
        <v>0</v>
      </c>
      <c r="E117" s="179">
        <f>RES_hhdet_in_emih!E117/RES_summary!E$21</f>
        <v>0</v>
      </c>
      <c r="F117" s="179">
        <f>RES_hhdet_in_emih!F117/RES_summary!F$21</f>
        <v>0</v>
      </c>
      <c r="G117" s="179">
        <f>RES_hhdet_in_emih!G117/RES_summary!G$21</f>
        <v>0</v>
      </c>
      <c r="H117" s="179">
        <f>RES_hhdet_in_emih!H117/RES_summary!H$21</f>
        <v>0</v>
      </c>
      <c r="I117" s="179">
        <f>RES_hhdet_in_emih!I117/RES_summary!I$21</f>
        <v>0</v>
      </c>
      <c r="J117" s="179">
        <f>RES_hhdet_in_emih!J117/RES_summary!J$21</f>
        <v>0</v>
      </c>
      <c r="K117" s="179">
        <f>RES_hhdet_in_emih!K117/RES_summary!K$21</f>
        <v>0</v>
      </c>
      <c r="L117" s="179">
        <f>RES_hhdet_in_emih!L117/RES_summary!L$21</f>
        <v>0</v>
      </c>
      <c r="M117" s="179">
        <f>RES_hhdet_in_emih!M117/RES_summary!M$21</f>
        <v>0</v>
      </c>
      <c r="N117" s="179">
        <f>RES_hhdet_in_emih!N117/RES_summary!N$21</f>
        <v>0</v>
      </c>
      <c r="O117" s="179">
        <f>RES_hhdet_in_emih!O117/RES_summary!O$21</f>
        <v>0</v>
      </c>
      <c r="P117" s="179">
        <f>RES_hhdet_in_emih!P117/RES_summary!P$21</f>
        <v>0</v>
      </c>
      <c r="Q117" s="179">
        <f>RES_hhdet_in_emih!Q117/RES_summary!Q$21</f>
        <v>0</v>
      </c>
    </row>
    <row r="118" spans="1:17" ht="12" customHeight="1" x14ac:dyDescent="0.25">
      <c r="A118" s="148" t="s">
        <v>60</v>
      </c>
      <c r="B118" s="156"/>
      <c r="C118" s="177">
        <f>RES_hhdet_in_emih!C118/RES_summary!C$21</f>
        <v>0</v>
      </c>
      <c r="D118" s="177">
        <f>RES_hhdet_in_emih!D118/RES_summary!D$21</f>
        <v>0</v>
      </c>
      <c r="E118" s="177">
        <f>RES_hhdet_in_emih!E118/RES_summary!E$21</f>
        <v>0</v>
      </c>
      <c r="F118" s="177">
        <f>RES_hhdet_in_emih!F118/RES_summary!F$21</f>
        <v>0</v>
      </c>
      <c r="G118" s="177">
        <f>RES_hhdet_in_emih!G118/RES_summary!G$21</f>
        <v>0</v>
      </c>
      <c r="H118" s="177">
        <f>RES_hhdet_in_emih!H118/RES_summary!H$21</f>
        <v>0</v>
      </c>
      <c r="I118" s="177">
        <f>RES_hhdet_in_emih!I118/RES_summary!I$21</f>
        <v>0</v>
      </c>
      <c r="J118" s="177">
        <f>RES_hhdet_in_emih!J118/RES_summary!J$21</f>
        <v>0</v>
      </c>
      <c r="K118" s="177">
        <f>RES_hhdet_in_emih!K118/RES_summary!K$21</f>
        <v>0</v>
      </c>
      <c r="L118" s="177">
        <f>RES_hhdet_in_emih!L118/RES_summary!L$21</f>
        <v>0</v>
      </c>
      <c r="M118" s="177">
        <f>RES_hhdet_in_emih!M118/RES_summary!M$21</f>
        <v>0</v>
      </c>
      <c r="N118" s="177">
        <f>RES_hhdet_in_emih!N118/RES_summary!N$21</f>
        <v>0</v>
      </c>
      <c r="O118" s="177">
        <f>RES_hhdet_in_emih!O118/RES_summary!O$21</f>
        <v>0</v>
      </c>
      <c r="P118" s="177">
        <f>RES_hhdet_in_emih!P118/RES_summary!P$21</f>
        <v>0</v>
      </c>
      <c r="Q118" s="177">
        <f>RES_hhdet_in_emih!Q118/RES_summary!Q$21</f>
        <v>0</v>
      </c>
    </row>
    <row r="119" spans="1:17" ht="12" customHeight="1" x14ac:dyDescent="0.25">
      <c r="A119" s="148" t="s">
        <v>59</v>
      </c>
      <c r="B119" s="156"/>
      <c r="C119" s="177">
        <f>RES_hhdet_in_emih!C119/RES_summary!C$21</f>
        <v>0</v>
      </c>
      <c r="D119" s="177">
        <f>RES_hhdet_in_emih!D119/RES_summary!D$21</f>
        <v>0</v>
      </c>
      <c r="E119" s="177">
        <f>RES_hhdet_in_emih!E119/RES_summary!E$21</f>
        <v>0</v>
      </c>
      <c r="F119" s="177">
        <f>RES_hhdet_in_emih!F119/RES_summary!F$21</f>
        <v>0</v>
      </c>
      <c r="G119" s="177">
        <f>RES_hhdet_in_emih!G119/RES_summary!G$21</f>
        <v>0</v>
      </c>
      <c r="H119" s="177">
        <f>RES_hhdet_in_emih!H119/RES_summary!H$21</f>
        <v>0</v>
      </c>
      <c r="I119" s="177">
        <f>RES_hhdet_in_emih!I119/RES_summary!I$21</f>
        <v>0</v>
      </c>
      <c r="J119" s="177">
        <f>RES_hhdet_in_emih!J119/RES_summary!J$21</f>
        <v>0</v>
      </c>
      <c r="K119" s="177">
        <f>RES_hhdet_in_emih!K119/RES_summary!K$21</f>
        <v>0</v>
      </c>
      <c r="L119" s="177">
        <f>RES_hhdet_in_emih!L119/RES_summary!L$21</f>
        <v>0</v>
      </c>
      <c r="M119" s="177">
        <f>RES_hhdet_in_emih!M119/RES_summary!M$21</f>
        <v>0</v>
      </c>
      <c r="N119" s="177">
        <f>RES_hhdet_in_emih!N119/RES_summary!N$21</f>
        <v>0</v>
      </c>
      <c r="O119" s="177">
        <f>RES_hhdet_in_emih!O119/RES_summary!O$21</f>
        <v>0</v>
      </c>
      <c r="P119" s="177">
        <f>RES_hhdet_in_emih!P119/RES_summary!P$21</f>
        <v>0</v>
      </c>
      <c r="Q119" s="177">
        <f>RES_hhdet_in_emih!Q119/RES_summary!Q$21</f>
        <v>0</v>
      </c>
    </row>
    <row r="120" spans="1:17" ht="12" customHeight="1" x14ac:dyDescent="0.25">
      <c r="A120" s="158" t="s">
        <v>62</v>
      </c>
      <c r="B120" s="157"/>
      <c r="C120" s="178">
        <f>RES_hhdet_in_emih!C120/RES_summary!C$21</f>
        <v>0</v>
      </c>
      <c r="D120" s="178">
        <f>RES_hhdet_in_emih!D120/RES_summary!D$21</f>
        <v>0</v>
      </c>
      <c r="E120" s="178">
        <f>RES_hhdet_in_emih!E120/RES_summary!E$21</f>
        <v>0</v>
      </c>
      <c r="F120" s="178">
        <f>RES_hhdet_in_emih!F120/RES_summary!F$21</f>
        <v>0</v>
      </c>
      <c r="G120" s="178">
        <f>RES_hhdet_in_emih!G120/RES_summary!G$21</f>
        <v>0</v>
      </c>
      <c r="H120" s="178">
        <f>RES_hhdet_in_emih!H120/RES_summary!H$21</f>
        <v>0</v>
      </c>
      <c r="I120" s="178">
        <f>RES_hhdet_in_emih!I120/RES_summary!I$21</f>
        <v>0</v>
      </c>
      <c r="J120" s="178">
        <f>RES_hhdet_in_emih!J120/RES_summary!J$21</f>
        <v>0</v>
      </c>
      <c r="K120" s="178">
        <f>RES_hhdet_in_emih!K120/RES_summary!K$21</f>
        <v>0</v>
      </c>
      <c r="L120" s="178">
        <f>RES_hhdet_in_emih!L120/RES_summary!L$21</f>
        <v>0</v>
      </c>
      <c r="M120" s="178">
        <f>RES_hhdet_in_emih!M120/RES_summary!M$21</f>
        <v>0</v>
      </c>
      <c r="N120" s="178">
        <f>RES_hhdet_in_emih!N120/RES_summary!N$21</f>
        <v>0</v>
      </c>
      <c r="O120" s="178">
        <f>RES_hhdet_in_emih!O120/RES_summary!O$21</f>
        <v>0</v>
      </c>
      <c r="P120" s="178">
        <f>RES_hhdet_in_emih!P120/RES_summary!P$21</f>
        <v>0</v>
      </c>
      <c r="Q120" s="178">
        <f>RES_hhdet_in_emih!Q120/RES_summary!Q$21</f>
        <v>0</v>
      </c>
    </row>
    <row r="121" spans="1:17" ht="12" customHeight="1" x14ac:dyDescent="0.25">
      <c r="A121" s="23" t="s">
        <v>57</v>
      </c>
      <c r="B121" s="156"/>
      <c r="C121" s="177">
        <f>RES_hhdet_in_emih!C121/RES_summary!C$21</f>
        <v>0</v>
      </c>
      <c r="D121" s="177">
        <f>RES_hhdet_in_emih!D121/RES_summary!D$21</f>
        <v>0</v>
      </c>
      <c r="E121" s="177">
        <f>RES_hhdet_in_emih!E121/RES_summary!E$21</f>
        <v>0</v>
      </c>
      <c r="F121" s="177">
        <f>RES_hhdet_in_emih!F121/RES_summary!F$21</f>
        <v>0</v>
      </c>
      <c r="G121" s="177">
        <f>RES_hhdet_in_emih!G121/RES_summary!G$21</f>
        <v>0</v>
      </c>
      <c r="H121" s="177">
        <f>RES_hhdet_in_emih!H121/RES_summary!H$21</f>
        <v>0</v>
      </c>
      <c r="I121" s="177">
        <f>RES_hhdet_in_emih!I121/RES_summary!I$21</f>
        <v>0</v>
      </c>
      <c r="J121" s="177">
        <f>RES_hhdet_in_emih!J121/RES_summary!J$21</f>
        <v>0</v>
      </c>
      <c r="K121" s="177">
        <f>RES_hhdet_in_emih!K121/RES_summary!K$21</f>
        <v>0</v>
      </c>
      <c r="L121" s="177">
        <f>RES_hhdet_in_emih!L121/RES_summary!L$21</f>
        <v>0</v>
      </c>
      <c r="M121" s="177">
        <f>RES_hhdet_in_emih!M121/RES_summary!M$21</f>
        <v>0</v>
      </c>
      <c r="N121" s="177">
        <f>RES_hhdet_in_emih!N121/RES_summary!N$21</f>
        <v>0</v>
      </c>
      <c r="O121" s="177">
        <f>RES_hhdet_in_emih!O121/RES_summary!O$21</f>
        <v>0</v>
      </c>
      <c r="P121" s="177">
        <f>RES_hhdet_in_emih!P121/RES_summary!P$21</f>
        <v>0</v>
      </c>
      <c r="Q121" s="177">
        <f>RES_hhdet_in_emih!Q121/RES_summary!Q$21</f>
        <v>0</v>
      </c>
    </row>
    <row r="122" spans="1:17" ht="12" customHeight="1" x14ac:dyDescent="0.25">
      <c r="A122" s="29" t="s">
        <v>140</v>
      </c>
      <c r="B122" s="57"/>
      <c r="C122" s="176">
        <f>RES_hhdet_in_emih!C122/RES_summary!C$21</f>
        <v>0</v>
      </c>
      <c r="D122" s="176">
        <f>RES_hhdet_in_emih!D122/RES_summary!D$21</f>
        <v>0</v>
      </c>
      <c r="E122" s="176">
        <f>RES_hhdet_in_emih!E122/RES_summary!E$21</f>
        <v>0</v>
      </c>
      <c r="F122" s="176">
        <f>RES_hhdet_in_emih!F122/RES_summary!F$21</f>
        <v>0</v>
      </c>
      <c r="G122" s="176">
        <f>RES_hhdet_in_emih!G122/RES_summary!G$21</f>
        <v>0</v>
      </c>
      <c r="H122" s="176">
        <f>RES_hhdet_in_emih!H122/RES_summary!H$21</f>
        <v>0</v>
      </c>
      <c r="I122" s="176">
        <f>RES_hhdet_in_emih!I122/RES_summary!I$21</f>
        <v>0</v>
      </c>
      <c r="J122" s="176">
        <f>RES_hhdet_in_emih!J122/RES_summary!J$21</f>
        <v>0</v>
      </c>
      <c r="K122" s="176">
        <f>RES_hhdet_in_emih!K122/RES_summary!K$21</f>
        <v>0</v>
      </c>
      <c r="L122" s="176">
        <f>RES_hhdet_in_emih!L122/RES_summary!L$21</f>
        <v>0</v>
      </c>
      <c r="M122" s="176">
        <f>RES_hhdet_in_emih!M122/RES_summary!M$21</f>
        <v>0</v>
      </c>
      <c r="N122" s="176">
        <f>RES_hhdet_in_emih!N122/RES_summary!N$21</f>
        <v>0</v>
      </c>
      <c r="O122" s="176">
        <f>RES_hhdet_in_emih!O122/RES_summary!O$21</f>
        <v>0</v>
      </c>
      <c r="P122" s="176">
        <f>RES_hhdet_in_emih!P122/RES_summary!P$21</f>
        <v>0</v>
      </c>
      <c r="Q122" s="176">
        <f>RES_hhdet_in_emih!Q122/RES_summary!Q$21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84">
        <f>RES_hhdet_in_emih!C124/RES_summary!C$21</f>
        <v>0</v>
      </c>
      <c r="D124" s="184">
        <f>RES_hhdet_in_emih!D124/RES_summary!D$21</f>
        <v>0</v>
      </c>
      <c r="E124" s="184">
        <f>RES_hhdet_in_emih!E124/RES_summary!E$21</f>
        <v>0</v>
      </c>
      <c r="F124" s="184">
        <f>RES_hhdet_in_emih!F124/RES_summary!F$21</f>
        <v>0</v>
      </c>
      <c r="G124" s="184">
        <f>RES_hhdet_in_emih!G124/RES_summary!G$21</f>
        <v>0</v>
      </c>
      <c r="H124" s="184">
        <f>RES_hhdet_in_emih!H124/RES_summary!H$21</f>
        <v>0</v>
      </c>
      <c r="I124" s="184">
        <f>RES_hhdet_in_emih!I124/RES_summary!I$21</f>
        <v>0</v>
      </c>
      <c r="J124" s="184">
        <f>RES_hhdet_in_emih!J124/RES_summary!J$21</f>
        <v>0</v>
      </c>
      <c r="K124" s="184">
        <f>RES_hhdet_in_emih!K124/RES_summary!K$21</f>
        <v>0</v>
      </c>
      <c r="L124" s="184">
        <f>RES_hhdet_in_emih!L124/RES_summary!L$21</f>
        <v>0</v>
      </c>
      <c r="M124" s="184">
        <f>RES_hhdet_in_emih!M124/RES_summary!M$21</f>
        <v>0</v>
      </c>
      <c r="N124" s="184">
        <f>RES_hhdet_in_emih!N124/RES_summary!N$21</f>
        <v>0</v>
      </c>
      <c r="O124" s="184">
        <f>RES_hhdet_in_emih!O124/RES_summary!O$21</f>
        <v>0</v>
      </c>
      <c r="P124" s="184">
        <f>RES_hhdet_in_emih!P124/RES_summary!P$21</f>
        <v>0</v>
      </c>
      <c r="Q124" s="184">
        <f>RES_hhdet_in_emih!Q124/RES_summary!Q$21</f>
        <v>0</v>
      </c>
    </row>
    <row r="125" spans="1:17" ht="12.95" customHeight="1" x14ac:dyDescent="0.25">
      <c r="A125" s="158" t="s">
        <v>65</v>
      </c>
      <c r="B125" s="157"/>
      <c r="C125" s="178">
        <f>RES_hhdet_in_emih!C125/RES_summary!C$21</f>
        <v>0</v>
      </c>
      <c r="D125" s="178">
        <f>RES_hhdet_in_emih!D125/RES_summary!D$21</f>
        <v>0</v>
      </c>
      <c r="E125" s="178">
        <f>RES_hhdet_in_emih!E125/RES_summary!E$21</f>
        <v>0</v>
      </c>
      <c r="F125" s="178">
        <f>RES_hhdet_in_emih!F125/RES_summary!F$21</f>
        <v>0</v>
      </c>
      <c r="G125" s="178">
        <f>RES_hhdet_in_emih!G125/RES_summary!G$21</f>
        <v>0</v>
      </c>
      <c r="H125" s="178">
        <f>RES_hhdet_in_emih!H125/RES_summary!H$21</f>
        <v>0</v>
      </c>
      <c r="I125" s="178">
        <f>RES_hhdet_in_emih!I125/RES_summary!I$21</f>
        <v>0</v>
      </c>
      <c r="J125" s="178">
        <f>RES_hhdet_in_emih!J125/RES_summary!J$21</f>
        <v>0</v>
      </c>
      <c r="K125" s="178">
        <f>RES_hhdet_in_emih!K125/RES_summary!K$21</f>
        <v>0</v>
      </c>
      <c r="L125" s="178">
        <f>RES_hhdet_in_emih!L125/RES_summary!L$21</f>
        <v>0</v>
      </c>
      <c r="M125" s="178">
        <f>RES_hhdet_in_emih!M125/RES_summary!M$21</f>
        <v>0</v>
      </c>
      <c r="N125" s="178">
        <f>RES_hhdet_in_emih!N125/RES_summary!N$21</f>
        <v>0</v>
      </c>
      <c r="O125" s="178">
        <f>RES_hhdet_in_emih!O125/RES_summary!O$21</f>
        <v>0</v>
      </c>
      <c r="P125" s="178">
        <f>RES_hhdet_in_emih!P125/RES_summary!P$21</f>
        <v>0</v>
      </c>
      <c r="Q125" s="178">
        <f>RES_hhdet_in_emih!Q125/RES_summary!Q$21</f>
        <v>0</v>
      </c>
    </row>
    <row r="126" spans="1:17" ht="12" customHeight="1" x14ac:dyDescent="0.25">
      <c r="A126" s="23" t="s">
        <v>149</v>
      </c>
      <c r="B126" s="156"/>
      <c r="C126" s="177">
        <f>RES_hhdet_in_emih!C126/RES_summary!C$21</f>
        <v>0</v>
      </c>
      <c r="D126" s="177">
        <f>RES_hhdet_in_emih!D126/RES_summary!D$21</f>
        <v>0</v>
      </c>
      <c r="E126" s="177">
        <f>RES_hhdet_in_emih!E126/RES_summary!E$21</f>
        <v>0</v>
      </c>
      <c r="F126" s="177">
        <f>RES_hhdet_in_emih!F126/RES_summary!F$21</f>
        <v>0</v>
      </c>
      <c r="G126" s="177">
        <f>RES_hhdet_in_emih!G126/RES_summary!G$21</f>
        <v>0</v>
      </c>
      <c r="H126" s="177">
        <f>RES_hhdet_in_emih!H126/RES_summary!H$21</f>
        <v>0</v>
      </c>
      <c r="I126" s="177">
        <f>RES_hhdet_in_emih!I126/RES_summary!I$21</f>
        <v>0</v>
      </c>
      <c r="J126" s="177">
        <f>RES_hhdet_in_emih!J126/RES_summary!J$21</f>
        <v>0</v>
      </c>
      <c r="K126" s="177">
        <f>RES_hhdet_in_emih!K126/RES_summary!K$21</f>
        <v>0</v>
      </c>
      <c r="L126" s="177">
        <f>RES_hhdet_in_emih!L126/RES_summary!L$21</f>
        <v>0</v>
      </c>
      <c r="M126" s="177">
        <f>RES_hhdet_in_emih!M126/RES_summary!M$21</f>
        <v>0</v>
      </c>
      <c r="N126" s="177">
        <f>RES_hhdet_in_emih!N126/RES_summary!N$21</f>
        <v>0</v>
      </c>
      <c r="O126" s="177">
        <f>RES_hhdet_in_emih!O126/RES_summary!O$21</f>
        <v>0</v>
      </c>
      <c r="P126" s="177">
        <f>RES_hhdet_in_emih!P126/RES_summary!P$21</f>
        <v>0</v>
      </c>
      <c r="Q126" s="177">
        <f>RES_hhdet_in_emih!Q126/RES_summary!Q$21</f>
        <v>0</v>
      </c>
    </row>
    <row r="127" spans="1:17" ht="12" customHeight="1" x14ac:dyDescent="0.25">
      <c r="A127" s="23" t="s">
        <v>60</v>
      </c>
      <c r="B127" s="156"/>
      <c r="C127" s="177">
        <f>RES_hhdet_in_emih!C127/RES_summary!C$21</f>
        <v>0</v>
      </c>
      <c r="D127" s="177">
        <f>RES_hhdet_in_emih!D127/RES_summary!D$21</f>
        <v>0</v>
      </c>
      <c r="E127" s="177">
        <f>RES_hhdet_in_emih!E127/RES_summary!E$21</f>
        <v>0</v>
      </c>
      <c r="F127" s="177">
        <f>RES_hhdet_in_emih!F127/RES_summary!F$21</f>
        <v>0</v>
      </c>
      <c r="G127" s="177">
        <f>RES_hhdet_in_emih!G127/RES_summary!G$21</f>
        <v>0</v>
      </c>
      <c r="H127" s="177">
        <f>RES_hhdet_in_emih!H127/RES_summary!H$21</f>
        <v>0</v>
      </c>
      <c r="I127" s="177">
        <f>RES_hhdet_in_emih!I127/RES_summary!I$21</f>
        <v>0</v>
      </c>
      <c r="J127" s="177">
        <f>RES_hhdet_in_emih!J127/RES_summary!J$21</f>
        <v>0</v>
      </c>
      <c r="K127" s="177">
        <f>RES_hhdet_in_emih!K127/RES_summary!K$21</f>
        <v>0</v>
      </c>
      <c r="L127" s="177">
        <f>RES_hhdet_in_emih!L127/RES_summary!L$21</f>
        <v>0</v>
      </c>
      <c r="M127" s="177">
        <f>RES_hhdet_in_emih!M127/RES_summary!M$21</f>
        <v>0</v>
      </c>
      <c r="N127" s="177">
        <f>RES_hhdet_in_emih!N127/RES_summary!N$21</f>
        <v>0</v>
      </c>
      <c r="O127" s="177">
        <f>RES_hhdet_in_emih!O127/RES_summary!O$21</f>
        <v>0</v>
      </c>
      <c r="P127" s="177">
        <f>RES_hhdet_in_emih!P127/RES_summary!P$21</f>
        <v>0</v>
      </c>
      <c r="Q127" s="177">
        <f>RES_hhdet_in_emih!Q127/RES_summary!Q$21</f>
        <v>0</v>
      </c>
    </row>
    <row r="128" spans="1:17" ht="12.95" customHeight="1" x14ac:dyDescent="0.25">
      <c r="A128" s="158" t="s">
        <v>112</v>
      </c>
      <c r="B128" s="157"/>
      <c r="C128" s="178">
        <f>RES_hhdet_in_emih!C128/RES_summary!C$21</f>
        <v>0</v>
      </c>
      <c r="D128" s="178">
        <f>RES_hhdet_in_emih!D128/RES_summary!D$21</f>
        <v>0</v>
      </c>
      <c r="E128" s="178">
        <f>RES_hhdet_in_emih!E128/RES_summary!E$21</f>
        <v>0</v>
      </c>
      <c r="F128" s="178">
        <f>RES_hhdet_in_emih!F128/RES_summary!F$21</f>
        <v>0</v>
      </c>
      <c r="G128" s="178">
        <f>RES_hhdet_in_emih!G128/RES_summary!G$21</f>
        <v>0</v>
      </c>
      <c r="H128" s="178">
        <f>RES_hhdet_in_emih!H128/RES_summary!H$21</f>
        <v>0</v>
      </c>
      <c r="I128" s="178">
        <f>RES_hhdet_in_emih!I128/RES_summary!I$21</f>
        <v>0</v>
      </c>
      <c r="J128" s="178">
        <f>RES_hhdet_in_emih!J128/RES_summary!J$21</f>
        <v>0</v>
      </c>
      <c r="K128" s="178">
        <f>RES_hhdet_in_emih!K128/RES_summary!K$21</f>
        <v>0</v>
      </c>
      <c r="L128" s="178">
        <f>RES_hhdet_in_emih!L128/RES_summary!L$21</f>
        <v>0</v>
      </c>
      <c r="M128" s="178">
        <f>RES_hhdet_in_emih!M128/RES_summary!M$21</f>
        <v>0</v>
      </c>
      <c r="N128" s="178">
        <f>RES_hhdet_in_emih!N128/RES_summary!N$21</f>
        <v>0</v>
      </c>
      <c r="O128" s="178">
        <f>RES_hhdet_in_emih!O128/RES_summary!O$21</f>
        <v>0</v>
      </c>
      <c r="P128" s="178">
        <f>RES_hhdet_in_emih!P128/RES_summary!P$21</f>
        <v>0</v>
      </c>
      <c r="Q128" s="178">
        <f>RES_hhdet_in_emih!Q128/RES_summary!Q$21</f>
        <v>0</v>
      </c>
    </row>
    <row r="129" spans="1:17" ht="12" customHeight="1" x14ac:dyDescent="0.25">
      <c r="A129" s="23" t="s">
        <v>60</v>
      </c>
      <c r="B129" s="156"/>
      <c r="C129" s="177">
        <f>RES_hhdet_in_emih!C129/RES_summary!C$21</f>
        <v>0</v>
      </c>
      <c r="D129" s="177">
        <f>RES_hhdet_in_emih!D129/RES_summary!D$21</f>
        <v>0</v>
      </c>
      <c r="E129" s="177">
        <f>RES_hhdet_in_emih!E129/RES_summary!E$21</f>
        <v>0</v>
      </c>
      <c r="F129" s="177">
        <f>RES_hhdet_in_emih!F129/RES_summary!F$21</f>
        <v>0</v>
      </c>
      <c r="G129" s="177">
        <f>RES_hhdet_in_emih!G129/RES_summary!G$21</f>
        <v>0</v>
      </c>
      <c r="H129" s="177">
        <f>RES_hhdet_in_emih!H129/RES_summary!H$21</f>
        <v>0</v>
      </c>
      <c r="I129" s="177">
        <f>RES_hhdet_in_emih!I129/RES_summary!I$21</f>
        <v>0</v>
      </c>
      <c r="J129" s="177">
        <f>RES_hhdet_in_emih!J129/RES_summary!J$21</f>
        <v>0</v>
      </c>
      <c r="K129" s="177">
        <f>RES_hhdet_in_emih!K129/RES_summary!K$21</f>
        <v>0</v>
      </c>
      <c r="L129" s="177">
        <f>RES_hhdet_in_emih!L129/RES_summary!L$21</f>
        <v>0</v>
      </c>
      <c r="M129" s="177">
        <f>RES_hhdet_in_emih!M129/RES_summary!M$21</f>
        <v>0</v>
      </c>
      <c r="N129" s="177">
        <f>RES_hhdet_in_emih!N129/RES_summary!N$21</f>
        <v>0</v>
      </c>
      <c r="O129" s="177">
        <f>RES_hhdet_in_emih!O129/RES_summary!O$21</f>
        <v>0</v>
      </c>
      <c r="P129" s="177">
        <f>RES_hhdet_in_emih!P129/RES_summary!P$21</f>
        <v>0</v>
      </c>
      <c r="Q129" s="177">
        <f>RES_hhdet_in_emih!Q129/RES_summary!Q$21</f>
        <v>0</v>
      </c>
    </row>
    <row r="130" spans="1:17" ht="12" customHeight="1" x14ac:dyDescent="0.25">
      <c r="A130" s="158" t="s">
        <v>63</v>
      </c>
      <c r="B130" s="157"/>
      <c r="C130" s="178">
        <f>RES_hhdet_in_emih!C130/RES_summary!C$21</f>
        <v>0</v>
      </c>
      <c r="D130" s="178">
        <f>RES_hhdet_in_emih!D130/RES_summary!D$21</f>
        <v>0</v>
      </c>
      <c r="E130" s="178">
        <f>RES_hhdet_in_emih!E130/RES_summary!E$21</f>
        <v>0</v>
      </c>
      <c r="F130" s="178">
        <f>RES_hhdet_in_emih!F130/RES_summary!F$21</f>
        <v>0</v>
      </c>
      <c r="G130" s="178">
        <f>RES_hhdet_in_emih!G130/RES_summary!G$21</f>
        <v>0</v>
      </c>
      <c r="H130" s="178">
        <f>RES_hhdet_in_emih!H130/RES_summary!H$21</f>
        <v>0</v>
      </c>
      <c r="I130" s="178">
        <f>RES_hhdet_in_emih!I130/RES_summary!I$21</f>
        <v>0</v>
      </c>
      <c r="J130" s="178">
        <f>RES_hhdet_in_emih!J130/RES_summary!J$21</f>
        <v>0</v>
      </c>
      <c r="K130" s="178">
        <f>RES_hhdet_in_emih!K130/RES_summary!K$21</f>
        <v>0</v>
      </c>
      <c r="L130" s="178">
        <f>RES_hhdet_in_emih!L130/RES_summary!L$21</f>
        <v>0</v>
      </c>
      <c r="M130" s="178">
        <f>RES_hhdet_in_emih!M130/RES_summary!M$21</f>
        <v>0</v>
      </c>
      <c r="N130" s="178">
        <f>RES_hhdet_in_emih!N130/RES_summary!N$21</f>
        <v>0</v>
      </c>
      <c r="O130" s="178">
        <f>RES_hhdet_in_emih!O130/RES_summary!O$21</f>
        <v>0</v>
      </c>
      <c r="P130" s="178">
        <f>RES_hhdet_in_emih!P130/RES_summary!P$21</f>
        <v>0</v>
      </c>
      <c r="Q130" s="178">
        <f>RES_hhdet_in_emih!Q130/RES_summary!Q$21</f>
        <v>0</v>
      </c>
    </row>
    <row r="131" spans="1:17" ht="12" customHeight="1" x14ac:dyDescent="0.25">
      <c r="A131" s="167" t="s">
        <v>148</v>
      </c>
      <c r="B131" s="132"/>
      <c r="C131" s="183">
        <f>RES_hhdet_in_emih!C131/RES_summary!C$21</f>
        <v>0</v>
      </c>
      <c r="D131" s="183">
        <f>RES_hhdet_in_emih!D131/RES_summary!D$21</f>
        <v>0</v>
      </c>
      <c r="E131" s="183">
        <f>RES_hhdet_in_emih!E131/RES_summary!E$21</f>
        <v>0</v>
      </c>
      <c r="F131" s="183">
        <f>RES_hhdet_in_emih!F131/RES_summary!F$21</f>
        <v>0</v>
      </c>
      <c r="G131" s="183">
        <f>RES_hhdet_in_emih!G131/RES_summary!G$21</f>
        <v>0</v>
      </c>
      <c r="H131" s="183">
        <f>RES_hhdet_in_emih!H131/RES_summary!H$21</f>
        <v>0</v>
      </c>
      <c r="I131" s="183">
        <f>RES_hhdet_in_emih!I131/RES_summary!I$21</f>
        <v>0</v>
      </c>
      <c r="J131" s="183">
        <f>RES_hhdet_in_emih!J131/RES_summary!J$21</f>
        <v>0</v>
      </c>
      <c r="K131" s="183">
        <f>RES_hhdet_in_emih!K131/RES_summary!K$21</f>
        <v>0</v>
      </c>
      <c r="L131" s="183">
        <f>RES_hhdet_in_emih!L131/RES_summary!L$21</f>
        <v>0</v>
      </c>
      <c r="M131" s="183">
        <f>RES_hhdet_in_emih!M131/RES_summary!M$21</f>
        <v>0</v>
      </c>
      <c r="N131" s="183">
        <f>RES_hhdet_in_emih!N131/RES_summary!N$21</f>
        <v>0</v>
      </c>
      <c r="O131" s="183">
        <f>RES_hhdet_in_emih!O131/RES_summary!O$21</f>
        <v>0</v>
      </c>
      <c r="P131" s="183">
        <f>RES_hhdet_in_emih!P131/RES_summary!P$21</f>
        <v>0</v>
      </c>
      <c r="Q131" s="183">
        <f>RES_hhdet_in_emih!Q131/RES_summary!Q$21</f>
        <v>0</v>
      </c>
    </row>
    <row r="132" spans="1:17" ht="12" customHeight="1" x14ac:dyDescent="0.25">
      <c r="A132" s="167" t="s">
        <v>147</v>
      </c>
      <c r="B132" s="132"/>
      <c r="C132" s="183">
        <f>RES_hhdet_in_emih!C132/RES_summary!C$21</f>
        <v>0</v>
      </c>
      <c r="D132" s="183">
        <f>RES_hhdet_in_emih!D132/RES_summary!D$21</f>
        <v>0</v>
      </c>
      <c r="E132" s="183">
        <f>RES_hhdet_in_emih!E132/RES_summary!E$21</f>
        <v>0</v>
      </c>
      <c r="F132" s="183">
        <f>RES_hhdet_in_emih!F132/RES_summary!F$21</f>
        <v>0</v>
      </c>
      <c r="G132" s="183">
        <f>RES_hhdet_in_emih!G132/RES_summary!G$21</f>
        <v>0</v>
      </c>
      <c r="H132" s="183">
        <f>RES_hhdet_in_emih!H132/RES_summary!H$21</f>
        <v>0</v>
      </c>
      <c r="I132" s="183">
        <f>RES_hhdet_in_emih!I132/RES_summary!I$21</f>
        <v>0</v>
      </c>
      <c r="J132" s="183">
        <f>RES_hhdet_in_emih!J132/RES_summary!J$21</f>
        <v>0</v>
      </c>
      <c r="K132" s="183">
        <f>RES_hhdet_in_emih!K132/RES_summary!K$21</f>
        <v>0</v>
      </c>
      <c r="L132" s="183">
        <f>RES_hhdet_in_emih!L132/RES_summary!L$21</f>
        <v>0</v>
      </c>
      <c r="M132" s="183">
        <f>RES_hhdet_in_emih!M132/RES_summary!M$21</f>
        <v>0</v>
      </c>
      <c r="N132" s="183">
        <f>RES_hhdet_in_emih!N132/RES_summary!N$21</f>
        <v>0</v>
      </c>
      <c r="O132" s="183">
        <f>RES_hhdet_in_emih!O132/RES_summary!O$21</f>
        <v>0</v>
      </c>
      <c r="P132" s="183">
        <f>RES_hhdet_in_emih!P132/RES_summary!P$21</f>
        <v>0</v>
      </c>
      <c r="Q132" s="183">
        <f>RES_hhdet_in_emih!Q132/RES_summary!Q$21</f>
        <v>0</v>
      </c>
    </row>
    <row r="133" spans="1:17" ht="12" customHeight="1" x14ac:dyDescent="0.25">
      <c r="A133" s="166" t="s">
        <v>61</v>
      </c>
      <c r="B133" s="165"/>
      <c r="C133" s="182">
        <f>RES_hhdet_in_emih!C133/RES_summary!C$21</f>
        <v>0</v>
      </c>
      <c r="D133" s="182">
        <f>RES_hhdet_in_emih!D133/RES_summary!D$21</f>
        <v>0</v>
      </c>
      <c r="E133" s="182">
        <f>RES_hhdet_in_emih!E133/RES_summary!E$21</f>
        <v>0</v>
      </c>
      <c r="F133" s="182">
        <f>RES_hhdet_in_emih!F133/RES_summary!F$21</f>
        <v>0</v>
      </c>
      <c r="G133" s="182">
        <f>RES_hhdet_in_emih!G133/RES_summary!G$21</f>
        <v>0</v>
      </c>
      <c r="H133" s="182">
        <f>RES_hhdet_in_emih!H133/RES_summary!H$21</f>
        <v>0</v>
      </c>
      <c r="I133" s="182">
        <f>RES_hhdet_in_emih!I133/RES_summary!I$21</f>
        <v>0</v>
      </c>
      <c r="J133" s="182">
        <f>RES_hhdet_in_emih!J133/RES_summary!J$21</f>
        <v>0</v>
      </c>
      <c r="K133" s="182">
        <f>RES_hhdet_in_emih!K133/RES_summary!K$21</f>
        <v>0</v>
      </c>
      <c r="L133" s="182">
        <f>RES_hhdet_in_emih!L133/RES_summary!L$21</f>
        <v>0</v>
      </c>
      <c r="M133" s="182">
        <f>RES_hhdet_in_emih!M133/RES_summary!M$21</f>
        <v>0</v>
      </c>
      <c r="N133" s="182">
        <f>RES_hhdet_in_emih!N133/RES_summary!N$21</f>
        <v>0</v>
      </c>
      <c r="O133" s="182">
        <f>RES_hhdet_in_emih!O133/RES_summary!O$21</f>
        <v>0</v>
      </c>
      <c r="P133" s="182">
        <f>RES_hhdet_in_emih!P133/RES_summary!P$21</f>
        <v>0</v>
      </c>
      <c r="Q133" s="182">
        <f>RES_hhdet_in_emih!Q133/RES_summary!Q$21</f>
        <v>0</v>
      </c>
    </row>
    <row r="134" spans="1:17" ht="12" customHeight="1" x14ac:dyDescent="0.25">
      <c r="A134" s="147" t="s">
        <v>59</v>
      </c>
      <c r="B134" s="164"/>
      <c r="C134" s="181">
        <f>RES_hhdet_in_emih!C134/RES_summary!C$21</f>
        <v>0</v>
      </c>
      <c r="D134" s="181">
        <f>RES_hhdet_in_emih!D134/RES_summary!D$21</f>
        <v>0</v>
      </c>
      <c r="E134" s="181">
        <f>RES_hhdet_in_emih!E134/RES_summary!E$21</f>
        <v>0</v>
      </c>
      <c r="F134" s="181">
        <f>RES_hhdet_in_emih!F134/RES_summary!F$21</f>
        <v>0</v>
      </c>
      <c r="G134" s="181">
        <f>RES_hhdet_in_emih!G134/RES_summary!G$21</f>
        <v>0</v>
      </c>
      <c r="H134" s="181">
        <f>RES_hhdet_in_emih!H134/RES_summary!H$21</f>
        <v>0</v>
      </c>
      <c r="I134" s="181">
        <f>RES_hhdet_in_emih!I134/RES_summary!I$21</f>
        <v>0</v>
      </c>
      <c r="J134" s="181">
        <f>RES_hhdet_in_emih!J134/RES_summary!J$21</f>
        <v>0</v>
      </c>
      <c r="K134" s="181">
        <f>RES_hhdet_in_emih!K134/RES_summary!K$21</f>
        <v>0</v>
      </c>
      <c r="L134" s="181">
        <f>RES_hhdet_in_emih!L134/RES_summary!L$21</f>
        <v>0</v>
      </c>
      <c r="M134" s="181">
        <f>RES_hhdet_in_emih!M134/RES_summary!M$21</f>
        <v>0</v>
      </c>
      <c r="N134" s="181">
        <f>RES_hhdet_in_emih!N134/RES_summary!N$21</f>
        <v>0</v>
      </c>
      <c r="O134" s="181">
        <f>RES_hhdet_in_emih!O134/RES_summary!O$21</f>
        <v>0</v>
      </c>
      <c r="P134" s="181">
        <f>RES_hhdet_in_emih!P134/RES_summary!P$21</f>
        <v>0</v>
      </c>
      <c r="Q134" s="181">
        <f>RES_hhdet_in_emih!Q134/RES_summary!Q$21</f>
        <v>0</v>
      </c>
    </row>
    <row r="135" spans="1:17" ht="12" customHeight="1" x14ac:dyDescent="0.25">
      <c r="A135" s="163" t="s">
        <v>142</v>
      </c>
      <c r="B135" s="162"/>
      <c r="C135" s="180">
        <f>RES_hhdet_in_emih!C135/RES_summary!C$21</f>
        <v>0</v>
      </c>
      <c r="D135" s="180">
        <f>RES_hhdet_in_emih!D135/RES_summary!D$21</f>
        <v>0</v>
      </c>
      <c r="E135" s="180">
        <f>RES_hhdet_in_emih!E135/RES_summary!E$21</f>
        <v>0</v>
      </c>
      <c r="F135" s="180">
        <f>RES_hhdet_in_emih!F135/RES_summary!F$21</f>
        <v>0</v>
      </c>
      <c r="G135" s="180">
        <f>RES_hhdet_in_emih!G135/RES_summary!G$21</f>
        <v>0</v>
      </c>
      <c r="H135" s="180">
        <f>RES_hhdet_in_emih!H135/RES_summary!H$21</f>
        <v>0</v>
      </c>
      <c r="I135" s="180">
        <f>RES_hhdet_in_emih!I135/RES_summary!I$21</f>
        <v>0</v>
      </c>
      <c r="J135" s="180">
        <f>RES_hhdet_in_emih!J135/RES_summary!J$21</f>
        <v>0</v>
      </c>
      <c r="K135" s="180">
        <f>RES_hhdet_in_emih!K135/RES_summary!K$21</f>
        <v>0</v>
      </c>
      <c r="L135" s="180">
        <f>RES_hhdet_in_emih!L135/RES_summary!L$21</f>
        <v>0</v>
      </c>
      <c r="M135" s="180">
        <f>RES_hhdet_in_emih!M135/RES_summary!M$21</f>
        <v>0</v>
      </c>
      <c r="N135" s="180">
        <f>RES_hhdet_in_emih!N135/RES_summary!N$21</f>
        <v>0</v>
      </c>
      <c r="O135" s="180">
        <f>RES_hhdet_in_emih!O135/RES_summary!O$21</f>
        <v>0</v>
      </c>
      <c r="P135" s="180">
        <f>RES_hhdet_in_emih!P135/RES_summary!P$21</f>
        <v>0</v>
      </c>
      <c r="Q135" s="180">
        <f>RES_hhdet_in_emih!Q135/RES_summary!Q$21</f>
        <v>0</v>
      </c>
    </row>
    <row r="136" spans="1:17" ht="12" customHeight="1" x14ac:dyDescent="0.25">
      <c r="A136" s="161" t="s">
        <v>141</v>
      </c>
      <c r="B136" s="160"/>
      <c r="C136" s="179">
        <f>RES_hhdet_in_emih!C136/RES_summary!C$21</f>
        <v>0</v>
      </c>
      <c r="D136" s="179">
        <f>RES_hhdet_in_emih!D136/RES_summary!D$21</f>
        <v>0</v>
      </c>
      <c r="E136" s="179">
        <f>RES_hhdet_in_emih!E136/RES_summary!E$21</f>
        <v>0</v>
      </c>
      <c r="F136" s="179">
        <f>RES_hhdet_in_emih!F136/RES_summary!F$21</f>
        <v>0</v>
      </c>
      <c r="G136" s="179">
        <f>RES_hhdet_in_emih!G136/RES_summary!G$21</f>
        <v>0</v>
      </c>
      <c r="H136" s="179">
        <f>RES_hhdet_in_emih!H136/RES_summary!H$21</f>
        <v>0</v>
      </c>
      <c r="I136" s="179">
        <f>RES_hhdet_in_emih!I136/RES_summary!I$21</f>
        <v>0</v>
      </c>
      <c r="J136" s="179">
        <f>RES_hhdet_in_emih!J136/RES_summary!J$21</f>
        <v>0</v>
      </c>
      <c r="K136" s="179">
        <f>RES_hhdet_in_emih!K136/RES_summary!K$21</f>
        <v>0</v>
      </c>
      <c r="L136" s="179">
        <f>RES_hhdet_in_emih!L136/RES_summary!L$21</f>
        <v>0</v>
      </c>
      <c r="M136" s="179">
        <f>RES_hhdet_in_emih!M136/RES_summary!M$21</f>
        <v>0</v>
      </c>
      <c r="N136" s="179">
        <f>RES_hhdet_in_emih!N136/RES_summary!N$21</f>
        <v>0</v>
      </c>
      <c r="O136" s="179">
        <f>RES_hhdet_in_emih!O136/RES_summary!O$21</f>
        <v>0</v>
      </c>
      <c r="P136" s="179">
        <f>RES_hhdet_in_emih!P136/RES_summary!P$21</f>
        <v>0</v>
      </c>
      <c r="Q136" s="179">
        <f>RES_hhdet_in_emih!Q136/RES_summary!Q$21</f>
        <v>0</v>
      </c>
    </row>
    <row r="137" spans="1:17" ht="12" customHeight="1" x14ac:dyDescent="0.25">
      <c r="A137" s="148" t="s">
        <v>60</v>
      </c>
      <c r="B137" s="156"/>
      <c r="C137" s="177">
        <f>RES_hhdet_in_emih!C137/RES_summary!C$21</f>
        <v>0</v>
      </c>
      <c r="D137" s="177">
        <f>RES_hhdet_in_emih!D137/RES_summary!D$21</f>
        <v>0</v>
      </c>
      <c r="E137" s="177">
        <f>RES_hhdet_in_emih!E137/RES_summary!E$21</f>
        <v>0</v>
      </c>
      <c r="F137" s="177">
        <f>RES_hhdet_in_emih!F137/RES_summary!F$21</f>
        <v>0</v>
      </c>
      <c r="G137" s="177">
        <f>RES_hhdet_in_emih!G137/RES_summary!G$21</f>
        <v>0</v>
      </c>
      <c r="H137" s="177">
        <f>RES_hhdet_in_emih!H137/RES_summary!H$21</f>
        <v>0</v>
      </c>
      <c r="I137" s="177">
        <f>RES_hhdet_in_emih!I137/RES_summary!I$21</f>
        <v>0</v>
      </c>
      <c r="J137" s="177">
        <f>RES_hhdet_in_emih!J137/RES_summary!J$21</f>
        <v>0</v>
      </c>
      <c r="K137" s="177">
        <f>RES_hhdet_in_emih!K137/RES_summary!K$21</f>
        <v>0</v>
      </c>
      <c r="L137" s="177">
        <f>RES_hhdet_in_emih!L137/RES_summary!L$21</f>
        <v>0</v>
      </c>
      <c r="M137" s="177">
        <f>RES_hhdet_in_emih!M137/RES_summary!M$21</f>
        <v>0</v>
      </c>
      <c r="N137" s="177">
        <f>RES_hhdet_in_emih!N137/RES_summary!N$21</f>
        <v>0</v>
      </c>
      <c r="O137" s="177">
        <f>RES_hhdet_in_emih!O137/RES_summary!O$21</f>
        <v>0</v>
      </c>
      <c r="P137" s="177">
        <f>RES_hhdet_in_emih!P137/RES_summary!P$21</f>
        <v>0</v>
      </c>
      <c r="Q137" s="177">
        <f>RES_hhdet_in_emih!Q137/RES_summary!Q$21</f>
        <v>0</v>
      </c>
    </row>
    <row r="138" spans="1:17" ht="12" customHeight="1" x14ac:dyDescent="0.25">
      <c r="A138" s="148" t="s">
        <v>59</v>
      </c>
      <c r="B138" s="156"/>
      <c r="C138" s="177">
        <f>RES_hhdet_in_emih!C138/RES_summary!C$21</f>
        <v>0</v>
      </c>
      <c r="D138" s="177">
        <f>RES_hhdet_in_emih!D138/RES_summary!D$21</f>
        <v>0</v>
      </c>
      <c r="E138" s="177">
        <f>RES_hhdet_in_emih!E138/RES_summary!E$21</f>
        <v>0</v>
      </c>
      <c r="F138" s="177">
        <f>RES_hhdet_in_emih!F138/RES_summary!F$21</f>
        <v>0</v>
      </c>
      <c r="G138" s="177">
        <f>RES_hhdet_in_emih!G138/RES_summary!G$21</f>
        <v>0</v>
      </c>
      <c r="H138" s="177">
        <f>RES_hhdet_in_emih!H138/RES_summary!H$21</f>
        <v>0</v>
      </c>
      <c r="I138" s="177">
        <f>RES_hhdet_in_emih!I138/RES_summary!I$21</f>
        <v>0</v>
      </c>
      <c r="J138" s="177">
        <f>RES_hhdet_in_emih!J138/RES_summary!J$21</f>
        <v>0</v>
      </c>
      <c r="K138" s="177">
        <f>RES_hhdet_in_emih!K138/RES_summary!K$21</f>
        <v>0</v>
      </c>
      <c r="L138" s="177">
        <f>RES_hhdet_in_emih!L138/RES_summary!L$21</f>
        <v>0</v>
      </c>
      <c r="M138" s="177">
        <f>RES_hhdet_in_emih!M138/RES_summary!M$21</f>
        <v>0</v>
      </c>
      <c r="N138" s="177">
        <f>RES_hhdet_in_emih!N138/RES_summary!N$21</f>
        <v>0</v>
      </c>
      <c r="O138" s="177">
        <f>RES_hhdet_in_emih!O138/RES_summary!O$21</f>
        <v>0</v>
      </c>
      <c r="P138" s="177">
        <f>RES_hhdet_in_emih!P138/RES_summary!P$21</f>
        <v>0</v>
      </c>
      <c r="Q138" s="177">
        <f>RES_hhdet_in_emih!Q138/RES_summary!Q$21</f>
        <v>0</v>
      </c>
    </row>
    <row r="139" spans="1:17" ht="12" customHeight="1" x14ac:dyDescent="0.25">
      <c r="A139" s="158" t="s">
        <v>62</v>
      </c>
      <c r="B139" s="157"/>
      <c r="C139" s="178">
        <f>RES_hhdet_in_emih!C139/RES_summary!C$21</f>
        <v>0</v>
      </c>
      <c r="D139" s="178">
        <f>RES_hhdet_in_emih!D139/RES_summary!D$21</f>
        <v>0</v>
      </c>
      <c r="E139" s="178">
        <f>RES_hhdet_in_emih!E139/RES_summary!E$21</f>
        <v>0</v>
      </c>
      <c r="F139" s="178">
        <f>RES_hhdet_in_emih!F139/RES_summary!F$21</f>
        <v>0</v>
      </c>
      <c r="G139" s="178">
        <f>RES_hhdet_in_emih!G139/RES_summary!G$21</f>
        <v>0</v>
      </c>
      <c r="H139" s="178">
        <f>RES_hhdet_in_emih!H139/RES_summary!H$21</f>
        <v>0</v>
      </c>
      <c r="I139" s="178">
        <f>RES_hhdet_in_emih!I139/RES_summary!I$21</f>
        <v>0</v>
      </c>
      <c r="J139" s="178">
        <f>RES_hhdet_in_emih!J139/RES_summary!J$21</f>
        <v>0</v>
      </c>
      <c r="K139" s="178">
        <f>RES_hhdet_in_emih!K139/RES_summary!K$21</f>
        <v>0</v>
      </c>
      <c r="L139" s="178">
        <f>RES_hhdet_in_emih!L139/RES_summary!L$21</f>
        <v>0</v>
      </c>
      <c r="M139" s="178">
        <f>RES_hhdet_in_emih!M139/RES_summary!M$21</f>
        <v>0</v>
      </c>
      <c r="N139" s="178">
        <f>RES_hhdet_in_emih!N139/RES_summary!N$21</f>
        <v>0</v>
      </c>
      <c r="O139" s="178">
        <f>RES_hhdet_in_emih!O139/RES_summary!O$21</f>
        <v>0</v>
      </c>
      <c r="P139" s="178">
        <f>RES_hhdet_in_emih!P139/RES_summary!P$21</f>
        <v>0</v>
      </c>
      <c r="Q139" s="178">
        <f>RES_hhdet_in_emih!Q139/RES_summary!Q$21</f>
        <v>0</v>
      </c>
    </row>
    <row r="140" spans="1:17" ht="12" customHeight="1" x14ac:dyDescent="0.25">
      <c r="A140" s="23" t="s">
        <v>57</v>
      </c>
      <c r="B140" s="156"/>
      <c r="C140" s="177">
        <f>RES_hhdet_in_emih!C140/RES_summary!C$21</f>
        <v>0</v>
      </c>
      <c r="D140" s="177">
        <f>RES_hhdet_in_emih!D140/RES_summary!D$21</f>
        <v>0</v>
      </c>
      <c r="E140" s="177">
        <f>RES_hhdet_in_emih!E140/RES_summary!E$21</f>
        <v>0</v>
      </c>
      <c r="F140" s="177">
        <f>RES_hhdet_in_emih!F140/RES_summary!F$21</f>
        <v>0</v>
      </c>
      <c r="G140" s="177">
        <f>RES_hhdet_in_emih!G140/RES_summary!G$21</f>
        <v>0</v>
      </c>
      <c r="H140" s="177">
        <f>RES_hhdet_in_emih!H140/RES_summary!H$21</f>
        <v>0</v>
      </c>
      <c r="I140" s="177">
        <f>RES_hhdet_in_emih!I140/RES_summary!I$21</f>
        <v>0</v>
      </c>
      <c r="J140" s="177">
        <f>RES_hhdet_in_emih!J140/RES_summary!J$21</f>
        <v>0</v>
      </c>
      <c r="K140" s="177">
        <f>RES_hhdet_in_emih!K140/RES_summary!K$21</f>
        <v>0</v>
      </c>
      <c r="L140" s="177">
        <f>RES_hhdet_in_emih!L140/RES_summary!L$21</f>
        <v>0</v>
      </c>
      <c r="M140" s="177">
        <f>RES_hhdet_in_emih!M140/RES_summary!M$21</f>
        <v>0</v>
      </c>
      <c r="N140" s="177">
        <f>RES_hhdet_in_emih!N140/RES_summary!N$21</f>
        <v>0</v>
      </c>
      <c r="O140" s="177">
        <f>RES_hhdet_in_emih!O140/RES_summary!O$21</f>
        <v>0</v>
      </c>
      <c r="P140" s="177">
        <f>RES_hhdet_in_emih!P140/RES_summary!P$21</f>
        <v>0</v>
      </c>
      <c r="Q140" s="177">
        <f>RES_hhdet_in_emih!Q140/RES_summary!Q$21</f>
        <v>0</v>
      </c>
    </row>
    <row r="141" spans="1:17" ht="12" customHeight="1" x14ac:dyDescent="0.25">
      <c r="A141" s="29" t="s">
        <v>140</v>
      </c>
      <c r="B141" s="57"/>
      <c r="C141" s="176">
        <f>RES_hhdet_in_emih!C141/RES_summary!C$21</f>
        <v>0</v>
      </c>
      <c r="D141" s="176">
        <f>RES_hhdet_in_emih!D141/RES_summary!D$21</f>
        <v>0</v>
      </c>
      <c r="E141" s="176">
        <f>RES_hhdet_in_emih!E141/RES_summary!E$21</f>
        <v>0</v>
      </c>
      <c r="F141" s="176">
        <f>RES_hhdet_in_emih!F141/RES_summary!F$21</f>
        <v>0</v>
      </c>
      <c r="G141" s="176">
        <f>RES_hhdet_in_emih!G141/RES_summary!G$21</f>
        <v>0</v>
      </c>
      <c r="H141" s="176">
        <f>RES_hhdet_in_emih!H141/RES_summary!H$21</f>
        <v>0</v>
      </c>
      <c r="I141" s="176">
        <f>RES_hhdet_in_emih!I141/RES_summary!I$21</f>
        <v>0</v>
      </c>
      <c r="J141" s="176">
        <f>RES_hhdet_in_emih!J141/RES_summary!J$21</f>
        <v>0</v>
      </c>
      <c r="K141" s="176">
        <f>RES_hhdet_in_emih!K141/RES_summary!K$21</f>
        <v>0</v>
      </c>
      <c r="L141" s="176">
        <f>RES_hhdet_in_emih!L141/RES_summary!L$21</f>
        <v>0</v>
      </c>
      <c r="M141" s="176">
        <f>RES_hhdet_in_emih!M141/RES_summary!M$21</f>
        <v>0</v>
      </c>
      <c r="N141" s="176">
        <f>RES_hhdet_in_emih!N141/RES_summary!N$21</f>
        <v>0</v>
      </c>
      <c r="O141" s="176">
        <f>RES_hhdet_in_emih!O141/RES_summary!O$21</f>
        <v>0</v>
      </c>
      <c r="P141" s="176">
        <f>RES_hhdet_in_emih!P141/RES_summary!P$21</f>
        <v>0</v>
      </c>
      <c r="Q141" s="176">
        <f>RES_hhdet_in_emih!Q141/RES_summary!Q$21</f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84">
        <f>RES_hhdet_in_emih!C143/RES_summary!C$21</f>
        <v>0</v>
      </c>
      <c r="D143" s="184">
        <f>RES_hhdet_in_emih!D143/RES_summary!D$21</f>
        <v>0</v>
      </c>
      <c r="E143" s="184">
        <f>RES_hhdet_in_emih!E143/RES_summary!E$21</f>
        <v>0</v>
      </c>
      <c r="F143" s="184">
        <f>RES_hhdet_in_emih!F143/RES_summary!F$21</f>
        <v>0</v>
      </c>
      <c r="G143" s="184">
        <f>RES_hhdet_in_emih!G143/RES_summary!G$21</f>
        <v>0</v>
      </c>
      <c r="H143" s="184">
        <f>RES_hhdet_in_emih!H143/RES_summary!H$21</f>
        <v>0</v>
      </c>
      <c r="I143" s="184">
        <f>RES_hhdet_in_emih!I143/RES_summary!I$21</f>
        <v>0</v>
      </c>
      <c r="J143" s="184">
        <f>RES_hhdet_in_emih!J143/RES_summary!J$21</f>
        <v>0</v>
      </c>
      <c r="K143" s="184">
        <f>RES_hhdet_in_emih!K143/RES_summary!K$21</f>
        <v>0</v>
      </c>
      <c r="L143" s="184">
        <f>RES_hhdet_in_emih!L143/RES_summary!L$21</f>
        <v>0</v>
      </c>
      <c r="M143" s="184">
        <f>RES_hhdet_in_emih!M143/RES_summary!M$21</f>
        <v>0</v>
      </c>
      <c r="N143" s="184">
        <f>RES_hhdet_in_emih!N143/RES_summary!N$21</f>
        <v>0</v>
      </c>
      <c r="O143" s="184">
        <f>RES_hhdet_in_emih!O143/RES_summary!O$21</f>
        <v>0</v>
      </c>
      <c r="P143" s="184">
        <f>RES_hhdet_in_emih!P143/RES_summary!P$21</f>
        <v>0</v>
      </c>
      <c r="Q143" s="184">
        <f>RES_hhdet_in_emih!Q143/RES_summary!Q$21</f>
        <v>0</v>
      </c>
    </row>
    <row r="144" spans="1:17" ht="12.95" customHeight="1" x14ac:dyDescent="0.25">
      <c r="A144" s="158" t="s">
        <v>65</v>
      </c>
      <c r="B144" s="157"/>
      <c r="C144" s="178">
        <f>RES_hhdet_in_emih!C144/RES_summary!C$21</f>
        <v>0</v>
      </c>
      <c r="D144" s="178">
        <f>RES_hhdet_in_emih!D144/RES_summary!D$21</f>
        <v>0</v>
      </c>
      <c r="E144" s="178">
        <f>RES_hhdet_in_emih!E144/RES_summary!E$21</f>
        <v>0</v>
      </c>
      <c r="F144" s="178">
        <f>RES_hhdet_in_emih!F144/RES_summary!F$21</f>
        <v>0</v>
      </c>
      <c r="G144" s="178">
        <f>RES_hhdet_in_emih!G144/RES_summary!G$21</f>
        <v>0</v>
      </c>
      <c r="H144" s="178">
        <f>RES_hhdet_in_emih!H144/RES_summary!H$21</f>
        <v>0</v>
      </c>
      <c r="I144" s="178">
        <f>RES_hhdet_in_emih!I144/RES_summary!I$21</f>
        <v>0</v>
      </c>
      <c r="J144" s="178">
        <f>RES_hhdet_in_emih!J144/RES_summary!J$21</f>
        <v>0</v>
      </c>
      <c r="K144" s="178">
        <f>RES_hhdet_in_emih!K144/RES_summary!K$21</f>
        <v>0</v>
      </c>
      <c r="L144" s="178">
        <f>RES_hhdet_in_emih!L144/RES_summary!L$21</f>
        <v>0</v>
      </c>
      <c r="M144" s="178">
        <f>RES_hhdet_in_emih!M144/RES_summary!M$21</f>
        <v>0</v>
      </c>
      <c r="N144" s="178">
        <f>RES_hhdet_in_emih!N144/RES_summary!N$21</f>
        <v>0</v>
      </c>
      <c r="O144" s="178">
        <f>RES_hhdet_in_emih!O144/RES_summary!O$21</f>
        <v>0</v>
      </c>
      <c r="P144" s="178">
        <f>RES_hhdet_in_emih!P144/RES_summary!P$21</f>
        <v>0</v>
      </c>
      <c r="Q144" s="178">
        <f>RES_hhdet_in_emih!Q144/RES_summary!Q$21</f>
        <v>0</v>
      </c>
    </row>
    <row r="145" spans="1:17" ht="12" customHeight="1" x14ac:dyDescent="0.25">
      <c r="A145" s="23" t="s">
        <v>60</v>
      </c>
      <c r="B145" s="156"/>
      <c r="C145" s="177">
        <f>RES_hhdet_in_emih!C145/RES_summary!C$21</f>
        <v>0</v>
      </c>
      <c r="D145" s="177">
        <f>RES_hhdet_in_emih!D145/RES_summary!D$21</f>
        <v>0</v>
      </c>
      <c r="E145" s="177">
        <f>RES_hhdet_in_emih!E145/RES_summary!E$21</f>
        <v>0</v>
      </c>
      <c r="F145" s="177">
        <f>RES_hhdet_in_emih!F145/RES_summary!F$21</f>
        <v>0</v>
      </c>
      <c r="G145" s="177">
        <f>RES_hhdet_in_emih!G145/RES_summary!G$21</f>
        <v>0</v>
      </c>
      <c r="H145" s="177">
        <f>RES_hhdet_in_emih!H145/RES_summary!H$21</f>
        <v>0</v>
      </c>
      <c r="I145" s="177">
        <f>RES_hhdet_in_emih!I145/RES_summary!I$21</f>
        <v>0</v>
      </c>
      <c r="J145" s="177">
        <f>RES_hhdet_in_emih!J145/RES_summary!J$21</f>
        <v>0</v>
      </c>
      <c r="K145" s="177">
        <f>RES_hhdet_in_emih!K145/RES_summary!K$21</f>
        <v>0</v>
      </c>
      <c r="L145" s="177">
        <f>RES_hhdet_in_emih!L145/RES_summary!L$21</f>
        <v>0</v>
      </c>
      <c r="M145" s="177">
        <f>RES_hhdet_in_emih!M145/RES_summary!M$21</f>
        <v>0</v>
      </c>
      <c r="N145" s="177">
        <f>RES_hhdet_in_emih!N145/RES_summary!N$21</f>
        <v>0</v>
      </c>
      <c r="O145" s="177">
        <f>RES_hhdet_in_emih!O145/RES_summary!O$21</f>
        <v>0</v>
      </c>
      <c r="P145" s="177">
        <f>RES_hhdet_in_emih!P145/RES_summary!P$21</f>
        <v>0</v>
      </c>
      <c r="Q145" s="177">
        <f>RES_hhdet_in_emih!Q145/RES_summary!Q$21</f>
        <v>0</v>
      </c>
    </row>
    <row r="146" spans="1:17" ht="12.95" customHeight="1" x14ac:dyDescent="0.25">
      <c r="A146" s="158" t="s">
        <v>112</v>
      </c>
      <c r="B146" s="157"/>
      <c r="C146" s="178">
        <f>RES_hhdet_in_emih!C146/RES_summary!C$21</f>
        <v>0</v>
      </c>
      <c r="D146" s="178">
        <f>RES_hhdet_in_emih!D146/RES_summary!D$21</f>
        <v>0</v>
      </c>
      <c r="E146" s="178">
        <f>RES_hhdet_in_emih!E146/RES_summary!E$21</f>
        <v>0</v>
      </c>
      <c r="F146" s="178">
        <f>RES_hhdet_in_emih!F146/RES_summary!F$21</f>
        <v>0</v>
      </c>
      <c r="G146" s="178">
        <f>RES_hhdet_in_emih!G146/RES_summary!G$21</f>
        <v>0</v>
      </c>
      <c r="H146" s="178">
        <f>RES_hhdet_in_emih!H146/RES_summary!H$21</f>
        <v>0</v>
      </c>
      <c r="I146" s="178">
        <f>RES_hhdet_in_emih!I146/RES_summary!I$21</f>
        <v>0</v>
      </c>
      <c r="J146" s="178">
        <f>RES_hhdet_in_emih!J146/RES_summary!J$21</f>
        <v>0</v>
      </c>
      <c r="K146" s="178">
        <f>RES_hhdet_in_emih!K146/RES_summary!K$21</f>
        <v>0</v>
      </c>
      <c r="L146" s="178">
        <f>RES_hhdet_in_emih!L146/RES_summary!L$21</f>
        <v>0</v>
      </c>
      <c r="M146" s="178">
        <f>RES_hhdet_in_emih!M146/RES_summary!M$21</f>
        <v>0</v>
      </c>
      <c r="N146" s="178">
        <f>RES_hhdet_in_emih!N146/RES_summary!N$21</f>
        <v>0</v>
      </c>
      <c r="O146" s="178">
        <f>RES_hhdet_in_emih!O146/RES_summary!O$21</f>
        <v>0</v>
      </c>
      <c r="P146" s="178">
        <f>RES_hhdet_in_emih!P146/RES_summary!P$21</f>
        <v>0</v>
      </c>
      <c r="Q146" s="178">
        <f>RES_hhdet_in_emih!Q146/RES_summary!Q$21</f>
        <v>0</v>
      </c>
    </row>
    <row r="147" spans="1:17" ht="12" customHeight="1" x14ac:dyDescent="0.25">
      <c r="A147" s="23" t="s">
        <v>60</v>
      </c>
      <c r="B147" s="156"/>
      <c r="C147" s="177">
        <f>RES_hhdet_in_emih!C147/RES_summary!C$21</f>
        <v>0</v>
      </c>
      <c r="D147" s="177">
        <f>RES_hhdet_in_emih!D147/RES_summary!D$21</f>
        <v>0</v>
      </c>
      <c r="E147" s="177">
        <f>RES_hhdet_in_emih!E147/RES_summary!E$21</f>
        <v>0</v>
      </c>
      <c r="F147" s="177">
        <f>RES_hhdet_in_emih!F147/RES_summary!F$21</f>
        <v>0</v>
      </c>
      <c r="G147" s="177">
        <f>RES_hhdet_in_emih!G147/RES_summary!G$21</f>
        <v>0</v>
      </c>
      <c r="H147" s="177">
        <f>RES_hhdet_in_emih!H147/RES_summary!H$21</f>
        <v>0</v>
      </c>
      <c r="I147" s="177">
        <f>RES_hhdet_in_emih!I147/RES_summary!I$21</f>
        <v>0</v>
      </c>
      <c r="J147" s="177">
        <f>RES_hhdet_in_emih!J147/RES_summary!J$21</f>
        <v>0</v>
      </c>
      <c r="K147" s="177">
        <f>RES_hhdet_in_emih!K147/RES_summary!K$21</f>
        <v>0</v>
      </c>
      <c r="L147" s="177">
        <f>RES_hhdet_in_emih!L147/RES_summary!L$21</f>
        <v>0</v>
      </c>
      <c r="M147" s="177">
        <f>RES_hhdet_in_emih!M147/RES_summary!M$21</f>
        <v>0</v>
      </c>
      <c r="N147" s="177">
        <f>RES_hhdet_in_emih!N147/RES_summary!N$21</f>
        <v>0</v>
      </c>
      <c r="O147" s="177">
        <f>RES_hhdet_in_emih!O147/RES_summary!O$21</f>
        <v>0</v>
      </c>
      <c r="P147" s="177">
        <f>RES_hhdet_in_emih!P147/RES_summary!P$21</f>
        <v>0</v>
      </c>
      <c r="Q147" s="177">
        <f>RES_hhdet_in_emih!Q147/RES_summary!Q$21</f>
        <v>0</v>
      </c>
    </row>
    <row r="148" spans="1:17" ht="12" customHeight="1" x14ac:dyDescent="0.25">
      <c r="A148" s="158" t="s">
        <v>63</v>
      </c>
      <c r="B148" s="157"/>
      <c r="C148" s="178">
        <f>RES_hhdet_in_emih!C148/RES_summary!C$21</f>
        <v>0</v>
      </c>
      <c r="D148" s="178">
        <f>RES_hhdet_in_emih!D148/RES_summary!D$21</f>
        <v>0</v>
      </c>
      <c r="E148" s="178">
        <f>RES_hhdet_in_emih!E148/RES_summary!E$21</f>
        <v>0</v>
      </c>
      <c r="F148" s="178">
        <f>RES_hhdet_in_emih!F148/RES_summary!F$21</f>
        <v>0</v>
      </c>
      <c r="G148" s="178">
        <f>RES_hhdet_in_emih!G148/RES_summary!G$21</f>
        <v>0</v>
      </c>
      <c r="H148" s="178">
        <f>RES_hhdet_in_emih!H148/RES_summary!H$21</f>
        <v>0</v>
      </c>
      <c r="I148" s="178">
        <f>RES_hhdet_in_emih!I148/RES_summary!I$21</f>
        <v>0</v>
      </c>
      <c r="J148" s="178">
        <f>RES_hhdet_in_emih!J148/RES_summary!J$21</f>
        <v>0</v>
      </c>
      <c r="K148" s="178">
        <f>RES_hhdet_in_emih!K148/RES_summary!K$21</f>
        <v>0</v>
      </c>
      <c r="L148" s="178">
        <f>RES_hhdet_in_emih!L148/RES_summary!L$21</f>
        <v>0</v>
      </c>
      <c r="M148" s="178">
        <f>RES_hhdet_in_emih!M148/RES_summary!M$21</f>
        <v>0</v>
      </c>
      <c r="N148" s="178">
        <f>RES_hhdet_in_emih!N148/RES_summary!N$21</f>
        <v>0</v>
      </c>
      <c r="O148" s="178">
        <f>RES_hhdet_in_emih!O148/RES_summary!O$21</f>
        <v>0</v>
      </c>
      <c r="P148" s="178">
        <f>RES_hhdet_in_emih!P148/RES_summary!P$21</f>
        <v>0</v>
      </c>
      <c r="Q148" s="178">
        <f>RES_hhdet_in_emih!Q148/RES_summary!Q$21</f>
        <v>0</v>
      </c>
    </row>
    <row r="149" spans="1:17" ht="12" customHeight="1" x14ac:dyDescent="0.25">
      <c r="A149" s="167" t="s">
        <v>144</v>
      </c>
      <c r="B149" s="132"/>
      <c r="C149" s="183">
        <f>RES_hhdet_in_emih!C149/RES_summary!C$21</f>
        <v>0</v>
      </c>
      <c r="D149" s="183">
        <f>RES_hhdet_in_emih!D149/RES_summary!D$21</f>
        <v>0</v>
      </c>
      <c r="E149" s="183">
        <f>RES_hhdet_in_emih!E149/RES_summary!E$21</f>
        <v>0</v>
      </c>
      <c r="F149" s="183">
        <f>RES_hhdet_in_emih!F149/RES_summary!F$21</f>
        <v>0</v>
      </c>
      <c r="G149" s="183">
        <f>RES_hhdet_in_emih!G149/RES_summary!G$21</f>
        <v>0</v>
      </c>
      <c r="H149" s="183">
        <f>RES_hhdet_in_emih!H149/RES_summary!H$21</f>
        <v>0</v>
      </c>
      <c r="I149" s="183">
        <f>RES_hhdet_in_emih!I149/RES_summary!I$21</f>
        <v>0</v>
      </c>
      <c r="J149" s="183">
        <f>RES_hhdet_in_emih!J149/RES_summary!J$21</f>
        <v>0</v>
      </c>
      <c r="K149" s="183">
        <f>RES_hhdet_in_emih!K149/RES_summary!K$21</f>
        <v>0</v>
      </c>
      <c r="L149" s="183">
        <f>RES_hhdet_in_emih!L149/RES_summary!L$21</f>
        <v>0</v>
      </c>
      <c r="M149" s="183">
        <f>RES_hhdet_in_emih!M149/RES_summary!M$21</f>
        <v>0</v>
      </c>
      <c r="N149" s="183">
        <f>RES_hhdet_in_emih!N149/RES_summary!N$21</f>
        <v>0</v>
      </c>
      <c r="O149" s="183">
        <f>RES_hhdet_in_emih!O149/RES_summary!O$21</f>
        <v>0</v>
      </c>
      <c r="P149" s="183">
        <f>RES_hhdet_in_emih!P149/RES_summary!P$21</f>
        <v>0</v>
      </c>
      <c r="Q149" s="183">
        <f>RES_hhdet_in_emih!Q149/RES_summary!Q$21</f>
        <v>0</v>
      </c>
    </row>
    <row r="150" spans="1:17" ht="12" customHeight="1" x14ac:dyDescent="0.25">
      <c r="A150" s="167" t="s">
        <v>143</v>
      </c>
      <c r="B150" s="132"/>
      <c r="C150" s="183">
        <f>RES_hhdet_in_emih!C150/RES_summary!C$21</f>
        <v>0</v>
      </c>
      <c r="D150" s="183">
        <f>RES_hhdet_in_emih!D150/RES_summary!D$21</f>
        <v>0</v>
      </c>
      <c r="E150" s="183">
        <f>RES_hhdet_in_emih!E150/RES_summary!E$21</f>
        <v>0</v>
      </c>
      <c r="F150" s="183">
        <f>RES_hhdet_in_emih!F150/RES_summary!F$21</f>
        <v>0</v>
      </c>
      <c r="G150" s="183">
        <f>RES_hhdet_in_emih!G150/RES_summary!G$21</f>
        <v>0</v>
      </c>
      <c r="H150" s="183">
        <f>RES_hhdet_in_emih!H150/RES_summary!H$21</f>
        <v>0</v>
      </c>
      <c r="I150" s="183">
        <f>RES_hhdet_in_emih!I150/RES_summary!I$21</f>
        <v>0</v>
      </c>
      <c r="J150" s="183">
        <f>RES_hhdet_in_emih!J150/RES_summary!J$21</f>
        <v>0</v>
      </c>
      <c r="K150" s="183">
        <f>RES_hhdet_in_emih!K150/RES_summary!K$21</f>
        <v>0</v>
      </c>
      <c r="L150" s="183">
        <f>RES_hhdet_in_emih!L150/RES_summary!L$21</f>
        <v>0</v>
      </c>
      <c r="M150" s="183">
        <f>RES_hhdet_in_emih!M150/RES_summary!M$21</f>
        <v>0</v>
      </c>
      <c r="N150" s="183">
        <f>RES_hhdet_in_emih!N150/RES_summary!N$21</f>
        <v>0</v>
      </c>
      <c r="O150" s="183">
        <f>RES_hhdet_in_emih!O150/RES_summary!O$21</f>
        <v>0</v>
      </c>
      <c r="P150" s="183">
        <f>RES_hhdet_in_emih!P150/RES_summary!P$21</f>
        <v>0</v>
      </c>
      <c r="Q150" s="183">
        <f>RES_hhdet_in_emih!Q150/RES_summary!Q$21</f>
        <v>0</v>
      </c>
    </row>
    <row r="151" spans="1:17" ht="12" customHeight="1" x14ac:dyDescent="0.25">
      <c r="A151" s="166" t="s">
        <v>57</v>
      </c>
      <c r="B151" s="165"/>
      <c r="C151" s="182">
        <f>RES_hhdet_in_emih!C151/RES_summary!C$21</f>
        <v>0</v>
      </c>
      <c r="D151" s="182">
        <f>RES_hhdet_in_emih!D151/RES_summary!D$21</f>
        <v>0</v>
      </c>
      <c r="E151" s="182">
        <f>RES_hhdet_in_emih!E151/RES_summary!E$21</f>
        <v>0</v>
      </c>
      <c r="F151" s="182">
        <f>RES_hhdet_in_emih!F151/RES_summary!F$21</f>
        <v>0</v>
      </c>
      <c r="G151" s="182">
        <f>RES_hhdet_in_emih!G151/RES_summary!G$21</f>
        <v>0</v>
      </c>
      <c r="H151" s="182">
        <f>RES_hhdet_in_emih!H151/RES_summary!H$21</f>
        <v>0</v>
      </c>
      <c r="I151" s="182">
        <f>RES_hhdet_in_emih!I151/RES_summary!I$21</f>
        <v>0</v>
      </c>
      <c r="J151" s="182">
        <f>RES_hhdet_in_emih!J151/RES_summary!J$21</f>
        <v>0</v>
      </c>
      <c r="K151" s="182">
        <f>RES_hhdet_in_emih!K151/RES_summary!K$21</f>
        <v>0</v>
      </c>
      <c r="L151" s="182">
        <f>RES_hhdet_in_emih!L151/RES_summary!L$21</f>
        <v>0</v>
      </c>
      <c r="M151" s="182">
        <f>RES_hhdet_in_emih!M151/RES_summary!M$21</f>
        <v>0</v>
      </c>
      <c r="N151" s="182">
        <f>RES_hhdet_in_emih!N151/RES_summary!N$21</f>
        <v>0</v>
      </c>
      <c r="O151" s="182">
        <f>RES_hhdet_in_emih!O151/RES_summary!O$21</f>
        <v>0</v>
      </c>
      <c r="P151" s="182">
        <f>RES_hhdet_in_emih!P151/RES_summary!P$21</f>
        <v>0</v>
      </c>
      <c r="Q151" s="182">
        <f>RES_hhdet_in_emih!Q151/RES_summary!Q$21</f>
        <v>0</v>
      </c>
    </row>
    <row r="152" spans="1:17" ht="12" customHeight="1" x14ac:dyDescent="0.25">
      <c r="A152" s="147" t="s">
        <v>59</v>
      </c>
      <c r="B152" s="164"/>
      <c r="C152" s="181">
        <f>RES_hhdet_in_emih!C152/RES_summary!C$21</f>
        <v>0</v>
      </c>
      <c r="D152" s="181">
        <f>RES_hhdet_in_emih!D152/RES_summary!D$21</f>
        <v>0</v>
      </c>
      <c r="E152" s="181">
        <f>RES_hhdet_in_emih!E152/RES_summary!E$21</f>
        <v>0</v>
      </c>
      <c r="F152" s="181">
        <f>RES_hhdet_in_emih!F152/RES_summary!F$21</f>
        <v>0</v>
      </c>
      <c r="G152" s="181">
        <f>RES_hhdet_in_emih!G152/RES_summary!G$21</f>
        <v>0</v>
      </c>
      <c r="H152" s="181">
        <f>RES_hhdet_in_emih!H152/RES_summary!H$21</f>
        <v>0</v>
      </c>
      <c r="I152" s="181">
        <f>RES_hhdet_in_emih!I152/RES_summary!I$21</f>
        <v>0</v>
      </c>
      <c r="J152" s="181">
        <f>RES_hhdet_in_emih!J152/RES_summary!J$21</f>
        <v>0</v>
      </c>
      <c r="K152" s="181">
        <f>RES_hhdet_in_emih!K152/RES_summary!K$21</f>
        <v>0</v>
      </c>
      <c r="L152" s="181">
        <f>RES_hhdet_in_emih!L152/RES_summary!L$21</f>
        <v>0</v>
      </c>
      <c r="M152" s="181">
        <f>RES_hhdet_in_emih!M152/RES_summary!M$21</f>
        <v>0</v>
      </c>
      <c r="N152" s="181">
        <f>RES_hhdet_in_emih!N152/RES_summary!N$21</f>
        <v>0</v>
      </c>
      <c r="O152" s="181">
        <f>RES_hhdet_in_emih!O152/RES_summary!O$21</f>
        <v>0</v>
      </c>
      <c r="P152" s="181">
        <f>RES_hhdet_in_emih!P152/RES_summary!P$21</f>
        <v>0</v>
      </c>
      <c r="Q152" s="181">
        <f>RES_hhdet_in_emih!Q152/RES_summary!Q$21</f>
        <v>0</v>
      </c>
    </row>
    <row r="153" spans="1:17" ht="12" customHeight="1" x14ac:dyDescent="0.25">
      <c r="A153" s="163" t="s">
        <v>142</v>
      </c>
      <c r="B153" s="162"/>
      <c r="C153" s="180">
        <f>RES_hhdet_in_emih!C153/RES_summary!C$21</f>
        <v>0</v>
      </c>
      <c r="D153" s="180">
        <f>RES_hhdet_in_emih!D153/RES_summary!D$21</f>
        <v>0</v>
      </c>
      <c r="E153" s="180">
        <f>RES_hhdet_in_emih!E153/RES_summary!E$21</f>
        <v>0</v>
      </c>
      <c r="F153" s="180">
        <f>RES_hhdet_in_emih!F153/RES_summary!F$21</f>
        <v>0</v>
      </c>
      <c r="G153" s="180">
        <f>RES_hhdet_in_emih!G153/RES_summary!G$21</f>
        <v>0</v>
      </c>
      <c r="H153" s="180">
        <f>RES_hhdet_in_emih!H153/RES_summary!H$21</f>
        <v>0</v>
      </c>
      <c r="I153" s="180">
        <f>RES_hhdet_in_emih!I153/RES_summary!I$21</f>
        <v>0</v>
      </c>
      <c r="J153" s="180">
        <f>RES_hhdet_in_emih!J153/RES_summary!J$21</f>
        <v>0</v>
      </c>
      <c r="K153" s="180">
        <f>RES_hhdet_in_emih!K153/RES_summary!K$21</f>
        <v>0</v>
      </c>
      <c r="L153" s="180">
        <f>RES_hhdet_in_emih!L153/RES_summary!L$21</f>
        <v>0</v>
      </c>
      <c r="M153" s="180">
        <f>RES_hhdet_in_emih!M153/RES_summary!M$21</f>
        <v>0</v>
      </c>
      <c r="N153" s="180">
        <f>RES_hhdet_in_emih!N153/RES_summary!N$21</f>
        <v>0</v>
      </c>
      <c r="O153" s="180">
        <f>RES_hhdet_in_emih!O153/RES_summary!O$21</f>
        <v>0</v>
      </c>
      <c r="P153" s="180">
        <f>RES_hhdet_in_emih!P153/RES_summary!P$21</f>
        <v>0</v>
      </c>
      <c r="Q153" s="180">
        <f>RES_hhdet_in_emih!Q153/RES_summary!Q$21</f>
        <v>0</v>
      </c>
    </row>
    <row r="154" spans="1:17" ht="12" customHeight="1" x14ac:dyDescent="0.25">
      <c r="A154" s="161" t="s">
        <v>141</v>
      </c>
      <c r="B154" s="160"/>
      <c r="C154" s="179">
        <f>RES_hhdet_in_emih!C154/RES_summary!C$21</f>
        <v>0</v>
      </c>
      <c r="D154" s="179">
        <f>RES_hhdet_in_emih!D154/RES_summary!D$21</f>
        <v>0</v>
      </c>
      <c r="E154" s="179">
        <f>RES_hhdet_in_emih!E154/RES_summary!E$21</f>
        <v>0</v>
      </c>
      <c r="F154" s="179">
        <f>RES_hhdet_in_emih!F154/RES_summary!F$21</f>
        <v>0</v>
      </c>
      <c r="G154" s="179">
        <f>RES_hhdet_in_emih!G154/RES_summary!G$21</f>
        <v>0</v>
      </c>
      <c r="H154" s="179">
        <f>RES_hhdet_in_emih!H154/RES_summary!H$21</f>
        <v>0</v>
      </c>
      <c r="I154" s="179">
        <f>RES_hhdet_in_emih!I154/RES_summary!I$21</f>
        <v>0</v>
      </c>
      <c r="J154" s="179">
        <f>RES_hhdet_in_emih!J154/RES_summary!J$21</f>
        <v>0</v>
      </c>
      <c r="K154" s="179">
        <f>RES_hhdet_in_emih!K154/RES_summary!K$21</f>
        <v>0</v>
      </c>
      <c r="L154" s="179">
        <f>RES_hhdet_in_emih!L154/RES_summary!L$21</f>
        <v>0</v>
      </c>
      <c r="M154" s="179">
        <f>RES_hhdet_in_emih!M154/RES_summary!M$21</f>
        <v>0</v>
      </c>
      <c r="N154" s="179">
        <f>RES_hhdet_in_emih!N154/RES_summary!N$21</f>
        <v>0</v>
      </c>
      <c r="O154" s="179">
        <f>RES_hhdet_in_emih!O154/RES_summary!O$21</f>
        <v>0</v>
      </c>
      <c r="P154" s="179">
        <f>RES_hhdet_in_emih!P154/RES_summary!P$21</f>
        <v>0</v>
      </c>
      <c r="Q154" s="179">
        <f>RES_hhdet_in_emih!Q154/RES_summary!Q$21</f>
        <v>0</v>
      </c>
    </row>
    <row r="155" spans="1:17" ht="12" customHeight="1" x14ac:dyDescent="0.25">
      <c r="A155" s="148" t="s">
        <v>60</v>
      </c>
      <c r="B155" s="156"/>
      <c r="C155" s="177">
        <f>RES_hhdet_in_emih!C155/RES_summary!C$21</f>
        <v>0</v>
      </c>
      <c r="D155" s="177">
        <f>RES_hhdet_in_emih!D155/RES_summary!D$21</f>
        <v>0</v>
      </c>
      <c r="E155" s="177">
        <f>RES_hhdet_in_emih!E155/RES_summary!E$21</f>
        <v>0</v>
      </c>
      <c r="F155" s="177">
        <f>RES_hhdet_in_emih!F155/RES_summary!F$21</f>
        <v>0</v>
      </c>
      <c r="G155" s="177">
        <f>RES_hhdet_in_emih!G155/RES_summary!G$21</f>
        <v>0</v>
      </c>
      <c r="H155" s="177">
        <f>RES_hhdet_in_emih!H155/RES_summary!H$21</f>
        <v>0</v>
      </c>
      <c r="I155" s="177">
        <f>RES_hhdet_in_emih!I155/RES_summary!I$21</f>
        <v>0</v>
      </c>
      <c r="J155" s="177">
        <f>RES_hhdet_in_emih!J155/RES_summary!J$21</f>
        <v>0</v>
      </c>
      <c r="K155" s="177">
        <f>RES_hhdet_in_emih!K155/RES_summary!K$21</f>
        <v>0</v>
      </c>
      <c r="L155" s="177">
        <f>RES_hhdet_in_emih!L155/RES_summary!L$21</f>
        <v>0</v>
      </c>
      <c r="M155" s="177">
        <f>RES_hhdet_in_emih!M155/RES_summary!M$21</f>
        <v>0</v>
      </c>
      <c r="N155" s="177">
        <f>RES_hhdet_in_emih!N155/RES_summary!N$21</f>
        <v>0</v>
      </c>
      <c r="O155" s="177">
        <f>RES_hhdet_in_emih!O155/RES_summary!O$21</f>
        <v>0</v>
      </c>
      <c r="P155" s="177">
        <f>RES_hhdet_in_emih!P155/RES_summary!P$21</f>
        <v>0</v>
      </c>
      <c r="Q155" s="177">
        <f>RES_hhdet_in_emih!Q155/RES_summary!Q$21</f>
        <v>0</v>
      </c>
    </row>
    <row r="156" spans="1:17" ht="12" customHeight="1" x14ac:dyDescent="0.25">
      <c r="A156" s="148" t="s">
        <v>59</v>
      </c>
      <c r="B156" s="156"/>
      <c r="C156" s="177">
        <f>RES_hhdet_in_emih!C156/RES_summary!C$21</f>
        <v>0</v>
      </c>
      <c r="D156" s="177">
        <f>RES_hhdet_in_emih!D156/RES_summary!D$21</f>
        <v>0</v>
      </c>
      <c r="E156" s="177">
        <f>RES_hhdet_in_emih!E156/RES_summary!E$21</f>
        <v>0</v>
      </c>
      <c r="F156" s="177">
        <f>RES_hhdet_in_emih!F156/RES_summary!F$21</f>
        <v>0</v>
      </c>
      <c r="G156" s="177">
        <f>RES_hhdet_in_emih!G156/RES_summary!G$21</f>
        <v>0</v>
      </c>
      <c r="H156" s="177">
        <f>RES_hhdet_in_emih!H156/RES_summary!H$21</f>
        <v>0</v>
      </c>
      <c r="I156" s="177">
        <f>RES_hhdet_in_emih!I156/RES_summary!I$21</f>
        <v>0</v>
      </c>
      <c r="J156" s="177">
        <f>RES_hhdet_in_emih!J156/RES_summary!J$21</f>
        <v>0</v>
      </c>
      <c r="K156" s="177">
        <f>RES_hhdet_in_emih!K156/RES_summary!K$21</f>
        <v>0</v>
      </c>
      <c r="L156" s="177">
        <f>RES_hhdet_in_emih!L156/RES_summary!L$21</f>
        <v>0</v>
      </c>
      <c r="M156" s="177">
        <f>RES_hhdet_in_emih!M156/RES_summary!M$21</f>
        <v>0</v>
      </c>
      <c r="N156" s="177">
        <f>RES_hhdet_in_emih!N156/RES_summary!N$21</f>
        <v>0</v>
      </c>
      <c r="O156" s="177">
        <f>RES_hhdet_in_emih!O156/RES_summary!O$21</f>
        <v>0</v>
      </c>
      <c r="P156" s="177">
        <f>RES_hhdet_in_emih!P156/RES_summary!P$21</f>
        <v>0</v>
      </c>
      <c r="Q156" s="177">
        <f>RES_hhdet_in_emih!Q156/RES_summary!Q$21</f>
        <v>0</v>
      </c>
    </row>
    <row r="157" spans="1:17" ht="12" customHeight="1" x14ac:dyDescent="0.25">
      <c r="A157" s="158" t="s">
        <v>62</v>
      </c>
      <c r="B157" s="157"/>
      <c r="C157" s="178">
        <f>RES_hhdet_in_emih!C157/RES_summary!C$21</f>
        <v>0</v>
      </c>
      <c r="D157" s="178">
        <f>RES_hhdet_in_emih!D157/RES_summary!D$21</f>
        <v>0</v>
      </c>
      <c r="E157" s="178">
        <f>RES_hhdet_in_emih!E157/RES_summary!E$21</f>
        <v>0</v>
      </c>
      <c r="F157" s="178">
        <f>RES_hhdet_in_emih!F157/RES_summary!F$21</f>
        <v>0</v>
      </c>
      <c r="G157" s="178">
        <f>RES_hhdet_in_emih!G157/RES_summary!G$21</f>
        <v>0</v>
      </c>
      <c r="H157" s="178">
        <f>RES_hhdet_in_emih!H157/RES_summary!H$21</f>
        <v>0</v>
      </c>
      <c r="I157" s="178">
        <f>RES_hhdet_in_emih!I157/RES_summary!I$21</f>
        <v>0</v>
      </c>
      <c r="J157" s="178">
        <f>RES_hhdet_in_emih!J157/RES_summary!J$21</f>
        <v>0</v>
      </c>
      <c r="K157" s="178">
        <f>RES_hhdet_in_emih!K157/RES_summary!K$21</f>
        <v>0</v>
      </c>
      <c r="L157" s="178">
        <f>RES_hhdet_in_emih!L157/RES_summary!L$21</f>
        <v>0</v>
      </c>
      <c r="M157" s="178">
        <f>RES_hhdet_in_emih!M157/RES_summary!M$21</f>
        <v>0</v>
      </c>
      <c r="N157" s="178">
        <f>RES_hhdet_in_emih!N157/RES_summary!N$21</f>
        <v>0</v>
      </c>
      <c r="O157" s="178">
        <f>RES_hhdet_in_emih!O157/RES_summary!O$21</f>
        <v>0</v>
      </c>
      <c r="P157" s="178">
        <f>RES_hhdet_in_emih!P157/RES_summary!P$21</f>
        <v>0</v>
      </c>
      <c r="Q157" s="178">
        <f>RES_hhdet_in_emih!Q157/RES_summary!Q$21</f>
        <v>0</v>
      </c>
    </row>
    <row r="158" spans="1:17" ht="12" customHeight="1" x14ac:dyDescent="0.25">
      <c r="A158" s="23" t="s">
        <v>57</v>
      </c>
      <c r="B158" s="156"/>
      <c r="C158" s="177">
        <f>RES_hhdet_in_emih!C158/RES_summary!C$21</f>
        <v>0</v>
      </c>
      <c r="D158" s="177">
        <f>RES_hhdet_in_emih!D158/RES_summary!D$21</f>
        <v>0</v>
      </c>
      <c r="E158" s="177">
        <f>RES_hhdet_in_emih!E158/RES_summary!E$21</f>
        <v>0</v>
      </c>
      <c r="F158" s="177">
        <f>RES_hhdet_in_emih!F158/RES_summary!F$21</f>
        <v>0</v>
      </c>
      <c r="G158" s="177">
        <f>RES_hhdet_in_emih!G158/RES_summary!G$21</f>
        <v>0</v>
      </c>
      <c r="H158" s="177">
        <f>RES_hhdet_in_emih!H158/RES_summary!H$21</f>
        <v>0</v>
      </c>
      <c r="I158" s="177">
        <f>RES_hhdet_in_emih!I158/RES_summary!I$21</f>
        <v>0</v>
      </c>
      <c r="J158" s="177">
        <f>RES_hhdet_in_emih!J158/RES_summary!J$21</f>
        <v>0</v>
      </c>
      <c r="K158" s="177">
        <f>RES_hhdet_in_emih!K158/RES_summary!K$21</f>
        <v>0</v>
      </c>
      <c r="L158" s="177">
        <f>RES_hhdet_in_emih!L158/RES_summary!L$21</f>
        <v>0</v>
      </c>
      <c r="M158" s="177">
        <f>RES_hhdet_in_emih!M158/RES_summary!M$21</f>
        <v>0</v>
      </c>
      <c r="N158" s="177">
        <f>RES_hhdet_in_emih!N158/RES_summary!N$21</f>
        <v>0</v>
      </c>
      <c r="O158" s="177">
        <f>RES_hhdet_in_emih!O158/RES_summary!O$21</f>
        <v>0</v>
      </c>
      <c r="P158" s="177">
        <f>RES_hhdet_in_emih!P158/RES_summary!P$21</f>
        <v>0</v>
      </c>
      <c r="Q158" s="177">
        <f>RES_hhdet_in_emih!Q158/RES_summary!Q$21</f>
        <v>0</v>
      </c>
    </row>
    <row r="159" spans="1:17" ht="12" customHeight="1" x14ac:dyDescent="0.25">
      <c r="A159" s="29" t="s">
        <v>140</v>
      </c>
      <c r="B159" s="57"/>
      <c r="C159" s="176">
        <f>RES_hhdet_in_emih!C159/RES_summary!C$21</f>
        <v>0</v>
      </c>
      <c r="D159" s="176">
        <f>RES_hhdet_in_emih!D159/RES_summary!D$21</f>
        <v>0</v>
      </c>
      <c r="E159" s="176">
        <f>RES_hhdet_in_emih!E159/RES_summary!E$21</f>
        <v>0</v>
      </c>
      <c r="F159" s="176">
        <f>RES_hhdet_in_emih!F159/RES_summary!F$21</f>
        <v>0</v>
      </c>
      <c r="G159" s="176">
        <f>RES_hhdet_in_emih!G159/RES_summary!G$21</f>
        <v>0</v>
      </c>
      <c r="H159" s="176">
        <f>RES_hhdet_in_emih!H159/RES_summary!H$21</f>
        <v>0</v>
      </c>
      <c r="I159" s="176">
        <f>RES_hhdet_in_emih!I159/RES_summary!I$21</f>
        <v>0</v>
      </c>
      <c r="J159" s="176">
        <f>RES_hhdet_in_emih!J159/RES_summary!J$21</f>
        <v>0</v>
      </c>
      <c r="K159" s="176">
        <f>RES_hhdet_in_emih!K159/RES_summary!K$21</f>
        <v>0</v>
      </c>
      <c r="L159" s="176">
        <f>RES_hhdet_in_emih!L159/RES_summary!L$21</f>
        <v>0</v>
      </c>
      <c r="M159" s="176">
        <f>RES_hhdet_in_emih!M159/RES_summary!M$21</f>
        <v>0</v>
      </c>
      <c r="N159" s="176">
        <f>RES_hhdet_in_emih!N159/RES_summary!N$21</f>
        <v>0</v>
      </c>
      <c r="O159" s="176">
        <f>RES_hhdet_in_emih!O159/RES_summary!O$21</f>
        <v>0</v>
      </c>
      <c r="P159" s="176">
        <f>RES_hhdet_in_emih!P159/RES_summary!P$21</f>
        <v>0</v>
      </c>
      <c r="Q159" s="176">
        <f>RES_hhdet_in_emih!Q159/RES_summary!Q$21</f>
        <v>0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84">
        <f>RES_hhdet_in_emih!C161/RES_summary!C$21</f>
        <v>0</v>
      </c>
      <c r="D161" s="184">
        <f>RES_hhdet_in_emih!D161/RES_summary!D$21</f>
        <v>0</v>
      </c>
      <c r="E161" s="184">
        <f>RES_hhdet_in_emih!E161/RES_summary!E$21</f>
        <v>0</v>
      </c>
      <c r="F161" s="184">
        <f>RES_hhdet_in_emih!F161/RES_summary!F$21</f>
        <v>0</v>
      </c>
      <c r="G161" s="184">
        <f>RES_hhdet_in_emih!G161/RES_summary!G$21</f>
        <v>0</v>
      </c>
      <c r="H161" s="184">
        <f>RES_hhdet_in_emih!H161/RES_summary!H$21</f>
        <v>0</v>
      </c>
      <c r="I161" s="184">
        <f>RES_hhdet_in_emih!I161/RES_summary!I$21</f>
        <v>0</v>
      </c>
      <c r="J161" s="184">
        <f>RES_hhdet_in_emih!J161/RES_summary!J$21</f>
        <v>0</v>
      </c>
      <c r="K161" s="184">
        <f>RES_hhdet_in_emih!K161/RES_summary!K$21</f>
        <v>0</v>
      </c>
      <c r="L161" s="184">
        <f>RES_hhdet_in_emih!L161/RES_summary!L$21</f>
        <v>0</v>
      </c>
      <c r="M161" s="184">
        <f>RES_hhdet_in_emih!M161/RES_summary!M$21</f>
        <v>0</v>
      </c>
      <c r="N161" s="184">
        <f>RES_hhdet_in_emih!N161/RES_summary!N$21</f>
        <v>0</v>
      </c>
      <c r="O161" s="184">
        <f>RES_hhdet_in_emih!O161/RES_summary!O$21</f>
        <v>0</v>
      </c>
      <c r="P161" s="184">
        <f>RES_hhdet_in_emih!P161/RES_summary!P$21</f>
        <v>0</v>
      </c>
      <c r="Q161" s="184">
        <f>RES_hhdet_in_emih!Q161/RES_summary!Q$21</f>
        <v>0</v>
      </c>
    </row>
    <row r="162" spans="1:17" ht="12.95" customHeight="1" x14ac:dyDescent="0.25">
      <c r="A162" s="158" t="s">
        <v>65</v>
      </c>
      <c r="B162" s="157"/>
      <c r="C162" s="178">
        <f>RES_hhdet_in_emih!C162/RES_summary!C$21</f>
        <v>0</v>
      </c>
      <c r="D162" s="178">
        <f>RES_hhdet_in_emih!D162/RES_summary!D$21</f>
        <v>0</v>
      </c>
      <c r="E162" s="178">
        <f>RES_hhdet_in_emih!E162/RES_summary!E$21</f>
        <v>0</v>
      </c>
      <c r="F162" s="178">
        <f>RES_hhdet_in_emih!F162/RES_summary!F$21</f>
        <v>0</v>
      </c>
      <c r="G162" s="178">
        <f>RES_hhdet_in_emih!G162/RES_summary!G$21</f>
        <v>0</v>
      </c>
      <c r="H162" s="178">
        <f>RES_hhdet_in_emih!H162/RES_summary!H$21</f>
        <v>0</v>
      </c>
      <c r="I162" s="178">
        <f>RES_hhdet_in_emih!I162/RES_summary!I$21</f>
        <v>0</v>
      </c>
      <c r="J162" s="178">
        <f>RES_hhdet_in_emih!J162/RES_summary!J$21</f>
        <v>0</v>
      </c>
      <c r="K162" s="178">
        <f>RES_hhdet_in_emih!K162/RES_summary!K$21</f>
        <v>0</v>
      </c>
      <c r="L162" s="178">
        <f>RES_hhdet_in_emih!L162/RES_summary!L$21</f>
        <v>0</v>
      </c>
      <c r="M162" s="178">
        <f>RES_hhdet_in_emih!M162/RES_summary!M$21</f>
        <v>0</v>
      </c>
      <c r="N162" s="178">
        <f>RES_hhdet_in_emih!N162/RES_summary!N$21</f>
        <v>0</v>
      </c>
      <c r="O162" s="178">
        <f>RES_hhdet_in_emih!O162/RES_summary!O$21</f>
        <v>0</v>
      </c>
      <c r="P162" s="178">
        <f>RES_hhdet_in_emih!P162/RES_summary!P$21</f>
        <v>0</v>
      </c>
      <c r="Q162" s="178">
        <f>RES_hhdet_in_emih!Q162/RES_summary!Q$21</f>
        <v>0</v>
      </c>
    </row>
    <row r="163" spans="1:17" ht="12" customHeight="1" x14ac:dyDescent="0.25">
      <c r="A163" s="23" t="s">
        <v>60</v>
      </c>
      <c r="B163" s="57"/>
      <c r="C163" s="176">
        <f>RES_hhdet_in_emih!C163/RES_summary!C$21</f>
        <v>0</v>
      </c>
      <c r="D163" s="176">
        <f>RES_hhdet_in_emih!D163/RES_summary!D$21</f>
        <v>0</v>
      </c>
      <c r="E163" s="176">
        <f>RES_hhdet_in_emih!E163/RES_summary!E$21</f>
        <v>0</v>
      </c>
      <c r="F163" s="176">
        <f>RES_hhdet_in_emih!F163/RES_summary!F$21</f>
        <v>0</v>
      </c>
      <c r="G163" s="176">
        <f>RES_hhdet_in_emih!G163/RES_summary!G$21</f>
        <v>0</v>
      </c>
      <c r="H163" s="176">
        <f>RES_hhdet_in_emih!H163/RES_summary!H$21</f>
        <v>0</v>
      </c>
      <c r="I163" s="176">
        <f>RES_hhdet_in_emih!I163/RES_summary!I$21</f>
        <v>0</v>
      </c>
      <c r="J163" s="176">
        <f>RES_hhdet_in_emih!J163/RES_summary!J$21</f>
        <v>0</v>
      </c>
      <c r="K163" s="176">
        <f>RES_hhdet_in_emih!K163/RES_summary!K$21</f>
        <v>0</v>
      </c>
      <c r="L163" s="176">
        <f>RES_hhdet_in_emih!L163/RES_summary!L$21</f>
        <v>0</v>
      </c>
      <c r="M163" s="176">
        <f>RES_hhdet_in_emih!M163/RES_summary!M$21</f>
        <v>0</v>
      </c>
      <c r="N163" s="176">
        <f>RES_hhdet_in_emih!N163/RES_summary!N$21</f>
        <v>0</v>
      </c>
      <c r="O163" s="176">
        <f>RES_hhdet_in_emih!O163/RES_summary!O$21</f>
        <v>0</v>
      </c>
      <c r="P163" s="176">
        <f>RES_hhdet_in_emih!P163/RES_summary!P$21</f>
        <v>0</v>
      </c>
      <c r="Q163" s="176">
        <f>RES_hhdet_in_emih!Q163/RES_summary!Q$21</f>
        <v>0</v>
      </c>
    </row>
    <row r="164" spans="1:17" ht="12.95" customHeight="1" x14ac:dyDescent="0.25">
      <c r="A164" s="158" t="s">
        <v>112</v>
      </c>
      <c r="B164" s="157"/>
      <c r="C164" s="178">
        <f>RES_hhdet_in_emih!C164/RES_summary!C$21</f>
        <v>0</v>
      </c>
      <c r="D164" s="178">
        <f>RES_hhdet_in_emih!D164/RES_summary!D$21</f>
        <v>0</v>
      </c>
      <c r="E164" s="178">
        <f>RES_hhdet_in_emih!E164/RES_summary!E$21</f>
        <v>0</v>
      </c>
      <c r="F164" s="178">
        <f>RES_hhdet_in_emih!F164/RES_summary!F$21</f>
        <v>0</v>
      </c>
      <c r="G164" s="178">
        <f>RES_hhdet_in_emih!G164/RES_summary!G$21</f>
        <v>0</v>
      </c>
      <c r="H164" s="178">
        <f>RES_hhdet_in_emih!H164/RES_summary!H$21</f>
        <v>0</v>
      </c>
      <c r="I164" s="178">
        <f>RES_hhdet_in_emih!I164/RES_summary!I$21</f>
        <v>0</v>
      </c>
      <c r="J164" s="178">
        <f>RES_hhdet_in_emih!J164/RES_summary!J$21</f>
        <v>0</v>
      </c>
      <c r="K164" s="178">
        <f>RES_hhdet_in_emih!K164/RES_summary!K$21</f>
        <v>0</v>
      </c>
      <c r="L164" s="178">
        <f>RES_hhdet_in_emih!L164/RES_summary!L$21</f>
        <v>0</v>
      </c>
      <c r="M164" s="178">
        <f>RES_hhdet_in_emih!M164/RES_summary!M$21</f>
        <v>0</v>
      </c>
      <c r="N164" s="178">
        <f>RES_hhdet_in_emih!N164/RES_summary!N$21</f>
        <v>0</v>
      </c>
      <c r="O164" s="178">
        <f>RES_hhdet_in_emih!O164/RES_summary!O$21</f>
        <v>0</v>
      </c>
      <c r="P164" s="178">
        <f>RES_hhdet_in_emih!P164/RES_summary!P$21</f>
        <v>0</v>
      </c>
      <c r="Q164" s="178">
        <f>RES_hhdet_in_emih!Q164/RES_summary!Q$21</f>
        <v>0</v>
      </c>
    </row>
    <row r="165" spans="1:17" ht="12" customHeight="1" x14ac:dyDescent="0.25">
      <c r="A165" s="23" t="s">
        <v>60</v>
      </c>
      <c r="B165" s="156"/>
      <c r="C165" s="177">
        <f>RES_hhdet_in_emih!C165/RES_summary!C$21</f>
        <v>0</v>
      </c>
      <c r="D165" s="177">
        <f>RES_hhdet_in_emih!D165/RES_summary!D$21</f>
        <v>0</v>
      </c>
      <c r="E165" s="177">
        <f>RES_hhdet_in_emih!E165/RES_summary!E$21</f>
        <v>0</v>
      </c>
      <c r="F165" s="177">
        <f>RES_hhdet_in_emih!F165/RES_summary!F$21</f>
        <v>0</v>
      </c>
      <c r="G165" s="177">
        <f>RES_hhdet_in_emih!G165/RES_summary!G$21</f>
        <v>0</v>
      </c>
      <c r="H165" s="177">
        <f>RES_hhdet_in_emih!H165/RES_summary!H$21</f>
        <v>0</v>
      </c>
      <c r="I165" s="177">
        <f>RES_hhdet_in_emih!I165/RES_summary!I$21</f>
        <v>0</v>
      </c>
      <c r="J165" s="177">
        <f>RES_hhdet_in_emih!J165/RES_summary!J$21</f>
        <v>0</v>
      </c>
      <c r="K165" s="177">
        <f>RES_hhdet_in_emih!K165/RES_summary!K$21</f>
        <v>0</v>
      </c>
      <c r="L165" s="177">
        <f>RES_hhdet_in_emih!L165/RES_summary!L$21</f>
        <v>0</v>
      </c>
      <c r="M165" s="177">
        <f>RES_hhdet_in_emih!M165/RES_summary!M$21</f>
        <v>0</v>
      </c>
      <c r="N165" s="177">
        <f>RES_hhdet_in_emih!N165/RES_summary!N$21</f>
        <v>0</v>
      </c>
      <c r="O165" s="177">
        <f>RES_hhdet_in_emih!O165/RES_summary!O$21</f>
        <v>0</v>
      </c>
      <c r="P165" s="177">
        <f>RES_hhdet_in_emih!P165/RES_summary!P$21</f>
        <v>0</v>
      </c>
      <c r="Q165" s="177">
        <f>RES_hhdet_in_emih!Q165/RES_summary!Q$21</f>
        <v>0</v>
      </c>
    </row>
    <row r="166" spans="1:17" ht="12" customHeight="1" x14ac:dyDescent="0.25">
      <c r="A166" s="158" t="s">
        <v>63</v>
      </c>
      <c r="B166" s="157"/>
      <c r="C166" s="178">
        <f>RES_hhdet_in_emih!C166/RES_summary!C$21</f>
        <v>0</v>
      </c>
      <c r="D166" s="178">
        <f>RES_hhdet_in_emih!D166/RES_summary!D$21</f>
        <v>0</v>
      </c>
      <c r="E166" s="178">
        <f>RES_hhdet_in_emih!E166/RES_summary!E$21</f>
        <v>0</v>
      </c>
      <c r="F166" s="178">
        <f>RES_hhdet_in_emih!F166/RES_summary!F$21</f>
        <v>0</v>
      </c>
      <c r="G166" s="178">
        <f>RES_hhdet_in_emih!G166/RES_summary!G$21</f>
        <v>0</v>
      </c>
      <c r="H166" s="178">
        <f>RES_hhdet_in_emih!H166/RES_summary!H$21</f>
        <v>0</v>
      </c>
      <c r="I166" s="178">
        <f>RES_hhdet_in_emih!I166/RES_summary!I$21</f>
        <v>0</v>
      </c>
      <c r="J166" s="178">
        <f>RES_hhdet_in_emih!J166/RES_summary!J$21</f>
        <v>0</v>
      </c>
      <c r="K166" s="178">
        <f>RES_hhdet_in_emih!K166/RES_summary!K$21</f>
        <v>0</v>
      </c>
      <c r="L166" s="178">
        <f>RES_hhdet_in_emih!L166/RES_summary!L$21</f>
        <v>0</v>
      </c>
      <c r="M166" s="178">
        <f>RES_hhdet_in_emih!M166/RES_summary!M$21</f>
        <v>0</v>
      </c>
      <c r="N166" s="178">
        <f>RES_hhdet_in_emih!N166/RES_summary!N$21</f>
        <v>0</v>
      </c>
      <c r="O166" s="178">
        <f>RES_hhdet_in_emih!O166/RES_summary!O$21</f>
        <v>0</v>
      </c>
      <c r="P166" s="178">
        <f>RES_hhdet_in_emih!P166/RES_summary!P$21</f>
        <v>0</v>
      </c>
      <c r="Q166" s="178">
        <f>RES_hhdet_in_emih!Q166/RES_summary!Q$21</f>
        <v>0</v>
      </c>
    </row>
    <row r="167" spans="1:17" ht="12" customHeight="1" x14ac:dyDescent="0.25">
      <c r="A167" s="167" t="s">
        <v>144</v>
      </c>
      <c r="B167" s="132"/>
      <c r="C167" s="183">
        <f>RES_hhdet_in_emih!C167/RES_summary!C$21</f>
        <v>0</v>
      </c>
      <c r="D167" s="183">
        <f>RES_hhdet_in_emih!D167/RES_summary!D$21</f>
        <v>0</v>
      </c>
      <c r="E167" s="183">
        <f>RES_hhdet_in_emih!E167/RES_summary!E$21</f>
        <v>0</v>
      </c>
      <c r="F167" s="183">
        <f>RES_hhdet_in_emih!F167/RES_summary!F$21</f>
        <v>0</v>
      </c>
      <c r="G167" s="183">
        <f>RES_hhdet_in_emih!G167/RES_summary!G$21</f>
        <v>0</v>
      </c>
      <c r="H167" s="183">
        <f>RES_hhdet_in_emih!H167/RES_summary!H$21</f>
        <v>0</v>
      </c>
      <c r="I167" s="183">
        <f>RES_hhdet_in_emih!I167/RES_summary!I$21</f>
        <v>0</v>
      </c>
      <c r="J167" s="183">
        <f>RES_hhdet_in_emih!J167/RES_summary!J$21</f>
        <v>0</v>
      </c>
      <c r="K167" s="183">
        <f>RES_hhdet_in_emih!K167/RES_summary!K$21</f>
        <v>0</v>
      </c>
      <c r="L167" s="183">
        <f>RES_hhdet_in_emih!L167/RES_summary!L$21</f>
        <v>0</v>
      </c>
      <c r="M167" s="183">
        <f>RES_hhdet_in_emih!M167/RES_summary!M$21</f>
        <v>0</v>
      </c>
      <c r="N167" s="183">
        <f>RES_hhdet_in_emih!N167/RES_summary!N$21</f>
        <v>0</v>
      </c>
      <c r="O167" s="183">
        <f>RES_hhdet_in_emih!O167/RES_summary!O$21</f>
        <v>0</v>
      </c>
      <c r="P167" s="183">
        <f>RES_hhdet_in_emih!P167/RES_summary!P$21</f>
        <v>0</v>
      </c>
      <c r="Q167" s="183">
        <f>RES_hhdet_in_emih!Q167/RES_summary!Q$21</f>
        <v>0</v>
      </c>
    </row>
    <row r="168" spans="1:17" ht="12" customHeight="1" x14ac:dyDescent="0.25">
      <c r="A168" s="167" t="s">
        <v>143</v>
      </c>
      <c r="B168" s="132"/>
      <c r="C168" s="183">
        <f>RES_hhdet_in_emih!C168/RES_summary!C$21</f>
        <v>0</v>
      </c>
      <c r="D168" s="183">
        <f>RES_hhdet_in_emih!D168/RES_summary!D$21</f>
        <v>0</v>
      </c>
      <c r="E168" s="183">
        <f>RES_hhdet_in_emih!E168/RES_summary!E$21</f>
        <v>0</v>
      </c>
      <c r="F168" s="183">
        <f>RES_hhdet_in_emih!F168/RES_summary!F$21</f>
        <v>0</v>
      </c>
      <c r="G168" s="183">
        <f>RES_hhdet_in_emih!G168/RES_summary!G$21</f>
        <v>0</v>
      </c>
      <c r="H168" s="183">
        <f>RES_hhdet_in_emih!H168/RES_summary!H$21</f>
        <v>0</v>
      </c>
      <c r="I168" s="183">
        <f>RES_hhdet_in_emih!I168/RES_summary!I$21</f>
        <v>0</v>
      </c>
      <c r="J168" s="183">
        <f>RES_hhdet_in_emih!J168/RES_summary!J$21</f>
        <v>0</v>
      </c>
      <c r="K168" s="183">
        <f>RES_hhdet_in_emih!K168/RES_summary!K$21</f>
        <v>0</v>
      </c>
      <c r="L168" s="183">
        <f>RES_hhdet_in_emih!L168/RES_summary!L$21</f>
        <v>0</v>
      </c>
      <c r="M168" s="183">
        <f>RES_hhdet_in_emih!M168/RES_summary!M$21</f>
        <v>0</v>
      </c>
      <c r="N168" s="183">
        <f>RES_hhdet_in_emih!N168/RES_summary!N$21</f>
        <v>0</v>
      </c>
      <c r="O168" s="183">
        <f>RES_hhdet_in_emih!O168/RES_summary!O$21</f>
        <v>0</v>
      </c>
      <c r="P168" s="183">
        <f>RES_hhdet_in_emih!P168/RES_summary!P$21</f>
        <v>0</v>
      </c>
      <c r="Q168" s="183">
        <f>RES_hhdet_in_emih!Q168/RES_summary!Q$21</f>
        <v>0</v>
      </c>
    </row>
    <row r="169" spans="1:17" ht="12" customHeight="1" x14ac:dyDescent="0.25">
      <c r="A169" s="166" t="s">
        <v>57</v>
      </c>
      <c r="B169" s="165"/>
      <c r="C169" s="182">
        <f>RES_hhdet_in_emih!C169/RES_summary!C$21</f>
        <v>0</v>
      </c>
      <c r="D169" s="182">
        <f>RES_hhdet_in_emih!D169/RES_summary!D$21</f>
        <v>0</v>
      </c>
      <c r="E169" s="182">
        <f>RES_hhdet_in_emih!E169/RES_summary!E$21</f>
        <v>0</v>
      </c>
      <c r="F169" s="182">
        <f>RES_hhdet_in_emih!F169/RES_summary!F$21</f>
        <v>0</v>
      </c>
      <c r="G169" s="182">
        <f>RES_hhdet_in_emih!G169/RES_summary!G$21</f>
        <v>0</v>
      </c>
      <c r="H169" s="182">
        <f>RES_hhdet_in_emih!H169/RES_summary!H$21</f>
        <v>0</v>
      </c>
      <c r="I169" s="182">
        <f>RES_hhdet_in_emih!I169/RES_summary!I$21</f>
        <v>0</v>
      </c>
      <c r="J169" s="182">
        <f>RES_hhdet_in_emih!J169/RES_summary!J$21</f>
        <v>0</v>
      </c>
      <c r="K169" s="182">
        <f>RES_hhdet_in_emih!K169/RES_summary!K$21</f>
        <v>0</v>
      </c>
      <c r="L169" s="182">
        <f>RES_hhdet_in_emih!L169/RES_summary!L$21</f>
        <v>0</v>
      </c>
      <c r="M169" s="182">
        <f>RES_hhdet_in_emih!M169/RES_summary!M$21</f>
        <v>0</v>
      </c>
      <c r="N169" s="182">
        <f>RES_hhdet_in_emih!N169/RES_summary!N$21</f>
        <v>0</v>
      </c>
      <c r="O169" s="182">
        <f>RES_hhdet_in_emih!O169/RES_summary!O$21</f>
        <v>0</v>
      </c>
      <c r="P169" s="182">
        <f>RES_hhdet_in_emih!P169/RES_summary!P$21</f>
        <v>0</v>
      </c>
      <c r="Q169" s="182">
        <f>RES_hhdet_in_emih!Q169/RES_summary!Q$21</f>
        <v>0</v>
      </c>
    </row>
    <row r="170" spans="1:17" ht="12" customHeight="1" x14ac:dyDescent="0.25">
      <c r="A170" s="147" t="s">
        <v>59</v>
      </c>
      <c r="B170" s="164"/>
      <c r="C170" s="181">
        <f>RES_hhdet_in_emih!C170/RES_summary!C$21</f>
        <v>0</v>
      </c>
      <c r="D170" s="181">
        <f>RES_hhdet_in_emih!D170/RES_summary!D$21</f>
        <v>0</v>
      </c>
      <c r="E170" s="181">
        <f>RES_hhdet_in_emih!E170/RES_summary!E$21</f>
        <v>0</v>
      </c>
      <c r="F170" s="181">
        <f>RES_hhdet_in_emih!F170/RES_summary!F$21</f>
        <v>0</v>
      </c>
      <c r="G170" s="181">
        <f>RES_hhdet_in_emih!G170/RES_summary!G$21</f>
        <v>0</v>
      </c>
      <c r="H170" s="181">
        <f>RES_hhdet_in_emih!H170/RES_summary!H$21</f>
        <v>0</v>
      </c>
      <c r="I170" s="181">
        <f>RES_hhdet_in_emih!I170/RES_summary!I$21</f>
        <v>0</v>
      </c>
      <c r="J170" s="181">
        <f>RES_hhdet_in_emih!J170/RES_summary!J$21</f>
        <v>0</v>
      </c>
      <c r="K170" s="181">
        <f>RES_hhdet_in_emih!K170/RES_summary!K$21</f>
        <v>0</v>
      </c>
      <c r="L170" s="181">
        <f>RES_hhdet_in_emih!L170/RES_summary!L$21</f>
        <v>0</v>
      </c>
      <c r="M170" s="181">
        <f>RES_hhdet_in_emih!M170/RES_summary!M$21</f>
        <v>0</v>
      </c>
      <c r="N170" s="181">
        <f>RES_hhdet_in_emih!N170/RES_summary!N$21</f>
        <v>0</v>
      </c>
      <c r="O170" s="181">
        <f>RES_hhdet_in_emih!O170/RES_summary!O$21</f>
        <v>0</v>
      </c>
      <c r="P170" s="181">
        <f>RES_hhdet_in_emih!P170/RES_summary!P$21</f>
        <v>0</v>
      </c>
      <c r="Q170" s="181">
        <f>RES_hhdet_in_emih!Q170/RES_summary!Q$21</f>
        <v>0</v>
      </c>
    </row>
    <row r="171" spans="1:17" ht="12" customHeight="1" x14ac:dyDescent="0.25">
      <c r="A171" s="163" t="s">
        <v>142</v>
      </c>
      <c r="B171" s="162"/>
      <c r="C171" s="180">
        <f>RES_hhdet_in_emih!C171/RES_summary!C$21</f>
        <v>0</v>
      </c>
      <c r="D171" s="180">
        <f>RES_hhdet_in_emih!D171/RES_summary!D$21</f>
        <v>0</v>
      </c>
      <c r="E171" s="180">
        <f>RES_hhdet_in_emih!E171/RES_summary!E$21</f>
        <v>0</v>
      </c>
      <c r="F171" s="180">
        <f>RES_hhdet_in_emih!F171/RES_summary!F$21</f>
        <v>0</v>
      </c>
      <c r="G171" s="180">
        <f>RES_hhdet_in_emih!G171/RES_summary!G$21</f>
        <v>0</v>
      </c>
      <c r="H171" s="180">
        <f>RES_hhdet_in_emih!H171/RES_summary!H$21</f>
        <v>0</v>
      </c>
      <c r="I171" s="180">
        <f>RES_hhdet_in_emih!I171/RES_summary!I$21</f>
        <v>0</v>
      </c>
      <c r="J171" s="180">
        <f>RES_hhdet_in_emih!J171/RES_summary!J$21</f>
        <v>0</v>
      </c>
      <c r="K171" s="180">
        <f>RES_hhdet_in_emih!K171/RES_summary!K$21</f>
        <v>0</v>
      </c>
      <c r="L171" s="180">
        <f>RES_hhdet_in_emih!L171/RES_summary!L$21</f>
        <v>0</v>
      </c>
      <c r="M171" s="180">
        <f>RES_hhdet_in_emih!M171/RES_summary!M$21</f>
        <v>0</v>
      </c>
      <c r="N171" s="180">
        <f>RES_hhdet_in_emih!N171/RES_summary!N$21</f>
        <v>0</v>
      </c>
      <c r="O171" s="180">
        <f>RES_hhdet_in_emih!O171/RES_summary!O$21</f>
        <v>0</v>
      </c>
      <c r="P171" s="180">
        <f>RES_hhdet_in_emih!P171/RES_summary!P$21</f>
        <v>0</v>
      </c>
      <c r="Q171" s="180">
        <f>RES_hhdet_in_emih!Q171/RES_summary!Q$21</f>
        <v>0</v>
      </c>
    </row>
    <row r="172" spans="1:17" ht="12" customHeight="1" x14ac:dyDescent="0.25">
      <c r="A172" s="161" t="s">
        <v>141</v>
      </c>
      <c r="B172" s="160"/>
      <c r="C172" s="179">
        <f>RES_hhdet_in_emih!C172/RES_summary!C$21</f>
        <v>0</v>
      </c>
      <c r="D172" s="179">
        <f>RES_hhdet_in_emih!D172/RES_summary!D$21</f>
        <v>0</v>
      </c>
      <c r="E172" s="179">
        <f>RES_hhdet_in_emih!E172/RES_summary!E$21</f>
        <v>0</v>
      </c>
      <c r="F172" s="179">
        <f>RES_hhdet_in_emih!F172/RES_summary!F$21</f>
        <v>0</v>
      </c>
      <c r="G172" s="179">
        <f>RES_hhdet_in_emih!G172/RES_summary!G$21</f>
        <v>0</v>
      </c>
      <c r="H172" s="179">
        <f>RES_hhdet_in_emih!H172/RES_summary!H$21</f>
        <v>0</v>
      </c>
      <c r="I172" s="179">
        <f>RES_hhdet_in_emih!I172/RES_summary!I$21</f>
        <v>0</v>
      </c>
      <c r="J172" s="179">
        <f>RES_hhdet_in_emih!J172/RES_summary!J$21</f>
        <v>0</v>
      </c>
      <c r="K172" s="179">
        <f>RES_hhdet_in_emih!K172/RES_summary!K$21</f>
        <v>0</v>
      </c>
      <c r="L172" s="179">
        <f>RES_hhdet_in_emih!L172/RES_summary!L$21</f>
        <v>0</v>
      </c>
      <c r="M172" s="179">
        <f>RES_hhdet_in_emih!M172/RES_summary!M$21</f>
        <v>0</v>
      </c>
      <c r="N172" s="179">
        <f>RES_hhdet_in_emih!N172/RES_summary!N$21</f>
        <v>0</v>
      </c>
      <c r="O172" s="179">
        <f>RES_hhdet_in_emih!O172/RES_summary!O$21</f>
        <v>0</v>
      </c>
      <c r="P172" s="179">
        <f>RES_hhdet_in_emih!P172/RES_summary!P$21</f>
        <v>0</v>
      </c>
      <c r="Q172" s="179">
        <f>RES_hhdet_in_emih!Q172/RES_summary!Q$21</f>
        <v>0</v>
      </c>
    </row>
    <row r="173" spans="1:17" ht="12" customHeight="1" x14ac:dyDescent="0.25">
      <c r="A173" s="148" t="s">
        <v>60</v>
      </c>
      <c r="B173" s="156"/>
      <c r="C173" s="177">
        <f>RES_hhdet_in_emih!C173/RES_summary!C$21</f>
        <v>0</v>
      </c>
      <c r="D173" s="177">
        <f>RES_hhdet_in_emih!D173/RES_summary!D$21</f>
        <v>0</v>
      </c>
      <c r="E173" s="177">
        <f>RES_hhdet_in_emih!E173/RES_summary!E$21</f>
        <v>0</v>
      </c>
      <c r="F173" s="177">
        <f>RES_hhdet_in_emih!F173/RES_summary!F$21</f>
        <v>0</v>
      </c>
      <c r="G173" s="177">
        <f>RES_hhdet_in_emih!G173/RES_summary!G$21</f>
        <v>0</v>
      </c>
      <c r="H173" s="177">
        <f>RES_hhdet_in_emih!H173/RES_summary!H$21</f>
        <v>0</v>
      </c>
      <c r="I173" s="177">
        <f>RES_hhdet_in_emih!I173/RES_summary!I$21</f>
        <v>0</v>
      </c>
      <c r="J173" s="177">
        <f>RES_hhdet_in_emih!J173/RES_summary!J$21</f>
        <v>0</v>
      </c>
      <c r="K173" s="177">
        <f>RES_hhdet_in_emih!K173/RES_summary!K$21</f>
        <v>0</v>
      </c>
      <c r="L173" s="177">
        <f>RES_hhdet_in_emih!L173/RES_summary!L$21</f>
        <v>0</v>
      </c>
      <c r="M173" s="177">
        <f>RES_hhdet_in_emih!M173/RES_summary!M$21</f>
        <v>0</v>
      </c>
      <c r="N173" s="177">
        <f>RES_hhdet_in_emih!N173/RES_summary!N$21</f>
        <v>0</v>
      </c>
      <c r="O173" s="177">
        <f>RES_hhdet_in_emih!O173/RES_summary!O$21</f>
        <v>0</v>
      </c>
      <c r="P173" s="177">
        <f>RES_hhdet_in_emih!P173/RES_summary!P$21</f>
        <v>0</v>
      </c>
      <c r="Q173" s="177">
        <f>RES_hhdet_in_emih!Q173/RES_summary!Q$21</f>
        <v>0</v>
      </c>
    </row>
    <row r="174" spans="1:17" ht="12" customHeight="1" x14ac:dyDescent="0.25">
      <c r="A174" s="159" t="s">
        <v>59</v>
      </c>
      <c r="B174" s="57"/>
      <c r="C174" s="176">
        <f>RES_hhdet_in_emih!C174/RES_summary!C$21</f>
        <v>0</v>
      </c>
      <c r="D174" s="176">
        <f>RES_hhdet_in_emih!D174/RES_summary!D$21</f>
        <v>0</v>
      </c>
      <c r="E174" s="176">
        <f>RES_hhdet_in_emih!E174/RES_summary!E$21</f>
        <v>0</v>
      </c>
      <c r="F174" s="176">
        <f>RES_hhdet_in_emih!F174/RES_summary!F$21</f>
        <v>0</v>
      </c>
      <c r="G174" s="176">
        <f>RES_hhdet_in_emih!G174/RES_summary!G$21</f>
        <v>0</v>
      </c>
      <c r="H174" s="176">
        <f>RES_hhdet_in_emih!H174/RES_summary!H$21</f>
        <v>0</v>
      </c>
      <c r="I174" s="176">
        <f>RES_hhdet_in_emih!I174/RES_summary!I$21</f>
        <v>0</v>
      </c>
      <c r="J174" s="176">
        <f>RES_hhdet_in_emih!J174/RES_summary!J$21</f>
        <v>0</v>
      </c>
      <c r="K174" s="176">
        <f>RES_hhdet_in_emih!K174/RES_summary!K$21</f>
        <v>0</v>
      </c>
      <c r="L174" s="176">
        <f>RES_hhdet_in_emih!L174/RES_summary!L$21</f>
        <v>0</v>
      </c>
      <c r="M174" s="176">
        <f>RES_hhdet_in_emih!M174/RES_summary!M$21</f>
        <v>0</v>
      </c>
      <c r="N174" s="176">
        <f>RES_hhdet_in_emih!N174/RES_summary!N$21</f>
        <v>0</v>
      </c>
      <c r="O174" s="176">
        <f>RES_hhdet_in_emih!O174/RES_summary!O$21</f>
        <v>0</v>
      </c>
      <c r="P174" s="176">
        <f>RES_hhdet_in_emih!P174/RES_summary!P$21</f>
        <v>0</v>
      </c>
      <c r="Q174" s="176">
        <f>RES_hhdet_in_emih!Q174/RES_summary!Q$21</f>
        <v>0</v>
      </c>
    </row>
    <row r="175" spans="1:17" ht="12" customHeight="1" x14ac:dyDescent="0.25">
      <c r="A175" s="158" t="s">
        <v>62</v>
      </c>
      <c r="B175" s="157"/>
      <c r="C175" s="178">
        <f>RES_hhdet_in_emih!C175/RES_summary!C$21</f>
        <v>0</v>
      </c>
      <c r="D175" s="178">
        <f>RES_hhdet_in_emih!D175/RES_summary!D$21</f>
        <v>0</v>
      </c>
      <c r="E175" s="178">
        <f>RES_hhdet_in_emih!E175/RES_summary!E$21</f>
        <v>0</v>
      </c>
      <c r="F175" s="178">
        <f>RES_hhdet_in_emih!F175/RES_summary!F$21</f>
        <v>0</v>
      </c>
      <c r="G175" s="178">
        <f>RES_hhdet_in_emih!G175/RES_summary!G$21</f>
        <v>0</v>
      </c>
      <c r="H175" s="178">
        <f>RES_hhdet_in_emih!H175/RES_summary!H$21</f>
        <v>0</v>
      </c>
      <c r="I175" s="178">
        <f>RES_hhdet_in_emih!I175/RES_summary!I$21</f>
        <v>0</v>
      </c>
      <c r="J175" s="178">
        <f>RES_hhdet_in_emih!J175/RES_summary!J$21</f>
        <v>0</v>
      </c>
      <c r="K175" s="178">
        <f>RES_hhdet_in_emih!K175/RES_summary!K$21</f>
        <v>0</v>
      </c>
      <c r="L175" s="178">
        <f>RES_hhdet_in_emih!L175/RES_summary!L$21</f>
        <v>0</v>
      </c>
      <c r="M175" s="178">
        <f>RES_hhdet_in_emih!M175/RES_summary!M$21</f>
        <v>0</v>
      </c>
      <c r="N175" s="178">
        <f>RES_hhdet_in_emih!N175/RES_summary!N$21</f>
        <v>0</v>
      </c>
      <c r="O175" s="178">
        <f>RES_hhdet_in_emih!O175/RES_summary!O$21</f>
        <v>0</v>
      </c>
      <c r="P175" s="178">
        <f>RES_hhdet_in_emih!P175/RES_summary!P$21</f>
        <v>0</v>
      </c>
      <c r="Q175" s="178">
        <f>RES_hhdet_in_emih!Q175/RES_summary!Q$21</f>
        <v>0</v>
      </c>
    </row>
    <row r="176" spans="1:17" ht="12" customHeight="1" x14ac:dyDescent="0.25">
      <c r="A176" s="23" t="s">
        <v>57</v>
      </c>
      <c r="B176" s="156"/>
      <c r="C176" s="177">
        <f>RES_hhdet_in_emih!C176/RES_summary!C$21</f>
        <v>0</v>
      </c>
      <c r="D176" s="177">
        <f>RES_hhdet_in_emih!D176/RES_summary!D$21</f>
        <v>0</v>
      </c>
      <c r="E176" s="177">
        <f>RES_hhdet_in_emih!E176/RES_summary!E$21</f>
        <v>0</v>
      </c>
      <c r="F176" s="177">
        <f>RES_hhdet_in_emih!F176/RES_summary!F$21</f>
        <v>0</v>
      </c>
      <c r="G176" s="177">
        <f>RES_hhdet_in_emih!G176/RES_summary!G$21</f>
        <v>0</v>
      </c>
      <c r="H176" s="177">
        <f>RES_hhdet_in_emih!H176/RES_summary!H$21</f>
        <v>0</v>
      </c>
      <c r="I176" s="177">
        <f>RES_hhdet_in_emih!I176/RES_summary!I$21</f>
        <v>0</v>
      </c>
      <c r="J176" s="177">
        <f>RES_hhdet_in_emih!J176/RES_summary!J$21</f>
        <v>0</v>
      </c>
      <c r="K176" s="177">
        <f>RES_hhdet_in_emih!K176/RES_summary!K$21</f>
        <v>0</v>
      </c>
      <c r="L176" s="177">
        <f>RES_hhdet_in_emih!L176/RES_summary!L$21</f>
        <v>0</v>
      </c>
      <c r="M176" s="177">
        <f>RES_hhdet_in_emih!M176/RES_summary!M$21</f>
        <v>0</v>
      </c>
      <c r="N176" s="177">
        <f>RES_hhdet_in_emih!N176/RES_summary!N$21</f>
        <v>0</v>
      </c>
      <c r="O176" s="177">
        <f>RES_hhdet_in_emih!O176/RES_summary!O$21</f>
        <v>0</v>
      </c>
      <c r="P176" s="177">
        <f>RES_hhdet_in_emih!P176/RES_summary!P$21</f>
        <v>0</v>
      </c>
      <c r="Q176" s="177">
        <f>RES_hhdet_in_emih!Q176/RES_summary!Q$21</f>
        <v>0</v>
      </c>
    </row>
    <row r="177" spans="1:17" ht="12" customHeight="1" x14ac:dyDescent="0.25">
      <c r="A177" s="29" t="s">
        <v>140</v>
      </c>
      <c r="B177" s="57"/>
      <c r="C177" s="176">
        <f>RES_hhdet_in_emih!C177/RES_summary!C$21</f>
        <v>0</v>
      </c>
      <c r="D177" s="176">
        <f>RES_hhdet_in_emih!D177/RES_summary!D$21</f>
        <v>0</v>
      </c>
      <c r="E177" s="176">
        <f>RES_hhdet_in_emih!E177/RES_summary!E$21</f>
        <v>0</v>
      </c>
      <c r="F177" s="176">
        <f>RES_hhdet_in_emih!F177/RES_summary!F$21</f>
        <v>0</v>
      </c>
      <c r="G177" s="176">
        <f>RES_hhdet_in_emih!G177/RES_summary!G$21</f>
        <v>0</v>
      </c>
      <c r="H177" s="176">
        <f>RES_hhdet_in_emih!H177/RES_summary!H$21</f>
        <v>0</v>
      </c>
      <c r="I177" s="176">
        <f>RES_hhdet_in_emih!I177/RES_summary!I$21</f>
        <v>0</v>
      </c>
      <c r="J177" s="176">
        <f>RES_hhdet_in_emih!J177/RES_summary!J$21</f>
        <v>0</v>
      </c>
      <c r="K177" s="176">
        <f>RES_hhdet_in_emih!K177/RES_summary!K$21</f>
        <v>0</v>
      </c>
      <c r="L177" s="176">
        <f>RES_hhdet_in_emih!L177/RES_summary!L$21</f>
        <v>0</v>
      </c>
      <c r="M177" s="176">
        <f>RES_hhdet_in_emih!M177/RES_summary!M$21</f>
        <v>0</v>
      </c>
      <c r="N177" s="176">
        <f>RES_hhdet_in_emih!N177/RES_summary!N$21</f>
        <v>0</v>
      </c>
      <c r="O177" s="176">
        <f>RES_hhdet_in_emih!O177/RES_summary!O$21</f>
        <v>0</v>
      </c>
      <c r="P177" s="176">
        <f>RES_hhdet_in_emih!P177/RES_summary!P$21</f>
        <v>0</v>
      </c>
      <c r="Q177" s="176">
        <f>RES_hhdet_in_emih!Q177/RES_summary!Q$21</f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tabColor theme="9" tint="0.59999389629810485"/>
    <pageSetUpPr fitToPage="1"/>
  </sheetPr>
  <dimension ref="A1:Q525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280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RES_hhdet_num!B$3</f>
        <v>476754</v>
      </c>
      <c r="C5" s="151">
        <f>RES_hhdet_num!C$3</f>
        <v>437579</v>
      </c>
      <c r="D5" s="151">
        <f>RES_hhdet_num!D$3</f>
        <v>316463</v>
      </c>
      <c r="E5" s="151">
        <f>RES_hhdet_num!E$3</f>
        <v>307184</v>
      </c>
      <c r="F5" s="151">
        <f>RES_hhdet_num!F$3</f>
        <v>283759</v>
      </c>
      <c r="G5" s="151">
        <f>RES_hhdet_num!G$3</f>
        <v>276750</v>
      </c>
      <c r="H5" s="151">
        <f>RES_hhdet_num!H$3</f>
        <v>275919.99999999994</v>
      </c>
      <c r="I5" s="151">
        <f>RES_hhdet_num!I$3</f>
        <v>275542</v>
      </c>
      <c r="J5" s="151">
        <f>RES_hhdet_num!J$3</f>
        <v>271964</v>
      </c>
      <c r="K5" s="151">
        <f>RES_hhdet_num!K$3</f>
        <v>166676.99999999997</v>
      </c>
      <c r="L5" s="151">
        <f>RES_hhdet_num!L$3</f>
        <v>166414</v>
      </c>
      <c r="M5" s="151">
        <f>RES_hhdet_num!M$3</f>
        <v>37083.999999999978</v>
      </c>
      <c r="N5" s="151">
        <f>RES_hhdet_num!N$3</f>
        <v>36798.999999999993</v>
      </c>
      <c r="O5" s="151">
        <f>RES_hhdet_num!O$3</f>
        <v>36444.999999999993</v>
      </c>
      <c r="P5" s="151">
        <f>RES_hhdet_num!P$3</f>
        <v>34393.999999999985</v>
      </c>
      <c r="Q5" s="151">
        <f>RES_hhdet_num!Q$3</f>
        <v>34345.999999999985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58</v>
      </c>
      <c r="B7" s="67">
        <f>RES_hhdet_num!B$5</f>
        <v>476754</v>
      </c>
      <c r="C7" s="67">
        <f>RES_hhdet_num!C$5</f>
        <v>437579</v>
      </c>
      <c r="D7" s="67">
        <f>RES_hhdet_num!D$5</f>
        <v>316463</v>
      </c>
      <c r="E7" s="67">
        <f>RES_hhdet_num!E$5</f>
        <v>307184</v>
      </c>
      <c r="F7" s="67">
        <f>RES_hhdet_num!F$5</f>
        <v>283759</v>
      </c>
      <c r="G7" s="67">
        <f>RES_hhdet_num!G$5</f>
        <v>276750</v>
      </c>
      <c r="H7" s="67">
        <f>RES_hhdet_num!H$5</f>
        <v>275919.99999999994</v>
      </c>
      <c r="I7" s="67">
        <f>RES_hhdet_num!I$5</f>
        <v>275542</v>
      </c>
      <c r="J7" s="67">
        <f>RES_hhdet_num!J$5</f>
        <v>271964</v>
      </c>
      <c r="K7" s="67">
        <f>RES_hhdet_num!K$5</f>
        <v>166676.99999999997</v>
      </c>
      <c r="L7" s="67">
        <f>RES_hhdet_num!L$5</f>
        <v>166414</v>
      </c>
      <c r="M7" s="67">
        <f>RES_hhdet_num!M$5</f>
        <v>37083.999999999978</v>
      </c>
      <c r="N7" s="67">
        <f>RES_hhdet_num!N$5</f>
        <v>36798.999999999993</v>
      </c>
      <c r="O7" s="67">
        <f>RES_hhdet_num!O$5</f>
        <v>36444.999999999993</v>
      </c>
      <c r="P7" s="67">
        <f>RES_hhdet_num!P$5</f>
        <v>34393.999999999985</v>
      </c>
      <c r="Q7" s="67">
        <f>RES_hhdet_num!Q$5</f>
        <v>34345.999999999985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RES_hhdet_num!B$8</f>
        <v>6788</v>
      </c>
      <c r="C9" s="67">
        <f>RES_hhdet_num!C$8</f>
        <v>6398</v>
      </c>
      <c r="D9" s="67">
        <f>RES_hhdet_num!D$8</f>
        <v>4901</v>
      </c>
      <c r="E9" s="67">
        <f>RES_hhdet_num!E$8</f>
        <v>4812</v>
      </c>
      <c r="F9" s="67">
        <f>RES_hhdet_num!F$8</f>
        <v>4572</v>
      </c>
      <c r="G9" s="67">
        <f>RES_hhdet_num!G$8</f>
        <v>4728.9999999999991</v>
      </c>
      <c r="H9" s="67">
        <f>RES_hhdet_num!H$8</f>
        <v>4834.9999999999991</v>
      </c>
      <c r="I9" s="67">
        <f>RES_hhdet_num!I$8</f>
        <v>5022.9999999999991</v>
      </c>
      <c r="J9" s="67">
        <f>RES_hhdet_num!J$8</f>
        <v>5153</v>
      </c>
      <c r="K9" s="67">
        <f>RES_hhdet_num!K$8</f>
        <v>3337.9999999999995</v>
      </c>
      <c r="L9" s="67">
        <f>RES_hhdet_num!L$8</f>
        <v>3481.9999999999995</v>
      </c>
      <c r="M9" s="67">
        <f>RES_hhdet_num!M$8</f>
        <v>792.99999999999955</v>
      </c>
      <c r="N9" s="67">
        <f>RES_hhdet_num!N$8</f>
        <v>816.99999999999977</v>
      </c>
      <c r="O9" s="67">
        <f>RES_hhdet_num!O$8</f>
        <v>900.99999999999977</v>
      </c>
      <c r="P9" s="67">
        <f>RES_hhdet_num!P$8</f>
        <v>895.99999999999955</v>
      </c>
      <c r="Q9" s="67">
        <f>RES_hhdet_num!Q$8</f>
        <v>986.99999999999955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171</v>
      </c>
      <c r="B11" s="67">
        <f>RES_hhdet_num!B$10</f>
        <v>63540</v>
      </c>
      <c r="C11" s="67">
        <f>RES_hhdet_num!C$10</f>
        <v>65361</v>
      </c>
      <c r="D11" s="67">
        <f>RES_hhdet_num!D$10</f>
        <v>67524</v>
      </c>
      <c r="E11" s="67">
        <f>RES_hhdet_num!E$10</f>
        <v>69978</v>
      </c>
      <c r="F11" s="67">
        <f>RES_hhdet_num!F$10</f>
        <v>74348</v>
      </c>
      <c r="G11" s="67">
        <f>RES_hhdet_num!G$10</f>
        <v>75899.999999999985</v>
      </c>
      <c r="H11" s="67">
        <f>RES_hhdet_num!H$10</f>
        <v>84552.999999999971</v>
      </c>
      <c r="I11" s="67">
        <f>RES_hhdet_num!I$10</f>
        <v>99297</v>
      </c>
      <c r="J11" s="67">
        <f>RES_hhdet_num!J$10</f>
        <v>98241.999999999985</v>
      </c>
      <c r="K11" s="67">
        <f>RES_hhdet_num!K$10</f>
        <v>82359.999999999971</v>
      </c>
      <c r="L11" s="67">
        <f>RES_hhdet_num!L$10</f>
        <v>82270</v>
      </c>
      <c r="M11" s="67">
        <f>RES_hhdet_num!M$10</f>
        <v>17771.999999999989</v>
      </c>
      <c r="N11" s="67">
        <f>RES_hhdet_num!N$10</f>
        <v>18933.999999999996</v>
      </c>
      <c r="O11" s="67">
        <f>RES_hhdet_num!O$10</f>
        <v>19465.999999999996</v>
      </c>
      <c r="P11" s="67">
        <f>RES_hhdet_num!P$10</f>
        <v>19531.999999999993</v>
      </c>
      <c r="Q11" s="67">
        <f>RES_hhdet_num!Q$10</f>
        <v>20149.999999999989</v>
      </c>
    </row>
    <row r="12" spans="1:17" ht="12" customHeight="1" x14ac:dyDescent="0.25">
      <c r="A12" s="23" t="s">
        <v>144</v>
      </c>
      <c r="B12" s="67">
        <f>RES_hhdet_num!B$11</f>
        <v>193945</v>
      </c>
      <c r="C12" s="67">
        <f>RES_hhdet_num!C$11</f>
        <v>176459</v>
      </c>
      <c r="D12" s="67">
        <f>RES_hhdet_num!D$11</f>
        <v>126495</v>
      </c>
      <c r="E12" s="67">
        <f>RES_hhdet_num!E$11</f>
        <v>121623</v>
      </c>
      <c r="F12" s="67">
        <f>RES_hhdet_num!F$11</f>
        <v>111278.99999999999</v>
      </c>
      <c r="G12" s="67">
        <f>RES_hhdet_num!G$11</f>
        <v>107478</v>
      </c>
      <c r="H12" s="67">
        <f>RES_hhdet_num!H$11</f>
        <v>105522.99999999999</v>
      </c>
      <c r="I12" s="67">
        <f>RES_hhdet_num!I$11</f>
        <v>103732</v>
      </c>
      <c r="J12" s="67">
        <f>RES_hhdet_num!J$11</f>
        <v>100665.00000000001</v>
      </c>
      <c r="K12" s="67">
        <f>RES_hhdet_num!K$11</f>
        <v>60766.000000000007</v>
      </c>
      <c r="L12" s="67">
        <f>RES_hhdet_num!L$11</f>
        <v>59821.999999999993</v>
      </c>
      <c r="M12" s="67">
        <f>RES_hhdet_num!M$11</f>
        <v>8355.9999999999945</v>
      </c>
      <c r="N12" s="67">
        <f>RES_hhdet_num!N$11</f>
        <v>8174.9999999999982</v>
      </c>
      <c r="O12" s="67">
        <f>RES_hhdet_num!O$11</f>
        <v>7970.9999999999982</v>
      </c>
      <c r="P12" s="67">
        <f>RES_hhdet_num!P$11</f>
        <v>7380.9999999999964</v>
      </c>
      <c r="Q12" s="67">
        <f>RES_hhdet_num!Q$11</f>
        <v>7247.9999999999964</v>
      </c>
    </row>
    <row r="13" spans="1:17" ht="12" customHeight="1" x14ac:dyDescent="0.25">
      <c r="A13" s="23" t="s">
        <v>143</v>
      </c>
      <c r="B13" s="67">
        <f>RES_hhdet_num!B$12</f>
        <v>3523</v>
      </c>
      <c r="C13" s="67">
        <f>RES_hhdet_num!C$12</f>
        <v>3193</v>
      </c>
      <c r="D13" s="67">
        <f>RES_hhdet_num!D$12</f>
        <v>2280</v>
      </c>
      <c r="E13" s="67">
        <f>RES_hhdet_num!E$12</f>
        <v>2256.9999999999995</v>
      </c>
      <c r="F13" s="67">
        <f>RES_hhdet_num!F$12</f>
        <v>2119.9999999999995</v>
      </c>
      <c r="G13" s="67">
        <f>RES_hhdet_num!G$12</f>
        <v>2110</v>
      </c>
      <c r="H13" s="67">
        <f>RES_hhdet_num!H$12</f>
        <v>2729.0000000000005</v>
      </c>
      <c r="I13" s="67">
        <f>RES_hhdet_num!I$12</f>
        <v>3365.0000000000009</v>
      </c>
      <c r="J13" s="67">
        <f>RES_hhdet_num!J$12</f>
        <v>4047.0000000000009</v>
      </c>
      <c r="K13" s="67">
        <f>RES_hhdet_num!K$12</f>
        <v>2798.9999999999995</v>
      </c>
      <c r="L13" s="67">
        <f>RES_hhdet_num!L$12</f>
        <v>3033.9999999999995</v>
      </c>
      <c r="M13" s="67">
        <f>RES_hhdet_num!M$12</f>
        <v>514.99999999999966</v>
      </c>
      <c r="N13" s="67">
        <f>RES_hhdet_num!N$12</f>
        <v>502.99999999999989</v>
      </c>
      <c r="O13" s="67">
        <f>RES_hhdet_num!O$12</f>
        <v>499.99999999999989</v>
      </c>
      <c r="P13" s="67">
        <f>RES_hhdet_num!P$12</f>
        <v>496.99999999999977</v>
      </c>
      <c r="Q13" s="67">
        <f>RES_hhdet_num!Q$12</f>
        <v>503.99999999999977</v>
      </c>
    </row>
    <row r="14" spans="1:17" ht="12" customHeight="1" x14ac:dyDescent="0.25">
      <c r="A14" s="23" t="s">
        <v>142</v>
      </c>
      <c r="B14" s="67">
        <f>RES_hhdet_num!B$15</f>
        <v>211897</v>
      </c>
      <c r="C14" s="67">
        <f>RES_hhdet_num!C$15</f>
        <v>189144</v>
      </c>
      <c r="D14" s="67">
        <f>RES_hhdet_num!D$15</f>
        <v>118037</v>
      </c>
      <c r="E14" s="67">
        <f>RES_hhdet_num!E$15</f>
        <v>111261</v>
      </c>
      <c r="F14" s="67">
        <f>RES_hhdet_num!F$15</f>
        <v>94217</v>
      </c>
      <c r="G14" s="67">
        <f>RES_hhdet_num!G$15</f>
        <v>89505</v>
      </c>
      <c r="H14" s="67">
        <f>RES_hhdet_num!H$15</f>
        <v>81019.999999999985</v>
      </c>
      <c r="I14" s="67">
        <f>RES_hhdet_num!I$15</f>
        <v>66974.999999999985</v>
      </c>
      <c r="J14" s="67">
        <f>RES_hhdet_num!J$15</f>
        <v>66343</v>
      </c>
      <c r="K14" s="67">
        <f>RES_hhdet_num!K$15</f>
        <v>19837.999999999996</v>
      </c>
      <c r="L14" s="67">
        <f>RES_hhdet_num!L$15</f>
        <v>20259.999999999996</v>
      </c>
      <c r="M14" s="67">
        <f>RES_hhdet_num!M$15</f>
        <v>9834.9999999999945</v>
      </c>
      <c r="N14" s="67">
        <f>RES_hhdet_num!N$15</f>
        <v>8653.9999999999982</v>
      </c>
      <c r="O14" s="67">
        <f>RES_hhdet_num!O$15</f>
        <v>8005.9999999999982</v>
      </c>
      <c r="P14" s="67">
        <f>RES_hhdet_num!P$15</f>
        <v>6542.9999999999973</v>
      </c>
      <c r="Q14" s="67">
        <f>RES_hhdet_num!Q$15</f>
        <v>6024.9999999999973</v>
      </c>
    </row>
    <row r="15" spans="1:17" ht="12" customHeight="1" x14ac:dyDescent="0.25">
      <c r="A15" s="23" t="s">
        <v>141</v>
      </c>
      <c r="B15" s="67">
        <f>RES_hhdet_num!B$16</f>
        <v>3849</v>
      </c>
      <c r="C15" s="67">
        <f>RES_hhdet_num!C$16</f>
        <v>3422</v>
      </c>
      <c r="D15" s="67">
        <f>RES_hhdet_num!D$16</f>
        <v>2127</v>
      </c>
      <c r="E15" s="67">
        <f>RES_hhdet_num!E$16</f>
        <v>2065</v>
      </c>
      <c r="F15" s="67">
        <f>RES_hhdet_num!F$16</f>
        <v>1794.9999999999995</v>
      </c>
      <c r="G15" s="67">
        <f>RES_hhdet_num!G$16</f>
        <v>1756.9999999999998</v>
      </c>
      <c r="H15" s="67">
        <f>RES_hhdet_num!H$16</f>
        <v>2094.9999999999991</v>
      </c>
      <c r="I15" s="67">
        <f>RES_hhdet_num!I$16</f>
        <v>2172.9999999999995</v>
      </c>
      <c r="J15" s="67">
        <f>RES_hhdet_num!J$16</f>
        <v>2667</v>
      </c>
      <c r="K15" s="67">
        <f>RES_hhdet_num!K$16</f>
        <v>913.99999999999989</v>
      </c>
      <c r="L15" s="67">
        <f>RES_hhdet_num!L$16</f>
        <v>1027.9999999999998</v>
      </c>
      <c r="M15" s="67">
        <f>RES_hhdet_num!M$16</f>
        <v>605.99999999999966</v>
      </c>
      <c r="N15" s="67">
        <f>RES_hhdet_num!N$16</f>
        <v>532.99999999999989</v>
      </c>
      <c r="O15" s="67">
        <f>RES_hhdet_num!O$16</f>
        <v>501.99999999999989</v>
      </c>
      <c r="P15" s="67">
        <f>RES_hhdet_num!P$16</f>
        <v>440.99999999999983</v>
      </c>
      <c r="Q15" s="67">
        <f>RES_hhdet_num!Q$16</f>
        <v>418.99999999999983</v>
      </c>
    </row>
    <row r="16" spans="1:17" ht="12" customHeight="1" x14ac:dyDescent="0.25">
      <c r="A16" s="146" t="s">
        <v>62</v>
      </c>
      <c r="B16" s="145"/>
      <c r="C16" s="145"/>
      <c r="D16" s="145"/>
      <c r="E16" s="145"/>
      <c r="F16" s="145"/>
      <c r="G16" s="145"/>
      <c r="H16" s="145"/>
      <c r="I16" s="145"/>
      <c r="J16" s="145"/>
      <c r="K16" s="145"/>
      <c r="L16" s="145"/>
      <c r="M16" s="145"/>
      <c r="N16" s="145"/>
      <c r="O16" s="145"/>
      <c r="P16" s="145"/>
      <c r="Q16" s="145"/>
    </row>
    <row r="17" spans="1:17" ht="12" customHeight="1" x14ac:dyDescent="0.25">
      <c r="A17" s="23" t="s">
        <v>58</v>
      </c>
      <c r="B17" s="67">
        <f>RES_hhdet_num!B$20</f>
        <v>0</v>
      </c>
      <c r="C17" s="67">
        <f>RES_hhdet_num!C$20</f>
        <v>0</v>
      </c>
      <c r="D17" s="67">
        <f>RES_hhdet_num!D$20</f>
        <v>0</v>
      </c>
      <c r="E17" s="67">
        <f>RES_hhdet_num!E$20</f>
        <v>0</v>
      </c>
      <c r="F17" s="67">
        <f>RES_hhdet_num!F$20</f>
        <v>0</v>
      </c>
      <c r="G17" s="67">
        <f>RES_hhdet_num!G$20</f>
        <v>0</v>
      </c>
      <c r="H17" s="67">
        <f>RES_hhdet_num!H$20</f>
        <v>0</v>
      </c>
      <c r="I17" s="67">
        <f>RES_hhdet_num!I$20</f>
        <v>0</v>
      </c>
      <c r="J17" s="67">
        <f>RES_hhdet_num!J$20</f>
        <v>0</v>
      </c>
      <c r="K17" s="67">
        <f>RES_hhdet_num!K$20</f>
        <v>0</v>
      </c>
      <c r="L17" s="67">
        <f>RES_hhdet_num!L$20</f>
        <v>0</v>
      </c>
      <c r="M17" s="67">
        <f>RES_hhdet_num!M$20</f>
        <v>0</v>
      </c>
      <c r="N17" s="67">
        <f>RES_hhdet_num!N$20</f>
        <v>0</v>
      </c>
      <c r="O17" s="67">
        <f>RES_hhdet_num!O$20</f>
        <v>0</v>
      </c>
      <c r="P17" s="67">
        <f>RES_hhdet_num!P$20</f>
        <v>0</v>
      </c>
      <c r="Q17" s="67">
        <f>RES_hhdet_num!Q$20</f>
        <v>0</v>
      </c>
    </row>
    <row r="18" spans="1:17" ht="12" customHeight="1" x14ac:dyDescent="0.25">
      <c r="A18" s="23" t="s">
        <v>57</v>
      </c>
      <c r="B18" s="67">
        <f>RES_hhdet_num!B$21</f>
        <v>132812</v>
      </c>
      <c r="C18" s="67">
        <f>RES_hhdet_num!C$21</f>
        <v>117591</v>
      </c>
      <c r="D18" s="67">
        <f>RES_hhdet_num!D$21</f>
        <v>83569</v>
      </c>
      <c r="E18" s="67">
        <f>RES_hhdet_num!E$21</f>
        <v>79003</v>
      </c>
      <c r="F18" s="67">
        <f>RES_hhdet_num!F$21</f>
        <v>72865</v>
      </c>
      <c r="G18" s="67">
        <f>RES_hhdet_num!G$21</f>
        <v>70067.999999999985</v>
      </c>
      <c r="H18" s="67">
        <f>RES_hhdet_num!H$21</f>
        <v>66245.999999999971</v>
      </c>
      <c r="I18" s="67">
        <f>RES_hhdet_num!I$21</f>
        <v>63568.999999999971</v>
      </c>
      <c r="J18" s="67">
        <f>RES_hhdet_num!J$21</f>
        <v>61648.000000000007</v>
      </c>
      <c r="K18" s="67">
        <f>RES_hhdet_num!K$21</f>
        <v>38286.999999999993</v>
      </c>
      <c r="L18" s="67">
        <f>RES_hhdet_num!L$21</f>
        <v>36036.999999999971</v>
      </c>
      <c r="M18" s="67">
        <f>RES_hhdet_num!M$21</f>
        <v>7640.9999999999964</v>
      </c>
      <c r="N18" s="67">
        <f>RES_hhdet_num!N$21</f>
        <v>7394.9999999999982</v>
      </c>
      <c r="O18" s="67">
        <f>RES_hhdet_num!O$21</f>
        <v>7015.9999999999982</v>
      </c>
      <c r="P18" s="67">
        <f>RES_hhdet_num!P$21</f>
        <v>5680.9999999999973</v>
      </c>
      <c r="Q18" s="67">
        <f>RES_hhdet_num!Q$21</f>
        <v>5657.9999999999973</v>
      </c>
    </row>
    <row r="19" spans="1:17" ht="12" customHeight="1" x14ac:dyDescent="0.25">
      <c r="A19" s="29" t="s">
        <v>140</v>
      </c>
      <c r="B19" s="83">
        <f>RES_hhdet_num!B$22</f>
        <v>343942</v>
      </c>
      <c r="C19" s="83">
        <f>RES_hhdet_num!C$22</f>
        <v>319988</v>
      </c>
      <c r="D19" s="83">
        <f>RES_hhdet_num!D$22</f>
        <v>232894</v>
      </c>
      <c r="E19" s="83">
        <f>RES_hhdet_num!E$22</f>
        <v>228181</v>
      </c>
      <c r="F19" s="83">
        <f>RES_hhdet_num!F$22</f>
        <v>210894</v>
      </c>
      <c r="G19" s="83">
        <f>RES_hhdet_num!G$22</f>
        <v>206681.99999999997</v>
      </c>
      <c r="H19" s="83">
        <f>RES_hhdet_num!H$22</f>
        <v>209673.99999999997</v>
      </c>
      <c r="I19" s="83">
        <f>RES_hhdet_num!I$22</f>
        <v>211973.00000000003</v>
      </c>
      <c r="J19" s="83">
        <f>RES_hhdet_num!J$22</f>
        <v>210316</v>
      </c>
      <c r="K19" s="83">
        <f>RES_hhdet_num!K$22</f>
        <v>128390</v>
      </c>
      <c r="L19" s="83">
        <f>RES_hhdet_num!L$22</f>
        <v>130377.00000000001</v>
      </c>
      <c r="M19" s="83">
        <f>RES_hhdet_num!M$22</f>
        <v>29442.999999999985</v>
      </c>
      <c r="N19" s="83">
        <f>RES_hhdet_num!N$22</f>
        <v>29403.999999999993</v>
      </c>
      <c r="O19" s="83">
        <f>RES_hhdet_num!O$22</f>
        <v>29428.999999999993</v>
      </c>
      <c r="P19" s="83">
        <f>RES_hhdet_num!P$22</f>
        <v>28712.999999999985</v>
      </c>
      <c r="Q19" s="83">
        <f>RES_hhdet_num!Q$22</f>
        <v>28687.999999999985</v>
      </c>
    </row>
    <row r="20" spans="1:17" s="28" customFormat="1" ht="12" customHeight="1" x14ac:dyDescent="0.25"/>
    <row r="21" spans="1:17" ht="12" customHeight="1" x14ac:dyDescent="0.25">
      <c r="A21" s="152" t="s">
        <v>23</v>
      </c>
      <c r="B21" s="151"/>
      <c r="C21" s="151"/>
      <c r="D21" s="151"/>
      <c r="E21" s="151"/>
      <c r="F21" s="151"/>
      <c r="G21" s="151"/>
      <c r="H21" s="151"/>
      <c r="I21" s="151"/>
      <c r="J21" s="151"/>
      <c r="K21" s="151"/>
      <c r="L21" s="151"/>
      <c r="M21" s="151"/>
      <c r="N21" s="151"/>
      <c r="O21" s="151"/>
      <c r="P21" s="151"/>
      <c r="Q21" s="151"/>
    </row>
    <row r="22" spans="1:17" ht="12" customHeight="1" x14ac:dyDescent="0.25">
      <c r="A22" s="150" t="s">
        <v>65</v>
      </c>
      <c r="B22" s="149"/>
      <c r="C22" s="149"/>
      <c r="D22" s="149"/>
      <c r="E22" s="149"/>
      <c r="F22" s="149"/>
      <c r="G22" s="149"/>
      <c r="H22" s="149"/>
      <c r="I22" s="149"/>
      <c r="J22" s="149"/>
      <c r="K22" s="149"/>
      <c r="L22" s="149"/>
      <c r="M22" s="149"/>
      <c r="N22" s="149"/>
      <c r="O22" s="149"/>
      <c r="P22" s="149"/>
      <c r="Q22" s="149"/>
    </row>
    <row r="23" spans="1:17" ht="12" customHeight="1" x14ac:dyDescent="0.25">
      <c r="A23" s="23" t="s">
        <v>58</v>
      </c>
      <c r="B23" s="67"/>
      <c r="C23" s="67">
        <f>B7+C39-C7</f>
        <v>39175</v>
      </c>
      <c r="D23" s="67">
        <f t="shared" ref="D23:Q23" si="0">C7+D39-D7</f>
        <v>121116</v>
      </c>
      <c r="E23" s="67">
        <f t="shared" si="0"/>
        <v>29797.125</v>
      </c>
      <c r="F23" s="67">
        <f t="shared" si="0"/>
        <v>29797.125</v>
      </c>
      <c r="G23" s="67">
        <f t="shared" si="0"/>
        <v>29797.125</v>
      </c>
      <c r="H23" s="67">
        <f t="shared" si="0"/>
        <v>29797.125000000058</v>
      </c>
      <c r="I23" s="67">
        <f t="shared" si="0"/>
        <v>29797.124999999942</v>
      </c>
      <c r="J23" s="67">
        <f t="shared" si="0"/>
        <v>29797.125</v>
      </c>
      <c r="K23" s="67">
        <f t="shared" si="0"/>
        <v>105287.00000000003</v>
      </c>
      <c r="L23" s="67">
        <f t="shared" si="0"/>
        <v>29797.124999999971</v>
      </c>
      <c r="M23" s="67">
        <f t="shared" si="0"/>
        <v>129330.00000000003</v>
      </c>
      <c r="N23" s="67">
        <f t="shared" si="0"/>
        <v>284.99999999998545</v>
      </c>
      <c r="O23" s="67">
        <f t="shared" si="0"/>
        <v>354</v>
      </c>
      <c r="P23" s="67">
        <f t="shared" si="0"/>
        <v>2051.0000000000073</v>
      </c>
      <c r="Q23" s="67">
        <f t="shared" si="0"/>
        <v>48</v>
      </c>
    </row>
    <row r="24" spans="1:17" ht="12" customHeight="1" x14ac:dyDescent="0.25">
      <c r="A24" s="146" t="s">
        <v>112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25">
      <c r="A25" s="23" t="s">
        <v>60</v>
      </c>
      <c r="B25" s="67"/>
      <c r="C25" s="67">
        <f>B9+C41-C9</f>
        <v>1177</v>
      </c>
      <c r="D25" s="67">
        <f t="shared" ref="D25:Q25" si="1">C9+D41-D9</f>
        <v>2209</v>
      </c>
      <c r="E25" s="67">
        <f t="shared" si="1"/>
        <v>636.75</v>
      </c>
      <c r="F25" s="67">
        <f t="shared" si="1"/>
        <v>761</v>
      </c>
      <c r="G25" s="67">
        <f t="shared" si="1"/>
        <v>636.75000000000091</v>
      </c>
      <c r="H25" s="67">
        <f t="shared" si="1"/>
        <v>810.5</v>
      </c>
      <c r="I25" s="67">
        <f t="shared" si="1"/>
        <v>1026.25</v>
      </c>
      <c r="J25" s="67">
        <f t="shared" si="1"/>
        <v>1206.9999999999991</v>
      </c>
      <c r="K25" s="67">
        <f t="shared" si="1"/>
        <v>1873.0000000000005</v>
      </c>
      <c r="L25" s="67">
        <f t="shared" si="1"/>
        <v>725.00000000000045</v>
      </c>
      <c r="M25" s="67">
        <f t="shared" si="1"/>
        <v>2737</v>
      </c>
      <c r="N25" s="67">
        <f t="shared" si="1"/>
        <v>520.99999999999977</v>
      </c>
      <c r="O25" s="67">
        <f t="shared" si="1"/>
        <v>620</v>
      </c>
      <c r="P25" s="67">
        <f t="shared" si="1"/>
        <v>527.00000000000023</v>
      </c>
      <c r="Q25" s="67">
        <f t="shared" si="1"/>
        <v>644</v>
      </c>
    </row>
    <row r="26" spans="1:17" ht="12" customHeight="1" x14ac:dyDescent="0.25">
      <c r="A26" s="146" t="s">
        <v>63</v>
      </c>
      <c r="B26" s="145"/>
      <c r="C26" s="145"/>
      <c r="D26" s="145"/>
      <c r="E26" s="145"/>
      <c r="F26" s="145"/>
      <c r="G26" s="145"/>
      <c r="H26" s="145"/>
      <c r="I26" s="145"/>
      <c r="J26" s="145"/>
      <c r="K26" s="145"/>
      <c r="L26" s="145"/>
      <c r="M26" s="145"/>
      <c r="N26" s="145"/>
      <c r="O26" s="145"/>
      <c r="P26" s="145"/>
      <c r="Q26" s="145"/>
    </row>
    <row r="27" spans="1:17" ht="12" customHeight="1" x14ac:dyDescent="0.25">
      <c r="A27" s="23" t="s">
        <v>171</v>
      </c>
      <c r="B27" s="67"/>
      <c r="C27" s="67">
        <f t="shared" ref="C27:Q31" si="2">B11+C43-C11</f>
        <v>3971.25</v>
      </c>
      <c r="D27" s="67">
        <f t="shared" si="2"/>
        <v>3971.25</v>
      </c>
      <c r="E27" s="67">
        <f t="shared" si="2"/>
        <v>2978.25</v>
      </c>
      <c r="F27" s="67">
        <f t="shared" si="2"/>
        <v>2978.25</v>
      </c>
      <c r="G27" s="67">
        <f t="shared" si="2"/>
        <v>3984.3527553113236</v>
      </c>
      <c r="H27" s="67">
        <f t="shared" si="2"/>
        <v>2978.2500000000146</v>
      </c>
      <c r="I27" s="67">
        <f t="shared" si="2"/>
        <v>2978.2499999999854</v>
      </c>
      <c r="J27" s="67">
        <f t="shared" si="2"/>
        <v>7579.0539375871595</v>
      </c>
      <c r="K27" s="67">
        <f t="shared" si="2"/>
        <v>37554.683167851384</v>
      </c>
      <c r="L27" s="67">
        <f t="shared" si="2"/>
        <v>16331.032516884909</v>
      </c>
      <c r="M27" s="67">
        <f t="shared" si="2"/>
        <v>71316.714342604886</v>
      </c>
      <c r="N27" s="67">
        <f t="shared" si="2"/>
        <v>70.852852857820835</v>
      </c>
      <c r="O27" s="67">
        <f t="shared" si="2"/>
        <v>116.53088178962571</v>
      </c>
      <c r="P27" s="67">
        <f t="shared" si="2"/>
        <v>1264.2798920823952</v>
      </c>
      <c r="Q27" s="67">
        <f t="shared" si="2"/>
        <v>0</v>
      </c>
    </row>
    <row r="28" spans="1:17" ht="12" customHeight="1" x14ac:dyDescent="0.25">
      <c r="A28" s="23" t="s">
        <v>144</v>
      </c>
      <c r="B28" s="67"/>
      <c r="C28" s="67">
        <f t="shared" si="2"/>
        <v>24231.442202146369</v>
      </c>
      <c r="D28" s="67">
        <f t="shared" si="2"/>
        <v>49964</v>
      </c>
      <c r="E28" s="67">
        <f t="shared" si="2"/>
        <v>18182.25</v>
      </c>
      <c r="F28" s="67">
        <f t="shared" si="2"/>
        <v>18496.613568498069</v>
      </c>
      <c r="G28" s="67">
        <f t="shared" si="2"/>
        <v>18182.250000000015</v>
      </c>
      <c r="H28" s="67">
        <f t="shared" si="2"/>
        <v>18182.25</v>
      </c>
      <c r="I28" s="67">
        <f t="shared" si="2"/>
        <v>18182.25</v>
      </c>
      <c r="J28" s="67">
        <f t="shared" si="2"/>
        <v>18182.249999999971</v>
      </c>
      <c r="K28" s="67">
        <f t="shared" si="2"/>
        <v>54662.966032428369</v>
      </c>
      <c r="L28" s="67">
        <f t="shared" si="2"/>
        <v>12782.919198283627</v>
      </c>
      <c r="M28" s="67">
        <f t="shared" si="2"/>
        <v>52789.724068214251</v>
      </c>
      <c r="N28" s="67">
        <f t="shared" si="2"/>
        <v>201.92852121737633</v>
      </c>
      <c r="O28" s="67">
        <f t="shared" si="2"/>
        <v>234.17203003295072</v>
      </c>
      <c r="P28" s="67">
        <f t="shared" si="2"/>
        <v>781.18922698425922</v>
      </c>
      <c r="Q28" s="67">
        <f t="shared" si="2"/>
        <v>133</v>
      </c>
    </row>
    <row r="29" spans="1:17" ht="12" customHeight="1" x14ac:dyDescent="0.25">
      <c r="A29" s="23" t="s">
        <v>143</v>
      </c>
      <c r="B29" s="67"/>
      <c r="C29" s="67">
        <f t="shared" si="2"/>
        <v>452.05779785362802</v>
      </c>
      <c r="D29" s="67">
        <f t="shared" si="2"/>
        <v>913</v>
      </c>
      <c r="E29" s="67">
        <f t="shared" si="2"/>
        <v>330.00000000000045</v>
      </c>
      <c r="F29" s="67">
        <f t="shared" si="2"/>
        <v>330</v>
      </c>
      <c r="G29" s="67">
        <f t="shared" si="2"/>
        <v>330</v>
      </c>
      <c r="H29" s="67">
        <f t="shared" si="2"/>
        <v>330</v>
      </c>
      <c r="I29" s="67">
        <f t="shared" si="2"/>
        <v>330</v>
      </c>
      <c r="J29" s="67">
        <f t="shared" si="2"/>
        <v>370.98939711937601</v>
      </c>
      <c r="K29" s="67">
        <f t="shared" si="2"/>
        <v>2224.7800220668582</v>
      </c>
      <c r="L29" s="67">
        <f t="shared" si="2"/>
        <v>683.17328483146457</v>
      </c>
      <c r="M29" s="67">
        <f t="shared" si="2"/>
        <v>2519</v>
      </c>
      <c r="N29" s="67">
        <f t="shared" si="2"/>
        <v>12.2186259247934</v>
      </c>
      <c r="O29" s="67">
        <f t="shared" si="2"/>
        <v>3.2970881774238023</v>
      </c>
      <c r="P29" s="67">
        <f t="shared" si="2"/>
        <v>5.5308809333504314</v>
      </c>
      <c r="Q29" s="67">
        <f t="shared" si="2"/>
        <v>0</v>
      </c>
    </row>
    <row r="30" spans="1:17" ht="12" customHeight="1" x14ac:dyDescent="0.25">
      <c r="A30" s="23" t="s">
        <v>142</v>
      </c>
      <c r="B30" s="67"/>
      <c r="C30" s="67">
        <f t="shared" si="2"/>
        <v>26473.930787366407</v>
      </c>
      <c r="D30" s="67">
        <f t="shared" si="2"/>
        <v>71107</v>
      </c>
      <c r="E30" s="67">
        <f t="shared" si="2"/>
        <v>19865.25</v>
      </c>
      <c r="F30" s="67">
        <f t="shared" si="2"/>
        <v>19865.25</v>
      </c>
      <c r="G30" s="67">
        <f t="shared" si="2"/>
        <v>19865.250000000015</v>
      </c>
      <c r="H30" s="67">
        <f t="shared" si="2"/>
        <v>20758.614712173701</v>
      </c>
      <c r="I30" s="67">
        <f t="shared" si="2"/>
        <v>22948.086090835015</v>
      </c>
      <c r="J30" s="67">
        <f t="shared" si="2"/>
        <v>19865.249999999985</v>
      </c>
      <c r="K30" s="67">
        <f t="shared" si="2"/>
        <v>46505</v>
      </c>
      <c r="L30" s="67">
        <f t="shared" si="2"/>
        <v>10716.53179101471</v>
      </c>
      <c r="M30" s="67">
        <f t="shared" si="2"/>
        <v>10425.000000000002</v>
      </c>
      <c r="N30" s="67">
        <f t="shared" si="2"/>
        <v>1180.9999999999964</v>
      </c>
      <c r="O30" s="67">
        <f t="shared" si="2"/>
        <v>648</v>
      </c>
      <c r="P30" s="67">
        <f t="shared" si="2"/>
        <v>1463.0000000000009</v>
      </c>
      <c r="Q30" s="67">
        <f t="shared" si="2"/>
        <v>518</v>
      </c>
    </row>
    <row r="31" spans="1:17" ht="12" customHeight="1" x14ac:dyDescent="0.25">
      <c r="A31" s="23" t="s">
        <v>141</v>
      </c>
      <c r="B31" s="67"/>
      <c r="C31" s="67">
        <f t="shared" si="2"/>
        <v>494.31921263359072</v>
      </c>
      <c r="D31" s="67">
        <f t="shared" si="2"/>
        <v>1295</v>
      </c>
      <c r="E31" s="67">
        <f t="shared" si="2"/>
        <v>360.75</v>
      </c>
      <c r="F31" s="67">
        <f t="shared" si="2"/>
        <v>360.75000000000045</v>
      </c>
      <c r="G31" s="67">
        <f t="shared" si="2"/>
        <v>360.75000000000023</v>
      </c>
      <c r="H31" s="67">
        <f t="shared" si="2"/>
        <v>360.75</v>
      </c>
      <c r="I31" s="67">
        <f t="shared" si="2"/>
        <v>360.75</v>
      </c>
      <c r="J31" s="67">
        <f t="shared" si="2"/>
        <v>464.98674280565319</v>
      </c>
      <c r="K31" s="67">
        <f t="shared" si="2"/>
        <v>1753</v>
      </c>
      <c r="L31" s="67">
        <f t="shared" si="2"/>
        <v>565.17328139995675</v>
      </c>
      <c r="M31" s="67">
        <f t="shared" si="2"/>
        <v>422.00000000000011</v>
      </c>
      <c r="N31" s="67">
        <f t="shared" si="2"/>
        <v>72.999999999999773</v>
      </c>
      <c r="O31" s="67">
        <f t="shared" si="2"/>
        <v>31</v>
      </c>
      <c r="P31" s="67">
        <f t="shared" si="2"/>
        <v>61.000000000000057</v>
      </c>
      <c r="Q31" s="67">
        <f t="shared" si="2"/>
        <v>22</v>
      </c>
    </row>
    <row r="32" spans="1:17" ht="12" customHeight="1" x14ac:dyDescent="0.25">
      <c r="A32" s="146" t="s">
        <v>62</v>
      </c>
      <c r="B32" s="145"/>
      <c r="C32" s="145"/>
      <c r="D32" s="145"/>
      <c r="E32" s="145"/>
      <c r="F32" s="145"/>
      <c r="G32" s="145"/>
      <c r="H32" s="145"/>
      <c r="I32" s="145"/>
      <c r="J32" s="145"/>
      <c r="K32" s="145"/>
      <c r="L32" s="145"/>
      <c r="M32" s="145"/>
      <c r="N32" s="145"/>
      <c r="O32" s="145"/>
      <c r="P32" s="145"/>
      <c r="Q32" s="145"/>
    </row>
    <row r="33" spans="1:17" ht="12" customHeight="1" x14ac:dyDescent="0.25">
      <c r="A33" s="23" t="s">
        <v>58</v>
      </c>
      <c r="B33" s="67"/>
      <c r="C33" s="67">
        <f t="shared" ref="C33:Q35" si="3">B17+C49-C17</f>
        <v>0</v>
      </c>
      <c r="D33" s="67">
        <f t="shared" si="3"/>
        <v>0</v>
      </c>
      <c r="E33" s="67">
        <f t="shared" si="3"/>
        <v>0</v>
      </c>
      <c r="F33" s="67">
        <f t="shared" si="3"/>
        <v>0</v>
      </c>
      <c r="G33" s="67">
        <f t="shared" si="3"/>
        <v>0</v>
      </c>
      <c r="H33" s="67">
        <f t="shared" si="3"/>
        <v>0</v>
      </c>
      <c r="I33" s="67">
        <f t="shared" si="3"/>
        <v>0</v>
      </c>
      <c r="J33" s="67">
        <f t="shared" si="3"/>
        <v>0</v>
      </c>
      <c r="K33" s="67">
        <f t="shared" si="3"/>
        <v>0</v>
      </c>
      <c r="L33" s="67">
        <f t="shared" si="3"/>
        <v>0</v>
      </c>
      <c r="M33" s="67">
        <f t="shared" si="3"/>
        <v>0</v>
      </c>
      <c r="N33" s="67">
        <f t="shared" si="3"/>
        <v>0</v>
      </c>
      <c r="O33" s="67">
        <f t="shared" si="3"/>
        <v>0</v>
      </c>
      <c r="P33" s="67">
        <f t="shared" si="3"/>
        <v>0</v>
      </c>
      <c r="Q33" s="67">
        <f t="shared" si="3"/>
        <v>0</v>
      </c>
    </row>
    <row r="34" spans="1:17" ht="12" customHeight="1" x14ac:dyDescent="0.25">
      <c r="A34" s="23" t="s">
        <v>57</v>
      </c>
      <c r="B34" s="67"/>
      <c r="C34" s="67">
        <f t="shared" si="3"/>
        <v>16601.5</v>
      </c>
      <c r="D34" s="67">
        <f t="shared" si="3"/>
        <v>34022</v>
      </c>
      <c r="E34" s="67">
        <f t="shared" si="3"/>
        <v>12451.5</v>
      </c>
      <c r="F34" s="67">
        <f t="shared" si="3"/>
        <v>15588.774602056728</v>
      </c>
      <c r="G34" s="67">
        <f t="shared" si="3"/>
        <v>14907.240177343905</v>
      </c>
      <c r="H34" s="67">
        <f t="shared" si="3"/>
        <v>17777.967347554324</v>
      </c>
      <c r="I34" s="67">
        <f t="shared" si="3"/>
        <v>19349.396006392082</v>
      </c>
      <c r="J34" s="67">
        <f t="shared" si="3"/>
        <v>21226.419707022775</v>
      </c>
      <c r="K34" s="67">
        <f t="shared" si="3"/>
        <v>32491.85675836671</v>
      </c>
      <c r="L34" s="67">
        <f t="shared" si="3"/>
        <v>35690.875</v>
      </c>
      <c r="M34" s="67">
        <f t="shared" si="3"/>
        <v>36036.999999999971</v>
      </c>
      <c r="N34" s="67">
        <f t="shared" si="3"/>
        <v>7640.9999999999982</v>
      </c>
      <c r="O34" s="67">
        <f t="shared" si="3"/>
        <v>7395</v>
      </c>
      <c r="P34" s="67">
        <f t="shared" si="3"/>
        <v>7016.0000000000009</v>
      </c>
      <c r="Q34" s="67">
        <f t="shared" si="3"/>
        <v>5680.9999999999991</v>
      </c>
    </row>
    <row r="35" spans="1:17" ht="12" customHeight="1" x14ac:dyDescent="0.25">
      <c r="A35" s="29" t="s">
        <v>140</v>
      </c>
      <c r="B35" s="83"/>
      <c r="C35" s="83">
        <f t="shared" si="3"/>
        <v>42992.75</v>
      </c>
      <c r="D35" s="83">
        <f t="shared" si="3"/>
        <v>87094</v>
      </c>
      <c r="E35" s="83">
        <f t="shared" si="3"/>
        <v>32244.75</v>
      </c>
      <c r="F35" s="83">
        <f t="shared" si="3"/>
        <v>32244.75</v>
      </c>
      <c r="G35" s="83">
        <f t="shared" si="3"/>
        <v>32244.750000000029</v>
      </c>
      <c r="H35" s="83">
        <f t="shared" si="3"/>
        <v>32244.75</v>
      </c>
      <c r="I35" s="83">
        <f t="shared" si="3"/>
        <v>32244.749999999971</v>
      </c>
      <c r="J35" s="83">
        <f t="shared" si="3"/>
        <v>32244.750000000029</v>
      </c>
      <c r="K35" s="83">
        <f t="shared" si="3"/>
        <v>82939.767763356998</v>
      </c>
      <c r="L35" s="83">
        <f t="shared" si="3"/>
        <v>11705.421355951563</v>
      </c>
      <c r="M35" s="83">
        <f t="shared" si="3"/>
        <v>109310.35677095038</v>
      </c>
      <c r="N35" s="83">
        <f t="shared" si="3"/>
        <v>201.20555364715983</v>
      </c>
      <c r="O35" s="83">
        <f t="shared" si="3"/>
        <v>354</v>
      </c>
      <c r="P35" s="83">
        <f t="shared" si="3"/>
        <v>2051.0000000000073</v>
      </c>
      <c r="Q35" s="83">
        <f t="shared" si="3"/>
        <v>48</v>
      </c>
    </row>
    <row r="37" spans="1:17" ht="12" customHeight="1" x14ac:dyDescent="0.25">
      <c r="A37" s="152" t="s">
        <v>22</v>
      </c>
      <c r="B37" s="151"/>
      <c r="C37" s="151"/>
      <c r="D37" s="151"/>
      <c r="E37" s="151"/>
      <c r="F37" s="151"/>
      <c r="G37" s="151"/>
      <c r="H37" s="151"/>
      <c r="I37" s="151"/>
      <c r="J37" s="151"/>
      <c r="K37" s="151"/>
      <c r="L37" s="151"/>
      <c r="M37" s="151"/>
      <c r="N37" s="151"/>
      <c r="O37" s="151"/>
      <c r="P37" s="151"/>
      <c r="Q37" s="151"/>
    </row>
    <row r="38" spans="1:17" ht="12" customHeight="1" x14ac:dyDescent="0.25">
      <c r="A38" s="150" t="s">
        <v>65</v>
      </c>
      <c r="B38" s="149"/>
      <c r="C38" s="149"/>
      <c r="D38" s="149"/>
      <c r="E38" s="149"/>
      <c r="F38" s="149"/>
      <c r="G38" s="149"/>
      <c r="H38" s="149"/>
      <c r="I38" s="149"/>
      <c r="J38" s="149"/>
      <c r="K38" s="149"/>
      <c r="L38" s="149"/>
      <c r="M38" s="149"/>
      <c r="N38" s="149"/>
      <c r="O38" s="149"/>
      <c r="P38" s="149"/>
      <c r="Q38" s="149"/>
    </row>
    <row r="39" spans="1:17" ht="12" customHeight="1" x14ac:dyDescent="0.25">
      <c r="A39" s="23" t="s">
        <v>58</v>
      </c>
      <c r="B39" s="67"/>
      <c r="C39" s="67">
        <f>RES_hhdet_in!C$5</f>
        <v>0</v>
      </c>
      <c r="D39" s="67">
        <f>RES_hhdet_in!D$5</f>
        <v>0</v>
      </c>
      <c r="E39" s="67">
        <f>RES_hhdet_in!E$5</f>
        <v>20518.125000000004</v>
      </c>
      <c r="F39" s="67">
        <f>RES_hhdet_in!F$5</f>
        <v>6372.1249999999991</v>
      </c>
      <c r="G39" s="67">
        <f>RES_hhdet_in!G$5</f>
        <v>22788.125</v>
      </c>
      <c r="H39" s="67">
        <f>RES_hhdet_in!H$5</f>
        <v>28967.125</v>
      </c>
      <c r="I39" s="67">
        <f>RES_hhdet_in!I$5</f>
        <v>29419.125</v>
      </c>
      <c r="J39" s="67">
        <f>RES_hhdet_in!J$5</f>
        <v>26219.125</v>
      </c>
      <c r="K39" s="67">
        <f>RES_hhdet_in!K$5</f>
        <v>0</v>
      </c>
      <c r="L39" s="67">
        <f>RES_hhdet_in!L$5</f>
        <v>29534.124999999996</v>
      </c>
      <c r="M39" s="67">
        <f>RES_hhdet_in!M$5</f>
        <v>0</v>
      </c>
      <c r="N39" s="67">
        <f>RES_hhdet_in!N$5</f>
        <v>0</v>
      </c>
      <c r="O39" s="67">
        <f>RES_hhdet_in!O$5</f>
        <v>0</v>
      </c>
      <c r="P39" s="67">
        <f>RES_hhdet_in!P$5</f>
        <v>0</v>
      </c>
      <c r="Q39" s="67">
        <f>RES_hhdet_in!Q$5</f>
        <v>0</v>
      </c>
    </row>
    <row r="40" spans="1:17" ht="12" customHeight="1" x14ac:dyDescent="0.25">
      <c r="A40" s="146" t="s">
        <v>112</v>
      </c>
      <c r="B40" s="145"/>
      <c r="C40" s="145"/>
      <c r="D40" s="145"/>
      <c r="E40" s="145"/>
      <c r="F40" s="145"/>
      <c r="G40" s="145"/>
      <c r="H40" s="145"/>
      <c r="I40" s="145"/>
      <c r="J40" s="145"/>
      <c r="K40" s="145"/>
      <c r="L40" s="145"/>
      <c r="M40" s="145"/>
      <c r="N40" s="145"/>
      <c r="O40" s="145"/>
      <c r="P40" s="145"/>
      <c r="Q40" s="145"/>
    </row>
    <row r="41" spans="1:17" ht="12" customHeight="1" x14ac:dyDescent="0.25">
      <c r="A41" s="23" t="s">
        <v>60</v>
      </c>
      <c r="B41" s="67"/>
      <c r="C41" s="67">
        <f>RES_hhdet_in!C$8</f>
        <v>787</v>
      </c>
      <c r="D41" s="67">
        <f>RES_hhdet_in!D$8</f>
        <v>712</v>
      </c>
      <c r="E41" s="67">
        <f>RES_hhdet_in!E$8</f>
        <v>547.75</v>
      </c>
      <c r="F41" s="67">
        <f>RES_hhdet_in!F$8</f>
        <v>521</v>
      </c>
      <c r="G41" s="67">
        <f>RES_hhdet_in!G$8</f>
        <v>793.75</v>
      </c>
      <c r="H41" s="67">
        <f>RES_hhdet_in!H$8</f>
        <v>916.5</v>
      </c>
      <c r="I41" s="67">
        <f>RES_hhdet_in!I$8</f>
        <v>1214.25</v>
      </c>
      <c r="J41" s="67">
        <f>RES_hhdet_in!J$8</f>
        <v>1337</v>
      </c>
      <c r="K41" s="67">
        <f>RES_hhdet_in!K$8</f>
        <v>57.999999999999993</v>
      </c>
      <c r="L41" s="67">
        <f>RES_hhdet_in!L$8</f>
        <v>869</v>
      </c>
      <c r="M41" s="67">
        <f>RES_hhdet_in!M$8</f>
        <v>48</v>
      </c>
      <c r="N41" s="67">
        <f>RES_hhdet_in!N$8</f>
        <v>545</v>
      </c>
      <c r="O41" s="67">
        <f>RES_hhdet_in!O$8</f>
        <v>704</v>
      </c>
      <c r="P41" s="67">
        <f>RES_hhdet_in!P$8</f>
        <v>522</v>
      </c>
      <c r="Q41" s="67">
        <f>RES_hhdet_in!Q$8</f>
        <v>735</v>
      </c>
    </row>
    <row r="42" spans="1:17" ht="12" customHeight="1" x14ac:dyDescent="0.25">
      <c r="A42" s="146" t="s">
        <v>63</v>
      </c>
      <c r="B42" s="145"/>
      <c r="C42" s="145"/>
      <c r="D42" s="145"/>
      <c r="E42" s="145"/>
      <c r="F42" s="145"/>
      <c r="G42" s="145"/>
      <c r="H42" s="145"/>
      <c r="I42" s="145"/>
      <c r="J42" s="145"/>
      <c r="K42" s="145"/>
      <c r="L42" s="145"/>
      <c r="M42" s="145"/>
      <c r="N42" s="145"/>
      <c r="O42" s="145"/>
      <c r="P42" s="145"/>
      <c r="Q42" s="145"/>
    </row>
    <row r="43" spans="1:17" ht="12" customHeight="1" x14ac:dyDescent="0.25">
      <c r="A43" s="23" t="s">
        <v>171</v>
      </c>
      <c r="B43" s="67"/>
      <c r="C43" s="67">
        <f>RES_hhdet_in!C$10</f>
        <v>5792.25</v>
      </c>
      <c r="D43" s="67">
        <f>RES_hhdet_in!D$10</f>
        <v>6134.25</v>
      </c>
      <c r="E43" s="67">
        <f>RES_hhdet_in!E$10</f>
        <v>5432.25</v>
      </c>
      <c r="F43" s="67">
        <f>RES_hhdet_in!F$10</f>
        <v>7348.2499999999973</v>
      </c>
      <c r="G43" s="67">
        <f>RES_hhdet_in!G$10</f>
        <v>5536.3527553113108</v>
      </c>
      <c r="H43" s="67">
        <f>RES_hhdet_in!H$10</f>
        <v>11631.25</v>
      </c>
      <c r="I43" s="67">
        <f>RES_hhdet_in!I$10</f>
        <v>17722.250000000011</v>
      </c>
      <c r="J43" s="67">
        <f>RES_hhdet_in!J$10</f>
        <v>6524.0539375871485</v>
      </c>
      <c r="K43" s="67">
        <f>RES_hhdet_in!K$10</f>
        <v>21672.68316785137</v>
      </c>
      <c r="L43" s="67">
        <f>RES_hhdet_in!L$10</f>
        <v>16241.032516884932</v>
      </c>
      <c r="M43" s="67">
        <f>RES_hhdet_in!M$10</f>
        <v>6818.7143426048651</v>
      </c>
      <c r="N43" s="67">
        <f>RES_hhdet_in!N$10</f>
        <v>1232.8528528578263</v>
      </c>
      <c r="O43" s="67">
        <f>RES_hhdet_in!O$10</f>
        <v>648.53088178962662</v>
      </c>
      <c r="P43" s="67">
        <f>RES_hhdet_in!P$10</f>
        <v>1330.2798920823925</v>
      </c>
      <c r="Q43" s="67">
        <f>RES_hhdet_in!Q$10</f>
        <v>618.00000000000114</v>
      </c>
    </row>
    <row r="44" spans="1:17" ht="12" customHeight="1" x14ac:dyDescent="0.25">
      <c r="A44" s="23" t="s">
        <v>144</v>
      </c>
      <c r="B44" s="67"/>
      <c r="C44" s="67">
        <f>RES_hhdet_in!C$11</f>
        <v>6745.4422021463715</v>
      </c>
      <c r="D44" s="67">
        <f>RES_hhdet_in!D$11</f>
        <v>0</v>
      </c>
      <c r="E44" s="67">
        <f>RES_hhdet_in!E$11</f>
        <v>13310.249999999996</v>
      </c>
      <c r="F44" s="67">
        <f>RES_hhdet_in!F$11</f>
        <v>8152.61356849806</v>
      </c>
      <c r="G44" s="67">
        <f>RES_hhdet_in!G$11</f>
        <v>14381.250000000025</v>
      </c>
      <c r="H44" s="67">
        <f>RES_hhdet_in!H$11</f>
        <v>16227.249999999987</v>
      </c>
      <c r="I44" s="67">
        <f>RES_hhdet_in!I$11</f>
        <v>16391.250000000007</v>
      </c>
      <c r="J44" s="67">
        <f>RES_hhdet_in!J$11</f>
        <v>15115.249999999987</v>
      </c>
      <c r="K44" s="67">
        <f>RES_hhdet_in!K$11</f>
        <v>14763.966032428361</v>
      </c>
      <c r="L44" s="67">
        <f>RES_hhdet_in!L$11</f>
        <v>11838.919198283607</v>
      </c>
      <c r="M44" s="67">
        <f>RES_hhdet_in!M$11</f>
        <v>1323.724068214251</v>
      </c>
      <c r="N44" s="67">
        <f>RES_hhdet_in!N$11</f>
        <v>20.928521217379998</v>
      </c>
      <c r="O44" s="67">
        <f>RES_hhdet_in!O$11</f>
        <v>30.172030032949863</v>
      </c>
      <c r="P44" s="67">
        <f>RES_hhdet_in!P$11</f>
        <v>191.18922698425746</v>
      </c>
      <c r="Q44" s="67">
        <f>RES_hhdet_in!Q$11</f>
        <v>0</v>
      </c>
    </row>
    <row r="45" spans="1:17" ht="12" customHeight="1" x14ac:dyDescent="0.25">
      <c r="A45" s="23" t="s">
        <v>143</v>
      </c>
      <c r="B45" s="67"/>
      <c r="C45" s="67">
        <f>RES_hhdet_in!C$12</f>
        <v>122.05779785362813</v>
      </c>
      <c r="D45" s="67">
        <f>RES_hhdet_in!D$12</f>
        <v>0</v>
      </c>
      <c r="E45" s="67">
        <f>RES_hhdet_in!E$12</f>
        <v>306.99999999999977</v>
      </c>
      <c r="F45" s="67">
        <f>RES_hhdet_in!F$12</f>
        <v>192.99999999999989</v>
      </c>
      <c r="G45" s="67">
        <f>RES_hhdet_in!G$12</f>
        <v>320.00000000000057</v>
      </c>
      <c r="H45" s="67">
        <f>RES_hhdet_in!H$12</f>
        <v>949.00000000000045</v>
      </c>
      <c r="I45" s="67">
        <f>RES_hhdet_in!I$12</f>
        <v>966.00000000000023</v>
      </c>
      <c r="J45" s="67">
        <f>RES_hhdet_in!J$12</f>
        <v>1052.989397119376</v>
      </c>
      <c r="K45" s="67">
        <f>RES_hhdet_in!K$12</f>
        <v>976.78002206685721</v>
      </c>
      <c r="L45" s="67">
        <f>RES_hhdet_in!L$12</f>
        <v>918.17328483146457</v>
      </c>
      <c r="M45" s="67">
        <f>RES_hhdet_in!M$12</f>
        <v>0</v>
      </c>
      <c r="N45" s="67">
        <f>RES_hhdet_in!N$12</f>
        <v>0.21862592479362805</v>
      </c>
      <c r="O45" s="67">
        <f>RES_hhdet_in!O$12</f>
        <v>0.29708817742380261</v>
      </c>
      <c r="P45" s="67">
        <f>RES_hhdet_in!P$12</f>
        <v>2.5308809333503191</v>
      </c>
      <c r="Q45" s="67">
        <f>RES_hhdet_in!Q$12</f>
        <v>7.0000000000000124</v>
      </c>
    </row>
    <row r="46" spans="1:17" ht="12" customHeight="1" x14ac:dyDescent="0.25">
      <c r="A46" s="23" t="s">
        <v>142</v>
      </c>
      <c r="B46" s="67"/>
      <c r="C46" s="67">
        <f>RES_hhdet_in!C$15</f>
        <v>3720.9307873664093</v>
      </c>
      <c r="D46" s="67">
        <f>RES_hhdet_in!D$15</f>
        <v>0</v>
      </c>
      <c r="E46" s="67">
        <f>RES_hhdet_in!E$15</f>
        <v>13089.250000000005</v>
      </c>
      <c r="F46" s="67">
        <f>RES_hhdet_in!F$15</f>
        <v>2821.2499999999936</v>
      </c>
      <c r="G46" s="67">
        <f>RES_hhdet_in!G$15</f>
        <v>15153.250000000015</v>
      </c>
      <c r="H46" s="67">
        <f>RES_hhdet_in!H$15</f>
        <v>12273.614712173687</v>
      </c>
      <c r="I46" s="67">
        <f>RES_hhdet_in!I$15</f>
        <v>8903.0860908350187</v>
      </c>
      <c r="J46" s="67">
        <f>RES_hhdet_in!J$15</f>
        <v>19233.25</v>
      </c>
      <c r="K46" s="67">
        <f>RES_hhdet_in!K$15</f>
        <v>0</v>
      </c>
      <c r="L46" s="67">
        <f>RES_hhdet_in!L$15</f>
        <v>11138.53179101471</v>
      </c>
      <c r="M46" s="67">
        <f>RES_hhdet_in!M$15</f>
        <v>0</v>
      </c>
      <c r="N46" s="67">
        <f>RES_hhdet_in!N$15</f>
        <v>0</v>
      </c>
      <c r="O46" s="67">
        <f>RES_hhdet_in!O$15</f>
        <v>0</v>
      </c>
      <c r="P46" s="67">
        <f>RES_hhdet_in!P$15</f>
        <v>0</v>
      </c>
      <c r="Q46" s="67">
        <f>RES_hhdet_in!Q$15</f>
        <v>0</v>
      </c>
    </row>
    <row r="47" spans="1:17" ht="12" customHeight="1" x14ac:dyDescent="0.25">
      <c r="A47" s="23" t="s">
        <v>141</v>
      </c>
      <c r="B47" s="67"/>
      <c r="C47" s="67">
        <f>RES_hhdet_in!C$16</f>
        <v>67.319212633590567</v>
      </c>
      <c r="D47" s="67">
        <f>RES_hhdet_in!D$16</f>
        <v>0</v>
      </c>
      <c r="E47" s="67">
        <f>RES_hhdet_in!E$16</f>
        <v>298.74999999999983</v>
      </c>
      <c r="F47" s="67">
        <f>RES_hhdet_in!F$16</f>
        <v>90.749999999999815</v>
      </c>
      <c r="G47" s="67">
        <f>RES_hhdet_in!G$16</f>
        <v>322.75000000000057</v>
      </c>
      <c r="H47" s="67">
        <f>RES_hhdet_in!H$16</f>
        <v>698.74999999999955</v>
      </c>
      <c r="I47" s="67">
        <f>RES_hhdet_in!I$16</f>
        <v>438.75000000000034</v>
      </c>
      <c r="J47" s="67">
        <f>RES_hhdet_in!J$16</f>
        <v>958.98674280565353</v>
      </c>
      <c r="K47" s="67">
        <f>RES_hhdet_in!K$16</f>
        <v>0</v>
      </c>
      <c r="L47" s="67">
        <f>RES_hhdet_in!L$16</f>
        <v>679.17328139995664</v>
      </c>
      <c r="M47" s="67">
        <f>RES_hhdet_in!M$16</f>
        <v>0</v>
      </c>
      <c r="N47" s="67">
        <f>RES_hhdet_in!N$16</f>
        <v>0</v>
      </c>
      <c r="O47" s="67">
        <f>RES_hhdet_in!O$16</f>
        <v>0</v>
      </c>
      <c r="P47" s="67">
        <f>RES_hhdet_in!P$16</f>
        <v>0</v>
      </c>
      <c r="Q47" s="67">
        <f>RES_hhdet_in!Q$16</f>
        <v>0</v>
      </c>
    </row>
    <row r="48" spans="1:17" ht="12" customHeight="1" x14ac:dyDescent="0.25">
      <c r="A48" s="146" t="s">
        <v>62</v>
      </c>
      <c r="B48" s="145"/>
      <c r="C48" s="145"/>
      <c r="D48" s="145"/>
      <c r="E48" s="145"/>
      <c r="F48" s="145"/>
      <c r="G48" s="145"/>
      <c r="H48" s="145"/>
      <c r="I48" s="145"/>
      <c r="J48" s="145"/>
      <c r="K48" s="145"/>
      <c r="L48" s="145"/>
      <c r="M48" s="145"/>
      <c r="N48" s="145"/>
      <c r="O48" s="145"/>
      <c r="P48" s="145"/>
      <c r="Q48" s="145"/>
    </row>
    <row r="49" spans="1:17" ht="12" customHeight="1" x14ac:dyDescent="0.25">
      <c r="A49" s="23" t="s">
        <v>58</v>
      </c>
      <c r="B49" s="67"/>
      <c r="C49" s="67">
        <f>RES_hhdet_in!C$20</f>
        <v>0</v>
      </c>
      <c r="D49" s="67">
        <f>RES_hhdet_in!D$20</f>
        <v>0</v>
      </c>
      <c r="E49" s="67">
        <f>RES_hhdet_in!E$20</f>
        <v>0</v>
      </c>
      <c r="F49" s="67">
        <f>RES_hhdet_in!F$20</f>
        <v>0</v>
      </c>
      <c r="G49" s="67">
        <f>RES_hhdet_in!G$20</f>
        <v>0</v>
      </c>
      <c r="H49" s="67">
        <f>RES_hhdet_in!H$20</f>
        <v>0</v>
      </c>
      <c r="I49" s="67">
        <f>RES_hhdet_in!I$20</f>
        <v>0</v>
      </c>
      <c r="J49" s="67">
        <f>RES_hhdet_in!J$20</f>
        <v>0</v>
      </c>
      <c r="K49" s="67">
        <f>RES_hhdet_in!K$20</f>
        <v>0</v>
      </c>
      <c r="L49" s="67">
        <f>RES_hhdet_in!L$20</f>
        <v>0</v>
      </c>
      <c r="M49" s="67">
        <f>RES_hhdet_in!M$20</f>
        <v>0</v>
      </c>
      <c r="N49" s="67">
        <f>RES_hhdet_in!N$20</f>
        <v>0</v>
      </c>
      <c r="O49" s="67">
        <f>RES_hhdet_in!O$20</f>
        <v>0</v>
      </c>
      <c r="P49" s="67">
        <f>RES_hhdet_in!P$20</f>
        <v>0</v>
      </c>
      <c r="Q49" s="67">
        <f>RES_hhdet_in!Q$20</f>
        <v>0</v>
      </c>
    </row>
    <row r="50" spans="1:17" ht="12" customHeight="1" x14ac:dyDescent="0.25">
      <c r="A50" s="23" t="s">
        <v>57</v>
      </c>
      <c r="B50" s="67"/>
      <c r="C50" s="67">
        <f>RES_hhdet_in!C$21</f>
        <v>1380.5</v>
      </c>
      <c r="D50" s="67">
        <f>RES_hhdet_in!D$21</f>
        <v>0</v>
      </c>
      <c r="E50" s="67">
        <f>RES_hhdet_in!E$21</f>
        <v>7885.5000000000055</v>
      </c>
      <c r="F50" s="67">
        <f>RES_hhdet_in!F$21</f>
        <v>9450.7746020567265</v>
      </c>
      <c r="G50" s="67">
        <f>RES_hhdet_in!G$21</f>
        <v>12110.240177343892</v>
      </c>
      <c r="H50" s="67">
        <f>RES_hhdet_in!H$21</f>
        <v>13955.967347554315</v>
      </c>
      <c r="I50" s="67">
        <f>RES_hhdet_in!I$21</f>
        <v>16672.396006392086</v>
      </c>
      <c r="J50" s="67">
        <f>RES_hhdet_in!J$21</f>
        <v>19305.419707022818</v>
      </c>
      <c r="K50" s="67">
        <f>RES_hhdet_in!K$21</f>
        <v>9130.8567583666918</v>
      </c>
      <c r="L50" s="67">
        <f>RES_hhdet_in!L$21</f>
        <v>33440.874999999978</v>
      </c>
      <c r="M50" s="67">
        <f>RES_hhdet_in!M$21</f>
        <v>7641.0000000000009</v>
      </c>
      <c r="N50" s="67">
        <f>RES_hhdet_in!N$21</f>
        <v>7395</v>
      </c>
      <c r="O50" s="67">
        <f>RES_hhdet_in!O$21</f>
        <v>7016</v>
      </c>
      <c r="P50" s="67">
        <f>RES_hhdet_in!P$21</f>
        <v>5681</v>
      </c>
      <c r="Q50" s="67">
        <f>RES_hhdet_in!Q$21</f>
        <v>5658</v>
      </c>
    </row>
    <row r="51" spans="1:17" ht="12" customHeight="1" x14ac:dyDescent="0.25">
      <c r="A51" s="29" t="s">
        <v>140</v>
      </c>
      <c r="B51" s="83"/>
      <c r="C51" s="83">
        <f>RES_hhdet_in!C$22</f>
        <v>19038.75</v>
      </c>
      <c r="D51" s="83">
        <f>RES_hhdet_in!D$22</f>
        <v>0</v>
      </c>
      <c r="E51" s="83">
        <f>RES_hhdet_in!E$22</f>
        <v>27531.749999999996</v>
      </c>
      <c r="F51" s="83">
        <f>RES_hhdet_in!F$22</f>
        <v>14957.750000000002</v>
      </c>
      <c r="G51" s="83">
        <f>RES_hhdet_in!G$22</f>
        <v>28032.750000000004</v>
      </c>
      <c r="H51" s="83">
        <f>RES_hhdet_in!H$22</f>
        <v>35236.75</v>
      </c>
      <c r="I51" s="83">
        <f>RES_hhdet_in!I$22</f>
        <v>34543.750000000015</v>
      </c>
      <c r="J51" s="83">
        <f>RES_hhdet_in!J$22</f>
        <v>30587.750000000004</v>
      </c>
      <c r="K51" s="83">
        <f>RES_hhdet_in!K$22</f>
        <v>1013.767763357002</v>
      </c>
      <c r="L51" s="83">
        <f>RES_hhdet_in!L$22</f>
        <v>13692.42135595159</v>
      </c>
      <c r="M51" s="83">
        <f>RES_hhdet_in!M$22</f>
        <v>8376.3567709503495</v>
      </c>
      <c r="N51" s="83">
        <f>RES_hhdet_in!N$22</f>
        <v>162.20555364716711</v>
      </c>
      <c r="O51" s="83">
        <f>RES_hhdet_in!O$22</f>
        <v>379</v>
      </c>
      <c r="P51" s="83">
        <f>RES_hhdet_in!P$22</f>
        <v>1335</v>
      </c>
      <c r="Q51" s="83">
        <f>RES_hhdet_in!Q$22</f>
        <v>23</v>
      </c>
    </row>
    <row r="53" spans="1:17" ht="12" customHeight="1" x14ac:dyDescent="0.25">
      <c r="A53" s="193" t="s">
        <v>21</v>
      </c>
      <c r="B53" s="151"/>
      <c r="C53" s="151"/>
      <c r="D53" s="151"/>
      <c r="E53" s="151"/>
      <c r="F53" s="151"/>
      <c r="G53" s="151"/>
      <c r="H53" s="151"/>
      <c r="I53" s="151"/>
      <c r="J53" s="151"/>
      <c r="K53" s="151"/>
      <c r="L53" s="151"/>
      <c r="M53" s="151"/>
      <c r="N53" s="151"/>
      <c r="O53" s="151"/>
      <c r="P53" s="151"/>
      <c r="Q53" s="151"/>
    </row>
    <row r="54" spans="1:17" ht="12" customHeight="1" x14ac:dyDescent="0.25">
      <c r="A54" s="192" t="s">
        <v>65</v>
      </c>
      <c r="B54" s="149"/>
      <c r="C54" s="149"/>
      <c r="D54" s="149"/>
      <c r="E54" s="149"/>
      <c r="F54" s="149"/>
      <c r="G54" s="149"/>
      <c r="H54" s="149"/>
      <c r="I54" s="149"/>
      <c r="J54" s="149"/>
      <c r="K54" s="149"/>
      <c r="L54" s="149"/>
      <c r="M54" s="149"/>
      <c r="N54" s="149"/>
      <c r="O54" s="149"/>
      <c r="P54" s="149"/>
      <c r="Q54" s="149"/>
    </row>
    <row r="55" spans="1:17" ht="12" customHeight="1" x14ac:dyDescent="0.25">
      <c r="A55" s="148" t="s">
        <v>58</v>
      </c>
      <c r="B55" s="67"/>
      <c r="C55" s="67">
        <f>RES_hhdet_in_new!C$5</f>
        <v>0</v>
      </c>
      <c r="D55" s="67">
        <f>RES_hhdet_in_new!D$5</f>
        <v>0</v>
      </c>
      <c r="E55" s="67">
        <f>RES_hhdet_in_new!E$5</f>
        <v>8663.6338685113842</v>
      </c>
      <c r="F55" s="67">
        <f>RES_hhdet_in_new!F$5</f>
        <v>2699.8003392722417</v>
      </c>
      <c r="G55" s="67">
        <f>RES_hhdet_in_new!G$5</f>
        <v>7855.2747088602937</v>
      </c>
      <c r="H55" s="67">
        <f>RES_hhdet_in_new!H$5</f>
        <v>13814.540280814674</v>
      </c>
      <c r="I55" s="67">
        <f>RES_hhdet_in_new!I$5</f>
        <v>13062.19602433301</v>
      </c>
      <c r="J55" s="67">
        <f>RES_hhdet_in_new!J$5</f>
        <v>12958.259778026255</v>
      </c>
      <c r="K55" s="67">
        <f>RES_hhdet_in_new!K$5</f>
        <v>0</v>
      </c>
      <c r="L55" s="67">
        <f>RES_hhdet_in_new!L$5</f>
        <v>13692.421355951572</v>
      </c>
      <c r="M55" s="67">
        <f>RES_hhdet_in_new!M$5</f>
        <v>0</v>
      </c>
      <c r="N55" s="67">
        <f>RES_hhdet_in_new!N$5</f>
        <v>0</v>
      </c>
      <c r="O55" s="67">
        <f>RES_hhdet_in_new!O$5</f>
        <v>0</v>
      </c>
      <c r="P55" s="67">
        <f>RES_hhdet_in_new!P$5</f>
        <v>0</v>
      </c>
      <c r="Q55" s="67">
        <f>RES_hhdet_in_new!Q$5</f>
        <v>0</v>
      </c>
    </row>
    <row r="56" spans="1:17" ht="12" customHeight="1" x14ac:dyDescent="0.25">
      <c r="A56" s="191" t="s">
        <v>112</v>
      </c>
      <c r="B56" s="145"/>
      <c r="C56" s="145"/>
      <c r="D56" s="145"/>
      <c r="E56" s="145"/>
      <c r="F56" s="145"/>
      <c r="G56" s="145"/>
      <c r="H56" s="145"/>
      <c r="I56" s="145"/>
      <c r="J56" s="145"/>
      <c r="K56" s="145"/>
      <c r="L56" s="145"/>
      <c r="M56" s="145"/>
      <c r="N56" s="145"/>
      <c r="O56" s="145"/>
      <c r="P56" s="145"/>
      <c r="Q56" s="145"/>
    </row>
    <row r="57" spans="1:17" ht="12" customHeight="1" x14ac:dyDescent="0.25">
      <c r="A57" s="148" t="s">
        <v>60</v>
      </c>
      <c r="B57" s="67"/>
      <c r="C57" s="67">
        <f>RES_hhdet_in_new!C$8</f>
        <v>0</v>
      </c>
      <c r="D57" s="67">
        <f>RES_hhdet_in_new!D$8</f>
        <v>0</v>
      </c>
      <c r="E57" s="67">
        <f>RES_hhdet_in_new!E$8</f>
        <v>205</v>
      </c>
      <c r="F57" s="67">
        <f>RES_hhdet_in_new!F$8</f>
        <v>221</v>
      </c>
      <c r="G57" s="67">
        <f>RES_hhdet_in_new!G$8</f>
        <v>213.99999999999997</v>
      </c>
      <c r="H57" s="67">
        <f>RES_hhdet_in_new!H$8</f>
        <v>250.99999999999997</v>
      </c>
      <c r="I57" s="67">
        <f>RES_hhdet_in_new!I$8</f>
        <v>285.99999999999994</v>
      </c>
      <c r="J57" s="67">
        <f>RES_hhdet_in_new!J$8</f>
        <v>424</v>
      </c>
      <c r="K57" s="67">
        <f>RES_hhdet_in_new!K$8</f>
        <v>0</v>
      </c>
      <c r="L57" s="67">
        <f>RES_hhdet_in_new!L$8</f>
        <v>402.99999999999994</v>
      </c>
      <c r="M57" s="67">
        <f>RES_hhdet_in_new!M$8</f>
        <v>0</v>
      </c>
      <c r="N57" s="67">
        <f>RES_hhdet_in_new!N$8</f>
        <v>0</v>
      </c>
      <c r="O57" s="67">
        <f>RES_hhdet_in_new!O$8</f>
        <v>0</v>
      </c>
      <c r="P57" s="67">
        <f>RES_hhdet_in_new!P$8</f>
        <v>0</v>
      </c>
      <c r="Q57" s="67">
        <f>RES_hhdet_in_new!Q$8</f>
        <v>0</v>
      </c>
    </row>
    <row r="58" spans="1:17" ht="12" customHeight="1" x14ac:dyDescent="0.25">
      <c r="A58" s="191" t="s">
        <v>63</v>
      </c>
      <c r="B58" s="145"/>
      <c r="C58" s="145"/>
      <c r="D58" s="145"/>
      <c r="E58" s="145"/>
      <c r="F58" s="145"/>
      <c r="G58" s="145"/>
      <c r="H58" s="145"/>
      <c r="I58" s="145"/>
      <c r="J58" s="145"/>
      <c r="K58" s="145"/>
      <c r="L58" s="145"/>
      <c r="M58" s="145"/>
      <c r="N58" s="145"/>
      <c r="O58" s="145"/>
      <c r="P58" s="145"/>
      <c r="Q58" s="145"/>
    </row>
    <row r="59" spans="1:17" ht="12" customHeight="1" x14ac:dyDescent="0.25">
      <c r="A59" s="148" t="s">
        <v>171</v>
      </c>
      <c r="B59" s="67"/>
      <c r="C59" s="67">
        <f>RES_hhdet_in_new!C$10</f>
        <v>0</v>
      </c>
      <c r="D59" s="67">
        <f>RES_hhdet_in_new!D$10</f>
        <v>0</v>
      </c>
      <c r="E59" s="67">
        <f>RES_hhdet_in_new!E$10</f>
        <v>2001.7911190941234</v>
      </c>
      <c r="F59" s="67">
        <f>RES_hhdet_in_new!F$10</f>
        <v>2604.9104974663305</v>
      </c>
      <c r="G59" s="67">
        <f>RES_hhdet_in_new!G$10</f>
        <v>1451.6586002458382</v>
      </c>
      <c r="H59" s="67">
        <f>RES_hhdet_in_new!H$10</f>
        <v>4518.1357168118448</v>
      </c>
      <c r="I59" s="67">
        <f>RES_hhdet_in_new!I$10</f>
        <v>6126.8995087694302</v>
      </c>
      <c r="J59" s="67">
        <f>RES_hhdet_in_new!J$10</f>
        <v>1099.5820927806849</v>
      </c>
      <c r="K59" s="67">
        <f>RES_hhdet_in_new!K$10</f>
        <v>0</v>
      </c>
      <c r="L59" s="67">
        <f>RES_hhdet_in_new!L$10</f>
        <v>1874.716283536907</v>
      </c>
      <c r="M59" s="67">
        <f>RES_hhdet_in_new!M$10</f>
        <v>0</v>
      </c>
      <c r="N59" s="67">
        <f>RES_hhdet_in_new!N$10</f>
        <v>0</v>
      </c>
      <c r="O59" s="67">
        <f>RES_hhdet_in_new!O$10</f>
        <v>0</v>
      </c>
      <c r="P59" s="67">
        <f>RES_hhdet_in_new!P$10</f>
        <v>0</v>
      </c>
      <c r="Q59" s="67">
        <f>RES_hhdet_in_new!Q$10</f>
        <v>0</v>
      </c>
    </row>
    <row r="60" spans="1:17" ht="12" customHeight="1" x14ac:dyDescent="0.25">
      <c r="A60" s="148" t="s">
        <v>144</v>
      </c>
      <c r="B60" s="67"/>
      <c r="C60" s="67">
        <f>RES_hhdet_in_new!C$11</f>
        <v>0</v>
      </c>
      <c r="D60" s="67">
        <f>RES_hhdet_in_new!D$11</f>
        <v>0</v>
      </c>
      <c r="E60" s="67">
        <f>RES_hhdet_in_new!E$11</f>
        <v>0</v>
      </c>
      <c r="F60" s="67">
        <f>RES_hhdet_in_new!F$11</f>
        <v>0</v>
      </c>
      <c r="G60" s="67">
        <f>RES_hhdet_in_new!G$11</f>
        <v>0</v>
      </c>
      <c r="H60" s="67">
        <f>RES_hhdet_in_new!H$11</f>
        <v>0</v>
      </c>
      <c r="I60" s="67">
        <f>RES_hhdet_in_new!I$11</f>
        <v>0</v>
      </c>
      <c r="J60" s="67">
        <f>RES_hhdet_in_new!J$11</f>
        <v>0</v>
      </c>
      <c r="K60" s="67">
        <f>RES_hhdet_in_new!K$11</f>
        <v>0</v>
      </c>
      <c r="L60" s="67">
        <f>RES_hhdet_in_new!L$11</f>
        <v>0</v>
      </c>
      <c r="M60" s="67">
        <f>RES_hhdet_in_new!M$11</f>
        <v>0</v>
      </c>
      <c r="N60" s="67">
        <f>RES_hhdet_in_new!N$11</f>
        <v>0</v>
      </c>
      <c r="O60" s="67">
        <f>RES_hhdet_in_new!O$11</f>
        <v>0</v>
      </c>
      <c r="P60" s="67">
        <f>RES_hhdet_in_new!P$11</f>
        <v>0</v>
      </c>
      <c r="Q60" s="67">
        <f>RES_hhdet_in_new!Q$11</f>
        <v>0</v>
      </c>
    </row>
    <row r="61" spans="1:17" ht="12" customHeight="1" x14ac:dyDescent="0.25">
      <c r="A61" s="148" t="s">
        <v>143</v>
      </c>
      <c r="B61" s="67"/>
      <c r="C61" s="67">
        <f>RES_hhdet_in_new!C$12</f>
        <v>0</v>
      </c>
      <c r="D61" s="67">
        <f>RES_hhdet_in_new!D$12</f>
        <v>0</v>
      </c>
      <c r="E61" s="67">
        <f>RES_hhdet_in_new!E$12</f>
        <v>0</v>
      </c>
      <c r="F61" s="67">
        <f>RES_hhdet_in_new!F$12</f>
        <v>0</v>
      </c>
      <c r="G61" s="67">
        <f>RES_hhdet_in_new!G$12</f>
        <v>0</v>
      </c>
      <c r="H61" s="67">
        <f>RES_hhdet_in_new!H$12</f>
        <v>0</v>
      </c>
      <c r="I61" s="67">
        <f>RES_hhdet_in_new!I$12</f>
        <v>0</v>
      </c>
      <c r="J61" s="67">
        <f>RES_hhdet_in_new!J$12</f>
        <v>0</v>
      </c>
      <c r="K61" s="67">
        <f>RES_hhdet_in_new!K$12</f>
        <v>0</v>
      </c>
      <c r="L61" s="67">
        <f>RES_hhdet_in_new!L$12</f>
        <v>0</v>
      </c>
      <c r="M61" s="67">
        <f>RES_hhdet_in_new!M$12</f>
        <v>0</v>
      </c>
      <c r="N61" s="67">
        <f>RES_hhdet_in_new!N$12</f>
        <v>0</v>
      </c>
      <c r="O61" s="67">
        <f>RES_hhdet_in_new!O$12</f>
        <v>0</v>
      </c>
      <c r="P61" s="67">
        <f>RES_hhdet_in_new!P$12</f>
        <v>0</v>
      </c>
      <c r="Q61" s="67">
        <f>RES_hhdet_in_new!Q$12</f>
        <v>0</v>
      </c>
    </row>
    <row r="62" spans="1:17" ht="12" customHeight="1" x14ac:dyDescent="0.25">
      <c r="A62" s="148" t="s">
        <v>142</v>
      </c>
      <c r="B62" s="67"/>
      <c r="C62" s="67">
        <f>RES_hhdet_in_new!C$15</f>
        <v>0</v>
      </c>
      <c r="D62" s="67">
        <f>RES_hhdet_in_new!D$15</f>
        <v>0</v>
      </c>
      <c r="E62" s="67">
        <f>RES_hhdet_in_new!E$15</f>
        <v>6540.4522011093122</v>
      </c>
      <c r="F62" s="67">
        <f>RES_hhdet_in_new!F$15</f>
        <v>93.115821203886284</v>
      </c>
      <c r="G62" s="67">
        <f>RES_hhdet_in_new!G$15</f>
        <v>6280.3320089581302</v>
      </c>
      <c r="H62" s="67">
        <f>RES_hhdet_in_new!H$15</f>
        <v>8732.5986618000261</v>
      </c>
      <c r="I62" s="67">
        <f>RES_hhdet_in_new!I$15</f>
        <v>6641.8035826035575</v>
      </c>
      <c r="J62" s="67">
        <f>RES_hhdet_in_new!J$15</f>
        <v>10925.471839910837</v>
      </c>
      <c r="K62" s="67">
        <f>RES_hhdet_in_new!K$15</f>
        <v>0</v>
      </c>
      <c r="L62" s="67">
        <f>RES_hhdet_in_new!L$15</f>
        <v>11138.531791014708</v>
      </c>
      <c r="M62" s="67">
        <f>RES_hhdet_in_new!M$15</f>
        <v>0</v>
      </c>
      <c r="N62" s="67">
        <f>RES_hhdet_in_new!N$15</f>
        <v>0</v>
      </c>
      <c r="O62" s="67">
        <f>RES_hhdet_in_new!O$15</f>
        <v>0</v>
      </c>
      <c r="P62" s="67">
        <f>RES_hhdet_in_new!P$15</f>
        <v>0</v>
      </c>
      <c r="Q62" s="67">
        <f>RES_hhdet_in_new!Q$15</f>
        <v>0</v>
      </c>
    </row>
    <row r="63" spans="1:17" ht="12" customHeight="1" x14ac:dyDescent="0.25">
      <c r="A63" s="148" t="s">
        <v>141</v>
      </c>
      <c r="B63" s="67"/>
      <c r="C63" s="67">
        <f>RES_hhdet_in_new!C$16</f>
        <v>0</v>
      </c>
      <c r="D63" s="67">
        <f>RES_hhdet_in_new!D$16</f>
        <v>0</v>
      </c>
      <c r="E63" s="67">
        <f>RES_hhdet_in_new!E$16</f>
        <v>121.39054830794915</v>
      </c>
      <c r="F63" s="67">
        <f>RES_hhdet_in_new!F$16</f>
        <v>1.7740206020248563</v>
      </c>
      <c r="G63" s="67">
        <f>RES_hhdet_in_new!G$16</f>
        <v>123.28409965632572</v>
      </c>
      <c r="H63" s="67">
        <f>RES_hhdet_in_new!H$16</f>
        <v>563.80590220280237</v>
      </c>
      <c r="I63" s="67">
        <f>RES_hhdet_in_new!I$16</f>
        <v>293.49293296002281</v>
      </c>
      <c r="J63" s="67">
        <f>RES_hhdet_in_new!J$16</f>
        <v>933.20584533473311</v>
      </c>
      <c r="K63" s="67">
        <f>RES_hhdet_in_new!K$16</f>
        <v>0</v>
      </c>
      <c r="L63" s="67">
        <f>RES_hhdet_in_new!L$16</f>
        <v>679.17328139995652</v>
      </c>
      <c r="M63" s="67">
        <f>RES_hhdet_in_new!M$16</f>
        <v>0</v>
      </c>
      <c r="N63" s="67">
        <f>RES_hhdet_in_new!N$16</f>
        <v>0</v>
      </c>
      <c r="O63" s="67">
        <f>RES_hhdet_in_new!O$16</f>
        <v>0</v>
      </c>
      <c r="P63" s="67">
        <f>RES_hhdet_in_new!P$16</f>
        <v>0</v>
      </c>
      <c r="Q63" s="67">
        <f>RES_hhdet_in_new!Q$16</f>
        <v>0</v>
      </c>
    </row>
    <row r="64" spans="1:17" ht="12" customHeight="1" x14ac:dyDescent="0.25">
      <c r="A64" s="191" t="s">
        <v>62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25">
      <c r="A65" s="148" t="s">
        <v>58</v>
      </c>
      <c r="B65" s="67"/>
      <c r="C65" s="67">
        <f>RES_hhdet_in_new!C$20</f>
        <v>0</v>
      </c>
      <c r="D65" s="67">
        <f>RES_hhdet_in_new!D$20</f>
        <v>0</v>
      </c>
      <c r="E65" s="67">
        <f>RES_hhdet_in_new!E$20</f>
        <v>0</v>
      </c>
      <c r="F65" s="67">
        <f>RES_hhdet_in_new!F$20</f>
        <v>0</v>
      </c>
      <c r="G65" s="67">
        <f>RES_hhdet_in_new!G$20</f>
        <v>0</v>
      </c>
      <c r="H65" s="67">
        <f>RES_hhdet_in_new!H$20</f>
        <v>0</v>
      </c>
      <c r="I65" s="67">
        <f>RES_hhdet_in_new!I$20</f>
        <v>0</v>
      </c>
      <c r="J65" s="67">
        <f>RES_hhdet_in_new!J$20</f>
        <v>0</v>
      </c>
      <c r="K65" s="67">
        <f>RES_hhdet_in_new!K$20</f>
        <v>0</v>
      </c>
      <c r="L65" s="67">
        <f>RES_hhdet_in_new!L$20</f>
        <v>0</v>
      </c>
      <c r="M65" s="67">
        <f>RES_hhdet_in_new!M$20</f>
        <v>0</v>
      </c>
      <c r="N65" s="67">
        <f>RES_hhdet_in_new!N$20</f>
        <v>0</v>
      </c>
      <c r="O65" s="67">
        <f>RES_hhdet_in_new!O$20</f>
        <v>0</v>
      </c>
      <c r="P65" s="67">
        <f>RES_hhdet_in_new!P$20</f>
        <v>0</v>
      </c>
      <c r="Q65" s="67">
        <f>RES_hhdet_in_new!Q$20</f>
        <v>0</v>
      </c>
    </row>
    <row r="66" spans="1:17" ht="12" customHeight="1" x14ac:dyDescent="0.25">
      <c r="A66" s="148" t="s">
        <v>57</v>
      </c>
      <c r="B66" s="67"/>
      <c r="C66" s="67">
        <f>RES_hhdet_in_new!C$21</f>
        <v>0</v>
      </c>
      <c r="D66" s="67">
        <f>RES_hhdet_in_new!D$21</f>
        <v>0</v>
      </c>
      <c r="E66" s="67">
        <f>RES_hhdet_in_new!E$21</f>
        <v>0</v>
      </c>
      <c r="F66" s="67">
        <f>RES_hhdet_in_new!F$21</f>
        <v>0</v>
      </c>
      <c r="G66" s="67">
        <f>RES_hhdet_in_new!G$21</f>
        <v>0</v>
      </c>
      <c r="H66" s="67">
        <f>RES_hhdet_in_new!H$21</f>
        <v>0</v>
      </c>
      <c r="I66" s="67">
        <f>RES_hhdet_in_new!I$21</f>
        <v>0</v>
      </c>
      <c r="J66" s="67">
        <f>RES_hhdet_in_new!J$21</f>
        <v>0</v>
      </c>
      <c r="K66" s="67">
        <f>RES_hhdet_in_new!K$21</f>
        <v>0</v>
      </c>
      <c r="L66" s="67">
        <f>RES_hhdet_in_new!L$21</f>
        <v>0</v>
      </c>
      <c r="M66" s="67">
        <f>RES_hhdet_in_new!M$21</f>
        <v>0</v>
      </c>
      <c r="N66" s="67">
        <f>RES_hhdet_in_new!N$21</f>
        <v>0</v>
      </c>
      <c r="O66" s="67">
        <f>RES_hhdet_in_new!O$21</f>
        <v>0</v>
      </c>
      <c r="P66" s="67">
        <f>RES_hhdet_in_new!P$21</f>
        <v>0</v>
      </c>
      <c r="Q66" s="67">
        <f>RES_hhdet_in_new!Q$21</f>
        <v>0</v>
      </c>
    </row>
    <row r="67" spans="1:17" ht="12" customHeight="1" x14ac:dyDescent="0.25">
      <c r="A67" s="159" t="s">
        <v>140</v>
      </c>
      <c r="B67" s="83"/>
      <c r="C67" s="83">
        <f>RES_hhdet_in_new!C$22</f>
        <v>0</v>
      </c>
      <c r="D67" s="83">
        <f>RES_hhdet_in_new!D$22</f>
        <v>0</v>
      </c>
      <c r="E67" s="83">
        <f>RES_hhdet_in_new!E$22</f>
        <v>8663.6338685113842</v>
      </c>
      <c r="F67" s="83">
        <f>RES_hhdet_in_new!F$22</f>
        <v>2699.8003392722417</v>
      </c>
      <c r="G67" s="83">
        <f>RES_hhdet_in_new!G$22</f>
        <v>7855.2747088602937</v>
      </c>
      <c r="H67" s="83">
        <f>RES_hhdet_in_new!H$22</f>
        <v>13814.540280814674</v>
      </c>
      <c r="I67" s="83">
        <f>RES_hhdet_in_new!I$22</f>
        <v>13062.19602433301</v>
      </c>
      <c r="J67" s="83">
        <f>RES_hhdet_in_new!J$22</f>
        <v>12958.259778026255</v>
      </c>
      <c r="K67" s="83">
        <f>RES_hhdet_in_new!K$22</f>
        <v>0</v>
      </c>
      <c r="L67" s="83">
        <f>RES_hhdet_in_new!L$22</f>
        <v>13692.421355951572</v>
      </c>
      <c r="M67" s="83">
        <f>RES_hhdet_in_new!M$22</f>
        <v>0</v>
      </c>
      <c r="N67" s="83">
        <f>RES_hhdet_in_new!N$22</f>
        <v>0</v>
      </c>
      <c r="O67" s="83">
        <f>RES_hhdet_in_new!O$22</f>
        <v>0</v>
      </c>
      <c r="P67" s="83">
        <f>RES_hhdet_in_new!P$22</f>
        <v>0</v>
      </c>
      <c r="Q67" s="83">
        <f>RES_hhdet_in_new!Q$22</f>
        <v>0</v>
      </c>
    </row>
    <row r="69" spans="1:17" ht="12" customHeight="1" x14ac:dyDescent="0.25">
      <c r="A69" s="193" t="s">
        <v>202</v>
      </c>
      <c r="B69" s="151"/>
      <c r="C69" s="151"/>
      <c r="D69" s="151"/>
      <c r="E69" s="151"/>
      <c r="F69" s="151"/>
      <c r="G69" s="151"/>
      <c r="H69" s="151"/>
      <c r="I69" s="151"/>
      <c r="J69" s="151"/>
      <c r="K69" s="151"/>
      <c r="L69" s="151"/>
      <c r="M69" s="151"/>
      <c r="N69" s="151"/>
      <c r="O69" s="151"/>
      <c r="P69" s="151"/>
      <c r="Q69" s="151"/>
    </row>
    <row r="70" spans="1:17" ht="12" customHeight="1" x14ac:dyDescent="0.25">
      <c r="A70" s="192" t="s">
        <v>65</v>
      </c>
      <c r="B70" s="149"/>
      <c r="C70" s="149"/>
      <c r="D70" s="149"/>
      <c r="E70" s="149"/>
      <c r="F70" s="149"/>
      <c r="G70" s="149"/>
      <c r="H70" s="149"/>
      <c r="I70" s="149"/>
      <c r="J70" s="149"/>
      <c r="K70" s="149"/>
      <c r="L70" s="149"/>
      <c r="M70" s="149"/>
      <c r="N70" s="149"/>
      <c r="O70" s="149"/>
      <c r="P70" s="149"/>
      <c r="Q70" s="149"/>
    </row>
    <row r="71" spans="1:17" ht="12" customHeight="1" x14ac:dyDescent="0.25">
      <c r="A71" s="148" t="s">
        <v>58</v>
      </c>
      <c r="B71" s="67"/>
      <c r="C71" s="67">
        <f>C39-C55</f>
        <v>0</v>
      </c>
      <c r="D71" s="67">
        <f t="shared" ref="D71:Q71" si="4">D39-D55</f>
        <v>0</v>
      </c>
      <c r="E71" s="67">
        <f t="shared" si="4"/>
        <v>11854.491131488619</v>
      </c>
      <c r="F71" s="67">
        <f t="shared" si="4"/>
        <v>3672.3246607277574</v>
      </c>
      <c r="G71" s="67">
        <f t="shared" si="4"/>
        <v>14932.850291139706</v>
      </c>
      <c r="H71" s="67">
        <f t="shared" si="4"/>
        <v>15152.584719185326</v>
      </c>
      <c r="I71" s="67">
        <f t="shared" si="4"/>
        <v>16356.92897566699</v>
      </c>
      <c r="J71" s="67">
        <f t="shared" si="4"/>
        <v>13260.865221973745</v>
      </c>
      <c r="K71" s="67">
        <f t="shared" si="4"/>
        <v>0</v>
      </c>
      <c r="L71" s="67">
        <f t="shared" si="4"/>
        <v>15841.703644048424</v>
      </c>
      <c r="M71" s="67">
        <f t="shared" si="4"/>
        <v>0</v>
      </c>
      <c r="N71" s="67">
        <f t="shared" si="4"/>
        <v>0</v>
      </c>
      <c r="O71" s="67">
        <f t="shared" si="4"/>
        <v>0</v>
      </c>
      <c r="P71" s="67">
        <f t="shared" si="4"/>
        <v>0</v>
      </c>
      <c r="Q71" s="67">
        <f t="shared" si="4"/>
        <v>0</v>
      </c>
    </row>
    <row r="72" spans="1:17" ht="12" customHeight="1" x14ac:dyDescent="0.25">
      <c r="A72" s="191" t="s">
        <v>112</v>
      </c>
      <c r="B72" s="145"/>
      <c r="C72" s="145"/>
      <c r="D72" s="145"/>
      <c r="E72" s="145"/>
      <c r="F72" s="145"/>
      <c r="G72" s="145"/>
      <c r="H72" s="145"/>
      <c r="I72" s="145"/>
      <c r="J72" s="145"/>
      <c r="K72" s="145"/>
      <c r="L72" s="145"/>
      <c r="M72" s="145"/>
      <c r="N72" s="145"/>
      <c r="O72" s="145"/>
      <c r="P72" s="145"/>
      <c r="Q72" s="145"/>
    </row>
    <row r="73" spans="1:17" ht="12" customHeight="1" x14ac:dyDescent="0.25">
      <c r="A73" s="148" t="s">
        <v>60</v>
      </c>
      <c r="B73" s="67"/>
      <c r="C73" s="67">
        <f>C41-C57</f>
        <v>787</v>
      </c>
      <c r="D73" s="67">
        <f t="shared" ref="D73:Q73" si="5">D41-D57</f>
        <v>712</v>
      </c>
      <c r="E73" s="67">
        <f t="shared" si="5"/>
        <v>342.75</v>
      </c>
      <c r="F73" s="67">
        <f t="shared" si="5"/>
        <v>300</v>
      </c>
      <c r="G73" s="67">
        <f t="shared" si="5"/>
        <v>579.75</v>
      </c>
      <c r="H73" s="67">
        <f t="shared" si="5"/>
        <v>665.5</v>
      </c>
      <c r="I73" s="67">
        <f t="shared" si="5"/>
        <v>928.25</v>
      </c>
      <c r="J73" s="67">
        <f t="shared" si="5"/>
        <v>913</v>
      </c>
      <c r="K73" s="67">
        <f t="shared" si="5"/>
        <v>57.999999999999993</v>
      </c>
      <c r="L73" s="67">
        <f t="shared" si="5"/>
        <v>466.00000000000006</v>
      </c>
      <c r="M73" s="67">
        <f t="shared" si="5"/>
        <v>48</v>
      </c>
      <c r="N73" s="67">
        <f t="shared" si="5"/>
        <v>545</v>
      </c>
      <c r="O73" s="67">
        <f t="shared" si="5"/>
        <v>704</v>
      </c>
      <c r="P73" s="67">
        <f t="shared" si="5"/>
        <v>522</v>
      </c>
      <c r="Q73" s="67">
        <f t="shared" si="5"/>
        <v>735</v>
      </c>
    </row>
    <row r="74" spans="1:17" ht="12" customHeight="1" x14ac:dyDescent="0.25">
      <c r="A74" s="191" t="s">
        <v>63</v>
      </c>
      <c r="B74" s="145"/>
      <c r="C74" s="145"/>
      <c r="D74" s="145"/>
      <c r="E74" s="145"/>
      <c r="F74" s="145"/>
      <c r="G74" s="145"/>
      <c r="H74" s="145"/>
      <c r="I74" s="145"/>
      <c r="J74" s="145"/>
      <c r="K74" s="145"/>
      <c r="L74" s="145"/>
      <c r="M74" s="145"/>
      <c r="N74" s="145"/>
      <c r="O74" s="145"/>
      <c r="P74" s="145"/>
      <c r="Q74" s="145"/>
    </row>
    <row r="75" spans="1:17" ht="12" customHeight="1" x14ac:dyDescent="0.25">
      <c r="A75" s="148" t="s">
        <v>171</v>
      </c>
      <c r="B75" s="67"/>
      <c r="C75" s="67">
        <f t="shared" ref="C75:Q79" si="6">C43-C59</f>
        <v>5792.25</v>
      </c>
      <c r="D75" s="67">
        <f t="shared" si="6"/>
        <v>6134.25</v>
      </c>
      <c r="E75" s="67">
        <f t="shared" si="6"/>
        <v>3430.4588809058769</v>
      </c>
      <c r="F75" s="67">
        <f t="shared" si="6"/>
        <v>4743.3395025336667</v>
      </c>
      <c r="G75" s="67">
        <f t="shared" si="6"/>
        <v>4084.6941550654728</v>
      </c>
      <c r="H75" s="67">
        <f t="shared" si="6"/>
        <v>7113.1142831881552</v>
      </c>
      <c r="I75" s="67">
        <f t="shared" si="6"/>
        <v>11595.35049123058</v>
      </c>
      <c r="J75" s="67">
        <f t="shared" si="6"/>
        <v>5424.4718448064632</v>
      </c>
      <c r="K75" s="67">
        <f t="shared" si="6"/>
        <v>21672.68316785137</v>
      </c>
      <c r="L75" s="67">
        <f t="shared" si="6"/>
        <v>14366.316233348025</v>
      </c>
      <c r="M75" s="67">
        <f t="shared" si="6"/>
        <v>6818.7143426048651</v>
      </c>
      <c r="N75" s="67">
        <f t="shared" si="6"/>
        <v>1232.8528528578263</v>
      </c>
      <c r="O75" s="67">
        <f t="shared" si="6"/>
        <v>648.53088178962662</v>
      </c>
      <c r="P75" s="67">
        <f t="shared" si="6"/>
        <v>1330.2798920823925</v>
      </c>
      <c r="Q75" s="67">
        <f t="shared" si="6"/>
        <v>618.00000000000114</v>
      </c>
    </row>
    <row r="76" spans="1:17" ht="12" customHeight="1" x14ac:dyDescent="0.25">
      <c r="A76" s="148" t="s">
        <v>144</v>
      </c>
      <c r="B76" s="67"/>
      <c r="C76" s="67">
        <f t="shared" si="6"/>
        <v>6745.4422021463715</v>
      </c>
      <c r="D76" s="67">
        <f t="shared" si="6"/>
        <v>0</v>
      </c>
      <c r="E76" s="67">
        <f t="shared" si="6"/>
        <v>13310.249999999996</v>
      </c>
      <c r="F76" s="67">
        <f t="shared" si="6"/>
        <v>8152.61356849806</v>
      </c>
      <c r="G76" s="67">
        <f t="shared" si="6"/>
        <v>14381.250000000025</v>
      </c>
      <c r="H76" s="67">
        <f t="shared" si="6"/>
        <v>16227.249999999987</v>
      </c>
      <c r="I76" s="67">
        <f t="shared" si="6"/>
        <v>16391.250000000007</v>
      </c>
      <c r="J76" s="67">
        <f t="shared" si="6"/>
        <v>15115.249999999987</v>
      </c>
      <c r="K76" s="67">
        <f t="shared" si="6"/>
        <v>14763.966032428361</v>
      </c>
      <c r="L76" s="67">
        <f t="shared" si="6"/>
        <v>11838.919198283607</v>
      </c>
      <c r="M76" s="67">
        <f t="shared" si="6"/>
        <v>1323.724068214251</v>
      </c>
      <c r="N76" s="67">
        <f t="shared" si="6"/>
        <v>20.928521217379998</v>
      </c>
      <c r="O76" s="67">
        <f t="shared" si="6"/>
        <v>30.172030032949863</v>
      </c>
      <c r="P76" s="67">
        <f t="shared" si="6"/>
        <v>191.18922698425746</v>
      </c>
      <c r="Q76" s="67">
        <f t="shared" si="6"/>
        <v>0</v>
      </c>
    </row>
    <row r="77" spans="1:17" ht="12" customHeight="1" x14ac:dyDescent="0.25">
      <c r="A77" s="148" t="s">
        <v>143</v>
      </c>
      <c r="B77" s="67"/>
      <c r="C77" s="67">
        <f t="shared" si="6"/>
        <v>122.05779785362813</v>
      </c>
      <c r="D77" s="67">
        <f t="shared" si="6"/>
        <v>0</v>
      </c>
      <c r="E77" s="67">
        <f t="shared" si="6"/>
        <v>306.99999999999977</v>
      </c>
      <c r="F77" s="67">
        <f t="shared" si="6"/>
        <v>192.99999999999989</v>
      </c>
      <c r="G77" s="67">
        <f t="shared" si="6"/>
        <v>320.00000000000057</v>
      </c>
      <c r="H77" s="67">
        <f t="shared" si="6"/>
        <v>949.00000000000045</v>
      </c>
      <c r="I77" s="67">
        <f t="shared" si="6"/>
        <v>966.00000000000023</v>
      </c>
      <c r="J77" s="67">
        <f t="shared" si="6"/>
        <v>1052.989397119376</v>
      </c>
      <c r="K77" s="67">
        <f t="shared" si="6"/>
        <v>976.78002206685721</v>
      </c>
      <c r="L77" s="67">
        <f t="shared" si="6"/>
        <v>918.17328483146457</v>
      </c>
      <c r="M77" s="67">
        <f t="shared" si="6"/>
        <v>0</v>
      </c>
      <c r="N77" s="67">
        <f t="shared" si="6"/>
        <v>0.21862592479362805</v>
      </c>
      <c r="O77" s="67">
        <f t="shared" si="6"/>
        <v>0.29708817742380261</v>
      </c>
      <c r="P77" s="67">
        <f t="shared" si="6"/>
        <v>2.5308809333503191</v>
      </c>
      <c r="Q77" s="67">
        <f t="shared" si="6"/>
        <v>7.0000000000000124</v>
      </c>
    </row>
    <row r="78" spans="1:17" ht="12" customHeight="1" x14ac:dyDescent="0.25">
      <c r="A78" s="148" t="s">
        <v>142</v>
      </c>
      <c r="B78" s="67"/>
      <c r="C78" s="67">
        <f t="shared" si="6"/>
        <v>3720.9307873664093</v>
      </c>
      <c r="D78" s="67">
        <f t="shared" si="6"/>
        <v>0</v>
      </c>
      <c r="E78" s="67">
        <f t="shared" si="6"/>
        <v>6548.7977988906932</v>
      </c>
      <c r="F78" s="67">
        <f t="shared" si="6"/>
        <v>2728.1341787961073</v>
      </c>
      <c r="G78" s="67">
        <f t="shared" si="6"/>
        <v>8872.9179910418843</v>
      </c>
      <c r="H78" s="67">
        <f t="shared" si="6"/>
        <v>3541.0160503736606</v>
      </c>
      <c r="I78" s="67">
        <f t="shared" si="6"/>
        <v>2261.2825082314612</v>
      </c>
      <c r="J78" s="67">
        <f t="shared" si="6"/>
        <v>8307.7781600891631</v>
      </c>
      <c r="K78" s="67">
        <f t="shared" si="6"/>
        <v>0</v>
      </c>
      <c r="L78" s="67">
        <f t="shared" si="6"/>
        <v>0</v>
      </c>
      <c r="M78" s="67">
        <f t="shared" si="6"/>
        <v>0</v>
      </c>
      <c r="N78" s="67">
        <f t="shared" si="6"/>
        <v>0</v>
      </c>
      <c r="O78" s="67">
        <f t="shared" si="6"/>
        <v>0</v>
      </c>
      <c r="P78" s="67">
        <f t="shared" si="6"/>
        <v>0</v>
      </c>
      <c r="Q78" s="67">
        <f t="shared" si="6"/>
        <v>0</v>
      </c>
    </row>
    <row r="79" spans="1:17" ht="12" customHeight="1" x14ac:dyDescent="0.25">
      <c r="A79" s="148" t="s">
        <v>141</v>
      </c>
      <c r="B79" s="67"/>
      <c r="C79" s="67">
        <f t="shared" si="6"/>
        <v>67.319212633590567</v>
      </c>
      <c r="D79" s="67">
        <f t="shared" si="6"/>
        <v>0</v>
      </c>
      <c r="E79" s="67">
        <f t="shared" si="6"/>
        <v>177.3594516920507</v>
      </c>
      <c r="F79" s="67">
        <f t="shared" si="6"/>
        <v>88.975979397974953</v>
      </c>
      <c r="G79" s="67">
        <f t="shared" si="6"/>
        <v>199.46590034367483</v>
      </c>
      <c r="H79" s="67">
        <f t="shared" si="6"/>
        <v>134.94409779719717</v>
      </c>
      <c r="I79" s="67">
        <f t="shared" si="6"/>
        <v>145.25706703997753</v>
      </c>
      <c r="J79" s="67">
        <f t="shared" si="6"/>
        <v>25.780897470920422</v>
      </c>
      <c r="K79" s="67">
        <f t="shared" si="6"/>
        <v>0</v>
      </c>
      <c r="L79" s="67">
        <f t="shared" si="6"/>
        <v>0</v>
      </c>
      <c r="M79" s="67">
        <f t="shared" si="6"/>
        <v>0</v>
      </c>
      <c r="N79" s="67">
        <f t="shared" si="6"/>
        <v>0</v>
      </c>
      <c r="O79" s="67">
        <f t="shared" si="6"/>
        <v>0</v>
      </c>
      <c r="P79" s="67">
        <f t="shared" si="6"/>
        <v>0</v>
      </c>
      <c r="Q79" s="67">
        <f t="shared" si="6"/>
        <v>0</v>
      </c>
    </row>
    <row r="80" spans="1:17" ht="12" customHeight="1" x14ac:dyDescent="0.25">
      <c r="A80" s="191" t="s">
        <v>62</v>
      </c>
      <c r="B80" s="145"/>
      <c r="C80" s="145"/>
      <c r="D80" s="145"/>
      <c r="E80" s="145"/>
      <c r="F80" s="145"/>
      <c r="G80" s="145"/>
      <c r="H80" s="145"/>
      <c r="I80" s="145"/>
      <c r="J80" s="145"/>
      <c r="K80" s="145"/>
      <c r="L80" s="145"/>
      <c r="M80" s="145"/>
      <c r="N80" s="145"/>
      <c r="O80" s="145"/>
      <c r="P80" s="145"/>
      <c r="Q80" s="145"/>
    </row>
    <row r="81" spans="1:17" ht="12" customHeight="1" x14ac:dyDescent="0.25">
      <c r="A81" s="148" t="s">
        <v>58</v>
      </c>
      <c r="B81" s="67"/>
      <c r="C81" s="67">
        <f t="shared" ref="C81:Q83" si="7">C49-C65</f>
        <v>0</v>
      </c>
      <c r="D81" s="67">
        <f t="shared" si="7"/>
        <v>0</v>
      </c>
      <c r="E81" s="67">
        <f t="shared" si="7"/>
        <v>0</v>
      </c>
      <c r="F81" s="67">
        <f t="shared" si="7"/>
        <v>0</v>
      </c>
      <c r="G81" s="67">
        <f t="shared" si="7"/>
        <v>0</v>
      </c>
      <c r="H81" s="67">
        <f t="shared" si="7"/>
        <v>0</v>
      </c>
      <c r="I81" s="67">
        <f t="shared" si="7"/>
        <v>0</v>
      </c>
      <c r="J81" s="67">
        <f t="shared" si="7"/>
        <v>0</v>
      </c>
      <c r="K81" s="67">
        <f t="shared" si="7"/>
        <v>0</v>
      </c>
      <c r="L81" s="67">
        <f t="shared" si="7"/>
        <v>0</v>
      </c>
      <c r="M81" s="67">
        <f t="shared" si="7"/>
        <v>0</v>
      </c>
      <c r="N81" s="67">
        <f t="shared" si="7"/>
        <v>0</v>
      </c>
      <c r="O81" s="67">
        <f t="shared" si="7"/>
        <v>0</v>
      </c>
      <c r="P81" s="67">
        <f t="shared" si="7"/>
        <v>0</v>
      </c>
      <c r="Q81" s="67">
        <f t="shared" si="7"/>
        <v>0</v>
      </c>
    </row>
    <row r="82" spans="1:17" ht="12" customHeight="1" x14ac:dyDescent="0.25">
      <c r="A82" s="148" t="s">
        <v>57</v>
      </c>
      <c r="B82" s="67"/>
      <c r="C82" s="67">
        <f t="shared" si="7"/>
        <v>1380.5</v>
      </c>
      <c r="D82" s="67">
        <f t="shared" si="7"/>
        <v>0</v>
      </c>
      <c r="E82" s="67">
        <f t="shared" si="7"/>
        <v>7885.5000000000055</v>
      </c>
      <c r="F82" s="67">
        <f t="shared" si="7"/>
        <v>9450.7746020567265</v>
      </c>
      <c r="G82" s="67">
        <f t="shared" si="7"/>
        <v>12110.240177343892</v>
      </c>
      <c r="H82" s="67">
        <f t="shared" si="7"/>
        <v>13955.967347554315</v>
      </c>
      <c r="I82" s="67">
        <f t="shared" si="7"/>
        <v>16672.396006392086</v>
      </c>
      <c r="J82" s="67">
        <f t="shared" si="7"/>
        <v>19305.419707022818</v>
      </c>
      <c r="K82" s="67">
        <f t="shared" si="7"/>
        <v>9130.8567583666918</v>
      </c>
      <c r="L82" s="67">
        <f t="shared" si="7"/>
        <v>33440.874999999978</v>
      </c>
      <c r="M82" s="67">
        <f t="shared" si="7"/>
        <v>7641.0000000000009</v>
      </c>
      <c r="N82" s="67">
        <f t="shared" si="7"/>
        <v>7395</v>
      </c>
      <c r="O82" s="67">
        <f t="shared" si="7"/>
        <v>7016</v>
      </c>
      <c r="P82" s="67">
        <f t="shared" si="7"/>
        <v>5681</v>
      </c>
      <c r="Q82" s="67">
        <f t="shared" si="7"/>
        <v>5658</v>
      </c>
    </row>
    <row r="83" spans="1:17" ht="12" customHeight="1" x14ac:dyDescent="0.25">
      <c r="A83" s="159" t="s">
        <v>140</v>
      </c>
      <c r="B83" s="83"/>
      <c r="C83" s="83">
        <f t="shared" si="7"/>
        <v>19038.75</v>
      </c>
      <c r="D83" s="83">
        <f t="shared" si="7"/>
        <v>0</v>
      </c>
      <c r="E83" s="83">
        <f t="shared" si="7"/>
        <v>18868.116131488612</v>
      </c>
      <c r="F83" s="83">
        <f t="shared" si="7"/>
        <v>12257.94966072776</v>
      </c>
      <c r="G83" s="83">
        <f t="shared" si="7"/>
        <v>20177.475291139708</v>
      </c>
      <c r="H83" s="83">
        <f t="shared" si="7"/>
        <v>21422.209719185325</v>
      </c>
      <c r="I83" s="83">
        <f t="shared" si="7"/>
        <v>21481.553975667004</v>
      </c>
      <c r="J83" s="83">
        <f t="shared" si="7"/>
        <v>17629.490221973749</v>
      </c>
      <c r="K83" s="83">
        <f t="shared" si="7"/>
        <v>1013.767763357002</v>
      </c>
      <c r="L83" s="83">
        <f t="shared" si="7"/>
        <v>1.8189894035458565E-11</v>
      </c>
      <c r="M83" s="83">
        <f t="shared" si="7"/>
        <v>8376.3567709503495</v>
      </c>
      <c r="N83" s="83">
        <f t="shared" si="7"/>
        <v>162.20555364716711</v>
      </c>
      <c r="O83" s="83">
        <f t="shared" si="7"/>
        <v>379</v>
      </c>
      <c r="P83" s="83">
        <f t="shared" si="7"/>
        <v>1335</v>
      </c>
      <c r="Q83" s="83">
        <f t="shared" si="7"/>
        <v>23</v>
      </c>
    </row>
    <row r="85" spans="1:17" ht="12" customHeight="1" x14ac:dyDescent="0.25">
      <c r="A85" s="190" t="s">
        <v>201</v>
      </c>
      <c r="B85" s="215">
        <v>2015</v>
      </c>
      <c r="C85" s="215"/>
      <c r="D85" s="215"/>
      <c r="E85" s="215"/>
      <c r="F85" s="215"/>
      <c r="G85" s="215"/>
      <c r="H85" s="215"/>
      <c r="I85" s="215"/>
      <c r="J85" s="215"/>
      <c r="K85" s="215"/>
      <c r="L85" s="215"/>
      <c r="M85" s="215"/>
      <c r="N85" s="215"/>
      <c r="O85" s="215"/>
      <c r="P85" s="215"/>
      <c r="Q85" s="215"/>
    </row>
    <row r="86" spans="1:17" s="28" customFormat="1" ht="12" customHeight="1" x14ac:dyDescent="0.25">
      <c r="A86" s="155" t="s">
        <v>174</v>
      </c>
      <c r="B86" s="154" t="s">
        <v>173</v>
      </c>
      <c r="C86" s="154">
        <v>2001</v>
      </c>
      <c r="D86" s="154">
        <v>2002</v>
      </c>
      <c r="E86" s="154">
        <v>2003</v>
      </c>
      <c r="F86" s="154">
        <v>2004</v>
      </c>
      <c r="G86" s="154">
        <v>2005</v>
      </c>
      <c r="H86" s="154">
        <v>2006</v>
      </c>
      <c r="I86" s="154">
        <v>2007</v>
      </c>
      <c r="J86" s="154">
        <v>2008</v>
      </c>
      <c r="K86" s="154">
        <v>2009</v>
      </c>
      <c r="L86" s="154">
        <v>2010</v>
      </c>
      <c r="M86" s="154">
        <v>2011</v>
      </c>
      <c r="N86" s="154">
        <v>2012</v>
      </c>
      <c r="O86" s="154">
        <v>2013</v>
      </c>
      <c r="P86" s="154">
        <v>2014</v>
      </c>
      <c r="Q86" s="154">
        <v>2015</v>
      </c>
    </row>
    <row r="87" spans="1:17" ht="12" customHeight="1" x14ac:dyDescent="0.25">
      <c r="A87" s="152" t="s">
        <v>20</v>
      </c>
      <c r="B87" s="151"/>
      <c r="C87" s="151"/>
      <c r="D87" s="151"/>
      <c r="E87" s="151"/>
      <c r="F87" s="151"/>
      <c r="G87" s="151"/>
      <c r="H87" s="151"/>
      <c r="I87" s="151"/>
      <c r="J87" s="151"/>
      <c r="K87" s="151"/>
      <c r="L87" s="151"/>
      <c r="M87" s="151"/>
      <c r="N87" s="151"/>
      <c r="O87" s="151"/>
      <c r="P87" s="151"/>
      <c r="Q87" s="151"/>
    </row>
    <row r="88" spans="1:17" ht="12.95" customHeight="1" x14ac:dyDescent="0.25">
      <c r="A88" s="150" t="s">
        <v>65</v>
      </c>
      <c r="B88" s="189">
        <f>RES_hhdet_numvin!B4</f>
        <v>0</v>
      </c>
      <c r="C88" s="189">
        <f>RES_hhdet_numvin!C4</f>
        <v>0</v>
      </c>
      <c r="D88" s="189">
        <f>RES_hhdet_numvin!D4</f>
        <v>0</v>
      </c>
      <c r="E88" s="189">
        <f>RES_hhdet_numvin!E4</f>
        <v>0</v>
      </c>
      <c r="F88" s="189">
        <f>RES_hhdet_numvin!F4</f>
        <v>0</v>
      </c>
      <c r="G88" s="189">
        <f>RES_hhdet_numvin!G4</f>
        <v>0</v>
      </c>
      <c r="H88" s="189">
        <f>RES_hhdet_numvin!H4</f>
        <v>0</v>
      </c>
      <c r="I88" s="189">
        <f>RES_hhdet_numvin!I4</f>
        <v>0</v>
      </c>
      <c r="J88" s="189">
        <f>RES_hhdet_numvin!J4</f>
        <v>0</v>
      </c>
      <c r="K88" s="189">
        <f>RES_hhdet_numvin!K4</f>
        <v>0</v>
      </c>
      <c r="L88" s="189">
        <f>RES_hhdet_numvin!L4</f>
        <v>0</v>
      </c>
      <c r="M88" s="189">
        <f>RES_hhdet_numvin!M4</f>
        <v>0</v>
      </c>
      <c r="N88" s="189">
        <f>RES_hhdet_numvin!N4</f>
        <v>0</v>
      </c>
      <c r="O88" s="189">
        <f>RES_hhdet_numvin!O4</f>
        <v>0</v>
      </c>
      <c r="P88" s="189">
        <f>RES_hhdet_numvin!P4</f>
        <v>0</v>
      </c>
      <c r="Q88" s="189">
        <f>RES_hhdet_numvin!Q4</f>
        <v>0</v>
      </c>
    </row>
    <row r="89" spans="1:17" ht="12" customHeight="1" x14ac:dyDescent="0.25">
      <c r="A89" s="23" t="s">
        <v>58</v>
      </c>
      <c r="B89" s="80">
        <f>RES_hhdet_numvin!B5</f>
        <v>0</v>
      </c>
      <c r="C89" s="80">
        <f>RES_hhdet_numvin!C5</f>
        <v>0</v>
      </c>
      <c r="D89" s="80">
        <f>RES_hhdet_numvin!D5</f>
        <v>0</v>
      </c>
      <c r="E89" s="80">
        <f>RES_hhdet_numvin!E5</f>
        <v>0</v>
      </c>
      <c r="F89" s="80">
        <f>RES_hhdet_numvin!F5</f>
        <v>0</v>
      </c>
      <c r="G89" s="80">
        <f>RES_hhdet_numvin!G5</f>
        <v>0</v>
      </c>
      <c r="H89" s="80">
        <f>RES_hhdet_numvin!H5</f>
        <v>0</v>
      </c>
      <c r="I89" s="80">
        <f>RES_hhdet_numvin!I5</f>
        <v>0</v>
      </c>
      <c r="J89" s="80">
        <f>RES_hhdet_numvin!J5</f>
        <v>4811.8749999999982</v>
      </c>
      <c r="K89" s="80">
        <f>RES_hhdet_numvin!K5</f>
        <v>0</v>
      </c>
      <c r="L89" s="80">
        <f>RES_hhdet_numvin!L5</f>
        <v>29534.124999999985</v>
      </c>
      <c r="M89" s="80">
        <f>RES_hhdet_numvin!M5</f>
        <v>0</v>
      </c>
      <c r="N89" s="80">
        <f>RES_hhdet_numvin!N5</f>
        <v>0</v>
      </c>
      <c r="O89" s="80">
        <f>RES_hhdet_numvin!O5</f>
        <v>0</v>
      </c>
      <c r="P89" s="80">
        <f>RES_hhdet_numvin!P5</f>
        <v>0</v>
      </c>
      <c r="Q89" s="80">
        <f>RES_hhdet_numvin!Q5</f>
        <v>0</v>
      </c>
    </row>
    <row r="90" spans="1:17" ht="12.95" customHeight="1" x14ac:dyDescent="0.25">
      <c r="A90" s="146" t="s">
        <v>112</v>
      </c>
      <c r="B90" s="188">
        <f>RES_hhdet_numvin!B7</f>
        <v>0</v>
      </c>
      <c r="C90" s="188">
        <f>RES_hhdet_numvin!C7</f>
        <v>0</v>
      </c>
      <c r="D90" s="188">
        <f>RES_hhdet_numvin!D7</f>
        <v>0</v>
      </c>
      <c r="E90" s="188">
        <f>RES_hhdet_numvin!E7</f>
        <v>0</v>
      </c>
      <c r="F90" s="188">
        <f>RES_hhdet_numvin!F7</f>
        <v>0</v>
      </c>
      <c r="G90" s="188">
        <f>RES_hhdet_numvin!G7</f>
        <v>0</v>
      </c>
      <c r="H90" s="188">
        <f>RES_hhdet_numvin!H7</f>
        <v>0</v>
      </c>
      <c r="I90" s="188">
        <f>RES_hhdet_numvin!I7</f>
        <v>0</v>
      </c>
      <c r="J90" s="188">
        <f>RES_hhdet_numvin!J7</f>
        <v>0</v>
      </c>
      <c r="K90" s="188">
        <f>RES_hhdet_numvin!K7</f>
        <v>0</v>
      </c>
      <c r="L90" s="188">
        <f>RES_hhdet_numvin!L7</f>
        <v>0</v>
      </c>
      <c r="M90" s="188">
        <f>RES_hhdet_numvin!M7</f>
        <v>0</v>
      </c>
      <c r="N90" s="188">
        <f>RES_hhdet_numvin!N7</f>
        <v>0</v>
      </c>
      <c r="O90" s="188">
        <f>RES_hhdet_numvin!O7</f>
        <v>0</v>
      </c>
      <c r="P90" s="188">
        <f>RES_hhdet_numvin!P7</f>
        <v>0</v>
      </c>
      <c r="Q90" s="188">
        <f>RES_hhdet_numvin!Q7</f>
        <v>0</v>
      </c>
    </row>
    <row r="91" spans="1:17" ht="12" customHeight="1" x14ac:dyDescent="0.25">
      <c r="A91" s="23" t="s">
        <v>60</v>
      </c>
      <c r="B91" s="80">
        <f>RES_hhdet_numvin!B8</f>
        <v>0</v>
      </c>
      <c r="C91" s="80">
        <f>RES_hhdet_numvin!C8</f>
        <v>0</v>
      </c>
      <c r="D91" s="80">
        <f>RES_hhdet_numvin!D8</f>
        <v>0</v>
      </c>
      <c r="E91" s="80">
        <f>RES_hhdet_numvin!E8</f>
        <v>0</v>
      </c>
      <c r="F91" s="80">
        <f>RES_hhdet_numvin!F8</f>
        <v>0</v>
      </c>
      <c r="G91" s="80">
        <f>RES_hhdet_numvin!G8</f>
        <v>0</v>
      </c>
      <c r="H91" s="80">
        <f>RES_hhdet_numvin!H8</f>
        <v>0</v>
      </c>
      <c r="I91" s="80">
        <f>RES_hhdet_numvin!I8</f>
        <v>0</v>
      </c>
      <c r="J91" s="80">
        <f>RES_hhdet_numvin!J8</f>
        <v>0</v>
      </c>
      <c r="K91" s="80">
        <f>RES_hhdet_numvin!K8</f>
        <v>0</v>
      </c>
      <c r="L91" s="80">
        <f>RES_hhdet_numvin!L8</f>
        <v>986.99999999999955</v>
      </c>
      <c r="M91" s="80">
        <f>RES_hhdet_numvin!M8</f>
        <v>0</v>
      </c>
      <c r="N91" s="80">
        <f>RES_hhdet_numvin!N8</f>
        <v>0</v>
      </c>
      <c r="O91" s="80">
        <f>RES_hhdet_numvin!O8</f>
        <v>0</v>
      </c>
      <c r="P91" s="80">
        <f>RES_hhdet_numvin!P8</f>
        <v>0</v>
      </c>
      <c r="Q91" s="80">
        <f>RES_hhdet_numvin!Q8</f>
        <v>0</v>
      </c>
    </row>
    <row r="92" spans="1:17" ht="12" customHeight="1" x14ac:dyDescent="0.25">
      <c r="A92" s="146" t="s">
        <v>63</v>
      </c>
      <c r="B92" s="188">
        <f>RES_hhdet_numvin!B9</f>
        <v>0</v>
      </c>
      <c r="C92" s="188">
        <f>RES_hhdet_numvin!C9</f>
        <v>0</v>
      </c>
      <c r="D92" s="188">
        <f>RES_hhdet_numvin!D9</f>
        <v>0</v>
      </c>
      <c r="E92" s="188">
        <f>RES_hhdet_numvin!E9</f>
        <v>0</v>
      </c>
      <c r="F92" s="188">
        <f>RES_hhdet_numvin!F9</f>
        <v>0</v>
      </c>
      <c r="G92" s="188">
        <f>RES_hhdet_numvin!G9</f>
        <v>0</v>
      </c>
      <c r="H92" s="188">
        <f>RES_hhdet_numvin!H9</f>
        <v>0</v>
      </c>
      <c r="I92" s="188">
        <f>RES_hhdet_numvin!I9</f>
        <v>0</v>
      </c>
      <c r="J92" s="188">
        <f>RES_hhdet_numvin!J9</f>
        <v>0</v>
      </c>
      <c r="K92" s="188">
        <f>RES_hhdet_numvin!K9</f>
        <v>0</v>
      </c>
      <c r="L92" s="188">
        <f>RES_hhdet_numvin!L9</f>
        <v>0</v>
      </c>
      <c r="M92" s="188">
        <f>RES_hhdet_numvin!M9</f>
        <v>0</v>
      </c>
      <c r="N92" s="188">
        <f>RES_hhdet_numvin!N9</f>
        <v>0</v>
      </c>
      <c r="O92" s="188">
        <f>RES_hhdet_numvin!O9</f>
        <v>0</v>
      </c>
      <c r="P92" s="188">
        <f>RES_hhdet_numvin!P9</f>
        <v>0</v>
      </c>
      <c r="Q92" s="188">
        <f>RES_hhdet_numvin!Q9</f>
        <v>0</v>
      </c>
    </row>
    <row r="93" spans="1:17" ht="12" customHeight="1" x14ac:dyDescent="0.25">
      <c r="A93" s="23" t="s">
        <v>171</v>
      </c>
      <c r="B93" s="80">
        <f>RES_hhdet_numvin!B10</f>
        <v>0</v>
      </c>
      <c r="C93" s="80">
        <f>RES_hhdet_numvin!C10</f>
        <v>0</v>
      </c>
      <c r="D93" s="80">
        <f>RES_hhdet_numvin!D10</f>
        <v>0</v>
      </c>
      <c r="E93" s="80">
        <f>RES_hhdet_numvin!E10</f>
        <v>0</v>
      </c>
      <c r="F93" s="80">
        <f>RES_hhdet_numvin!F10</f>
        <v>0</v>
      </c>
      <c r="G93" s="80">
        <f>RES_hhdet_numvin!G10</f>
        <v>0</v>
      </c>
      <c r="H93" s="80">
        <f>RES_hhdet_numvin!H10</f>
        <v>0</v>
      </c>
      <c r="I93" s="80">
        <f>RES_hhdet_numvin!I10</f>
        <v>0</v>
      </c>
      <c r="J93" s="80">
        <f>RES_hhdet_numvin!J10</f>
        <v>4298.2059153181863</v>
      </c>
      <c r="K93" s="80">
        <f>RES_hhdet_numvin!K10</f>
        <v>0</v>
      </c>
      <c r="L93" s="80">
        <f>RES_hhdet_numvin!L10</f>
        <v>15851.794084681804</v>
      </c>
      <c r="M93" s="80">
        <f>RES_hhdet_numvin!M10</f>
        <v>0</v>
      </c>
      <c r="N93" s="80">
        <f>RES_hhdet_numvin!N10</f>
        <v>0</v>
      </c>
      <c r="O93" s="80">
        <f>RES_hhdet_numvin!O10</f>
        <v>0</v>
      </c>
      <c r="P93" s="80">
        <f>RES_hhdet_numvin!P10</f>
        <v>0</v>
      </c>
      <c r="Q93" s="80">
        <f>RES_hhdet_numvin!Q10</f>
        <v>0</v>
      </c>
    </row>
    <row r="94" spans="1:17" ht="12" customHeight="1" x14ac:dyDescent="0.25">
      <c r="A94" s="23" t="s">
        <v>144</v>
      </c>
      <c r="B94" s="80">
        <f>RES_hhdet_numvin!B11</f>
        <v>0</v>
      </c>
      <c r="C94" s="80">
        <f>RES_hhdet_numvin!C11</f>
        <v>0</v>
      </c>
      <c r="D94" s="80">
        <f>RES_hhdet_numvin!D11</f>
        <v>0</v>
      </c>
      <c r="E94" s="80">
        <f>RES_hhdet_numvin!E11</f>
        <v>0</v>
      </c>
      <c r="F94" s="80">
        <f>RES_hhdet_numvin!F11</f>
        <v>0</v>
      </c>
      <c r="G94" s="80">
        <f>RES_hhdet_numvin!G11</f>
        <v>0</v>
      </c>
      <c r="H94" s="80">
        <f>RES_hhdet_numvin!H11</f>
        <v>0</v>
      </c>
      <c r="I94" s="80">
        <f>RES_hhdet_numvin!I11</f>
        <v>0</v>
      </c>
      <c r="J94" s="80">
        <f>RES_hhdet_numvin!J11</f>
        <v>504.28103188622458</v>
      </c>
      <c r="K94" s="80">
        <f>RES_hhdet_numvin!K11</f>
        <v>0</v>
      </c>
      <c r="L94" s="80">
        <f>RES_hhdet_numvin!L11</f>
        <v>6743.7189681137725</v>
      </c>
      <c r="M94" s="80">
        <f>RES_hhdet_numvin!M11</f>
        <v>0</v>
      </c>
      <c r="N94" s="80">
        <f>RES_hhdet_numvin!N11</f>
        <v>0</v>
      </c>
      <c r="O94" s="80">
        <f>RES_hhdet_numvin!O11</f>
        <v>0</v>
      </c>
      <c r="P94" s="80">
        <f>RES_hhdet_numvin!P11</f>
        <v>0</v>
      </c>
      <c r="Q94" s="80">
        <f>RES_hhdet_numvin!Q11</f>
        <v>0</v>
      </c>
    </row>
    <row r="95" spans="1:17" ht="12" customHeight="1" x14ac:dyDescent="0.25">
      <c r="A95" s="23" t="s">
        <v>143</v>
      </c>
      <c r="B95" s="80">
        <f>RES_hhdet_numvin!B12</f>
        <v>0</v>
      </c>
      <c r="C95" s="80">
        <f>RES_hhdet_numvin!C12</f>
        <v>0</v>
      </c>
      <c r="D95" s="80">
        <f>RES_hhdet_numvin!D12</f>
        <v>0</v>
      </c>
      <c r="E95" s="80">
        <f>RES_hhdet_numvin!E12</f>
        <v>0</v>
      </c>
      <c r="F95" s="80">
        <f>RES_hhdet_numvin!F12</f>
        <v>0</v>
      </c>
      <c r="G95" s="80">
        <f>RES_hhdet_numvin!G12</f>
        <v>0</v>
      </c>
      <c r="H95" s="80">
        <f>RES_hhdet_numvin!H12</f>
        <v>0</v>
      </c>
      <c r="I95" s="80">
        <f>RES_hhdet_numvin!I12</f>
        <v>0</v>
      </c>
      <c r="J95" s="80">
        <f>RES_hhdet_numvin!J12</f>
        <v>9.3880527955870043</v>
      </c>
      <c r="K95" s="80">
        <f>RES_hhdet_numvin!K12</f>
        <v>0</v>
      </c>
      <c r="L95" s="80">
        <f>RES_hhdet_numvin!L12</f>
        <v>494.61194720441279</v>
      </c>
      <c r="M95" s="80">
        <f>RES_hhdet_numvin!M12</f>
        <v>0</v>
      </c>
      <c r="N95" s="80">
        <f>RES_hhdet_numvin!N12</f>
        <v>0</v>
      </c>
      <c r="O95" s="80">
        <f>RES_hhdet_numvin!O12</f>
        <v>0</v>
      </c>
      <c r="P95" s="80">
        <f>RES_hhdet_numvin!P12</f>
        <v>0</v>
      </c>
      <c r="Q95" s="80">
        <f>RES_hhdet_numvin!Q12</f>
        <v>0</v>
      </c>
    </row>
    <row r="96" spans="1:17" ht="12" customHeight="1" x14ac:dyDescent="0.25">
      <c r="A96" s="23" t="s">
        <v>142</v>
      </c>
      <c r="B96" s="80">
        <f>RES_hhdet_numvin!B15</f>
        <v>0</v>
      </c>
      <c r="C96" s="80">
        <f>RES_hhdet_numvin!C15</f>
        <v>0</v>
      </c>
      <c r="D96" s="80">
        <f>RES_hhdet_numvin!D15</f>
        <v>0</v>
      </c>
      <c r="E96" s="80">
        <f>RES_hhdet_numvin!E15</f>
        <v>0</v>
      </c>
      <c r="F96" s="80">
        <f>RES_hhdet_numvin!F15</f>
        <v>0</v>
      </c>
      <c r="G96" s="80">
        <f>RES_hhdet_numvin!G15</f>
        <v>0</v>
      </c>
      <c r="H96" s="80">
        <f>RES_hhdet_numvin!H15</f>
        <v>0</v>
      </c>
      <c r="I96" s="80">
        <f>RES_hhdet_numvin!I15</f>
        <v>0</v>
      </c>
      <c r="J96" s="80">
        <f>RES_hhdet_numvin!J15</f>
        <v>0</v>
      </c>
      <c r="K96" s="80">
        <f>RES_hhdet_numvin!K15</f>
        <v>0</v>
      </c>
      <c r="L96" s="80">
        <f>RES_hhdet_numvin!L15</f>
        <v>6024.9999999999973</v>
      </c>
      <c r="M96" s="80">
        <f>RES_hhdet_numvin!M15</f>
        <v>0</v>
      </c>
      <c r="N96" s="80">
        <f>RES_hhdet_numvin!N15</f>
        <v>0</v>
      </c>
      <c r="O96" s="80">
        <f>RES_hhdet_numvin!O15</f>
        <v>0</v>
      </c>
      <c r="P96" s="80">
        <f>RES_hhdet_numvin!P15</f>
        <v>0</v>
      </c>
      <c r="Q96" s="80">
        <f>RES_hhdet_numvin!Q15</f>
        <v>0</v>
      </c>
    </row>
    <row r="97" spans="1:17" ht="12" customHeight="1" x14ac:dyDescent="0.25">
      <c r="A97" s="23" t="s">
        <v>141</v>
      </c>
      <c r="B97" s="80">
        <f>RES_hhdet_numvin!B16</f>
        <v>0</v>
      </c>
      <c r="C97" s="80">
        <f>RES_hhdet_numvin!C16</f>
        <v>0</v>
      </c>
      <c r="D97" s="80">
        <f>RES_hhdet_numvin!D16</f>
        <v>0</v>
      </c>
      <c r="E97" s="80">
        <f>RES_hhdet_numvin!E16</f>
        <v>0</v>
      </c>
      <c r="F97" s="80">
        <f>RES_hhdet_numvin!F16</f>
        <v>0</v>
      </c>
      <c r="G97" s="80">
        <f>RES_hhdet_numvin!G16</f>
        <v>0</v>
      </c>
      <c r="H97" s="80">
        <f>RES_hhdet_numvin!H16</f>
        <v>0</v>
      </c>
      <c r="I97" s="80">
        <f>RES_hhdet_numvin!I16</f>
        <v>0</v>
      </c>
      <c r="J97" s="80">
        <f>RES_hhdet_numvin!J16</f>
        <v>0</v>
      </c>
      <c r="K97" s="80">
        <f>RES_hhdet_numvin!K16</f>
        <v>0</v>
      </c>
      <c r="L97" s="80">
        <f>RES_hhdet_numvin!L16</f>
        <v>418.99999999999983</v>
      </c>
      <c r="M97" s="80">
        <f>RES_hhdet_numvin!M16</f>
        <v>0</v>
      </c>
      <c r="N97" s="80">
        <f>RES_hhdet_numvin!N16</f>
        <v>0</v>
      </c>
      <c r="O97" s="80">
        <f>RES_hhdet_numvin!O16</f>
        <v>0</v>
      </c>
      <c r="P97" s="80">
        <f>RES_hhdet_numvin!P16</f>
        <v>0</v>
      </c>
      <c r="Q97" s="80">
        <f>RES_hhdet_numvin!Q16</f>
        <v>0</v>
      </c>
    </row>
    <row r="98" spans="1:17" ht="12" customHeight="1" x14ac:dyDescent="0.25">
      <c r="A98" s="146" t="s">
        <v>62</v>
      </c>
      <c r="B98" s="188">
        <f>RES_hhdet_numvin!B19</f>
        <v>0</v>
      </c>
      <c r="C98" s="188">
        <f>RES_hhdet_numvin!C19</f>
        <v>0</v>
      </c>
      <c r="D98" s="188">
        <f>RES_hhdet_numvin!D19</f>
        <v>0</v>
      </c>
      <c r="E98" s="188">
        <f>RES_hhdet_numvin!E19</f>
        <v>0</v>
      </c>
      <c r="F98" s="188">
        <f>RES_hhdet_numvin!F19</f>
        <v>0</v>
      </c>
      <c r="G98" s="188">
        <f>RES_hhdet_numvin!G19</f>
        <v>0</v>
      </c>
      <c r="H98" s="188">
        <f>RES_hhdet_numvin!H19</f>
        <v>0</v>
      </c>
      <c r="I98" s="188">
        <f>RES_hhdet_numvin!I19</f>
        <v>0</v>
      </c>
      <c r="J98" s="188">
        <f>RES_hhdet_numvin!J19</f>
        <v>0</v>
      </c>
      <c r="K98" s="188">
        <f>RES_hhdet_numvin!K19</f>
        <v>0</v>
      </c>
      <c r="L98" s="188">
        <f>RES_hhdet_numvin!L19</f>
        <v>0</v>
      </c>
      <c r="M98" s="188">
        <f>RES_hhdet_numvin!M19</f>
        <v>0</v>
      </c>
      <c r="N98" s="188">
        <f>RES_hhdet_numvin!N19</f>
        <v>0</v>
      </c>
      <c r="O98" s="188">
        <f>RES_hhdet_numvin!O19</f>
        <v>0</v>
      </c>
      <c r="P98" s="188">
        <f>RES_hhdet_numvin!P19</f>
        <v>0</v>
      </c>
      <c r="Q98" s="188">
        <f>RES_hhdet_numvin!Q19</f>
        <v>0</v>
      </c>
    </row>
    <row r="99" spans="1:17" ht="12" customHeight="1" x14ac:dyDescent="0.25">
      <c r="A99" s="23" t="s">
        <v>58</v>
      </c>
      <c r="B99" s="80">
        <f>RES_hhdet_numvin!B20</f>
        <v>0</v>
      </c>
      <c r="C99" s="80">
        <f>RES_hhdet_numvin!C20</f>
        <v>0</v>
      </c>
      <c r="D99" s="80">
        <f>RES_hhdet_numvin!D20</f>
        <v>0</v>
      </c>
      <c r="E99" s="80">
        <f>RES_hhdet_numvin!E20</f>
        <v>0</v>
      </c>
      <c r="F99" s="80">
        <f>RES_hhdet_numvin!F20</f>
        <v>0</v>
      </c>
      <c r="G99" s="80">
        <f>RES_hhdet_numvin!G20</f>
        <v>0</v>
      </c>
      <c r="H99" s="80">
        <f>RES_hhdet_numvin!H20</f>
        <v>0</v>
      </c>
      <c r="I99" s="80">
        <f>RES_hhdet_numvin!I20</f>
        <v>0</v>
      </c>
      <c r="J99" s="80">
        <f>RES_hhdet_numvin!J20</f>
        <v>0</v>
      </c>
      <c r="K99" s="80">
        <f>RES_hhdet_numvin!K20</f>
        <v>0</v>
      </c>
      <c r="L99" s="80">
        <f>RES_hhdet_numvin!L20</f>
        <v>0</v>
      </c>
      <c r="M99" s="80">
        <f>RES_hhdet_numvin!M20</f>
        <v>0</v>
      </c>
      <c r="N99" s="80">
        <f>RES_hhdet_numvin!N20</f>
        <v>0</v>
      </c>
      <c r="O99" s="80">
        <f>RES_hhdet_numvin!O20</f>
        <v>0</v>
      </c>
      <c r="P99" s="80">
        <f>RES_hhdet_numvin!P20</f>
        <v>0</v>
      </c>
      <c r="Q99" s="80">
        <f>RES_hhdet_numvin!Q20</f>
        <v>0</v>
      </c>
    </row>
    <row r="100" spans="1:17" ht="12" customHeight="1" x14ac:dyDescent="0.25">
      <c r="A100" s="23" t="s">
        <v>57</v>
      </c>
      <c r="B100" s="80">
        <f>RES_hhdet_numvin!B21</f>
        <v>0</v>
      </c>
      <c r="C100" s="80">
        <f>RES_hhdet_numvin!C21</f>
        <v>0</v>
      </c>
      <c r="D100" s="80">
        <f>RES_hhdet_numvin!D21</f>
        <v>0</v>
      </c>
      <c r="E100" s="80">
        <f>RES_hhdet_numvin!E21</f>
        <v>0</v>
      </c>
      <c r="F100" s="80">
        <f>RES_hhdet_numvin!F21</f>
        <v>0</v>
      </c>
      <c r="G100" s="80">
        <f>RES_hhdet_numvin!G21</f>
        <v>0</v>
      </c>
      <c r="H100" s="80">
        <f>RES_hhdet_numvin!H21</f>
        <v>0</v>
      </c>
      <c r="I100" s="80">
        <f>RES_hhdet_numvin!I21</f>
        <v>0</v>
      </c>
      <c r="J100" s="80">
        <f>RES_hhdet_numvin!J21</f>
        <v>0</v>
      </c>
      <c r="K100" s="80">
        <f>RES_hhdet_numvin!K21</f>
        <v>0</v>
      </c>
      <c r="L100" s="80">
        <f>RES_hhdet_numvin!L21</f>
        <v>5657.9999999999973</v>
      </c>
      <c r="M100" s="80">
        <f>RES_hhdet_numvin!M21</f>
        <v>0</v>
      </c>
      <c r="N100" s="80">
        <f>RES_hhdet_numvin!N21</f>
        <v>0</v>
      </c>
      <c r="O100" s="80">
        <f>RES_hhdet_numvin!O21</f>
        <v>0</v>
      </c>
      <c r="P100" s="80">
        <f>RES_hhdet_numvin!P21</f>
        <v>0</v>
      </c>
      <c r="Q100" s="80">
        <f>RES_hhdet_numvin!Q21</f>
        <v>0</v>
      </c>
    </row>
    <row r="101" spans="1:17" ht="12" customHeight="1" x14ac:dyDescent="0.25">
      <c r="A101" s="29" t="s">
        <v>140</v>
      </c>
      <c r="B101" s="78">
        <f>RES_hhdet_numvin!B22</f>
        <v>0</v>
      </c>
      <c r="C101" s="78">
        <f>RES_hhdet_numvin!C22</f>
        <v>0</v>
      </c>
      <c r="D101" s="78">
        <f>RES_hhdet_numvin!D22</f>
        <v>0</v>
      </c>
      <c r="E101" s="78">
        <f>RES_hhdet_numvin!E22</f>
        <v>0</v>
      </c>
      <c r="F101" s="78">
        <f>RES_hhdet_numvin!F22</f>
        <v>0</v>
      </c>
      <c r="G101" s="78">
        <f>RES_hhdet_numvin!G22</f>
        <v>0</v>
      </c>
      <c r="H101" s="78">
        <f>RES_hhdet_numvin!H22</f>
        <v>0</v>
      </c>
      <c r="I101" s="78">
        <f>RES_hhdet_numvin!I22</f>
        <v>0</v>
      </c>
      <c r="J101" s="78">
        <f>RES_hhdet_numvin!J22</f>
        <v>4811.8749999999982</v>
      </c>
      <c r="K101" s="78">
        <f>RES_hhdet_numvin!K22</f>
        <v>0</v>
      </c>
      <c r="L101" s="78">
        <f>RES_hhdet_numvin!L22</f>
        <v>23876.124999999993</v>
      </c>
      <c r="M101" s="78">
        <f>RES_hhdet_numvin!M22</f>
        <v>0</v>
      </c>
      <c r="N101" s="78">
        <f>RES_hhdet_numvin!N22</f>
        <v>0</v>
      </c>
      <c r="O101" s="78">
        <f>RES_hhdet_numvin!O22</f>
        <v>0</v>
      </c>
      <c r="P101" s="78">
        <f>RES_hhdet_numvin!P22</f>
        <v>0</v>
      </c>
      <c r="Q101" s="78">
        <f>RES_hhdet_numvin!Q22</f>
        <v>0</v>
      </c>
    </row>
    <row r="103" spans="1:17" s="28" customFormat="1" ht="12" customHeight="1" x14ac:dyDescent="0.25">
      <c r="A103" s="187" t="s">
        <v>200</v>
      </c>
      <c r="B103" s="186"/>
      <c r="C103" s="185"/>
      <c r="D103" s="185"/>
      <c r="E103" s="185"/>
      <c r="F103" s="185"/>
      <c r="G103" s="185"/>
      <c r="H103" s="185"/>
      <c r="I103" s="185"/>
      <c r="J103" s="185"/>
      <c r="K103" s="185"/>
      <c r="L103" s="185"/>
      <c r="M103" s="185"/>
      <c r="N103" s="185"/>
      <c r="O103" s="185"/>
      <c r="P103" s="185"/>
      <c r="Q103" s="185"/>
    </row>
    <row r="105" spans="1:17" ht="12" customHeight="1" x14ac:dyDescent="0.25">
      <c r="A105" s="152" t="s">
        <v>118</v>
      </c>
      <c r="B105" s="168">
        <f>SUM(B106,B109,B111,B121)</f>
        <v>757.9271812048413</v>
      </c>
      <c r="C105" s="168">
        <f t="shared" ref="C105:Q105" si="8">SUM(C106,C109,C111,C121)</f>
        <v>732.93816728487218</v>
      </c>
      <c r="D105" s="168">
        <f t="shared" si="8"/>
        <v>505.32646436726446</v>
      </c>
      <c r="E105" s="168">
        <f t="shared" si="8"/>
        <v>501.44155769515601</v>
      </c>
      <c r="F105" s="168">
        <f t="shared" si="8"/>
        <v>479.73553228370116</v>
      </c>
      <c r="G105" s="168">
        <f t="shared" si="8"/>
        <v>431.85263136766224</v>
      </c>
      <c r="H105" s="168">
        <f t="shared" si="8"/>
        <v>420.55593265526471</v>
      </c>
      <c r="I105" s="168">
        <f t="shared" si="8"/>
        <v>407.95239936470557</v>
      </c>
      <c r="J105" s="168">
        <f t="shared" si="8"/>
        <v>410.33053265472279</v>
      </c>
      <c r="K105" s="168">
        <f t="shared" si="8"/>
        <v>232.77115626423</v>
      </c>
      <c r="L105" s="168">
        <f t="shared" si="8"/>
        <v>260.19069265973542</v>
      </c>
      <c r="M105" s="168">
        <f t="shared" si="8"/>
        <v>44.458259309814764</v>
      </c>
      <c r="N105" s="168">
        <f t="shared" si="8"/>
        <v>49.5417966612969</v>
      </c>
      <c r="O105" s="168">
        <f t="shared" si="8"/>
        <v>51.199667754484672</v>
      </c>
      <c r="P105" s="168">
        <f t="shared" si="8"/>
        <v>39.355831648338622</v>
      </c>
      <c r="Q105" s="168">
        <f t="shared" si="8"/>
        <v>41.457101288062134</v>
      </c>
    </row>
    <row r="106" spans="1:17" ht="12" customHeight="1" x14ac:dyDescent="0.25">
      <c r="A106" s="158" t="s">
        <v>65</v>
      </c>
      <c r="B106" s="157">
        <f>SUM(B107:B108)</f>
        <v>603.80648652905063</v>
      </c>
      <c r="C106" s="157">
        <f t="shared" ref="C106:Q106" si="9">SUM(C107:C108)</f>
        <v>590.42180126524693</v>
      </c>
      <c r="D106" s="157">
        <f t="shared" si="9"/>
        <v>400.63495970443017</v>
      </c>
      <c r="E106" s="157">
        <f t="shared" si="9"/>
        <v>397.90492105450903</v>
      </c>
      <c r="F106" s="157">
        <f t="shared" si="9"/>
        <v>382.93753501917706</v>
      </c>
      <c r="G106" s="157">
        <f t="shared" si="9"/>
        <v>340.3970464022704</v>
      </c>
      <c r="H106" s="157">
        <f t="shared" si="9"/>
        <v>328.86923451091292</v>
      </c>
      <c r="I106" s="157">
        <f t="shared" si="9"/>
        <v>315.82065219159199</v>
      </c>
      <c r="J106" s="157">
        <f t="shared" si="9"/>
        <v>318.88900740694936</v>
      </c>
      <c r="K106" s="157">
        <f t="shared" si="9"/>
        <v>176.76728829645023</v>
      </c>
      <c r="L106" s="157">
        <f t="shared" si="9"/>
        <v>199.33503007756534</v>
      </c>
      <c r="M106" s="157">
        <f t="shared" si="9"/>
        <v>32.861737027081986</v>
      </c>
      <c r="N106" s="157">
        <f t="shared" si="9"/>
        <v>36.032075080572049</v>
      </c>
      <c r="O106" s="157">
        <f t="shared" si="9"/>
        <v>37.47158957149076</v>
      </c>
      <c r="P106" s="157">
        <f t="shared" si="9"/>
        <v>27.258900655914175</v>
      </c>
      <c r="Q106" s="157">
        <f t="shared" si="9"/>
        <v>29.194954757147237</v>
      </c>
    </row>
    <row r="107" spans="1:17" ht="12" customHeight="1" x14ac:dyDescent="0.25">
      <c r="A107" s="23" t="s">
        <v>58</v>
      </c>
      <c r="B107" s="156">
        <f>RES_hhdet_fec!B$5</f>
        <v>601.36485145013671</v>
      </c>
      <c r="C107" s="156">
        <f>RES_hhdet_fec!C$5</f>
        <v>587.91759999999999</v>
      </c>
      <c r="D107" s="156">
        <f>RES_hhdet_fec!D$5</f>
        <v>398.7910599999999</v>
      </c>
      <c r="E107" s="156">
        <f>RES_hhdet_fec!E$5</f>
        <v>395.48871999999994</v>
      </c>
      <c r="F107" s="156">
        <f>RES_hhdet_fec!F$5</f>
        <v>380.80079999999992</v>
      </c>
      <c r="G107" s="156">
        <f>RES_hhdet_fec!G$5</f>
        <v>339.19315750853212</v>
      </c>
      <c r="H107" s="156">
        <f>RES_hhdet_fec!H$5</f>
        <v>327.40401000000003</v>
      </c>
      <c r="I107" s="156">
        <f>RES_hhdet_fec!I$5</f>
        <v>314.39985999999999</v>
      </c>
      <c r="J107" s="156">
        <f>RES_hhdet_fec!J$5</f>
        <v>317.00682</v>
      </c>
      <c r="K107" s="156">
        <f>RES_hhdet_fec!K$5</f>
        <v>176.00304999999992</v>
      </c>
      <c r="L107" s="156">
        <f>RES_hhdet_fec!L$5</f>
        <v>197.69969438874134</v>
      </c>
      <c r="M107" s="156">
        <f>RES_hhdet_fec!M$5</f>
        <v>32.727610073400008</v>
      </c>
      <c r="N107" s="156">
        <f>RES_hhdet_fec!N$5</f>
        <v>35.687296070499194</v>
      </c>
      <c r="O107" s="156">
        <f>RES_hhdet_fec!O$5</f>
        <v>37.007684423649927</v>
      </c>
      <c r="P107" s="156">
        <f>RES_hhdet_fec!P$5</f>
        <v>27.080431163556021</v>
      </c>
      <c r="Q107" s="156">
        <f>RES_hhdet_fec!Q$5</f>
        <v>28.924670367062731</v>
      </c>
    </row>
    <row r="108" spans="1:17" ht="12" customHeight="1" x14ac:dyDescent="0.25">
      <c r="A108" s="23" t="s">
        <v>60</v>
      </c>
      <c r="B108" s="156">
        <f>RES_hhdet_fec!B$6</f>
        <v>2.4416350789139045</v>
      </c>
      <c r="C108" s="156">
        <f>RES_hhdet_fec!C$6</f>
        <v>2.504201265246969</v>
      </c>
      <c r="D108" s="156">
        <f>RES_hhdet_fec!D$6</f>
        <v>1.8438997044302889</v>
      </c>
      <c r="E108" s="156">
        <f>RES_hhdet_fec!E$6</f>
        <v>2.4162010545091128</v>
      </c>
      <c r="F108" s="156">
        <f>RES_hhdet_fec!F$6</f>
        <v>2.1367350191771552</v>
      </c>
      <c r="G108" s="156">
        <f>RES_hhdet_fec!G$6</f>
        <v>1.2038888937382894</v>
      </c>
      <c r="H108" s="156">
        <f>RES_hhdet_fec!H$6</f>
        <v>1.4652245109129116</v>
      </c>
      <c r="I108" s="156">
        <f>RES_hhdet_fec!I$6</f>
        <v>1.4207921915920136</v>
      </c>
      <c r="J108" s="156">
        <f>RES_hhdet_fec!J$6</f>
        <v>1.8821874069493596</v>
      </c>
      <c r="K108" s="156">
        <f>RES_hhdet_fec!K$6</f>
        <v>0.76423829645031305</v>
      </c>
      <c r="L108" s="156">
        <f>RES_hhdet_fec!L$6</f>
        <v>1.6353356888239936</v>
      </c>
      <c r="M108" s="156">
        <f>RES_hhdet_fec!M$6</f>
        <v>0.1341269536819813</v>
      </c>
      <c r="N108" s="156">
        <f>RES_hhdet_fec!N$6</f>
        <v>0.34477901007285544</v>
      </c>
      <c r="O108" s="156">
        <f>RES_hhdet_fec!O$6</f>
        <v>0.46390514784083414</v>
      </c>
      <c r="P108" s="156">
        <f>RES_hhdet_fec!P$6</f>
        <v>0.17846949235815521</v>
      </c>
      <c r="Q108" s="156">
        <f>RES_hhdet_fec!Q$6</f>
        <v>0.27028439008450433</v>
      </c>
    </row>
    <row r="109" spans="1:17" ht="12" customHeight="1" x14ac:dyDescent="0.25">
      <c r="A109" s="158" t="s">
        <v>112</v>
      </c>
      <c r="B109" s="157">
        <f>B110</f>
        <v>0.57114726292916707</v>
      </c>
      <c r="C109" s="157">
        <f t="shared" ref="C109:Q109" si="10">C110</f>
        <v>0.52971614452339666</v>
      </c>
      <c r="D109" s="157">
        <f t="shared" si="10"/>
        <v>0.39398353205611503</v>
      </c>
      <c r="E109" s="157">
        <f t="shared" si="10"/>
        <v>0.38010888940665571</v>
      </c>
      <c r="F109" s="157">
        <f t="shared" si="10"/>
        <v>0.35282750143741348</v>
      </c>
      <c r="G109" s="157">
        <f t="shared" si="10"/>
        <v>0.35678393876639758</v>
      </c>
      <c r="H109" s="157">
        <f t="shared" si="10"/>
        <v>0.35672773194886298</v>
      </c>
      <c r="I109" s="157">
        <f t="shared" si="10"/>
        <v>0.35930357217102776</v>
      </c>
      <c r="J109" s="157">
        <f t="shared" si="10"/>
        <v>0.35495686439845059</v>
      </c>
      <c r="K109" s="157">
        <f t="shared" si="10"/>
        <v>0.21890668545505687</v>
      </c>
      <c r="L109" s="157">
        <f t="shared" si="10"/>
        <v>0.21355116222414461</v>
      </c>
      <c r="M109" s="157">
        <f t="shared" si="10"/>
        <v>4.1371854615076753E-2</v>
      </c>
      <c r="N109" s="157">
        <f t="shared" si="10"/>
        <v>4.0293674040989338E-2</v>
      </c>
      <c r="O109" s="157">
        <f t="shared" si="10"/>
        <v>4.2456129058789427E-2</v>
      </c>
      <c r="P109" s="157">
        <f t="shared" si="10"/>
        <v>3.9581123048903356E-2</v>
      </c>
      <c r="Q109" s="157">
        <f t="shared" si="10"/>
        <v>4.1818771527684859E-2</v>
      </c>
    </row>
    <row r="110" spans="1:17" ht="12" customHeight="1" x14ac:dyDescent="0.25">
      <c r="A110" s="23" t="s">
        <v>60</v>
      </c>
      <c r="B110" s="156">
        <f>RES_hhdet_fec!B$8</f>
        <v>0.57114726292916707</v>
      </c>
      <c r="C110" s="156">
        <f>RES_hhdet_fec!C$8</f>
        <v>0.52971614452339666</v>
      </c>
      <c r="D110" s="156">
        <f>RES_hhdet_fec!D$8</f>
        <v>0.39398353205611503</v>
      </c>
      <c r="E110" s="156">
        <f>RES_hhdet_fec!E$8</f>
        <v>0.38010888940665571</v>
      </c>
      <c r="F110" s="156">
        <f>RES_hhdet_fec!F$8</f>
        <v>0.35282750143741348</v>
      </c>
      <c r="G110" s="156">
        <f>RES_hhdet_fec!G$8</f>
        <v>0.35678393876639758</v>
      </c>
      <c r="H110" s="156">
        <f>RES_hhdet_fec!H$8</f>
        <v>0.35672773194886298</v>
      </c>
      <c r="I110" s="156">
        <f>RES_hhdet_fec!I$8</f>
        <v>0.35930357217102776</v>
      </c>
      <c r="J110" s="156">
        <f>RES_hhdet_fec!J$8</f>
        <v>0.35495686439845059</v>
      </c>
      <c r="K110" s="156">
        <f>RES_hhdet_fec!K$8</f>
        <v>0.21890668545505687</v>
      </c>
      <c r="L110" s="156">
        <f>RES_hhdet_fec!L$8</f>
        <v>0.21355116222414461</v>
      </c>
      <c r="M110" s="156">
        <f>RES_hhdet_fec!M$8</f>
        <v>4.1371854615076753E-2</v>
      </c>
      <c r="N110" s="156">
        <f>RES_hhdet_fec!N$8</f>
        <v>4.0293674040989338E-2</v>
      </c>
      <c r="O110" s="156">
        <f>RES_hhdet_fec!O$8</f>
        <v>4.2456129058789427E-2</v>
      </c>
      <c r="P110" s="156">
        <f>RES_hhdet_fec!P$8</f>
        <v>3.9581123048903356E-2</v>
      </c>
      <c r="Q110" s="156">
        <f>RES_hhdet_fec!Q$8</f>
        <v>4.1818771527684859E-2</v>
      </c>
    </row>
    <row r="111" spans="1:17" ht="12" customHeight="1" x14ac:dyDescent="0.25">
      <c r="A111" s="158" t="s">
        <v>63</v>
      </c>
      <c r="B111" s="157">
        <f>SUM(B112:B114,B117:B118)</f>
        <v>103.45561498124431</v>
      </c>
      <c r="C111" s="157">
        <f t="shared" ref="C111:Q111" si="11">SUM(C112:C114,C117:C118)</f>
        <v>96.316129150475973</v>
      </c>
      <c r="D111" s="157">
        <f t="shared" si="11"/>
        <v>71.024621324222096</v>
      </c>
      <c r="E111" s="157">
        <f t="shared" si="11"/>
        <v>70.033661008209776</v>
      </c>
      <c r="F111" s="157">
        <f t="shared" si="11"/>
        <v>65.898556467289197</v>
      </c>
      <c r="G111" s="157">
        <f t="shared" si="11"/>
        <v>62.575749890307122</v>
      </c>
      <c r="H111" s="157">
        <f t="shared" si="11"/>
        <v>62.75094992152161</v>
      </c>
      <c r="I111" s="157">
        <f t="shared" si="11"/>
        <v>63.647071790017215</v>
      </c>
      <c r="J111" s="157">
        <f t="shared" si="11"/>
        <v>62.501588986423059</v>
      </c>
      <c r="K111" s="157">
        <f t="shared" si="11"/>
        <v>38.671370602845577</v>
      </c>
      <c r="L111" s="157">
        <f t="shared" si="11"/>
        <v>42.34613314765199</v>
      </c>
      <c r="M111" s="157">
        <f t="shared" si="11"/>
        <v>7.9697833391103901</v>
      </c>
      <c r="N111" s="157">
        <f t="shared" si="11"/>
        <v>9.4064628916309747</v>
      </c>
      <c r="O111" s="157">
        <f t="shared" si="11"/>
        <v>9.4172200610043362</v>
      </c>
      <c r="P111" s="157">
        <f t="shared" si="11"/>
        <v>8.5364831297298949</v>
      </c>
      <c r="Q111" s="157">
        <f t="shared" si="11"/>
        <v>8.5523968922373363</v>
      </c>
    </row>
    <row r="112" spans="1:17" ht="12" customHeight="1" x14ac:dyDescent="0.25">
      <c r="A112" s="167" t="s">
        <v>171</v>
      </c>
      <c r="B112" s="132">
        <f>RES_hhdet_fec!B$10</f>
        <v>19.299999999999997</v>
      </c>
      <c r="C112" s="132">
        <f>RES_hhdet_fec!C$10</f>
        <v>19.799999999999994</v>
      </c>
      <c r="D112" s="132">
        <f>RES_hhdet_fec!D$10</f>
        <v>20.099999999999998</v>
      </c>
      <c r="E112" s="132">
        <f>RES_hhdet_fec!E$10</f>
        <v>20.799999999999997</v>
      </c>
      <c r="F112" s="132">
        <f>RES_hhdet_fec!F$10</f>
        <v>22.1</v>
      </c>
      <c r="G112" s="132">
        <f>RES_hhdet_fec!G$10</f>
        <v>22.299999999999997</v>
      </c>
      <c r="H112" s="132">
        <f>RES_hhdet_fec!H$10</f>
        <v>24.5</v>
      </c>
      <c r="I112" s="132">
        <f>RES_hhdet_fec!I$10</f>
        <v>28.499999999999996</v>
      </c>
      <c r="J112" s="132">
        <f>RES_hhdet_fec!J$10</f>
        <v>28</v>
      </c>
      <c r="K112" s="132">
        <f>RES_hhdet_fec!K$10</f>
        <v>21.999999999999996</v>
      </c>
      <c r="L112" s="132">
        <f>RES_hhdet_fec!L$10</f>
        <v>24.999999999999993</v>
      </c>
      <c r="M112" s="132">
        <f>RES_hhdet_fec!M$10</f>
        <v>4.5847693929857325</v>
      </c>
      <c r="N112" s="132">
        <f>RES_hhdet_fec!N$10</f>
        <v>5.5401270695296061</v>
      </c>
      <c r="O112" s="132">
        <f>RES_hhdet_fec!O$10</f>
        <v>5.6489029583329673</v>
      </c>
      <c r="P112" s="132">
        <f>RES_hhdet_fec!P$10</f>
        <v>5.5518988831318161</v>
      </c>
      <c r="Q112" s="132">
        <f>RES_hhdet_fec!Q$10</f>
        <v>5.6502655238458477</v>
      </c>
    </row>
    <row r="113" spans="1:17" ht="12" customHeight="1" x14ac:dyDescent="0.25">
      <c r="A113" s="167" t="s">
        <v>144</v>
      </c>
      <c r="B113" s="132">
        <f>RES_hhdet_fec!B$11</f>
        <v>42.816385573829322</v>
      </c>
      <c r="C113" s="132">
        <f>RES_hhdet_fec!C$11</f>
        <v>38.851810583778857</v>
      </c>
      <c r="D113" s="132">
        <f>RES_hhdet_fec!D$11</f>
        <v>27.36711656632173</v>
      </c>
      <c r="E113" s="132">
        <f>RES_hhdet_fec!E$11</f>
        <v>26.274672568071473</v>
      </c>
      <c r="F113" s="132">
        <f>RES_hhdet_fec!F$11</f>
        <v>24.041099047639715</v>
      </c>
      <c r="G113" s="132">
        <f>RES_hhdet_fec!G$11</f>
        <v>22.950925142560362</v>
      </c>
      <c r="H113" s="132">
        <f>RES_hhdet_fec!H$11</f>
        <v>22.223148389719412</v>
      </c>
      <c r="I113" s="132">
        <f>RES_hhdet_fec!I$11</f>
        <v>21.639236280446735</v>
      </c>
      <c r="J113" s="132">
        <f>RES_hhdet_fec!J$11</f>
        <v>20.852550905764247</v>
      </c>
      <c r="K113" s="132">
        <f>RES_hhdet_fec!K$11</f>
        <v>12.559940904048032</v>
      </c>
      <c r="L113" s="132">
        <f>RES_hhdet_fec!L$11</f>
        <v>12.314102865026321</v>
      </c>
      <c r="M113" s="132">
        <f>RES_hhdet_fec!M$11</f>
        <v>1.5681801713402999</v>
      </c>
      <c r="N113" s="132">
        <f>RES_hhdet_fec!N$11</f>
        <v>1.7488569064843862</v>
      </c>
      <c r="O113" s="132">
        <f>RES_hhdet_fec!O$11</f>
        <v>1.6947467761892983</v>
      </c>
      <c r="P113" s="132">
        <f>RES_hhdet_fec!P$11</f>
        <v>1.5388923600180964</v>
      </c>
      <c r="Q113" s="132">
        <f>RES_hhdet_fec!Q$11</f>
        <v>1.4914121141400545</v>
      </c>
    </row>
    <row r="114" spans="1:17" ht="12" customHeight="1" x14ac:dyDescent="0.25">
      <c r="A114" s="167" t="s">
        <v>143</v>
      </c>
      <c r="B114" s="132">
        <f>SUM(B115:B116)</f>
        <v>0.65170940540579447</v>
      </c>
      <c r="C114" s="132">
        <f t="shared" ref="C114:Q114" si="12">SUM(C115:C116)</f>
        <v>0.59390481046949128</v>
      </c>
      <c r="D114" s="132">
        <f t="shared" si="12"/>
        <v>0.41745715698040797</v>
      </c>
      <c r="E114" s="132">
        <f t="shared" si="12"/>
        <v>0.41337961003629675</v>
      </c>
      <c r="F114" s="132">
        <f t="shared" si="12"/>
        <v>0.38899752593995912</v>
      </c>
      <c r="G114" s="132">
        <f t="shared" si="12"/>
        <v>0.38327082927153638</v>
      </c>
      <c r="H114" s="132">
        <f t="shared" si="12"/>
        <v>0.48987885087756966</v>
      </c>
      <c r="I114" s="132">
        <f t="shared" si="12"/>
        <v>0.59944119688148201</v>
      </c>
      <c r="J114" s="132">
        <f t="shared" si="12"/>
        <v>0.71744734143682865</v>
      </c>
      <c r="K114" s="132">
        <f t="shared" si="12"/>
        <v>0.49599812597088311</v>
      </c>
      <c r="L114" s="132">
        <f t="shared" si="12"/>
        <v>0.53649810678271703</v>
      </c>
      <c r="M114" s="132">
        <f t="shared" si="12"/>
        <v>8.303774151850131E-2</v>
      </c>
      <c r="N114" s="132">
        <f t="shared" si="12"/>
        <v>9.3351927305384066E-2</v>
      </c>
      <c r="O114" s="132">
        <f t="shared" si="12"/>
        <v>9.1419240633419177E-2</v>
      </c>
      <c r="P114" s="132">
        <f t="shared" si="12"/>
        <v>8.9164557014647608E-2</v>
      </c>
      <c r="Q114" s="132">
        <f t="shared" si="12"/>
        <v>8.930313785491277E-2</v>
      </c>
    </row>
    <row r="115" spans="1:17" ht="12" customHeight="1" x14ac:dyDescent="0.25">
      <c r="A115" s="166" t="s">
        <v>57</v>
      </c>
      <c r="B115" s="165">
        <f>RES_hhdet_fec!B$13</f>
        <v>0.49620911406982537</v>
      </c>
      <c r="C115" s="165">
        <f>RES_hhdet_fec!C$13</f>
        <v>0.45696161871089025</v>
      </c>
      <c r="D115" s="165">
        <f>RES_hhdet_fec!D$13</f>
        <v>0.32062980158336257</v>
      </c>
      <c r="E115" s="165">
        <f>RES_hhdet_fec!E$13</f>
        <v>0.31693231042638365</v>
      </c>
      <c r="F115" s="165">
        <f>RES_hhdet_fec!F$13</f>
        <v>0.29770787379152203</v>
      </c>
      <c r="G115" s="165">
        <f>RES_hhdet_fec!G$13</f>
        <v>0.29287104182271179</v>
      </c>
      <c r="H115" s="165">
        <f>RES_hhdet_fec!H$13</f>
        <v>0.37357288715354259</v>
      </c>
      <c r="I115" s="165">
        <f>RES_hhdet_fec!I$13</f>
        <v>0.45627597611544496</v>
      </c>
      <c r="J115" s="165">
        <f>RES_hhdet_fec!J$13</f>
        <v>0.54491310569870199</v>
      </c>
      <c r="K115" s="165">
        <f>RES_hhdet_fec!K$13</f>
        <v>0.37604792949642396</v>
      </c>
      <c r="L115" s="165">
        <f>RES_hhdet_fec!L$13</f>
        <v>0.40594835111027411</v>
      </c>
      <c r="M115" s="165">
        <f>RES_hhdet_fec!M$13</f>
        <v>6.2822919142672753E-2</v>
      </c>
      <c r="N115" s="165">
        <f>RES_hhdet_fec!N$13</f>
        <v>7.209569003722445E-2</v>
      </c>
      <c r="O115" s="165">
        <f>RES_hhdet_fec!O$13</f>
        <v>6.9099573737489484E-2</v>
      </c>
      <c r="P115" s="165">
        <f>RES_hhdet_fec!P$13</f>
        <v>6.7353905555324792E-2</v>
      </c>
      <c r="Q115" s="165">
        <f>RES_hhdet_fec!Q$13</f>
        <v>6.740985217884797E-2</v>
      </c>
    </row>
    <row r="116" spans="1:17" ht="12" customHeight="1" x14ac:dyDescent="0.25">
      <c r="A116" s="147" t="s">
        <v>59</v>
      </c>
      <c r="B116" s="164">
        <f>RES_hhdet_fec!B$14</f>
        <v>0.15550029133596907</v>
      </c>
      <c r="C116" s="164">
        <f>RES_hhdet_fec!C$14</f>
        <v>0.13694319175860103</v>
      </c>
      <c r="D116" s="164">
        <f>RES_hhdet_fec!D$14</f>
        <v>9.6827355397045373E-2</v>
      </c>
      <c r="E116" s="164">
        <f>RES_hhdet_fec!E$14</f>
        <v>9.6447299609913134E-2</v>
      </c>
      <c r="F116" s="164">
        <f>RES_hhdet_fec!F$14</f>
        <v>9.1289652148437095E-2</v>
      </c>
      <c r="G116" s="164">
        <f>RES_hhdet_fec!G$14</f>
        <v>9.0399787448824612E-2</v>
      </c>
      <c r="H116" s="164">
        <f>RES_hhdet_fec!H$14</f>
        <v>0.11630596372402709</v>
      </c>
      <c r="I116" s="164">
        <f>RES_hhdet_fec!I$14</f>
        <v>0.14316522076603705</v>
      </c>
      <c r="J116" s="164">
        <f>RES_hhdet_fec!J$14</f>
        <v>0.17253423573812665</v>
      </c>
      <c r="K116" s="164">
        <f>RES_hhdet_fec!K$14</f>
        <v>0.11995019647445916</v>
      </c>
      <c r="L116" s="164">
        <f>RES_hhdet_fec!L$14</f>
        <v>0.13054975567244298</v>
      </c>
      <c r="M116" s="164">
        <f>RES_hhdet_fec!M$14</f>
        <v>2.0214822375828556E-2</v>
      </c>
      <c r="N116" s="164">
        <f>RES_hhdet_fec!N$14</f>
        <v>2.1256237268159613E-2</v>
      </c>
      <c r="O116" s="164">
        <f>RES_hhdet_fec!O$14</f>
        <v>2.2319666895929697E-2</v>
      </c>
      <c r="P116" s="164">
        <f>RES_hhdet_fec!P$14</f>
        <v>2.1810651459322816E-2</v>
      </c>
      <c r="Q116" s="164">
        <f>RES_hhdet_fec!Q$14</f>
        <v>2.1893285676064803E-2</v>
      </c>
    </row>
    <row r="117" spans="1:17" ht="12" customHeight="1" x14ac:dyDescent="0.25">
      <c r="A117" s="163" t="s">
        <v>142</v>
      </c>
      <c r="B117" s="162">
        <f>RES_hhdet_fec!B$15</f>
        <v>40.053453386671272</v>
      </c>
      <c r="C117" s="162">
        <f>RES_hhdet_fec!C$15</f>
        <v>36.494480444882825</v>
      </c>
      <c r="D117" s="162">
        <f>RES_hhdet_fec!D$15</f>
        <v>22.782865521619929</v>
      </c>
      <c r="E117" s="162">
        <f>RES_hhdet_fec!E$15</f>
        <v>22.189670528523909</v>
      </c>
      <c r="F117" s="162">
        <f>RES_hhdet_fec!F$15</f>
        <v>19.05519235586376</v>
      </c>
      <c r="G117" s="162">
        <f>RES_hhdet_fec!G$15</f>
        <v>16.653781918663803</v>
      </c>
      <c r="H117" s="162">
        <f>RES_hhdet_fec!H$15</f>
        <v>15.193274708691241</v>
      </c>
      <c r="I117" s="162">
        <f>RES_hhdet_fec!I$15</f>
        <v>12.551247271428107</v>
      </c>
      <c r="J117" s="162">
        <f>RES_hhdet_fec!J$15</f>
        <v>12.49148561253187</v>
      </c>
      <c r="K117" s="162">
        <f>RES_hhdet_fec!K$15</f>
        <v>3.4722761605722026</v>
      </c>
      <c r="L117" s="162">
        <f>RES_hhdet_fec!L$15</f>
        <v>4.3091764429129693</v>
      </c>
      <c r="M117" s="162">
        <f>RES_hhdet_fec!M$15</f>
        <v>1.6441593117775335</v>
      </c>
      <c r="N117" s="162">
        <f>RES_hhdet_fec!N$15</f>
        <v>1.9222795214415584</v>
      </c>
      <c r="O117" s="162">
        <f>RES_hhdet_fec!O$15</f>
        <v>1.8829969606378558</v>
      </c>
      <c r="P117" s="162">
        <f>RES_hhdet_fec!P$15</f>
        <v>1.2810511369165072</v>
      </c>
      <c r="Q117" s="162">
        <f>RES_hhdet_fec!Q$15</f>
        <v>1.2468532451142507</v>
      </c>
    </row>
    <row r="118" spans="1:17" ht="12" customHeight="1" x14ac:dyDescent="0.25">
      <c r="A118" s="161" t="s">
        <v>141</v>
      </c>
      <c r="B118" s="160">
        <f>SUM(B119:B120)</f>
        <v>0.63406661533792497</v>
      </c>
      <c r="C118" s="160">
        <f t="shared" ref="C118:Q118" si="13">SUM(C119:C120)</f>
        <v>0.57593331134481651</v>
      </c>
      <c r="D118" s="160">
        <f t="shared" si="13"/>
        <v>0.35718207930003443</v>
      </c>
      <c r="E118" s="160">
        <f t="shared" si="13"/>
        <v>0.35593830157810658</v>
      </c>
      <c r="F118" s="160">
        <f t="shared" si="13"/>
        <v>0.31326753784575984</v>
      </c>
      <c r="G118" s="160">
        <f t="shared" si="13"/>
        <v>0.28777199981141588</v>
      </c>
      <c r="H118" s="160">
        <f t="shared" si="13"/>
        <v>0.34464797223339005</v>
      </c>
      <c r="I118" s="160">
        <f t="shared" si="13"/>
        <v>0.35714704126089564</v>
      </c>
      <c r="J118" s="160">
        <f t="shared" si="13"/>
        <v>0.44010512669011687</v>
      </c>
      <c r="K118" s="160">
        <f t="shared" si="13"/>
        <v>0.14315541225446576</v>
      </c>
      <c r="L118" s="160">
        <f t="shared" si="13"/>
        <v>0.18635573292998928</v>
      </c>
      <c r="M118" s="160">
        <f t="shared" si="13"/>
        <v>8.963672148832208E-2</v>
      </c>
      <c r="N118" s="160">
        <f t="shared" si="13"/>
        <v>0.1018474668700413</v>
      </c>
      <c r="O118" s="160">
        <f t="shared" si="13"/>
        <v>9.915412521079553E-2</v>
      </c>
      <c r="P118" s="160">
        <f t="shared" si="13"/>
        <v>7.5476192648829432E-2</v>
      </c>
      <c r="Q118" s="160">
        <f t="shared" si="13"/>
        <v>7.456287128227182E-2</v>
      </c>
    </row>
    <row r="119" spans="1:17" ht="12" customHeight="1" x14ac:dyDescent="0.25">
      <c r="A119" s="148" t="s">
        <v>60</v>
      </c>
      <c r="B119" s="156">
        <f>RES_hhdet_fec!B$17</f>
        <v>0.4641771400747558</v>
      </c>
      <c r="C119" s="156">
        <f>RES_hhdet_fec!C$17</f>
        <v>0.42916863793487831</v>
      </c>
      <c r="D119" s="156">
        <f>RES_hhdet_fec!D$17</f>
        <v>0.26685234906779076</v>
      </c>
      <c r="E119" s="156">
        <f>RES_hhdet_fec!E$17</f>
        <v>0.26769564597577133</v>
      </c>
      <c r="F119" s="156">
        <f>RES_hhdet_fec!F$17</f>
        <v>0.23597276161630487</v>
      </c>
      <c r="G119" s="156">
        <f>RES_hhdet_fec!G$17</f>
        <v>0.21249596827227613</v>
      </c>
      <c r="H119" s="156">
        <f>RES_hhdet_fec!H$17</f>
        <v>0.25536215545001273</v>
      </c>
      <c r="I119" s="156">
        <f>RES_hhdet_fec!I$17</f>
        <v>0.26469591950024229</v>
      </c>
      <c r="J119" s="156">
        <f>RES_hhdet_fec!J$17</f>
        <v>0.32640391425780069</v>
      </c>
      <c r="K119" s="156">
        <f>RES_hhdet_fec!K$17</f>
        <v>0.10398625199092318</v>
      </c>
      <c r="L119" s="156">
        <f>RES_hhdet_fec!L$17</f>
        <v>0.14212199897109956</v>
      </c>
      <c r="M119" s="156">
        <f>RES_hhdet_fec!M$17</f>
        <v>6.5849959624725757E-2</v>
      </c>
      <c r="N119" s="156">
        <f>RES_hhdet_fec!N$17</f>
        <v>7.9323461971573958E-2</v>
      </c>
      <c r="O119" s="156">
        <f>RES_hhdet_fec!O$17</f>
        <v>7.6745179647282113E-2</v>
      </c>
      <c r="P119" s="156">
        <f>RES_hhdet_fec!P$17</f>
        <v>5.612307938210636E-2</v>
      </c>
      <c r="Q119" s="156">
        <f>RES_hhdet_fec!Q$17</f>
        <v>5.6361905611098904E-2</v>
      </c>
    </row>
    <row r="120" spans="1:17" ht="12" customHeight="1" x14ac:dyDescent="0.25">
      <c r="A120" s="148" t="s">
        <v>59</v>
      </c>
      <c r="B120" s="156">
        <f>RES_hhdet_fec!B$18</f>
        <v>0.16988947526316914</v>
      </c>
      <c r="C120" s="156">
        <f>RES_hhdet_fec!C$18</f>
        <v>0.14676467340993823</v>
      </c>
      <c r="D120" s="156">
        <f>RES_hhdet_fec!D$18</f>
        <v>9.032973023224368E-2</v>
      </c>
      <c r="E120" s="156">
        <f>RES_hhdet_fec!E$18</f>
        <v>8.8242655602335213E-2</v>
      </c>
      <c r="F120" s="156">
        <f>RES_hhdet_fec!F$18</f>
        <v>7.7294776229454978E-2</v>
      </c>
      <c r="G120" s="156">
        <f>RES_hhdet_fec!G$18</f>
        <v>7.5276031539139726E-2</v>
      </c>
      <c r="H120" s="156">
        <f>RES_hhdet_fec!H$18</f>
        <v>8.9285816783377325E-2</v>
      </c>
      <c r="I120" s="156">
        <f>RES_hhdet_fec!I$18</f>
        <v>9.2451121760653343E-2</v>
      </c>
      <c r="J120" s="156">
        <f>RES_hhdet_fec!J$18</f>
        <v>0.11370121243231616</v>
      </c>
      <c r="K120" s="156">
        <f>RES_hhdet_fec!K$18</f>
        <v>3.9169160263542585E-2</v>
      </c>
      <c r="L120" s="156">
        <f>RES_hhdet_fec!L$18</f>
        <v>4.4233733958889708E-2</v>
      </c>
      <c r="M120" s="156">
        <f>RES_hhdet_fec!M$18</f>
        <v>2.378676186359633E-2</v>
      </c>
      <c r="N120" s="156">
        <f>RES_hhdet_fec!N$18</f>
        <v>2.2524004898467339E-2</v>
      </c>
      <c r="O120" s="156">
        <f>RES_hhdet_fec!O$18</f>
        <v>2.2408945563513423E-2</v>
      </c>
      <c r="P120" s="156">
        <f>RES_hhdet_fec!P$18</f>
        <v>1.9353113266723065E-2</v>
      </c>
      <c r="Q120" s="156">
        <f>RES_hhdet_fec!Q$18</f>
        <v>1.8200965671172919E-2</v>
      </c>
    </row>
    <row r="121" spans="1:17" ht="12" customHeight="1" x14ac:dyDescent="0.25">
      <c r="A121" s="158" t="s">
        <v>62</v>
      </c>
      <c r="B121" s="157">
        <f>SUM(B122:B124)</f>
        <v>50.093932431617191</v>
      </c>
      <c r="C121" s="157">
        <f t="shared" ref="C121:Q121" si="14">SUM(C122:C124)</f>
        <v>45.670520724625945</v>
      </c>
      <c r="D121" s="157">
        <f t="shared" si="14"/>
        <v>33.272899806556083</v>
      </c>
      <c r="E121" s="157">
        <f t="shared" si="14"/>
        <v>33.122866743030542</v>
      </c>
      <c r="F121" s="157">
        <f t="shared" si="14"/>
        <v>30.54661329579752</v>
      </c>
      <c r="G121" s="157">
        <f t="shared" si="14"/>
        <v>28.523051136318315</v>
      </c>
      <c r="H121" s="157">
        <f t="shared" si="14"/>
        <v>28.579020490881312</v>
      </c>
      <c r="I121" s="157">
        <f t="shared" si="14"/>
        <v>28.125371810925337</v>
      </c>
      <c r="J121" s="157">
        <f t="shared" si="14"/>
        <v>28.584979396951894</v>
      </c>
      <c r="K121" s="157">
        <f t="shared" si="14"/>
        <v>17.113590679479131</v>
      </c>
      <c r="L121" s="157">
        <f t="shared" si="14"/>
        <v>18.295978272293922</v>
      </c>
      <c r="M121" s="157">
        <f t="shared" si="14"/>
        <v>3.5853670890073084</v>
      </c>
      <c r="N121" s="157">
        <f t="shared" si="14"/>
        <v>4.0629650150528924</v>
      </c>
      <c r="O121" s="157">
        <f t="shared" si="14"/>
        <v>4.2684019929307864</v>
      </c>
      <c r="P121" s="157">
        <f t="shared" si="14"/>
        <v>3.5208667396456454</v>
      </c>
      <c r="Q121" s="157">
        <f t="shared" si="14"/>
        <v>3.6679308671498783</v>
      </c>
    </row>
    <row r="122" spans="1:17" ht="12" customHeight="1" x14ac:dyDescent="0.25">
      <c r="A122" s="23" t="s">
        <v>58</v>
      </c>
      <c r="B122" s="156">
        <f>RES_hhdet_fec!B$20</f>
        <v>0</v>
      </c>
      <c r="C122" s="156">
        <f>RES_hhdet_fec!C$20</f>
        <v>0</v>
      </c>
      <c r="D122" s="156">
        <f>RES_hhdet_fec!D$20</f>
        <v>0</v>
      </c>
      <c r="E122" s="156">
        <f>RES_hhdet_fec!E$20</f>
        <v>0</v>
      </c>
      <c r="F122" s="156">
        <f>RES_hhdet_fec!F$20</f>
        <v>0</v>
      </c>
      <c r="G122" s="156">
        <f>RES_hhdet_fec!G$20</f>
        <v>0</v>
      </c>
      <c r="H122" s="156">
        <f>RES_hhdet_fec!H$20</f>
        <v>0</v>
      </c>
      <c r="I122" s="156">
        <f>RES_hhdet_fec!I$20</f>
        <v>0</v>
      </c>
      <c r="J122" s="156">
        <f>RES_hhdet_fec!J$20</f>
        <v>0</v>
      </c>
      <c r="K122" s="156">
        <f>RES_hhdet_fec!K$20</f>
        <v>0</v>
      </c>
      <c r="L122" s="156">
        <f>RES_hhdet_fec!L$20</f>
        <v>0</v>
      </c>
      <c r="M122" s="156">
        <f>RES_hhdet_fec!M$20</f>
        <v>0</v>
      </c>
      <c r="N122" s="156">
        <f>RES_hhdet_fec!N$20</f>
        <v>0</v>
      </c>
      <c r="O122" s="156">
        <f>RES_hhdet_fec!O$20</f>
        <v>0</v>
      </c>
      <c r="P122" s="156">
        <f>RES_hhdet_fec!P$20</f>
        <v>0</v>
      </c>
      <c r="Q122" s="156">
        <f>RES_hhdet_fec!Q$20</f>
        <v>0</v>
      </c>
    </row>
    <row r="123" spans="1:17" ht="12" customHeight="1" x14ac:dyDescent="0.25">
      <c r="A123" s="23" t="s">
        <v>57</v>
      </c>
      <c r="B123" s="156">
        <f>RES_hhdet_fec!B$21</f>
        <v>20.001436126805398</v>
      </c>
      <c r="C123" s="156">
        <f>RES_hhdet_fec!C$21</f>
        <v>17.575205243801552</v>
      </c>
      <c r="D123" s="156">
        <f>RES_hhdet_fec!D$21</f>
        <v>12.553956231430446</v>
      </c>
      <c r="E123" s="156">
        <f>RES_hhdet_fec!E$21</f>
        <v>11.689986195106583</v>
      </c>
      <c r="F123" s="156">
        <f>RES_hhdet_fec!F$21</f>
        <v>11.083402053060087</v>
      </c>
      <c r="G123" s="156">
        <f>RES_hhdet_fec!G$21</f>
        <v>10.401441718973979</v>
      </c>
      <c r="H123" s="156">
        <f>RES_hhdet_fec!H$21</f>
        <v>9.6935612673808134</v>
      </c>
      <c r="I123" s="156">
        <f>RES_hhdet_fec!I$21</f>
        <v>9.309802943099692</v>
      </c>
      <c r="J123" s="156">
        <f>RES_hhdet_fec!J$21</f>
        <v>8.9048089405563271</v>
      </c>
      <c r="K123" s="156">
        <f>RES_hhdet_fec!K$21</f>
        <v>5.4630238196573027</v>
      </c>
      <c r="L123" s="156">
        <f>RES_hhdet_fec!L$21</f>
        <v>5.3171249056428351</v>
      </c>
      <c r="M123" s="156">
        <f>RES_hhdet_fec!M$21</f>
        <v>1.054825625424415</v>
      </c>
      <c r="N123" s="156">
        <f>RES_hhdet_fec!N$21</f>
        <v>1.0612391224517768</v>
      </c>
      <c r="O123" s="156">
        <f>RES_hhdet_fec!O$21</f>
        <v>1.0127328374366182</v>
      </c>
      <c r="P123" s="156">
        <f>RES_hhdet_fec!P$21</f>
        <v>0.81941924054521487</v>
      </c>
      <c r="Q123" s="156">
        <f>RES_hhdet_fec!Q$21</f>
        <v>0.80940673170042277</v>
      </c>
    </row>
    <row r="124" spans="1:17" ht="12" customHeight="1" x14ac:dyDescent="0.25">
      <c r="A124" s="29" t="s">
        <v>140</v>
      </c>
      <c r="B124" s="57">
        <f>RES_hhdet_fec!B$22</f>
        <v>30.092496304811796</v>
      </c>
      <c r="C124" s="57">
        <f>RES_hhdet_fec!C$22</f>
        <v>28.095315480824389</v>
      </c>
      <c r="D124" s="57">
        <f>RES_hhdet_fec!D$22</f>
        <v>20.718943575125639</v>
      </c>
      <c r="E124" s="57">
        <f>RES_hhdet_fec!E$22</f>
        <v>21.432880547923961</v>
      </c>
      <c r="F124" s="57">
        <f>RES_hhdet_fec!F$22</f>
        <v>19.463211242737433</v>
      </c>
      <c r="G124" s="57">
        <f>RES_hhdet_fec!G$22</f>
        <v>18.121609417344338</v>
      </c>
      <c r="H124" s="57">
        <f>RES_hhdet_fec!H$22</f>
        <v>18.885459223500501</v>
      </c>
      <c r="I124" s="57">
        <f>RES_hhdet_fec!I$22</f>
        <v>18.815568867825647</v>
      </c>
      <c r="J124" s="57">
        <f>RES_hhdet_fec!J$22</f>
        <v>19.680170456395569</v>
      </c>
      <c r="K124" s="57">
        <f>RES_hhdet_fec!K$22</f>
        <v>11.650566859821829</v>
      </c>
      <c r="L124" s="57">
        <f>RES_hhdet_fec!L$22</f>
        <v>12.978853366651087</v>
      </c>
      <c r="M124" s="57">
        <f>RES_hhdet_fec!M$22</f>
        <v>2.5305414635828933</v>
      </c>
      <c r="N124" s="57">
        <f>RES_hhdet_fec!N$22</f>
        <v>3.0017258926011161</v>
      </c>
      <c r="O124" s="57">
        <f>RES_hhdet_fec!O$22</f>
        <v>3.2556691554941679</v>
      </c>
      <c r="P124" s="57">
        <f>RES_hhdet_fec!P$22</f>
        <v>2.7014474991004307</v>
      </c>
      <c r="Q124" s="57">
        <f>RES_hhdet_fec!Q$22</f>
        <v>2.8585241354494557</v>
      </c>
    </row>
    <row r="126" spans="1:17" ht="12" customHeight="1" x14ac:dyDescent="0.25">
      <c r="A126" s="152" t="s">
        <v>119</v>
      </c>
      <c r="B126" s="168">
        <f>SUM(B127,B130,B132,B142)</f>
        <v>411.16037743721506</v>
      </c>
      <c r="C126" s="168">
        <f t="shared" ref="C126:Q126" si="15">SUM(C127,C130,C132,C142)</f>
        <v>397.06242926028051</v>
      </c>
      <c r="D126" s="168">
        <f t="shared" si="15"/>
        <v>273.07580553010723</v>
      </c>
      <c r="E126" s="168">
        <f t="shared" si="15"/>
        <v>272.31760604273666</v>
      </c>
      <c r="F126" s="168">
        <f t="shared" si="15"/>
        <v>260.00367552121446</v>
      </c>
      <c r="G126" s="168">
        <f t="shared" si="15"/>
        <v>234.83972433232168</v>
      </c>
      <c r="H126" s="168">
        <f t="shared" si="15"/>
        <v>230.38928527566225</v>
      </c>
      <c r="I126" s="168">
        <f t="shared" si="15"/>
        <v>224.49153892611136</v>
      </c>
      <c r="J126" s="168">
        <f t="shared" si="15"/>
        <v>228.15842418198301</v>
      </c>
      <c r="K126" s="168">
        <f t="shared" si="15"/>
        <v>129.87542725454725</v>
      </c>
      <c r="L126" s="168">
        <f t="shared" si="15"/>
        <v>147.0774292167994</v>
      </c>
      <c r="M126" s="168">
        <f t="shared" si="15"/>
        <v>25.701382445729084</v>
      </c>
      <c r="N126" s="168">
        <f t="shared" si="15"/>
        <v>28.748974044587467</v>
      </c>
      <c r="O126" s="168">
        <f t="shared" si="15"/>
        <v>29.807558327004557</v>
      </c>
      <c r="P126" s="168">
        <f t="shared" si="15"/>
        <v>22.743934351550742</v>
      </c>
      <c r="Q126" s="168">
        <f t="shared" si="15"/>
        <v>24.008534994374898</v>
      </c>
    </row>
    <row r="127" spans="1:17" ht="12" customHeight="1" x14ac:dyDescent="0.25">
      <c r="A127" s="158" t="s">
        <v>65</v>
      </c>
      <c r="B127" s="157">
        <f>SUM(B128:B129)</f>
        <v>316.92601162582167</v>
      </c>
      <c r="C127" s="157">
        <f t="shared" ref="C127:Q127" si="16">SUM(C128:C129)</f>
        <v>309.956323635064</v>
      </c>
      <c r="D127" s="157">
        <f t="shared" si="16"/>
        <v>210.39210064127758</v>
      </c>
      <c r="E127" s="157">
        <f t="shared" si="16"/>
        <v>209.79499711463697</v>
      </c>
      <c r="F127" s="157">
        <f t="shared" si="16"/>
        <v>202.06345679096094</v>
      </c>
      <c r="G127" s="157">
        <f t="shared" si="16"/>
        <v>180.04503838501981</v>
      </c>
      <c r="H127" s="157">
        <f t="shared" si="16"/>
        <v>175.12113197708686</v>
      </c>
      <c r="I127" s="157">
        <f t="shared" si="16"/>
        <v>169.28634898485436</v>
      </c>
      <c r="J127" s="157">
        <f t="shared" si="16"/>
        <v>172.29861463342417</v>
      </c>
      <c r="K127" s="157">
        <f t="shared" si="16"/>
        <v>97.006287847425384</v>
      </c>
      <c r="L127" s="157">
        <f t="shared" si="16"/>
        <v>111.2419044021694</v>
      </c>
      <c r="M127" s="157">
        <f t="shared" si="16"/>
        <v>18.600783552053901</v>
      </c>
      <c r="N127" s="157">
        <f t="shared" si="16"/>
        <v>20.482795824605347</v>
      </c>
      <c r="O127" s="157">
        <f t="shared" si="16"/>
        <v>21.348772006921418</v>
      </c>
      <c r="P127" s="157">
        <f t="shared" si="16"/>
        <v>15.469018362199499</v>
      </c>
      <c r="Q127" s="157">
        <f t="shared" si="16"/>
        <v>16.602367144793469</v>
      </c>
    </row>
    <row r="128" spans="1:17" ht="12" customHeight="1" x14ac:dyDescent="0.25">
      <c r="A128" s="23" t="s">
        <v>58</v>
      </c>
      <c r="B128" s="156">
        <f>RES_hhdet_tes!B$5</f>
        <v>314.48437654690775</v>
      </c>
      <c r="C128" s="156">
        <f>RES_hhdet_tes!C$5</f>
        <v>307.452122369817</v>
      </c>
      <c r="D128" s="156">
        <f>RES_hhdet_tes!D$5</f>
        <v>208.54820093684728</v>
      </c>
      <c r="E128" s="156">
        <f>RES_hhdet_tes!E$5</f>
        <v>207.37879606012785</v>
      </c>
      <c r="F128" s="156">
        <f>RES_hhdet_tes!F$5</f>
        <v>199.92672177178378</v>
      </c>
      <c r="G128" s="156">
        <f>RES_hhdet_tes!G$5</f>
        <v>178.84114949128153</v>
      </c>
      <c r="H128" s="156">
        <f>RES_hhdet_tes!H$5</f>
        <v>173.65590746617394</v>
      </c>
      <c r="I128" s="156">
        <f>RES_hhdet_tes!I$5</f>
        <v>167.86555679326236</v>
      </c>
      <c r="J128" s="156">
        <f>RES_hhdet_tes!J$5</f>
        <v>170.41642722647481</v>
      </c>
      <c r="K128" s="156">
        <f>RES_hhdet_tes!K$5</f>
        <v>96.242049550975068</v>
      </c>
      <c r="L128" s="156">
        <f>RES_hhdet_tes!L$5</f>
        <v>109.6065687133454</v>
      </c>
      <c r="M128" s="156">
        <f>RES_hhdet_tes!M$5</f>
        <v>18.46665659837192</v>
      </c>
      <c r="N128" s="156">
        <f>RES_hhdet_tes!N$5</f>
        <v>20.138016814532492</v>
      </c>
      <c r="O128" s="156">
        <f>RES_hhdet_tes!O$5</f>
        <v>20.884866859080585</v>
      </c>
      <c r="P128" s="156">
        <f>RES_hhdet_tes!P$5</f>
        <v>15.290548869841343</v>
      </c>
      <c r="Q128" s="156">
        <f>RES_hhdet_tes!Q$5</f>
        <v>16.332082754708964</v>
      </c>
    </row>
    <row r="129" spans="1:17" ht="12" customHeight="1" x14ac:dyDescent="0.25">
      <c r="A129" s="23" t="s">
        <v>60</v>
      </c>
      <c r="B129" s="156">
        <f>RES_hhdet_tes!B$6</f>
        <v>2.4416350789139054</v>
      </c>
      <c r="C129" s="156">
        <f>RES_hhdet_tes!C$6</f>
        <v>2.5042012652469685</v>
      </c>
      <c r="D129" s="156">
        <f>RES_hhdet_tes!D$6</f>
        <v>1.8438997044302885</v>
      </c>
      <c r="E129" s="156">
        <f>RES_hhdet_tes!E$6</f>
        <v>2.4162010545091128</v>
      </c>
      <c r="F129" s="156">
        <f>RES_hhdet_tes!F$6</f>
        <v>2.1367350191771539</v>
      </c>
      <c r="G129" s="156">
        <f>RES_hhdet_tes!G$6</f>
        <v>1.2038888937382897</v>
      </c>
      <c r="H129" s="156">
        <f>RES_hhdet_tes!H$6</f>
        <v>1.4652245109129116</v>
      </c>
      <c r="I129" s="156">
        <f>RES_hhdet_tes!I$6</f>
        <v>1.4207921915920136</v>
      </c>
      <c r="J129" s="156">
        <f>RES_hhdet_tes!J$6</f>
        <v>1.8821874069493596</v>
      </c>
      <c r="K129" s="156">
        <f>RES_hhdet_tes!K$6</f>
        <v>0.76423829645031338</v>
      </c>
      <c r="L129" s="156">
        <f>RES_hhdet_tes!L$6</f>
        <v>1.6353356888239938</v>
      </c>
      <c r="M129" s="156">
        <f>RES_hhdet_tes!M$6</f>
        <v>0.13412695368198127</v>
      </c>
      <c r="N129" s="156">
        <f>RES_hhdet_tes!N$6</f>
        <v>0.34477901007285539</v>
      </c>
      <c r="O129" s="156">
        <f>RES_hhdet_tes!O$6</f>
        <v>0.46390514784083425</v>
      </c>
      <c r="P129" s="156">
        <f>RES_hhdet_tes!P$6</f>
        <v>0.17846949235815518</v>
      </c>
      <c r="Q129" s="156">
        <f>RES_hhdet_tes!Q$6</f>
        <v>0.27028439008450433</v>
      </c>
    </row>
    <row r="130" spans="1:17" ht="12" customHeight="1" x14ac:dyDescent="0.25">
      <c r="A130" s="158" t="s">
        <v>112</v>
      </c>
      <c r="B130" s="157">
        <f>B131</f>
        <v>0.93054290316423893</v>
      </c>
      <c r="C130" s="157">
        <f t="shared" ref="C130:Q130" si="17">C131</f>
        <v>0.88158150952118708</v>
      </c>
      <c r="D130" s="157">
        <f t="shared" si="17"/>
        <v>0.678951511269974</v>
      </c>
      <c r="E130" s="157">
        <f t="shared" si="17"/>
        <v>0.67068151492338668</v>
      </c>
      <c r="F130" s="157">
        <f t="shared" si="17"/>
        <v>0.64358108582153906</v>
      </c>
      <c r="G130" s="157">
        <f t="shared" si="17"/>
        <v>0.67398744523611187</v>
      </c>
      <c r="H130" s="157">
        <f t="shared" si="17"/>
        <v>0.69698065494811434</v>
      </c>
      <c r="I130" s="157">
        <f t="shared" si="17"/>
        <v>0.73303601304455668</v>
      </c>
      <c r="J130" s="157">
        <f t="shared" si="17"/>
        <v>0.77449077292382618</v>
      </c>
      <c r="K130" s="157">
        <f t="shared" si="17"/>
        <v>0.50775623090392275</v>
      </c>
      <c r="L130" s="157">
        <f t="shared" si="17"/>
        <v>0.53820520344893474</v>
      </c>
      <c r="M130" s="157">
        <f t="shared" si="17"/>
        <v>0.12181356457956152</v>
      </c>
      <c r="N130" s="157">
        <f t="shared" si="17"/>
        <v>0.12850912082301377</v>
      </c>
      <c r="O130" s="157">
        <f t="shared" si="17"/>
        <v>0.14529045634113022</v>
      </c>
      <c r="P130" s="157">
        <f t="shared" si="17"/>
        <v>0.13998774176390005</v>
      </c>
      <c r="Q130" s="157">
        <f t="shared" si="17"/>
        <v>0.15410839615921368</v>
      </c>
    </row>
    <row r="131" spans="1:17" ht="12" customHeight="1" x14ac:dyDescent="0.25">
      <c r="A131" s="23" t="s">
        <v>60</v>
      </c>
      <c r="B131" s="156">
        <f>RES_hhdet_tes!B$8</f>
        <v>0.93054290316423893</v>
      </c>
      <c r="C131" s="156">
        <f>RES_hhdet_tes!C$8</f>
        <v>0.88158150952118708</v>
      </c>
      <c r="D131" s="156">
        <f>RES_hhdet_tes!D$8</f>
        <v>0.678951511269974</v>
      </c>
      <c r="E131" s="156">
        <f>RES_hhdet_tes!E$8</f>
        <v>0.67068151492338668</v>
      </c>
      <c r="F131" s="156">
        <f>RES_hhdet_tes!F$8</f>
        <v>0.64358108582153906</v>
      </c>
      <c r="G131" s="156">
        <f>RES_hhdet_tes!G$8</f>
        <v>0.67398744523611187</v>
      </c>
      <c r="H131" s="156">
        <f>RES_hhdet_tes!H$8</f>
        <v>0.69698065494811434</v>
      </c>
      <c r="I131" s="156">
        <f>RES_hhdet_tes!I$8</f>
        <v>0.73303601304455668</v>
      </c>
      <c r="J131" s="156">
        <f>RES_hhdet_tes!J$8</f>
        <v>0.77449077292382618</v>
      </c>
      <c r="K131" s="156">
        <f>RES_hhdet_tes!K$8</f>
        <v>0.50775623090392275</v>
      </c>
      <c r="L131" s="156">
        <f>RES_hhdet_tes!L$8</f>
        <v>0.53820520344893474</v>
      </c>
      <c r="M131" s="156">
        <f>RES_hhdet_tes!M$8</f>
        <v>0.12181356457956152</v>
      </c>
      <c r="N131" s="156">
        <f>RES_hhdet_tes!N$8</f>
        <v>0.12850912082301377</v>
      </c>
      <c r="O131" s="156">
        <f>RES_hhdet_tes!O$8</f>
        <v>0.14529045634113022</v>
      </c>
      <c r="P131" s="156">
        <f>RES_hhdet_tes!P$8</f>
        <v>0.13998774176390005</v>
      </c>
      <c r="Q131" s="156">
        <f>RES_hhdet_tes!Q$8</f>
        <v>0.15410839615921368</v>
      </c>
    </row>
    <row r="132" spans="1:17" ht="12" customHeight="1" x14ac:dyDescent="0.25">
      <c r="A132" s="158" t="s">
        <v>63</v>
      </c>
      <c r="B132" s="157">
        <f>SUM(B133:B135,B138:B139)</f>
        <v>60.58853387009551</v>
      </c>
      <c r="C132" s="157">
        <f t="shared" ref="C132:Q132" si="18">SUM(C133:C135,C138:C139)</f>
        <v>56.095862357905411</v>
      </c>
      <c r="D132" s="157">
        <f t="shared" si="18"/>
        <v>39.944818630353254</v>
      </c>
      <c r="E132" s="157">
        <f t="shared" si="18"/>
        <v>39.445034360167753</v>
      </c>
      <c r="F132" s="157">
        <f t="shared" si="18"/>
        <v>36.63777091886827</v>
      </c>
      <c r="G132" s="157">
        <f t="shared" si="18"/>
        <v>34.68564952076779</v>
      </c>
      <c r="H132" s="157">
        <f t="shared" si="18"/>
        <v>34.62567065412545</v>
      </c>
      <c r="I132" s="157">
        <f t="shared" si="18"/>
        <v>34.547507861818247</v>
      </c>
      <c r="J132" s="157">
        <f t="shared" si="18"/>
        <v>34.396295430937002</v>
      </c>
      <c r="K132" s="157">
        <f t="shared" si="18"/>
        <v>19.971418774268603</v>
      </c>
      <c r="L132" s="157">
        <f t="shared" si="18"/>
        <v>21.836030849355126</v>
      </c>
      <c r="M132" s="157">
        <f t="shared" si="18"/>
        <v>4.3315181934482752</v>
      </c>
      <c r="N132" s="157">
        <f t="shared" si="18"/>
        <v>5.0867653238407069</v>
      </c>
      <c r="O132" s="157">
        <f t="shared" si="18"/>
        <v>5.0694547570170378</v>
      </c>
      <c r="P132" s="157">
        <f t="shared" si="18"/>
        <v>4.4528121001149472</v>
      </c>
      <c r="Q132" s="157">
        <f t="shared" si="18"/>
        <v>4.4410823937724473</v>
      </c>
    </row>
    <row r="133" spans="1:17" ht="12" customHeight="1" x14ac:dyDescent="0.25">
      <c r="A133" s="167" t="s">
        <v>171</v>
      </c>
      <c r="B133" s="132">
        <f>RES_hhdet_tes!B$10</f>
        <v>7.7473566290577711</v>
      </c>
      <c r="C133" s="132">
        <f>RES_hhdet_tes!C$10</f>
        <v>7.9786253114250476</v>
      </c>
      <c r="D133" s="132">
        <f>RES_hhdet_tes!D$10</f>
        <v>8.1344446476452887</v>
      </c>
      <c r="E133" s="132">
        <f>RES_hhdet_tes!E$10</f>
        <v>8.4572381007437194</v>
      </c>
      <c r="F133" s="132">
        <f>RES_hhdet_tes!F$10</f>
        <v>9.0390958717147907</v>
      </c>
      <c r="G133" s="132">
        <f>RES_hhdet_tes!G$10</f>
        <v>9.1599035347429449</v>
      </c>
      <c r="H133" s="132">
        <f>RES_hhdet_tes!H$10</f>
        <v>10.145321617109493</v>
      </c>
      <c r="I133" s="132">
        <f>RES_hhdet_tes!I$10</f>
        <v>11.915127206537704</v>
      </c>
      <c r="J133" s="132">
        <f>RES_hhdet_tes!J$10</f>
        <v>11.739239734123885</v>
      </c>
      <c r="K133" s="132">
        <f>RES_hhdet_tes!K$10</f>
        <v>9.2993775162047427</v>
      </c>
      <c r="L133" s="132">
        <f>RES_hhdet_tes!L$10</f>
        <v>10.593639332773412</v>
      </c>
      <c r="M133" s="132">
        <f>RES_hhdet_tes!M$10</f>
        <v>1.9893085082095374</v>
      </c>
      <c r="N133" s="132">
        <f>RES_hhdet_tes!N$10</f>
        <v>2.4065654599810689</v>
      </c>
      <c r="O133" s="132">
        <f>RES_hhdet_tes!O$10</f>
        <v>2.4550295352711831</v>
      </c>
      <c r="P133" s="132">
        <f>RES_hhdet_tes!P$10</f>
        <v>2.4130176337287805</v>
      </c>
      <c r="Q133" s="132">
        <f>RES_hhdet_tes!Q$10</f>
        <v>2.4571316430536876</v>
      </c>
    </row>
    <row r="134" spans="1:17" ht="12" customHeight="1" x14ac:dyDescent="0.25">
      <c r="A134" s="167" t="s">
        <v>144</v>
      </c>
      <c r="B134" s="132">
        <f>RES_hhdet_tes!B$11</f>
        <v>23.647613255708805</v>
      </c>
      <c r="C134" s="132">
        <f>RES_hhdet_tes!C$11</f>
        <v>21.507797714351547</v>
      </c>
      <c r="D134" s="132">
        <f>RES_hhdet_tes!D$11</f>
        <v>15.163902321167299</v>
      </c>
      <c r="E134" s="132">
        <f>RES_hhdet_tes!E$11</f>
        <v>14.690914710409956</v>
      </c>
      <c r="F134" s="132">
        <f>RES_hhdet_tes!F$11</f>
        <v>13.547082468138107</v>
      </c>
      <c r="G134" s="132">
        <f>RES_hhdet_tes!G$11</f>
        <v>13.10017656013019</v>
      </c>
      <c r="H134" s="132">
        <f>RES_hhdet_tes!H$11</f>
        <v>12.878628656255339</v>
      </c>
      <c r="I134" s="132">
        <f>RES_hhdet_tes!I$11</f>
        <v>12.747675719625422</v>
      </c>
      <c r="J134" s="132">
        <f>RES_hhdet_tes!J$11</f>
        <v>12.501887340650237</v>
      </c>
      <c r="K134" s="132">
        <f>RES_hhdet_tes!K$11</f>
        <v>7.5879012467842353</v>
      </c>
      <c r="L134" s="132">
        <f>RES_hhdet_tes!L$11</f>
        <v>7.4405548220711921</v>
      </c>
      <c r="M134" s="132">
        <f>RES_hhdet_tes!M$11</f>
        <v>0.95479062892641409</v>
      </c>
      <c r="N134" s="132">
        <f>RES_hhdet_tes!N$11</f>
        <v>1.0647961351388473</v>
      </c>
      <c r="O134" s="132">
        <f>RES_hhdet_tes!O$11</f>
        <v>1.0318510397474299</v>
      </c>
      <c r="P134" s="132">
        <f>RES_hhdet_tes!P$11</f>
        <v>0.93695866783975978</v>
      </c>
      <c r="Q134" s="132">
        <f>RES_hhdet_tes!Q$11</f>
        <v>0.90805019504308482</v>
      </c>
    </row>
    <row r="135" spans="1:17" ht="12" customHeight="1" x14ac:dyDescent="0.25">
      <c r="A135" s="167" t="s">
        <v>143</v>
      </c>
      <c r="B135" s="132">
        <f>SUM(B136:B137)</f>
        <v>0.42955801634518631</v>
      </c>
      <c r="C135" s="132">
        <f t="shared" ref="C135:Q135" si="19">SUM(C136:C137)</f>
        <v>0.38991050295412827</v>
      </c>
      <c r="D135" s="132">
        <f t="shared" si="19"/>
        <v>0.27448802797593175</v>
      </c>
      <c r="E135" s="132">
        <f t="shared" si="19"/>
        <v>0.2736384458216361</v>
      </c>
      <c r="F135" s="132">
        <f t="shared" si="19"/>
        <v>0.25897481604589101</v>
      </c>
      <c r="G135" s="132">
        <f t="shared" si="19"/>
        <v>0.25739604128592969</v>
      </c>
      <c r="H135" s="132">
        <f t="shared" si="19"/>
        <v>0.33511916419810661</v>
      </c>
      <c r="I135" s="132">
        <f t="shared" si="19"/>
        <v>0.41624134555614045</v>
      </c>
      <c r="J135" s="132">
        <f t="shared" si="19"/>
        <v>0.50202701385919457</v>
      </c>
      <c r="K135" s="132">
        <f t="shared" si="19"/>
        <v>0.34805460365894864</v>
      </c>
      <c r="L135" s="132">
        <f t="shared" si="19"/>
        <v>0.37707221693817866</v>
      </c>
      <c r="M135" s="132">
        <f t="shared" si="19"/>
        <v>5.8655819070814338E-2</v>
      </c>
      <c r="N135" s="132">
        <f t="shared" si="19"/>
        <v>6.5376423060437602E-2</v>
      </c>
      <c r="O135" s="132">
        <f t="shared" si="19"/>
        <v>6.4607619497726379E-2</v>
      </c>
      <c r="P135" s="132">
        <f t="shared" si="19"/>
        <v>6.303155385356779E-2</v>
      </c>
      <c r="Q135" s="132">
        <f t="shared" si="19"/>
        <v>6.3163979879970703E-2</v>
      </c>
    </row>
    <row r="136" spans="1:17" ht="12" customHeight="1" x14ac:dyDescent="0.25">
      <c r="A136" s="166" t="s">
        <v>57</v>
      </c>
      <c r="B136" s="165">
        <f>RES_hhdet_tes!B$13</f>
        <v>0.27405772500921716</v>
      </c>
      <c r="C136" s="165">
        <f>RES_hhdet_tes!C$13</f>
        <v>0.25296731119552723</v>
      </c>
      <c r="D136" s="165">
        <f>RES_hhdet_tes!D$13</f>
        <v>0.17766067257888635</v>
      </c>
      <c r="E136" s="165">
        <f>RES_hhdet_tes!E$13</f>
        <v>0.17719114621172297</v>
      </c>
      <c r="F136" s="165">
        <f>RES_hhdet_tes!F$13</f>
        <v>0.16768516389745391</v>
      </c>
      <c r="G136" s="165">
        <f>RES_hhdet_tes!G$13</f>
        <v>0.16699625383710509</v>
      </c>
      <c r="H136" s="165">
        <f>RES_hhdet_tes!H$13</f>
        <v>0.21881320047407959</v>
      </c>
      <c r="I136" s="165">
        <f>RES_hhdet_tes!I$13</f>
        <v>0.27307612479010346</v>
      </c>
      <c r="J136" s="165">
        <f>RES_hhdet_tes!J$13</f>
        <v>0.32949277812106792</v>
      </c>
      <c r="K136" s="165">
        <f>RES_hhdet_tes!K$13</f>
        <v>0.22810440718448943</v>
      </c>
      <c r="L136" s="165">
        <f>RES_hhdet_tes!L$13</f>
        <v>0.24652246126573574</v>
      </c>
      <c r="M136" s="165">
        <f>RES_hhdet_tes!M$13</f>
        <v>3.8440996694985782E-2</v>
      </c>
      <c r="N136" s="165">
        <f>RES_hhdet_tes!N$13</f>
        <v>4.4120185792277986E-2</v>
      </c>
      <c r="O136" s="165">
        <f>RES_hhdet_tes!O$13</f>
        <v>4.2287952601796679E-2</v>
      </c>
      <c r="P136" s="165">
        <f>RES_hhdet_tes!P$13</f>
        <v>4.1220902394244981E-2</v>
      </c>
      <c r="Q136" s="165">
        <f>RES_hhdet_tes!Q$13</f>
        <v>4.1270694203905896E-2</v>
      </c>
    </row>
    <row r="137" spans="1:17" ht="12" customHeight="1" x14ac:dyDescent="0.25">
      <c r="A137" s="147" t="s">
        <v>59</v>
      </c>
      <c r="B137" s="164">
        <f>RES_hhdet_tes!B$14</f>
        <v>0.15550029133596913</v>
      </c>
      <c r="C137" s="164">
        <f>RES_hhdet_tes!C$14</f>
        <v>0.13694319175860103</v>
      </c>
      <c r="D137" s="164">
        <f>RES_hhdet_tes!D$14</f>
        <v>9.68273553970454E-2</v>
      </c>
      <c r="E137" s="164">
        <f>RES_hhdet_tes!E$14</f>
        <v>9.6447299609913134E-2</v>
      </c>
      <c r="F137" s="164">
        <f>RES_hhdet_tes!F$14</f>
        <v>9.1289652148437067E-2</v>
      </c>
      <c r="G137" s="164">
        <f>RES_hhdet_tes!G$14</f>
        <v>9.0399787448824584E-2</v>
      </c>
      <c r="H137" s="164">
        <f>RES_hhdet_tes!H$14</f>
        <v>0.11630596372402704</v>
      </c>
      <c r="I137" s="164">
        <f>RES_hhdet_tes!I$14</f>
        <v>0.14316522076603702</v>
      </c>
      <c r="J137" s="164">
        <f>RES_hhdet_tes!J$14</f>
        <v>0.17253423573812668</v>
      </c>
      <c r="K137" s="164">
        <f>RES_hhdet_tes!K$14</f>
        <v>0.11995019647445922</v>
      </c>
      <c r="L137" s="164">
        <f>RES_hhdet_tes!L$14</f>
        <v>0.13054975567244292</v>
      </c>
      <c r="M137" s="164">
        <f>RES_hhdet_tes!M$14</f>
        <v>2.021482237582856E-2</v>
      </c>
      <c r="N137" s="164">
        <f>RES_hhdet_tes!N$14</f>
        <v>2.1256237268159613E-2</v>
      </c>
      <c r="O137" s="164">
        <f>RES_hhdet_tes!O$14</f>
        <v>2.2319666895929704E-2</v>
      </c>
      <c r="P137" s="164">
        <f>RES_hhdet_tes!P$14</f>
        <v>2.1810651459322813E-2</v>
      </c>
      <c r="Q137" s="164">
        <f>RES_hhdet_tes!Q$14</f>
        <v>2.1893285676064803E-2</v>
      </c>
    </row>
    <row r="138" spans="1:17" ht="12" customHeight="1" x14ac:dyDescent="0.25">
      <c r="A138" s="163" t="s">
        <v>142</v>
      </c>
      <c r="B138" s="162">
        <f>RES_hhdet_tes!B$15</f>
        <v>28.266537238851321</v>
      </c>
      <c r="C138" s="162">
        <f>RES_hhdet_tes!C$15</f>
        <v>25.769716841702447</v>
      </c>
      <c r="D138" s="162">
        <f>RES_hhdet_tes!D$15</f>
        <v>16.093156435412958</v>
      </c>
      <c r="E138" s="162">
        <f>RES_hhdet_tes!E$15</f>
        <v>15.745057120126162</v>
      </c>
      <c r="F138" s="162">
        <f>RES_hhdet_tes!F$15</f>
        <v>13.547586857905571</v>
      </c>
      <c r="G138" s="162">
        <f>RES_hhdet_tes!G$15</f>
        <v>11.940604128029245</v>
      </c>
      <c r="H138" s="162">
        <f>RES_hhdet_tes!H$15</f>
        <v>10.991741209322374</v>
      </c>
      <c r="I138" s="162">
        <f>RES_hhdet_tes!I$15</f>
        <v>9.1822682300557741</v>
      </c>
      <c r="J138" s="162">
        <f>RES_hhdet_tes!J$15</f>
        <v>9.2951746484273112</v>
      </c>
      <c r="K138" s="162">
        <f>RES_hhdet_tes!K$15</f>
        <v>2.6184196152006365</v>
      </c>
      <c r="L138" s="162">
        <f>RES_hhdet_tes!L$15</f>
        <v>3.2724703414505067</v>
      </c>
      <c r="M138" s="162">
        <f>RES_hhdet_tes!M$15</f>
        <v>1.2547237371898996</v>
      </c>
      <c r="N138" s="162">
        <f>RES_hhdet_tes!N$15</f>
        <v>1.4669683939928988</v>
      </c>
      <c r="O138" s="162">
        <f>RES_hhdet_tes!O$15</f>
        <v>1.4369903005411588</v>
      </c>
      <c r="P138" s="162">
        <f>RES_hhdet_tes!P$15</f>
        <v>0.97762136462645444</v>
      </c>
      <c r="Q138" s="162">
        <f>RES_hhdet_tes!Q$15</f>
        <v>0.9515235854764772</v>
      </c>
    </row>
    <row r="139" spans="1:17" ht="12" customHeight="1" x14ac:dyDescent="0.25">
      <c r="A139" s="161" t="s">
        <v>141</v>
      </c>
      <c r="B139" s="160">
        <f>SUM(B140:B141)</f>
        <v>0.49746873013243353</v>
      </c>
      <c r="C139" s="160">
        <f t="shared" ref="C139:Q139" si="20">SUM(C140:C141)</f>
        <v>0.44981198747223994</v>
      </c>
      <c r="D139" s="160">
        <f t="shared" si="20"/>
        <v>0.27882719815177165</v>
      </c>
      <c r="E139" s="160">
        <f t="shared" si="20"/>
        <v>0.27818598306628106</v>
      </c>
      <c r="F139" s="160">
        <f t="shared" si="20"/>
        <v>0.24503090506390673</v>
      </c>
      <c r="G139" s="160">
        <f t="shared" si="20"/>
        <v>0.22756925657947755</v>
      </c>
      <c r="H139" s="160">
        <f t="shared" si="20"/>
        <v>0.27486000724013704</v>
      </c>
      <c r="I139" s="160">
        <f t="shared" si="20"/>
        <v>0.28619536004320711</v>
      </c>
      <c r="J139" s="160">
        <f t="shared" si="20"/>
        <v>0.35796669387637542</v>
      </c>
      <c r="K139" s="160">
        <f t="shared" si="20"/>
        <v>0.11766579242004289</v>
      </c>
      <c r="L139" s="160">
        <f t="shared" si="20"/>
        <v>0.15229413612183515</v>
      </c>
      <c r="M139" s="160">
        <f t="shared" si="20"/>
        <v>7.4039500051609544E-2</v>
      </c>
      <c r="N139" s="160">
        <f t="shared" si="20"/>
        <v>8.3058911667454327E-2</v>
      </c>
      <c r="O139" s="160">
        <f t="shared" si="20"/>
        <v>8.0976261959540385E-2</v>
      </c>
      <c r="P139" s="160">
        <f t="shared" si="20"/>
        <v>6.2182880066383728E-2</v>
      </c>
      <c r="Q139" s="160">
        <f t="shared" si="20"/>
        <v>6.1212990319227029E-2</v>
      </c>
    </row>
    <row r="140" spans="1:17" ht="12" customHeight="1" x14ac:dyDescent="0.25">
      <c r="A140" s="148" t="s">
        <v>60</v>
      </c>
      <c r="B140" s="156">
        <f>RES_hhdet_tes!B$17</f>
        <v>0.32757925486926442</v>
      </c>
      <c r="C140" s="156">
        <f>RES_hhdet_tes!C$17</f>
        <v>0.30304731406230168</v>
      </c>
      <c r="D140" s="156">
        <f>RES_hhdet_tes!D$17</f>
        <v>0.18849746791952798</v>
      </c>
      <c r="E140" s="156">
        <f>RES_hhdet_tes!E$17</f>
        <v>0.18994332746394582</v>
      </c>
      <c r="F140" s="156">
        <f>RES_hhdet_tes!F$17</f>
        <v>0.16773612883445174</v>
      </c>
      <c r="G140" s="156">
        <f>RES_hhdet_tes!G$17</f>
        <v>0.15229322504033782</v>
      </c>
      <c r="H140" s="156">
        <f>RES_hhdet_tes!H$17</f>
        <v>0.18557419045675971</v>
      </c>
      <c r="I140" s="156">
        <f>RES_hhdet_tes!I$17</f>
        <v>0.19374423828255377</v>
      </c>
      <c r="J140" s="156">
        <f>RES_hhdet_tes!J$17</f>
        <v>0.24426548144405927</v>
      </c>
      <c r="K140" s="156">
        <f>RES_hhdet_tes!K$17</f>
        <v>7.8496632156500309E-2</v>
      </c>
      <c r="L140" s="156">
        <f>RES_hhdet_tes!L$17</f>
        <v>0.10806040216294543</v>
      </c>
      <c r="M140" s="156">
        <f>RES_hhdet_tes!M$17</f>
        <v>5.0252738188013221E-2</v>
      </c>
      <c r="N140" s="156">
        <f>RES_hhdet_tes!N$17</f>
        <v>6.0534906768986992E-2</v>
      </c>
      <c r="O140" s="156">
        <f>RES_hhdet_tes!O$17</f>
        <v>5.8567316396026955E-2</v>
      </c>
      <c r="P140" s="156">
        <f>RES_hhdet_tes!P$17</f>
        <v>4.2829766799660669E-2</v>
      </c>
      <c r="Q140" s="156">
        <f>RES_hhdet_tes!Q$17</f>
        <v>4.3012024648054113E-2</v>
      </c>
    </row>
    <row r="141" spans="1:17" ht="12" customHeight="1" x14ac:dyDescent="0.25">
      <c r="A141" s="148" t="s">
        <v>59</v>
      </c>
      <c r="B141" s="156">
        <f>RES_hhdet_tes!B$18</f>
        <v>0.16988947526316914</v>
      </c>
      <c r="C141" s="156">
        <f>RES_hhdet_tes!C$18</f>
        <v>0.14676467340993823</v>
      </c>
      <c r="D141" s="156">
        <f>RES_hhdet_tes!D$18</f>
        <v>9.032973023224368E-2</v>
      </c>
      <c r="E141" s="156">
        <f>RES_hhdet_tes!E$18</f>
        <v>8.8242655602335227E-2</v>
      </c>
      <c r="F141" s="156">
        <f>RES_hhdet_tes!F$18</f>
        <v>7.7294776229454978E-2</v>
      </c>
      <c r="G141" s="156">
        <f>RES_hhdet_tes!G$18</f>
        <v>7.5276031539139726E-2</v>
      </c>
      <c r="H141" s="156">
        <f>RES_hhdet_tes!H$18</f>
        <v>8.9285816783377325E-2</v>
      </c>
      <c r="I141" s="156">
        <f>RES_hhdet_tes!I$18</f>
        <v>9.2451121760653329E-2</v>
      </c>
      <c r="J141" s="156">
        <f>RES_hhdet_tes!J$18</f>
        <v>0.11370121243231616</v>
      </c>
      <c r="K141" s="156">
        <f>RES_hhdet_tes!K$18</f>
        <v>3.9169160263542585E-2</v>
      </c>
      <c r="L141" s="156">
        <f>RES_hhdet_tes!L$18</f>
        <v>4.4233733958889715E-2</v>
      </c>
      <c r="M141" s="156">
        <f>RES_hhdet_tes!M$18</f>
        <v>2.3786761863596319E-2</v>
      </c>
      <c r="N141" s="156">
        <f>RES_hhdet_tes!N$18</f>
        <v>2.2524004898467336E-2</v>
      </c>
      <c r="O141" s="156">
        <f>RES_hhdet_tes!O$18</f>
        <v>2.2408945563513423E-2</v>
      </c>
      <c r="P141" s="156">
        <f>RES_hhdet_tes!P$18</f>
        <v>1.9353113266723058E-2</v>
      </c>
      <c r="Q141" s="156">
        <f>RES_hhdet_tes!Q$18</f>
        <v>1.8200965671172919E-2</v>
      </c>
    </row>
    <row r="142" spans="1:17" ht="12" customHeight="1" x14ac:dyDescent="0.25">
      <c r="A142" s="158" t="s">
        <v>62</v>
      </c>
      <c r="B142" s="157">
        <f>SUM(B143:B145)</f>
        <v>32.715289038133662</v>
      </c>
      <c r="C142" s="157">
        <f t="shared" ref="C142:Q142" si="21">SUM(C143:C145)</f>
        <v>30.128661757789946</v>
      </c>
      <c r="D142" s="157">
        <f t="shared" si="21"/>
        <v>22.059934747206398</v>
      </c>
      <c r="E142" s="157">
        <f t="shared" si="21"/>
        <v>22.406893053008567</v>
      </c>
      <c r="F142" s="157">
        <f t="shared" si="21"/>
        <v>20.658866725563712</v>
      </c>
      <c r="G142" s="157">
        <f t="shared" si="21"/>
        <v>19.435048981297978</v>
      </c>
      <c r="H142" s="157">
        <f t="shared" si="21"/>
        <v>19.945501989501828</v>
      </c>
      <c r="I142" s="157">
        <f t="shared" si="21"/>
        <v>19.924646066394196</v>
      </c>
      <c r="J142" s="157">
        <f t="shared" si="21"/>
        <v>20.689023344698018</v>
      </c>
      <c r="K142" s="157">
        <f t="shared" si="21"/>
        <v>12.389964401949346</v>
      </c>
      <c r="L142" s="157">
        <f t="shared" si="21"/>
        <v>13.461288761825955</v>
      </c>
      <c r="M142" s="157">
        <f t="shared" si="21"/>
        <v>2.6472671356473461</v>
      </c>
      <c r="N142" s="157">
        <f t="shared" si="21"/>
        <v>3.0509037753183983</v>
      </c>
      <c r="O142" s="157">
        <f t="shared" si="21"/>
        <v>3.2440411067249721</v>
      </c>
      <c r="P142" s="157">
        <f t="shared" si="21"/>
        <v>2.6821161474723967</v>
      </c>
      <c r="Q142" s="157">
        <f t="shared" si="21"/>
        <v>2.8109770596497676</v>
      </c>
    </row>
    <row r="143" spans="1:17" ht="12" customHeight="1" x14ac:dyDescent="0.25">
      <c r="A143" s="23" t="s">
        <v>58</v>
      </c>
      <c r="B143" s="156">
        <f>RES_hhdet_tes!B$20</f>
        <v>0</v>
      </c>
      <c r="C143" s="156">
        <f>RES_hhdet_tes!C$20</f>
        <v>0</v>
      </c>
      <c r="D143" s="156">
        <f>RES_hhdet_tes!D$20</f>
        <v>0</v>
      </c>
      <c r="E143" s="156">
        <f>RES_hhdet_tes!E$20</f>
        <v>0</v>
      </c>
      <c r="F143" s="156">
        <f>RES_hhdet_tes!F$20</f>
        <v>0</v>
      </c>
      <c r="G143" s="156">
        <f>RES_hhdet_tes!G$20</f>
        <v>0</v>
      </c>
      <c r="H143" s="156">
        <f>RES_hhdet_tes!H$20</f>
        <v>0</v>
      </c>
      <c r="I143" s="156">
        <f>RES_hhdet_tes!I$20</f>
        <v>0</v>
      </c>
      <c r="J143" s="156">
        <f>RES_hhdet_tes!J$20</f>
        <v>0</v>
      </c>
      <c r="K143" s="156">
        <f>RES_hhdet_tes!K$20</f>
        <v>0</v>
      </c>
      <c r="L143" s="156">
        <f>RES_hhdet_tes!L$20</f>
        <v>0</v>
      </c>
      <c r="M143" s="156">
        <f>RES_hhdet_tes!M$20</f>
        <v>0</v>
      </c>
      <c r="N143" s="156">
        <f>RES_hhdet_tes!N$20</f>
        <v>0</v>
      </c>
      <c r="O143" s="156">
        <f>RES_hhdet_tes!O$20</f>
        <v>0</v>
      </c>
      <c r="P143" s="156">
        <f>RES_hhdet_tes!P$20</f>
        <v>0</v>
      </c>
      <c r="Q143" s="156">
        <f>RES_hhdet_tes!Q$20</f>
        <v>0</v>
      </c>
    </row>
    <row r="144" spans="1:17" ht="12" customHeight="1" x14ac:dyDescent="0.25">
      <c r="A144" s="23" t="s">
        <v>57</v>
      </c>
      <c r="B144" s="156">
        <f>RES_hhdet_tes!B$21</f>
        <v>8.4519765982538146</v>
      </c>
      <c r="C144" s="156">
        <f>RES_hhdet_tes!C$21</f>
        <v>7.4328445447990026</v>
      </c>
      <c r="D144" s="156">
        <f>RES_hhdet_tes!D$21</f>
        <v>5.3110541399885118</v>
      </c>
      <c r="E144" s="156">
        <f>RES_hhdet_tes!E$21</f>
        <v>4.9925305617216207</v>
      </c>
      <c r="F144" s="156">
        <f>RES_hhdet_tes!F$21</f>
        <v>4.780198528422325</v>
      </c>
      <c r="G144" s="156">
        <f>RES_hhdet_tes!G$21</f>
        <v>4.5529628139492289</v>
      </c>
      <c r="H144" s="156">
        <f>RES_hhdet_tes!H$21</f>
        <v>4.3121084524381637</v>
      </c>
      <c r="I144" s="156">
        <f>RES_hhdet_tes!I$21</f>
        <v>4.2218296825981829</v>
      </c>
      <c r="J144" s="156">
        <f>RES_hhdet_tes!J$21</f>
        <v>4.1273790090721825</v>
      </c>
      <c r="K144" s="156">
        <f>RES_hhdet_tes!K$21</f>
        <v>2.5483358280438986</v>
      </c>
      <c r="L144" s="156">
        <f>RES_hhdet_tes!L$21</f>
        <v>2.4818736947128963</v>
      </c>
      <c r="M144" s="156">
        <f>RES_hhdet_tes!M$21</f>
        <v>0.49573125753533021</v>
      </c>
      <c r="N144" s="156">
        <f>RES_hhdet_tes!N$21</f>
        <v>0.4987453774713087</v>
      </c>
      <c r="O144" s="156">
        <f>RES_hhdet_tes!O$21</f>
        <v>0.47594911514192451</v>
      </c>
      <c r="P144" s="156">
        <f>RES_hhdet_tes!P$21</f>
        <v>0.38509846629928307</v>
      </c>
      <c r="Q144" s="156">
        <f>RES_hhdet_tes!Q$21</f>
        <v>0.38039293632250148</v>
      </c>
    </row>
    <row r="145" spans="1:17" ht="12" customHeight="1" x14ac:dyDescent="0.25">
      <c r="A145" s="29" t="s">
        <v>140</v>
      </c>
      <c r="B145" s="57">
        <f>RES_hhdet_tes!B$22</f>
        <v>24.263312439879847</v>
      </c>
      <c r="C145" s="57">
        <f>RES_hhdet_tes!C$22</f>
        <v>22.695817212990942</v>
      </c>
      <c r="D145" s="57">
        <f>RES_hhdet_tes!D$22</f>
        <v>16.748880607217885</v>
      </c>
      <c r="E145" s="57">
        <f>RES_hhdet_tes!E$22</f>
        <v>17.414362491286944</v>
      </c>
      <c r="F145" s="57">
        <f>RES_hhdet_tes!F$22</f>
        <v>15.878668197141389</v>
      </c>
      <c r="G145" s="57">
        <f>RES_hhdet_tes!G$22</f>
        <v>14.882086167348749</v>
      </c>
      <c r="H145" s="57">
        <f>RES_hhdet_tes!H$22</f>
        <v>15.633393537063666</v>
      </c>
      <c r="I145" s="57">
        <f>RES_hhdet_tes!I$22</f>
        <v>15.702816383796014</v>
      </c>
      <c r="J145" s="57">
        <f>RES_hhdet_tes!J$22</f>
        <v>16.561644335625836</v>
      </c>
      <c r="K145" s="57">
        <f>RES_hhdet_tes!K$22</f>
        <v>9.8416285739054477</v>
      </c>
      <c r="L145" s="57">
        <f>RES_hhdet_tes!L$22</f>
        <v>10.979415067113059</v>
      </c>
      <c r="M145" s="57">
        <f>RES_hhdet_tes!M$22</f>
        <v>2.151535878112016</v>
      </c>
      <c r="N145" s="57">
        <f>RES_hhdet_tes!N$22</f>
        <v>2.5521583978470894</v>
      </c>
      <c r="O145" s="57">
        <f>RES_hhdet_tes!O$22</f>
        <v>2.7680919915830478</v>
      </c>
      <c r="P145" s="57">
        <f>RES_hhdet_tes!P$22</f>
        <v>2.2970176811731138</v>
      </c>
      <c r="Q145" s="57">
        <f>RES_hhdet_tes!Q$22</f>
        <v>2.4305841233272663</v>
      </c>
    </row>
    <row r="147" spans="1:17" ht="12" customHeight="1" x14ac:dyDescent="0.25">
      <c r="A147" s="152" t="s">
        <v>199</v>
      </c>
      <c r="B147" s="175">
        <f t="shared" ref="B147:Q162" si="22">IF(B126=0,"",B126/B105)</f>
        <v>0.54248005300933089</v>
      </c>
      <c r="C147" s="175">
        <f t="shared" si="22"/>
        <v>0.54174069107517719</v>
      </c>
      <c r="D147" s="175">
        <f t="shared" si="22"/>
        <v>0.54039482351678181</v>
      </c>
      <c r="E147" s="175">
        <f t="shared" si="22"/>
        <v>0.54306948010936129</v>
      </c>
      <c r="F147" s="175">
        <f t="shared" si="22"/>
        <v>0.5419729372212857</v>
      </c>
      <c r="G147" s="175">
        <f t="shared" si="22"/>
        <v>0.54379597870827479</v>
      </c>
      <c r="H147" s="175">
        <f t="shared" si="22"/>
        <v>0.54782079477764833</v>
      </c>
      <c r="I147" s="175">
        <f t="shared" si="22"/>
        <v>0.55028856130202108</v>
      </c>
      <c r="J147" s="175">
        <f t="shared" si="22"/>
        <v>0.5560356981135729</v>
      </c>
      <c r="K147" s="175">
        <f t="shared" si="22"/>
        <v>0.5579532676596719</v>
      </c>
      <c r="L147" s="175">
        <f t="shared" si="22"/>
        <v>0.56526783380810641</v>
      </c>
      <c r="M147" s="175">
        <f t="shared" si="22"/>
        <v>0.57810141118267211</v>
      </c>
      <c r="N147" s="175">
        <f t="shared" si="22"/>
        <v>0.58029736469058613</v>
      </c>
      <c r="O147" s="175">
        <f t="shared" si="22"/>
        <v>0.58218265145663295</v>
      </c>
      <c r="P147" s="175">
        <f t="shared" si="22"/>
        <v>0.57790506257821284</v>
      </c>
      <c r="Q147" s="175">
        <f t="shared" si="22"/>
        <v>0.57911755159997946</v>
      </c>
    </row>
    <row r="148" spans="1:17" ht="12" customHeight="1" x14ac:dyDescent="0.25">
      <c r="A148" s="158" t="s">
        <v>65</v>
      </c>
      <c r="B148" s="169">
        <f t="shared" si="22"/>
        <v>0.52488010429906762</v>
      </c>
      <c r="C148" s="169">
        <f t="shared" si="22"/>
        <v>0.52497438775269101</v>
      </c>
      <c r="D148" s="169">
        <f t="shared" si="22"/>
        <v>0.52514663422407037</v>
      </c>
      <c r="E148" s="169">
        <f t="shared" si="22"/>
        <v>0.52724906381818071</v>
      </c>
      <c r="F148" s="169">
        <f t="shared" si="22"/>
        <v>0.52766688640444148</v>
      </c>
      <c r="G148" s="169">
        <f t="shared" si="22"/>
        <v>0.52892655881698902</v>
      </c>
      <c r="H148" s="169">
        <f t="shared" si="22"/>
        <v>0.5324947231306788</v>
      </c>
      <c r="I148" s="169">
        <f t="shared" si="22"/>
        <v>0.53602051610658163</v>
      </c>
      <c r="J148" s="169">
        <f t="shared" si="22"/>
        <v>0.54030904368411092</v>
      </c>
      <c r="K148" s="169">
        <f t="shared" si="22"/>
        <v>0.54877963441255906</v>
      </c>
      <c r="L148" s="169">
        <f t="shared" si="22"/>
        <v>0.55806500422370764</v>
      </c>
      <c r="M148" s="169">
        <f t="shared" si="22"/>
        <v>0.56603165976054881</v>
      </c>
      <c r="N148" s="169">
        <f t="shared" si="22"/>
        <v>0.56846006728181364</v>
      </c>
      <c r="O148" s="169">
        <f t="shared" si="22"/>
        <v>0.56973222249327926</v>
      </c>
      <c r="P148" s="169">
        <f t="shared" si="22"/>
        <v>0.56748504121509002</v>
      </c>
      <c r="Q148" s="169">
        <f t="shared" si="22"/>
        <v>0.56867247381943731</v>
      </c>
    </row>
    <row r="149" spans="1:17" ht="12" customHeight="1" x14ac:dyDescent="0.25">
      <c r="A149" s="23" t="s">
        <v>58</v>
      </c>
      <c r="B149" s="73">
        <f t="shared" si="22"/>
        <v>0.52295104342822374</v>
      </c>
      <c r="C149" s="73">
        <f t="shared" si="22"/>
        <v>0.52295104342822363</v>
      </c>
      <c r="D149" s="73">
        <f t="shared" si="22"/>
        <v>0.52295104342822363</v>
      </c>
      <c r="E149" s="73">
        <f t="shared" si="22"/>
        <v>0.52436083653695076</v>
      </c>
      <c r="F149" s="73">
        <f t="shared" si="22"/>
        <v>0.52501654873567449</v>
      </c>
      <c r="G149" s="73">
        <f t="shared" si="22"/>
        <v>0.52725459087948412</v>
      </c>
      <c r="H149" s="73">
        <f t="shared" si="22"/>
        <v>0.53040250626794072</v>
      </c>
      <c r="I149" s="73">
        <f t="shared" si="22"/>
        <v>0.53392376444843948</v>
      </c>
      <c r="J149" s="73">
        <f t="shared" si="22"/>
        <v>0.53757968748582385</v>
      </c>
      <c r="K149" s="73">
        <f t="shared" si="22"/>
        <v>0.5468203508460513</v>
      </c>
      <c r="L149" s="73">
        <f t="shared" si="22"/>
        <v>0.55440939882195039</v>
      </c>
      <c r="M149" s="73">
        <f t="shared" si="22"/>
        <v>0.56425313540939093</v>
      </c>
      <c r="N149" s="73">
        <f t="shared" si="22"/>
        <v>0.56429091110602603</v>
      </c>
      <c r="O149" s="73">
        <f t="shared" si="22"/>
        <v>0.5643386551830305</v>
      </c>
      <c r="P149" s="73">
        <f t="shared" si="22"/>
        <v>0.56463461669025694</v>
      </c>
      <c r="Q149" s="73">
        <f t="shared" si="22"/>
        <v>0.56464196644075593</v>
      </c>
    </row>
    <row r="150" spans="1:17" ht="12" customHeight="1" x14ac:dyDescent="0.25">
      <c r="A150" s="23" t="s">
        <v>60</v>
      </c>
      <c r="B150" s="73">
        <f t="shared" si="22"/>
        <v>1.0000000000000004</v>
      </c>
      <c r="C150" s="73">
        <f t="shared" si="22"/>
        <v>0.99999999999999978</v>
      </c>
      <c r="D150" s="73">
        <f t="shared" si="22"/>
        <v>0.99999999999999978</v>
      </c>
      <c r="E150" s="73">
        <f t="shared" si="22"/>
        <v>1</v>
      </c>
      <c r="F150" s="73">
        <f t="shared" si="22"/>
        <v>0.99999999999999933</v>
      </c>
      <c r="G150" s="73">
        <f t="shared" si="22"/>
        <v>1.0000000000000002</v>
      </c>
      <c r="H150" s="73">
        <f t="shared" si="22"/>
        <v>1</v>
      </c>
      <c r="I150" s="73">
        <f t="shared" si="22"/>
        <v>1</v>
      </c>
      <c r="J150" s="73">
        <f t="shared" si="22"/>
        <v>1</v>
      </c>
      <c r="K150" s="73">
        <f t="shared" si="22"/>
        <v>1.0000000000000004</v>
      </c>
      <c r="L150" s="73">
        <f t="shared" si="22"/>
        <v>1.0000000000000002</v>
      </c>
      <c r="M150" s="73">
        <f t="shared" si="22"/>
        <v>0.99999999999999978</v>
      </c>
      <c r="N150" s="73">
        <f t="shared" si="22"/>
        <v>0.99999999999999989</v>
      </c>
      <c r="O150" s="73">
        <f t="shared" si="22"/>
        <v>1.0000000000000002</v>
      </c>
      <c r="P150" s="73">
        <f t="shared" si="22"/>
        <v>0.99999999999999989</v>
      </c>
      <c r="Q150" s="73">
        <f t="shared" si="22"/>
        <v>1</v>
      </c>
    </row>
    <row r="151" spans="1:17" ht="12" customHeight="1" x14ac:dyDescent="0.25">
      <c r="A151" s="158" t="s">
        <v>112</v>
      </c>
      <c r="B151" s="169">
        <f t="shared" si="22"/>
        <v>1.6292521448704615</v>
      </c>
      <c r="C151" s="169">
        <f t="shared" si="22"/>
        <v>1.6642526731262373</v>
      </c>
      <c r="D151" s="169">
        <f t="shared" si="22"/>
        <v>1.7232992143774959</v>
      </c>
      <c r="E151" s="169">
        <f t="shared" si="22"/>
        <v>1.7644457512433094</v>
      </c>
      <c r="F151" s="169">
        <f t="shared" si="22"/>
        <v>1.8240672373882427</v>
      </c>
      <c r="G151" s="169">
        <f t="shared" si="22"/>
        <v>1.8890633013539369</v>
      </c>
      <c r="H151" s="169">
        <f t="shared" si="22"/>
        <v>1.9538168539361742</v>
      </c>
      <c r="I151" s="169">
        <f t="shared" si="22"/>
        <v>2.040157877126902</v>
      </c>
      <c r="J151" s="169">
        <f t="shared" si="22"/>
        <v>2.1819292725508053</v>
      </c>
      <c r="K151" s="169">
        <f t="shared" si="22"/>
        <v>2.3195099311307636</v>
      </c>
      <c r="L151" s="169">
        <f t="shared" si="22"/>
        <v>2.5202635183227486</v>
      </c>
      <c r="M151" s="169">
        <f t="shared" si="22"/>
        <v>2.944358325555223</v>
      </c>
      <c r="N151" s="169">
        <f t="shared" si="22"/>
        <v>3.1893125628674603</v>
      </c>
      <c r="O151" s="169">
        <f t="shared" si="22"/>
        <v>3.4221314934280764</v>
      </c>
      <c r="P151" s="169">
        <f t="shared" si="22"/>
        <v>3.5367299101377716</v>
      </c>
      <c r="Q151" s="169">
        <f t="shared" si="22"/>
        <v>3.6851488106768238</v>
      </c>
    </row>
    <row r="152" spans="1:17" ht="12" customHeight="1" x14ac:dyDescent="0.25">
      <c r="A152" s="23" t="s">
        <v>60</v>
      </c>
      <c r="B152" s="73">
        <f t="shared" si="22"/>
        <v>1.6292521448704615</v>
      </c>
      <c r="C152" s="73">
        <f t="shared" si="22"/>
        <v>1.6642526731262373</v>
      </c>
      <c r="D152" s="73">
        <f t="shared" si="22"/>
        <v>1.7232992143774959</v>
      </c>
      <c r="E152" s="73">
        <f t="shared" si="22"/>
        <v>1.7644457512433094</v>
      </c>
      <c r="F152" s="73">
        <f t="shared" si="22"/>
        <v>1.8240672373882427</v>
      </c>
      <c r="G152" s="73">
        <f t="shared" si="22"/>
        <v>1.8890633013539369</v>
      </c>
      <c r="H152" s="73">
        <f t="shared" si="22"/>
        <v>1.9538168539361742</v>
      </c>
      <c r="I152" s="73">
        <f t="shared" si="22"/>
        <v>2.040157877126902</v>
      </c>
      <c r="J152" s="73">
        <f t="shared" si="22"/>
        <v>2.1819292725508053</v>
      </c>
      <c r="K152" s="73">
        <f t="shared" si="22"/>
        <v>2.3195099311307636</v>
      </c>
      <c r="L152" s="73">
        <f t="shared" si="22"/>
        <v>2.5202635183227486</v>
      </c>
      <c r="M152" s="73">
        <f t="shared" si="22"/>
        <v>2.944358325555223</v>
      </c>
      <c r="N152" s="73">
        <f t="shared" si="22"/>
        <v>3.1893125628674603</v>
      </c>
      <c r="O152" s="73">
        <f t="shared" si="22"/>
        <v>3.4221314934280764</v>
      </c>
      <c r="P152" s="73">
        <f t="shared" si="22"/>
        <v>3.5367299101377716</v>
      </c>
      <c r="Q152" s="73">
        <f t="shared" si="22"/>
        <v>3.6851488106768238</v>
      </c>
    </row>
    <row r="153" spans="1:17" ht="12" customHeight="1" x14ac:dyDescent="0.25">
      <c r="A153" s="158" t="s">
        <v>63</v>
      </c>
      <c r="B153" s="169">
        <f t="shared" si="22"/>
        <v>0.58564761208059835</v>
      </c>
      <c r="C153" s="169">
        <f t="shared" si="22"/>
        <v>0.5824140032690277</v>
      </c>
      <c r="D153" s="169">
        <f t="shared" si="22"/>
        <v>0.56240804787973653</v>
      </c>
      <c r="E153" s="169">
        <f t="shared" si="22"/>
        <v>0.56322964974719458</v>
      </c>
      <c r="F153" s="169">
        <f t="shared" si="22"/>
        <v>0.55597228350600625</v>
      </c>
      <c r="G153" s="169">
        <f t="shared" si="22"/>
        <v>0.55429858342201888</v>
      </c>
      <c r="H153" s="169">
        <f t="shared" si="22"/>
        <v>0.55179516321951216</v>
      </c>
      <c r="I153" s="169">
        <f t="shared" si="22"/>
        <v>0.54279807209036257</v>
      </c>
      <c r="J153" s="169">
        <f t="shared" si="22"/>
        <v>0.55032673550761657</v>
      </c>
      <c r="K153" s="169">
        <f t="shared" si="22"/>
        <v>0.51643938300958581</v>
      </c>
      <c r="L153" s="169">
        <f t="shared" si="22"/>
        <v>0.51565583977213492</v>
      </c>
      <c r="M153" s="169">
        <f t="shared" si="22"/>
        <v>0.54349259059428479</v>
      </c>
      <c r="N153" s="169">
        <f t="shared" si="22"/>
        <v>0.54077344294489837</v>
      </c>
      <c r="O153" s="169">
        <f t="shared" si="22"/>
        <v>0.53831754213847971</v>
      </c>
      <c r="P153" s="169">
        <f t="shared" si="22"/>
        <v>0.52162137878621218</v>
      </c>
      <c r="Q153" s="169">
        <f t="shared" si="22"/>
        <v>0.51927926752363862</v>
      </c>
    </row>
    <row r="154" spans="1:17" ht="12" customHeight="1" x14ac:dyDescent="0.25">
      <c r="A154" s="167" t="s">
        <v>171</v>
      </c>
      <c r="B154" s="174">
        <f t="shared" si="22"/>
        <v>0.40141744192009182</v>
      </c>
      <c r="C154" s="174">
        <f t="shared" si="22"/>
        <v>0.40296087431439648</v>
      </c>
      <c r="D154" s="174">
        <f t="shared" si="22"/>
        <v>0.40469873868882039</v>
      </c>
      <c r="E154" s="174">
        <f t="shared" si="22"/>
        <v>0.40659798561267885</v>
      </c>
      <c r="F154" s="174">
        <f t="shared" si="22"/>
        <v>0.4090088629735199</v>
      </c>
      <c r="G154" s="174">
        <f t="shared" si="22"/>
        <v>0.41075800604228457</v>
      </c>
      <c r="H154" s="174">
        <f t="shared" si="22"/>
        <v>0.41409475988202016</v>
      </c>
      <c r="I154" s="174">
        <f t="shared" si="22"/>
        <v>0.41807463882588441</v>
      </c>
      <c r="J154" s="174">
        <f t="shared" si="22"/>
        <v>0.41925856193299588</v>
      </c>
      <c r="K154" s="174">
        <f t="shared" si="22"/>
        <v>0.42269897800930656</v>
      </c>
      <c r="L154" s="174">
        <f t="shared" si="22"/>
        <v>0.4237455733109366</v>
      </c>
      <c r="M154" s="174">
        <f t="shared" si="22"/>
        <v>0.4338949983510606</v>
      </c>
      <c r="N154" s="174">
        <f t="shared" si="22"/>
        <v>0.43438813402260146</v>
      </c>
      <c r="O154" s="174">
        <f t="shared" si="22"/>
        <v>0.43460288721187029</v>
      </c>
      <c r="P154" s="174">
        <f t="shared" si="22"/>
        <v>0.4346292474922745</v>
      </c>
      <c r="Q154" s="174">
        <f t="shared" si="22"/>
        <v>0.43487011941011283</v>
      </c>
    </row>
    <row r="155" spans="1:17" ht="12" customHeight="1" x14ac:dyDescent="0.25">
      <c r="A155" s="167" t="s">
        <v>144</v>
      </c>
      <c r="B155" s="174">
        <f t="shared" si="22"/>
        <v>0.55230288448642306</v>
      </c>
      <c r="C155" s="174">
        <f t="shared" si="22"/>
        <v>0.55358546721967539</v>
      </c>
      <c r="D155" s="174">
        <f t="shared" si="22"/>
        <v>0.55409207193673304</v>
      </c>
      <c r="E155" s="174">
        <f t="shared" si="22"/>
        <v>0.55912836486731721</v>
      </c>
      <c r="F155" s="174">
        <f t="shared" si="22"/>
        <v>0.56349680359010546</v>
      </c>
      <c r="G155" s="174">
        <f t="shared" si="22"/>
        <v>0.57079078419532325</v>
      </c>
      <c r="H155" s="174">
        <f t="shared" si="22"/>
        <v>0.5795141368093949</v>
      </c>
      <c r="I155" s="174">
        <f t="shared" si="22"/>
        <v>0.5891000751789125</v>
      </c>
      <c r="J155" s="174">
        <f t="shared" si="22"/>
        <v>0.59953755284656107</v>
      </c>
      <c r="K155" s="174">
        <f t="shared" si="22"/>
        <v>0.60413510738244613</v>
      </c>
      <c r="L155" s="174">
        <f t="shared" si="22"/>
        <v>0.60423036120669016</v>
      </c>
      <c r="M155" s="174">
        <f t="shared" si="22"/>
        <v>0.60885263464998984</v>
      </c>
      <c r="N155" s="174">
        <f t="shared" si="22"/>
        <v>0.60885263464998862</v>
      </c>
      <c r="O155" s="174">
        <f t="shared" si="22"/>
        <v>0.60885263464998918</v>
      </c>
      <c r="P155" s="174">
        <f t="shared" si="22"/>
        <v>0.60885263464999062</v>
      </c>
      <c r="Q155" s="174">
        <f t="shared" si="22"/>
        <v>0.60885263464999073</v>
      </c>
    </row>
    <row r="156" spans="1:17" ht="12" customHeight="1" x14ac:dyDescent="0.25">
      <c r="A156" s="167" t="s">
        <v>143</v>
      </c>
      <c r="B156" s="174">
        <f t="shared" si="22"/>
        <v>0.6591250836371112</v>
      </c>
      <c r="C156" s="174">
        <f t="shared" si="22"/>
        <v>0.65652019663874717</v>
      </c>
      <c r="D156" s="174">
        <f t="shared" si="22"/>
        <v>0.65752382822080579</v>
      </c>
      <c r="E156" s="174">
        <f t="shared" si="22"/>
        <v>0.66195438569795284</v>
      </c>
      <c r="F156" s="174">
        <f t="shared" si="22"/>
        <v>0.6657492625952155</v>
      </c>
      <c r="G156" s="174">
        <f t="shared" si="22"/>
        <v>0.67157743722669794</v>
      </c>
      <c r="H156" s="174">
        <f t="shared" si="22"/>
        <v>0.68408579712672568</v>
      </c>
      <c r="I156" s="174">
        <f t="shared" si="22"/>
        <v>0.69438228090025189</v>
      </c>
      <c r="J156" s="174">
        <f t="shared" si="22"/>
        <v>0.69974057309040583</v>
      </c>
      <c r="K156" s="174">
        <f t="shared" si="22"/>
        <v>0.70172564256700576</v>
      </c>
      <c r="L156" s="174">
        <f t="shared" si="22"/>
        <v>0.70283979043171863</v>
      </c>
      <c r="M156" s="174">
        <f t="shared" si="22"/>
        <v>0.70637541433789441</v>
      </c>
      <c r="N156" s="174">
        <f t="shared" si="22"/>
        <v>0.70032215667674835</v>
      </c>
      <c r="O156" s="174">
        <f t="shared" si="22"/>
        <v>0.70671796276229892</v>
      </c>
      <c r="P156" s="174">
        <f t="shared" si="22"/>
        <v>0.70691265637324041</v>
      </c>
      <c r="Q156" s="174">
        <f t="shared" si="22"/>
        <v>0.70729854960517391</v>
      </c>
    </row>
    <row r="157" spans="1:17" ht="12" customHeight="1" x14ac:dyDescent="0.25">
      <c r="A157" s="166" t="s">
        <v>57</v>
      </c>
      <c r="B157" s="173">
        <f t="shared" si="22"/>
        <v>0.55230288448642317</v>
      </c>
      <c r="C157" s="173">
        <f t="shared" si="22"/>
        <v>0.55358546721967516</v>
      </c>
      <c r="D157" s="173">
        <f t="shared" si="22"/>
        <v>0.55409906284926302</v>
      </c>
      <c r="E157" s="173">
        <f t="shared" si="22"/>
        <v>0.55908198811708265</v>
      </c>
      <c r="F157" s="173">
        <f t="shared" si="22"/>
        <v>0.56325404418050418</v>
      </c>
      <c r="G157" s="173">
        <f t="shared" si="22"/>
        <v>0.57020404884616605</v>
      </c>
      <c r="H157" s="173">
        <f t="shared" si="22"/>
        <v>0.58573094568328499</v>
      </c>
      <c r="I157" s="173">
        <f t="shared" si="22"/>
        <v>0.59848893889826649</v>
      </c>
      <c r="J157" s="173">
        <f t="shared" si="22"/>
        <v>0.60467031289068296</v>
      </c>
      <c r="K157" s="173">
        <f t="shared" si="22"/>
        <v>0.60658333497527894</v>
      </c>
      <c r="L157" s="173">
        <f t="shared" si="22"/>
        <v>0.6072754344031539</v>
      </c>
      <c r="M157" s="173">
        <f t="shared" si="22"/>
        <v>0.61189446812691262</v>
      </c>
      <c r="N157" s="173">
        <f t="shared" si="22"/>
        <v>0.6119670367188087</v>
      </c>
      <c r="O157" s="173">
        <f t="shared" si="22"/>
        <v>0.61198572313122168</v>
      </c>
      <c r="P157" s="173">
        <f t="shared" si="22"/>
        <v>0.61200463513412673</v>
      </c>
      <c r="Q157" s="173">
        <f t="shared" si="22"/>
        <v>0.61223534646551137</v>
      </c>
    </row>
    <row r="158" spans="1:17" ht="12" customHeight="1" x14ac:dyDescent="0.25">
      <c r="A158" s="147" t="s">
        <v>59</v>
      </c>
      <c r="B158" s="172">
        <f t="shared" si="22"/>
        <v>1.0000000000000004</v>
      </c>
      <c r="C158" s="172">
        <f t="shared" si="22"/>
        <v>1</v>
      </c>
      <c r="D158" s="172">
        <f t="shared" si="22"/>
        <v>1.0000000000000002</v>
      </c>
      <c r="E158" s="172">
        <f t="shared" si="22"/>
        <v>1</v>
      </c>
      <c r="F158" s="172">
        <f t="shared" si="22"/>
        <v>0.99999999999999967</v>
      </c>
      <c r="G158" s="172">
        <f t="shared" si="22"/>
        <v>0.99999999999999967</v>
      </c>
      <c r="H158" s="172">
        <f t="shared" si="22"/>
        <v>0.99999999999999967</v>
      </c>
      <c r="I158" s="172">
        <f t="shared" si="22"/>
        <v>0.99999999999999978</v>
      </c>
      <c r="J158" s="172">
        <f t="shared" si="22"/>
        <v>1.0000000000000002</v>
      </c>
      <c r="K158" s="172">
        <f t="shared" si="22"/>
        <v>1.0000000000000004</v>
      </c>
      <c r="L158" s="172">
        <f t="shared" si="22"/>
        <v>0.99999999999999956</v>
      </c>
      <c r="M158" s="172">
        <f t="shared" si="22"/>
        <v>1.0000000000000002</v>
      </c>
      <c r="N158" s="172">
        <f t="shared" si="22"/>
        <v>1</v>
      </c>
      <c r="O158" s="172">
        <f t="shared" si="22"/>
        <v>1.0000000000000002</v>
      </c>
      <c r="P158" s="172">
        <f t="shared" si="22"/>
        <v>0.99999999999999989</v>
      </c>
      <c r="Q158" s="172">
        <f t="shared" si="22"/>
        <v>1</v>
      </c>
    </row>
    <row r="159" spans="1:17" ht="12" customHeight="1" x14ac:dyDescent="0.25">
      <c r="A159" s="163" t="s">
        <v>142</v>
      </c>
      <c r="B159" s="171">
        <f t="shared" si="22"/>
        <v>0.7057203523993183</v>
      </c>
      <c r="C159" s="171">
        <f t="shared" si="22"/>
        <v>0.70612642042190843</v>
      </c>
      <c r="D159" s="171">
        <f t="shared" si="22"/>
        <v>0.70637104099751047</v>
      </c>
      <c r="E159" s="171">
        <f t="shared" si="22"/>
        <v>0.70956696269494124</v>
      </c>
      <c r="F159" s="171">
        <f t="shared" si="22"/>
        <v>0.71096563104159061</v>
      </c>
      <c r="G159" s="171">
        <f t="shared" si="22"/>
        <v>0.71699054222917824</v>
      </c>
      <c r="H159" s="171">
        <f t="shared" si="22"/>
        <v>0.72346096678121674</v>
      </c>
      <c r="I159" s="171">
        <f t="shared" si="22"/>
        <v>0.73158213135984185</v>
      </c>
      <c r="J159" s="171">
        <f t="shared" si="22"/>
        <v>0.74412083052011735</v>
      </c>
      <c r="K159" s="171">
        <f t="shared" si="22"/>
        <v>0.75409313491042784</v>
      </c>
      <c r="L159" s="171">
        <f t="shared" si="22"/>
        <v>0.7594189713054178</v>
      </c>
      <c r="M159" s="171">
        <f t="shared" si="22"/>
        <v>0.7631399999999956</v>
      </c>
      <c r="N159" s="171">
        <f t="shared" si="22"/>
        <v>0.76313999999999371</v>
      </c>
      <c r="O159" s="171">
        <f t="shared" si="22"/>
        <v>0.76313999999999227</v>
      </c>
      <c r="P159" s="171">
        <f t="shared" si="22"/>
        <v>0.76313999999999305</v>
      </c>
      <c r="Q159" s="171">
        <f t="shared" si="22"/>
        <v>0.76313999999999038</v>
      </c>
    </row>
    <row r="160" spans="1:17" ht="12" customHeight="1" x14ac:dyDescent="0.25">
      <c r="A160" s="161" t="s">
        <v>141</v>
      </c>
      <c r="B160" s="170">
        <f t="shared" si="22"/>
        <v>0.78456855809591586</v>
      </c>
      <c r="C160" s="170">
        <f t="shared" si="22"/>
        <v>0.78101401431689965</v>
      </c>
      <c r="D160" s="170">
        <f t="shared" si="22"/>
        <v>0.78063042439919184</v>
      </c>
      <c r="E160" s="170">
        <f t="shared" si="22"/>
        <v>0.78155675248463341</v>
      </c>
      <c r="F160" s="170">
        <f t="shared" si="22"/>
        <v>0.78217777286757995</v>
      </c>
      <c r="G160" s="170">
        <f t="shared" si="22"/>
        <v>0.79079707799441679</v>
      </c>
      <c r="H160" s="170">
        <f t="shared" si="22"/>
        <v>0.79750942812455106</v>
      </c>
      <c r="I160" s="170">
        <f t="shared" si="22"/>
        <v>0.80133762002564546</v>
      </c>
      <c r="J160" s="170">
        <f t="shared" si="22"/>
        <v>0.81336633492211952</v>
      </c>
      <c r="K160" s="170">
        <f t="shared" si="22"/>
        <v>0.82194442087097752</v>
      </c>
      <c r="L160" s="170">
        <f t="shared" si="22"/>
        <v>0.81722270480967441</v>
      </c>
      <c r="M160" s="170">
        <f t="shared" si="22"/>
        <v>0.82599518168740083</v>
      </c>
      <c r="N160" s="170">
        <f t="shared" si="22"/>
        <v>0.81552260669809873</v>
      </c>
      <c r="O160" s="170">
        <f t="shared" si="22"/>
        <v>0.8166706305702347</v>
      </c>
      <c r="P160" s="170">
        <f t="shared" si="22"/>
        <v>0.82387409703751302</v>
      </c>
      <c r="Q160" s="170">
        <f t="shared" si="22"/>
        <v>0.82095806219014422</v>
      </c>
    </row>
    <row r="161" spans="1:17" ht="12" customHeight="1" x14ac:dyDescent="0.25">
      <c r="A161" s="148" t="s">
        <v>60</v>
      </c>
      <c r="B161" s="73">
        <f t="shared" si="22"/>
        <v>0.70572035239931841</v>
      </c>
      <c r="C161" s="73">
        <f t="shared" si="22"/>
        <v>0.70612642042190843</v>
      </c>
      <c r="D161" s="73">
        <f t="shared" si="22"/>
        <v>0.70637365036514022</v>
      </c>
      <c r="E161" s="73">
        <f t="shared" si="22"/>
        <v>0.70954955868478065</v>
      </c>
      <c r="F161" s="73">
        <f t="shared" si="22"/>
        <v>0.71082835021100066</v>
      </c>
      <c r="G161" s="73">
        <f t="shared" si="22"/>
        <v>0.71668759778633018</v>
      </c>
      <c r="H161" s="73">
        <f t="shared" si="22"/>
        <v>0.72670983736697803</v>
      </c>
      <c r="I161" s="73">
        <f t="shared" si="22"/>
        <v>0.73195022669163745</v>
      </c>
      <c r="J161" s="73">
        <f t="shared" si="22"/>
        <v>0.74835340746291801</v>
      </c>
      <c r="K161" s="73">
        <f t="shared" si="22"/>
        <v>0.75487509794421837</v>
      </c>
      <c r="L161" s="73">
        <f t="shared" si="22"/>
        <v>0.76033550713650933</v>
      </c>
      <c r="M161" s="73">
        <f t="shared" si="22"/>
        <v>0.76314000000000015</v>
      </c>
      <c r="N161" s="73">
        <f t="shared" si="22"/>
        <v>0.76314000000000048</v>
      </c>
      <c r="O161" s="73">
        <f t="shared" si="22"/>
        <v>0.76314000000000104</v>
      </c>
      <c r="P161" s="73">
        <f t="shared" si="22"/>
        <v>0.76314000000000037</v>
      </c>
      <c r="Q161" s="73">
        <f t="shared" si="22"/>
        <v>0.76314000000000171</v>
      </c>
    </row>
    <row r="162" spans="1:17" ht="12" customHeight="1" x14ac:dyDescent="0.25">
      <c r="A162" s="148" t="s">
        <v>59</v>
      </c>
      <c r="B162" s="73">
        <f t="shared" si="22"/>
        <v>1</v>
      </c>
      <c r="C162" s="73">
        <f t="shared" si="22"/>
        <v>1</v>
      </c>
      <c r="D162" s="73">
        <f t="shared" si="22"/>
        <v>1</v>
      </c>
      <c r="E162" s="73">
        <f t="shared" si="22"/>
        <v>1.0000000000000002</v>
      </c>
      <c r="F162" s="73">
        <f t="shared" si="22"/>
        <v>1</v>
      </c>
      <c r="G162" s="73">
        <f t="shared" si="22"/>
        <v>1</v>
      </c>
      <c r="H162" s="73">
        <f t="shared" si="22"/>
        <v>1</v>
      </c>
      <c r="I162" s="73">
        <f t="shared" si="22"/>
        <v>0.99999999999999989</v>
      </c>
      <c r="J162" s="73">
        <f t="shared" si="22"/>
        <v>1</v>
      </c>
      <c r="K162" s="73">
        <f t="shared" si="22"/>
        <v>1</v>
      </c>
      <c r="L162" s="73">
        <f t="shared" si="22"/>
        <v>1.0000000000000002</v>
      </c>
      <c r="M162" s="73">
        <f t="shared" si="22"/>
        <v>0.99999999999999956</v>
      </c>
      <c r="N162" s="73">
        <f t="shared" si="22"/>
        <v>0.99999999999999989</v>
      </c>
      <c r="O162" s="73">
        <f t="shared" si="22"/>
        <v>1</v>
      </c>
      <c r="P162" s="73">
        <f t="shared" si="22"/>
        <v>0.99999999999999967</v>
      </c>
      <c r="Q162" s="73">
        <f t="shared" ref="Q162" si="23">IF(Q141=0,"",Q141/Q120)</f>
        <v>1</v>
      </c>
    </row>
    <row r="163" spans="1:17" ht="12" customHeight="1" x14ac:dyDescent="0.25">
      <c r="A163" s="158" t="s">
        <v>62</v>
      </c>
      <c r="B163" s="169">
        <f t="shared" ref="B163:Q166" si="24">IF(B142=0,"",B142/B121)</f>
        <v>0.65307887502729056</v>
      </c>
      <c r="C163" s="169">
        <f t="shared" si="24"/>
        <v>0.659696041992889</v>
      </c>
      <c r="D163" s="169">
        <f t="shared" si="24"/>
        <v>0.66300006538233003</v>
      </c>
      <c r="E163" s="169">
        <f t="shared" si="24"/>
        <v>0.67647807259084092</v>
      </c>
      <c r="F163" s="169">
        <f t="shared" si="24"/>
        <v>0.676306290504744</v>
      </c>
      <c r="G163" s="169">
        <f t="shared" si="24"/>
        <v>0.68138043466715204</v>
      </c>
      <c r="H163" s="169">
        <f t="shared" si="24"/>
        <v>0.69790712371915709</v>
      </c>
      <c r="I163" s="169">
        <f t="shared" si="24"/>
        <v>0.70842249483274178</v>
      </c>
      <c r="J163" s="169">
        <f t="shared" si="24"/>
        <v>0.72377254702181637</v>
      </c>
      <c r="K163" s="169">
        <f t="shared" si="24"/>
        <v>0.72398391629210368</v>
      </c>
      <c r="L163" s="169">
        <f t="shared" si="24"/>
        <v>0.7357512433325708</v>
      </c>
      <c r="M163" s="169">
        <f t="shared" si="24"/>
        <v>0.73835316438415322</v>
      </c>
      <c r="N163" s="169">
        <f t="shared" si="24"/>
        <v>0.75090574593064296</v>
      </c>
      <c r="O163" s="169">
        <f t="shared" si="24"/>
        <v>0.76001302410074467</v>
      </c>
      <c r="P163" s="169">
        <f t="shared" si="24"/>
        <v>0.76177724003900693</v>
      </c>
      <c r="Q163" s="169">
        <f t="shared" si="24"/>
        <v>0.76636587805538536</v>
      </c>
    </row>
    <row r="164" spans="1:17" ht="12" customHeight="1" x14ac:dyDescent="0.25">
      <c r="A164" s="23" t="s">
        <v>58</v>
      </c>
      <c r="B164" s="73" t="str">
        <f t="shared" si="24"/>
        <v/>
      </c>
      <c r="C164" s="73" t="str">
        <f t="shared" si="24"/>
        <v/>
      </c>
      <c r="D164" s="73" t="str">
        <f t="shared" si="24"/>
        <v/>
      </c>
      <c r="E164" s="73" t="str">
        <f t="shared" si="24"/>
        <v/>
      </c>
      <c r="F164" s="73" t="str">
        <f t="shared" si="24"/>
        <v/>
      </c>
      <c r="G164" s="73" t="str">
        <f t="shared" si="24"/>
        <v/>
      </c>
      <c r="H164" s="73" t="str">
        <f t="shared" si="24"/>
        <v/>
      </c>
      <c r="I164" s="73" t="str">
        <f t="shared" si="24"/>
        <v/>
      </c>
      <c r="J164" s="73" t="str">
        <f t="shared" si="24"/>
        <v/>
      </c>
      <c r="K164" s="73" t="str">
        <f t="shared" si="24"/>
        <v/>
      </c>
      <c r="L164" s="73" t="str">
        <f t="shared" si="24"/>
        <v/>
      </c>
      <c r="M164" s="73" t="str">
        <f t="shared" si="24"/>
        <v/>
      </c>
      <c r="N164" s="73" t="str">
        <f t="shared" si="24"/>
        <v/>
      </c>
      <c r="O164" s="73" t="str">
        <f t="shared" si="24"/>
        <v/>
      </c>
      <c r="P164" s="73" t="str">
        <f t="shared" si="24"/>
        <v/>
      </c>
      <c r="Q164" s="73" t="str">
        <f t="shared" si="24"/>
        <v/>
      </c>
    </row>
    <row r="165" spans="1:17" ht="12" customHeight="1" x14ac:dyDescent="0.25">
      <c r="A165" s="23" t="s">
        <v>57</v>
      </c>
      <c r="B165" s="73">
        <f t="shared" si="24"/>
        <v>0.42256848681613907</v>
      </c>
      <c r="C165" s="73">
        <f t="shared" si="24"/>
        <v>0.4229165145835454</v>
      </c>
      <c r="D165" s="73">
        <f t="shared" si="24"/>
        <v>0.4230582011025022</v>
      </c>
      <c r="E165" s="73">
        <f t="shared" si="24"/>
        <v>0.42707754127301617</v>
      </c>
      <c r="F165" s="73">
        <f t="shared" si="24"/>
        <v>0.43129343368921003</v>
      </c>
      <c r="G165" s="73">
        <f t="shared" si="24"/>
        <v>0.43772420564005649</v>
      </c>
      <c r="H165" s="73">
        <f t="shared" si="24"/>
        <v>0.44484254377682281</v>
      </c>
      <c r="I165" s="73">
        <f t="shared" si="24"/>
        <v>0.45348217447796246</v>
      </c>
      <c r="J165" s="73">
        <f t="shared" si="24"/>
        <v>0.46350000731338825</v>
      </c>
      <c r="K165" s="73">
        <f t="shared" si="24"/>
        <v>0.46646983651697799</v>
      </c>
      <c r="L165" s="73">
        <f t="shared" si="24"/>
        <v>0.4667698688212103</v>
      </c>
      <c r="M165" s="73">
        <f t="shared" si="24"/>
        <v>0.46996512559682074</v>
      </c>
      <c r="N165" s="73">
        <f t="shared" si="24"/>
        <v>0.46996512559682035</v>
      </c>
      <c r="O165" s="73">
        <f t="shared" si="24"/>
        <v>0.4699651255968203</v>
      </c>
      <c r="P165" s="73">
        <f t="shared" si="24"/>
        <v>0.46996512559682035</v>
      </c>
      <c r="Q165" s="73">
        <f t="shared" si="24"/>
        <v>0.46996512559682085</v>
      </c>
    </row>
    <row r="166" spans="1:17" ht="12" customHeight="1" x14ac:dyDescent="0.25">
      <c r="A166" s="29" t="s">
        <v>140</v>
      </c>
      <c r="B166" s="65">
        <f t="shared" si="24"/>
        <v>0.80629111636711037</v>
      </c>
      <c r="C166" s="65">
        <f t="shared" si="24"/>
        <v>0.80781499778784427</v>
      </c>
      <c r="D166" s="65">
        <f t="shared" si="24"/>
        <v>0.80838487476388232</v>
      </c>
      <c r="E166" s="65">
        <f t="shared" si="24"/>
        <v>0.81250686077162593</v>
      </c>
      <c r="F166" s="65">
        <f t="shared" si="24"/>
        <v>0.81582982371762558</v>
      </c>
      <c r="G166" s="65">
        <f t="shared" si="24"/>
        <v>0.82123424165101944</v>
      </c>
      <c r="H166" s="65">
        <f t="shared" si="24"/>
        <v>0.82780055025667254</v>
      </c>
      <c r="I166" s="65">
        <f t="shared" si="24"/>
        <v>0.83456506120564899</v>
      </c>
      <c r="J166" s="65">
        <f t="shared" si="24"/>
        <v>0.8415396793600286</v>
      </c>
      <c r="K166" s="65">
        <f t="shared" si="24"/>
        <v>0.84473388224956758</v>
      </c>
      <c r="L166" s="65">
        <f t="shared" si="24"/>
        <v>0.84594646051895883</v>
      </c>
      <c r="M166" s="65">
        <f t="shared" si="24"/>
        <v>0.85022747466296866</v>
      </c>
      <c r="N166" s="65">
        <f t="shared" si="24"/>
        <v>0.85023033053679054</v>
      </c>
      <c r="O166" s="65">
        <f t="shared" si="24"/>
        <v>0.85023749631061263</v>
      </c>
      <c r="P166" s="65">
        <f t="shared" si="24"/>
        <v>0.85029143891858339</v>
      </c>
      <c r="Q166" s="65">
        <f t="shared" si="24"/>
        <v>0.85029337103886204</v>
      </c>
    </row>
    <row r="168" spans="1:17" ht="12" customHeight="1" x14ac:dyDescent="0.25">
      <c r="A168" s="152" t="s">
        <v>121</v>
      </c>
      <c r="B168" s="168">
        <f>SUM(B169,B172,B174,B184)</f>
        <v>2663.95241341459</v>
      </c>
      <c r="C168" s="168">
        <f t="shared" ref="C168:Q168" si="25">SUM(C169,C172,C174,C184)</f>
        <v>2590.7794324123802</v>
      </c>
      <c r="D168" s="168">
        <f t="shared" si="25"/>
        <v>1791.4395980496963</v>
      </c>
      <c r="E168" s="168">
        <f t="shared" si="25"/>
        <v>1767.2197206960641</v>
      </c>
      <c r="F168" s="168">
        <f t="shared" si="25"/>
        <v>1703.3237294731464</v>
      </c>
      <c r="G168" s="168">
        <f t="shared" si="25"/>
        <v>1532.1469018652685</v>
      </c>
      <c r="H168" s="168">
        <f t="shared" si="25"/>
        <v>1486.7037508675621</v>
      </c>
      <c r="I168" s="168">
        <f t="shared" si="25"/>
        <v>1446.5360225963072</v>
      </c>
      <c r="J168" s="168">
        <f t="shared" si="25"/>
        <v>1452.2221977448612</v>
      </c>
      <c r="K168" s="168">
        <f t="shared" si="25"/>
        <v>837.43063543652397</v>
      </c>
      <c r="L168" s="168">
        <f t="shared" si="25"/>
        <v>934.12101721659576</v>
      </c>
      <c r="M168" s="168">
        <f t="shared" si="25"/>
        <v>158.05000149993313</v>
      </c>
      <c r="N168" s="168">
        <f t="shared" si="25"/>
        <v>174.63684911218948</v>
      </c>
      <c r="O168" s="168">
        <f t="shared" si="25"/>
        <v>180.69627494266896</v>
      </c>
      <c r="P168" s="168">
        <f t="shared" si="25"/>
        <v>138.17304262452615</v>
      </c>
      <c r="Q168" s="168">
        <f t="shared" si="25"/>
        <v>145.80050447618922</v>
      </c>
    </row>
    <row r="169" spans="1:17" ht="12" customHeight="1" x14ac:dyDescent="0.25">
      <c r="A169" s="158" t="s">
        <v>65</v>
      </c>
      <c r="B169" s="157">
        <f>SUM(B170:B171)</f>
        <v>2419.0487910444681</v>
      </c>
      <c r="C169" s="157">
        <f t="shared" ref="C169:Q169" si="26">SUM(C170:C171)</f>
        <v>2360.9855945280569</v>
      </c>
      <c r="D169" s="157">
        <f t="shared" si="26"/>
        <v>1604.2673985758513</v>
      </c>
      <c r="E169" s="157">
        <f t="shared" si="26"/>
        <v>1582.838244152379</v>
      </c>
      <c r="F169" s="157">
        <f t="shared" si="26"/>
        <v>1521.4448753259628</v>
      </c>
      <c r="G169" s="157">
        <f t="shared" si="26"/>
        <v>1354.2278358746639</v>
      </c>
      <c r="H169" s="157">
        <f t="shared" si="26"/>
        <v>1303.829973939057</v>
      </c>
      <c r="I169" s="157">
        <f t="shared" si="26"/>
        <v>1250.2348310695829</v>
      </c>
      <c r="J169" s="157">
        <f t="shared" si="26"/>
        <v>1260.8053896163494</v>
      </c>
      <c r="K169" s="157">
        <f t="shared" si="26"/>
        <v>701.17719112722602</v>
      </c>
      <c r="L169" s="157">
        <f t="shared" si="26"/>
        <v>786.95516952632181</v>
      </c>
      <c r="M169" s="157">
        <f t="shared" si="26"/>
        <v>132.40582493195714</v>
      </c>
      <c r="N169" s="157">
        <f t="shared" si="26"/>
        <v>144.57804824913885</v>
      </c>
      <c r="O169" s="157">
        <f t="shared" si="26"/>
        <v>150.40316857494867</v>
      </c>
      <c r="P169" s="157">
        <f t="shared" si="26"/>
        <v>109.34696284980522</v>
      </c>
      <c r="Q169" s="157">
        <f t="shared" si="26"/>
        <v>116.73955882057693</v>
      </c>
    </row>
    <row r="170" spans="1:17" ht="12" customHeight="1" x14ac:dyDescent="0.25">
      <c r="A170" s="23" t="s">
        <v>58</v>
      </c>
      <c r="B170" s="156">
        <f>RES_hhdet_emi!B$5</f>
        <v>2419.0487910444681</v>
      </c>
      <c r="C170" s="156">
        <f>RES_hhdet_emi!C$5</f>
        <v>2360.9855945280569</v>
      </c>
      <c r="D170" s="156">
        <f>RES_hhdet_emi!D$5</f>
        <v>1604.2673985758513</v>
      </c>
      <c r="E170" s="156">
        <f>RES_hhdet_emi!E$5</f>
        <v>1582.838244152379</v>
      </c>
      <c r="F170" s="156">
        <f>RES_hhdet_emi!F$5</f>
        <v>1521.4448753259628</v>
      </c>
      <c r="G170" s="156">
        <f>RES_hhdet_emi!G$5</f>
        <v>1354.2278358746639</v>
      </c>
      <c r="H170" s="156">
        <f>RES_hhdet_emi!H$5</f>
        <v>1303.829973939057</v>
      </c>
      <c r="I170" s="156">
        <f>RES_hhdet_emi!I$5</f>
        <v>1250.2348310695829</v>
      </c>
      <c r="J170" s="156">
        <f>RES_hhdet_emi!J$5</f>
        <v>1260.8053896163494</v>
      </c>
      <c r="K170" s="156">
        <f>RES_hhdet_emi!K$5</f>
        <v>701.17719112722602</v>
      </c>
      <c r="L170" s="156">
        <f>RES_hhdet_emi!L$5</f>
        <v>786.95516952632181</v>
      </c>
      <c r="M170" s="156">
        <f>RES_hhdet_emi!M$5</f>
        <v>132.40582493195714</v>
      </c>
      <c r="N170" s="156">
        <f>RES_hhdet_emi!N$5</f>
        <v>144.57804824913885</v>
      </c>
      <c r="O170" s="156">
        <f>RES_hhdet_emi!O$5</f>
        <v>150.40316857494867</v>
      </c>
      <c r="P170" s="156">
        <f>RES_hhdet_emi!P$5</f>
        <v>109.34696284980522</v>
      </c>
      <c r="Q170" s="156">
        <f>RES_hhdet_emi!Q$5</f>
        <v>116.73955882057693</v>
      </c>
    </row>
    <row r="171" spans="1:17" ht="12" customHeight="1" x14ac:dyDescent="0.25">
      <c r="A171" s="23" t="s">
        <v>60</v>
      </c>
      <c r="B171" s="156">
        <f>RES_hhdet_emi!B$6</f>
        <v>0</v>
      </c>
      <c r="C171" s="156">
        <f>RES_hhdet_emi!C$6</f>
        <v>0</v>
      </c>
      <c r="D171" s="156">
        <f>RES_hhdet_emi!D$6</f>
        <v>0</v>
      </c>
      <c r="E171" s="156">
        <f>RES_hhdet_emi!E$6</f>
        <v>0</v>
      </c>
      <c r="F171" s="156">
        <f>RES_hhdet_emi!F$6</f>
        <v>0</v>
      </c>
      <c r="G171" s="156">
        <f>RES_hhdet_emi!G$6</f>
        <v>0</v>
      </c>
      <c r="H171" s="156">
        <f>RES_hhdet_emi!H$6</f>
        <v>0</v>
      </c>
      <c r="I171" s="156">
        <f>RES_hhdet_emi!I$6</f>
        <v>0</v>
      </c>
      <c r="J171" s="156">
        <f>RES_hhdet_emi!J$6</f>
        <v>0</v>
      </c>
      <c r="K171" s="156">
        <f>RES_hhdet_emi!K$6</f>
        <v>0</v>
      </c>
      <c r="L171" s="156">
        <f>RES_hhdet_emi!L$6</f>
        <v>0</v>
      </c>
      <c r="M171" s="156">
        <f>RES_hhdet_emi!M$6</f>
        <v>0</v>
      </c>
      <c r="N171" s="156">
        <f>RES_hhdet_emi!N$6</f>
        <v>0</v>
      </c>
      <c r="O171" s="156">
        <f>RES_hhdet_emi!O$6</f>
        <v>0</v>
      </c>
      <c r="P171" s="156">
        <f>RES_hhdet_emi!P$6</f>
        <v>0</v>
      </c>
      <c r="Q171" s="156">
        <f>RES_hhdet_emi!Q$6</f>
        <v>0</v>
      </c>
    </row>
    <row r="172" spans="1:17" ht="12" customHeight="1" x14ac:dyDescent="0.25">
      <c r="A172" s="158" t="s">
        <v>112</v>
      </c>
      <c r="B172" s="157">
        <f>B173</f>
        <v>0</v>
      </c>
      <c r="C172" s="157">
        <f t="shared" ref="C172:Q172" si="27">C173</f>
        <v>0</v>
      </c>
      <c r="D172" s="157">
        <f t="shared" si="27"/>
        <v>0</v>
      </c>
      <c r="E172" s="157">
        <f t="shared" si="27"/>
        <v>0</v>
      </c>
      <c r="F172" s="157">
        <f t="shared" si="27"/>
        <v>0</v>
      </c>
      <c r="G172" s="157">
        <f t="shared" si="27"/>
        <v>0</v>
      </c>
      <c r="H172" s="157">
        <f t="shared" si="27"/>
        <v>0</v>
      </c>
      <c r="I172" s="157">
        <f t="shared" si="27"/>
        <v>0</v>
      </c>
      <c r="J172" s="157">
        <f t="shared" si="27"/>
        <v>0</v>
      </c>
      <c r="K172" s="157">
        <f t="shared" si="27"/>
        <v>0</v>
      </c>
      <c r="L172" s="157">
        <f t="shared" si="27"/>
        <v>0</v>
      </c>
      <c r="M172" s="157">
        <f t="shared" si="27"/>
        <v>0</v>
      </c>
      <c r="N172" s="157">
        <f t="shared" si="27"/>
        <v>0</v>
      </c>
      <c r="O172" s="157">
        <f t="shared" si="27"/>
        <v>0</v>
      </c>
      <c r="P172" s="157">
        <f t="shared" si="27"/>
        <v>0</v>
      </c>
      <c r="Q172" s="157">
        <f t="shared" si="27"/>
        <v>0</v>
      </c>
    </row>
    <row r="173" spans="1:17" ht="12" customHeight="1" x14ac:dyDescent="0.25">
      <c r="A173" s="23" t="s">
        <v>60</v>
      </c>
      <c r="B173" s="156">
        <f>RES_hhdet_emi!B$8</f>
        <v>0</v>
      </c>
      <c r="C173" s="156">
        <f>RES_hhdet_emi!C$8</f>
        <v>0</v>
      </c>
      <c r="D173" s="156">
        <f>RES_hhdet_emi!D$8</f>
        <v>0</v>
      </c>
      <c r="E173" s="156">
        <f>RES_hhdet_emi!E$8</f>
        <v>0</v>
      </c>
      <c r="F173" s="156">
        <f>RES_hhdet_emi!F$8</f>
        <v>0</v>
      </c>
      <c r="G173" s="156">
        <f>RES_hhdet_emi!G$8</f>
        <v>0</v>
      </c>
      <c r="H173" s="156">
        <f>RES_hhdet_emi!H$8</f>
        <v>0</v>
      </c>
      <c r="I173" s="156">
        <f>RES_hhdet_emi!I$8</f>
        <v>0</v>
      </c>
      <c r="J173" s="156">
        <f>RES_hhdet_emi!J$8</f>
        <v>0</v>
      </c>
      <c r="K173" s="156">
        <f>RES_hhdet_emi!K$8</f>
        <v>0</v>
      </c>
      <c r="L173" s="156">
        <f>RES_hhdet_emi!L$8</f>
        <v>0</v>
      </c>
      <c r="M173" s="156">
        <f>RES_hhdet_emi!M$8</f>
        <v>0</v>
      </c>
      <c r="N173" s="156">
        <f>RES_hhdet_emi!N$8</f>
        <v>0</v>
      </c>
      <c r="O173" s="156">
        <f>RES_hhdet_emi!O$8</f>
        <v>0</v>
      </c>
      <c r="P173" s="156">
        <f>RES_hhdet_emi!P$8</f>
        <v>0</v>
      </c>
      <c r="Q173" s="156">
        <f>RES_hhdet_emi!Q$8</f>
        <v>0</v>
      </c>
    </row>
    <row r="174" spans="1:17" ht="12" customHeight="1" x14ac:dyDescent="0.25">
      <c r="A174" s="158" t="s">
        <v>63</v>
      </c>
      <c r="B174" s="157">
        <f>SUM(B175:B177,B180:B181)</f>
        <v>192.06241230864941</v>
      </c>
      <c r="C174" s="157">
        <f t="shared" ref="C174:Q174" si="28">SUM(C175:C177,C180:C181)</f>
        <v>183.36241634671703</v>
      </c>
      <c r="D174" s="157">
        <f t="shared" si="28"/>
        <v>154.00626908155093</v>
      </c>
      <c r="E174" s="157">
        <f t="shared" si="28"/>
        <v>153.49804336242988</v>
      </c>
      <c r="F174" s="157">
        <f t="shared" si="28"/>
        <v>152.59793789854427</v>
      </c>
      <c r="G174" s="157">
        <f t="shared" si="28"/>
        <v>150.43980083534555</v>
      </c>
      <c r="H174" s="157">
        <f t="shared" si="28"/>
        <v>157.26464046820064</v>
      </c>
      <c r="I174" s="157">
        <f t="shared" si="28"/>
        <v>171.70589497759519</v>
      </c>
      <c r="J174" s="157">
        <f t="shared" si="28"/>
        <v>167.89145340887723</v>
      </c>
      <c r="K174" s="157">
        <f t="shared" si="28"/>
        <v>121.82084120044092</v>
      </c>
      <c r="L174" s="157">
        <f t="shared" si="28"/>
        <v>133.11869066210338</v>
      </c>
      <c r="M174" s="157">
        <f t="shared" si="28"/>
        <v>22.857463549075465</v>
      </c>
      <c r="N174" s="157">
        <f t="shared" si="28"/>
        <v>27.255144213627666</v>
      </c>
      <c r="O174" s="157">
        <f t="shared" si="28"/>
        <v>27.617597056295356</v>
      </c>
      <c r="P174" s="157">
        <f t="shared" si="28"/>
        <v>26.661280010166347</v>
      </c>
      <c r="Q174" s="157">
        <f t="shared" si="28"/>
        <v>26.922597645809528</v>
      </c>
    </row>
    <row r="175" spans="1:17" ht="12" customHeight="1" x14ac:dyDescent="0.25">
      <c r="A175" s="167" t="s">
        <v>171</v>
      </c>
      <c r="B175" s="132">
        <f>RES_hhdet_emi!B$10</f>
        <v>77.63613313045353</v>
      </c>
      <c r="C175" s="132">
        <f>RES_hhdet_emi!C$10</f>
        <v>79.51371888110765</v>
      </c>
      <c r="D175" s="132">
        <f>RES_hhdet_emi!D$10</f>
        <v>80.858820434376383</v>
      </c>
      <c r="E175" s="132">
        <f>RES_hhdet_emi!E$10</f>
        <v>83.24645890878881</v>
      </c>
      <c r="F175" s="132">
        <f>RES_hhdet_emi!F$10</f>
        <v>88.29795458597718</v>
      </c>
      <c r="G175" s="132">
        <f>RES_hhdet_emi!G$10</f>
        <v>89.032694414672463</v>
      </c>
      <c r="H175" s="132">
        <f>RES_hhdet_emi!H$10</f>
        <v>97.567022351091225</v>
      </c>
      <c r="I175" s="132">
        <f>RES_hhdet_emi!I$10</f>
        <v>113.33240633594144</v>
      </c>
      <c r="J175" s="132">
        <f>RES_hhdet_emi!J$10</f>
        <v>111.36211804294238</v>
      </c>
      <c r="K175" s="132">
        <f>RES_hhdet_emi!K$10</f>
        <v>87.645630031973752</v>
      </c>
      <c r="L175" s="132">
        <f>RES_hhdet_emi!L$10</f>
        <v>99.513958779687613</v>
      </c>
      <c r="M175" s="132">
        <f>RES_hhdet_emi!M$10</f>
        <v>18.548564109618741</v>
      </c>
      <c r="N175" s="132">
        <f>RES_hhdet_emi!N$10</f>
        <v>22.444422720693041</v>
      </c>
      <c r="O175" s="132">
        <f>RES_hhdet_emi!O$10</f>
        <v>22.95774288873719</v>
      </c>
      <c r="P175" s="132">
        <f>RES_hhdet_emi!P$10</f>
        <v>22.417784903538877</v>
      </c>
      <c r="Q175" s="132">
        <f>RES_hhdet_emi!Q$10</f>
        <v>22.804391410593034</v>
      </c>
    </row>
    <row r="176" spans="1:17" ht="12" customHeight="1" x14ac:dyDescent="0.25">
      <c r="A176" s="167" t="s">
        <v>144</v>
      </c>
      <c r="B176" s="132">
        <f>RES_hhdet_emi!B$11</f>
        <v>113.11535880904097</v>
      </c>
      <c r="C176" s="132">
        <f>RES_hhdet_emi!C$11</f>
        <v>102.64146390841634</v>
      </c>
      <c r="D176" s="132">
        <f>RES_hhdet_emi!D$11</f>
        <v>72.300386136761659</v>
      </c>
      <c r="E176" s="132">
        <f>RES_hhdet_emi!E$11</f>
        <v>69.414290237149046</v>
      </c>
      <c r="F176" s="132">
        <f>RES_hhdet_emi!F$11</f>
        <v>63.513477573867192</v>
      </c>
      <c r="G176" s="132">
        <f>RES_hhdet_emi!G$11</f>
        <v>60.63337896711608</v>
      </c>
      <c r="H176" s="132">
        <f>RES_hhdet_emi!H$11</f>
        <v>58.710686814866754</v>
      </c>
      <c r="I176" s="132">
        <f>RES_hhdet_emi!I$11</f>
        <v>57.16806646361286</v>
      </c>
      <c r="J176" s="132">
        <f>RES_hhdet_emi!J$11</f>
        <v>55.08974534345213</v>
      </c>
      <c r="K176" s="132">
        <f>RES_hhdet_emi!K$11</f>
        <v>33.181741124130113</v>
      </c>
      <c r="L176" s="132">
        <f>RES_hhdet_emi!L$11</f>
        <v>32.532268787309384</v>
      </c>
      <c r="M176" s="132">
        <f>RES_hhdet_emi!M$11</f>
        <v>4.1429294038029365</v>
      </c>
      <c r="N176" s="132">
        <f>RES_hhdet_emi!N$11</f>
        <v>4.6202539946194321</v>
      </c>
      <c r="O176" s="132">
        <f>RES_hhdet_emi!O$11</f>
        <v>4.4773020214086436</v>
      </c>
      <c r="P176" s="132">
        <f>RES_hhdet_emi!P$11</f>
        <v>4.0655547902748976</v>
      </c>
      <c r="Q176" s="132">
        <f>RES_hhdet_emi!Q$11</f>
        <v>3.9401181151128783</v>
      </c>
    </row>
    <row r="177" spans="1:17" ht="12" customHeight="1" x14ac:dyDescent="0.25">
      <c r="A177" s="167" t="s">
        <v>143</v>
      </c>
      <c r="B177" s="132">
        <f>SUM(B178:B179)</f>
        <v>1.3109203691549411</v>
      </c>
      <c r="C177" s="132">
        <f t="shared" ref="C177:Q177" si="29">SUM(C178:C179)</f>
        <v>1.2072335571930348</v>
      </c>
      <c r="D177" s="132">
        <f t="shared" si="29"/>
        <v>0.8470625104128795</v>
      </c>
      <c r="E177" s="132">
        <f t="shared" si="29"/>
        <v>0.83729421649199876</v>
      </c>
      <c r="F177" s="132">
        <f t="shared" si="29"/>
        <v>0.78650573869990748</v>
      </c>
      <c r="G177" s="132">
        <f t="shared" si="29"/>
        <v>0.77372745355700123</v>
      </c>
      <c r="H177" s="132">
        <f t="shared" si="29"/>
        <v>0.98693130224263959</v>
      </c>
      <c r="I177" s="132">
        <f t="shared" si="29"/>
        <v>1.2054221780408918</v>
      </c>
      <c r="J177" s="132">
        <f t="shared" si="29"/>
        <v>1.4395900224827149</v>
      </c>
      <c r="K177" s="132">
        <f t="shared" si="29"/>
        <v>0.99347004433706154</v>
      </c>
      <c r="L177" s="132">
        <f t="shared" si="29"/>
        <v>1.0724630951063809</v>
      </c>
      <c r="M177" s="132">
        <f t="shared" si="29"/>
        <v>0.16597003565378821</v>
      </c>
      <c r="N177" s="132">
        <f t="shared" si="29"/>
        <v>0.19046749831519424</v>
      </c>
      <c r="O177" s="132">
        <f t="shared" si="29"/>
        <v>0.18255214614952039</v>
      </c>
      <c r="P177" s="132">
        <f t="shared" si="29"/>
        <v>0.1779403163525704</v>
      </c>
      <c r="Q177" s="132">
        <f t="shared" si="29"/>
        <v>0.17808812010361488</v>
      </c>
    </row>
    <row r="178" spans="1:17" ht="12" customHeight="1" x14ac:dyDescent="0.25">
      <c r="A178" s="166" t="s">
        <v>57</v>
      </c>
      <c r="B178" s="165">
        <f>RES_hhdet_emi!B$13</f>
        <v>1.3109203691549411</v>
      </c>
      <c r="C178" s="165">
        <f>RES_hhdet_emi!C$13</f>
        <v>1.2072335571930348</v>
      </c>
      <c r="D178" s="165">
        <f>RES_hhdet_emi!D$13</f>
        <v>0.8470625104128795</v>
      </c>
      <c r="E178" s="165">
        <f>RES_hhdet_emi!E$13</f>
        <v>0.83729421649199876</v>
      </c>
      <c r="F178" s="165">
        <f>RES_hhdet_emi!F$13</f>
        <v>0.78650573869990748</v>
      </c>
      <c r="G178" s="165">
        <f>RES_hhdet_emi!G$13</f>
        <v>0.77372745355700123</v>
      </c>
      <c r="H178" s="165">
        <f>RES_hhdet_emi!H$13</f>
        <v>0.98693130224263959</v>
      </c>
      <c r="I178" s="165">
        <f>RES_hhdet_emi!I$13</f>
        <v>1.2054221780408918</v>
      </c>
      <c r="J178" s="165">
        <f>RES_hhdet_emi!J$13</f>
        <v>1.4395900224827149</v>
      </c>
      <c r="K178" s="165">
        <f>RES_hhdet_emi!K$13</f>
        <v>0.99347004433706154</v>
      </c>
      <c r="L178" s="165">
        <f>RES_hhdet_emi!L$13</f>
        <v>1.0724630951063809</v>
      </c>
      <c r="M178" s="165">
        <f>RES_hhdet_emi!M$13</f>
        <v>0.16597003565378821</v>
      </c>
      <c r="N178" s="165">
        <f>RES_hhdet_emi!N$13</f>
        <v>0.19046749831519424</v>
      </c>
      <c r="O178" s="165">
        <f>RES_hhdet_emi!O$13</f>
        <v>0.18255214614952039</v>
      </c>
      <c r="P178" s="165">
        <f>RES_hhdet_emi!P$13</f>
        <v>0.1779403163525704</v>
      </c>
      <c r="Q178" s="165">
        <f>RES_hhdet_emi!Q$13</f>
        <v>0.17808812010361488</v>
      </c>
    </row>
    <row r="179" spans="1:17" ht="12" customHeight="1" x14ac:dyDescent="0.25">
      <c r="A179" s="147" t="s">
        <v>59</v>
      </c>
      <c r="B179" s="164">
        <f>RES_hhdet_emi!B$14</f>
        <v>0</v>
      </c>
      <c r="C179" s="164">
        <f>RES_hhdet_emi!C$14</f>
        <v>0</v>
      </c>
      <c r="D179" s="164">
        <f>RES_hhdet_emi!D$14</f>
        <v>0</v>
      </c>
      <c r="E179" s="164">
        <f>RES_hhdet_emi!E$14</f>
        <v>0</v>
      </c>
      <c r="F179" s="164">
        <f>RES_hhdet_emi!F$14</f>
        <v>0</v>
      </c>
      <c r="G179" s="164">
        <f>RES_hhdet_emi!G$14</f>
        <v>0</v>
      </c>
      <c r="H179" s="164">
        <f>RES_hhdet_emi!H$14</f>
        <v>0</v>
      </c>
      <c r="I179" s="164">
        <f>RES_hhdet_emi!I$14</f>
        <v>0</v>
      </c>
      <c r="J179" s="164">
        <f>RES_hhdet_emi!J$14</f>
        <v>0</v>
      </c>
      <c r="K179" s="164">
        <f>RES_hhdet_emi!K$14</f>
        <v>0</v>
      </c>
      <c r="L179" s="164">
        <f>RES_hhdet_emi!L$14</f>
        <v>0</v>
      </c>
      <c r="M179" s="164">
        <f>RES_hhdet_emi!M$14</f>
        <v>0</v>
      </c>
      <c r="N179" s="164">
        <f>RES_hhdet_emi!N$14</f>
        <v>0</v>
      </c>
      <c r="O179" s="164">
        <f>RES_hhdet_emi!O$14</f>
        <v>0</v>
      </c>
      <c r="P179" s="164">
        <f>RES_hhdet_emi!P$14</f>
        <v>0</v>
      </c>
      <c r="Q179" s="164">
        <f>RES_hhdet_emi!Q$14</f>
        <v>0</v>
      </c>
    </row>
    <row r="180" spans="1:17" ht="12" customHeight="1" x14ac:dyDescent="0.25">
      <c r="A180" s="163" t="s">
        <v>142</v>
      </c>
      <c r="B180" s="162">
        <f>RES_hhdet_emi!B$15</f>
        <v>0</v>
      </c>
      <c r="C180" s="162">
        <f>RES_hhdet_emi!C$15</f>
        <v>0</v>
      </c>
      <c r="D180" s="162">
        <f>RES_hhdet_emi!D$15</f>
        <v>0</v>
      </c>
      <c r="E180" s="162">
        <f>RES_hhdet_emi!E$15</f>
        <v>0</v>
      </c>
      <c r="F180" s="162">
        <f>RES_hhdet_emi!F$15</f>
        <v>0</v>
      </c>
      <c r="G180" s="162">
        <f>RES_hhdet_emi!G$15</f>
        <v>0</v>
      </c>
      <c r="H180" s="162">
        <f>RES_hhdet_emi!H$15</f>
        <v>0</v>
      </c>
      <c r="I180" s="162">
        <f>RES_hhdet_emi!I$15</f>
        <v>0</v>
      </c>
      <c r="J180" s="162">
        <f>RES_hhdet_emi!J$15</f>
        <v>0</v>
      </c>
      <c r="K180" s="162">
        <f>RES_hhdet_emi!K$15</f>
        <v>0</v>
      </c>
      <c r="L180" s="162">
        <f>RES_hhdet_emi!L$15</f>
        <v>0</v>
      </c>
      <c r="M180" s="162">
        <f>RES_hhdet_emi!M$15</f>
        <v>0</v>
      </c>
      <c r="N180" s="162">
        <f>RES_hhdet_emi!N$15</f>
        <v>0</v>
      </c>
      <c r="O180" s="162">
        <f>RES_hhdet_emi!O$15</f>
        <v>0</v>
      </c>
      <c r="P180" s="162">
        <f>RES_hhdet_emi!P$15</f>
        <v>0</v>
      </c>
      <c r="Q180" s="162">
        <f>RES_hhdet_emi!Q$15</f>
        <v>0</v>
      </c>
    </row>
    <row r="181" spans="1:17" ht="12" customHeight="1" x14ac:dyDescent="0.25">
      <c r="A181" s="161" t="s">
        <v>141</v>
      </c>
      <c r="B181" s="160">
        <f>SUM(B182:B183)</f>
        <v>0</v>
      </c>
      <c r="C181" s="160">
        <f t="shared" ref="C181:Q181" si="30">SUM(C182:C183)</f>
        <v>0</v>
      </c>
      <c r="D181" s="160">
        <f t="shared" si="30"/>
        <v>0</v>
      </c>
      <c r="E181" s="160">
        <f t="shared" si="30"/>
        <v>0</v>
      </c>
      <c r="F181" s="160">
        <f t="shared" si="30"/>
        <v>0</v>
      </c>
      <c r="G181" s="160">
        <f t="shared" si="30"/>
        <v>0</v>
      </c>
      <c r="H181" s="160">
        <f t="shared" si="30"/>
        <v>0</v>
      </c>
      <c r="I181" s="160">
        <f t="shared" si="30"/>
        <v>0</v>
      </c>
      <c r="J181" s="160">
        <f t="shared" si="30"/>
        <v>0</v>
      </c>
      <c r="K181" s="160">
        <f t="shared" si="30"/>
        <v>0</v>
      </c>
      <c r="L181" s="160">
        <f t="shared" si="30"/>
        <v>0</v>
      </c>
      <c r="M181" s="160">
        <f t="shared" si="30"/>
        <v>0</v>
      </c>
      <c r="N181" s="160">
        <f t="shared" si="30"/>
        <v>0</v>
      </c>
      <c r="O181" s="160">
        <f t="shared" si="30"/>
        <v>0</v>
      </c>
      <c r="P181" s="160">
        <f t="shared" si="30"/>
        <v>0</v>
      </c>
      <c r="Q181" s="160">
        <f t="shared" si="30"/>
        <v>0</v>
      </c>
    </row>
    <row r="182" spans="1:17" ht="12" customHeight="1" x14ac:dyDescent="0.25">
      <c r="A182" s="148" t="s">
        <v>60</v>
      </c>
      <c r="B182" s="156">
        <f>RES_hhdet_emi!B$17</f>
        <v>0</v>
      </c>
      <c r="C182" s="156">
        <f>RES_hhdet_emi!C$17</f>
        <v>0</v>
      </c>
      <c r="D182" s="156">
        <f>RES_hhdet_emi!D$17</f>
        <v>0</v>
      </c>
      <c r="E182" s="156">
        <f>RES_hhdet_emi!E$17</f>
        <v>0</v>
      </c>
      <c r="F182" s="156">
        <f>RES_hhdet_emi!F$17</f>
        <v>0</v>
      </c>
      <c r="G182" s="156">
        <f>RES_hhdet_emi!G$17</f>
        <v>0</v>
      </c>
      <c r="H182" s="156">
        <f>RES_hhdet_emi!H$17</f>
        <v>0</v>
      </c>
      <c r="I182" s="156">
        <f>RES_hhdet_emi!I$17</f>
        <v>0</v>
      </c>
      <c r="J182" s="156">
        <f>RES_hhdet_emi!J$17</f>
        <v>0</v>
      </c>
      <c r="K182" s="156">
        <f>RES_hhdet_emi!K$17</f>
        <v>0</v>
      </c>
      <c r="L182" s="156">
        <f>RES_hhdet_emi!L$17</f>
        <v>0</v>
      </c>
      <c r="M182" s="156">
        <f>RES_hhdet_emi!M$17</f>
        <v>0</v>
      </c>
      <c r="N182" s="156">
        <f>RES_hhdet_emi!N$17</f>
        <v>0</v>
      </c>
      <c r="O182" s="156">
        <f>RES_hhdet_emi!O$17</f>
        <v>0</v>
      </c>
      <c r="P182" s="156">
        <f>RES_hhdet_emi!P$17</f>
        <v>0</v>
      </c>
      <c r="Q182" s="156">
        <f>RES_hhdet_emi!Q$17</f>
        <v>0</v>
      </c>
    </row>
    <row r="183" spans="1:17" ht="12" customHeight="1" x14ac:dyDescent="0.25">
      <c r="A183" s="148" t="s">
        <v>59</v>
      </c>
      <c r="B183" s="156">
        <f>RES_hhdet_emi!B$18</f>
        <v>0</v>
      </c>
      <c r="C183" s="156">
        <f>RES_hhdet_emi!C$18</f>
        <v>0</v>
      </c>
      <c r="D183" s="156">
        <f>RES_hhdet_emi!D$18</f>
        <v>0</v>
      </c>
      <c r="E183" s="156">
        <f>RES_hhdet_emi!E$18</f>
        <v>0</v>
      </c>
      <c r="F183" s="156">
        <f>RES_hhdet_emi!F$18</f>
        <v>0</v>
      </c>
      <c r="G183" s="156">
        <f>RES_hhdet_emi!G$18</f>
        <v>0</v>
      </c>
      <c r="H183" s="156">
        <f>RES_hhdet_emi!H$18</f>
        <v>0</v>
      </c>
      <c r="I183" s="156">
        <f>RES_hhdet_emi!I$18</f>
        <v>0</v>
      </c>
      <c r="J183" s="156">
        <f>RES_hhdet_emi!J$18</f>
        <v>0</v>
      </c>
      <c r="K183" s="156">
        <f>RES_hhdet_emi!K$18</f>
        <v>0</v>
      </c>
      <c r="L183" s="156">
        <f>RES_hhdet_emi!L$18</f>
        <v>0</v>
      </c>
      <c r="M183" s="156">
        <f>RES_hhdet_emi!M$18</f>
        <v>0</v>
      </c>
      <c r="N183" s="156">
        <f>RES_hhdet_emi!N$18</f>
        <v>0</v>
      </c>
      <c r="O183" s="156">
        <f>RES_hhdet_emi!O$18</f>
        <v>0</v>
      </c>
      <c r="P183" s="156">
        <f>RES_hhdet_emi!P$18</f>
        <v>0</v>
      </c>
      <c r="Q183" s="156">
        <f>RES_hhdet_emi!Q$18</f>
        <v>0</v>
      </c>
    </row>
    <row r="184" spans="1:17" ht="12" customHeight="1" x14ac:dyDescent="0.25">
      <c r="A184" s="158" t="s">
        <v>62</v>
      </c>
      <c r="B184" s="157">
        <f>SUM(B185:B187)</f>
        <v>52.841210061472289</v>
      </c>
      <c r="C184" s="157">
        <f t="shared" ref="C184:Q184" si="31">SUM(C185:C187)</f>
        <v>46.431421537606212</v>
      </c>
      <c r="D184" s="157">
        <f t="shared" si="31"/>
        <v>33.16593039229415</v>
      </c>
      <c r="E184" s="157">
        <f t="shared" si="31"/>
        <v>30.883433181255192</v>
      </c>
      <c r="F184" s="157">
        <f t="shared" si="31"/>
        <v>29.280916248639507</v>
      </c>
      <c r="G184" s="157">
        <f t="shared" si="31"/>
        <v>27.479265155259167</v>
      </c>
      <c r="H184" s="157">
        <f t="shared" si="31"/>
        <v>25.60913646030437</v>
      </c>
      <c r="I184" s="157">
        <f t="shared" si="31"/>
        <v>24.595296549129145</v>
      </c>
      <c r="J184" s="157">
        <f t="shared" si="31"/>
        <v>23.525354719634702</v>
      </c>
      <c r="K184" s="157">
        <f t="shared" si="31"/>
        <v>14.432603108857098</v>
      </c>
      <c r="L184" s="157">
        <f t="shared" si="31"/>
        <v>14.047157028170565</v>
      </c>
      <c r="M184" s="157">
        <f t="shared" si="31"/>
        <v>2.7867130189005005</v>
      </c>
      <c r="N184" s="157">
        <f t="shared" si="31"/>
        <v>2.8036566494229747</v>
      </c>
      <c r="O184" s="157">
        <f t="shared" si="31"/>
        <v>2.6755093114249493</v>
      </c>
      <c r="P184" s="157">
        <f t="shared" si="31"/>
        <v>2.16479976455458</v>
      </c>
      <c r="Q184" s="157">
        <f t="shared" si="31"/>
        <v>2.1383480098027823</v>
      </c>
    </row>
    <row r="185" spans="1:17" ht="12" customHeight="1" x14ac:dyDescent="0.25">
      <c r="A185" s="23" t="s">
        <v>58</v>
      </c>
      <c r="B185" s="156">
        <f>RES_hhdet_emi!B$20</f>
        <v>0</v>
      </c>
      <c r="C185" s="156">
        <f>RES_hhdet_emi!C$20</f>
        <v>0</v>
      </c>
      <c r="D185" s="156">
        <f>RES_hhdet_emi!D$20</f>
        <v>0</v>
      </c>
      <c r="E185" s="156">
        <f>RES_hhdet_emi!E$20</f>
        <v>0</v>
      </c>
      <c r="F185" s="156">
        <f>RES_hhdet_emi!F$20</f>
        <v>0</v>
      </c>
      <c r="G185" s="156">
        <f>RES_hhdet_emi!G$20</f>
        <v>0</v>
      </c>
      <c r="H185" s="156">
        <f>RES_hhdet_emi!H$20</f>
        <v>0</v>
      </c>
      <c r="I185" s="156">
        <f>RES_hhdet_emi!I$20</f>
        <v>0</v>
      </c>
      <c r="J185" s="156">
        <f>RES_hhdet_emi!J$20</f>
        <v>0</v>
      </c>
      <c r="K185" s="156">
        <f>RES_hhdet_emi!K$20</f>
        <v>0</v>
      </c>
      <c r="L185" s="156">
        <f>RES_hhdet_emi!L$20</f>
        <v>0</v>
      </c>
      <c r="M185" s="156">
        <f>RES_hhdet_emi!M$20</f>
        <v>0</v>
      </c>
      <c r="N185" s="156">
        <f>RES_hhdet_emi!N$20</f>
        <v>0</v>
      </c>
      <c r="O185" s="156">
        <f>RES_hhdet_emi!O$20</f>
        <v>0</v>
      </c>
      <c r="P185" s="156">
        <f>RES_hhdet_emi!P$20</f>
        <v>0</v>
      </c>
      <c r="Q185" s="156">
        <f>RES_hhdet_emi!Q$20</f>
        <v>0</v>
      </c>
    </row>
    <row r="186" spans="1:17" ht="12" customHeight="1" x14ac:dyDescent="0.25">
      <c r="A186" s="23" t="s">
        <v>57</v>
      </c>
      <c r="B186" s="156">
        <f>RES_hhdet_emi!B$21</f>
        <v>52.841210061472289</v>
      </c>
      <c r="C186" s="156">
        <f>RES_hhdet_emi!C$21</f>
        <v>46.431421537606212</v>
      </c>
      <c r="D186" s="156">
        <f>RES_hhdet_emi!D$21</f>
        <v>33.16593039229415</v>
      </c>
      <c r="E186" s="156">
        <f>RES_hhdet_emi!E$21</f>
        <v>30.883433181255192</v>
      </c>
      <c r="F186" s="156">
        <f>RES_hhdet_emi!F$21</f>
        <v>29.280916248639507</v>
      </c>
      <c r="G186" s="156">
        <f>RES_hhdet_emi!G$21</f>
        <v>27.479265155259167</v>
      </c>
      <c r="H186" s="156">
        <f>RES_hhdet_emi!H$21</f>
        <v>25.60913646030437</v>
      </c>
      <c r="I186" s="156">
        <f>RES_hhdet_emi!I$21</f>
        <v>24.595296549129145</v>
      </c>
      <c r="J186" s="156">
        <f>RES_hhdet_emi!J$21</f>
        <v>23.525354719634702</v>
      </c>
      <c r="K186" s="156">
        <f>RES_hhdet_emi!K$21</f>
        <v>14.432603108857098</v>
      </c>
      <c r="L186" s="156">
        <f>RES_hhdet_emi!L$21</f>
        <v>14.047157028170565</v>
      </c>
      <c r="M186" s="156">
        <f>RES_hhdet_emi!M$21</f>
        <v>2.7867130189005005</v>
      </c>
      <c r="N186" s="156">
        <f>RES_hhdet_emi!N$21</f>
        <v>2.8036566494229747</v>
      </c>
      <c r="O186" s="156">
        <f>RES_hhdet_emi!O$21</f>
        <v>2.6755093114249493</v>
      </c>
      <c r="P186" s="156">
        <f>RES_hhdet_emi!P$21</f>
        <v>2.16479976455458</v>
      </c>
      <c r="Q186" s="156">
        <f>RES_hhdet_emi!Q$21</f>
        <v>2.1383480098027823</v>
      </c>
    </row>
    <row r="187" spans="1:17" ht="12" customHeight="1" x14ac:dyDescent="0.25">
      <c r="A187" s="29" t="s">
        <v>140</v>
      </c>
      <c r="B187" s="57">
        <f>RES_hhdet_emi!B$22</f>
        <v>0</v>
      </c>
      <c r="C187" s="57">
        <f>RES_hhdet_emi!C$22</f>
        <v>0</v>
      </c>
      <c r="D187" s="57">
        <f>RES_hhdet_emi!D$22</f>
        <v>0</v>
      </c>
      <c r="E187" s="57">
        <f>RES_hhdet_emi!E$22</f>
        <v>0</v>
      </c>
      <c r="F187" s="57">
        <f>RES_hhdet_emi!F$22</f>
        <v>0</v>
      </c>
      <c r="G187" s="57">
        <f>RES_hhdet_emi!G$22</f>
        <v>0</v>
      </c>
      <c r="H187" s="57">
        <f>RES_hhdet_emi!H$22</f>
        <v>0</v>
      </c>
      <c r="I187" s="57">
        <f>RES_hhdet_emi!I$22</f>
        <v>0</v>
      </c>
      <c r="J187" s="57">
        <f>RES_hhdet_emi!J$22</f>
        <v>0</v>
      </c>
      <c r="K187" s="57">
        <f>RES_hhdet_emi!K$22</f>
        <v>0</v>
      </c>
      <c r="L187" s="57">
        <f>RES_hhdet_emi!L$22</f>
        <v>0</v>
      </c>
      <c r="M187" s="57">
        <f>RES_hhdet_emi!M$22</f>
        <v>0</v>
      </c>
      <c r="N187" s="57">
        <f>RES_hhdet_emi!N$22</f>
        <v>0</v>
      </c>
      <c r="O187" s="57">
        <f>RES_hhdet_emi!O$22</f>
        <v>0</v>
      </c>
      <c r="P187" s="57">
        <f>RES_hhdet_emi!P$22</f>
        <v>0</v>
      </c>
      <c r="Q187" s="57">
        <f>RES_hhdet_emi!Q$22</f>
        <v>0</v>
      </c>
    </row>
    <row r="189" spans="1:17" ht="12" customHeight="1" x14ac:dyDescent="0.25">
      <c r="A189" s="152" t="s">
        <v>198</v>
      </c>
      <c r="B189" s="168">
        <f>SUM(B190,B193,B195,B205)</f>
        <v>18485.648276041375</v>
      </c>
      <c r="C189" s="168">
        <f t="shared" ref="C189:Q189" si="32">SUM(C190,C193,C195,C205)</f>
        <v>19476.567268753446</v>
      </c>
      <c r="D189" s="168">
        <f t="shared" si="32"/>
        <v>18567.381085781235</v>
      </c>
      <c r="E189" s="168">
        <f t="shared" si="32"/>
        <v>18981.18322293146</v>
      </c>
      <c r="F189" s="168">
        <f t="shared" si="32"/>
        <v>19658.654502002522</v>
      </c>
      <c r="G189" s="168">
        <f t="shared" si="32"/>
        <v>18144.687353948964</v>
      </c>
      <c r="H189" s="168">
        <f t="shared" si="32"/>
        <v>17723.199708007072</v>
      </c>
      <c r="I189" s="168">
        <f t="shared" si="32"/>
        <v>17215.642445624952</v>
      </c>
      <c r="J189" s="168">
        <f t="shared" si="32"/>
        <v>17543.811914176178</v>
      </c>
      <c r="K189" s="168">
        <f t="shared" si="32"/>
        <v>16238.841303297108</v>
      </c>
      <c r="L189" s="168">
        <f t="shared" si="32"/>
        <v>18180.400509945313</v>
      </c>
      <c r="M189" s="168">
        <f t="shared" si="32"/>
        <v>13940.149487717008</v>
      </c>
      <c r="N189" s="168">
        <f t="shared" si="32"/>
        <v>15654.430909490375</v>
      </c>
      <c r="O189" s="168">
        <f t="shared" si="32"/>
        <v>16335.43624336279</v>
      </c>
      <c r="P189" s="168">
        <f t="shared" si="32"/>
        <v>13305.400633810736</v>
      </c>
      <c r="Q189" s="168">
        <f t="shared" si="32"/>
        <v>14035.384536861593</v>
      </c>
    </row>
    <row r="190" spans="1:17" ht="12" customHeight="1" x14ac:dyDescent="0.25">
      <c r="A190" s="158" t="s">
        <v>65</v>
      </c>
      <c r="B190" s="157">
        <f>SUM(B191:B192)</f>
        <v>14726.684322133726</v>
      </c>
      <c r="C190" s="157">
        <f t="shared" ref="C190:Q190" si="33">SUM(C191:C192)</f>
        <v>15689.440723055801</v>
      </c>
      <c r="D190" s="157">
        <f t="shared" si="33"/>
        <v>14720.665743150917</v>
      </c>
      <c r="E190" s="157">
        <f t="shared" si="33"/>
        <v>15061.986977220724</v>
      </c>
      <c r="F190" s="157">
        <f t="shared" si="33"/>
        <v>15692.055706098166</v>
      </c>
      <c r="G190" s="157">
        <f t="shared" si="33"/>
        <v>14302.096443447424</v>
      </c>
      <c r="H190" s="157">
        <f t="shared" si="33"/>
        <v>13859.310185582652</v>
      </c>
      <c r="I190" s="157">
        <f t="shared" si="33"/>
        <v>13327.671153648127</v>
      </c>
      <c r="J190" s="157">
        <f t="shared" si="33"/>
        <v>13634.200534020294</v>
      </c>
      <c r="K190" s="157">
        <f t="shared" si="33"/>
        <v>12331.836935164691</v>
      </c>
      <c r="L190" s="157">
        <f t="shared" si="33"/>
        <v>13928.210288487953</v>
      </c>
      <c r="M190" s="157">
        <f t="shared" si="33"/>
        <v>10303.99151238107</v>
      </c>
      <c r="N190" s="157">
        <f t="shared" si="33"/>
        <v>11385.570727898968</v>
      </c>
      <c r="O190" s="157">
        <f t="shared" si="33"/>
        <v>11955.444033695494</v>
      </c>
      <c r="P190" s="157">
        <f t="shared" si="33"/>
        <v>9215.6760224248774</v>
      </c>
      <c r="Q190" s="157">
        <f t="shared" si="33"/>
        <v>9884.0103099738935</v>
      </c>
    </row>
    <row r="191" spans="1:17" ht="12" customHeight="1" x14ac:dyDescent="0.25">
      <c r="A191" s="23" t="s">
        <v>58</v>
      </c>
      <c r="B191" s="156">
        <f>IF(B107=0,0,B107/0.086*1000000/B$7)</f>
        <v>14667.133472914284</v>
      </c>
      <c r="C191" s="156">
        <f t="shared" ref="C191:Q192" si="34">IF(C107=0,0,C107/0.086*1000000/C$7)</f>
        <v>15622.895894891431</v>
      </c>
      <c r="D191" s="156">
        <f t="shared" si="34"/>
        <v>14652.914713053999</v>
      </c>
      <c r="E191" s="156">
        <f t="shared" si="34"/>
        <v>14970.52596004879</v>
      </c>
      <c r="F191" s="156">
        <f t="shared" si="34"/>
        <v>15604.496347498285</v>
      </c>
      <c r="G191" s="156">
        <f t="shared" si="34"/>
        <v>14251.513939141285</v>
      </c>
      <c r="H191" s="156">
        <f t="shared" si="34"/>
        <v>13797.562235767702</v>
      </c>
      <c r="I191" s="156">
        <f t="shared" si="34"/>
        <v>13267.713544872999</v>
      </c>
      <c r="J191" s="156">
        <f t="shared" si="34"/>
        <v>13553.727015169246</v>
      </c>
      <c r="K191" s="156">
        <f t="shared" si="34"/>
        <v>12278.521289819564</v>
      </c>
      <c r="L191" s="156">
        <f t="shared" si="34"/>
        <v>13813.943873009717</v>
      </c>
      <c r="M191" s="156">
        <f t="shared" si="34"/>
        <v>10261.935214773257</v>
      </c>
      <c r="N191" s="156">
        <f t="shared" si="34"/>
        <v>11276.625966990761</v>
      </c>
      <c r="O191" s="156">
        <f t="shared" si="34"/>
        <v>11807.433444996743</v>
      </c>
      <c r="P191" s="156">
        <f t="shared" si="34"/>
        <v>9155.339142290919</v>
      </c>
      <c r="Q191" s="156">
        <f t="shared" si="34"/>
        <v>9792.5049892620591</v>
      </c>
    </row>
    <row r="192" spans="1:17" ht="12" customHeight="1" x14ac:dyDescent="0.25">
      <c r="A192" s="23" t="s">
        <v>60</v>
      </c>
      <c r="B192" s="156">
        <f>IF(B108=0,0,B108/0.086*1000000/B$7)</f>
        <v>59.550849219443009</v>
      </c>
      <c r="C192" s="156">
        <f t="shared" si="34"/>
        <v>66.544828164369974</v>
      </c>
      <c r="D192" s="156">
        <f t="shared" si="34"/>
        <v>67.751030096919706</v>
      </c>
      <c r="E192" s="156">
        <f t="shared" si="34"/>
        <v>91.461017171933364</v>
      </c>
      <c r="F192" s="156">
        <f t="shared" si="34"/>
        <v>87.559358599881136</v>
      </c>
      <c r="G192" s="156">
        <f t="shared" si="34"/>
        <v>50.582504306140194</v>
      </c>
      <c r="H192" s="156">
        <f t="shared" si="34"/>
        <v>61.747949814949393</v>
      </c>
      <c r="I192" s="156">
        <f t="shared" si="34"/>
        <v>59.957608775128442</v>
      </c>
      <c r="J192" s="156">
        <f t="shared" si="34"/>
        <v>80.473518851048325</v>
      </c>
      <c r="K192" s="156">
        <f t="shared" si="34"/>
        <v>53.31564534512674</v>
      </c>
      <c r="L192" s="156">
        <f t="shared" si="34"/>
        <v>114.26641547823667</v>
      </c>
      <c r="M192" s="156">
        <f t="shared" si="34"/>
        <v>42.056297607813498</v>
      </c>
      <c r="N192" s="156">
        <f t="shared" si="34"/>
        <v>108.94476090820703</v>
      </c>
      <c r="O192" s="156">
        <f t="shared" si="34"/>
        <v>148.01058869875101</v>
      </c>
      <c r="P192" s="156">
        <f t="shared" si="34"/>
        <v>60.336880133959042</v>
      </c>
      <c r="Q192" s="156">
        <f t="shared" si="34"/>
        <v>91.505320711834187</v>
      </c>
    </row>
    <row r="193" spans="1:17" ht="12" customHeight="1" x14ac:dyDescent="0.25">
      <c r="A193" s="158" t="s">
        <v>112</v>
      </c>
      <c r="B193" s="157">
        <f>B194</f>
        <v>13.930134290142103</v>
      </c>
      <c r="C193" s="157">
        <f t="shared" ref="C193:Q193" si="35">C194</f>
        <v>14.076292629668325</v>
      </c>
      <c r="D193" s="157">
        <f t="shared" si="35"/>
        <v>14.476270088818017</v>
      </c>
      <c r="E193" s="157">
        <f t="shared" si="35"/>
        <v>14.388349676591675</v>
      </c>
      <c r="F193" s="157">
        <f t="shared" si="35"/>
        <v>14.458203495047981</v>
      </c>
      <c r="G193" s="157">
        <f t="shared" si="35"/>
        <v>14.990606868191742</v>
      </c>
      <c r="H193" s="157">
        <f t="shared" si="35"/>
        <v>15.033331701675541</v>
      </c>
      <c r="I193" s="157">
        <f t="shared" si="35"/>
        <v>15.16265583329076</v>
      </c>
      <c r="J193" s="157">
        <f t="shared" si="35"/>
        <v>15.17629318579659</v>
      </c>
      <c r="K193" s="157">
        <f t="shared" si="35"/>
        <v>15.271612610370966</v>
      </c>
      <c r="L193" s="157">
        <f t="shared" si="35"/>
        <v>14.921539348359879</v>
      </c>
      <c r="M193" s="157">
        <f t="shared" si="35"/>
        <v>12.972389087463528</v>
      </c>
      <c r="N193" s="157">
        <f t="shared" si="35"/>
        <v>12.732169175789455</v>
      </c>
      <c r="O193" s="157">
        <f t="shared" si="35"/>
        <v>13.545779099691295</v>
      </c>
      <c r="P193" s="157">
        <f t="shared" si="35"/>
        <v>13.381567042150191</v>
      </c>
      <c r="Q193" s="157">
        <f t="shared" si="35"/>
        <v>14.1578287196657</v>
      </c>
    </row>
    <row r="194" spans="1:17" ht="12" customHeight="1" x14ac:dyDescent="0.25">
      <c r="A194" s="23" t="s">
        <v>60</v>
      </c>
      <c r="B194" s="156">
        <f>IF(B110=0,0,B110/0.086*1000000/B$5)</f>
        <v>13.930134290142103</v>
      </c>
      <c r="C194" s="156">
        <f t="shared" ref="C194:Q195" si="36">IF(C110=0,0,C110/0.086*1000000/C$5)</f>
        <v>14.076292629668325</v>
      </c>
      <c r="D194" s="156">
        <f t="shared" si="36"/>
        <v>14.476270088818017</v>
      </c>
      <c r="E194" s="156">
        <f t="shared" si="36"/>
        <v>14.388349676591675</v>
      </c>
      <c r="F194" s="156">
        <f t="shared" si="36"/>
        <v>14.458203495047981</v>
      </c>
      <c r="G194" s="156">
        <f t="shared" si="36"/>
        <v>14.990606868191742</v>
      </c>
      <c r="H194" s="156">
        <f t="shared" si="36"/>
        <v>15.033331701675541</v>
      </c>
      <c r="I194" s="156">
        <f t="shared" si="36"/>
        <v>15.16265583329076</v>
      </c>
      <c r="J194" s="156">
        <f t="shared" si="36"/>
        <v>15.17629318579659</v>
      </c>
      <c r="K194" s="156">
        <f t="shared" si="36"/>
        <v>15.271612610370966</v>
      </c>
      <c r="L194" s="156">
        <f t="shared" si="36"/>
        <v>14.921539348359879</v>
      </c>
      <c r="M194" s="156">
        <f t="shared" si="36"/>
        <v>12.972389087463528</v>
      </c>
      <c r="N194" s="156">
        <f t="shared" si="36"/>
        <v>12.732169175789455</v>
      </c>
      <c r="O194" s="156">
        <f t="shared" si="36"/>
        <v>13.545779099691295</v>
      </c>
      <c r="P194" s="156">
        <f t="shared" si="36"/>
        <v>13.381567042150191</v>
      </c>
      <c r="Q194" s="156">
        <f t="shared" si="36"/>
        <v>14.1578287196657</v>
      </c>
    </row>
    <row r="195" spans="1:17" ht="12" customHeight="1" x14ac:dyDescent="0.25">
      <c r="A195" s="158" t="s">
        <v>63</v>
      </c>
      <c r="B195" s="157">
        <f>IF(B111=0,0,B111/0.086*1000000/B$5)</f>
        <v>2523.2557403268165</v>
      </c>
      <c r="C195" s="157">
        <f t="shared" si="36"/>
        <v>2559.4349594514679</v>
      </c>
      <c r="D195" s="157">
        <f t="shared" si="36"/>
        <v>2609.6816683673483</v>
      </c>
      <c r="E195" s="157">
        <f t="shared" si="36"/>
        <v>2651.0003627933088</v>
      </c>
      <c r="F195" s="157">
        <f t="shared" si="36"/>
        <v>2700.398170642562</v>
      </c>
      <c r="G195" s="157">
        <f t="shared" si="36"/>
        <v>2629.1779538374039</v>
      </c>
      <c r="H195" s="157">
        <f t="shared" si="36"/>
        <v>2644.4701666779733</v>
      </c>
      <c r="I195" s="157">
        <f t="shared" si="36"/>
        <v>2685.9144163738351</v>
      </c>
      <c r="J195" s="157">
        <f t="shared" si="36"/>
        <v>2672.2752372844434</v>
      </c>
      <c r="K195" s="157">
        <f t="shared" si="36"/>
        <v>2697.8353344077959</v>
      </c>
      <c r="L195" s="157">
        <f t="shared" si="36"/>
        <v>2958.867024803928</v>
      </c>
      <c r="M195" s="157">
        <f t="shared" si="36"/>
        <v>2498.9725836474313</v>
      </c>
      <c r="N195" s="157">
        <f t="shared" si="36"/>
        <v>2972.2947765993949</v>
      </c>
      <c r="O195" s="157">
        <f t="shared" si="36"/>
        <v>3004.5975812563502</v>
      </c>
      <c r="P195" s="157">
        <f t="shared" si="36"/>
        <v>2886.0101105147796</v>
      </c>
      <c r="Q195" s="157">
        <f t="shared" si="36"/>
        <v>2895.4310688619307</v>
      </c>
    </row>
    <row r="196" spans="1:17" ht="12" customHeight="1" x14ac:dyDescent="0.25">
      <c r="A196" s="167" t="s">
        <v>171</v>
      </c>
      <c r="B196" s="132">
        <f>IF(B112=0,0,B112/0.086*1000000/B$11)</f>
        <v>3531.9264188096126</v>
      </c>
      <c r="C196" s="132">
        <f t="shared" ref="C196:Q196" si="37">IF(C112=0,0,C112/0.086*1000000/C$11)</f>
        <v>3522.4760658425489</v>
      </c>
      <c r="D196" s="132">
        <f t="shared" si="37"/>
        <v>3461.3016147230342</v>
      </c>
      <c r="E196" s="132">
        <f t="shared" si="37"/>
        <v>3456.2357471816717</v>
      </c>
      <c r="F196" s="132">
        <f t="shared" si="37"/>
        <v>3456.4042635450392</v>
      </c>
      <c r="G196" s="132">
        <f t="shared" si="37"/>
        <v>3416.3679259735886</v>
      </c>
      <c r="H196" s="132">
        <f t="shared" si="37"/>
        <v>3369.2916978727271</v>
      </c>
      <c r="I196" s="132">
        <f t="shared" si="37"/>
        <v>3337.4155194739951</v>
      </c>
      <c r="J196" s="132">
        <f t="shared" si="37"/>
        <v>3314.0753990028429</v>
      </c>
      <c r="K196" s="132">
        <f t="shared" si="37"/>
        <v>3106.0460598393902</v>
      </c>
      <c r="L196" s="132">
        <f t="shared" si="37"/>
        <v>3533.4590302492356</v>
      </c>
      <c r="M196" s="132">
        <f t="shared" si="37"/>
        <v>2999.7339641830995</v>
      </c>
      <c r="N196" s="132">
        <f t="shared" si="37"/>
        <v>3402.3493294513914</v>
      </c>
      <c r="O196" s="132">
        <f t="shared" si="37"/>
        <v>3374.3408055147843</v>
      </c>
      <c r="P196" s="132">
        <f t="shared" si="37"/>
        <v>3305.1896250945488</v>
      </c>
      <c r="Q196" s="132">
        <f t="shared" si="37"/>
        <v>3260.5837173788741</v>
      </c>
    </row>
    <row r="197" spans="1:17" ht="12" customHeight="1" x14ac:dyDescent="0.25">
      <c r="A197" s="167" t="s">
        <v>144</v>
      </c>
      <c r="B197" s="132">
        <f>IF(B113=0,0,B113/0.086*1000000/B$12)</f>
        <v>2567.0419373167606</v>
      </c>
      <c r="C197" s="132">
        <f t="shared" ref="C197:Q197" si="38">IF(C113=0,0,C113/0.086*1000000/C$12)</f>
        <v>2560.1711408670899</v>
      </c>
      <c r="D197" s="132">
        <f t="shared" si="38"/>
        <v>2515.6906253599263</v>
      </c>
      <c r="E197" s="132">
        <f t="shared" si="38"/>
        <v>2512.0203289340616</v>
      </c>
      <c r="F197" s="132">
        <f t="shared" si="38"/>
        <v>2512.1331369319273</v>
      </c>
      <c r="G197" s="132">
        <f t="shared" si="38"/>
        <v>2483.0311560311056</v>
      </c>
      <c r="H197" s="132">
        <f t="shared" si="38"/>
        <v>2448.8377150577576</v>
      </c>
      <c r="I197" s="132">
        <f t="shared" si="38"/>
        <v>2425.664467250439</v>
      </c>
      <c r="J197" s="132">
        <f t="shared" si="38"/>
        <v>2408.6973839969141</v>
      </c>
      <c r="K197" s="132">
        <f t="shared" si="38"/>
        <v>2403.4134954690908</v>
      </c>
      <c r="L197" s="132">
        <f t="shared" si="38"/>
        <v>2393.5549232152912</v>
      </c>
      <c r="M197" s="132">
        <f t="shared" si="38"/>
        <v>2182.2227327812084</v>
      </c>
      <c r="N197" s="132">
        <f t="shared" si="38"/>
        <v>2487.5284922614132</v>
      </c>
      <c r="O197" s="132">
        <f t="shared" si="38"/>
        <v>2472.2566632375192</v>
      </c>
      <c r="P197" s="132">
        <f t="shared" si="38"/>
        <v>2424.3459164764613</v>
      </c>
      <c r="Q197" s="132">
        <f t="shared" si="38"/>
        <v>2392.6602272640657</v>
      </c>
    </row>
    <row r="198" spans="1:17" ht="12" customHeight="1" x14ac:dyDescent="0.25">
      <c r="A198" s="167" t="s">
        <v>143</v>
      </c>
      <c r="B198" s="132">
        <f>IF(B114=0,0,B114/0.086*1000000/B$13)</f>
        <v>2151.0123025625444</v>
      </c>
      <c r="C198" s="132">
        <f t="shared" ref="C198:Q200" si="39">IF(C114=0,0,C114/0.086*1000000/C$13)</f>
        <v>2162.8154992734517</v>
      </c>
      <c r="D198" s="132">
        <f t="shared" si="39"/>
        <v>2129.0144684843331</v>
      </c>
      <c r="E198" s="132">
        <f t="shared" si="39"/>
        <v>2129.7029913978054</v>
      </c>
      <c r="F198" s="132">
        <f t="shared" si="39"/>
        <v>2133.5976631195658</v>
      </c>
      <c r="G198" s="132">
        <f t="shared" si="39"/>
        <v>2112.150497473473</v>
      </c>
      <c r="H198" s="132">
        <f t="shared" si="39"/>
        <v>2087.3087973172287</v>
      </c>
      <c r="I198" s="132">
        <f t="shared" si="39"/>
        <v>2071.3956836154739</v>
      </c>
      <c r="J198" s="132">
        <f t="shared" si="39"/>
        <v>2061.3815040622353</v>
      </c>
      <c r="K198" s="132">
        <f t="shared" si="39"/>
        <v>2060.5287850764112</v>
      </c>
      <c r="L198" s="132">
        <f t="shared" si="39"/>
        <v>2056.1470266541874</v>
      </c>
      <c r="M198" s="132">
        <f t="shared" si="39"/>
        <v>1874.8643377399271</v>
      </c>
      <c r="N198" s="132">
        <f t="shared" si="39"/>
        <v>2158.0268922600235</v>
      </c>
      <c r="O198" s="132">
        <f t="shared" si="39"/>
        <v>2126.0288519399815</v>
      </c>
      <c r="P198" s="132">
        <f t="shared" si="39"/>
        <v>2086.1110152694691</v>
      </c>
      <c r="Q198" s="132">
        <f t="shared" si="39"/>
        <v>2060.3344835481917</v>
      </c>
    </row>
    <row r="199" spans="1:17" ht="12" customHeight="1" x14ac:dyDescent="0.25">
      <c r="A199" s="166" t="s">
        <v>57</v>
      </c>
      <c r="B199" s="165">
        <f>IF(B115=0,0,B115/0.086*1000000/B$13)</f>
        <v>1637.7727560081109</v>
      </c>
      <c r="C199" s="165">
        <f t="shared" si="39"/>
        <v>1664.1112415636321</v>
      </c>
      <c r="D199" s="165">
        <f t="shared" si="39"/>
        <v>1635.1989064838974</v>
      </c>
      <c r="E199" s="165">
        <f t="shared" si="39"/>
        <v>1632.8132138070898</v>
      </c>
      <c r="F199" s="165">
        <f t="shared" si="39"/>
        <v>1632.8865390057158</v>
      </c>
      <c r="G199" s="165">
        <f t="shared" si="39"/>
        <v>1613.9702514202127</v>
      </c>
      <c r="H199" s="165">
        <f t="shared" si="39"/>
        <v>1591.7445147875212</v>
      </c>
      <c r="I199" s="165">
        <f t="shared" si="39"/>
        <v>1576.6819037127921</v>
      </c>
      <c r="J199" s="165">
        <f t="shared" si="39"/>
        <v>1565.6532995980424</v>
      </c>
      <c r="K199" s="165">
        <f t="shared" si="39"/>
        <v>1562.2187720549036</v>
      </c>
      <c r="L199" s="165">
        <f t="shared" si="39"/>
        <v>1555.8107000899656</v>
      </c>
      <c r="M199" s="165">
        <f t="shared" si="39"/>
        <v>1418.4447763078078</v>
      </c>
      <c r="N199" s="165">
        <f t="shared" si="39"/>
        <v>1666.6440898151666</v>
      </c>
      <c r="O199" s="165">
        <f t="shared" si="39"/>
        <v>1606.9668311044072</v>
      </c>
      <c r="P199" s="165">
        <f t="shared" si="39"/>
        <v>1575.8248457097195</v>
      </c>
      <c r="Q199" s="165">
        <f t="shared" si="39"/>
        <v>1555.2291477216686</v>
      </c>
    </row>
    <row r="200" spans="1:17" ht="12" customHeight="1" x14ac:dyDescent="0.25">
      <c r="A200" s="147" t="s">
        <v>59</v>
      </c>
      <c r="B200" s="164">
        <f>IF(B116=0,0,B116/0.086*1000000/B$13)</f>
        <v>513.23954655443322</v>
      </c>
      <c r="C200" s="164">
        <f t="shared" si="39"/>
        <v>498.70425770981961</v>
      </c>
      <c r="D200" s="164">
        <f t="shared" si="39"/>
        <v>493.81556200043548</v>
      </c>
      <c r="E200" s="164">
        <f t="shared" si="39"/>
        <v>496.88977759071594</v>
      </c>
      <c r="F200" s="164">
        <f t="shared" si="39"/>
        <v>500.71112411384996</v>
      </c>
      <c r="G200" s="164">
        <f t="shared" si="39"/>
        <v>498.18024605326036</v>
      </c>
      <c r="H200" s="164">
        <f t="shared" si="39"/>
        <v>495.56428252970716</v>
      </c>
      <c r="I200" s="164">
        <f t="shared" si="39"/>
        <v>494.71377990268161</v>
      </c>
      <c r="J200" s="164">
        <f t="shared" si="39"/>
        <v>495.72820446419291</v>
      </c>
      <c r="K200" s="164">
        <f t="shared" si="39"/>
        <v>498.31001302150764</v>
      </c>
      <c r="L200" s="164">
        <f t="shared" si="39"/>
        <v>500.33632656422179</v>
      </c>
      <c r="M200" s="164">
        <f t="shared" si="39"/>
        <v>456.41956143211951</v>
      </c>
      <c r="N200" s="164">
        <f t="shared" si="39"/>
        <v>491.38280244485691</v>
      </c>
      <c r="O200" s="164">
        <f t="shared" si="39"/>
        <v>519.06202083557457</v>
      </c>
      <c r="P200" s="164">
        <f t="shared" si="39"/>
        <v>510.28616955974985</v>
      </c>
      <c r="Q200" s="164">
        <f t="shared" si="39"/>
        <v>505.10533582652312</v>
      </c>
    </row>
    <row r="201" spans="1:17" ht="12" customHeight="1" x14ac:dyDescent="0.25">
      <c r="A201" s="163" t="s">
        <v>142</v>
      </c>
      <c r="B201" s="162">
        <f>IF(B117=0,0,B117/0.086*1000000/B$14)</f>
        <v>2197.9444261956187</v>
      </c>
      <c r="C201" s="162">
        <f t="shared" ref="C201:Q201" si="40">IF(C117=0,0,C117/0.086*1000000/C$14)</f>
        <v>2243.5521284191268</v>
      </c>
      <c r="D201" s="162">
        <f t="shared" si="40"/>
        <v>2244.3559303359875</v>
      </c>
      <c r="E201" s="162">
        <f t="shared" si="40"/>
        <v>2319.0464291196195</v>
      </c>
      <c r="F201" s="162">
        <f t="shared" si="40"/>
        <v>2351.7200095306653</v>
      </c>
      <c r="G201" s="162">
        <f t="shared" si="40"/>
        <v>2163.5509408547796</v>
      </c>
      <c r="H201" s="162">
        <f t="shared" si="40"/>
        <v>2180.5231422461356</v>
      </c>
      <c r="I201" s="162">
        <f t="shared" si="40"/>
        <v>2179.0927318294935</v>
      </c>
      <c r="J201" s="162">
        <f t="shared" si="40"/>
        <v>2189.3769154825522</v>
      </c>
      <c r="K201" s="162">
        <f t="shared" si="40"/>
        <v>2035.2507406341388</v>
      </c>
      <c r="L201" s="162">
        <f t="shared" si="40"/>
        <v>2473.1837524466646</v>
      </c>
      <c r="M201" s="162">
        <f t="shared" si="40"/>
        <v>1943.8872935736567</v>
      </c>
      <c r="N201" s="162">
        <f t="shared" si="40"/>
        <v>2582.8619665614488</v>
      </c>
      <c r="O201" s="162">
        <f t="shared" si="40"/>
        <v>2734.8630396938579</v>
      </c>
      <c r="P201" s="162">
        <f t="shared" si="40"/>
        <v>2276.622872156126</v>
      </c>
      <c r="Q201" s="162">
        <f t="shared" si="40"/>
        <v>2406.3557755751258</v>
      </c>
    </row>
    <row r="202" spans="1:17" ht="12" customHeight="1" x14ac:dyDescent="0.25">
      <c r="A202" s="161" t="s">
        <v>141</v>
      </c>
      <c r="B202" s="160">
        <f>IF(B118=0,0,B118/0.086*1000000/B$15)</f>
        <v>1915.5280904672463</v>
      </c>
      <c r="C202" s="160">
        <f t="shared" ref="C202:Q204" si="41">IF(C118=0,0,C118/0.086*1000000/C$15)</f>
        <v>1957.0131411822836</v>
      </c>
      <c r="D202" s="160">
        <f t="shared" si="41"/>
        <v>1952.6469167187897</v>
      </c>
      <c r="E202" s="160">
        <f t="shared" si="41"/>
        <v>2004.2699565184223</v>
      </c>
      <c r="F202" s="160">
        <f t="shared" si="41"/>
        <v>2029.3291303087383</v>
      </c>
      <c r="G202" s="160">
        <f t="shared" si="41"/>
        <v>1904.488357608873</v>
      </c>
      <c r="H202" s="160">
        <f t="shared" si="41"/>
        <v>1912.9043249896779</v>
      </c>
      <c r="I202" s="160">
        <f t="shared" si="41"/>
        <v>1911.1240555918607</v>
      </c>
      <c r="J202" s="160">
        <f t="shared" si="41"/>
        <v>1918.8231995278945</v>
      </c>
      <c r="K202" s="160">
        <f t="shared" si="41"/>
        <v>1821.2229944336902</v>
      </c>
      <c r="L202" s="160">
        <f t="shared" si="41"/>
        <v>2107.9057656545715</v>
      </c>
      <c r="M202" s="160">
        <f t="shared" si="41"/>
        <v>1719.9463022550106</v>
      </c>
      <c r="N202" s="160">
        <f t="shared" si="41"/>
        <v>2221.9003200410434</v>
      </c>
      <c r="O202" s="160">
        <f t="shared" si="41"/>
        <v>2296.7229966366062</v>
      </c>
      <c r="P202" s="160">
        <f t="shared" si="41"/>
        <v>1990.0910364612528</v>
      </c>
      <c r="Q202" s="160">
        <f t="shared" si="41"/>
        <v>2069.2365899503761</v>
      </c>
    </row>
    <row r="203" spans="1:17" ht="12" customHeight="1" x14ac:dyDescent="0.25">
      <c r="A203" s="148" t="s">
        <v>60</v>
      </c>
      <c r="B203" s="156">
        <f>IF(B119=0,0,B119/0.086*1000000/B$15)</f>
        <v>1402.2885439128127</v>
      </c>
      <c r="C203" s="156">
        <f t="shared" si="41"/>
        <v>1458.3088834724638</v>
      </c>
      <c r="D203" s="156">
        <f t="shared" si="41"/>
        <v>1458.8313547183541</v>
      </c>
      <c r="E203" s="156">
        <f t="shared" si="41"/>
        <v>1507.3801789277061</v>
      </c>
      <c r="F203" s="156">
        <f t="shared" si="41"/>
        <v>1528.6180061948885</v>
      </c>
      <c r="G203" s="156">
        <f t="shared" si="41"/>
        <v>1406.3081115556124</v>
      </c>
      <c r="H203" s="156">
        <f t="shared" si="41"/>
        <v>1417.3400424599704</v>
      </c>
      <c r="I203" s="156">
        <f t="shared" si="41"/>
        <v>1416.4102756891789</v>
      </c>
      <c r="J203" s="156">
        <f t="shared" si="41"/>
        <v>1423.0949950637014</v>
      </c>
      <c r="K203" s="156">
        <f t="shared" si="41"/>
        <v>1322.9129814121825</v>
      </c>
      <c r="L203" s="156">
        <f t="shared" si="41"/>
        <v>1607.5694390903493</v>
      </c>
      <c r="M203" s="156">
        <f t="shared" si="41"/>
        <v>1263.5267408228913</v>
      </c>
      <c r="N203" s="156">
        <f t="shared" si="41"/>
        <v>1730.5175175961861</v>
      </c>
      <c r="O203" s="156">
        <f t="shared" si="41"/>
        <v>1777.6609758010316</v>
      </c>
      <c r="P203" s="156">
        <f t="shared" si="41"/>
        <v>1479.8048669015025</v>
      </c>
      <c r="Q203" s="156">
        <f t="shared" si="41"/>
        <v>1564.1312541238531</v>
      </c>
    </row>
    <row r="204" spans="1:17" ht="12" customHeight="1" x14ac:dyDescent="0.25">
      <c r="A204" s="148" t="s">
        <v>59</v>
      </c>
      <c r="B204" s="156">
        <f>IF(B120=0,0,B120/0.086*1000000/B$15)</f>
        <v>513.23954655443322</v>
      </c>
      <c r="C204" s="156">
        <f t="shared" si="41"/>
        <v>498.70425770981961</v>
      </c>
      <c r="D204" s="156">
        <f t="shared" si="41"/>
        <v>493.81556200043565</v>
      </c>
      <c r="E204" s="156">
        <f t="shared" si="41"/>
        <v>496.88977759071582</v>
      </c>
      <c r="F204" s="156">
        <f t="shared" si="41"/>
        <v>500.71112411384985</v>
      </c>
      <c r="G204" s="156">
        <f t="shared" si="41"/>
        <v>498.18024605326036</v>
      </c>
      <c r="H204" s="156">
        <f t="shared" si="41"/>
        <v>495.56428252970727</v>
      </c>
      <c r="I204" s="156">
        <f t="shared" si="41"/>
        <v>494.71377990268172</v>
      </c>
      <c r="J204" s="156">
        <f t="shared" si="41"/>
        <v>495.7282044641928</v>
      </c>
      <c r="K204" s="156">
        <f t="shared" si="41"/>
        <v>498.3100130215077</v>
      </c>
      <c r="L204" s="156">
        <f t="shared" si="41"/>
        <v>500.33632656422179</v>
      </c>
      <c r="M204" s="156">
        <f t="shared" si="41"/>
        <v>456.41956143211962</v>
      </c>
      <c r="N204" s="156">
        <f t="shared" si="41"/>
        <v>491.38280244485685</v>
      </c>
      <c r="O204" s="156">
        <f t="shared" si="41"/>
        <v>519.06202083557469</v>
      </c>
      <c r="P204" s="156">
        <f t="shared" si="41"/>
        <v>510.28616955974991</v>
      </c>
      <c r="Q204" s="156">
        <f t="shared" si="41"/>
        <v>505.10533582652295</v>
      </c>
    </row>
    <row r="205" spans="1:17" ht="12" customHeight="1" x14ac:dyDescent="0.25">
      <c r="A205" s="158" t="s">
        <v>62</v>
      </c>
      <c r="B205" s="157">
        <f>IF(B121=0,0,B121/0.086*1000000/B$5)</f>
        <v>1221.7780792906894</v>
      </c>
      <c r="C205" s="157">
        <f t="shared" ref="C205:Q205" si="42">IF(C121=0,0,C121/0.086*1000000/C$5)</f>
        <v>1213.6152936165081</v>
      </c>
      <c r="D205" s="157">
        <f t="shared" si="42"/>
        <v>1222.5574041741493</v>
      </c>
      <c r="E205" s="157">
        <f t="shared" si="42"/>
        <v>1253.8075332408355</v>
      </c>
      <c r="F205" s="157">
        <f t="shared" si="42"/>
        <v>1251.7424217667483</v>
      </c>
      <c r="G205" s="157">
        <f t="shared" si="42"/>
        <v>1198.422349795942</v>
      </c>
      <c r="H205" s="157">
        <f t="shared" si="42"/>
        <v>1204.3860240447736</v>
      </c>
      <c r="I205" s="157">
        <f t="shared" si="42"/>
        <v>1186.8942197697015</v>
      </c>
      <c r="J205" s="157">
        <f t="shared" si="42"/>
        <v>1222.1598496856413</v>
      </c>
      <c r="K205" s="157">
        <f t="shared" si="42"/>
        <v>1193.8974211142493</v>
      </c>
      <c r="L205" s="157">
        <f t="shared" si="42"/>
        <v>1278.4016573050737</v>
      </c>
      <c r="M205" s="157">
        <f t="shared" si="42"/>
        <v>1124.2130026010436</v>
      </c>
      <c r="N205" s="157">
        <f t="shared" si="42"/>
        <v>1283.8332358162202</v>
      </c>
      <c r="O205" s="157">
        <f t="shared" si="42"/>
        <v>1361.8488493112552</v>
      </c>
      <c r="P205" s="157">
        <f t="shared" si="42"/>
        <v>1190.3329338289288</v>
      </c>
      <c r="Q205" s="157">
        <f t="shared" si="42"/>
        <v>1241.7853293061037</v>
      </c>
    </row>
    <row r="206" spans="1:17" ht="12" customHeight="1" x14ac:dyDescent="0.25">
      <c r="A206" s="23" t="s">
        <v>58</v>
      </c>
      <c r="B206" s="156">
        <f>IF(B122=0,0,B122/0.086*1000000/B$17)</f>
        <v>0</v>
      </c>
      <c r="C206" s="156">
        <f t="shared" ref="C206:Q206" si="43">IF(C122=0,0,C122/0.086*1000000/C$17)</f>
        <v>0</v>
      </c>
      <c r="D206" s="156">
        <f t="shared" si="43"/>
        <v>0</v>
      </c>
      <c r="E206" s="156">
        <f t="shared" si="43"/>
        <v>0</v>
      </c>
      <c r="F206" s="156">
        <f t="shared" si="43"/>
        <v>0</v>
      </c>
      <c r="G206" s="156">
        <f t="shared" si="43"/>
        <v>0</v>
      </c>
      <c r="H206" s="156">
        <f t="shared" si="43"/>
        <v>0</v>
      </c>
      <c r="I206" s="156">
        <f t="shared" si="43"/>
        <v>0</v>
      </c>
      <c r="J206" s="156">
        <f t="shared" si="43"/>
        <v>0</v>
      </c>
      <c r="K206" s="156">
        <f t="shared" si="43"/>
        <v>0</v>
      </c>
      <c r="L206" s="156">
        <f t="shared" si="43"/>
        <v>0</v>
      </c>
      <c r="M206" s="156">
        <f t="shared" si="43"/>
        <v>0</v>
      </c>
      <c r="N206" s="156">
        <f t="shared" si="43"/>
        <v>0</v>
      </c>
      <c r="O206" s="156">
        <f t="shared" si="43"/>
        <v>0</v>
      </c>
      <c r="P206" s="156">
        <f t="shared" si="43"/>
        <v>0</v>
      </c>
      <c r="Q206" s="156">
        <f t="shared" si="43"/>
        <v>0</v>
      </c>
    </row>
    <row r="207" spans="1:17" ht="12" customHeight="1" x14ac:dyDescent="0.25">
      <c r="A207" s="23" t="s">
        <v>57</v>
      </c>
      <c r="B207" s="156">
        <f>IF(B123=0,0,B123/0.086*1000000/B$18)</f>
        <v>1751.1583191562788</v>
      </c>
      <c r="C207" s="156">
        <f t="shared" ref="C207:Q207" si="44">IF(C123=0,0,C123/0.086*1000000/C$18)</f>
        <v>1737.9123544498393</v>
      </c>
      <c r="D207" s="156">
        <f t="shared" si="44"/>
        <v>1746.7749434502175</v>
      </c>
      <c r="E207" s="156">
        <f t="shared" si="44"/>
        <v>1720.5684851983224</v>
      </c>
      <c r="F207" s="156">
        <f t="shared" si="44"/>
        <v>1768.7060736819903</v>
      </c>
      <c r="G207" s="156">
        <f t="shared" si="44"/>
        <v>1726.1374198243934</v>
      </c>
      <c r="H207" s="156">
        <f t="shared" si="44"/>
        <v>1701.4737295908376</v>
      </c>
      <c r="I207" s="156">
        <f t="shared" si="44"/>
        <v>1702.9294560899577</v>
      </c>
      <c r="J207" s="156">
        <f t="shared" si="44"/>
        <v>1679.6050156772144</v>
      </c>
      <c r="K207" s="156">
        <f t="shared" si="44"/>
        <v>1659.1410344689539</v>
      </c>
      <c r="L207" s="156">
        <f t="shared" si="44"/>
        <v>1715.6542938242542</v>
      </c>
      <c r="M207" s="156">
        <f t="shared" si="44"/>
        <v>1605.2106071353371</v>
      </c>
      <c r="N207" s="156">
        <f t="shared" si="44"/>
        <v>1668.6936843746987</v>
      </c>
      <c r="O207" s="156">
        <f t="shared" si="44"/>
        <v>1678.4440173898506</v>
      </c>
      <c r="P207" s="156">
        <f t="shared" si="44"/>
        <v>1677.1925196293139</v>
      </c>
      <c r="Q207" s="156">
        <f t="shared" si="44"/>
        <v>1663.4334009478723</v>
      </c>
    </row>
    <row r="208" spans="1:17" ht="12" customHeight="1" x14ac:dyDescent="0.25">
      <c r="A208" s="29" t="s">
        <v>140</v>
      </c>
      <c r="B208" s="57">
        <f>IF(B124=0,0,B124/0.086*1000000/B$19)</f>
        <v>1017.3597517324716</v>
      </c>
      <c r="C208" s="57">
        <f t="shared" ref="C208:Q208" si="45">IF(C124=0,0,C124/0.086*1000000/C$19)</f>
        <v>1020.94364442825</v>
      </c>
      <c r="D208" s="57">
        <f t="shared" si="45"/>
        <v>1034.453221413916</v>
      </c>
      <c r="E208" s="57">
        <f t="shared" si="45"/>
        <v>1092.2011090096448</v>
      </c>
      <c r="F208" s="57">
        <f t="shared" si="45"/>
        <v>1073.1287272244467</v>
      </c>
      <c r="G208" s="57">
        <f t="shared" si="45"/>
        <v>1019.519786792132</v>
      </c>
      <c r="H208" s="57">
        <f t="shared" si="45"/>
        <v>1047.3323495710454</v>
      </c>
      <c r="I208" s="57">
        <f t="shared" si="45"/>
        <v>1032.1393975157239</v>
      </c>
      <c r="J208" s="57">
        <f t="shared" si="45"/>
        <v>1088.0731439996807</v>
      </c>
      <c r="K208" s="57">
        <f t="shared" si="45"/>
        <v>1055.1577823221969</v>
      </c>
      <c r="L208" s="57">
        <f t="shared" si="45"/>
        <v>1157.5423549569475</v>
      </c>
      <c r="M208" s="57">
        <f t="shared" si="45"/>
        <v>999.38527797221707</v>
      </c>
      <c r="N208" s="57">
        <f t="shared" si="45"/>
        <v>1187.0422204070942</v>
      </c>
      <c r="O208" s="57">
        <f t="shared" si="45"/>
        <v>1286.3712014387679</v>
      </c>
      <c r="P208" s="57">
        <f t="shared" si="45"/>
        <v>1094.0055104690575</v>
      </c>
      <c r="Q208" s="57">
        <f t="shared" si="45"/>
        <v>1158.6256531575707</v>
      </c>
    </row>
    <row r="210" spans="1:17" ht="12" customHeight="1" x14ac:dyDescent="0.25">
      <c r="A210" s="152" t="s">
        <v>74</v>
      </c>
      <c r="B210" s="168">
        <f t="shared" ref="B210:Q210" si="46">SUM(B211,B214,B216,B226)</f>
        <v>10028.095456698771</v>
      </c>
      <c r="C210" s="168">
        <f t="shared" si="46"/>
        <v>10551.249011946666</v>
      </c>
      <c r="D210" s="168">
        <f t="shared" si="46"/>
        <v>10033.716625019582</v>
      </c>
      <c r="E210" s="168">
        <f t="shared" si="46"/>
        <v>10308.101304737918</v>
      </c>
      <c r="F210" s="168">
        <f t="shared" si="46"/>
        <v>10654.458722268759</v>
      </c>
      <c r="G210" s="168">
        <f t="shared" si="46"/>
        <v>9867.0080179963334</v>
      </c>
      <c r="H210" s="168">
        <f t="shared" si="46"/>
        <v>9709.1373500434202</v>
      </c>
      <c r="I210" s="168">
        <f t="shared" si="46"/>
        <v>9473.5711132929628</v>
      </c>
      <c r="J210" s="168">
        <f t="shared" si="46"/>
        <v>9754.9857052721691</v>
      </c>
      <c r="K210" s="168">
        <f t="shared" si="46"/>
        <v>9060.5145681814665</v>
      </c>
      <c r="L210" s="168">
        <f t="shared" si="46"/>
        <v>10276.795614020582</v>
      </c>
      <c r="M210" s="168">
        <f t="shared" si="46"/>
        <v>8058.8200909466068</v>
      </c>
      <c r="N210" s="168">
        <f t="shared" si="46"/>
        <v>9084.2250025081157</v>
      </c>
      <c r="O210" s="168">
        <f t="shared" si="46"/>
        <v>9510.2075848617278</v>
      </c>
      <c r="P210" s="168">
        <f t="shared" si="46"/>
        <v>7689.2583859105889</v>
      </c>
      <c r="Q210" s="168">
        <f t="shared" si="46"/>
        <v>8128.1375287514984</v>
      </c>
    </row>
    <row r="211" spans="1:17" ht="12" customHeight="1" x14ac:dyDescent="0.25">
      <c r="A211" s="158" t="s">
        <v>65</v>
      </c>
      <c r="B211" s="157">
        <f t="shared" ref="B211:Q211" si="47">SUM(B212:B213)</f>
        <v>7729.7436029809951</v>
      </c>
      <c r="C211" s="157">
        <f t="shared" si="47"/>
        <v>8236.5545377683557</v>
      </c>
      <c r="D211" s="157">
        <f t="shared" si="47"/>
        <v>7730.5080685532794</v>
      </c>
      <c r="E211" s="157">
        <f t="shared" si="47"/>
        <v>7941.4185329812553</v>
      </c>
      <c r="F211" s="157">
        <f t="shared" si="47"/>
        <v>8280.1781757218687</v>
      </c>
      <c r="G211" s="157">
        <f t="shared" si="47"/>
        <v>7564.7586557013437</v>
      </c>
      <c r="H211" s="157">
        <f t="shared" si="47"/>
        <v>7380.0095400540313</v>
      </c>
      <c r="I211" s="157">
        <f t="shared" si="47"/>
        <v>7143.9051702772695</v>
      </c>
      <c r="J211" s="157">
        <f t="shared" si="47"/>
        <v>7366.6818519339004</v>
      </c>
      <c r="K211" s="157">
        <f t="shared" si="47"/>
        <v>6767.4609649149716</v>
      </c>
      <c r="L211" s="157">
        <f t="shared" si="47"/>
        <v>7772.8467334737188</v>
      </c>
      <c r="M211" s="157">
        <f t="shared" si="47"/>
        <v>5832.3854179116652</v>
      </c>
      <c r="N211" s="157">
        <f t="shared" si="47"/>
        <v>6472.2423020232955</v>
      </c>
      <c r="O211" s="157">
        <f t="shared" si="47"/>
        <v>6811.4017002113487</v>
      </c>
      <c r="P211" s="157">
        <f t="shared" si="47"/>
        <v>5229.7582874106993</v>
      </c>
      <c r="Q211" s="157">
        <f t="shared" si="47"/>
        <v>5620.7645942296776</v>
      </c>
    </row>
    <row r="212" spans="1:17" ht="12" customHeight="1" x14ac:dyDescent="0.25">
      <c r="A212" s="23" t="s">
        <v>58</v>
      </c>
      <c r="B212" s="156">
        <f t="shared" ref="B212:Q213" si="48">IF(B128=0,0,B128/0.086*1000000/B$7)</f>
        <v>7670.192753761552</v>
      </c>
      <c r="C212" s="156">
        <f t="shared" si="48"/>
        <v>8170.0097096039854</v>
      </c>
      <c r="D212" s="156">
        <f t="shared" si="48"/>
        <v>7662.7570384563596</v>
      </c>
      <c r="E212" s="156">
        <f t="shared" si="48"/>
        <v>7849.9575158093221</v>
      </c>
      <c r="F212" s="156">
        <f t="shared" si="48"/>
        <v>8192.6188171219874</v>
      </c>
      <c r="G212" s="156">
        <f t="shared" si="48"/>
        <v>7514.1761513952033</v>
      </c>
      <c r="H212" s="156">
        <f t="shared" si="48"/>
        <v>7318.2615902390817</v>
      </c>
      <c r="I212" s="156">
        <f t="shared" si="48"/>
        <v>7083.9475615021411</v>
      </c>
      <c r="J212" s="156">
        <f t="shared" si="48"/>
        <v>7286.2083330828518</v>
      </c>
      <c r="K212" s="156">
        <f t="shared" si="48"/>
        <v>6714.145319569845</v>
      </c>
      <c r="L212" s="156">
        <f t="shared" si="48"/>
        <v>7658.5803179954819</v>
      </c>
      <c r="M212" s="156">
        <f t="shared" si="48"/>
        <v>5790.3291203038516</v>
      </c>
      <c r="N212" s="156">
        <f t="shared" si="48"/>
        <v>6363.2975411150883</v>
      </c>
      <c r="O212" s="156">
        <f t="shared" si="48"/>
        <v>6663.3911115125975</v>
      </c>
      <c r="P212" s="156">
        <f t="shared" si="48"/>
        <v>5169.42140727674</v>
      </c>
      <c r="Q212" s="156">
        <f t="shared" si="48"/>
        <v>5529.2592735178432</v>
      </c>
    </row>
    <row r="213" spans="1:17" ht="12" customHeight="1" x14ac:dyDescent="0.25">
      <c r="A213" s="23" t="s">
        <v>60</v>
      </c>
      <c r="B213" s="156">
        <f t="shared" si="48"/>
        <v>59.550849219443037</v>
      </c>
      <c r="C213" s="156">
        <f t="shared" si="48"/>
        <v>66.54482816436996</v>
      </c>
      <c r="D213" s="156">
        <f t="shared" si="48"/>
        <v>67.751030096919678</v>
      </c>
      <c r="E213" s="156">
        <f t="shared" si="48"/>
        <v>91.461017171933364</v>
      </c>
      <c r="F213" s="156">
        <f t="shared" si="48"/>
        <v>87.559358599881065</v>
      </c>
      <c r="G213" s="156">
        <f t="shared" si="48"/>
        <v>50.582504306140201</v>
      </c>
      <c r="H213" s="156">
        <f t="shared" si="48"/>
        <v>61.747949814949393</v>
      </c>
      <c r="I213" s="156">
        <f t="shared" si="48"/>
        <v>59.957608775128442</v>
      </c>
      <c r="J213" s="156">
        <f t="shared" si="48"/>
        <v>80.473518851048325</v>
      </c>
      <c r="K213" s="156">
        <f t="shared" si="48"/>
        <v>53.315645345126761</v>
      </c>
      <c r="L213" s="156">
        <f t="shared" si="48"/>
        <v>114.26641547823668</v>
      </c>
      <c r="M213" s="156">
        <f t="shared" si="48"/>
        <v>42.056297607813484</v>
      </c>
      <c r="N213" s="156">
        <f t="shared" si="48"/>
        <v>108.94476090820703</v>
      </c>
      <c r="O213" s="156">
        <f t="shared" si="48"/>
        <v>148.01058869875104</v>
      </c>
      <c r="P213" s="156">
        <f t="shared" si="48"/>
        <v>60.336880133959028</v>
      </c>
      <c r="Q213" s="156">
        <f t="shared" si="48"/>
        <v>91.505320711834187</v>
      </c>
    </row>
    <row r="214" spans="1:17" ht="12" customHeight="1" x14ac:dyDescent="0.25">
      <c r="A214" s="158" t="s">
        <v>112</v>
      </c>
      <c r="B214" s="157">
        <f t="shared" ref="B214:Q214" si="49">B215</f>
        <v>22.695701170547586</v>
      </c>
      <c r="C214" s="157">
        <f t="shared" si="49"/>
        <v>23.42650763663266</v>
      </c>
      <c r="D214" s="157">
        <f t="shared" si="49"/>
        <v>24.946944871176537</v>
      </c>
      <c r="E214" s="157">
        <f t="shared" si="49"/>
        <v>25.387462454265222</v>
      </c>
      <c r="F214" s="157">
        <f t="shared" si="49"/>
        <v>26.372735306809208</v>
      </c>
      <c r="G214" s="157">
        <f t="shared" si="49"/>
        <v>28.318205299725296</v>
      </c>
      <c r="H214" s="157">
        <f t="shared" si="49"/>
        <v>29.372376849546658</v>
      </c>
      <c r="I214" s="157">
        <f t="shared" si="49"/>
        <v>30.934211736452315</v>
      </c>
      <c r="J214" s="157">
        <f t="shared" si="49"/>
        <v>33.113598350902897</v>
      </c>
      <c r="K214" s="157">
        <f t="shared" si="49"/>
        <v>35.422657114137266</v>
      </c>
      <c r="L214" s="157">
        <f t="shared" si="49"/>
        <v>37.606211256888798</v>
      </c>
      <c r="M214" s="157">
        <f t="shared" si="49"/>
        <v>38.195361812014959</v>
      </c>
      <c r="N214" s="157">
        <f t="shared" si="49"/>
        <v>40.606867104899152</v>
      </c>
      <c r="O214" s="157">
        <f t="shared" si="49"/>
        <v>46.355437260073401</v>
      </c>
      <c r="P214" s="157">
        <f t="shared" si="49"/>
        <v>47.326988402486407</v>
      </c>
      <c r="Q214" s="157">
        <f t="shared" si="49"/>
        <v>52.173705668042231</v>
      </c>
    </row>
    <row r="215" spans="1:17" ht="12" customHeight="1" x14ac:dyDescent="0.25">
      <c r="A215" s="23" t="s">
        <v>60</v>
      </c>
      <c r="B215" s="156">
        <f t="shared" ref="B215:Q216" si="50">IF(B131=0,0,B131/0.086*1000000/B$5)</f>
        <v>22.695701170547586</v>
      </c>
      <c r="C215" s="156">
        <f t="shared" si="50"/>
        <v>23.42650763663266</v>
      </c>
      <c r="D215" s="156">
        <f t="shared" si="50"/>
        <v>24.946944871176537</v>
      </c>
      <c r="E215" s="156">
        <f t="shared" si="50"/>
        <v>25.387462454265222</v>
      </c>
      <c r="F215" s="156">
        <f t="shared" si="50"/>
        <v>26.372735306809208</v>
      </c>
      <c r="G215" s="156">
        <f t="shared" si="50"/>
        <v>28.318205299725296</v>
      </c>
      <c r="H215" s="156">
        <f t="shared" si="50"/>
        <v>29.372376849546658</v>
      </c>
      <c r="I215" s="156">
        <f t="shared" si="50"/>
        <v>30.934211736452315</v>
      </c>
      <c r="J215" s="156">
        <f t="shared" si="50"/>
        <v>33.113598350902897</v>
      </c>
      <c r="K215" s="156">
        <f t="shared" si="50"/>
        <v>35.422657114137266</v>
      </c>
      <c r="L215" s="156">
        <f t="shared" si="50"/>
        <v>37.606211256888798</v>
      </c>
      <c r="M215" s="156">
        <f t="shared" si="50"/>
        <v>38.195361812014959</v>
      </c>
      <c r="N215" s="156">
        <f t="shared" si="50"/>
        <v>40.606867104899152</v>
      </c>
      <c r="O215" s="156">
        <f t="shared" si="50"/>
        <v>46.355437260073401</v>
      </c>
      <c r="P215" s="156">
        <f t="shared" si="50"/>
        <v>47.326988402486407</v>
      </c>
      <c r="Q215" s="156">
        <f t="shared" si="50"/>
        <v>52.173705668042231</v>
      </c>
    </row>
    <row r="216" spans="1:17" ht="12" customHeight="1" x14ac:dyDescent="0.25">
      <c r="A216" s="158" t="s">
        <v>63</v>
      </c>
      <c r="B216" s="157">
        <f t="shared" si="50"/>
        <v>1477.7386989910624</v>
      </c>
      <c r="C216" s="157">
        <f t="shared" si="50"/>
        <v>1490.6507608408306</v>
      </c>
      <c r="D216" s="157">
        <f t="shared" si="50"/>
        <v>1467.705972694014</v>
      </c>
      <c r="E216" s="157">
        <f t="shared" si="50"/>
        <v>1493.1220058157612</v>
      </c>
      <c r="F216" s="157">
        <f t="shared" si="50"/>
        <v>1501.3465373075874</v>
      </c>
      <c r="G216" s="157">
        <f t="shared" si="50"/>
        <v>1457.349615376475</v>
      </c>
      <c r="H216" s="157">
        <f t="shared" si="50"/>
        <v>1459.2058472512028</v>
      </c>
      <c r="I216" s="157">
        <f t="shared" si="50"/>
        <v>1457.9091670074292</v>
      </c>
      <c r="J216" s="157">
        <f t="shared" si="50"/>
        <v>1470.6245077125889</v>
      </c>
      <c r="K216" s="157">
        <f t="shared" si="50"/>
        <v>1393.2684155630218</v>
      </c>
      <c r="L216" s="157">
        <f t="shared" si="50"/>
        <v>1525.7570604493478</v>
      </c>
      <c r="M216" s="157">
        <f t="shared" si="50"/>
        <v>1358.1730833106355</v>
      </c>
      <c r="N216" s="157">
        <f t="shared" si="50"/>
        <v>1607.3380797887924</v>
      </c>
      <c r="O216" s="157">
        <f t="shared" si="50"/>
        <v>1617.4275850571389</v>
      </c>
      <c r="P216" s="157">
        <f t="shared" si="50"/>
        <v>1505.4045730376679</v>
      </c>
      <c r="Q216" s="157">
        <f t="shared" si="50"/>
        <v>1503.5373246038096</v>
      </c>
    </row>
    <row r="217" spans="1:17" ht="12" customHeight="1" x14ac:dyDescent="0.25">
      <c r="A217" s="167" t="s">
        <v>171</v>
      </c>
      <c r="B217" s="132">
        <f t="shared" ref="B217:Q217" si="51">IF(B133=0,0,B133/0.086*1000000/B$11)</f>
        <v>1417.7768680885456</v>
      </c>
      <c r="C217" s="132">
        <f t="shared" si="51"/>
        <v>1419.4200352434491</v>
      </c>
      <c r="D217" s="132">
        <f t="shared" si="51"/>
        <v>1400.7843976999891</v>
      </c>
      <c r="E217" s="132">
        <f t="shared" si="51"/>
        <v>1405.2984926066001</v>
      </c>
      <c r="F217" s="132">
        <f t="shared" si="51"/>
        <v>1413.699977809383</v>
      </c>
      <c r="G217" s="132">
        <f t="shared" si="51"/>
        <v>1403.3004771797266</v>
      </c>
      <c r="H217" s="132">
        <f t="shared" si="51"/>
        <v>1395.2060366030908</v>
      </c>
      <c r="I217" s="132">
        <f t="shared" si="51"/>
        <v>1395.2887879159919</v>
      </c>
      <c r="J217" s="132">
        <f t="shared" si="51"/>
        <v>1389.4544859234513</v>
      </c>
      <c r="K217" s="132">
        <f t="shared" si="51"/>
        <v>1312.9224951439435</v>
      </c>
      <c r="L217" s="132">
        <f t="shared" si="51"/>
        <v>1497.2876225436682</v>
      </c>
      <c r="M217" s="132">
        <f t="shared" si="51"/>
        <v>1301.5695634428462</v>
      </c>
      <c r="N217" s="132">
        <f t="shared" si="51"/>
        <v>1477.9401765134392</v>
      </c>
      <c r="O217" s="132">
        <f t="shared" si="51"/>
        <v>1466.4982565135535</v>
      </c>
      <c r="P217" s="132">
        <f t="shared" si="51"/>
        <v>1436.5320795741168</v>
      </c>
      <c r="Q217" s="132">
        <f t="shared" si="51"/>
        <v>1417.9304305232206</v>
      </c>
    </row>
    <row r="218" spans="1:17" ht="12" customHeight="1" x14ac:dyDescent="0.25">
      <c r="A218" s="167" t="s">
        <v>144</v>
      </c>
      <c r="B218" s="132">
        <f t="shared" ref="B218:Q218" si="52">IF(B134=0,0,B134/0.086*1000000/B$12)</f>
        <v>1417.7846665776624</v>
      </c>
      <c r="C218" s="132">
        <f t="shared" si="52"/>
        <v>1417.2735371792371</v>
      </c>
      <c r="D218" s="132">
        <f t="shared" si="52"/>
        <v>1393.9242309574972</v>
      </c>
      <c r="E218" s="132">
        <f t="shared" si="52"/>
        <v>1404.5418190303621</v>
      </c>
      <c r="F218" s="132">
        <f t="shared" si="52"/>
        <v>1415.5789928539257</v>
      </c>
      <c r="G218" s="132">
        <f t="shared" si="52"/>
        <v>1417.291300732415</v>
      </c>
      <c r="H218" s="132">
        <f t="shared" si="52"/>
        <v>1419.1360746279872</v>
      </c>
      <c r="I218" s="132">
        <f t="shared" si="52"/>
        <v>1428.9591200160503</v>
      </c>
      <c r="J218" s="132">
        <f t="shared" si="52"/>
        <v>1444.1045351494231</v>
      </c>
      <c r="K218" s="132">
        <f t="shared" si="52"/>
        <v>1451.9864701696395</v>
      </c>
      <c r="L218" s="132">
        <f t="shared" si="52"/>
        <v>1446.2585558224271</v>
      </c>
      <c r="M218" s="132">
        <f t="shared" si="52"/>
        <v>1328.6520602469398</v>
      </c>
      <c r="N218" s="132">
        <f t="shared" si="52"/>
        <v>1514.5382762802756</v>
      </c>
      <c r="O218" s="132">
        <f t="shared" si="52"/>
        <v>1505.2399829431547</v>
      </c>
      <c r="P218" s="132">
        <f t="shared" si="52"/>
        <v>1476.0693985496393</v>
      </c>
      <c r="Q218" s="132">
        <f t="shared" si="52"/>
        <v>1456.7774831919717</v>
      </c>
    </row>
    <row r="219" spans="1:17" ht="12" customHeight="1" x14ac:dyDescent="0.25">
      <c r="A219" s="167" t="s">
        <v>143</v>
      </c>
      <c r="B219" s="132">
        <f t="shared" ref="B219:Q221" si="53">IF(B135=0,0,B135/0.086*1000000/B$13)</f>
        <v>1417.7861638309919</v>
      </c>
      <c r="C219" s="132">
        <f t="shared" si="53"/>
        <v>1419.9320568763367</v>
      </c>
      <c r="D219" s="132">
        <f t="shared" si="53"/>
        <v>1399.8777436553028</v>
      </c>
      <c r="E219" s="132">
        <f t="shared" si="53"/>
        <v>1409.7662353898268</v>
      </c>
      <c r="F219" s="132">
        <f t="shared" si="53"/>
        <v>1420.4410708967262</v>
      </c>
      <c r="G219" s="132">
        <f t="shared" si="53"/>
        <v>1418.4726181303301</v>
      </c>
      <c r="H219" s="132">
        <f t="shared" si="53"/>
        <v>1427.8983024623833</v>
      </c>
      <c r="I219" s="132">
        <f t="shared" si="53"/>
        <v>1438.340459435849</v>
      </c>
      <c r="J219" s="132">
        <f t="shared" si="53"/>
        <v>1442.4322750104714</v>
      </c>
      <c r="K219" s="132">
        <f t="shared" si="53"/>
        <v>1445.9258857355564</v>
      </c>
      <c r="L219" s="132">
        <f t="shared" si="53"/>
        <v>1445.1419453104302</v>
      </c>
      <c r="M219" s="132">
        <f t="shared" si="53"/>
        <v>1324.3580733983829</v>
      </c>
      <c r="N219" s="132">
        <f t="shared" si="53"/>
        <v>1511.3140473539604</v>
      </c>
      <c r="O219" s="132">
        <f t="shared" si="53"/>
        <v>1502.5027790168931</v>
      </c>
      <c r="P219" s="132">
        <f t="shared" si="53"/>
        <v>1474.698279293618</v>
      </c>
      <c r="Q219" s="132">
        <f t="shared" si="53"/>
        <v>1457.2715919151608</v>
      </c>
    </row>
    <row r="220" spans="1:17" ht="12" customHeight="1" x14ac:dyDescent="0.25">
      <c r="A220" s="166" t="s">
        <v>57</v>
      </c>
      <c r="B220" s="165">
        <f t="shared" si="53"/>
        <v>904.54661727655866</v>
      </c>
      <c r="C220" s="165">
        <f t="shared" si="53"/>
        <v>921.22779916651723</v>
      </c>
      <c r="D220" s="165">
        <f t="shared" si="53"/>
        <v>906.06218165486723</v>
      </c>
      <c r="E220" s="165">
        <f t="shared" si="53"/>
        <v>912.87645779911088</v>
      </c>
      <c r="F220" s="165">
        <f t="shared" si="53"/>
        <v>919.72994678287603</v>
      </c>
      <c r="G220" s="165">
        <f t="shared" si="53"/>
        <v>920.2923720770699</v>
      </c>
      <c r="H220" s="165">
        <f t="shared" si="53"/>
        <v>932.33401993267648</v>
      </c>
      <c r="I220" s="165">
        <f t="shared" si="53"/>
        <v>943.6266795331677</v>
      </c>
      <c r="J220" s="165">
        <f t="shared" si="53"/>
        <v>946.70407054627856</v>
      </c>
      <c r="K220" s="165">
        <f t="shared" si="53"/>
        <v>947.61587271404846</v>
      </c>
      <c r="L220" s="165">
        <f t="shared" si="53"/>
        <v>944.80561874620878</v>
      </c>
      <c r="M220" s="165">
        <f t="shared" si="53"/>
        <v>867.93851196626349</v>
      </c>
      <c r="N220" s="165">
        <f t="shared" si="53"/>
        <v>1019.9312449091036</v>
      </c>
      <c r="O220" s="165">
        <f t="shared" si="53"/>
        <v>983.44075818131842</v>
      </c>
      <c r="P220" s="165">
        <f t="shared" si="53"/>
        <v>964.41210973386842</v>
      </c>
      <c r="Q220" s="165">
        <f t="shared" si="53"/>
        <v>952.16625608863774</v>
      </c>
    </row>
    <row r="221" spans="1:17" ht="12" customHeight="1" x14ac:dyDescent="0.25">
      <c r="A221" s="147" t="s">
        <v>59</v>
      </c>
      <c r="B221" s="164">
        <f t="shared" si="53"/>
        <v>513.23954655443345</v>
      </c>
      <c r="C221" s="164">
        <f t="shared" si="53"/>
        <v>498.70425770981961</v>
      </c>
      <c r="D221" s="164">
        <f t="shared" si="53"/>
        <v>493.81556200043559</v>
      </c>
      <c r="E221" s="164">
        <f t="shared" si="53"/>
        <v>496.88977759071594</v>
      </c>
      <c r="F221" s="164">
        <f t="shared" si="53"/>
        <v>500.71112411384985</v>
      </c>
      <c r="G221" s="164">
        <f t="shared" si="53"/>
        <v>498.18024605326025</v>
      </c>
      <c r="H221" s="164">
        <f t="shared" si="53"/>
        <v>495.56428252970699</v>
      </c>
      <c r="I221" s="164">
        <f t="shared" si="53"/>
        <v>494.71377990268149</v>
      </c>
      <c r="J221" s="164">
        <f t="shared" si="53"/>
        <v>495.72820446419303</v>
      </c>
      <c r="K221" s="164">
        <f t="shared" si="53"/>
        <v>498.31001302150793</v>
      </c>
      <c r="L221" s="164">
        <f t="shared" si="53"/>
        <v>500.33632656422157</v>
      </c>
      <c r="M221" s="164">
        <f t="shared" si="53"/>
        <v>456.41956143211956</v>
      </c>
      <c r="N221" s="164">
        <f t="shared" si="53"/>
        <v>491.38280244485691</v>
      </c>
      <c r="O221" s="164">
        <f t="shared" si="53"/>
        <v>519.06202083557457</v>
      </c>
      <c r="P221" s="164">
        <f t="shared" si="53"/>
        <v>510.28616955974974</v>
      </c>
      <c r="Q221" s="164">
        <f t="shared" si="53"/>
        <v>505.10533582652312</v>
      </c>
    </row>
    <row r="222" spans="1:17" ht="12" customHeight="1" x14ac:dyDescent="0.25">
      <c r="A222" s="163" t="s">
        <v>142</v>
      </c>
      <c r="B222" s="162">
        <f t="shared" ref="B222:Q222" si="54">IF(B138=0,0,B138/0.086*1000000/B$14)</f>
        <v>1551.1341150088895</v>
      </c>
      <c r="C222" s="162">
        <f t="shared" si="54"/>
        <v>1584.2314334705516</v>
      </c>
      <c r="D222" s="162">
        <f t="shared" si="54"/>
        <v>1585.3480348803673</v>
      </c>
      <c r="E222" s="162">
        <f t="shared" si="54"/>
        <v>1645.5187310589581</v>
      </c>
      <c r="F222" s="162">
        <f t="shared" si="54"/>
        <v>1671.9921006091049</v>
      </c>
      <c r="G222" s="162">
        <f t="shared" si="54"/>
        <v>1551.245562223917</v>
      </c>
      <c r="H222" s="162">
        <f t="shared" si="54"/>
        <v>1577.5233805782059</v>
      </c>
      <c r="I222" s="162">
        <f t="shared" si="54"/>
        <v>1594.1853051825615</v>
      </c>
      <c r="J222" s="162">
        <f t="shared" si="54"/>
        <v>1629.1609686704496</v>
      </c>
      <c r="K222" s="162">
        <f t="shared" si="54"/>
        <v>1534.7686113335676</v>
      </c>
      <c r="L222" s="162">
        <f t="shared" si="54"/>
        <v>1878.1826611323193</v>
      </c>
      <c r="M222" s="162">
        <f t="shared" si="54"/>
        <v>1483.4581492177917</v>
      </c>
      <c r="N222" s="162">
        <f t="shared" si="54"/>
        <v>1971.0852811616878</v>
      </c>
      <c r="O222" s="162">
        <f t="shared" si="54"/>
        <v>2087.0833801119502</v>
      </c>
      <c r="P222" s="162">
        <f t="shared" si="54"/>
        <v>1737.3819786572103</v>
      </c>
      <c r="Q222" s="162">
        <f t="shared" si="54"/>
        <v>1836.386346572378</v>
      </c>
    </row>
    <row r="223" spans="1:17" ht="12" customHeight="1" x14ac:dyDescent="0.25">
      <c r="A223" s="161" t="s">
        <v>141</v>
      </c>
      <c r="B223" s="160">
        <f t="shared" ref="B223:Q225" si="55">IF(B139=0,0,B139/0.086*1000000/B$15)</f>
        <v>1502.8631119301106</v>
      </c>
      <c r="C223" s="160">
        <f t="shared" si="55"/>
        <v>1528.4546894657005</v>
      </c>
      <c r="D223" s="160">
        <f t="shared" si="55"/>
        <v>1524.2955912999621</v>
      </c>
      <c r="E223" s="160">
        <f t="shared" si="55"/>
        <v>1566.4507183190558</v>
      </c>
      <c r="F223" s="160">
        <f t="shared" si="55"/>
        <v>1587.2961395601919</v>
      </c>
      <c r="G223" s="160">
        <f t="shared" si="55"/>
        <v>1506.0638282714826</v>
      </c>
      <c r="H223" s="160">
        <f t="shared" si="55"/>
        <v>1525.5592342794982</v>
      </c>
      <c r="I223" s="160">
        <f t="shared" si="55"/>
        <v>1531.4556022817412</v>
      </c>
      <c r="J223" s="160">
        <f t="shared" si="55"/>
        <v>1560.706193163538</v>
      </c>
      <c r="K223" s="160">
        <f t="shared" si="55"/>
        <v>1496.9440794367069</v>
      </c>
      <c r="L223" s="160">
        <f t="shared" si="55"/>
        <v>1722.6284512921363</v>
      </c>
      <c r="M223" s="160">
        <f t="shared" si="55"/>
        <v>1420.6673584237008</v>
      </c>
      <c r="N223" s="160">
        <f t="shared" si="55"/>
        <v>1812.0099408232111</v>
      </c>
      <c r="O223" s="160">
        <f t="shared" si="55"/>
        <v>1875.666217908376</v>
      </c>
      <c r="P223" s="160">
        <f t="shared" si="55"/>
        <v>1639.5844556869629</v>
      </c>
      <c r="Q223" s="160">
        <f t="shared" si="55"/>
        <v>1698.756461098603</v>
      </c>
    </row>
    <row r="224" spans="1:17" ht="12" customHeight="1" x14ac:dyDescent="0.25">
      <c r="A224" s="148" t="s">
        <v>60</v>
      </c>
      <c r="B224" s="156">
        <f t="shared" si="55"/>
        <v>989.62356537567723</v>
      </c>
      <c r="C224" s="156">
        <f t="shared" si="55"/>
        <v>1029.750431755881</v>
      </c>
      <c r="D224" s="156">
        <f t="shared" si="55"/>
        <v>1030.4800292995267</v>
      </c>
      <c r="E224" s="156">
        <f t="shared" si="55"/>
        <v>1069.5609407283398</v>
      </c>
      <c r="F224" s="156">
        <f t="shared" si="55"/>
        <v>1086.5850154463419</v>
      </c>
      <c r="G224" s="156">
        <f t="shared" si="55"/>
        <v>1007.8835822182226</v>
      </c>
      <c r="H224" s="156">
        <f t="shared" si="55"/>
        <v>1029.9949517497907</v>
      </c>
      <c r="I224" s="156">
        <f t="shared" si="55"/>
        <v>1036.7418223790592</v>
      </c>
      <c r="J224" s="156">
        <f t="shared" si="55"/>
        <v>1064.9779886993456</v>
      </c>
      <c r="K224" s="156">
        <f t="shared" si="55"/>
        <v>998.6340664151993</v>
      </c>
      <c r="L224" s="156">
        <f t="shared" si="55"/>
        <v>1222.2921247279144</v>
      </c>
      <c r="M224" s="156">
        <f t="shared" si="55"/>
        <v>964.24779699158137</v>
      </c>
      <c r="N224" s="156">
        <f t="shared" si="55"/>
        <v>1320.6271383783544</v>
      </c>
      <c r="O224" s="156">
        <f t="shared" si="55"/>
        <v>1356.6041970728013</v>
      </c>
      <c r="P224" s="156">
        <f t="shared" si="55"/>
        <v>1129.2982861272133</v>
      </c>
      <c r="Q224" s="156">
        <f t="shared" si="55"/>
        <v>1193.6511252720802</v>
      </c>
    </row>
    <row r="225" spans="1:17" ht="12" customHeight="1" x14ac:dyDescent="0.25">
      <c r="A225" s="148" t="s">
        <v>59</v>
      </c>
      <c r="B225" s="156">
        <f t="shared" si="55"/>
        <v>513.23954655443322</v>
      </c>
      <c r="C225" s="156">
        <f t="shared" si="55"/>
        <v>498.70425770981961</v>
      </c>
      <c r="D225" s="156">
        <f t="shared" si="55"/>
        <v>493.81556200043565</v>
      </c>
      <c r="E225" s="156">
        <f t="shared" si="55"/>
        <v>496.88977759071588</v>
      </c>
      <c r="F225" s="156">
        <f t="shared" si="55"/>
        <v>500.71112411384985</v>
      </c>
      <c r="G225" s="156">
        <f t="shared" si="55"/>
        <v>498.18024605326036</v>
      </c>
      <c r="H225" s="156">
        <f t="shared" si="55"/>
        <v>495.56428252970727</v>
      </c>
      <c r="I225" s="156">
        <f t="shared" si="55"/>
        <v>494.71377990268172</v>
      </c>
      <c r="J225" s="156">
        <f t="shared" si="55"/>
        <v>495.7282044641928</v>
      </c>
      <c r="K225" s="156">
        <f t="shared" si="55"/>
        <v>498.3100130215077</v>
      </c>
      <c r="L225" s="156">
        <f t="shared" si="55"/>
        <v>500.33632656422191</v>
      </c>
      <c r="M225" s="156">
        <f t="shared" si="55"/>
        <v>456.41956143211939</v>
      </c>
      <c r="N225" s="156">
        <f t="shared" si="55"/>
        <v>491.38280244485674</v>
      </c>
      <c r="O225" s="156">
        <f t="shared" si="55"/>
        <v>519.06202083557469</v>
      </c>
      <c r="P225" s="156">
        <f t="shared" si="55"/>
        <v>510.28616955974974</v>
      </c>
      <c r="Q225" s="156">
        <f t="shared" si="55"/>
        <v>505.10533582652295</v>
      </c>
    </row>
    <row r="226" spans="1:17" ht="12" customHeight="1" x14ac:dyDescent="0.25">
      <c r="A226" s="158" t="s">
        <v>62</v>
      </c>
      <c r="B226" s="157">
        <f t="shared" ref="B226:Q226" si="56">IF(B142=0,0,B142/0.086*1000000/B$5)</f>
        <v>797.9174535561674</v>
      </c>
      <c r="C226" s="157">
        <f t="shared" si="56"/>
        <v>800.61720570084822</v>
      </c>
      <c r="D226" s="157">
        <f t="shared" si="56"/>
        <v>810.55563890111262</v>
      </c>
      <c r="E226" s="157">
        <f t="shared" si="56"/>
        <v>848.17330348663722</v>
      </c>
      <c r="F226" s="157">
        <f t="shared" si="56"/>
        <v>846.56127393249415</v>
      </c>
      <c r="G226" s="157">
        <f t="shared" si="56"/>
        <v>816.58154161878872</v>
      </c>
      <c r="H226" s="157">
        <f t="shared" si="56"/>
        <v>840.54958588863951</v>
      </c>
      <c r="I226" s="157">
        <f t="shared" si="56"/>
        <v>840.82256427181233</v>
      </c>
      <c r="J226" s="157">
        <f t="shared" si="56"/>
        <v>884.56574727477698</v>
      </c>
      <c r="K226" s="157">
        <f t="shared" si="56"/>
        <v>864.36253058933698</v>
      </c>
      <c r="L226" s="157">
        <f t="shared" si="56"/>
        <v>940.58560884062729</v>
      </c>
      <c r="M226" s="157">
        <f t="shared" si="56"/>
        <v>830.06622791229086</v>
      </c>
      <c r="N226" s="157">
        <f t="shared" si="56"/>
        <v>964.0377535911299</v>
      </c>
      <c r="O226" s="157">
        <f t="shared" si="56"/>
        <v>1035.0228623331664</v>
      </c>
      <c r="P226" s="157">
        <f t="shared" si="56"/>
        <v>906.76853705973531</v>
      </c>
      <c r="Q226" s="157">
        <f t="shared" si="56"/>
        <v>951.6619042499683</v>
      </c>
    </row>
    <row r="227" spans="1:17" ht="12" customHeight="1" x14ac:dyDescent="0.25">
      <c r="A227" s="23" t="s">
        <v>58</v>
      </c>
      <c r="B227" s="156">
        <f t="shared" ref="B227:Q227" si="57">IF(B143=0,0,B143/0.086*1000000/B$17)</f>
        <v>0</v>
      </c>
      <c r="C227" s="156">
        <f t="shared" si="57"/>
        <v>0</v>
      </c>
      <c r="D227" s="156">
        <f t="shared" si="57"/>
        <v>0</v>
      </c>
      <c r="E227" s="156">
        <f t="shared" si="57"/>
        <v>0</v>
      </c>
      <c r="F227" s="156">
        <f t="shared" si="57"/>
        <v>0</v>
      </c>
      <c r="G227" s="156">
        <f t="shared" si="57"/>
        <v>0</v>
      </c>
      <c r="H227" s="156">
        <f t="shared" si="57"/>
        <v>0</v>
      </c>
      <c r="I227" s="156">
        <f t="shared" si="57"/>
        <v>0</v>
      </c>
      <c r="J227" s="156">
        <f t="shared" si="57"/>
        <v>0</v>
      </c>
      <c r="K227" s="156">
        <f t="shared" si="57"/>
        <v>0</v>
      </c>
      <c r="L227" s="156">
        <f t="shared" si="57"/>
        <v>0</v>
      </c>
      <c r="M227" s="156">
        <f t="shared" si="57"/>
        <v>0</v>
      </c>
      <c r="N227" s="156">
        <f t="shared" si="57"/>
        <v>0</v>
      </c>
      <c r="O227" s="156">
        <f t="shared" si="57"/>
        <v>0</v>
      </c>
      <c r="P227" s="156">
        <f t="shared" si="57"/>
        <v>0</v>
      </c>
      <c r="Q227" s="156">
        <f t="shared" si="57"/>
        <v>0</v>
      </c>
    </row>
    <row r="228" spans="1:17" ht="12" customHeight="1" x14ac:dyDescent="0.25">
      <c r="A228" s="23" t="s">
        <v>57</v>
      </c>
      <c r="B228" s="156">
        <f t="shared" ref="B228:Q228" si="58">IF(B144=0,0,B144/0.086*1000000/B$18)</f>
        <v>739.9843211013623</v>
      </c>
      <c r="C228" s="156">
        <f t="shared" si="58"/>
        <v>734.99183559560936</v>
      </c>
      <c r="D228" s="156">
        <f t="shared" si="58"/>
        <v>738.98746530697406</v>
      </c>
      <c r="E228" s="156">
        <f t="shared" si="58"/>
        <v>734.81615825033748</v>
      </c>
      <c r="F228" s="156">
        <f t="shared" si="58"/>
        <v>762.83131570526655</v>
      </c>
      <c r="G228" s="156">
        <f t="shared" si="58"/>
        <v>755.57213091820938</v>
      </c>
      <c r="H228" s="156">
        <f t="shared" si="58"/>
        <v>756.88790204062627</v>
      </c>
      <c r="I228" s="156">
        <f t="shared" si="58"/>
        <v>772.24815273024797</v>
      </c>
      <c r="J228" s="156">
        <f t="shared" si="58"/>
        <v>778.49693704999243</v>
      </c>
      <c r="K228" s="156">
        <f t="shared" si="58"/>
        <v>773.93924710734268</v>
      </c>
      <c r="L228" s="156">
        <f t="shared" si="58"/>
        <v>800.81572967089335</v>
      </c>
      <c r="M228" s="156">
        <f t="shared" si="58"/>
        <v>754.39300459170761</v>
      </c>
      <c r="N228" s="156">
        <f t="shared" si="58"/>
        <v>784.22783695977614</v>
      </c>
      <c r="O228" s="156">
        <f t="shared" si="58"/>
        <v>788.81015343985291</v>
      </c>
      <c r="P228" s="156">
        <f t="shared" si="58"/>
        <v>788.22199313763815</v>
      </c>
      <c r="Q228" s="156">
        <f t="shared" si="58"/>
        <v>781.75568719841363</v>
      </c>
    </row>
    <row r="229" spans="1:17" ht="12" customHeight="1" x14ac:dyDescent="0.25">
      <c r="A229" s="29" t="s">
        <v>140</v>
      </c>
      <c r="B229" s="57">
        <f t="shared" ref="B229:Q229" si="59">IF(B145=0,0,B145/0.086*1000000/B$19)</f>
        <v>820.28812997134071</v>
      </c>
      <c r="C229" s="57">
        <f t="shared" si="59"/>
        <v>824.7335878653206</v>
      </c>
      <c r="D229" s="57">
        <f t="shared" si="59"/>
        <v>836.2363378417831</v>
      </c>
      <c r="E229" s="57">
        <f t="shared" si="59"/>
        <v>887.42089441271503</v>
      </c>
      <c r="F229" s="57">
        <f t="shared" si="59"/>
        <v>875.49042035784043</v>
      </c>
      <c r="G229" s="57">
        <f t="shared" si="59"/>
        <v>837.26455895444553</v>
      </c>
      <c r="H229" s="57">
        <f t="shared" si="59"/>
        <v>866.98229527652506</v>
      </c>
      <c r="I229" s="57">
        <f t="shared" si="59"/>
        <v>861.3874794604717</v>
      </c>
      <c r="J229" s="57">
        <f t="shared" si="59"/>
        <v>915.65672472174958</v>
      </c>
      <c r="K229" s="57">
        <f t="shared" si="59"/>
        <v>891.32752984687352</v>
      </c>
      <c r="L229" s="57">
        <f t="shared" si="59"/>
        <v>979.21885807660999</v>
      </c>
      <c r="M229" s="57">
        <f t="shared" si="59"/>
        <v>849.70482110566707</v>
      </c>
      <c r="N229" s="57">
        <f t="shared" si="59"/>
        <v>1009.2592994178494</v>
      </c>
      <c r="O229" s="57">
        <f t="shared" si="59"/>
        <v>1093.7210296373728</v>
      </c>
      <c r="P229" s="57">
        <f t="shared" si="59"/>
        <v>930.22351968159433</v>
      </c>
      <c r="Q229" s="57">
        <f t="shared" si="59"/>
        <v>985.17171239545405</v>
      </c>
    </row>
    <row r="231" spans="1:17" ht="12" customHeight="1" x14ac:dyDescent="0.25">
      <c r="A231" s="152" t="s">
        <v>197</v>
      </c>
      <c r="B231" s="168">
        <f t="shared" ref="B231:Q231" si="60">SUM(B232,B235,B237,B247)</f>
        <v>5587.6875986663763</v>
      </c>
      <c r="C231" s="168">
        <f t="shared" si="60"/>
        <v>5920.7124482947775</v>
      </c>
      <c r="D231" s="168">
        <f t="shared" si="60"/>
        <v>5660.8184781465643</v>
      </c>
      <c r="E231" s="168">
        <f t="shared" si="60"/>
        <v>5752.9679953905934</v>
      </c>
      <c r="F231" s="168">
        <f t="shared" si="60"/>
        <v>6002.7126169501116</v>
      </c>
      <c r="G231" s="168">
        <f t="shared" si="60"/>
        <v>5536.2128342015121</v>
      </c>
      <c r="H231" s="168">
        <f t="shared" si="60"/>
        <v>5388.1695812828448</v>
      </c>
      <c r="I231" s="168">
        <f t="shared" si="60"/>
        <v>5249.7841439646481</v>
      </c>
      <c r="J231" s="168">
        <f t="shared" si="60"/>
        <v>5339.7589303910127</v>
      </c>
      <c r="K231" s="168">
        <f t="shared" si="60"/>
        <v>5024.2723077360661</v>
      </c>
      <c r="L231" s="168">
        <f t="shared" si="60"/>
        <v>5613.2357687249614</v>
      </c>
      <c r="M231" s="168">
        <f t="shared" si="60"/>
        <v>4261.9458931057388</v>
      </c>
      <c r="N231" s="168">
        <f t="shared" si="60"/>
        <v>4745.6955110788203</v>
      </c>
      <c r="O231" s="168">
        <f t="shared" si="60"/>
        <v>4958.053915287941</v>
      </c>
      <c r="P231" s="168">
        <f t="shared" si="60"/>
        <v>4017.3589179661049</v>
      </c>
      <c r="Q231" s="168">
        <f t="shared" si="60"/>
        <v>4245.0505000928579</v>
      </c>
    </row>
    <row r="232" spans="1:17" ht="12" customHeight="1" x14ac:dyDescent="0.25">
      <c r="A232" s="158" t="s">
        <v>65</v>
      </c>
      <c r="B232" s="157">
        <f t="shared" ref="B232:Q232" si="61">SUM(B233:B234)</f>
        <v>5073.9978920878857</v>
      </c>
      <c r="C232" s="157">
        <f t="shared" si="61"/>
        <v>5395.5642170397969</v>
      </c>
      <c r="D232" s="157">
        <f t="shared" si="61"/>
        <v>5069.3679784867463</v>
      </c>
      <c r="E232" s="157">
        <f t="shared" si="61"/>
        <v>5152.736614382191</v>
      </c>
      <c r="F232" s="157">
        <f t="shared" si="61"/>
        <v>5361.7502011423876</v>
      </c>
      <c r="G232" s="157">
        <f t="shared" si="61"/>
        <v>4893.3255135489208</v>
      </c>
      <c r="H232" s="157">
        <f t="shared" si="61"/>
        <v>4725.3913233511794</v>
      </c>
      <c r="I232" s="157">
        <f t="shared" si="61"/>
        <v>4537.3657412284983</v>
      </c>
      <c r="J232" s="157">
        <f t="shared" si="61"/>
        <v>4635.9275110542185</v>
      </c>
      <c r="K232" s="157">
        <f t="shared" si="61"/>
        <v>4206.8023250192055</v>
      </c>
      <c r="L232" s="157">
        <f t="shared" si="61"/>
        <v>4728.9000296028089</v>
      </c>
      <c r="M232" s="157">
        <f t="shared" si="61"/>
        <v>3570.4299679634673</v>
      </c>
      <c r="N232" s="157">
        <f t="shared" si="61"/>
        <v>3928.8580735655551</v>
      </c>
      <c r="O232" s="157">
        <f t="shared" si="61"/>
        <v>4126.8533015488738</v>
      </c>
      <c r="P232" s="157">
        <f t="shared" si="61"/>
        <v>3179.245300046673</v>
      </c>
      <c r="Q232" s="157">
        <f t="shared" si="61"/>
        <v>3398.9273516734697</v>
      </c>
    </row>
    <row r="233" spans="1:17" ht="12" customHeight="1" x14ac:dyDescent="0.25">
      <c r="A233" s="23" t="s">
        <v>58</v>
      </c>
      <c r="B233" s="156">
        <f>IF(B170=0,0,B170*1000000/B$7)</f>
        <v>5073.9978920878857</v>
      </c>
      <c r="C233" s="156">
        <f t="shared" ref="C233:Q234" si="62">IF(C170=0,0,C170*1000000/C$7)</f>
        <v>5395.5642170397969</v>
      </c>
      <c r="D233" s="156">
        <f t="shared" si="62"/>
        <v>5069.3679784867463</v>
      </c>
      <c r="E233" s="156">
        <f t="shared" si="62"/>
        <v>5152.736614382191</v>
      </c>
      <c r="F233" s="156">
        <f t="shared" si="62"/>
        <v>5361.7502011423876</v>
      </c>
      <c r="G233" s="156">
        <f t="shared" si="62"/>
        <v>4893.3255135489208</v>
      </c>
      <c r="H233" s="156">
        <f t="shared" si="62"/>
        <v>4725.3913233511794</v>
      </c>
      <c r="I233" s="156">
        <f t="shared" si="62"/>
        <v>4537.3657412284983</v>
      </c>
      <c r="J233" s="156">
        <f t="shared" si="62"/>
        <v>4635.9275110542185</v>
      </c>
      <c r="K233" s="156">
        <f t="shared" si="62"/>
        <v>4206.8023250192055</v>
      </c>
      <c r="L233" s="156">
        <f t="shared" si="62"/>
        <v>4728.9000296028089</v>
      </c>
      <c r="M233" s="156">
        <f t="shared" si="62"/>
        <v>3570.4299679634673</v>
      </c>
      <c r="N233" s="156">
        <f t="shared" si="62"/>
        <v>3928.8580735655551</v>
      </c>
      <c r="O233" s="156">
        <f t="shared" si="62"/>
        <v>4126.8533015488738</v>
      </c>
      <c r="P233" s="156">
        <f t="shared" si="62"/>
        <v>3179.245300046673</v>
      </c>
      <c r="Q233" s="156">
        <f t="shared" si="62"/>
        <v>3398.9273516734697</v>
      </c>
    </row>
    <row r="234" spans="1:17" ht="12" customHeight="1" x14ac:dyDescent="0.25">
      <c r="A234" s="23" t="s">
        <v>60</v>
      </c>
      <c r="B234" s="156">
        <f>IF(B171=0,0,B171*1000000/B$7)</f>
        <v>0</v>
      </c>
      <c r="C234" s="156">
        <f t="shared" si="62"/>
        <v>0</v>
      </c>
      <c r="D234" s="156">
        <f t="shared" si="62"/>
        <v>0</v>
      </c>
      <c r="E234" s="156">
        <f t="shared" si="62"/>
        <v>0</v>
      </c>
      <c r="F234" s="156">
        <f t="shared" si="62"/>
        <v>0</v>
      </c>
      <c r="G234" s="156">
        <f t="shared" si="62"/>
        <v>0</v>
      </c>
      <c r="H234" s="156">
        <f t="shared" si="62"/>
        <v>0</v>
      </c>
      <c r="I234" s="156">
        <f t="shared" si="62"/>
        <v>0</v>
      </c>
      <c r="J234" s="156">
        <f t="shared" si="62"/>
        <v>0</v>
      </c>
      <c r="K234" s="156">
        <f t="shared" si="62"/>
        <v>0</v>
      </c>
      <c r="L234" s="156">
        <f t="shared" si="62"/>
        <v>0</v>
      </c>
      <c r="M234" s="156">
        <f t="shared" si="62"/>
        <v>0</v>
      </c>
      <c r="N234" s="156">
        <f t="shared" si="62"/>
        <v>0</v>
      </c>
      <c r="O234" s="156">
        <f t="shared" si="62"/>
        <v>0</v>
      </c>
      <c r="P234" s="156">
        <f t="shared" si="62"/>
        <v>0</v>
      </c>
      <c r="Q234" s="156">
        <f t="shared" si="62"/>
        <v>0</v>
      </c>
    </row>
    <row r="235" spans="1:17" ht="12" customHeight="1" x14ac:dyDescent="0.25">
      <c r="A235" s="158" t="s">
        <v>112</v>
      </c>
      <c r="B235" s="157">
        <f t="shared" ref="B235:Q235" si="63">B236</f>
        <v>0</v>
      </c>
      <c r="C235" s="157">
        <f t="shared" si="63"/>
        <v>0</v>
      </c>
      <c r="D235" s="157">
        <f t="shared" si="63"/>
        <v>0</v>
      </c>
      <c r="E235" s="157">
        <f t="shared" si="63"/>
        <v>0</v>
      </c>
      <c r="F235" s="157">
        <f t="shared" si="63"/>
        <v>0</v>
      </c>
      <c r="G235" s="157">
        <f t="shared" si="63"/>
        <v>0</v>
      </c>
      <c r="H235" s="157">
        <f t="shared" si="63"/>
        <v>0</v>
      </c>
      <c r="I235" s="157">
        <f t="shared" si="63"/>
        <v>0</v>
      </c>
      <c r="J235" s="157">
        <f t="shared" si="63"/>
        <v>0</v>
      </c>
      <c r="K235" s="157">
        <f t="shared" si="63"/>
        <v>0</v>
      </c>
      <c r="L235" s="157">
        <f t="shared" si="63"/>
        <v>0</v>
      </c>
      <c r="M235" s="157">
        <f t="shared" si="63"/>
        <v>0</v>
      </c>
      <c r="N235" s="157">
        <f t="shared" si="63"/>
        <v>0</v>
      </c>
      <c r="O235" s="157">
        <f t="shared" si="63"/>
        <v>0</v>
      </c>
      <c r="P235" s="157">
        <f t="shared" si="63"/>
        <v>0</v>
      </c>
      <c r="Q235" s="157">
        <f t="shared" si="63"/>
        <v>0</v>
      </c>
    </row>
    <row r="236" spans="1:17" ht="12" customHeight="1" x14ac:dyDescent="0.25">
      <c r="A236" s="23" t="s">
        <v>60</v>
      </c>
      <c r="B236" s="156">
        <f>IF(B173=0,0,B173*1000000/B$5)</f>
        <v>0</v>
      </c>
      <c r="C236" s="156">
        <f t="shared" ref="C236:Q237" si="64">IF(C173=0,0,C173*1000000/C$5)</f>
        <v>0</v>
      </c>
      <c r="D236" s="156">
        <f t="shared" si="64"/>
        <v>0</v>
      </c>
      <c r="E236" s="156">
        <f t="shared" si="64"/>
        <v>0</v>
      </c>
      <c r="F236" s="156">
        <f t="shared" si="64"/>
        <v>0</v>
      </c>
      <c r="G236" s="156">
        <f t="shared" si="64"/>
        <v>0</v>
      </c>
      <c r="H236" s="156">
        <f t="shared" si="64"/>
        <v>0</v>
      </c>
      <c r="I236" s="156">
        <f t="shared" si="64"/>
        <v>0</v>
      </c>
      <c r="J236" s="156">
        <f t="shared" si="64"/>
        <v>0</v>
      </c>
      <c r="K236" s="156">
        <f t="shared" si="64"/>
        <v>0</v>
      </c>
      <c r="L236" s="156">
        <f t="shared" si="64"/>
        <v>0</v>
      </c>
      <c r="M236" s="156">
        <f t="shared" si="64"/>
        <v>0</v>
      </c>
      <c r="N236" s="156">
        <f t="shared" si="64"/>
        <v>0</v>
      </c>
      <c r="O236" s="156">
        <f t="shared" si="64"/>
        <v>0</v>
      </c>
      <c r="P236" s="156">
        <f t="shared" si="64"/>
        <v>0</v>
      </c>
      <c r="Q236" s="156">
        <f t="shared" si="64"/>
        <v>0</v>
      </c>
    </row>
    <row r="237" spans="1:17" ht="12" customHeight="1" x14ac:dyDescent="0.25">
      <c r="A237" s="158" t="s">
        <v>63</v>
      </c>
      <c r="B237" s="157">
        <f>IF(B174=0,0,B174*1000000/B$5)</f>
        <v>402.85432803636553</v>
      </c>
      <c r="C237" s="157">
        <f t="shared" si="64"/>
        <v>419.03842813918635</v>
      </c>
      <c r="D237" s="157">
        <f t="shared" si="64"/>
        <v>486.64857844851031</v>
      </c>
      <c r="E237" s="157">
        <f t="shared" si="64"/>
        <v>499.69413563997438</v>
      </c>
      <c r="F237" s="157">
        <f t="shared" si="64"/>
        <v>537.77303239208015</v>
      </c>
      <c r="G237" s="157">
        <f t="shared" si="64"/>
        <v>543.59458296421155</v>
      </c>
      <c r="H237" s="157">
        <f t="shared" si="64"/>
        <v>569.96462912511117</v>
      </c>
      <c r="I237" s="157">
        <f t="shared" si="64"/>
        <v>623.15688707200786</v>
      </c>
      <c r="J237" s="157">
        <f t="shared" si="64"/>
        <v>617.32969587473792</v>
      </c>
      <c r="K237" s="157">
        <f t="shared" si="64"/>
        <v>730.87973265922085</v>
      </c>
      <c r="L237" s="157">
        <f t="shared" si="64"/>
        <v>799.9248300149228</v>
      </c>
      <c r="M237" s="157">
        <f t="shared" si="64"/>
        <v>616.36995871738429</v>
      </c>
      <c r="N237" s="157">
        <f t="shared" si="64"/>
        <v>740.64904518132755</v>
      </c>
      <c r="O237" s="157">
        <f t="shared" si="64"/>
        <v>757.78836757567194</v>
      </c>
      <c r="P237" s="157">
        <f t="shared" si="64"/>
        <v>775.1724140886887</v>
      </c>
      <c r="Q237" s="157">
        <f t="shared" si="64"/>
        <v>783.86413689540382</v>
      </c>
    </row>
    <row r="238" spans="1:17" ht="12" customHeight="1" x14ac:dyDescent="0.25">
      <c r="A238" s="167" t="s">
        <v>171</v>
      </c>
      <c r="B238" s="132">
        <f>IF(B175=0,0,B175*1000000/B$11)</f>
        <v>1221.8466026196652</v>
      </c>
      <c r="C238" s="132">
        <f t="shared" ref="C238:Q238" si="65">IF(C175=0,0,C175*1000000/C$11)</f>
        <v>1216.5315536957457</v>
      </c>
      <c r="D238" s="132">
        <f t="shared" si="65"/>
        <v>1197.4826792603576</v>
      </c>
      <c r="E238" s="132">
        <f t="shared" si="65"/>
        <v>1189.6090043840752</v>
      </c>
      <c r="F238" s="132">
        <f t="shared" si="65"/>
        <v>1187.6305292136599</v>
      </c>
      <c r="G238" s="132">
        <f t="shared" si="65"/>
        <v>1173.0262768731552</v>
      </c>
      <c r="H238" s="132">
        <f t="shared" si="65"/>
        <v>1153.9155600758252</v>
      </c>
      <c r="I238" s="132">
        <f t="shared" si="65"/>
        <v>1141.3477379572539</v>
      </c>
      <c r="J238" s="132">
        <f t="shared" si="65"/>
        <v>1133.5489713456811</v>
      </c>
      <c r="K238" s="132">
        <f t="shared" si="65"/>
        <v>1064.1771494897253</v>
      </c>
      <c r="L238" s="132">
        <f t="shared" si="65"/>
        <v>1209.6020272236249</v>
      </c>
      <c r="M238" s="132">
        <f t="shared" si="65"/>
        <v>1043.6959323440667</v>
      </c>
      <c r="N238" s="132">
        <f t="shared" si="65"/>
        <v>1185.40312246187</v>
      </c>
      <c r="O238" s="132">
        <f t="shared" si="65"/>
        <v>1179.376496904202</v>
      </c>
      <c r="P238" s="132">
        <f t="shared" si="65"/>
        <v>1147.7465135950688</v>
      </c>
      <c r="Q238" s="132">
        <f t="shared" si="65"/>
        <v>1131.7315836522603</v>
      </c>
    </row>
    <row r="239" spans="1:17" ht="12" customHeight="1" x14ac:dyDescent="0.25">
      <c r="A239" s="167" t="s">
        <v>144</v>
      </c>
      <c r="B239" s="132">
        <f>IF(B176=0,0,B176*1000000/B$12)</f>
        <v>583.23420974524197</v>
      </c>
      <c r="C239" s="132">
        <f t="shared" ref="C239:Q239" si="66">IF(C176=0,0,C176*1000000/C$12)</f>
        <v>581.67315868511298</v>
      </c>
      <c r="D239" s="132">
        <f t="shared" si="66"/>
        <v>571.56714602760314</v>
      </c>
      <c r="E239" s="132">
        <f t="shared" si="66"/>
        <v>570.73325141748717</v>
      </c>
      <c r="F239" s="132">
        <f t="shared" si="66"/>
        <v>570.75888149486605</v>
      </c>
      <c r="G239" s="132">
        <f t="shared" si="66"/>
        <v>564.14688556835893</v>
      </c>
      <c r="H239" s="132">
        <f t="shared" si="66"/>
        <v>556.37810538808378</v>
      </c>
      <c r="I239" s="132">
        <f t="shared" si="66"/>
        <v>551.11312288987835</v>
      </c>
      <c r="J239" s="132">
        <f t="shared" si="66"/>
        <v>547.25818649433393</v>
      </c>
      <c r="K239" s="132">
        <f t="shared" si="66"/>
        <v>546.05768232449248</v>
      </c>
      <c r="L239" s="132">
        <f t="shared" si="66"/>
        <v>543.81780594612997</v>
      </c>
      <c r="M239" s="132">
        <f t="shared" si="66"/>
        <v>495.80294444745562</v>
      </c>
      <c r="N239" s="132">
        <f t="shared" si="66"/>
        <v>565.16868435711717</v>
      </c>
      <c r="O239" s="132">
        <f t="shared" si="66"/>
        <v>561.69891122928675</v>
      </c>
      <c r="P239" s="132">
        <f t="shared" si="66"/>
        <v>550.81354698210259</v>
      </c>
      <c r="Q239" s="132">
        <f t="shared" si="66"/>
        <v>543.61453023080583</v>
      </c>
    </row>
    <row r="240" spans="1:17" ht="12" customHeight="1" x14ac:dyDescent="0.25">
      <c r="A240" s="167" t="s">
        <v>143</v>
      </c>
      <c r="B240" s="132">
        <f>IF(B177=0,0,B177*1000000/B$13)</f>
        <v>372.10342581746835</v>
      </c>
      <c r="C240" s="132">
        <f t="shared" ref="C240:Q242" si="67">IF(C177=0,0,C177*1000000/C$13)</f>
        <v>378.0875531453288</v>
      </c>
      <c r="D240" s="132">
        <f t="shared" si="67"/>
        <v>371.51864491792963</v>
      </c>
      <c r="E240" s="132">
        <f t="shared" si="67"/>
        <v>370.9766134213553</v>
      </c>
      <c r="F240" s="132">
        <f t="shared" si="67"/>
        <v>370.99327297165451</v>
      </c>
      <c r="G240" s="132">
        <f t="shared" si="67"/>
        <v>366.69547561943182</v>
      </c>
      <c r="H240" s="132">
        <f t="shared" si="67"/>
        <v>361.64576850224972</v>
      </c>
      <c r="I240" s="132">
        <f t="shared" si="67"/>
        <v>358.22352987842248</v>
      </c>
      <c r="J240" s="132">
        <f t="shared" si="67"/>
        <v>355.71782122132805</v>
      </c>
      <c r="K240" s="132">
        <f t="shared" si="67"/>
        <v>354.93749351091878</v>
      </c>
      <c r="L240" s="132">
        <f t="shared" si="67"/>
        <v>353.48157386499048</v>
      </c>
      <c r="M240" s="132">
        <f t="shared" si="67"/>
        <v>322.27191389085112</v>
      </c>
      <c r="N240" s="132">
        <f t="shared" si="67"/>
        <v>378.66301851927295</v>
      </c>
      <c r="O240" s="132">
        <f t="shared" si="67"/>
        <v>365.10429229904088</v>
      </c>
      <c r="P240" s="132">
        <f t="shared" si="67"/>
        <v>358.02880553837122</v>
      </c>
      <c r="Q240" s="132">
        <f t="shared" si="67"/>
        <v>353.34944465002968</v>
      </c>
    </row>
    <row r="241" spans="1:17" ht="12" customHeight="1" x14ac:dyDescent="0.25">
      <c r="A241" s="166" t="s">
        <v>57</v>
      </c>
      <c r="B241" s="165">
        <f>IF(B178=0,0,B178*1000000/B$13)</f>
        <v>372.10342581746835</v>
      </c>
      <c r="C241" s="165">
        <f t="shared" si="67"/>
        <v>378.0875531453288</v>
      </c>
      <c r="D241" s="165">
        <f t="shared" si="67"/>
        <v>371.51864491792963</v>
      </c>
      <c r="E241" s="165">
        <f t="shared" si="67"/>
        <v>370.9766134213553</v>
      </c>
      <c r="F241" s="165">
        <f t="shared" si="67"/>
        <v>370.99327297165451</v>
      </c>
      <c r="G241" s="165">
        <f t="shared" si="67"/>
        <v>366.69547561943182</v>
      </c>
      <c r="H241" s="165">
        <f t="shared" si="67"/>
        <v>361.64576850224972</v>
      </c>
      <c r="I241" s="165">
        <f t="shared" si="67"/>
        <v>358.22352987842248</v>
      </c>
      <c r="J241" s="165">
        <f t="shared" si="67"/>
        <v>355.71782122132805</v>
      </c>
      <c r="K241" s="165">
        <f t="shared" si="67"/>
        <v>354.93749351091878</v>
      </c>
      <c r="L241" s="165">
        <f t="shared" si="67"/>
        <v>353.48157386499048</v>
      </c>
      <c r="M241" s="165">
        <f t="shared" si="67"/>
        <v>322.27191389085112</v>
      </c>
      <c r="N241" s="165">
        <f t="shared" si="67"/>
        <v>378.66301851927295</v>
      </c>
      <c r="O241" s="165">
        <f t="shared" si="67"/>
        <v>365.10429229904088</v>
      </c>
      <c r="P241" s="165">
        <f t="shared" si="67"/>
        <v>358.02880553837122</v>
      </c>
      <c r="Q241" s="165">
        <f t="shared" si="67"/>
        <v>353.34944465002968</v>
      </c>
    </row>
    <row r="242" spans="1:17" ht="12" customHeight="1" x14ac:dyDescent="0.25">
      <c r="A242" s="147" t="s">
        <v>59</v>
      </c>
      <c r="B242" s="164">
        <f>IF(B179=0,0,B179*1000000/B$13)</f>
        <v>0</v>
      </c>
      <c r="C242" s="164">
        <f t="shared" si="67"/>
        <v>0</v>
      </c>
      <c r="D242" s="164">
        <f t="shared" si="67"/>
        <v>0</v>
      </c>
      <c r="E242" s="164">
        <f t="shared" si="67"/>
        <v>0</v>
      </c>
      <c r="F242" s="164">
        <f t="shared" si="67"/>
        <v>0</v>
      </c>
      <c r="G242" s="164">
        <f t="shared" si="67"/>
        <v>0</v>
      </c>
      <c r="H242" s="164">
        <f t="shared" si="67"/>
        <v>0</v>
      </c>
      <c r="I242" s="164">
        <f t="shared" si="67"/>
        <v>0</v>
      </c>
      <c r="J242" s="164">
        <f t="shared" si="67"/>
        <v>0</v>
      </c>
      <c r="K242" s="164">
        <f t="shared" si="67"/>
        <v>0</v>
      </c>
      <c r="L242" s="164">
        <f t="shared" si="67"/>
        <v>0</v>
      </c>
      <c r="M242" s="164">
        <f t="shared" si="67"/>
        <v>0</v>
      </c>
      <c r="N242" s="164">
        <f t="shared" si="67"/>
        <v>0</v>
      </c>
      <c r="O242" s="164">
        <f t="shared" si="67"/>
        <v>0</v>
      </c>
      <c r="P242" s="164">
        <f t="shared" si="67"/>
        <v>0</v>
      </c>
      <c r="Q242" s="164">
        <f t="shared" si="67"/>
        <v>0</v>
      </c>
    </row>
    <row r="243" spans="1:17" ht="12" customHeight="1" x14ac:dyDescent="0.25">
      <c r="A243" s="163" t="s">
        <v>142</v>
      </c>
      <c r="B243" s="162">
        <f>IF(B180=0,0,B180*1000000/B$14)</f>
        <v>0</v>
      </c>
      <c r="C243" s="162">
        <f t="shared" ref="C243:Q243" si="68">IF(C180=0,0,C180*1000000/C$14)</f>
        <v>0</v>
      </c>
      <c r="D243" s="162">
        <f t="shared" si="68"/>
        <v>0</v>
      </c>
      <c r="E243" s="162">
        <f t="shared" si="68"/>
        <v>0</v>
      </c>
      <c r="F243" s="162">
        <f t="shared" si="68"/>
        <v>0</v>
      </c>
      <c r="G243" s="162">
        <f t="shared" si="68"/>
        <v>0</v>
      </c>
      <c r="H243" s="162">
        <f t="shared" si="68"/>
        <v>0</v>
      </c>
      <c r="I243" s="162">
        <f t="shared" si="68"/>
        <v>0</v>
      </c>
      <c r="J243" s="162">
        <f t="shared" si="68"/>
        <v>0</v>
      </c>
      <c r="K243" s="162">
        <f t="shared" si="68"/>
        <v>0</v>
      </c>
      <c r="L243" s="162">
        <f t="shared" si="68"/>
        <v>0</v>
      </c>
      <c r="M243" s="162">
        <f t="shared" si="68"/>
        <v>0</v>
      </c>
      <c r="N243" s="162">
        <f t="shared" si="68"/>
        <v>0</v>
      </c>
      <c r="O243" s="162">
        <f t="shared" si="68"/>
        <v>0</v>
      </c>
      <c r="P243" s="162">
        <f t="shared" si="68"/>
        <v>0</v>
      </c>
      <c r="Q243" s="162">
        <f t="shared" si="68"/>
        <v>0</v>
      </c>
    </row>
    <row r="244" spans="1:17" ht="12" customHeight="1" x14ac:dyDescent="0.25">
      <c r="A244" s="161" t="s">
        <v>141</v>
      </c>
      <c r="B244" s="160">
        <f>IF(B181=0,0,B181*1000000/B$15)</f>
        <v>0</v>
      </c>
      <c r="C244" s="160">
        <f t="shared" ref="C244:Q246" si="69">IF(C181=0,0,C181*1000000/C$15)</f>
        <v>0</v>
      </c>
      <c r="D244" s="160">
        <f t="shared" si="69"/>
        <v>0</v>
      </c>
      <c r="E244" s="160">
        <f t="shared" si="69"/>
        <v>0</v>
      </c>
      <c r="F244" s="160">
        <f t="shared" si="69"/>
        <v>0</v>
      </c>
      <c r="G244" s="160">
        <f t="shared" si="69"/>
        <v>0</v>
      </c>
      <c r="H244" s="160">
        <f t="shared" si="69"/>
        <v>0</v>
      </c>
      <c r="I244" s="160">
        <f t="shared" si="69"/>
        <v>0</v>
      </c>
      <c r="J244" s="160">
        <f t="shared" si="69"/>
        <v>0</v>
      </c>
      <c r="K244" s="160">
        <f t="shared" si="69"/>
        <v>0</v>
      </c>
      <c r="L244" s="160">
        <f t="shared" si="69"/>
        <v>0</v>
      </c>
      <c r="M244" s="160">
        <f t="shared" si="69"/>
        <v>0</v>
      </c>
      <c r="N244" s="160">
        <f t="shared" si="69"/>
        <v>0</v>
      </c>
      <c r="O244" s="160">
        <f t="shared" si="69"/>
        <v>0</v>
      </c>
      <c r="P244" s="160">
        <f t="shared" si="69"/>
        <v>0</v>
      </c>
      <c r="Q244" s="160">
        <f t="shared" si="69"/>
        <v>0</v>
      </c>
    </row>
    <row r="245" spans="1:17" ht="12" customHeight="1" x14ac:dyDescent="0.25">
      <c r="A245" s="148" t="s">
        <v>60</v>
      </c>
      <c r="B245" s="156">
        <f>IF(B182=0,0,B182*1000000/B$15)</f>
        <v>0</v>
      </c>
      <c r="C245" s="156">
        <f t="shared" si="69"/>
        <v>0</v>
      </c>
      <c r="D245" s="156">
        <f t="shared" si="69"/>
        <v>0</v>
      </c>
      <c r="E245" s="156">
        <f t="shared" si="69"/>
        <v>0</v>
      </c>
      <c r="F245" s="156">
        <f t="shared" si="69"/>
        <v>0</v>
      </c>
      <c r="G245" s="156">
        <f t="shared" si="69"/>
        <v>0</v>
      </c>
      <c r="H245" s="156">
        <f t="shared" si="69"/>
        <v>0</v>
      </c>
      <c r="I245" s="156">
        <f t="shared" si="69"/>
        <v>0</v>
      </c>
      <c r="J245" s="156">
        <f t="shared" si="69"/>
        <v>0</v>
      </c>
      <c r="K245" s="156">
        <f t="shared" si="69"/>
        <v>0</v>
      </c>
      <c r="L245" s="156">
        <f t="shared" si="69"/>
        <v>0</v>
      </c>
      <c r="M245" s="156">
        <f t="shared" si="69"/>
        <v>0</v>
      </c>
      <c r="N245" s="156">
        <f t="shared" si="69"/>
        <v>0</v>
      </c>
      <c r="O245" s="156">
        <f t="shared" si="69"/>
        <v>0</v>
      </c>
      <c r="P245" s="156">
        <f t="shared" si="69"/>
        <v>0</v>
      </c>
      <c r="Q245" s="156">
        <f t="shared" si="69"/>
        <v>0</v>
      </c>
    </row>
    <row r="246" spans="1:17" ht="12" customHeight="1" x14ac:dyDescent="0.25">
      <c r="A246" s="148" t="s">
        <v>59</v>
      </c>
      <c r="B246" s="156">
        <f>IF(B183=0,0,B183*1000000/B$15)</f>
        <v>0</v>
      </c>
      <c r="C246" s="156">
        <f t="shared" si="69"/>
        <v>0</v>
      </c>
      <c r="D246" s="156">
        <f t="shared" si="69"/>
        <v>0</v>
      </c>
      <c r="E246" s="156">
        <f t="shared" si="69"/>
        <v>0</v>
      </c>
      <c r="F246" s="156">
        <f t="shared" si="69"/>
        <v>0</v>
      </c>
      <c r="G246" s="156">
        <f t="shared" si="69"/>
        <v>0</v>
      </c>
      <c r="H246" s="156">
        <f t="shared" si="69"/>
        <v>0</v>
      </c>
      <c r="I246" s="156">
        <f t="shared" si="69"/>
        <v>0</v>
      </c>
      <c r="J246" s="156">
        <f t="shared" si="69"/>
        <v>0</v>
      </c>
      <c r="K246" s="156">
        <f t="shared" si="69"/>
        <v>0</v>
      </c>
      <c r="L246" s="156">
        <f t="shared" si="69"/>
        <v>0</v>
      </c>
      <c r="M246" s="156">
        <f t="shared" si="69"/>
        <v>0</v>
      </c>
      <c r="N246" s="156">
        <f t="shared" si="69"/>
        <v>0</v>
      </c>
      <c r="O246" s="156">
        <f t="shared" si="69"/>
        <v>0</v>
      </c>
      <c r="P246" s="156">
        <f t="shared" si="69"/>
        <v>0</v>
      </c>
      <c r="Q246" s="156">
        <f t="shared" si="69"/>
        <v>0</v>
      </c>
    </row>
    <row r="247" spans="1:17" ht="12" customHeight="1" x14ac:dyDescent="0.25">
      <c r="A247" s="158" t="s">
        <v>62</v>
      </c>
      <c r="B247" s="157">
        <f>IF(B184=0,0,B184*1000000/B$5)</f>
        <v>110.83537854212506</v>
      </c>
      <c r="C247" s="157">
        <f t="shared" ref="C247:Q247" si="70">IF(C184=0,0,C184*1000000/C$5)</f>
        <v>106.10980311579442</v>
      </c>
      <c r="D247" s="157">
        <f t="shared" si="70"/>
        <v>104.80192121130796</v>
      </c>
      <c r="E247" s="157">
        <f t="shared" si="70"/>
        <v>100.53724536842802</v>
      </c>
      <c r="F247" s="157">
        <f t="shared" si="70"/>
        <v>103.18938341564322</v>
      </c>
      <c r="G247" s="157">
        <f t="shared" si="70"/>
        <v>99.292737688380001</v>
      </c>
      <c r="H247" s="157">
        <f t="shared" si="70"/>
        <v>92.813628806553979</v>
      </c>
      <c r="I247" s="157">
        <f t="shared" si="70"/>
        <v>89.261515664142465</v>
      </c>
      <c r="J247" s="157">
        <f t="shared" si="70"/>
        <v>86.501723462056376</v>
      </c>
      <c r="K247" s="157">
        <f t="shared" si="70"/>
        <v>86.590250057639025</v>
      </c>
      <c r="L247" s="157">
        <f t="shared" si="70"/>
        <v>84.410909107229955</v>
      </c>
      <c r="M247" s="157">
        <f t="shared" si="70"/>
        <v>75.145966424886808</v>
      </c>
      <c r="N247" s="157">
        <f t="shared" si="70"/>
        <v>76.188392331937692</v>
      </c>
      <c r="O247" s="157">
        <f t="shared" si="70"/>
        <v>73.412246163395523</v>
      </c>
      <c r="P247" s="157">
        <f t="shared" si="70"/>
        <v>62.941203830743184</v>
      </c>
      <c r="Q247" s="157">
        <f t="shared" si="70"/>
        <v>62.259011523984839</v>
      </c>
    </row>
    <row r="248" spans="1:17" ht="12" customHeight="1" x14ac:dyDescent="0.25">
      <c r="A248" s="23" t="s">
        <v>58</v>
      </c>
      <c r="B248" s="156">
        <f>IF(B185=0,0,B185*1000000/B$17)</f>
        <v>0</v>
      </c>
      <c r="C248" s="156">
        <f t="shared" ref="C248:Q248" si="71">IF(C185=0,0,C185*1000000/C$17)</f>
        <v>0</v>
      </c>
      <c r="D248" s="156">
        <f t="shared" si="71"/>
        <v>0</v>
      </c>
      <c r="E248" s="156">
        <f t="shared" si="71"/>
        <v>0</v>
      </c>
      <c r="F248" s="156">
        <f t="shared" si="71"/>
        <v>0</v>
      </c>
      <c r="G248" s="156">
        <f t="shared" si="71"/>
        <v>0</v>
      </c>
      <c r="H248" s="156">
        <f t="shared" si="71"/>
        <v>0</v>
      </c>
      <c r="I248" s="156">
        <f t="shared" si="71"/>
        <v>0</v>
      </c>
      <c r="J248" s="156">
        <f t="shared" si="71"/>
        <v>0</v>
      </c>
      <c r="K248" s="156">
        <f t="shared" si="71"/>
        <v>0</v>
      </c>
      <c r="L248" s="156">
        <f t="shared" si="71"/>
        <v>0</v>
      </c>
      <c r="M248" s="156">
        <f t="shared" si="71"/>
        <v>0</v>
      </c>
      <c r="N248" s="156">
        <f t="shared" si="71"/>
        <v>0</v>
      </c>
      <c r="O248" s="156">
        <f t="shared" si="71"/>
        <v>0</v>
      </c>
      <c r="P248" s="156">
        <f t="shared" si="71"/>
        <v>0</v>
      </c>
      <c r="Q248" s="156">
        <f t="shared" si="71"/>
        <v>0</v>
      </c>
    </row>
    <row r="249" spans="1:17" ht="12" customHeight="1" x14ac:dyDescent="0.25">
      <c r="A249" s="23" t="s">
        <v>57</v>
      </c>
      <c r="B249" s="156">
        <f>IF(B186=0,0,B186*1000000/B$18)</f>
        <v>397.86472654182069</v>
      </c>
      <c r="C249" s="156">
        <f t="shared" ref="C249:Q249" si="72">IF(C186=0,0,C186*1000000/C$18)</f>
        <v>394.85523158750425</v>
      </c>
      <c r="D249" s="156">
        <f t="shared" si="72"/>
        <v>396.8688196854593</v>
      </c>
      <c r="E249" s="156">
        <f t="shared" si="72"/>
        <v>390.91468907832859</v>
      </c>
      <c r="F249" s="156">
        <f t="shared" si="72"/>
        <v>401.85159196650665</v>
      </c>
      <c r="G249" s="156">
        <f t="shared" si="72"/>
        <v>392.17995597504097</v>
      </c>
      <c r="H249" s="156">
        <f t="shared" si="72"/>
        <v>386.57634363288923</v>
      </c>
      <c r="I249" s="156">
        <f t="shared" si="72"/>
        <v>386.90708598733903</v>
      </c>
      <c r="J249" s="156">
        <f t="shared" si="72"/>
        <v>381.60775239480108</v>
      </c>
      <c r="K249" s="156">
        <f t="shared" si="72"/>
        <v>376.95831767589783</v>
      </c>
      <c r="L249" s="156">
        <f t="shared" si="72"/>
        <v>389.798180430407</v>
      </c>
      <c r="M249" s="156">
        <f t="shared" si="72"/>
        <v>364.70527665233635</v>
      </c>
      <c r="N249" s="156">
        <f t="shared" si="72"/>
        <v>379.12868822487837</v>
      </c>
      <c r="O249" s="156">
        <f t="shared" si="72"/>
        <v>381.34397255201679</v>
      </c>
      <c r="P249" s="156">
        <f t="shared" si="72"/>
        <v>381.05963114849169</v>
      </c>
      <c r="Q249" s="156">
        <f t="shared" si="72"/>
        <v>377.93354715496349</v>
      </c>
    </row>
    <row r="250" spans="1:17" ht="12" customHeight="1" x14ac:dyDescent="0.25">
      <c r="A250" s="29" t="s">
        <v>140</v>
      </c>
      <c r="B250" s="57">
        <f>IF(B187=0,0,B187*1000000/B$19)</f>
        <v>0</v>
      </c>
      <c r="C250" s="57">
        <f t="shared" ref="C250:Q250" si="73">IF(C187=0,0,C187*1000000/C$19)</f>
        <v>0</v>
      </c>
      <c r="D250" s="57">
        <f t="shared" si="73"/>
        <v>0</v>
      </c>
      <c r="E250" s="57">
        <f t="shared" si="73"/>
        <v>0</v>
      </c>
      <c r="F250" s="57">
        <f t="shared" si="73"/>
        <v>0</v>
      </c>
      <c r="G250" s="57">
        <f t="shared" si="73"/>
        <v>0</v>
      </c>
      <c r="H250" s="57">
        <f t="shared" si="73"/>
        <v>0</v>
      </c>
      <c r="I250" s="57">
        <f t="shared" si="73"/>
        <v>0</v>
      </c>
      <c r="J250" s="57">
        <f t="shared" si="73"/>
        <v>0</v>
      </c>
      <c r="K250" s="57">
        <f t="shared" si="73"/>
        <v>0</v>
      </c>
      <c r="L250" s="57">
        <f t="shared" si="73"/>
        <v>0</v>
      </c>
      <c r="M250" s="57">
        <f t="shared" si="73"/>
        <v>0</v>
      </c>
      <c r="N250" s="57">
        <f t="shared" si="73"/>
        <v>0</v>
      </c>
      <c r="O250" s="57">
        <f t="shared" si="73"/>
        <v>0</v>
      </c>
      <c r="P250" s="57">
        <f t="shared" si="73"/>
        <v>0</v>
      </c>
      <c r="Q250" s="57">
        <f t="shared" si="73"/>
        <v>0</v>
      </c>
    </row>
    <row r="252" spans="1:17" ht="12" customHeight="1" x14ac:dyDescent="0.25">
      <c r="A252" s="152" t="s">
        <v>196</v>
      </c>
      <c r="B252" s="184">
        <f>B189/RES_summary!B$19</f>
        <v>207.3581689168341</v>
      </c>
      <c r="C252" s="184">
        <f>C189/RES_summary!C$19</f>
        <v>217.9254596637783</v>
      </c>
      <c r="D252" s="184">
        <f>D189/RES_summary!D$19</f>
        <v>207.16676569879149</v>
      </c>
      <c r="E252" s="184">
        <f>E189/RES_summary!E$19</f>
        <v>211.13331208853023</v>
      </c>
      <c r="F252" s="184">
        <f>F189/RES_summary!F$19</f>
        <v>217.92173355211969</v>
      </c>
      <c r="G252" s="184">
        <f>G189/RES_summary!G$19</f>
        <v>200.58334454317114</v>
      </c>
      <c r="H252" s="184">
        <f>H189/RES_summary!H$19</f>
        <v>194.9938393563792</v>
      </c>
      <c r="I252" s="184">
        <f>I189/RES_summary!I$19</f>
        <v>188.56474236576884</v>
      </c>
      <c r="J252" s="184">
        <f>J189/RES_summary!J$19</f>
        <v>190.99310232221549</v>
      </c>
      <c r="K252" s="184">
        <f>K189/RES_summary!K$19</f>
        <v>175.96332045699108</v>
      </c>
      <c r="L252" s="184">
        <f>L189/RES_summary!L$19</f>
        <v>195.85160323057872</v>
      </c>
      <c r="M252" s="184">
        <f>M189/RES_summary!M$19</f>
        <v>149.52154071913407</v>
      </c>
      <c r="N252" s="184">
        <f>N189/RES_summary!N$19</f>
        <v>167.06970020800827</v>
      </c>
      <c r="O252" s="184">
        <f>O189/RES_summary!O$19</f>
        <v>173.45957469064533</v>
      </c>
      <c r="P252" s="184">
        <f>P189/RES_summary!P$19</f>
        <v>140.51574738201333</v>
      </c>
      <c r="Q252" s="184">
        <f>Q189/RES_summary!Q$19</f>
        <v>147.3133233864566</v>
      </c>
    </row>
    <row r="253" spans="1:17" ht="12.95" customHeight="1" x14ac:dyDescent="0.25">
      <c r="A253" s="158" t="s">
        <v>65</v>
      </c>
      <c r="B253" s="178">
        <f>B190/RES_summary!B$19</f>
        <v>165.19292424338144</v>
      </c>
      <c r="C253" s="178">
        <f>C190/RES_summary!C$19</f>
        <v>175.55088297951241</v>
      </c>
      <c r="D253" s="178">
        <f>D190/RES_summary!D$19</f>
        <v>164.2467883247659</v>
      </c>
      <c r="E253" s="178">
        <f>E190/RES_summary!E$19</f>
        <v>167.538933678961</v>
      </c>
      <c r="F253" s="178">
        <f>F190/RES_summary!F$19</f>
        <v>173.95086637902932</v>
      </c>
      <c r="G253" s="178">
        <f>G190/RES_summary!G$19</f>
        <v>158.10480955910916</v>
      </c>
      <c r="H253" s="178">
        <f>H190/RES_summary!H$19</f>
        <v>152.48263002401276</v>
      </c>
      <c r="I253" s="178">
        <f>I190/RES_summary!I$19</f>
        <v>145.97938388654296</v>
      </c>
      <c r="J253" s="178">
        <f>J190/RES_summary!J$19</f>
        <v>148.43058455110116</v>
      </c>
      <c r="K253" s="178">
        <f>K190/RES_summary!K$19</f>
        <v>133.6272049167178</v>
      </c>
      <c r="L253" s="178">
        <f>L190/RES_summary!L$19</f>
        <v>150.04412656590108</v>
      </c>
      <c r="M253" s="178">
        <f>M190/RES_summary!M$19</f>
        <v>110.52024139666631</v>
      </c>
      <c r="N253" s="178">
        <f>N190/RES_summary!N$19</f>
        <v>121.51089357416188</v>
      </c>
      <c r="O253" s="178">
        <f>O190/RES_summary!O$19</f>
        <v>126.95015954442162</v>
      </c>
      <c r="P253" s="178">
        <f>P190/RES_summary!P$19</f>
        <v>97.324961461957258</v>
      </c>
      <c r="Q253" s="178">
        <f>Q190/RES_summary!Q$19</f>
        <v>103.74111256618532</v>
      </c>
    </row>
    <row r="254" spans="1:17" ht="12" customHeight="1" x14ac:dyDescent="0.25">
      <c r="A254" s="23" t="s">
        <v>58</v>
      </c>
      <c r="B254" s="177">
        <f>B191/RES_summary!B$19</f>
        <v>164.52492738077802</v>
      </c>
      <c r="C254" s="177">
        <f>C191/RES_summary!C$19</f>
        <v>174.8063055565066</v>
      </c>
      <c r="D254" s="177">
        <f>D191/RES_summary!D$19</f>
        <v>163.49085178675364</v>
      </c>
      <c r="E254" s="177">
        <f>E191/RES_summary!E$19</f>
        <v>166.52158574781797</v>
      </c>
      <c r="F254" s="177">
        <f>F191/RES_summary!F$19</f>
        <v>172.98024617646897</v>
      </c>
      <c r="G254" s="177">
        <f>G191/RES_summary!G$19</f>
        <v>157.54563718588628</v>
      </c>
      <c r="H254" s="177">
        <f>H191/RES_summary!H$19</f>
        <v>151.80326794463824</v>
      </c>
      <c r="I254" s="177">
        <f>I191/RES_summary!I$19</f>
        <v>145.32266189157477</v>
      </c>
      <c r="J254" s="177">
        <f>J191/RES_summary!J$19</f>
        <v>147.5544986072176</v>
      </c>
      <c r="K254" s="177">
        <f>K191/RES_summary!K$19</f>
        <v>133.0494790918259</v>
      </c>
      <c r="L254" s="177">
        <f>L191/RES_summary!L$19</f>
        <v>148.81317124923564</v>
      </c>
      <c r="M254" s="177">
        <f>M191/RES_summary!M$19</f>
        <v>110.06914706508806</v>
      </c>
      <c r="N254" s="177">
        <f>N191/RES_summary!N$19</f>
        <v>120.34819601911164</v>
      </c>
      <c r="O254" s="177">
        <f>O191/RES_summary!O$19</f>
        <v>125.37849329793072</v>
      </c>
      <c r="P254" s="177">
        <f>P191/RES_summary!P$19</f>
        <v>96.687755410064483</v>
      </c>
      <c r="Q254" s="177">
        <f>Q191/RES_summary!Q$19</f>
        <v>102.78068623328356</v>
      </c>
    </row>
    <row r="255" spans="1:17" ht="12" customHeight="1" x14ac:dyDescent="0.25">
      <c r="A255" s="23" t="s">
        <v>60</v>
      </c>
      <c r="B255" s="177">
        <f>B192/RES_summary!B$19</f>
        <v>0.66799686260343205</v>
      </c>
      <c r="C255" s="177">
        <f>C192/RES_summary!C$19</f>
        <v>0.74457742300579555</v>
      </c>
      <c r="D255" s="177">
        <f>D192/RES_summary!D$19</f>
        <v>0.75593653801228977</v>
      </c>
      <c r="E255" s="177">
        <f>E192/RES_summary!E$19</f>
        <v>1.0173479311430362</v>
      </c>
      <c r="F255" s="177">
        <f>F192/RES_summary!F$19</f>
        <v>0.97062020256035875</v>
      </c>
      <c r="G255" s="177">
        <f>G192/RES_summary!G$19</f>
        <v>0.55917237322288749</v>
      </c>
      <c r="H255" s="177">
        <f>H192/RES_summary!H$19</f>
        <v>0.67936207937454463</v>
      </c>
      <c r="I255" s="177">
        <f>I192/RES_summary!I$19</f>
        <v>0.65672199496817762</v>
      </c>
      <c r="J255" s="177">
        <f>J192/RES_summary!J$19</f>
        <v>0.87608594388357863</v>
      </c>
      <c r="K255" s="177">
        <f>K192/RES_summary!K$19</f>
        <v>0.57772582489189039</v>
      </c>
      <c r="L255" s="177">
        <f>L192/RES_summary!L$19</f>
        <v>1.2309553166654292</v>
      </c>
      <c r="M255" s="177">
        <f>M192/RES_summary!M$19</f>
        <v>0.45109433157825851</v>
      </c>
      <c r="N255" s="177">
        <f>N192/RES_summary!N$19</f>
        <v>1.162697555050235</v>
      </c>
      <c r="O255" s="177">
        <f>O192/RES_summary!O$19</f>
        <v>1.5716662464908988</v>
      </c>
      <c r="P255" s="177">
        <f>P192/RES_summary!P$19</f>
        <v>0.63720605189277824</v>
      </c>
      <c r="Q255" s="177">
        <f>Q192/RES_summary!Q$19</f>
        <v>0.96042633290174628</v>
      </c>
    </row>
    <row r="256" spans="1:17" ht="12.95" customHeight="1" x14ac:dyDescent="0.25">
      <c r="A256" s="158" t="s">
        <v>112</v>
      </c>
      <c r="B256" s="178">
        <f>B193/RES_summary!B$19</f>
        <v>0.15625782207017275</v>
      </c>
      <c r="C256" s="178">
        <f>C193/RES_summary!C$19</f>
        <v>0.15750119101345408</v>
      </c>
      <c r="D256" s="178">
        <f>D193/RES_summary!D$19</f>
        <v>0.16151992786851344</v>
      </c>
      <c r="E256" s="178">
        <f>E193/RES_summary!E$19</f>
        <v>0.16004586684757607</v>
      </c>
      <c r="F256" s="178">
        <f>F193/RES_summary!F$19</f>
        <v>0.16027326638093267</v>
      </c>
      <c r="G256" s="178">
        <f>G193/RES_summary!G$19</f>
        <v>0.16571605802286393</v>
      </c>
      <c r="H256" s="178">
        <f>H193/RES_summary!H$19</f>
        <v>0.16539942646492428</v>
      </c>
      <c r="I256" s="178">
        <f>I193/RES_summary!I$19</f>
        <v>0.16607816407757087</v>
      </c>
      <c r="J256" s="178">
        <f>J193/RES_summary!J$19</f>
        <v>0.16521878662895484</v>
      </c>
      <c r="K256" s="178">
        <f>K193/RES_summary!K$19</f>
        <v>0.16548247584069431</v>
      </c>
      <c r="L256" s="178">
        <f>L193/RES_summary!L$19</f>
        <v>0.1607449408194164</v>
      </c>
      <c r="M256" s="178">
        <f>M193/RES_summary!M$19</f>
        <v>0.13914137756375572</v>
      </c>
      <c r="N256" s="178">
        <f>N193/RES_summary!N$19</f>
        <v>0.13588227508846804</v>
      </c>
      <c r="O256" s="178">
        <f>O193/RES_summary!O$19</f>
        <v>0.14383730232123815</v>
      </c>
      <c r="P256" s="178">
        <f>P193/RES_summary!P$19</f>
        <v>0.141320126001476</v>
      </c>
      <c r="Q256" s="178">
        <f>Q193/RES_summary!Q$19</f>
        <v>0.14859847944690074</v>
      </c>
    </row>
    <row r="257" spans="1:17" ht="12" customHeight="1" x14ac:dyDescent="0.25">
      <c r="A257" s="23" t="s">
        <v>60</v>
      </c>
      <c r="B257" s="177">
        <f>B194/RES_summary!B$19</f>
        <v>0.15625782207017275</v>
      </c>
      <c r="C257" s="177">
        <f>C194/RES_summary!C$19</f>
        <v>0.15750119101345408</v>
      </c>
      <c r="D257" s="177">
        <f>D194/RES_summary!D$19</f>
        <v>0.16151992786851344</v>
      </c>
      <c r="E257" s="177">
        <f>E194/RES_summary!E$19</f>
        <v>0.16004586684757607</v>
      </c>
      <c r="F257" s="177">
        <f>F194/RES_summary!F$19</f>
        <v>0.16027326638093267</v>
      </c>
      <c r="G257" s="177">
        <f>G194/RES_summary!G$19</f>
        <v>0.16571605802286393</v>
      </c>
      <c r="H257" s="177">
        <f>H194/RES_summary!H$19</f>
        <v>0.16539942646492428</v>
      </c>
      <c r="I257" s="177">
        <f>I194/RES_summary!I$19</f>
        <v>0.16607816407757087</v>
      </c>
      <c r="J257" s="177">
        <f>J194/RES_summary!J$19</f>
        <v>0.16521878662895484</v>
      </c>
      <c r="K257" s="177">
        <f>K194/RES_summary!K$19</f>
        <v>0.16548247584069431</v>
      </c>
      <c r="L257" s="177">
        <f>L194/RES_summary!L$19</f>
        <v>0.1607449408194164</v>
      </c>
      <c r="M257" s="177">
        <f>M194/RES_summary!M$19</f>
        <v>0.13914137756375572</v>
      </c>
      <c r="N257" s="177">
        <f>N194/RES_summary!N$19</f>
        <v>0.13588227508846804</v>
      </c>
      <c r="O257" s="177">
        <f>O194/RES_summary!O$19</f>
        <v>0.14383730232123815</v>
      </c>
      <c r="P257" s="177">
        <f>P194/RES_summary!P$19</f>
        <v>0.141320126001476</v>
      </c>
      <c r="Q257" s="177">
        <f>Q194/RES_summary!Q$19</f>
        <v>0.14859847944690074</v>
      </c>
    </row>
    <row r="258" spans="1:17" ht="12" customHeight="1" x14ac:dyDescent="0.25">
      <c r="A258" s="158" t="s">
        <v>63</v>
      </c>
      <c r="B258" s="178">
        <f>B195/RES_summary!B$19</f>
        <v>28.303994656286093</v>
      </c>
      <c r="C258" s="178">
        <f>C195/RES_summary!C$19</f>
        <v>28.637800096983078</v>
      </c>
      <c r="D258" s="178">
        <f>D195/RES_summary!D$19</f>
        <v>29.117693456138916</v>
      </c>
      <c r="E258" s="178">
        <f>E195/RES_summary!E$19</f>
        <v>29.487860707663728</v>
      </c>
      <c r="F258" s="178">
        <f>F195/RES_summary!F$19</f>
        <v>29.934675873542361</v>
      </c>
      <c r="G258" s="178">
        <f>G195/RES_summary!G$19</f>
        <v>29.064667640310837</v>
      </c>
      <c r="H258" s="178">
        <f>H195/RES_summary!H$19</f>
        <v>29.094937672624475</v>
      </c>
      <c r="I258" s="178">
        <f>I195/RES_summary!I$19</f>
        <v>29.419103094159961</v>
      </c>
      <c r="J258" s="178">
        <f>J195/RES_summary!J$19</f>
        <v>29.092089012615084</v>
      </c>
      <c r="K258" s="178">
        <f>K195/RES_summary!K$19</f>
        <v>29.233616772411363</v>
      </c>
      <c r="L258" s="178">
        <f>L195/RES_summary!L$19</f>
        <v>31.874922130397277</v>
      </c>
      <c r="M258" s="178">
        <f>M195/RES_summary!M$19</f>
        <v>26.803889818475117</v>
      </c>
      <c r="N258" s="178">
        <f>N195/RES_summary!N$19</f>
        <v>31.721395694764087</v>
      </c>
      <c r="O258" s="178">
        <f>O195/RES_summary!O$19</f>
        <v>31.904640365697365</v>
      </c>
      <c r="P258" s="178">
        <f>P195/RES_summary!P$19</f>
        <v>30.478591272218257</v>
      </c>
      <c r="Q258" s="178">
        <f>Q195/RES_summary!Q$19</f>
        <v>30.390016908352376</v>
      </c>
    </row>
    <row r="259" spans="1:17" ht="12" customHeight="1" x14ac:dyDescent="0.25">
      <c r="A259" s="167" t="s">
        <v>171</v>
      </c>
      <c r="B259" s="183">
        <f>B196/RES_summary!B$19</f>
        <v>39.618507504687166</v>
      </c>
      <c r="C259" s="183">
        <f>C196/RES_summary!C$19</f>
        <v>39.413373271116775</v>
      </c>
      <c r="D259" s="183">
        <f>D196/RES_summary!D$19</f>
        <v>38.619698562620655</v>
      </c>
      <c r="E259" s="183">
        <f>E196/RES_summary!E$19</f>
        <v>38.444731926914258</v>
      </c>
      <c r="F259" s="183">
        <f>F196/RES_summary!F$19</f>
        <v>38.315216786171476</v>
      </c>
      <c r="G259" s="183">
        <f>G196/RES_summary!G$19</f>
        <v>37.766784922456083</v>
      </c>
      <c r="H259" s="183">
        <f>H196/RES_summary!H$19</f>
        <v>37.069554871796548</v>
      </c>
      <c r="I259" s="183">
        <f>I196/RES_summary!I$19</f>
        <v>36.555063198182452</v>
      </c>
      <c r="J259" s="183">
        <f>J196/RES_summary!J$19</f>
        <v>36.079134049187047</v>
      </c>
      <c r="K259" s="183">
        <f>K196/RES_summary!K$19</f>
        <v>33.656968990190357</v>
      </c>
      <c r="L259" s="183">
        <f>L196/RES_summary!L$19</f>
        <v>38.06481686942552</v>
      </c>
      <c r="M259" s="183">
        <f>M196/RES_summary!M$19</f>
        <v>32.17503832848984</v>
      </c>
      <c r="N259" s="183">
        <f>N196/RES_summary!N$19</f>
        <v>36.311092096599694</v>
      </c>
      <c r="O259" s="183">
        <f>O196/RES_summary!O$19</f>
        <v>35.830798288212264</v>
      </c>
      <c r="P259" s="183">
        <f>P196/RES_summary!P$19</f>
        <v>34.905464569721978</v>
      </c>
      <c r="Q259" s="183">
        <f>Q196/RES_summary!Q$19</f>
        <v>34.222605182305415</v>
      </c>
    </row>
    <row r="260" spans="1:17" ht="12" customHeight="1" x14ac:dyDescent="0.25">
      <c r="A260" s="167" t="s">
        <v>144</v>
      </c>
      <c r="B260" s="183">
        <f>B197/RES_summary!B$19</f>
        <v>28.795155447408259</v>
      </c>
      <c r="C260" s="183">
        <f>C197/RES_summary!C$19</f>
        <v>28.646037312051913</v>
      </c>
      <c r="D260" s="183">
        <f>D197/RES_summary!D$19</f>
        <v>28.068982262323058</v>
      </c>
      <c r="E260" s="183">
        <f>E197/RES_summary!E$19</f>
        <v>27.941944706630196</v>
      </c>
      <c r="F260" s="183">
        <f>F197/RES_summary!F$19</f>
        <v>27.847704839523193</v>
      </c>
      <c r="G260" s="183">
        <f>G197/RES_summary!G$19</f>
        <v>27.449064520432227</v>
      </c>
      <c r="H260" s="183">
        <f>H197/RES_summary!H$19</f>
        <v>26.942554159906244</v>
      </c>
      <c r="I260" s="183">
        <f>I197/RES_summary!I$19</f>
        <v>26.56855802956791</v>
      </c>
      <c r="J260" s="183">
        <f>J197/RES_summary!J$19</f>
        <v>26.222612746619735</v>
      </c>
      <c r="K260" s="183">
        <f>K197/RES_summary!K$19</f>
        <v>26.043275575826783</v>
      </c>
      <c r="L260" s="183">
        <f>L197/RES_summary!L$19</f>
        <v>25.784996808828257</v>
      </c>
      <c r="M260" s="183">
        <f>M197/RES_summary!M$19</f>
        <v>23.406442340181975</v>
      </c>
      <c r="N260" s="183">
        <f>N197/RES_summary!N$19</f>
        <v>26.547796075361934</v>
      </c>
      <c r="O260" s="183">
        <f>O197/RES_summary!O$19</f>
        <v>26.251921463409559</v>
      </c>
      <c r="P260" s="183">
        <f>P197/RES_summary!P$19</f>
        <v>25.603045540813273</v>
      </c>
      <c r="Q260" s="183">
        <f>Q197/RES_summary!Q$19</f>
        <v>25.113008402951735</v>
      </c>
    </row>
    <row r="261" spans="1:17" ht="12" customHeight="1" x14ac:dyDescent="0.25">
      <c r="A261" s="167" t="s">
        <v>143</v>
      </c>
      <c r="B261" s="183">
        <f>B198/RES_summary!B$19</f>
        <v>24.128446333961506</v>
      </c>
      <c r="C261" s="183">
        <f>C198/RES_summary!C$19</f>
        <v>24.199981205275179</v>
      </c>
      <c r="D261" s="183">
        <f>D198/RES_summary!D$19</f>
        <v>23.754617817350251</v>
      </c>
      <c r="E261" s="183">
        <f>E198/RES_summary!E$19</f>
        <v>23.68931594293019</v>
      </c>
      <c r="F261" s="183">
        <f>F198/RES_summary!F$19</f>
        <v>23.651532275639948</v>
      </c>
      <c r="G261" s="183">
        <f>G198/RES_summary!G$19</f>
        <v>23.349105040905936</v>
      </c>
      <c r="H261" s="183">
        <f>H198/RES_summary!H$19</f>
        <v>22.964947809472054</v>
      </c>
      <c r="I261" s="183">
        <f>I198/RES_summary!I$19</f>
        <v>22.688214782119818</v>
      </c>
      <c r="J261" s="183">
        <f>J198/RES_summary!J$19</f>
        <v>22.441511027164292</v>
      </c>
      <c r="K261" s="183">
        <f>K198/RES_summary!K$19</f>
        <v>22.327792983951259</v>
      </c>
      <c r="L261" s="183">
        <f>L198/RES_summary!L$19</f>
        <v>22.150210135784373</v>
      </c>
      <c r="M261" s="183">
        <f>M198/RES_summary!M$19</f>
        <v>20.109727278408347</v>
      </c>
      <c r="N261" s="183">
        <f>N198/RES_summary!N$19</f>
        <v>23.031236843756922</v>
      </c>
      <c r="O261" s="183">
        <f>O198/RES_summary!O$19</f>
        <v>22.575464465320799</v>
      </c>
      <c r="P261" s="183">
        <f>P198/RES_summary!P$19</f>
        <v>22.031012556476906</v>
      </c>
      <c r="Q261" s="183">
        <f>Q198/RES_summary!Q$19</f>
        <v>21.624966473990938</v>
      </c>
    </row>
    <row r="262" spans="1:17" ht="12" customHeight="1" x14ac:dyDescent="0.25">
      <c r="A262" s="166" t="s">
        <v>57</v>
      </c>
      <c r="B262" s="182">
        <f>B199/RES_summary!B$19</f>
        <v>18.371309175446669</v>
      </c>
      <c r="C262" s="182">
        <f>C199/RES_summary!C$19</f>
        <v>18.619924252834011</v>
      </c>
      <c r="D262" s="182">
        <f>D199/RES_summary!D$19</f>
        <v>18.244838470509379</v>
      </c>
      <c r="E262" s="182">
        <f>E199/RES_summary!E$19</f>
        <v>18.16226405930907</v>
      </c>
      <c r="F262" s="182">
        <f>F199/RES_summary!F$19</f>
        <v>18.101008145689665</v>
      </c>
      <c r="G262" s="182">
        <f>G199/RES_summary!G$19</f>
        <v>17.841891938280881</v>
      </c>
      <c r="H262" s="182">
        <f>H199/RES_summary!H$19</f>
        <v>17.512660203938825</v>
      </c>
      <c r="I262" s="182">
        <f>I199/RES_summary!I$19</f>
        <v>17.269562719219213</v>
      </c>
      <c r="J262" s="182">
        <f>J199/RES_summary!J$19</f>
        <v>17.044698285303351</v>
      </c>
      <c r="K262" s="182">
        <f>K199/RES_summary!K$19</f>
        <v>16.928129124287352</v>
      </c>
      <c r="L262" s="182">
        <f>L199/RES_summary!L$19</f>
        <v>16.76024792573865</v>
      </c>
      <c r="M262" s="182">
        <f>M199/RES_summary!M$19</f>
        <v>15.214187521118525</v>
      </c>
      <c r="N262" s="182">
        <f>N199/RES_summary!N$19</f>
        <v>17.787023370492705</v>
      </c>
      <c r="O262" s="182">
        <f>O199/RES_summary!O$19</f>
        <v>17.063748951216422</v>
      </c>
      <c r="P262" s="182">
        <f>P199/RES_summary!P$19</f>
        <v>16.641979601528835</v>
      </c>
      <c r="Q262" s="182">
        <f>Q199/RES_summary!Q$19</f>
        <v>16.323455461918901</v>
      </c>
    </row>
    <row r="263" spans="1:17" ht="12" customHeight="1" x14ac:dyDescent="0.25">
      <c r="A263" s="147" t="s">
        <v>59</v>
      </c>
      <c r="B263" s="181">
        <f>B200/RES_summary!B$19</f>
        <v>5.7571371585148352</v>
      </c>
      <c r="C263" s="181">
        <f>C200/RES_summary!C$19</f>
        <v>5.5800569524411694</v>
      </c>
      <c r="D263" s="181">
        <f>D200/RES_summary!D$19</f>
        <v>5.5097793468408707</v>
      </c>
      <c r="E263" s="181">
        <f>E200/RES_summary!E$19</f>
        <v>5.527051883621124</v>
      </c>
      <c r="F263" s="181">
        <f>F200/RES_summary!F$19</f>
        <v>5.5505241299502819</v>
      </c>
      <c r="G263" s="181">
        <f>G200/RES_summary!G$19</f>
        <v>5.5072131026250561</v>
      </c>
      <c r="H263" s="181">
        <f>H200/RES_summary!H$19</f>
        <v>5.4522876055332254</v>
      </c>
      <c r="I263" s="181">
        <f>I200/RES_summary!I$19</f>
        <v>5.4186520629006028</v>
      </c>
      <c r="J263" s="181">
        <f>J200/RES_summary!J$19</f>
        <v>5.3968127418609395</v>
      </c>
      <c r="K263" s="181">
        <f>K200/RES_summary!K$19</f>
        <v>5.3996638596639084</v>
      </c>
      <c r="L263" s="181">
        <f>L200/RES_summary!L$19</f>
        <v>5.3899622100457227</v>
      </c>
      <c r="M263" s="181">
        <f>M200/RES_summary!M$19</f>
        <v>4.8955397572898223</v>
      </c>
      <c r="N263" s="181">
        <f>N200/RES_summary!N$19</f>
        <v>5.2442134732642147</v>
      </c>
      <c r="O263" s="181">
        <f>O200/RES_summary!O$19</f>
        <v>5.5117155141043792</v>
      </c>
      <c r="P263" s="181">
        <f>P200/RES_summary!P$19</f>
        <v>5.3890329549480729</v>
      </c>
      <c r="Q263" s="181">
        <f>Q200/RES_summary!Q$19</f>
        <v>5.3015110120720399</v>
      </c>
    </row>
    <row r="264" spans="1:17" ht="12" customHeight="1" x14ac:dyDescent="0.25">
      <c r="A264" s="163" t="s">
        <v>142</v>
      </c>
      <c r="B264" s="180">
        <f>B201/RES_summary!B$19</f>
        <v>24.654895775961641</v>
      </c>
      <c r="C264" s="180">
        <f>C201/RES_summary!C$19</f>
        <v>25.10335225498282</v>
      </c>
      <c r="D264" s="180">
        <f>D201/RES_summary!D$19</f>
        <v>25.041547702204952</v>
      </c>
      <c r="E264" s="180">
        <f>E201/RES_summary!E$19</f>
        <v>25.795438973244678</v>
      </c>
      <c r="F264" s="180">
        <f>F201/RES_summary!F$19</f>
        <v>26.069480047778718</v>
      </c>
      <c r="G264" s="180">
        <f>G201/RES_summary!G$19</f>
        <v>23.917319452281866</v>
      </c>
      <c r="H264" s="180">
        <f>H201/RES_summary!H$19</f>
        <v>23.990508842481553</v>
      </c>
      <c r="I264" s="180">
        <f>I201/RES_summary!I$19</f>
        <v>23.867831878267822</v>
      </c>
      <c r="J264" s="180">
        <f>J201/RES_summary!J$19</f>
        <v>23.834950539042609</v>
      </c>
      <c r="K264" s="180">
        <f>K201/RES_summary!K$19</f>
        <v>22.05388128350139</v>
      </c>
      <c r="L264" s="180">
        <f>L201/RES_summary!L$19</f>
        <v>26.642812557156088</v>
      </c>
      <c r="M264" s="180">
        <f>M201/RES_summary!M$19</f>
        <v>20.850065013691712</v>
      </c>
      <c r="N264" s="180">
        <f>N201/RES_summary!N$19</f>
        <v>27.565229098841503</v>
      </c>
      <c r="O264" s="180">
        <f>O201/RES_summary!O$19</f>
        <v>29.040435323250673</v>
      </c>
      <c r="P264" s="180">
        <f>P201/RES_summary!P$19</f>
        <v>24.042971210885099</v>
      </c>
      <c r="Q264" s="180">
        <f>Q201/RES_summary!Q$19</f>
        <v>25.256754855498389</v>
      </c>
    </row>
    <row r="265" spans="1:17" ht="12" customHeight="1" x14ac:dyDescent="0.25">
      <c r="A265" s="161" t="s">
        <v>141</v>
      </c>
      <c r="B265" s="179">
        <f>B202/RES_summary!B$19</f>
        <v>21.486960663578458</v>
      </c>
      <c r="C265" s="179">
        <f>C202/RES_summary!C$19</f>
        <v>21.897235918180353</v>
      </c>
      <c r="D265" s="179">
        <f>D202/RES_summary!D$19</f>
        <v>21.786785353273668</v>
      </c>
      <c r="E265" s="179">
        <f>E202/RES_summary!E$19</f>
        <v>22.294087216229652</v>
      </c>
      <c r="F265" s="179">
        <f>F202/RES_summary!F$19</f>
        <v>22.49568616100596</v>
      </c>
      <c r="G265" s="179">
        <f>G202/RES_summary!G$19</f>
        <v>21.053470746608333</v>
      </c>
      <c r="H265" s="179">
        <f>H202/RES_summary!H$19</f>
        <v>21.046118353146042</v>
      </c>
      <c r="I265" s="179">
        <f>I202/RES_summary!I$19</f>
        <v>20.932742783774778</v>
      </c>
      <c r="J265" s="179">
        <f>J202/RES_summary!J$19</f>
        <v>20.889530592239097</v>
      </c>
      <c r="K265" s="179">
        <f>K202/RES_summary!K$19</f>
        <v>19.734686693939732</v>
      </c>
      <c r="L265" s="179">
        <f>L202/RES_summary!L$19</f>
        <v>22.707790372197373</v>
      </c>
      <c r="M265" s="179">
        <f>M202/RES_summary!M$19</f>
        <v>18.448082016189588</v>
      </c>
      <c r="N265" s="179">
        <f>N202/RES_summary!N$19</f>
        <v>23.712916969488191</v>
      </c>
      <c r="O265" s="179">
        <f>O202/RES_summary!O$19</f>
        <v>24.387998474217571</v>
      </c>
      <c r="P265" s="179">
        <f>P202/RES_summary!P$19</f>
        <v>21.016964242023608</v>
      </c>
      <c r="Q265" s="179">
        <f>Q202/RES_summary!Q$19</f>
        <v>21.718401668146218</v>
      </c>
    </row>
    <row r="266" spans="1:17" ht="12" customHeight="1" x14ac:dyDescent="0.25">
      <c r="A266" s="148" t="s">
        <v>60</v>
      </c>
      <c r="B266" s="177">
        <f>B203/RES_summary!B$19</f>
        <v>15.729823505063615</v>
      </c>
      <c r="C266" s="177">
        <f>C203/RES_summary!C$19</f>
        <v>16.317178965739181</v>
      </c>
      <c r="D266" s="177">
        <f>D203/RES_summary!D$19</f>
        <v>16.277006006432796</v>
      </c>
      <c r="E266" s="177">
        <f>E203/RES_summary!E$19</f>
        <v>16.767035332608522</v>
      </c>
      <c r="F266" s="177">
        <f>F203/RES_summary!F$19</f>
        <v>16.945162031055681</v>
      </c>
      <c r="G266" s="177">
        <f>G203/RES_summary!G$19</f>
        <v>15.546257643983276</v>
      </c>
      <c r="H266" s="177">
        <f>H203/RES_summary!H$19</f>
        <v>15.593830747612815</v>
      </c>
      <c r="I266" s="177">
        <f>I203/RES_summary!I$19</f>
        <v>15.514090720874172</v>
      </c>
      <c r="J266" s="177">
        <f>J203/RES_summary!J$19</f>
        <v>15.492717850378158</v>
      </c>
      <c r="K266" s="177">
        <f>K203/RES_summary!K$19</f>
        <v>14.33502283427582</v>
      </c>
      <c r="L266" s="177">
        <f>L203/RES_summary!L$19</f>
        <v>17.317828162151645</v>
      </c>
      <c r="M266" s="177">
        <f>M203/RES_summary!M$19</f>
        <v>13.552542258899766</v>
      </c>
      <c r="N266" s="177">
        <f>N203/RES_summary!N$19</f>
        <v>18.46870349622397</v>
      </c>
      <c r="O266" s="177">
        <f>O203/RES_summary!O$19</f>
        <v>18.876282960113191</v>
      </c>
      <c r="P266" s="177">
        <f>P203/RES_summary!P$19</f>
        <v>15.62793128707553</v>
      </c>
      <c r="Q266" s="177">
        <f>Q203/RES_summary!Q$19</f>
        <v>16.416890656074177</v>
      </c>
    </row>
    <row r="267" spans="1:17" ht="12" customHeight="1" x14ac:dyDescent="0.25">
      <c r="A267" s="148" t="s">
        <v>59</v>
      </c>
      <c r="B267" s="177">
        <f>B204/RES_summary!B$19</f>
        <v>5.7571371585148352</v>
      </c>
      <c r="C267" s="177">
        <f>C204/RES_summary!C$19</f>
        <v>5.5800569524411694</v>
      </c>
      <c r="D267" s="177">
        <f>D204/RES_summary!D$19</f>
        <v>5.5097793468408724</v>
      </c>
      <c r="E267" s="177">
        <f>E204/RES_summary!E$19</f>
        <v>5.5270518836211231</v>
      </c>
      <c r="F267" s="177">
        <f>F204/RES_summary!F$19</f>
        <v>5.550524129950281</v>
      </c>
      <c r="G267" s="177">
        <f>G204/RES_summary!G$19</f>
        <v>5.5072131026250561</v>
      </c>
      <c r="H267" s="177">
        <f>H204/RES_summary!H$19</f>
        <v>5.4522876055332263</v>
      </c>
      <c r="I267" s="177">
        <f>I204/RES_summary!I$19</f>
        <v>5.4186520629006036</v>
      </c>
      <c r="J267" s="177">
        <f>J204/RES_summary!J$19</f>
        <v>5.3968127418609386</v>
      </c>
      <c r="K267" s="177">
        <f>K204/RES_summary!K$19</f>
        <v>5.3996638596639093</v>
      </c>
      <c r="L267" s="177">
        <f>L204/RES_summary!L$19</f>
        <v>5.3899622100457227</v>
      </c>
      <c r="M267" s="177">
        <f>M204/RES_summary!M$19</f>
        <v>4.895539757289824</v>
      </c>
      <c r="N267" s="177">
        <f>N204/RES_summary!N$19</f>
        <v>5.2442134732642138</v>
      </c>
      <c r="O267" s="177">
        <f>O204/RES_summary!O$19</f>
        <v>5.5117155141043801</v>
      </c>
      <c r="P267" s="177">
        <f>P204/RES_summary!P$19</f>
        <v>5.3890329549480738</v>
      </c>
      <c r="Q267" s="177">
        <f>Q204/RES_summary!Q$19</f>
        <v>5.3015110120720381</v>
      </c>
    </row>
    <row r="268" spans="1:17" ht="12" customHeight="1" x14ac:dyDescent="0.25">
      <c r="A268" s="158" t="s">
        <v>62</v>
      </c>
      <c r="B268" s="178">
        <f>B205/RES_summary!B$19</f>
        <v>13.704992195096381</v>
      </c>
      <c r="C268" s="178">
        <f>C205/RES_summary!C$19</f>
        <v>13.57927539626936</v>
      </c>
      <c r="D268" s="178">
        <f>D205/RES_summary!D$19</f>
        <v>13.640763990018147</v>
      </c>
      <c r="E268" s="178">
        <f>E205/RES_summary!E$19</f>
        <v>13.946471835057922</v>
      </c>
      <c r="F268" s="178">
        <f>F205/RES_summary!F$19</f>
        <v>13.875918033167098</v>
      </c>
      <c r="G268" s="178">
        <f>G205/RES_summary!G$19</f>
        <v>13.248151285728255</v>
      </c>
      <c r="H268" s="178">
        <f>H205/RES_summary!H$19</f>
        <v>13.25087223327705</v>
      </c>
      <c r="I268" s="178">
        <f>I205/RES_summary!I$19</f>
        <v>13.000177220988368</v>
      </c>
      <c r="J268" s="178">
        <f>J205/RES_summary!J$19</f>
        <v>13.305209971870262</v>
      </c>
      <c r="K268" s="178">
        <f>K205/RES_summary!K$19</f>
        <v>12.937016292021227</v>
      </c>
      <c r="L268" s="178">
        <f>L205/RES_summary!L$19</f>
        <v>13.771809593460969</v>
      </c>
      <c r="M268" s="178">
        <f>M205/RES_summary!M$19</f>
        <v>12.058268126428883</v>
      </c>
      <c r="N268" s="178">
        <f>N205/RES_summary!N$19</f>
        <v>13.701528663993811</v>
      </c>
      <c r="O268" s="178">
        <f>O205/RES_summary!O$19</f>
        <v>14.460937478205111</v>
      </c>
      <c r="P268" s="178">
        <f>P205/RES_summary!P$19</f>
        <v>12.570874521836346</v>
      </c>
      <c r="Q268" s="178">
        <f>Q205/RES_summary!Q$19</f>
        <v>13.03359543247201</v>
      </c>
    </row>
    <row r="269" spans="1:17" ht="12" customHeight="1" x14ac:dyDescent="0.25">
      <c r="A269" s="23" t="s">
        <v>58</v>
      </c>
      <c r="B269" s="177">
        <f>B206/RES_summary!B$19</f>
        <v>0</v>
      </c>
      <c r="C269" s="177">
        <f>C206/RES_summary!C$19</f>
        <v>0</v>
      </c>
      <c r="D269" s="177">
        <f>D206/RES_summary!D$19</f>
        <v>0</v>
      </c>
      <c r="E269" s="177">
        <f>E206/RES_summary!E$19</f>
        <v>0</v>
      </c>
      <c r="F269" s="177">
        <f>F206/RES_summary!F$19</f>
        <v>0</v>
      </c>
      <c r="G269" s="177">
        <f>G206/RES_summary!G$19</f>
        <v>0</v>
      </c>
      <c r="H269" s="177">
        <f>H206/RES_summary!H$19</f>
        <v>0</v>
      </c>
      <c r="I269" s="177">
        <f>I206/RES_summary!I$19</f>
        <v>0</v>
      </c>
      <c r="J269" s="177">
        <f>J206/RES_summary!J$19</f>
        <v>0</v>
      </c>
      <c r="K269" s="177">
        <f>K206/RES_summary!K$19</f>
        <v>0</v>
      </c>
      <c r="L269" s="177">
        <f>L206/RES_summary!L$19</f>
        <v>0</v>
      </c>
      <c r="M269" s="177">
        <f>M206/RES_summary!M$19</f>
        <v>0</v>
      </c>
      <c r="N269" s="177">
        <f>N206/RES_summary!N$19</f>
        <v>0</v>
      </c>
      <c r="O269" s="177">
        <f>O206/RES_summary!O$19</f>
        <v>0</v>
      </c>
      <c r="P269" s="177">
        <f>P206/RES_summary!P$19</f>
        <v>0</v>
      </c>
      <c r="Q269" s="177">
        <f>Q206/RES_summary!Q$19</f>
        <v>0</v>
      </c>
    </row>
    <row r="270" spans="1:17" ht="12" customHeight="1" x14ac:dyDescent="0.25">
      <c r="A270" s="23" t="s">
        <v>57</v>
      </c>
      <c r="B270" s="177">
        <f>B207/RES_summary!B$19</f>
        <v>19.643183572542089</v>
      </c>
      <c r="C270" s="177">
        <f>C207/RES_summary!C$19</f>
        <v>19.445693046045712</v>
      </c>
      <c r="D270" s="177">
        <f>D207/RES_summary!D$19</f>
        <v>19.489755381570276</v>
      </c>
      <c r="E270" s="177">
        <f>E207/RES_summary!E$19</f>
        <v>19.138391884663747</v>
      </c>
      <c r="F270" s="177">
        <f>F207/RES_summary!F$19</f>
        <v>19.606606020858639</v>
      </c>
      <c r="G270" s="177">
        <f>G207/RES_summary!G$19</f>
        <v>19.081861817483627</v>
      </c>
      <c r="H270" s="177">
        <f>H207/RES_summary!H$19</f>
        <v>18.719920813567509</v>
      </c>
      <c r="I270" s="177">
        <f>I207/RES_summary!I$19</f>
        <v>18.652365438519357</v>
      </c>
      <c r="J270" s="177">
        <f>J207/RES_summary!J$19</f>
        <v>18.285249191535712</v>
      </c>
      <c r="K270" s="177">
        <f>K207/RES_summary!K$19</f>
        <v>17.978374200401085</v>
      </c>
      <c r="L270" s="177">
        <f>L207/RES_summary!L$19</f>
        <v>18.482191514488107</v>
      </c>
      <c r="M270" s="177">
        <f>M207/RES_summary!M$19</f>
        <v>17.21743108774076</v>
      </c>
      <c r="N270" s="177">
        <f>N207/RES_summary!N$19</f>
        <v>17.808897378598704</v>
      </c>
      <c r="O270" s="177">
        <f>O207/RES_summary!O$19</f>
        <v>17.822737088934179</v>
      </c>
      <c r="P270" s="177">
        <f>P207/RES_summary!P$19</f>
        <v>17.712503883600643</v>
      </c>
      <c r="Q270" s="177">
        <f>Q207/RES_summary!Q$19</f>
        <v>17.45915132443255</v>
      </c>
    </row>
    <row r="271" spans="1:17" ht="12" customHeight="1" x14ac:dyDescent="0.25">
      <c r="A271" s="29" t="s">
        <v>140</v>
      </c>
      <c r="B271" s="176">
        <f>B208/RES_summary!B$19</f>
        <v>11.411980369784791</v>
      </c>
      <c r="C271" s="176">
        <f>C208/RES_summary!C$19</f>
        <v>11.423451059560319</v>
      </c>
      <c r="D271" s="176">
        <f>D208/RES_summary!D$19</f>
        <v>11.541979299984828</v>
      </c>
      <c r="E271" s="176">
        <f>E208/RES_summary!E$19</f>
        <v>12.148875805243833</v>
      </c>
      <c r="F271" s="176">
        <f>F208/RES_summary!F$19</f>
        <v>11.895934817792812</v>
      </c>
      <c r="G271" s="176">
        <f>G208/RES_summary!G$19</f>
        <v>11.270444327507247</v>
      </c>
      <c r="H271" s="176">
        <f>H208/RES_summary!H$19</f>
        <v>11.522939383949423</v>
      </c>
      <c r="I271" s="176">
        <f>I208/RES_summary!I$19</f>
        <v>11.305131376469358</v>
      </c>
      <c r="J271" s="176">
        <f>J208/RES_summary!J$19</f>
        <v>11.845456753789204</v>
      </c>
      <c r="K271" s="176">
        <f>K208/RES_summary!K$19</f>
        <v>11.433640092643239</v>
      </c>
      <c r="L271" s="176">
        <f>L208/RES_summary!L$19</f>
        <v>12.469831228503542</v>
      </c>
      <c r="M271" s="176">
        <f>M208/RES_summary!M$19</f>
        <v>10.719370453386594</v>
      </c>
      <c r="N271" s="176">
        <f>N208/RES_summary!N$19</f>
        <v>12.668540239136544</v>
      </c>
      <c r="O271" s="176">
        <f>O208/RES_summary!O$19</f>
        <v>13.659470011798669</v>
      </c>
      <c r="P271" s="176">
        <f>P208/RES_summary!P$19</f>
        <v>11.553579345289732</v>
      </c>
      <c r="Q271" s="176">
        <f>Q208/RES_summary!Q$19</f>
        <v>12.160763752441595</v>
      </c>
    </row>
    <row r="272" spans="1:17" s="28" customFormat="1" ht="12" customHeight="1" x14ac:dyDescent="0.25"/>
    <row r="273" spans="1:17" ht="12" customHeight="1" x14ac:dyDescent="0.25">
      <c r="A273" s="152" t="s">
        <v>71</v>
      </c>
      <c r="B273" s="184">
        <f>B210/RES_summary!B$19</f>
        <v>112.48767046592195</v>
      </c>
      <c r="C273" s="184">
        <f>C210/RES_summary!C$19</f>
        <v>118.05908912113088</v>
      </c>
      <c r="D273" s="184">
        <f>D210/RES_summary!D$19</f>
        <v>111.95184778834091</v>
      </c>
      <c r="E273" s="184">
        <f>E210/RES_summary!E$19</f>
        <v>114.66005802968564</v>
      </c>
      <c r="F273" s="184">
        <f>F210/RES_summary!F$19</f>
        <v>118.10768201759672</v>
      </c>
      <c r="G273" s="184">
        <f>G210/RES_summary!G$19</f>
        <v>109.07641615843283</v>
      </c>
      <c r="H273" s="184">
        <f>H210/RES_summary!H$19</f>
        <v>106.82168005295675</v>
      </c>
      <c r="I273" s="184">
        <f>I210/RES_summary!I$19</f>
        <v>103.76502078874519</v>
      </c>
      <c r="J273" s="184">
        <f>J210/RES_summary!J$19</f>
        <v>106.19898298461015</v>
      </c>
      <c r="K273" s="184">
        <f>K210/RES_summary!K$19</f>
        <v>98.179309637224179</v>
      </c>
      <c r="L273" s="184">
        <f>L210/RES_summary!L$19</f>
        <v>110.70861150599399</v>
      </c>
      <c r="M273" s="184">
        <f>M210/RES_summary!M$19</f>
        <v>86.438613691938784</v>
      </c>
      <c r="N273" s="184">
        <f>N210/RES_summary!N$19</f>
        <v>96.950106750353413</v>
      </c>
      <c r="O273" s="184">
        <f>O210/RES_summary!O$19</f>
        <v>100.98515511393975</v>
      </c>
      <c r="P273" s="184">
        <f>P210/RES_summary!P$19</f>
        <v>81.2047617840268</v>
      </c>
      <c r="Q273" s="184">
        <f>Q210/RES_summary!Q$19</f>
        <v>85.311731157620741</v>
      </c>
    </row>
    <row r="274" spans="1:17" ht="12" customHeight="1" x14ac:dyDescent="0.25">
      <c r="A274" s="158" t="s">
        <v>65</v>
      </c>
      <c r="B274" s="178">
        <f>B211/RES_summary!B$19</f>
        <v>86.706479306334032</v>
      </c>
      <c r="C274" s="178">
        <f>C211/RES_summary!C$19</f>
        <v>92.159717311613818</v>
      </c>
      <c r="D274" s="178">
        <f>D211/RES_summary!D$19</f>
        <v>86.253648070864173</v>
      </c>
      <c r="E274" s="178">
        <f>E211/RES_summary!E$19</f>
        <v>88.334745935328442</v>
      </c>
      <c r="F274" s="178">
        <f>F211/RES_summary!F$19</f>
        <v>91.788112049577435</v>
      </c>
      <c r="G274" s="178">
        <f>G211/RES_summary!G$19</f>
        <v>83.625832852515003</v>
      </c>
      <c r="H274" s="178">
        <f>H211/RES_summary!H$19</f>
        <v>81.196195856874425</v>
      </c>
      <c r="I274" s="178">
        <f>I211/RES_summary!I$19</f>
        <v>78.247944691785563</v>
      </c>
      <c r="J274" s="178">
        <f>J211/RES_summary!J$19</f>
        <v>80.198387192279043</v>
      </c>
      <c r="K274" s="178">
        <f>K211/RES_summary!K$19</f>
        <v>73.331888661768502</v>
      </c>
      <c r="L274" s="178">
        <f>L211/RES_summary!L$19</f>
        <v>83.734376125742116</v>
      </c>
      <c r="M274" s="178">
        <f>M211/RES_summary!M$19</f>
        <v>62.557955674891552</v>
      </c>
      <c r="N274" s="178">
        <f>N211/RES_summary!N$19</f>
        <v>69.074090736641352</v>
      </c>
      <c r="O274" s="178">
        <f>O211/RES_summary!O$19</f>
        <v>72.327596543119711</v>
      </c>
      <c r="P274" s="178">
        <f>P211/RES_summary!P$19</f>
        <v>55.230459766495876</v>
      </c>
      <c r="Q274" s="178">
        <f>Q211/RES_summary!Q$19</f>
        <v>58.99471511979332</v>
      </c>
    </row>
    <row r="275" spans="1:17" ht="12" customHeight="1" x14ac:dyDescent="0.25">
      <c r="A275" s="23" t="s">
        <v>58</v>
      </c>
      <c r="B275" s="177">
        <f>B212/RES_summary!B$19</f>
        <v>86.038482443730601</v>
      </c>
      <c r="C275" s="177">
        <f>C212/RES_summary!C$19</f>
        <v>91.41513988860801</v>
      </c>
      <c r="D275" s="177">
        <f>D212/RES_summary!D$19</f>
        <v>85.497711532851881</v>
      </c>
      <c r="E275" s="177">
        <f>E212/RES_summary!E$19</f>
        <v>87.317398004185421</v>
      </c>
      <c r="F275" s="177">
        <f>F212/RES_summary!F$19</f>
        <v>90.817491847017081</v>
      </c>
      <c r="G275" s="177">
        <f>G212/RES_summary!G$19</f>
        <v>83.066660479292111</v>
      </c>
      <c r="H275" s="177">
        <f>H212/RES_summary!H$19</f>
        <v>80.516833777499869</v>
      </c>
      <c r="I275" s="177">
        <f>I212/RES_summary!I$19</f>
        <v>77.591222696817383</v>
      </c>
      <c r="J275" s="177">
        <f>J212/RES_summary!J$19</f>
        <v>79.322301248395462</v>
      </c>
      <c r="K275" s="177">
        <f>K212/RES_summary!K$19</f>
        <v>72.754162836876617</v>
      </c>
      <c r="L275" s="177">
        <f>L212/RES_summary!L$19</f>
        <v>82.503420809076687</v>
      </c>
      <c r="M275" s="177">
        <f>M212/RES_summary!M$19</f>
        <v>62.106861343313291</v>
      </c>
      <c r="N275" s="177">
        <f>N212/RES_summary!N$19</f>
        <v>67.911393181591123</v>
      </c>
      <c r="O275" s="177">
        <f>O212/RES_summary!O$19</f>
        <v>70.755930296628819</v>
      </c>
      <c r="P275" s="177">
        <f>P212/RES_summary!P$19</f>
        <v>54.593253714603094</v>
      </c>
      <c r="Q275" s="177">
        <f>Q212/RES_summary!Q$19</f>
        <v>58.034288786891572</v>
      </c>
    </row>
    <row r="276" spans="1:17" ht="12" customHeight="1" x14ac:dyDescent="0.25">
      <c r="A276" s="23" t="s">
        <v>60</v>
      </c>
      <c r="B276" s="177">
        <f>B213/RES_summary!B$19</f>
        <v>0.66799686260343238</v>
      </c>
      <c r="C276" s="177">
        <f>C213/RES_summary!C$19</f>
        <v>0.74457742300579544</v>
      </c>
      <c r="D276" s="177">
        <f>D213/RES_summary!D$19</f>
        <v>0.75593653801228944</v>
      </c>
      <c r="E276" s="177">
        <f>E213/RES_summary!E$19</f>
        <v>1.0173479311430362</v>
      </c>
      <c r="F276" s="177">
        <f>F213/RES_summary!F$19</f>
        <v>0.97062020256035797</v>
      </c>
      <c r="G276" s="177">
        <f>G213/RES_summary!G$19</f>
        <v>0.5591723732228876</v>
      </c>
      <c r="H276" s="177">
        <f>H213/RES_summary!H$19</f>
        <v>0.67936207937454463</v>
      </c>
      <c r="I276" s="177">
        <f>I213/RES_summary!I$19</f>
        <v>0.65672199496817762</v>
      </c>
      <c r="J276" s="177">
        <f>J213/RES_summary!J$19</f>
        <v>0.87608594388357863</v>
      </c>
      <c r="K276" s="177">
        <f>K213/RES_summary!K$19</f>
        <v>0.57772582489189062</v>
      </c>
      <c r="L276" s="177">
        <f>L213/RES_summary!L$19</f>
        <v>1.2309553166654295</v>
      </c>
      <c r="M276" s="177">
        <f>M213/RES_summary!M$19</f>
        <v>0.45109433157825835</v>
      </c>
      <c r="N276" s="177">
        <f>N213/RES_summary!N$19</f>
        <v>1.162697555050235</v>
      </c>
      <c r="O276" s="177">
        <f>O213/RES_summary!O$19</f>
        <v>1.5716662464908993</v>
      </c>
      <c r="P276" s="177">
        <f>P213/RES_summary!P$19</f>
        <v>0.63720605189277801</v>
      </c>
      <c r="Q276" s="177">
        <f>Q213/RES_summary!Q$19</f>
        <v>0.96042633290174628</v>
      </c>
    </row>
    <row r="277" spans="1:17" ht="12" customHeight="1" x14ac:dyDescent="0.25">
      <c r="A277" s="158" t="s">
        <v>112</v>
      </c>
      <c r="B277" s="178">
        <f>B214/RES_summary!B$19</f>
        <v>0.2545833917606159</v>
      </c>
      <c r="C277" s="178">
        <f>C214/RES_summary!C$19</f>
        <v>0.26212177816470705</v>
      </c>
      <c r="D277" s="178">
        <f>D214/RES_summary!D$19</f>
        <v>0.27834716480211907</v>
      </c>
      <c r="E277" s="178">
        <f>E214/RES_summary!E$19</f>
        <v>0.282392249763258</v>
      </c>
      <c r="F277" s="178">
        <f>F214/RES_summary!F$19</f>
        <v>0.29234921423465782</v>
      </c>
      <c r="G277" s="178">
        <f>G214/RES_summary!G$19</f>
        <v>0.31304812365603191</v>
      </c>
      <c r="H277" s="178">
        <f>H214/RES_summary!H$19</f>
        <v>0.32316018705854593</v>
      </c>
      <c r="I277" s="178">
        <f>I214/RES_summary!I$19</f>
        <v>0.33882567466163027</v>
      </c>
      <c r="J277" s="178">
        <f>J214/RES_summary!J$19</f>
        <v>0.36049570692104216</v>
      </c>
      <c r="K277" s="178">
        <f>K214/RES_summary!K$19</f>
        <v>0.38383824614059719</v>
      </c>
      <c r="L277" s="178">
        <f>L214/RES_summary!L$19</f>
        <v>0.40511961010212433</v>
      </c>
      <c r="M277" s="178">
        <f>M214/RES_summary!M$19</f>
        <v>0.40968207345906688</v>
      </c>
      <c r="N277" s="178">
        <f>N214/RES_summary!N$19</f>
        <v>0.43337104701066331</v>
      </c>
      <c r="O277" s="178">
        <f>O214/RES_summary!O$19</f>
        <v>0.4922301622032445</v>
      </c>
      <c r="P277" s="178">
        <f>P214/RES_summary!P$19</f>
        <v>0.49981111653385868</v>
      </c>
      <c r="Q277" s="178">
        <f>Q214/RES_summary!Q$19</f>
        <v>0.54760750980213069</v>
      </c>
    </row>
    <row r="278" spans="1:17" ht="12" customHeight="1" x14ac:dyDescent="0.25">
      <c r="A278" s="23" t="s">
        <v>60</v>
      </c>
      <c r="B278" s="177">
        <f>B215/RES_summary!B$19</f>
        <v>0.2545833917606159</v>
      </c>
      <c r="C278" s="177">
        <f>C215/RES_summary!C$19</f>
        <v>0.26212177816470705</v>
      </c>
      <c r="D278" s="177">
        <f>D215/RES_summary!D$19</f>
        <v>0.27834716480211907</v>
      </c>
      <c r="E278" s="177">
        <f>E215/RES_summary!E$19</f>
        <v>0.282392249763258</v>
      </c>
      <c r="F278" s="177">
        <f>F215/RES_summary!F$19</f>
        <v>0.29234921423465782</v>
      </c>
      <c r="G278" s="177">
        <f>G215/RES_summary!G$19</f>
        <v>0.31304812365603191</v>
      </c>
      <c r="H278" s="177">
        <f>H215/RES_summary!H$19</f>
        <v>0.32316018705854593</v>
      </c>
      <c r="I278" s="177">
        <f>I215/RES_summary!I$19</f>
        <v>0.33882567466163027</v>
      </c>
      <c r="J278" s="177">
        <f>J215/RES_summary!J$19</f>
        <v>0.36049570692104216</v>
      </c>
      <c r="K278" s="177">
        <f>K215/RES_summary!K$19</f>
        <v>0.38383824614059719</v>
      </c>
      <c r="L278" s="177">
        <f>L215/RES_summary!L$19</f>
        <v>0.40511961010212433</v>
      </c>
      <c r="M278" s="177">
        <f>M215/RES_summary!M$19</f>
        <v>0.40968207345906688</v>
      </c>
      <c r="N278" s="177">
        <f>N215/RES_summary!N$19</f>
        <v>0.43337104701066331</v>
      </c>
      <c r="O278" s="177">
        <f>O215/RES_summary!O$19</f>
        <v>0.4922301622032445</v>
      </c>
      <c r="P278" s="177">
        <f>P215/RES_summary!P$19</f>
        <v>0.49981111653385868</v>
      </c>
      <c r="Q278" s="177">
        <f>Q215/RES_summary!Q$19</f>
        <v>0.54760750980213069</v>
      </c>
    </row>
    <row r="279" spans="1:17" ht="12" customHeight="1" x14ac:dyDescent="0.25">
      <c r="A279" s="158" t="s">
        <v>63</v>
      </c>
      <c r="B279" s="178">
        <f>B216/RES_summary!B$19</f>
        <v>16.576166882795967</v>
      </c>
      <c r="C279" s="178">
        <f>C216/RES_summary!C$19</f>
        <v>16.679055799302059</v>
      </c>
      <c r="D279" s="178">
        <f>D216/RES_summary!D$19</f>
        <v>16.376025135427664</v>
      </c>
      <c r="E279" s="178">
        <f>E216/RES_summary!E$19</f>
        <v>16.608437458171505</v>
      </c>
      <c r="F279" s="178">
        <f>F216/RES_summary!F$19</f>
        <v>16.642850101425502</v>
      </c>
      <c r="G279" s="178">
        <f>G216/RES_summary!G$19</f>
        <v>16.110504100656087</v>
      </c>
      <c r="H279" s="178">
        <f>H216/RES_summary!H$19</f>
        <v>16.054445881927357</v>
      </c>
      <c r="I279" s="178">
        <f>I216/RES_summary!I$19</f>
        <v>15.968632442137649</v>
      </c>
      <c r="J279" s="178">
        <f>J216/RES_summary!J$19</f>
        <v>16.010154375409456</v>
      </c>
      <c r="K279" s="178">
        <f>K216/RES_summary!K$19</f>
        <v>15.097391009082804</v>
      </c>
      <c r="L279" s="178">
        <f>L216/RES_summary!L$19</f>
        <v>16.436489738821415</v>
      </c>
      <c r="M279" s="178">
        <f>M216/RES_summary!M$19</f>
        <v>14.567715515446817</v>
      </c>
      <c r="N279" s="178">
        <f>N216/RES_summary!N$19</f>
        <v>17.154088364875051</v>
      </c>
      <c r="O279" s="178">
        <f>O216/RES_summary!O$19</f>
        <v>17.174827584474325</v>
      </c>
      <c r="P279" s="178">
        <f>P216/RES_summary!P$19</f>
        <v>15.898284802875899</v>
      </c>
      <c r="Q279" s="178">
        <f>Q216/RES_summary!Q$19</f>
        <v>15.780905720200215</v>
      </c>
    </row>
    <row r="280" spans="1:17" ht="12" customHeight="1" x14ac:dyDescent="0.25">
      <c r="A280" s="167" t="s">
        <v>171</v>
      </c>
      <c r="B280" s="183">
        <f>B217/RES_summary!B$19</f>
        <v>15.903559935223482</v>
      </c>
      <c r="C280" s="183">
        <f>C217/RES_summary!C$19</f>
        <v>15.882047353008879</v>
      </c>
      <c r="D280" s="183">
        <f>D217/RES_summary!D$19</f>
        <v>15.629343296835028</v>
      </c>
      <c r="E280" s="183">
        <f>E217/RES_summary!E$19</f>
        <v>15.631550558902784</v>
      </c>
      <c r="F280" s="183">
        <f>F217/RES_summary!F$19</f>
        <v>15.671263252295919</v>
      </c>
      <c r="G280" s="183">
        <f>G217/RES_summary!G$19</f>
        <v>15.51300926937588</v>
      </c>
      <c r="H280" s="183">
        <f>H217/RES_summary!H$19</f>
        <v>15.35030842356996</v>
      </c>
      <c r="I280" s="183">
        <f>I217/RES_summary!I$19</f>
        <v>15.282744843837508</v>
      </c>
      <c r="J280" s="183">
        <f>J217/RES_summary!J$19</f>
        <v>15.126485857249946</v>
      </c>
      <c r="K280" s="183">
        <f>K217/RES_summary!K$19</f>
        <v>14.226766395044386</v>
      </c>
      <c r="L280" s="183">
        <f>L217/RES_summary!L$19</f>
        <v>16.129797647310529</v>
      </c>
      <c r="M280" s="183">
        <f>M217/RES_summary!M$19</f>
        <v>13.960588202485408</v>
      </c>
      <c r="N280" s="183">
        <f>N217/RES_summary!N$19</f>
        <v>15.773107540164771</v>
      </c>
      <c r="O280" s="183">
        <f>O217/RES_summary!O$19</f>
        <v>15.572168387163192</v>
      </c>
      <c r="P280" s="183">
        <f>P217/RES_summary!P$19</f>
        <v>15.170935799306514</v>
      </c>
      <c r="Q280" s="183">
        <f>Q217/RES_summary!Q$19</f>
        <v>14.882388402154303</v>
      </c>
    </row>
    <row r="281" spans="1:17" ht="12" customHeight="1" x14ac:dyDescent="0.25">
      <c r="A281" s="167" t="s">
        <v>144</v>
      </c>
      <c r="B281" s="183">
        <f>B218/RES_summary!B$19</f>
        <v>15.903647412838518</v>
      </c>
      <c r="C281" s="183">
        <f>C218/RES_summary!C$19</f>
        <v>15.858029949384511</v>
      </c>
      <c r="D281" s="183">
        <f>D218/RES_summary!D$19</f>
        <v>15.552800538885991</v>
      </c>
      <c r="E281" s="183">
        <f>E218/RES_summary!E$19</f>
        <v>15.623133855031131</v>
      </c>
      <c r="F281" s="183">
        <f>F218/RES_summary!F$19</f>
        <v>15.69209266439203</v>
      </c>
      <c r="G281" s="183">
        <f>G218/RES_summary!G$19</f>
        <v>15.667673063045537</v>
      </c>
      <c r="H281" s="183">
        <f>H218/RES_summary!H$19</f>
        <v>15.613591017418438</v>
      </c>
      <c r="I281" s="183">
        <f>I218/RES_summary!I$19</f>
        <v>15.651539532613754</v>
      </c>
      <c r="J281" s="183">
        <f>J218/RES_summary!J$19</f>
        <v>15.721441075351432</v>
      </c>
      <c r="K281" s="183">
        <f>K218/RES_summary!K$19</f>
        <v>15.733657086592752</v>
      </c>
      <c r="L281" s="183">
        <f>L218/RES_summary!L$19</f>
        <v>15.580077935511651</v>
      </c>
      <c r="M281" s="183">
        <f>M218/RES_summary!M$19</f>
        <v>14.251074086602873</v>
      </c>
      <c r="N281" s="183">
        <f>N218/RES_summary!N$19</f>
        <v>16.163695584634745</v>
      </c>
      <c r="O281" s="183">
        <f>O218/RES_summary!O$19</f>
        <v>15.983551547621511</v>
      </c>
      <c r="P281" s="183">
        <f>P218/RES_summary!P$19</f>
        <v>15.588481732587853</v>
      </c>
      <c r="Q281" s="183">
        <f>Q218/RES_summary!Q$19</f>
        <v>15.290121330124517</v>
      </c>
    </row>
    <row r="282" spans="1:17" ht="12" customHeight="1" x14ac:dyDescent="0.25">
      <c r="A282" s="167" t="s">
        <v>143</v>
      </c>
      <c r="B282" s="183">
        <f>B219/RES_summary!B$19</f>
        <v>15.903664207905923</v>
      </c>
      <c r="C282" s="183">
        <f>C219/RES_summary!C$19</f>
        <v>15.887776419541247</v>
      </c>
      <c r="D282" s="183">
        <f>D219/RES_summary!D$19</f>
        <v>15.619227245186298</v>
      </c>
      <c r="E282" s="183">
        <f>E219/RES_summary!E$19</f>
        <v>15.681246582607073</v>
      </c>
      <c r="F282" s="183">
        <f>F219/RES_summary!F$19</f>
        <v>15.745990171754237</v>
      </c>
      <c r="G282" s="183">
        <f>G219/RES_summary!G$19</f>
        <v>15.680732124908584</v>
      </c>
      <c r="H282" s="183">
        <f>H219/RES_summary!H$19</f>
        <v>15.709994628216341</v>
      </c>
      <c r="I282" s="183">
        <f>I219/RES_summary!I$19</f>
        <v>15.754294329963168</v>
      </c>
      <c r="J282" s="183">
        <f>J219/RES_summary!J$19</f>
        <v>15.703235787162605</v>
      </c>
      <c r="K282" s="183">
        <f>K219/RES_summary!K$19</f>
        <v>15.667984878766282</v>
      </c>
      <c r="L282" s="183">
        <f>L219/RES_summary!L$19</f>
        <v>15.568049049853215</v>
      </c>
      <c r="M282" s="183">
        <f>M219/RES_summary!M$19</f>
        <v>14.20501693850775</v>
      </c>
      <c r="N282" s="183">
        <f>N219/RES_summary!N$19</f>
        <v>16.129285457352832</v>
      </c>
      <c r="O282" s="183">
        <f>O219/RES_summary!O$19</f>
        <v>15.954486255344188</v>
      </c>
      <c r="P282" s="183">
        <f>P219/RES_summary!P$19</f>
        <v>15.574001608891304</v>
      </c>
      <c r="Q282" s="183">
        <f>Q219/RES_summary!Q$19</f>
        <v>15.2953074223143</v>
      </c>
    </row>
    <row r="283" spans="1:17" ht="12" customHeight="1" x14ac:dyDescent="0.25">
      <c r="A283" s="166" t="s">
        <v>57</v>
      </c>
      <c r="B283" s="182">
        <f>B220/RES_summary!B$19</f>
        <v>10.146527049391088</v>
      </c>
      <c r="C283" s="182">
        <f>C220/RES_summary!C$19</f>
        <v>10.307719467100078</v>
      </c>
      <c r="D283" s="182">
        <f>D220/RES_summary!D$19</f>
        <v>10.109447898345428</v>
      </c>
      <c r="E283" s="182">
        <f>E220/RES_summary!E$19</f>
        <v>10.15419469898595</v>
      </c>
      <c r="F283" s="182">
        <f>F220/RES_summary!F$19</f>
        <v>10.195466041803954</v>
      </c>
      <c r="G283" s="182">
        <f>G220/RES_summary!G$19</f>
        <v>10.173519022283529</v>
      </c>
      <c r="H283" s="182">
        <f>H220/RES_summary!H$19</f>
        <v>10.257707022683119</v>
      </c>
      <c r="I283" s="182">
        <f>I220/RES_summary!I$19</f>
        <v>10.335642267062569</v>
      </c>
      <c r="J283" s="182">
        <f>J220/RES_summary!J$19</f>
        <v>10.306423045301665</v>
      </c>
      <c r="K283" s="182">
        <f>K220/RES_summary!K$19</f>
        <v>10.268321019102368</v>
      </c>
      <c r="L283" s="182">
        <f>L220/RES_summary!L$19</f>
        <v>10.178086839807497</v>
      </c>
      <c r="M283" s="182">
        <f>M220/RES_summary!M$19</f>
        <v>9.3094771812179289</v>
      </c>
      <c r="N283" s="182">
        <f>N220/RES_summary!N$19</f>
        <v>10.885071984088619</v>
      </c>
      <c r="O283" s="182">
        <f>O220/RES_summary!O$19</f>
        <v>10.442770741239809</v>
      </c>
      <c r="P283" s="182">
        <f>P220/RES_summary!P$19</f>
        <v>10.184968653943233</v>
      </c>
      <c r="Q283" s="182">
        <f>Q220/RES_summary!Q$19</f>
        <v>9.9937964102422612</v>
      </c>
    </row>
    <row r="284" spans="1:17" ht="12" customHeight="1" x14ac:dyDescent="0.25">
      <c r="A284" s="147" t="s">
        <v>59</v>
      </c>
      <c r="B284" s="181">
        <f>B221/RES_summary!B$19</f>
        <v>5.7571371585148379</v>
      </c>
      <c r="C284" s="181">
        <f>C221/RES_summary!C$19</f>
        <v>5.5800569524411694</v>
      </c>
      <c r="D284" s="181">
        <f>D221/RES_summary!D$19</f>
        <v>5.5097793468408716</v>
      </c>
      <c r="E284" s="181">
        <f>E221/RES_summary!E$19</f>
        <v>5.527051883621124</v>
      </c>
      <c r="F284" s="181">
        <f>F221/RES_summary!F$19</f>
        <v>5.550524129950281</v>
      </c>
      <c r="G284" s="181">
        <f>G221/RES_summary!G$19</f>
        <v>5.5072131026250553</v>
      </c>
      <c r="H284" s="181">
        <f>H221/RES_summary!H$19</f>
        <v>5.4522876055332228</v>
      </c>
      <c r="I284" s="181">
        <f>I221/RES_summary!I$19</f>
        <v>5.4186520629006019</v>
      </c>
      <c r="J284" s="181">
        <f>J221/RES_summary!J$19</f>
        <v>5.3968127418609404</v>
      </c>
      <c r="K284" s="181">
        <f>K221/RES_summary!K$19</f>
        <v>5.3996638596639119</v>
      </c>
      <c r="L284" s="181">
        <f>L221/RES_summary!L$19</f>
        <v>5.3899622100457201</v>
      </c>
      <c r="M284" s="181">
        <f>M221/RES_summary!M$19</f>
        <v>4.8955397572898232</v>
      </c>
      <c r="N284" s="181">
        <f>N221/RES_summary!N$19</f>
        <v>5.2442134732642147</v>
      </c>
      <c r="O284" s="181">
        <f>O221/RES_summary!O$19</f>
        <v>5.5117155141043792</v>
      </c>
      <c r="P284" s="181">
        <f>P221/RES_summary!P$19</f>
        <v>5.389032954948072</v>
      </c>
      <c r="Q284" s="181">
        <f>Q221/RES_summary!Q$19</f>
        <v>5.3015110120720399</v>
      </c>
    </row>
    <row r="285" spans="1:17" ht="12" customHeight="1" x14ac:dyDescent="0.25">
      <c r="A285" s="163" t="s">
        <v>142</v>
      </c>
      <c r="B285" s="180">
        <f>B222/RES_summary!B$19</f>
        <v>17.399461735380115</v>
      </c>
      <c r="C285" s="180">
        <f>C222/RES_summary!C$19</f>
        <v>17.726140268401256</v>
      </c>
      <c r="D285" s="180">
        <f>D222/RES_summary!D$19</f>
        <v>17.688624118595325</v>
      </c>
      <c r="E285" s="180">
        <f>E222/RES_summary!E$19</f>
        <v>18.303591283627945</v>
      </c>
      <c r="F285" s="180">
        <f>F222/RES_summary!F$19</f>
        <v>18.53450433309515</v>
      </c>
      <c r="G285" s="180">
        <f>G222/RES_summary!G$19</f>
        <v>17.148491842760045</v>
      </c>
      <c r="H285" s="180">
        <f>H222/RES_summary!H$19</f>
        <v>17.356196720755033</v>
      </c>
      <c r="I285" s="180">
        <f>I222/RES_summary!I$19</f>
        <v>17.461279316441555</v>
      </c>
      <c r="J285" s="180">
        <f>J222/RES_summary!J$19</f>
        <v>17.736083190518304</v>
      </c>
      <c r="K285" s="180">
        <f>K222/RES_summary!K$19</f>
        <v>16.630680474017971</v>
      </c>
      <c r="L285" s="180">
        <f>L222/RES_summary!L$19</f>
        <v>20.233057304838546</v>
      </c>
      <c r="M285" s="180">
        <f>M222/RES_summary!M$19</f>
        <v>15.9115186145486</v>
      </c>
      <c r="N285" s="180">
        <f>N222/RES_summary!N$19</f>
        <v>21.036128934489732</v>
      </c>
      <c r="O285" s="180">
        <f>O222/RES_summary!O$19</f>
        <v>22.161917812585301</v>
      </c>
      <c r="P285" s="180">
        <f>P222/RES_summary!P$19</f>
        <v>18.348153049874689</v>
      </c>
      <c r="Q285" s="180">
        <f>Q222/RES_summary!Q$19</f>
        <v>19.274439900424795</v>
      </c>
    </row>
    <row r="286" spans="1:17" ht="12" customHeight="1" x14ac:dyDescent="0.25">
      <c r="A286" s="161" t="s">
        <v>141</v>
      </c>
      <c r="B286" s="179">
        <f>B223/RES_summary!B$19</f>
        <v>16.857993745687413</v>
      </c>
      <c r="C286" s="179">
        <f>C223/RES_summary!C$19</f>
        <v>17.102048126902236</v>
      </c>
      <c r="D286" s="179">
        <f>D223/RES_summary!D$19</f>
        <v>17.007427496620121</v>
      </c>
      <c r="E286" s="179">
        <f>E223/RES_summary!E$19</f>
        <v>17.424094404325629</v>
      </c>
      <c r="F286" s="179">
        <f>F223/RES_summary!F$19</f>
        <v>17.595625700543682</v>
      </c>
      <c r="G286" s="179">
        <f>G223/RES_summary!G$19</f>
        <v>16.649023148058802</v>
      </c>
      <c r="H286" s="179">
        <f>H223/RES_summary!H$19</f>
        <v>16.784477812059119</v>
      </c>
      <c r="I286" s="179">
        <f>I223/RES_summary!I$19</f>
        <v>16.774194282959087</v>
      </c>
      <c r="J286" s="179">
        <f>J223/RES_summary!J$19</f>
        <v>16.990840936053004</v>
      </c>
      <c r="K286" s="179">
        <f>K223/RES_summary!K$19</f>
        <v>16.220815625720476</v>
      </c>
      <c r="L286" s="179">
        <f>L223/RES_summary!L$19</f>
        <v>18.557321868218217</v>
      </c>
      <c r="M286" s="179">
        <f>M223/RES_summary!M$19</f>
        <v>15.238026856746592</v>
      </c>
      <c r="N286" s="179">
        <f>N223/RES_summary!N$19</f>
        <v>19.338419859372582</v>
      </c>
      <c r="O286" s="179">
        <f>O223/RES_summary!O$19</f>
        <v>19.916962092285182</v>
      </c>
      <c r="P286" s="179">
        <f>P223/RES_summary!P$19</f>
        <v>17.315332437366898</v>
      </c>
      <c r="Q286" s="179">
        <f>Q223/RES_summary!Q$19</f>
        <v>17.829896947348516</v>
      </c>
    </row>
    <row r="287" spans="1:17" ht="12" customHeight="1" x14ac:dyDescent="0.25">
      <c r="A287" s="148" t="s">
        <v>60</v>
      </c>
      <c r="B287" s="177">
        <f>B224/RES_summary!B$19</f>
        <v>11.100856587172578</v>
      </c>
      <c r="C287" s="177">
        <f>C224/RES_summary!C$19</f>
        <v>11.521991174461069</v>
      </c>
      <c r="D287" s="177">
        <f>D224/RES_summary!D$19</f>
        <v>11.49764814977925</v>
      </c>
      <c r="E287" s="177">
        <f>E224/RES_summary!E$19</f>
        <v>11.897042520704504</v>
      </c>
      <c r="F287" s="177">
        <f>F224/RES_summary!F$19</f>
        <v>12.045101570593399</v>
      </c>
      <c r="G287" s="177">
        <f>G224/RES_summary!G$19</f>
        <v>11.141810045433751</v>
      </c>
      <c r="H287" s="177">
        <f>H224/RES_summary!H$19</f>
        <v>11.332190206525889</v>
      </c>
      <c r="I287" s="177">
        <f>I224/RES_summary!I$19</f>
        <v>11.35554222005848</v>
      </c>
      <c r="J287" s="177">
        <f>J224/RES_summary!J$19</f>
        <v>11.59402819419207</v>
      </c>
      <c r="K287" s="177">
        <f>K224/RES_summary!K$19</f>
        <v>10.821151766056568</v>
      </c>
      <c r="L287" s="177">
        <f>L224/RES_summary!L$19</f>
        <v>13.167359658172492</v>
      </c>
      <c r="M287" s="177">
        <f>M224/RES_summary!M$19</f>
        <v>10.34248709945677</v>
      </c>
      <c r="N287" s="177">
        <f>N224/RES_summary!N$19</f>
        <v>14.094206386108372</v>
      </c>
      <c r="O287" s="177">
        <f>O224/RES_summary!O$19</f>
        <v>14.405246578180803</v>
      </c>
      <c r="P287" s="177">
        <f>P224/RES_summary!P$19</f>
        <v>11.926299482418827</v>
      </c>
      <c r="Q287" s="177">
        <f>Q224/RES_summary!Q$19</f>
        <v>12.528385935276479</v>
      </c>
    </row>
    <row r="288" spans="1:17" ht="12" customHeight="1" x14ac:dyDescent="0.25">
      <c r="A288" s="148" t="s">
        <v>59</v>
      </c>
      <c r="B288" s="177">
        <f>B225/RES_summary!B$19</f>
        <v>5.7571371585148352</v>
      </c>
      <c r="C288" s="177">
        <f>C225/RES_summary!C$19</f>
        <v>5.5800569524411694</v>
      </c>
      <c r="D288" s="177">
        <f>D225/RES_summary!D$19</f>
        <v>5.5097793468408724</v>
      </c>
      <c r="E288" s="177">
        <f>E225/RES_summary!E$19</f>
        <v>5.5270518836211231</v>
      </c>
      <c r="F288" s="177">
        <f>F225/RES_summary!F$19</f>
        <v>5.550524129950281</v>
      </c>
      <c r="G288" s="177">
        <f>G225/RES_summary!G$19</f>
        <v>5.5072131026250561</v>
      </c>
      <c r="H288" s="177">
        <f>H225/RES_summary!H$19</f>
        <v>5.4522876055332263</v>
      </c>
      <c r="I288" s="177">
        <f>I225/RES_summary!I$19</f>
        <v>5.4186520629006036</v>
      </c>
      <c r="J288" s="177">
        <f>J225/RES_summary!J$19</f>
        <v>5.3968127418609386</v>
      </c>
      <c r="K288" s="177">
        <f>K225/RES_summary!K$19</f>
        <v>5.3996638596639093</v>
      </c>
      <c r="L288" s="177">
        <f>L225/RES_summary!L$19</f>
        <v>5.3899622100457245</v>
      </c>
      <c r="M288" s="177">
        <f>M225/RES_summary!M$19</f>
        <v>4.8955397572898214</v>
      </c>
      <c r="N288" s="177">
        <f>N225/RES_summary!N$19</f>
        <v>5.2442134732642129</v>
      </c>
      <c r="O288" s="177">
        <f>O225/RES_summary!O$19</f>
        <v>5.5117155141043801</v>
      </c>
      <c r="P288" s="177">
        <f>P225/RES_summary!P$19</f>
        <v>5.389032954948072</v>
      </c>
      <c r="Q288" s="177">
        <f>Q225/RES_summary!Q$19</f>
        <v>5.3015110120720381</v>
      </c>
    </row>
    <row r="289" spans="1:17" ht="12" customHeight="1" x14ac:dyDescent="0.25">
      <c r="A289" s="158" t="s">
        <v>62</v>
      </c>
      <c r="B289" s="178">
        <f>B226/RES_summary!B$19</f>
        <v>8.9504408850313428</v>
      </c>
      <c r="C289" s="178">
        <f>C226/RES_summary!C$19</f>
        <v>8.9581942320503156</v>
      </c>
      <c r="D289" s="178">
        <f>D226/RES_summary!D$19</f>
        <v>9.0438274172469644</v>
      </c>
      <c r="E289" s="178">
        <f>E226/RES_summary!E$19</f>
        <v>9.4344823864224328</v>
      </c>
      <c r="F289" s="178">
        <f>F226/RES_summary!F$19</f>
        <v>9.3843706523591219</v>
      </c>
      <c r="G289" s="178">
        <f>G226/RES_summary!G$19</f>
        <v>9.027031081605708</v>
      </c>
      <c r="H289" s="178">
        <f>H226/RES_summary!H$19</f>
        <v>9.2478781270964294</v>
      </c>
      <c r="I289" s="178">
        <f>I226/RES_summary!I$19</f>
        <v>9.2096179801603579</v>
      </c>
      <c r="J289" s="178">
        <f>J226/RES_summary!J$19</f>
        <v>9.6299457100006105</v>
      </c>
      <c r="K289" s="178">
        <f>K226/RES_summary!K$19</f>
        <v>9.3661917202322762</v>
      </c>
      <c r="L289" s="178">
        <f>L226/RES_summary!L$19</f>
        <v>10.132626031328337</v>
      </c>
      <c r="M289" s="178">
        <f>M226/RES_summary!M$19</f>
        <v>8.9032604281413406</v>
      </c>
      <c r="N289" s="178">
        <f>N226/RES_summary!N$19</f>
        <v>10.288556601826359</v>
      </c>
      <c r="O289" s="178">
        <f>O226/RES_summary!O$19</f>
        <v>10.990500824142462</v>
      </c>
      <c r="P289" s="178">
        <f>P226/RES_summary!P$19</f>
        <v>9.5762060981211636</v>
      </c>
      <c r="Q289" s="178">
        <f>Q226/RES_summary!Q$19</f>
        <v>9.9885028078250766</v>
      </c>
    </row>
    <row r="290" spans="1:17" ht="12" customHeight="1" x14ac:dyDescent="0.25">
      <c r="A290" s="23" t="s">
        <v>58</v>
      </c>
      <c r="B290" s="177">
        <f>B227/RES_summary!B$19</f>
        <v>0</v>
      </c>
      <c r="C290" s="177">
        <f>C227/RES_summary!C$19</f>
        <v>0</v>
      </c>
      <c r="D290" s="177">
        <f>D227/RES_summary!D$19</f>
        <v>0</v>
      </c>
      <c r="E290" s="177">
        <f>E227/RES_summary!E$19</f>
        <v>0</v>
      </c>
      <c r="F290" s="177">
        <f>F227/RES_summary!F$19</f>
        <v>0</v>
      </c>
      <c r="G290" s="177">
        <f>G227/RES_summary!G$19</f>
        <v>0</v>
      </c>
      <c r="H290" s="177">
        <f>H227/RES_summary!H$19</f>
        <v>0</v>
      </c>
      <c r="I290" s="177">
        <f>I227/RES_summary!I$19</f>
        <v>0</v>
      </c>
      <c r="J290" s="177">
        <f>J227/RES_summary!J$19</f>
        <v>0</v>
      </c>
      <c r="K290" s="177">
        <f>K227/RES_summary!K$19</f>
        <v>0</v>
      </c>
      <c r="L290" s="177">
        <f>L227/RES_summary!L$19</f>
        <v>0</v>
      </c>
      <c r="M290" s="177">
        <f>M227/RES_summary!M$19</f>
        <v>0</v>
      </c>
      <c r="N290" s="177">
        <f>N227/RES_summary!N$19</f>
        <v>0</v>
      </c>
      <c r="O290" s="177">
        <f>O227/RES_summary!O$19</f>
        <v>0</v>
      </c>
      <c r="P290" s="177">
        <f>P227/RES_summary!P$19</f>
        <v>0</v>
      </c>
      <c r="Q290" s="177">
        <f>Q227/RES_summary!Q$19</f>
        <v>0</v>
      </c>
    </row>
    <row r="291" spans="1:17" ht="12" customHeight="1" x14ac:dyDescent="0.25">
      <c r="A291" s="23" t="s">
        <v>57</v>
      </c>
      <c r="B291" s="177">
        <f>B228/RES_summary!B$19</f>
        <v>8.3005903585007523</v>
      </c>
      <c r="C291" s="177">
        <f>C228/RES_summary!C$19</f>
        <v>8.2239047266951406</v>
      </c>
      <c r="D291" s="177">
        <f>D228/RES_summary!D$19</f>
        <v>8.2453008516549335</v>
      </c>
      <c r="E291" s="177">
        <f>E228/RES_summary!E$19</f>
        <v>8.17357735002164</v>
      </c>
      <c r="F291" s="177">
        <f>F228/RES_summary!F$19</f>
        <v>8.4562004337276626</v>
      </c>
      <c r="G291" s="177">
        <f>G228/RES_summary!G$19</f>
        <v>8.3525928061913461</v>
      </c>
      <c r="H291" s="177">
        <f>H228/RES_summary!H$19</f>
        <v>8.3274171940080617</v>
      </c>
      <c r="I291" s="177">
        <f>I228/RES_summary!I$19</f>
        <v>8.4585152382173519</v>
      </c>
      <c r="J291" s="177">
        <f>J228/RES_summary!J$19</f>
        <v>8.4752131340039281</v>
      </c>
      <c r="K291" s="177">
        <f>K228/RES_summary!K$19</f>
        <v>8.3863692741021492</v>
      </c>
      <c r="L291" s="177">
        <f>L228/RES_summary!L$19</f>
        <v>8.6269301087460999</v>
      </c>
      <c r="M291" s="177">
        <f>M228/RES_summary!M$19</f>
        <v>8.091592163604691</v>
      </c>
      <c r="N291" s="177">
        <f>N228/RES_summary!N$19</f>
        <v>8.3695606932740247</v>
      </c>
      <c r="O291" s="177">
        <f>O228/RES_summary!O$19</f>
        <v>8.3760648744800594</v>
      </c>
      <c r="P291" s="177">
        <f>P228/RES_summary!P$19</f>
        <v>8.3242591122905445</v>
      </c>
      <c r="Q291" s="177">
        <f>Q228/RES_summary!Q$19</f>
        <v>8.2051922450008448</v>
      </c>
    </row>
    <row r="292" spans="1:17" ht="12" customHeight="1" x14ac:dyDescent="0.25">
      <c r="A292" s="29" t="s">
        <v>140</v>
      </c>
      <c r="B292" s="176">
        <f>B229/RES_summary!B$19</f>
        <v>9.2013783923133285</v>
      </c>
      <c r="C292" s="176">
        <f>C229/RES_summary!C$19</f>
        <v>9.2280350924082697</v>
      </c>
      <c r="D292" s="176">
        <f>D229/RES_summary!D$19</f>
        <v>9.3303614909455561</v>
      </c>
      <c r="E292" s="176">
        <f>E229/RES_summary!E$19</f>
        <v>9.8710449424230262</v>
      </c>
      <c r="F292" s="176">
        <f>F229/RES_summary!F$19</f>
        <v>9.7050584053562758</v>
      </c>
      <c r="G292" s="176">
        <f>G229/RES_summary!G$19</f>
        <v>9.2556748003704481</v>
      </c>
      <c r="H292" s="176">
        <f>H229/RES_summary!H$19</f>
        <v>9.5386955626076162</v>
      </c>
      <c r="I292" s="176">
        <f>I229/RES_summary!I$19</f>
        <v>9.4348676591410534</v>
      </c>
      <c r="J292" s="176">
        <f>J229/RES_summary!J$19</f>
        <v>9.9684218784568532</v>
      </c>
      <c r="K292" s="176">
        <f>K229/RES_summary!K$19</f>
        <v>9.6583831837028278</v>
      </c>
      <c r="L292" s="176">
        <f>L229/RES_summary!L$19</f>
        <v>10.548809591021351</v>
      </c>
      <c r="M292" s="176">
        <f>M229/RES_summary!M$19</f>
        <v>9.1139032705597263</v>
      </c>
      <c r="N292" s="176">
        <f>N229/RES_summary!N$19</f>
        <v>10.771177154939695</v>
      </c>
      <c r="O292" s="176">
        <f>O229/RES_summary!O$19</f>
        <v>11.613793583761595</v>
      </c>
      <c r="P292" s="176">
        <f>P229/RES_summary!P$19</f>
        <v>9.8239096061664313</v>
      </c>
      <c r="Q292" s="176">
        <f>Q229/RES_summary!Q$19</f>
        <v>10.340216805470764</v>
      </c>
    </row>
    <row r="294" spans="1:17" ht="12" customHeight="1" x14ac:dyDescent="0.25">
      <c r="A294" s="152" t="s">
        <v>195</v>
      </c>
      <c r="B294" s="184">
        <f>B231/RES_summary!B$19</f>
        <v>62.678498023812999</v>
      </c>
      <c r="C294" s="184">
        <f>C231/RES_summary!C$19</f>
        <v>66.247504707962563</v>
      </c>
      <c r="D294" s="184">
        <f>D231/RES_summary!D$19</f>
        <v>63.160951450694867</v>
      </c>
      <c r="E294" s="184">
        <f>E231/RES_summary!E$19</f>
        <v>63.991963669509239</v>
      </c>
      <c r="F294" s="184">
        <f>F231/RES_summary!F$19</f>
        <v>66.541763545806148</v>
      </c>
      <c r="G294" s="184">
        <f>G231/RES_summary!G$19</f>
        <v>61.200949056049048</v>
      </c>
      <c r="H294" s="184">
        <f>H231/RES_summary!H$19</f>
        <v>59.281613425758771</v>
      </c>
      <c r="I294" s="184">
        <f>I231/RES_summary!I$19</f>
        <v>57.5014378760035</v>
      </c>
      <c r="J294" s="184">
        <f>J231/RES_summary!J$19</f>
        <v>58.132014225713675</v>
      </c>
      <c r="K294" s="184">
        <f>K231/RES_summary!K$19</f>
        <v>54.442778375440113</v>
      </c>
      <c r="L294" s="184">
        <f>L231/RES_summary!L$19</f>
        <v>60.469582285309102</v>
      </c>
      <c r="M294" s="184">
        <f>M231/RES_summary!M$19</f>
        <v>45.713477962360031</v>
      </c>
      <c r="N294" s="184">
        <f>N231/RES_summary!N$19</f>
        <v>50.647764259112279</v>
      </c>
      <c r="O294" s="184">
        <f>O231/RES_summary!O$19</f>
        <v>52.64762511552567</v>
      </c>
      <c r="P294" s="184">
        <f>P231/RES_summary!P$19</f>
        <v>42.42654591138961</v>
      </c>
      <c r="Q294" s="184">
        <f>Q231/RES_summary!Q$19</f>
        <v>44.555423149941817</v>
      </c>
    </row>
    <row r="295" spans="1:17" ht="12" customHeight="1" x14ac:dyDescent="0.25">
      <c r="A295" s="158" t="s">
        <v>65</v>
      </c>
      <c r="B295" s="178">
        <f>B232/RES_summary!B$19</f>
        <v>56.916311307018454</v>
      </c>
      <c r="C295" s="178">
        <f>C232/RES_summary!C$19</f>
        <v>60.371563218444301</v>
      </c>
      <c r="D295" s="178">
        <f>D232/RES_summary!D$19</f>
        <v>56.561803917751178</v>
      </c>
      <c r="E295" s="178">
        <f>E232/RES_summary!E$19</f>
        <v>57.315412581868223</v>
      </c>
      <c r="F295" s="178">
        <f>F232/RES_summary!F$19</f>
        <v>59.4365142633415</v>
      </c>
      <c r="G295" s="178">
        <f>G232/RES_summary!G$19</f>
        <v>54.09404848369887</v>
      </c>
      <c r="H295" s="178">
        <f>H232/RES_summary!H$19</f>
        <v>51.989607507795753</v>
      </c>
      <c r="I295" s="178">
        <f>I232/RES_summary!I$19</f>
        <v>49.698244182078128</v>
      </c>
      <c r="J295" s="178">
        <f>J232/RES_summary!J$19</f>
        <v>50.469657438682709</v>
      </c>
      <c r="K295" s="178">
        <f>K232/RES_summary!K$19</f>
        <v>45.58471209804064</v>
      </c>
      <c r="L295" s="178">
        <f>L232/RES_summary!L$19</f>
        <v>50.942917996124343</v>
      </c>
      <c r="M295" s="178">
        <f>M232/RES_summary!M$19</f>
        <v>38.296303085562982</v>
      </c>
      <c r="N295" s="178">
        <f>N232/RES_summary!N$19</f>
        <v>41.930182215214032</v>
      </c>
      <c r="O295" s="178">
        <f>O232/RES_summary!O$19</f>
        <v>43.821432610237466</v>
      </c>
      <c r="P295" s="178">
        <f>P232/RES_summary!P$19</f>
        <v>33.575391056741488</v>
      </c>
      <c r="Q295" s="178">
        <f>Q232/RES_summary!Q$19</f>
        <v>35.674639537600292</v>
      </c>
    </row>
    <row r="296" spans="1:17" ht="12" customHeight="1" x14ac:dyDescent="0.25">
      <c r="A296" s="23" t="s">
        <v>58</v>
      </c>
      <c r="B296" s="177">
        <f>B233/RES_summary!B$19</f>
        <v>56.916311307018454</v>
      </c>
      <c r="C296" s="177">
        <f>C233/RES_summary!C$19</f>
        <v>60.371563218444301</v>
      </c>
      <c r="D296" s="177">
        <f>D233/RES_summary!D$19</f>
        <v>56.561803917751178</v>
      </c>
      <c r="E296" s="177">
        <f>E233/RES_summary!E$19</f>
        <v>57.315412581868223</v>
      </c>
      <c r="F296" s="177">
        <f>F233/RES_summary!F$19</f>
        <v>59.4365142633415</v>
      </c>
      <c r="G296" s="177">
        <f>G233/RES_summary!G$19</f>
        <v>54.09404848369887</v>
      </c>
      <c r="H296" s="177">
        <f>H233/RES_summary!H$19</f>
        <v>51.989607507795753</v>
      </c>
      <c r="I296" s="177">
        <f>I233/RES_summary!I$19</f>
        <v>49.698244182078128</v>
      </c>
      <c r="J296" s="177">
        <f>J233/RES_summary!J$19</f>
        <v>50.469657438682709</v>
      </c>
      <c r="K296" s="177">
        <f>K233/RES_summary!K$19</f>
        <v>45.58471209804064</v>
      </c>
      <c r="L296" s="177">
        <f>L233/RES_summary!L$19</f>
        <v>50.942917996124343</v>
      </c>
      <c r="M296" s="177">
        <f>M233/RES_summary!M$19</f>
        <v>38.296303085562982</v>
      </c>
      <c r="N296" s="177">
        <f>N233/RES_summary!N$19</f>
        <v>41.930182215214032</v>
      </c>
      <c r="O296" s="177">
        <f>O233/RES_summary!O$19</f>
        <v>43.821432610237466</v>
      </c>
      <c r="P296" s="177">
        <f>P233/RES_summary!P$19</f>
        <v>33.575391056741488</v>
      </c>
      <c r="Q296" s="177">
        <f>Q233/RES_summary!Q$19</f>
        <v>35.674639537600292</v>
      </c>
    </row>
    <row r="297" spans="1:17" ht="12" customHeight="1" x14ac:dyDescent="0.25">
      <c r="A297" s="23" t="s">
        <v>60</v>
      </c>
      <c r="B297" s="177">
        <f>B234/RES_summary!B$19</f>
        <v>0</v>
      </c>
      <c r="C297" s="177">
        <f>C234/RES_summary!C$19</f>
        <v>0</v>
      </c>
      <c r="D297" s="177">
        <f>D234/RES_summary!D$19</f>
        <v>0</v>
      </c>
      <c r="E297" s="177">
        <f>E234/RES_summary!E$19</f>
        <v>0</v>
      </c>
      <c r="F297" s="177">
        <f>F234/RES_summary!F$19</f>
        <v>0</v>
      </c>
      <c r="G297" s="177">
        <f>G234/RES_summary!G$19</f>
        <v>0</v>
      </c>
      <c r="H297" s="177">
        <f>H234/RES_summary!H$19</f>
        <v>0</v>
      </c>
      <c r="I297" s="177">
        <f>I234/RES_summary!I$19</f>
        <v>0</v>
      </c>
      <c r="J297" s="177">
        <f>J234/RES_summary!J$19</f>
        <v>0</v>
      </c>
      <c r="K297" s="177">
        <f>K234/RES_summary!K$19</f>
        <v>0</v>
      </c>
      <c r="L297" s="177">
        <f>L234/RES_summary!L$19</f>
        <v>0</v>
      </c>
      <c r="M297" s="177">
        <f>M234/RES_summary!M$19</f>
        <v>0</v>
      </c>
      <c r="N297" s="177">
        <f>N234/RES_summary!N$19</f>
        <v>0</v>
      </c>
      <c r="O297" s="177">
        <f>O234/RES_summary!O$19</f>
        <v>0</v>
      </c>
      <c r="P297" s="177">
        <f>P234/RES_summary!P$19</f>
        <v>0</v>
      </c>
      <c r="Q297" s="177">
        <f>Q234/RES_summary!Q$19</f>
        <v>0</v>
      </c>
    </row>
    <row r="298" spans="1:17" ht="12" customHeight="1" x14ac:dyDescent="0.25">
      <c r="A298" s="158" t="s">
        <v>112</v>
      </c>
      <c r="B298" s="178">
        <f>B235/RES_summary!B$19</f>
        <v>0</v>
      </c>
      <c r="C298" s="178">
        <f>C235/RES_summary!C$19</f>
        <v>0</v>
      </c>
      <c r="D298" s="178">
        <f>D235/RES_summary!D$19</f>
        <v>0</v>
      </c>
      <c r="E298" s="178">
        <f>E235/RES_summary!E$19</f>
        <v>0</v>
      </c>
      <c r="F298" s="178">
        <f>F235/RES_summary!F$19</f>
        <v>0</v>
      </c>
      <c r="G298" s="178">
        <f>G235/RES_summary!G$19</f>
        <v>0</v>
      </c>
      <c r="H298" s="178">
        <f>H235/RES_summary!H$19</f>
        <v>0</v>
      </c>
      <c r="I298" s="178">
        <f>I235/RES_summary!I$19</f>
        <v>0</v>
      </c>
      <c r="J298" s="178">
        <f>J235/RES_summary!J$19</f>
        <v>0</v>
      </c>
      <c r="K298" s="178">
        <f>K235/RES_summary!K$19</f>
        <v>0</v>
      </c>
      <c r="L298" s="178">
        <f>L235/RES_summary!L$19</f>
        <v>0</v>
      </c>
      <c r="M298" s="178">
        <f>M235/RES_summary!M$19</f>
        <v>0</v>
      </c>
      <c r="N298" s="178">
        <f>N235/RES_summary!N$19</f>
        <v>0</v>
      </c>
      <c r="O298" s="178">
        <f>O235/RES_summary!O$19</f>
        <v>0</v>
      </c>
      <c r="P298" s="178">
        <f>P235/RES_summary!P$19</f>
        <v>0</v>
      </c>
      <c r="Q298" s="178">
        <f>Q235/RES_summary!Q$19</f>
        <v>0</v>
      </c>
    </row>
    <row r="299" spans="1:17" ht="12" customHeight="1" x14ac:dyDescent="0.25">
      <c r="A299" s="23" t="s">
        <v>60</v>
      </c>
      <c r="B299" s="177">
        <f>B236/RES_summary!B$19</f>
        <v>0</v>
      </c>
      <c r="C299" s="177">
        <f>C236/RES_summary!C$19</f>
        <v>0</v>
      </c>
      <c r="D299" s="177">
        <f>D236/RES_summary!D$19</f>
        <v>0</v>
      </c>
      <c r="E299" s="177">
        <f>E236/RES_summary!E$19</f>
        <v>0</v>
      </c>
      <c r="F299" s="177">
        <f>F236/RES_summary!F$19</f>
        <v>0</v>
      </c>
      <c r="G299" s="177">
        <f>G236/RES_summary!G$19</f>
        <v>0</v>
      </c>
      <c r="H299" s="177">
        <f>H236/RES_summary!H$19</f>
        <v>0</v>
      </c>
      <c r="I299" s="177">
        <f>I236/RES_summary!I$19</f>
        <v>0</v>
      </c>
      <c r="J299" s="177">
        <f>J236/RES_summary!J$19</f>
        <v>0</v>
      </c>
      <c r="K299" s="177">
        <f>K236/RES_summary!K$19</f>
        <v>0</v>
      </c>
      <c r="L299" s="177">
        <f>L236/RES_summary!L$19</f>
        <v>0</v>
      </c>
      <c r="M299" s="177">
        <f>M236/RES_summary!M$19</f>
        <v>0</v>
      </c>
      <c r="N299" s="177">
        <f>N236/RES_summary!N$19</f>
        <v>0</v>
      </c>
      <c r="O299" s="177">
        <f>O236/RES_summary!O$19</f>
        <v>0</v>
      </c>
      <c r="P299" s="177">
        <f>P236/RES_summary!P$19</f>
        <v>0</v>
      </c>
      <c r="Q299" s="177">
        <f>Q236/RES_summary!Q$19</f>
        <v>0</v>
      </c>
    </row>
    <row r="300" spans="1:17" ht="12" customHeight="1" x14ac:dyDescent="0.25">
      <c r="A300" s="158" t="s">
        <v>63</v>
      </c>
      <c r="B300" s="178">
        <f>B237/RES_summary!B$19</f>
        <v>4.5189183822192183</v>
      </c>
      <c r="C300" s="178">
        <f>C237/RES_summary!C$19</f>
        <v>4.6886671973004201</v>
      </c>
      <c r="D300" s="178">
        <f>D237/RES_summary!D$19</f>
        <v>5.4298132603255356</v>
      </c>
      <c r="E300" s="178">
        <f>E237/RES_summary!E$19</f>
        <v>5.5582455872099894</v>
      </c>
      <c r="F300" s="178">
        <f>F237/RES_summary!F$19</f>
        <v>5.9613658434520307</v>
      </c>
      <c r="G300" s="178">
        <f>G237/RES_summary!G$19</f>
        <v>6.0092531438840995</v>
      </c>
      <c r="H300" s="178">
        <f>H237/RES_summary!H$19</f>
        <v>6.2708536359960441</v>
      </c>
      <c r="I300" s="178">
        <f>I237/RES_summary!I$19</f>
        <v>6.8255029247572212</v>
      </c>
      <c r="J300" s="178">
        <f>J237/RES_summary!J$19</f>
        <v>6.7206439710786539</v>
      </c>
      <c r="K300" s="178">
        <f>K237/RES_summary!K$19</f>
        <v>7.9197784011425805</v>
      </c>
      <c r="L300" s="178">
        <f>L237/RES_summary!L$19</f>
        <v>8.6173327334933418</v>
      </c>
      <c r="M300" s="178">
        <f>M237/RES_summary!M$19</f>
        <v>6.6111619507105868</v>
      </c>
      <c r="N300" s="178">
        <f>N237/RES_summary!N$19</f>
        <v>7.9044722004410621</v>
      </c>
      <c r="O300" s="178">
        <f>O237/RES_summary!O$19</f>
        <v>8.0466567275546019</v>
      </c>
      <c r="P300" s="178">
        <f>P237/RES_summary!P$19</f>
        <v>8.1864450468933558</v>
      </c>
      <c r="Q300" s="178">
        <f>Q237/RES_summary!Q$19</f>
        <v>8.2273222216495814</v>
      </c>
    </row>
    <row r="301" spans="1:17" ht="12" customHeight="1" x14ac:dyDescent="0.25">
      <c r="A301" s="167" t="s">
        <v>171</v>
      </c>
      <c r="B301" s="183">
        <f>B238/RES_summary!B$19</f>
        <v>13.705760838522476</v>
      </c>
      <c r="C301" s="183">
        <f>C238/RES_summary!C$19</f>
        <v>13.611905751993625</v>
      </c>
      <c r="D301" s="183">
        <f>D238/RES_summary!D$19</f>
        <v>13.360991111054881</v>
      </c>
      <c r="E301" s="183">
        <f>E238/RES_summary!E$19</f>
        <v>13.232372620612558</v>
      </c>
      <c r="F301" s="183">
        <f>F238/RES_summary!F$19</f>
        <v>13.165219609475228</v>
      </c>
      <c r="G301" s="183">
        <f>G238/RES_summary!G$19</f>
        <v>12.967406341175316</v>
      </c>
      <c r="H301" s="183">
        <f>H238/RES_summary!H$19</f>
        <v>12.695587086941039</v>
      </c>
      <c r="I301" s="183">
        <f>I238/RES_summary!I$19</f>
        <v>12.501301815335763</v>
      </c>
      <c r="J301" s="183">
        <f>J238/RES_summary!J$19</f>
        <v>12.340535553537608</v>
      </c>
      <c r="K301" s="183">
        <f>K238/RES_summary!K$19</f>
        <v>11.531373530982636</v>
      </c>
      <c r="L301" s="183">
        <f>L238/RES_summary!L$19</f>
        <v>13.030653322137272</v>
      </c>
      <c r="M301" s="183">
        <f>M238/RES_summary!M$19</f>
        <v>11.194644934323099</v>
      </c>
      <c r="N301" s="183">
        <f>N238/RES_summary!N$19</f>
        <v>12.651047198098933</v>
      </c>
      <c r="O301" s="183">
        <f>O238/RES_summary!O$19</f>
        <v>12.523335312594794</v>
      </c>
      <c r="P301" s="183">
        <f>P238/RES_summary!P$19</f>
        <v>12.121127623401808</v>
      </c>
      <c r="Q301" s="183">
        <f>Q238/RES_summary!Q$19</f>
        <v>11.878487570566527</v>
      </c>
    </row>
    <row r="302" spans="1:17" ht="12" customHeight="1" x14ac:dyDescent="0.25">
      <c r="A302" s="167" t="s">
        <v>144</v>
      </c>
      <c r="B302" s="183">
        <f>B239/RES_summary!B$19</f>
        <v>6.5422849107853187</v>
      </c>
      <c r="C302" s="183">
        <f>C239/RES_summary!C$19</f>
        <v>6.50840513789616</v>
      </c>
      <c r="D302" s="183">
        <f>D239/RES_summary!D$19</f>
        <v>6.377297717711234</v>
      </c>
      <c r="E302" s="183">
        <f>E239/RES_summary!E$19</f>
        <v>6.3484346721468361</v>
      </c>
      <c r="F302" s="183">
        <f>F239/RES_summary!F$19</f>
        <v>6.3270232905797315</v>
      </c>
      <c r="G302" s="183">
        <f>G239/RES_summary!G$19</f>
        <v>6.23645185577075</v>
      </c>
      <c r="H302" s="183">
        <f>H239/RES_summary!H$19</f>
        <v>6.1213722516728373</v>
      </c>
      <c r="I302" s="183">
        <f>I239/RES_summary!I$19</f>
        <v>6.0363999984522065</v>
      </c>
      <c r="J302" s="183">
        <f>J239/RES_summary!J$19</f>
        <v>5.9578009226902138</v>
      </c>
      <c r="K302" s="183">
        <f>K239/RES_summary!K$19</f>
        <v>5.9170553580911802</v>
      </c>
      <c r="L302" s="183">
        <f>L239/RES_summary!L$19</f>
        <v>5.8583741926709445</v>
      </c>
      <c r="M302" s="183">
        <f>M239/RES_summary!M$19</f>
        <v>5.3179645033352987</v>
      </c>
      <c r="N302" s="183">
        <f>N239/RES_summary!N$19</f>
        <v>6.0316828640033844</v>
      </c>
      <c r="O302" s="183">
        <f>O239/RES_summary!O$19</f>
        <v>5.9644598891944494</v>
      </c>
      <c r="P302" s="183">
        <f>P239/RES_summary!P$19</f>
        <v>5.8170347028596527</v>
      </c>
      <c r="Q302" s="183">
        <f>Q239/RES_summary!Q$19</f>
        <v>5.7056978295925038</v>
      </c>
    </row>
    <row r="303" spans="1:17" ht="12" customHeight="1" x14ac:dyDescent="0.25">
      <c r="A303" s="167" t="s">
        <v>143</v>
      </c>
      <c r="B303" s="183">
        <f>B240/RES_summary!B$19</f>
        <v>4.1739777730810781</v>
      </c>
      <c r="C303" s="183">
        <f>C240/RES_summary!C$19</f>
        <v>4.2304633396325642</v>
      </c>
      <c r="D303" s="183">
        <f>D240/RES_summary!D$19</f>
        <v>4.1452435165121635</v>
      </c>
      <c r="E303" s="183">
        <f>E240/RES_summary!E$19</f>
        <v>4.1264825368953169</v>
      </c>
      <c r="F303" s="183">
        <f>F240/RES_summary!F$19</f>
        <v>4.1125651388767324</v>
      </c>
      <c r="G303" s="183">
        <f>G240/RES_summary!G$19</f>
        <v>4.0536937062509715</v>
      </c>
      <c r="H303" s="183">
        <f>H240/RES_summary!H$19</f>
        <v>3.9788919635872921</v>
      </c>
      <c r="I303" s="183">
        <f>I240/RES_summary!I$19</f>
        <v>3.9236599989939513</v>
      </c>
      <c r="J303" s="183">
        <f>J240/RES_summary!J$19</f>
        <v>3.8725705997487587</v>
      </c>
      <c r="K303" s="183">
        <f>K240/RES_summary!K$19</f>
        <v>3.8460859827592526</v>
      </c>
      <c r="L303" s="183">
        <f>L240/RES_summary!L$19</f>
        <v>3.8079432252361785</v>
      </c>
      <c r="M303" s="183">
        <f>M240/RES_summary!M$19</f>
        <v>3.4566769271679973</v>
      </c>
      <c r="N303" s="183">
        <f>N240/RES_summary!N$19</f>
        <v>4.041227518882315</v>
      </c>
      <c r="O303" s="183">
        <f>O240/RES_summary!O$19</f>
        <v>3.8768989279764399</v>
      </c>
      <c r="P303" s="183">
        <f>P240/RES_summary!P$19</f>
        <v>3.7810725568588217</v>
      </c>
      <c r="Q303" s="183">
        <f>Q240/RES_summary!Q$19</f>
        <v>3.7087035892351894</v>
      </c>
    </row>
    <row r="304" spans="1:17" ht="12" customHeight="1" x14ac:dyDescent="0.25">
      <c r="A304" s="166" t="s">
        <v>57</v>
      </c>
      <c r="B304" s="182">
        <f>B241/RES_summary!B$19</f>
        <v>4.1739777730810781</v>
      </c>
      <c r="C304" s="182">
        <f>C241/RES_summary!C$19</f>
        <v>4.2304633396325642</v>
      </c>
      <c r="D304" s="182">
        <f>D241/RES_summary!D$19</f>
        <v>4.1452435165121635</v>
      </c>
      <c r="E304" s="182">
        <f>E241/RES_summary!E$19</f>
        <v>4.1264825368953169</v>
      </c>
      <c r="F304" s="182">
        <f>F241/RES_summary!F$19</f>
        <v>4.1125651388767324</v>
      </c>
      <c r="G304" s="182">
        <f>G241/RES_summary!G$19</f>
        <v>4.0536937062509715</v>
      </c>
      <c r="H304" s="182">
        <f>H241/RES_summary!H$19</f>
        <v>3.9788919635872921</v>
      </c>
      <c r="I304" s="182">
        <f>I241/RES_summary!I$19</f>
        <v>3.9236599989939513</v>
      </c>
      <c r="J304" s="182">
        <f>J241/RES_summary!J$19</f>
        <v>3.8725705997487587</v>
      </c>
      <c r="K304" s="182">
        <f>K241/RES_summary!K$19</f>
        <v>3.8460859827592526</v>
      </c>
      <c r="L304" s="182">
        <f>L241/RES_summary!L$19</f>
        <v>3.8079432252361785</v>
      </c>
      <c r="M304" s="182">
        <f>M241/RES_summary!M$19</f>
        <v>3.4566769271679973</v>
      </c>
      <c r="N304" s="182">
        <f>N241/RES_summary!N$19</f>
        <v>4.041227518882315</v>
      </c>
      <c r="O304" s="182">
        <f>O241/RES_summary!O$19</f>
        <v>3.8768989279764399</v>
      </c>
      <c r="P304" s="182">
        <f>P241/RES_summary!P$19</f>
        <v>3.7810725568588217</v>
      </c>
      <c r="Q304" s="182">
        <f>Q241/RES_summary!Q$19</f>
        <v>3.7087035892351894</v>
      </c>
    </row>
    <row r="305" spans="1:17" ht="12" customHeight="1" x14ac:dyDescent="0.25">
      <c r="A305" s="147" t="s">
        <v>59</v>
      </c>
      <c r="B305" s="181">
        <f>B242/RES_summary!B$19</f>
        <v>0</v>
      </c>
      <c r="C305" s="181">
        <f>C242/RES_summary!C$19</f>
        <v>0</v>
      </c>
      <c r="D305" s="181">
        <f>D242/RES_summary!D$19</f>
        <v>0</v>
      </c>
      <c r="E305" s="181">
        <f>E242/RES_summary!E$19</f>
        <v>0</v>
      </c>
      <c r="F305" s="181">
        <f>F242/RES_summary!F$19</f>
        <v>0</v>
      </c>
      <c r="G305" s="181">
        <f>G242/RES_summary!G$19</f>
        <v>0</v>
      </c>
      <c r="H305" s="181">
        <f>H242/RES_summary!H$19</f>
        <v>0</v>
      </c>
      <c r="I305" s="181">
        <f>I242/RES_summary!I$19</f>
        <v>0</v>
      </c>
      <c r="J305" s="181">
        <f>J242/RES_summary!J$19</f>
        <v>0</v>
      </c>
      <c r="K305" s="181">
        <f>K242/RES_summary!K$19</f>
        <v>0</v>
      </c>
      <c r="L305" s="181">
        <f>L242/RES_summary!L$19</f>
        <v>0</v>
      </c>
      <c r="M305" s="181">
        <f>M242/RES_summary!M$19</f>
        <v>0</v>
      </c>
      <c r="N305" s="181">
        <f>N242/RES_summary!N$19</f>
        <v>0</v>
      </c>
      <c r="O305" s="181">
        <f>O242/RES_summary!O$19</f>
        <v>0</v>
      </c>
      <c r="P305" s="181">
        <f>P242/RES_summary!P$19</f>
        <v>0</v>
      </c>
      <c r="Q305" s="181">
        <f>Q242/RES_summary!Q$19</f>
        <v>0</v>
      </c>
    </row>
    <row r="306" spans="1:17" ht="12" customHeight="1" x14ac:dyDescent="0.25">
      <c r="A306" s="163" t="s">
        <v>142</v>
      </c>
      <c r="B306" s="180">
        <f>B243/RES_summary!B$19</f>
        <v>0</v>
      </c>
      <c r="C306" s="180">
        <f>C243/RES_summary!C$19</f>
        <v>0</v>
      </c>
      <c r="D306" s="180">
        <f>D243/RES_summary!D$19</f>
        <v>0</v>
      </c>
      <c r="E306" s="180">
        <f>E243/RES_summary!E$19</f>
        <v>0</v>
      </c>
      <c r="F306" s="180">
        <f>F243/RES_summary!F$19</f>
        <v>0</v>
      </c>
      <c r="G306" s="180">
        <f>G243/RES_summary!G$19</f>
        <v>0</v>
      </c>
      <c r="H306" s="180">
        <f>H243/RES_summary!H$19</f>
        <v>0</v>
      </c>
      <c r="I306" s="180">
        <f>I243/RES_summary!I$19</f>
        <v>0</v>
      </c>
      <c r="J306" s="180">
        <f>J243/RES_summary!J$19</f>
        <v>0</v>
      </c>
      <c r="K306" s="180">
        <f>K243/RES_summary!K$19</f>
        <v>0</v>
      </c>
      <c r="L306" s="180">
        <f>L243/RES_summary!L$19</f>
        <v>0</v>
      </c>
      <c r="M306" s="180">
        <f>M243/RES_summary!M$19</f>
        <v>0</v>
      </c>
      <c r="N306" s="180">
        <f>N243/RES_summary!N$19</f>
        <v>0</v>
      </c>
      <c r="O306" s="180">
        <f>O243/RES_summary!O$19</f>
        <v>0</v>
      </c>
      <c r="P306" s="180">
        <f>P243/RES_summary!P$19</f>
        <v>0</v>
      </c>
      <c r="Q306" s="180">
        <f>Q243/RES_summary!Q$19</f>
        <v>0</v>
      </c>
    </row>
    <row r="307" spans="1:17" ht="12" customHeight="1" x14ac:dyDescent="0.25">
      <c r="A307" s="161" t="s">
        <v>141</v>
      </c>
      <c r="B307" s="179">
        <f>B244/RES_summary!B$19</f>
        <v>0</v>
      </c>
      <c r="C307" s="179">
        <f>C244/RES_summary!C$19</f>
        <v>0</v>
      </c>
      <c r="D307" s="179">
        <f>D244/RES_summary!D$19</f>
        <v>0</v>
      </c>
      <c r="E307" s="179">
        <f>E244/RES_summary!E$19</f>
        <v>0</v>
      </c>
      <c r="F307" s="179">
        <f>F244/RES_summary!F$19</f>
        <v>0</v>
      </c>
      <c r="G307" s="179">
        <f>G244/RES_summary!G$19</f>
        <v>0</v>
      </c>
      <c r="H307" s="179">
        <f>H244/RES_summary!H$19</f>
        <v>0</v>
      </c>
      <c r="I307" s="179">
        <f>I244/RES_summary!I$19</f>
        <v>0</v>
      </c>
      <c r="J307" s="179">
        <f>J244/RES_summary!J$19</f>
        <v>0</v>
      </c>
      <c r="K307" s="179">
        <f>K244/RES_summary!K$19</f>
        <v>0</v>
      </c>
      <c r="L307" s="179">
        <f>L244/RES_summary!L$19</f>
        <v>0</v>
      </c>
      <c r="M307" s="179">
        <f>M244/RES_summary!M$19</f>
        <v>0</v>
      </c>
      <c r="N307" s="179">
        <f>N244/RES_summary!N$19</f>
        <v>0</v>
      </c>
      <c r="O307" s="179">
        <f>O244/RES_summary!O$19</f>
        <v>0</v>
      </c>
      <c r="P307" s="179">
        <f>P244/RES_summary!P$19</f>
        <v>0</v>
      </c>
      <c r="Q307" s="179">
        <f>Q244/RES_summary!Q$19</f>
        <v>0</v>
      </c>
    </row>
    <row r="308" spans="1:17" ht="12" customHeight="1" x14ac:dyDescent="0.25">
      <c r="A308" s="148" t="s">
        <v>60</v>
      </c>
      <c r="B308" s="177">
        <f>B245/RES_summary!B$19</f>
        <v>0</v>
      </c>
      <c r="C308" s="177">
        <f>C245/RES_summary!C$19</f>
        <v>0</v>
      </c>
      <c r="D308" s="177">
        <f>D245/RES_summary!D$19</f>
        <v>0</v>
      </c>
      <c r="E308" s="177">
        <f>E245/RES_summary!E$19</f>
        <v>0</v>
      </c>
      <c r="F308" s="177">
        <f>F245/RES_summary!F$19</f>
        <v>0</v>
      </c>
      <c r="G308" s="177">
        <f>G245/RES_summary!G$19</f>
        <v>0</v>
      </c>
      <c r="H308" s="177">
        <f>H245/RES_summary!H$19</f>
        <v>0</v>
      </c>
      <c r="I308" s="177">
        <f>I245/RES_summary!I$19</f>
        <v>0</v>
      </c>
      <c r="J308" s="177">
        <f>J245/RES_summary!J$19</f>
        <v>0</v>
      </c>
      <c r="K308" s="177">
        <f>K245/RES_summary!K$19</f>
        <v>0</v>
      </c>
      <c r="L308" s="177">
        <f>L245/RES_summary!L$19</f>
        <v>0</v>
      </c>
      <c r="M308" s="177">
        <f>M245/RES_summary!M$19</f>
        <v>0</v>
      </c>
      <c r="N308" s="177">
        <f>N245/RES_summary!N$19</f>
        <v>0</v>
      </c>
      <c r="O308" s="177">
        <f>O245/RES_summary!O$19</f>
        <v>0</v>
      </c>
      <c r="P308" s="177">
        <f>P245/RES_summary!P$19</f>
        <v>0</v>
      </c>
      <c r="Q308" s="177">
        <f>Q245/RES_summary!Q$19</f>
        <v>0</v>
      </c>
    </row>
    <row r="309" spans="1:17" ht="12" customHeight="1" x14ac:dyDescent="0.25">
      <c r="A309" s="148" t="s">
        <v>59</v>
      </c>
      <c r="B309" s="177">
        <f>B246/RES_summary!B$19</f>
        <v>0</v>
      </c>
      <c r="C309" s="177">
        <f>C246/RES_summary!C$19</f>
        <v>0</v>
      </c>
      <c r="D309" s="177">
        <f>D246/RES_summary!D$19</f>
        <v>0</v>
      </c>
      <c r="E309" s="177">
        <f>E246/RES_summary!E$19</f>
        <v>0</v>
      </c>
      <c r="F309" s="177">
        <f>F246/RES_summary!F$19</f>
        <v>0</v>
      </c>
      <c r="G309" s="177">
        <f>G246/RES_summary!G$19</f>
        <v>0</v>
      </c>
      <c r="H309" s="177">
        <f>H246/RES_summary!H$19</f>
        <v>0</v>
      </c>
      <c r="I309" s="177">
        <f>I246/RES_summary!I$19</f>
        <v>0</v>
      </c>
      <c r="J309" s="177">
        <f>J246/RES_summary!J$19</f>
        <v>0</v>
      </c>
      <c r="K309" s="177">
        <f>K246/RES_summary!K$19</f>
        <v>0</v>
      </c>
      <c r="L309" s="177">
        <f>L246/RES_summary!L$19</f>
        <v>0</v>
      </c>
      <c r="M309" s="177">
        <f>M246/RES_summary!M$19</f>
        <v>0</v>
      </c>
      <c r="N309" s="177">
        <f>N246/RES_summary!N$19</f>
        <v>0</v>
      </c>
      <c r="O309" s="177">
        <f>O246/RES_summary!O$19</f>
        <v>0</v>
      </c>
      <c r="P309" s="177">
        <f>P246/RES_summary!P$19</f>
        <v>0</v>
      </c>
      <c r="Q309" s="177">
        <f>Q246/RES_summary!Q$19</f>
        <v>0</v>
      </c>
    </row>
    <row r="310" spans="1:17" ht="12" customHeight="1" x14ac:dyDescent="0.25">
      <c r="A310" s="158" t="s">
        <v>62</v>
      </c>
      <c r="B310" s="178">
        <f>B247/RES_summary!B$19</f>
        <v>1.2432683345753266</v>
      </c>
      <c r="C310" s="178">
        <f>C247/RES_summary!C$19</f>
        <v>1.1872742922178461</v>
      </c>
      <c r="D310" s="178">
        <f>D247/RES_summary!D$19</f>
        <v>1.1693342726181633</v>
      </c>
      <c r="E310" s="178">
        <f>E247/RES_summary!E$19</f>
        <v>1.1183055004310309</v>
      </c>
      <c r="F310" s="178">
        <f>F247/RES_summary!F$19</f>
        <v>1.1438834390126074</v>
      </c>
      <c r="G310" s="178">
        <f>G247/RES_summary!G$19</f>
        <v>1.0976474284660778</v>
      </c>
      <c r="H310" s="178">
        <f>H247/RES_summary!H$19</f>
        <v>1.0211522819669721</v>
      </c>
      <c r="I310" s="178">
        <f>I247/RES_summary!I$19</f>
        <v>0.97769076916815889</v>
      </c>
      <c r="J310" s="178">
        <f>J247/RES_summary!J$19</f>
        <v>0.94171281595230927</v>
      </c>
      <c r="K310" s="178">
        <f>K247/RES_summary!K$19</f>
        <v>0.93828787625689103</v>
      </c>
      <c r="L310" s="178">
        <f>L247/RES_summary!L$19</f>
        <v>0.90933155569141932</v>
      </c>
      <c r="M310" s="178">
        <f>M247/RES_summary!M$19</f>
        <v>0.80601292608645581</v>
      </c>
      <c r="N310" s="178">
        <f>N247/RES_summary!N$19</f>
        <v>0.81310984345717918</v>
      </c>
      <c r="O310" s="178">
        <f>O247/RES_summary!O$19</f>
        <v>0.77953577773360594</v>
      </c>
      <c r="P310" s="178">
        <f>P247/RES_summary!P$19</f>
        <v>0.66470980775476929</v>
      </c>
      <c r="Q310" s="178">
        <f>Q247/RES_summary!Q$19</f>
        <v>0.65346139069195275</v>
      </c>
    </row>
    <row r="311" spans="1:17" ht="12" customHeight="1" x14ac:dyDescent="0.25">
      <c r="A311" s="23" t="s">
        <v>58</v>
      </c>
      <c r="B311" s="177">
        <f>B248/RES_summary!B$19</f>
        <v>0</v>
      </c>
      <c r="C311" s="177">
        <f>C248/RES_summary!C$19</f>
        <v>0</v>
      </c>
      <c r="D311" s="177">
        <f>D248/RES_summary!D$19</f>
        <v>0</v>
      </c>
      <c r="E311" s="177">
        <f>E248/RES_summary!E$19</f>
        <v>0</v>
      </c>
      <c r="F311" s="177">
        <f>F248/RES_summary!F$19</f>
        <v>0</v>
      </c>
      <c r="G311" s="177">
        <f>G248/RES_summary!G$19</f>
        <v>0</v>
      </c>
      <c r="H311" s="177">
        <f>H248/RES_summary!H$19</f>
        <v>0</v>
      </c>
      <c r="I311" s="177">
        <f>I248/RES_summary!I$19</f>
        <v>0</v>
      </c>
      <c r="J311" s="177">
        <f>J248/RES_summary!J$19</f>
        <v>0</v>
      </c>
      <c r="K311" s="177">
        <f>K248/RES_summary!K$19</f>
        <v>0</v>
      </c>
      <c r="L311" s="177">
        <f>L248/RES_summary!L$19</f>
        <v>0</v>
      </c>
      <c r="M311" s="177">
        <f>M248/RES_summary!M$19</f>
        <v>0</v>
      </c>
      <c r="N311" s="177">
        <f>N248/RES_summary!N$19</f>
        <v>0</v>
      </c>
      <c r="O311" s="177">
        <f>O248/RES_summary!O$19</f>
        <v>0</v>
      </c>
      <c r="P311" s="177">
        <f>P248/RES_summary!P$19</f>
        <v>0</v>
      </c>
      <c r="Q311" s="177">
        <f>Q248/RES_summary!Q$19</f>
        <v>0</v>
      </c>
    </row>
    <row r="312" spans="1:17" ht="12" customHeight="1" x14ac:dyDescent="0.25">
      <c r="A312" s="23" t="s">
        <v>57</v>
      </c>
      <c r="B312" s="177">
        <f>B249/RES_summary!B$19</f>
        <v>4.4629487665431231</v>
      </c>
      <c r="C312" s="177">
        <f>C249/RES_summary!C$19</f>
        <v>4.4180787433935667</v>
      </c>
      <c r="D312" s="177">
        <f>D249/RES_summary!D$19</f>
        <v>4.4280897451873518</v>
      </c>
      <c r="E312" s="177">
        <f>E249/RES_summary!E$19</f>
        <v>4.3482596463983114</v>
      </c>
      <c r="F312" s="177">
        <f>F249/RES_summary!F$19</f>
        <v>4.4546383142905164</v>
      </c>
      <c r="G312" s="177">
        <f>G249/RES_summary!G$19</f>
        <v>4.3354159648910642</v>
      </c>
      <c r="H312" s="177">
        <f>H249/RES_summary!H$19</f>
        <v>4.253182647108158</v>
      </c>
      <c r="I312" s="177">
        <f>I249/RES_summary!I$19</f>
        <v>4.2378340058540003</v>
      </c>
      <c r="J312" s="177">
        <f>J249/RES_summary!J$19</f>
        <v>4.1544248682463953</v>
      </c>
      <c r="K312" s="177">
        <f>K249/RES_summary!K$19</f>
        <v>4.0847025975101161</v>
      </c>
      <c r="L312" s="177">
        <f>L249/RES_summary!L$19</f>
        <v>4.1991703390635173</v>
      </c>
      <c r="M312" s="177">
        <f>M249/RES_summary!M$19</f>
        <v>3.9118156459874527</v>
      </c>
      <c r="N312" s="177">
        <f>N249/RES_summary!N$19</f>
        <v>4.0461973129656172</v>
      </c>
      <c r="O312" s="177">
        <f>O249/RES_summary!O$19</f>
        <v>4.0493417074545706</v>
      </c>
      <c r="P312" s="177">
        <f>P249/RES_summary!P$19</f>
        <v>4.0242966252275192</v>
      </c>
      <c r="Q312" s="177">
        <f>Q249/RES_summary!Q$19</f>
        <v>3.9667346986047742</v>
      </c>
    </row>
    <row r="313" spans="1:17" ht="12" customHeight="1" x14ac:dyDescent="0.25">
      <c r="A313" s="29" t="s">
        <v>140</v>
      </c>
      <c r="B313" s="176">
        <f>B250/RES_summary!B$19</f>
        <v>0</v>
      </c>
      <c r="C313" s="176">
        <f>C250/RES_summary!C$19</f>
        <v>0</v>
      </c>
      <c r="D313" s="176">
        <f>D250/RES_summary!D$19</f>
        <v>0</v>
      </c>
      <c r="E313" s="176">
        <f>E250/RES_summary!E$19</f>
        <v>0</v>
      </c>
      <c r="F313" s="176">
        <f>F250/RES_summary!F$19</f>
        <v>0</v>
      </c>
      <c r="G313" s="176">
        <f>G250/RES_summary!G$19</f>
        <v>0</v>
      </c>
      <c r="H313" s="176">
        <f>H250/RES_summary!H$19</f>
        <v>0</v>
      </c>
      <c r="I313" s="176">
        <f>I250/RES_summary!I$19</f>
        <v>0</v>
      </c>
      <c r="J313" s="176">
        <f>J250/RES_summary!J$19</f>
        <v>0</v>
      </c>
      <c r="K313" s="176">
        <f>K250/RES_summary!K$19</f>
        <v>0</v>
      </c>
      <c r="L313" s="176">
        <f>L250/RES_summary!L$19</f>
        <v>0</v>
      </c>
      <c r="M313" s="176">
        <f>M250/RES_summary!M$19</f>
        <v>0</v>
      </c>
      <c r="N313" s="176">
        <f>N250/RES_summary!N$19</f>
        <v>0</v>
      </c>
      <c r="O313" s="176">
        <f>O250/RES_summary!O$19</f>
        <v>0</v>
      </c>
      <c r="P313" s="176">
        <f>P250/RES_summary!P$19</f>
        <v>0</v>
      </c>
      <c r="Q313" s="176">
        <f>Q250/RES_summary!Q$19</f>
        <v>0</v>
      </c>
    </row>
    <row r="315" spans="1:17" s="28" customFormat="1" ht="12" customHeight="1" x14ac:dyDescent="0.25">
      <c r="A315" s="187" t="s">
        <v>194</v>
      </c>
      <c r="B315" s="186"/>
      <c r="C315" s="185"/>
      <c r="D315" s="185"/>
      <c r="E315" s="185"/>
      <c r="F315" s="185"/>
      <c r="G315" s="185"/>
      <c r="H315" s="185"/>
      <c r="I315" s="185"/>
      <c r="J315" s="185"/>
      <c r="K315" s="185"/>
      <c r="L315" s="185"/>
      <c r="M315" s="185"/>
      <c r="N315" s="185"/>
      <c r="O315" s="185"/>
      <c r="P315" s="185"/>
      <c r="Q315" s="185"/>
    </row>
    <row r="317" spans="1:17" ht="12" customHeight="1" x14ac:dyDescent="0.25">
      <c r="A317" s="152" t="s">
        <v>193</v>
      </c>
      <c r="B317" s="168"/>
      <c r="C317" s="168">
        <f>SUM(C318,C321,C323,C333)</f>
        <v>0</v>
      </c>
      <c r="D317" s="168">
        <f t="shared" ref="D317:Q317" si="74">SUM(D318,D321,D323,D333)</f>
        <v>0</v>
      </c>
      <c r="E317" s="168">
        <f t="shared" si="74"/>
        <v>14.704580245684909</v>
      </c>
      <c r="F317" s="168">
        <f t="shared" si="74"/>
        <v>4.9669612310901146</v>
      </c>
      <c r="G317" s="168">
        <f t="shared" si="74"/>
        <v>12.700094995019308</v>
      </c>
      <c r="H317" s="168">
        <f t="shared" si="74"/>
        <v>22.046143590208594</v>
      </c>
      <c r="I317" s="168">
        <f t="shared" si="74"/>
        <v>20.438473073990721</v>
      </c>
      <c r="J317" s="168">
        <f t="shared" si="74"/>
        <v>19.989055855771074</v>
      </c>
      <c r="K317" s="168">
        <f t="shared" si="74"/>
        <v>0</v>
      </c>
      <c r="L317" s="168">
        <f t="shared" si="74"/>
        <v>21.188649382878545</v>
      </c>
      <c r="M317" s="168">
        <f t="shared" si="74"/>
        <v>0</v>
      </c>
      <c r="N317" s="168">
        <f t="shared" si="74"/>
        <v>0</v>
      </c>
      <c r="O317" s="168">
        <f t="shared" si="74"/>
        <v>0</v>
      </c>
      <c r="P317" s="168">
        <f t="shared" si="74"/>
        <v>0</v>
      </c>
      <c r="Q317" s="168">
        <f t="shared" si="74"/>
        <v>0</v>
      </c>
    </row>
    <row r="318" spans="1:17" ht="12" customHeight="1" x14ac:dyDescent="0.25">
      <c r="A318" s="158" t="s">
        <v>65</v>
      </c>
      <c r="B318" s="157"/>
      <c r="C318" s="157">
        <f>SUM(C319:C320)</f>
        <v>0</v>
      </c>
      <c r="D318" s="157">
        <f t="shared" ref="D318:Q318" si="75">SUM(D319:D320)</f>
        <v>0</v>
      </c>
      <c r="E318" s="157">
        <f t="shared" si="75"/>
        <v>12.048041558930874</v>
      </c>
      <c r="F318" s="157">
        <f t="shared" si="75"/>
        <v>3.9490241465744984</v>
      </c>
      <c r="G318" s="157">
        <f t="shared" si="75"/>
        <v>10.458153058033787</v>
      </c>
      <c r="H318" s="157">
        <f t="shared" si="75"/>
        <v>17.883321077651633</v>
      </c>
      <c r="I318" s="157">
        <f t="shared" si="75"/>
        <v>16.333473586313726</v>
      </c>
      <c r="J318" s="157">
        <f t="shared" si="75"/>
        <v>16.291022275081392</v>
      </c>
      <c r="K318" s="157">
        <f t="shared" si="75"/>
        <v>0</v>
      </c>
      <c r="L318" s="157">
        <f t="shared" si="75"/>
        <v>16.777643607142465</v>
      </c>
      <c r="M318" s="157">
        <f t="shared" si="75"/>
        <v>0</v>
      </c>
      <c r="N318" s="157">
        <f t="shared" si="75"/>
        <v>0</v>
      </c>
      <c r="O318" s="157">
        <f t="shared" si="75"/>
        <v>0</v>
      </c>
      <c r="P318" s="157">
        <f t="shared" si="75"/>
        <v>0</v>
      </c>
      <c r="Q318" s="157">
        <f t="shared" si="75"/>
        <v>0</v>
      </c>
    </row>
    <row r="319" spans="1:17" ht="12" customHeight="1" x14ac:dyDescent="0.25">
      <c r="A319" s="23" t="s">
        <v>58</v>
      </c>
      <c r="B319" s="156"/>
      <c r="C319" s="156">
        <f>RES_hhdet_in_fec!C$5</f>
        <v>0</v>
      </c>
      <c r="D319" s="156">
        <f>RES_hhdet_in_fec!D$5</f>
        <v>0</v>
      </c>
      <c r="E319" s="156">
        <f>RES_hhdet_in_fec!E$5</f>
        <v>11.974882145264134</v>
      </c>
      <c r="F319" s="156">
        <f>RES_hhdet_in_fec!F$5</f>
        <v>3.9269891737292815</v>
      </c>
      <c r="G319" s="156">
        <f>RES_hhdet_in_fec!G$5</f>
        <v>10.421165503504001</v>
      </c>
      <c r="H319" s="156">
        <f>RES_hhdet_in_fec!H$5</f>
        <v>17.803644788020986</v>
      </c>
      <c r="I319" s="156">
        <f>RES_hhdet_in_fec!I$5</f>
        <v>16.259993680639507</v>
      </c>
      <c r="J319" s="156">
        <f>RES_hhdet_in_fec!J$5</f>
        <v>16.19486732379654</v>
      </c>
      <c r="K319" s="156">
        <f>RES_hhdet_in_fec!K$5</f>
        <v>0</v>
      </c>
      <c r="L319" s="156">
        <f>RES_hhdet_in_fec!L$5</f>
        <v>16.640000567911208</v>
      </c>
      <c r="M319" s="156">
        <f>RES_hhdet_in_fec!M$5</f>
        <v>0</v>
      </c>
      <c r="N319" s="156">
        <f>RES_hhdet_in_fec!N$5</f>
        <v>0</v>
      </c>
      <c r="O319" s="156">
        <f>RES_hhdet_in_fec!O$5</f>
        <v>0</v>
      </c>
      <c r="P319" s="156">
        <f>RES_hhdet_in_fec!P$5</f>
        <v>0</v>
      </c>
      <c r="Q319" s="156">
        <f>RES_hhdet_in_fec!Q$5</f>
        <v>0</v>
      </c>
    </row>
    <row r="320" spans="1:17" ht="12" customHeight="1" x14ac:dyDescent="0.25">
      <c r="A320" s="23" t="s">
        <v>60</v>
      </c>
      <c r="B320" s="156"/>
      <c r="C320" s="156">
        <f>RES_hhdet_in_fec!C$6</f>
        <v>0</v>
      </c>
      <c r="D320" s="156">
        <f>RES_hhdet_in_fec!D$6</f>
        <v>0</v>
      </c>
      <c r="E320" s="156">
        <f>RES_hhdet_in_fec!E$6</f>
        <v>7.31594136667401E-2</v>
      </c>
      <c r="F320" s="156">
        <f>RES_hhdet_in_fec!F$6</f>
        <v>2.2034972845217025E-2</v>
      </c>
      <c r="G320" s="156">
        <f>RES_hhdet_in_fec!G$6</f>
        <v>3.6987554529785797E-2</v>
      </c>
      <c r="H320" s="156">
        <f>RES_hhdet_in_fec!H$6</f>
        <v>7.9676289630647046E-2</v>
      </c>
      <c r="I320" s="156">
        <f>RES_hhdet_in_fec!I$6</f>
        <v>7.34799056742204E-2</v>
      </c>
      <c r="J320" s="156">
        <f>RES_hhdet_in_fec!J$6</f>
        <v>9.6154951284851006E-2</v>
      </c>
      <c r="K320" s="156">
        <f>RES_hhdet_in_fec!K$6</f>
        <v>0</v>
      </c>
      <c r="L320" s="156">
        <f>RES_hhdet_in_fec!L$6</f>
        <v>0.13764303923125537</v>
      </c>
      <c r="M320" s="156">
        <f>RES_hhdet_in_fec!M$6</f>
        <v>0</v>
      </c>
      <c r="N320" s="156">
        <f>RES_hhdet_in_fec!N$6</f>
        <v>0</v>
      </c>
      <c r="O320" s="156">
        <f>RES_hhdet_in_fec!O$6</f>
        <v>0</v>
      </c>
      <c r="P320" s="156">
        <f>RES_hhdet_in_fec!P$6</f>
        <v>0</v>
      </c>
      <c r="Q320" s="156">
        <f>RES_hhdet_in_fec!Q$6</f>
        <v>0</v>
      </c>
    </row>
    <row r="321" spans="1:17" ht="12" customHeight="1" x14ac:dyDescent="0.25">
      <c r="A321" s="158" t="s">
        <v>112</v>
      </c>
      <c r="B321" s="157"/>
      <c r="C321" s="157">
        <f>C322</f>
        <v>0</v>
      </c>
      <c r="D321" s="157">
        <f t="shared" ref="D321:Q321" si="76">D322</f>
        <v>0</v>
      </c>
      <c r="E321" s="157">
        <f t="shared" si="76"/>
        <v>1.6408100458492142E-2</v>
      </c>
      <c r="F321" s="157">
        <f t="shared" si="76"/>
        <v>1.6070562906348711E-2</v>
      </c>
      <c r="G321" s="157">
        <f t="shared" si="76"/>
        <v>1.5099057294348539E-2</v>
      </c>
      <c r="H321" s="157">
        <f t="shared" si="76"/>
        <v>1.7605140352169368E-2</v>
      </c>
      <c r="I321" s="157">
        <f t="shared" si="76"/>
        <v>1.9776104024638808E-2</v>
      </c>
      <c r="J321" s="157">
        <f t="shared" si="76"/>
        <v>2.7136481588448853E-2</v>
      </c>
      <c r="K321" s="157">
        <f t="shared" si="76"/>
        <v>0</v>
      </c>
      <c r="L321" s="157">
        <f t="shared" si="76"/>
        <v>2.3843256507570357E-2</v>
      </c>
      <c r="M321" s="157">
        <f t="shared" si="76"/>
        <v>0</v>
      </c>
      <c r="N321" s="157">
        <f t="shared" si="76"/>
        <v>0</v>
      </c>
      <c r="O321" s="157">
        <f t="shared" si="76"/>
        <v>0</v>
      </c>
      <c r="P321" s="157">
        <f t="shared" si="76"/>
        <v>0</v>
      </c>
      <c r="Q321" s="157">
        <f t="shared" si="76"/>
        <v>0</v>
      </c>
    </row>
    <row r="322" spans="1:17" ht="12" customHeight="1" x14ac:dyDescent="0.25">
      <c r="A322" s="23" t="s">
        <v>60</v>
      </c>
      <c r="B322" s="156"/>
      <c r="C322" s="156">
        <f>RES_hhdet_in_fec!C$8</f>
        <v>0</v>
      </c>
      <c r="D322" s="156">
        <f>RES_hhdet_in_fec!D$8</f>
        <v>0</v>
      </c>
      <c r="E322" s="156">
        <f>RES_hhdet_in_fec!E$8</f>
        <v>1.6408100458492142E-2</v>
      </c>
      <c r="F322" s="156">
        <f>RES_hhdet_in_fec!F$8</f>
        <v>1.6070562906348711E-2</v>
      </c>
      <c r="G322" s="156">
        <f>RES_hhdet_in_fec!G$8</f>
        <v>1.5099057294348539E-2</v>
      </c>
      <c r="H322" s="156">
        <f>RES_hhdet_in_fec!H$8</f>
        <v>1.7605140352169368E-2</v>
      </c>
      <c r="I322" s="156">
        <f>RES_hhdet_in_fec!I$8</f>
        <v>1.9776104024638808E-2</v>
      </c>
      <c r="J322" s="156">
        <f>RES_hhdet_in_fec!J$8</f>
        <v>2.7136481588448853E-2</v>
      </c>
      <c r="K322" s="156">
        <f>RES_hhdet_in_fec!K$8</f>
        <v>0</v>
      </c>
      <c r="L322" s="156">
        <f>RES_hhdet_in_fec!L$8</f>
        <v>2.3843256507570357E-2</v>
      </c>
      <c r="M322" s="156">
        <f>RES_hhdet_in_fec!M$8</f>
        <v>0</v>
      </c>
      <c r="N322" s="156">
        <f>RES_hhdet_in_fec!N$8</f>
        <v>0</v>
      </c>
      <c r="O322" s="156">
        <f>RES_hhdet_in_fec!O$8</f>
        <v>0</v>
      </c>
      <c r="P322" s="156">
        <f>RES_hhdet_in_fec!P$8</f>
        <v>0</v>
      </c>
      <c r="Q322" s="156">
        <f>RES_hhdet_in_fec!Q$8</f>
        <v>0</v>
      </c>
    </row>
    <row r="323" spans="1:17" ht="12" customHeight="1" x14ac:dyDescent="0.25">
      <c r="A323" s="158" t="s">
        <v>63</v>
      </c>
      <c r="B323" s="157"/>
      <c r="C323" s="157">
        <f>SUM(C324:C326,C329:C330)</f>
        <v>0</v>
      </c>
      <c r="D323" s="157">
        <f t="shared" ref="D323:Q323" si="77">SUM(D324:D326,D329:D330)</f>
        <v>0</v>
      </c>
      <c r="E323" s="157">
        <f t="shared" si="77"/>
        <v>1.850965839056377</v>
      </c>
      <c r="F323" s="157">
        <f t="shared" si="77"/>
        <v>0.76022950050044524</v>
      </c>
      <c r="G323" s="157">
        <f t="shared" si="77"/>
        <v>1.5570834076488682</v>
      </c>
      <c r="H323" s="157">
        <f t="shared" si="77"/>
        <v>2.9314092608238682</v>
      </c>
      <c r="I323" s="157">
        <f t="shared" si="77"/>
        <v>2.9503389595873348</v>
      </c>
      <c r="J323" s="157">
        <f t="shared" si="77"/>
        <v>2.4809678180684935</v>
      </c>
      <c r="K323" s="157">
        <f t="shared" si="77"/>
        <v>0</v>
      </c>
      <c r="L323" s="157">
        <f t="shared" si="77"/>
        <v>3.0374796823107464</v>
      </c>
      <c r="M323" s="157">
        <f t="shared" si="77"/>
        <v>0</v>
      </c>
      <c r="N323" s="157">
        <f t="shared" si="77"/>
        <v>0</v>
      </c>
      <c r="O323" s="157">
        <f t="shared" si="77"/>
        <v>0</v>
      </c>
      <c r="P323" s="157">
        <f t="shared" si="77"/>
        <v>0</v>
      </c>
      <c r="Q323" s="157">
        <f t="shared" si="77"/>
        <v>0</v>
      </c>
    </row>
    <row r="324" spans="1:17" ht="12" customHeight="1" x14ac:dyDescent="0.25">
      <c r="A324" s="167" t="s">
        <v>171</v>
      </c>
      <c r="B324" s="132"/>
      <c r="C324" s="132">
        <f>RES_hhdet_in_fec!C$10</f>
        <v>0</v>
      </c>
      <c r="D324" s="132">
        <f>RES_hhdet_in_fec!D$10</f>
        <v>0</v>
      </c>
      <c r="E324" s="132">
        <f>RES_hhdet_in_fec!E$10</f>
        <v>0.57039246516500186</v>
      </c>
      <c r="F324" s="132">
        <f>RES_hhdet_in_fec!F$10</f>
        <v>0.74179685864204403</v>
      </c>
      <c r="G324" s="132">
        <f>RES_hhdet_in_fec!G$10</f>
        <v>0.40826642964229437</v>
      </c>
      <c r="H324" s="132">
        <f>RES_hhdet_in_fec!H$10</f>
        <v>1.2541616219902372</v>
      </c>
      <c r="I324" s="132">
        <f>RES_hhdet_in_fec!I$10</f>
        <v>1.690282974018873</v>
      </c>
      <c r="J324" s="132">
        <f>RES_hhdet_in_fec!J$10</f>
        <v>0.30052525610535713</v>
      </c>
      <c r="K324" s="132">
        <f>RES_hhdet_in_fec!K$10</f>
        <v>0</v>
      </c>
      <c r="L324" s="132">
        <f>RES_hhdet_in_fec!L$10</f>
        <v>0.55710863115013742</v>
      </c>
      <c r="M324" s="132">
        <f>RES_hhdet_in_fec!M$10</f>
        <v>0</v>
      </c>
      <c r="N324" s="132">
        <f>RES_hhdet_in_fec!N$10</f>
        <v>0</v>
      </c>
      <c r="O324" s="132">
        <f>RES_hhdet_in_fec!O$10</f>
        <v>0</v>
      </c>
      <c r="P324" s="132">
        <f>RES_hhdet_in_fec!P$10</f>
        <v>0</v>
      </c>
      <c r="Q324" s="132">
        <f>RES_hhdet_in_fec!Q$10</f>
        <v>0</v>
      </c>
    </row>
    <row r="325" spans="1:17" ht="12" customHeight="1" x14ac:dyDescent="0.25">
      <c r="A325" s="167" t="s">
        <v>144</v>
      </c>
      <c r="B325" s="132"/>
      <c r="C325" s="132">
        <f>RES_hhdet_in_fec!C$11</f>
        <v>0</v>
      </c>
      <c r="D325" s="132">
        <f>RES_hhdet_in_fec!D$11</f>
        <v>0</v>
      </c>
      <c r="E325" s="132">
        <f>RES_hhdet_in_fec!E$11</f>
        <v>0</v>
      </c>
      <c r="F325" s="132">
        <f>RES_hhdet_in_fec!F$11</f>
        <v>0</v>
      </c>
      <c r="G325" s="132">
        <f>RES_hhdet_in_fec!G$11</f>
        <v>0</v>
      </c>
      <c r="H325" s="132">
        <f>RES_hhdet_in_fec!H$11</f>
        <v>0</v>
      </c>
      <c r="I325" s="132">
        <f>RES_hhdet_in_fec!I$11</f>
        <v>0</v>
      </c>
      <c r="J325" s="132">
        <f>RES_hhdet_in_fec!J$11</f>
        <v>0</v>
      </c>
      <c r="K325" s="132">
        <f>RES_hhdet_in_fec!K$11</f>
        <v>0</v>
      </c>
      <c r="L325" s="132">
        <f>RES_hhdet_in_fec!L$11</f>
        <v>0</v>
      </c>
      <c r="M325" s="132">
        <f>RES_hhdet_in_fec!M$11</f>
        <v>0</v>
      </c>
      <c r="N325" s="132">
        <f>RES_hhdet_in_fec!N$11</f>
        <v>0</v>
      </c>
      <c r="O325" s="132">
        <f>RES_hhdet_in_fec!O$11</f>
        <v>0</v>
      </c>
      <c r="P325" s="132">
        <f>RES_hhdet_in_fec!P$11</f>
        <v>0</v>
      </c>
      <c r="Q325" s="132">
        <f>RES_hhdet_in_fec!Q$11</f>
        <v>0</v>
      </c>
    </row>
    <row r="326" spans="1:17" ht="12" customHeight="1" x14ac:dyDescent="0.25">
      <c r="A326" s="167" t="s">
        <v>143</v>
      </c>
      <c r="B326" s="132"/>
      <c r="C326" s="132">
        <f>SUM(C327:C328)</f>
        <v>0</v>
      </c>
      <c r="D326" s="132">
        <f t="shared" ref="D326:Q326" si="78">SUM(D327:D328)</f>
        <v>0</v>
      </c>
      <c r="E326" s="132">
        <f t="shared" si="78"/>
        <v>0</v>
      </c>
      <c r="F326" s="132">
        <f t="shared" si="78"/>
        <v>0</v>
      </c>
      <c r="G326" s="132">
        <f t="shared" si="78"/>
        <v>0</v>
      </c>
      <c r="H326" s="132">
        <f t="shared" si="78"/>
        <v>0</v>
      </c>
      <c r="I326" s="132">
        <f t="shared" si="78"/>
        <v>0</v>
      </c>
      <c r="J326" s="132">
        <f t="shared" si="78"/>
        <v>0</v>
      </c>
      <c r="K326" s="132">
        <f t="shared" si="78"/>
        <v>0</v>
      </c>
      <c r="L326" s="132">
        <f t="shared" si="78"/>
        <v>0</v>
      </c>
      <c r="M326" s="132">
        <f t="shared" si="78"/>
        <v>0</v>
      </c>
      <c r="N326" s="132">
        <f t="shared" si="78"/>
        <v>0</v>
      </c>
      <c r="O326" s="132">
        <f t="shared" si="78"/>
        <v>0</v>
      </c>
      <c r="P326" s="132">
        <f t="shared" si="78"/>
        <v>0</v>
      </c>
      <c r="Q326" s="132">
        <f t="shared" si="78"/>
        <v>0</v>
      </c>
    </row>
    <row r="327" spans="1:17" ht="12" customHeight="1" x14ac:dyDescent="0.25">
      <c r="A327" s="166" t="s">
        <v>57</v>
      </c>
      <c r="B327" s="165"/>
      <c r="C327" s="165">
        <f>RES_hhdet_in_fec!C$13</f>
        <v>0</v>
      </c>
      <c r="D327" s="165">
        <f>RES_hhdet_in_fec!D$13</f>
        <v>0</v>
      </c>
      <c r="E327" s="165">
        <f>RES_hhdet_in_fec!E$13</f>
        <v>0</v>
      </c>
      <c r="F327" s="165">
        <f>RES_hhdet_in_fec!F$13</f>
        <v>0</v>
      </c>
      <c r="G327" s="165">
        <f>RES_hhdet_in_fec!G$13</f>
        <v>0</v>
      </c>
      <c r="H327" s="165">
        <f>RES_hhdet_in_fec!H$13</f>
        <v>0</v>
      </c>
      <c r="I327" s="165">
        <f>RES_hhdet_in_fec!I$13</f>
        <v>0</v>
      </c>
      <c r="J327" s="165">
        <f>RES_hhdet_in_fec!J$13</f>
        <v>0</v>
      </c>
      <c r="K327" s="165">
        <f>RES_hhdet_in_fec!K$13</f>
        <v>0</v>
      </c>
      <c r="L327" s="165">
        <f>RES_hhdet_in_fec!L$13</f>
        <v>0</v>
      </c>
      <c r="M327" s="165">
        <f>RES_hhdet_in_fec!M$13</f>
        <v>0</v>
      </c>
      <c r="N327" s="165">
        <f>RES_hhdet_in_fec!N$13</f>
        <v>0</v>
      </c>
      <c r="O327" s="165">
        <f>RES_hhdet_in_fec!O$13</f>
        <v>0</v>
      </c>
      <c r="P327" s="165">
        <f>RES_hhdet_in_fec!P$13</f>
        <v>0</v>
      </c>
      <c r="Q327" s="165">
        <f>RES_hhdet_in_fec!Q$13</f>
        <v>0</v>
      </c>
    </row>
    <row r="328" spans="1:17" ht="12" customHeight="1" x14ac:dyDescent="0.25">
      <c r="A328" s="147" t="s">
        <v>59</v>
      </c>
      <c r="B328" s="164"/>
      <c r="C328" s="164">
        <f>RES_hhdet_in_fec!C$14</f>
        <v>0</v>
      </c>
      <c r="D328" s="164">
        <f>RES_hhdet_in_fec!D$14</f>
        <v>0</v>
      </c>
      <c r="E328" s="164">
        <f>RES_hhdet_in_fec!E$14</f>
        <v>0</v>
      </c>
      <c r="F328" s="164">
        <f>RES_hhdet_in_fec!F$14</f>
        <v>0</v>
      </c>
      <c r="G328" s="164">
        <f>RES_hhdet_in_fec!G$14</f>
        <v>0</v>
      </c>
      <c r="H328" s="164">
        <f>RES_hhdet_in_fec!H$14</f>
        <v>0</v>
      </c>
      <c r="I328" s="164">
        <f>RES_hhdet_in_fec!I$14</f>
        <v>0</v>
      </c>
      <c r="J328" s="164">
        <f>RES_hhdet_in_fec!J$14</f>
        <v>0</v>
      </c>
      <c r="K328" s="164">
        <f>RES_hhdet_in_fec!K$14</f>
        <v>0</v>
      </c>
      <c r="L328" s="164">
        <f>RES_hhdet_in_fec!L$14</f>
        <v>0</v>
      </c>
      <c r="M328" s="164">
        <f>RES_hhdet_in_fec!M$14</f>
        <v>0</v>
      </c>
      <c r="N328" s="164">
        <f>RES_hhdet_in_fec!N$14</f>
        <v>0</v>
      </c>
      <c r="O328" s="164">
        <f>RES_hhdet_in_fec!O$14</f>
        <v>0</v>
      </c>
      <c r="P328" s="164">
        <f>RES_hhdet_in_fec!P$14</f>
        <v>0</v>
      </c>
      <c r="Q328" s="164">
        <f>RES_hhdet_in_fec!Q$14</f>
        <v>0</v>
      </c>
    </row>
    <row r="329" spans="1:17" ht="12" customHeight="1" x14ac:dyDescent="0.25">
      <c r="A329" s="163" t="s">
        <v>142</v>
      </c>
      <c r="B329" s="162"/>
      <c r="C329" s="162">
        <f>RES_hhdet_in_fec!C$15</f>
        <v>0</v>
      </c>
      <c r="D329" s="162">
        <f>RES_hhdet_in_fec!D$15</f>
        <v>0</v>
      </c>
      <c r="E329" s="162">
        <f>RES_hhdet_in_fec!E$15</f>
        <v>1.2600323728803313</v>
      </c>
      <c r="F329" s="162">
        <f>RES_hhdet_in_fec!F$15</f>
        <v>1.8129314227158584E-2</v>
      </c>
      <c r="G329" s="162">
        <f>RES_hhdet_in_fec!G$15</f>
        <v>1.1290737157408206</v>
      </c>
      <c r="H329" s="162">
        <f>RES_hhdet_in_fec!H$15</f>
        <v>1.5859763386873433</v>
      </c>
      <c r="I329" s="162">
        <f>RES_hhdet_in_fec!I$15</f>
        <v>1.2124668099886</v>
      </c>
      <c r="J329" s="162">
        <f>RES_hhdet_in_fec!J$15</f>
        <v>2.0276947344269605</v>
      </c>
      <c r="K329" s="162">
        <f>RES_hhdet_in_fec!K$15</f>
        <v>0</v>
      </c>
      <c r="L329" s="162">
        <f>RES_hhdet_in_fec!L$15</f>
        <v>2.3573036540381658</v>
      </c>
      <c r="M329" s="162">
        <f>RES_hhdet_in_fec!M$15</f>
        <v>0</v>
      </c>
      <c r="N329" s="162">
        <f>RES_hhdet_in_fec!N$15</f>
        <v>0</v>
      </c>
      <c r="O329" s="162">
        <f>RES_hhdet_in_fec!O$15</f>
        <v>0</v>
      </c>
      <c r="P329" s="162">
        <f>RES_hhdet_in_fec!P$15</f>
        <v>0</v>
      </c>
      <c r="Q329" s="162">
        <f>RES_hhdet_in_fec!Q$15</f>
        <v>0</v>
      </c>
    </row>
    <row r="330" spans="1:17" ht="12" customHeight="1" x14ac:dyDescent="0.25">
      <c r="A330" s="161" t="s">
        <v>141</v>
      </c>
      <c r="B330" s="160"/>
      <c r="C330" s="160">
        <f>SUM(C331:C332)</f>
        <v>0</v>
      </c>
      <c r="D330" s="160">
        <f t="shared" ref="D330:Q330" si="79">SUM(D331:D332)</f>
        <v>0</v>
      </c>
      <c r="E330" s="160">
        <f t="shared" si="79"/>
        <v>2.0541001011043784E-2</v>
      </c>
      <c r="F330" s="160">
        <f t="shared" si="79"/>
        <v>3.0332763124264289E-4</v>
      </c>
      <c r="G330" s="160">
        <f t="shared" si="79"/>
        <v>1.9743262265753157E-2</v>
      </c>
      <c r="H330" s="160">
        <f t="shared" si="79"/>
        <v>9.1271300146287732E-2</v>
      </c>
      <c r="I330" s="160">
        <f t="shared" si="79"/>
        <v>4.758917557986176E-2</v>
      </c>
      <c r="J330" s="160">
        <f t="shared" si="79"/>
        <v>0.15274782753617588</v>
      </c>
      <c r="K330" s="160">
        <f t="shared" si="79"/>
        <v>0</v>
      </c>
      <c r="L330" s="160">
        <f t="shared" si="79"/>
        <v>0.1230673971224434</v>
      </c>
      <c r="M330" s="160">
        <f t="shared" si="79"/>
        <v>0</v>
      </c>
      <c r="N330" s="160">
        <f t="shared" si="79"/>
        <v>0</v>
      </c>
      <c r="O330" s="160">
        <f t="shared" si="79"/>
        <v>0</v>
      </c>
      <c r="P330" s="160">
        <f t="shared" si="79"/>
        <v>0</v>
      </c>
      <c r="Q330" s="160">
        <f t="shared" si="79"/>
        <v>0</v>
      </c>
    </row>
    <row r="331" spans="1:17" ht="12" customHeight="1" x14ac:dyDescent="0.25">
      <c r="A331" s="148" t="s">
        <v>60</v>
      </c>
      <c r="B331" s="156"/>
      <c r="C331" s="156">
        <f>RES_hhdet_in_fec!C$17</f>
        <v>0</v>
      </c>
      <c r="D331" s="156">
        <f>RES_hhdet_in_fec!D$17</f>
        <v>0</v>
      </c>
      <c r="E331" s="156">
        <f>RES_hhdet_in_fec!E$17</f>
        <v>1.544856653600035E-2</v>
      </c>
      <c r="F331" s="156">
        <f>RES_hhdet_in_fec!F$17</f>
        <v>2.2848540040589914E-4</v>
      </c>
      <c r="G331" s="156">
        <f>RES_hhdet_in_fec!G$17</f>
        <v>1.4578776374226941E-2</v>
      </c>
      <c r="H331" s="156">
        <f>RES_hhdet_in_fec!H$17</f>
        <v>6.7626209389962152E-2</v>
      </c>
      <c r="I331" s="156">
        <f>RES_hhdet_in_fec!I$17</f>
        <v>3.5270236437904952E-2</v>
      </c>
      <c r="J331" s="156">
        <f>RES_hhdet_in_fec!J$17</f>
        <v>0.1132854079141153</v>
      </c>
      <c r="K331" s="156">
        <f>RES_hhdet_in_fec!K$17</f>
        <v>0</v>
      </c>
      <c r="L331" s="156">
        <f>RES_hhdet_in_fec!L$17</f>
        <v>9.3855897064260008E-2</v>
      </c>
      <c r="M331" s="156">
        <f>RES_hhdet_in_fec!M$17</f>
        <v>0</v>
      </c>
      <c r="N331" s="156">
        <f>RES_hhdet_in_fec!N$17</f>
        <v>0</v>
      </c>
      <c r="O331" s="156">
        <f>RES_hhdet_in_fec!O$17</f>
        <v>0</v>
      </c>
      <c r="P331" s="156">
        <f>RES_hhdet_in_fec!P$17</f>
        <v>0</v>
      </c>
      <c r="Q331" s="156">
        <f>RES_hhdet_in_fec!Q$17</f>
        <v>0</v>
      </c>
    </row>
    <row r="332" spans="1:17" ht="12" customHeight="1" x14ac:dyDescent="0.25">
      <c r="A332" s="148" t="s">
        <v>59</v>
      </c>
      <c r="B332" s="156"/>
      <c r="C332" s="156">
        <f>RES_hhdet_in_fec!C$18</f>
        <v>0</v>
      </c>
      <c r="D332" s="156">
        <f>RES_hhdet_in_fec!D$18</f>
        <v>0</v>
      </c>
      <c r="E332" s="156">
        <f>RES_hhdet_in_fec!E$18</f>
        <v>5.0924344750434324E-3</v>
      </c>
      <c r="F332" s="156">
        <f>RES_hhdet_in_fec!F$18</f>
        <v>7.4842230836743749E-5</v>
      </c>
      <c r="G332" s="156">
        <f>RES_hhdet_in_fec!G$18</f>
        <v>5.1644858915262156E-3</v>
      </c>
      <c r="H332" s="156">
        <f>RES_hhdet_in_fec!H$18</f>
        <v>2.3645090756325583E-2</v>
      </c>
      <c r="I332" s="156">
        <f>RES_hhdet_in_fec!I$18</f>
        <v>1.2318939141956807E-2</v>
      </c>
      <c r="J332" s="156">
        <f>RES_hhdet_in_fec!J$18</f>
        <v>3.9462419622060596E-2</v>
      </c>
      <c r="K332" s="156">
        <f>RES_hhdet_in_fec!K$18</f>
        <v>0</v>
      </c>
      <c r="L332" s="156">
        <f>RES_hhdet_in_fec!L$18</f>
        <v>2.9211500058183387E-2</v>
      </c>
      <c r="M332" s="156">
        <f>RES_hhdet_in_fec!M$18</f>
        <v>0</v>
      </c>
      <c r="N332" s="156">
        <f>RES_hhdet_in_fec!N$18</f>
        <v>0</v>
      </c>
      <c r="O332" s="156">
        <f>RES_hhdet_in_fec!O$18</f>
        <v>0</v>
      </c>
      <c r="P332" s="156">
        <f>RES_hhdet_in_fec!P$18</f>
        <v>0</v>
      </c>
      <c r="Q332" s="156">
        <f>RES_hhdet_in_fec!Q$18</f>
        <v>0</v>
      </c>
    </row>
    <row r="333" spans="1:17" ht="12" customHeight="1" x14ac:dyDescent="0.25">
      <c r="A333" s="158" t="s">
        <v>62</v>
      </c>
      <c r="B333" s="157"/>
      <c r="C333" s="157">
        <f>SUM(C334:C336)</f>
        <v>0</v>
      </c>
      <c r="D333" s="157">
        <f t="shared" ref="D333:Q333" si="80">SUM(D334:D336)</f>
        <v>0</v>
      </c>
      <c r="E333" s="157">
        <f t="shared" si="80"/>
        <v>0.78916474723916674</v>
      </c>
      <c r="F333" s="157">
        <f t="shared" si="80"/>
        <v>0.24163702110882243</v>
      </c>
      <c r="G333" s="157">
        <f t="shared" si="80"/>
        <v>0.66975947204230424</v>
      </c>
      <c r="H333" s="157">
        <f t="shared" si="80"/>
        <v>1.2138081113809214</v>
      </c>
      <c r="I333" s="157">
        <f t="shared" si="80"/>
        <v>1.1348844240650204</v>
      </c>
      <c r="J333" s="157">
        <f t="shared" si="80"/>
        <v>1.1899292810327402</v>
      </c>
      <c r="K333" s="157">
        <f t="shared" si="80"/>
        <v>0</v>
      </c>
      <c r="L333" s="157">
        <f t="shared" si="80"/>
        <v>1.3496828369177598</v>
      </c>
      <c r="M333" s="157">
        <f t="shared" si="80"/>
        <v>0</v>
      </c>
      <c r="N333" s="157">
        <f t="shared" si="80"/>
        <v>0</v>
      </c>
      <c r="O333" s="157">
        <f t="shared" si="80"/>
        <v>0</v>
      </c>
      <c r="P333" s="157">
        <f t="shared" si="80"/>
        <v>0</v>
      </c>
      <c r="Q333" s="157">
        <f t="shared" si="80"/>
        <v>0</v>
      </c>
    </row>
    <row r="334" spans="1:17" ht="12" customHeight="1" x14ac:dyDescent="0.25">
      <c r="A334" s="23" t="s">
        <v>58</v>
      </c>
      <c r="B334" s="156"/>
      <c r="C334" s="156">
        <f>RES_hhdet_in_fec!C$20</f>
        <v>0</v>
      </c>
      <c r="D334" s="156">
        <f>RES_hhdet_in_fec!D$20</f>
        <v>0</v>
      </c>
      <c r="E334" s="156">
        <f>RES_hhdet_in_fec!E$20</f>
        <v>0</v>
      </c>
      <c r="F334" s="156">
        <f>RES_hhdet_in_fec!F$20</f>
        <v>0</v>
      </c>
      <c r="G334" s="156">
        <f>RES_hhdet_in_fec!G$20</f>
        <v>0</v>
      </c>
      <c r="H334" s="156">
        <f>RES_hhdet_in_fec!H$20</f>
        <v>0</v>
      </c>
      <c r="I334" s="156">
        <f>RES_hhdet_in_fec!I$20</f>
        <v>0</v>
      </c>
      <c r="J334" s="156">
        <f>RES_hhdet_in_fec!J$20</f>
        <v>0</v>
      </c>
      <c r="K334" s="156">
        <f>RES_hhdet_in_fec!K$20</f>
        <v>0</v>
      </c>
      <c r="L334" s="156">
        <f>RES_hhdet_in_fec!L$20</f>
        <v>0</v>
      </c>
      <c r="M334" s="156">
        <f>RES_hhdet_in_fec!M$20</f>
        <v>0</v>
      </c>
      <c r="N334" s="156">
        <f>RES_hhdet_in_fec!N$20</f>
        <v>0</v>
      </c>
      <c r="O334" s="156">
        <f>RES_hhdet_in_fec!O$20</f>
        <v>0</v>
      </c>
      <c r="P334" s="156">
        <f>RES_hhdet_in_fec!P$20</f>
        <v>0</v>
      </c>
      <c r="Q334" s="156">
        <f>RES_hhdet_in_fec!Q$20</f>
        <v>0</v>
      </c>
    </row>
    <row r="335" spans="1:17" ht="12" customHeight="1" x14ac:dyDescent="0.25">
      <c r="A335" s="23" t="s">
        <v>57</v>
      </c>
      <c r="B335" s="156"/>
      <c r="C335" s="156">
        <f>RES_hhdet_in_fec!C$21</f>
        <v>0</v>
      </c>
      <c r="D335" s="156">
        <f>RES_hhdet_in_fec!D$21</f>
        <v>0</v>
      </c>
      <c r="E335" s="156">
        <f>RES_hhdet_in_fec!E$21</f>
        <v>0</v>
      </c>
      <c r="F335" s="156">
        <f>RES_hhdet_in_fec!F$21</f>
        <v>0</v>
      </c>
      <c r="G335" s="156">
        <f>RES_hhdet_in_fec!G$21</f>
        <v>0</v>
      </c>
      <c r="H335" s="156">
        <f>RES_hhdet_in_fec!H$21</f>
        <v>0</v>
      </c>
      <c r="I335" s="156">
        <f>RES_hhdet_in_fec!I$21</f>
        <v>0</v>
      </c>
      <c r="J335" s="156">
        <f>RES_hhdet_in_fec!J$21</f>
        <v>0</v>
      </c>
      <c r="K335" s="156">
        <f>RES_hhdet_in_fec!K$21</f>
        <v>0</v>
      </c>
      <c r="L335" s="156">
        <f>RES_hhdet_in_fec!L$21</f>
        <v>0</v>
      </c>
      <c r="M335" s="156">
        <f>RES_hhdet_in_fec!M$21</f>
        <v>0</v>
      </c>
      <c r="N335" s="156">
        <f>RES_hhdet_in_fec!N$21</f>
        <v>0</v>
      </c>
      <c r="O335" s="156">
        <f>RES_hhdet_in_fec!O$21</f>
        <v>0</v>
      </c>
      <c r="P335" s="156">
        <f>RES_hhdet_in_fec!P$21</f>
        <v>0</v>
      </c>
      <c r="Q335" s="156">
        <f>RES_hhdet_in_fec!Q$21</f>
        <v>0</v>
      </c>
    </row>
    <row r="336" spans="1:17" ht="12" customHeight="1" x14ac:dyDescent="0.25">
      <c r="A336" s="29" t="s">
        <v>140</v>
      </c>
      <c r="B336" s="57"/>
      <c r="C336" s="57">
        <f>RES_hhdet_in_fec!C$22</f>
        <v>0</v>
      </c>
      <c r="D336" s="57">
        <f>RES_hhdet_in_fec!D$22</f>
        <v>0</v>
      </c>
      <c r="E336" s="57">
        <f>RES_hhdet_in_fec!E$22</f>
        <v>0.78916474723916674</v>
      </c>
      <c r="F336" s="57">
        <f>RES_hhdet_in_fec!F$22</f>
        <v>0.24163702110882243</v>
      </c>
      <c r="G336" s="57">
        <f>RES_hhdet_in_fec!G$22</f>
        <v>0.66975947204230424</v>
      </c>
      <c r="H336" s="57">
        <f>RES_hhdet_in_fec!H$22</f>
        <v>1.2138081113809214</v>
      </c>
      <c r="I336" s="57">
        <f>RES_hhdet_in_fec!I$22</f>
        <v>1.1348844240650204</v>
      </c>
      <c r="J336" s="57">
        <f>RES_hhdet_in_fec!J$22</f>
        <v>1.1899292810327402</v>
      </c>
      <c r="K336" s="57">
        <f>RES_hhdet_in_fec!K$22</f>
        <v>0</v>
      </c>
      <c r="L336" s="57">
        <f>RES_hhdet_in_fec!L$22</f>
        <v>1.3496828369177598</v>
      </c>
      <c r="M336" s="57">
        <f>RES_hhdet_in_fec!M$22</f>
        <v>0</v>
      </c>
      <c r="N336" s="57">
        <f>RES_hhdet_in_fec!N$22</f>
        <v>0</v>
      </c>
      <c r="O336" s="57">
        <f>RES_hhdet_in_fec!O$22</f>
        <v>0</v>
      </c>
      <c r="P336" s="57">
        <f>RES_hhdet_in_fec!P$22</f>
        <v>0</v>
      </c>
      <c r="Q336" s="57">
        <f>RES_hhdet_in_fec!Q$22</f>
        <v>0</v>
      </c>
    </row>
    <row r="338" spans="1:17" ht="12" customHeight="1" x14ac:dyDescent="0.25">
      <c r="A338" s="152" t="s">
        <v>192</v>
      </c>
      <c r="B338" s="168"/>
      <c r="C338" s="168">
        <f>SUM(C339,C342,C344,C354)</f>
        <v>0</v>
      </c>
      <c r="D338" s="168">
        <f t="shared" ref="D338:Q338" si="81">SUM(D339,D342,D344,D354)</f>
        <v>0</v>
      </c>
      <c r="E338" s="168">
        <f t="shared" si="81"/>
        <v>8.4410016381005324</v>
      </c>
      <c r="F338" s="168">
        <f t="shared" si="81"/>
        <v>2.7299552639976086</v>
      </c>
      <c r="G338" s="168">
        <f t="shared" si="81"/>
        <v>7.3606801393007393</v>
      </c>
      <c r="H338" s="168">
        <f t="shared" si="81"/>
        <v>12.723122200470906</v>
      </c>
      <c r="I338" s="168">
        <f t="shared" si="81"/>
        <v>11.737462709433503</v>
      </c>
      <c r="J338" s="168">
        <f t="shared" si="81"/>
        <v>11.868826809244828</v>
      </c>
      <c r="K338" s="168">
        <f t="shared" si="81"/>
        <v>0</v>
      </c>
      <c r="L338" s="168">
        <f t="shared" si="81"/>
        <v>12.797668638280701</v>
      </c>
      <c r="M338" s="168">
        <f t="shared" si="81"/>
        <v>0</v>
      </c>
      <c r="N338" s="168">
        <f t="shared" si="81"/>
        <v>0</v>
      </c>
      <c r="O338" s="168">
        <f t="shared" si="81"/>
        <v>0</v>
      </c>
      <c r="P338" s="168">
        <f t="shared" si="81"/>
        <v>0</v>
      </c>
      <c r="Q338" s="168">
        <f t="shared" si="81"/>
        <v>0</v>
      </c>
    </row>
    <row r="339" spans="1:17" ht="12" customHeight="1" x14ac:dyDescent="0.25">
      <c r="A339" s="158" t="s">
        <v>65</v>
      </c>
      <c r="B339" s="157"/>
      <c r="C339" s="157">
        <f>SUM(C340:C341)</f>
        <v>0</v>
      </c>
      <c r="D339" s="157">
        <f t="shared" ref="D339:Q339" si="82">SUM(D340:D341)</f>
        <v>0</v>
      </c>
      <c r="E339" s="157">
        <f t="shared" si="82"/>
        <v>6.5623562755976508</v>
      </c>
      <c r="F339" s="157">
        <f t="shared" si="82"/>
        <v>2.161811718779648</v>
      </c>
      <c r="G339" s="157">
        <f t="shared" si="82"/>
        <v>5.7323100292264995</v>
      </c>
      <c r="H339" s="157">
        <f t="shared" si="82"/>
        <v>9.8521072062170649</v>
      </c>
      <c r="I339" s="157">
        <f t="shared" si="82"/>
        <v>9.0388448611135832</v>
      </c>
      <c r="J339" s="157">
        <f t="shared" si="82"/>
        <v>8.9935429055802789</v>
      </c>
      <c r="K339" s="157">
        <f t="shared" si="82"/>
        <v>0</v>
      </c>
      <c r="L339" s="157">
        <f t="shared" si="82"/>
        <v>9.4330780997897712</v>
      </c>
      <c r="M339" s="157">
        <f t="shared" si="82"/>
        <v>0</v>
      </c>
      <c r="N339" s="157">
        <f t="shared" si="82"/>
        <v>0</v>
      </c>
      <c r="O339" s="157">
        <f t="shared" si="82"/>
        <v>0</v>
      </c>
      <c r="P339" s="157">
        <f t="shared" si="82"/>
        <v>0</v>
      </c>
      <c r="Q339" s="157">
        <f t="shared" si="82"/>
        <v>0</v>
      </c>
    </row>
    <row r="340" spans="1:17" ht="12" customHeight="1" x14ac:dyDescent="0.25">
      <c r="A340" s="23" t="s">
        <v>58</v>
      </c>
      <c r="B340" s="156"/>
      <c r="C340" s="156">
        <f>RES_hhdet_in_tes!C$5</f>
        <v>0</v>
      </c>
      <c r="D340" s="156">
        <f>RES_hhdet_in_tes!D$5</f>
        <v>0</v>
      </c>
      <c r="E340" s="156">
        <f>RES_hhdet_in_tes!E$5</f>
        <v>6.4867778663351103</v>
      </c>
      <c r="F340" s="156">
        <f>RES_hhdet_in_tes!F$5</f>
        <v>2.1389514803290965</v>
      </c>
      <c r="G340" s="156">
        <f>RES_hhdet_in_tes!G$5</f>
        <v>5.6939803732606808</v>
      </c>
      <c r="H340" s="156">
        <f>RES_hhdet_in_tes!H$5</f>
        <v>9.7696754128651371</v>
      </c>
      <c r="I340" s="156">
        <f>RES_hhdet_in_tes!I$5</f>
        <v>8.962983338452764</v>
      </c>
      <c r="J340" s="156">
        <f>RES_hhdet_in_tes!J$5</f>
        <v>8.8952975816886362</v>
      </c>
      <c r="K340" s="156">
        <f>RES_hhdet_in_tes!K$5</f>
        <v>0</v>
      </c>
      <c r="L340" s="156">
        <f>RES_hhdet_in_tes!L$5</f>
        <v>9.2944050938307914</v>
      </c>
      <c r="M340" s="156">
        <f>RES_hhdet_in_tes!M$5</f>
        <v>0</v>
      </c>
      <c r="N340" s="156">
        <f>RES_hhdet_in_tes!N$5</f>
        <v>0</v>
      </c>
      <c r="O340" s="156">
        <f>RES_hhdet_in_tes!O$5</f>
        <v>0</v>
      </c>
      <c r="P340" s="156">
        <f>RES_hhdet_in_tes!P$5</f>
        <v>0</v>
      </c>
      <c r="Q340" s="156">
        <f>RES_hhdet_in_tes!Q$5</f>
        <v>0</v>
      </c>
    </row>
    <row r="341" spans="1:17" ht="12" customHeight="1" x14ac:dyDescent="0.25">
      <c r="A341" s="23" t="s">
        <v>60</v>
      </c>
      <c r="B341" s="156"/>
      <c r="C341" s="156">
        <f>RES_hhdet_in_tes!C$6</f>
        <v>0</v>
      </c>
      <c r="D341" s="156">
        <f>RES_hhdet_in_tes!D$6</f>
        <v>0</v>
      </c>
      <c r="E341" s="156">
        <f>RES_hhdet_in_tes!E$6</f>
        <v>7.5578409262540502E-2</v>
      </c>
      <c r="F341" s="156">
        <f>RES_hhdet_in_tes!F$6</f>
        <v>2.2860238450551261E-2</v>
      </c>
      <c r="G341" s="156">
        <f>RES_hhdet_in_tes!G$6</f>
        <v>3.8329655965818478E-2</v>
      </c>
      <c r="H341" s="156">
        <f>RES_hhdet_in_tes!H$6</f>
        <v>8.2431793351928198E-2</v>
      </c>
      <c r="I341" s="156">
        <f>RES_hhdet_in_tes!I$6</f>
        <v>7.5861522660818623E-2</v>
      </c>
      <c r="J341" s="156">
        <f>RES_hhdet_in_tes!J$6</f>
        <v>9.8245323891641895E-2</v>
      </c>
      <c r="K341" s="156">
        <f>RES_hhdet_in_tes!K$6</f>
        <v>0</v>
      </c>
      <c r="L341" s="156">
        <f>RES_hhdet_in_tes!L$6</f>
        <v>0.13867300595897919</v>
      </c>
      <c r="M341" s="156">
        <f>RES_hhdet_in_tes!M$6</f>
        <v>0</v>
      </c>
      <c r="N341" s="156">
        <f>RES_hhdet_in_tes!N$6</f>
        <v>0</v>
      </c>
      <c r="O341" s="156">
        <f>RES_hhdet_in_tes!O$6</f>
        <v>0</v>
      </c>
      <c r="P341" s="156">
        <f>RES_hhdet_in_tes!P$6</f>
        <v>0</v>
      </c>
      <c r="Q341" s="156">
        <f>RES_hhdet_in_tes!Q$6</f>
        <v>0</v>
      </c>
    </row>
    <row r="342" spans="1:17" ht="12" customHeight="1" x14ac:dyDescent="0.25">
      <c r="A342" s="158" t="s">
        <v>112</v>
      </c>
      <c r="B342" s="157"/>
      <c r="C342" s="157">
        <f>C343</f>
        <v>0</v>
      </c>
      <c r="D342" s="157">
        <f t="shared" ref="D342:Q342" si="83">D343</f>
        <v>0</v>
      </c>
      <c r="E342" s="157">
        <f t="shared" si="83"/>
        <v>3.3764528594990247E-2</v>
      </c>
      <c r="F342" s="157">
        <f t="shared" si="83"/>
        <v>3.459606158603775E-2</v>
      </c>
      <c r="G342" s="157">
        <f t="shared" si="83"/>
        <v>3.373920132411741E-2</v>
      </c>
      <c r="H342" s="157">
        <f t="shared" si="83"/>
        <v>4.0538680005413205E-2</v>
      </c>
      <c r="I342" s="157">
        <f t="shared" si="83"/>
        <v>4.6930578291275823E-2</v>
      </c>
      <c r="J342" s="157">
        <f t="shared" si="83"/>
        <v>6.834160087060516E-2</v>
      </c>
      <c r="K342" s="157">
        <f t="shared" si="83"/>
        <v>0</v>
      </c>
      <c r="L342" s="157">
        <f t="shared" si="83"/>
        <v>7.0751983414959127E-2</v>
      </c>
      <c r="M342" s="157">
        <f t="shared" si="83"/>
        <v>0</v>
      </c>
      <c r="N342" s="157">
        <f t="shared" si="83"/>
        <v>0</v>
      </c>
      <c r="O342" s="157">
        <f t="shared" si="83"/>
        <v>0</v>
      </c>
      <c r="P342" s="157">
        <f t="shared" si="83"/>
        <v>0</v>
      </c>
      <c r="Q342" s="157">
        <f t="shared" si="83"/>
        <v>0</v>
      </c>
    </row>
    <row r="343" spans="1:17" ht="12" customHeight="1" x14ac:dyDescent="0.25">
      <c r="A343" s="23" t="s">
        <v>60</v>
      </c>
      <c r="B343" s="156"/>
      <c r="C343" s="156">
        <f>RES_hhdet_in_tes!C$8</f>
        <v>0</v>
      </c>
      <c r="D343" s="156">
        <f>RES_hhdet_in_tes!D$8</f>
        <v>0</v>
      </c>
      <c r="E343" s="156">
        <f>RES_hhdet_in_tes!E$8</f>
        <v>3.3764528594990247E-2</v>
      </c>
      <c r="F343" s="156">
        <f>RES_hhdet_in_tes!F$8</f>
        <v>3.459606158603775E-2</v>
      </c>
      <c r="G343" s="156">
        <f>RES_hhdet_in_tes!G$8</f>
        <v>3.373920132411741E-2</v>
      </c>
      <c r="H343" s="156">
        <f>RES_hhdet_in_tes!H$8</f>
        <v>4.0538680005413205E-2</v>
      </c>
      <c r="I343" s="156">
        <f>RES_hhdet_in_tes!I$8</f>
        <v>4.6930578291275823E-2</v>
      </c>
      <c r="J343" s="156">
        <f>RES_hhdet_in_tes!J$8</f>
        <v>6.834160087060516E-2</v>
      </c>
      <c r="K343" s="156">
        <f>RES_hhdet_in_tes!K$8</f>
        <v>0</v>
      </c>
      <c r="L343" s="156">
        <f>RES_hhdet_in_tes!L$8</f>
        <v>7.0751983414959127E-2</v>
      </c>
      <c r="M343" s="156">
        <f>RES_hhdet_in_tes!M$8</f>
        <v>0</v>
      </c>
      <c r="N343" s="156">
        <f>RES_hhdet_in_tes!N$8</f>
        <v>0</v>
      </c>
      <c r="O343" s="156">
        <f>RES_hhdet_in_tes!O$8</f>
        <v>0</v>
      </c>
      <c r="P343" s="156">
        <f>RES_hhdet_in_tes!P$8</f>
        <v>0</v>
      </c>
      <c r="Q343" s="156">
        <f>RES_hhdet_in_tes!Q$8</f>
        <v>0</v>
      </c>
    </row>
    <row r="344" spans="1:17" ht="12" customHeight="1" x14ac:dyDescent="0.25">
      <c r="A344" s="158" t="s">
        <v>63</v>
      </c>
      <c r="B344" s="157"/>
      <c r="C344" s="157">
        <f>SUM(C345:C347,C350:C351)</f>
        <v>0</v>
      </c>
      <c r="D344" s="157">
        <f t="shared" ref="D344:Q344" si="84">SUM(D345:D347,D350:D351)</f>
        <v>0</v>
      </c>
      <c r="E344" s="157">
        <f t="shared" si="84"/>
        <v>1.1837081062212202</v>
      </c>
      <c r="F344" s="157">
        <f t="shared" si="84"/>
        <v>0.33028139758721903</v>
      </c>
      <c r="G344" s="157">
        <f t="shared" si="84"/>
        <v>1.0290122883921293</v>
      </c>
      <c r="H344" s="157">
        <f t="shared" si="84"/>
        <v>1.8005041223138458</v>
      </c>
      <c r="I344" s="157">
        <f t="shared" si="84"/>
        <v>1.6841002550305846</v>
      </c>
      <c r="J344" s="157">
        <f t="shared" si="84"/>
        <v>1.7866494684161101</v>
      </c>
      <c r="K344" s="157">
        <f t="shared" si="84"/>
        <v>0</v>
      </c>
      <c r="L344" s="157">
        <f t="shared" si="84"/>
        <v>2.1408990871320133</v>
      </c>
      <c r="M344" s="157">
        <f t="shared" si="84"/>
        <v>0</v>
      </c>
      <c r="N344" s="157">
        <f t="shared" si="84"/>
        <v>0</v>
      </c>
      <c r="O344" s="157">
        <f t="shared" si="84"/>
        <v>0</v>
      </c>
      <c r="P344" s="157">
        <f t="shared" si="84"/>
        <v>0</v>
      </c>
      <c r="Q344" s="157">
        <f t="shared" si="84"/>
        <v>0</v>
      </c>
    </row>
    <row r="345" spans="1:17" ht="12" customHeight="1" x14ac:dyDescent="0.25">
      <c r="A345" s="167" t="s">
        <v>171</v>
      </c>
      <c r="B345" s="132"/>
      <c r="C345" s="132">
        <f>RES_hhdet_in_tes!C$10</f>
        <v>0</v>
      </c>
      <c r="D345" s="132">
        <f>RES_hhdet_in_tes!D$10</f>
        <v>0</v>
      </c>
      <c r="E345" s="132">
        <f>RES_hhdet_in_tes!E$10</f>
        <v>0.24189798058545423</v>
      </c>
      <c r="F345" s="132">
        <f>RES_hhdet_in_tes!F$10</f>
        <v>0.31665204978300276</v>
      </c>
      <c r="G345" s="132">
        <f>RES_hhdet_in_tes!G$10</f>
        <v>0.17519335995851812</v>
      </c>
      <c r="H345" s="132">
        <f>RES_hhdet_in_tes!H$10</f>
        <v>0.54202015238688794</v>
      </c>
      <c r="I345" s="132">
        <f>RES_hhdet_in_tes!I$10</f>
        <v>0.7350321353499174</v>
      </c>
      <c r="J345" s="132">
        <f>RES_hhdet_in_tes!J$10</f>
        <v>0.13132363513541148</v>
      </c>
      <c r="K345" s="132">
        <f>RES_hhdet_in_tes!K$10</f>
        <v>0</v>
      </c>
      <c r="L345" s="132">
        <f>RES_hhdet_in_tes!L$10</f>
        <v>0.24128146569671854</v>
      </c>
      <c r="M345" s="132">
        <f>RES_hhdet_in_tes!M$10</f>
        <v>0</v>
      </c>
      <c r="N345" s="132">
        <f>RES_hhdet_in_tes!N$10</f>
        <v>0</v>
      </c>
      <c r="O345" s="132">
        <f>RES_hhdet_in_tes!O$10</f>
        <v>0</v>
      </c>
      <c r="P345" s="132">
        <f>RES_hhdet_in_tes!P$10</f>
        <v>0</v>
      </c>
      <c r="Q345" s="132">
        <f>RES_hhdet_in_tes!Q$10</f>
        <v>0</v>
      </c>
    </row>
    <row r="346" spans="1:17" ht="12" customHeight="1" x14ac:dyDescent="0.25">
      <c r="A346" s="167" t="s">
        <v>144</v>
      </c>
      <c r="B346" s="132"/>
      <c r="C346" s="132">
        <f>RES_hhdet_in_tes!C$11</f>
        <v>0</v>
      </c>
      <c r="D346" s="132">
        <f>RES_hhdet_in_tes!D$11</f>
        <v>0</v>
      </c>
      <c r="E346" s="132">
        <f>RES_hhdet_in_tes!E$11</f>
        <v>0</v>
      </c>
      <c r="F346" s="132">
        <f>RES_hhdet_in_tes!F$11</f>
        <v>0</v>
      </c>
      <c r="G346" s="132">
        <f>RES_hhdet_in_tes!G$11</f>
        <v>0</v>
      </c>
      <c r="H346" s="132">
        <f>RES_hhdet_in_tes!H$11</f>
        <v>0</v>
      </c>
      <c r="I346" s="132">
        <f>RES_hhdet_in_tes!I$11</f>
        <v>0</v>
      </c>
      <c r="J346" s="132">
        <f>RES_hhdet_in_tes!J$11</f>
        <v>0</v>
      </c>
      <c r="K346" s="132">
        <f>RES_hhdet_in_tes!K$11</f>
        <v>0</v>
      </c>
      <c r="L346" s="132">
        <f>RES_hhdet_in_tes!L$11</f>
        <v>0</v>
      </c>
      <c r="M346" s="132">
        <f>RES_hhdet_in_tes!M$11</f>
        <v>0</v>
      </c>
      <c r="N346" s="132">
        <f>RES_hhdet_in_tes!N$11</f>
        <v>0</v>
      </c>
      <c r="O346" s="132">
        <f>RES_hhdet_in_tes!O$11</f>
        <v>0</v>
      </c>
      <c r="P346" s="132">
        <f>RES_hhdet_in_tes!P$11</f>
        <v>0</v>
      </c>
      <c r="Q346" s="132">
        <f>RES_hhdet_in_tes!Q$11</f>
        <v>0</v>
      </c>
    </row>
    <row r="347" spans="1:17" ht="12" customHeight="1" x14ac:dyDescent="0.25">
      <c r="A347" s="167" t="s">
        <v>143</v>
      </c>
      <c r="B347" s="132"/>
      <c r="C347" s="132">
        <f>SUM(C348:C349)</f>
        <v>0</v>
      </c>
      <c r="D347" s="132">
        <f t="shared" ref="D347:Q347" si="85">SUM(D348:D349)</f>
        <v>0</v>
      </c>
      <c r="E347" s="132">
        <f t="shared" si="85"/>
        <v>0</v>
      </c>
      <c r="F347" s="132">
        <f t="shared" si="85"/>
        <v>0</v>
      </c>
      <c r="G347" s="132">
        <f t="shared" si="85"/>
        <v>0</v>
      </c>
      <c r="H347" s="132">
        <f t="shared" si="85"/>
        <v>0</v>
      </c>
      <c r="I347" s="132">
        <f t="shared" si="85"/>
        <v>0</v>
      </c>
      <c r="J347" s="132">
        <f t="shared" si="85"/>
        <v>0</v>
      </c>
      <c r="K347" s="132">
        <f t="shared" si="85"/>
        <v>0</v>
      </c>
      <c r="L347" s="132">
        <f t="shared" si="85"/>
        <v>0</v>
      </c>
      <c r="M347" s="132">
        <f t="shared" si="85"/>
        <v>0</v>
      </c>
      <c r="N347" s="132">
        <f t="shared" si="85"/>
        <v>0</v>
      </c>
      <c r="O347" s="132">
        <f t="shared" si="85"/>
        <v>0</v>
      </c>
      <c r="P347" s="132">
        <f t="shared" si="85"/>
        <v>0</v>
      </c>
      <c r="Q347" s="132">
        <f t="shared" si="85"/>
        <v>0</v>
      </c>
    </row>
    <row r="348" spans="1:17" ht="12" customHeight="1" x14ac:dyDescent="0.25">
      <c r="A348" s="166" t="s">
        <v>57</v>
      </c>
      <c r="B348" s="165"/>
      <c r="C348" s="165">
        <f>RES_hhdet_in_tes!C$13</f>
        <v>0</v>
      </c>
      <c r="D348" s="165">
        <f>RES_hhdet_in_tes!D$13</f>
        <v>0</v>
      </c>
      <c r="E348" s="165">
        <f>RES_hhdet_in_tes!E$13</f>
        <v>0</v>
      </c>
      <c r="F348" s="165">
        <f>RES_hhdet_in_tes!F$13</f>
        <v>0</v>
      </c>
      <c r="G348" s="165">
        <f>RES_hhdet_in_tes!G$13</f>
        <v>0</v>
      </c>
      <c r="H348" s="165">
        <f>RES_hhdet_in_tes!H$13</f>
        <v>0</v>
      </c>
      <c r="I348" s="165">
        <f>RES_hhdet_in_tes!I$13</f>
        <v>0</v>
      </c>
      <c r="J348" s="165">
        <f>RES_hhdet_in_tes!J$13</f>
        <v>0</v>
      </c>
      <c r="K348" s="165">
        <f>RES_hhdet_in_tes!K$13</f>
        <v>0</v>
      </c>
      <c r="L348" s="165">
        <f>RES_hhdet_in_tes!L$13</f>
        <v>0</v>
      </c>
      <c r="M348" s="165">
        <f>RES_hhdet_in_tes!M$13</f>
        <v>0</v>
      </c>
      <c r="N348" s="165">
        <f>RES_hhdet_in_tes!N$13</f>
        <v>0</v>
      </c>
      <c r="O348" s="165">
        <f>RES_hhdet_in_tes!O$13</f>
        <v>0</v>
      </c>
      <c r="P348" s="165">
        <f>RES_hhdet_in_tes!P$13</f>
        <v>0</v>
      </c>
      <c r="Q348" s="165">
        <f>RES_hhdet_in_tes!Q$13</f>
        <v>0</v>
      </c>
    </row>
    <row r="349" spans="1:17" ht="12" customHeight="1" x14ac:dyDescent="0.25">
      <c r="A349" s="147" t="s">
        <v>59</v>
      </c>
      <c r="B349" s="164"/>
      <c r="C349" s="164">
        <f>RES_hhdet_in_tes!C$14</f>
        <v>0</v>
      </c>
      <c r="D349" s="164">
        <f>RES_hhdet_in_tes!D$14</f>
        <v>0</v>
      </c>
      <c r="E349" s="164">
        <f>RES_hhdet_in_tes!E$14</f>
        <v>0</v>
      </c>
      <c r="F349" s="164">
        <f>RES_hhdet_in_tes!F$14</f>
        <v>0</v>
      </c>
      <c r="G349" s="164">
        <f>RES_hhdet_in_tes!G$14</f>
        <v>0</v>
      </c>
      <c r="H349" s="164">
        <f>RES_hhdet_in_tes!H$14</f>
        <v>0</v>
      </c>
      <c r="I349" s="164">
        <f>RES_hhdet_in_tes!I$14</f>
        <v>0</v>
      </c>
      <c r="J349" s="164">
        <f>RES_hhdet_in_tes!J$14</f>
        <v>0</v>
      </c>
      <c r="K349" s="164">
        <f>RES_hhdet_in_tes!K$14</f>
        <v>0</v>
      </c>
      <c r="L349" s="164">
        <f>RES_hhdet_in_tes!L$14</f>
        <v>0</v>
      </c>
      <c r="M349" s="164">
        <f>RES_hhdet_in_tes!M$14</f>
        <v>0</v>
      </c>
      <c r="N349" s="164">
        <f>RES_hhdet_in_tes!N$14</f>
        <v>0</v>
      </c>
      <c r="O349" s="164">
        <f>RES_hhdet_in_tes!O$14</f>
        <v>0</v>
      </c>
      <c r="P349" s="164">
        <f>RES_hhdet_in_tes!P$14</f>
        <v>0</v>
      </c>
      <c r="Q349" s="164">
        <f>RES_hhdet_in_tes!Q$14</f>
        <v>0</v>
      </c>
    </row>
    <row r="350" spans="1:17" ht="12" customHeight="1" x14ac:dyDescent="0.25">
      <c r="A350" s="163" t="s">
        <v>142</v>
      </c>
      <c r="B350" s="162"/>
      <c r="C350" s="162">
        <f>RES_hhdet_in_tes!C$15</f>
        <v>0</v>
      </c>
      <c r="D350" s="162">
        <f>RES_hhdet_in_tes!D$15</f>
        <v>0</v>
      </c>
      <c r="E350" s="162">
        <f>RES_hhdet_in_tes!E$15</f>
        <v>0.92545898036670604</v>
      </c>
      <c r="F350" s="162">
        <f>RES_hhdet_in_tes!F$15</f>
        <v>1.3387217540238758E-2</v>
      </c>
      <c r="G350" s="162">
        <f>RES_hhdet_in_tes!G$15</f>
        <v>0.83785081580661236</v>
      </c>
      <c r="H350" s="162">
        <f>RES_hhdet_in_tes!H$15</f>
        <v>1.1845241366143817</v>
      </c>
      <c r="I350" s="162">
        <f>RES_hhdet_in_tes!I$15</f>
        <v>0.91041988026686915</v>
      </c>
      <c r="J350" s="162">
        <f>RES_hhdet_in_tes!J$15</f>
        <v>1.5301080522604655</v>
      </c>
      <c r="K350" s="162">
        <f>RES_hhdet_in_tes!K$15</f>
        <v>0</v>
      </c>
      <c r="L350" s="162">
        <f>RES_hhdet_in_tes!L$15</f>
        <v>1.7990062926819104</v>
      </c>
      <c r="M350" s="162">
        <f>RES_hhdet_in_tes!M$15</f>
        <v>0</v>
      </c>
      <c r="N350" s="162">
        <f>RES_hhdet_in_tes!N$15</f>
        <v>0</v>
      </c>
      <c r="O350" s="162">
        <f>RES_hhdet_in_tes!O$15</f>
        <v>0</v>
      </c>
      <c r="P350" s="162">
        <f>RES_hhdet_in_tes!P$15</f>
        <v>0</v>
      </c>
      <c r="Q350" s="162">
        <f>RES_hhdet_in_tes!Q$15</f>
        <v>0</v>
      </c>
    </row>
    <row r="351" spans="1:17" ht="12" customHeight="1" x14ac:dyDescent="0.25">
      <c r="A351" s="161" t="s">
        <v>141</v>
      </c>
      <c r="B351" s="160"/>
      <c r="C351" s="160">
        <f>SUM(C352:C353)</f>
        <v>0</v>
      </c>
      <c r="D351" s="160">
        <f t="shared" ref="D351:Q351" si="86">SUM(D352:D353)</f>
        <v>0</v>
      </c>
      <c r="E351" s="160">
        <f t="shared" si="86"/>
        <v>1.6351145269059991E-2</v>
      </c>
      <c r="F351" s="160">
        <f t="shared" si="86"/>
        <v>2.4213026397749895E-4</v>
      </c>
      <c r="G351" s="160">
        <f t="shared" si="86"/>
        <v>1.5968112626998907E-2</v>
      </c>
      <c r="H351" s="160">
        <f t="shared" si="86"/>
        <v>7.3959833312576218E-2</v>
      </c>
      <c r="I351" s="160">
        <f t="shared" si="86"/>
        <v>3.8648239413797823E-2</v>
      </c>
      <c r="J351" s="160">
        <f t="shared" si="86"/>
        <v>0.12521778102023295</v>
      </c>
      <c r="K351" s="160">
        <f t="shared" si="86"/>
        <v>0</v>
      </c>
      <c r="L351" s="160">
        <f t="shared" si="86"/>
        <v>0.10061132875338435</v>
      </c>
      <c r="M351" s="160">
        <f t="shared" si="86"/>
        <v>0</v>
      </c>
      <c r="N351" s="160">
        <f t="shared" si="86"/>
        <v>0</v>
      </c>
      <c r="O351" s="160">
        <f t="shared" si="86"/>
        <v>0</v>
      </c>
      <c r="P351" s="160">
        <f t="shared" si="86"/>
        <v>0</v>
      </c>
      <c r="Q351" s="160">
        <f t="shared" si="86"/>
        <v>0</v>
      </c>
    </row>
    <row r="352" spans="1:17" ht="12" customHeight="1" x14ac:dyDescent="0.25">
      <c r="A352" s="148" t="s">
        <v>60</v>
      </c>
      <c r="B352" s="156"/>
      <c r="C352" s="156">
        <f>RES_hhdet_in_tes!C$17</f>
        <v>0</v>
      </c>
      <c r="D352" s="156">
        <f>RES_hhdet_in_tes!D$17</f>
        <v>0</v>
      </c>
      <c r="E352" s="156">
        <f>RES_hhdet_in_tes!E$17</f>
        <v>1.1164440803301076E-2</v>
      </c>
      <c r="F352" s="156">
        <f>RES_hhdet_in_tes!F$17</f>
        <v>1.6575049234159665E-4</v>
      </c>
      <c r="G352" s="156">
        <f>RES_hhdet_in_tes!G$17</f>
        <v>1.0686133119759508E-2</v>
      </c>
      <c r="H352" s="156">
        <f>RES_hhdet_in_tes!H$17</f>
        <v>4.9934642478951338E-2</v>
      </c>
      <c r="I352" s="156">
        <f>RES_hhdet_in_tes!I$17</f>
        <v>2.6163504904683228E-2</v>
      </c>
      <c r="J352" s="156">
        <f>RES_hhdet_in_tes!J$17</f>
        <v>8.5444769274615986E-2</v>
      </c>
      <c r="K352" s="156">
        <f>RES_hhdet_in_tes!K$17</f>
        <v>0</v>
      </c>
      <c r="L352" s="156">
        <f>RES_hhdet_in_tes!L$17</f>
        <v>7.1388832978712721E-2</v>
      </c>
      <c r="M352" s="156">
        <f>RES_hhdet_in_tes!M$17</f>
        <v>0</v>
      </c>
      <c r="N352" s="156">
        <f>RES_hhdet_in_tes!N$17</f>
        <v>0</v>
      </c>
      <c r="O352" s="156">
        <f>RES_hhdet_in_tes!O$17</f>
        <v>0</v>
      </c>
      <c r="P352" s="156">
        <f>RES_hhdet_in_tes!P$17</f>
        <v>0</v>
      </c>
      <c r="Q352" s="156">
        <f>RES_hhdet_in_tes!Q$17</f>
        <v>0</v>
      </c>
    </row>
    <row r="353" spans="1:17" ht="12" customHeight="1" x14ac:dyDescent="0.25">
      <c r="A353" s="148" t="s">
        <v>59</v>
      </c>
      <c r="B353" s="156"/>
      <c r="C353" s="156">
        <f>RES_hhdet_in_tes!C$18</f>
        <v>0</v>
      </c>
      <c r="D353" s="156">
        <f>RES_hhdet_in_tes!D$18</f>
        <v>0</v>
      </c>
      <c r="E353" s="156">
        <f>RES_hhdet_in_tes!E$18</f>
        <v>5.1867044657589153E-3</v>
      </c>
      <c r="F353" s="156">
        <f>RES_hhdet_in_tes!F$18</f>
        <v>7.6379771635902278E-5</v>
      </c>
      <c r="G353" s="156">
        <f>RES_hhdet_in_tes!G$18</f>
        <v>5.2819795072393998E-3</v>
      </c>
      <c r="H353" s="156">
        <f>RES_hhdet_in_tes!H$18</f>
        <v>2.4025190833624872E-2</v>
      </c>
      <c r="I353" s="156">
        <f>RES_hhdet_in_tes!I$18</f>
        <v>1.2484734509114593E-2</v>
      </c>
      <c r="J353" s="156">
        <f>RES_hhdet_in_tes!J$18</f>
        <v>3.9773011745616975E-2</v>
      </c>
      <c r="K353" s="156">
        <f>RES_hhdet_in_tes!K$18</f>
        <v>0</v>
      </c>
      <c r="L353" s="156">
        <f>RES_hhdet_in_tes!L$18</f>
        <v>2.9222495774671634E-2</v>
      </c>
      <c r="M353" s="156">
        <f>RES_hhdet_in_tes!M$18</f>
        <v>0</v>
      </c>
      <c r="N353" s="156">
        <f>RES_hhdet_in_tes!N$18</f>
        <v>0</v>
      </c>
      <c r="O353" s="156">
        <f>RES_hhdet_in_tes!O$18</f>
        <v>0</v>
      </c>
      <c r="P353" s="156">
        <f>RES_hhdet_in_tes!P$18</f>
        <v>0</v>
      </c>
      <c r="Q353" s="156">
        <f>RES_hhdet_in_tes!Q$18</f>
        <v>0</v>
      </c>
    </row>
    <row r="354" spans="1:17" ht="12" customHeight="1" x14ac:dyDescent="0.25">
      <c r="A354" s="158" t="s">
        <v>62</v>
      </c>
      <c r="B354" s="157"/>
      <c r="C354" s="157">
        <f>SUM(C355:C357)</f>
        <v>0</v>
      </c>
      <c r="D354" s="157">
        <f t="shared" ref="D354:Q354" si="87">SUM(D355:D357)</f>
        <v>0</v>
      </c>
      <c r="E354" s="157">
        <f t="shared" si="87"/>
        <v>0.6611727276866709</v>
      </c>
      <c r="F354" s="157">
        <f t="shared" si="87"/>
        <v>0.20326608604470389</v>
      </c>
      <c r="G354" s="157">
        <f t="shared" si="87"/>
        <v>0.56561862035799326</v>
      </c>
      <c r="H354" s="157">
        <f t="shared" si="87"/>
        <v>1.0299721919345817</v>
      </c>
      <c r="I354" s="157">
        <f t="shared" si="87"/>
        <v>0.96758701499806021</v>
      </c>
      <c r="J354" s="157">
        <f t="shared" si="87"/>
        <v>1.0202928343778341</v>
      </c>
      <c r="K354" s="157">
        <f t="shared" si="87"/>
        <v>0</v>
      </c>
      <c r="L354" s="157">
        <f t="shared" si="87"/>
        <v>1.1529394679439577</v>
      </c>
      <c r="M354" s="157">
        <f t="shared" si="87"/>
        <v>0</v>
      </c>
      <c r="N354" s="157">
        <f t="shared" si="87"/>
        <v>0</v>
      </c>
      <c r="O354" s="157">
        <f t="shared" si="87"/>
        <v>0</v>
      </c>
      <c r="P354" s="157">
        <f t="shared" si="87"/>
        <v>0</v>
      </c>
      <c r="Q354" s="157">
        <f t="shared" si="87"/>
        <v>0</v>
      </c>
    </row>
    <row r="355" spans="1:17" ht="12" customHeight="1" x14ac:dyDescent="0.25">
      <c r="A355" s="23" t="s">
        <v>58</v>
      </c>
      <c r="B355" s="156"/>
      <c r="C355" s="156">
        <f>RES_hhdet_in_tes!C$20</f>
        <v>0</v>
      </c>
      <c r="D355" s="156">
        <f>RES_hhdet_in_tes!D$20</f>
        <v>0</v>
      </c>
      <c r="E355" s="156">
        <f>RES_hhdet_in_tes!E$20</f>
        <v>0</v>
      </c>
      <c r="F355" s="156">
        <f>RES_hhdet_in_tes!F$20</f>
        <v>0</v>
      </c>
      <c r="G355" s="156">
        <f>RES_hhdet_in_tes!G$20</f>
        <v>0</v>
      </c>
      <c r="H355" s="156">
        <f>RES_hhdet_in_tes!H$20</f>
        <v>0</v>
      </c>
      <c r="I355" s="156">
        <f>RES_hhdet_in_tes!I$20</f>
        <v>0</v>
      </c>
      <c r="J355" s="156">
        <f>RES_hhdet_in_tes!J$20</f>
        <v>0</v>
      </c>
      <c r="K355" s="156">
        <f>RES_hhdet_in_tes!K$20</f>
        <v>0</v>
      </c>
      <c r="L355" s="156">
        <f>RES_hhdet_in_tes!L$20</f>
        <v>0</v>
      </c>
      <c r="M355" s="156">
        <f>RES_hhdet_in_tes!M$20</f>
        <v>0</v>
      </c>
      <c r="N355" s="156">
        <f>RES_hhdet_in_tes!N$20</f>
        <v>0</v>
      </c>
      <c r="O355" s="156">
        <f>RES_hhdet_in_tes!O$20</f>
        <v>0</v>
      </c>
      <c r="P355" s="156">
        <f>RES_hhdet_in_tes!P$20</f>
        <v>0</v>
      </c>
      <c r="Q355" s="156">
        <f>RES_hhdet_in_tes!Q$20</f>
        <v>0</v>
      </c>
    </row>
    <row r="356" spans="1:17" ht="12" customHeight="1" x14ac:dyDescent="0.25">
      <c r="A356" s="23" t="s">
        <v>57</v>
      </c>
      <c r="B356" s="156"/>
      <c r="C356" s="156">
        <f>RES_hhdet_in_tes!C$21</f>
        <v>0</v>
      </c>
      <c r="D356" s="156">
        <f>RES_hhdet_in_tes!D$21</f>
        <v>0</v>
      </c>
      <c r="E356" s="156">
        <f>RES_hhdet_in_tes!E$21</f>
        <v>0</v>
      </c>
      <c r="F356" s="156">
        <f>RES_hhdet_in_tes!F$21</f>
        <v>0</v>
      </c>
      <c r="G356" s="156">
        <f>RES_hhdet_in_tes!G$21</f>
        <v>0</v>
      </c>
      <c r="H356" s="156">
        <f>RES_hhdet_in_tes!H$21</f>
        <v>0</v>
      </c>
      <c r="I356" s="156">
        <f>RES_hhdet_in_tes!I$21</f>
        <v>0</v>
      </c>
      <c r="J356" s="156">
        <f>RES_hhdet_in_tes!J$21</f>
        <v>0</v>
      </c>
      <c r="K356" s="156">
        <f>RES_hhdet_in_tes!K$21</f>
        <v>0</v>
      </c>
      <c r="L356" s="156">
        <f>RES_hhdet_in_tes!L$21</f>
        <v>0</v>
      </c>
      <c r="M356" s="156">
        <f>RES_hhdet_in_tes!M$21</f>
        <v>0</v>
      </c>
      <c r="N356" s="156">
        <f>RES_hhdet_in_tes!N$21</f>
        <v>0</v>
      </c>
      <c r="O356" s="156">
        <f>RES_hhdet_in_tes!O$21</f>
        <v>0</v>
      </c>
      <c r="P356" s="156">
        <f>RES_hhdet_in_tes!P$21</f>
        <v>0</v>
      </c>
      <c r="Q356" s="156">
        <f>RES_hhdet_in_tes!Q$21</f>
        <v>0</v>
      </c>
    </row>
    <row r="357" spans="1:17" ht="12" customHeight="1" x14ac:dyDescent="0.25">
      <c r="A357" s="29" t="s">
        <v>140</v>
      </c>
      <c r="B357" s="57"/>
      <c r="C357" s="57">
        <f>RES_hhdet_in_tes!C$22</f>
        <v>0</v>
      </c>
      <c r="D357" s="57">
        <f>RES_hhdet_in_tes!D$22</f>
        <v>0</v>
      </c>
      <c r="E357" s="57">
        <f>RES_hhdet_in_tes!E$22</f>
        <v>0.6611727276866709</v>
      </c>
      <c r="F357" s="57">
        <f>RES_hhdet_in_tes!F$22</f>
        <v>0.20326608604470389</v>
      </c>
      <c r="G357" s="57">
        <f>RES_hhdet_in_tes!G$22</f>
        <v>0.56561862035799326</v>
      </c>
      <c r="H357" s="57">
        <f>RES_hhdet_in_tes!H$22</f>
        <v>1.0299721919345817</v>
      </c>
      <c r="I357" s="57">
        <f>RES_hhdet_in_tes!I$22</f>
        <v>0.96758701499806021</v>
      </c>
      <c r="J357" s="57">
        <f>RES_hhdet_in_tes!J$22</f>
        <v>1.0202928343778341</v>
      </c>
      <c r="K357" s="57">
        <f>RES_hhdet_in_tes!K$22</f>
        <v>0</v>
      </c>
      <c r="L357" s="57">
        <f>RES_hhdet_in_tes!L$22</f>
        <v>1.1529394679439577</v>
      </c>
      <c r="M357" s="57">
        <f>RES_hhdet_in_tes!M$22</f>
        <v>0</v>
      </c>
      <c r="N357" s="57">
        <f>RES_hhdet_in_tes!N$22</f>
        <v>0</v>
      </c>
      <c r="O357" s="57">
        <f>RES_hhdet_in_tes!O$22</f>
        <v>0</v>
      </c>
      <c r="P357" s="57">
        <f>RES_hhdet_in_tes!P$22</f>
        <v>0</v>
      </c>
      <c r="Q357" s="57">
        <f>RES_hhdet_in_tes!Q$22</f>
        <v>0</v>
      </c>
    </row>
    <row r="359" spans="1:17" ht="12" customHeight="1" x14ac:dyDescent="0.25">
      <c r="A359" s="152" t="s">
        <v>191</v>
      </c>
      <c r="B359" s="175"/>
      <c r="C359" s="175" t="str">
        <f t="shared" ref="C359:Q374" si="88">IF(C338=0,"",C338/C317)</f>
        <v/>
      </c>
      <c r="D359" s="175" t="str">
        <f t="shared" si="88"/>
        <v/>
      </c>
      <c r="E359" s="175">
        <f t="shared" si="88"/>
        <v>0.57403893868902256</v>
      </c>
      <c r="F359" s="175">
        <f t="shared" si="88"/>
        <v>0.54962282510074212</v>
      </c>
      <c r="G359" s="175">
        <f t="shared" si="88"/>
        <v>0.57957677814122122</v>
      </c>
      <c r="H359" s="175">
        <f t="shared" si="88"/>
        <v>0.57711327826612069</v>
      </c>
      <c r="I359" s="175">
        <f t="shared" si="88"/>
        <v>0.57428275913478988</v>
      </c>
      <c r="J359" s="175">
        <f t="shared" si="88"/>
        <v>0.59376625363814561</v>
      </c>
      <c r="K359" s="175" t="str">
        <f t="shared" si="88"/>
        <v/>
      </c>
      <c r="L359" s="175">
        <f t="shared" si="88"/>
        <v>0.60398699355617436</v>
      </c>
      <c r="M359" s="175" t="str">
        <f t="shared" si="88"/>
        <v/>
      </c>
      <c r="N359" s="175" t="str">
        <f t="shared" si="88"/>
        <v/>
      </c>
      <c r="O359" s="175" t="str">
        <f t="shared" si="88"/>
        <v/>
      </c>
      <c r="P359" s="175" t="str">
        <f t="shared" si="88"/>
        <v/>
      </c>
      <c r="Q359" s="175" t="str">
        <f t="shared" si="88"/>
        <v/>
      </c>
    </row>
    <row r="360" spans="1:17" ht="12" customHeight="1" x14ac:dyDescent="0.25">
      <c r="A360" s="158" t="s">
        <v>65</v>
      </c>
      <c r="B360" s="169"/>
      <c r="C360" s="169" t="str">
        <f t="shared" si="88"/>
        <v/>
      </c>
      <c r="D360" s="169" t="str">
        <f t="shared" si="88"/>
        <v/>
      </c>
      <c r="E360" s="169">
        <f t="shared" si="88"/>
        <v>0.54468240697038106</v>
      </c>
      <c r="F360" s="169">
        <f t="shared" si="88"/>
        <v>0.54742934926211273</v>
      </c>
      <c r="G360" s="169">
        <f t="shared" si="88"/>
        <v>0.54811877368949291</v>
      </c>
      <c r="H360" s="169">
        <f t="shared" si="88"/>
        <v>0.550910379757651</v>
      </c>
      <c r="I360" s="169">
        <f t="shared" si="88"/>
        <v>0.55339391301844598</v>
      </c>
      <c r="J360" s="169">
        <f t="shared" si="88"/>
        <v>0.55205515981257514</v>
      </c>
      <c r="K360" s="169" t="str">
        <f t="shared" si="88"/>
        <v/>
      </c>
      <c r="L360" s="169">
        <f t="shared" si="88"/>
        <v>0.56224093923260976</v>
      </c>
      <c r="M360" s="169" t="str">
        <f t="shared" si="88"/>
        <v/>
      </c>
      <c r="N360" s="169" t="str">
        <f t="shared" si="88"/>
        <v/>
      </c>
      <c r="O360" s="169" t="str">
        <f t="shared" si="88"/>
        <v/>
      </c>
      <c r="P360" s="169" t="str">
        <f t="shared" si="88"/>
        <v/>
      </c>
      <c r="Q360" s="169" t="str">
        <f t="shared" si="88"/>
        <v/>
      </c>
    </row>
    <row r="361" spans="1:17" ht="12" customHeight="1" x14ac:dyDescent="0.25">
      <c r="A361" s="23" t="s">
        <v>58</v>
      </c>
      <c r="B361" s="73"/>
      <c r="C361" s="73" t="str">
        <f t="shared" si="88"/>
        <v/>
      </c>
      <c r="D361" s="73" t="str">
        <f t="shared" si="88"/>
        <v/>
      </c>
      <c r="E361" s="73">
        <f t="shared" si="88"/>
        <v>0.54169868126013443</v>
      </c>
      <c r="F361" s="73">
        <f t="shared" si="88"/>
        <v>0.54467974972740563</v>
      </c>
      <c r="G361" s="73">
        <f t="shared" si="88"/>
        <v>0.54638613803284697</v>
      </c>
      <c r="H361" s="73">
        <f t="shared" si="88"/>
        <v>0.54874580622045277</v>
      </c>
      <c r="I361" s="73">
        <f t="shared" si="88"/>
        <v>0.5512292018369499</v>
      </c>
      <c r="J361" s="73">
        <f t="shared" si="88"/>
        <v>0.54926646843336557</v>
      </c>
      <c r="K361" s="73" t="str">
        <f t="shared" si="88"/>
        <v/>
      </c>
      <c r="L361" s="73">
        <f t="shared" si="88"/>
        <v>0.55855797936414986</v>
      </c>
      <c r="M361" s="73" t="str">
        <f t="shared" si="88"/>
        <v/>
      </c>
      <c r="N361" s="73" t="str">
        <f t="shared" si="88"/>
        <v/>
      </c>
      <c r="O361" s="73" t="str">
        <f t="shared" si="88"/>
        <v/>
      </c>
      <c r="P361" s="73" t="str">
        <f t="shared" si="88"/>
        <v/>
      </c>
      <c r="Q361" s="73" t="str">
        <f t="shared" si="88"/>
        <v/>
      </c>
    </row>
    <row r="362" spans="1:17" ht="12" customHeight="1" x14ac:dyDescent="0.25">
      <c r="A362" s="23" t="s">
        <v>60</v>
      </c>
      <c r="B362" s="73"/>
      <c r="C362" s="73" t="str">
        <f t="shared" si="88"/>
        <v/>
      </c>
      <c r="D362" s="73" t="str">
        <f t="shared" si="88"/>
        <v/>
      </c>
      <c r="E362" s="73">
        <f t="shared" si="88"/>
        <v>1.0330647209232642</v>
      </c>
      <c r="F362" s="73">
        <f t="shared" si="88"/>
        <v>1.0374525356183215</v>
      </c>
      <c r="G362" s="73">
        <f t="shared" si="88"/>
        <v>1.0362852168275114</v>
      </c>
      <c r="H362" s="73">
        <f t="shared" si="88"/>
        <v>1.0345837354381682</v>
      </c>
      <c r="I362" s="73">
        <f t="shared" si="88"/>
        <v>1.0324118133351632</v>
      </c>
      <c r="J362" s="73">
        <f t="shared" si="88"/>
        <v>1.0217396252492328</v>
      </c>
      <c r="K362" s="73" t="str">
        <f t="shared" si="88"/>
        <v/>
      </c>
      <c r="L362" s="73">
        <f t="shared" si="88"/>
        <v>1.0074828827776272</v>
      </c>
      <c r="M362" s="73" t="str">
        <f t="shared" si="88"/>
        <v/>
      </c>
      <c r="N362" s="73" t="str">
        <f t="shared" si="88"/>
        <v/>
      </c>
      <c r="O362" s="73" t="str">
        <f t="shared" si="88"/>
        <v/>
      </c>
      <c r="P362" s="73" t="str">
        <f t="shared" si="88"/>
        <v/>
      </c>
      <c r="Q362" s="73" t="str">
        <f t="shared" si="88"/>
        <v/>
      </c>
    </row>
    <row r="363" spans="1:17" ht="12" customHeight="1" x14ac:dyDescent="0.25">
      <c r="A363" s="158" t="s">
        <v>112</v>
      </c>
      <c r="B363" s="169"/>
      <c r="C363" s="169" t="str">
        <f t="shared" si="88"/>
        <v/>
      </c>
      <c r="D363" s="169" t="str">
        <f t="shared" si="88"/>
        <v/>
      </c>
      <c r="E363" s="169">
        <f t="shared" si="88"/>
        <v>2.0577963110601964</v>
      </c>
      <c r="F363" s="169">
        <f t="shared" si="88"/>
        <v>2.1527597874229096</v>
      </c>
      <c r="G363" s="169">
        <f t="shared" si="88"/>
        <v>2.2345236968367379</v>
      </c>
      <c r="H363" s="169">
        <f t="shared" si="88"/>
        <v>2.3026615632983511</v>
      </c>
      <c r="I363" s="169">
        <f t="shared" si="88"/>
        <v>2.3730952382130264</v>
      </c>
      <c r="J363" s="169">
        <f t="shared" si="88"/>
        <v>2.5184400065959927</v>
      </c>
      <c r="K363" s="169" t="str">
        <f t="shared" si="88"/>
        <v/>
      </c>
      <c r="L363" s="169">
        <f t="shared" si="88"/>
        <v>2.9673791997538173</v>
      </c>
      <c r="M363" s="169" t="str">
        <f t="shared" si="88"/>
        <v/>
      </c>
      <c r="N363" s="169" t="str">
        <f t="shared" si="88"/>
        <v/>
      </c>
      <c r="O363" s="169" t="str">
        <f t="shared" si="88"/>
        <v/>
      </c>
      <c r="P363" s="169" t="str">
        <f t="shared" si="88"/>
        <v/>
      </c>
      <c r="Q363" s="169" t="str">
        <f t="shared" si="88"/>
        <v/>
      </c>
    </row>
    <row r="364" spans="1:17" ht="12" customHeight="1" x14ac:dyDescent="0.25">
      <c r="A364" s="23" t="s">
        <v>60</v>
      </c>
      <c r="B364" s="73"/>
      <c r="C364" s="73" t="str">
        <f t="shared" si="88"/>
        <v/>
      </c>
      <c r="D364" s="73" t="str">
        <f t="shared" si="88"/>
        <v/>
      </c>
      <c r="E364" s="73">
        <f t="shared" si="88"/>
        <v>2.0577963110601964</v>
      </c>
      <c r="F364" s="73">
        <f t="shared" si="88"/>
        <v>2.1527597874229096</v>
      </c>
      <c r="G364" s="73">
        <f t="shared" si="88"/>
        <v>2.2345236968367379</v>
      </c>
      <c r="H364" s="73">
        <f t="shared" si="88"/>
        <v>2.3026615632983511</v>
      </c>
      <c r="I364" s="73">
        <f t="shared" si="88"/>
        <v>2.3730952382130264</v>
      </c>
      <c r="J364" s="73">
        <f t="shared" si="88"/>
        <v>2.5184400065959927</v>
      </c>
      <c r="K364" s="73" t="str">
        <f t="shared" si="88"/>
        <v/>
      </c>
      <c r="L364" s="73">
        <f t="shared" si="88"/>
        <v>2.9673791997538173</v>
      </c>
      <c r="M364" s="73" t="str">
        <f t="shared" si="88"/>
        <v/>
      </c>
      <c r="N364" s="73" t="str">
        <f t="shared" si="88"/>
        <v/>
      </c>
      <c r="O364" s="73" t="str">
        <f t="shared" si="88"/>
        <v/>
      </c>
      <c r="P364" s="73" t="str">
        <f t="shared" si="88"/>
        <v/>
      </c>
      <c r="Q364" s="73" t="str">
        <f t="shared" si="88"/>
        <v/>
      </c>
    </row>
    <row r="365" spans="1:17" ht="12" customHeight="1" x14ac:dyDescent="0.25">
      <c r="A365" s="158" t="s">
        <v>63</v>
      </c>
      <c r="B365" s="169"/>
      <c r="C365" s="169" t="str">
        <f t="shared" si="88"/>
        <v/>
      </c>
      <c r="D365" s="169" t="str">
        <f t="shared" si="88"/>
        <v/>
      </c>
      <c r="E365" s="169">
        <f t="shared" si="88"/>
        <v>0.63950834815226787</v>
      </c>
      <c r="F365" s="169">
        <f t="shared" si="88"/>
        <v>0.43444959366849195</v>
      </c>
      <c r="G365" s="169">
        <f t="shared" si="88"/>
        <v>0.66085881034844207</v>
      </c>
      <c r="H365" s="169">
        <f t="shared" si="88"/>
        <v>0.61421110534658574</v>
      </c>
      <c r="I365" s="169">
        <f t="shared" si="88"/>
        <v>0.57081585475390273</v>
      </c>
      <c r="J365" s="169">
        <f t="shared" si="88"/>
        <v>0.72014213784001002</v>
      </c>
      <c r="K365" s="169" t="str">
        <f t="shared" si="88"/>
        <v/>
      </c>
      <c r="L365" s="169">
        <f t="shared" si="88"/>
        <v>0.70482745929129498</v>
      </c>
      <c r="M365" s="169" t="str">
        <f t="shared" si="88"/>
        <v/>
      </c>
      <c r="N365" s="169" t="str">
        <f t="shared" si="88"/>
        <v/>
      </c>
      <c r="O365" s="169" t="str">
        <f t="shared" si="88"/>
        <v/>
      </c>
      <c r="P365" s="169" t="str">
        <f t="shared" si="88"/>
        <v/>
      </c>
      <c r="Q365" s="169" t="str">
        <f t="shared" si="88"/>
        <v/>
      </c>
    </row>
    <row r="366" spans="1:17" ht="12" customHeight="1" x14ac:dyDescent="0.25">
      <c r="A366" s="167" t="s">
        <v>171</v>
      </c>
      <c r="B366" s="174"/>
      <c r="C366" s="174" t="str">
        <f t="shared" si="88"/>
        <v/>
      </c>
      <c r="D366" s="174" t="str">
        <f t="shared" si="88"/>
        <v/>
      </c>
      <c r="E366" s="174">
        <f t="shared" si="88"/>
        <v>0.42409042082187837</v>
      </c>
      <c r="F366" s="174">
        <f t="shared" si="88"/>
        <v>0.4268716510375572</v>
      </c>
      <c r="G366" s="174">
        <f t="shared" si="88"/>
        <v>0.42911527188756388</v>
      </c>
      <c r="H366" s="174">
        <f t="shared" si="88"/>
        <v>0.43217727514796112</v>
      </c>
      <c r="I366" s="174">
        <f t="shared" si="88"/>
        <v>0.4348574449651354</v>
      </c>
      <c r="J366" s="174">
        <f t="shared" si="88"/>
        <v>0.43698036177489352</v>
      </c>
      <c r="K366" s="174" t="str">
        <f t="shared" si="88"/>
        <v/>
      </c>
      <c r="L366" s="174">
        <f t="shared" si="88"/>
        <v>0.43309590303528189</v>
      </c>
      <c r="M366" s="174" t="str">
        <f t="shared" si="88"/>
        <v/>
      </c>
      <c r="N366" s="174" t="str">
        <f t="shared" si="88"/>
        <v/>
      </c>
      <c r="O366" s="174" t="str">
        <f t="shared" si="88"/>
        <v/>
      </c>
      <c r="P366" s="174" t="str">
        <f t="shared" si="88"/>
        <v/>
      </c>
      <c r="Q366" s="174" t="str">
        <f t="shared" si="88"/>
        <v/>
      </c>
    </row>
    <row r="367" spans="1:17" ht="12" customHeight="1" x14ac:dyDescent="0.25">
      <c r="A367" s="167" t="s">
        <v>144</v>
      </c>
      <c r="B367" s="174"/>
      <c r="C367" s="174" t="str">
        <f t="shared" si="88"/>
        <v/>
      </c>
      <c r="D367" s="174" t="str">
        <f t="shared" si="88"/>
        <v/>
      </c>
      <c r="E367" s="174" t="str">
        <f t="shared" si="88"/>
        <v/>
      </c>
      <c r="F367" s="174" t="str">
        <f t="shared" si="88"/>
        <v/>
      </c>
      <c r="G367" s="174" t="str">
        <f t="shared" si="88"/>
        <v/>
      </c>
      <c r="H367" s="174" t="str">
        <f t="shared" si="88"/>
        <v/>
      </c>
      <c r="I367" s="174" t="str">
        <f t="shared" si="88"/>
        <v/>
      </c>
      <c r="J367" s="174" t="str">
        <f t="shared" si="88"/>
        <v/>
      </c>
      <c r="K367" s="174" t="str">
        <f t="shared" si="88"/>
        <v/>
      </c>
      <c r="L367" s="174" t="str">
        <f t="shared" si="88"/>
        <v/>
      </c>
      <c r="M367" s="174" t="str">
        <f t="shared" si="88"/>
        <v/>
      </c>
      <c r="N367" s="174" t="str">
        <f t="shared" si="88"/>
        <v/>
      </c>
      <c r="O367" s="174" t="str">
        <f t="shared" si="88"/>
        <v/>
      </c>
      <c r="P367" s="174" t="str">
        <f t="shared" si="88"/>
        <v/>
      </c>
      <c r="Q367" s="174" t="str">
        <f t="shared" si="88"/>
        <v/>
      </c>
    </row>
    <row r="368" spans="1:17" ht="12" customHeight="1" x14ac:dyDescent="0.25">
      <c r="A368" s="167" t="s">
        <v>143</v>
      </c>
      <c r="B368" s="174"/>
      <c r="C368" s="174" t="str">
        <f t="shared" si="88"/>
        <v/>
      </c>
      <c r="D368" s="174" t="str">
        <f t="shared" si="88"/>
        <v/>
      </c>
      <c r="E368" s="174" t="str">
        <f t="shared" si="88"/>
        <v/>
      </c>
      <c r="F368" s="174" t="str">
        <f t="shared" si="88"/>
        <v/>
      </c>
      <c r="G368" s="174" t="str">
        <f t="shared" si="88"/>
        <v/>
      </c>
      <c r="H368" s="174" t="str">
        <f t="shared" si="88"/>
        <v/>
      </c>
      <c r="I368" s="174" t="str">
        <f t="shared" si="88"/>
        <v/>
      </c>
      <c r="J368" s="174" t="str">
        <f t="shared" si="88"/>
        <v/>
      </c>
      <c r="K368" s="174" t="str">
        <f t="shared" si="88"/>
        <v/>
      </c>
      <c r="L368" s="174" t="str">
        <f t="shared" si="88"/>
        <v/>
      </c>
      <c r="M368" s="174" t="str">
        <f t="shared" si="88"/>
        <v/>
      </c>
      <c r="N368" s="174" t="str">
        <f t="shared" si="88"/>
        <v/>
      </c>
      <c r="O368" s="174" t="str">
        <f t="shared" si="88"/>
        <v/>
      </c>
      <c r="P368" s="174" t="str">
        <f t="shared" si="88"/>
        <v/>
      </c>
      <c r="Q368" s="174" t="str">
        <f t="shared" si="88"/>
        <v/>
      </c>
    </row>
    <row r="369" spans="1:17" ht="12" customHeight="1" x14ac:dyDescent="0.25">
      <c r="A369" s="166" t="s">
        <v>57</v>
      </c>
      <c r="B369" s="173"/>
      <c r="C369" s="173" t="str">
        <f t="shared" si="88"/>
        <v/>
      </c>
      <c r="D369" s="173" t="str">
        <f t="shared" si="88"/>
        <v/>
      </c>
      <c r="E369" s="173" t="str">
        <f t="shared" si="88"/>
        <v/>
      </c>
      <c r="F369" s="173" t="str">
        <f t="shared" si="88"/>
        <v/>
      </c>
      <c r="G369" s="173" t="str">
        <f t="shared" si="88"/>
        <v/>
      </c>
      <c r="H369" s="173" t="str">
        <f t="shared" si="88"/>
        <v/>
      </c>
      <c r="I369" s="173" t="str">
        <f t="shared" si="88"/>
        <v/>
      </c>
      <c r="J369" s="173" t="str">
        <f t="shared" si="88"/>
        <v/>
      </c>
      <c r="K369" s="173" t="str">
        <f t="shared" si="88"/>
        <v/>
      </c>
      <c r="L369" s="173" t="str">
        <f t="shared" si="88"/>
        <v/>
      </c>
      <c r="M369" s="173" t="str">
        <f t="shared" si="88"/>
        <v/>
      </c>
      <c r="N369" s="173" t="str">
        <f t="shared" si="88"/>
        <v/>
      </c>
      <c r="O369" s="173" t="str">
        <f t="shared" si="88"/>
        <v/>
      </c>
      <c r="P369" s="173" t="str">
        <f t="shared" si="88"/>
        <v/>
      </c>
      <c r="Q369" s="173" t="str">
        <f t="shared" si="88"/>
        <v/>
      </c>
    </row>
    <row r="370" spans="1:17" ht="12" customHeight="1" x14ac:dyDescent="0.25">
      <c r="A370" s="147" t="s">
        <v>59</v>
      </c>
      <c r="B370" s="172"/>
      <c r="C370" s="172" t="str">
        <f t="shared" si="88"/>
        <v/>
      </c>
      <c r="D370" s="172" t="str">
        <f t="shared" si="88"/>
        <v/>
      </c>
      <c r="E370" s="172" t="str">
        <f t="shared" si="88"/>
        <v/>
      </c>
      <c r="F370" s="172" t="str">
        <f t="shared" si="88"/>
        <v/>
      </c>
      <c r="G370" s="172" t="str">
        <f t="shared" si="88"/>
        <v/>
      </c>
      <c r="H370" s="172" t="str">
        <f t="shared" si="88"/>
        <v/>
      </c>
      <c r="I370" s="172" t="str">
        <f t="shared" si="88"/>
        <v/>
      </c>
      <c r="J370" s="172" t="str">
        <f t="shared" si="88"/>
        <v/>
      </c>
      <c r="K370" s="172" t="str">
        <f t="shared" si="88"/>
        <v/>
      </c>
      <c r="L370" s="172" t="str">
        <f t="shared" si="88"/>
        <v/>
      </c>
      <c r="M370" s="172" t="str">
        <f t="shared" si="88"/>
        <v/>
      </c>
      <c r="N370" s="172" t="str">
        <f t="shared" si="88"/>
        <v/>
      </c>
      <c r="O370" s="172" t="str">
        <f t="shared" si="88"/>
        <v/>
      </c>
      <c r="P370" s="172" t="str">
        <f t="shared" si="88"/>
        <v/>
      </c>
      <c r="Q370" s="172" t="str">
        <f t="shared" si="88"/>
        <v/>
      </c>
    </row>
    <row r="371" spans="1:17" ht="12" customHeight="1" x14ac:dyDescent="0.25">
      <c r="A371" s="163" t="s">
        <v>142</v>
      </c>
      <c r="B371" s="171"/>
      <c r="C371" s="171" t="str">
        <f t="shared" si="88"/>
        <v/>
      </c>
      <c r="D371" s="171" t="str">
        <f t="shared" si="88"/>
        <v/>
      </c>
      <c r="E371" s="171">
        <f t="shared" si="88"/>
        <v>0.73447238363501899</v>
      </c>
      <c r="F371" s="171">
        <f t="shared" si="88"/>
        <v>0.7384293400455304</v>
      </c>
      <c r="G371" s="171">
        <f t="shared" si="88"/>
        <v>0.74206918833184621</v>
      </c>
      <c r="H371" s="171">
        <f t="shared" si="88"/>
        <v>0.74687377593209903</v>
      </c>
      <c r="I371" s="171">
        <f t="shared" si="88"/>
        <v>0.75088231097676739</v>
      </c>
      <c r="J371" s="171">
        <f t="shared" si="88"/>
        <v>0.75460473723273924</v>
      </c>
      <c r="K371" s="171" t="str">
        <f t="shared" si="88"/>
        <v/>
      </c>
      <c r="L371" s="171">
        <f t="shared" si="88"/>
        <v>0.76316273026605319</v>
      </c>
      <c r="M371" s="171" t="str">
        <f t="shared" si="88"/>
        <v/>
      </c>
      <c r="N371" s="171" t="str">
        <f t="shared" si="88"/>
        <v/>
      </c>
      <c r="O371" s="171" t="str">
        <f t="shared" si="88"/>
        <v/>
      </c>
      <c r="P371" s="171" t="str">
        <f t="shared" si="88"/>
        <v/>
      </c>
      <c r="Q371" s="171" t="str">
        <f t="shared" si="88"/>
        <v/>
      </c>
    </row>
    <row r="372" spans="1:17" ht="12" customHeight="1" x14ac:dyDescent="0.25">
      <c r="A372" s="161" t="s">
        <v>141</v>
      </c>
      <c r="B372" s="170"/>
      <c r="C372" s="170" t="str">
        <f t="shared" si="88"/>
        <v/>
      </c>
      <c r="D372" s="170" t="str">
        <f t="shared" si="88"/>
        <v/>
      </c>
      <c r="E372" s="170">
        <f t="shared" si="88"/>
        <v>0.79602475362660585</v>
      </c>
      <c r="F372" s="170">
        <f t="shared" si="88"/>
        <v>0.79824664500745757</v>
      </c>
      <c r="G372" s="170">
        <f t="shared" si="88"/>
        <v>0.8087879506467045</v>
      </c>
      <c r="H372" s="170">
        <f t="shared" si="88"/>
        <v>0.81032956903248821</v>
      </c>
      <c r="I372" s="170">
        <f t="shared" si="88"/>
        <v>0.81212248253681751</v>
      </c>
      <c r="J372" s="170">
        <f t="shared" si="88"/>
        <v>0.81976799958465607</v>
      </c>
      <c r="K372" s="170" t="str">
        <f t="shared" si="88"/>
        <v/>
      </c>
      <c r="L372" s="170">
        <f t="shared" si="88"/>
        <v>0.81753032164386452</v>
      </c>
      <c r="M372" s="170" t="str">
        <f t="shared" si="88"/>
        <v/>
      </c>
      <c r="N372" s="170" t="str">
        <f t="shared" si="88"/>
        <v/>
      </c>
      <c r="O372" s="170" t="str">
        <f t="shared" si="88"/>
        <v/>
      </c>
      <c r="P372" s="170" t="str">
        <f t="shared" si="88"/>
        <v/>
      </c>
      <c r="Q372" s="170" t="str">
        <f t="shared" si="88"/>
        <v/>
      </c>
    </row>
    <row r="373" spans="1:17" ht="12" customHeight="1" x14ac:dyDescent="0.25">
      <c r="A373" s="148" t="s">
        <v>60</v>
      </c>
      <c r="B373" s="73"/>
      <c r="C373" s="73" t="str">
        <f t="shared" si="88"/>
        <v/>
      </c>
      <c r="D373" s="73" t="str">
        <f t="shared" si="88"/>
        <v/>
      </c>
      <c r="E373" s="73">
        <f t="shared" si="88"/>
        <v>0.72268457900506033</v>
      </c>
      <c r="F373" s="73">
        <f t="shared" si="88"/>
        <v>0.725431436963345</v>
      </c>
      <c r="G373" s="73">
        <f t="shared" si="88"/>
        <v>0.73299245735403185</v>
      </c>
      <c r="H373" s="73">
        <f t="shared" si="88"/>
        <v>0.738391859153401</v>
      </c>
      <c r="I373" s="73">
        <f t="shared" si="88"/>
        <v>0.74180123376108953</v>
      </c>
      <c r="J373" s="73">
        <f t="shared" si="88"/>
        <v>0.75424338269050462</v>
      </c>
      <c r="K373" s="73" t="str">
        <f t="shared" si="88"/>
        <v/>
      </c>
      <c r="L373" s="73">
        <f t="shared" si="88"/>
        <v>0.76062171064046369</v>
      </c>
      <c r="M373" s="73" t="str">
        <f t="shared" si="88"/>
        <v/>
      </c>
      <c r="N373" s="73" t="str">
        <f t="shared" si="88"/>
        <v/>
      </c>
      <c r="O373" s="73" t="str">
        <f t="shared" si="88"/>
        <v/>
      </c>
      <c r="P373" s="73" t="str">
        <f t="shared" si="88"/>
        <v/>
      </c>
      <c r="Q373" s="73" t="str">
        <f t="shared" si="88"/>
        <v/>
      </c>
    </row>
    <row r="374" spans="1:17" ht="12" customHeight="1" x14ac:dyDescent="0.25">
      <c r="A374" s="148" t="s">
        <v>59</v>
      </c>
      <c r="B374" s="73"/>
      <c r="C374" s="73" t="str">
        <f t="shared" si="88"/>
        <v/>
      </c>
      <c r="D374" s="73" t="str">
        <f t="shared" si="88"/>
        <v/>
      </c>
      <c r="E374" s="73">
        <f t="shared" si="88"/>
        <v>1.0185117729403241</v>
      </c>
      <c r="F374" s="73">
        <f t="shared" si="88"/>
        <v>1.0205437596123026</v>
      </c>
      <c r="G374" s="73">
        <f t="shared" si="88"/>
        <v>1.0227503023884652</v>
      </c>
      <c r="H374" s="73">
        <f t="shared" si="88"/>
        <v>1.0160752217539113</v>
      </c>
      <c r="I374" s="73">
        <f t="shared" si="88"/>
        <v>1.0134585750645613</v>
      </c>
      <c r="J374" s="73">
        <f t="shared" si="88"/>
        <v>1.0078705798207759</v>
      </c>
      <c r="K374" s="73" t="str">
        <f t="shared" si="88"/>
        <v/>
      </c>
      <c r="L374" s="73">
        <f t="shared" si="88"/>
        <v>1.0003764173858358</v>
      </c>
      <c r="M374" s="73" t="str">
        <f t="shared" si="88"/>
        <v/>
      </c>
      <c r="N374" s="73" t="str">
        <f t="shared" si="88"/>
        <v/>
      </c>
      <c r="O374" s="73" t="str">
        <f t="shared" si="88"/>
        <v/>
      </c>
      <c r="P374" s="73" t="str">
        <f t="shared" si="88"/>
        <v/>
      </c>
      <c r="Q374" s="73" t="str">
        <f t="shared" si="88"/>
        <v/>
      </c>
    </row>
    <row r="375" spans="1:17" ht="12" customHeight="1" x14ac:dyDescent="0.25">
      <c r="A375" s="158" t="s">
        <v>62</v>
      </c>
      <c r="B375" s="169"/>
      <c r="C375" s="169" t="str">
        <f t="shared" ref="C375:Q378" si="89">IF(C354=0,"",C354/C333)</f>
        <v/>
      </c>
      <c r="D375" s="169" t="str">
        <f t="shared" si="89"/>
        <v/>
      </c>
      <c r="E375" s="169">
        <f t="shared" si="89"/>
        <v>0.83781330831075984</v>
      </c>
      <c r="F375" s="169">
        <f t="shared" si="89"/>
        <v>0.84120423729757043</v>
      </c>
      <c r="G375" s="169">
        <f t="shared" si="89"/>
        <v>0.84451007259852073</v>
      </c>
      <c r="H375" s="169">
        <f t="shared" si="89"/>
        <v>0.84854614356037394</v>
      </c>
      <c r="I375" s="169">
        <f t="shared" si="89"/>
        <v>0.85258639072010445</v>
      </c>
      <c r="J375" s="169">
        <f t="shared" si="89"/>
        <v>0.8574398921357087</v>
      </c>
      <c r="K375" s="169" t="str">
        <f t="shared" si="89"/>
        <v/>
      </c>
      <c r="L375" s="169">
        <f t="shared" si="89"/>
        <v>0.85422992454797719</v>
      </c>
      <c r="M375" s="169" t="str">
        <f t="shared" si="89"/>
        <v/>
      </c>
      <c r="N375" s="169" t="str">
        <f t="shared" si="89"/>
        <v/>
      </c>
      <c r="O375" s="169" t="str">
        <f t="shared" si="89"/>
        <v/>
      </c>
      <c r="P375" s="169" t="str">
        <f t="shared" si="89"/>
        <v/>
      </c>
      <c r="Q375" s="169" t="str">
        <f t="shared" si="89"/>
        <v/>
      </c>
    </row>
    <row r="376" spans="1:17" ht="12" customHeight="1" x14ac:dyDescent="0.25">
      <c r="A376" s="23" t="s">
        <v>58</v>
      </c>
      <c r="B376" s="73"/>
      <c r="C376" s="73" t="str">
        <f t="shared" si="89"/>
        <v/>
      </c>
      <c r="D376" s="73" t="str">
        <f t="shared" si="89"/>
        <v/>
      </c>
      <c r="E376" s="73" t="str">
        <f t="shared" si="89"/>
        <v/>
      </c>
      <c r="F376" s="73" t="str">
        <f t="shared" si="89"/>
        <v/>
      </c>
      <c r="G376" s="73" t="str">
        <f t="shared" si="89"/>
        <v/>
      </c>
      <c r="H376" s="73" t="str">
        <f t="shared" si="89"/>
        <v/>
      </c>
      <c r="I376" s="73" t="str">
        <f t="shared" si="89"/>
        <v/>
      </c>
      <c r="J376" s="73" t="str">
        <f t="shared" si="89"/>
        <v/>
      </c>
      <c r="K376" s="73" t="str">
        <f t="shared" si="89"/>
        <v/>
      </c>
      <c r="L376" s="73" t="str">
        <f t="shared" si="89"/>
        <v/>
      </c>
      <c r="M376" s="73" t="str">
        <f t="shared" si="89"/>
        <v/>
      </c>
      <c r="N376" s="73" t="str">
        <f t="shared" si="89"/>
        <v/>
      </c>
      <c r="O376" s="73" t="str">
        <f t="shared" si="89"/>
        <v/>
      </c>
      <c r="P376" s="73" t="str">
        <f t="shared" si="89"/>
        <v/>
      </c>
      <c r="Q376" s="73" t="str">
        <f t="shared" si="89"/>
        <v/>
      </c>
    </row>
    <row r="377" spans="1:17" ht="12" customHeight="1" x14ac:dyDescent="0.25">
      <c r="A377" s="23" t="s">
        <v>57</v>
      </c>
      <c r="B377" s="73"/>
      <c r="C377" s="73" t="str">
        <f t="shared" si="89"/>
        <v/>
      </c>
      <c r="D377" s="73" t="str">
        <f t="shared" si="89"/>
        <v/>
      </c>
      <c r="E377" s="73" t="str">
        <f t="shared" si="89"/>
        <v/>
      </c>
      <c r="F377" s="73" t="str">
        <f t="shared" si="89"/>
        <v/>
      </c>
      <c r="G377" s="73" t="str">
        <f t="shared" si="89"/>
        <v/>
      </c>
      <c r="H377" s="73" t="str">
        <f t="shared" si="89"/>
        <v/>
      </c>
      <c r="I377" s="73" t="str">
        <f t="shared" si="89"/>
        <v/>
      </c>
      <c r="J377" s="73" t="str">
        <f t="shared" si="89"/>
        <v/>
      </c>
      <c r="K377" s="73" t="str">
        <f t="shared" si="89"/>
        <v/>
      </c>
      <c r="L377" s="73" t="str">
        <f t="shared" si="89"/>
        <v/>
      </c>
      <c r="M377" s="73" t="str">
        <f t="shared" si="89"/>
        <v/>
      </c>
      <c r="N377" s="73" t="str">
        <f t="shared" si="89"/>
        <v/>
      </c>
      <c r="O377" s="73" t="str">
        <f t="shared" si="89"/>
        <v/>
      </c>
      <c r="P377" s="73" t="str">
        <f t="shared" si="89"/>
        <v/>
      </c>
      <c r="Q377" s="73" t="str">
        <f t="shared" si="89"/>
        <v/>
      </c>
    </row>
    <row r="378" spans="1:17" ht="12" customHeight="1" x14ac:dyDescent="0.25">
      <c r="A378" s="29" t="s">
        <v>140</v>
      </c>
      <c r="B378" s="65"/>
      <c r="C378" s="65" t="str">
        <f t="shared" si="89"/>
        <v/>
      </c>
      <c r="D378" s="65" t="str">
        <f t="shared" si="89"/>
        <v/>
      </c>
      <c r="E378" s="65">
        <f t="shared" si="89"/>
        <v>0.83781330831075984</v>
      </c>
      <c r="F378" s="65">
        <f t="shared" si="89"/>
        <v>0.84120423729757043</v>
      </c>
      <c r="G378" s="65">
        <f t="shared" si="89"/>
        <v>0.84451007259852073</v>
      </c>
      <c r="H378" s="65">
        <f t="shared" si="89"/>
        <v>0.84854614356037394</v>
      </c>
      <c r="I378" s="65">
        <f t="shared" si="89"/>
        <v>0.85258639072010445</v>
      </c>
      <c r="J378" s="65">
        <f t="shared" si="89"/>
        <v>0.8574398921357087</v>
      </c>
      <c r="K378" s="65" t="str">
        <f t="shared" si="89"/>
        <v/>
      </c>
      <c r="L378" s="65">
        <f t="shared" si="89"/>
        <v>0.85422992454797719</v>
      </c>
      <c r="M378" s="65" t="str">
        <f t="shared" si="89"/>
        <v/>
      </c>
      <c r="N378" s="65" t="str">
        <f t="shared" si="89"/>
        <v/>
      </c>
      <c r="O378" s="65" t="str">
        <f t="shared" si="89"/>
        <v/>
      </c>
      <c r="P378" s="65" t="str">
        <f t="shared" si="89"/>
        <v/>
      </c>
      <c r="Q378" s="65" t="str">
        <f t="shared" si="89"/>
        <v/>
      </c>
    </row>
    <row r="380" spans="1:17" ht="12" customHeight="1" x14ac:dyDescent="0.25">
      <c r="A380" s="152" t="s">
        <v>190</v>
      </c>
      <c r="B380" s="168"/>
      <c r="C380" s="168">
        <f>SUM(C381,C384,C386,C396)</f>
        <v>0</v>
      </c>
      <c r="D380" s="168">
        <f t="shared" ref="D380:Q380" si="90">SUM(D381,D384,D386,D396)</f>
        <v>0</v>
      </c>
      <c r="E380" s="168">
        <f t="shared" si="90"/>
        <v>50.209119584450036</v>
      </c>
      <c r="F380" s="168">
        <f t="shared" si="90"/>
        <v>18.653586292215746</v>
      </c>
      <c r="G380" s="168">
        <f t="shared" si="90"/>
        <v>43.236479999475776</v>
      </c>
      <c r="H380" s="168">
        <f t="shared" si="90"/>
        <v>75.894425468095292</v>
      </c>
      <c r="I380" s="168">
        <f t="shared" si="90"/>
        <v>71.380633251519555</v>
      </c>
      <c r="J380" s="168">
        <f t="shared" si="90"/>
        <v>65.605780558846817</v>
      </c>
      <c r="K380" s="168">
        <f t="shared" si="90"/>
        <v>0</v>
      </c>
      <c r="L380" s="168">
        <f t="shared" si="90"/>
        <v>68.454096638607112</v>
      </c>
      <c r="M380" s="168">
        <f t="shared" si="90"/>
        <v>0</v>
      </c>
      <c r="N380" s="168">
        <f t="shared" si="90"/>
        <v>0</v>
      </c>
      <c r="O380" s="168">
        <f t="shared" si="90"/>
        <v>0</v>
      </c>
      <c r="P380" s="168">
        <f t="shared" si="90"/>
        <v>0</v>
      </c>
      <c r="Q380" s="168">
        <f t="shared" si="90"/>
        <v>0</v>
      </c>
    </row>
    <row r="381" spans="1:17" ht="12" customHeight="1" x14ac:dyDescent="0.25">
      <c r="A381" s="158" t="s">
        <v>65</v>
      </c>
      <c r="B381" s="157"/>
      <c r="C381" s="157">
        <f>SUM(C382:C383)</f>
        <v>0</v>
      </c>
      <c r="D381" s="157">
        <f t="shared" ref="D381:Q381" si="91">SUM(D382:D383)</f>
        <v>0</v>
      </c>
      <c r="E381" s="157">
        <f t="shared" si="91"/>
        <v>47.92627569439037</v>
      </c>
      <c r="F381" s="157">
        <f t="shared" si="91"/>
        <v>15.689824059799649</v>
      </c>
      <c r="G381" s="157">
        <f t="shared" si="91"/>
        <v>41.606477296780177</v>
      </c>
      <c r="H381" s="157">
        <f t="shared" si="91"/>
        <v>70.899943223009487</v>
      </c>
      <c r="I381" s="157">
        <f t="shared" si="91"/>
        <v>64.659095116985156</v>
      </c>
      <c r="J381" s="157">
        <f t="shared" si="91"/>
        <v>64.410525950086452</v>
      </c>
      <c r="K381" s="157">
        <f t="shared" si="91"/>
        <v>0</v>
      </c>
      <c r="L381" s="157">
        <f t="shared" si="91"/>
        <v>66.236493224363798</v>
      </c>
      <c r="M381" s="157">
        <f t="shared" si="91"/>
        <v>0</v>
      </c>
      <c r="N381" s="157">
        <f t="shared" si="91"/>
        <v>0</v>
      </c>
      <c r="O381" s="157">
        <f t="shared" si="91"/>
        <v>0</v>
      </c>
      <c r="P381" s="157">
        <f t="shared" si="91"/>
        <v>0</v>
      </c>
      <c r="Q381" s="157">
        <f t="shared" si="91"/>
        <v>0</v>
      </c>
    </row>
    <row r="382" spans="1:17" ht="12" customHeight="1" x14ac:dyDescent="0.25">
      <c r="A382" s="23" t="s">
        <v>58</v>
      </c>
      <c r="B382" s="156"/>
      <c r="C382" s="156">
        <f>RES_hhdet_in_emi!C$5</f>
        <v>0</v>
      </c>
      <c r="D382" s="156">
        <f>RES_hhdet_in_emi!D$5</f>
        <v>0</v>
      </c>
      <c r="E382" s="156">
        <f>RES_hhdet_in_emi!E$5</f>
        <v>47.92627569439037</v>
      </c>
      <c r="F382" s="156">
        <f>RES_hhdet_in_emi!F$5</f>
        <v>15.689824059799649</v>
      </c>
      <c r="G382" s="156">
        <f>RES_hhdet_in_emi!G$5</f>
        <v>41.606477296780177</v>
      </c>
      <c r="H382" s="156">
        <f>RES_hhdet_in_emi!H$5</f>
        <v>70.899943223009487</v>
      </c>
      <c r="I382" s="156">
        <f>RES_hhdet_in_emi!I$5</f>
        <v>64.659095116985156</v>
      </c>
      <c r="J382" s="156">
        <f>RES_hhdet_in_emi!J$5</f>
        <v>64.410525950086452</v>
      </c>
      <c r="K382" s="156">
        <f>RES_hhdet_in_emi!K$5</f>
        <v>0</v>
      </c>
      <c r="L382" s="156">
        <f>RES_hhdet_in_emi!L$5</f>
        <v>66.236493224363798</v>
      </c>
      <c r="M382" s="156">
        <f>RES_hhdet_in_emi!M$5</f>
        <v>0</v>
      </c>
      <c r="N382" s="156">
        <f>RES_hhdet_in_emi!N$5</f>
        <v>0</v>
      </c>
      <c r="O382" s="156">
        <f>RES_hhdet_in_emi!O$5</f>
        <v>0</v>
      </c>
      <c r="P382" s="156">
        <f>RES_hhdet_in_emi!P$5</f>
        <v>0</v>
      </c>
      <c r="Q382" s="156">
        <f>RES_hhdet_in_emi!Q$5</f>
        <v>0</v>
      </c>
    </row>
    <row r="383" spans="1:17" ht="12" customHeight="1" x14ac:dyDescent="0.25">
      <c r="A383" s="23" t="s">
        <v>60</v>
      </c>
      <c r="B383" s="156"/>
      <c r="C383" s="156">
        <f>RES_hhdet_in_emi!C$6</f>
        <v>0</v>
      </c>
      <c r="D383" s="156">
        <f>RES_hhdet_in_emi!D$6</f>
        <v>0</v>
      </c>
      <c r="E383" s="156">
        <f>RES_hhdet_in_emi!E$6</f>
        <v>0</v>
      </c>
      <c r="F383" s="156">
        <f>RES_hhdet_in_emi!F$6</f>
        <v>0</v>
      </c>
      <c r="G383" s="156">
        <f>RES_hhdet_in_emi!G$6</f>
        <v>0</v>
      </c>
      <c r="H383" s="156">
        <f>RES_hhdet_in_emi!H$6</f>
        <v>0</v>
      </c>
      <c r="I383" s="156">
        <f>RES_hhdet_in_emi!I$6</f>
        <v>0</v>
      </c>
      <c r="J383" s="156">
        <f>RES_hhdet_in_emi!J$6</f>
        <v>0</v>
      </c>
      <c r="K383" s="156">
        <f>RES_hhdet_in_emi!K$6</f>
        <v>0</v>
      </c>
      <c r="L383" s="156">
        <f>RES_hhdet_in_emi!L$6</f>
        <v>0</v>
      </c>
      <c r="M383" s="156">
        <f>RES_hhdet_in_emi!M$6</f>
        <v>0</v>
      </c>
      <c r="N383" s="156">
        <f>RES_hhdet_in_emi!N$6</f>
        <v>0</v>
      </c>
      <c r="O383" s="156">
        <f>RES_hhdet_in_emi!O$6</f>
        <v>0</v>
      </c>
      <c r="P383" s="156">
        <f>RES_hhdet_in_emi!P$6</f>
        <v>0</v>
      </c>
      <c r="Q383" s="156">
        <f>RES_hhdet_in_emi!Q$6</f>
        <v>0</v>
      </c>
    </row>
    <row r="384" spans="1:17" ht="12" customHeight="1" x14ac:dyDescent="0.25">
      <c r="A384" s="158" t="s">
        <v>112</v>
      </c>
      <c r="B384" s="157"/>
      <c r="C384" s="157">
        <f>C385</f>
        <v>0</v>
      </c>
      <c r="D384" s="157">
        <f t="shared" ref="D384:Q384" si="92">D385</f>
        <v>0</v>
      </c>
      <c r="E384" s="157">
        <f t="shared" si="92"/>
        <v>0</v>
      </c>
      <c r="F384" s="157">
        <f t="shared" si="92"/>
        <v>0</v>
      </c>
      <c r="G384" s="157">
        <f t="shared" si="92"/>
        <v>0</v>
      </c>
      <c r="H384" s="157">
        <f t="shared" si="92"/>
        <v>0</v>
      </c>
      <c r="I384" s="157">
        <f t="shared" si="92"/>
        <v>0</v>
      </c>
      <c r="J384" s="157">
        <f t="shared" si="92"/>
        <v>0</v>
      </c>
      <c r="K384" s="157">
        <f t="shared" si="92"/>
        <v>0</v>
      </c>
      <c r="L384" s="157">
        <f t="shared" si="92"/>
        <v>0</v>
      </c>
      <c r="M384" s="157">
        <f t="shared" si="92"/>
        <v>0</v>
      </c>
      <c r="N384" s="157">
        <f t="shared" si="92"/>
        <v>0</v>
      </c>
      <c r="O384" s="157">
        <f t="shared" si="92"/>
        <v>0</v>
      </c>
      <c r="P384" s="157">
        <f t="shared" si="92"/>
        <v>0</v>
      </c>
      <c r="Q384" s="157">
        <f t="shared" si="92"/>
        <v>0</v>
      </c>
    </row>
    <row r="385" spans="1:17" ht="12" customHeight="1" x14ac:dyDescent="0.25">
      <c r="A385" s="23" t="s">
        <v>60</v>
      </c>
      <c r="B385" s="156"/>
      <c r="C385" s="156">
        <f>RES_hhdet_in_emi!C$8</f>
        <v>0</v>
      </c>
      <c r="D385" s="156">
        <f>RES_hhdet_in_emi!D$8</f>
        <v>0</v>
      </c>
      <c r="E385" s="156">
        <f>RES_hhdet_in_emi!E$8</f>
        <v>0</v>
      </c>
      <c r="F385" s="156">
        <f>RES_hhdet_in_emi!F$8</f>
        <v>0</v>
      </c>
      <c r="G385" s="156">
        <f>RES_hhdet_in_emi!G$8</f>
        <v>0</v>
      </c>
      <c r="H385" s="156">
        <f>RES_hhdet_in_emi!H$8</f>
        <v>0</v>
      </c>
      <c r="I385" s="156">
        <f>RES_hhdet_in_emi!I$8</f>
        <v>0</v>
      </c>
      <c r="J385" s="156">
        <f>RES_hhdet_in_emi!J$8</f>
        <v>0</v>
      </c>
      <c r="K385" s="156">
        <f>RES_hhdet_in_emi!K$8</f>
        <v>0</v>
      </c>
      <c r="L385" s="156">
        <f>RES_hhdet_in_emi!L$8</f>
        <v>0</v>
      </c>
      <c r="M385" s="156">
        <f>RES_hhdet_in_emi!M$8</f>
        <v>0</v>
      </c>
      <c r="N385" s="156">
        <f>RES_hhdet_in_emi!N$8</f>
        <v>0</v>
      </c>
      <c r="O385" s="156">
        <f>RES_hhdet_in_emi!O$8</f>
        <v>0</v>
      </c>
      <c r="P385" s="156">
        <f>RES_hhdet_in_emi!P$8</f>
        <v>0</v>
      </c>
      <c r="Q385" s="156">
        <f>RES_hhdet_in_emi!Q$8</f>
        <v>0</v>
      </c>
    </row>
    <row r="386" spans="1:17" ht="12" customHeight="1" x14ac:dyDescent="0.25">
      <c r="A386" s="158" t="s">
        <v>63</v>
      </c>
      <c r="B386" s="157"/>
      <c r="C386" s="157">
        <f>SUM(C387:C389,C392:C393)</f>
        <v>0</v>
      </c>
      <c r="D386" s="157">
        <f t="shared" ref="D386:Q386" si="93">SUM(D387:D389,D392:D393)</f>
        <v>0</v>
      </c>
      <c r="E386" s="157">
        <f t="shared" si="93"/>
        <v>2.2828438900596675</v>
      </c>
      <c r="F386" s="157">
        <f t="shared" si="93"/>
        <v>2.9637622324160966</v>
      </c>
      <c r="G386" s="157">
        <f t="shared" si="93"/>
        <v>1.6300027026955952</v>
      </c>
      <c r="H386" s="157">
        <f t="shared" si="93"/>
        <v>4.9944822450858073</v>
      </c>
      <c r="I386" s="157">
        <f t="shared" si="93"/>
        <v>6.7215381345344039</v>
      </c>
      <c r="J386" s="157">
        <f t="shared" si="93"/>
        <v>1.1952546087603668</v>
      </c>
      <c r="K386" s="157">
        <f t="shared" si="93"/>
        <v>0</v>
      </c>
      <c r="L386" s="157">
        <f t="shared" si="93"/>
        <v>2.2176034142433192</v>
      </c>
      <c r="M386" s="157">
        <f t="shared" si="93"/>
        <v>0</v>
      </c>
      <c r="N386" s="157">
        <f t="shared" si="93"/>
        <v>0</v>
      </c>
      <c r="O386" s="157">
        <f t="shared" si="93"/>
        <v>0</v>
      </c>
      <c r="P386" s="157">
        <f t="shared" si="93"/>
        <v>0</v>
      </c>
      <c r="Q386" s="157">
        <f t="shared" si="93"/>
        <v>0</v>
      </c>
    </row>
    <row r="387" spans="1:17" ht="12" customHeight="1" x14ac:dyDescent="0.25">
      <c r="A387" s="167" t="s">
        <v>171</v>
      </c>
      <c r="B387" s="132"/>
      <c r="C387" s="132">
        <f>RES_hhdet_in_emi!C$10</f>
        <v>0</v>
      </c>
      <c r="D387" s="132">
        <f>RES_hhdet_in_emi!D$10</f>
        <v>0</v>
      </c>
      <c r="E387" s="132">
        <f>RES_hhdet_in_emi!E$10</f>
        <v>2.2828438900596675</v>
      </c>
      <c r="F387" s="132">
        <f>RES_hhdet_in_emi!F$10</f>
        <v>2.9637622324160966</v>
      </c>
      <c r="G387" s="132">
        <f>RES_hhdet_in_emi!G$10</f>
        <v>1.6300027026955952</v>
      </c>
      <c r="H387" s="132">
        <f>RES_hhdet_in_emi!H$10</f>
        <v>4.9944822450858073</v>
      </c>
      <c r="I387" s="132">
        <f>RES_hhdet_in_emi!I$10</f>
        <v>6.7215381345344039</v>
      </c>
      <c r="J387" s="132">
        <f>RES_hhdet_in_emi!J$10</f>
        <v>1.1952546087603668</v>
      </c>
      <c r="K387" s="132">
        <f>RES_hhdet_in_emi!K$10</f>
        <v>0</v>
      </c>
      <c r="L387" s="132">
        <f>RES_hhdet_in_emi!L$10</f>
        <v>2.2176034142433192</v>
      </c>
      <c r="M387" s="132">
        <f>RES_hhdet_in_emi!M$10</f>
        <v>0</v>
      </c>
      <c r="N387" s="132">
        <f>RES_hhdet_in_emi!N$10</f>
        <v>0</v>
      </c>
      <c r="O387" s="132">
        <f>RES_hhdet_in_emi!O$10</f>
        <v>0</v>
      </c>
      <c r="P387" s="132">
        <f>RES_hhdet_in_emi!P$10</f>
        <v>0</v>
      </c>
      <c r="Q387" s="132">
        <f>RES_hhdet_in_emi!Q$10</f>
        <v>0</v>
      </c>
    </row>
    <row r="388" spans="1:17" ht="12" customHeight="1" x14ac:dyDescent="0.25">
      <c r="A388" s="167" t="s">
        <v>144</v>
      </c>
      <c r="B388" s="132"/>
      <c r="C388" s="132">
        <f>RES_hhdet_in_emi!C$11</f>
        <v>0</v>
      </c>
      <c r="D388" s="132">
        <f>RES_hhdet_in_emi!D$11</f>
        <v>0</v>
      </c>
      <c r="E388" s="132">
        <f>RES_hhdet_in_emi!E$11</f>
        <v>0</v>
      </c>
      <c r="F388" s="132">
        <f>RES_hhdet_in_emi!F$11</f>
        <v>0</v>
      </c>
      <c r="G388" s="132">
        <f>RES_hhdet_in_emi!G$11</f>
        <v>0</v>
      </c>
      <c r="H388" s="132">
        <f>RES_hhdet_in_emi!H$11</f>
        <v>0</v>
      </c>
      <c r="I388" s="132">
        <f>RES_hhdet_in_emi!I$11</f>
        <v>0</v>
      </c>
      <c r="J388" s="132">
        <f>RES_hhdet_in_emi!J$11</f>
        <v>0</v>
      </c>
      <c r="K388" s="132">
        <f>RES_hhdet_in_emi!K$11</f>
        <v>0</v>
      </c>
      <c r="L388" s="132">
        <f>RES_hhdet_in_emi!L$11</f>
        <v>0</v>
      </c>
      <c r="M388" s="132">
        <f>RES_hhdet_in_emi!M$11</f>
        <v>0</v>
      </c>
      <c r="N388" s="132">
        <f>RES_hhdet_in_emi!N$11</f>
        <v>0</v>
      </c>
      <c r="O388" s="132">
        <f>RES_hhdet_in_emi!O$11</f>
        <v>0</v>
      </c>
      <c r="P388" s="132">
        <f>RES_hhdet_in_emi!P$11</f>
        <v>0</v>
      </c>
      <c r="Q388" s="132">
        <f>RES_hhdet_in_emi!Q$11</f>
        <v>0</v>
      </c>
    </row>
    <row r="389" spans="1:17" ht="12" customHeight="1" x14ac:dyDescent="0.25">
      <c r="A389" s="167" t="s">
        <v>143</v>
      </c>
      <c r="B389" s="132"/>
      <c r="C389" s="132">
        <f>SUM(C390:C391)</f>
        <v>0</v>
      </c>
      <c r="D389" s="132">
        <f t="shared" ref="D389:Q389" si="94">SUM(D390:D391)</f>
        <v>0</v>
      </c>
      <c r="E389" s="132">
        <f t="shared" si="94"/>
        <v>0</v>
      </c>
      <c r="F389" s="132">
        <f t="shared" si="94"/>
        <v>0</v>
      </c>
      <c r="G389" s="132">
        <f t="shared" si="94"/>
        <v>0</v>
      </c>
      <c r="H389" s="132">
        <f t="shared" si="94"/>
        <v>0</v>
      </c>
      <c r="I389" s="132">
        <f t="shared" si="94"/>
        <v>0</v>
      </c>
      <c r="J389" s="132">
        <f t="shared" si="94"/>
        <v>0</v>
      </c>
      <c r="K389" s="132">
        <f t="shared" si="94"/>
        <v>0</v>
      </c>
      <c r="L389" s="132">
        <f t="shared" si="94"/>
        <v>0</v>
      </c>
      <c r="M389" s="132">
        <f t="shared" si="94"/>
        <v>0</v>
      </c>
      <c r="N389" s="132">
        <f t="shared" si="94"/>
        <v>0</v>
      </c>
      <c r="O389" s="132">
        <f t="shared" si="94"/>
        <v>0</v>
      </c>
      <c r="P389" s="132">
        <f t="shared" si="94"/>
        <v>0</v>
      </c>
      <c r="Q389" s="132">
        <f t="shared" si="94"/>
        <v>0</v>
      </c>
    </row>
    <row r="390" spans="1:17" ht="12" customHeight="1" x14ac:dyDescent="0.25">
      <c r="A390" s="166" t="s">
        <v>57</v>
      </c>
      <c r="B390" s="165"/>
      <c r="C390" s="165">
        <f>RES_hhdet_in_emi!C$13</f>
        <v>0</v>
      </c>
      <c r="D390" s="165">
        <f>RES_hhdet_in_emi!D$13</f>
        <v>0</v>
      </c>
      <c r="E390" s="165">
        <f>RES_hhdet_in_emi!E$13</f>
        <v>0</v>
      </c>
      <c r="F390" s="165">
        <f>RES_hhdet_in_emi!F$13</f>
        <v>0</v>
      </c>
      <c r="G390" s="165">
        <f>RES_hhdet_in_emi!G$13</f>
        <v>0</v>
      </c>
      <c r="H390" s="165">
        <f>RES_hhdet_in_emi!H$13</f>
        <v>0</v>
      </c>
      <c r="I390" s="165">
        <f>RES_hhdet_in_emi!I$13</f>
        <v>0</v>
      </c>
      <c r="J390" s="165">
        <f>RES_hhdet_in_emi!J$13</f>
        <v>0</v>
      </c>
      <c r="K390" s="165">
        <f>RES_hhdet_in_emi!K$13</f>
        <v>0</v>
      </c>
      <c r="L390" s="165">
        <f>RES_hhdet_in_emi!L$13</f>
        <v>0</v>
      </c>
      <c r="M390" s="165">
        <f>RES_hhdet_in_emi!M$13</f>
        <v>0</v>
      </c>
      <c r="N390" s="165">
        <f>RES_hhdet_in_emi!N$13</f>
        <v>0</v>
      </c>
      <c r="O390" s="165">
        <f>RES_hhdet_in_emi!O$13</f>
        <v>0</v>
      </c>
      <c r="P390" s="165">
        <f>RES_hhdet_in_emi!P$13</f>
        <v>0</v>
      </c>
      <c r="Q390" s="165">
        <f>RES_hhdet_in_emi!Q$13</f>
        <v>0</v>
      </c>
    </row>
    <row r="391" spans="1:17" ht="12" customHeight="1" x14ac:dyDescent="0.25">
      <c r="A391" s="147" t="s">
        <v>59</v>
      </c>
      <c r="B391" s="164"/>
      <c r="C391" s="164">
        <f>RES_hhdet_in_emi!C$14</f>
        <v>0</v>
      </c>
      <c r="D391" s="164">
        <f>RES_hhdet_in_emi!D$14</f>
        <v>0</v>
      </c>
      <c r="E391" s="164">
        <f>RES_hhdet_in_emi!E$14</f>
        <v>0</v>
      </c>
      <c r="F391" s="164">
        <f>RES_hhdet_in_emi!F$14</f>
        <v>0</v>
      </c>
      <c r="G391" s="164">
        <f>RES_hhdet_in_emi!G$14</f>
        <v>0</v>
      </c>
      <c r="H391" s="164">
        <f>RES_hhdet_in_emi!H$14</f>
        <v>0</v>
      </c>
      <c r="I391" s="164">
        <f>RES_hhdet_in_emi!I$14</f>
        <v>0</v>
      </c>
      <c r="J391" s="164">
        <f>RES_hhdet_in_emi!J$14</f>
        <v>0</v>
      </c>
      <c r="K391" s="164">
        <f>RES_hhdet_in_emi!K$14</f>
        <v>0</v>
      </c>
      <c r="L391" s="164">
        <f>RES_hhdet_in_emi!L$14</f>
        <v>0</v>
      </c>
      <c r="M391" s="164">
        <f>RES_hhdet_in_emi!M$14</f>
        <v>0</v>
      </c>
      <c r="N391" s="164">
        <f>RES_hhdet_in_emi!N$14</f>
        <v>0</v>
      </c>
      <c r="O391" s="164">
        <f>RES_hhdet_in_emi!O$14</f>
        <v>0</v>
      </c>
      <c r="P391" s="164">
        <f>RES_hhdet_in_emi!P$14</f>
        <v>0</v>
      </c>
      <c r="Q391" s="164">
        <f>RES_hhdet_in_emi!Q$14</f>
        <v>0</v>
      </c>
    </row>
    <row r="392" spans="1:17" ht="12" customHeight="1" x14ac:dyDescent="0.25">
      <c r="A392" s="163" t="s">
        <v>142</v>
      </c>
      <c r="B392" s="162"/>
      <c r="C392" s="162">
        <f>RES_hhdet_in_emi!C$15</f>
        <v>0</v>
      </c>
      <c r="D392" s="162">
        <f>RES_hhdet_in_emi!D$15</f>
        <v>0</v>
      </c>
      <c r="E392" s="162">
        <f>RES_hhdet_in_emi!E$15</f>
        <v>0</v>
      </c>
      <c r="F392" s="162">
        <f>RES_hhdet_in_emi!F$15</f>
        <v>0</v>
      </c>
      <c r="G392" s="162">
        <f>RES_hhdet_in_emi!G$15</f>
        <v>0</v>
      </c>
      <c r="H392" s="162">
        <f>RES_hhdet_in_emi!H$15</f>
        <v>0</v>
      </c>
      <c r="I392" s="162">
        <f>RES_hhdet_in_emi!I$15</f>
        <v>0</v>
      </c>
      <c r="J392" s="162">
        <f>RES_hhdet_in_emi!J$15</f>
        <v>0</v>
      </c>
      <c r="K392" s="162">
        <f>RES_hhdet_in_emi!K$15</f>
        <v>0</v>
      </c>
      <c r="L392" s="162">
        <f>RES_hhdet_in_emi!L$15</f>
        <v>0</v>
      </c>
      <c r="M392" s="162">
        <f>RES_hhdet_in_emi!M$15</f>
        <v>0</v>
      </c>
      <c r="N392" s="162">
        <f>RES_hhdet_in_emi!N$15</f>
        <v>0</v>
      </c>
      <c r="O392" s="162">
        <f>RES_hhdet_in_emi!O$15</f>
        <v>0</v>
      </c>
      <c r="P392" s="162">
        <f>RES_hhdet_in_emi!P$15</f>
        <v>0</v>
      </c>
      <c r="Q392" s="162">
        <f>RES_hhdet_in_emi!Q$15</f>
        <v>0</v>
      </c>
    </row>
    <row r="393" spans="1:17" ht="12" customHeight="1" x14ac:dyDescent="0.25">
      <c r="A393" s="161" t="s">
        <v>141</v>
      </c>
      <c r="B393" s="160"/>
      <c r="C393" s="160">
        <f>SUM(C394:C395)</f>
        <v>0</v>
      </c>
      <c r="D393" s="160">
        <f t="shared" ref="D393:Q393" si="95">SUM(D394:D395)</f>
        <v>0</v>
      </c>
      <c r="E393" s="160">
        <f t="shared" si="95"/>
        <v>0</v>
      </c>
      <c r="F393" s="160">
        <f t="shared" si="95"/>
        <v>0</v>
      </c>
      <c r="G393" s="160">
        <f t="shared" si="95"/>
        <v>0</v>
      </c>
      <c r="H393" s="160">
        <f t="shared" si="95"/>
        <v>0</v>
      </c>
      <c r="I393" s="160">
        <f t="shared" si="95"/>
        <v>0</v>
      </c>
      <c r="J393" s="160">
        <f t="shared" si="95"/>
        <v>0</v>
      </c>
      <c r="K393" s="160">
        <f t="shared" si="95"/>
        <v>0</v>
      </c>
      <c r="L393" s="160">
        <f t="shared" si="95"/>
        <v>0</v>
      </c>
      <c r="M393" s="160">
        <f t="shared" si="95"/>
        <v>0</v>
      </c>
      <c r="N393" s="160">
        <f t="shared" si="95"/>
        <v>0</v>
      </c>
      <c r="O393" s="160">
        <f t="shared" si="95"/>
        <v>0</v>
      </c>
      <c r="P393" s="160">
        <f t="shared" si="95"/>
        <v>0</v>
      </c>
      <c r="Q393" s="160">
        <f t="shared" si="95"/>
        <v>0</v>
      </c>
    </row>
    <row r="394" spans="1:17" ht="12" customHeight="1" x14ac:dyDescent="0.25">
      <c r="A394" s="148" t="s">
        <v>60</v>
      </c>
      <c r="B394" s="156"/>
      <c r="C394" s="156">
        <f>RES_hhdet_in_emi!C$17</f>
        <v>0</v>
      </c>
      <c r="D394" s="156">
        <f>RES_hhdet_in_emi!D$17</f>
        <v>0</v>
      </c>
      <c r="E394" s="156">
        <f>RES_hhdet_in_emi!E$17</f>
        <v>0</v>
      </c>
      <c r="F394" s="156">
        <f>RES_hhdet_in_emi!F$17</f>
        <v>0</v>
      </c>
      <c r="G394" s="156">
        <f>RES_hhdet_in_emi!G$17</f>
        <v>0</v>
      </c>
      <c r="H394" s="156">
        <f>RES_hhdet_in_emi!H$17</f>
        <v>0</v>
      </c>
      <c r="I394" s="156">
        <f>RES_hhdet_in_emi!I$17</f>
        <v>0</v>
      </c>
      <c r="J394" s="156">
        <f>RES_hhdet_in_emi!J$17</f>
        <v>0</v>
      </c>
      <c r="K394" s="156">
        <f>RES_hhdet_in_emi!K$17</f>
        <v>0</v>
      </c>
      <c r="L394" s="156">
        <f>RES_hhdet_in_emi!L$17</f>
        <v>0</v>
      </c>
      <c r="M394" s="156">
        <f>RES_hhdet_in_emi!M$17</f>
        <v>0</v>
      </c>
      <c r="N394" s="156">
        <f>RES_hhdet_in_emi!N$17</f>
        <v>0</v>
      </c>
      <c r="O394" s="156">
        <f>RES_hhdet_in_emi!O$17</f>
        <v>0</v>
      </c>
      <c r="P394" s="156">
        <f>RES_hhdet_in_emi!P$17</f>
        <v>0</v>
      </c>
      <c r="Q394" s="156">
        <f>RES_hhdet_in_emi!Q$17</f>
        <v>0</v>
      </c>
    </row>
    <row r="395" spans="1:17" ht="12" customHeight="1" x14ac:dyDescent="0.25">
      <c r="A395" s="148" t="s">
        <v>59</v>
      </c>
      <c r="B395" s="156"/>
      <c r="C395" s="156">
        <f>RES_hhdet_in_emi!C$18</f>
        <v>0</v>
      </c>
      <c r="D395" s="156">
        <f>RES_hhdet_in_emi!D$18</f>
        <v>0</v>
      </c>
      <c r="E395" s="156">
        <f>RES_hhdet_in_emi!E$18</f>
        <v>0</v>
      </c>
      <c r="F395" s="156">
        <f>RES_hhdet_in_emi!F$18</f>
        <v>0</v>
      </c>
      <c r="G395" s="156">
        <f>RES_hhdet_in_emi!G$18</f>
        <v>0</v>
      </c>
      <c r="H395" s="156">
        <f>RES_hhdet_in_emi!H$18</f>
        <v>0</v>
      </c>
      <c r="I395" s="156">
        <f>RES_hhdet_in_emi!I$18</f>
        <v>0</v>
      </c>
      <c r="J395" s="156">
        <f>RES_hhdet_in_emi!J$18</f>
        <v>0</v>
      </c>
      <c r="K395" s="156">
        <f>RES_hhdet_in_emi!K$18</f>
        <v>0</v>
      </c>
      <c r="L395" s="156">
        <f>RES_hhdet_in_emi!L$18</f>
        <v>0</v>
      </c>
      <c r="M395" s="156">
        <f>RES_hhdet_in_emi!M$18</f>
        <v>0</v>
      </c>
      <c r="N395" s="156">
        <f>RES_hhdet_in_emi!N$18</f>
        <v>0</v>
      </c>
      <c r="O395" s="156">
        <f>RES_hhdet_in_emi!O$18</f>
        <v>0</v>
      </c>
      <c r="P395" s="156">
        <f>RES_hhdet_in_emi!P$18</f>
        <v>0</v>
      </c>
      <c r="Q395" s="156">
        <f>RES_hhdet_in_emi!Q$18</f>
        <v>0</v>
      </c>
    </row>
    <row r="396" spans="1:17" ht="12" customHeight="1" x14ac:dyDescent="0.25">
      <c r="A396" s="158" t="s">
        <v>62</v>
      </c>
      <c r="B396" s="157"/>
      <c r="C396" s="157">
        <f>SUM(C397:C399)</f>
        <v>0</v>
      </c>
      <c r="D396" s="157">
        <f t="shared" ref="D396:Q396" si="96">SUM(D397:D399)</f>
        <v>0</v>
      </c>
      <c r="E396" s="157">
        <f t="shared" si="96"/>
        <v>0</v>
      </c>
      <c r="F396" s="157">
        <f t="shared" si="96"/>
        <v>0</v>
      </c>
      <c r="G396" s="157">
        <f t="shared" si="96"/>
        <v>0</v>
      </c>
      <c r="H396" s="157">
        <f t="shared" si="96"/>
        <v>0</v>
      </c>
      <c r="I396" s="157">
        <f t="shared" si="96"/>
        <v>0</v>
      </c>
      <c r="J396" s="157">
        <f t="shared" si="96"/>
        <v>0</v>
      </c>
      <c r="K396" s="157">
        <f t="shared" si="96"/>
        <v>0</v>
      </c>
      <c r="L396" s="157">
        <f t="shared" si="96"/>
        <v>0</v>
      </c>
      <c r="M396" s="157">
        <f t="shared" si="96"/>
        <v>0</v>
      </c>
      <c r="N396" s="157">
        <f t="shared" si="96"/>
        <v>0</v>
      </c>
      <c r="O396" s="157">
        <f t="shared" si="96"/>
        <v>0</v>
      </c>
      <c r="P396" s="157">
        <f t="shared" si="96"/>
        <v>0</v>
      </c>
      <c r="Q396" s="157">
        <f t="shared" si="96"/>
        <v>0</v>
      </c>
    </row>
    <row r="397" spans="1:17" ht="12" customHeight="1" x14ac:dyDescent="0.25">
      <c r="A397" s="23" t="s">
        <v>58</v>
      </c>
      <c r="B397" s="156"/>
      <c r="C397" s="156">
        <f>RES_hhdet_in_emi!C$20</f>
        <v>0</v>
      </c>
      <c r="D397" s="156">
        <f>RES_hhdet_in_emi!D$20</f>
        <v>0</v>
      </c>
      <c r="E397" s="156">
        <f>RES_hhdet_in_emi!E$20</f>
        <v>0</v>
      </c>
      <c r="F397" s="156">
        <f>RES_hhdet_in_emi!F$20</f>
        <v>0</v>
      </c>
      <c r="G397" s="156">
        <f>RES_hhdet_in_emi!G$20</f>
        <v>0</v>
      </c>
      <c r="H397" s="156">
        <f>RES_hhdet_in_emi!H$20</f>
        <v>0</v>
      </c>
      <c r="I397" s="156">
        <f>RES_hhdet_in_emi!I$20</f>
        <v>0</v>
      </c>
      <c r="J397" s="156">
        <f>RES_hhdet_in_emi!J$20</f>
        <v>0</v>
      </c>
      <c r="K397" s="156">
        <f>RES_hhdet_in_emi!K$20</f>
        <v>0</v>
      </c>
      <c r="L397" s="156">
        <f>RES_hhdet_in_emi!L$20</f>
        <v>0</v>
      </c>
      <c r="M397" s="156">
        <f>RES_hhdet_in_emi!M$20</f>
        <v>0</v>
      </c>
      <c r="N397" s="156">
        <f>RES_hhdet_in_emi!N$20</f>
        <v>0</v>
      </c>
      <c r="O397" s="156">
        <f>RES_hhdet_in_emi!O$20</f>
        <v>0</v>
      </c>
      <c r="P397" s="156">
        <f>RES_hhdet_in_emi!P$20</f>
        <v>0</v>
      </c>
      <c r="Q397" s="156">
        <f>RES_hhdet_in_emi!Q$20</f>
        <v>0</v>
      </c>
    </row>
    <row r="398" spans="1:17" ht="12" customHeight="1" x14ac:dyDescent="0.25">
      <c r="A398" s="23" t="s">
        <v>57</v>
      </c>
      <c r="B398" s="156"/>
      <c r="C398" s="156">
        <f>RES_hhdet_in_emi!C$21</f>
        <v>0</v>
      </c>
      <c r="D398" s="156">
        <f>RES_hhdet_in_emi!D$21</f>
        <v>0</v>
      </c>
      <c r="E398" s="156">
        <f>RES_hhdet_in_emi!E$21</f>
        <v>0</v>
      </c>
      <c r="F398" s="156">
        <f>RES_hhdet_in_emi!F$21</f>
        <v>0</v>
      </c>
      <c r="G398" s="156">
        <f>RES_hhdet_in_emi!G$21</f>
        <v>0</v>
      </c>
      <c r="H398" s="156">
        <f>RES_hhdet_in_emi!H$21</f>
        <v>0</v>
      </c>
      <c r="I398" s="156">
        <f>RES_hhdet_in_emi!I$21</f>
        <v>0</v>
      </c>
      <c r="J398" s="156">
        <f>RES_hhdet_in_emi!J$21</f>
        <v>0</v>
      </c>
      <c r="K398" s="156">
        <f>RES_hhdet_in_emi!K$21</f>
        <v>0</v>
      </c>
      <c r="L398" s="156">
        <f>RES_hhdet_in_emi!L$21</f>
        <v>0</v>
      </c>
      <c r="M398" s="156">
        <f>RES_hhdet_in_emi!M$21</f>
        <v>0</v>
      </c>
      <c r="N398" s="156">
        <f>RES_hhdet_in_emi!N$21</f>
        <v>0</v>
      </c>
      <c r="O398" s="156">
        <f>RES_hhdet_in_emi!O$21</f>
        <v>0</v>
      </c>
      <c r="P398" s="156">
        <f>RES_hhdet_in_emi!P$21</f>
        <v>0</v>
      </c>
      <c r="Q398" s="156">
        <f>RES_hhdet_in_emi!Q$21</f>
        <v>0</v>
      </c>
    </row>
    <row r="399" spans="1:17" ht="12" customHeight="1" x14ac:dyDescent="0.25">
      <c r="A399" s="29" t="s">
        <v>140</v>
      </c>
      <c r="B399" s="57"/>
      <c r="C399" s="57">
        <f>RES_hhdet_in_emi!C$22</f>
        <v>0</v>
      </c>
      <c r="D399" s="57">
        <f>RES_hhdet_in_emi!D$22</f>
        <v>0</v>
      </c>
      <c r="E399" s="57">
        <f>RES_hhdet_in_emi!E$22</f>
        <v>0</v>
      </c>
      <c r="F399" s="57">
        <f>RES_hhdet_in_emi!F$22</f>
        <v>0</v>
      </c>
      <c r="G399" s="57">
        <f>RES_hhdet_in_emi!G$22</f>
        <v>0</v>
      </c>
      <c r="H399" s="57">
        <f>RES_hhdet_in_emi!H$22</f>
        <v>0</v>
      </c>
      <c r="I399" s="57">
        <f>RES_hhdet_in_emi!I$22</f>
        <v>0</v>
      </c>
      <c r="J399" s="57">
        <f>RES_hhdet_in_emi!J$22</f>
        <v>0</v>
      </c>
      <c r="K399" s="57">
        <f>RES_hhdet_in_emi!K$22</f>
        <v>0</v>
      </c>
      <c r="L399" s="57">
        <f>RES_hhdet_in_emi!L$22</f>
        <v>0</v>
      </c>
      <c r="M399" s="57">
        <f>RES_hhdet_in_emi!M$22</f>
        <v>0</v>
      </c>
      <c r="N399" s="57">
        <f>RES_hhdet_in_emi!N$22</f>
        <v>0</v>
      </c>
      <c r="O399" s="57">
        <f>RES_hhdet_in_emi!O$22</f>
        <v>0</v>
      </c>
      <c r="P399" s="57">
        <f>RES_hhdet_in_emi!P$22</f>
        <v>0</v>
      </c>
      <c r="Q399" s="57">
        <f>RES_hhdet_in_emi!Q$22</f>
        <v>0</v>
      </c>
    </row>
    <row r="401" spans="1:17" ht="12" customHeight="1" x14ac:dyDescent="0.25">
      <c r="A401" s="152" t="s">
        <v>189</v>
      </c>
      <c r="B401" s="168"/>
      <c r="C401" s="168">
        <f>SUM(C402,C405,C407,C417)</f>
        <v>0</v>
      </c>
      <c r="D401" s="168">
        <f t="shared" ref="D401:Q401" si="97">SUM(D402,D405,D407,D417)</f>
        <v>0</v>
      </c>
      <c r="E401" s="168">
        <f t="shared" si="97"/>
        <v>19735.770673590723</v>
      </c>
      <c r="F401" s="168">
        <f t="shared" si="97"/>
        <v>21392.457179918416</v>
      </c>
      <c r="G401" s="168">
        <f t="shared" si="97"/>
        <v>18799.536447952549</v>
      </c>
      <c r="H401" s="168">
        <f t="shared" si="97"/>
        <v>18556.57167389815</v>
      </c>
      <c r="I401" s="168">
        <f t="shared" si="97"/>
        <v>18194.234966948468</v>
      </c>
      <c r="J401" s="168">
        <f t="shared" si="97"/>
        <v>17936.890139985491</v>
      </c>
      <c r="K401" s="168">
        <f t="shared" si="97"/>
        <v>0</v>
      </c>
      <c r="L401" s="168">
        <f t="shared" si="97"/>
        <v>17993.869570765728</v>
      </c>
      <c r="M401" s="168">
        <f t="shared" si="97"/>
        <v>0</v>
      </c>
      <c r="N401" s="168">
        <f t="shared" si="97"/>
        <v>0</v>
      </c>
      <c r="O401" s="168">
        <f t="shared" si="97"/>
        <v>0</v>
      </c>
      <c r="P401" s="168">
        <f t="shared" si="97"/>
        <v>0</v>
      </c>
      <c r="Q401" s="168">
        <f t="shared" si="97"/>
        <v>0</v>
      </c>
    </row>
    <row r="402" spans="1:17" ht="12" customHeight="1" x14ac:dyDescent="0.25">
      <c r="A402" s="158" t="s">
        <v>65</v>
      </c>
      <c r="B402" s="157"/>
      <c r="C402" s="157">
        <f>SUM(C403:C404)</f>
        <v>0</v>
      </c>
      <c r="D402" s="157">
        <f t="shared" ref="D402:Q402" si="98">SUM(D403:D404)</f>
        <v>0</v>
      </c>
      <c r="E402" s="157">
        <f t="shared" si="98"/>
        <v>16170.293969644354</v>
      </c>
      <c r="F402" s="157">
        <f t="shared" si="98"/>
        <v>17008.252335305198</v>
      </c>
      <c r="G402" s="157">
        <f t="shared" si="98"/>
        <v>15480.862912433175</v>
      </c>
      <c r="H402" s="157">
        <f t="shared" si="98"/>
        <v>15052.661159848511</v>
      </c>
      <c r="I402" s="157">
        <f t="shared" si="98"/>
        <v>14539.983255109841</v>
      </c>
      <c r="J402" s="157">
        <f t="shared" si="98"/>
        <v>14618.5131966514</v>
      </c>
      <c r="K402" s="157">
        <f t="shared" si="98"/>
        <v>0</v>
      </c>
      <c r="L402" s="157">
        <f t="shared" si="98"/>
        <v>14247.945931639162</v>
      </c>
      <c r="M402" s="157">
        <f t="shared" si="98"/>
        <v>0</v>
      </c>
      <c r="N402" s="157">
        <f t="shared" si="98"/>
        <v>0</v>
      </c>
      <c r="O402" s="157">
        <f t="shared" si="98"/>
        <v>0</v>
      </c>
      <c r="P402" s="157">
        <f t="shared" si="98"/>
        <v>0</v>
      </c>
      <c r="Q402" s="157">
        <f t="shared" si="98"/>
        <v>0</v>
      </c>
    </row>
    <row r="403" spans="1:17" ht="12" customHeight="1" x14ac:dyDescent="0.25">
      <c r="A403" s="23" t="s">
        <v>58</v>
      </c>
      <c r="B403" s="156"/>
      <c r="C403" s="156">
        <f t="shared" ref="C403:Q406" si="99">IF(C319=0,0,C319/0.086*1000000/C$55)</f>
        <v>0</v>
      </c>
      <c r="D403" s="156">
        <f t="shared" si="99"/>
        <v>0</v>
      </c>
      <c r="E403" s="156">
        <f t="shared" si="99"/>
        <v>16072.102971559601</v>
      </c>
      <c r="F403" s="156">
        <f t="shared" si="99"/>
        <v>16913.348793457237</v>
      </c>
      <c r="G403" s="156">
        <f t="shared" si="99"/>
        <v>15426.111441694095</v>
      </c>
      <c r="H403" s="156">
        <f t="shared" si="99"/>
        <v>14985.596424776295</v>
      </c>
      <c r="I403" s="156">
        <f t="shared" si="99"/>
        <v>14474.571780174989</v>
      </c>
      <c r="J403" s="156">
        <f t="shared" si="99"/>
        <v>14532.2299419516</v>
      </c>
      <c r="K403" s="156">
        <f t="shared" si="99"/>
        <v>0</v>
      </c>
      <c r="L403" s="156">
        <f t="shared" si="99"/>
        <v>14131.056419216897</v>
      </c>
      <c r="M403" s="156">
        <f t="shared" si="99"/>
        <v>0</v>
      </c>
      <c r="N403" s="156">
        <f t="shared" si="99"/>
        <v>0</v>
      </c>
      <c r="O403" s="156">
        <f t="shared" si="99"/>
        <v>0</v>
      </c>
      <c r="P403" s="156">
        <f t="shared" si="99"/>
        <v>0</v>
      </c>
      <c r="Q403" s="156">
        <f t="shared" si="99"/>
        <v>0</v>
      </c>
    </row>
    <row r="404" spans="1:17" ht="12" customHeight="1" x14ac:dyDescent="0.25">
      <c r="A404" s="23" t="s">
        <v>60</v>
      </c>
      <c r="B404" s="156"/>
      <c r="C404" s="156">
        <f t="shared" si="99"/>
        <v>0</v>
      </c>
      <c r="D404" s="156">
        <f t="shared" si="99"/>
        <v>0</v>
      </c>
      <c r="E404" s="156">
        <f t="shared" si="99"/>
        <v>98.190998084752849</v>
      </c>
      <c r="F404" s="156">
        <f t="shared" si="99"/>
        <v>94.903541847962941</v>
      </c>
      <c r="G404" s="156">
        <f t="shared" si="99"/>
        <v>54.751470739080361</v>
      </c>
      <c r="H404" s="156">
        <f t="shared" si="99"/>
        <v>67.06473507221591</v>
      </c>
      <c r="I404" s="156">
        <f t="shared" si="99"/>
        <v>65.411474934851228</v>
      </c>
      <c r="J404" s="156">
        <f t="shared" si="99"/>
        <v>86.283254699800239</v>
      </c>
      <c r="K404" s="156">
        <f t="shared" si="99"/>
        <v>0</v>
      </c>
      <c r="L404" s="156">
        <f t="shared" si="99"/>
        <v>116.88951242226501</v>
      </c>
      <c r="M404" s="156">
        <f t="shared" si="99"/>
        <v>0</v>
      </c>
      <c r="N404" s="156">
        <f t="shared" si="99"/>
        <v>0</v>
      </c>
      <c r="O404" s="156">
        <f t="shared" si="99"/>
        <v>0</v>
      </c>
      <c r="P404" s="156">
        <f t="shared" si="99"/>
        <v>0</v>
      </c>
      <c r="Q404" s="156">
        <f t="shared" si="99"/>
        <v>0</v>
      </c>
    </row>
    <row r="405" spans="1:17" ht="12" customHeight="1" x14ac:dyDescent="0.25">
      <c r="A405" s="158" t="s">
        <v>112</v>
      </c>
      <c r="B405" s="157"/>
      <c r="C405" s="157">
        <f>C406</f>
        <v>0</v>
      </c>
      <c r="D405" s="157">
        <f t="shared" ref="D405:Q405" si="100">D406</f>
        <v>0</v>
      </c>
      <c r="E405" s="157">
        <f t="shared" si="100"/>
        <v>22.022152446892679</v>
      </c>
      <c r="F405" s="157">
        <f t="shared" si="100"/>
        <v>69.215122252081215</v>
      </c>
      <c r="G405" s="157">
        <f t="shared" si="100"/>
        <v>22.350642105129989</v>
      </c>
      <c r="H405" s="157">
        <f t="shared" si="100"/>
        <v>14.81851224624889</v>
      </c>
      <c r="I405" s="157">
        <f t="shared" si="100"/>
        <v>17.604597077898966</v>
      </c>
      <c r="J405" s="157">
        <f t="shared" si="100"/>
        <v>24.350529237088367</v>
      </c>
      <c r="K405" s="157">
        <f t="shared" si="100"/>
        <v>0</v>
      </c>
      <c r="L405" s="157">
        <f t="shared" si="100"/>
        <v>20.248220638650579</v>
      </c>
      <c r="M405" s="157">
        <f t="shared" si="100"/>
        <v>0</v>
      </c>
      <c r="N405" s="157">
        <f t="shared" si="100"/>
        <v>0</v>
      </c>
      <c r="O405" s="157">
        <f t="shared" si="100"/>
        <v>0</v>
      </c>
      <c r="P405" s="157">
        <f t="shared" si="100"/>
        <v>0</v>
      </c>
      <c r="Q405" s="157">
        <f t="shared" si="100"/>
        <v>0</v>
      </c>
    </row>
    <row r="406" spans="1:17" ht="12" customHeight="1" x14ac:dyDescent="0.25">
      <c r="A406" s="23" t="s">
        <v>60</v>
      </c>
      <c r="B406" s="156"/>
      <c r="C406" s="156">
        <f t="shared" si="99"/>
        <v>0</v>
      </c>
      <c r="D406" s="156">
        <f t="shared" si="99"/>
        <v>0</v>
      </c>
      <c r="E406" s="156">
        <f t="shared" si="99"/>
        <v>22.022152446892679</v>
      </c>
      <c r="F406" s="156">
        <f t="shared" si="99"/>
        <v>69.215122252081215</v>
      </c>
      <c r="G406" s="156">
        <f t="shared" si="99"/>
        <v>22.350642105129989</v>
      </c>
      <c r="H406" s="156">
        <f t="shared" si="99"/>
        <v>14.81851224624889</v>
      </c>
      <c r="I406" s="156">
        <f t="shared" si="99"/>
        <v>17.604597077898966</v>
      </c>
      <c r="J406" s="156">
        <f t="shared" si="99"/>
        <v>24.350529237088367</v>
      </c>
      <c r="K406" s="156">
        <f t="shared" si="99"/>
        <v>0</v>
      </c>
      <c r="L406" s="156">
        <f t="shared" si="99"/>
        <v>20.248220638650579</v>
      </c>
      <c r="M406" s="156">
        <f t="shared" si="99"/>
        <v>0</v>
      </c>
      <c r="N406" s="156">
        <f t="shared" si="99"/>
        <v>0</v>
      </c>
      <c r="O406" s="156">
        <f t="shared" si="99"/>
        <v>0</v>
      </c>
      <c r="P406" s="156">
        <f t="shared" si="99"/>
        <v>0</v>
      </c>
      <c r="Q406" s="156">
        <f t="shared" si="99"/>
        <v>0</v>
      </c>
    </row>
    <row r="407" spans="1:17" ht="12" customHeight="1" x14ac:dyDescent="0.25">
      <c r="A407" s="158" t="s">
        <v>63</v>
      </c>
      <c r="B407" s="157"/>
      <c r="C407" s="157">
        <f>IF(C323=0,0,C323/0.086*1000000/SUM(C$59:C$63))</f>
        <v>0</v>
      </c>
      <c r="D407" s="157">
        <f t="shared" ref="D407:Q407" si="101">IF(D323=0,0,D323/0.086*1000000/SUM(D$59:D$63))</f>
        <v>0</v>
      </c>
      <c r="E407" s="157">
        <f t="shared" si="101"/>
        <v>2484.2761040381938</v>
      </c>
      <c r="F407" s="157">
        <f t="shared" si="101"/>
        <v>3274.2709837493958</v>
      </c>
      <c r="G407" s="157">
        <f t="shared" si="101"/>
        <v>2304.8997890233932</v>
      </c>
      <c r="H407" s="157">
        <f t="shared" si="101"/>
        <v>2467.4114015190553</v>
      </c>
      <c r="I407" s="157">
        <f t="shared" si="101"/>
        <v>2626.3782068526662</v>
      </c>
      <c r="J407" s="157">
        <f t="shared" si="101"/>
        <v>2226.2605855236611</v>
      </c>
      <c r="K407" s="157">
        <f t="shared" si="101"/>
        <v>0</v>
      </c>
      <c r="L407" s="157">
        <f t="shared" si="101"/>
        <v>2579.4949097376257</v>
      </c>
      <c r="M407" s="157">
        <f t="shared" si="101"/>
        <v>0</v>
      </c>
      <c r="N407" s="157">
        <f t="shared" si="101"/>
        <v>0</v>
      </c>
      <c r="O407" s="157">
        <f t="shared" si="101"/>
        <v>0</v>
      </c>
      <c r="P407" s="157">
        <f t="shared" si="101"/>
        <v>0</v>
      </c>
      <c r="Q407" s="157">
        <f t="shared" si="101"/>
        <v>0</v>
      </c>
    </row>
    <row r="408" spans="1:17" ht="12" customHeight="1" x14ac:dyDescent="0.25">
      <c r="A408" s="167" t="s">
        <v>171</v>
      </c>
      <c r="B408" s="132"/>
      <c r="C408" s="132">
        <f>IF(C324=0,0,C324/0.086*1000000/C$59)</f>
        <v>0</v>
      </c>
      <c r="D408" s="132">
        <f t="shared" ref="D408:Q408" si="102">IF(D324=0,0,D324/0.086*1000000/D$59)</f>
        <v>0</v>
      </c>
      <c r="E408" s="132">
        <f t="shared" si="102"/>
        <v>3313.2680337676056</v>
      </c>
      <c r="F408" s="132">
        <f t="shared" si="102"/>
        <v>3311.2634297110758</v>
      </c>
      <c r="G408" s="132">
        <f t="shared" si="102"/>
        <v>3270.2482972264429</v>
      </c>
      <c r="H408" s="132">
        <f t="shared" si="102"/>
        <v>3227.7194817413661</v>
      </c>
      <c r="I408" s="132">
        <f t="shared" si="102"/>
        <v>3207.8954711325932</v>
      </c>
      <c r="J408" s="132">
        <f t="shared" si="102"/>
        <v>3178.0071220678751</v>
      </c>
      <c r="K408" s="132">
        <f t="shared" si="102"/>
        <v>0</v>
      </c>
      <c r="L408" s="132">
        <f t="shared" si="102"/>
        <v>3455.4601119340819</v>
      </c>
      <c r="M408" s="132">
        <f t="shared" si="102"/>
        <v>0</v>
      </c>
      <c r="N408" s="132">
        <f t="shared" si="102"/>
        <v>0</v>
      </c>
      <c r="O408" s="132">
        <f t="shared" si="102"/>
        <v>0</v>
      </c>
      <c r="P408" s="132">
        <f t="shared" si="102"/>
        <v>0</v>
      </c>
      <c r="Q408" s="132">
        <f t="shared" si="102"/>
        <v>0</v>
      </c>
    </row>
    <row r="409" spans="1:17" ht="12" customHeight="1" x14ac:dyDescent="0.25">
      <c r="A409" s="167" t="s">
        <v>144</v>
      </c>
      <c r="B409" s="132"/>
      <c r="C409" s="132">
        <f>IF(C325=0,0,C325/0.086*1000000/C$60)</f>
        <v>0</v>
      </c>
      <c r="D409" s="132">
        <f t="shared" ref="D409:Q409" si="103">IF(D325=0,0,D325/0.086*1000000/D$60)</f>
        <v>0</v>
      </c>
      <c r="E409" s="132">
        <f t="shared" si="103"/>
        <v>0</v>
      </c>
      <c r="F409" s="132">
        <f t="shared" si="103"/>
        <v>0</v>
      </c>
      <c r="G409" s="132">
        <f t="shared" si="103"/>
        <v>0</v>
      </c>
      <c r="H409" s="132">
        <f t="shared" si="103"/>
        <v>0</v>
      </c>
      <c r="I409" s="132">
        <f t="shared" si="103"/>
        <v>0</v>
      </c>
      <c r="J409" s="132">
        <f t="shared" si="103"/>
        <v>0</v>
      </c>
      <c r="K409" s="132">
        <f t="shared" si="103"/>
        <v>0</v>
      </c>
      <c r="L409" s="132">
        <f t="shared" si="103"/>
        <v>0</v>
      </c>
      <c r="M409" s="132">
        <f t="shared" si="103"/>
        <v>0</v>
      </c>
      <c r="N409" s="132">
        <f t="shared" si="103"/>
        <v>0</v>
      </c>
      <c r="O409" s="132">
        <f t="shared" si="103"/>
        <v>0</v>
      </c>
      <c r="P409" s="132">
        <f t="shared" si="103"/>
        <v>0</v>
      </c>
      <c r="Q409" s="132">
        <f t="shared" si="103"/>
        <v>0</v>
      </c>
    </row>
    <row r="410" spans="1:17" ht="12" customHeight="1" x14ac:dyDescent="0.25">
      <c r="A410" s="167" t="s">
        <v>143</v>
      </c>
      <c r="B410" s="132"/>
      <c r="C410" s="132">
        <f>IF(C326=0,0,C326/0.086*1000000/C$61)</f>
        <v>0</v>
      </c>
      <c r="D410" s="132">
        <f t="shared" ref="D410:Q410" si="104">IF(D326=0,0,D326/0.086*1000000/D$61)</f>
        <v>0</v>
      </c>
      <c r="E410" s="132">
        <f t="shared" si="104"/>
        <v>0</v>
      </c>
      <c r="F410" s="132">
        <f t="shared" si="104"/>
        <v>0</v>
      </c>
      <c r="G410" s="132">
        <f t="shared" si="104"/>
        <v>0</v>
      </c>
      <c r="H410" s="132">
        <f t="shared" si="104"/>
        <v>0</v>
      </c>
      <c r="I410" s="132">
        <f t="shared" si="104"/>
        <v>0</v>
      </c>
      <c r="J410" s="132">
        <f t="shared" si="104"/>
        <v>0</v>
      </c>
      <c r="K410" s="132">
        <f t="shared" si="104"/>
        <v>0</v>
      </c>
      <c r="L410" s="132">
        <f t="shared" si="104"/>
        <v>0</v>
      </c>
      <c r="M410" s="132">
        <f t="shared" si="104"/>
        <v>0</v>
      </c>
      <c r="N410" s="132">
        <f t="shared" si="104"/>
        <v>0</v>
      </c>
      <c r="O410" s="132">
        <f t="shared" si="104"/>
        <v>0</v>
      </c>
      <c r="P410" s="132">
        <f t="shared" si="104"/>
        <v>0</v>
      </c>
      <c r="Q410" s="132">
        <f t="shared" si="104"/>
        <v>0</v>
      </c>
    </row>
    <row r="411" spans="1:17" ht="12" customHeight="1" x14ac:dyDescent="0.25">
      <c r="A411" s="166" t="s">
        <v>57</v>
      </c>
      <c r="B411" s="165"/>
      <c r="C411" s="165">
        <f t="shared" ref="C411:Q412" si="105">IF(C327=0,0,C327/0.086*1000000/C$61)</f>
        <v>0</v>
      </c>
      <c r="D411" s="165">
        <f t="shared" si="105"/>
        <v>0</v>
      </c>
      <c r="E411" s="165">
        <f t="shared" si="105"/>
        <v>0</v>
      </c>
      <c r="F411" s="165">
        <f t="shared" si="105"/>
        <v>0</v>
      </c>
      <c r="G411" s="165">
        <f t="shared" si="105"/>
        <v>0</v>
      </c>
      <c r="H411" s="165">
        <f t="shared" si="105"/>
        <v>0</v>
      </c>
      <c r="I411" s="165">
        <f t="shared" si="105"/>
        <v>0</v>
      </c>
      <c r="J411" s="165">
        <f t="shared" si="105"/>
        <v>0</v>
      </c>
      <c r="K411" s="165">
        <f t="shared" si="105"/>
        <v>0</v>
      </c>
      <c r="L411" s="165">
        <f t="shared" si="105"/>
        <v>0</v>
      </c>
      <c r="M411" s="165">
        <f t="shared" si="105"/>
        <v>0</v>
      </c>
      <c r="N411" s="165">
        <f t="shared" si="105"/>
        <v>0</v>
      </c>
      <c r="O411" s="165">
        <f t="shared" si="105"/>
        <v>0</v>
      </c>
      <c r="P411" s="165">
        <f t="shared" si="105"/>
        <v>0</v>
      </c>
      <c r="Q411" s="165">
        <f t="shared" si="105"/>
        <v>0</v>
      </c>
    </row>
    <row r="412" spans="1:17" ht="12" customHeight="1" x14ac:dyDescent="0.25">
      <c r="A412" s="147" t="s">
        <v>59</v>
      </c>
      <c r="B412" s="164"/>
      <c r="C412" s="164">
        <f t="shared" si="105"/>
        <v>0</v>
      </c>
      <c r="D412" s="164">
        <f t="shared" si="105"/>
        <v>0</v>
      </c>
      <c r="E412" s="164">
        <f t="shared" si="105"/>
        <v>0</v>
      </c>
      <c r="F412" s="164">
        <f t="shared" si="105"/>
        <v>0</v>
      </c>
      <c r="G412" s="164">
        <f t="shared" si="105"/>
        <v>0</v>
      </c>
      <c r="H412" s="164">
        <f t="shared" si="105"/>
        <v>0</v>
      </c>
      <c r="I412" s="164">
        <f t="shared" si="105"/>
        <v>0</v>
      </c>
      <c r="J412" s="164">
        <f t="shared" si="105"/>
        <v>0</v>
      </c>
      <c r="K412" s="164">
        <f t="shared" si="105"/>
        <v>0</v>
      </c>
      <c r="L412" s="164">
        <f t="shared" si="105"/>
        <v>0</v>
      </c>
      <c r="M412" s="164">
        <f t="shared" si="105"/>
        <v>0</v>
      </c>
      <c r="N412" s="164">
        <f t="shared" si="105"/>
        <v>0</v>
      </c>
      <c r="O412" s="164">
        <f t="shared" si="105"/>
        <v>0</v>
      </c>
      <c r="P412" s="164">
        <f t="shared" si="105"/>
        <v>0</v>
      </c>
      <c r="Q412" s="164">
        <f t="shared" si="105"/>
        <v>0</v>
      </c>
    </row>
    <row r="413" spans="1:17" ht="12" customHeight="1" x14ac:dyDescent="0.25">
      <c r="A413" s="163" t="s">
        <v>142</v>
      </c>
      <c r="B413" s="162"/>
      <c r="C413" s="162">
        <f>IF(C329=0,0,C329/0.086*1000000/C$62)</f>
        <v>0</v>
      </c>
      <c r="D413" s="162">
        <f t="shared" ref="D413:Q413" si="106">IF(D329=0,0,D329/0.086*1000000/D$62)</f>
        <v>0</v>
      </c>
      <c r="E413" s="162">
        <f t="shared" si="106"/>
        <v>2240.1416246194294</v>
      </c>
      <c r="F413" s="162">
        <f t="shared" si="106"/>
        <v>2263.9115099890969</v>
      </c>
      <c r="G413" s="162">
        <f t="shared" si="106"/>
        <v>2090.4570200738726</v>
      </c>
      <c r="H413" s="162">
        <f t="shared" si="106"/>
        <v>2111.8095595352197</v>
      </c>
      <c r="I413" s="162">
        <f t="shared" si="106"/>
        <v>2122.684163058414</v>
      </c>
      <c r="J413" s="162">
        <f t="shared" si="106"/>
        <v>2158.0620127563411</v>
      </c>
      <c r="K413" s="162">
        <f t="shared" si="106"/>
        <v>0</v>
      </c>
      <c r="L413" s="162">
        <f t="shared" si="106"/>
        <v>2460.8725924907458</v>
      </c>
      <c r="M413" s="162">
        <f t="shared" si="106"/>
        <v>0</v>
      </c>
      <c r="N413" s="162">
        <f t="shared" si="106"/>
        <v>0</v>
      </c>
      <c r="O413" s="162">
        <f t="shared" si="106"/>
        <v>0</v>
      </c>
      <c r="P413" s="162">
        <f t="shared" si="106"/>
        <v>0</v>
      </c>
      <c r="Q413" s="162">
        <f t="shared" si="106"/>
        <v>0</v>
      </c>
    </row>
    <row r="414" spans="1:17" ht="12" customHeight="1" x14ac:dyDescent="0.25">
      <c r="A414" s="161" t="s">
        <v>141</v>
      </c>
      <c r="B414" s="160"/>
      <c r="C414" s="160">
        <f>IF(C330=0,0,C330/0.086*1000000/C$63)</f>
        <v>0</v>
      </c>
      <c r="D414" s="160">
        <f t="shared" ref="D414:Q414" si="107">IF(D330=0,0,D330/0.086*1000000/D$63)</f>
        <v>0</v>
      </c>
      <c r="E414" s="160">
        <f t="shared" si="107"/>
        <v>1967.6066406727371</v>
      </c>
      <c r="F414" s="160">
        <f t="shared" si="107"/>
        <v>1988.1761663533357</v>
      </c>
      <c r="G414" s="160">
        <f t="shared" si="107"/>
        <v>1862.1445724437503</v>
      </c>
      <c r="H414" s="160">
        <f t="shared" si="107"/>
        <v>1882.3750932741777</v>
      </c>
      <c r="I414" s="160">
        <f t="shared" si="107"/>
        <v>1885.4372443030959</v>
      </c>
      <c r="J414" s="160">
        <f t="shared" si="107"/>
        <v>1903.2644709306678</v>
      </c>
      <c r="K414" s="160">
        <f t="shared" si="107"/>
        <v>0</v>
      </c>
      <c r="L414" s="160">
        <f t="shared" si="107"/>
        <v>2106.9972638795543</v>
      </c>
      <c r="M414" s="160">
        <f t="shared" si="107"/>
        <v>0</v>
      </c>
      <c r="N414" s="160">
        <f t="shared" si="107"/>
        <v>0</v>
      </c>
      <c r="O414" s="160">
        <f t="shared" si="107"/>
        <v>0</v>
      </c>
      <c r="P414" s="160">
        <f t="shared" si="107"/>
        <v>0</v>
      </c>
      <c r="Q414" s="160">
        <f t="shared" si="107"/>
        <v>0</v>
      </c>
    </row>
    <row r="415" spans="1:17" ht="12" customHeight="1" x14ac:dyDescent="0.25">
      <c r="A415" s="148" t="s">
        <v>60</v>
      </c>
      <c r="B415" s="156"/>
      <c r="C415" s="156">
        <f t="shared" ref="C415:Q416" si="108">IF(C331=0,0,C331/0.086*1000000/C$63)</f>
        <v>0</v>
      </c>
      <c r="D415" s="156">
        <f t="shared" si="108"/>
        <v>0</v>
      </c>
      <c r="E415" s="156">
        <f t="shared" si="108"/>
        <v>1479.8062708222569</v>
      </c>
      <c r="F415" s="156">
        <f t="shared" si="108"/>
        <v>1497.6190121081347</v>
      </c>
      <c r="G415" s="156">
        <f t="shared" si="108"/>
        <v>1375.040706683448</v>
      </c>
      <c r="H415" s="156">
        <f t="shared" si="108"/>
        <v>1394.7198298279816</v>
      </c>
      <c r="I415" s="156">
        <f t="shared" si="108"/>
        <v>1397.3727551511267</v>
      </c>
      <c r="J415" s="156">
        <f t="shared" si="108"/>
        <v>1411.5558658715408</v>
      </c>
      <c r="K415" s="156">
        <f t="shared" si="108"/>
        <v>0</v>
      </c>
      <c r="L415" s="156">
        <f t="shared" si="108"/>
        <v>1606.8765809404865</v>
      </c>
      <c r="M415" s="156">
        <f t="shared" si="108"/>
        <v>0</v>
      </c>
      <c r="N415" s="156">
        <f t="shared" si="108"/>
        <v>0</v>
      </c>
      <c r="O415" s="156">
        <f t="shared" si="108"/>
        <v>0</v>
      </c>
      <c r="P415" s="156">
        <f t="shared" si="108"/>
        <v>0</v>
      </c>
      <c r="Q415" s="156">
        <f t="shared" si="108"/>
        <v>0</v>
      </c>
    </row>
    <row r="416" spans="1:17" ht="12" customHeight="1" x14ac:dyDescent="0.25">
      <c r="A416" s="148" t="s">
        <v>59</v>
      </c>
      <c r="B416" s="156"/>
      <c r="C416" s="156">
        <f t="shared" si="108"/>
        <v>0</v>
      </c>
      <c r="D416" s="156">
        <f t="shared" si="108"/>
        <v>0</v>
      </c>
      <c r="E416" s="156">
        <f t="shared" si="108"/>
        <v>487.80036985047991</v>
      </c>
      <c r="F416" s="156">
        <f t="shared" si="108"/>
        <v>490.55715424520093</v>
      </c>
      <c r="G416" s="156">
        <f t="shared" si="108"/>
        <v>487.10386576030226</v>
      </c>
      <c r="H416" s="156">
        <f t="shared" si="108"/>
        <v>487.65526344619576</v>
      </c>
      <c r="I416" s="156">
        <f t="shared" si="108"/>
        <v>488.06448915196898</v>
      </c>
      <c r="J416" s="156">
        <f t="shared" si="108"/>
        <v>491.70860505912708</v>
      </c>
      <c r="K416" s="156">
        <f t="shared" si="108"/>
        <v>0</v>
      </c>
      <c r="L416" s="156">
        <f t="shared" si="108"/>
        <v>500.12068293906765</v>
      </c>
      <c r="M416" s="156">
        <f t="shared" si="108"/>
        <v>0</v>
      </c>
      <c r="N416" s="156">
        <f t="shared" si="108"/>
        <v>0</v>
      </c>
      <c r="O416" s="156">
        <f t="shared" si="108"/>
        <v>0</v>
      </c>
      <c r="P416" s="156">
        <f t="shared" si="108"/>
        <v>0</v>
      </c>
      <c r="Q416" s="156">
        <f t="shared" si="108"/>
        <v>0</v>
      </c>
    </row>
    <row r="417" spans="1:17" ht="12" customHeight="1" x14ac:dyDescent="0.25">
      <c r="A417" s="158" t="s">
        <v>62</v>
      </c>
      <c r="B417" s="157"/>
      <c r="C417" s="157">
        <f>IF(C333=0,0,C333/0.086*1000000/SUM(C$65:C$67))</f>
        <v>0</v>
      </c>
      <c r="D417" s="157">
        <f t="shared" ref="D417:Q417" si="109">IF(D333=0,0,D333/0.086*1000000/SUM(D$65:D$67))</f>
        <v>0</v>
      </c>
      <c r="E417" s="157">
        <f t="shared" si="109"/>
        <v>1059.1784474612823</v>
      </c>
      <c r="F417" s="157">
        <f t="shared" si="109"/>
        <v>1040.7187386117412</v>
      </c>
      <c r="G417" s="157">
        <f t="shared" si="109"/>
        <v>991.42310439085122</v>
      </c>
      <c r="H417" s="157">
        <f t="shared" si="109"/>
        <v>1021.6806002843377</v>
      </c>
      <c r="I417" s="157">
        <f t="shared" si="109"/>
        <v>1010.2689079080634</v>
      </c>
      <c r="J417" s="157">
        <f t="shared" si="109"/>
        <v>1067.7658285733403</v>
      </c>
      <c r="K417" s="157">
        <f t="shared" si="109"/>
        <v>0</v>
      </c>
      <c r="L417" s="157">
        <f t="shared" si="109"/>
        <v>1146.1805087502898</v>
      </c>
      <c r="M417" s="157">
        <f t="shared" si="109"/>
        <v>0</v>
      </c>
      <c r="N417" s="157">
        <f t="shared" si="109"/>
        <v>0</v>
      </c>
      <c r="O417" s="157">
        <f t="shared" si="109"/>
        <v>0</v>
      </c>
      <c r="P417" s="157">
        <f t="shared" si="109"/>
        <v>0</v>
      </c>
      <c r="Q417" s="157">
        <f t="shared" si="109"/>
        <v>0</v>
      </c>
    </row>
    <row r="418" spans="1:17" ht="12" customHeight="1" x14ac:dyDescent="0.25">
      <c r="A418" s="23" t="s">
        <v>58</v>
      </c>
      <c r="B418" s="156"/>
      <c r="C418" s="156">
        <f>IF(C334=0,0,C334/0.086*1000000/C$65)</f>
        <v>0</v>
      </c>
      <c r="D418" s="156">
        <f t="shared" ref="D418:Q418" si="110">IF(D334=0,0,D334/0.086*1000000/D$65)</f>
        <v>0</v>
      </c>
      <c r="E418" s="156">
        <f t="shared" si="110"/>
        <v>0</v>
      </c>
      <c r="F418" s="156">
        <f t="shared" si="110"/>
        <v>0</v>
      </c>
      <c r="G418" s="156">
        <f t="shared" si="110"/>
        <v>0</v>
      </c>
      <c r="H418" s="156">
        <f t="shared" si="110"/>
        <v>0</v>
      </c>
      <c r="I418" s="156">
        <f t="shared" si="110"/>
        <v>0</v>
      </c>
      <c r="J418" s="156">
        <f t="shared" si="110"/>
        <v>0</v>
      </c>
      <c r="K418" s="156">
        <f t="shared" si="110"/>
        <v>0</v>
      </c>
      <c r="L418" s="156">
        <f t="shared" si="110"/>
        <v>0</v>
      </c>
      <c r="M418" s="156">
        <f t="shared" si="110"/>
        <v>0</v>
      </c>
      <c r="N418" s="156">
        <f t="shared" si="110"/>
        <v>0</v>
      </c>
      <c r="O418" s="156">
        <f t="shared" si="110"/>
        <v>0</v>
      </c>
      <c r="P418" s="156">
        <f t="shared" si="110"/>
        <v>0</v>
      </c>
      <c r="Q418" s="156">
        <f t="shared" si="110"/>
        <v>0</v>
      </c>
    </row>
    <row r="419" spans="1:17" ht="12" customHeight="1" x14ac:dyDescent="0.25">
      <c r="A419" s="23" t="s">
        <v>57</v>
      </c>
      <c r="B419" s="156"/>
      <c r="C419" s="156">
        <f>IF(C335=0,0,C335/0.086*1000000/C$66)</f>
        <v>0</v>
      </c>
      <c r="D419" s="156">
        <f t="shared" ref="D419:Q419" si="111">IF(D335=0,0,D335/0.086*1000000/D$66)</f>
        <v>0</v>
      </c>
      <c r="E419" s="156">
        <f t="shared" si="111"/>
        <v>0</v>
      </c>
      <c r="F419" s="156">
        <f t="shared" si="111"/>
        <v>0</v>
      </c>
      <c r="G419" s="156">
        <f t="shared" si="111"/>
        <v>0</v>
      </c>
      <c r="H419" s="156">
        <f t="shared" si="111"/>
        <v>0</v>
      </c>
      <c r="I419" s="156">
        <f t="shared" si="111"/>
        <v>0</v>
      </c>
      <c r="J419" s="156">
        <f t="shared" si="111"/>
        <v>0</v>
      </c>
      <c r="K419" s="156">
        <f t="shared" si="111"/>
        <v>0</v>
      </c>
      <c r="L419" s="156">
        <f t="shared" si="111"/>
        <v>0</v>
      </c>
      <c r="M419" s="156">
        <f t="shared" si="111"/>
        <v>0</v>
      </c>
      <c r="N419" s="156">
        <f t="shared" si="111"/>
        <v>0</v>
      </c>
      <c r="O419" s="156">
        <f t="shared" si="111"/>
        <v>0</v>
      </c>
      <c r="P419" s="156">
        <f t="shared" si="111"/>
        <v>0</v>
      </c>
      <c r="Q419" s="156">
        <f t="shared" si="111"/>
        <v>0</v>
      </c>
    </row>
    <row r="420" spans="1:17" ht="12" customHeight="1" x14ac:dyDescent="0.25">
      <c r="A420" s="29" t="s">
        <v>140</v>
      </c>
      <c r="B420" s="57"/>
      <c r="C420" s="57">
        <f>IF(C336=0,0,C336/0.086*1000000/C$67)</f>
        <v>0</v>
      </c>
      <c r="D420" s="57">
        <f t="shared" ref="D420:Q420" si="112">IF(D336=0,0,D336/0.086*1000000/D$67)</f>
        <v>0</v>
      </c>
      <c r="E420" s="57">
        <f t="shared" si="112"/>
        <v>1059.1784474612823</v>
      </c>
      <c r="F420" s="57">
        <f t="shared" si="112"/>
        <v>1040.7187386117412</v>
      </c>
      <c r="G420" s="57">
        <f t="shared" si="112"/>
        <v>991.42310439085122</v>
      </c>
      <c r="H420" s="57">
        <f t="shared" si="112"/>
        <v>1021.6806002843377</v>
      </c>
      <c r="I420" s="57">
        <f t="shared" si="112"/>
        <v>1010.2689079080634</v>
      </c>
      <c r="J420" s="57">
        <f t="shared" si="112"/>
        <v>1067.7658285733403</v>
      </c>
      <c r="K420" s="57">
        <f t="shared" si="112"/>
        <v>0</v>
      </c>
      <c r="L420" s="57">
        <f t="shared" si="112"/>
        <v>1146.1805087502898</v>
      </c>
      <c r="M420" s="57">
        <f t="shared" si="112"/>
        <v>0</v>
      </c>
      <c r="N420" s="57">
        <f t="shared" si="112"/>
        <v>0</v>
      </c>
      <c r="O420" s="57">
        <f t="shared" si="112"/>
        <v>0</v>
      </c>
      <c r="P420" s="57">
        <f t="shared" si="112"/>
        <v>0</v>
      </c>
      <c r="Q420" s="57">
        <f t="shared" si="112"/>
        <v>0</v>
      </c>
    </row>
    <row r="422" spans="1:17" ht="12" customHeight="1" x14ac:dyDescent="0.25">
      <c r="A422" s="152" t="s">
        <v>188</v>
      </c>
      <c r="B422" s="168"/>
      <c r="C422" s="168">
        <f t="shared" ref="C422:Q422" si="113">SUM(C423,C426,C428,C438)</f>
        <v>0</v>
      </c>
      <c r="D422" s="168">
        <f t="shared" si="113"/>
        <v>0</v>
      </c>
      <c r="E422" s="168">
        <f t="shared" si="113"/>
        <v>11329.100851677953</v>
      </c>
      <c r="F422" s="168">
        <f t="shared" si="113"/>
        <v>11757.782751073413</v>
      </c>
      <c r="G422" s="168">
        <f t="shared" si="113"/>
        <v>10895.774765052794</v>
      </c>
      <c r="H422" s="168">
        <f t="shared" si="113"/>
        <v>10709.2439121036</v>
      </c>
      <c r="I422" s="168">
        <f t="shared" si="113"/>
        <v>10448.635457165839</v>
      </c>
      <c r="J422" s="168">
        <f t="shared" si="113"/>
        <v>10650.320060338179</v>
      </c>
      <c r="K422" s="168">
        <f t="shared" si="113"/>
        <v>0</v>
      </c>
      <c r="L422" s="168">
        <f t="shared" si="113"/>
        <v>10868.063184488725</v>
      </c>
      <c r="M422" s="168">
        <f t="shared" si="113"/>
        <v>0</v>
      </c>
      <c r="N422" s="168">
        <f t="shared" si="113"/>
        <v>0</v>
      </c>
      <c r="O422" s="168">
        <f t="shared" si="113"/>
        <v>0</v>
      </c>
      <c r="P422" s="168">
        <f t="shared" si="113"/>
        <v>0</v>
      </c>
      <c r="Q422" s="168">
        <f t="shared" si="113"/>
        <v>0</v>
      </c>
    </row>
    <row r="423" spans="1:17" ht="12" customHeight="1" x14ac:dyDescent="0.25">
      <c r="A423" s="158" t="s">
        <v>65</v>
      </c>
      <c r="B423" s="157"/>
      <c r="C423" s="157">
        <f t="shared" ref="C423:Q423" si="114">SUM(C424:C425)</f>
        <v>0</v>
      </c>
      <c r="D423" s="157">
        <f t="shared" si="114"/>
        <v>0</v>
      </c>
      <c r="E423" s="157">
        <f t="shared" si="114"/>
        <v>8807.6746408045237</v>
      </c>
      <c r="F423" s="157">
        <f t="shared" si="114"/>
        <v>9310.8165080019335</v>
      </c>
      <c r="G423" s="157">
        <f t="shared" si="114"/>
        <v>8485.3515952180223</v>
      </c>
      <c r="H423" s="157">
        <f t="shared" si="114"/>
        <v>8292.6672759353878</v>
      </c>
      <c r="I423" s="157">
        <f t="shared" si="114"/>
        <v>8046.3382287679142</v>
      </c>
      <c r="J423" s="157">
        <f t="shared" si="114"/>
        <v>8070.2256389996264</v>
      </c>
      <c r="K423" s="157">
        <f t="shared" si="114"/>
        <v>0</v>
      </c>
      <c r="L423" s="157">
        <f t="shared" si="114"/>
        <v>8010.7785027402442</v>
      </c>
      <c r="M423" s="157">
        <f t="shared" si="114"/>
        <v>0</v>
      </c>
      <c r="N423" s="157">
        <f t="shared" si="114"/>
        <v>0</v>
      </c>
      <c r="O423" s="157">
        <f t="shared" si="114"/>
        <v>0</v>
      </c>
      <c r="P423" s="157">
        <f t="shared" si="114"/>
        <v>0</v>
      </c>
      <c r="Q423" s="157">
        <f t="shared" si="114"/>
        <v>0</v>
      </c>
    </row>
    <row r="424" spans="1:17" ht="12" customHeight="1" x14ac:dyDescent="0.25">
      <c r="A424" s="23" t="s">
        <v>58</v>
      </c>
      <c r="B424" s="156"/>
      <c r="C424" s="156">
        <f t="shared" ref="C424:Q425" si="115">IF(C340=0,0,C340/0.086*1000000/C$55)</f>
        <v>0</v>
      </c>
      <c r="D424" s="156">
        <f t="shared" si="115"/>
        <v>0</v>
      </c>
      <c r="E424" s="156">
        <f t="shared" si="115"/>
        <v>8706.2369847709215</v>
      </c>
      <c r="F424" s="156">
        <f t="shared" si="115"/>
        <v>9212.3585878726044</v>
      </c>
      <c r="G424" s="156">
        <f t="shared" si="115"/>
        <v>8428.6134554915498</v>
      </c>
      <c r="H424" s="156">
        <f t="shared" si="115"/>
        <v>8223.2831918082029</v>
      </c>
      <c r="I424" s="156">
        <f t="shared" si="115"/>
        <v>7978.8066493174965</v>
      </c>
      <c r="J424" s="156">
        <f t="shared" si="115"/>
        <v>7982.0666186773688</v>
      </c>
      <c r="K424" s="156">
        <f t="shared" si="115"/>
        <v>0</v>
      </c>
      <c r="L424" s="156">
        <f t="shared" si="115"/>
        <v>7893.014319798589</v>
      </c>
      <c r="M424" s="156">
        <f t="shared" si="115"/>
        <v>0</v>
      </c>
      <c r="N424" s="156">
        <f t="shared" si="115"/>
        <v>0</v>
      </c>
      <c r="O424" s="156">
        <f t="shared" si="115"/>
        <v>0</v>
      </c>
      <c r="P424" s="156">
        <f t="shared" si="115"/>
        <v>0</v>
      </c>
      <c r="Q424" s="156">
        <f t="shared" si="115"/>
        <v>0</v>
      </c>
    </row>
    <row r="425" spans="1:17" ht="12" customHeight="1" x14ac:dyDescent="0.25">
      <c r="A425" s="23" t="s">
        <v>60</v>
      </c>
      <c r="B425" s="156"/>
      <c r="C425" s="156">
        <f t="shared" si="115"/>
        <v>0</v>
      </c>
      <c r="D425" s="156">
        <f t="shared" si="115"/>
        <v>0</v>
      </c>
      <c r="E425" s="156">
        <f t="shared" si="115"/>
        <v>101.43765603360197</v>
      </c>
      <c r="F425" s="156">
        <f t="shared" si="115"/>
        <v>98.457920129328642</v>
      </c>
      <c r="G425" s="156">
        <f t="shared" si="115"/>
        <v>56.738139726473037</v>
      </c>
      <c r="H425" s="156">
        <f t="shared" si="115"/>
        <v>69.384084127184266</v>
      </c>
      <c r="I425" s="156">
        <f t="shared" si="115"/>
        <v>67.531579450417325</v>
      </c>
      <c r="J425" s="156">
        <f t="shared" si="115"/>
        <v>88.159020322258002</v>
      </c>
      <c r="K425" s="156">
        <f t="shared" si="115"/>
        <v>0</v>
      </c>
      <c r="L425" s="156">
        <f t="shared" si="115"/>
        <v>117.76418294165484</v>
      </c>
      <c r="M425" s="156">
        <f t="shared" si="115"/>
        <v>0</v>
      </c>
      <c r="N425" s="156">
        <f t="shared" si="115"/>
        <v>0</v>
      </c>
      <c r="O425" s="156">
        <f t="shared" si="115"/>
        <v>0</v>
      </c>
      <c r="P425" s="156">
        <f t="shared" si="115"/>
        <v>0</v>
      </c>
      <c r="Q425" s="156">
        <f t="shared" si="115"/>
        <v>0</v>
      </c>
    </row>
    <row r="426" spans="1:17" ht="12" customHeight="1" x14ac:dyDescent="0.25">
      <c r="A426" s="158" t="s">
        <v>112</v>
      </c>
      <c r="B426" s="157"/>
      <c r="C426" s="157">
        <f t="shared" ref="C426:Q426" si="116">C427</f>
        <v>0</v>
      </c>
      <c r="D426" s="157">
        <f t="shared" si="116"/>
        <v>0</v>
      </c>
      <c r="E426" s="157">
        <f t="shared" si="116"/>
        <v>45.317104066821038</v>
      </c>
      <c r="F426" s="157">
        <f t="shared" si="116"/>
        <v>149.00353186584104</v>
      </c>
      <c r="G426" s="157">
        <f t="shared" si="116"/>
        <v>49.943039423429909</v>
      </c>
      <c r="H426" s="157">
        <f t="shared" si="116"/>
        <v>34.122018574703233</v>
      </c>
      <c r="I426" s="157">
        <f t="shared" si="116"/>
        <v>41.777385496220994</v>
      </c>
      <c r="J426" s="157">
        <f t="shared" si="116"/>
        <v>61.325347012468754</v>
      </c>
      <c r="K426" s="157">
        <f t="shared" si="116"/>
        <v>0</v>
      </c>
      <c r="L426" s="157">
        <f t="shared" si="116"/>
        <v>60.084148755157692</v>
      </c>
      <c r="M426" s="157">
        <f t="shared" si="116"/>
        <v>0</v>
      </c>
      <c r="N426" s="157">
        <f t="shared" si="116"/>
        <v>0</v>
      </c>
      <c r="O426" s="157">
        <f t="shared" si="116"/>
        <v>0</v>
      </c>
      <c r="P426" s="157">
        <f t="shared" si="116"/>
        <v>0</v>
      </c>
      <c r="Q426" s="157">
        <f t="shared" si="116"/>
        <v>0</v>
      </c>
    </row>
    <row r="427" spans="1:17" ht="12" customHeight="1" x14ac:dyDescent="0.25">
      <c r="A427" s="23" t="s">
        <v>60</v>
      </c>
      <c r="B427" s="156"/>
      <c r="C427" s="156">
        <f t="shared" ref="C427:Q427" si="117">IF(C343=0,0,C343/0.086*1000000/C$55)</f>
        <v>0</v>
      </c>
      <c r="D427" s="156">
        <f t="shared" si="117"/>
        <v>0</v>
      </c>
      <c r="E427" s="156">
        <f t="shared" si="117"/>
        <v>45.317104066821038</v>
      </c>
      <c r="F427" s="156">
        <f t="shared" si="117"/>
        <v>149.00353186584104</v>
      </c>
      <c r="G427" s="156">
        <f t="shared" si="117"/>
        <v>49.943039423429909</v>
      </c>
      <c r="H427" s="156">
        <f t="shared" si="117"/>
        <v>34.122018574703233</v>
      </c>
      <c r="I427" s="156">
        <f t="shared" si="117"/>
        <v>41.777385496220994</v>
      </c>
      <c r="J427" s="156">
        <f t="shared" si="117"/>
        <v>61.325347012468754</v>
      </c>
      <c r="K427" s="156">
        <f t="shared" si="117"/>
        <v>0</v>
      </c>
      <c r="L427" s="156">
        <f t="shared" si="117"/>
        <v>60.084148755157692</v>
      </c>
      <c r="M427" s="156">
        <f t="shared" si="117"/>
        <v>0</v>
      </c>
      <c r="N427" s="156">
        <f t="shared" si="117"/>
        <v>0</v>
      </c>
      <c r="O427" s="156">
        <f t="shared" si="117"/>
        <v>0</v>
      </c>
      <c r="P427" s="156">
        <f t="shared" si="117"/>
        <v>0</v>
      </c>
      <c r="Q427" s="156">
        <f t="shared" si="117"/>
        <v>0</v>
      </c>
    </row>
    <row r="428" spans="1:17" ht="12" customHeight="1" x14ac:dyDescent="0.25">
      <c r="A428" s="158" t="s">
        <v>63</v>
      </c>
      <c r="B428" s="157"/>
      <c r="C428" s="157">
        <f t="shared" ref="C428:Q428" si="118">IF(C344=0,0,C344/0.086*1000000/SUM(C$59:C$63))</f>
        <v>0</v>
      </c>
      <c r="D428" s="157">
        <f t="shared" si="118"/>
        <v>0</v>
      </c>
      <c r="E428" s="157">
        <f t="shared" si="118"/>
        <v>1588.7153076476168</v>
      </c>
      <c r="F428" s="157">
        <f t="shared" si="118"/>
        <v>1422.5056984504583</v>
      </c>
      <c r="G428" s="157">
        <f t="shared" si="118"/>
        <v>1523.2133325463747</v>
      </c>
      <c r="H428" s="157">
        <f t="shared" si="118"/>
        <v>1515.5114842717871</v>
      </c>
      <c r="I428" s="157">
        <f t="shared" si="118"/>
        <v>1499.1783210516269</v>
      </c>
      <c r="J428" s="157">
        <f t="shared" si="118"/>
        <v>1603.2240574479622</v>
      </c>
      <c r="K428" s="157">
        <f t="shared" si="118"/>
        <v>0</v>
      </c>
      <c r="L428" s="157">
        <f t="shared" si="118"/>
        <v>1818.0988434851993</v>
      </c>
      <c r="M428" s="157">
        <f t="shared" si="118"/>
        <v>0</v>
      </c>
      <c r="N428" s="157">
        <f t="shared" si="118"/>
        <v>0</v>
      </c>
      <c r="O428" s="157">
        <f t="shared" si="118"/>
        <v>0</v>
      </c>
      <c r="P428" s="157">
        <f t="shared" si="118"/>
        <v>0</v>
      </c>
      <c r="Q428" s="157">
        <f t="shared" si="118"/>
        <v>0</v>
      </c>
    </row>
    <row r="429" spans="1:17" ht="12" customHeight="1" x14ac:dyDescent="0.25">
      <c r="A429" s="167" t="s">
        <v>171</v>
      </c>
      <c r="B429" s="132"/>
      <c r="C429" s="132">
        <f t="shared" ref="C429:Q429" si="119">IF(C345=0,0,C345/0.086*1000000/C$59)</f>
        <v>0</v>
      </c>
      <c r="D429" s="132">
        <f t="shared" si="119"/>
        <v>0</v>
      </c>
      <c r="E429" s="132">
        <f t="shared" si="119"/>
        <v>1405.1252347361813</v>
      </c>
      <c r="F429" s="132">
        <f t="shared" si="119"/>
        <v>1413.4844872610508</v>
      </c>
      <c r="G429" s="132">
        <f t="shared" si="119"/>
        <v>1403.3134872041678</v>
      </c>
      <c r="H429" s="132">
        <f t="shared" si="119"/>
        <v>1394.947010560973</v>
      </c>
      <c r="I429" s="132">
        <f t="shared" si="119"/>
        <v>1394.9772282919487</v>
      </c>
      <c r="J429" s="132">
        <f t="shared" si="119"/>
        <v>1388.7267019244084</v>
      </c>
      <c r="K429" s="132">
        <f t="shared" si="119"/>
        <v>0</v>
      </c>
      <c r="L429" s="132">
        <f t="shared" si="119"/>
        <v>1496.5456175804877</v>
      </c>
      <c r="M429" s="132">
        <f t="shared" si="119"/>
        <v>0</v>
      </c>
      <c r="N429" s="132">
        <f t="shared" si="119"/>
        <v>0</v>
      </c>
      <c r="O429" s="132">
        <f t="shared" si="119"/>
        <v>0</v>
      </c>
      <c r="P429" s="132">
        <f t="shared" si="119"/>
        <v>0</v>
      </c>
      <c r="Q429" s="132">
        <f t="shared" si="119"/>
        <v>0</v>
      </c>
    </row>
    <row r="430" spans="1:17" ht="12" customHeight="1" x14ac:dyDescent="0.25">
      <c r="A430" s="167" t="s">
        <v>144</v>
      </c>
      <c r="B430" s="132"/>
      <c r="C430" s="132">
        <f t="shared" ref="C430:Q430" si="120">IF(C346=0,0,C346/0.086*1000000/C$60)</f>
        <v>0</v>
      </c>
      <c r="D430" s="132">
        <f t="shared" si="120"/>
        <v>0</v>
      </c>
      <c r="E430" s="132">
        <f t="shared" si="120"/>
        <v>0</v>
      </c>
      <c r="F430" s="132">
        <f t="shared" si="120"/>
        <v>0</v>
      </c>
      <c r="G430" s="132">
        <f t="shared" si="120"/>
        <v>0</v>
      </c>
      <c r="H430" s="132">
        <f t="shared" si="120"/>
        <v>0</v>
      </c>
      <c r="I430" s="132">
        <f t="shared" si="120"/>
        <v>0</v>
      </c>
      <c r="J430" s="132">
        <f t="shared" si="120"/>
        <v>0</v>
      </c>
      <c r="K430" s="132">
        <f t="shared" si="120"/>
        <v>0</v>
      </c>
      <c r="L430" s="132">
        <f t="shared" si="120"/>
        <v>0</v>
      </c>
      <c r="M430" s="132">
        <f t="shared" si="120"/>
        <v>0</v>
      </c>
      <c r="N430" s="132">
        <f t="shared" si="120"/>
        <v>0</v>
      </c>
      <c r="O430" s="132">
        <f t="shared" si="120"/>
        <v>0</v>
      </c>
      <c r="P430" s="132">
        <f t="shared" si="120"/>
        <v>0</v>
      </c>
      <c r="Q430" s="132">
        <f t="shared" si="120"/>
        <v>0</v>
      </c>
    </row>
    <row r="431" spans="1:17" ht="12" customHeight="1" x14ac:dyDescent="0.25">
      <c r="A431" s="167" t="s">
        <v>143</v>
      </c>
      <c r="B431" s="132"/>
      <c r="C431" s="132">
        <f t="shared" ref="C431:Q433" si="121">IF(C347=0,0,C347/0.086*1000000/C$61)</f>
        <v>0</v>
      </c>
      <c r="D431" s="132">
        <f t="shared" si="121"/>
        <v>0</v>
      </c>
      <c r="E431" s="132">
        <f t="shared" si="121"/>
        <v>0</v>
      </c>
      <c r="F431" s="132">
        <f t="shared" si="121"/>
        <v>0</v>
      </c>
      <c r="G431" s="132">
        <f t="shared" si="121"/>
        <v>0</v>
      </c>
      <c r="H431" s="132">
        <f t="shared" si="121"/>
        <v>0</v>
      </c>
      <c r="I431" s="132">
        <f t="shared" si="121"/>
        <v>0</v>
      </c>
      <c r="J431" s="132">
        <f t="shared" si="121"/>
        <v>0</v>
      </c>
      <c r="K431" s="132">
        <f t="shared" si="121"/>
        <v>0</v>
      </c>
      <c r="L431" s="132">
        <f t="shared" si="121"/>
        <v>0</v>
      </c>
      <c r="M431" s="132">
        <f t="shared" si="121"/>
        <v>0</v>
      </c>
      <c r="N431" s="132">
        <f t="shared" si="121"/>
        <v>0</v>
      </c>
      <c r="O431" s="132">
        <f t="shared" si="121"/>
        <v>0</v>
      </c>
      <c r="P431" s="132">
        <f t="shared" si="121"/>
        <v>0</v>
      </c>
      <c r="Q431" s="132">
        <f t="shared" si="121"/>
        <v>0</v>
      </c>
    </row>
    <row r="432" spans="1:17" ht="12" customHeight="1" x14ac:dyDescent="0.25">
      <c r="A432" s="166" t="s">
        <v>57</v>
      </c>
      <c r="B432" s="165"/>
      <c r="C432" s="165">
        <f t="shared" si="121"/>
        <v>0</v>
      </c>
      <c r="D432" s="165">
        <f t="shared" si="121"/>
        <v>0</v>
      </c>
      <c r="E432" s="165">
        <f t="shared" si="121"/>
        <v>0</v>
      </c>
      <c r="F432" s="165">
        <f t="shared" si="121"/>
        <v>0</v>
      </c>
      <c r="G432" s="165">
        <f t="shared" si="121"/>
        <v>0</v>
      </c>
      <c r="H432" s="165">
        <f t="shared" si="121"/>
        <v>0</v>
      </c>
      <c r="I432" s="165">
        <f t="shared" si="121"/>
        <v>0</v>
      </c>
      <c r="J432" s="165">
        <f t="shared" si="121"/>
        <v>0</v>
      </c>
      <c r="K432" s="165">
        <f t="shared" si="121"/>
        <v>0</v>
      </c>
      <c r="L432" s="165">
        <f t="shared" si="121"/>
        <v>0</v>
      </c>
      <c r="M432" s="165">
        <f t="shared" si="121"/>
        <v>0</v>
      </c>
      <c r="N432" s="165">
        <f t="shared" si="121"/>
        <v>0</v>
      </c>
      <c r="O432" s="165">
        <f t="shared" si="121"/>
        <v>0</v>
      </c>
      <c r="P432" s="165">
        <f t="shared" si="121"/>
        <v>0</v>
      </c>
      <c r="Q432" s="165">
        <f t="shared" si="121"/>
        <v>0</v>
      </c>
    </row>
    <row r="433" spans="1:17" ht="12" customHeight="1" x14ac:dyDescent="0.25">
      <c r="A433" s="147" t="s">
        <v>59</v>
      </c>
      <c r="B433" s="164"/>
      <c r="C433" s="164">
        <f t="shared" si="121"/>
        <v>0</v>
      </c>
      <c r="D433" s="164">
        <f t="shared" si="121"/>
        <v>0</v>
      </c>
      <c r="E433" s="164">
        <f t="shared" si="121"/>
        <v>0</v>
      </c>
      <c r="F433" s="164">
        <f t="shared" si="121"/>
        <v>0</v>
      </c>
      <c r="G433" s="164">
        <f t="shared" si="121"/>
        <v>0</v>
      </c>
      <c r="H433" s="164">
        <f t="shared" si="121"/>
        <v>0</v>
      </c>
      <c r="I433" s="164">
        <f t="shared" si="121"/>
        <v>0</v>
      </c>
      <c r="J433" s="164">
        <f t="shared" si="121"/>
        <v>0</v>
      </c>
      <c r="K433" s="164">
        <f t="shared" si="121"/>
        <v>0</v>
      </c>
      <c r="L433" s="164">
        <f t="shared" si="121"/>
        <v>0</v>
      </c>
      <c r="M433" s="164">
        <f t="shared" si="121"/>
        <v>0</v>
      </c>
      <c r="N433" s="164">
        <f t="shared" si="121"/>
        <v>0</v>
      </c>
      <c r="O433" s="164">
        <f t="shared" si="121"/>
        <v>0</v>
      </c>
      <c r="P433" s="164">
        <f t="shared" si="121"/>
        <v>0</v>
      </c>
      <c r="Q433" s="164">
        <f t="shared" si="121"/>
        <v>0</v>
      </c>
    </row>
    <row r="434" spans="1:17" ht="12" customHeight="1" x14ac:dyDescent="0.25">
      <c r="A434" s="163" t="s">
        <v>142</v>
      </c>
      <c r="B434" s="162"/>
      <c r="C434" s="162">
        <f t="shared" ref="C434:Q434" si="122">IF(C350=0,0,C350/0.086*1000000/C$62)</f>
        <v>0</v>
      </c>
      <c r="D434" s="162">
        <f t="shared" si="122"/>
        <v>0</v>
      </c>
      <c r="E434" s="162">
        <f t="shared" si="122"/>
        <v>1645.3221587142561</v>
      </c>
      <c r="F434" s="162">
        <f t="shared" si="122"/>
        <v>1671.7386822427291</v>
      </c>
      <c r="G434" s="162">
        <f t="shared" si="122"/>
        <v>1551.2637441288284</v>
      </c>
      <c r="H434" s="162">
        <f t="shared" si="122"/>
        <v>1577.2551797795725</v>
      </c>
      <c r="I434" s="162">
        <f t="shared" si="122"/>
        <v>1593.8859898310877</v>
      </c>
      <c r="J434" s="162">
        <f t="shared" si="122"/>
        <v>1628.4838180679553</v>
      </c>
      <c r="K434" s="162">
        <f t="shared" si="122"/>
        <v>0</v>
      </c>
      <c r="L434" s="162">
        <f t="shared" si="122"/>
        <v>1878.0462465221381</v>
      </c>
      <c r="M434" s="162">
        <f t="shared" si="122"/>
        <v>0</v>
      </c>
      <c r="N434" s="162">
        <f t="shared" si="122"/>
        <v>0</v>
      </c>
      <c r="O434" s="162">
        <f t="shared" si="122"/>
        <v>0</v>
      </c>
      <c r="P434" s="162">
        <f t="shared" si="122"/>
        <v>0</v>
      </c>
      <c r="Q434" s="162">
        <f t="shared" si="122"/>
        <v>0</v>
      </c>
    </row>
    <row r="435" spans="1:17" ht="12" customHeight="1" x14ac:dyDescent="0.25">
      <c r="A435" s="161" t="s">
        <v>141</v>
      </c>
      <c r="B435" s="160"/>
      <c r="C435" s="160">
        <f t="shared" ref="C435:Q437" si="123">IF(C351=0,0,C351/0.086*1000000/C$63)</f>
        <v>0</v>
      </c>
      <c r="D435" s="160">
        <f t="shared" si="123"/>
        <v>0</v>
      </c>
      <c r="E435" s="160">
        <f t="shared" si="123"/>
        <v>1566.2635913755892</v>
      </c>
      <c r="F435" s="160">
        <f t="shared" si="123"/>
        <v>1587.0549544753389</v>
      </c>
      <c r="G435" s="160">
        <f t="shared" si="123"/>
        <v>1506.0800925546646</v>
      </c>
      <c r="H435" s="160">
        <f t="shared" si="123"/>
        <v>1525.3441980903542</v>
      </c>
      <c r="I435" s="160">
        <f t="shared" si="123"/>
        <v>1531.2059755108062</v>
      </c>
      <c r="J435" s="160">
        <f t="shared" si="123"/>
        <v>1560.2353080153823</v>
      </c>
      <c r="K435" s="160">
        <f t="shared" si="123"/>
        <v>0</v>
      </c>
      <c r="L435" s="160">
        <f t="shared" si="123"/>
        <v>1722.5341508421945</v>
      </c>
      <c r="M435" s="160">
        <f t="shared" si="123"/>
        <v>0</v>
      </c>
      <c r="N435" s="160">
        <f t="shared" si="123"/>
        <v>0</v>
      </c>
      <c r="O435" s="160">
        <f t="shared" si="123"/>
        <v>0</v>
      </c>
      <c r="P435" s="160">
        <f t="shared" si="123"/>
        <v>0</v>
      </c>
      <c r="Q435" s="160">
        <f t="shared" si="123"/>
        <v>0</v>
      </c>
    </row>
    <row r="436" spans="1:17" ht="12" customHeight="1" x14ac:dyDescent="0.25">
      <c r="A436" s="148" t="s">
        <v>60</v>
      </c>
      <c r="B436" s="156"/>
      <c r="C436" s="156">
        <f t="shared" si="123"/>
        <v>0</v>
      </c>
      <c r="D436" s="156">
        <f t="shared" si="123"/>
        <v>0</v>
      </c>
      <c r="E436" s="156">
        <f t="shared" si="123"/>
        <v>1069.4331718382309</v>
      </c>
      <c r="F436" s="156">
        <f t="shared" si="123"/>
        <v>1086.4199119772293</v>
      </c>
      <c r="G436" s="156">
        <f t="shared" si="123"/>
        <v>1007.8944665537252</v>
      </c>
      <c r="H436" s="156">
        <f t="shared" si="123"/>
        <v>1029.8497681447984</v>
      </c>
      <c r="I436" s="156">
        <f t="shared" si="123"/>
        <v>1036.5728337952387</v>
      </c>
      <c r="J436" s="156">
        <f t="shared" si="123"/>
        <v>1064.6566711315752</v>
      </c>
      <c r="K436" s="156">
        <f t="shared" si="123"/>
        <v>0</v>
      </c>
      <c r="L436" s="156">
        <f t="shared" si="123"/>
        <v>1222.2252137830524</v>
      </c>
      <c r="M436" s="156">
        <f t="shared" si="123"/>
        <v>0</v>
      </c>
      <c r="N436" s="156">
        <f t="shared" si="123"/>
        <v>0</v>
      </c>
      <c r="O436" s="156">
        <f t="shared" si="123"/>
        <v>0</v>
      </c>
      <c r="P436" s="156">
        <f t="shared" si="123"/>
        <v>0</v>
      </c>
      <c r="Q436" s="156">
        <f t="shared" si="123"/>
        <v>0</v>
      </c>
    </row>
    <row r="437" spans="1:17" ht="12" customHeight="1" x14ac:dyDescent="0.25">
      <c r="A437" s="148" t="s">
        <v>59</v>
      </c>
      <c r="B437" s="156"/>
      <c r="C437" s="156">
        <f t="shared" si="123"/>
        <v>0</v>
      </c>
      <c r="D437" s="156">
        <f t="shared" si="123"/>
        <v>0</v>
      </c>
      <c r="E437" s="156">
        <f t="shared" si="123"/>
        <v>496.83041953735818</v>
      </c>
      <c r="F437" s="156">
        <f t="shared" si="123"/>
        <v>500.63504249810956</v>
      </c>
      <c r="G437" s="156">
        <f t="shared" si="123"/>
        <v>498.18562600093952</v>
      </c>
      <c r="H437" s="156">
        <f t="shared" si="123"/>
        <v>495.49442994555545</v>
      </c>
      <c r="I437" s="156">
        <f t="shared" si="123"/>
        <v>494.63314171556743</v>
      </c>
      <c r="J437" s="156">
        <f t="shared" si="123"/>
        <v>495.57863688380729</v>
      </c>
      <c r="K437" s="156">
        <f t="shared" si="123"/>
        <v>0</v>
      </c>
      <c r="L437" s="156">
        <f t="shared" si="123"/>
        <v>500.30893705914207</v>
      </c>
      <c r="M437" s="156">
        <f t="shared" si="123"/>
        <v>0</v>
      </c>
      <c r="N437" s="156">
        <f t="shared" si="123"/>
        <v>0</v>
      </c>
      <c r="O437" s="156">
        <f t="shared" si="123"/>
        <v>0</v>
      </c>
      <c r="P437" s="156">
        <f t="shared" si="123"/>
        <v>0</v>
      </c>
      <c r="Q437" s="156">
        <f t="shared" si="123"/>
        <v>0</v>
      </c>
    </row>
    <row r="438" spans="1:17" ht="12" customHeight="1" x14ac:dyDescent="0.25">
      <c r="A438" s="158" t="s">
        <v>62</v>
      </c>
      <c r="B438" s="157"/>
      <c r="C438" s="157">
        <f t="shared" ref="C438:Q438" si="124">IF(C354=0,0,C354/0.086*1000000/SUM(C$65:C$67))</f>
        <v>0</v>
      </c>
      <c r="D438" s="157">
        <f t="shared" si="124"/>
        <v>0</v>
      </c>
      <c r="E438" s="157">
        <f t="shared" si="124"/>
        <v>887.39379915899121</v>
      </c>
      <c r="F438" s="157">
        <f t="shared" si="124"/>
        <v>875.45701275517945</v>
      </c>
      <c r="G438" s="157">
        <f t="shared" si="124"/>
        <v>837.26679786496845</v>
      </c>
      <c r="H438" s="157">
        <f t="shared" si="124"/>
        <v>866.94313332172271</v>
      </c>
      <c r="I438" s="157">
        <f t="shared" si="124"/>
        <v>861.34152185007736</v>
      </c>
      <c r="J438" s="157">
        <f t="shared" si="124"/>
        <v>915.54501687812069</v>
      </c>
      <c r="K438" s="157">
        <f t="shared" si="124"/>
        <v>0</v>
      </c>
      <c r="L438" s="157">
        <f t="shared" si="124"/>
        <v>979.10168950812215</v>
      </c>
      <c r="M438" s="157">
        <f t="shared" si="124"/>
        <v>0</v>
      </c>
      <c r="N438" s="157">
        <f t="shared" si="124"/>
        <v>0</v>
      </c>
      <c r="O438" s="157">
        <f t="shared" si="124"/>
        <v>0</v>
      </c>
      <c r="P438" s="157">
        <f t="shared" si="124"/>
        <v>0</v>
      </c>
      <c r="Q438" s="157">
        <f t="shared" si="124"/>
        <v>0</v>
      </c>
    </row>
    <row r="439" spans="1:17" ht="12" customHeight="1" x14ac:dyDescent="0.25">
      <c r="A439" s="23" t="s">
        <v>58</v>
      </c>
      <c r="B439" s="156"/>
      <c r="C439" s="156">
        <f t="shared" ref="C439:Q439" si="125">IF(C355=0,0,C355/0.086*1000000/C$65)</f>
        <v>0</v>
      </c>
      <c r="D439" s="156">
        <f t="shared" si="125"/>
        <v>0</v>
      </c>
      <c r="E439" s="156">
        <f t="shared" si="125"/>
        <v>0</v>
      </c>
      <c r="F439" s="156">
        <f t="shared" si="125"/>
        <v>0</v>
      </c>
      <c r="G439" s="156">
        <f t="shared" si="125"/>
        <v>0</v>
      </c>
      <c r="H439" s="156">
        <f t="shared" si="125"/>
        <v>0</v>
      </c>
      <c r="I439" s="156">
        <f t="shared" si="125"/>
        <v>0</v>
      </c>
      <c r="J439" s="156">
        <f t="shared" si="125"/>
        <v>0</v>
      </c>
      <c r="K439" s="156">
        <f t="shared" si="125"/>
        <v>0</v>
      </c>
      <c r="L439" s="156">
        <f t="shared" si="125"/>
        <v>0</v>
      </c>
      <c r="M439" s="156">
        <f t="shared" si="125"/>
        <v>0</v>
      </c>
      <c r="N439" s="156">
        <f t="shared" si="125"/>
        <v>0</v>
      </c>
      <c r="O439" s="156">
        <f t="shared" si="125"/>
        <v>0</v>
      </c>
      <c r="P439" s="156">
        <f t="shared" si="125"/>
        <v>0</v>
      </c>
      <c r="Q439" s="156">
        <f t="shared" si="125"/>
        <v>0</v>
      </c>
    </row>
    <row r="440" spans="1:17" ht="12" customHeight="1" x14ac:dyDescent="0.25">
      <c r="A440" s="23" t="s">
        <v>57</v>
      </c>
      <c r="B440" s="156"/>
      <c r="C440" s="156">
        <f t="shared" ref="C440:Q440" si="126">IF(C356=0,0,C356/0.086*1000000/C$66)</f>
        <v>0</v>
      </c>
      <c r="D440" s="156">
        <f t="shared" si="126"/>
        <v>0</v>
      </c>
      <c r="E440" s="156">
        <f t="shared" si="126"/>
        <v>0</v>
      </c>
      <c r="F440" s="156">
        <f t="shared" si="126"/>
        <v>0</v>
      </c>
      <c r="G440" s="156">
        <f t="shared" si="126"/>
        <v>0</v>
      </c>
      <c r="H440" s="156">
        <f t="shared" si="126"/>
        <v>0</v>
      </c>
      <c r="I440" s="156">
        <f t="shared" si="126"/>
        <v>0</v>
      </c>
      <c r="J440" s="156">
        <f t="shared" si="126"/>
        <v>0</v>
      </c>
      <c r="K440" s="156">
        <f t="shared" si="126"/>
        <v>0</v>
      </c>
      <c r="L440" s="156">
        <f t="shared" si="126"/>
        <v>0</v>
      </c>
      <c r="M440" s="156">
        <f t="shared" si="126"/>
        <v>0</v>
      </c>
      <c r="N440" s="156">
        <f t="shared" si="126"/>
        <v>0</v>
      </c>
      <c r="O440" s="156">
        <f t="shared" si="126"/>
        <v>0</v>
      </c>
      <c r="P440" s="156">
        <f t="shared" si="126"/>
        <v>0</v>
      </c>
      <c r="Q440" s="156">
        <f t="shared" si="126"/>
        <v>0</v>
      </c>
    </row>
    <row r="441" spans="1:17" ht="12" customHeight="1" x14ac:dyDescent="0.25">
      <c r="A441" s="29" t="s">
        <v>140</v>
      </c>
      <c r="B441" s="57"/>
      <c r="C441" s="57">
        <f t="shared" ref="C441:Q441" si="127">IF(C357=0,0,C357/0.086*1000000/C$67)</f>
        <v>0</v>
      </c>
      <c r="D441" s="57">
        <f t="shared" si="127"/>
        <v>0</v>
      </c>
      <c r="E441" s="57">
        <f t="shared" si="127"/>
        <v>887.39379915899121</v>
      </c>
      <c r="F441" s="57">
        <f t="shared" si="127"/>
        <v>875.45701275517945</v>
      </c>
      <c r="G441" s="57">
        <f t="shared" si="127"/>
        <v>837.26679786496845</v>
      </c>
      <c r="H441" s="57">
        <f t="shared" si="127"/>
        <v>866.94313332172271</v>
      </c>
      <c r="I441" s="57">
        <f t="shared" si="127"/>
        <v>861.34152185007736</v>
      </c>
      <c r="J441" s="57">
        <f t="shared" si="127"/>
        <v>915.54501687812069</v>
      </c>
      <c r="K441" s="57">
        <f t="shared" si="127"/>
        <v>0</v>
      </c>
      <c r="L441" s="57">
        <f t="shared" si="127"/>
        <v>979.10168950812215</v>
      </c>
      <c r="M441" s="57">
        <f t="shared" si="127"/>
        <v>0</v>
      </c>
      <c r="N441" s="57">
        <f t="shared" si="127"/>
        <v>0</v>
      </c>
      <c r="O441" s="57">
        <f t="shared" si="127"/>
        <v>0</v>
      </c>
      <c r="P441" s="57">
        <f t="shared" si="127"/>
        <v>0</v>
      </c>
      <c r="Q441" s="57">
        <f t="shared" si="127"/>
        <v>0</v>
      </c>
    </row>
    <row r="443" spans="1:17" ht="12" customHeight="1" x14ac:dyDescent="0.25">
      <c r="A443" s="152" t="s">
        <v>187</v>
      </c>
      <c r="B443" s="168"/>
      <c r="C443" s="168">
        <f t="shared" ref="C443:Q443" si="128">SUM(C444,C447,C449,C459)</f>
        <v>0</v>
      </c>
      <c r="D443" s="168">
        <f t="shared" si="128"/>
        <v>0</v>
      </c>
      <c r="E443" s="168">
        <f t="shared" si="128"/>
        <v>5795.387979972098</v>
      </c>
      <c r="F443" s="168">
        <f t="shared" si="128"/>
        <v>6909.246591636479</v>
      </c>
      <c r="G443" s="168">
        <f t="shared" si="128"/>
        <v>5504.1334137821468</v>
      </c>
      <c r="H443" s="168">
        <f t="shared" si="128"/>
        <v>5493.8075336097709</v>
      </c>
      <c r="I443" s="168">
        <f t="shared" si="128"/>
        <v>5464.6732539113336</v>
      </c>
      <c r="J443" s="168">
        <f t="shared" si="128"/>
        <v>5062.8542476125303</v>
      </c>
      <c r="K443" s="168">
        <f t="shared" si="128"/>
        <v>0</v>
      </c>
      <c r="L443" s="168">
        <f t="shared" si="128"/>
        <v>4999.4149945475301</v>
      </c>
      <c r="M443" s="168">
        <f t="shared" si="128"/>
        <v>0</v>
      </c>
      <c r="N443" s="168">
        <f t="shared" si="128"/>
        <v>0</v>
      </c>
      <c r="O443" s="168">
        <f t="shared" si="128"/>
        <v>0</v>
      </c>
      <c r="P443" s="168">
        <f t="shared" si="128"/>
        <v>0</v>
      </c>
      <c r="Q443" s="168">
        <f t="shared" si="128"/>
        <v>0</v>
      </c>
    </row>
    <row r="444" spans="1:17" ht="12" customHeight="1" x14ac:dyDescent="0.25">
      <c r="A444" s="158" t="s">
        <v>65</v>
      </c>
      <c r="B444" s="157"/>
      <c r="C444" s="157">
        <f t="shared" ref="C444:Q444" si="129">SUM(C445:C446)</f>
        <v>0</v>
      </c>
      <c r="D444" s="157">
        <f t="shared" si="129"/>
        <v>0</v>
      </c>
      <c r="E444" s="157">
        <f t="shared" si="129"/>
        <v>5531.8907079605424</v>
      </c>
      <c r="F444" s="157">
        <f t="shared" si="129"/>
        <v>5811.4756975062082</v>
      </c>
      <c r="G444" s="157">
        <f t="shared" si="129"/>
        <v>5296.6291872454167</v>
      </c>
      <c r="H444" s="157">
        <f t="shared" si="129"/>
        <v>5132.2694625946942</v>
      </c>
      <c r="I444" s="157">
        <f t="shared" si="129"/>
        <v>4950.0937665102001</v>
      </c>
      <c r="J444" s="157">
        <f t="shared" si="129"/>
        <v>4970.6154262557302</v>
      </c>
      <c r="K444" s="157">
        <f t="shared" si="129"/>
        <v>0</v>
      </c>
      <c r="L444" s="157">
        <f t="shared" si="129"/>
        <v>4837.4565390929429</v>
      </c>
      <c r="M444" s="157">
        <f t="shared" si="129"/>
        <v>0</v>
      </c>
      <c r="N444" s="157">
        <f t="shared" si="129"/>
        <v>0</v>
      </c>
      <c r="O444" s="157">
        <f t="shared" si="129"/>
        <v>0</v>
      </c>
      <c r="P444" s="157">
        <f t="shared" si="129"/>
        <v>0</v>
      </c>
      <c r="Q444" s="157">
        <f t="shared" si="129"/>
        <v>0</v>
      </c>
    </row>
    <row r="445" spans="1:17" ht="12" customHeight="1" x14ac:dyDescent="0.25">
      <c r="A445" s="23" t="s">
        <v>58</v>
      </c>
      <c r="B445" s="156"/>
      <c r="C445" s="156">
        <f t="shared" ref="C445:Q445" si="130">IF(C382=0,0,C382*1000000/C$55)</f>
        <v>0</v>
      </c>
      <c r="D445" s="156">
        <f t="shared" si="130"/>
        <v>0</v>
      </c>
      <c r="E445" s="156">
        <f t="shared" si="130"/>
        <v>5531.8907079605424</v>
      </c>
      <c r="F445" s="156">
        <f t="shared" si="130"/>
        <v>5811.4756975062082</v>
      </c>
      <c r="G445" s="156">
        <f t="shared" si="130"/>
        <v>5296.6291872454167</v>
      </c>
      <c r="H445" s="156">
        <f t="shared" si="130"/>
        <v>5132.2694625946942</v>
      </c>
      <c r="I445" s="156">
        <f t="shared" si="130"/>
        <v>4950.0937665102001</v>
      </c>
      <c r="J445" s="156">
        <f t="shared" si="130"/>
        <v>4970.6154262557302</v>
      </c>
      <c r="K445" s="156">
        <f t="shared" si="130"/>
        <v>0</v>
      </c>
      <c r="L445" s="156">
        <f t="shared" si="130"/>
        <v>4837.4565390929429</v>
      </c>
      <c r="M445" s="156">
        <f t="shared" si="130"/>
        <v>0</v>
      </c>
      <c r="N445" s="156">
        <f t="shared" si="130"/>
        <v>0</v>
      </c>
      <c r="O445" s="156">
        <f t="shared" si="130"/>
        <v>0</v>
      </c>
      <c r="P445" s="156">
        <f t="shared" si="130"/>
        <v>0</v>
      </c>
      <c r="Q445" s="156">
        <f t="shared" si="130"/>
        <v>0</v>
      </c>
    </row>
    <row r="446" spans="1:17" ht="12" customHeight="1" x14ac:dyDescent="0.25">
      <c r="A446" s="23" t="s">
        <v>60</v>
      </c>
      <c r="B446" s="156"/>
      <c r="C446" s="156">
        <f t="shared" ref="C446:Q446" si="131">IF(C383=0,0,C383*1000000/C$55)</f>
        <v>0</v>
      </c>
      <c r="D446" s="156">
        <f t="shared" si="131"/>
        <v>0</v>
      </c>
      <c r="E446" s="156">
        <f t="shared" si="131"/>
        <v>0</v>
      </c>
      <c r="F446" s="156">
        <f t="shared" si="131"/>
        <v>0</v>
      </c>
      <c r="G446" s="156">
        <f t="shared" si="131"/>
        <v>0</v>
      </c>
      <c r="H446" s="156">
        <f t="shared" si="131"/>
        <v>0</v>
      </c>
      <c r="I446" s="156">
        <f t="shared" si="131"/>
        <v>0</v>
      </c>
      <c r="J446" s="156">
        <f t="shared" si="131"/>
        <v>0</v>
      </c>
      <c r="K446" s="156">
        <f t="shared" si="131"/>
        <v>0</v>
      </c>
      <c r="L446" s="156">
        <f t="shared" si="131"/>
        <v>0</v>
      </c>
      <c r="M446" s="156">
        <f t="shared" si="131"/>
        <v>0</v>
      </c>
      <c r="N446" s="156">
        <f t="shared" si="131"/>
        <v>0</v>
      </c>
      <c r="O446" s="156">
        <f t="shared" si="131"/>
        <v>0</v>
      </c>
      <c r="P446" s="156">
        <f t="shared" si="131"/>
        <v>0</v>
      </c>
      <c r="Q446" s="156">
        <f t="shared" si="131"/>
        <v>0</v>
      </c>
    </row>
    <row r="447" spans="1:17" ht="12" customHeight="1" x14ac:dyDescent="0.25">
      <c r="A447" s="158" t="s">
        <v>112</v>
      </c>
      <c r="B447" s="157"/>
      <c r="C447" s="157">
        <f t="shared" ref="C447:Q447" si="132">C448</f>
        <v>0</v>
      </c>
      <c r="D447" s="157">
        <f t="shared" si="132"/>
        <v>0</v>
      </c>
      <c r="E447" s="157">
        <f t="shared" si="132"/>
        <v>0</v>
      </c>
      <c r="F447" s="157">
        <f t="shared" si="132"/>
        <v>0</v>
      </c>
      <c r="G447" s="157">
        <f t="shared" si="132"/>
        <v>0</v>
      </c>
      <c r="H447" s="157">
        <f t="shared" si="132"/>
        <v>0</v>
      </c>
      <c r="I447" s="157">
        <f t="shared" si="132"/>
        <v>0</v>
      </c>
      <c r="J447" s="157">
        <f t="shared" si="132"/>
        <v>0</v>
      </c>
      <c r="K447" s="157">
        <f t="shared" si="132"/>
        <v>0</v>
      </c>
      <c r="L447" s="157">
        <f t="shared" si="132"/>
        <v>0</v>
      </c>
      <c r="M447" s="157">
        <f t="shared" si="132"/>
        <v>0</v>
      </c>
      <c r="N447" s="157">
        <f t="shared" si="132"/>
        <v>0</v>
      </c>
      <c r="O447" s="157">
        <f t="shared" si="132"/>
        <v>0</v>
      </c>
      <c r="P447" s="157">
        <f t="shared" si="132"/>
        <v>0</v>
      </c>
      <c r="Q447" s="157">
        <f t="shared" si="132"/>
        <v>0</v>
      </c>
    </row>
    <row r="448" spans="1:17" ht="12" customHeight="1" x14ac:dyDescent="0.25">
      <c r="A448" s="23" t="s">
        <v>60</v>
      </c>
      <c r="B448" s="156"/>
      <c r="C448" s="156">
        <f t="shared" ref="C448:Q448" si="133">IF(C385=0,0,C385*1000000/C$55)</f>
        <v>0</v>
      </c>
      <c r="D448" s="156">
        <f t="shared" si="133"/>
        <v>0</v>
      </c>
      <c r="E448" s="156">
        <f t="shared" si="133"/>
        <v>0</v>
      </c>
      <c r="F448" s="156">
        <f t="shared" si="133"/>
        <v>0</v>
      </c>
      <c r="G448" s="156">
        <f t="shared" si="133"/>
        <v>0</v>
      </c>
      <c r="H448" s="156">
        <f t="shared" si="133"/>
        <v>0</v>
      </c>
      <c r="I448" s="156">
        <f t="shared" si="133"/>
        <v>0</v>
      </c>
      <c r="J448" s="156">
        <f t="shared" si="133"/>
        <v>0</v>
      </c>
      <c r="K448" s="156">
        <f t="shared" si="133"/>
        <v>0</v>
      </c>
      <c r="L448" s="156">
        <f t="shared" si="133"/>
        <v>0</v>
      </c>
      <c r="M448" s="156">
        <f t="shared" si="133"/>
        <v>0</v>
      </c>
      <c r="N448" s="156">
        <f t="shared" si="133"/>
        <v>0</v>
      </c>
      <c r="O448" s="156">
        <f t="shared" si="133"/>
        <v>0</v>
      </c>
      <c r="P448" s="156">
        <f t="shared" si="133"/>
        <v>0</v>
      </c>
      <c r="Q448" s="156">
        <f t="shared" si="133"/>
        <v>0</v>
      </c>
    </row>
    <row r="449" spans="1:17" ht="12" customHeight="1" x14ac:dyDescent="0.25">
      <c r="A449" s="158" t="s">
        <v>63</v>
      </c>
      <c r="B449" s="157"/>
      <c r="C449" s="157">
        <f t="shared" ref="C449:Q449" si="134">IF(C386=0,0,C386*1000000/SUM(C$59:C$63))</f>
        <v>0</v>
      </c>
      <c r="D449" s="157">
        <f t="shared" si="134"/>
        <v>0</v>
      </c>
      <c r="E449" s="157">
        <f t="shared" si="134"/>
        <v>263.49727201155531</v>
      </c>
      <c r="F449" s="157">
        <f t="shared" si="134"/>
        <v>1097.7708941302706</v>
      </c>
      <c r="G449" s="157">
        <f t="shared" si="134"/>
        <v>207.50422653673041</v>
      </c>
      <c r="H449" s="157">
        <f t="shared" si="134"/>
        <v>361.5380710150763</v>
      </c>
      <c r="I449" s="157">
        <f t="shared" si="134"/>
        <v>514.57948740113341</v>
      </c>
      <c r="J449" s="157">
        <f t="shared" si="134"/>
        <v>92.238821356799718</v>
      </c>
      <c r="K449" s="157">
        <f t="shared" si="134"/>
        <v>0</v>
      </c>
      <c r="L449" s="157">
        <f t="shared" si="134"/>
        <v>161.95845545458704</v>
      </c>
      <c r="M449" s="157">
        <f t="shared" si="134"/>
        <v>0</v>
      </c>
      <c r="N449" s="157">
        <f t="shared" si="134"/>
        <v>0</v>
      </c>
      <c r="O449" s="157">
        <f t="shared" si="134"/>
        <v>0</v>
      </c>
      <c r="P449" s="157">
        <f t="shared" si="134"/>
        <v>0</v>
      </c>
      <c r="Q449" s="157">
        <f t="shared" si="134"/>
        <v>0</v>
      </c>
    </row>
    <row r="450" spans="1:17" ht="12" customHeight="1" x14ac:dyDescent="0.25">
      <c r="A450" s="167" t="s">
        <v>171</v>
      </c>
      <c r="B450" s="132"/>
      <c r="C450" s="132">
        <f t="shared" ref="C450:Q450" si="135">IF(C387=0,0,C387*1000000/C$59)</f>
        <v>0</v>
      </c>
      <c r="D450" s="132">
        <f t="shared" si="135"/>
        <v>0</v>
      </c>
      <c r="E450" s="132">
        <f t="shared" si="135"/>
        <v>1140.4006483417361</v>
      </c>
      <c r="F450" s="132">
        <f t="shared" si="135"/>
        <v>1137.7597177710343</v>
      </c>
      <c r="G450" s="132">
        <f t="shared" si="135"/>
        <v>1122.8554030676046</v>
      </c>
      <c r="H450" s="132">
        <f t="shared" si="135"/>
        <v>1105.4298848309252</v>
      </c>
      <c r="I450" s="132">
        <f t="shared" si="135"/>
        <v>1097.0537585795014</v>
      </c>
      <c r="J450" s="132">
        <f t="shared" si="135"/>
        <v>1087.0080702548912</v>
      </c>
      <c r="K450" s="132">
        <f t="shared" si="135"/>
        <v>0</v>
      </c>
      <c r="L450" s="132">
        <f t="shared" si="135"/>
        <v>1182.9008120948888</v>
      </c>
      <c r="M450" s="132">
        <f t="shared" si="135"/>
        <v>0</v>
      </c>
      <c r="N450" s="132">
        <f t="shared" si="135"/>
        <v>0</v>
      </c>
      <c r="O450" s="132">
        <f t="shared" si="135"/>
        <v>0</v>
      </c>
      <c r="P450" s="132">
        <f t="shared" si="135"/>
        <v>0</v>
      </c>
      <c r="Q450" s="132">
        <f t="shared" si="135"/>
        <v>0</v>
      </c>
    </row>
    <row r="451" spans="1:17" ht="12" customHeight="1" x14ac:dyDescent="0.25">
      <c r="A451" s="167" t="s">
        <v>144</v>
      </c>
      <c r="B451" s="132"/>
      <c r="C451" s="132">
        <f t="shared" ref="C451:Q451" si="136">IF(C388=0,0,C388*1000000/C$60)</f>
        <v>0</v>
      </c>
      <c r="D451" s="132">
        <f t="shared" si="136"/>
        <v>0</v>
      </c>
      <c r="E451" s="132">
        <f t="shared" si="136"/>
        <v>0</v>
      </c>
      <c r="F451" s="132">
        <f t="shared" si="136"/>
        <v>0</v>
      </c>
      <c r="G451" s="132">
        <f t="shared" si="136"/>
        <v>0</v>
      </c>
      <c r="H451" s="132">
        <f t="shared" si="136"/>
        <v>0</v>
      </c>
      <c r="I451" s="132">
        <f t="shared" si="136"/>
        <v>0</v>
      </c>
      <c r="J451" s="132">
        <f t="shared" si="136"/>
        <v>0</v>
      </c>
      <c r="K451" s="132">
        <f t="shared" si="136"/>
        <v>0</v>
      </c>
      <c r="L451" s="132">
        <f t="shared" si="136"/>
        <v>0</v>
      </c>
      <c r="M451" s="132">
        <f t="shared" si="136"/>
        <v>0</v>
      </c>
      <c r="N451" s="132">
        <f t="shared" si="136"/>
        <v>0</v>
      </c>
      <c r="O451" s="132">
        <f t="shared" si="136"/>
        <v>0</v>
      </c>
      <c r="P451" s="132">
        <f t="shared" si="136"/>
        <v>0</v>
      </c>
      <c r="Q451" s="132">
        <f t="shared" si="136"/>
        <v>0</v>
      </c>
    </row>
    <row r="452" spans="1:17" ht="12" customHeight="1" x14ac:dyDescent="0.25">
      <c r="A452" s="167" t="s">
        <v>143</v>
      </c>
      <c r="B452" s="132"/>
      <c r="C452" s="132">
        <f t="shared" ref="C452:Q452" si="137">IF(C389=0,0,C389*1000000/C$61)</f>
        <v>0</v>
      </c>
      <c r="D452" s="132">
        <f t="shared" si="137"/>
        <v>0</v>
      </c>
      <c r="E452" s="132">
        <f t="shared" si="137"/>
        <v>0</v>
      </c>
      <c r="F452" s="132">
        <f t="shared" si="137"/>
        <v>0</v>
      </c>
      <c r="G452" s="132">
        <f t="shared" si="137"/>
        <v>0</v>
      </c>
      <c r="H452" s="132">
        <f t="shared" si="137"/>
        <v>0</v>
      </c>
      <c r="I452" s="132">
        <f t="shared" si="137"/>
        <v>0</v>
      </c>
      <c r="J452" s="132">
        <f t="shared" si="137"/>
        <v>0</v>
      </c>
      <c r="K452" s="132">
        <f t="shared" si="137"/>
        <v>0</v>
      </c>
      <c r="L452" s="132">
        <f t="shared" si="137"/>
        <v>0</v>
      </c>
      <c r="M452" s="132">
        <f t="shared" si="137"/>
        <v>0</v>
      </c>
      <c r="N452" s="132">
        <f t="shared" si="137"/>
        <v>0</v>
      </c>
      <c r="O452" s="132">
        <f t="shared" si="137"/>
        <v>0</v>
      </c>
      <c r="P452" s="132">
        <f t="shared" si="137"/>
        <v>0</v>
      </c>
      <c r="Q452" s="132">
        <f t="shared" si="137"/>
        <v>0</v>
      </c>
    </row>
    <row r="453" spans="1:17" ht="12" customHeight="1" x14ac:dyDescent="0.25">
      <c r="A453" s="166" t="s">
        <v>57</v>
      </c>
      <c r="B453" s="165"/>
      <c r="C453" s="165">
        <f t="shared" ref="C453:Q453" si="138">IF(C390=0,0,C390*1000000/C$61)</f>
        <v>0</v>
      </c>
      <c r="D453" s="165">
        <f t="shared" si="138"/>
        <v>0</v>
      </c>
      <c r="E453" s="165">
        <f t="shared" si="138"/>
        <v>0</v>
      </c>
      <c r="F453" s="165">
        <f t="shared" si="138"/>
        <v>0</v>
      </c>
      <c r="G453" s="165">
        <f t="shared" si="138"/>
        <v>0</v>
      </c>
      <c r="H453" s="165">
        <f t="shared" si="138"/>
        <v>0</v>
      </c>
      <c r="I453" s="165">
        <f t="shared" si="138"/>
        <v>0</v>
      </c>
      <c r="J453" s="165">
        <f t="shared" si="138"/>
        <v>0</v>
      </c>
      <c r="K453" s="165">
        <f t="shared" si="138"/>
        <v>0</v>
      </c>
      <c r="L453" s="165">
        <f t="shared" si="138"/>
        <v>0</v>
      </c>
      <c r="M453" s="165">
        <f t="shared" si="138"/>
        <v>0</v>
      </c>
      <c r="N453" s="165">
        <f t="shared" si="138"/>
        <v>0</v>
      </c>
      <c r="O453" s="165">
        <f t="shared" si="138"/>
        <v>0</v>
      </c>
      <c r="P453" s="165">
        <f t="shared" si="138"/>
        <v>0</v>
      </c>
      <c r="Q453" s="165">
        <f t="shared" si="138"/>
        <v>0</v>
      </c>
    </row>
    <row r="454" spans="1:17" ht="12" customHeight="1" x14ac:dyDescent="0.25">
      <c r="A454" s="147" t="s">
        <v>59</v>
      </c>
      <c r="B454" s="164"/>
      <c r="C454" s="164">
        <f t="shared" ref="C454:Q454" si="139">IF(C391=0,0,C391*1000000/C$61)</f>
        <v>0</v>
      </c>
      <c r="D454" s="164">
        <f t="shared" si="139"/>
        <v>0</v>
      </c>
      <c r="E454" s="164">
        <f t="shared" si="139"/>
        <v>0</v>
      </c>
      <c r="F454" s="164">
        <f t="shared" si="139"/>
        <v>0</v>
      </c>
      <c r="G454" s="164">
        <f t="shared" si="139"/>
        <v>0</v>
      </c>
      <c r="H454" s="164">
        <f t="shared" si="139"/>
        <v>0</v>
      </c>
      <c r="I454" s="164">
        <f t="shared" si="139"/>
        <v>0</v>
      </c>
      <c r="J454" s="164">
        <f t="shared" si="139"/>
        <v>0</v>
      </c>
      <c r="K454" s="164">
        <f t="shared" si="139"/>
        <v>0</v>
      </c>
      <c r="L454" s="164">
        <f t="shared" si="139"/>
        <v>0</v>
      </c>
      <c r="M454" s="164">
        <f t="shared" si="139"/>
        <v>0</v>
      </c>
      <c r="N454" s="164">
        <f t="shared" si="139"/>
        <v>0</v>
      </c>
      <c r="O454" s="164">
        <f t="shared" si="139"/>
        <v>0</v>
      </c>
      <c r="P454" s="164">
        <f t="shared" si="139"/>
        <v>0</v>
      </c>
      <c r="Q454" s="164">
        <f t="shared" si="139"/>
        <v>0</v>
      </c>
    </row>
    <row r="455" spans="1:17" ht="12" customHeight="1" x14ac:dyDescent="0.25">
      <c r="A455" s="163" t="s">
        <v>142</v>
      </c>
      <c r="B455" s="162"/>
      <c r="C455" s="162">
        <f t="shared" ref="C455:Q455" si="140">IF(C392=0,0,C392*1000000/C$62)</f>
        <v>0</v>
      </c>
      <c r="D455" s="162">
        <f t="shared" si="140"/>
        <v>0</v>
      </c>
      <c r="E455" s="162">
        <f t="shared" si="140"/>
        <v>0</v>
      </c>
      <c r="F455" s="162">
        <f t="shared" si="140"/>
        <v>0</v>
      </c>
      <c r="G455" s="162">
        <f t="shared" si="140"/>
        <v>0</v>
      </c>
      <c r="H455" s="162">
        <f t="shared" si="140"/>
        <v>0</v>
      </c>
      <c r="I455" s="162">
        <f t="shared" si="140"/>
        <v>0</v>
      </c>
      <c r="J455" s="162">
        <f t="shared" si="140"/>
        <v>0</v>
      </c>
      <c r="K455" s="162">
        <f t="shared" si="140"/>
        <v>0</v>
      </c>
      <c r="L455" s="162">
        <f t="shared" si="140"/>
        <v>0</v>
      </c>
      <c r="M455" s="162">
        <f t="shared" si="140"/>
        <v>0</v>
      </c>
      <c r="N455" s="162">
        <f t="shared" si="140"/>
        <v>0</v>
      </c>
      <c r="O455" s="162">
        <f t="shared" si="140"/>
        <v>0</v>
      </c>
      <c r="P455" s="162">
        <f t="shared" si="140"/>
        <v>0</v>
      </c>
      <c r="Q455" s="162">
        <f t="shared" si="140"/>
        <v>0</v>
      </c>
    </row>
    <row r="456" spans="1:17" ht="12" customHeight="1" x14ac:dyDescent="0.25">
      <c r="A456" s="161" t="s">
        <v>141</v>
      </c>
      <c r="B456" s="160"/>
      <c r="C456" s="160">
        <f t="shared" ref="C456:Q456" si="141">IF(C393=0,0,C393*1000000/C$63)</f>
        <v>0</v>
      </c>
      <c r="D456" s="160">
        <f t="shared" si="141"/>
        <v>0</v>
      </c>
      <c r="E456" s="160">
        <f t="shared" si="141"/>
        <v>0</v>
      </c>
      <c r="F456" s="160">
        <f t="shared" si="141"/>
        <v>0</v>
      </c>
      <c r="G456" s="160">
        <f t="shared" si="141"/>
        <v>0</v>
      </c>
      <c r="H456" s="160">
        <f t="shared" si="141"/>
        <v>0</v>
      </c>
      <c r="I456" s="160">
        <f t="shared" si="141"/>
        <v>0</v>
      </c>
      <c r="J456" s="160">
        <f t="shared" si="141"/>
        <v>0</v>
      </c>
      <c r="K456" s="160">
        <f t="shared" si="141"/>
        <v>0</v>
      </c>
      <c r="L456" s="160">
        <f t="shared" si="141"/>
        <v>0</v>
      </c>
      <c r="M456" s="160">
        <f t="shared" si="141"/>
        <v>0</v>
      </c>
      <c r="N456" s="160">
        <f t="shared" si="141"/>
        <v>0</v>
      </c>
      <c r="O456" s="160">
        <f t="shared" si="141"/>
        <v>0</v>
      </c>
      <c r="P456" s="160">
        <f t="shared" si="141"/>
        <v>0</v>
      </c>
      <c r="Q456" s="160">
        <f t="shared" si="141"/>
        <v>0</v>
      </c>
    </row>
    <row r="457" spans="1:17" ht="12" customHeight="1" x14ac:dyDescent="0.25">
      <c r="A457" s="148" t="s">
        <v>60</v>
      </c>
      <c r="B457" s="156"/>
      <c r="C457" s="156">
        <f t="shared" ref="C457:Q457" si="142">IF(C394=0,0,C394*1000000/C$63)</f>
        <v>0</v>
      </c>
      <c r="D457" s="156">
        <f t="shared" si="142"/>
        <v>0</v>
      </c>
      <c r="E457" s="156">
        <f t="shared" si="142"/>
        <v>0</v>
      </c>
      <c r="F457" s="156">
        <f t="shared" si="142"/>
        <v>0</v>
      </c>
      <c r="G457" s="156">
        <f t="shared" si="142"/>
        <v>0</v>
      </c>
      <c r="H457" s="156">
        <f t="shared" si="142"/>
        <v>0</v>
      </c>
      <c r="I457" s="156">
        <f t="shared" si="142"/>
        <v>0</v>
      </c>
      <c r="J457" s="156">
        <f t="shared" si="142"/>
        <v>0</v>
      </c>
      <c r="K457" s="156">
        <f t="shared" si="142"/>
        <v>0</v>
      </c>
      <c r="L457" s="156">
        <f t="shared" si="142"/>
        <v>0</v>
      </c>
      <c r="M457" s="156">
        <f t="shared" si="142"/>
        <v>0</v>
      </c>
      <c r="N457" s="156">
        <f t="shared" si="142"/>
        <v>0</v>
      </c>
      <c r="O457" s="156">
        <f t="shared" si="142"/>
        <v>0</v>
      </c>
      <c r="P457" s="156">
        <f t="shared" si="142"/>
        <v>0</v>
      </c>
      <c r="Q457" s="156">
        <f t="shared" si="142"/>
        <v>0</v>
      </c>
    </row>
    <row r="458" spans="1:17" ht="12" customHeight="1" x14ac:dyDescent="0.25">
      <c r="A458" s="148" t="s">
        <v>59</v>
      </c>
      <c r="B458" s="156"/>
      <c r="C458" s="156">
        <f t="shared" ref="C458:Q458" si="143">IF(C395=0,0,C395*1000000/C$63)</f>
        <v>0</v>
      </c>
      <c r="D458" s="156">
        <f t="shared" si="143"/>
        <v>0</v>
      </c>
      <c r="E458" s="156">
        <f t="shared" si="143"/>
        <v>0</v>
      </c>
      <c r="F458" s="156">
        <f t="shared" si="143"/>
        <v>0</v>
      </c>
      <c r="G458" s="156">
        <f t="shared" si="143"/>
        <v>0</v>
      </c>
      <c r="H458" s="156">
        <f t="shared" si="143"/>
        <v>0</v>
      </c>
      <c r="I458" s="156">
        <f t="shared" si="143"/>
        <v>0</v>
      </c>
      <c r="J458" s="156">
        <f t="shared" si="143"/>
        <v>0</v>
      </c>
      <c r="K458" s="156">
        <f t="shared" si="143"/>
        <v>0</v>
      </c>
      <c r="L458" s="156">
        <f t="shared" si="143"/>
        <v>0</v>
      </c>
      <c r="M458" s="156">
        <f t="shared" si="143"/>
        <v>0</v>
      </c>
      <c r="N458" s="156">
        <f t="shared" si="143"/>
        <v>0</v>
      </c>
      <c r="O458" s="156">
        <f t="shared" si="143"/>
        <v>0</v>
      </c>
      <c r="P458" s="156">
        <f t="shared" si="143"/>
        <v>0</v>
      </c>
      <c r="Q458" s="156">
        <f t="shared" si="143"/>
        <v>0</v>
      </c>
    </row>
    <row r="459" spans="1:17" ht="12" customHeight="1" x14ac:dyDescent="0.25">
      <c r="A459" s="158" t="s">
        <v>62</v>
      </c>
      <c r="B459" s="157"/>
      <c r="C459" s="157">
        <f t="shared" ref="C459:Q459" si="144">IF(C396=0,0,C396*1000000/SUM(C$65:C$67))</f>
        <v>0</v>
      </c>
      <c r="D459" s="157">
        <f t="shared" si="144"/>
        <v>0</v>
      </c>
      <c r="E459" s="157">
        <f t="shared" si="144"/>
        <v>0</v>
      </c>
      <c r="F459" s="157">
        <f t="shared" si="144"/>
        <v>0</v>
      </c>
      <c r="G459" s="157">
        <f t="shared" si="144"/>
        <v>0</v>
      </c>
      <c r="H459" s="157">
        <f t="shared" si="144"/>
        <v>0</v>
      </c>
      <c r="I459" s="157">
        <f t="shared" si="144"/>
        <v>0</v>
      </c>
      <c r="J459" s="157">
        <f t="shared" si="144"/>
        <v>0</v>
      </c>
      <c r="K459" s="157">
        <f t="shared" si="144"/>
        <v>0</v>
      </c>
      <c r="L459" s="157">
        <f t="shared" si="144"/>
        <v>0</v>
      </c>
      <c r="M459" s="157">
        <f t="shared" si="144"/>
        <v>0</v>
      </c>
      <c r="N459" s="157">
        <f t="shared" si="144"/>
        <v>0</v>
      </c>
      <c r="O459" s="157">
        <f t="shared" si="144"/>
        <v>0</v>
      </c>
      <c r="P459" s="157">
        <f t="shared" si="144"/>
        <v>0</v>
      </c>
      <c r="Q459" s="157">
        <f t="shared" si="144"/>
        <v>0</v>
      </c>
    </row>
    <row r="460" spans="1:17" ht="12" customHeight="1" x14ac:dyDescent="0.25">
      <c r="A460" s="23" t="s">
        <v>58</v>
      </c>
      <c r="B460" s="156"/>
      <c r="C460" s="156">
        <f t="shared" ref="C460:Q460" si="145">IF(C397=0,0,C397*1000000/C$65)</f>
        <v>0</v>
      </c>
      <c r="D460" s="156">
        <f t="shared" si="145"/>
        <v>0</v>
      </c>
      <c r="E460" s="156">
        <f t="shared" si="145"/>
        <v>0</v>
      </c>
      <c r="F460" s="156">
        <f t="shared" si="145"/>
        <v>0</v>
      </c>
      <c r="G460" s="156">
        <f t="shared" si="145"/>
        <v>0</v>
      </c>
      <c r="H460" s="156">
        <f t="shared" si="145"/>
        <v>0</v>
      </c>
      <c r="I460" s="156">
        <f t="shared" si="145"/>
        <v>0</v>
      </c>
      <c r="J460" s="156">
        <f t="shared" si="145"/>
        <v>0</v>
      </c>
      <c r="K460" s="156">
        <f t="shared" si="145"/>
        <v>0</v>
      </c>
      <c r="L460" s="156">
        <f t="shared" si="145"/>
        <v>0</v>
      </c>
      <c r="M460" s="156">
        <f t="shared" si="145"/>
        <v>0</v>
      </c>
      <c r="N460" s="156">
        <f t="shared" si="145"/>
        <v>0</v>
      </c>
      <c r="O460" s="156">
        <f t="shared" si="145"/>
        <v>0</v>
      </c>
      <c r="P460" s="156">
        <f t="shared" si="145"/>
        <v>0</v>
      </c>
      <c r="Q460" s="156">
        <f t="shared" si="145"/>
        <v>0</v>
      </c>
    </row>
    <row r="461" spans="1:17" ht="12" customHeight="1" x14ac:dyDescent="0.25">
      <c r="A461" s="23" t="s">
        <v>57</v>
      </c>
      <c r="B461" s="156"/>
      <c r="C461" s="156">
        <f t="shared" ref="C461:Q461" si="146">IF(C398=0,0,C398*1000000/C$66)</f>
        <v>0</v>
      </c>
      <c r="D461" s="156">
        <f t="shared" si="146"/>
        <v>0</v>
      </c>
      <c r="E461" s="156">
        <f t="shared" si="146"/>
        <v>0</v>
      </c>
      <c r="F461" s="156">
        <f t="shared" si="146"/>
        <v>0</v>
      </c>
      <c r="G461" s="156">
        <f t="shared" si="146"/>
        <v>0</v>
      </c>
      <c r="H461" s="156">
        <f t="shared" si="146"/>
        <v>0</v>
      </c>
      <c r="I461" s="156">
        <f t="shared" si="146"/>
        <v>0</v>
      </c>
      <c r="J461" s="156">
        <f t="shared" si="146"/>
        <v>0</v>
      </c>
      <c r="K461" s="156">
        <f t="shared" si="146"/>
        <v>0</v>
      </c>
      <c r="L461" s="156">
        <f t="shared" si="146"/>
        <v>0</v>
      </c>
      <c r="M461" s="156">
        <f t="shared" si="146"/>
        <v>0</v>
      </c>
      <c r="N461" s="156">
        <f t="shared" si="146"/>
        <v>0</v>
      </c>
      <c r="O461" s="156">
        <f t="shared" si="146"/>
        <v>0</v>
      </c>
      <c r="P461" s="156">
        <f t="shared" si="146"/>
        <v>0</v>
      </c>
      <c r="Q461" s="156">
        <f t="shared" si="146"/>
        <v>0</v>
      </c>
    </row>
    <row r="462" spans="1:17" ht="12" customHeight="1" x14ac:dyDescent="0.25">
      <c r="A462" s="29" t="s">
        <v>140</v>
      </c>
      <c r="B462" s="57"/>
      <c r="C462" s="57">
        <f t="shared" ref="C462:Q462" si="147">IF(C399=0,0,C399*1000000/C$67)</f>
        <v>0</v>
      </c>
      <c r="D462" s="57">
        <f t="shared" si="147"/>
        <v>0</v>
      </c>
      <c r="E462" s="57">
        <f t="shared" si="147"/>
        <v>0</v>
      </c>
      <c r="F462" s="57">
        <f t="shared" si="147"/>
        <v>0</v>
      </c>
      <c r="G462" s="57">
        <f t="shared" si="147"/>
        <v>0</v>
      </c>
      <c r="H462" s="57">
        <f t="shared" si="147"/>
        <v>0</v>
      </c>
      <c r="I462" s="57">
        <f t="shared" si="147"/>
        <v>0</v>
      </c>
      <c r="J462" s="57">
        <f t="shared" si="147"/>
        <v>0</v>
      </c>
      <c r="K462" s="57">
        <f t="shared" si="147"/>
        <v>0</v>
      </c>
      <c r="L462" s="57">
        <f t="shared" si="147"/>
        <v>0</v>
      </c>
      <c r="M462" s="57">
        <f t="shared" si="147"/>
        <v>0</v>
      </c>
      <c r="N462" s="57">
        <f t="shared" si="147"/>
        <v>0</v>
      </c>
      <c r="O462" s="57">
        <f t="shared" si="147"/>
        <v>0</v>
      </c>
      <c r="P462" s="57">
        <f t="shared" si="147"/>
        <v>0</v>
      </c>
      <c r="Q462" s="57">
        <f t="shared" si="147"/>
        <v>0</v>
      </c>
    </row>
    <row r="464" spans="1:17" ht="12" customHeight="1" x14ac:dyDescent="0.25">
      <c r="A464" s="152" t="s">
        <v>186</v>
      </c>
      <c r="B464" s="168"/>
      <c r="C464" s="184">
        <f>C401/RES_summary!C$21</f>
        <v>0</v>
      </c>
      <c r="D464" s="184">
        <f>D401/RES_summary!D$21</f>
        <v>0</v>
      </c>
      <c r="E464" s="184">
        <f>E401/RES_summary!E$21</f>
        <v>199.32319635187912</v>
      </c>
      <c r="F464" s="184">
        <f>F401/RES_summary!F$21</f>
        <v>212.93040203609908</v>
      </c>
      <c r="G464" s="184">
        <f>G401/RES_summary!G$21</f>
        <v>185.8216225912746</v>
      </c>
      <c r="H464" s="184">
        <f>H401/RES_summary!H$21</f>
        <v>180.59540913043085</v>
      </c>
      <c r="I464" s="184">
        <f>I401/RES_summary!I$21</f>
        <v>174.32324503736137</v>
      </c>
      <c r="J464" s="184">
        <f>J401/RES_summary!J$21</f>
        <v>169.22996544702963</v>
      </c>
      <c r="K464" s="184">
        <f>K401/RES_summary!K$21</f>
        <v>0</v>
      </c>
      <c r="L464" s="184">
        <f>L401/RES_summary!L$21</f>
        <v>165.10616699861515</v>
      </c>
      <c r="M464" s="184">
        <f>M401/RES_summary!M$21</f>
        <v>0</v>
      </c>
      <c r="N464" s="184">
        <f>N401/RES_summary!N$21</f>
        <v>0</v>
      </c>
      <c r="O464" s="184">
        <f>O401/RES_summary!O$21</f>
        <v>0</v>
      </c>
      <c r="P464" s="184">
        <f>P401/RES_summary!P$21</f>
        <v>0</v>
      </c>
      <c r="Q464" s="184">
        <f>Q401/RES_summary!Q$21</f>
        <v>0</v>
      </c>
    </row>
    <row r="465" spans="1:17" ht="12" customHeight="1" x14ac:dyDescent="0.25">
      <c r="A465" s="158" t="s">
        <v>65</v>
      </c>
      <c r="B465" s="157"/>
      <c r="C465" s="178">
        <f>C402/RES_summary!C$21</f>
        <v>0</v>
      </c>
      <c r="D465" s="178">
        <f>D402/RES_summary!D$21</f>
        <v>0</v>
      </c>
      <c r="E465" s="178">
        <f>E402/RES_summary!E$21</f>
        <v>163.31334272605912</v>
      </c>
      <c r="F465" s="178">
        <f>F402/RES_summary!F$21</f>
        <v>169.29210035243685</v>
      </c>
      <c r="G465" s="178">
        <f>G402/RES_summary!G$21</f>
        <v>153.01861689332856</v>
      </c>
      <c r="H465" s="178">
        <f>H402/RES_summary!H$21</f>
        <v>146.49481318191837</v>
      </c>
      <c r="I465" s="178">
        <f>I402/RES_summary!I$21</f>
        <v>139.31099979878712</v>
      </c>
      <c r="J465" s="178">
        <f>J402/RES_summary!J$21</f>
        <v>137.92192870944706</v>
      </c>
      <c r="K465" s="178">
        <f>K402/RES_summary!K$21</f>
        <v>0</v>
      </c>
      <c r="L465" s="178">
        <f>L402/RES_summary!L$21</f>
        <v>130.73473335598641</v>
      </c>
      <c r="M465" s="178">
        <f>M402/RES_summary!M$21</f>
        <v>0</v>
      </c>
      <c r="N465" s="178">
        <f>N402/RES_summary!N$21</f>
        <v>0</v>
      </c>
      <c r="O465" s="178">
        <f>O402/RES_summary!O$21</f>
        <v>0</v>
      </c>
      <c r="P465" s="178">
        <f>P402/RES_summary!P$21</f>
        <v>0</v>
      </c>
      <c r="Q465" s="178">
        <f>Q402/RES_summary!Q$21</f>
        <v>0</v>
      </c>
    </row>
    <row r="466" spans="1:17" ht="12" customHeight="1" x14ac:dyDescent="0.25">
      <c r="A466" s="23" t="s">
        <v>58</v>
      </c>
      <c r="B466" s="156"/>
      <c r="C466" s="177">
        <f>C403/RES_summary!C$21</f>
        <v>0</v>
      </c>
      <c r="D466" s="177">
        <f>D403/RES_summary!D$21</f>
        <v>0</v>
      </c>
      <c r="E466" s="177">
        <f>E403/RES_summary!E$21</f>
        <v>162.32165388274356</v>
      </c>
      <c r="F466" s="177">
        <f>F403/RES_summary!F$21</f>
        <v>168.34747537783105</v>
      </c>
      <c r="G466" s="177">
        <f>G403/RES_summary!G$21</f>
        <v>152.477432957216</v>
      </c>
      <c r="H466" s="177">
        <f>H403/RES_summary!H$21</f>
        <v>145.84212886708735</v>
      </c>
      <c r="I466" s="177">
        <f>I403/RES_summary!I$21</f>
        <v>138.68427707073411</v>
      </c>
      <c r="J466" s="177">
        <f>J403/RES_summary!J$21</f>
        <v>137.10786829554323</v>
      </c>
      <c r="K466" s="177">
        <f>K403/RES_summary!K$21</f>
        <v>0</v>
      </c>
      <c r="L466" s="177">
        <f>L403/RES_summary!L$21</f>
        <v>129.66219143928092</v>
      </c>
      <c r="M466" s="177">
        <f>M403/RES_summary!M$21</f>
        <v>0</v>
      </c>
      <c r="N466" s="177">
        <f>N403/RES_summary!N$21</f>
        <v>0</v>
      </c>
      <c r="O466" s="177">
        <f>O403/RES_summary!O$21</f>
        <v>0</v>
      </c>
      <c r="P466" s="177">
        <f>P403/RES_summary!P$21</f>
        <v>0</v>
      </c>
      <c r="Q466" s="177">
        <f>Q403/RES_summary!Q$21</f>
        <v>0</v>
      </c>
    </row>
    <row r="467" spans="1:17" ht="12" customHeight="1" x14ac:dyDescent="0.25">
      <c r="A467" s="23" t="s">
        <v>60</v>
      </c>
      <c r="B467" s="156"/>
      <c r="C467" s="177">
        <f>C404/RES_summary!C$21</f>
        <v>0</v>
      </c>
      <c r="D467" s="177">
        <f>D404/RES_summary!D$21</f>
        <v>0</v>
      </c>
      <c r="E467" s="177">
        <f>E404/RES_summary!E$21</f>
        <v>0.99168884331555207</v>
      </c>
      <c r="F467" s="177">
        <f>F404/RES_summary!F$21</f>
        <v>0.94462497460581896</v>
      </c>
      <c r="G467" s="177">
        <f>G404/RES_summary!G$21</f>
        <v>0.54118393611256588</v>
      </c>
      <c r="H467" s="177">
        <f>H404/RES_summary!H$21</f>
        <v>0.65268431483101241</v>
      </c>
      <c r="I467" s="177">
        <f>I404/RES_summary!I$21</f>
        <v>0.62672272805300344</v>
      </c>
      <c r="J467" s="177">
        <f>J404/RES_summary!J$21</f>
        <v>0.81406041390384865</v>
      </c>
      <c r="K467" s="177">
        <f>K404/RES_summary!K$21</f>
        <v>0</v>
      </c>
      <c r="L467" s="177">
        <f>L404/RES_summary!L$21</f>
        <v>1.0725419167054633</v>
      </c>
      <c r="M467" s="177">
        <f>M404/RES_summary!M$21</f>
        <v>0</v>
      </c>
      <c r="N467" s="177">
        <f>N404/RES_summary!N$21</f>
        <v>0</v>
      </c>
      <c r="O467" s="177">
        <f>O404/RES_summary!O$21</f>
        <v>0</v>
      </c>
      <c r="P467" s="177">
        <f>P404/RES_summary!P$21</f>
        <v>0</v>
      </c>
      <c r="Q467" s="177">
        <f>Q404/RES_summary!Q$21</f>
        <v>0</v>
      </c>
    </row>
    <row r="468" spans="1:17" ht="12" customHeight="1" x14ac:dyDescent="0.25">
      <c r="A468" s="158" t="s">
        <v>112</v>
      </c>
      <c r="B468" s="157"/>
      <c r="C468" s="178">
        <f>C405/RES_summary!C$21</f>
        <v>0</v>
      </c>
      <c r="D468" s="178">
        <f>D405/RES_summary!D$21</f>
        <v>0</v>
      </c>
      <c r="E468" s="178">
        <f>E405/RES_summary!E$21</f>
        <v>0.2224147153339604</v>
      </c>
      <c r="F468" s="178">
        <f>F405/RES_summary!F$21</f>
        <v>0.68893459429000514</v>
      </c>
      <c r="G468" s="178">
        <f>G405/RES_summary!G$21</f>
        <v>0.22092207397935301</v>
      </c>
      <c r="H468" s="178">
        <f>H405/RES_summary!H$21</f>
        <v>0.14421603994771964</v>
      </c>
      <c r="I468" s="178">
        <f>I405/RES_summary!I$21</f>
        <v>0.16867378572220948</v>
      </c>
      <c r="J468" s="178">
        <f>J405/RES_summary!J$21</f>
        <v>0.22974100801470829</v>
      </c>
      <c r="K468" s="178">
        <f>K405/RES_summary!K$21</f>
        <v>0</v>
      </c>
      <c r="L468" s="178">
        <f>L405/RES_summary!L$21</f>
        <v>0.18579139328770752</v>
      </c>
      <c r="M468" s="178">
        <f>M405/RES_summary!M$21</f>
        <v>0</v>
      </c>
      <c r="N468" s="178">
        <f>N405/RES_summary!N$21</f>
        <v>0</v>
      </c>
      <c r="O468" s="178">
        <f>O405/RES_summary!O$21</f>
        <v>0</v>
      </c>
      <c r="P468" s="178">
        <f>P405/RES_summary!P$21</f>
        <v>0</v>
      </c>
      <c r="Q468" s="178">
        <f>Q405/RES_summary!Q$21</f>
        <v>0</v>
      </c>
    </row>
    <row r="469" spans="1:17" ht="12" customHeight="1" x14ac:dyDescent="0.25">
      <c r="A469" s="23" t="s">
        <v>60</v>
      </c>
      <c r="B469" s="156"/>
      <c r="C469" s="177">
        <f>C406/RES_summary!C$21</f>
        <v>0</v>
      </c>
      <c r="D469" s="177">
        <f>D406/RES_summary!D$21</f>
        <v>0</v>
      </c>
      <c r="E469" s="177">
        <f>E406/RES_summary!E$21</f>
        <v>0.2224147153339604</v>
      </c>
      <c r="F469" s="177">
        <f>F406/RES_summary!F$21</f>
        <v>0.68893459429000514</v>
      </c>
      <c r="G469" s="177">
        <f>G406/RES_summary!G$21</f>
        <v>0.22092207397935301</v>
      </c>
      <c r="H469" s="177">
        <f>H406/RES_summary!H$21</f>
        <v>0.14421603994771964</v>
      </c>
      <c r="I469" s="177">
        <f>I406/RES_summary!I$21</f>
        <v>0.16867378572220948</v>
      </c>
      <c r="J469" s="177">
        <f>J406/RES_summary!J$21</f>
        <v>0.22974100801470829</v>
      </c>
      <c r="K469" s="177">
        <f>K406/RES_summary!K$21</f>
        <v>0</v>
      </c>
      <c r="L469" s="177">
        <f>L406/RES_summary!L$21</f>
        <v>0.18579139328770752</v>
      </c>
      <c r="M469" s="177">
        <f>M406/RES_summary!M$21</f>
        <v>0</v>
      </c>
      <c r="N469" s="177">
        <f>N406/RES_summary!N$21</f>
        <v>0</v>
      </c>
      <c r="O469" s="177">
        <f>O406/RES_summary!O$21</f>
        <v>0</v>
      </c>
      <c r="P469" s="177">
        <f>P406/RES_summary!P$21</f>
        <v>0</v>
      </c>
      <c r="Q469" s="177">
        <f>Q406/RES_summary!Q$21</f>
        <v>0</v>
      </c>
    </row>
    <row r="470" spans="1:17" ht="12" customHeight="1" x14ac:dyDescent="0.25">
      <c r="A470" s="158" t="s">
        <v>63</v>
      </c>
      <c r="B470" s="157"/>
      <c r="C470" s="178">
        <f>C407/RES_summary!C$21</f>
        <v>0</v>
      </c>
      <c r="D470" s="178">
        <f>D407/RES_summary!D$21</f>
        <v>0</v>
      </c>
      <c r="E470" s="178">
        <f>E407/RES_summary!E$21</f>
        <v>25.090170628102172</v>
      </c>
      <c r="F470" s="178">
        <f>F407/RES_summary!F$21</f>
        <v>32.590544932788845</v>
      </c>
      <c r="G470" s="178">
        <f>G407/RES_summary!G$21</f>
        <v>22.782488275303166</v>
      </c>
      <c r="H470" s="178">
        <f>H407/RES_summary!H$21</f>
        <v>24.013227194181198</v>
      </c>
      <c r="I470" s="178">
        <f>I407/RES_summary!I$21</f>
        <v>25.163947401232868</v>
      </c>
      <c r="J470" s="178">
        <f>J407/RES_summary!J$21</f>
        <v>21.004198555266271</v>
      </c>
      <c r="K470" s="178">
        <f>K407/RES_summary!K$21</f>
        <v>0</v>
      </c>
      <c r="L470" s="178">
        <f>L407/RES_summary!L$21</f>
        <v>23.668645349700309</v>
      </c>
      <c r="M470" s="178">
        <f>M407/RES_summary!M$21</f>
        <v>0</v>
      </c>
      <c r="N470" s="178">
        <f>N407/RES_summary!N$21</f>
        <v>0</v>
      </c>
      <c r="O470" s="178">
        <f>O407/RES_summary!O$21</f>
        <v>0</v>
      </c>
      <c r="P470" s="178">
        <f>P407/RES_summary!P$21</f>
        <v>0</v>
      </c>
      <c r="Q470" s="178">
        <f>Q407/RES_summary!Q$21</f>
        <v>0</v>
      </c>
    </row>
    <row r="471" spans="1:17" ht="12" customHeight="1" x14ac:dyDescent="0.25">
      <c r="A471" s="167" t="s">
        <v>171</v>
      </c>
      <c r="B471" s="132"/>
      <c r="C471" s="183">
        <f>C408/RES_summary!C$21</f>
        <v>0</v>
      </c>
      <c r="D471" s="183">
        <f>D408/RES_summary!D$21</f>
        <v>0</v>
      </c>
      <c r="E471" s="183">
        <f>E408/RES_summary!E$21</f>
        <v>33.462649408709908</v>
      </c>
      <c r="F471" s="183">
        <f>F408/RES_summary!F$21</f>
        <v>32.95875024574903</v>
      </c>
      <c r="G471" s="183">
        <f>G408/RES_summary!G$21</f>
        <v>32.324352600361749</v>
      </c>
      <c r="H471" s="183">
        <f>H408/RES_summary!H$21</f>
        <v>31.412662349871063</v>
      </c>
      <c r="I471" s="183">
        <f>I408/RES_summary!I$21</f>
        <v>30.735601100257721</v>
      </c>
      <c r="J471" s="183">
        <f>J408/RES_summary!J$21</f>
        <v>29.983683417843331</v>
      </c>
      <c r="K471" s="183">
        <f>K408/RES_summary!K$21</f>
        <v>0</v>
      </c>
      <c r="L471" s="183">
        <f>L408/RES_summary!L$21</f>
        <v>31.706230394431138</v>
      </c>
      <c r="M471" s="183">
        <f>M408/RES_summary!M$21</f>
        <v>0</v>
      </c>
      <c r="N471" s="183">
        <f>N408/RES_summary!N$21</f>
        <v>0</v>
      </c>
      <c r="O471" s="183">
        <f>O408/RES_summary!O$21</f>
        <v>0</v>
      </c>
      <c r="P471" s="183">
        <f>P408/RES_summary!P$21</f>
        <v>0</v>
      </c>
      <c r="Q471" s="183">
        <f>Q408/RES_summary!Q$21</f>
        <v>0</v>
      </c>
    </row>
    <row r="472" spans="1:17" ht="12" customHeight="1" x14ac:dyDescent="0.25">
      <c r="A472" s="167" t="s">
        <v>144</v>
      </c>
      <c r="B472" s="132"/>
      <c r="C472" s="183">
        <f>C409/RES_summary!C$21</f>
        <v>0</v>
      </c>
      <c r="D472" s="183">
        <f>D409/RES_summary!D$21</f>
        <v>0</v>
      </c>
      <c r="E472" s="183">
        <f>E409/RES_summary!E$21</f>
        <v>0</v>
      </c>
      <c r="F472" s="183">
        <f>F409/RES_summary!F$21</f>
        <v>0</v>
      </c>
      <c r="G472" s="183">
        <f>G409/RES_summary!G$21</f>
        <v>0</v>
      </c>
      <c r="H472" s="183">
        <f>H409/RES_summary!H$21</f>
        <v>0</v>
      </c>
      <c r="I472" s="183">
        <f>I409/RES_summary!I$21</f>
        <v>0</v>
      </c>
      <c r="J472" s="183">
        <f>J409/RES_summary!J$21</f>
        <v>0</v>
      </c>
      <c r="K472" s="183">
        <f>K409/RES_summary!K$21</f>
        <v>0</v>
      </c>
      <c r="L472" s="183">
        <f>L409/RES_summary!L$21</f>
        <v>0</v>
      </c>
      <c r="M472" s="183">
        <f>M409/RES_summary!M$21</f>
        <v>0</v>
      </c>
      <c r="N472" s="183">
        <f>N409/RES_summary!N$21</f>
        <v>0</v>
      </c>
      <c r="O472" s="183">
        <f>O409/RES_summary!O$21</f>
        <v>0</v>
      </c>
      <c r="P472" s="183">
        <f>P409/RES_summary!P$21</f>
        <v>0</v>
      </c>
      <c r="Q472" s="183">
        <f>Q409/RES_summary!Q$21</f>
        <v>0</v>
      </c>
    </row>
    <row r="473" spans="1:17" ht="12" customHeight="1" x14ac:dyDescent="0.25">
      <c r="A473" s="167" t="s">
        <v>143</v>
      </c>
      <c r="B473" s="132"/>
      <c r="C473" s="183">
        <f>C410/RES_summary!C$21</f>
        <v>0</v>
      </c>
      <c r="D473" s="183">
        <f>D410/RES_summary!D$21</f>
        <v>0</v>
      </c>
      <c r="E473" s="183">
        <f>E410/RES_summary!E$21</f>
        <v>0</v>
      </c>
      <c r="F473" s="183">
        <f>F410/RES_summary!F$21</f>
        <v>0</v>
      </c>
      <c r="G473" s="183">
        <f>G410/RES_summary!G$21</f>
        <v>0</v>
      </c>
      <c r="H473" s="183">
        <f>H410/RES_summary!H$21</f>
        <v>0</v>
      </c>
      <c r="I473" s="183">
        <f>I410/RES_summary!I$21</f>
        <v>0</v>
      </c>
      <c r="J473" s="183">
        <f>J410/RES_summary!J$21</f>
        <v>0</v>
      </c>
      <c r="K473" s="183">
        <f>K410/RES_summary!K$21</f>
        <v>0</v>
      </c>
      <c r="L473" s="183">
        <f>L410/RES_summary!L$21</f>
        <v>0</v>
      </c>
      <c r="M473" s="183">
        <f>M410/RES_summary!M$21</f>
        <v>0</v>
      </c>
      <c r="N473" s="183">
        <f>N410/RES_summary!N$21</f>
        <v>0</v>
      </c>
      <c r="O473" s="183">
        <f>O410/RES_summary!O$21</f>
        <v>0</v>
      </c>
      <c r="P473" s="183">
        <f>P410/RES_summary!P$21</f>
        <v>0</v>
      </c>
      <c r="Q473" s="183">
        <f>Q410/RES_summary!Q$21</f>
        <v>0</v>
      </c>
    </row>
    <row r="474" spans="1:17" ht="12" customHeight="1" x14ac:dyDescent="0.25">
      <c r="A474" s="166" t="s">
        <v>57</v>
      </c>
      <c r="B474" s="165"/>
      <c r="C474" s="182">
        <f>C411/RES_summary!C$21</f>
        <v>0</v>
      </c>
      <c r="D474" s="182">
        <f>D411/RES_summary!D$21</f>
        <v>0</v>
      </c>
      <c r="E474" s="182">
        <f>E411/RES_summary!E$21</f>
        <v>0</v>
      </c>
      <c r="F474" s="182">
        <f>F411/RES_summary!F$21</f>
        <v>0</v>
      </c>
      <c r="G474" s="182">
        <f>G411/RES_summary!G$21</f>
        <v>0</v>
      </c>
      <c r="H474" s="182">
        <f>H411/RES_summary!H$21</f>
        <v>0</v>
      </c>
      <c r="I474" s="182">
        <f>I411/RES_summary!I$21</f>
        <v>0</v>
      </c>
      <c r="J474" s="182">
        <f>J411/RES_summary!J$21</f>
        <v>0</v>
      </c>
      <c r="K474" s="182">
        <f>K411/RES_summary!K$21</f>
        <v>0</v>
      </c>
      <c r="L474" s="182">
        <f>L411/RES_summary!L$21</f>
        <v>0</v>
      </c>
      <c r="M474" s="182">
        <f>M411/RES_summary!M$21</f>
        <v>0</v>
      </c>
      <c r="N474" s="182">
        <f>N411/RES_summary!N$21</f>
        <v>0</v>
      </c>
      <c r="O474" s="182">
        <f>O411/RES_summary!O$21</f>
        <v>0</v>
      </c>
      <c r="P474" s="182">
        <f>P411/RES_summary!P$21</f>
        <v>0</v>
      </c>
      <c r="Q474" s="182">
        <f>Q411/RES_summary!Q$21</f>
        <v>0</v>
      </c>
    </row>
    <row r="475" spans="1:17" ht="12" customHeight="1" x14ac:dyDescent="0.25">
      <c r="A475" s="147" t="s">
        <v>59</v>
      </c>
      <c r="B475" s="164"/>
      <c r="C475" s="181">
        <f>C412/RES_summary!C$21</f>
        <v>0</v>
      </c>
      <c r="D475" s="181">
        <f>D412/RES_summary!D$21</f>
        <v>0</v>
      </c>
      <c r="E475" s="181">
        <f>E412/RES_summary!E$21</f>
        <v>0</v>
      </c>
      <c r="F475" s="181">
        <f>F412/RES_summary!F$21</f>
        <v>0</v>
      </c>
      <c r="G475" s="181">
        <f>G412/RES_summary!G$21</f>
        <v>0</v>
      </c>
      <c r="H475" s="181">
        <f>H412/RES_summary!H$21</f>
        <v>0</v>
      </c>
      <c r="I475" s="181">
        <f>I412/RES_summary!I$21</f>
        <v>0</v>
      </c>
      <c r="J475" s="181">
        <f>J412/RES_summary!J$21</f>
        <v>0</v>
      </c>
      <c r="K475" s="181">
        <f>K412/RES_summary!K$21</f>
        <v>0</v>
      </c>
      <c r="L475" s="181">
        <f>L412/RES_summary!L$21</f>
        <v>0</v>
      </c>
      <c r="M475" s="181">
        <f>M412/RES_summary!M$21</f>
        <v>0</v>
      </c>
      <c r="N475" s="181">
        <f>N412/RES_summary!N$21</f>
        <v>0</v>
      </c>
      <c r="O475" s="181">
        <f>O412/RES_summary!O$21</f>
        <v>0</v>
      </c>
      <c r="P475" s="181">
        <f>P412/RES_summary!P$21</f>
        <v>0</v>
      </c>
      <c r="Q475" s="181">
        <f>Q412/RES_summary!Q$21</f>
        <v>0</v>
      </c>
    </row>
    <row r="476" spans="1:17" ht="12" customHeight="1" x14ac:dyDescent="0.25">
      <c r="A476" s="163" t="s">
        <v>142</v>
      </c>
      <c r="B476" s="162"/>
      <c r="C476" s="180">
        <f>C413/RES_summary!C$21</f>
        <v>0</v>
      </c>
      <c r="D476" s="180">
        <f>D413/RES_summary!D$21</f>
        <v>0</v>
      </c>
      <c r="E476" s="180">
        <f>E413/RES_summary!E$21</f>
        <v>22.624512428974107</v>
      </c>
      <c r="F476" s="180">
        <f>F413/RES_summary!F$21</f>
        <v>22.533904541300053</v>
      </c>
      <c r="G476" s="180">
        <f>G413/RES_summary!G$21</f>
        <v>20.662856049823183</v>
      </c>
      <c r="H476" s="180">
        <f>H413/RES_summary!H$21</f>
        <v>20.55245538410929</v>
      </c>
      <c r="I476" s="180">
        <f>I413/RES_summary!I$21</f>
        <v>20.337936283990956</v>
      </c>
      <c r="J476" s="180">
        <f>J413/RES_summary!J$21</f>
        <v>20.360762484527221</v>
      </c>
      <c r="K476" s="180">
        <f>K413/RES_summary!K$21</f>
        <v>0</v>
      </c>
      <c r="L476" s="180">
        <f>L413/RES_summary!L$21</f>
        <v>22.580203753294281</v>
      </c>
      <c r="M476" s="180">
        <f>M413/RES_summary!M$21</f>
        <v>0</v>
      </c>
      <c r="N476" s="180">
        <f>N413/RES_summary!N$21</f>
        <v>0</v>
      </c>
      <c r="O476" s="180">
        <f>O413/RES_summary!O$21</f>
        <v>0</v>
      </c>
      <c r="P476" s="180">
        <f>P413/RES_summary!P$21</f>
        <v>0</v>
      </c>
      <c r="Q476" s="180">
        <f>Q413/RES_summary!Q$21</f>
        <v>0</v>
      </c>
    </row>
    <row r="477" spans="1:17" ht="12" customHeight="1" x14ac:dyDescent="0.25">
      <c r="A477" s="161" t="s">
        <v>141</v>
      </c>
      <c r="B477" s="160"/>
      <c r="C477" s="179">
        <f>C414/RES_summary!C$21</f>
        <v>0</v>
      </c>
      <c r="D477" s="179">
        <f>D414/RES_summary!D$21</f>
        <v>0</v>
      </c>
      <c r="E477" s="179">
        <f>E414/RES_summary!E$21</f>
        <v>19.872020772255876</v>
      </c>
      <c r="F477" s="179">
        <f>F414/RES_summary!F$21</f>
        <v>19.789365329084674</v>
      </c>
      <c r="G477" s="179">
        <f>G414/RES_summary!G$21</f>
        <v>18.406130752693034</v>
      </c>
      <c r="H477" s="179">
        <f>H414/RES_summary!H$21</f>
        <v>18.319563876389818</v>
      </c>
      <c r="I477" s="179">
        <f>I414/RES_summary!I$21</f>
        <v>18.064817747945206</v>
      </c>
      <c r="J477" s="179">
        <f>J414/RES_summary!J$21</f>
        <v>17.956812922332844</v>
      </c>
      <c r="K477" s="179">
        <f>K414/RES_summary!K$21</f>
        <v>0</v>
      </c>
      <c r="L477" s="179">
        <f>L414/RES_summary!L$21</f>
        <v>19.333153480278281</v>
      </c>
      <c r="M477" s="179">
        <f>M414/RES_summary!M$21</f>
        <v>0</v>
      </c>
      <c r="N477" s="179">
        <f>N414/RES_summary!N$21</f>
        <v>0</v>
      </c>
      <c r="O477" s="179">
        <f>O414/RES_summary!O$21</f>
        <v>0</v>
      </c>
      <c r="P477" s="179">
        <f>P414/RES_summary!P$21</f>
        <v>0</v>
      </c>
      <c r="Q477" s="179">
        <f>Q414/RES_summary!Q$21</f>
        <v>0</v>
      </c>
    </row>
    <row r="478" spans="1:17" ht="12" customHeight="1" x14ac:dyDescent="0.25">
      <c r="A478" s="148" t="s">
        <v>60</v>
      </c>
      <c r="B478" s="156"/>
      <c r="C478" s="177">
        <f>C415/RES_summary!C$21</f>
        <v>0</v>
      </c>
      <c r="D478" s="177">
        <f>D415/RES_summary!D$21</f>
        <v>0</v>
      </c>
      <c r="E478" s="177">
        <f>E415/RES_summary!E$21</f>
        <v>14.945436930747523</v>
      </c>
      <c r="F478" s="177">
        <f>F415/RES_summary!F$21</f>
        <v>14.906591405705308</v>
      </c>
      <c r="G478" s="177">
        <f>G415/RES_summary!G$21</f>
        <v>13.591414658141689</v>
      </c>
      <c r="H478" s="177">
        <f>H415/RES_summary!H$21</f>
        <v>13.573627861681263</v>
      </c>
      <c r="I478" s="177">
        <f>I415/RES_summary!I$21</f>
        <v>13.388557070261813</v>
      </c>
      <c r="J478" s="177">
        <f>J415/RES_summary!J$21</f>
        <v>13.317668143346618</v>
      </c>
      <c r="K478" s="177">
        <f>K415/RES_summary!K$21</f>
        <v>0</v>
      </c>
      <c r="L478" s="177">
        <f>L415/RES_summary!L$21</f>
        <v>14.744201188940465</v>
      </c>
      <c r="M478" s="177">
        <f>M415/RES_summary!M$21</f>
        <v>0</v>
      </c>
      <c r="N478" s="177">
        <f>N415/RES_summary!N$21</f>
        <v>0</v>
      </c>
      <c r="O478" s="177">
        <f>O415/RES_summary!O$21</f>
        <v>0</v>
      </c>
      <c r="P478" s="177">
        <f>P415/RES_summary!P$21</f>
        <v>0</v>
      </c>
      <c r="Q478" s="177">
        <f>Q415/RES_summary!Q$21</f>
        <v>0</v>
      </c>
    </row>
    <row r="479" spans="1:17" ht="12" customHeight="1" x14ac:dyDescent="0.25">
      <c r="A479" s="148" t="s">
        <v>59</v>
      </c>
      <c r="B479" s="156"/>
      <c r="C479" s="177">
        <f>C416/RES_summary!C$21</f>
        <v>0</v>
      </c>
      <c r="D479" s="177">
        <f>D416/RES_summary!D$21</f>
        <v>0</v>
      </c>
      <c r="E479" s="177">
        <f>E416/RES_summary!E$21</f>
        <v>4.9265838415083518</v>
      </c>
      <c r="F479" s="177">
        <f>F416/RES_summary!F$21</f>
        <v>4.8827739233793643</v>
      </c>
      <c r="G479" s="177">
        <f>G416/RES_summary!G$21</f>
        <v>4.8147160945513461</v>
      </c>
      <c r="H479" s="177">
        <f>H416/RES_summary!H$21</f>
        <v>4.7459360147085503</v>
      </c>
      <c r="I479" s="177">
        <f>I416/RES_summary!I$21</f>
        <v>4.6762606776833904</v>
      </c>
      <c r="J479" s="177">
        <f>J416/RES_summary!J$21</f>
        <v>4.6391447789862257</v>
      </c>
      <c r="K479" s="177">
        <f>K416/RES_summary!K$21</f>
        <v>0</v>
      </c>
      <c r="L479" s="177">
        <f>L416/RES_summary!L$21</f>
        <v>4.5889522913378142</v>
      </c>
      <c r="M479" s="177">
        <f>M416/RES_summary!M$21</f>
        <v>0</v>
      </c>
      <c r="N479" s="177">
        <f>N416/RES_summary!N$21</f>
        <v>0</v>
      </c>
      <c r="O479" s="177">
        <f>O416/RES_summary!O$21</f>
        <v>0</v>
      </c>
      <c r="P479" s="177">
        <f>P416/RES_summary!P$21</f>
        <v>0</v>
      </c>
      <c r="Q479" s="177">
        <f>Q416/RES_summary!Q$21</f>
        <v>0</v>
      </c>
    </row>
    <row r="480" spans="1:17" ht="12" customHeight="1" x14ac:dyDescent="0.25">
      <c r="A480" s="158" t="s">
        <v>62</v>
      </c>
      <c r="B480" s="157"/>
      <c r="C480" s="178">
        <f>C417/RES_summary!C$21</f>
        <v>0</v>
      </c>
      <c r="D480" s="178">
        <f>D417/RES_summary!D$21</f>
        <v>0</v>
      </c>
      <c r="E480" s="178">
        <f>E417/RES_summary!E$21</f>
        <v>10.697268282383863</v>
      </c>
      <c r="F480" s="178">
        <f>F417/RES_summary!F$21</f>
        <v>10.358822156583374</v>
      </c>
      <c r="G480" s="178">
        <f>G417/RES_summary!G$21</f>
        <v>9.7995953486635461</v>
      </c>
      <c r="H480" s="178">
        <f>H417/RES_summary!H$21</f>
        <v>9.9431527143835972</v>
      </c>
      <c r="I480" s="178">
        <f>I417/RES_summary!I$21</f>
        <v>9.6796240516191645</v>
      </c>
      <c r="J480" s="178">
        <f>J417/RES_summary!J$21</f>
        <v>10.074097174301558</v>
      </c>
      <c r="K480" s="178">
        <f>K417/RES_summary!K$21</f>
        <v>0</v>
      </c>
      <c r="L480" s="178">
        <f>L417/RES_summary!L$21</f>
        <v>10.516996899640741</v>
      </c>
      <c r="M480" s="178">
        <f>M417/RES_summary!M$21</f>
        <v>0</v>
      </c>
      <c r="N480" s="178">
        <f>N417/RES_summary!N$21</f>
        <v>0</v>
      </c>
      <c r="O480" s="178">
        <f>O417/RES_summary!O$21</f>
        <v>0</v>
      </c>
      <c r="P480" s="178">
        <f>P417/RES_summary!P$21</f>
        <v>0</v>
      </c>
      <c r="Q480" s="178">
        <f>Q417/RES_summary!Q$21</f>
        <v>0</v>
      </c>
    </row>
    <row r="481" spans="1:17" ht="12" customHeight="1" x14ac:dyDescent="0.25">
      <c r="A481" s="23" t="s">
        <v>58</v>
      </c>
      <c r="B481" s="156"/>
      <c r="C481" s="177">
        <f>C418/RES_summary!C$21</f>
        <v>0</v>
      </c>
      <c r="D481" s="177">
        <f>D418/RES_summary!D$21</f>
        <v>0</v>
      </c>
      <c r="E481" s="177">
        <f>E418/RES_summary!E$21</f>
        <v>0</v>
      </c>
      <c r="F481" s="177">
        <f>F418/RES_summary!F$21</f>
        <v>0</v>
      </c>
      <c r="G481" s="177">
        <f>G418/RES_summary!G$21</f>
        <v>0</v>
      </c>
      <c r="H481" s="177">
        <f>H418/RES_summary!H$21</f>
        <v>0</v>
      </c>
      <c r="I481" s="177">
        <f>I418/RES_summary!I$21</f>
        <v>0</v>
      </c>
      <c r="J481" s="177">
        <f>J418/RES_summary!J$21</f>
        <v>0</v>
      </c>
      <c r="K481" s="177">
        <f>K418/RES_summary!K$21</f>
        <v>0</v>
      </c>
      <c r="L481" s="177">
        <f>L418/RES_summary!L$21</f>
        <v>0</v>
      </c>
      <c r="M481" s="177">
        <f>M418/RES_summary!M$21</f>
        <v>0</v>
      </c>
      <c r="N481" s="177">
        <f>N418/RES_summary!N$21</f>
        <v>0</v>
      </c>
      <c r="O481" s="177">
        <f>O418/RES_summary!O$21</f>
        <v>0</v>
      </c>
      <c r="P481" s="177">
        <f>P418/RES_summary!P$21</f>
        <v>0</v>
      </c>
      <c r="Q481" s="177">
        <f>Q418/RES_summary!Q$21</f>
        <v>0</v>
      </c>
    </row>
    <row r="482" spans="1:17" ht="12" customHeight="1" x14ac:dyDescent="0.25">
      <c r="A482" s="23" t="s">
        <v>57</v>
      </c>
      <c r="B482" s="156"/>
      <c r="C482" s="177">
        <f>C419/RES_summary!C$21</f>
        <v>0</v>
      </c>
      <c r="D482" s="177">
        <f>D419/RES_summary!D$21</f>
        <v>0</v>
      </c>
      <c r="E482" s="177">
        <f>E419/RES_summary!E$21</f>
        <v>0</v>
      </c>
      <c r="F482" s="177">
        <f>F419/RES_summary!F$21</f>
        <v>0</v>
      </c>
      <c r="G482" s="177">
        <f>G419/RES_summary!G$21</f>
        <v>0</v>
      </c>
      <c r="H482" s="177">
        <f>H419/RES_summary!H$21</f>
        <v>0</v>
      </c>
      <c r="I482" s="177">
        <f>I419/RES_summary!I$21</f>
        <v>0</v>
      </c>
      <c r="J482" s="177">
        <f>J419/RES_summary!J$21</f>
        <v>0</v>
      </c>
      <c r="K482" s="177">
        <f>K419/RES_summary!K$21</f>
        <v>0</v>
      </c>
      <c r="L482" s="177">
        <f>L419/RES_summary!L$21</f>
        <v>0</v>
      </c>
      <c r="M482" s="177">
        <f>M419/RES_summary!M$21</f>
        <v>0</v>
      </c>
      <c r="N482" s="177">
        <f>N419/RES_summary!N$21</f>
        <v>0</v>
      </c>
      <c r="O482" s="177">
        <f>O419/RES_summary!O$21</f>
        <v>0</v>
      </c>
      <c r="P482" s="177">
        <f>P419/RES_summary!P$21</f>
        <v>0</v>
      </c>
      <c r="Q482" s="177">
        <f>Q419/RES_summary!Q$21</f>
        <v>0</v>
      </c>
    </row>
    <row r="483" spans="1:17" ht="12" customHeight="1" x14ac:dyDescent="0.25">
      <c r="A483" s="29" t="s">
        <v>140</v>
      </c>
      <c r="B483" s="57"/>
      <c r="C483" s="176">
        <f>C420/RES_summary!C$21</f>
        <v>0</v>
      </c>
      <c r="D483" s="176">
        <f>D420/RES_summary!D$21</f>
        <v>0</v>
      </c>
      <c r="E483" s="176">
        <f>E420/RES_summary!E$21</f>
        <v>10.697268282383863</v>
      </c>
      <c r="F483" s="176">
        <f>F420/RES_summary!F$21</f>
        <v>10.358822156583374</v>
      </c>
      <c r="G483" s="176">
        <f>G420/RES_summary!G$21</f>
        <v>9.7995953486635461</v>
      </c>
      <c r="H483" s="176">
        <f>H420/RES_summary!H$21</f>
        <v>9.9431527143835972</v>
      </c>
      <c r="I483" s="176">
        <f>I420/RES_summary!I$21</f>
        <v>9.6796240516191645</v>
      </c>
      <c r="J483" s="176">
        <f>J420/RES_summary!J$21</f>
        <v>10.074097174301558</v>
      </c>
      <c r="K483" s="176">
        <f>K420/RES_summary!K$21</f>
        <v>0</v>
      </c>
      <c r="L483" s="176">
        <f>L420/RES_summary!L$21</f>
        <v>10.516996899640741</v>
      </c>
      <c r="M483" s="176">
        <f>M420/RES_summary!M$21</f>
        <v>0</v>
      </c>
      <c r="N483" s="176">
        <f>N420/RES_summary!N$21</f>
        <v>0</v>
      </c>
      <c r="O483" s="176">
        <f>O420/RES_summary!O$21</f>
        <v>0</v>
      </c>
      <c r="P483" s="176">
        <f>P420/RES_summary!P$21</f>
        <v>0</v>
      </c>
      <c r="Q483" s="176">
        <f>Q420/RES_summary!Q$21</f>
        <v>0</v>
      </c>
    </row>
    <row r="485" spans="1:17" ht="12" customHeight="1" x14ac:dyDescent="0.25">
      <c r="A485" s="152" t="s">
        <v>185</v>
      </c>
      <c r="B485" s="168"/>
      <c r="C485" s="184">
        <f>C422/RES_summary!C$21</f>
        <v>0</v>
      </c>
      <c r="D485" s="184">
        <f>D422/RES_summary!D$21</f>
        <v>0</v>
      </c>
      <c r="E485" s="184">
        <f>E422/RES_summary!E$21</f>
        <v>114.41927608993632</v>
      </c>
      <c r="F485" s="184">
        <f>F422/RES_summary!F$21</f>
        <v>117.03140911691757</v>
      </c>
      <c r="G485" s="184">
        <f>G422/RES_summary!G$21</f>
        <v>107.69789733042489</v>
      </c>
      <c r="H485" s="184">
        <f>H422/RES_summary!H$21</f>
        <v>104.2240086030743</v>
      </c>
      <c r="I485" s="184">
        <f>I422/RES_summary!I$21</f>
        <v>100.11083414138595</v>
      </c>
      <c r="J485" s="184">
        <f>J422/RES_summary!J$21</f>
        <v>100.48304258679562</v>
      </c>
      <c r="K485" s="184">
        <f>K422/RES_summary!K$21</f>
        <v>0</v>
      </c>
      <c r="L485" s="184">
        <f>L422/RES_summary!L$21</f>
        <v>99.721977423077249</v>
      </c>
      <c r="M485" s="184">
        <f>M422/RES_summary!M$21</f>
        <v>0</v>
      </c>
      <c r="N485" s="184">
        <f>N422/RES_summary!N$21</f>
        <v>0</v>
      </c>
      <c r="O485" s="184">
        <f>O422/RES_summary!O$21</f>
        <v>0</v>
      </c>
      <c r="P485" s="184">
        <f>P422/RES_summary!P$21</f>
        <v>0</v>
      </c>
      <c r="Q485" s="184">
        <f>Q422/RES_summary!Q$21</f>
        <v>0</v>
      </c>
    </row>
    <row r="486" spans="1:17" ht="12" customHeight="1" x14ac:dyDescent="0.25">
      <c r="A486" s="158" t="s">
        <v>65</v>
      </c>
      <c r="B486" s="157"/>
      <c r="C486" s="178">
        <f>C423/RES_summary!C$21</f>
        <v>0</v>
      </c>
      <c r="D486" s="178">
        <f>D423/RES_summary!D$21</f>
        <v>0</v>
      </c>
      <c r="E486" s="178">
        <f>E423/RES_summary!E$21</f>
        <v>88.953904606408642</v>
      </c>
      <c r="F486" s="178">
        <f>F423/RES_summary!F$21</f>
        <v>92.675464331150792</v>
      </c>
      <c r="G486" s="178">
        <f>G423/RES_summary!G$21</f>
        <v>83.872376643233551</v>
      </c>
      <c r="H486" s="178">
        <f>H423/RES_summary!H$21</f>
        <v>80.705513162576793</v>
      </c>
      <c r="I486" s="178">
        <f>I423/RES_summary!I$21</f>
        <v>77.093859305162738</v>
      </c>
      <c r="J486" s="178">
        <f>J423/RES_summary!J$21</f>
        <v>76.140512395352388</v>
      </c>
      <c r="K486" s="178">
        <f>K423/RES_summary!K$21</f>
        <v>0</v>
      </c>
      <c r="L486" s="178">
        <f>L423/RES_summary!L$21</f>
        <v>73.504419272394586</v>
      </c>
      <c r="M486" s="178">
        <f>M423/RES_summary!M$21</f>
        <v>0</v>
      </c>
      <c r="N486" s="178">
        <f>N423/RES_summary!N$21</f>
        <v>0</v>
      </c>
      <c r="O486" s="178">
        <f>O423/RES_summary!O$21</f>
        <v>0</v>
      </c>
      <c r="P486" s="178">
        <f>P423/RES_summary!P$21</f>
        <v>0</v>
      </c>
      <c r="Q486" s="178">
        <f>Q423/RES_summary!Q$21</f>
        <v>0</v>
      </c>
    </row>
    <row r="487" spans="1:17" ht="12" customHeight="1" x14ac:dyDescent="0.25">
      <c r="A487" s="23" t="s">
        <v>58</v>
      </c>
      <c r="B487" s="156"/>
      <c r="C487" s="177">
        <f>C424/RES_summary!C$21</f>
        <v>0</v>
      </c>
      <c r="D487" s="177">
        <f>D424/RES_summary!D$21</f>
        <v>0</v>
      </c>
      <c r="E487" s="177">
        <f>E424/RES_summary!E$21</f>
        <v>87.92942584824614</v>
      </c>
      <c r="F487" s="177">
        <f>F424/RES_summary!F$21</f>
        <v>91.69546075603759</v>
      </c>
      <c r="G487" s="177">
        <f>G424/RES_summary!G$21</f>
        <v>83.311555730655584</v>
      </c>
      <c r="H487" s="177">
        <f>H424/RES_summary!H$21</f>
        <v>80.030256586077016</v>
      </c>
      <c r="I487" s="177">
        <f>I424/RES_summary!I$21</f>
        <v>76.446823357035171</v>
      </c>
      <c r="J487" s="177">
        <f>J424/RES_summary!J$21</f>
        <v>75.30875461312003</v>
      </c>
      <c r="K487" s="177">
        <f>K424/RES_summary!K$21</f>
        <v>0</v>
      </c>
      <c r="L487" s="177">
        <f>L424/RES_summary!L$21</f>
        <v>72.423851650252331</v>
      </c>
      <c r="M487" s="177">
        <f>M424/RES_summary!M$21</f>
        <v>0</v>
      </c>
      <c r="N487" s="177">
        <f>N424/RES_summary!N$21</f>
        <v>0</v>
      </c>
      <c r="O487" s="177">
        <f>O424/RES_summary!O$21</f>
        <v>0</v>
      </c>
      <c r="P487" s="177">
        <f>P424/RES_summary!P$21</f>
        <v>0</v>
      </c>
      <c r="Q487" s="177">
        <f>Q424/RES_summary!Q$21</f>
        <v>0</v>
      </c>
    </row>
    <row r="488" spans="1:17" ht="12" customHeight="1" x14ac:dyDescent="0.25">
      <c r="A488" s="23" t="s">
        <v>60</v>
      </c>
      <c r="B488" s="156"/>
      <c r="C488" s="177">
        <f>C425/RES_summary!C$21</f>
        <v>0</v>
      </c>
      <c r="D488" s="177">
        <f>D425/RES_summary!D$21</f>
        <v>0</v>
      </c>
      <c r="E488" s="177">
        <f>E425/RES_summary!E$21</f>
        <v>1.0244787581624955</v>
      </c>
      <c r="F488" s="177">
        <f>F425/RES_summary!F$21</f>
        <v>0.98000357511319947</v>
      </c>
      <c r="G488" s="177">
        <f>G425/RES_summary!G$21</f>
        <v>0.56082091257797639</v>
      </c>
      <c r="H488" s="177">
        <f>H425/RES_summary!H$21</f>
        <v>0.67525657649977022</v>
      </c>
      <c r="I488" s="177">
        <f>I425/RES_summary!I$21</f>
        <v>0.6470359481275616</v>
      </c>
      <c r="J488" s="177">
        <f>J425/RES_summary!J$21</f>
        <v>0.83175778223235364</v>
      </c>
      <c r="K488" s="177">
        <f>K425/RES_summary!K$21</f>
        <v>0</v>
      </c>
      <c r="L488" s="177">
        <f>L425/RES_summary!L$21</f>
        <v>1.080567622142262</v>
      </c>
      <c r="M488" s="177">
        <f>M425/RES_summary!M$21</f>
        <v>0</v>
      </c>
      <c r="N488" s="177">
        <f>N425/RES_summary!N$21</f>
        <v>0</v>
      </c>
      <c r="O488" s="177">
        <f>O425/RES_summary!O$21</f>
        <v>0</v>
      </c>
      <c r="P488" s="177">
        <f>P425/RES_summary!P$21</f>
        <v>0</v>
      </c>
      <c r="Q488" s="177">
        <f>Q425/RES_summary!Q$21</f>
        <v>0</v>
      </c>
    </row>
    <row r="489" spans="1:17" ht="12" customHeight="1" x14ac:dyDescent="0.25">
      <c r="A489" s="158" t="s">
        <v>112</v>
      </c>
      <c r="B489" s="157"/>
      <c r="C489" s="178">
        <f>C426/RES_summary!C$21</f>
        <v>0</v>
      </c>
      <c r="D489" s="178">
        <f>D426/RES_summary!D$21</f>
        <v>0</v>
      </c>
      <c r="E489" s="178">
        <f>E426/RES_summary!E$21</f>
        <v>0.45768418073972744</v>
      </c>
      <c r="F489" s="178">
        <f>F426/RES_summary!F$21</f>
        <v>1.4831106907520397</v>
      </c>
      <c r="G489" s="178">
        <f>G426/RES_summary!G$21</f>
        <v>0.49365560946118314</v>
      </c>
      <c r="H489" s="178">
        <f>H426/RES_summary!H$21</f>
        <v>0.33208073199871357</v>
      </c>
      <c r="I489" s="178">
        <f>I426/RES_summary!I$21</f>
        <v>0.40027895770873972</v>
      </c>
      <c r="J489" s="178">
        <f>J426/RES_summary!J$21</f>
        <v>0.57858894573993214</v>
      </c>
      <c r="K489" s="178">
        <f>K426/RES_summary!K$21</f>
        <v>0</v>
      </c>
      <c r="L489" s="178">
        <f>L426/RES_summary!L$21</f>
        <v>0.55131351593522437</v>
      </c>
      <c r="M489" s="178">
        <f>M426/RES_summary!M$21</f>
        <v>0</v>
      </c>
      <c r="N489" s="178">
        <f>N426/RES_summary!N$21</f>
        <v>0</v>
      </c>
      <c r="O489" s="178">
        <f>O426/RES_summary!O$21</f>
        <v>0</v>
      </c>
      <c r="P489" s="178">
        <f>P426/RES_summary!P$21</f>
        <v>0</v>
      </c>
      <c r="Q489" s="178">
        <f>Q426/RES_summary!Q$21</f>
        <v>0</v>
      </c>
    </row>
    <row r="490" spans="1:17" ht="12" customHeight="1" x14ac:dyDescent="0.25">
      <c r="A490" s="23" t="s">
        <v>60</v>
      </c>
      <c r="B490" s="156"/>
      <c r="C490" s="177">
        <f>C427/RES_summary!C$21</f>
        <v>0</v>
      </c>
      <c r="D490" s="177">
        <f>D427/RES_summary!D$21</f>
        <v>0</v>
      </c>
      <c r="E490" s="177">
        <f>E427/RES_summary!E$21</f>
        <v>0.45768418073972744</v>
      </c>
      <c r="F490" s="177">
        <f>F427/RES_summary!F$21</f>
        <v>1.4831106907520397</v>
      </c>
      <c r="G490" s="177">
        <f>G427/RES_summary!G$21</f>
        <v>0.49365560946118314</v>
      </c>
      <c r="H490" s="177">
        <f>H427/RES_summary!H$21</f>
        <v>0.33208073199871357</v>
      </c>
      <c r="I490" s="177">
        <f>I427/RES_summary!I$21</f>
        <v>0.40027895770873972</v>
      </c>
      <c r="J490" s="177">
        <f>J427/RES_summary!J$21</f>
        <v>0.57858894573993214</v>
      </c>
      <c r="K490" s="177">
        <f>K427/RES_summary!K$21</f>
        <v>0</v>
      </c>
      <c r="L490" s="177">
        <f>L427/RES_summary!L$21</f>
        <v>0.55131351593522437</v>
      </c>
      <c r="M490" s="177">
        <f>M427/RES_summary!M$21</f>
        <v>0</v>
      </c>
      <c r="N490" s="177">
        <f>N427/RES_summary!N$21</f>
        <v>0</v>
      </c>
      <c r="O490" s="177">
        <f>O427/RES_summary!O$21</f>
        <v>0</v>
      </c>
      <c r="P490" s="177">
        <f>P427/RES_summary!P$21</f>
        <v>0</v>
      </c>
      <c r="Q490" s="177">
        <f>Q427/RES_summary!Q$21</f>
        <v>0</v>
      </c>
    </row>
    <row r="491" spans="1:17" ht="12" customHeight="1" x14ac:dyDescent="0.25">
      <c r="A491" s="158" t="s">
        <v>63</v>
      </c>
      <c r="B491" s="157"/>
      <c r="C491" s="178">
        <f>C428/RES_summary!C$21</f>
        <v>0</v>
      </c>
      <c r="D491" s="178">
        <f>D428/RES_summary!D$21</f>
        <v>0</v>
      </c>
      <c r="E491" s="178">
        <f>E428/RES_summary!E$21</f>
        <v>16.045373573236166</v>
      </c>
      <c r="F491" s="178">
        <f>F428/RES_summary!F$21</f>
        <v>14.158949003484842</v>
      </c>
      <c r="G491" s="178">
        <f>G428/RES_summary!G$21</f>
        <v>15.056008098394178</v>
      </c>
      <c r="H491" s="178">
        <f>H428/RES_summary!H$21</f>
        <v>14.749190817876725</v>
      </c>
      <c r="I491" s="178">
        <f>I428/RES_summary!I$21</f>
        <v>14.363980144816988</v>
      </c>
      <c r="J491" s="178">
        <f>J428/RES_summary!J$21</f>
        <v>15.126008451205507</v>
      </c>
      <c r="K491" s="178">
        <f>K428/RES_summary!K$21</f>
        <v>0</v>
      </c>
      <c r="L491" s="178">
        <f>L428/RES_summary!L$21</f>
        <v>16.682311166695996</v>
      </c>
      <c r="M491" s="178">
        <f>M428/RES_summary!M$21</f>
        <v>0</v>
      </c>
      <c r="N491" s="178">
        <f>N428/RES_summary!N$21</f>
        <v>0</v>
      </c>
      <c r="O491" s="178">
        <f>O428/RES_summary!O$21</f>
        <v>0</v>
      </c>
      <c r="P491" s="178">
        <f>P428/RES_summary!P$21</f>
        <v>0</v>
      </c>
      <c r="Q491" s="178">
        <f>Q428/RES_summary!Q$21</f>
        <v>0</v>
      </c>
    </row>
    <row r="492" spans="1:17" ht="12" customHeight="1" x14ac:dyDescent="0.25">
      <c r="A492" s="167" t="s">
        <v>171</v>
      </c>
      <c r="B492" s="132"/>
      <c r="C492" s="183">
        <f>C429/RES_summary!C$21</f>
        <v>0</v>
      </c>
      <c r="D492" s="183">
        <f>D429/RES_summary!D$21</f>
        <v>0</v>
      </c>
      <c r="E492" s="183">
        <f>E429/RES_summary!E$21</f>
        <v>14.191189069554762</v>
      </c>
      <c r="F492" s="183">
        <f>F429/RES_summary!F$21</f>
        <v>14.06915613353738</v>
      </c>
      <c r="G492" s="183">
        <f>G429/RES_summary!G$21</f>
        <v>13.870873354693716</v>
      </c>
      <c r="H492" s="183">
        <f>H429/RES_summary!H$21</f>
        <v>13.575838819510226</v>
      </c>
      <c r="I492" s="183">
        <f>I429/RES_summary!I$21</f>
        <v>13.365604963925676</v>
      </c>
      <c r="J492" s="183">
        <f>J429/RES_summary!J$21</f>
        <v>13.102280827273058</v>
      </c>
      <c r="K492" s="183">
        <f>K429/RES_summary!K$21</f>
        <v>0</v>
      </c>
      <c r="L492" s="183">
        <f>L429/RES_summary!L$21</f>
        <v>13.731838484520859</v>
      </c>
      <c r="M492" s="183">
        <f>M429/RES_summary!M$21</f>
        <v>0</v>
      </c>
      <c r="N492" s="183">
        <f>N429/RES_summary!N$21</f>
        <v>0</v>
      </c>
      <c r="O492" s="183">
        <f>O429/RES_summary!O$21</f>
        <v>0</v>
      </c>
      <c r="P492" s="183">
        <f>P429/RES_summary!P$21</f>
        <v>0</v>
      </c>
      <c r="Q492" s="183">
        <f>Q429/RES_summary!Q$21</f>
        <v>0</v>
      </c>
    </row>
    <row r="493" spans="1:17" ht="12" customHeight="1" x14ac:dyDescent="0.25">
      <c r="A493" s="167" t="s">
        <v>144</v>
      </c>
      <c r="B493" s="132"/>
      <c r="C493" s="183">
        <f>C430/RES_summary!C$21</f>
        <v>0</v>
      </c>
      <c r="D493" s="183">
        <f>D430/RES_summary!D$21</f>
        <v>0</v>
      </c>
      <c r="E493" s="183">
        <f>E430/RES_summary!E$21</f>
        <v>0</v>
      </c>
      <c r="F493" s="183">
        <f>F430/RES_summary!F$21</f>
        <v>0</v>
      </c>
      <c r="G493" s="183">
        <f>G430/RES_summary!G$21</f>
        <v>0</v>
      </c>
      <c r="H493" s="183">
        <f>H430/RES_summary!H$21</f>
        <v>0</v>
      </c>
      <c r="I493" s="183">
        <f>I430/RES_summary!I$21</f>
        <v>0</v>
      </c>
      <c r="J493" s="183">
        <f>J430/RES_summary!J$21</f>
        <v>0</v>
      </c>
      <c r="K493" s="183">
        <f>K430/RES_summary!K$21</f>
        <v>0</v>
      </c>
      <c r="L493" s="183">
        <f>L430/RES_summary!L$21</f>
        <v>0</v>
      </c>
      <c r="M493" s="183">
        <f>M430/RES_summary!M$21</f>
        <v>0</v>
      </c>
      <c r="N493" s="183">
        <f>N430/RES_summary!N$21</f>
        <v>0</v>
      </c>
      <c r="O493" s="183">
        <f>O430/RES_summary!O$21</f>
        <v>0</v>
      </c>
      <c r="P493" s="183">
        <f>P430/RES_summary!P$21</f>
        <v>0</v>
      </c>
      <c r="Q493" s="183">
        <f>Q430/RES_summary!Q$21</f>
        <v>0</v>
      </c>
    </row>
    <row r="494" spans="1:17" ht="12" customHeight="1" x14ac:dyDescent="0.25">
      <c r="A494" s="167" t="s">
        <v>143</v>
      </c>
      <c r="B494" s="132"/>
      <c r="C494" s="183">
        <f>C431/RES_summary!C$21</f>
        <v>0</v>
      </c>
      <c r="D494" s="183">
        <f>D431/RES_summary!D$21</f>
        <v>0</v>
      </c>
      <c r="E494" s="183">
        <f>E431/RES_summary!E$21</f>
        <v>0</v>
      </c>
      <c r="F494" s="183">
        <f>F431/RES_summary!F$21</f>
        <v>0</v>
      </c>
      <c r="G494" s="183">
        <f>G431/RES_summary!G$21</f>
        <v>0</v>
      </c>
      <c r="H494" s="183">
        <f>H431/RES_summary!H$21</f>
        <v>0</v>
      </c>
      <c r="I494" s="183">
        <f>I431/RES_summary!I$21</f>
        <v>0</v>
      </c>
      <c r="J494" s="183">
        <f>J431/RES_summary!J$21</f>
        <v>0</v>
      </c>
      <c r="K494" s="183">
        <f>K431/RES_summary!K$21</f>
        <v>0</v>
      </c>
      <c r="L494" s="183">
        <f>L431/RES_summary!L$21</f>
        <v>0</v>
      </c>
      <c r="M494" s="183">
        <f>M431/RES_summary!M$21</f>
        <v>0</v>
      </c>
      <c r="N494" s="183">
        <f>N431/RES_summary!N$21</f>
        <v>0</v>
      </c>
      <c r="O494" s="183">
        <f>O431/RES_summary!O$21</f>
        <v>0</v>
      </c>
      <c r="P494" s="183">
        <f>P431/RES_summary!P$21</f>
        <v>0</v>
      </c>
      <c r="Q494" s="183">
        <f>Q431/RES_summary!Q$21</f>
        <v>0</v>
      </c>
    </row>
    <row r="495" spans="1:17" ht="12" customHeight="1" x14ac:dyDescent="0.25">
      <c r="A495" s="166" t="s">
        <v>57</v>
      </c>
      <c r="B495" s="165"/>
      <c r="C495" s="182">
        <f>C432/RES_summary!C$21</f>
        <v>0</v>
      </c>
      <c r="D495" s="182">
        <f>D432/RES_summary!D$21</f>
        <v>0</v>
      </c>
      <c r="E495" s="182">
        <f>E432/RES_summary!E$21</f>
        <v>0</v>
      </c>
      <c r="F495" s="182">
        <f>F432/RES_summary!F$21</f>
        <v>0</v>
      </c>
      <c r="G495" s="182">
        <f>G432/RES_summary!G$21</f>
        <v>0</v>
      </c>
      <c r="H495" s="182">
        <f>H432/RES_summary!H$21</f>
        <v>0</v>
      </c>
      <c r="I495" s="182">
        <f>I432/RES_summary!I$21</f>
        <v>0</v>
      </c>
      <c r="J495" s="182">
        <f>J432/RES_summary!J$21</f>
        <v>0</v>
      </c>
      <c r="K495" s="182">
        <f>K432/RES_summary!K$21</f>
        <v>0</v>
      </c>
      <c r="L495" s="182">
        <f>L432/RES_summary!L$21</f>
        <v>0</v>
      </c>
      <c r="M495" s="182">
        <f>M432/RES_summary!M$21</f>
        <v>0</v>
      </c>
      <c r="N495" s="182">
        <f>N432/RES_summary!N$21</f>
        <v>0</v>
      </c>
      <c r="O495" s="182">
        <f>O432/RES_summary!O$21</f>
        <v>0</v>
      </c>
      <c r="P495" s="182">
        <f>P432/RES_summary!P$21</f>
        <v>0</v>
      </c>
      <c r="Q495" s="182">
        <f>Q432/RES_summary!Q$21</f>
        <v>0</v>
      </c>
    </row>
    <row r="496" spans="1:17" ht="12" customHeight="1" x14ac:dyDescent="0.25">
      <c r="A496" s="147" t="s">
        <v>59</v>
      </c>
      <c r="B496" s="164"/>
      <c r="C496" s="181">
        <f>C433/RES_summary!C$21</f>
        <v>0</v>
      </c>
      <c r="D496" s="181">
        <f>D433/RES_summary!D$21</f>
        <v>0</v>
      </c>
      <c r="E496" s="181">
        <f>E433/RES_summary!E$21</f>
        <v>0</v>
      </c>
      <c r="F496" s="181">
        <f>F433/RES_summary!F$21</f>
        <v>0</v>
      </c>
      <c r="G496" s="181">
        <f>G433/RES_summary!G$21</f>
        <v>0</v>
      </c>
      <c r="H496" s="181">
        <f>H433/RES_summary!H$21</f>
        <v>0</v>
      </c>
      <c r="I496" s="181">
        <f>I433/RES_summary!I$21</f>
        <v>0</v>
      </c>
      <c r="J496" s="181">
        <f>J433/RES_summary!J$21</f>
        <v>0</v>
      </c>
      <c r="K496" s="181">
        <f>K433/RES_summary!K$21</f>
        <v>0</v>
      </c>
      <c r="L496" s="181">
        <f>L433/RES_summary!L$21</f>
        <v>0</v>
      </c>
      <c r="M496" s="181">
        <f>M433/RES_summary!M$21</f>
        <v>0</v>
      </c>
      <c r="N496" s="181">
        <f>N433/RES_summary!N$21</f>
        <v>0</v>
      </c>
      <c r="O496" s="181">
        <f>O433/RES_summary!O$21</f>
        <v>0</v>
      </c>
      <c r="P496" s="181">
        <f>P433/RES_summary!P$21</f>
        <v>0</v>
      </c>
      <c r="Q496" s="181">
        <f>Q433/RES_summary!Q$21</f>
        <v>0</v>
      </c>
    </row>
    <row r="497" spans="1:17" ht="12" customHeight="1" x14ac:dyDescent="0.25">
      <c r="A497" s="163" t="s">
        <v>142</v>
      </c>
      <c r="B497" s="162"/>
      <c r="C497" s="180">
        <f>C434/RES_summary!C$21</f>
        <v>0</v>
      </c>
      <c r="D497" s="180">
        <f>D434/RES_summary!D$21</f>
        <v>0</v>
      </c>
      <c r="E497" s="180">
        <f>E434/RES_summary!E$21</f>
        <v>16.617079572288723</v>
      </c>
      <c r="F497" s="180">
        <f>F434/RES_summary!F$21</f>
        <v>16.63969625908118</v>
      </c>
      <c r="G497" s="180">
        <f>G434/RES_summary!G$21</f>
        <v>15.333268817510065</v>
      </c>
      <c r="H497" s="180">
        <f>H434/RES_summary!H$21</f>
        <v>15.350089957405705</v>
      </c>
      <c r="I497" s="180">
        <f>I434/RES_summary!I$21</f>
        <v>15.271396597421383</v>
      </c>
      <c r="J497" s="180">
        <f>J434/RES_summary!J$21</f>
        <v>15.364327824494881</v>
      </c>
      <c r="K497" s="180">
        <f>K434/RES_summary!K$21</f>
        <v>0</v>
      </c>
      <c r="L497" s="180">
        <f>L434/RES_summary!L$21</f>
        <v>17.232369946327847</v>
      </c>
      <c r="M497" s="180">
        <f>M434/RES_summary!M$21</f>
        <v>0</v>
      </c>
      <c r="N497" s="180">
        <f>N434/RES_summary!N$21</f>
        <v>0</v>
      </c>
      <c r="O497" s="180">
        <f>O434/RES_summary!O$21</f>
        <v>0</v>
      </c>
      <c r="P497" s="180">
        <f>P434/RES_summary!P$21</f>
        <v>0</v>
      </c>
      <c r="Q497" s="180">
        <f>Q434/RES_summary!Q$21</f>
        <v>0</v>
      </c>
    </row>
    <row r="498" spans="1:17" ht="12" customHeight="1" x14ac:dyDescent="0.25">
      <c r="A498" s="161" t="s">
        <v>141</v>
      </c>
      <c r="B498" s="160"/>
      <c r="C498" s="179">
        <f>C435/RES_summary!C$21</f>
        <v>0</v>
      </c>
      <c r="D498" s="179">
        <f>D435/RES_summary!D$21</f>
        <v>0</v>
      </c>
      <c r="E498" s="179">
        <f>E435/RES_summary!E$21</f>
        <v>15.81862043929778</v>
      </c>
      <c r="F498" s="179">
        <f>F435/RES_summary!F$21</f>
        <v>15.796794480768741</v>
      </c>
      <c r="G498" s="179">
        <f>G435/RES_summary!G$21</f>
        <v>14.886656770805885</v>
      </c>
      <c r="H498" s="179">
        <f>H435/RES_summary!H$21</f>
        <v>14.8448843008181</v>
      </c>
      <c r="I498" s="179">
        <f>I435/RES_summary!I$21</f>
        <v>14.670844636036421</v>
      </c>
      <c r="J498" s="179">
        <f>J435/RES_summary!J$21</f>
        <v>14.720420608256696</v>
      </c>
      <c r="K498" s="179">
        <f>K435/RES_summary!K$21</f>
        <v>0</v>
      </c>
      <c r="L498" s="179">
        <f>L435/RES_summary!L$21</f>
        <v>15.805439183122102</v>
      </c>
      <c r="M498" s="179">
        <f>M435/RES_summary!M$21</f>
        <v>0</v>
      </c>
      <c r="N498" s="179">
        <f>N435/RES_summary!N$21</f>
        <v>0</v>
      </c>
      <c r="O498" s="179">
        <f>O435/RES_summary!O$21</f>
        <v>0</v>
      </c>
      <c r="P498" s="179">
        <f>P435/RES_summary!P$21</f>
        <v>0</v>
      </c>
      <c r="Q498" s="179">
        <f>Q435/RES_summary!Q$21</f>
        <v>0</v>
      </c>
    </row>
    <row r="499" spans="1:17" ht="12" customHeight="1" x14ac:dyDescent="0.25">
      <c r="A499" s="148" t="s">
        <v>60</v>
      </c>
      <c r="B499" s="156"/>
      <c r="C499" s="177">
        <f>C436/RES_summary!C$21</f>
        <v>0</v>
      </c>
      <c r="D499" s="177">
        <f>D436/RES_summary!D$21</f>
        <v>0</v>
      </c>
      <c r="E499" s="177">
        <f>E436/RES_summary!E$21</f>
        <v>10.800836796343953</v>
      </c>
      <c r="F499" s="177">
        <f>F436/RES_summary!F$21</f>
        <v>10.81371002366625</v>
      </c>
      <c r="G499" s="177">
        <f>G436/RES_summary!G$21</f>
        <v>9.9624044291888865</v>
      </c>
      <c r="H499" s="177">
        <f>H436/RES_summary!H$21</f>
        <v>10.02265631224323</v>
      </c>
      <c r="I499" s="177">
        <f>I436/RES_summary!I$21</f>
        <v>9.931648153000971</v>
      </c>
      <c r="J499" s="177">
        <f>J436/RES_summary!J$21</f>
        <v>10.044763069987326</v>
      </c>
      <c r="K499" s="177">
        <f>K436/RES_summary!K$21</f>
        <v>0</v>
      </c>
      <c r="L499" s="177">
        <f>L436/RES_summary!L$21</f>
        <v>11.214759530359055</v>
      </c>
      <c r="M499" s="177">
        <f>M436/RES_summary!M$21</f>
        <v>0</v>
      </c>
      <c r="N499" s="177">
        <f>N436/RES_summary!N$21</f>
        <v>0</v>
      </c>
      <c r="O499" s="177">
        <f>O436/RES_summary!O$21</f>
        <v>0</v>
      </c>
      <c r="P499" s="177">
        <f>P436/RES_summary!P$21</f>
        <v>0</v>
      </c>
      <c r="Q499" s="177">
        <f>Q436/RES_summary!Q$21</f>
        <v>0</v>
      </c>
    </row>
    <row r="500" spans="1:17" ht="12" customHeight="1" x14ac:dyDescent="0.25">
      <c r="A500" s="148" t="s">
        <v>59</v>
      </c>
      <c r="B500" s="156"/>
      <c r="C500" s="177">
        <f>C437/RES_summary!C$21</f>
        <v>0</v>
      </c>
      <c r="D500" s="177">
        <f>D437/RES_summary!D$21</f>
        <v>0</v>
      </c>
      <c r="E500" s="177">
        <f>E437/RES_summary!E$21</f>
        <v>5.017783642953825</v>
      </c>
      <c r="F500" s="177">
        <f>F437/RES_summary!F$21</f>
        <v>4.9830844571024899</v>
      </c>
      <c r="G500" s="177">
        <f>G437/RES_summary!G$21</f>
        <v>4.9242523416169997</v>
      </c>
      <c r="H500" s="177">
        <f>H437/RES_summary!H$21</f>
        <v>4.8222279885748653</v>
      </c>
      <c r="I500" s="177">
        <f>I437/RES_summary!I$21</f>
        <v>4.7391964830354478</v>
      </c>
      <c r="J500" s="177">
        <f>J437/RES_summary!J$21</f>
        <v>4.6756575382693724</v>
      </c>
      <c r="K500" s="177">
        <f>K437/RES_summary!K$21</f>
        <v>0</v>
      </c>
      <c r="L500" s="177">
        <f>L437/RES_summary!L$21</f>
        <v>4.590679652763046</v>
      </c>
      <c r="M500" s="177">
        <f>M437/RES_summary!M$21</f>
        <v>0</v>
      </c>
      <c r="N500" s="177">
        <f>N437/RES_summary!N$21</f>
        <v>0</v>
      </c>
      <c r="O500" s="177">
        <f>O437/RES_summary!O$21</f>
        <v>0</v>
      </c>
      <c r="P500" s="177">
        <f>P437/RES_summary!P$21</f>
        <v>0</v>
      </c>
      <c r="Q500" s="177">
        <f>Q437/RES_summary!Q$21</f>
        <v>0</v>
      </c>
    </row>
    <row r="501" spans="1:17" ht="12" customHeight="1" x14ac:dyDescent="0.25">
      <c r="A501" s="158" t="s">
        <v>62</v>
      </c>
      <c r="B501" s="157"/>
      <c r="C501" s="178">
        <f>C438/RES_summary!C$21</f>
        <v>0</v>
      </c>
      <c r="D501" s="178">
        <f>D438/RES_summary!D$21</f>
        <v>0</v>
      </c>
      <c r="E501" s="178">
        <f>E438/RES_summary!E$21</f>
        <v>8.9623137295517825</v>
      </c>
      <c r="F501" s="178">
        <f>F438/RES_summary!F$21</f>
        <v>8.7138850915298924</v>
      </c>
      <c r="G501" s="178">
        <f>G438/RES_summary!G$21</f>
        <v>8.2758569793359769</v>
      </c>
      <c r="H501" s="178">
        <f>H438/RES_summary!H$21</f>
        <v>8.4372238906220662</v>
      </c>
      <c r="I501" s="178">
        <f>I438/RES_summary!I$21</f>
        <v>8.2527157336974977</v>
      </c>
      <c r="J501" s="178">
        <f>J438/RES_summary!J$21</f>
        <v>8.6379327944977771</v>
      </c>
      <c r="K501" s="178">
        <f>K438/RES_summary!K$21</f>
        <v>0</v>
      </c>
      <c r="L501" s="178">
        <f>L438/RES_summary!L$21</f>
        <v>8.9839334680514202</v>
      </c>
      <c r="M501" s="178">
        <f>M438/RES_summary!M$21</f>
        <v>0</v>
      </c>
      <c r="N501" s="178">
        <f>N438/RES_summary!N$21</f>
        <v>0</v>
      </c>
      <c r="O501" s="178">
        <f>O438/RES_summary!O$21</f>
        <v>0</v>
      </c>
      <c r="P501" s="178">
        <f>P438/RES_summary!P$21</f>
        <v>0</v>
      </c>
      <c r="Q501" s="178">
        <f>Q438/RES_summary!Q$21</f>
        <v>0</v>
      </c>
    </row>
    <row r="502" spans="1:17" ht="12" customHeight="1" x14ac:dyDescent="0.25">
      <c r="A502" s="23" t="s">
        <v>58</v>
      </c>
      <c r="B502" s="156"/>
      <c r="C502" s="177">
        <f>C439/RES_summary!C$21</f>
        <v>0</v>
      </c>
      <c r="D502" s="177">
        <f>D439/RES_summary!D$21</f>
        <v>0</v>
      </c>
      <c r="E502" s="177">
        <f>E439/RES_summary!E$21</f>
        <v>0</v>
      </c>
      <c r="F502" s="177">
        <f>F439/RES_summary!F$21</f>
        <v>0</v>
      </c>
      <c r="G502" s="177">
        <f>G439/RES_summary!G$21</f>
        <v>0</v>
      </c>
      <c r="H502" s="177">
        <f>H439/RES_summary!H$21</f>
        <v>0</v>
      </c>
      <c r="I502" s="177">
        <f>I439/RES_summary!I$21</f>
        <v>0</v>
      </c>
      <c r="J502" s="177">
        <f>J439/RES_summary!J$21</f>
        <v>0</v>
      </c>
      <c r="K502" s="177">
        <f>K439/RES_summary!K$21</f>
        <v>0</v>
      </c>
      <c r="L502" s="177">
        <f>L439/RES_summary!L$21</f>
        <v>0</v>
      </c>
      <c r="M502" s="177">
        <f>M439/RES_summary!M$21</f>
        <v>0</v>
      </c>
      <c r="N502" s="177">
        <f>N439/RES_summary!N$21</f>
        <v>0</v>
      </c>
      <c r="O502" s="177">
        <f>O439/RES_summary!O$21</f>
        <v>0</v>
      </c>
      <c r="P502" s="177">
        <f>P439/RES_summary!P$21</f>
        <v>0</v>
      </c>
      <c r="Q502" s="177">
        <f>Q439/RES_summary!Q$21</f>
        <v>0</v>
      </c>
    </row>
    <row r="503" spans="1:17" ht="12" customHeight="1" x14ac:dyDescent="0.25">
      <c r="A503" s="23" t="s">
        <v>57</v>
      </c>
      <c r="B503" s="156"/>
      <c r="C503" s="177">
        <f>C440/RES_summary!C$21</f>
        <v>0</v>
      </c>
      <c r="D503" s="177">
        <f>D440/RES_summary!D$21</f>
        <v>0</v>
      </c>
      <c r="E503" s="177">
        <f>E440/RES_summary!E$21</f>
        <v>0</v>
      </c>
      <c r="F503" s="177">
        <f>F440/RES_summary!F$21</f>
        <v>0</v>
      </c>
      <c r="G503" s="177">
        <f>G440/RES_summary!G$21</f>
        <v>0</v>
      </c>
      <c r="H503" s="177">
        <f>H440/RES_summary!H$21</f>
        <v>0</v>
      </c>
      <c r="I503" s="177">
        <f>I440/RES_summary!I$21</f>
        <v>0</v>
      </c>
      <c r="J503" s="177">
        <f>J440/RES_summary!J$21</f>
        <v>0</v>
      </c>
      <c r="K503" s="177">
        <f>K440/RES_summary!K$21</f>
        <v>0</v>
      </c>
      <c r="L503" s="177">
        <f>L440/RES_summary!L$21</f>
        <v>0</v>
      </c>
      <c r="M503" s="177">
        <f>M440/RES_summary!M$21</f>
        <v>0</v>
      </c>
      <c r="N503" s="177">
        <f>N440/RES_summary!N$21</f>
        <v>0</v>
      </c>
      <c r="O503" s="177">
        <f>O440/RES_summary!O$21</f>
        <v>0</v>
      </c>
      <c r="P503" s="177">
        <f>P440/RES_summary!P$21</f>
        <v>0</v>
      </c>
      <c r="Q503" s="177">
        <f>Q440/RES_summary!Q$21</f>
        <v>0</v>
      </c>
    </row>
    <row r="504" spans="1:17" ht="12" customHeight="1" x14ac:dyDescent="0.25">
      <c r="A504" s="29" t="s">
        <v>140</v>
      </c>
      <c r="B504" s="57"/>
      <c r="C504" s="176">
        <f>C441/RES_summary!C$21</f>
        <v>0</v>
      </c>
      <c r="D504" s="176">
        <f>D441/RES_summary!D$21</f>
        <v>0</v>
      </c>
      <c r="E504" s="176">
        <f>E441/RES_summary!E$21</f>
        <v>8.9623137295517825</v>
      </c>
      <c r="F504" s="176">
        <f>F441/RES_summary!F$21</f>
        <v>8.7138850915298924</v>
      </c>
      <c r="G504" s="176">
        <f>G441/RES_summary!G$21</f>
        <v>8.2758569793359769</v>
      </c>
      <c r="H504" s="176">
        <f>H441/RES_summary!H$21</f>
        <v>8.4372238906220662</v>
      </c>
      <c r="I504" s="176">
        <f>I441/RES_summary!I$21</f>
        <v>8.2527157336974977</v>
      </c>
      <c r="J504" s="176">
        <f>J441/RES_summary!J$21</f>
        <v>8.6379327944977771</v>
      </c>
      <c r="K504" s="176">
        <f>K441/RES_summary!K$21</f>
        <v>0</v>
      </c>
      <c r="L504" s="176">
        <f>L441/RES_summary!L$21</f>
        <v>8.9839334680514202</v>
      </c>
      <c r="M504" s="176">
        <f>M441/RES_summary!M$21</f>
        <v>0</v>
      </c>
      <c r="N504" s="176">
        <f>N441/RES_summary!N$21</f>
        <v>0</v>
      </c>
      <c r="O504" s="176">
        <f>O441/RES_summary!O$21</f>
        <v>0</v>
      </c>
      <c r="P504" s="176">
        <f>P441/RES_summary!P$21</f>
        <v>0</v>
      </c>
      <c r="Q504" s="176">
        <f>Q441/RES_summary!Q$21</f>
        <v>0</v>
      </c>
    </row>
    <row r="506" spans="1:17" ht="12" customHeight="1" x14ac:dyDescent="0.25">
      <c r="A506" s="152" t="s">
        <v>184</v>
      </c>
      <c r="B506" s="168"/>
      <c r="C506" s="184">
        <f>C443/RES_summary!C$21</f>
        <v>0</v>
      </c>
      <c r="D506" s="184">
        <f>D443/RES_summary!D$21</f>
        <v>0</v>
      </c>
      <c r="E506" s="184">
        <f>E443/RES_summary!E$21</f>
        <v>58.531043726255952</v>
      </c>
      <c r="F506" s="184">
        <f>F443/RES_summary!F$21</f>
        <v>68.771373112983994</v>
      </c>
      <c r="G506" s="184">
        <f>G443/RES_summary!G$21</f>
        <v>54.404905394315797</v>
      </c>
      <c r="H506" s="184">
        <f>H443/RES_summary!H$21</f>
        <v>53.466579746067886</v>
      </c>
      <c r="I506" s="184">
        <f>I443/RES_summary!I$21</f>
        <v>52.358319897551226</v>
      </c>
      <c r="J506" s="184">
        <f>J443/RES_summary!J$21</f>
        <v>47.766733402511029</v>
      </c>
      <c r="K506" s="184">
        <f>K443/RES_summary!K$21</f>
        <v>0</v>
      </c>
      <c r="L506" s="184">
        <f>L443/RES_summary!L$21</f>
        <v>45.873081592533673</v>
      </c>
      <c r="M506" s="184">
        <f>M443/RES_summary!M$21</f>
        <v>0</v>
      </c>
      <c r="N506" s="184">
        <f>N443/RES_summary!N$21</f>
        <v>0</v>
      </c>
      <c r="O506" s="184">
        <f>O443/RES_summary!O$21</f>
        <v>0</v>
      </c>
      <c r="P506" s="184">
        <f>P443/RES_summary!P$21</f>
        <v>0</v>
      </c>
      <c r="Q506" s="184">
        <f>Q443/RES_summary!Q$21</f>
        <v>0</v>
      </c>
    </row>
    <row r="507" spans="1:17" ht="12" customHeight="1" x14ac:dyDescent="0.25">
      <c r="A507" s="158" t="s">
        <v>65</v>
      </c>
      <c r="B507" s="157"/>
      <c r="C507" s="178">
        <f>C444/RES_summary!C$21</f>
        <v>0</v>
      </c>
      <c r="D507" s="178">
        <f>D444/RES_summary!D$21</f>
        <v>0</v>
      </c>
      <c r="E507" s="178">
        <f>E444/RES_summary!E$21</f>
        <v>55.869829256550723</v>
      </c>
      <c r="F507" s="178">
        <f>F444/RES_summary!F$21</f>
        <v>57.844680780973071</v>
      </c>
      <c r="G507" s="178">
        <f>G444/RES_summary!G$21</f>
        <v>52.353856307209071</v>
      </c>
      <c r="H507" s="178">
        <f>H444/RES_summary!H$21</f>
        <v>49.948035642200082</v>
      </c>
      <c r="I507" s="178">
        <f>I444/RES_summary!I$21</f>
        <v>47.428012784535383</v>
      </c>
      <c r="J507" s="178">
        <f>J444/RES_summary!J$21</f>
        <v>46.896483742215196</v>
      </c>
      <c r="K507" s="178">
        <f>K444/RES_summary!K$21</f>
        <v>0</v>
      </c>
      <c r="L507" s="178">
        <f>L444/RES_summary!L$21</f>
        <v>44.38700103115363</v>
      </c>
      <c r="M507" s="178">
        <f>M444/RES_summary!M$21</f>
        <v>0</v>
      </c>
      <c r="N507" s="178">
        <f>N444/RES_summary!N$21</f>
        <v>0</v>
      </c>
      <c r="O507" s="178">
        <f>O444/RES_summary!O$21</f>
        <v>0</v>
      </c>
      <c r="P507" s="178">
        <f>P444/RES_summary!P$21</f>
        <v>0</v>
      </c>
      <c r="Q507" s="178">
        <f>Q444/RES_summary!Q$21</f>
        <v>0</v>
      </c>
    </row>
    <row r="508" spans="1:17" ht="12" customHeight="1" x14ac:dyDescent="0.25">
      <c r="A508" s="23" t="s">
        <v>58</v>
      </c>
      <c r="B508" s="156"/>
      <c r="C508" s="177">
        <f>C445/RES_summary!C$21</f>
        <v>0</v>
      </c>
      <c r="D508" s="177">
        <f>D445/RES_summary!D$21</f>
        <v>0</v>
      </c>
      <c r="E508" s="177">
        <f>E445/RES_summary!E$21</f>
        <v>55.869829256550723</v>
      </c>
      <c r="F508" s="177">
        <f>F445/RES_summary!F$21</f>
        <v>57.844680780973071</v>
      </c>
      <c r="G508" s="177">
        <f>G445/RES_summary!G$21</f>
        <v>52.353856307209071</v>
      </c>
      <c r="H508" s="177">
        <f>H445/RES_summary!H$21</f>
        <v>49.948035642200082</v>
      </c>
      <c r="I508" s="177">
        <f>I445/RES_summary!I$21</f>
        <v>47.428012784535383</v>
      </c>
      <c r="J508" s="177">
        <f>J445/RES_summary!J$21</f>
        <v>46.896483742215196</v>
      </c>
      <c r="K508" s="177">
        <f>K445/RES_summary!K$21</f>
        <v>0</v>
      </c>
      <c r="L508" s="177">
        <f>L445/RES_summary!L$21</f>
        <v>44.38700103115363</v>
      </c>
      <c r="M508" s="177">
        <f>M445/RES_summary!M$21</f>
        <v>0</v>
      </c>
      <c r="N508" s="177">
        <f>N445/RES_summary!N$21</f>
        <v>0</v>
      </c>
      <c r="O508" s="177">
        <f>O445/RES_summary!O$21</f>
        <v>0</v>
      </c>
      <c r="P508" s="177">
        <f>P445/RES_summary!P$21</f>
        <v>0</v>
      </c>
      <c r="Q508" s="177">
        <f>Q445/RES_summary!Q$21</f>
        <v>0</v>
      </c>
    </row>
    <row r="509" spans="1:17" ht="12" customHeight="1" x14ac:dyDescent="0.25">
      <c r="A509" s="23" t="s">
        <v>60</v>
      </c>
      <c r="B509" s="156"/>
      <c r="C509" s="177">
        <f>C446/RES_summary!C$21</f>
        <v>0</v>
      </c>
      <c r="D509" s="177">
        <f>D446/RES_summary!D$21</f>
        <v>0</v>
      </c>
      <c r="E509" s="177">
        <f>E446/RES_summary!E$21</f>
        <v>0</v>
      </c>
      <c r="F509" s="177">
        <f>F446/RES_summary!F$21</f>
        <v>0</v>
      </c>
      <c r="G509" s="177">
        <f>G446/RES_summary!G$21</f>
        <v>0</v>
      </c>
      <c r="H509" s="177">
        <f>H446/RES_summary!H$21</f>
        <v>0</v>
      </c>
      <c r="I509" s="177">
        <f>I446/RES_summary!I$21</f>
        <v>0</v>
      </c>
      <c r="J509" s="177">
        <f>J446/RES_summary!J$21</f>
        <v>0</v>
      </c>
      <c r="K509" s="177">
        <f>K446/RES_summary!K$21</f>
        <v>0</v>
      </c>
      <c r="L509" s="177">
        <f>L446/RES_summary!L$21</f>
        <v>0</v>
      </c>
      <c r="M509" s="177">
        <f>M446/RES_summary!M$21</f>
        <v>0</v>
      </c>
      <c r="N509" s="177">
        <f>N446/RES_summary!N$21</f>
        <v>0</v>
      </c>
      <c r="O509" s="177">
        <f>O446/RES_summary!O$21</f>
        <v>0</v>
      </c>
      <c r="P509" s="177">
        <f>P446/RES_summary!P$21</f>
        <v>0</v>
      </c>
      <c r="Q509" s="177">
        <f>Q446/RES_summary!Q$21</f>
        <v>0</v>
      </c>
    </row>
    <row r="510" spans="1:17" ht="12" customHeight="1" x14ac:dyDescent="0.25">
      <c r="A510" s="158" t="s">
        <v>112</v>
      </c>
      <c r="B510" s="157"/>
      <c r="C510" s="178">
        <f>C447/RES_summary!C$21</f>
        <v>0</v>
      </c>
      <c r="D510" s="178">
        <f>D447/RES_summary!D$21</f>
        <v>0</v>
      </c>
      <c r="E510" s="178">
        <f>E447/RES_summary!E$21</f>
        <v>0</v>
      </c>
      <c r="F510" s="178">
        <f>F447/RES_summary!F$21</f>
        <v>0</v>
      </c>
      <c r="G510" s="178">
        <f>G447/RES_summary!G$21</f>
        <v>0</v>
      </c>
      <c r="H510" s="178">
        <f>H447/RES_summary!H$21</f>
        <v>0</v>
      </c>
      <c r="I510" s="178">
        <f>I447/RES_summary!I$21</f>
        <v>0</v>
      </c>
      <c r="J510" s="178">
        <f>J447/RES_summary!J$21</f>
        <v>0</v>
      </c>
      <c r="K510" s="178">
        <f>K447/RES_summary!K$21</f>
        <v>0</v>
      </c>
      <c r="L510" s="178">
        <f>L447/RES_summary!L$21</f>
        <v>0</v>
      </c>
      <c r="M510" s="178">
        <f>M447/RES_summary!M$21</f>
        <v>0</v>
      </c>
      <c r="N510" s="178">
        <f>N447/RES_summary!N$21</f>
        <v>0</v>
      </c>
      <c r="O510" s="178">
        <f>O447/RES_summary!O$21</f>
        <v>0</v>
      </c>
      <c r="P510" s="178">
        <f>P447/RES_summary!P$21</f>
        <v>0</v>
      </c>
      <c r="Q510" s="178">
        <f>Q447/RES_summary!Q$21</f>
        <v>0</v>
      </c>
    </row>
    <row r="511" spans="1:17" ht="12" customHeight="1" x14ac:dyDescent="0.25">
      <c r="A511" s="23" t="s">
        <v>60</v>
      </c>
      <c r="B511" s="156"/>
      <c r="C511" s="177">
        <f>C448/RES_summary!C$21</f>
        <v>0</v>
      </c>
      <c r="D511" s="177">
        <f>D448/RES_summary!D$21</f>
        <v>0</v>
      </c>
      <c r="E511" s="177">
        <f>E448/RES_summary!E$21</f>
        <v>0</v>
      </c>
      <c r="F511" s="177">
        <f>F448/RES_summary!F$21</f>
        <v>0</v>
      </c>
      <c r="G511" s="177">
        <f>G448/RES_summary!G$21</f>
        <v>0</v>
      </c>
      <c r="H511" s="177">
        <f>H448/RES_summary!H$21</f>
        <v>0</v>
      </c>
      <c r="I511" s="177">
        <f>I448/RES_summary!I$21</f>
        <v>0</v>
      </c>
      <c r="J511" s="177">
        <f>J448/RES_summary!J$21</f>
        <v>0</v>
      </c>
      <c r="K511" s="177">
        <f>K448/RES_summary!K$21</f>
        <v>0</v>
      </c>
      <c r="L511" s="177">
        <f>L448/RES_summary!L$21</f>
        <v>0</v>
      </c>
      <c r="M511" s="177">
        <f>M448/RES_summary!M$21</f>
        <v>0</v>
      </c>
      <c r="N511" s="177">
        <f>N448/RES_summary!N$21</f>
        <v>0</v>
      </c>
      <c r="O511" s="177">
        <f>O448/RES_summary!O$21</f>
        <v>0</v>
      </c>
      <c r="P511" s="177">
        <f>P448/RES_summary!P$21</f>
        <v>0</v>
      </c>
      <c r="Q511" s="177">
        <f>Q448/RES_summary!Q$21</f>
        <v>0</v>
      </c>
    </row>
    <row r="512" spans="1:17" ht="12" customHeight="1" x14ac:dyDescent="0.25">
      <c r="A512" s="158" t="s">
        <v>63</v>
      </c>
      <c r="B512" s="157"/>
      <c r="C512" s="178">
        <f>C449/RES_summary!C$21</f>
        <v>0</v>
      </c>
      <c r="D512" s="178">
        <f>D449/RES_summary!D$21</f>
        <v>0</v>
      </c>
      <c r="E512" s="178">
        <f>E449/RES_summary!E$21</f>
        <v>2.6612144697052287</v>
      </c>
      <c r="F512" s="178">
        <f>F449/RES_summary!F$21</f>
        <v>10.926692332010917</v>
      </c>
      <c r="G512" s="178">
        <f>G449/RES_summary!G$21</f>
        <v>2.0510490871067244</v>
      </c>
      <c r="H512" s="178">
        <f>H449/RES_summary!H$21</f>
        <v>3.5185441038677947</v>
      </c>
      <c r="I512" s="178">
        <f>I449/RES_summary!I$21</f>
        <v>4.930307113015842</v>
      </c>
      <c r="J512" s="178">
        <f>J449/RES_summary!J$21</f>
        <v>0.87024966029582762</v>
      </c>
      <c r="K512" s="178">
        <f>K449/RES_summary!K$21</f>
        <v>0</v>
      </c>
      <c r="L512" s="178">
        <f>L449/RES_summary!L$21</f>
        <v>1.4860805613800439</v>
      </c>
      <c r="M512" s="178">
        <f>M449/RES_summary!M$21</f>
        <v>0</v>
      </c>
      <c r="N512" s="178">
        <f>N449/RES_summary!N$21</f>
        <v>0</v>
      </c>
      <c r="O512" s="178">
        <f>O449/RES_summary!O$21</f>
        <v>0</v>
      </c>
      <c r="P512" s="178">
        <f>P449/RES_summary!P$21</f>
        <v>0</v>
      </c>
      <c r="Q512" s="178">
        <f>Q449/RES_summary!Q$21</f>
        <v>0</v>
      </c>
    </row>
    <row r="513" spans="1:17" ht="12" customHeight="1" x14ac:dyDescent="0.25">
      <c r="A513" s="167" t="s">
        <v>171</v>
      </c>
      <c r="B513" s="132"/>
      <c r="C513" s="183">
        <f>C450/RES_summary!C$21</f>
        <v>0</v>
      </c>
      <c r="D513" s="183">
        <f>D450/RES_summary!D$21</f>
        <v>0</v>
      </c>
      <c r="E513" s="183">
        <f>E450/RES_summary!E$21</f>
        <v>11.517579227519148</v>
      </c>
      <c r="F513" s="183">
        <f>F450/RES_summary!F$21</f>
        <v>11.324722171368109</v>
      </c>
      <c r="G513" s="183">
        <f>G450/RES_summary!G$21</f>
        <v>11.098721157889297</v>
      </c>
      <c r="H513" s="183">
        <f>H450/RES_summary!H$21</f>
        <v>10.758213630422654</v>
      </c>
      <c r="I513" s="183">
        <f>I450/RES_summary!I$21</f>
        <v>10.511130120250819</v>
      </c>
      <c r="J513" s="183">
        <f>J450/RES_summary!J$21</f>
        <v>10.2556427972874</v>
      </c>
      <c r="K513" s="183">
        <f>K450/RES_summary!K$21</f>
        <v>0</v>
      </c>
      <c r="L513" s="183">
        <f>L450/RES_summary!L$21</f>
        <v>10.853931015585607</v>
      </c>
      <c r="M513" s="183">
        <f>M450/RES_summary!M$21</f>
        <v>0</v>
      </c>
      <c r="N513" s="183">
        <f>N450/RES_summary!N$21</f>
        <v>0</v>
      </c>
      <c r="O513" s="183">
        <f>O450/RES_summary!O$21</f>
        <v>0</v>
      </c>
      <c r="P513" s="183">
        <f>P450/RES_summary!P$21</f>
        <v>0</v>
      </c>
      <c r="Q513" s="183">
        <f>Q450/RES_summary!Q$21</f>
        <v>0</v>
      </c>
    </row>
    <row r="514" spans="1:17" ht="12" customHeight="1" x14ac:dyDescent="0.25">
      <c r="A514" s="167" t="s">
        <v>144</v>
      </c>
      <c r="B514" s="132"/>
      <c r="C514" s="183">
        <f>C451/RES_summary!C$21</f>
        <v>0</v>
      </c>
      <c r="D514" s="183">
        <f>D451/RES_summary!D$21</f>
        <v>0</v>
      </c>
      <c r="E514" s="183">
        <f>E451/RES_summary!E$21</f>
        <v>0</v>
      </c>
      <c r="F514" s="183">
        <f>F451/RES_summary!F$21</f>
        <v>0</v>
      </c>
      <c r="G514" s="183">
        <f>G451/RES_summary!G$21</f>
        <v>0</v>
      </c>
      <c r="H514" s="183">
        <f>H451/RES_summary!H$21</f>
        <v>0</v>
      </c>
      <c r="I514" s="183">
        <f>I451/RES_summary!I$21</f>
        <v>0</v>
      </c>
      <c r="J514" s="183">
        <f>J451/RES_summary!J$21</f>
        <v>0</v>
      </c>
      <c r="K514" s="183">
        <f>K451/RES_summary!K$21</f>
        <v>0</v>
      </c>
      <c r="L514" s="183">
        <f>L451/RES_summary!L$21</f>
        <v>0</v>
      </c>
      <c r="M514" s="183">
        <f>M451/RES_summary!M$21</f>
        <v>0</v>
      </c>
      <c r="N514" s="183">
        <f>N451/RES_summary!N$21</f>
        <v>0</v>
      </c>
      <c r="O514" s="183">
        <f>O451/RES_summary!O$21</f>
        <v>0</v>
      </c>
      <c r="P514" s="183">
        <f>P451/RES_summary!P$21</f>
        <v>0</v>
      </c>
      <c r="Q514" s="183">
        <f>Q451/RES_summary!Q$21</f>
        <v>0</v>
      </c>
    </row>
    <row r="515" spans="1:17" ht="12" customHeight="1" x14ac:dyDescent="0.25">
      <c r="A515" s="167" t="s">
        <v>143</v>
      </c>
      <c r="B515" s="132"/>
      <c r="C515" s="183">
        <f>C452/RES_summary!C$21</f>
        <v>0</v>
      </c>
      <c r="D515" s="183">
        <f>D452/RES_summary!D$21</f>
        <v>0</v>
      </c>
      <c r="E515" s="183">
        <f>E452/RES_summary!E$21</f>
        <v>0</v>
      </c>
      <c r="F515" s="183">
        <f>F452/RES_summary!F$21</f>
        <v>0</v>
      </c>
      <c r="G515" s="183">
        <f>G452/RES_summary!G$21</f>
        <v>0</v>
      </c>
      <c r="H515" s="183">
        <f>H452/RES_summary!H$21</f>
        <v>0</v>
      </c>
      <c r="I515" s="183">
        <f>I452/RES_summary!I$21</f>
        <v>0</v>
      </c>
      <c r="J515" s="183">
        <f>J452/RES_summary!J$21</f>
        <v>0</v>
      </c>
      <c r="K515" s="183">
        <f>K452/RES_summary!K$21</f>
        <v>0</v>
      </c>
      <c r="L515" s="183">
        <f>L452/RES_summary!L$21</f>
        <v>0</v>
      </c>
      <c r="M515" s="183">
        <f>M452/RES_summary!M$21</f>
        <v>0</v>
      </c>
      <c r="N515" s="183">
        <f>N452/RES_summary!N$21</f>
        <v>0</v>
      </c>
      <c r="O515" s="183">
        <f>O452/RES_summary!O$21</f>
        <v>0</v>
      </c>
      <c r="P515" s="183">
        <f>P452/RES_summary!P$21</f>
        <v>0</v>
      </c>
      <c r="Q515" s="183">
        <f>Q452/RES_summary!Q$21</f>
        <v>0</v>
      </c>
    </row>
    <row r="516" spans="1:17" ht="12" customHeight="1" x14ac:dyDescent="0.25">
      <c r="A516" s="166" t="s">
        <v>57</v>
      </c>
      <c r="B516" s="165"/>
      <c r="C516" s="182">
        <f>C453/RES_summary!C$21</f>
        <v>0</v>
      </c>
      <c r="D516" s="182">
        <f>D453/RES_summary!D$21</f>
        <v>0</v>
      </c>
      <c r="E516" s="182">
        <f>E453/RES_summary!E$21</f>
        <v>0</v>
      </c>
      <c r="F516" s="182">
        <f>F453/RES_summary!F$21</f>
        <v>0</v>
      </c>
      <c r="G516" s="182">
        <f>G453/RES_summary!G$21</f>
        <v>0</v>
      </c>
      <c r="H516" s="182">
        <f>H453/RES_summary!H$21</f>
        <v>0</v>
      </c>
      <c r="I516" s="182">
        <f>I453/RES_summary!I$21</f>
        <v>0</v>
      </c>
      <c r="J516" s="182">
        <f>J453/RES_summary!J$21</f>
        <v>0</v>
      </c>
      <c r="K516" s="182">
        <f>K453/RES_summary!K$21</f>
        <v>0</v>
      </c>
      <c r="L516" s="182">
        <f>L453/RES_summary!L$21</f>
        <v>0</v>
      </c>
      <c r="M516" s="182">
        <f>M453/RES_summary!M$21</f>
        <v>0</v>
      </c>
      <c r="N516" s="182">
        <f>N453/RES_summary!N$21</f>
        <v>0</v>
      </c>
      <c r="O516" s="182">
        <f>O453/RES_summary!O$21</f>
        <v>0</v>
      </c>
      <c r="P516" s="182">
        <f>P453/RES_summary!P$21</f>
        <v>0</v>
      </c>
      <c r="Q516" s="182">
        <f>Q453/RES_summary!Q$21</f>
        <v>0</v>
      </c>
    </row>
    <row r="517" spans="1:17" ht="12" customHeight="1" x14ac:dyDescent="0.25">
      <c r="A517" s="147" t="s">
        <v>59</v>
      </c>
      <c r="B517" s="164"/>
      <c r="C517" s="181">
        <f>C454/RES_summary!C$21</f>
        <v>0</v>
      </c>
      <c r="D517" s="181">
        <f>D454/RES_summary!D$21</f>
        <v>0</v>
      </c>
      <c r="E517" s="181">
        <f>E454/RES_summary!E$21</f>
        <v>0</v>
      </c>
      <c r="F517" s="181">
        <f>F454/RES_summary!F$21</f>
        <v>0</v>
      </c>
      <c r="G517" s="181">
        <f>G454/RES_summary!G$21</f>
        <v>0</v>
      </c>
      <c r="H517" s="181">
        <f>H454/RES_summary!H$21</f>
        <v>0</v>
      </c>
      <c r="I517" s="181">
        <f>I454/RES_summary!I$21</f>
        <v>0</v>
      </c>
      <c r="J517" s="181">
        <f>J454/RES_summary!J$21</f>
        <v>0</v>
      </c>
      <c r="K517" s="181">
        <f>K454/RES_summary!K$21</f>
        <v>0</v>
      </c>
      <c r="L517" s="181">
        <f>L454/RES_summary!L$21</f>
        <v>0</v>
      </c>
      <c r="M517" s="181">
        <f>M454/RES_summary!M$21</f>
        <v>0</v>
      </c>
      <c r="N517" s="181">
        <f>N454/RES_summary!N$21</f>
        <v>0</v>
      </c>
      <c r="O517" s="181">
        <f>O454/RES_summary!O$21</f>
        <v>0</v>
      </c>
      <c r="P517" s="181">
        <f>P454/RES_summary!P$21</f>
        <v>0</v>
      </c>
      <c r="Q517" s="181">
        <f>Q454/RES_summary!Q$21</f>
        <v>0</v>
      </c>
    </row>
    <row r="518" spans="1:17" ht="12" customHeight="1" x14ac:dyDescent="0.25">
      <c r="A518" s="163" t="s">
        <v>142</v>
      </c>
      <c r="B518" s="162"/>
      <c r="C518" s="180">
        <f>C455/RES_summary!C$21</f>
        <v>0</v>
      </c>
      <c r="D518" s="180">
        <f>D455/RES_summary!D$21</f>
        <v>0</v>
      </c>
      <c r="E518" s="180">
        <f>E455/RES_summary!E$21</f>
        <v>0</v>
      </c>
      <c r="F518" s="180">
        <f>F455/RES_summary!F$21</f>
        <v>0</v>
      </c>
      <c r="G518" s="180">
        <f>G455/RES_summary!G$21</f>
        <v>0</v>
      </c>
      <c r="H518" s="180">
        <f>H455/RES_summary!H$21</f>
        <v>0</v>
      </c>
      <c r="I518" s="180">
        <f>I455/RES_summary!I$21</f>
        <v>0</v>
      </c>
      <c r="J518" s="180">
        <f>J455/RES_summary!J$21</f>
        <v>0</v>
      </c>
      <c r="K518" s="180">
        <f>K455/RES_summary!K$21</f>
        <v>0</v>
      </c>
      <c r="L518" s="180">
        <f>L455/RES_summary!L$21</f>
        <v>0</v>
      </c>
      <c r="M518" s="180">
        <f>M455/RES_summary!M$21</f>
        <v>0</v>
      </c>
      <c r="N518" s="180">
        <f>N455/RES_summary!N$21</f>
        <v>0</v>
      </c>
      <c r="O518" s="180">
        <f>O455/RES_summary!O$21</f>
        <v>0</v>
      </c>
      <c r="P518" s="180">
        <f>P455/RES_summary!P$21</f>
        <v>0</v>
      </c>
      <c r="Q518" s="180">
        <f>Q455/RES_summary!Q$21</f>
        <v>0</v>
      </c>
    </row>
    <row r="519" spans="1:17" ht="12" customHeight="1" x14ac:dyDescent="0.25">
      <c r="A519" s="161" t="s">
        <v>141</v>
      </c>
      <c r="B519" s="160"/>
      <c r="C519" s="179">
        <f>C456/RES_summary!C$21</f>
        <v>0</v>
      </c>
      <c r="D519" s="179">
        <f>D456/RES_summary!D$21</f>
        <v>0</v>
      </c>
      <c r="E519" s="179">
        <f>E456/RES_summary!E$21</f>
        <v>0</v>
      </c>
      <c r="F519" s="179">
        <f>F456/RES_summary!F$21</f>
        <v>0</v>
      </c>
      <c r="G519" s="179">
        <f>G456/RES_summary!G$21</f>
        <v>0</v>
      </c>
      <c r="H519" s="179">
        <f>H456/RES_summary!H$21</f>
        <v>0</v>
      </c>
      <c r="I519" s="179">
        <f>I456/RES_summary!I$21</f>
        <v>0</v>
      </c>
      <c r="J519" s="179">
        <f>J456/RES_summary!J$21</f>
        <v>0</v>
      </c>
      <c r="K519" s="179">
        <f>K456/RES_summary!K$21</f>
        <v>0</v>
      </c>
      <c r="L519" s="179">
        <f>L456/RES_summary!L$21</f>
        <v>0</v>
      </c>
      <c r="M519" s="179">
        <f>M456/RES_summary!M$21</f>
        <v>0</v>
      </c>
      <c r="N519" s="179">
        <f>N456/RES_summary!N$21</f>
        <v>0</v>
      </c>
      <c r="O519" s="179">
        <f>O456/RES_summary!O$21</f>
        <v>0</v>
      </c>
      <c r="P519" s="179">
        <f>P456/RES_summary!P$21</f>
        <v>0</v>
      </c>
      <c r="Q519" s="179">
        <f>Q456/RES_summary!Q$21</f>
        <v>0</v>
      </c>
    </row>
    <row r="520" spans="1:17" ht="12" customHeight="1" x14ac:dyDescent="0.25">
      <c r="A520" s="148" t="s">
        <v>60</v>
      </c>
      <c r="B520" s="156"/>
      <c r="C520" s="177">
        <f>C457/RES_summary!C$21</f>
        <v>0</v>
      </c>
      <c r="D520" s="177">
        <f>D457/RES_summary!D$21</f>
        <v>0</v>
      </c>
      <c r="E520" s="177">
        <f>E457/RES_summary!E$21</f>
        <v>0</v>
      </c>
      <c r="F520" s="177">
        <f>F457/RES_summary!F$21</f>
        <v>0</v>
      </c>
      <c r="G520" s="177">
        <f>G457/RES_summary!G$21</f>
        <v>0</v>
      </c>
      <c r="H520" s="177">
        <f>H457/RES_summary!H$21</f>
        <v>0</v>
      </c>
      <c r="I520" s="177">
        <f>I457/RES_summary!I$21</f>
        <v>0</v>
      </c>
      <c r="J520" s="177">
        <f>J457/RES_summary!J$21</f>
        <v>0</v>
      </c>
      <c r="K520" s="177">
        <f>K457/RES_summary!K$21</f>
        <v>0</v>
      </c>
      <c r="L520" s="177">
        <f>L457/RES_summary!L$21</f>
        <v>0</v>
      </c>
      <c r="M520" s="177">
        <f>M457/RES_summary!M$21</f>
        <v>0</v>
      </c>
      <c r="N520" s="177">
        <f>N457/RES_summary!N$21</f>
        <v>0</v>
      </c>
      <c r="O520" s="177">
        <f>O457/RES_summary!O$21</f>
        <v>0</v>
      </c>
      <c r="P520" s="177">
        <f>P457/RES_summary!P$21</f>
        <v>0</v>
      </c>
      <c r="Q520" s="177">
        <f>Q457/RES_summary!Q$21</f>
        <v>0</v>
      </c>
    </row>
    <row r="521" spans="1:17" ht="12" customHeight="1" x14ac:dyDescent="0.25">
      <c r="A521" s="148" t="s">
        <v>59</v>
      </c>
      <c r="B521" s="156"/>
      <c r="C521" s="177">
        <f>C458/RES_summary!C$21</f>
        <v>0</v>
      </c>
      <c r="D521" s="177">
        <f>D458/RES_summary!D$21</f>
        <v>0</v>
      </c>
      <c r="E521" s="177">
        <f>E458/RES_summary!E$21</f>
        <v>0</v>
      </c>
      <c r="F521" s="177">
        <f>F458/RES_summary!F$21</f>
        <v>0</v>
      </c>
      <c r="G521" s="177">
        <f>G458/RES_summary!G$21</f>
        <v>0</v>
      </c>
      <c r="H521" s="177">
        <f>H458/RES_summary!H$21</f>
        <v>0</v>
      </c>
      <c r="I521" s="177">
        <f>I458/RES_summary!I$21</f>
        <v>0</v>
      </c>
      <c r="J521" s="177">
        <f>J458/RES_summary!J$21</f>
        <v>0</v>
      </c>
      <c r="K521" s="177">
        <f>K458/RES_summary!K$21</f>
        <v>0</v>
      </c>
      <c r="L521" s="177">
        <f>L458/RES_summary!L$21</f>
        <v>0</v>
      </c>
      <c r="M521" s="177">
        <f>M458/RES_summary!M$21</f>
        <v>0</v>
      </c>
      <c r="N521" s="177">
        <f>N458/RES_summary!N$21</f>
        <v>0</v>
      </c>
      <c r="O521" s="177">
        <f>O458/RES_summary!O$21</f>
        <v>0</v>
      </c>
      <c r="P521" s="177">
        <f>P458/RES_summary!P$21</f>
        <v>0</v>
      </c>
      <c r="Q521" s="177">
        <f>Q458/RES_summary!Q$21</f>
        <v>0</v>
      </c>
    </row>
    <row r="522" spans="1:17" ht="12" customHeight="1" x14ac:dyDescent="0.25">
      <c r="A522" s="158" t="s">
        <v>62</v>
      </c>
      <c r="B522" s="157"/>
      <c r="C522" s="178">
        <f>C459/RES_summary!C$21</f>
        <v>0</v>
      </c>
      <c r="D522" s="178">
        <f>D459/RES_summary!D$21</f>
        <v>0</v>
      </c>
      <c r="E522" s="178">
        <f>E459/RES_summary!E$21</f>
        <v>0</v>
      </c>
      <c r="F522" s="178">
        <f>F459/RES_summary!F$21</f>
        <v>0</v>
      </c>
      <c r="G522" s="178">
        <f>G459/RES_summary!G$21</f>
        <v>0</v>
      </c>
      <c r="H522" s="178">
        <f>H459/RES_summary!H$21</f>
        <v>0</v>
      </c>
      <c r="I522" s="178">
        <f>I459/RES_summary!I$21</f>
        <v>0</v>
      </c>
      <c r="J522" s="178">
        <f>J459/RES_summary!J$21</f>
        <v>0</v>
      </c>
      <c r="K522" s="178">
        <f>K459/RES_summary!K$21</f>
        <v>0</v>
      </c>
      <c r="L522" s="178">
        <f>L459/RES_summary!L$21</f>
        <v>0</v>
      </c>
      <c r="M522" s="178">
        <f>M459/RES_summary!M$21</f>
        <v>0</v>
      </c>
      <c r="N522" s="178">
        <f>N459/RES_summary!N$21</f>
        <v>0</v>
      </c>
      <c r="O522" s="178">
        <f>O459/RES_summary!O$21</f>
        <v>0</v>
      </c>
      <c r="P522" s="178">
        <f>P459/RES_summary!P$21</f>
        <v>0</v>
      </c>
      <c r="Q522" s="178">
        <f>Q459/RES_summary!Q$21</f>
        <v>0</v>
      </c>
    </row>
    <row r="523" spans="1:17" ht="12" customHeight="1" x14ac:dyDescent="0.25">
      <c r="A523" s="23" t="s">
        <v>58</v>
      </c>
      <c r="B523" s="156"/>
      <c r="C523" s="177">
        <f>C460/RES_summary!C$21</f>
        <v>0</v>
      </c>
      <c r="D523" s="177">
        <f>D460/RES_summary!D$21</f>
        <v>0</v>
      </c>
      <c r="E523" s="177">
        <f>E460/RES_summary!E$21</f>
        <v>0</v>
      </c>
      <c r="F523" s="177">
        <f>F460/RES_summary!F$21</f>
        <v>0</v>
      </c>
      <c r="G523" s="177">
        <f>G460/RES_summary!G$21</f>
        <v>0</v>
      </c>
      <c r="H523" s="177">
        <f>H460/RES_summary!H$21</f>
        <v>0</v>
      </c>
      <c r="I523" s="177">
        <f>I460/RES_summary!I$21</f>
        <v>0</v>
      </c>
      <c r="J523" s="177">
        <f>J460/RES_summary!J$21</f>
        <v>0</v>
      </c>
      <c r="K523" s="177">
        <f>K460/RES_summary!K$21</f>
        <v>0</v>
      </c>
      <c r="L523" s="177">
        <f>L460/RES_summary!L$21</f>
        <v>0</v>
      </c>
      <c r="M523" s="177">
        <f>M460/RES_summary!M$21</f>
        <v>0</v>
      </c>
      <c r="N523" s="177">
        <f>N460/RES_summary!N$21</f>
        <v>0</v>
      </c>
      <c r="O523" s="177">
        <f>O460/RES_summary!O$21</f>
        <v>0</v>
      </c>
      <c r="P523" s="177">
        <f>P460/RES_summary!P$21</f>
        <v>0</v>
      </c>
      <c r="Q523" s="177">
        <f>Q460/RES_summary!Q$21</f>
        <v>0</v>
      </c>
    </row>
    <row r="524" spans="1:17" ht="12" customHeight="1" x14ac:dyDescent="0.25">
      <c r="A524" s="23" t="s">
        <v>57</v>
      </c>
      <c r="B524" s="156"/>
      <c r="C524" s="177">
        <f>C461/RES_summary!C$21</f>
        <v>0</v>
      </c>
      <c r="D524" s="177">
        <f>D461/RES_summary!D$21</f>
        <v>0</v>
      </c>
      <c r="E524" s="177">
        <f>E461/RES_summary!E$21</f>
        <v>0</v>
      </c>
      <c r="F524" s="177">
        <f>F461/RES_summary!F$21</f>
        <v>0</v>
      </c>
      <c r="G524" s="177">
        <f>G461/RES_summary!G$21</f>
        <v>0</v>
      </c>
      <c r="H524" s="177">
        <f>H461/RES_summary!H$21</f>
        <v>0</v>
      </c>
      <c r="I524" s="177">
        <f>I461/RES_summary!I$21</f>
        <v>0</v>
      </c>
      <c r="J524" s="177">
        <f>J461/RES_summary!J$21</f>
        <v>0</v>
      </c>
      <c r="K524" s="177">
        <f>K461/RES_summary!K$21</f>
        <v>0</v>
      </c>
      <c r="L524" s="177">
        <f>L461/RES_summary!L$21</f>
        <v>0</v>
      </c>
      <c r="M524" s="177">
        <f>M461/RES_summary!M$21</f>
        <v>0</v>
      </c>
      <c r="N524" s="177">
        <f>N461/RES_summary!N$21</f>
        <v>0</v>
      </c>
      <c r="O524" s="177">
        <f>O461/RES_summary!O$21</f>
        <v>0</v>
      </c>
      <c r="P524" s="177">
        <f>P461/RES_summary!P$21</f>
        <v>0</v>
      </c>
      <c r="Q524" s="177">
        <f>Q461/RES_summary!Q$21</f>
        <v>0</v>
      </c>
    </row>
    <row r="525" spans="1:17" ht="12" customHeight="1" x14ac:dyDescent="0.25">
      <c r="A525" s="29" t="s">
        <v>140</v>
      </c>
      <c r="B525" s="57"/>
      <c r="C525" s="176">
        <f>C462/RES_summary!C$21</f>
        <v>0</v>
      </c>
      <c r="D525" s="176">
        <f>D462/RES_summary!D$21</f>
        <v>0</v>
      </c>
      <c r="E525" s="176">
        <f>E462/RES_summary!E$21</f>
        <v>0</v>
      </c>
      <c r="F525" s="176">
        <f>F462/RES_summary!F$21</f>
        <v>0</v>
      </c>
      <c r="G525" s="176">
        <f>G462/RES_summary!G$21</f>
        <v>0</v>
      </c>
      <c r="H525" s="176">
        <f>H462/RES_summary!H$21</f>
        <v>0</v>
      </c>
      <c r="I525" s="176">
        <f>I462/RES_summary!I$21</f>
        <v>0</v>
      </c>
      <c r="J525" s="176">
        <f>J462/RES_summary!J$21</f>
        <v>0</v>
      </c>
      <c r="K525" s="176">
        <f>K462/RES_summary!K$21</f>
        <v>0</v>
      </c>
      <c r="L525" s="176">
        <f>L462/RES_summary!L$21</f>
        <v>0</v>
      </c>
      <c r="M525" s="176">
        <f>M462/RES_summary!M$21</f>
        <v>0</v>
      </c>
      <c r="N525" s="176">
        <f>N462/RES_summary!N$21</f>
        <v>0</v>
      </c>
      <c r="O525" s="176">
        <f>O462/RES_summary!O$21</f>
        <v>0</v>
      </c>
      <c r="P525" s="176">
        <f>P462/RES_summary!P$21</f>
        <v>0</v>
      </c>
      <c r="Q525" s="176">
        <f>Q462/RES_summary!Q$21</f>
        <v>0</v>
      </c>
    </row>
  </sheetData>
  <mergeCells count="1">
    <mergeCell ref="B85:Q85"/>
  </mergeCells>
  <pageMargins left="0.39370078740157483" right="0.39370078740157483" top="0.39370078740157483" bottom="0.39370078740157483" header="0.31496062992125984" footer="0.31496062992125984"/>
  <pageSetup paperSize="9" scale="13" orientation="portrait" horizontalDpi="1200" verticalDpi="1200" r:id="rId1"/>
  <headerFooter alignWithMargins="0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>
    <tabColor theme="9" tint="0.59999389629810485"/>
    <pageSetUpPr fitToPage="1"/>
  </sheetPr>
  <dimension ref="A1:Q47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281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RES_hhdet_num!B$24</f>
        <v>238390</v>
      </c>
      <c r="C5" s="151">
        <f>RES_hhdet_num!C$24</f>
        <v>237585</v>
      </c>
      <c r="D5" s="151">
        <f>RES_hhdet_num!D$24</f>
        <v>236204</v>
      </c>
      <c r="E5" s="151">
        <f>RES_hhdet_num!E$24</f>
        <v>234867</v>
      </c>
      <c r="F5" s="151">
        <f>RES_hhdet_num!F$24</f>
        <v>225073</v>
      </c>
      <c r="G5" s="151">
        <f>RES_hhdet_num!G$24</f>
        <v>231932.99999999994</v>
      </c>
      <c r="H5" s="151">
        <f>RES_hhdet_num!H$24</f>
        <v>248577.99999999994</v>
      </c>
      <c r="I5" s="151">
        <f>RES_hhdet_num!I$24</f>
        <v>277818.99999999988</v>
      </c>
      <c r="J5" s="151">
        <f>RES_hhdet_num!J$24</f>
        <v>278647</v>
      </c>
      <c r="K5" s="151">
        <f>RES_hhdet_num!K$24</f>
        <v>282679.99999999988</v>
      </c>
      <c r="L5" s="151">
        <f>RES_hhdet_num!L$24</f>
        <v>282916.99999999994</v>
      </c>
      <c r="M5" s="151">
        <f>RES_hhdet_num!M$24</f>
        <v>293137.99999999983</v>
      </c>
      <c r="N5" s="151">
        <f>RES_hhdet_num!N$24</f>
        <v>270508.99999999994</v>
      </c>
      <c r="O5" s="151">
        <f>RES_hhdet_num!O$24</f>
        <v>265875.99999999994</v>
      </c>
      <c r="P5" s="151">
        <f>RES_hhdet_num!P$24</f>
        <v>266605.99999999988</v>
      </c>
      <c r="Q5" s="151">
        <f>RES_hhdet_num!Q$24</f>
        <v>262257.99999999988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84</v>
      </c>
      <c r="B7" s="67">
        <f>RES_hhdet_num!B$26</f>
        <v>238390</v>
      </c>
      <c r="C7" s="67">
        <f>RES_hhdet_num!C$26</f>
        <v>237585</v>
      </c>
      <c r="D7" s="67">
        <f>RES_hhdet_num!D$26</f>
        <v>236204</v>
      </c>
      <c r="E7" s="67">
        <f>RES_hhdet_num!E$26</f>
        <v>234867</v>
      </c>
      <c r="F7" s="67">
        <f>RES_hhdet_num!F$26</f>
        <v>225073</v>
      </c>
      <c r="G7" s="67">
        <f>RES_hhdet_num!G$26</f>
        <v>231932.99999999994</v>
      </c>
      <c r="H7" s="67">
        <f>RES_hhdet_num!H$26</f>
        <v>248577.99999999994</v>
      </c>
      <c r="I7" s="67">
        <f>RES_hhdet_num!I$26</f>
        <v>277818.99999999988</v>
      </c>
      <c r="J7" s="67">
        <f>RES_hhdet_num!J$26</f>
        <v>278647</v>
      </c>
      <c r="K7" s="67">
        <f>RES_hhdet_num!K$26</f>
        <v>282679.99999999988</v>
      </c>
      <c r="L7" s="67">
        <f>RES_hhdet_num!L$26</f>
        <v>282916.99999999994</v>
      </c>
      <c r="M7" s="67">
        <f>RES_hhdet_num!M$26</f>
        <v>293137.99999999983</v>
      </c>
      <c r="N7" s="67">
        <f>RES_hhdet_num!N$26</f>
        <v>270508.99999999994</v>
      </c>
      <c r="O7" s="67">
        <f>RES_hhdet_num!O$26</f>
        <v>265875.99999999994</v>
      </c>
      <c r="P7" s="67">
        <f>RES_hhdet_num!P$26</f>
        <v>266605.99999999988</v>
      </c>
      <c r="Q7" s="67">
        <f>RES_hhdet_num!Q$26</f>
        <v>262257.99999999988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RES_hhdet_num!B$29</f>
        <v>3394</v>
      </c>
      <c r="C9" s="67">
        <f>RES_hhdet_num!C$29</f>
        <v>3474</v>
      </c>
      <c r="D9" s="67">
        <f>RES_hhdet_num!D$29</f>
        <v>3658</v>
      </c>
      <c r="E9" s="67">
        <f>RES_hhdet_num!E$29</f>
        <v>3679</v>
      </c>
      <c r="F9" s="67">
        <f>RES_hhdet_num!F$29</f>
        <v>3627</v>
      </c>
      <c r="G9" s="67">
        <f>RES_hhdet_num!G$29</f>
        <v>3963.9999999999995</v>
      </c>
      <c r="H9" s="67">
        <f>RES_hhdet_num!H$29</f>
        <v>4355.9999999999991</v>
      </c>
      <c r="I9" s="67">
        <f>RES_hhdet_num!I$29</f>
        <v>5064</v>
      </c>
      <c r="J9" s="67">
        <f>RES_hhdet_num!J$29</f>
        <v>5279</v>
      </c>
      <c r="K9" s="67">
        <f>RES_hhdet_num!K$29</f>
        <v>5661</v>
      </c>
      <c r="L9" s="67">
        <f>RES_hhdet_num!L$29</f>
        <v>5919</v>
      </c>
      <c r="M9" s="67">
        <f>RES_hhdet_num!M$29</f>
        <v>6267.9999999999973</v>
      </c>
      <c r="N9" s="67">
        <f>RES_hhdet_num!N$29</f>
        <v>6007.9999999999982</v>
      </c>
      <c r="O9" s="67">
        <f>RES_hhdet_num!O$29</f>
        <v>6571.9999999999982</v>
      </c>
      <c r="P9" s="67">
        <f>RES_hhdet_num!P$29</f>
        <v>6944.9999999999973</v>
      </c>
      <c r="Q9" s="67">
        <f>RES_hhdet_num!Q$29</f>
        <v>7534.9999999999964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169</v>
      </c>
      <c r="B11" s="67">
        <f>RES_hhdet_num!B$31</f>
        <v>111891</v>
      </c>
      <c r="C11" s="67">
        <f>RES_hhdet_num!C$31</f>
        <v>112347</v>
      </c>
      <c r="D11" s="67">
        <f>RES_hhdet_num!D$31</f>
        <v>112521</v>
      </c>
      <c r="E11" s="67">
        <f>RES_hhdet_num!E$31</f>
        <v>112638</v>
      </c>
      <c r="F11" s="67">
        <f>RES_hhdet_num!F$31</f>
        <v>108663</v>
      </c>
      <c r="G11" s="67">
        <f>RES_hhdet_num!G$31</f>
        <v>112708.99999999999</v>
      </c>
      <c r="H11" s="67">
        <f>RES_hhdet_num!H$31</f>
        <v>120909.99999999997</v>
      </c>
      <c r="I11" s="67">
        <f>RES_hhdet_num!I$31</f>
        <v>135207.99999999997</v>
      </c>
      <c r="J11" s="67">
        <f>RES_hhdet_num!J$31</f>
        <v>135528</v>
      </c>
      <c r="K11" s="67">
        <f>RES_hhdet_num!K$31</f>
        <v>137654.99999999997</v>
      </c>
      <c r="L11" s="67">
        <f>RES_hhdet_num!L$31</f>
        <v>138086.99999999997</v>
      </c>
      <c r="M11" s="67">
        <f>RES_hhdet_num!M$31</f>
        <v>142557.99999999988</v>
      </c>
      <c r="N11" s="67">
        <f>RES_hhdet_num!N$31</f>
        <v>132432.99999999997</v>
      </c>
      <c r="O11" s="67">
        <f>RES_hhdet_num!O$31</f>
        <v>130869.99999999997</v>
      </c>
      <c r="P11" s="67">
        <f>RES_hhdet_num!P$31</f>
        <v>131515.99999999991</v>
      </c>
      <c r="Q11" s="67">
        <f>RES_hhdet_num!Q$31</f>
        <v>129927.99999999988</v>
      </c>
    </row>
    <row r="12" spans="1:17" ht="12" customHeight="1" x14ac:dyDescent="0.25">
      <c r="A12" s="23" t="s">
        <v>168</v>
      </c>
      <c r="B12" s="67">
        <f>RES_hhdet_num!B$32</f>
        <v>2032</v>
      </c>
      <c r="C12" s="67">
        <f>RES_hhdet_num!C$32</f>
        <v>2033</v>
      </c>
      <c r="D12" s="67">
        <f>RES_hhdet_num!D$32</f>
        <v>2028</v>
      </c>
      <c r="E12" s="67">
        <f>RES_hhdet_num!E$32</f>
        <v>2090</v>
      </c>
      <c r="F12" s="67">
        <f>RES_hhdet_num!F$32</f>
        <v>2071</v>
      </c>
      <c r="G12" s="67">
        <f>RES_hhdet_num!G$32</f>
        <v>2211.9999999999995</v>
      </c>
      <c r="H12" s="67">
        <f>RES_hhdet_num!H$32</f>
        <v>3125.9999999999995</v>
      </c>
      <c r="I12" s="67">
        <f>RES_hhdet_num!I$32</f>
        <v>4385.9999999999991</v>
      </c>
      <c r="J12" s="67">
        <f>RES_hhdet_num!J$32</f>
        <v>5449</v>
      </c>
      <c r="K12" s="67">
        <f>RES_hhdet_num!K$32</f>
        <v>6339.9999999999991</v>
      </c>
      <c r="L12" s="67">
        <f>RES_hhdet_num!L$32</f>
        <v>7003.9999999999991</v>
      </c>
      <c r="M12" s="67">
        <f>RES_hhdet_num!M$32</f>
        <v>8781.9999999999891</v>
      </c>
      <c r="N12" s="67">
        <f>RES_hhdet_num!N$32</f>
        <v>8150.9999999999991</v>
      </c>
      <c r="O12" s="67">
        <f>RES_hhdet_num!O$32</f>
        <v>8213.9999999999982</v>
      </c>
      <c r="P12" s="67">
        <f>RES_hhdet_num!P$32</f>
        <v>8855.9999999999964</v>
      </c>
      <c r="Q12" s="67">
        <f>RES_hhdet_num!Q$32</f>
        <v>9042.9999999999964</v>
      </c>
    </row>
    <row r="13" spans="1:17" ht="12" customHeight="1" x14ac:dyDescent="0.25">
      <c r="A13" s="23" t="s">
        <v>142</v>
      </c>
      <c r="B13" s="67">
        <f>RES_hhdet_num!B$35</f>
        <v>122247</v>
      </c>
      <c r="C13" s="67">
        <f>RES_hhdet_num!C$35</f>
        <v>121015</v>
      </c>
      <c r="D13" s="67">
        <f>RES_hhdet_num!D$35</f>
        <v>119500.99999999999</v>
      </c>
      <c r="E13" s="67">
        <f>RES_hhdet_num!E$35</f>
        <v>117950.00000000001</v>
      </c>
      <c r="F13" s="67">
        <f>RES_hhdet_num!F$35</f>
        <v>112200.99999999999</v>
      </c>
      <c r="G13" s="67">
        <f>RES_hhdet_num!G$35</f>
        <v>114759.99999999997</v>
      </c>
      <c r="H13" s="67">
        <f>RES_hhdet_num!H$35</f>
        <v>121402.99999999999</v>
      </c>
      <c r="I13" s="67">
        <f>RES_hhdet_num!I$35</f>
        <v>133881.99999999994</v>
      </c>
      <c r="J13" s="67">
        <f>RES_hhdet_num!J$35</f>
        <v>132348.99999999997</v>
      </c>
      <c r="K13" s="67">
        <f>RES_hhdet_num!K$35</f>
        <v>132578.99999999994</v>
      </c>
      <c r="L13" s="67">
        <f>RES_hhdet_num!L$35</f>
        <v>131172.99999999997</v>
      </c>
      <c r="M13" s="67">
        <f>RES_hhdet_num!M$35</f>
        <v>133569.99999999994</v>
      </c>
      <c r="N13" s="67">
        <f>RES_hhdet_num!N$35</f>
        <v>122391.99999999999</v>
      </c>
      <c r="O13" s="67">
        <f>RES_hhdet_num!O$35</f>
        <v>119303.99999999999</v>
      </c>
      <c r="P13" s="67">
        <f>RES_hhdet_num!P$35</f>
        <v>118269.99999999997</v>
      </c>
      <c r="Q13" s="67">
        <f>RES_hhdet_num!Q$35</f>
        <v>115263.99999999999</v>
      </c>
    </row>
    <row r="14" spans="1:17" ht="12" customHeight="1" x14ac:dyDescent="0.25">
      <c r="A14" s="23" t="s">
        <v>141</v>
      </c>
      <c r="B14" s="67">
        <f>RES_hhdet_num!B$36</f>
        <v>2220</v>
      </c>
      <c r="C14" s="67">
        <f>RES_hhdet_num!C$36</f>
        <v>2190</v>
      </c>
      <c r="D14" s="67">
        <f>RES_hhdet_num!D$36</f>
        <v>2153.9999999999991</v>
      </c>
      <c r="E14" s="67">
        <f>RES_hhdet_num!E$36</f>
        <v>2189</v>
      </c>
      <c r="F14" s="67">
        <f>RES_hhdet_num!F$36</f>
        <v>2138</v>
      </c>
      <c r="G14" s="67">
        <f>RES_hhdet_num!G$36</f>
        <v>2251.9999999999991</v>
      </c>
      <c r="H14" s="67">
        <f>RES_hhdet_num!H$36</f>
        <v>3138.9999999999991</v>
      </c>
      <c r="I14" s="67">
        <f>RES_hhdet_num!I$36</f>
        <v>4342.9999999999964</v>
      </c>
      <c r="J14" s="67">
        <f>RES_hhdet_num!J$36</f>
        <v>5320.9999999999973</v>
      </c>
      <c r="K14" s="67">
        <f>RES_hhdet_num!K$36</f>
        <v>6105.9999999999982</v>
      </c>
      <c r="L14" s="67">
        <f>RES_hhdet_num!L$36</f>
        <v>6652.9999999999982</v>
      </c>
      <c r="M14" s="67">
        <f>RES_hhdet_num!M$36</f>
        <v>8227.9999999999945</v>
      </c>
      <c r="N14" s="67">
        <f>RES_hhdet_num!N$36</f>
        <v>7532.9999999999982</v>
      </c>
      <c r="O14" s="67">
        <f>RES_hhdet_num!O$36</f>
        <v>7487.9999999999991</v>
      </c>
      <c r="P14" s="67">
        <f>RES_hhdet_num!P$36</f>
        <v>7963.9999999999973</v>
      </c>
      <c r="Q14" s="67">
        <f>RES_hhdet_num!Q$36</f>
        <v>8022.9999999999973</v>
      </c>
    </row>
    <row r="15" spans="1:17" ht="12" customHeight="1" x14ac:dyDescent="0.25">
      <c r="A15" s="146" t="s">
        <v>62</v>
      </c>
      <c r="B15" s="145"/>
      <c r="C15" s="145"/>
      <c r="D15" s="145"/>
      <c r="E15" s="145"/>
      <c r="F15" s="145"/>
      <c r="G15" s="145"/>
      <c r="H15" s="145"/>
      <c r="I15" s="145"/>
      <c r="J15" s="145"/>
      <c r="K15" s="145"/>
      <c r="L15" s="145"/>
      <c r="M15" s="145"/>
      <c r="N15" s="145"/>
      <c r="O15" s="145"/>
      <c r="P15" s="145"/>
      <c r="Q15" s="145"/>
    </row>
    <row r="16" spans="1:17" ht="12" customHeight="1" x14ac:dyDescent="0.25">
      <c r="A16" s="23" t="s">
        <v>57</v>
      </c>
      <c r="B16" s="67">
        <f>RES_hhdet_num!B$40</f>
        <v>66409</v>
      </c>
      <c r="C16" s="67">
        <f>RES_hhdet_num!C$40</f>
        <v>63846.000000000007</v>
      </c>
      <c r="D16" s="67">
        <f>RES_hhdet_num!D$40</f>
        <v>62375.000000000015</v>
      </c>
      <c r="E16" s="67">
        <f>RES_hhdet_num!E$40</f>
        <v>60404</v>
      </c>
      <c r="F16" s="67">
        <f>RES_hhdet_num!F$40</f>
        <v>57794.999999999993</v>
      </c>
      <c r="G16" s="67">
        <f>RES_hhdet_num!G$40</f>
        <v>58720.999999999993</v>
      </c>
      <c r="H16" s="67">
        <f>RES_hhdet_num!H$40</f>
        <v>59681.999999999993</v>
      </c>
      <c r="I16" s="67">
        <f>RES_hhdet_num!I$40</f>
        <v>64094.999999999993</v>
      </c>
      <c r="J16" s="67">
        <f>RES_hhdet_num!J$40</f>
        <v>63162.000000000007</v>
      </c>
      <c r="K16" s="67">
        <f>RES_hhdet_num!K$40</f>
        <v>64932.999999999993</v>
      </c>
      <c r="L16" s="67">
        <f>RES_hhdet_num!L$40</f>
        <v>61266</v>
      </c>
      <c r="M16" s="67">
        <f>RES_hhdet_num!M$40</f>
        <v>60396.999999999964</v>
      </c>
      <c r="N16" s="67">
        <f>RES_hhdet_num!N$40</f>
        <v>54360.999999999985</v>
      </c>
      <c r="O16" s="67">
        <f>RES_hhdet_num!O$40</f>
        <v>51181.999999999985</v>
      </c>
      <c r="P16" s="67">
        <f>RES_hhdet_num!P$40</f>
        <v>44034.999999999978</v>
      </c>
      <c r="Q16" s="67">
        <f>RES_hhdet_num!Q$40</f>
        <v>43198.999999999978</v>
      </c>
    </row>
    <row r="17" spans="1:17" ht="12" customHeight="1" x14ac:dyDescent="0.25">
      <c r="A17" s="29" t="s">
        <v>140</v>
      </c>
      <c r="B17" s="83">
        <f>RES_hhdet_num!B$41</f>
        <v>171981</v>
      </c>
      <c r="C17" s="83">
        <f>RES_hhdet_num!C$41</f>
        <v>173738.99999999997</v>
      </c>
      <c r="D17" s="83">
        <f>RES_hhdet_num!D$41</f>
        <v>173828.99999999997</v>
      </c>
      <c r="E17" s="83">
        <f>RES_hhdet_num!E$41</f>
        <v>174462.99999999997</v>
      </c>
      <c r="F17" s="83">
        <f>RES_hhdet_num!F$41</f>
        <v>167277.99999999997</v>
      </c>
      <c r="G17" s="83">
        <f>RES_hhdet_num!G$41</f>
        <v>173211.99999999994</v>
      </c>
      <c r="H17" s="83">
        <f>RES_hhdet_num!H$41</f>
        <v>188895.99999999991</v>
      </c>
      <c r="I17" s="83">
        <f>RES_hhdet_num!I$41</f>
        <v>213723.99999999991</v>
      </c>
      <c r="J17" s="83">
        <f>RES_hhdet_num!J$41</f>
        <v>215484.99999999997</v>
      </c>
      <c r="K17" s="83">
        <f>RES_hhdet_num!K$41</f>
        <v>217746.99999999997</v>
      </c>
      <c r="L17" s="83">
        <f>RES_hhdet_num!L$41</f>
        <v>221650.99999999994</v>
      </c>
      <c r="M17" s="83">
        <f>RES_hhdet_num!M$41</f>
        <v>232740.99999999988</v>
      </c>
      <c r="N17" s="83">
        <f>RES_hhdet_num!N$41</f>
        <v>216147.99999999994</v>
      </c>
      <c r="O17" s="83">
        <f>RES_hhdet_num!O$41</f>
        <v>214693.99999999991</v>
      </c>
      <c r="P17" s="83">
        <f>RES_hhdet_num!P$41</f>
        <v>222570.99999999988</v>
      </c>
      <c r="Q17" s="83">
        <f>RES_hhdet_num!Q$41</f>
        <v>219058.99999999988</v>
      </c>
    </row>
    <row r="19" spans="1:17" ht="12" customHeight="1" x14ac:dyDescent="0.25">
      <c r="A19" s="152" t="s">
        <v>23</v>
      </c>
      <c r="B19" s="151"/>
      <c r="C19" s="151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</row>
    <row r="20" spans="1:17" ht="12" customHeight="1" x14ac:dyDescent="0.25">
      <c r="A20" s="150" t="s">
        <v>65</v>
      </c>
      <c r="B20" s="149"/>
      <c r="C20" s="149"/>
      <c r="D20" s="149"/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49"/>
    </row>
    <row r="21" spans="1:17" ht="12" customHeight="1" x14ac:dyDescent="0.25">
      <c r="A21" s="23" t="s">
        <v>84</v>
      </c>
      <c r="B21" s="67"/>
      <c r="C21" s="67">
        <f>B7+C35-C7</f>
        <v>14899.375</v>
      </c>
      <c r="D21" s="67">
        <f t="shared" ref="D21:Q21" si="0">C7+D35-D7</f>
        <v>14899.375</v>
      </c>
      <c r="E21" s="67">
        <f t="shared" si="0"/>
        <v>14899.375</v>
      </c>
      <c r="F21" s="67">
        <f t="shared" si="0"/>
        <v>14899.375</v>
      </c>
      <c r="G21" s="67">
        <f t="shared" si="0"/>
        <v>14899.375000000058</v>
      </c>
      <c r="H21" s="67">
        <f t="shared" si="0"/>
        <v>14899.375</v>
      </c>
      <c r="I21" s="67">
        <f t="shared" si="0"/>
        <v>14899.375000000058</v>
      </c>
      <c r="J21" s="67">
        <f t="shared" si="0"/>
        <v>14899.374999999884</v>
      </c>
      <c r="K21" s="67">
        <f t="shared" si="0"/>
        <v>14899.375000000116</v>
      </c>
      <c r="L21" s="67">
        <f t="shared" si="0"/>
        <v>14899.374999999942</v>
      </c>
      <c r="M21" s="67">
        <f t="shared" si="0"/>
        <v>14899.375000000116</v>
      </c>
      <c r="N21" s="67">
        <f t="shared" si="0"/>
        <v>22628.999999999884</v>
      </c>
      <c r="O21" s="67">
        <f t="shared" si="0"/>
        <v>14899.375</v>
      </c>
      <c r="P21" s="67">
        <f t="shared" si="0"/>
        <v>14899.375000000058</v>
      </c>
      <c r="Q21" s="67">
        <f t="shared" si="0"/>
        <v>14899.375</v>
      </c>
    </row>
    <row r="22" spans="1:17" ht="12" customHeight="1" x14ac:dyDescent="0.25">
      <c r="A22" s="146" t="s">
        <v>112</v>
      </c>
      <c r="B22" s="145"/>
      <c r="C22" s="145"/>
      <c r="D22" s="145"/>
      <c r="E22" s="145"/>
      <c r="F22" s="145"/>
      <c r="G22" s="145"/>
      <c r="H22" s="145"/>
      <c r="I22" s="145"/>
      <c r="J22" s="145"/>
      <c r="K22" s="145"/>
      <c r="L22" s="145"/>
      <c r="M22" s="145"/>
      <c r="N22" s="145"/>
      <c r="O22" s="145"/>
      <c r="P22" s="145"/>
      <c r="Q22" s="145"/>
    </row>
    <row r="23" spans="1:17" ht="12" customHeight="1" x14ac:dyDescent="0.25">
      <c r="A23" s="23" t="s">
        <v>60</v>
      </c>
      <c r="B23" s="67"/>
      <c r="C23" s="67">
        <f>B9+C37-C9</f>
        <v>394</v>
      </c>
      <c r="D23" s="67">
        <f t="shared" ref="D23:Q23" si="1">C9+D37-D9</f>
        <v>386</v>
      </c>
      <c r="E23" s="67">
        <f t="shared" si="1"/>
        <v>362</v>
      </c>
      <c r="F23" s="67">
        <f t="shared" si="1"/>
        <v>450</v>
      </c>
      <c r="G23" s="67">
        <f t="shared" si="1"/>
        <v>367.00000000000045</v>
      </c>
      <c r="H23" s="67">
        <f t="shared" si="1"/>
        <v>353.00000000000091</v>
      </c>
      <c r="I23" s="67">
        <f t="shared" si="1"/>
        <v>410.99999999999909</v>
      </c>
      <c r="J23" s="67">
        <f t="shared" si="1"/>
        <v>671</v>
      </c>
      <c r="K23" s="67">
        <f t="shared" si="1"/>
        <v>533</v>
      </c>
      <c r="L23" s="67">
        <f t="shared" si="1"/>
        <v>592</v>
      </c>
      <c r="M23" s="67">
        <f t="shared" si="1"/>
        <v>465.00000000000273</v>
      </c>
      <c r="N23" s="67">
        <f t="shared" si="1"/>
        <v>397.99999999999909</v>
      </c>
      <c r="O23" s="67">
        <f t="shared" si="1"/>
        <v>704</v>
      </c>
      <c r="P23" s="67">
        <f t="shared" si="1"/>
        <v>745.00000000000091</v>
      </c>
      <c r="Q23" s="67">
        <f t="shared" si="1"/>
        <v>1119</v>
      </c>
    </row>
    <row r="24" spans="1:17" ht="12" customHeight="1" x14ac:dyDescent="0.25">
      <c r="A24" s="146" t="s">
        <v>63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25">
      <c r="A25" s="23" t="s">
        <v>169</v>
      </c>
      <c r="B25" s="67"/>
      <c r="C25" s="67">
        <f t="shared" ref="C25:Q28" si="2">B11+C39-C11</f>
        <v>9073.2261539590108</v>
      </c>
      <c r="D25" s="67">
        <f t="shared" si="2"/>
        <v>8798.885184691404</v>
      </c>
      <c r="E25" s="67">
        <f t="shared" si="2"/>
        <v>8888.359853388567</v>
      </c>
      <c r="F25" s="67">
        <f t="shared" si="2"/>
        <v>7377.1780265674315</v>
      </c>
      <c r="G25" s="67">
        <f t="shared" si="2"/>
        <v>9141.2562437045563</v>
      </c>
      <c r="H25" s="67">
        <f t="shared" si="2"/>
        <v>11857.940145980276</v>
      </c>
      <c r="I25" s="67">
        <f t="shared" si="2"/>
        <v>11708.524617301067</v>
      </c>
      <c r="J25" s="67">
        <f t="shared" si="2"/>
        <v>8563.0864012496604</v>
      </c>
      <c r="K25" s="67">
        <f t="shared" si="2"/>
        <v>6904.7254108082852</v>
      </c>
      <c r="L25" s="67">
        <f t="shared" si="2"/>
        <v>7513.3674176902568</v>
      </c>
      <c r="M25" s="67">
        <f t="shared" si="2"/>
        <v>5244.7500000000582</v>
      </c>
      <c r="N25" s="67">
        <f t="shared" si="2"/>
        <v>10124.999999999913</v>
      </c>
      <c r="O25" s="67">
        <f t="shared" si="2"/>
        <v>6333.3130587859778</v>
      </c>
      <c r="P25" s="67">
        <f t="shared" si="2"/>
        <v>5108.8122832081281</v>
      </c>
      <c r="Q25" s="67">
        <f t="shared" si="2"/>
        <v>5704.3574079845857</v>
      </c>
    </row>
    <row r="26" spans="1:17" ht="12" customHeight="1" x14ac:dyDescent="0.25">
      <c r="A26" s="23" t="s">
        <v>168</v>
      </c>
      <c r="B26" s="67"/>
      <c r="C26" s="67">
        <f t="shared" si="2"/>
        <v>172.40257476663328</v>
      </c>
      <c r="D26" s="67">
        <f t="shared" si="2"/>
        <v>166.65917148131575</v>
      </c>
      <c r="E26" s="67">
        <f t="shared" si="2"/>
        <v>165.0045229522475</v>
      </c>
      <c r="F26" s="67">
        <f t="shared" si="2"/>
        <v>95.25</v>
      </c>
      <c r="G26" s="67">
        <f t="shared" si="2"/>
        <v>245.95037025273678</v>
      </c>
      <c r="H26" s="67">
        <f t="shared" si="2"/>
        <v>440.11759651827788</v>
      </c>
      <c r="I26" s="67">
        <f t="shared" si="2"/>
        <v>604.41489974541219</v>
      </c>
      <c r="J26" s="67">
        <f t="shared" si="2"/>
        <v>259.35014925076666</v>
      </c>
      <c r="K26" s="67">
        <f t="shared" si="2"/>
        <v>257.16870891349117</v>
      </c>
      <c r="L26" s="67">
        <f t="shared" si="2"/>
        <v>306.7000467819571</v>
      </c>
      <c r="M26" s="67">
        <f t="shared" si="2"/>
        <v>354.6949617239643</v>
      </c>
      <c r="N26" s="67">
        <f t="shared" si="2"/>
        <v>630.99999999999</v>
      </c>
      <c r="O26" s="67">
        <f t="shared" si="2"/>
        <v>277.57835964756305</v>
      </c>
      <c r="P26" s="67">
        <f t="shared" si="2"/>
        <v>296.45104943061415</v>
      </c>
      <c r="Q26" s="67">
        <f t="shared" si="2"/>
        <v>147.36910672055456</v>
      </c>
    </row>
    <row r="27" spans="1:17" ht="12" customHeight="1" x14ac:dyDescent="0.25">
      <c r="A27" s="23" t="s">
        <v>142</v>
      </c>
      <c r="B27" s="67"/>
      <c r="C27" s="67">
        <f t="shared" si="2"/>
        <v>11460.75</v>
      </c>
      <c r="D27" s="67">
        <f t="shared" si="2"/>
        <v>11460.749999999971</v>
      </c>
      <c r="E27" s="67">
        <f t="shared" si="2"/>
        <v>11460.75</v>
      </c>
      <c r="F27" s="67">
        <f t="shared" si="2"/>
        <v>13716.75200270093</v>
      </c>
      <c r="G27" s="67">
        <f t="shared" si="2"/>
        <v>11460.75</v>
      </c>
      <c r="H27" s="67">
        <f t="shared" si="2"/>
        <v>11460.749999999985</v>
      </c>
      <c r="I27" s="67">
        <f t="shared" si="2"/>
        <v>11460.750000000029</v>
      </c>
      <c r="J27" s="67">
        <f t="shared" si="2"/>
        <v>11460.75</v>
      </c>
      <c r="K27" s="67">
        <f t="shared" si="2"/>
        <v>15774.431871825567</v>
      </c>
      <c r="L27" s="67">
        <f t="shared" si="2"/>
        <v>15766.972784494254</v>
      </c>
      <c r="M27" s="67">
        <f t="shared" si="2"/>
        <v>15711.701175979164</v>
      </c>
      <c r="N27" s="67">
        <f t="shared" si="2"/>
        <v>13068.903273495278</v>
      </c>
      <c r="O27" s="67">
        <f t="shared" si="2"/>
        <v>19486.928750410632</v>
      </c>
      <c r="P27" s="67">
        <f t="shared" si="2"/>
        <v>21757.174701811455</v>
      </c>
      <c r="Q27" s="67">
        <f t="shared" si="2"/>
        <v>30003.398618127874</v>
      </c>
    </row>
    <row r="28" spans="1:17" ht="12" customHeight="1" x14ac:dyDescent="0.25">
      <c r="A28" s="23" t="s">
        <v>141</v>
      </c>
      <c r="B28" s="67"/>
      <c r="C28" s="67">
        <f t="shared" si="2"/>
        <v>208.5</v>
      </c>
      <c r="D28" s="67">
        <f t="shared" si="2"/>
        <v>208.50000000000045</v>
      </c>
      <c r="E28" s="67">
        <f t="shared" si="2"/>
        <v>208.5</v>
      </c>
      <c r="F28" s="67">
        <f t="shared" si="2"/>
        <v>208.5</v>
      </c>
      <c r="G28" s="67">
        <f t="shared" si="2"/>
        <v>208.50000000000045</v>
      </c>
      <c r="H28" s="67">
        <f t="shared" si="2"/>
        <v>288.92374577929013</v>
      </c>
      <c r="I28" s="67">
        <f t="shared" si="2"/>
        <v>316.59119487035059</v>
      </c>
      <c r="J28" s="67">
        <f t="shared" si="2"/>
        <v>288.21076538501075</v>
      </c>
      <c r="K28" s="67">
        <f t="shared" si="2"/>
        <v>286.56439944881276</v>
      </c>
      <c r="L28" s="67">
        <f t="shared" si="2"/>
        <v>286.10785933299394</v>
      </c>
      <c r="M28" s="67">
        <f t="shared" si="2"/>
        <v>1059.7139326498454</v>
      </c>
      <c r="N28" s="67">
        <f t="shared" si="2"/>
        <v>694.99999999999636</v>
      </c>
      <c r="O28" s="67">
        <f t="shared" si="2"/>
        <v>543.82138248010051</v>
      </c>
      <c r="P28" s="67">
        <f t="shared" si="2"/>
        <v>813.0634999874992</v>
      </c>
      <c r="Q28" s="67">
        <f t="shared" si="2"/>
        <v>1165.4118648256581</v>
      </c>
    </row>
    <row r="29" spans="1:17" ht="12" customHeight="1" x14ac:dyDescent="0.25">
      <c r="A29" s="146" t="s">
        <v>62</v>
      </c>
      <c r="B29" s="145"/>
      <c r="C29" s="145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</row>
    <row r="30" spans="1:17" ht="12" customHeight="1" x14ac:dyDescent="0.25">
      <c r="A30" s="23" t="s">
        <v>57</v>
      </c>
      <c r="B30" s="67"/>
      <c r="C30" s="67">
        <f t="shared" ref="C30:Q31" si="3">B16+C44-C16</f>
        <v>10464.301622905426</v>
      </c>
      <c r="D30" s="67">
        <f t="shared" si="3"/>
        <v>8722.3860774859786</v>
      </c>
      <c r="E30" s="67">
        <f t="shared" si="3"/>
        <v>9234.4087696613278</v>
      </c>
      <c r="F30" s="67">
        <f t="shared" si="3"/>
        <v>6225.7500000000073</v>
      </c>
      <c r="G30" s="67">
        <f t="shared" si="3"/>
        <v>8663.8896047415546</v>
      </c>
      <c r="H30" s="67">
        <f t="shared" si="3"/>
        <v>15072.869621382684</v>
      </c>
      <c r="I30" s="67">
        <f t="shared" si="3"/>
        <v>15185.483328024486</v>
      </c>
      <c r="J30" s="67">
        <f t="shared" si="3"/>
        <v>8705.929526688451</v>
      </c>
      <c r="K30" s="67">
        <f t="shared" si="3"/>
        <v>4960.8530347000124</v>
      </c>
      <c r="L30" s="67">
        <f t="shared" si="3"/>
        <v>10684.428967395899</v>
      </c>
      <c r="M30" s="67">
        <f t="shared" si="3"/>
        <v>10440.459375377286</v>
      </c>
      <c r="N30" s="67">
        <f t="shared" si="3"/>
        <v>6035.9999999999782</v>
      </c>
      <c r="O30" s="67">
        <f t="shared" si="3"/>
        <v>7942.1106127613311</v>
      </c>
      <c r="P30" s="67">
        <f t="shared" si="3"/>
        <v>7147.0000000000073</v>
      </c>
      <c r="Q30" s="67">
        <f t="shared" si="3"/>
        <v>8178.218483077042</v>
      </c>
    </row>
    <row r="31" spans="1:17" ht="12" customHeight="1" x14ac:dyDescent="0.25">
      <c r="A31" s="29" t="s">
        <v>140</v>
      </c>
      <c r="B31" s="83"/>
      <c r="C31" s="83">
        <f t="shared" si="3"/>
        <v>16123.5</v>
      </c>
      <c r="D31" s="83">
        <f t="shared" si="3"/>
        <v>16123.5</v>
      </c>
      <c r="E31" s="83">
        <f t="shared" si="3"/>
        <v>16123.5</v>
      </c>
      <c r="F31" s="83">
        <f t="shared" si="3"/>
        <v>19093.105484328262</v>
      </c>
      <c r="G31" s="83">
        <f t="shared" si="3"/>
        <v>16123.500000000058</v>
      </c>
      <c r="H31" s="83">
        <f t="shared" si="3"/>
        <v>16123.500000000029</v>
      </c>
      <c r="I31" s="83">
        <f t="shared" si="3"/>
        <v>16123.5</v>
      </c>
      <c r="J31" s="83">
        <f t="shared" si="3"/>
        <v>16123.499999999942</v>
      </c>
      <c r="K31" s="83">
        <f t="shared" si="3"/>
        <v>22316.573377094552</v>
      </c>
      <c r="L31" s="83">
        <f t="shared" si="3"/>
        <v>22390.488922514051</v>
      </c>
      <c r="M31" s="83">
        <f t="shared" si="3"/>
        <v>22422.46623033873</v>
      </c>
      <c r="N31" s="83">
        <f t="shared" si="3"/>
        <v>25033.51951567168</v>
      </c>
      <c r="O31" s="83">
        <f t="shared" si="3"/>
        <v>28292.985395258496</v>
      </c>
      <c r="P31" s="83">
        <f t="shared" si="3"/>
        <v>31634.005378617323</v>
      </c>
      <c r="Q31" s="83">
        <f t="shared" si="3"/>
        <v>46909.586180505226</v>
      </c>
    </row>
    <row r="33" spans="1:17" ht="12" customHeight="1" x14ac:dyDescent="0.25">
      <c r="A33" s="152" t="s">
        <v>22</v>
      </c>
      <c r="B33" s="151"/>
      <c r="C33" s="151"/>
      <c r="D33" s="151"/>
      <c r="E33" s="151"/>
      <c r="F33" s="151"/>
      <c r="G33" s="151"/>
      <c r="H33" s="151"/>
      <c r="I33" s="151"/>
      <c r="J33" s="151"/>
      <c r="K33" s="151"/>
      <c r="L33" s="151"/>
      <c r="M33" s="151"/>
      <c r="N33" s="151"/>
      <c r="O33" s="151"/>
      <c r="P33" s="151"/>
      <c r="Q33" s="151"/>
    </row>
    <row r="34" spans="1:17" ht="12" customHeight="1" x14ac:dyDescent="0.25">
      <c r="A34" s="150" t="s">
        <v>65</v>
      </c>
      <c r="B34" s="149"/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</row>
    <row r="35" spans="1:17" ht="12" customHeight="1" x14ac:dyDescent="0.25">
      <c r="A35" s="23" t="s">
        <v>84</v>
      </c>
      <c r="B35" s="67"/>
      <c r="C35" s="67">
        <f>RES_hhdet_in!C$26</f>
        <v>14094.374999999998</v>
      </c>
      <c r="D35" s="67">
        <f>RES_hhdet_in!D$26</f>
        <v>13518.375</v>
      </c>
      <c r="E35" s="67">
        <f>RES_hhdet_in!E$26</f>
        <v>13562.375000000002</v>
      </c>
      <c r="F35" s="67">
        <f>RES_hhdet_in!F$26</f>
        <v>5105.3750000000009</v>
      </c>
      <c r="G35" s="67">
        <f>RES_hhdet_in!G$26</f>
        <v>21759.374999999996</v>
      </c>
      <c r="H35" s="67">
        <f>RES_hhdet_in!H$26</f>
        <v>31544.374999999996</v>
      </c>
      <c r="I35" s="67">
        <f>RES_hhdet_in!I$26</f>
        <v>44140.375</v>
      </c>
      <c r="J35" s="67">
        <f>RES_hhdet_in!J$26</f>
        <v>15727.374999999998</v>
      </c>
      <c r="K35" s="67">
        <f>RES_hhdet_in!K$26</f>
        <v>18932.375</v>
      </c>
      <c r="L35" s="67">
        <f>RES_hhdet_in!L$26</f>
        <v>15136.375</v>
      </c>
      <c r="M35" s="67">
        <f>RES_hhdet_in!M$26</f>
        <v>25120.375</v>
      </c>
      <c r="N35" s="67">
        <f>RES_hhdet_in!N$26</f>
        <v>0</v>
      </c>
      <c r="O35" s="67">
        <f>RES_hhdet_in!O$26</f>
        <v>10266.375</v>
      </c>
      <c r="P35" s="67">
        <f>RES_hhdet_in!P$26</f>
        <v>15629.375</v>
      </c>
      <c r="Q35" s="67">
        <f>RES_hhdet_in!Q$26</f>
        <v>10551.375</v>
      </c>
    </row>
    <row r="36" spans="1:17" ht="12" customHeight="1" x14ac:dyDescent="0.25">
      <c r="A36" s="146" t="s">
        <v>112</v>
      </c>
      <c r="B36" s="145"/>
      <c r="C36" s="145"/>
      <c r="D36" s="145"/>
      <c r="E36" s="145"/>
      <c r="F36" s="145"/>
      <c r="G36" s="145"/>
      <c r="H36" s="145"/>
      <c r="I36" s="145"/>
      <c r="J36" s="145"/>
      <c r="K36" s="145"/>
      <c r="L36" s="145"/>
      <c r="M36" s="145"/>
      <c r="N36" s="145"/>
      <c r="O36" s="145"/>
      <c r="P36" s="145"/>
      <c r="Q36" s="145"/>
    </row>
    <row r="37" spans="1:17" ht="12" customHeight="1" x14ac:dyDescent="0.25">
      <c r="A37" s="23" t="s">
        <v>60</v>
      </c>
      <c r="B37" s="67"/>
      <c r="C37" s="67">
        <f>RES_hhdet_in!C$29</f>
        <v>474</v>
      </c>
      <c r="D37" s="67">
        <f>RES_hhdet_in!D$29</f>
        <v>570</v>
      </c>
      <c r="E37" s="67">
        <f>RES_hhdet_in!E$29</f>
        <v>383</v>
      </c>
      <c r="F37" s="67">
        <f>RES_hhdet_in!F$29</f>
        <v>398</v>
      </c>
      <c r="G37" s="67">
        <f>RES_hhdet_in!G$29</f>
        <v>704</v>
      </c>
      <c r="H37" s="67">
        <f>RES_hhdet_in!H$29</f>
        <v>745</v>
      </c>
      <c r="I37" s="67">
        <f>RES_hhdet_in!I$29</f>
        <v>1119</v>
      </c>
      <c r="J37" s="67">
        <f>RES_hhdet_in!J$29</f>
        <v>886</v>
      </c>
      <c r="K37" s="67">
        <f>RES_hhdet_in!K$29</f>
        <v>915.00000000000011</v>
      </c>
      <c r="L37" s="67">
        <f>RES_hhdet_in!L$29</f>
        <v>850</v>
      </c>
      <c r="M37" s="67">
        <f>RES_hhdet_in!M$29</f>
        <v>814</v>
      </c>
      <c r="N37" s="67">
        <f>RES_hhdet_in!N$29</f>
        <v>138</v>
      </c>
      <c r="O37" s="67">
        <f>RES_hhdet_in!O$29</f>
        <v>1268</v>
      </c>
      <c r="P37" s="67">
        <f>RES_hhdet_in!P$29</f>
        <v>1118</v>
      </c>
      <c r="Q37" s="67">
        <f>RES_hhdet_in!Q$29</f>
        <v>1709</v>
      </c>
    </row>
    <row r="38" spans="1:17" ht="12" customHeight="1" x14ac:dyDescent="0.25">
      <c r="A38" s="146" t="s">
        <v>63</v>
      </c>
      <c r="B38" s="145"/>
      <c r="C38" s="145"/>
      <c r="D38" s="145"/>
      <c r="E38" s="145"/>
      <c r="F38" s="145"/>
      <c r="G38" s="145"/>
      <c r="H38" s="145"/>
      <c r="I38" s="145"/>
      <c r="J38" s="145"/>
      <c r="K38" s="145"/>
      <c r="L38" s="145"/>
      <c r="M38" s="145"/>
      <c r="N38" s="145"/>
      <c r="O38" s="145"/>
      <c r="P38" s="145"/>
      <c r="Q38" s="145"/>
    </row>
    <row r="39" spans="1:17" ht="12" customHeight="1" x14ac:dyDescent="0.25">
      <c r="A39" s="23" t="s">
        <v>169</v>
      </c>
      <c r="B39" s="67"/>
      <c r="C39" s="67">
        <f>RES_hhdet_in!C$31</f>
        <v>9529.226153959009</v>
      </c>
      <c r="D39" s="67">
        <f>RES_hhdet_in!D$31</f>
        <v>8972.8851846913967</v>
      </c>
      <c r="E39" s="67">
        <f>RES_hhdet_in!E$31</f>
        <v>9005.3598533885706</v>
      </c>
      <c r="F39" s="67">
        <f>RES_hhdet_in!F$31</f>
        <v>3402.178026567427</v>
      </c>
      <c r="G39" s="67">
        <f>RES_hhdet_in!G$31</f>
        <v>13187.256243704542</v>
      </c>
      <c r="H39" s="67">
        <f>RES_hhdet_in!H$31</f>
        <v>20058.940145980261</v>
      </c>
      <c r="I39" s="67">
        <f>RES_hhdet_in!I$31</f>
        <v>26006.524617301067</v>
      </c>
      <c r="J39" s="67">
        <f>RES_hhdet_in!J$31</f>
        <v>8883.0864012496877</v>
      </c>
      <c r="K39" s="67">
        <f>RES_hhdet_in!K$31</f>
        <v>9031.7254108082579</v>
      </c>
      <c r="L39" s="67">
        <f>RES_hhdet_in!L$31</f>
        <v>7945.367417690265</v>
      </c>
      <c r="M39" s="67">
        <f>RES_hhdet_in!M$31</f>
        <v>9715.7499999999818</v>
      </c>
      <c r="N39" s="67">
        <f>RES_hhdet_in!N$31</f>
        <v>0</v>
      </c>
      <c r="O39" s="67">
        <f>RES_hhdet_in!O$31</f>
        <v>4770.3130587859869</v>
      </c>
      <c r="P39" s="67">
        <f>RES_hhdet_in!P$31</f>
        <v>5754.8122832080617</v>
      </c>
      <c r="Q39" s="67">
        <f>RES_hhdet_in!Q$31</f>
        <v>4116.3574079845621</v>
      </c>
    </row>
    <row r="40" spans="1:17" ht="12" customHeight="1" x14ac:dyDescent="0.25">
      <c r="A40" s="23" t="s">
        <v>168</v>
      </c>
      <c r="B40" s="67"/>
      <c r="C40" s="67">
        <f>RES_hhdet_in!C$32</f>
        <v>173.40257476663322</v>
      </c>
      <c r="D40" s="67">
        <f>RES_hhdet_in!D$32</f>
        <v>161.65917148131578</v>
      </c>
      <c r="E40" s="67">
        <f>RES_hhdet_in!E$32</f>
        <v>227.0045229522477</v>
      </c>
      <c r="F40" s="67">
        <f>RES_hhdet_in!F$32</f>
        <v>76.249999999999872</v>
      </c>
      <c r="G40" s="67">
        <f>RES_hhdet_in!G$32</f>
        <v>386.95037025273649</v>
      </c>
      <c r="H40" s="67">
        <f>RES_hhdet_in!H$32</f>
        <v>1354.1175965182779</v>
      </c>
      <c r="I40" s="67">
        <f>RES_hhdet_in!I$32</f>
        <v>1864.414899745412</v>
      </c>
      <c r="J40" s="67">
        <f>RES_hhdet_in!J$32</f>
        <v>1322.3501492507676</v>
      </c>
      <c r="K40" s="67">
        <f>RES_hhdet_in!K$32</f>
        <v>1148.1687089134903</v>
      </c>
      <c r="L40" s="67">
        <f>RES_hhdet_in!L$32</f>
        <v>970.70004678195687</v>
      </c>
      <c r="M40" s="67">
        <f>RES_hhdet_in!M$32</f>
        <v>2132.6949617239547</v>
      </c>
      <c r="N40" s="67">
        <f>RES_hhdet_in!N$32</f>
        <v>0</v>
      </c>
      <c r="O40" s="67">
        <f>RES_hhdet_in!O$32</f>
        <v>340.57835964756265</v>
      </c>
      <c r="P40" s="67">
        <f>RES_hhdet_in!P$32</f>
        <v>938.45104943061222</v>
      </c>
      <c r="Q40" s="67">
        <f>RES_hhdet_in!Q$32</f>
        <v>334.36910672055524</v>
      </c>
    </row>
    <row r="41" spans="1:17" ht="12" customHeight="1" x14ac:dyDescent="0.25">
      <c r="A41" s="23" t="s">
        <v>142</v>
      </c>
      <c r="B41" s="67"/>
      <c r="C41" s="67">
        <f>RES_hhdet_in!C$35</f>
        <v>10228.750000000013</v>
      </c>
      <c r="D41" s="67">
        <f>RES_hhdet_in!D$35</f>
        <v>9946.7499999999582</v>
      </c>
      <c r="E41" s="67">
        <f>RES_hhdet_in!E$35</f>
        <v>9909.7500000000291</v>
      </c>
      <c r="F41" s="67">
        <f>RES_hhdet_in!F$35</f>
        <v>7967.7520027008968</v>
      </c>
      <c r="G41" s="67">
        <f>RES_hhdet_in!G$35</f>
        <v>14019.749999999991</v>
      </c>
      <c r="H41" s="67">
        <f>RES_hhdet_in!H$35</f>
        <v>18103.750000000007</v>
      </c>
      <c r="I41" s="67">
        <f>RES_hhdet_in!I$35</f>
        <v>23939.749999999978</v>
      </c>
      <c r="J41" s="67">
        <f>RES_hhdet_in!J$35</f>
        <v>9927.7500000000218</v>
      </c>
      <c r="K41" s="67">
        <f>RES_hhdet_in!K$35</f>
        <v>16004.431871825538</v>
      </c>
      <c r="L41" s="67">
        <f>RES_hhdet_in!L$35</f>
        <v>14360.972784494297</v>
      </c>
      <c r="M41" s="67">
        <f>RES_hhdet_in!M$35</f>
        <v>18108.701175979135</v>
      </c>
      <c r="N41" s="67">
        <f>RES_hhdet_in!N$35</f>
        <v>1890.9032734953144</v>
      </c>
      <c r="O41" s="67">
        <f>RES_hhdet_in!O$35</f>
        <v>16398.928750410618</v>
      </c>
      <c r="P41" s="67">
        <f>RES_hhdet_in!P$35</f>
        <v>20723.174701811433</v>
      </c>
      <c r="Q41" s="67">
        <f>RES_hhdet_in!Q$35</f>
        <v>26997.398618127889</v>
      </c>
    </row>
    <row r="42" spans="1:17" ht="12" customHeight="1" x14ac:dyDescent="0.25">
      <c r="A42" s="23" t="s">
        <v>141</v>
      </c>
      <c r="B42" s="67"/>
      <c r="C42" s="67">
        <f>RES_hhdet_in!C$36</f>
        <v>178.49999999999994</v>
      </c>
      <c r="D42" s="67">
        <f>RES_hhdet_in!D$36</f>
        <v>172.4999999999996</v>
      </c>
      <c r="E42" s="67">
        <f>RES_hhdet_in!E$36</f>
        <v>243.50000000000088</v>
      </c>
      <c r="F42" s="67">
        <f>RES_hhdet_in!F$36</f>
        <v>157.49999999999977</v>
      </c>
      <c r="G42" s="67">
        <f>RES_hhdet_in!G$36</f>
        <v>322.49999999999972</v>
      </c>
      <c r="H42" s="67">
        <f>RES_hhdet_in!H$36</f>
        <v>1175.9237457792901</v>
      </c>
      <c r="I42" s="67">
        <f>RES_hhdet_in!I$36</f>
        <v>1520.5911948703483</v>
      </c>
      <c r="J42" s="67">
        <f>RES_hhdet_in!J$36</f>
        <v>1266.2107653850114</v>
      </c>
      <c r="K42" s="67">
        <f>RES_hhdet_in!K$36</f>
        <v>1071.5643994488141</v>
      </c>
      <c r="L42" s="67">
        <f>RES_hhdet_in!L$36</f>
        <v>833.10785933299405</v>
      </c>
      <c r="M42" s="67">
        <f>RES_hhdet_in!M$36</f>
        <v>2634.7139326498427</v>
      </c>
      <c r="N42" s="67">
        <f>RES_hhdet_in!N$36</f>
        <v>0</v>
      </c>
      <c r="O42" s="67">
        <f>RES_hhdet_in!O$36</f>
        <v>498.82138248010131</v>
      </c>
      <c r="P42" s="67">
        <f>RES_hhdet_in!P$36</f>
        <v>1289.0634999874967</v>
      </c>
      <c r="Q42" s="67">
        <f>RES_hhdet_in!Q$36</f>
        <v>1224.4118648256588</v>
      </c>
    </row>
    <row r="43" spans="1:17" ht="12" customHeight="1" x14ac:dyDescent="0.25">
      <c r="A43" s="146" t="s">
        <v>62</v>
      </c>
      <c r="B43" s="145"/>
      <c r="C43" s="145"/>
      <c r="D43" s="145"/>
      <c r="E43" s="145"/>
      <c r="F43" s="145"/>
      <c r="G43" s="145"/>
      <c r="H43" s="145"/>
      <c r="I43" s="145"/>
      <c r="J43" s="145"/>
      <c r="K43" s="145"/>
      <c r="L43" s="145"/>
      <c r="M43" s="145"/>
      <c r="N43" s="145"/>
      <c r="O43" s="145"/>
      <c r="P43" s="145"/>
      <c r="Q43" s="145"/>
    </row>
    <row r="44" spans="1:17" ht="12" customHeight="1" x14ac:dyDescent="0.25">
      <c r="A44" s="23" t="s">
        <v>57</v>
      </c>
      <c r="B44" s="67"/>
      <c r="C44" s="67">
        <f>RES_hhdet_in!C$40</f>
        <v>7901.3016229054374</v>
      </c>
      <c r="D44" s="67">
        <f>RES_hhdet_in!D$40</f>
        <v>7251.3860774859795</v>
      </c>
      <c r="E44" s="67">
        <f>RES_hhdet_in!E$40</f>
        <v>7263.4087696613178</v>
      </c>
      <c r="F44" s="67">
        <f>RES_hhdet_in!F$40</f>
        <v>3616.7499999999986</v>
      </c>
      <c r="G44" s="67">
        <f>RES_hhdet_in!G$40</f>
        <v>9589.889604741551</v>
      </c>
      <c r="H44" s="67">
        <f>RES_hhdet_in!H$40</f>
        <v>16033.86962138269</v>
      </c>
      <c r="I44" s="67">
        <f>RES_hhdet_in!I$40</f>
        <v>19598.483328024482</v>
      </c>
      <c r="J44" s="67">
        <f>RES_hhdet_in!J$40</f>
        <v>7772.9295266884646</v>
      </c>
      <c r="K44" s="67">
        <f>RES_hhdet_in!K$40</f>
        <v>6731.8530347000033</v>
      </c>
      <c r="L44" s="67">
        <f>RES_hhdet_in!L$40</f>
        <v>7017.428967395902</v>
      </c>
      <c r="M44" s="67">
        <f>RES_hhdet_in!M$40</f>
        <v>9571.4593753772479</v>
      </c>
      <c r="N44" s="67">
        <f>RES_hhdet_in!N$40</f>
        <v>0</v>
      </c>
      <c r="O44" s="67">
        <f>RES_hhdet_in!O$40</f>
        <v>4763.1106127613348</v>
      </c>
      <c r="P44" s="67">
        <f>RES_hhdet_in!P$40</f>
        <v>0</v>
      </c>
      <c r="Q44" s="67">
        <f>RES_hhdet_in!Q$40</f>
        <v>7342.2184830770393</v>
      </c>
    </row>
    <row r="45" spans="1:17" ht="12" customHeight="1" x14ac:dyDescent="0.25">
      <c r="A45" s="29" t="s">
        <v>140</v>
      </c>
      <c r="B45" s="83"/>
      <c r="C45" s="83">
        <f>RES_hhdet_in!C$41</f>
        <v>17881.499999999982</v>
      </c>
      <c r="D45" s="83">
        <f>RES_hhdet_in!D$41</f>
        <v>16213.5</v>
      </c>
      <c r="E45" s="83">
        <f>RES_hhdet_in!E$41</f>
        <v>16757.500000000011</v>
      </c>
      <c r="F45" s="83">
        <f>RES_hhdet_in!F$41</f>
        <v>11908.105484328264</v>
      </c>
      <c r="G45" s="83">
        <f>RES_hhdet_in!G$41</f>
        <v>22057.500000000015</v>
      </c>
      <c r="H45" s="83">
        <f>RES_hhdet_in!H$41</f>
        <v>31807.499999999985</v>
      </c>
      <c r="I45" s="83">
        <f>RES_hhdet_in!I$41</f>
        <v>40951.5</v>
      </c>
      <c r="J45" s="83">
        <f>RES_hhdet_in!J$41</f>
        <v>17884.5</v>
      </c>
      <c r="K45" s="83">
        <f>RES_hhdet_in!K$41</f>
        <v>24578.573377094566</v>
      </c>
      <c r="L45" s="83">
        <f>RES_hhdet_in!L$41</f>
        <v>26294.488922514025</v>
      </c>
      <c r="M45" s="83">
        <f>RES_hhdet_in!M$41</f>
        <v>33512.466230338679</v>
      </c>
      <c r="N45" s="83">
        <f>RES_hhdet_in!N$41</f>
        <v>8440.5195156717364</v>
      </c>
      <c r="O45" s="83">
        <f>RES_hhdet_in!O$41</f>
        <v>26838.985395258456</v>
      </c>
      <c r="P45" s="83">
        <f>RES_hhdet_in!P$41</f>
        <v>39511.005378617308</v>
      </c>
      <c r="Q45" s="83">
        <f>RES_hhdet_in!Q$41</f>
        <v>43397.586180505226</v>
      </c>
    </row>
    <row r="47" spans="1:17" ht="12" customHeight="1" x14ac:dyDescent="0.25">
      <c r="A47" s="193" t="s">
        <v>21</v>
      </c>
      <c r="B47" s="151"/>
      <c r="C47" s="151"/>
      <c r="D47" s="151"/>
      <c r="E47" s="151"/>
      <c r="F47" s="151"/>
      <c r="G47" s="151"/>
      <c r="H47" s="151"/>
      <c r="I47" s="151"/>
      <c r="J47" s="151"/>
      <c r="K47" s="151"/>
      <c r="L47" s="151"/>
      <c r="M47" s="151"/>
      <c r="N47" s="151"/>
      <c r="O47" s="151"/>
      <c r="P47" s="151"/>
      <c r="Q47" s="151"/>
    </row>
    <row r="48" spans="1:17" ht="12" customHeight="1" x14ac:dyDescent="0.25">
      <c r="A48" s="192" t="s">
        <v>65</v>
      </c>
      <c r="B48" s="149"/>
      <c r="C48" s="149"/>
      <c r="D48" s="149"/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</row>
    <row r="49" spans="1:17" ht="12" customHeight="1" x14ac:dyDescent="0.25">
      <c r="A49" s="148" t="s">
        <v>84</v>
      </c>
      <c r="B49" s="67"/>
      <c r="C49" s="67">
        <f>RES_hhdet_in_new!C$26</f>
        <v>5833.3932643300195</v>
      </c>
      <c r="D49" s="67">
        <f>RES_hhdet_in_new!D$26</f>
        <v>5417.4413772574153</v>
      </c>
      <c r="E49" s="67">
        <f>RES_hhdet_in_new!E$26</f>
        <v>5726.6173876731955</v>
      </c>
      <c r="F49" s="67">
        <f>RES_hhdet_in_new!F$26</f>
        <v>2163.0920857817482</v>
      </c>
      <c r="G49" s="67">
        <f>RES_hhdet_in_new!G$26</f>
        <v>7500.6551929176694</v>
      </c>
      <c r="H49" s="67">
        <f>RES_hhdet_in_new!H$26</f>
        <v>15043.641337227058</v>
      </c>
      <c r="I49" s="67">
        <f>RES_hhdet_in_new!I$26</f>
        <v>19598.483328024478</v>
      </c>
      <c r="J49" s="67">
        <f>RES_hhdet_in_new!J$26</f>
        <v>7772.9295266884646</v>
      </c>
      <c r="K49" s="67">
        <f>RES_hhdet_in_new!K$26</f>
        <v>6731.8530347000024</v>
      </c>
      <c r="L49" s="67">
        <f>RES_hhdet_in_new!L$26</f>
        <v>7017.4289673959011</v>
      </c>
      <c r="M49" s="67">
        <f>RES_hhdet_in_new!M$26</f>
        <v>9571.4593753772424</v>
      </c>
      <c r="N49" s="67">
        <f>RES_hhdet_in_new!N$26</f>
        <v>0</v>
      </c>
      <c r="O49" s="67">
        <f>RES_hhdet_in_new!O$26</f>
        <v>4763.110612761333</v>
      </c>
      <c r="P49" s="67">
        <f>RES_hhdet_in_new!P$26</f>
        <v>7493.6740778695721</v>
      </c>
      <c r="Q49" s="67">
        <f>RES_hhdet_in_new!Q$26</f>
        <v>5684.6182474597535</v>
      </c>
    </row>
    <row r="50" spans="1:17" ht="12" customHeight="1" x14ac:dyDescent="0.25">
      <c r="A50" s="191" t="s">
        <v>112</v>
      </c>
      <c r="B50" s="145"/>
      <c r="C50" s="145"/>
      <c r="D50" s="145"/>
      <c r="E50" s="145"/>
      <c r="F50" s="145"/>
      <c r="G50" s="145"/>
      <c r="H50" s="145"/>
      <c r="I50" s="145"/>
      <c r="J50" s="145"/>
      <c r="K50" s="145"/>
      <c r="L50" s="145"/>
      <c r="M50" s="145"/>
      <c r="N50" s="145"/>
      <c r="O50" s="145"/>
      <c r="P50" s="145"/>
      <c r="Q50" s="145"/>
    </row>
    <row r="51" spans="1:17" ht="12" customHeight="1" x14ac:dyDescent="0.25">
      <c r="A51" s="148" t="s">
        <v>60</v>
      </c>
      <c r="B51" s="67"/>
      <c r="C51" s="67">
        <f>RES_hhdet_in_new!C$29</f>
        <v>196</v>
      </c>
      <c r="D51" s="67">
        <f>RES_hhdet_in_new!D$29</f>
        <v>228</v>
      </c>
      <c r="E51" s="67">
        <f>RES_hhdet_in_new!E$29</f>
        <v>162</v>
      </c>
      <c r="F51" s="67">
        <f>RES_hhdet_in_new!F$29</f>
        <v>169</v>
      </c>
      <c r="G51" s="67">
        <f>RES_hhdet_in_new!G$29</f>
        <v>242.99999999999997</v>
      </c>
      <c r="H51" s="67">
        <f>RES_hhdet_in_new!H$29</f>
        <v>354.99999999999994</v>
      </c>
      <c r="I51" s="67">
        <f>RES_hhdet_in_new!I$29</f>
        <v>496.99999999999994</v>
      </c>
      <c r="J51" s="67">
        <f>RES_hhdet_in_new!J$29</f>
        <v>438</v>
      </c>
      <c r="K51" s="67">
        <f>RES_hhdet_in_new!K$29</f>
        <v>324.99999999999994</v>
      </c>
      <c r="L51" s="67">
        <f>RES_hhdet_in_new!L$29</f>
        <v>393.99999999999994</v>
      </c>
      <c r="M51" s="67">
        <f>RES_hhdet_in_new!M$29</f>
        <v>309.99999999999983</v>
      </c>
      <c r="N51" s="67">
        <f>RES_hhdet_in_new!N$29</f>
        <v>0</v>
      </c>
      <c r="O51" s="67">
        <f>RES_hhdet_in_new!O$29</f>
        <v>587.99999999999989</v>
      </c>
      <c r="P51" s="67">
        <f>RES_hhdet_in_new!P$29</f>
        <v>535.99999999999977</v>
      </c>
      <c r="Q51" s="67">
        <f>RES_hhdet_in_new!Q$29</f>
        <v>920.99999999999955</v>
      </c>
    </row>
    <row r="52" spans="1:17" ht="12" customHeight="1" x14ac:dyDescent="0.25">
      <c r="A52" s="191" t="s">
        <v>63</v>
      </c>
      <c r="B52" s="145"/>
      <c r="C52" s="145"/>
      <c r="D52" s="145"/>
      <c r="E52" s="145"/>
      <c r="F52" s="145"/>
      <c r="G52" s="145"/>
      <c r="H52" s="145"/>
      <c r="I52" s="145"/>
      <c r="J52" s="145"/>
      <c r="K52" s="145"/>
      <c r="L52" s="145"/>
      <c r="M52" s="145"/>
      <c r="N52" s="145"/>
      <c r="O52" s="145"/>
      <c r="P52" s="145"/>
      <c r="Q52" s="145"/>
    </row>
    <row r="53" spans="1:17" ht="12" customHeight="1" x14ac:dyDescent="0.25">
      <c r="A53" s="148" t="s">
        <v>169</v>
      </c>
      <c r="B53" s="67"/>
      <c r="C53" s="67">
        <f>RES_hhdet_in_new!C$31</f>
        <v>5728.7278026550512</v>
      </c>
      <c r="D53" s="67">
        <f>RES_hhdet_in_new!D$31</f>
        <v>5321.529836230623</v>
      </c>
      <c r="E53" s="67">
        <f>RES_hhdet_in_new!E$31</f>
        <v>5561.4250515369695</v>
      </c>
      <c r="F53" s="67">
        <f>RES_hhdet_in_new!F$31</f>
        <v>2122.6369075198413</v>
      </c>
      <c r="G53" s="67">
        <f>RES_hhdet_in_new!G$31</f>
        <v>7217.9965118521213</v>
      </c>
      <c r="H53" s="67">
        <f>RES_hhdet_in_new!H$31</f>
        <v>13773.541021027151</v>
      </c>
      <c r="I53" s="67">
        <f>RES_hhdet_in_new!I$31</f>
        <v>17762.293893831637</v>
      </c>
      <c r="J53" s="67">
        <f>RES_hhdet_in_new!J$31</f>
        <v>6450.5793774376971</v>
      </c>
      <c r="K53" s="67">
        <f>RES_hhdet_in_new!K$31</f>
        <v>5583.6843257865121</v>
      </c>
      <c r="L53" s="67">
        <f>RES_hhdet_in_new!L$31</f>
        <v>6046.728920613944</v>
      </c>
      <c r="M53" s="67">
        <f>RES_hhdet_in_new!M$31</f>
        <v>0</v>
      </c>
      <c r="N53" s="67">
        <f>RES_hhdet_in_new!N$31</f>
        <v>0</v>
      </c>
      <c r="O53" s="67">
        <f>RES_hhdet_in_new!O$31</f>
        <v>4422.5322531137708</v>
      </c>
      <c r="P53" s="67">
        <f>RES_hhdet_in_new!P$31</f>
        <v>0</v>
      </c>
      <c r="Q53" s="67">
        <f>RES_hhdet_in_new!Q$31</f>
        <v>0</v>
      </c>
    </row>
    <row r="54" spans="1:17" ht="12" customHeight="1" x14ac:dyDescent="0.25">
      <c r="A54" s="148" t="s">
        <v>168</v>
      </c>
      <c r="B54" s="67"/>
      <c r="C54" s="67">
        <f>RES_hhdet_in_new!C$32</f>
        <v>104.66546167496878</v>
      </c>
      <c r="D54" s="67">
        <f>RES_hhdet_in_new!D$32</f>
        <v>95.911541026792364</v>
      </c>
      <c r="E54" s="67">
        <f>RES_hhdet_in_new!E$32</f>
        <v>165.19233613622637</v>
      </c>
      <c r="F54" s="67">
        <f>RES_hhdet_in_new!F$32</f>
        <v>40.455178261906916</v>
      </c>
      <c r="G54" s="67">
        <f>RES_hhdet_in_new!G$32</f>
        <v>282.65868106554836</v>
      </c>
      <c r="H54" s="67">
        <f>RES_hhdet_in_new!H$32</f>
        <v>1270.1003161999079</v>
      </c>
      <c r="I54" s="67">
        <f>RES_hhdet_in_new!I$32</f>
        <v>1836.1894341928403</v>
      </c>
      <c r="J54" s="67">
        <f>RES_hhdet_in_new!J$32</f>
        <v>1322.3501492507676</v>
      </c>
      <c r="K54" s="67">
        <f>RES_hhdet_in_new!K$32</f>
        <v>1148.16870891349</v>
      </c>
      <c r="L54" s="67">
        <f>RES_hhdet_in_new!L$32</f>
        <v>970.70004678195676</v>
      </c>
      <c r="M54" s="67">
        <f>RES_hhdet_in_new!M$32</f>
        <v>0</v>
      </c>
      <c r="N54" s="67">
        <f>RES_hhdet_in_new!N$32</f>
        <v>0</v>
      </c>
      <c r="O54" s="67">
        <f>RES_hhdet_in_new!O$32</f>
        <v>340.57835964756259</v>
      </c>
      <c r="P54" s="67">
        <f>RES_hhdet_in_new!P$32</f>
        <v>0</v>
      </c>
      <c r="Q54" s="67">
        <f>RES_hhdet_in_new!Q$32</f>
        <v>0</v>
      </c>
    </row>
    <row r="55" spans="1:17" ht="12" customHeight="1" x14ac:dyDescent="0.25">
      <c r="A55" s="148" t="s">
        <v>142</v>
      </c>
      <c r="B55" s="67"/>
      <c r="C55" s="67">
        <f>RES_hhdet_in_new!C$35</f>
        <v>0</v>
      </c>
      <c r="D55" s="67">
        <f>RES_hhdet_in_new!D$35</f>
        <v>0</v>
      </c>
      <c r="E55" s="67">
        <f>RES_hhdet_in_new!E$35</f>
        <v>0</v>
      </c>
      <c r="F55" s="67">
        <f>RES_hhdet_in_new!F$35</f>
        <v>0</v>
      </c>
      <c r="G55" s="67">
        <f>RES_hhdet_in_new!G$35</f>
        <v>0</v>
      </c>
      <c r="H55" s="67">
        <f>RES_hhdet_in_new!H$35</f>
        <v>0</v>
      </c>
      <c r="I55" s="67">
        <f>RES_hhdet_in_new!I$35</f>
        <v>0</v>
      </c>
      <c r="J55" s="67">
        <f>RES_hhdet_in_new!J$35</f>
        <v>0</v>
      </c>
      <c r="K55" s="67">
        <f>RES_hhdet_in_new!K$35</f>
        <v>0</v>
      </c>
      <c r="L55" s="67">
        <f>RES_hhdet_in_new!L$35</f>
        <v>0</v>
      </c>
      <c r="M55" s="67">
        <f>RES_hhdet_in_new!M$35</f>
        <v>7532.455174044333</v>
      </c>
      <c r="N55" s="67">
        <f>RES_hhdet_in_new!N$35</f>
        <v>0</v>
      </c>
      <c r="O55" s="67">
        <f>RES_hhdet_in_new!O$35</f>
        <v>0</v>
      </c>
      <c r="P55" s="67">
        <f>RES_hhdet_in_new!P$35</f>
        <v>6574.9347496683486</v>
      </c>
      <c r="Q55" s="67">
        <f>RES_hhdet_in_new!Q$35</f>
        <v>5259.5266465661507</v>
      </c>
    </row>
    <row r="56" spans="1:17" ht="12" customHeight="1" x14ac:dyDescent="0.25">
      <c r="A56" s="148" t="s">
        <v>141</v>
      </c>
      <c r="B56" s="67"/>
      <c r="C56" s="67">
        <f>RES_hhdet_in_new!C$36</f>
        <v>0</v>
      </c>
      <c r="D56" s="67">
        <f>RES_hhdet_in_new!D$36</f>
        <v>0</v>
      </c>
      <c r="E56" s="67">
        <f>RES_hhdet_in_new!E$36</f>
        <v>0</v>
      </c>
      <c r="F56" s="67">
        <f>RES_hhdet_in_new!F$36</f>
        <v>0</v>
      </c>
      <c r="G56" s="67">
        <f>RES_hhdet_in_new!G$36</f>
        <v>0</v>
      </c>
      <c r="H56" s="67">
        <f>RES_hhdet_in_new!H$36</f>
        <v>0</v>
      </c>
      <c r="I56" s="67">
        <f>RES_hhdet_in_new!I$36</f>
        <v>0</v>
      </c>
      <c r="J56" s="67">
        <f>RES_hhdet_in_new!J$36</f>
        <v>0</v>
      </c>
      <c r="K56" s="67">
        <f>RES_hhdet_in_new!K$36</f>
        <v>0</v>
      </c>
      <c r="L56" s="67">
        <f>RES_hhdet_in_new!L$36</f>
        <v>0</v>
      </c>
      <c r="M56" s="67">
        <f>RES_hhdet_in_new!M$36</f>
        <v>2039.0042013329091</v>
      </c>
      <c r="N56" s="67">
        <f>RES_hhdet_in_new!N$36</f>
        <v>0</v>
      </c>
      <c r="O56" s="67">
        <f>RES_hhdet_in_new!O$36</f>
        <v>0</v>
      </c>
      <c r="P56" s="67">
        <f>RES_hhdet_in_new!P$36</f>
        <v>918.73932820122343</v>
      </c>
      <c r="Q56" s="67">
        <f>RES_hhdet_in_new!Q$36</f>
        <v>425.09160089360273</v>
      </c>
    </row>
    <row r="57" spans="1:17" ht="12" customHeight="1" x14ac:dyDescent="0.25">
      <c r="A57" s="191" t="s">
        <v>62</v>
      </c>
      <c r="B57" s="145"/>
      <c r="C57" s="145"/>
      <c r="D57" s="145"/>
      <c r="E57" s="145"/>
      <c r="F57" s="145"/>
      <c r="G57" s="145"/>
      <c r="H57" s="145"/>
      <c r="I57" s="145"/>
      <c r="J57" s="145"/>
      <c r="K57" s="145"/>
      <c r="L57" s="145"/>
      <c r="M57" s="145"/>
      <c r="N57" s="145"/>
      <c r="O57" s="145"/>
      <c r="P57" s="145"/>
      <c r="Q57" s="145"/>
    </row>
    <row r="58" spans="1:17" ht="12" customHeight="1" x14ac:dyDescent="0.25">
      <c r="A58" s="148" t="s">
        <v>57</v>
      </c>
      <c r="B58" s="67"/>
      <c r="C58" s="67">
        <f>RES_hhdet_in_new!C$40</f>
        <v>5833.3932643300195</v>
      </c>
      <c r="D58" s="67">
        <f>RES_hhdet_in_new!D$40</f>
        <v>5417.4413772574153</v>
      </c>
      <c r="E58" s="67">
        <f>RES_hhdet_in_new!E$40</f>
        <v>5726.6173876731955</v>
      </c>
      <c r="F58" s="67">
        <f>RES_hhdet_in_new!F$40</f>
        <v>2163.0920857817482</v>
      </c>
      <c r="G58" s="67">
        <f>RES_hhdet_in_new!G$40</f>
        <v>7500.6551929176694</v>
      </c>
      <c r="H58" s="67">
        <f>RES_hhdet_in_new!H$40</f>
        <v>15043.64133722706</v>
      </c>
      <c r="I58" s="67">
        <f>RES_hhdet_in_new!I$40</f>
        <v>19598.483328024478</v>
      </c>
      <c r="J58" s="67">
        <f>RES_hhdet_in_new!J$40</f>
        <v>7772.9295266884646</v>
      </c>
      <c r="K58" s="67">
        <f>RES_hhdet_in_new!K$40</f>
        <v>6731.8530347000024</v>
      </c>
      <c r="L58" s="67">
        <f>RES_hhdet_in_new!L$40</f>
        <v>7017.4289673959011</v>
      </c>
      <c r="M58" s="67">
        <f>RES_hhdet_in_new!M$40</f>
        <v>9571.4593753772424</v>
      </c>
      <c r="N58" s="67">
        <f>RES_hhdet_in_new!N$40</f>
        <v>0</v>
      </c>
      <c r="O58" s="67">
        <f>RES_hhdet_in_new!O$40</f>
        <v>4763.1106127613339</v>
      </c>
      <c r="P58" s="67">
        <f>RES_hhdet_in_new!P$40</f>
        <v>0</v>
      </c>
      <c r="Q58" s="67">
        <f>RES_hhdet_in_new!Q$40</f>
        <v>5684.6182474597535</v>
      </c>
    </row>
    <row r="59" spans="1:17" ht="12" customHeight="1" x14ac:dyDescent="0.25">
      <c r="A59" s="159" t="s">
        <v>140</v>
      </c>
      <c r="B59" s="83"/>
      <c r="C59" s="83">
        <f>RES_hhdet_in_new!C$41</f>
        <v>0</v>
      </c>
      <c r="D59" s="83">
        <f>RES_hhdet_in_new!D$41</f>
        <v>0</v>
      </c>
      <c r="E59" s="83">
        <f>RES_hhdet_in_new!E$41</f>
        <v>0</v>
      </c>
      <c r="F59" s="83">
        <f>RES_hhdet_in_new!F$41</f>
        <v>0</v>
      </c>
      <c r="G59" s="83">
        <f>RES_hhdet_in_new!G$41</f>
        <v>0</v>
      </c>
      <c r="H59" s="83">
        <f>RES_hhdet_in_new!H$41</f>
        <v>0</v>
      </c>
      <c r="I59" s="83">
        <f>RES_hhdet_in_new!I$41</f>
        <v>0</v>
      </c>
      <c r="J59" s="83">
        <f>RES_hhdet_in_new!J$41</f>
        <v>0</v>
      </c>
      <c r="K59" s="83">
        <f>RES_hhdet_in_new!K$41</f>
        <v>0</v>
      </c>
      <c r="L59" s="83">
        <f>RES_hhdet_in_new!L$41</f>
        <v>0</v>
      </c>
      <c r="M59" s="83">
        <f>RES_hhdet_in_new!M$41</f>
        <v>0</v>
      </c>
      <c r="N59" s="83">
        <f>RES_hhdet_in_new!N$41</f>
        <v>0</v>
      </c>
      <c r="O59" s="83">
        <f>RES_hhdet_in_new!O$41</f>
        <v>0</v>
      </c>
      <c r="P59" s="83">
        <f>RES_hhdet_in_new!P$41</f>
        <v>7493.6740778695712</v>
      </c>
      <c r="Q59" s="83">
        <f>RES_hhdet_in_new!Q$41</f>
        <v>0</v>
      </c>
    </row>
    <row r="61" spans="1:17" ht="12" customHeight="1" x14ac:dyDescent="0.25">
      <c r="A61" s="193" t="s">
        <v>202</v>
      </c>
      <c r="B61" s="151"/>
      <c r="C61" s="151"/>
      <c r="D61" s="151"/>
      <c r="E61" s="151"/>
      <c r="F61" s="151"/>
      <c r="G61" s="151"/>
      <c r="H61" s="151"/>
      <c r="I61" s="151"/>
      <c r="J61" s="151"/>
      <c r="K61" s="151"/>
      <c r="L61" s="151"/>
      <c r="M61" s="151"/>
      <c r="N61" s="151"/>
      <c r="O61" s="151"/>
      <c r="P61" s="151"/>
      <c r="Q61" s="151"/>
    </row>
    <row r="62" spans="1:17" ht="12" customHeight="1" x14ac:dyDescent="0.25">
      <c r="A62" s="192" t="s">
        <v>65</v>
      </c>
      <c r="B62" s="149"/>
      <c r="C62" s="149"/>
      <c r="D62" s="149"/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</row>
    <row r="63" spans="1:17" ht="12" customHeight="1" x14ac:dyDescent="0.25">
      <c r="A63" s="148" t="s">
        <v>84</v>
      </c>
      <c r="B63" s="67"/>
      <c r="C63" s="67">
        <f t="shared" ref="C63:Q63" si="4">C35-C49</f>
        <v>8260.9817356699787</v>
      </c>
      <c r="D63" s="67">
        <f t="shared" si="4"/>
        <v>8100.9336227425847</v>
      </c>
      <c r="E63" s="67">
        <f t="shared" si="4"/>
        <v>7835.7576123268063</v>
      </c>
      <c r="F63" s="67">
        <f t="shared" si="4"/>
        <v>2942.2829142182527</v>
      </c>
      <c r="G63" s="67">
        <f t="shared" si="4"/>
        <v>14258.719807082327</v>
      </c>
      <c r="H63" s="67">
        <f t="shared" si="4"/>
        <v>16500.733662772938</v>
      </c>
      <c r="I63" s="67">
        <f t="shared" si="4"/>
        <v>24541.891671975522</v>
      </c>
      <c r="J63" s="67">
        <f t="shared" si="4"/>
        <v>7954.4454733115335</v>
      </c>
      <c r="K63" s="67">
        <f t="shared" si="4"/>
        <v>12200.521965299999</v>
      </c>
      <c r="L63" s="67">
        <f t="shared" si="4"/>
        <v>8118.9460326040989</v>
      </c>
      <c r="M63" s="67">
        <f t="shared" si="4"/>
        <v>15548.915624622758</v>
      </c>
      <c r="N63" s="67">
        <f t="shared" si="4"/>
        <v>0</v>
      </c>
      <c r="O63" s="67">
        <f t="shared" si="4"/>
        <v>5503.264387238667</v>
      </c>
      <c r="P63" s="67">
        <f t="shared" si="4"/>
        <v>8135.7009221304279</v>
      </c>
      <c r="Q63" s="67">
        <f t="shared" si="4"/>
        <v>4866.7567525402465</v>
      </c>
    </row>
    <row r="64" spans="1:17" ht="12" customHeight="1" x14ac:dyDescent="0.25">
      <c r="A64" s="191" t="s">
        <v>112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25">
      <c r="A65" s="148" t="s">
        <v>60</v>
      </c>
      <c r="B65" s="67"/>
      <c r="C65" s="67">
        <f t="shared" ref="C65:Q65" si="5">C37-C51</f>
        <v>278</v>
      </c>
      <c r="D65" s="67">
        <f t="shared" si="5"/>
        <v>342</v>
      </c>
      <c r="E65" s="67">
        <f t="shared" si="5"/>
        <v>221</v>
      </c>
      <c r="F65" s="67">
        <f t="shared" si="5"/>
        <v>229</v>
      </c>
      <c r="G65" s="67">
        <f t="shared" si="5"/>
        <v>461</v>
      </c>
      <c r="H65" s="67">
        <f t="shared" si="5"/>
        <v>390.00000000000006</v>
      </c>
      <c r="I65" s="67">
        <f t="shared" si="5"/>
        <v>622</v>
      </c>
      <c r="J65" s="67">
        <f t="shared" si="5"/>
        <v>448</v>
      </c>
      <c r="K65" s="67">
        <f t="shared" si="5"/>
        <v>590.00000000000023</v>
      </c>
      <c r="L65" s="67">
        <f t="shared" si="5"/>
        <v>456.00000000000006</v>
      </c>
      <c r="M65" s="67">
        <f t="shared" si="5"/>
        <v>504.00000000000017</v>
      </c>
      <c r="N65" s="67">
        <f t="shared" si="5"/>
        <v>138</v>
      </c>
      <c r="O65" s="67">
        <f t="shared" si="5"/>
        <v>680.00000000000011</v>
      </c>
      <c r="P65" s="67">
        <f t="shared" si="5"/>
        <v>582.00000000000023</v>
      </c>
      <c r="Q65" s="67">
        <f t="shared" si="5"/>
        <v>788.00000000000045</v>
      </c>
    </row>
    <row r="66" spans="1:17" ht="12" customHeight="1" x14ac:dyDescent="0.25">
      <c r="A66" s="191" t="s">
        <v>63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148" t="s">
        <v>169</v>
      </c>
      <c r="B67" s="67"/>
      <c r="C67" s="67">
        <f t="shared" ref="C67:Q70" si="6">C39-C53</f>
        <v>3800.4983513039579</v>
      </c>
      <c r="D67" s="67">
        <f t="shared" si="6"/>
        <v>3651.3553484607737</v>
      </c>
      <c r="E67" s="67">
        <f t="shared" si="6"/>
        <v>3443.9348018516012</v>
      </c>
      <c r="F67" s="67">
        <f t="shared" si="6"/>
        <v>1279.5411190475857</v>
      </c>
      <c r="G67" s="67">
        <f t="shared" si="6"/>
        <v>5969.2597318524204</v>
      </c>
      <c r="H67" s="67">
        <f t="shared" si="6"/>
        <v>6285.39912495311</v>
      </c>
      <c r="I67" s="67">
        <f t="shared" si="6"/>
        <v>8244.2307234694308</v>
      </c>
      <c r="J67" s="67">
        <f t="shared" si="6"/>
        <v>2432.5070238119906</v>
      </c>
      <c r="K67" s="67">
        <f t="shared" si="6"/>
        <v>3448.0410850217459</v>
      </c>
      <c r="L67" s="67">
        <f t="shared" si="6"/>
        <v>1898.6384970763211</v>
      </c>
      <c r="M67" s="67">
        <f t="shared" si="6"/>
        <v>9715.7499999999818</v>
      </c>
      <c r="N67" s="67">
        <f t="shared" si="6"/>
        <v>0</v>
      </c>
      <c r="O67" s="67">
        <f t="shared" si="6"/>
        <v>347.78080567221605</v>
      </c>
      <c r="P67" s="67">
        <f t="shared" si="6"/>
        <v>5754.8122832080617</v>
      </c>
      <c r="Q67" s="67">
        <f t="shared" si="6"/>
        <v>4116.3574079845621</v>
      </c>
    </row>
    <row r="68" spans="1:17" ht="12" customHeight="1" x14ac:dyDescent="0.25">
      <c r="A68" s="148" t="s">
        <v>168</v>
      </c>
      <c r="B68" s="67"/>
      <c r="C68" s="67">
        <f t="shared" si="6"/>
        <v>68.73711309166444</v>
      </c>
      <c r="D68" s="67">
        <f t="shared" si="6"/>
        <v>65.747630454523417</v>
      </c>
      <c r="E68" s="67">
        <f t="shared" si="6"/>
        <v>61.812186816021324</v>
      </c>
      <c r="F68" s="67">
        <f t="shared" si="6"/>
        <v>35.794821738092956</v>
      </c>
      <c r="G68" s="67">
        <f t="shared" si="6"/>
        <v>104.29168918718813</v>
      </c>
      <c r="H68" s="67">
        <f t="shared" si="6"/>
        <v>84.017280318370013</v>
      </c>
      <c r="I68" s="67">
        <f t="shared" si="6"/>
        <v>28.225465552571677</v>
      </c>
      <c r="J68" s="67">
        <f t="shared" si="6"/>
        <v>0</v>
      </c>
      <c r="K68" s="67">
        <f t="shared" si="6"/>
        <v>0</v>
      </c>
      <c r="L68" s="67">
        <f t="shared" si="6"/>
        <v>0</v>
      </c>
      <c r="M68" s="67">
        <f t="shared" si="6"/>
        <v>2132.6949617239547</v>
      </c>
      <c r="N68" s="67">
        <f t="shared" si="6"/>
        <v>0</v>
      </c>
      <c r="O68" s="67">
        <f t="shared" si="6"/>
        <v>0</v>
      </c>
      <c r="P68" s="67">
        <f t="shared" si="6"/>
        <v>938.45104943061222</v>
      </c>
      <c r="Q68" s="67">
        <f t="shared" si="6"/>
        <v>334.36910672055524</v>
      </c>
    </row>
    <row r="69" spans="1:17" ht="12" customHeight="1" x14ac:dyDescent="0.25">
      <c r="A69" s="148" t="s">
        <v>142</v>
      </c>
      <c r="B69" s="67"/>
      <c r="C69" s="67">
        <f t="shared" si="6"/>
        <v>10228.750000000013</v>
      </c>
      <c r="D69" s="67">
        <f t="shared" si="6"/>
        <v>9946.7499999999582</v>
      </c>
      <c r="E69" s="67">
        <f t="shared" si="6"/>
        <v>9909.7500000000291</v>
      </c>
      <c r="F69" s="67">
        <f t="shared" si="6"/>
        <v>7967.7520027008968</v>
      </c>
      <c r="G69" s="67">
        <f t="shared" si="6"/>
        <v>14019.749999999991</v>
      </c>
      <c r="H69" s="67">
        <f t="shared" si="6"/>
        <v>18103.750000000007</v>
      </c>
      <c r="I69" s="67">
        <f t="shared" si="6"/>
        <v>23939.749999999978</v>
      </c>
      <c r="J69" s="67">
        <f t="shared" si="6"/>
        <v>9927.7500000000218</v>
      </c>
      <c r="K69" s="67">
        <f t="shared" si="6"/>
        <v>16004.431871825538</v>
      </c>
      <c r="L69" s="67">
        <f t="shared" si="6"/>
        <v>14360.972784494297</v>
      </c>
      <c r="M69" s="67">
        <f t="shared" si="6"/>
        <v>10576.246001934802</v>
      </c>
      <c r="N69" s="67">
        <f t="shared" si="6"/>
        <v>1890.9032734953144</v>
      </c>
      <c r="O69" s="67">
        <f t="shared" si="6"/>
        <v>16398.928750410618</v>
      </c>
      <c r="P69" s="67">
        <f t="shared" si="6"/>
        <v>14148.239952143085</v>
      </c>
      <c r="Q69" s="67">
        <f t="shared" si="6"/>
        <v>21737.871971561737</v>
      </c>
    </row>
    <row r="70" spans="1:17" ht="12" customHeight="1" x14ac:dyDescent="0.25">
      <c r="A70" s="148" t="s">
        <v>141</v>
      </c>
      <c r="B70" s="67"/>
      <c r="C70" s="67">
        <f t="shared" si="6"/>
        <v>178.49999999999994</v>
      </c>
      <c r="D70" s="67">
        <f t="shared" si="6"/>
        <v>172.4999999999996</v>
      </c>
      <c r="E70" s="67">
        <f t="shared" si="6"/>
        <v>243.50000000000088</v>
      </c>
      <c r="F70" s="67">
        <f t="shared" si="6"/>
        <v>157.49999999999977</v>
      </c>
      <c r="G70" s="67">
        <f t="shared" si="6"/>
        <v>322.49999999999972</v>
      </c>
      <c r="H70" s="67">
        <f t="shared" si="6"/>
        <v>1175.9237457792901</v>
      </c>
      <c r="I70" s="67">
        <f t="shared" si="6"/>
        <v>1520.5911948703483</v>
      </c>
      <c r="J70" s="67">
        <f t="shared" si="6"/>
        <v>1266.2107653850114</v>
      </c>
      <c r="K70" s="67">
        <f t="shared" si="6"/>
        <v>1071.5643994488141</v>
      </c>
      <c r="L70" s="67">
        <f t="shared" si="6"/>
        <v>833.10785933299405</v>
      </c>
      <c r="M70" s="67">
        <f t="shared" si="6"/>
        <v>595.70973131693358</v>
      </c>
      <c r="N70" s="67">
        <f t="shared" si="6"/>
        <v>0</v>
      </c>
      <c r="O70" s="67">
        <f t="shared" si="6"/>
        <v>498.82138248010131</v>
      </c>
      <c r="P70" s="67">
        <f t="shared" si="6"/>
        <v>370.32417178627327</v>
      </c>
      <c r="Q70" s="67">
        <f t="shared" si="6"/>
        <v>799.32026393205604</v>
      </c>
    </row>
    <row r="71" spans="1:17" ht="12" customHeight="1" x14ac:dyDescent="0.25">
      <c r="A71" s="191" t="s">
        <v>62</v>
      </c>
      <c r="B71" s="145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</row>
    <row r="72" spans="1:17" ht="12" customHeight="1" x14ac:dyDescent="0.25">
      <c r="A72" s="148" t="s">
        <v>57</v>
      </c>
      <c r="B72" s="67"/>
      <c r="C72" s="67">
        <f t="shared" ref="C72:Q73" si="7">C44-C58</f>
        <v>2067.9083585754179</v>
      </c>
      <c r="D72" s="67">
        <f t="shared" si="7"/>
        <v>1833.9447002285642</v>
      </c>
      <c r="E72" s="67">
        <f t="shared" si="7"/>
        <v>1536.7913819881223</v>
      </c>
      <c r="F72" s="67">
        <f t="shared" si="7"/>
        <v>1453.6579142182504</v>
      </c>
      <c r="G72" s="67">
        <f t="shared" si="7"/>
        <v>2089.2344118238816</v>
      </c>
      <c r="H72" s="67">
        <f t="shared" si="7"/>
        <v>990.22828415562981</v>
      </c>
      <c r="I72" s="67">
        <f t="shared" si="7"/>
        <v>0</v>
      </c>
      <c r="J72" s="67">
        <f t="shared" si="7"/>
        <v>0</v>
      </c>
      <c r="K72" s="67">
        <f t="shared" si="7"/>
        <v>0</v>
      </c>
      <c r="L72" s="67">
        <f t="shared" si="7"/>
        <v>0</v>
      </c>
      <c r="M72" s="67">
        <f t="shared" si="7"/>
        <v>0</v>
      </c>
      <c r="N72" s="67">
        <f t="shared" si="7"/>
        <v>0</v>
      </c>
      <c r="O72" s="67">
        <f t="shared" si="7"/>
        <v>0</v>
      </c>
      <c r="P72" s="67">
        <f t="shared" si="7"/>
        <v>0</v>
      </c>
      <c r="Q72" s="67">
        <f t="shared" si="7"/>
        <v>1657.6002356172858</v>
      </c>
    </row>
    <row r="73" spans="1:17" ht="12" customHeight="1" x14ac:dyDescent="0.25">
      <c r="A73" s="159" t="s">
        <v>140</v>
      </c>
      <c r="B73" s="83"/>
      <c r="C73" s="83">
        <f t="shared" si="7"/>
        <v>17881.499999999982</v>
      </c>
      <c r="D73" s="83">
        <f t="shared" si="7"/>
        <v>16213.5</v>
      </c>
      <c r="E73" s="83">
        <f t="shared" si="7"/>
        <v>16757.500000000011</v>
      </c>
      <c r="F73" s="83">
        <f t="shared" si="7"/>
        <v>11908.105484328264</v>
      </c>
      <c r="G73" s="83">
        <f t="shared" si="7"/>
        <v>22057.500000000015</v>
      </c>
      <c r="H73" s="83">
        <f t="shared" si="7"/>
        <v>31807.499999999985</v>
      </c>
      <c r="I73" s="83">
        <f t="shared" si="7"/>
        <v>40951.5</v>
      </c>
      <c r="J73" s="83">
        <f t="shared" si="7"/>
        <v>17884.5</v>
      </c>
      <c r="K73" s="83">
        <f t="shared" si="7"/>
        <v>24578.573377094566</v>
      </c>
      <c r="L73" s="83">
        <f t="shared" si="7"/>
        <v>26294.488922514025</v>
      </c>
      <c r="M73" s="83">
        <f t="shared" si="7"/>
        <v>33512.466230338679</v>
      </c>
      <c r="N73" s="83">
        <f t="shared" si="7"/>
        <v>8440.5195156717364</v>
      </c>
      <c r="O73" s="83">
        <f t="shared" si="7"/>
        <v>26838.985395258456</v>
      </c>
      <c r="P73" s="83">
        <f t="shared" si="7"/>
        <v>32017.331300747737</v>
      </c>
      <c r="Q73" s="83">
        <f t="shared" si="7"/>
        <v>43397.586180505226</v>
      </c>
    </row>
    <row r="75" spans="1:17" ht="12" customHeight="1" x14ac:dyDescent="0.25">
      <c r="A75" s="190" t="s">
        <v>201</v>
      </c>
      <c r="B75" s="215">
        <v>2015</v>
      </c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</row>
    <row r="76" spans="1:17" s="28" customFormat="1" ht="12" customHeight="1" x14ac:dyDescent="0.25">
      <c r="A76" s="155" t="s">
        <v>174</v>
      </c>
      <c r="B76" s="154" t="s">
        <v>173</v>
      </c>
      <c r="C76" s="154">
        <v>2001</v>
      </c>
      <c r="D76" s="154">
        <v>2002</v>
      </c>
      <c r="E76" s="154">
        <v>2003</v>
      </c>
      <c r="F76" s="154">
        <v>2004</v>
      </c>
      <c r="G76" s="154">
        <v>2005</v>
      </c>
      <c r="H76" s="154">
        <v>2006</v>
      </c>
      <c r="I76" s="154">
        <v>2007</v>
      </c>
      <c r="J76" s="154">
        <v>2008</v>
      </c>
      <c r="K76" s="154">
        <v>2009</v>
      </c>
      <c r="L76" s="154">
        <v>2010</v>
      </c>
      <c r="M76" s="154">
        <v>2011</v>
      </c>
      <c r="N76" s="154">
        <v>2012</v>
      </c>
      <c r="O76" s="154">
        <v>2013</v>
      </c>
      <c r="P76" s="154">
        <v>2014</v>
      </c>
      <c r="Q76" s="154">
        <v>2015</v>
      </c>
    </row>
    <row r="77" spans="1:17" ht="12" customHeight="1" x14ac:dyDescent="0.25">
      <c r="A77" s="152" t="s">
        <v>20</v>
      </c>
      <c r="B77" s="151"/>
      <c r="C77" s="151"/>
      <c r="D77" s="151"/>
      <c r="E77" s="151"/>
      <c r="F77" s="151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</row>
    <row r="78" spans="1:17" ht="12.95" customHeight="1" x14ac:dyDescent="0.25">
      <c r="A78" s="150" t="s">
        <v>65</v>
      </c>
      <c r="B78" s="189">
        <f>RES_hhdet_numvin!B25</f>
        <v>0</v>
      </c>
      <c r="C78" s="189">
        <f>RES_hhdet_numvin!C25</f>
        <v>0</v>
      </c>
      <c r="D78" s="189">
        <f>RES_hhdet_numvin!D25</f>
        <v>0</v>
      </c>
      <c r="E78" s="189">
        <f>RES_hhdet_numvin!E25</f>
        <v>0</v>
      </c>
      <c r="F78" s="189">
        <f>RES_hhdet_numvin!F25</f>
        <v>0</v>
      </c>
      <c r="G78" s="189">
        <f>RES_hhdet_numvin!G25</f>
        <v>0</v>
      </c>
      <c r="H78" s="189">
        <f>RES_hhdet_numvin!H25</f>
        <v>0</v>
      </c>
      <c r="I78" s="189">
        <f>RES_hhdet_numvin!I25</f>
        <v>0</v>
      </c>
      <c r="J78" s="189">
        <f>RES_hhdet_numvin!J25</f>
        <v>0</v>
      </c>
      <c r="K78" s="189">
        <f>RES_hhdet_numvin!K25</f>
        <v>0</v>
      </c>
      <c r="L78" s="189">
        <f>RES_hhdet_numvin!L25</f>
        <v>0</v>
      </c>
      <c r="M78" s="189">
        <f>RES_hhdet_numvin!M25</f>
        <v>0</v>
      </c>
      <c r="N78" s="189">
        <f>RES_hhdet_numvin!N25</f>
        <v>0</v>
      </c>
      <c r="O78" s="189">
        <f>RES_hhdet_numvin!O25</f>
        <v>0</v>
      </c>
      <c r="P78" s="189">
        <f>RES_hhdet_numvin!P25</f>
        <v>0</v>
      </c>
      <c r="Q78" s="189">
        <f>RES_hhdet_numvin!Q25</f>
        <v>0</v>
      </c>
    </row>
    <row r="79" spans="1:17" ht="12" customHeight="1" x14ac:dyDescent="0.25">
      <c r="A79" s="23" t="s">
        <v>84</v>
      </c>
      <c r="B79" s="80">
        <f>RES_hhdet_numvin!B26</f>
        <v>7169.7499999999964</v>
      </c>
      <c r="C79" s="80">
        <f>RES_hhdet_numvin!C26</f>
        <v>14094.374999999995</v>
      </c>
      <c r="D79" s="80">
        <f>RES_hhdet_numvin!D26</f>
        <v>13518.374999999995</v>
      </c>
      <c r="E79" s="80">
        <f>RES_hhdet_numvin!E26</f>
        <v>13562.374999999995</v>
      </c>
      <c r="F79" s="80">
        <f>RES_hhdet_numvin!F26</f>
        <v>5105.3749999999973</v>
      </c>
      <c r="G79" s="80">
        <f>RES_hhdet_numvin!G26</f>
        <v>21759.374999999989</v>
      </c>
      <c r="H79" s="80">
        <f>RES_hhdet_numvin!H26</f>
        <v>31544.374999999985</v>
      </c>
      <c r="I79" s="80">
        <f>RES_hhdet_numvin!I26</f>
        <v>44140.374999999985</v>
      </c>
      <c r="J79" s="80">
        <f>RES_hhdet_numvin!J26</f>
        <v>15727.374999999993</v>
      </c>
      <c r="K79" s="80">
        <f>RES_hhdet_numvin!K26</f>
        <v>18932.374999999993</v>
      </c>
      <c r="L79" s="80">
        <f>RES_hhdet_numvin!L26</f>
        <v>15136.374999999993</v>
      </c>
      <c r="M79" s="80">
        <f>RES_hhdet_numvin!M26</f>
        <v>25120.374999999989</v>
      </c>
      <c r="N79" s="80">
        <f>RES_hhdet_numvin!N26</f>
        <v>0</v>
      </c>
      <c r="O79" s="80">
        <f>RES_hhdet_numvin!O26</f>
        <v>10266.374999999996</v>
      </c>
      <c r="P79" s="80">
        <f>RES_hhdet_numvin!P26</f>
        <v>15629.374999999995</v>
      </c>
      <c r="Q79" s="80">
        <f>RES_hhdet_numvin!Q26</f>
        <v>10551.374999999995</v>
      </c>
    </row>
    <row r="80" spans="1:17" ht="12.95" customHeight="1" x14ac:dyDescent="0.25">
      <c r="A80" s="146" t="s">
        <v>112</v>
      </c>
      <c r="B80" s="188">
        <f>RES_hhdet_numvin!B28</f>
        <v>0</v>
      </c>
      <c r="C80" s="188">
        <f>RES_hhdet_numvin!C28</f>
        <v>0</v>
      </c>
      <c r="D80" s="188">
        <f>RES_hhdet_numvin!D28</f>
        <v>0</v>
      </c>
      <c r="E80" s="188">
        <f>RES_hhdet_numvin!E28</f>
        <v>0</v>
      </c>
      <c r="F80" s="188">
        <f>RES_hhdet_numvin!F28</f>
        <v>0</v>
      </c>
      <c r="G80" s="188">
        <f>RES_hhdet_numvin!G28</f>
        <v>0</v>
      </c>
      <c r="H80" s="188">
        <f>RES_hhdet_numvin!H28</f>
        <v>0</v>
      </c>
      <c r="I80" s="188">
        <f>RES_hhdet_numvin!I28</f>
        <v>0</v>
      </c>
      <c r="J80" s="188">
        <f>RES_hhdet_numvin!J28</f>
        <v>0</v>
      </c>
      <c r="K80" s="188">
        <f>RES_hhdet_numvin!K28</f>
        <v>0</v>
      </c>
      <c r="L80" s="188">
        <f>RES_hhdet_numvin!L28</f>
        <v>0</v>
      </c>
      <c r="M80" s="188">
        <f>RES_hhdet_numvin!M28</f>
        <v>0</v>
      </c>
      <c r="N80" s="188">
        <f>RES_hhdet_numvin!N28</f>
        <v>0</v>
      </c>
      <c r="O80" s="188">
        <f>RES_hhdet_numvin!O28</f>
        <v>0</v>
      </c>
      <c r="P80" s="188">
        <f>RES_hhdet_numvin!P28</f>
        <v>0</v>
      </c>
      <c r="Q80" s="188">
        <f>RES_hhdet_numvin!Q28</f>
        <v>0</v>
      </c>
    </row>
    <row r="81" spans="1:17" ht="12" customHeight="1" x14ac:dyDescent="0.25">
      <c r="A81" s="23" t="s">
        <v>60</v>
      </c>
      <c r="B81" s="80">
        <f>RES_hhdet_numvin!B29</f>
        <v>0</v>
      </c>
      <c r="C81" s="80">
        <f>RES_hhdet_numvin!C29</f>
        <v>0</v>
      </c>
      <c r="D81" s="80">
        <f>RES_hhdet_numvin!D29</f>
        <v>0</v>
      </c>
      <c r="E81" s="80">
        <f>RES_hhdet_numvin!E29</f>
        <v>0</v>
      </c>
      <c r="F81" s="80">
        <f>RES_hhdet_numvin!F29</f>
        <v>0</v>
      </c>
      <c r="G81" s="80">
        <f>RES_hhdet_numvin!G29</f>
        <v>0</v>
      </c>
      <c r="H81" s="80">
        <f>RES_hhdet_numvin!H29</f>
        <v>0</v>
      </c>
      <c r="I81" s="80">
        <f>RES_hhdet_numvin!I29</f>
        <v>0</v>
      </c>
      <c r="J81" s="80">
        <f>RES_hhdet_numvin!J29</f>
        <v>860.99999999999966</v>
      </c>
      <c r="K81" s="80">
        <f>RES_hhdet_numvin!K29</f>
        <v>914.99999999999977</v>
      </c>
      <c r="L81" s="80">
        <f>RES_hhdet_numvin!L29</f>
        <v>849.99999999999955</v>
      </c>
      <c r="M81" s="80">
        <f>RES_hhdet_numvin!M29</f>
        <v>813.99999999999966</v>
      </c>
      <c r="N81" s="80">
        <f>RES_hhdet_numvin!N29</f>
        <v>0</v>
      </c>
      <c r="O81" s="80">
        <f>RES_hhdet_numvin!O29</f>
        <v>1267.9999999999995</v>
      </c>
      <c r="P81" s="80">
        <f>RES_hhdet_numvin!P29</f>
        <v>1117.9999999999995</v>
      </c>
      <c r="Q81" s="80">
        <f>RES_hhdet_numvin!Q29</f>
        <v>1708.9999999999991</v>
      </c>
    </row>
    <row r="82" spans="1:17" ht="12" customHeight="1" x14ac:dyDescent="0.25">
      <c r="A82" s="146" t="s">
        <v>63</v>
      </c>
      <c r="B82" s="188">
        <f>RES_hhdet_numvin!B30</f>
        <v>0</v>
      </c>
      <c r="C82" s="188">
        <f>RES_hhdet_numvin!C30</f>
        <v>0</v>
      </c>
      <c r="D82" s="188">
        <f>RES_hhdet_numvin!D30</f>
        <v>0</v>
      </c>
      <c r="E82" s="188">
        <f>RES_hhdet_numvin!E30</f>
        <v>0</v>
      </c>
      <c r="F82" s="188">
        <f>RES_hhdet_numvin!F30</f>
        <v>0</v>
      </c>
      <c r="G82" s="188">
        <f>RES_hhdet_numvin!G30</f>
        <v>0</v>
      </c>
      <c r="H82" s="188">
        <f>RES_hhdet_numvin!H30</f>
        <v>0</v>
      </c>
      <c r="I82" s="188">
        <f>RES_hhdet_numvin!I30</f>
        <v>0</v>
      </c>
      <c r="J82" s="188">
        <f>RES_hhdet_numvin!J30</f>
        <v>0</v>
      </c>
      <c r="K82" s="188">
        <f>RES_hhdet_numvin!K30</f>
        <v>0</v>
      </c>
      <c r="L82" s="188">
        <f>RES_hhdet_numvin!L30</f>
        <v>0</v>
      </c>
      <c r="M82" s="188">
        <f>RES_hhdet_numvin!M30</f>
        <v>0</v>
      </c>
      <c r="N82" s="188">
        <f>RES_hhdet_numvin!N30</f>
        <v>0</v>
      </c>
      <c r="O82" s="188">
        <f>RES_hhdet_numvin!O30</f>
        <v>0</v>
      </c>
      <c r="P82" s="188">
        <f>RES_hhdet_numvin!P30</f>
        <v>0</v>
      </c>
      <c r="Q82" s="188">
        <f>RES_hhdet_numvin!Q30</f>
        <v>0</v>
      </c>
    </row>
    <row r="83" spans="1:17" ht="12" customHeight="1" x14ac:dyDescent="0.25">
      <c r="A83" s="23" t="s">
        <v>169</v>
      </c>
      <c r="B83" s="80">
        <f>RES_hhdet_numvin!B31</f>
        <v>0</v>
      </c>
      <c r="C83" s="80">
        <f>RES_hhdet_numvin!C31</f>
        <v>7751.355135856702</v>
      </c>
      <c r="D83" s="80">
        <f>RES_hhdet_numvin!D31</f>
        <v>8972.8851846913931</v>
      </c>
      <c r="E83" s="80">
        <f>RES_hhdet_numvin!E31</f>
        <v>12266.823703021348</v>
      </c>
      <c r="F83" s="80">
        <f>RES_hhdet_numvin!F31</f>
        <v>3402.1780265674111</v>
      </c>
      <c r="G83" s="80">
        <f>RES_hhdet_numvin!G31</f>
        <v>13187.25624370452</v>
      </c>
      <c r="H83" s="80">
        <f>RES_hhdet_numvin!H31</f>
        <v>22511.792763013545</v>
      </c>
      <c r="I83" s="80">
        <f>RES_hhdet_numvin!I31</f>
        <v>26006.524617301056</v>
      </c>
      <c r="J83" s="80">
        <f>RES_hhdet_numvin!J31</f>
        <v>8883.0864012496841</v>
      </c>
      <c r="K83" s="80">
        <f>RES_hhdet_numvin!K31</f>
        <v>9031.7254108082543</v>
      </c>
      <c r="L83" s="80">
        <f>RES_hhdet_numvin!L31</f>
        <v>7945.3674176902541</v>
      </c>
      <c r="M83" s="80">
        <f>RES_hhdet_numvin!M31</f>
        <v>4355.219580538248</v>
      </c>
      <c r="N83" s="80">
        <f>RES_hhdet_numvin!N31</f>
        <v>0</v>
      </c>
      <c r="O83" s="80">
        <f>RES_hhdet_numvin!O31</f>
        <v>4770.313058785985</v>
      </c>
      <c r="P83" s="80">
        <f>RES_hhdet_numvin!P31</f>
        <v>653.6014386692367</v>
      </c>
      <c r="Q83" s="80">
        <f>RES_hhdet_numvin!Q31</f>
        <v>189.87101810228398</v>
      </c>
    </row>
    <row r="84" spans="1:17" ht="12" customHeight="1" x14ac:dyDescent="0.25">
      <c r="A84" s="23" t="s">
        <v>168</v>
      </c>
      <c r="B84" s="80">
        <f>RES_hhdet_numvin!B32</f>
        <v>0</v>
      </c>
      <c r="C84" s="80">
        <f>RES_hhdet_numvin!C32</f>
        <v>3.4139466514258161</v>
      </c>
      <c r="D84" s="80">
        <f>RES_hhdet_numvin!D32</f>
        <v>0</v>
      </c>
      <c r="E84" s="80">
        <f>RES_hhdet_numvin!E32</f>
        <v>577.60144302190906</v>
      </c>
      <c r="F84" s="80">
        <f>RES_hhdet_numvin!F32</f>
        <v>0</v>
      </c>
      <c r="G84" s="80">
        <f>RES_hhdet_numvin!G32</f>
        <v>344.24859879009534</v>
      </c>
      <c r="H84" s="80">
        <f>RES_hhdet_numvin!H32</f>
        <v>1861.0400720799664</v>
      </c>
      <c r="I84" s="80">
        <f>RES_hhdet_numvin!I32</f>
        <v>1895.6561901551643</v>
      </c>
      <c r="J84" s="80">
        <f>RES_hhdet_numvin!J32</f>
        <v>1322.3501492507669</v>
      </c>
      <c r="K84" s="80">
        <f>RES_hhdet_numvin!K32</f>
        <v>1148.1687089134898</v>
      </c>
      <c r="L84" s="80">
        <f>RES_hhdet_numvin!L32</f>
        <v>970.70004678195642</v>
      </c>
      <c r="M84" s="80">
        <f>RES_hhdet_numvin!M32</f>
        <v>291.82019733052715</v>
      </c>
      <c r="N84" s="80">
        <f>RES_hhdet_numvin!N32</f>
        <v>0</v>
      </c>
      <c r="O84" s="80">
        <f>RES_hhdet_numvin!O32</f>
        <v>340.57835964756248</v>
      </c>
      <c r="P84" s="80">
        <f>RES_hhdet_numvin!P32</f>
        <v>135.07752443831131</v>
      </c>
      <c r="Q84" s="80">
        <f>RES_hhdet_numvin!Q32</f>
        <v>152.34476293882028</v>
      </c>
    </row>
    <row r="85" spans="1:17" ht="12" customHeight="1" x14ac:dyDescent="0.25">
      <c r="A85" s="23" t="s">
        <v>142</v>
      </c>
      <c r="B85" s="80">
        <f>RES_hhdet_numvin!B35</f>
        <v>6298.3711507492171</v>
      </c>
      <c r="C85" s="80">
        <f>RES_hhdet_numvin!C35</f>
        <v>5950.6780226216515</v>
      </c>
      <c r="D85" s="80">
        <f>RES_hhdet_numvin!D35</f>
        <v>4309.7214862777564</v>
      </c>
      <c r="E85" s="80">
        <f>RES_hhdet_numvin!E35</f>
        <v>704.4840860155756</v>
      </c>
      <c r="F85" s="80">
        <f>RES_hhdet_numvin!F35</f>
        <v>1699.9110894236962</v>
      </c>
      <c r="G85" s="80">
        <f>RES_hhdet_numvin!G35</f>
        <v>8187.0984022951434</v>
      </c>
      <c r="H85" s="80">
        <f>RES_hhdet_numvin!H35</f>
        <v>7140.3900996265629</v>
      </c>
      <c r="I85" s="80">
        <f>RES_hhdet_numvin!I35</f>
        <v>15742.746364149994</v>
      </c>
      <c r="J85" s="80">
        <f>RES_hhdet_numvin!J35</f>
        <v>5268.0629188505591</v>
      </c>
      <c r="K85" s="80">
        <f>RES_hhdet_numvin!K35</f>
        <v>8272.993291405237</v>
      </c>
      <c r="L85" s="80">
        <f>RES_hhdet_numvin!L35</f>
        <v>5846.2820394373693</v>
      </c>
      <c r="M85" s="80">
        <f>RES_hhdet_numvin!M35</f>
        <v>17838.621289481373</v>
      </c>
      <c r="N85" s="80">
        <f>RES_hhdet_numvin!N35</f>
        <v>0</v>
      </c>
      <c r="O85" s="80">
        <f>RES_hhdet_numvin!O35</f>
        <v>4887.5190469539893</v>
      </c>
      <c r="P85" s="80">
        <f>RES_hhdet_numvin!P35</f>
        <v>13582.784602184862</v>
      </c>
      <c r="Q85" s="80">
        <f>RES_hhdet_numvin!Q35</f>
        <v>9534.3361105269869</v>
      </c>
    </row>
    <row r="86" spans="1:17" ht="12" customHeight="1" x14ac:dyDescent="0.25">
      <c r="A86" s="23" t="s">
        <v>141</v>
      </c>
      <c r="B86" s="80">
        <f>RES_hhdet_numvin!B36</f>
        <v>871.37884925077924</v>
      </c>
      <c r="C86" s="80">
        <f>RES_hhdet_numvin!C36</f>
        <v>388.92789487021452</v>
      </c>
      <c r="D86" s="80">
        <f>RES_hhdet_numvin!D36</f>
        <v>235.76832903084582</v>
      </c>
      <c r="E86" s="80">
        <f>RES_hhdet_numvin!E36</f>
        <v>13.465767941161999</v>
      </c>
      <c r="F86" s="80">
        <f>RES_hhdet_numvin!F36</f>
        <v>3.2858840088906214</v>
      </c>
      <c r="G86" s="80">
        <f>RES_hhdet_numvin!G36</f>
        <v>40.771755210229657</v>
      </c>
      <c r="H86" s="80">
        <f>RES_hhdet_numvin!H36</f>
        <v>31.152065279911785</v>
      </c>
      <c r="I86" s="80">
        <f>RES_hhdet_numvin!I36</f>
        <v>495.44782839376842</v>
      </c>
      <c r="J86" s="80">
        <f>RES_hhdet_numvin!J36</f>
        <v>253.87553064898273</v>
      </c>
      <c r="K86" s="80">
        <f>RES_hhdet_numvin!K36</f>
        <v>479.48758887301074</v>
      </c>
      <c r="L86" s="80">
        <f>RES_hhdet_numvin!L36</f>
        <v>374.02549609041216</v>
      </c>
      <c r="M86" s="80">
        <f>RES_hhdet_numvin!M36</f>
        <v>2634.7139326498414</v>
      </c>
      <c r="N86" s="80">
        <f>RES_hhdet_numvin!N36</f>
        <v>0</v>
      </c>
      <c r="O86" s="80">
        <f>RES_hhdet_numvin!O36</f>
        <v>267.9645346124596</v>
      </c>
      <c r="P86" s="80">
        <f>RES_hhdet_numvin!P36</f>
        <v>1257.9114347075842</v>
      </c>
      <c r="Q86" s="80">
        <f>RES_hhdet_numvin!Q36</f>
        <v>674.82310843190385</v>
      </c>
    </row>
    <row r="87" spans="1:17" ht="12" customHeight="1" x14ac:dyDescent="0.25">
      <c r="A87" s="146" t="s">
        <v>62</v>
      </c>
      <c r="B87" s="188">
        <f>RES_hhdet_numvin!B39</f>
        <v>0</v>
      </c>
      <c r="C87" s="188">
        <f>RES_hhdet_numvin!C39</f>
        <v>0</v>
      </c>
      <c r="D87" s="188">
        <f>RES_hhdet_numvin!D39</f>
        <v>0</v>
      </c>
      <c r="E87" s="188">
        <f>RES_hhdet_numvin!E39</f>
        <v>0</v>
      </c>
      <c r="F87" s="188">
        <f>RES_hhdet_numvin!F39</f>
        <v>0</v>
      </c>
      <c r="G87" s="188">
        <f>RES_hhdet_numvin!G39</f>
        <v>0</v>
      </c>
      <c r="H87" s="188">
        <f>RES_hhdet_numvin!H39</f>
        <v>0</v>
      </c>
      <c r="I87" s="188">
        <f>RES_hhdet_numvin!I39</f>
        <v>0</v>
      </c>
      <c r="J87" s="188">
        <f>RES_hhdet_numvin!J39</f>
        <v>0</v>
      </c>
      <c r="K87" s="188">
        <f>RES_hhdet_numvin!K39</f>
        <v>0</v>
      </c>
      <c r="L87" s="188">
        <f>RES_hhdet_numvin!L39</f>
        <v>0</v>
      </c>
      <c r="M87" s="188">
        <f>RES_hhdet_numvin!M39</f>
        <v>0</v>
      </c>
      <c r="N87" s="188">
        <f>RES_hhdet_numvin!N39</f>
        <v>0</v>
      </c>
      <c r="O87" s="188">
        <f>RES_hhdet_numvin!O39</f>
        <v>0</v>
      </c>
      <c r="P87" s="188">
        <f>RES_hhdet_numvin!P39</f>
        <v>0</v>
      </c>
      <c r="Q87" s="188">
        <f>RES_hhdet_numvin!Q39</f>
        <v>0</v>
      </c>
    </row>
    <row r="88" spans="1:17" ht="12" customHeight="1" x14ac:dyDescent="0.25">
      <c r="A88" s="23" t="s">
        <v>57</v>
      </c>
      <c r="B88" s="80">
        <f>RES_hhdet_numvin!B40</f>
        <v>50.489902327876557</v>
      </c>
      <c r="C88" s="80">
        <f>RES_hhdet_numvin!C40</f>
        <v>257.54622350816146</v>
      </c>
      <c r="D88" s="80">
        <f>RES_hhdet_numvin!D40</f>
        <v>0</v>
      </c>
      <c r="E88" s="80">
        <f>RES_hhdet_numvin!E40</f>
        <v>0</v>
      </c>
      <c r="F88" s="80">
        <f>RES_hhdet_numvin!F40</f>
        <v>0</v>
      </c>
      <c r="G88" s="80">
        <f>RES_hhdet_numvin!G40</f>
        <v>0</v>
      </c>
      <c r="H88" s="80">
        <f>RES_hhdet_numvin!H40</f>
        <v>0</v>
      </c>
      <c r="I88" s="80">
        <f>RES_hhdet_numvin!I40</f>
        <v>1349.5641097812443</v>
      </c>
      <c r="J88" s="80">
        <f>RES_hhdet_numvin!J40</f>
        <v>7772.929526688461</v>
      </c>
      <c r="K88" s="80">
        <f>RES_hhdet_numvin!K40</f>
        <v>6731.8530347000005</v>
      </c>
      <c r="L88" s="80">
        <f>RES_hhdet_numvin!L40</f>
        <v>7017.4289673958992</v>
      </c>
      <c r="M88" s="80">
        <f>RES_hhdet_numvin!M40</f>
        <v>9571.4593753772442</v>
      </c>
      <c r="N88" s="80">
        <f>RES_hhdet_numvin!N40</f>
        <v>0</v>
      </c>
      <c r="O88" s="80">
        <f>RES_hhdet_numvin!O40</f>
        <v>4763.110612761333</v>
      </c>
      <c r="P88" s="80">
        <f>RES_hhdet_numvin!P40</f>
        <v>0</v>
      </c>
      <c r="Q88" s="80">
        <f>RES_hhdet_numvin!Q40</f>
        <v>5684.6182474597535</v>
      </c>
    </row>
    <row r="89" spans="1:17" ht="12" customHeight="1" x14ac:dyDescent="0.25">
      <c r="A89" s="29" t="s">
        <v>140</v>
      </c>
      <c r="B89" s="78">
        <f>RES_hhdet_numvin!B41</f>
        <v>7119.2600976721205</v>
      </c>
      <c r="C89" s="78">
        <f>RES_hhdet_numvin!C41</f>
        <v>13836.828776491831</v>
      </c>
      <c r="D89" s="78">
        <f>RES_hhdet_numvin!D41</f>
        <v>13518.374999999993</v>
      </c>
      <c r="E89" s="78">
        <f>RES_hhdet_numvin!E41</f>
        <v>13562.374999999993</v>
      </c>
      <c r="F89" s="78">
        <f>RES_hhdet_numvin!F41</f>
        <v>5105.3749999999982</v>
      </c>
      <c r="G89" s="78">
        <f>RES_hhdet_numvin!G41</f>
        <v>21759.374999999993</v>
      </c>
      <c r="H89" s="78">
        <f>RES_hhdet_numvin!H41</f>
        <v>31544.374999999985</v>
      </c>
      <c r="I89" s="78">
        <f>RES_hhdet_numvin!I41</f>
        <v>42790.810890218738</v>
      </c>
      <c r="J89" s="78">
        <f>RES_hhdet_numvin!J41</f>
        <v>7954.4454733115317</v>
      </c>
      <c r="K89" s="78">
        <f>RES_hhdet_numvin!K41</f>
        <v>12200.521965299991</v>
      </c>
      <c r="L89" s="78">
        <f>RES_hhdet_numvin!L41</f>
        <v>8118.9460326040944</v>
      </c>
      <c r="M89" s="78">
        <f>RES_hhdet_numvin!M41</f>
        <v>15548.915624622743</v>
      </c>
      <c r="N89" s="78">
        <f>RES_hhdet_numvin!N41</f>
        <v>0</v>
      </c>
      <c r="O89" s="78">
        <f>RES_hhdet_numvin!O41</f>
        <v>5503.2643872386616</v>
      </c>
      <c r="P89" s="78">
        <f>RES_hhdet_numvin!P41</f>
        <v>15629.374999999993</v>
      </c>
      <c r="Q89" s="78">
        <f>RES_hhdet_numvin!Q41</f>
        <v>4866.756752540241</v>
      </c>
    </row>
    <row r="91" spans="1:17" s="28" customFormat="1" ht="12" customHeight="1" x14ac:dyDescent="0.25">
      <c r="A91" s="187" t="s">
        <v>200</v>
      </c>
      <c r="B91" s="186"/>
      <c r="C91" s="185"/>
      <c r="D91" s="185"/>
      <c r="E91" s="185"/>
      <c r="F91" s="185"/>
      <c r="G91" s="185"/>
      <c r="H91" s="185"/>
      <c r="I91" s="185"/>
      <c r="J91" s="185"/>
      <c r="K91" s="185"/>
      <c r="L91" s="185"/>
      <c r="M91" s="185"/>
      <c r="N91" s="185"/>
      <c r="O91" s="185"/>
      <c r="P91" s="185"/>
      <c r="Q91" s="185"/>
    </row>
    <row r="93" spans="1:17" ht="12" customHeight="1" x14ac:dyDescent="0.25">
      <c r="A93" s="152" t="s">
        <v>118</v>
      </c>
      <c r="B93" s="168">
        <f>SUM(B94,B97,B99,B108)</f>
        <v>329.69619341006938</v>
      </c>
      <c r="C93" s="168">
        <f t="shared" ref="C93:Q93" si="8">SUM(C94,C97,C99,C108)</f>
        <v>330.62698458570884</v>
      </c>
      <c r="D93" s="168">
        <f t="shared" si="8"/>
        <v>331.02930891115733</v>
      </c>
      <c r="E93" s="168">
        <f t="shared" si="8"/>
        <v>333.96454774499892</v>
      </c>
      <c r="F93" s="168">
        <f t="shared" si="8"/>
        <v>330.50971048366523</v>
      </c>
      <c r="G93" s="168">
        <f t="shared" si="8"/>
        <v>329.63002538997694</v>
      </c>
      <c r="H93" s="168">
        <f t="shared" si="8"/>
        <v>338.00841087582842</v>
      </c>
      <c r="I93" s="168">
        <f t="shared" si="8"/>
        <v>347.06453271079181</v>
      </c>
      <c r="J93" s="168">
        <f t="shared" si="8"/>
        <v>356.6231671861874</v>
      </c>
      <c r="K93" s="168">
        <f t="shared" si="8"/>
        <v>354.77110864355262</v>
      </c>
      <c r="L93" s="168">
        <f t="shared" si="8"/>
        <v>364.54918059875649</v>
      </c>
      <c r="M93" s="168">
        <f t="shared" si="8"/>
        <v>302.08953599712788</v>
      </c>
      <c r="N93" s="168">
        <f t="shared" si="8"/>
        <v>313.58382876337805</v>
      </c>
      <c r="O93" s="168">
        <f t="shared" si="8"/>
        <v>316.6980745083543</v>
      </c>
      <c r="P93" s="168">
        <f t="shared" si="8"/>
        <v>266.3939600778242</v>
      </c>
      <c r="Q93" s="168">
        <f t="shared" si="8"/>
        <v>268.66377563031074</v>
      </c>
    </row>
    <row r="94" spans="1:17" ht="12" customHeight="1" x14ac:dyDescent="0.25">
      <c r="A94" s="158" t="s">
        <v>65</v>
      </c>
      <c r="B94" s="157">
        <f>SUM(B95:B96)</f>
        <v>255.81151436537368</v>
      </c>
      <c r="C94" s="157">
        <f t="shared" ref="C94:Q94" si="9">SUM(C95:C96)</f>
        <v>256.79993087242406</v>
      </c>
      <c r="D94" s="157">
        <f t="shared" si="9"/>
        <v>257.97513959689326</v>
      </c>
      <c r="E94" s="157">
        <f t="shared" si="9"/>
        <v>259.93524503775006</v>
      </c>
      <c r="F94" s="157">
        <f t="shared" si="9"/>
        <v>259.26916361049649</v>
      </c>
      <c r="G94" s="157">
        <f t="shared" si="9"/>
        <v>259.4051071533591</v>
      </c>
      <c r="H94" s="157">
        <f t="shared" si="9"/>
        <v>262.85386166097402</v>
      </c>
      <c r="I94" s="157">
        <f t="shared" si="9"/>
        <v>263.78722687567529</v>
      </c>
      <c r="J94" s="157">
        <f t="shared" si="9"/>
        <v>272.14023807279835</v>
      </c>
      <c r="K94" s="157">
        <f t="shared" si="9"/>
        <v>271.58169305434808</v>
      </c>
      <c r="L94" s="157">
        <f t="shared" si="9"/>
        <v>274.29364766813848</v>
      </c>
      <c r="M94" s="157">
        <f t="shared" si="9"/>
        <v>221.58652609257467</v>
      </c>
      <c r="N94" s="157">
        <f t="shared" si="9"/>
        <v>224.83399988582792</v>
      </c>
      <c r="O94" s="157">
        <f t="shared" si="9"/>
        <v>226.34485588629667</v>
      </c>
      <c r="P94" s="157">
        <f t="shared" si="9"/>
        <v>185.32599655074554</v>
      </c>
      <c r="Q94" s="157">
        <f t="shared" si="9"/>
        <v>186.91643957936719</v>
      </c>
    </row>
    <row r="95" spans="1:17" ht="12" customHeight="1" x14ac:dyDescent="0.25">
      <c r="A95" s="23" t="s">
        <v>84</v>
      </c>
      <c r="B95" s="156">
        <f>RES_hhdet_fec!B$26</f>
        <v>252.77210472393014</v>
      </c>
      <c r="C95" s="156">
        <f>RES_hhdet_fec!C$26</f>
        <v>253.58569732885897</v>
      </c>
      <c r="D95" s="156">
        <f>RES_hhdet_fec!D$26</f>
        <v>254.45661368813836</v>
      </c>
      <c r="E95" s="156">
        <f>RES_hhdet_fec!E$26</f>
        <v>255.25912083292769</v>
      </c>
      <c r="F95" s="156">
        <f>RES_hhdet_fec!F$26</f>
        <v>254.97234909178951</v>
      </c>
      <c r="G95" s="156">
        <f>RES_hhdet_fec!G$26</f>
        <v>256.65629383571047</v>
      </c>
      <c r="H95" s="156">
        <f>RES_hhdet_fec!H$26</f>
        <v>259.33131133744763</v>
      </c>
      <c r="I95" s="156">
        <f>RES_hhdet_fec!I$26</f>
        <v>260.19304866005103</v>
      </c>
      <c r="J95" s="156">
        <f>RES_hhdet_fec!J$26</f>
        <v>267.29106449814674</v>
      </c>
      <c r="K95" s="156">
        <f>RES_hhdet_fec!K$26</f>
        <v>268.05954871343312</v>
      </c>
      <c r="L95" s="156">
        <f>RES_hhdet_fec!L$26</f>
        <v>267.64160136707432</v>
      </c>
      <c r="M95" s="156">
        <f>RES_hhdet_fec!M$26</f>
        <v>218.91442879193411</v>
      </c>
      <c r="N95" s="156">
        <f>RES_hhdet_fec!N$26</f>
        <v>218.5058415427367</v>
      </c>
      <c r="O95" s="156">
        <f>RES_hhdet_fec!O$26</f>
        <v>218.09417633024185</v>
      </c>
      <c r="P95" s="156">
        <f>RES_hhdet_fec!P$26</f>
        <v>181.68517890098636</v>
      </c>
      <c r="Q95" s="156">
        <f>RES_hhdet_fec!Q$26</f>
        <v>181.71501073731045</v>
      </c>
    </row>
    <row r="96" spans="1:17" ht="12" customHeight="1" x14ac:dyDescent="0.25">
      <c r="A96" s="23" t="s">
        <v>60</v>
      </c>
      <c r="B96" s="156">
        <f>RES_hhdet_fec!B$27</f>
        <v>3.0394096414435547</v>
      </c>
      <c r="C96" s="156">
        <f>RES_hhdet_fec!C$27</f>
        <v>3.2142335435650851</v>
      </c>
      <c r="D96" s="156">
        <f>RES_hhdet_fec!D$27</f>
        <v>3.5185259087549041</v>
      </c>
      <c r="E96" s="156">
        <f>RES_hhdet_fec!E$27</f>
        <v>4.676124204822349</v>
      </c>
      <c r="F96" s="156">
        <f>RES_hhdet_fec!F$27</f>
        <v>4.2968145187070084</v>
      </c>
      <c r="G96" s="156">
        <f>RES_hhdet_fec!G$27</f>
        <v>2.7488133176486365</v>
      </c>
      <c r="H96" s="156">
        <f>RES_hhdet_fec!H$27</f>
        <v>3.5225503235264011</v>
      </c>
      <c r="I96" s="156">
        <f>RES_hhdet_fec!I$27</f>
        <v>3.594178215624281</v>
      </c>
      <c r="J96" s="156">
        <f>RES_hhdet_fec!J$27</f>
        <v>4.8491735746516165</v>
      </c>
      <c r="K96" s="156">
        <f>RES_hhdet_fec!K$27</f>
        <v>3.5221443409149531</v>
      </c>
      <c r="L96" s="156">
        <f>RES_hhdet_fec!L$27</f>
        <v>6.6520463010641393</v>
      </c>
      <c r="M96" s="156">
        <f>RES_hhdet_fec!M$27</f>
        <v>2.6720973006405591</v>
      </c>
      <c r="N96" s="156">
        <f>RES_hhdet_fec!N$27</f>
        <v>6.3281583430912054</v>
      </c>
      <c r="O96" s="156">
        <f>RES_hhdet_fec!O$27</f>
        <v>8.2506795560548287</v>
      </c>
      <c r="P96" s="156">
        <f>RES_hhdet_fec!P$27</f>
        <v>3.6408176497591866</v>
      </c>
      <c r="Q96" s="156">
        <f>RES_hhdet_fec!Q$27</f>
        <v>5.2014288420567318</v>
      </c>
    </row>
    <row r="97" spans="1:17" ht="12" customHeight="1" x14ac:dyDescent="0.25">
      <c r="A97" s="158" t="s">
        <v>112</v>
      </c>
      <c r="B97" s="157">
        <f>B98</f>
        <v>0.28557363146458353</v>
      </c>
      <c r="C97" s="157">
        <f t="shared" ref="C97:Q97" si="10">C98</f>
        <v>0.28696726421375801</v>
      </c>
      <c r="D97" s="157">
        <f t="shared" si="10"/>
        <v>0.29496972969640889</v>
      </c>
      <c r="E97" s="157">
        <f t="shared" si="10"/>
        <v>0.29164589264451835</v>
      </c>
      <c r="F97" s="157">
        <f t="shared" si="10"/>
        <v>0.28198051139816555</v>
      </c>
      <c r="G97" s="157">
        <f t="shared" si="10"/>
        <v>0.29860354048720239</v>
      </c>
      <c r="H97" s="157">
        <f t="shared" si="10"/>
        <v>0.31731352215051661</v>
      </c>
      <c r="I97" s="157">
        <f t="shared" si="10"/>
        <v>0.35195409656962851</v>
      </c>
      <c r="J97" s="157">
        <f t="shared" si="10"/>
        <v>0.35513979887648439</v>
      </c>
      <c r="K97" s="157">
        <f t="shared" si="10"/>
        <v>0.36762360825728457</v>
      </c>
      <c r="L97" s="157">
        <f t="shared" si="10"/>
        <v>0.37124251844983303</v>
      </c>
      <c r="M97" s="157">
        <f t="shared" si="10"/>
        <v>0.37298239883225709</v>
      </c>
      <c r="N97" s="157">
        <f t="shared" si="10"/>
        <v>0.3595671548649732</v>
      </c>
      <c r="O97" s="157">
        <f t="shared" si="10"/>
        <v>0.37393637305146565</v>
      </c>
      <c r="P97" s="157">
        <f t="shared" si="10"/>
        <v>0.36006321444286243</v>
      </c>
      <c r="Q97" s="157">
        <f t="shared" si="10"/>
        <v>0.36075311281178457</v>
      </c>
    </row>
    <row r="98" spans="1:17" ht="12" customHeight="1" x14ac:dyDescent="0.25">
      <c r="A98" s="23" t="s">
        <v>60</v>
      </c>
      <c r="B98" s="156">
        <f>RES_hhdet_fec!B$29</f>
        <v>0.28557363146458353</v>
      </c>
      <c r="C98" s="156">
        <f>RES_hhdet_fec!C$29</f>
        <v>0.28696726421375801</v>
      </c>
      <c r="D98" s="156">
        <f>RES_hhdet_fec!D$29</f>
        <v>0.29496972969640889</v>
      </c>
      <c r="E98" s="156">
        <f>RES_hhdet_fec!E$29</f>
        <v>0.29164589264451835</v>
      </c>
      <c r="F98" s="156">
        <f>RES_hhdet_fec!F$29</f>
        <v>0.28198051139816555</v>
      </c>
      <c r="G98" s="156">
        <f>RES_hhdet_fec!G$29</f>
        <v>0.29860354048720239</v>
      </c>
      <c r="H98" s="156">
        <f>RES_hhdet_fec!H$29</f>
        <v>0.31731352215051661</v>
      </c>
      <c r="I98" s="156">
        <f>RES_hhdet_fec!I$29</f>
        <v>0.35195409656962851</v>
      </c>
      <c r="J98" s="156">
        <f>RES_hhdet_fec!J$29</f>
        <v>0.35513979887648439</v>
      </c>
      <c r="K98" s="156">
        <f>RES_hhdet_fec!K$29</f>
        <v>0.36762360825728457</v>
      </c>
      <c r="L98" s="156">
        <f>RES_hhdet_fec!L$29</f>
        <v>0.37124251844983303</v>
      </c>
      <c r="M98" s="156">
        <f>RES_hhdet_fec!M$29</f>
        <v>0.37298239883225709</v>
      </c>
      <c r="N98" s="156">
        <f>RES_hhdet_fec!N$29</f>
        <v>0.3595671548649732</v>
      </c>
      <c r="O98" s="156">
        <f>RES_hhdet_fec!O$29</f>
        <v>0.37393637305146565</v>
      </c>
      <c r="P98" s="156">
        <f>RES_hhdet_fec!P$29</f>
        <v>0.36006321444286243</v>
      </c>
      <c r="Q98" s="156">
        <f>RES_hhdet_fec!Q$29</f>
        <v>0.36075311281178457</v>
      </c>
    </row>
    <row r="99" spans="1:17" ht="12" customHeight="1" x14ac:dyDescent="0.25">
      <c r="A99" s="158" t="s">
        <v>63</v>
      </c>
      <c r="B99" s="157">
        <f>SUM(B100:B101,B104:B105)</f>
        <v>48.550812469189708</v>
      </c>
      <c r="C99" s="157">
        <f t="shared" ref="C99:Q99" si="11">SUM(C100:C101,C104:C105)</f>
        <v>48.831992877864892</v>
      </c>
      <c r="D99" s="157">
        <f t="shared" si="11"/>
        <v>48.142322329159704</v>
      </c>
      <c r="E99" s="157">
        <f t="shared" si="11"/>
        <v>48.61742525482979</v>
      </c>
      <c r="F99" s="157">
        <f t="shared" si="11"/>
        <v>46.921483580828621</v>
      </c>
      <c r="G99" s="157">
        <f t="shared" si="11"/>
        <v>46.191464232864185</v>
      </c>
      <c r="H99" s="157">
        <f t="shared" si="11"/>
        <v>49.30728757023757</v>
      </c>
      <c r="I99" s="157">
        <f t="shared" si="11"/>
        <v>54.790229138120708</v>
      </c>
      <c r="J99" s="157">
        <f t="shared" si="11"/>
        <v>54.837926703503726</v>
      </c>
      <c r="K99" s="157">
        <f t="shared" si="11"/>
        <v>53.737747817594574</v>
      </c>
      <c r="L99" s="157">
        <f t="shared" si="11"/>
        <v>58.768865561275959</v>
      </c>
      <c r="M99" s="157">
        <f t="shared" si="11"/>
        <v>51.716539540104073</v>
      </c>
      <c r="N99" s="157">
        <f t="shared" si="11"/>
        <v>58.469693324558349</v>
      </c>
      <c r="O99" s="157">
        <f t="shared" si="11"/>
        <v>58.865743745899479</v>
      </c>
      <c r="P99" s="157">
        <f t="shared" si="11"/>
        <v>53.528132797387094</v>
      </c>
      <c r="Q99" s="157">
        <f t="shared" si="11"/>
        <v>53.618664241698909</v>
      </c>
    </row>
    <row r="100" spans="1:17" ht="12" customHeight="1" x14ac:dyDescent="0.25">
      <c r="A100" s="167" t="s">
        <v>169</v>
      </c>
      <c r="B100" s="132">
        <f>RES_hhdet_fec!B$31</f>
        <v>24.701684489114626</v>
      </c>
      <c r="C100" s="132">
        <f>RES_hhdet_fec!C$31</f>
        <v>24.735969056017556</v>
      </c>
      <c r="D100" s="132">
        <f>RES_hhdet_fec!D$31</f>
        <v>24.343850137626692</v>
      </c>
      <c r="E100" s="132">
        <f>RES_hhdet_fec!E$31</f>
        <v>24.333609339700832</v>
      </c>
      <c r="F100" s="132">
        <f>RES_hhdet_fec!F$31</f>
        <v>23.475929383025321</v>
      </c>
      <c r="G100" s="132">
        <f>RES_hhdet_fec!G$31</f>
        <v>24.067956436599459</v>
      </c>
      <c r="H100" s="132">
        <f>RES_hhdet_fec!H$31</f>
        <v>25.463651258976462</v>
      </c>
      <c r="I100" s="132">
        <f>RES_hhdet_fec!I$31</f>
        <v>28.205354750767771</v>
      </c>
      <c r="J100" s="132">
        <f>RES_hhdet_fec!J$31</f>
        <v>28.07435075901671</v>
      </c>
      <c r="K100" s="132">
        <f>RES_hhdet_fec!K$31</f>
        <v>28.452402085816598</v>
      </c>
      <c r="L100" s="132">
        <f>RES_hhdet_fec!L$31</f>
        <v>28.424618406654574</v>
      </c>
      <c r="M100" s="132">
        <f>RES_hhdet_fec!M$31</f>
        <v>26.75402451722481</v>
      </c>
      <c r="N100" s="132">
        <f>RES_hhdet_fec!N$31</f>
        <v>28.331054030146383</v>
      </c>
      <c r="O100" s="132">
        <f>RES_hhdet_fec!O$31</f>
        <v>27.824803738538897</v>
      </c>
      <c r="P100" s="132">
        <f>RES_hhdet_fec!P$31</f>
        <v>27.420263869413354</v>
      </c>
      <c r="Q100" s="132">
        <f>RES_hhdet_fec!Q$31</f>
        <v>26.735125988685024</v>
      </c>
    </row>
    <row r="101" spans="1:17" ht="12" customHeight="1" x14ac:dyDescent="0.25">
      <c r="A101" s="167" t="s">
        <v>168</v>
      </c>
      <c r="B101" s="132">
        <f>SUM(B102:B103)</f>
        <v>0.37589370189740967</v>
      </c>
      <c r="C101" s="132">
        <f t="shared" ref="C101:Q101" si="12">SUM(C102:C103)</f>
        <v>0.37814233626197163</v>
      </c>
      <c r="D101" s="132">
        <f t="shared" si="12"/>
        <v>0.37131715541941557</v>
      </c>
      <c r="E101" s="132">
        <f t="shared" si="12"/>
        <v>0.38279281567384149</v>
      </c>
      <c r="F101" s="132">
        <f t="shared" si="12"/>
        <v>0.38000654538757328</v>
      </c>
      <c r="G101" s="132">
        <f t="shared" si="12"/>
        <v>0.40179861343537376</v>
      </c>
      <c r="H101" s="132">
        <f t="shared" si="12"/>
        <v>0.56114374783557452</v>
      </c>
      <c r="I101" s="132">
        <f t="shared" si="12"/>
        <v>0.781322166277022</v>
      </c>
      <c r="J101" s="132">
        <f t="shared" si="12"/>
        <v>0.96599223214462049</v>
      </c>
      <c r="K101" s="132">
        <f t="shared" si="12"/>
        <v>1.1234827147750621</v>
      </c>
      <c r="L101" s="132">
        <f t="shared" si="12"/>
        <v>1.2385078246229888</v>
      </c>
      <c r="M101" s="132">
        <f t="shared" si="12"/>
        <v>1.4159950408067541</v>
      </c>
      <c r="N101" s="132">
        <f t="shared" si="12"/>
        <v>1.5127466390977853</v>
      </c>
      <c r="O101" s="132">
        <f t="shared" si="12"/>
        <v>1.5018352851258103</v>
      </c>
      <c r="P101" s="132">
        <f t="shared" si="12"/>
        <v>1.5888155270054714</v>
      </c>
      <c r="Q101" s="132">
        <f t="shared" si="12"/>
        <v>1.6023180071864609</v>
      </c>
    </row>
    <row r="102" spans="1:17" ht="12" customHeight="1" x14ac:dyDescent="0.25">
      <c r="A102" s="166" t="s">
        <v>57</v>
      </c>
      <c r="B102" s="165">
        <f>RES_hhdet_fec!B$33</f>
        <v>0.28620406465792936</v>
      </c>
      <c r="C102" s="165">
        <f>RES_hhdet_fec!C$33</f>
        <v>0.29094988125250221</v>
      </c>
      <c r="D102" s="165">
        <f>RES_hhdet_fec!D$33</f>
        <v>0.28519177088204362</v>
      </c>
      <c r="E102" s="165">
        <f>RES_hhdet_fec!E$33</f>
        <v>0.29348184704968622</v>
      </c>
      <c r="F102" s="165">
        <f>RES_hhdet_fec!F$33</f>
        <v>0.29082688991615196</v>
      </c>
      <c r="G102" s="165">
        <f>RES_hhdet_fec!G$33</f>
        <v>0.30702878886816998</v>
      </c>
      <c r="H102" s="165">
        <f>RES_hhdet_fec!H$33</f>
        <v>0.42791822837741811</v>
      </c>
      <c r="I102" s="165">
        <f>RES_hhdet_fec!I$33</f>
        <v>0.59471810735285024</v>
      </c>
      <c r="J102" s="165">
        <f>RES_hhdet_fec!J$33</f>
        <v>0.73368705533783718</v>
      </c>
      <c r="K102" s="165">
        <f>RES_hhdet_fec!K$33</f>
        <v>0.85178416327521533</v>
      </c>
      <c r="L102" s="165">
        <f>RES_hhdet_fec!L$33</f>
        <v>0.93713324033498935</v>
      </c>
      <c r="M102" s="165">
        <f>RES_hhdet_fec!M$33</f>
        <v>1.0712832541960233</v>
      </c>
      <c r="N102" s="165">
        <f>RES_hhdet_fec!N$33</f>
        <v>1.1682941739431747</v>
      </c>
      <c r="O102" s="165">
        <f>RES_hhdet_fec!O$33</f>
        <v>1.1351677973594771</v>
      </c>
      <c r="P102" s="165">
        <f>RES_hhdet_fec!P$33</f>
        <v>1.2001734156900532</v>
      </c>
      <c r="Q102" s="165">
        <f>RES_hhdet_fec!Q$33</f>
        <v>1.2094985977248458</v>
      </c>
    </row>
    <row r="103" spans="1:17" ht="12" customHeight="1" x14ac:dyDescent="0.25">
      <c r="A103" s="147" t="s">
        <v>59</v>
      </c>
      <c r="B103" s="164">
        <f>RES_hhdet_fec!B$34</f>
        <v>8.9689637239480299E-2</v>
      </c>
      <c r="C103" s="164">
        <f>RES_hhdet_fec!C$34</f>
        <v>8.7192455009469441E-2</v>
      </c>
      <c r="D103" s="164">
        <f>RES_hhdet_fec!D$34</f>
        <v>8.6125384537371966E-2</v>
      </c>
      <c r="E103" s="164">
        <f>RES_hhdet_fec!E$34</f>
        <v>8.9310968624155287E-2</v>
      </c>
      <c r="F103" s="164">
        <f>RES_hhdet_fec!F$34</f>
        <v>8.9179655471421329E-2</v>
      </c>
      <c r="G103" s="164">
        <f>RES_hhdet_fec!G$34</f>
        <v>9.47698245672038E-2</v>
      </c>
      <c r="H103" s="164">
        <f>RES_hhdet_fec!H$34</f>
        <v>0.13322551945815636</v>
      </c>
      <c r="I103" s="164">
        <f>RES_hhdet_fec!I$34</f>
        <v>0.18660405892417181</v>
      </c>
      <c r="J103" s="164">
        <f>RES_hhdet_fec!J$34</f>
        <v>0.23230517680678331</v>
      </c>
      <c r="K103" s="164">
        <f>RES_hhdet_fec!K$34</f>
        <v>0.27169855149984684</v>
      </c>
      <c r="L103" s="164">
        <f>RES_hhdet_fec!L$34</f>
        <v>0.30137458428799951</v>
      </c>
      <c r="M103" s="164">
        <f>RES_hhdet_fec!M$34</f>
        <v>0.34471178661073087</v>
      </c>
      <c r="N103" s="164">
        <f>RES_hhdet_fec!N$34</f>
        <v>0.34445246515461048</v>
      </c>
      <c r="O103" s="164">
        <f>RES_hhdet_fec!O$34</f>
        <v>0.36666748776633312</v>
      </c>
      <c r="P103" s="164">
        <f>RES_hhdet_fec!P$34</f>
        <v>0.3886421113154182</v>
      </c>
      <c r="Q103" s="164">
        <f>RES_hhdet_fec!Q$34</f>
        <v>0.39281940946161509</v>
      </c>
    </row>
    <row r="104" spans="1:17" ht="12" customHeight="1" x14ac:dyDescent="0.25">
      <c r="A104" s="163" t="s">
        <v>142</v>
      </c>
      <c r="B104" s="162">
        <f>RES_hhdet_fec!B$35</f>
        <v>23.107521655145668</v>
      </c>
      <c r="C104" s="162">
        <f>RES_hhdet_fec!C$35</f>
        <v>23.349297630575087</v>
      </c>
      <c r="D104" s="162">
        <f>RES_hhdet_fec!D$35</f>
        <v>23.065438910672942</v>
      </c>
      <c r="E104" s="162">
        <f>RES_hhdet_fec!E$35</f>
        <v>23.523711263060697</v>
      </c>
      <c r="F104" s="162">
        <f>RES_hhdet_fec!F$35</f>
        <v>22.692418963884123</v>
      </c>
      <c r="G104" s="162">
        <f>RES_hhdet_fec!G$35</f>
        <v>21.352863113634523</v>
      </c>
      <c r="H104" s="162">
        <f>RES_hhdet_fec!H$35</f>
        <v>22.766096389277266</v>
      </c>
      <c r="I104" s="162">
        <f>RES_hhdet_fec!I$35</f>
        <v>25.089751208560472</v>
      </c>
      <c r="J104" s="162">
        <f>RES_hhdet_fec!J$35</f>
        <v>24.919518703299232</v>
      </c>
      <c r="K104" s="162">
        <f>RES_hhdet_fec!K$35</f>
        <v>23.205509683057873</v>
      </c>
      <c r="L104" s="162">
        <f>RES_hhdet_fec!L$35</f>
        <v>27.899684182933008</v>
      </c>
      <c r="M104" s="162">
        <f>RES_hhdet_fec!M$35</f>
        <v>22.329472219026449</v>
      </c>
      <c r="N104" s="162">
        <f>RES_hhdet_fec!N$35</f>
        <v>27.186461195779433</v>
      </c>
      <c r="O104" s="162">
        <f>RES_hhdet_fec!O$35</f>
        <v>28.060088607536692</v>
      </c>
      <c r="P104" s="162">
        <f>RES_hhdet_fec!P$35</f>
        <v>23.156032089731813</v>
      </c>
      <c r="Q104" s="162">
        <f>RES_hhdet_fec!Q$35</f>
        <v>23.853492521966647</v>
      </c>
    </row>
    <row r="105" spans="1:17" ht="12" customHeight="1" x14ac:dyDescent="0.25">
      <c r="A105" s="161" t="s">
        <v>141</v>
      </c>
      <c r="B105" s="160">
        <f>SUM(B106:B107)</f>
        <v>0.36571262303200658</v>
      </c>
      <c r="C105" s="160">
        <f t="shared" ref="C105:Q105" si="13">SUM(C106:C107)</f>
        <v>0.36858385501027124</v>
      </c>
      <c r="D105" s="160">
        <f t="shared" si="13"/>
        <v>0.36171612544065535</v>
      </c>
      <c r="E105" s="160">
        <f t="shared" si="13"/>
        <v>0.37731183639441901</v>
      </c>
      <c r="F105" s="160">
        <f t="shared" si="13"/>
        <v>0.37312868853160713</v>
      </c>
      <c r="G105" s="160">
        <f t="shared" si="13"/>
        <v>0.36884606919482554</v>
      </c>
      <c r="H105" s="160">
        <f t="shared" si="13"/>
        <v>0.51639617414826322</v>
      </c>
      <c r="I105" s="160">
        <f t="shared" si="13"/>
        <v>0.71380101251544859</v>
      </c>
      <c r="J105" s="160">
        <f t="shared" si="13"/>
        <v>0.87806500904316165</v>
      </c>
      <c r="K105" s="160">
        <f t="shared" si="13"/>
        <v>0.95635333394504207</v>
      </c>
      <c r="L105" s="160">
        <f t="shared" si="13"/>
        <v>1.2060551470653882</v>
      </c>
      <c r="M105" s="160">
        <f t="shared" si="13"/>
        <v>1.2170477630460623</v>
      </c>
      <c r="N105" s="160">
        <f t="shared" si="13"/>
        <v>1.4394314595347482</v>
      </c>
      <c r="O105" s="160">
        <f t="shared" si="13"/>
        <v>1.4790161146980814</v>
      </c>
      <c r="P105" s="160">
        <f t="shared" si="13"/>
        <v>1.3630213112364573</v>
      </c>
      <c r="Q105" s="160">
        <f t="shared" si="13"/>
        <v>1.4277277238607797</v>
      </c>
    </row>
    <row r="106" spans="1:17" ht="12" customHeight="1" x14ac:dyDescent="0.25">
      <c r="A106" s="148" t="s">
        <v>60</v>
      </c>
      <c r="B106" s="156">
        <f>RES_hhdet_fec!B$37</f>
        <v>0.26772492880383419</v>
      </c>
      <c r="C106" s="156">
        <f>RES_hhdet_fec!C$37</f>
        <v>0.27465789511320382</v>
      </c>
      <c r="D106" s="156">
        <f>RES_hhdet_fec!D$37</f>
        <v>0.2702397554734467</v>
      </c>
      <c r="E106" s="156">
        <f>RES_hhdet_fec!E$37</f>
        <v>0.28377034820385644</v>
      </c>
      <c r="F106" s="156">
        <f>RES_hhdet_fec!F$37</f>
        <v>0.28106393556304177</v>
      </c>
      <c r="G106" s="156">
        <f>RES_hhdet_fec!G$37</f>
        <v>0.27236250458119854</v>
      </c>
      <c r="H106" s="156">
        <f>RES_hhdet_fec!H$37</f>
        <v>0.38261661382223866</v>
      </c>
      <c r="I106" s="156">
        <f>RES_hhdet_fec!I$37</f>
        <v>0.52902640514935673</v>
      </c>
      <c r="J106" s="156">
        <f>RES_hhdet_fec!J$37</f>
        <v>0.65121680831112028</v>
      </c>
      <c r="K106" s="156">
        <f>RES_hhdet_fec!K$37</f>
        <v>0.69468277314723992</v>
      </c>
      <c r="L106" s="156">
        <f>RES_hhdet_fec!L$37</f>
        <v>0.91978371513105617</v>
      </c>
      <c r="M106" s="156">
        <f>RES_hhdet_fec!M$37</f>
        <v>0.89408163002020336</v>
      </c>
      <c r="N106" s="156">
        <f>RES_hhdet_fec!N$37</f>
        <v>1.1210950075644772</v>
      </c>
      <c r="O106" s="156">
        <f>RES_hhdet_fec!O$37</f>
        <v>1.1447567832646381</v>
      </c>
      <c r="P106" s="156">
        <f>RES_hhdet_fec!P$37</f>
        <v>1.0135242725603064</v>
      </c>
      <c r="Q106" s="156">
        <f>RES_hhdet_fec!Q$37</f>
        <v>1.0792161544578673</v>
      </c>
    </row>
    <row r="107" spans="1:17" ht="12" customHeight="1" x14ac:dyDescent="0.25">
      <c r="A107" s="148" t="s">
        <v>59</v>
      </c>
      <c r="B107" s="156">
        <f>RES_hhdet_fec!B$38</f>
        <v>9.7987694228172384E-2</v>
      </c>
      <c r="C107" s="156">
        <f>RES_hhdet_fec!C$38</f>
        <v>9.3925959897067396E-2</v>
      </c>
      <c r="D107" s="156">
        <f>RES_hhdet_fec!D$38</f>
        <v>9.1476369967208676E-2</v>
      </c>
      <c r="E107" s="156">
        <f>RES_hhdet_fec!E$38</f>
        <v>9.3541488190562586E-2</v>
      </c>
      <c r="F107" s="156">
        <f>RES_hhdet_fec!F$38</f>
        <v>9.2064752968565353E-2</v>
      </c>
      <c r="G107" s="156">
        <f>RES_hhdet_fec!G$38</f>
        <v>9.6483564613627018E-2</v>
      </c>
      <c r="H107" s="156">
        <f>RES_hhdet_fec!H$38</f>
        <v>0.13377956032602453</v>
      </c>
      <c r="I107" s="156">
        <f>RES_hhdet_fec!I$38</f>
        <v>0.18477460736609183</v>
      </c>
      <c r="J107" s="156">
        <f>RES_hhdet_fec!J$38</f>
        <v>0.22684820073204143</v>
      </c>
      <c r="K107" s="156">
        <f>RES_hhdet_fec!K$38</f>
        <v>0.2616705607978021</v>
      </c>
      <c r="L107" s="156">
        <f>RES_hhdet_fec!L$38</f>
        <v>0.28627143193433197</v>
      </c>
      <c r="M107" s="156">
        <f>RES_hhdet_fec!M$38</f>
        <v>0.32296613302585891</v>
      </c>
      <c r="N107" s="156">
        <f>RES_hhdet_fec!N$38</f>
        <v>0.31833645197027099</v>
      </c>
      <c r="O107" s="156">
        <f>RES_hhdet_fec!O$38</f>
        <v>0.33425933143344327</v>
      </c>
      <c r="P107" s="156">
        <f>RES_hhdet_fec!P$38</f>
        <v>0.3494970386761509</v>
      </c>
      <c r="Q107" s="156">
        <f>RES_hhdet_fec!Q$38</f>
        <v>0.34851156940291239</v>
      </c>
    </row>
    <row r="108" spans="1:17" ht="12" customHeight="1" x14ac:dyDescent="0.25">
      <c r="A108" s="158" t="s">
        <v>62</v>
      </c>
      <c r="B108" s="157">
        <f>SUM(B109:B110)</f>
        <v>25.048292944041428</v>
      </c>
      <c r="C108" s="157">
        <f t="shared" ref="C108:Q108" si="14">SUM(C109:C110)</f>
        <v>24.708093571206096</v>
      </c>
      <c r="D108" s="157">
        <f t="shared" si="14"/>
        <v>24.616877255408006</v>
      </c>
      <c r="E108" s="157">
        <f t="shared" si="14"/>
        <v>25.120231559774545</v>
      </c>
      <c r="F108" s="157">
        <f t="shared" si="14"/>
        <v>24.037082780941951</v>
      </c>
      <c r="G108" s="157">
        <f t="shared" si="14"/>
        <v>23.734850463266451</v>
      </c>
      <c r="H108" s="157">
        <f t="shared" si="14"/>
        <v>25.529948122466308</v>
      </c>
      <c r="I108" s="157">
        <f t="shared" si="14"/>
        <v>28.135122600426183</v>
      </c>
      <c r="J108" s="157">
        <f t="shared" si="14"/>
        <v>29.289862611008797</v>
      </c>
      <c r="K108" s="157">
        <f t="shared" si="14"/>
        <v>29.084044163352623</v>
      </c>
      <c r="L108" s="157">
        <f t="shared" si="14"/>
        <v>31.115424850892239</v>
      </c>
      <c r="M108" s="157">
        <f t="shared" si="14"/>
        <v>28.413487965616856</v>
      </c>
      <c r="N108" s="157">
        <f t="shared" si="14"/>
        <v>29.920568398126832</v>
      </c>
      <c r="O108" s="157">
        <f t="shared" si="14"/>
        <v>31.113538503106643</v>
      </c>
      <c r="P108" s="157">
        <f t="shared" si="14"/>
        <v>27.179767515248681</v>
      </c>
      <c r="Q108" s="157">
        <f t="shared" si="14"/>
        <v>27.767918696432826</v>
      </c>
    </row>
    <row r="109" spans="1:17" ht="12" customHeight="1" x14ac:dyDescent="0.25">
      <c r="A109" s="23" t="s">
        <v>57</v>
      </c>
      <c r="B109" s="156">
        <f>RES_hhdet_fec!B$40</f>
        <v>10.001169862249041</v>
      </c>
      <c r="C109" s="156">
        <f>RES_hhdet_fec!C$40</f>
        <v>9.4894864931265577</v>
      </c>
      <c r="D109" s="156">
        <f>RES_hhdet_fec!D$40</f>
        <v>9.2436543405446798</v>
      </c>
      <c r="E109" s="156">
        <f>RES_hhdet_fec!E$40</f>
        <v>8.8225409198593301</v>
      </c>
      <c r="F109" s="156">
        <f>RES_hhdet_fec!F$40</f>
        <v>8.6812769261751566</v>
      </c>
      <c r="G109" s="156">
        <f>RES_hhdet_fec!G$40</f>
        <v>8.6197809738250175</v>
      </c>
      <c r="H109" s="156">
        <f>RES_hhdet_fec!H$40</f>
        <v>8.5778011813259099</v>
      </c>
      <c r="I109" s="156">
        <f>RES_hhdet_fec!I$40</f>
        <v>9.20674981902825</v>
      </c>
      <c r="J109" s="156">
        <f>RES_hhdet_fec!J$40</f>
        <v>9.1060541382774076</v>
      </c>
      <c r="K109" s="156">
        <f>RES_hhdet_fec!K$40</f>
        <v>9.2788354476710122</v>
      </c>
      <c r="L109" s="156">
        <f>RES_hhdet_fec!L$40</f>
        <v>9.0191632989111827</v>
      </c>
      <c r="M109" s="156">
        <f>RES_hhdet_fec!M$40</f>
        <v>8.3337519429240636</v>
      </c>
      <c r="N109" s="156">
        <f>RES_hhdet_fec!N$40</f>
        <v>7.7869850016712778</v>
      </c>
      <c r="O109" s="156">
        <f>RES_hhdet_fec!O$40</f>
        <v>7.346419893540677</v>
      </c>
      <c r="P109" s="156">
        <f>RES_hhdet_fec!P$40</f>
        <v>6.3036748003652958</v>
      </c>
      <c r="Q109" s="156">
        <f>RES_hhdet_fec!Q$40</f>
        <v>6.0917823265715922</v>
      </c>
    </row>
    <row r="110" spans="1:17" ht="12" customHeight="1" x14ac:dyDescent="0.25">
      <c r="A110" s="29" t="s">
        <v>140</v>
      </c>
      <c r="B110" s="57">
        <f>RES_hhdet_fec!B$41</f>
        <v>15.047123081792385</v>
      </c>
      <c r="C110" s="57">
        <f>RES_hhdet_fec!C$41</f>
        <v>15.218607078079538</v>
      </c>
      <c r="D110" s="57">
        <f>RES_hhdet_fec!D$41</f>
        <v>15.373222914863325</v>
      </c>
      <c r="E110" s="57">
        <f>RES_hhdet_fec!E$41</f>
        <v>16.297690639915213</v>
      </c>
      <c r="F110" s="57">
        <f>RES_hhdet_fec!F$41</f>
        <v>15.355805854766794</v>
      </c>
      <c r="G110" s="57">
        <f>RES_hhdet_fec!G$41</f>
        <v>15.115069489441433</v>
      </c>
      <c r="H110" s="57">
        <f>RES_hhdet_fec!H$41</f>
        <v>16.952146941140398</v>
      </c>
      <c r="I110" s="57">
        <f>RES_hhdet_fec!I$41</f>
        <v>18.928372781397933</v>
      </c>
      <c r="J110" s="57">
        <f>RES_hhdet_fec!J$41</f>
        <v>20.183808472731389</v>
      </c>
      <c r="K110" s="57">
        <f>RES_hhdet_fec!K$41</f>
        <v>19.805208715681612</v>
      </c>
      <c r="L110" s="57">
        <f>RES_hhdet_fec!L$41</f>
        <v>22.096261551981058</v>
      </c>
      <c r="M110" s="57">
        <f>RES_hhdet_fec!M$41</f>
        <v>20.079736022692792</v>
      </c>
      <c r="N110" s="57">
        <f>RES_hhdet_fec!N$41</f>
        <v>22.133583396455553</v>
      </c>
      <c r="O110" s="57">
        <f>RES_hhdet_fec!O$41</f>
        <v>23.767118609565966</v>
      </c>
      <c r="P110" s="57">
        <f>RES_hhdet_fec!P$41</f>
        <v>20.876092714883384</v>
      </c>
      <c r="Q110" s="57">
        <f>RES_hhdet_fec!Q$41</f>
        <v>21.676136369861233</v>
      </c>
    </row>
    <row r="112" spans="1:17" ht="12" customHeight="1" x14ac:dyDescent="0.25">
      <c r="A112" s="152" t="s">
        <v>119</v>
      </c>
      <c r="B112" s="168">
        <f>SUM(B113,B116,B118,B127)</f>
        <v>206.93943972710974</v>
      </c>
      <c r="C112" s="168">
        <f t="shared" ref="C112:Q112" si="15">SUM(C113,C116,C118,C127)</f>
        <v>208.68945020736754</v>
      </c>
      <c r="D112" s="168">
        <f t="shared" si="15"/>
        <v>210.15458601865035</v>
      </c>
      <c r="E112" s="168">
        <f t="shared" si="15"/>
        <v>213.82465150052838</v>
      </c>
      <c r="F112" s="168">
        <f t="shared" si="15"/>
        <v>212.00480250439011</v>
      </c>
      <c r="G112" s="168">
        <f t="shared" si="15"/>
        <v>212.53530963881772</v>
      </c>
      <c r="H112" s="168">
        <f t="shared" si="15"/>
        <v>221.03232609213106</v>
      </c>
      <c r="I112" s="168">
        <f t="shared" si="15"/>
        <v>230.12675102633273</v>
      </c>
      <c r="J112" s="168">
        <f t="shared" si="15"/>
        <v>238.58824645766327</v>
      </c>
      <c r="K112" s="168">
        <f t="shared" si="15"/>
        <v>238.25419577108795</v>
      </c>
      <c r="L112" s="168">
        <f t="shared" si="15"/>
        <v>248.16810012594985</v>
      </c>
      <c r="M112" s="168">
        <f t="shared" si="15"/>
        <v>206.28944734037412</v>
      </c>
      <c r="N112" s="168">
        <f t="shared" si="15"/>
        <v>217.04538746155023</v>
      </c>
      <c r="O112" s="168">
        <f t="shared" si="15"/>
        <v>221.63190379923134</v>
      </c>
      <c r="P112" s="168">
        <f t="shared" si="15"/>
        <v>186.62214165142427</v>
      </c>
      <c r="Q112" s="168">
        <f t="shared" si="15"/>
        <v>190.32372015506627</v>
      </c>
    </row>
    <row r="113" spans="1:17" ht="12" customHeight="1" x14ac:dyDescent="0.25">
      <c r="A113" s="158" t="s">
        <v>65</v>
      </c>
      <c r="B113" s="157">
        <f>SUM(B114:B115)</f>
        <v>159.63067987912686</v>
      </c>
      <c r="C113" s="157">
        <f t="shared" ref="C113:Q113" si="16">SUM(C114:C115)</f>
        <v>161.06463294648731</v>
      </c>
      <c r="D113" s="157">
        <f t="shared" si="16"/>
        <v>162.6990380499482</v>
      </c>
      <c r="E113" s="157">
        <f t="shared" si="16"/>
        <v>165.21392481772651</v>
      </c>
      <c r="F113" s="157">
        <f t="shared" si="16"/>
        <v>165.11189604759258</v>
      </c>
      <c r="G113" s="157">
        <f t="shared" si="16"/>
        <v>166.08645552770886</v>
      </c>
      <c r="H113" s="157">
        <f t="shared" si="16"/>
        <v>170.51721045137623</v>
      </c>
      <c r="I113" s="157">
        <f t="shared" si="16"/>
        <v>173.45398767978995</v>
      </c>
      <c r="J113" s="157">
        <f t="shared" si="16"/>
        <v>180.4701202544625</v>
      </c>
      <c r="K113" s="157">
        <f t="shared" si="16"/>
        <v>180.94240279092418</v>
      </c>
      <c r="L113" s="157">
        <f t="shared" si="16"/>
        <v>184.99046940641668</v>
      </c>
      <c r="M113" s="157">
        <f t="shared" si="16"/>
        <v>149.83029897086834</v>
      </c>
      <c r="N113" s="157">
        <f t="shared" si="16"/>
        <v>154.17539427693316</v>
      </c>
      <c r="O113" s="157">
        <f t="shared" si="16"/>
        <v>156.82790041868193</v>
      </c>
      <c r="P113" s="157">
        <f t="shared" si="16"/>
        <v>128.41306743708799</v>
      </c>
      <c r="Q113" s="157">
        <f t="shared" si="16"/>
        <v>130.92110694058235</v>
      </c>
    </row>
    <row r="114" spans="1:17" ht="12" customHeight="1" x14ac:dyDescent="0.25">
      <c r="A114" s="23" t="s">
        <v>84</v>
      </c>
      <c r="B114" s="156">
        <f>RES_hhdet_tes!B$26</f>
        <v>156.59127023768332</v>
      </c>
      <c r="C114" s="156">
        <f>RES_hhdet_tes!C$26</f>
        <v>157.85039940292222</v>
      </c>
      <c r="D114" s="156">
        <f>RES_hhdet_tes!D$26</f>
        <v>159.1805121411933</v>
      </c>
      <c r="E114" s="156">
        <f>RES_hhdet_tes!E$26</f>
        <v>160.53780061290416</v>
      </c>
      <c r="F114" s="156">
        <f>RES_hhdet_tes!F$26</f>
        <v>160.81508152888557</v>
      </c>
      <c r="G114" s="156">
        <f>RES_hhdet_tes!G$26</f>
        <v>163.33764221006024</v>
      </c>
      <c r="H114" s="156">
        <f>RES_hhdet_tes!H$26</f>
        <v>166.99466012784984</v>
      </c>
      <c r="I114" s="156">
        <f>RES_hhdet_tes!I$26</f>
        <v>169.85980946416566</v>
      </c>
      <c r="J114" s="156">
        <f>RES_hhdet_tes!J$26</f>
        <v>175.62094667981088</v>
      </c>
      <c r="K114" s="156">
        <f>RES_hhdet_tes!K$26</f>
        <v>177.42025845000921</v>
      </c>
      <c r="L114" s="156">
        <f>RES_hhdet_tes!L$26</f>
        <v>178.33842310535255</v>
      </c>
      <c r="M114" s="156">
        <f>RES_hhdet_tes!M$26</f>
        <v>147.15820167022778</v>
      </c>
      <c r="N114" s="156">
        <f>RES_hhdet_tes!N$26</f>
        <v>147.84723593384194</v>
      </c>
      <c r="O114" s="156">
        <f>RES_hhdet_tes!O$26</f>
        <v>148.57722086262712</v>
      </c>
      <c r="P114" s="156">
        <f>RES_hhdet_tes!P$26</f>
        <v>124.7722497873288</v>
      </c>
      <c r="Q114" s="156">
        <f>RES_hhdet_tes!Q$26</f>
        <v>125.71967809852561</v>
      </c>
    </row>
    <row r="115" spans="1:17" ht="12" customHeight="1" x14ac:dyDescent="0.25">
      <c r="A115" s="23" t="s">
        <v>60</v>
      </c>
      <c r="B115" s="156">
        <f>RES_hhdet_tes!B$27</f>
        <v>3.0394096414435534</v>
      </c>
      <c r="C115" s="156">
        <f>RES_hhdet_tes!C$27</f>
        <v>3.2142335435650851</v>
      </c>
      <c r="D115" s="156">
        <f>RES_hhdet_tes!D$27</f>
        <v>3.5185259087549041</v>
      </c>
      <c r="E115" s="156">
        <f>RES_hhdet_tes!E$27</f>
        <v>4.6761242048223499</v>
      </c>
      <c r="F115" s="156">
        <f>RES_hhdet_tes!F$27</f>
        <v>4.2968145187070075</v>
      </c>
      <c r="G115" s="156">
        <f>RES_hhdet_tes!G$27</f>
        <v>2.7488133176486351</v>
      </c>
      <c r="H115" s="156">
        <f>RES_hhdet_tes!H$27</f>
        <v>3.5225503235263997</v>
      </c>
      <c r="I115" s="156">
        <f>RES_hhdet_tes!I$27</f>
        <v>3.5941782156242823</v>
      </c>
      <c r="J115" s="156">
        <f>RES_hhdet_tes!J$27</f>
        <v>4.8491735746516191</v>
      </c>
      <c r="K115" s="156">
        <f>RES_hhdet_tes!K$27</f>
        <v>3.5221443409149522</v>
      </c>
      <c r="L115" s="156">
        <f>RES_hhdet_tes!L$27</f>
        <v>6.6520463010641393</v>
      </c>
      <c r="M115" s="156">
        <f>RES_hhdet_tes!M$27</f>
        <v>2.6720973006405577</v>
      </c>
      <c r="N115" s="156">
        <f>RES_hhdet_tes!N$27</f>
        <v>6.3281583430912081</v>
      </c>
      <c r="O115" s="156">
        <f>RES_hhdet_tes!O$27</f>
        <v>8.2506795560548269</v>
      </c>
      <c r="P115" s="156">
        <f>RES_hhdet_tes!P$27</f>
        <v>3.6408176497591866</v>
      </c>
      <c r="Q115" s="156">
        <f>RES_hhdet_tes!Q$27</f>
        <v>5.2014288420567318</v>
      </c>
    </row>
    <row r="116" spans="1:17" ht="12" customHeight="1" x14ac:dyDescent="0.25">
      <c r="A116" s="158" t="s">
        <v>112</v>
      </c>
      <c r="B116" s="157">
        <f>B117</f>
        <v>0.46527145158211947</v>
      </c>
      <c r="C116" s="157">
        <f t="shared" ref="C116:Q116" si="17">C117</f>
        <v>0.47868305159059132</v>
      </c>
      <c r="D116" s="157">
        <f t="shared" si="17"/>
        <v>0.50675466807295744</v>
      </c>
      <c r="E116" s="157">
        <f t="shared" si="17"/>
        <v>0.51276751733232351</v>
      </c>
      <c r="F116" s="157">
        <f t="shared" si="17"/>
        <v>0.51055743619307148</v>
      </c>
      <c r="G116" s="157">
        <f t="shared" si="17"/>
        <v>0.56495796847450808</v>
      </c>
      <c r="H116" s="157">
        <f t="shared" si="17"/>
        <v>0.62793127879089716</v>
      </c>
      <c r="I116" s="157">
        <f t="shared" si="17"/>
        <v>0.73901938484125729</v>
      </c>
      <c r="J116" s="157">
        <f t="shared" si="17"/>
        <v>0.79342844755771014</v>
      </c>
      <c r="K116" s="157">
        <f t="shared" si="17"/>
        <v>0.8611168433634232</v>
      </c>
      <c r="L116" s="157">
        <f t="shared" si="17"/>
        <v>0.91488701872896161</v>
      </c>
      <c r="M116" s="157">
        <f t="shared" si="17"/>
        <v>0.96283407665156584</v>
      </c>
      <c r="N116" s="157">
        <f t="shared" si="17"/>
        <v>0.94502178446103635</v>
      </c>
      <c r="O116" s="157">
        <f t="shared" si="17"/>
        <v>1.0597656815470682</v>
      </c>
      <c r="P116" s="157">
        <f t="shared" si="17"/>
        <v>1.0850612349891584</v>
      </c>
      <c r="Q116" s="157">
        <f t="shared" si="17"/>
        <v>1.1765012817220621</v>
      </c>
    </row>
    <row r="117" spans="1:17" ht="12" customHeight="1" x14ac:dyDescent="0.25">
      <c r="A117" s="23" t="s">
        <v>60</v>
      </c>
      <c r="B117" s="156">
        <f>RES_hhdet_tes!B$29</f>
        <v>0.46527145158211947</v>
      </c>
      <c r="C117" s="156">
        <f>RES_hhdet_tes!C$29</f>
        <v>0.47868305159059132</v>
      </c>
      <c r="D117" s="156">
        <f>RES_hhdet_tes!D$29</f>
        <v>0.50675466807295744</v>
      </c>
      <c r="E117" s="156">
        <f>RES_hhdet_tes!E$29</f>
        <v>0.51276751733232351</v>
      </c>
      <c r="F117" s="156">
        <f>RES_hhdet_tes!F$29</f>
        <v>0.51055743619307148</v>
      </c>
      <c r="G117" s="156">
        <f>RES_hhdet_tes!G$29</f>
        <v>0.56495796847450808</v>
      </c>
      <c r="H117" s="156">
        <f>RES_hhdet_tes!H$29</f>
        <v>0.62793127879089716</v>
      </c>
      <c r="I117" s="156">
        <f>RES_hhdet_tes!I$29</f>
        <v>0.73901938484125729</v>
      </c>
      <c r="J117" s="156">
        <f>RES_hhdet_tes!J$29</f>
        <v>0.79342844755771014</v>
      </c>
      <c r="K117" s="156">
        <f>RES_hhdet_tes!K$29</f>
        <v>0.8611168433634232</v>
      </c>
      <c r="L117" s="156">
        <f>RES_hhdet_tes!L$29</f>
        <v>0.91488701872896161</v>
      </c>
      <c r="M117" s="156">
        <f>RES_hhdet_tes!M$29</f>
        <v>0.96283407665156584</v>
      </c>
      <c r="N117" s="156">
        <f>RES_hhdet_tes!N$29</f>
        <v>0.94502178446103635</v>
      </c>
      <c r="O117" s="156">
        <f>RES_hhdet_tes!O$29</f>
        <v>1.0597656815470682</v>
      </c>
      <c r="P117" s="156">
        <f>RES_hhdet_tes!P$29</f>
        <v>1.0850612349891584</v>
      </c>
      <c r="Q117" s="156">
        <f>RES_hhdet_tes!Q$29</f>
        <v>1.1765012817220621</v>
      </c>
    </row>
    <row r="118" spans="1:17" ht="12" customHeight="1" x14ac:dyDescent="0.25">
      <c r="A118" s="158" t="s">
        <v>63</v>
      </c>
      <c r="B118" s="157">
        <f>SUM(B119:B120,B123:B124)</f>
        <v>30.484947513587315</v>
      </c>
      <c r="C118" s="157">
        <f t="shared" ref="C118:Q118" si="18">SUM(C119:C120,C123:C124)</f>
        <v>30.787671939338583</v>
      </c>
      <c r="D118" s="157">
        <f t="shared" si="18"/>
        <v>30.483536921976143</v>
      </c>
      <c r="E118" s="157">
        <f t="shared" si="18"/>
        <v>30.966075747129953</v>
      </c>
      <c r="F118" s="157">
        <f t="shared" si="18"/>
        <v>29.99607049181326</v>
      </c>
      <c r="G118" s="157">
        <f t="shared" si="18"/>
        <v>29.596165232501505</v>
      </c>
      <c r="H118" s="157">
        <f t="shared" si="18"/>
        <v>31.918166220003634</v>
      </c>
      <c r="I118" s="157">
        <f t="shared" si="18"/>
        <v>35.844451582888397</v>
      </c>
      <c r="J118" s="157">
        <f t="shared" si="18"/>
        <v>36.127270449285923</v>
      </c>
      <c r="K118" s="157">
        <f t="shared" si="18"/>
        <v>35.437600158237373</v>
      </c>
      <c r="L118" s="157">
        <f t="shared" si="18"/>
        <v>39.377488758726429</v>
      </c>
      <c r="M118" s="157">
        <f t="shared" si="18"/>
        <v>34.570431023068174</v>
      </c>
      <c r="N118" s="157">
        <f t="shared" si="18"/>
        <v>39.497823589539635</v>
      </c>
      <c r="O118" s="157">
        <f t="shared" si="18"/>
        <v>40.078050434114402</v>
      </c>
      <c r="P118" s="157">
        <f t="shared" si="18"/>
        <v>36.333501415196523</v>
      </c>
      <c r="Q118" s="157">
        <f t="shared" si="18"/>
        <v>36.762077642146721</v>
      </c>
    </row>
    <row r="119" spans="1:17" ht="12" customHeight="1" x14ac:dyDescent="0.25">
      <c r="A119" s="167" t="s">
        <v>169</v>
      </c>
      <c r="B119" s="132">
        <f>RES_hhdet_tes!B$31</f>
        <v>13.642811595011544</v>
      </c>
      <c r="C119" s="132">
        <f>RES_hhdet_tes!C$31</f>
        <v>13.716719919735043</v>
      </c>
      <c r="D119" s="132">
        <f>RES_hhdet_tes!D$31</f>
        <v>13.556063630830144</v>
      </c>
      <c r="E119" s="132">
        <f>RES_hhdet_tes!E$31</f>
        <v>13.611456587473949</v>
      </c>
      <c r="F119" s="132">
        <f>RES_hhdet_tes!F$31</f>
        <v>13.166293644364076</v>
      </c>
      <c r="G119" s="132">
        <f>RES_hhdet_tes!G$31</f>
        <v>13.598045097249409</v>
      </c>
      <c r="H119" s="132">
        <f>RES_hhdet_tes!H$31</f>
        <v>14.520086382465593</v>
      </c>
      <c r="I119" s="132">
        <f>RES_hhdet_tes!I$31</f>
        <v>16.258068699300896</v>
      </c>
      <c r="J119" s="132">
        <f>RES_hhdet_tes!J$31</f>
        <v>16.264744033321467</v>
      </c>
      <c r="K119" s="132">
        <f>RES_hhdet_tes!K$31</f>
        <v>16.580977609682606</v>
      </c>
      <c r="L119" s="132">
        <f>RES_hhdet_tes!L$31</f>
        <v>16.655608248678618</v>
      </c>
      <c r="M119" s="132">
        <f>RES_hhdet_tes!M$31</f>
        <v>15.784510469650481</v>
      </c>
      <c r="N119" s="132">
        <f>RES_hhdet_tes!N$31</f>
        <v>16.79655949121085</v>
      </c>
      <c r="O119" s="132">
        <f>RES_hhdet_tes!O$31</f>
        <v>16.577462512897856</v>
      </c>
      <c r="P119" s="132">
        <f>RES_hhdet_tes!P$31</f>
        <v>16.429724277046201</v>
      </c>
      <c r="Q119" s="132">
        <f>RES_hhdet_tes!Q$31</f>
        <v>16.10214026111554</v>
      </c>
    </row>
    <row r="120" spans="1:17" ht="12" customHeight="1" x14ac:dyDescent="0.25">
      <c r="A120" s="167" t="s">
        <v>168</v>
      </c>
      <c r="B120" s="132">
        <f>SUM(B121:B122)</f>
        <v>0.24776096770179346</v>
      </c>
      <c r="C120" s="132">
        <f t="shared" ref="C120:Q120" si="19">SUM(C121:C122)</f>
        <v>0.24853631822066691</v>
      </c>
      <c r="D120" s="132">
        <f t="shared" si="19"/>
        <v>0.24494391708359933</v>
      </c>
      <c r="E120" s="132">
        <f t="shared" si="19"/>
        <v>0.25379165082428118</v>
      </c>
      <c r="F120" s="132">
        <f t="shared" si="19"/>
        <v>0.25254752354486371</v>
      </c>
      <c r="G120" s="132">
        <f t="shared" si="19"/>
        <v>0.26931673061025085</v>
      </c>
      <c r="H120" s="132">
        <f t="shared" si="19"/>
        <v>0.3832645745131808</v>
      </c>
      <c r="I120" s="132">
        <f t="shared" si="19"/>
        <v>0.54244926341224753</v>
      </c>
      <c r="J120" s="132">
        <f t="shared" si="19"/>
        <v>0.67496103159809895</v>
      </c>
      <c r="K120" s="132">
        <f t="shared" si="19"/>
        <v>0.7878938707134191</v>
      </c>
      <c r="L120" s="132">
        <f t="shared" si="19"/>
        <v>0.87104300344649643</v>
      </c>
      <c r="M120" s="132">
        <f t="shared" si="19"/>
        <v>0.99970657141489905</v>
      </c>
      <c r="N120" s="132">
        <f t="shared" si="19"/>
        <v>1.0596383291727882</v>
      </c>
      <c r="O120" s="132">
        <f t="shared" si="19"/>
        <v>1.0624548552682587</v>
      </c>
      <c r="P120" s="132">
        <f t="shared" si="19"/>
        <v>1.1267110526574897</v>
      </c>
      <c r="Q120" s="132">
        <f t="shared" si="19"/>
        <v>1.1379110727302924</v>
      </c>
    </row>
    <row r="121" spans="1:17" ht="12" customHeight="1" x14ac:dyDescent="0.25">
      <c r="A121" s="166" t="s">
        <v>57</v>
      </c>
      <c r="B121" s="165">
        <f>RES_hhdet_tes!B$33</f>
        <v>0.15807133046231317</v>
      </c>
      <c r="C121" s="165">
        <f>RES_hhdet_tes!C$33</f>
        <v>0.16134386321119745</v>
      </c>
      <c r="D121" s="165">
        <f>RES_hhdet_tes!D$33</f>
        <v>0.15881853254622738</v>
      </c>
      <c r="E121" s="165">
        <f>RES_hhdet_tes!E$33</f>
        <v>0.16448068220012593</v>
      </c>
      <c r="F121" s="165">
        <f>RES_hhdet_tes!F$33</f>
        <v>0.16336786807344236</v>
      </c>
      <c r="G121" s="165">
        <f>RES_hhdet_tes!G$33</f>
        <v>0.17454690604304704</v>
      </c>
      <c r="H121" s="165">
        <f>RES_hhdet_tes!H$33</f>
        <v>0.25003905505502444</v>
      </c>
      <c r="I121" s="165">
        <f>RES_hhdet_tes!I$33</f>
        <v>0.35584520448807561</v>
      </c>
      <c r="J121" s="165">
        <f>RES_hhdet_tes!J$33</f>
        <v>0.44265585479131558</v>
      </c>
      <c r="K121" s="165">
        <f>RES_hhdet_tes!K$33</f>
        <v>0.5161953192135722</v>
      </c>
      <c r="L121" s="165">
        <f>RES_hhdet_tes!L$33</f>
        <v>0.56966841915849686</v>
      </c>
      <c r="M121" s="165">
        <f>RES_hhdet_tes!M$33</f>
        <v>0.65499478480416817</v>
      </c>
      <c r="N121" s="165">
        <f>RES_hhdet_tes!N$33</f>
        <v>0.71518586401817796</v>
      </c>
      <c r="O121" s="165">
        <f>RES_hhdet_tes!O$33</f>
        <v>0.69578736750192571</v>
      </c>
      <c r="P121" s="165">
        <f>RES_hhdet_tes!P$33</f>
        <v>0.73806894134207135</v>
      </c>
      <c r="Q121" s="165">
        <f>RES_hhdet_tes!Q$33</f>
        <v>0.74509166326867726</v>
      </c>
    </row>
    <row r="122" spans="1:17" ht="12" customHeight="1" x14ac:dyDescent="0.25">
      <c r="A122" s="147" t="s">
        <v>59</v>
      </c>
      <c r="B122" s="164">
        <f>RES_hhdet_tes!B$34</f>
        <v>8.9689637239480299E-2</v>
      </c>
      <c r="C122" s="164">
        <f>RES_hhdet_tes!C$34</f>
        <v>8.7192455009469455E-2</v>
      </c>
      <c r="D122" s="164">
        <f>RES_hhdet_tes!D$34</f>
        <v>8.6125384537371952E-2</v>
      </c>
      <c r="E122" s="164">
        <f>RES_hhdet_tes!E$34</f>
        <v>8.931096862415526E-2</v>
      </c>
      <c r="F122" s="164">
        <f>RES_hhdet_tes!F$34</f>
        <v>8.9179655471421357E-2</v>
      </c>
      <c r="G122" s="164">
        <f>RES_hhdet_tes!G$34</f>
        <v>9.47698245672038E-2</v>
      </c>
      <c r="H122" s="164">
        <f>RES_hhdet_tes!H$34</f>
        <v>0.13322551945815636</v>
      </c>
      <c r="I122" s="164">
        <f>RES_hhdet_tes!I$34</f>
        <v>0.18660405892417187</v>
      </c>
      <c r="J122" s="164">
        <f>RES_hhdet_tes!J$34</f>
        <v>0.23230517680678331</v>
      </c>
      <c r="K122" s="164">
        <f>RES_hhdet_tes!K$34</f>
        <v>0.27169855149984695</v>
      </c>
      <c r="L122" s="164">
        <f>RES_hhdet_tes!L$34</f>
        <v>0.30137458428799951</v>
      </c>
      <c r="M122" s="164">
        <f>RES_hhdet_tes!M$34</f>
        <v>0.34471178661073087</v>
      </c>
      <c r="N122" s="164">
        <f>RES_hhdet_tes!N$34</f>
        <v>0.34445246515461031</v>
      </c>
      <c r="O122" s="164">
        <f>RES_hhdet_tes!O$34</f>
        <v>0.36666748776633307</v>
      </c>
      <c r="P122" s="164">
        <f>RES_hhdet_tes!P$34</f>
        <v>0.38864211131541831</v>
      </c>
      <c r="Q122" s="164">
        <f>RES_hhdet_tes!Q$34</f>
        <v>0.39281940946161509</v>
      </c>
    </row>
    <row r="123" spans="1:17" ht="12" customHeight="1" x14ac:dyDescent="0.25">
      <c r="A123" s="163" t="s">
        <v>142</v>
      </c>
      <c r="B123" s="162">
        <f>RES_hhdet_tes!B$35</f>
        <v>16.307448325544282</v>
      </c>
      <c r="C123" s="162">
        <f>RES_hhdet_tes!C$35</f>
        <v>16.534000221057138</v>
      </c>
      <c r="D123" s="162">
        <f>RES_hhdet_tes!D$35</f>
        <v>16.398917067425451</v>
      </c>
      <c r="E123" s="162">
        <f>RES_hhdet_tes!E$35</f>
        <v>16.804482320557661</v>
      </c>
      <c r="F123" s="162">
        <f>RES_hhdet_tes!F$35</f>
        <v>16.283457574358319</v>
      </c>
      <c r="G123" s="162">
        <f>RES_hhdet_tes!G$35</f>
        <v>15.435017495839059</v>
      </c>
      <c r="H123" s="162">
        <f>RES_hhdet_tes!H$35</f>
        <v>16.598779348930726</v>
      </c>
      <c r="I123" s="162">
        <f>RES_hhdet_tes!I$35</f>
        <v>18.464126487703279</v>
      </c>
      <c r="J123" s="162">
        <f>RES_hhdet_tes!J$35</f>
        <v>18.472356403873285</v>
      </c>
      <c r="K123" s="162">
        <f>RES_hhdet_tes!K$35</f>
        <v>17.284242212504211</v>
      </c>
      <c r="L123" s="162">
        <f>RES_hhdet_tes!L$35</f>
        <v>20.870102664928655</v>
      </c>
      <c r="M123" s="162">
        <f>RES_hhdet_tes!M$35</f>
        <v>16.784161725282669</v>
      </c>
      <c r="N123" s="162">
        <f>RES_hhdet_tes!N$35</f>
        <v>20.470802559042816</v>
      </c>
      <c r="O123" s="162">
        <f>RES_hhdet_tes!O$35</f>
        <v>21.230539479275272</v>
      </c>
      <c r="P123" s="162">
        <f>RES_hhdet_tes!P$35</f>
        <v>17.649582548800328</v>
      </c>
      <c r="Q123" s="162">
        <f>RES_hhdet_tes!Q$35</f>
        <v>18.340201428719435</v>
      </c>
    </row>
    <row r="124" spans="1:17" ht="12" customHeight="1" x14ac:dyDescent="0.25">
      <c r="A124" s="161" t="s">
        <v>141</v>
      </c>
      <c r="B124" s="160">
        <f>SUM(B125:B126)</f>
        <v>0.28692662532969671</v>
      </c>
      <c r="C124" s="160">
        <f t="shared" ref="C124:Q124" si="20">SUM(C125:C126)</f>
        <v>0.28841548032573616</v>
      </c>
      <c r="D124" s="160">
        <f t="shared" si="20"/>
        <v>0.28361230663695058</v>
      </c>
      <c r="E124" s="160">
        <f t="shared" si="20"/>
        <v>0.29634518827406342</v>
      </c>
      <c r="F124" s="160">
        <f t="shared" si="20"/>
        <v>0.29377174954600166</v>
      </c>
      <c r="G124" s="160">
        <f t="shared" si="20"/>
        <v>0.29378590880278665</v>
      </c>
      <c r="H124" s="160">
        <f t="shared" si="20"/>
        <v>0.41603591409413421</v>
      </c>
      <c r="I124" s="160">
        <f t="shared" si="20"/>
        <v>0.57980713247197235</v>
      </c>
      <c r="J124" s="160">
        <f t="shared" si="20"/>
        <v>0.71520898049307524</v>
      </c>
      <c r="K124" s="160">
        <f t="shared" si="20"/>
        <v>0.78448646533713873</v>
      </c>
      <c r="L124" s="160">
        <f t="shared" si="20"/>
        <v>0.98073484167265501</v>
      </c>
      <c r="M124" s="160">
        <f t="shared" si="20"/>
        <v>1.0020522567201295</v>
      </c>
      <c r="N124" s="160">
        <f t="shared" si="20"/>
        <v>1.1708232101131877</v>
      </c>
      <c r="O124" s="160">
        <f t="shared" si="20"/>
        <v>1.2075935866730168</v>
      </c>
      <c r="P124" s="160">
        <f t="shared" si="20"/>
        <v>1.1274835366925025</v>
      </c>
      <c r="Q124" s="160">
        <f t="shared" si="20"/>
        <v>1.1818248795814579</v>
      </c>
    </row>
    <row r="125" spans="1:17" ht="12" customHeight="1" x14ac:dyDescent="0.25">
      <c r="A125" s="148" t="s">
        <v>60</v>
      </c>
      <c r="B125" s="156">
        <f>RES_hhdet_tes!B$37</f>
        <v>0.18893893110152429</v>
      </c>
      <c r="C125" s="156">
        <f>RES_hhdet_tes!C$37</f>
        <v>0.19448952042866879</v>
      </c>
      <c r="D125" s="156">
        <f>RES_hhdet_tes!D$37</f>
        <v>0.19213593666974191</v>
      </c>
      <c r="E125" s="156">
        <f>RES_hhdet_tes!E$37</f>
        <v>0.20280370008350079</v>
      </c>
      <c r="F125" s="156">
        <f>RES_hhdet_tes!F$37</f>
        <v>0.20170699657743626</v>
      </c>
      <c r="G125" s="156">
        <f>RES_hhdet_tes!G$37</f>
        <v>0.19730234418915962</v>
      </c>
      <c r="H125" s="156">
        <f>RES_hhdet_tes!H$37</f>
        <v>0.2822563537681097</v>
      </c>
      <c r="I125" s="156">
        <f>RES_hhdet_tes!I$37</f>
        <v>0.39503252510588066</v>
      </c>
      <c r="J125" s="156">
        <f>RES_hhdet_tes!J$37</f>
        <v>0.4883607797610337</v>
      </c>
      <c r="K125" s="156">
        <f>RES_hhdet_tes!K$37</f>
        <v>0.52281590453933657</v>
      </c>
      <c r="L125" s="156">
        <f>RES_hhdet_tes!L$37</f>
        <v>0.69446340973832299</v>
      </c>
      <c r="M125" s="156">
        <f>RES_hhdet_tes!M$37</f>
        <v>0.67908612369427068</v>
      </c>
      <c r="N125" s="156">
        <f>RES_hhdet_tes!N$37</f>
        <v>0.85248675814291675</v>
      </c>
      <c r="O125" s="156">
        <f>RES_hhdet_tes!O$37</f>
        <v>0.87333425523957342</v>
      </c>
      <c r="P125" s="156">
        <f>RES_hhdet_tes!P$37</f>
        <v>0.77798649801635167</v>
      </c>
      <c r="Q125" s="156">
        <f>RES_hhdet_tes!Q$37</f>
        <v>0.83331331017854549</v>
      </c>
    </row>
    <row r="126" spans="1:17" ht="12" customHeight="1" x14ac:dyDescent="0.25">
      <c r="A126" s="148" t="s">
        <v>59</v>
      </c>
      <c r="B126" s="156">
        <f>RES_hhdet_tes!B$38</f>
        <v>9.7987694228172412E-2</v>
      </c>
      <c r="C126" s="156">
        <f>RES_hhdet_tes!C$38</f>
        <v>9.3925959897067396E-2</v>
      </c>
      <c r="D126" s="156">
        <f>RES_hhdet_tes!D$38</f>
        <v>9.1476369967208676E-2</v>
      </c>
      <c r="E126" s="156">
        <f>RES_hhdet_tes!E$38</f>
        <v>9.3541488190562655E-2</v>
      </c>
      <c r="F126" s="156">
        <f>RES_hhdet_tes!F$38</f>
        <v>9.206475296856538E-2</v>
      </c>
      <c r="G126" s="156">
        <f>RES_hhdet_tes!G$38</f>
        <v>9.6483564613627004E-2</v>
      </c>
      <c r="H126" s="156">
        <f>RES_hhdet_tes!H$38</f>
        <v>0.13377956032602453</v>
      </c>
      <c r="I126" s="156">
        <f>RES_hhdet_tes!I$38</f>
        <v>0.18477460736609166</v>
      </c>
      <c r="J126" s="156">
        <f>RES_hhdet_tes!J$38</f>
        <v>0.22684820073204151</v>
      </c>
      <c r="K126" s="156">
        <f>RES_hhdet_tes!K$38</f>
        <v>0.26167056079780215</v>
      </c>
      <c r="L126" s="156">
        <f>RES_hhdet_tes!L$38</f>
        <v>0.28627143193433202</v>
      </c>
      <c r="M126" s="156">
        <f>RES_hhdet_tes!M$38</f>
        <v>0.32296613302585897</v>
      </c>
      <c r="N126" s="156">
        <f>RES_hhdet_tes!N$38</f>
        <v>0.31833645197027105</v>
      </c>
      <c r="O126" s="156">
        <f>RES_hhdet_tes!O$38</f>
        <v>0.33425933143344327</v>
      </c>
      <c r="P126" s="156">
        <f>RES_hhdet_tes!P$38</f>
        <v>0.34949703867615073</v>
      </c>
      <c r="Q126" s="156">
        <f>RES_hhdet_tes!Q$38</f>
        <v>0.34851156940291245</v>
      </c>
    </row>
    <row r="127" spans="1:17" ht="12" customHeight="1" x14ac:dyDescent="0.25">
      <c r="A127" s="158" t="s">
        <v>62</v>
      </c>
      <c r="B127" s="157">
        <f>SUM(B128:B129)</f>
        <v>16.358540882813454</v>
      </c>
      <c r="C127" s="157">
        <f t="shared" ref="C127:Q127" si="21">SUM(C128:C129)</f>
        <v>16.358462269951037</v>
      </c>
      <c r="D127" s="157">
        <f t="shared" si="21"/>
        <v>16.465256378653077</v>
      </c>
      <c r="E127" s="157">
        <f t="shared" si="21"/>
        <v>17.13188341833958</v>
      </c>
      <c r="F127" s="157">
        <f t="shared" si="21"/>
        <v>16.386278528791205</v>
      </c>
      <c r="G127" s="157">
        <f t="shared" si="21"/>
        <v>16.287730910132844</v>
      </c>
      <c r="H127" s="157">
        <f t="shared" si="21"/>
        <v>17.969018141960305</v>
      </c>
      <c r="I127" s="157">
        <f t="shared" si="21"/>
        <v>20.089292378813141</v>
      </c>
      <c r="J127" s="157">
        <f t="shared" si="21"/>
        <v>21.197427306357142</v>
      </c>
      <c r="K127" s="157">
        <f t="shared" si="21"/>
        <v>21.013075978562991</v>
      </c>
      <c r="L127" s="157">
        <f t="shared" si="21"/>
        <v>22.885254942077779</v>
      </c>
      <c r="M127" s="157">
        <f t="shared" si="21"/>
        <v>20.925883269786027</v>
      </c>
      <c r="N127" s="157">
        <f t="shared" si="21"/>
        <v>22.427147810616397</v>
      </c>
      <c r="O127" s="157">
        <f t="shared" si="21"/>
        <v>23.66618726488791</v>
      </c>
      <c r="P127" s="157">
        <f t="shared" si="21"/>
        <v>20.790511564150634</v>
      </c>
      <c r="Q127" s="157">
        <f t="shared" si="21"/>
        <v>21.464034290615121</v>
      </c>
    </row>
    <row r="128" spans="1:17" ht="12" customHeight="1" x14ac:dyDescent="0.25">
      <c r="A128" s="23" t="s">
        <v>57</v>
      </c>
      <c r="B128" s="156">
        <f>RES_hhdet_tes!B$40</f>
        <v>4.2261792150817517</v>
      </c>
      <c r="C128" s="156">
        <f>RES_hhdet_tes!C$40</f>
        <v>4.0356608312476068</v>
      </c>
      <c r="D128" s="156">
        <f>RES_hhdet_tes!D$40</f>
        <v>3.9641135107729353</v>
      </c>
      <c r="E128" s="156">
        <f>RES_hhdet_tes!E$40</f>
        <v>3.817181829173991</v>
      </c>
      <c r="F128" s="156">
        <f>RES_hhdet_tes!F$40</f>
        <v>3.791553886641986</v>
      </c>
      <c r="G128" s="156">
        <f>RES_hhdet_tes!G$40</f>
        <v>3.815643794569743</v>
      </c>
      <c r="H128" s="156">
        <f>RES_hhdet_tes!H$40</f>
        <v>3.8848422041846238</v>
      </c>
      <c r="I128" s="156">
        <f>RES_hhdet_tes!I$40</f>
        <v>4.2567631000350863</v>
      </c>
      <c r="J128" s="156">
        <f>RES_hhdet_tes!J$40</f>
        <v>4.2287424242638405</v>
      </c>
      <c r="K128" s="156">
        <f>RES_hhdet_tes!K$40</f>
        <v>4.3218609533882137</v>
      </c>
      <c r="L128" s="156">
        <f>RES_hhdet_tes!L$40</f>
        <v>4.2193987784854539</v>
      </c>
      <c r="M128" s="156">
        <f>RES_hhdet_tes!M$40</f>
        <v>3.9184243896559794</v>
      </c>
      <c r="N128" s="156">
        <f>RES_hhdet_tes!N$40</f>
        <v>3.6663012122674532</v>
      </c>
      <c r="O128" s="156">
        <f>RES_hhdet_tes!O$40</f>
        <v>3.4720677895088339</v>
      </c>
      <c r="P128" s="156">
        <f>RES_hhdet_tes!P$40</f>
        <v>2.985004570232165</v>
      </c>
      <c r="Q128" s="156">
        <f>RES_hhdet_tes!Q$40</f>
        <v>2.9043114980904456</v>
      </c>
    </row>
    <row r="129" spans="1:17" ht="12" customHeight="1" x14ac:dyDescent="0.25">
      <c r="A129" s="29" t="s">
        <v>140</v>
      </c>
      <c r="B129" s="57">
        <f>RES_hhdet_tes!B$41</f>
        <v>12.132361667731702</v>
      </c>
      <c r="C129" s="57">
        <f>RES_hhdet_tes!C$41</f>
        <v>12.322801438703429</v>
      </c>
      <c r="D129" s="57">
        <f>RES_hhdet_tes!D$41</f>
        <v>12.501142867880143</v>
      </c>
      <c r="E129" s="57">
        <f>RES_hhdet_tes!E$41</f>
        <v>13.31470158916559</v>
      </c>
      <c r="F129" s="57">
        <f>RES_hhdet_tes!F$41</f>
        <v>12.594724642149218</v>
      </c>
      <c r="G129" s="57">
        <f>RES_hhdet_tes!G$41</f>
        <v>12.472087115563099</v>
      </c>
      <c r="H129" s="57">
        <f>RES_hhdet_tes!H$41</f>
        <v>14.084175937775683</v>
      </c>
      <c r="I129" s="57">
        <f>RES_hhdet_tes!I$41</f>
        <v>15.832529278778054</v>
      </c>
      <c r="J129" s="57">
        <f>RES_hhdet_tes!J$41</f>
        <v>16.968684882093299</v>
      </c>
      <c r="K129" s="57">
        <f>RES_hhdet_tes!K$41</f>
        <v>16.691215025174778</v>
      </c>
      <c r="L129" s="57">
        <f>RES_hhdet_tes!L$41</f>
        <v>18.665856163592323</v>
      </c>
      <c r="M129" s="57">
        <f>RES_hhdet_tes!M$41</f>
        <v>17.007458880130049</v>
      </c>
      <c r="N129" s="57">
        <f>RES_hhdet_tes!N$41</f>
        <v>18.760846598348945</v>
      </c>
      <c r="O129" s="57">
        <f>RES_hhdet_tes!O$41</f>
        <v>20.194119475379075</v>
      </c>
      <c r="P129" s="57">
        <f>RES_hhdet_tes!P$41</f>
        <v>17.80550699391847</v>
      </c>
      <c r="Q129" s="57">
        <f>RES_hhdet_tes!Q$41</f>
        <v>18.559722792524674</v>
      </c>
    </row>
    <row r="131" spans="1:17" ht="12" customHeight="1" x14ac:dyDescent="0.25">
      <c r="A131" s="152" t="s">
        <v>199</v>
      </c>
      <c r="B131" s="175">
        <f t="shared" ref="B131:Q146" si="22">IF(B112=0,"",B112/B93)</f>
        <v>0.62766705792603039</v>
      </c>
      <c r="C131" s="175">
        <f t="shared" si="22"/>
        <v>0.63119303607013577</v>
      </c>
      <c r="D131" s="175">
        <f t="shared" si="22"/>
        <v>0.63485190090842469</v>
      </c>
      <c r="E131" s="175">
        <f t="shared" si="22"/>
        <v>0.64026152759123334</v>
      </c>
      <c r="F131" s="175">
        <f t="shared" si="22"/>
        <v>0.64144802945167334</v>
      </c>
      <c r="G131" s="175">
        <f t="shared" si="22"/>
        <v>0.64476926635361143</v>
      </c>
      <c r="H131" s="175">
        <f t="shared" si="22"/>
        <v>0.65392552072714549</v>
      </c>
      <c r="I131" s="175">
        <f t="shared" si="22"/>
        <v>0.66306617166812865</v>
      </c>
      <c r="J131" s="175">
        <f t="shared" si="22"/>
        <v>0.6690206032887932</v>
      </c>
      <c r="K131" s="175">
        <f t="shared" si="22"/>
        <v>0.67157158507647219</v>
      </c>
      <c r="L131" s="175">
        <f t="shared" si="22"/>
        <v>0.68075341636578179</v>
      </c>
      <c r="M131" s="175">
        <f t="shared" si="22"/>
        <v>0.68287518354272103</v>
      </c>
      <c r="N131" s="175">
        <f t="shared" si="22"/>
        <v>0.69214470758097313</v>
      </c>
      <c r="O131" s="175">
        <f t="shared" si="22"/>
        <v>0.69982081243561467</v>
      </c>
      <c r="P131" s="175">
        <f t="shared" si="22"/>
        <v>0.70054944788126794</v>
      </c>
      <c r="Q131" s="175">
        <f t="shared" si="22"/>
        <v>0.70840856646397055</v>
      </c>
    </row>
    <row r="132" spans="1:17" ht="12" customHeight="1" x14ac:dyDescent="0.25">
      <c r="A132" s="158" t="s">
        <v>65</v>
      </c>
      <c r="B132" s="169">
        <f t="shared" si="22"/>
        <v>0.62401678937378691</v>
      </c>
      <c r="C132" s="169">
        <f t="shared" si="22"/>
        <v>0.62719889526178574</v>
      </c>
      <c r="D132" s="169">
        <f t="shared" si="22"/>
        <v>0.6306771974391735</v>
      </c>
      <c r="E132" s="169">
        <f t="shared" si="22"/>
        <v>0.63559647247426065</v>
      </c>
      <c r="F132" s="169">
        <f t="shared" si="22"/>
        <v>0.63683584174955099</v>
      </c>
      <c r="G132" s="169">
        <f t="shared" si="22"/>
        <v>0.64025900395831192</v>
      </c>
      <c r="H132" s="169">
        <f t="shared" si="22"/>
        <v>0.64871487667663574</v>
      </c>
      <c r="I132" s="169">
        <f t="shared" si="22"/>
        <v>0.65755264094549959</v>
      </c>
      <c r="J132" s="169">
        <f t="shared" si="22"/>
        <v>0.66315118092233827</v>
      </c>
      <c r="K132" s="169">
        <f t="shared" si="22"/>
        <v>0.6662540495861573</v>
      </c>
      <c r="L132" s="169">
        <f t="shared" si="22"/>
        <v>0.67442491278628647</v>
      </c>
      <c r="M132" s="169">
        <f t="shared" si="22"/>
        <v>0.67617062107951487</v>
      </c>
      <c r="N132" s="169">
        <f t="shared" si="22"/>
        <v>0.68572989118738437</v>
      </c>
      <c r="O132" s="169">
        <f t="shared" si="22"/>
        <v>0.69287150266610753</v>
      </c>
      <c r="P132" s="169">
        <f t="shared" si="22"/>
        <v>0.69290369309804956</v>
      </c>
      <c r="Q132" s="169">
        <f t="shared" si="22"/>
        <v>0.70042585465036911</v>
      </c>
    </row>
    <row r="133" spans="1:17" ht="12" customHeight="1" x14ac:dyDescent="0.25">
      <c r="A133" s="23" t="s">
        <v>84</v>
      </c>
      <c r="B133" s="73">
        <f t="shared" si="22"/>
        <v>0.61949585144574182</v>
      </c>
      <c r="C133" s="73">
        <f t="shared" si="22"/>
        <v>0.6224735900551055</v>
      </c>
      <c r="D133" s="73">
        <f t="shared" si="22"/>
        <v>0.62557034707804726</v>
      </c>
      <c r="E133" s="73">
        <f t="shared" si="22"/>
        <v>0.62892091804225647</v>
      </c>
      <c r="F133" s="73">
        <f t="shared" si="22"/>
        <v>0.63071577016766034</v>
      </c>
      <c r="G133" s="73">
        <f t="shared" si="22"/>
        <v>0.63640614367561588</v>
      </c>
      <c r="H133" s="73">
        <f t="shared" si="22"/>
        <v>0.64394329888901347</v>
      </c>
      <c r="I133" s="73">
        <f t="shared" si="22"/>
        <v>0.65282224232704966</v>
      </c>
      <c r="J133" s="73">
        <f t="shared" si="22"/>
        <v>0.65704009600750624</v>
      </c>
      <c r="K133" s="73">
        <f t="shared" si="22"/>
        <v>0.661868824675516</v>
      </c>
      <c r="L133" s="73">
        <f t="shared" si="22"/>
        <v>0.66633296989117485</v>
      </c>
      <c r="M133" s="73">
        <f t="shared" si="22"/>
        <v>0.67221791858266866</v>
      </c>
      <c r="N133" s="73">
        <f t="shared" si="22"/>
        <v>0.67662829922524104</v>
      </c>
      <c r="O133" s="73">
        <f t="shared" si="22"/>
        <v>0.68125258254328169</v>
      </c>
      <c r="P133" s="73">
        <f t="shared" si="22"/>
        <v>0.68674974228539798</v>
      </c>
      <c r="Q133" s="73">
        <f t="shared" si="22"/>
        <v>0.69185081402145465</v>
      </c>
    </row>
    <row r="134" spans="1:17" ht="12" customHeight="1" x14ac:dyDescent="0.25">
      <c r="A134" s="23" t="s">
        <v>60</v>
      </c>
      <c r="B134" s="73">
        <f t="shared" si="22"/>
        <v>0.99999999999999956</v>
      </c>
      <c r="C134" s="73">
        <f t="shared" si="22"/>
        <v>1</v>
      </c>
      <c r="D134" s="73">
        <f t="shared" si="22"/>
        <v>1</v>
      </c>
      <c r="E134" s="73">
        <f t="shared" si="22"/>
        <v>1.0000000000000002</v>
      </c>
      <c r="F134" s="73">
        <f t="shared" si="22"/>
        <v>0.99999999999999978</v>
      </c>
      <c r="G134" s="73">
        <f t="shared" si="22"/>
        <v>0.99999999999999956</v>
      </c>
      <c r="H134" s="73">
        <f t="shared" si="22"/>
        <v>0.99999999999999967</v>
      </c>
      <c r="I134" s="73">
        <f t="shared" si="22"/>
        <v>1.0000000000000004</v>
      </c>
      <c r="J134" s="73">
        <f t="shared" si="22"/>
        <v>1.0000000000000004</v>
      </c>
      <c r="K134" s="73">
        <f t="shared" si="22"/>
        <v>0.99999999999999978</v>
      </c>
      <c r="L134" s="73">
        <f t="shared" si="22"/>
        <v>1</v>
      </c>
      <c r="M134" s="73">
        <f t="shared" si="22"/>
        <v>0.99999999999999956</v>
      </c>
      <c r="N134" s="73">
        <f t="shared" si="22"/>
        <v>1.0000000000000004</v>
      </c>
      <c r="O134" s="73">
        <f t="shared" si="22"/>
        <v>0.99999999999999978</v>
      </c>
      <c r="P134" s="73">
        <f t="shared" si="22"/>
        <v>1</v>
      </c>
      <c r="Q134" s="73">
        <f t="shared" si="22"/>
        <v>1</v>
      </c>
    </row>
    <row r="135" spans="1:17" ht="12" customHeight="1" x14ac:dyDescent="0.25">
      <c r="A135" s="158" t="s">
        <v>112</v>
      </c>
      <c r="B135" s="169">
        <f t="shared" si="22"/>
        <v>1.6292521448704615</v>
      </c>
      <c r="C135" s="169">
        <f t="shared" si="22"/>
        <v>1.6680754611579209</v>
      </c>
      <c r="D135" s="169">
        <f t="shared" si="22"/>
        <v>1.7179887190272831</v>
      </c>
      <c r="E135" s="169">
        <f t="shared" si="22"/>
        <v>1.758185286556825</v>
      </c>
      <c r="F135" s="169">
        <f t="shared" si="22"/>
        <v>1.8106124911311618</v>
      </c>
      <c r="G135" s="169">
        <f t="shared" si="22"/>
        <v>1.8920002339983011</v>
      </c>
      <c r="H135" s="169">
        <f t="shared" si="22"/>
        <v>1.9788985812367619</v>
      </c>
      <c r="I135" s="169">
        <f t="shared" si="22"/>
        <v>2.0997607132413476</v>
      </c>
      <c r="J135" s="169">
        <f t="shared" si="22"/>
        <v>2.2341299118482074</v>
      </c>
      <c r="K135" s="169">
        <f t="shared" si="22"/>
        <v>2.3423872243829429</v>
      </c>
      <c r="L135" s="169">
        <f t="shared" si="22"/>
        <v>2.4643918012117263</v>
      </c>
      <c r="M135" s="169">
        <f t="shared" si="22"/>
        <v>2.5814464158792254</v>
      </c>
      <c r="N135" s="169">
        <f t="shared" si="22"/>
        <v>2.6282205470516811</v>
      </c>
      <c r="O135" s="169">
        <f t="shared" si="22"/>
        <v>2.8340802284061581</v>
      </c>
      <c r="P135" s="169">
        <f t="shared" si="22"/>
        <v>3.013529823278696</v>
      </c>
      <c r="Q135" s="169">
        <f t="shared" si="22"/>
        <v>3.2612366738908145</v>
      </c>
    </row>
    <row r="136" spans="1:17" ht="12" customHeight="1" x14ac:dyDescent="0.25">
      <c r="A136" s="23" t="s">
        <v>60</v>
      </c>
      <c r="B136" s="73">
        <f t="shared" si="22"/>
        <v>1.6292521448704615</v>
      </c>
      <c r="C136" s="73">
        <f t="shared" si="22"/>
        <v>1.6680754611579209</v>
      </c>
      <c r="D136" s="73">
        <f t="shared" si="22"/>
        <v>1.7179887190272831</v>
      </c>
      <c r="E136" s="73">
        <f t="shared" si="22"/>
        <v>1.758185286556825</v>
      </c>
      <c r="F136" s="73">
        <f t="shared" si="22"/>
        <v>1.8106124911311618</v>
      </c>
      <c r="G136" s="73">
        <f t="shared" si="22"/>
        <v>1.8920002339983011</v>
      </c>
      <c r="H136" s="73">
        <f t="shared" si="22"/>
        <v>1.9788985812367619</v>
      </c>
      <c r="I136" s="73">
        <f t="shared" si="22"/>
        <v>2.0997607132413476</v>
      </c>
      <c r="J136" s="73">
        <f t="shared" si="22"/>
        <v>2.2341299118482074</v>
      </c>
      <c r="K136" s="73">
        <f t="shared" si="22"/>
        <v>2.3423872243829429</v>
      </c>
      <c r="L136" s="73">
        <f t="shared" si="22"/>
        <v>2.4643918012117263</v>
      </c>
      <c r="M136" s="73">
        <f t="shared" si="22"/>
        <v>2.5814464158792254</v>
      </c>
      <c r="N136" s="73">
        <f t="shared" si="22"/>
        <v>2.6282205470516811</v>
      </c>
      <c r="O136" s="73">
        <f t="shared" si="22"/>
        <v>2.8340802284061581</v>
      </c>
      <c r="P136" s="73">
        <f t="shared" si="22"/>
        <v>3.013529823278696</v>
      </c>
      <c r="Q136" s="73">
        <f t="shared" si="22"/>
        <v>3.2612366738908145</v>
      </c>
    </row>
    <row r="137" spans="1:17" ht="12" customHeight="1" x14ac:dyDescent="0.25">
      <c r="A137" s="158" t="s">
        <v>63</v>
      </c>
      <c r="B137" s="169">
        <f t="shared" si="22"/>
        <v>0.62789778302748345</v>
      </c>
      <c r="C137" s="169">
        <f t="shared" si="22"/>
        <v>0.63048157826248297</v>
      </c>
      <c r="D137" s="169">
        <f t="shared" si="22"/>
        <v>0.63319622833218259</v>
      </c>
      <c r="E137" s="169">
        <f t="shared" si="22"/>
        <v>0.63693368344416179</v>
      </c>
      <c r="F137" s="169">
        <f t="shared" si="22"/>
        <v>0.63928222644838073</v>
      </c>
      <c r="G137" s="169">
        <f t="shared" si="22"/>
        <v>0.64072801596630269</v>
      </c>
      <c r="H137" s="169">
        <f t="shared" si="22"/>
        <v>0.64733161755321933</v>
      </c>
      <c r="I137" s="169">
        <f t="shared" si="22"/>
        <v>0.65421247815058603</v>
      </c>
      <c r="J137" s="169">
        <f t="shared" si="22"/>
        <v>0.65880080851010125</v>
      </c>
      <c r="K137" s="169">
        <f t="shared" si="22"/>
        <v>0.65945451004990852</v>
      </c>
      <c r="L137" s="169">
        <f t="shared" si="22"/>
        <v>0.67003996729644355</v>
      </c>
      <c r="M137" s="169">
        <f t="shared" si="22"/>
        <v>0.66845986468719953</v>
      </c>
      <c r="N137" s="169">
        <f t="shared" si="22"/>
        <v>0.67552643675231694</v>
      </c>
      <c r="O137" s="169">
        <f t="shared" si="22"/>
        <v>0.68083825810671417</v>
      </c>
      <c r="P137" s="169">
        <f t="shared" si="22"/>
        <v>0.67877393655267004</v>
      </c>
      <c r="Q137" s="169">
        <f t="shared" si="22"/>
        <v>0.68562091506854583</v>
      </c>
    </row>
    <row r="138" spans="1:17" ht="12" customHeight="1" x14ac:dyDescent="0.25">
      <c r="A138" s="167" t="s">
        <v>169</v>
      </c>
      <c r="B138" s="174">
        <f t="shared" si="22"/>
        <v>0.55230288448642306</v>
      </c>
      <c r="C138" s="174">
        <f t="shared" si="22"/>
        <v>0.55452527000951091</v>
      </c>
      <c r="D138" s="174">
        <f t="shared" si="22"/>
        <v>0.55685783284861035</v>
      </c>
      <c r="E138" s="174">
        <f t="shared" si="22"/>
        <v>0.55936858348697782</v>
      </c>
      <c r="F138" s="174">
        <f t="shared" si="22"/>
        <v>0.56084227506171469</v>
      </c>
      <c r="G138" s="174">
        <f t="shared" si="22"/>
        <v>0.56498544581754551</v>
      </c>
      <c r="H138" s="174">
        <f t="shared" si="22"/>
        <v>0.57022797849334206</v>
      </c>
      <c r="I138" s="174">
        <f t="shared" si="22"/>
        <v>0.57641780587277802</v>
      </c>
      <c r="J138" s="174">
        <f t="shared" si="22"/>
        <v>0.57934533100815089</v>
      </c>
      <c r="K138" s="174">
        <f t="shared" si="22"/>
        <v>0.58276196012104553</v>
      </c>
      <c r="L138" s="174">
        <f t="shared" si="22"/>
        <v>0.5859571449789216</v>
      </c>
      <c r="M138" s="174">
        <f t="shared" si="22"/>
        <v>0.58998639473803571</v>
      </c>
      <c r="N138" s="174">
        <f t="shared" si="22"/>
        <v>0.59286744055967844</v>
      </c>
      <c r="O138" s="174">
        <f t="shared" si="22"/>
        <v>0.59578003383855505</v>
      </c>
      <c r="P138" s="174">
        <f t="shared" si="22"/>
        <v>0.59918184432109589</v>
      </c>
      <c r="Q138" s="174">
        <f t="shared" si="22"/>
        <v>0.60228406134799473</v>
      </c>
    </row>
    <row r="139" spans="1:17" ht="12" customHeight="1" x14ac:dyDescent="0.25">
      <c r="A139" s="167" t="s">
        <v>168</v>
      </c>
      <c r="B139" s="174">
        <f t="shared" si="22"/>
        <v>0.65912508363711109</v>
      </c>
      <c r="C139" s="174">
        <f t="shared" si="22"/>
        <v>0.65725599698121207</v>
      </c>
      <c r="D139" s="174">
        <f t="shared" si="22"/>
        <v>0.65966226851793774</v>
      </c>
      <c r="E139" s="174">
        <f t="shared" si="22"/>
        <v>0.66300003665827489</v>
      </c>
      <c r="F139" s="174">
        <f t="shared" si="22"/>
        <v>0.66458729885109591</v>
      </c>
      <c r="G139" s="174">
        <f t="shared" si="22"/>
        <v>0.67027789943722238</v>
      </c>
      <c r="H139" s="174">
        <f t="shared" si="22"/>
        <v>0.68300604968245038</v>
      </c>
      <c r="I139" s="174">
        <f t="shared" si="22"/>
        <v>0.694270925394326</v>
      </c>
      <c r="J139" s="174">
        <f t="shared" si="22"/>
        <v>0.69872304262696106</v>
      </c>
      <c r="K139" s="174">
        <f t="shared" si="22"/>
        <v>0.70129594372189974</v>
      </c>
      <c r="L139" s="174">
        <f t="shared" si="22"/>
        <v>0.70330036365466531</v>
      </c>
      <c r="M139" s="174">
        <f t="shared" si="22"/>
        <v>0.70600993831540726</v>
      </c>
      <c r="N139" s="174">
        <f t="shared" si="22"/>
        <v>0.70047310090522852</v>
      </c>
      <c r="O139" s="174">
        <f t="shared" si="22"/>
        <v>0.70743767028969207</v>
      </c>
      <c r="P139" s="174">
        <f t="shared" si="22"/>
        <v>0.70915158714559168</v>
      </c>
      <c r="Q139" s="174">
        <f t="shared" si="22"/>
        <v>0.71016556490454164</v>
      </c>
    </row>
    <row r="140" spans="1:17" ht="12" customHeight="1" x14ac:dyDescent="0.25">
      <c r="A140" s="166" t="s">
        <v>57</v>
      </c>
      <c r="B140" s="173">
        <f t="shared" si="22"/>
        <v>0.55230288448642328</v>
      </c>
      <c r="C140" s="173">
        <f t="shared" si="22"/>
        <v>0.55454177371247815</v>
      </c>
      <c r="D140" s="173">
        <f t="shared" si="22"/>
        <v>0.55688329314352947</v>
      </c>
      <c r="E140" s="173">
        <f t="shared" si="22"/>
        <v>0.56044584649312057</v>
      </c>
      <c r="F140" s="173">
        <f t="shared" si="22"/>
        <v>0.56173577388439844</v>
      </c>
      <c r="G140" s="173">
        <f t="shared" si="22"/>
        <v>0.56850338590884664</v>
      </c>
      <c r="H140" s="173">
        <f t="shared" si="22"/>
        <v>0.58431503608323354</v>
      </c>
      <c r="I140" s="173">
        <f t="shared" si="22"/>
        <v>0.59834264349538335</v>
      </c>
      <c r="J140" s="173">
        <f t="shared" si="22"/>
        <v>0.60333060474603584</v>
      </c>
      <c r="K140" s="173">
        <f t="shared" si="22"/>
        <v>0.60601657258892605</v>
      </c>
      <c r="L140" s="173">
        <f t="shared" si="22"/>
        <v>0.60788412430537853</v>
      </c>
      <c r="M140" s="173">
        <f t="shared" si="22"/>
        <v>0.61141139118778498</v>
      </c>
      <c r="N140" s="173">
        <f t="shared" si="22"/>
        <v>0.61216248438893972</v>
      </c>
      <c r="O140" s="173">
        <f t="shared" si="22"/>
        <v>0.61293790144540938</v>
      </c>
      <c r="P140" s="173">
        <f t="shared" si="22"/>
        <v>0.61496858011782429</v>
      </c>
      <c r="Q140" s="173">
        <f t="shared" si="22"/>
        <v>0.61603350733125983</v>
      </c>
    </row>
    <row r="141" spans="1:17" ht="12" customHeight="1" x14ac:dyDescent="0.25">
      <c r="A141" s="147" t="s">
        <v>59</v>
      </c>
      <c r="B141" s="172">
        <f t="shared" si="22"/>
        <v>1</v>
      </c>
      <c r="C141" s="172">
        <f t="shared" si="22"/>
        <v>1.0000000000000002</v>
      </c>
      <c r="D141" s="172">
        <f t="shared" si="22"/>
        <v>0.99999999999999989</v>
      </c>
      <c r="E141" s="172">
        <f t="shared" si="22"/>
        <v>0.99999999999999967</v>
      </c>
      <c r="F141" s="172">
        <f t="shared" si="22"/>
        <v>1.0000000000000002</v>
      </c>
      <c r="G141" s="172">
        <f t="shared" si="22"/>
        <v>1</v>
      </c>
      <c r="H141" s="172">
        <f t="shared" si="22"/>
        <v>1</v>
      </c>
      <c r="I141" s="172">
        <f t="shared" si="22"/>
        <v>1.0000000000000002</v>
      </c>
      <c r="J141" s="172">
        <f t="shared" si="22"/>
        <v>1</v>
      </c>
      <c r="K141" s="172">
        <f t="shared" si="22"/>
        <v>1.0000000000000004</v>
      </c>
      <c r="L141" s="172">
        <f t="shared" si="22"/>
        <v>1</v>
      </c>
      <c r="M141" s="172">
        <f t="shared" si="22"/>
        <v>1</v>
      </c>
      <c r="N141" s="172">
        <f t="shared" si="22"/>
        <v>0.99999999999999956</v>
      </c>
      <c r="O141" s="172">
        <f t="shared" si="22"/>
        <v>0.99999999999999989</v>
      </c>
      <c r="P141" s="172">
        <f t="shared" si="22"/>
        <v>1.0000000000000002</v>
      </c>
      <c r="Q141" s="172">
        <f t="shared" si="22"/>
        <v>1</v>
      </c>
    </row>
    <row r="142" spans="1:17" ht="12" customHeight="1" x14ac:dyDescent="0.25">
      <c r="A142" s="163" t="s">
        <v>142</v>
      </c>
      <c r="B142" s="171">
        <f t="shared" si="22"/>
        <v>0.70572035239931841</v>
      </c>
      <c r="C142" s="171">
        <f t="shared" si="22"/>
        <v>0.70811552804082822</v>
      </c>
      <c r="D142" s="171">
        <f t="shared" si="22"/>
        <v>0.71097355358962067</v>
      </c>
      <c r="E142" s="171">
        <f t="shared" si="22"/>
        <v>0.71436356842832671</v>
      </c>
      <c r="F142" s="171">
        <f t="shared" si="22"/>
        <v>0.71757257788489115</v>
      </c>
      <c r="G142" s="171">
        <f t="shared" si="22"/>
        <v>0.72285470167151866</v>
      </c>
      <c r="H142" s="171">
        <f t="shared" si="22"/>
        <v>0.72910081136038241</v>
      </c>
      <c r="I142" s="171">
        <f t="shared" si="22"/>
        <v>0.73592306014590647</v>
      </c>
      <c r="J142" s="171">
        <f t="shared" si="22"/>
        <v>0.74128062519231674</v>
      </c>
      <c r="K142" s="171">
        <f t="shared" si="22"/>
        <v>0.74483355240084537</v>
      </c>
      <c r="L142" s="171">
        <f t="shared" si="22"/>
        <v>0.74804082111063686</v>
      </c>
      <c r="M142" s="171">
        <f t="shared" si="22"/>
        <v>0.75165958069448935</v>
      </c>
      <c r="N142" s="171">
        <f t="shared" si="22"/>
        <v>0.75297783009069275</v>
      </c>
      <c r="O142" s="171">
        <f t="shared" si="22"/>
        <v>0.75660985167284667</v>
      </c>
      <c r="P142" s="171">
        <f t="shared" si="22"/>
        <v>0.76220237044095152</v>
      </c>
      <c r="Q142" s="171">
        <f t="shared" si="22"/>
        <v>0.76886860118408118</v>
      </c>
    </row>
    <row r="143" spans="1:17" ht="12" customHeight="1" x14ac:dyDescent="0.25">
      <c r="A143" s="161" t="s">
        <v>141</v>
      </c>
      <c r="B143" s="170">
        <f t="shared" si="22"/>
        <v>0.78456855809591608</v>
      </c>
      <c r="C143" s="170">
        <f t="shared" si="22"/>
        <v>0.78249623906532462</v>
      </c>
      <c r="D143" s="170">
        <f t="shared" si="22"/>
        <v>0.78407426899047994</v>
      </c>
      <c r="E143" s="170">
        <f t="shared" si="22"/>
        <v>0.78541185218552767</v>
      </c>
      <c r="F143" s="170">
        <f t="shared" si="22"/>
        <v>0.78732018891953071</v>
      </c>
      <c r="G143" s="170">
        <f t="shared" si="22"/>
        <v>0.79650003982449413</v>
      </c>
      <c r="H143" s="170">
        <f t="shared" si="22"/>
        <v>0.80565258791922334</v>
      </c>
      <c r="I143" s="170">
        <f t="shared" si="22"/>
        <v>0.8122811852405768</v>
      </c>
      <c r="J143" s="170">
        <f t="shared" si="22"/>
        <v>0.81452850657657727</v>
      </c>
      <c r="K143" s="170">
        <f t="shared" si="22"/>
        <v>0.82028936115176454</v>
      </c>
      <c r="L143" s="170">
        <f t="shared" si="22"/>
        <v>0.81317578558410886</v>
      </c>
      <c r="M143" s="170">
        <f t="shared" si="22"/>
        <v>0.82334669775996649</v>
      </c>
      <c r="N143" s="170">
        <f t="shared" si="22"/>
        <v>0.81339281725273682</v>
      </c>
      <c r="O143" s="170">
        <f t="shared" si="22"/>
        <v>0.81648440113144316</v>
      </c>
      <c r="P143" s="170">
        <f t="shared" si="22"/>
        <v>0.82719435668229713</v>
      </c>
      <c r="Q143" s="170">
        <f t="shared" si="22"/>
        <v>0.82776628892912063</v>
      </c>
    </row>
    <row r="144" spans="1:17" ht="12" customHeight="1" x14ac:dyDescent="0.25">
      <c r="A144" s="148" t="s">
        <v>60</v>
      </c>
      <c r="B144" s="73">
        <f t="shared" si="22"/>
        <v>0.70572035239931841</v>
      </c>
      <c r="C144" s="73">
        <f t="shared" si="22"/>
        <v>0.70811552804082845</v>
      </c>
      <c r="D144" s="73">
        <f t="shared" si="22"/>
        <v>0.71098323906165928</v>
      </c>
      <c r="E144" s="73">
        <f t="shared" si="22"/>
        <v>0.71467544571573627</v>
      </c>
      <c r="F144" s="73">
        <f t="shared" si="22"/>
        <v>0.71765520600630039</v>
      </c>
      <c r="G144" s="73">
        <f t="shared" si="22"/>
        <v>0.72441081599151813</v>
      </c>
      <c r="H144" s="73">
        <f t="shared" si="22"/>
        <v>0.73770020320979657</v>
      </c>
      <c r="I144" s="73">
        <f t="shared" si="22"/>
        <v>0.746716083092967</v>
      </c>
      <c r="J144" s="73">
        <f t="shared" si="22"/>
        <v>0.74992041594804515</v>
      </c>
      <c r="K144" s="73">
        <f t="shared" si="22"/>
        <v>0.75259661639619257</v>
      </c>
      <c r="L144" s="73">
        <f t="shared" si="22"/>
        <v>0.7550290337977682</v>
      </c>
      <c r="M144" s="73">
        <f t="shared" si="22"/>
        <v>0.75953481303371095</v>
      </c>
      <c r="N144" s="73">
        <f t="shared" si="22"/>
        <v>0.76040545394533654</v>
      </c>
      <c r="O144" s="73">
        <f t="shared" si="22"/>
        <v>0.76289939313483079</v>
      </c>
      <c r="P144" s="73">
        <f t="shared" si="22"/>
        <v>0.76760519612524636</v>
      </c>
      <c r="Q144" s="73">
        <f t="shared" si="22"/>
        <v>0.77214680927117096</v>
      </c>
    </row>
    <row r="145" spans="1:17" ht="12" customHeight="1" x14ac:dyDescent="0.25">
      <c r="A145" s="148" t="s">
        <v>59</v>
      </c>
      <c r="B145" s="73">
        <f t="shared" si="22"/>
        <v>1.0000000000000002</v>
      </c>
      <c r="C145" s="73">
        <f t="shared" si="22"/>
        <v>1</v>
      </c>
      <c r="D145" s="73">
        <f t="shared" si="22"/>
        <v>1</v>
      </c>
      <c r="E145" s="73">
        <f t="shared" si="22"/>
        <v>1.0000000000000007</v>
      </c>
      <c r="F145" s="73">
        <f t="shared" si="22"/>
        <v>1.0000000000000002</v>
      </c>
      <c r="G145" s="73">
        <f t="shared" si="22"/>
        <v>0.99999999999999989</v>
      </c>
      <c r="H145" s="73">
        <f t="shared" si="22"/>
        <v>1</v>
      </c>
      <c r="I145" s="73">
        <f t="shared" si="22"/>
        <v>0.99999999999999911</v>
      </c>
      <c r="J145" s="73">
        <f t="shared" si="22"/>
        <v>1.0000000000000004</v>
      </c>
      <c r="K145" s="73">
        <f t="shared" si="22"/>
        <v>1.0000000000000002</v>
      </c>
      <c r="L145" s="73">
        <f t="shared" si="22"/>
        <v>1.0000000000000002</v>
      </c>
      <c r="M145" s="73">
        <f t="shared" si="22"/>
        <v>1.0000000000000002</v>
      </c>
      <c r="N145" s="73">
        <f t="shared" si="22"/>
        <v>1.0000000000000002</v>
      </c>
      <c r="O145" s="73">
        <f t="shared" si="22"/>
        <v>1</v>
      </c>
      <c r="P145" s="73">
        <f t="shared" si="22"/>
        <v>0.99999999999999956</v>
      </c>
      <c r="Q145" s="73">
        <f t="shared" si="22"/>
        <v>1.0000000000000002</v>
      </c>
    </row>
    <row r="146" spans="1:17" ht="12" customHeight="1" x14ac:dyDescent="0.25">
      <c r="A146" s="158" t="s">
        <v>62</v>
      </c>
      <c r="B146" s="169">
        <f t="shared" si="22"/>
        <v>0.65308006894357562</v>
      </c>
      <c r="C146" s="169">
        <f t="shared" si="22"/>
        <v>0.66206897844253709</v>
      </c>
      <c r="D146" s="169">
        <f t="shared" si="22"/>
        <v>0.6688604816858269</v>
      </c>
      <c r="E146" s="169">
        <f t="shared" si="22"/>
        <v>0.68199544170497051</v>
      </c>
      <c r="F146" s="169">
        <f t="shared" si="22"/>
        <v>0.6817082870714759</v>
      </c>
      <c r="G146" s="169">
        <f t="shared" si="22"/>
        <v>0.6862369297561306</v>
      </c>
      <c r="H146" s="169">
        <f t="shared" si="22"/>
        <v>0.70384076206357826</v>
      </c>
      <c r="I146" s="169">
        <f t="shared" si="22"/>
        <v>0.71402896174011465</v>
      </c>
      <c r="J146" s="169">
        <f t="shared" si="22"/>
        <v>0.72371207703753249</v>
      </c>
      <c r="K146" s="169">
        <f t="shared" si="22"/>
        <v>0.72249498249079602</v>
      </c>
      <c r="L146" s="169">
        <f t="shared" si="22"/>
        <v>0.73549549947480597</v>
      </c>
      <c r="M146" s="169">
        <f t="shared" si="22"/>
        <v>0.7364771018295404</v>
      </c>
      <c r="N146" s="169">
        <f t="shared" si="22"/>
        <v>0.74955620869891104</v>
      </c>
      <c r="O146" s="169">
        <f t="shared" si="22"/>
        <v>0.76063952875449614</v>
      </c>
      <c r="P146" s="169">
        <f t="shared" si="22"/>
        <v>0.76492602640867036</v>
      </c>
      <c r="Q146" s="169">
        <f t="shared" ref="Q146" si="23">IF(Q127=0,"",Q127/Q108)</f>
        <v>0.77297958573223835</v>
      </c>
    </row>
    <row r="147" spans="1:17" ht="12" customHeight="1" x14ac:dyDescent="0.25">
      <c r="A147" s="23" t="s">
        <v>57</v>
      </c>
      <c r="B147" s="73">
        <f t="shared" ref="B147:Q148" si="24">IF(B128=0,"",B128/B109)</f>
        <v>0.42256848681613912</v>
      </c>
      <c r="C147" s="73">
        <f t="shared" si="24"/>
        <v>0.42527705099435298</v>
      </c>
      <c r="D147" s="73">
        <f t="shared" si="24"/>
        <v>0.42884700841586759</v>
      </c>
      <c r="E147" s="73">
        <f t="shared" si="24"/>
        <v>0.43266241141274908</v>
      </c>
      <c r="F147" s="73">
        <f t="shared" si="24"/>
        <v>0.43675071292910467</v>
      </c>
      <c r="G147" s="73">
        <f t="shared" si="24"/>
        <v>0.44266133979000116</v>
      </c>
      <c r="H147" s="73">
        <f t="shared" si="24"/>
        <v>0.4528948762116361</v>
      </c>
      <c r="I147" s="73">
        <f t="shared" si="24"/>
        <v>0.46235242443943997</v>
      </c>
      <c r="J147" s="73">
        <f t="shared" si="24"/>
        <v>0.46438801703234678</v>
      </c>
      <c r="K147" s="73">
        <f t="shared" si="24"/>
        <v>0.46577622566558186</v>
      </c>
      <c r="L147" s="73">
        <f t="shared" si="24"/>
        <v>0.46782596551886702</v>
      </c>
      <c r="M147" s="73">
        <f t="shared" si="24"/>
        <v>0.4701873077687409</v>
      </c>
      <c r="N147" s="73">
        <f t="shared" si="24"/>
        <v>0.47082422933658857</v>
      </c>
      <c r="O147" s="73">
        <f t="shared" si="24"/>
        <v>0.47262038378198906</v>
      </c>
      <c r="P147" s="73">
        <f t="shared" si="24"/>
        <v>0.47353403606086802</v>
      </c>
      <c r="Q147" s="73">
        <f t="shared" si="24"/>
        <v>0.47675890936256904</v>
      </c>
    </row>
    <row r="148" spans="1:17" ht="12" customHeight="1" x14ac:dyDescent="0.25">
      <c r="A148" s="29" t="s">
        <v>140</v>
      </c>
      <c r="B148" s="65">
        <f t="shared" si="24"/>
        <v>0.80629111636711071</v>
      </c>
      <c r="C148" s="65">
        <f t="shared" si="24"/>
        <v>0.809719403062377</v>
      </c>
      <c r="D148" s="65">
        <f t="shared" si="24"/>
        <v>0.81317645214092593</v>
      </c>
      <c r="E148" s="65">
        <f t="shared" si="24"/>
        <v>0.81696860514434566</v>
      </c>
      <c r="F148" s="65">
        <f t="shared" si="24"/>
        <v>0.82019301111699894</v>
      </c>
      <c r="G148" s="65">
        <f t="shared" si="24"/>
        <v>0.82514255884006493</v>
      </c>
      <c r="H148" s="65">
        <f t="shared" si="24"/>
        <v>0.83081959982280673</v>
      </c>
      <c r="I148" s="65">
        <f t="shared" si="24"/>
        <v>0.83644428718868258</v>
      </c>
      <c r="J148" s="65">
        <f t="shared" si="24"/>
        <v>0.84070778342046959</v>
      </c>
      <c r="K148" s="65">
        <f t="shared" si="24"/>
        <v>0.84276895360152415</v>
      </c>
      <c r="L148" s="65">
        <f t="shared" si="24"/>
        <v>0.84475177485029462</v>
      </c>
      <c r="M148" s="65">
        <f t="shared" si="24"/>
        <v>0.84699613883914315</v>
      </c>
      <c r="N148" s="65">
        <f t="shared" si="24"/>
        <v>0.8476190349436723</v>
      </c>
      <c r="O148" s="65">
        <f t="shared" si="24"/>
        <v>0.84966628925944754</v>
      </c>
      <c r="P148" s="65">
        <f t="shared" si="24"/>
        <v>0.8529137725674224</v>
      </c>
      <c r="Q148" s="65">
        <f t="shared" si="24"/>
        <v>0.8562283644944374</v>
      </c>
    </row>
    <row r="150" spans="1:17" ht="12" customHeight="1" x14ac:dyDescent="0.25">
      <c r="A150" s="152" t="s">
        <v>121</v>
      </c>
      <c r="B150" s="168">
        <f>SUM(B151,B154,B156,B165)</f>
        <v>760.22781427347502</v>
      </c>
      <c r="C150" s="168">
        <f t="shared" ref="C150:Q150" si="25">SUM(C151,C154,C156,C165)</f>
        <v>761.1285326982769</v>
      </c>
      <c r="D150" s="168">
        <f t="shared" si="25"/>
        <v>761.72878470721685</v>
      </c>
      <c r="E150" s="168">
        <f t="shared" si="25"/>
        <v>762.73122409537859</v>
      </c>
      <c r="F150" s="168">
        <f t="shared" si="25"/>
        <v>759.32751529918221</v>
      </c>
      <c r="G150" s="168">
        <f t="shared" si="25"/>
        <v>765.22067769552211</v>
      </c>
      <c r="H150" s="168">
        <f t="shared" si="25"/>
        <v>776.18344281207362</v>
      </c>
      <c r="I150" s="168">
        <f t="shared" si="25"/>
        <v>787.80553264950549</v>
      </c>
      <c r="J150" s="168">
        <f t="shared" si="25"/>
        <v>806.31259083674422</v>
      </c>
      <c r="K150" s="168">
        <f t="shared" si="25"/>
        <v>810.11005280364088</v>
      </c>
      <c r="L150" s="168">
        <f t="shared" si="25"/>
        <v>808.47194998977284</v>
      </c>
      <c r="M150" s="168">
        <f t="shared" si="25"/>
        <v>673.87120113887443</v>
      </c>
      <c r="N150" s="168">
        <f t="shared" si="25"/>
        <v>675.76987733655324</v>
      </c>
      <c r="O150" s="168">
        <f t="shared" si="25"/>
        <v>672.09343146772278</v>
      </c>
      <c r="P150" s="168">
        <f t="shared" si="25"/>
        <v>572.253760865819</v>
      </c>
      <c r="Q150" s="168">
        <f t="shared" si="25"/>
        <v>569.9873703489111</v>
      </c>
    </row>
    <row r="151" spans="1:17" ht="12" customHeight="1" x14ac:dyDescent="0.25">
      <c r="A151" s="158" t="s">
        <v>65</v>
      </c>
      <c r="B151" s="157">
        <f>SUM(B152:B153)</f>
        <v>667.79124252469319</v>
      </c>
      <c r="C151" s="157">
        <f t="shared" ref="C151:Q151" si="26">SUM(C152:C153)</f>
        <v>669.94064907075062</v>
      </c>
      <c r="D151" s="157">
        <f t="shared" si="26"/>
        <v>672.24149756957308</v>
      </c>
      <c r="E151" s="157">
        <f t="shared" si="26"/>
        <v>674.36161776218353</v>
      </c>
      <c r="F151" s="157">
        <f t="shared" si="26"/>
        <v>673.60400387300535</v>
      </c>
      <c r="G151" s="157">
        <f t="shared" si="26"/>
        <v>678.05276832078391</v>
      </c>
      <c r="H151" s="157">
        <f t="shared" si="26"/>
        <v>685.11981894811197</v>
      </c>
      <c r="I151" s="157">
        <f t="shared" si="26"/>
        <v>687.39641761796804</v>
      </c>
      <c r="J151" s="157">
        <f t="shared" si="26"/>
        <v>706.14845839857082</v>
      </c>
      <c r="K151" s="157">
        <f t="shared" si="26"/>
        <v>708.17869440719664</v>
      </c>
      <c r="L151" s="157">
        <f t="shared" si="26"/>
        <v>707.07453151691402</v>
      </c>
      <c r="M151" s="157">
        <f t="shared" si="26"/>
        <v>578.34363712409026</v>
      </c>
      <c r="N151" s="157">
        <f t="shared" si="26"/>
        <v>577.2642024011833</v>
      </c>
      <c r="O151" s="157">
        <f t="shared" si="26"/>
        <v>576.17663609691749</v>
      </c>
      <c r="P151" s="157">
        <f t="shared" si="26"/>
        <v>479.9887689312921</v>
      </c>
      <c r="Q151" s="157">
        <f t="shared" si="26"/>
        <v>480.06758078858712</v>
      </c>
    </row>
    <row r="152" spans="1:17" ht="12" customHeight="1" x14ac:dyDescent="0.25">
      <c r="A152" s="23" t="s">
        <v>84</v>
      </c>
      <c r="B152" s="156">
        <f>RES_hhdet_emi!B$26</f>
        <v>667.79124252469319</v>
      </c>
      <c r="C152" s="156">
        <f>RES_hhdet_emi!C$26</f>
        <v>669.94064907075062</v>
      </c>
      <c r="D152" s="156">
        <f>RES_hhdet_emi!D$26</f>
        <v>672.24149756957308</v>
      </c>
      <c r="E152" s="156">
        <f>RES_hhdet_emi!E$26</f>
        <v>674.36161776218353</v>
      </c>
      <c r="F152" s="156">
        <f>RES_hhdet_emi!F$26</f>
        <v>673.60400387300535</v>
      </c>
      <c r="G152" s="156">
        <f>RES_hhdet_emi!G$26</f>
        <v>678.05276832078391</v>
      </c>
      <c r="H152" s="156">
        <f>RES_hhdet_emi!H$26</f>
        <v>685.11981894811197</v>
      </c>
      <c r="I152" s="156">
        <f>RES_hhdet_emi!I$26</f>
        <v>687.39641761796804</v>
      </c>
      <c r="J152" s="156">
        <f>RES_hhdet_emi!J$26</f>
        <v>706.14845839857082</v>
      </c>
      <c r="K152" s="156">
        <f>RES_hhdet_emi!K$26</f>
        <v>708.17869440719664</v>
      </c>
      <c r="L152" s="156">
        <f>RES_hhdet_emi!L$26</f>
        <v>707.07453151691402</v>
      </c>
      <c r="M152" s="156">
        <f>RES_hhdet_emi!M$26</f>
        <v>578.34363712409026</v>
      </c>
      <c r="N152" s="156">
        <f>RES_hhdet_emi!N$26</f>
        <v>577.2642024011833</v>
      </c>
      <c r="O152" s="156">
        <f>RES_hhdet_emi!O$26</f>
        <v>576.17663609691749</v>
      </c>
      <c r="P152" s="156">
        <f>RES_hhdet_emi!P$26</f>
        <v>479.9887689312921</v>
      </c>
      <c r="Q152" s="156">
        <f>RES_hhdet_emi!Q$26</f>
        <v>480.06758078858712</v>
      </c>
    </row>
    <row r="153" spans="1:17" ht="12" customHeight="1" x14ac:dyDescent="0.25">
      <c r="A153" s="23" t="s">
        <v>60</v>
      </c>
      <c r="B153" s="156">
        <f>RES_hhdet_emi!B$27</f>
        <v>0</v>
      </c>
      <c r="C153" s="156">
        <f>RES_hhdet_emi!C$27</f>
        <v>0</v>
      </c>
      <c r="D153" s="156">
        <f>RES_hhdet_emi!D$27</f>
        <v>0</v>
      </c>
      <c r="E153" s="156">
        <f>RES_hhdet_emi!E$27</f>
        <v>0</v>
      </c>
      <c r="F153" s="156">
        <f>RES_hhdet_emi!F$27</f>
        <v>0</v>
      </c>
      <c r="G153" s="156">
        <f>RES_hhdet_emi!G$27</f>
        <v>0</v>
      </c>
      <c r="H153" s="156">
        <f>RES_hhdet_emi!H$27</f>
        <v>0</v>
      </c>
      <c r="I153" s="156">
        <f>RES_hhdet_emi!I$27</f>
        <v>0</v>
      </c>
      <c r="J153" s="156">
        <f>RES_hhdet_emi!J$27</f>
        <v>0</v>
      </c>
      <c r="K153" s="156">
        <f>RES_hhdet_emi!K$27</f>
        <v>0</v>
      </c>
      <c r="L153" s="156">
        <f>RES_hhdet_emi!L$27</f>
        <v>0</v>
      </c>
      <c r="M153" s="156">
        <f>RES_hhdet_emi!M$27</f>
        <v>0</v>
      </c>
      <c r="N153" s="156">
        <f>RES_hhdet_emi!N$27</f>
        <v>0</v>
      </c>
      <c r="O153" s="156">
        <f>RES_hhdet_emi!O$27</f>
        <v>0</v>
      </c>
      <c r="P153" s="156">
        <f>RES_hhdet_emi!P$27</f>
        <v>0</v>
      </c>
      <c r="Q153" s="156">
        <f>RES_hhdet_emi!Q$27</f>
        <v>0</v>
      </c>
    </row>
    <row r="154" spans="1:17" ht="12" customHeight="1" x14ac:dyDescent="0.25">
      <c r="A154" s="158" t="s">
        <v>112</v>
      </c>
      <c r="B154" s="157">
        <f>B155</f>
        <v>0</v>
      </c>
      <c r="C154" s="157">
        <f t="shared" ref="C154:Q154" si="27">C155</f>
        <v>0</v>
      </c>
      <c r="D154" s="157">
        <f t="shared" si="27"/>
        <v>0</v>
      </c>
      <c r="E154" s="157">
        <f t="shared" si="27"/>
        <v>0</v>
      </c>
      <c r="F154" s="157">
        <f t="shared" si="27"/>
        <v>0</v>
      </c>
      <c r="G154" s="157">
        <f t="shared" si="27"/>
        <v>0</v>
      </c>
      <c r="H154" s="157">
        <f t="shared" si="27"/>
        <v>0</v>
      </c>
      <c r="I154" s="157">
        <f t="shared" si="27"/>
        <v>0</v>
      </c>
      <c r="J154" s="157">
        <f t="shared" si="27"/>
        <v>0</v>
      </c>
      <c r="K154" s="157">
        <f t="shared" si="27"/>
        <v>0</v>
      </c>
      <c r="L154" s="157">
        <f t="shared" si="27"/>
        <v>0</v>
      </c>
      <c r="M154" s="157">
        <f t="shared" si="27"/>
        <v>0</v>
      </c>
      <c r="N154" s="157">
        <f t="shared" si="27"/>
        <v>0</v>
      </c>
      <c r="O154" s="157">
        <f t="shared" si="27"/>
        <v>0</v>
      </c>
      <c r="P154" s="157">
        <f t="shared" si="27"/>
        <v>0</v>
      </c>
      <c r="Q154" s="157">
        <f t="shared" si="27"/>
        <v>0</v>
      </c>
    </row>
    <row r="155" spans="1:17" ht="12" customHeight="1" x14ac:dyDescent="0.25">
      <c r="A155" s="23" t="s">
        <v>60</v>
      </c>
      <c r="B155" s="156">
        <f>RES_hhdet_emi!B$29</f>
        <v>0</v>
      </c>
      <c r="C155" s="156">
        <f>RES_hhdet_emi!C$29</f>
        <v>0</v>
      </c>
      <c r="D155" s="156">
        <f>RES_hhdet_emi!D$29</f>
        <v>0</v>
      </c>
      <c r="E155" s="156">
        <f>RES_hhdet_emi!E$29</f>
        <v>0</v>
      </c>
      <c r="F155" s="156">
        <f>RES_hhdet_emi!F$29</f>
        <v>0</v>
      </c>
      <c r="G155" s="156">
        <f>RES_hhdet_emi!G$29</f>
        <v>0</v>
      </c>
      <c r="H155" s="156">
        <f>RES_hhdet_emi!H$29</f>
        <v>0</v>
      </c>
      <c r="I155" s="156">
        <f>RES_hhdet_emi!I$29</f>
        <v>0</v>
      </c>
      <c r="J155" s="156">
        <f>RES_hhdet_emi!J$29</f>
        <v>0</v>
      </c>
      <c r="K155" s="156">
        <f>RES_hhdet_emi!K$29</f>
        <v>0</v>
      </c>
      <c r="L155" s="156">
        <f>RES_hhdet_emi!L$29</f>
        <v>0</v>
      </c>
      <c r="M155" s="156">
        <f>RES_hhdet_emi!M$29</f>
        <v>0</v>
      </c>
      <c r="N155" s="156">
        <f>RES_hhdet_emi!N$29</f>
        <v>0</v>
      </c>
      <c r="O155" s="156">
        <f>RES_hhdet_emi!O$29</f>
        <v>0</v>
      </c>
      <c r="P155" s="156">
        <f>RES_hhdet_emi!P$29</f>
        <v>0</v>
      </c>
      <c r="Q155" s="156">
        <f>RES_hhdet_emi!Q$29</f>
        <v>0</v>
      </c>
    </row>
    <row r="156" spans="1:17" ht="12" customHeight="1" x14ac:dyDescent="0.25">
      <c r="A156" s="158" t="s">
        <v>63</v>
      </c>
      <c r="B156" s="157">
        <f>SUM(B157:B158,B161:B162)</f>
        <v>66.014773123865965</v>
      </c>
      <c r="C156" s="157">
        <f t="shared" ref="C156:Q156" si="28">SUM(C157:C158,C161:C162)</f>
        <v>66.117886354340826</v>
      </c>
      <c r="D156" s="157">
        <f t="shared" si="28"/>
        <v>65.066746650065511</v>
      </c>
      <c r="E156" s="157">
        <f t="shared" si="28"/>
        <v>65.061593095213553</v>
      </c>
      <c r="F156" s="157">
        <f t="shared" si="28"/>
        <v>62.788699408200927</v>
      </c>
      <c r="G156" s="157">
        <f t="shared" si="28"/>
        <v>64.395561717594362</v>
      </c>
      <c r="H156" s="157">
        <f t="shared" si="28"/>
        <v>68.402181394811208</v>
      </c>
      <c r="I156" s="157">
        <f t="shared" si="28"/>
        <v>76.086071521741445</v>
      </c>
      <c r="J156" s="157">
        <f t="shared" si="28"/>
        <v>76.107113907039121</v>
      </c>
      <c r="K156" s="157">
        <f t="shared" si="28"/>
        <v>77.417873969237206</v>
      </c>
      <c r="L156" s="157">
        <f t="shared" si="28"/>
        <v>77.569954313033662</v>
      </c>
      <c r="M156" s="157">
        <f t="shared" si="28"/>
        <v>73.510868102329809</v>
      </c>
      <c r="N156" s="157">
        <f t="shared" si="28"/>
        <v>77.933466639416665</v>
      </c>
      <c r="O156" s="157">
        <f t="shared" si="28"/>
        <v>76.508503169521092</v>
      </c>
      <c r="P156" s="157">
        <f t="shared" si="28"/>
        <v>75.611497546745994</v>
      </c>
      <c r="Q156" s="157">
        <f t="shared" si="28"/>
        <v>73.826087711798337</v>
      </c>
    </row>
    <row r="157" spans="1:17" ht="12" customHeight="1" x14ac:dyDescent="0.25">
      <c r="A157" s="167" t="s">
        <v>169</v>
      </c>
      <c r="B157" s="132">
        <f>RES_hhdet_emi!B$31</f>
        <v>65.258658962604869</v>
      </c>
      <c r="C157" s="132">
        <f>RES_hhdet_emi!C$31</f>
        <v>65.349234358796366</v>
      </c>
      <c r="D157" s="132">
        <f>RES_hhdet_emi!D$31</f>
        <v>64.313306838171954</v>
      </c>
      <c r="E157" s="132">
        <f>RES_hhdet_emi!E$31</f>
        <v>64.286251973162919</v>
      </c>
      <c r="F157" s="132">
        <f>RES_hhdet_emi!F$31</f>
        <v>62.02037233987663</v>
      </c>
      <c r="G157" s="132">
        <f>RES_hhdet_emi!G$31</f>
        <v>63.584431325524179</v>
      </c>
      <c r="H157" s="132">
        <f>RES_hhdet_emi!H$31</f>
        <v>67.271676722473174</v>
      </c>
      <c r="I157" s="132">
        <f>RES_hhdet_emi!I$31</f>
        <v>74.514903119694679</v>
      </c>
      <c r="J157" s="132">
        <f>RES_hhdet_emi!J$31</f>
        <v>74.168807499204107</v>
      </c>
      <c r="K157" s="132">
        <f>RES_hhdet_emi!K$31</f>
        <v>75.167570260377985</v>
      </c>
      <c r="L157" s="132">
        <f>RES_hhdet_emi!L$31</f>
        <v>75.094169369683271</v>
      </c>
      <c r="M157" s="132">
        <f>RES_hhdet_emi!M$31</f>
        <v>70.68067615454035</v>
      </c>
      <c r="N157" s="132">
        <f>RES_hhdet_emi!N$31</f>
        <v>74.846984375466064</v>
      </c>
      <c r="O157" s="132">
        <f>RES_hhdet_emi!O$31</f>
        <v>73.509536512576773</v>
      </c>
      <c r="P157" s="132">
        <f>RES_hhdet_emi!P$31</f>
        <v>72.440794444898174</v>
      </c>
      <c r="Q157" s="132">
        <f>RES_hhdet_emi!Q$31</f>
        <v>70.630748683828116</v>
      </c>
    </row>
    <row r="158" spans="1:17" ht="12" customHeight="1" x14ac:dyDescent="0.25">
      <c r="A158" s="167" t="s">
        <v>168</v>
      </c>
      <c r="B158" s="132">
        <f>SUM(B159:B160)</f>
        <v>0.75611416126109576</v>
      </c>
      <c r="C158" s="132">
        <f t="shared" ref="C158:Q158" si="29">SUM(C159:C160)</f>
        <v>0.76865199554445329</v>
      </c>
      <c r="D158" s="132">
        <f t="shared" si="29"/>
        <v>0.75343981189356157</v>
      </c>
      <c r="E158" s="132">
        <f t="shared" si="29"/>
        <v>0.77534112205063244</v>
      </c>
      <c r="F158" s="132">
        <f t="shared" si="29"/>
        <v>0.76832706832429654</v>
      </c>
      <c r="G158" s="132">
        <f t="shared" si="29"/>
        <v>0.81113039207018356</v>
      </c>
      <c r="H158" s="132">
        <f t="shared" si="29"/>
        <v>1.1305046723380325</v>
      </c>
      <c r="I158" s="132">
        <f t="shared" si="29"/>
        <v>1.5711684020467609</v>
      </c>
      <c r="J158" s="132">
        <f t="shared" si="29"/>
        <v>1.9383064078350167</v>
      </c>
      <c r="K158" s="132">
        <f t="shared" si="29"/>
        <v>2.2503037088592244</v>
      </c>
      <c r="L158" s="132">
        <f t="shared" si="29"/>
        <v>2.4757849433503911</v>
      </c>
      <c r="M158" s="132">
        <f t="shared" si="29"/>
        <v>2.8301919477894528</v>
      </c>
      <c r="N158" s="132">
        <f t="shared" si="29"/>
        <v>3.0864822639505953</v>
      </c>
      <c r="O158" s="132">
        <f t="shared" si="29"/>
        <v>2.9989666569443205</v>
      </c>
      <c r="P158" s="132">
        <f t="shared" si="29"/>
        <v>3.1707031018478147</v>
      </c>
      <c r="Q158" s="132">
        <f t="shared" si="29"/>
        <v>3.195339027970217</v>
      </c>
    </row>
    <row r="159" spans="1:17" ht="12" customHeight="1" x14ac:dyDescent="0.25">
      <c r="A159" s="166" t="s">
        <v>57</v>
      </c>
      <c r="B159" s="165">
        <f>RES_hhdet_emi!B$33</f>
        <v>0.75611416126109576</v>
      </c>
      <c r="C159" s="165">
        <f>RES_hhdet_emi!C$33</f>
        <v>0.76865199554445329</v>
      </c>
      <c r="D159" s="165">
        <f>RES_hhdet_emi!D$33</f>
        <v>0.75343981189356157</v>
      </c>
      <c r="E159" s="165">
        <f>RES_hhdet_emi!E$33</f>
        <v>0.77534112205063244</v>
      </c>
      <c r="F159" s="165">
        <f>RES_hhdet_emi!F$33</f>
        <v>0.76832706832429654</v>
      </c>
      <c r="G159" s="165">
        <f>RES_hhdet_emi!G$33</f>
        <v>0.81113039207018356</v>
      </c>
      <c r="H159" s="165">
        <f>RES_hhdet_emi!H$33</f>
        <v>1.1305046723380325</v>
      </c>
      <c r="I159" s="165">
        <f>RES_hhdet_emi!I$33</f>
        <v>1.5711684020467609</v>
      </c>
      <c r="J159" s="165">
        <f>RES_hhdet_emi!J$33</f>
        <v>1.9383064078350167</v>
      </c>
      <c r="K159" s="165">
        <f>RES_hhdet_emi!K$33</f>
        <v>2.2503037088592244</v>
      </c>
      <c r="L159" s="165">
        <f>RES_hhdet_emi!L$33</f>
        <v>2.4757849433503911</v>
      </c>
      <c r="M159" s="165">
        <f>RES_hhdet_emi!M$33</f>
        <v>2.8301919477894528</v>
      </c>
      <c r="N159" s="165">
        <f>RES_hhdet_emi!N$33</f>
        <v>3.0864822639505953</v>
      </c>
      <c r="O159" s="165">
        <f>RES_hhdet_emi!O$33</f>
        <v>2.9989666569443205</v>
      </c>
      <c r="P159" s="165">
        <f>RES_hhdet_emi!P$33</f>
        <v>3.1707031018478147</v>
      </c>
      <c r="Q159" s="165">
        <f>RES_hhdet_emi!Q$33</f>
        <v>3.195339027970217</v>
      </c>
    </row>
    <row r="160" spans="1:17" ht="12" customHeight="1" x14ac:dyDescent="0.25">
      <c r="A160" s="147" t="s">
        <v>59</v>
      </c>
      <c r="B160" s="164">
        <f>RES_hhdet_emi!B$34</f>
        <v>0</v>
      </c>
      <c r="C160" s="164">
        <f>RES_hhdet_emi!C$34</f>
        <v>0</v>
      </c>
      <c r="D160" s="164">
        <f>RES_hhdet_emi!D$34</f>
        <v>0</v>
      </c>
      <c r="E160" s="164">
        <f>RES_hhdet_emi!E$34</f>
        <v>0</v>
      </c>
      <c r="F160" s="164">
        <f>RES_hhdet_emi!F$34</f>
        <v>0</v>
      </c>
      <c r="G160" s="164">
        <f>RES_hhdet_emi!G$34</f>
        <v>0</v>
      </c>
      <c r="H160" s="164">
        <f>RES_hhdet_emi!H$34</f>
        <v>0</v>
      </c>
      <c r="I160" s="164">
        <f>RES_hhdet_emi!I$34</f>
        <v>0</v>
      </c>
      <c r="J160" s="164">
        <f>RES_hhdet_emi!J$34</f>
        <v>0</v>
      </c>
      <c r="K160" s="164">
        <f>RES_hhdet_emi!K$34</f>
        <v>0</v>
      </c>
      <c r="L160" s="164">
        <f>RES_hhdet_emi!L$34</f>
        <v>0</v>
      </c>
      <c r="M160" s="164">
        <f>RES_hhdet_emi!M$34</f>
        <v>0</v>
      </c>
      <c r="N160" s="164">
        <f>RES_hhdet_emi!N$34</f>
        <v>0</v>
      </c>
      <c r="O160" s="164">
        <f>RES_hhdet_emi!O$34</f>
        <v>0</v>
      </c>
      <c r="P160" s="164">
        <f>RES_hhdet_emi!P$34</f>
        <v>0</v>
      </c>
      <c r="Q160" s="164">
        <f>RES_hhdet_emi!Q$34</f>
        <v>0</v>
      </c>
    </row>
    <row r="161" spans="1:17" ht="12" customHeight="1" x14ac:dyDescent="0.25">
      <c r="A161" s="163" t="s">
        <v>142</v>
      </c>
      <c r="B161" s="162">
        <f>RES_hhdet_emi!B$35</f>
        <v>0</v>
      </c>
      <c r="C161" s="162">
        <f>RES_hhdet_emi!C$35</f>
        <v>0</v>
      </c>
      <c r="D161" s="162">
        <f>RES_hhdet_emi!D$35</f>
        <v>0</v>
      </c>
      <c r="E161" s="162">
        <f>RES_hhdet_emi!E$35</f>
        <v>0</v>
      </c>
      <c r="F161" s="162">
        <f>RES_hhdet_emi!F$35</f>
        <v>0</v>
      </c>
      <c r="G161" s="162">
        <f>RES_hhdet_emi!G$35</f>
        <v>0</v>
      </c>
      <c r="H161" s="162">
        <f>RES_hhdet_emi!H$35</f>
        <v>0</v>
      </c>
      <c r="I161" s="162">
        <f>RES_hhdet_emi!I$35</f>
        <v>0</v>
      </c>
      <c r="J161" s="162">
        <f>RES_hhdet_emi!J$35</f>
        <v>0</v>
      </c>
      <c r="K161" s="162">
        <f>RES_hhdet_emi!K$35</f>
        <v>0</v>
      </c>
      <c r="L161" s="162">
        <f>RES_hhdet_emi!L$35</f>
        <v>0</v>
      </c>
      <c r="M161" s="162">
        <f>RES_hhdet_emi!M$35</f>
        <v>0</v>
      </c>
      <c r="N161" s="162">
        <f>RES_hhdet_emi!N$35</f>
        <v>0</v>
      </c>
      <c r="O161" s="162">
        <f>RES_hhdet_emi!O$35</f>
        <v>0</v>
      </c>
      <c r="P161" s="162">
        <f>RES_hhdet_emi!P$35</f>
        <v>0</v>
      </c>
      <c r="Q161" s="162">
        <f>RES_hhdet_emi!Q$35</f>
        <v>0</v>
      </c>
    </row>
    <row r="162" spans="1:17" ht="12" customHeight="1" x14ac:dyDescent="0.25">
      <c r="A162" s="161" t="s">
        <v>141</v>
      </c>
      <c r="B162" s="160">
        <f>SUM(B163:B164)</f>
        <v>0</v>
      </c>
      <c r="C162" s="160">
        <f t="shared" ref="C162:Q162" si="30">SUM(C163:C164)</f>
        <v>0</v>
      </c>
      <c r="D162" s="160">
        <f t="shared" si="30"/>
        <v>0</v>
      </c>
      <c r="E162" s="160">
        <f t="shared" si="30"/>
        <v>0</v>
      </c>
      <c r="F162" s="160">
        <f t="shared" si="30"/>
        <v>0</v>
      </c>
      <c r="G162" s="160">
        <f t="shared" si="30"/>
        <v>0</v>
      </c>
      <c r="H162" s="160">
        <f t="shared" si="30"/>
        <v>0</v>
      </c>
      <c r="I162" s="160">
        <f t="shared" si="30"/>
        <v>0</v>
      </c>
      <c r="J162" s="160">
        <f t="shared" si="30"/>
        <v>0</v>
      </c>
      <c r="K162" s="160">
        <f t="shared" si="30"/>
        <v>0</v>
      </c>
      <c r="L162" s="160">
        <f t="shared" si="30"/>
        <v>0</v>
      </c>
      <c r="M162" s="160">
        <f t="shared" si="30"/>
        <v>0</v>
      </c>
      <c r="N162" s="160">
        <f t="shared" si="30"/>
        <v>0</v>
      </c>
      <c r="O162" s="160">
        <f t="shared" si="30"/>
        <v>0</v>
      </c>
      <c r="P162" s="160">
        <f t="shared" si="30"/>
        <v>0</v>
      </c>
      <c r="Q162" s="160">
        <f t="shared" si="30"/>
        <v>0</v>
      </c>
    </row>
    <row r="163" spans="1:17" ht="12" customHeight="1" x14ac:dyDescent="0.25">
      <c r="A163" s="148" t="s">
        <v>60</v>
      </c>
      <c r="B163" s="156">
        <f>RES_hhdet_emi!B$37</f>
        <v>0</v>
      </c>
      <c r="C163" s="156">
        <f>RES_hhdet_emi!C$37</f>
        <v>0</v>
      </c>
      <c r="D163" s="156">
        <f>RES_hhdet_emi!D$37</f>
        <v>0</v>
      </c>
      <c r="E163" s="156">
        <f>RES_hhdet_emi!E$37</f>
        <v>0</v>
      </c>
      <c r="F163" s="156">
        <f>RES_hhdet_emi!F$37</f>
        <v>0</v>
      </c>
      <c r="G163" s="156">
        <f>RES_hhdet_emi!G$37</f>
        <v>0</v>
      </c>
      <c r="H163" s="156">
        <f>RES_hhdet_emi!H$37</f>
        <v>0</v>
      </c>
      <c r="I163" s="156">
        <f>RES_hhdet_emi!I$37</f>
        <v>0</v>
      </c>
      <c r="J163" s="156">
        <f>RES_hhdet_emi!J$37</f>
        <v>0</v>
      </c>
      <c r="K163" s="156">
        <f>RES_hhdet_emi!K$37</f>
        <v>0</v>
      </c>
      <c r="L163" s="156">
        <f>RES_hhdet_emi!L$37</f>
        <v>0</v>
      </c>
      <c r="M163" s="156">
        <f>RES_hhdet_emi!M$37</f>
        <v>0</v>
      </c>
      <c r="N163" s="156">
        <f>RES_hhdet_emi!N$37</f>
        <v>0</v>
      </c>
      <c r="O163" s="156">
        <f>RES_hhdet_emi!O$37</f>
        <v>0</v>
      </c>
      <c r="P163" s="156">
        <f>RES_hhdet_emi!P$37</f>
        <v>0</v>
      </c>
      <c r="Q163" s="156">
        <f>RES_hhdet_emi!Q$37</f>
        <v>0</v>
      </c>
    </row>
    <row r="164" spans="1:17" ht="12" customHeight="1" x14ac:dyDescent="0.25">
      <c r="A164" s="148" t="s">
        <v>59</v>
      </c>
      <c r="B164" s="156">
        <f>RES_hhdet_emi!B$38</f>
        <v>0</v>
      </c>
      <c r="C164" s="156">
        <f>RES_hhdet_emi!C$38</f>
        <v>0</v>
      </c>
      <c r="D164" s="156">
        <f>RES_hhdet_emi!D$38</f>
        <v>0</v>
      </c>
      <c r="E164" s="156">
        <f>RES_hhdet_emi!E$38</f>
        <v>0</v>
      </c>
      <c r="F164" s="156">
        <f>RES_hhdet_emi!F$38</f>
        <v>0</v>
      </c>
      <c r="G164" s="156">
        <f>RES_hhdet_emi!G$38</f>
        <v>0</v>
      </c>
      <c r="H164" s="156">
        <f>RES_hhdet_emi!H$38</f>
        <v>0</v>
      </c>
      <c r="I164" s="156">
        <f>RES_hhdet_emi!I$38</f>
        <v>0</v>
      </c>
      <c r="J164" s="156">
        <f>RES_hhdet_emi!J$38</f>
        <v>0</v>
      </c>
      <c r="K164" s="156">
        <f>RES_hhdet_emi!K$38</f>
        <v>0</v>
      </c>
      <c r="L164" s="156">
        <f>RES_hhdet_emi!L$38</f>
        <v>0</v>
      </c>
      <c r="M164" s="156">
        <f>RES_hhdet_emi!M$38</f>
        <v>0</v>
      </c>
      <c r="N164" s="156">
        <f>RES_hhdet_emi!N$38</f>
        <v>0</v>
      </c>
      <c r="O164" s="156">
        <f>RES_hhdet_emi!O$38</f>
        <v>0</v>
      </c>
      <c r="P164" s="156">
        <f>RES_hhdet_emi!P$38</f>
        <v>0</v>
      </c>
      <c r="Q164" s="156">
        <f>RES_hhdet_emi!Q$38</f>
        <v>0</v>
      </c>
    </row>
    <row r="165" spans="1:17" ht="12" customHeight="1" x14ac:dyDescent="0.25">
      <c r="A165" s="158" t="s">
        <v>62</v>
      </c>
      <c r="B165" s="157">
        <f>SUM(B166:B167)</f>
        <v>26.42179862491577</v>
      </c>
      <c r="C165" s="157">
        <f t="shared" ref="C165:Q165" si="31">SUM(C166:C167)</f>
        <v>25.069997273185461</v>
      </c>
      <c r="D165" s="157">
        <f t="shared" si="31"/>
        <v>24.420540487578254</v>
      </c>
      <c r="E165" s="157">
        <f t="shared" si="31"/>
        <v>23.308013237981513</v>
      </c>
      <c r="F165" s="157">
        <f t="shared" si="31"/>
        <v>22.934812017975911</v>
      </c>
      <c r="G165" s="157">
        <f t="shared" si="31"/>
        <v>22.772347657143886</v>
      </c>
      <c r="H165" s="157">
        <f t="shared" si="31"/>
        <v>22.661442469150433</v>
      </c>
      <c r="I165" s="157">
        <f t="shared" si="31"/>
        <v>24.323043509796026</v>
      </c>
      <c r="J165" s="157">
        <f t="shared" si="31"/>
        <v>24.057018531134254</v>
      </c>
      <c r="K165" s="157">
        <f t="shared" si="31"/>
        <v>24.513484427206983</v>
      </c>
      <c r="L165" s="157">
        <f t="shared" si="31"/>
        <v>23.827464159825134</v>
      </c>
      <c r="M165" s="157">
        <f t="shared" si="31"/>
        <v>22.016695912454352</v>
      </c>
      <c r="N165" s="157">
        <f t="shared" si="31"/>
        <v>20.572208295953306</v>
      </c>
      <c r="O165" s="157">
        <f t="shared" si="31"/>
        <v>19.40829220128423</v>
      </c>
      <c r="P165" s="157">
        <f t="shared" si="31"/>
        <v>16.65349438778091</v>
      </c>
      <c r="Q165" s="157">
        <f t="shared" si="31"/>
        <v>16.093701848525559</v>
      </c>
    </row>
    <row r="166" spans="1:17" ht="12" customHeight="1" x14ac:dyDescent="0.25">
      <c r="A166" s="23" t="s">
        <v>57</v>
      </c>
      <c r="B166" s="156">
        <f>RES_hhdet_emi!B$40</f>
        <v>26.42179862491577</v>
      </c>
      <c r="C166" s="156">
        <f>RES_hhdet_emi!C$40</f>
        <v>25.069997273185461</v>
      </c>
      <c r="D166" s="156">
        <f>RES_hhdet_emi!D$40</f>
        <v>24.420540487578254</v>
      </c>
      <c r="E166" s="156">
        <f>RES_hhdet_emi!E$40</f>
        <v>23.308013237981513</v>
      </c>
      <c r="F166" s="156">
        <f>RES_hhdet_emi!F$40</f>
        <v>22.934812017975911</v>
      </c>
      <c r="G166" s="156">
        <f>RES_hhdet_emi!G$40</f>
        <v>22.772347657143886</v>
      </c>
      <c r="H166" s="156">
        <f>RES_hhdet_emi!H$40</f>
        <v>22.661442469150433</v>
      </c>
      <c r="I166" s="156">
        <f>RES_hhdet_emi!I$40</f>
        <v>24.323043509796026</v>
      </c>
      <c r="J166" s="156">
        <f>RES_hhdet_emi!J$40</f>
        <v>24.057018531134254</v>
      </c>
      <c r="K166" s="156">
        <f>RES_hhdet_emi!K$40</f>
        <v>24.513484427206983</v>
      </c>
      <c r="L166" s="156">
        <f>RES_hhdet_emi!L$40</f>
        <v>23.827464159825134</v>
      </c>
      <c r="M166" s="156">
        <f>RES_hhdet_emi!M$40</f>
        <v>22.016695912454352</v>
      </c>
      <c r="N166" s="156">
        <f>RES_hhdet_emi!N$40</f>
        <v>20.572208295953306</v>
      </c>
      <c r="O166" s="156">
        <f>RES_hhdet_emi!O$40</f>
        <v>19.40829220128423</v>
      </c>
      <c r="P166" s="156">
        <f>RES_hhdet_emi!P$40</f>
        <v>16.65349438778091</v>
      </c>
      <c r="Q166" s="156">
        <f>RES_hhdet_emi!Q$40</f>
        <v>16.093701848525559</v>
      </c>
    </row>
    <row r="167" spans="1:17" ht="12" customHeight="1" x14ac:dyDescent="0.25">
      <c r="A167" s="29" t="s">
        <v>140</v>
      </c>
      <c r="B167" s="57">
        <f>RES_hhdet_emi!B$41</f>
        <v>0</v>
      </c>
      <c r="C167" s="57">
        <f>RES_hhdet_emi!C$41</f>
        <v>0</v>
      </c>
      <c r="D167" s="57">
        <f>RES_hhdet_emi!D$41</f>
        <v>0</v>
      </c>
      <c r="E167" s="57">
        <f>RES_hhdet_emi!E$41</f>
        <v>0</v>
      </c>
      <c r="F167" s="57">
        <f>RES_hhdet_emi!F$41</f>
        <v>0</v>
      </c>
      <c r="G167" s="57">
        <f>RES_hhdet_emi!G$41</f>
        <v>0</v>
      </c>
      <c r="H167" s="57">
        <f>RES_hhdet_emi!H$41</f>
        <v>0</v>
      </c>
      <c r="I167" s="57">
        <f>RES_hhdet_emi!I$41</f>
        <v>0</v>
      </c>
      <c r="J167" s="57">
        <f>RES_hhdet_emi!J$41</f>
        <v>0</v>
      </c>
      <c r="K167" s="57">
        <f>RES_hhdet_emi!K$41</f>
        <v>0</v>
      </c>
      <c r="L167" s="57">
        <f>RES_hhdet_emi!L$41</f>
        <v>0</v>
      </c>
      <c r="M167" s="57">
        <f>RES_hhdet_emi!M$41</f>
        <v>0</v>
      </c>
      <c r="N167" s="57">
        <f>RES_hhdet_emi!N$41</f>
        <v>0</v>
      </c>
      <c r="O167" s="57">
        <f>RES_hhdet_emi!O$41</f>
        <v>0</v>
      </c>
      <c r="P167" s="57">
        <f>RES_hhdet_emi!P$41</f>
        <v>0</v>
      </c>
      <c r="Q167" s="57">
        <f>RES_hhdet_emi!Q$41</f>
        <v>0</v>
      </c>
    </row>
    <row r="169" spans="1:17" ht="12" customHeight="1" x14ac:dyDescent="0.25">
      <c r="A169" s="152" t="s">
        <v>198</v>
      </c>
      <c r="B169" s="168">
        <f>SUM(B170,B173,B175,B184)</f>
        <v>16081.533065812102</v>
      </c>
      <c r="C169" s="168">
        <f t="shared" ref="C169:Q169" si="32">SUM(C170,C173,C175,C184)</f>
        <v>16181.576365360002</v>
      </c>
      <c r="D169" s="168">
        <f t="shared" si="32"/>
        <v>16295.989951884192</v>
      </c>
      <c r="E169" s="168">
        <f t="shared" si="32"/>
        <v>16534.075432944133</v>
      </c>
      <c r="F169" s="168">
        <f t="shared" si="32"/>
        <v>17075.06528288472</v>
      </c>
      <c r="G169" s="168">
        <f t="shared" si="32"/>
        <v>16525.924607436104</v>
      </c>
      <c r="H169" s="168">
        <f t="shared" si="32"/>
        <v>15811.255859413392</v>
      </c>
      <c r="I169" s="168">
        <f t="shared" si="32"/>
        <v>14526.127087378036</v>
      </c>
      <c r="J169" s="168">
        <f t="shared" si="32"/>
        <v>14881.843385332972</v>
      </c>
      <c r="K169" s="168">
        <f t="shared" si="32"/>
        <v>14593.340347189884</v>
      </c>
      <c r="L169" s="168">
        <f t="shared" si="32"/>
        <v>14982.994872880236</v>
      </c>
      <c r="M169" s="168">
        <f t="shared" si="32"/>
        <v>11982.987614101276</v>
      </c>
      <c r="N169" s="168">
        <f t="shared" si="32"/>
        <v>13479.490849738231</v>
      </c>
      <c r="O169" s="168">
        <f t="shared" si="32"/>
        <v>13850.57602076586</v>
      </c>
      <c r="P169" s="168">
        <f t="shared" si="32"/>
        <v>11618.65894597813</v>
      </c>
      <c r="Q169" s="168">
        <f t="shared" si="32"/>
        <v>11911.924101648476</v>
      </c>
    </row>
    <row r="170" spans="1:17" ht="12" customHeight="1" x14ac:dyDescent="0.25">
      <c r="A170" s="158" t="s">
        <v>65</v>
      </c>
      <c r="B170" s="157">
        <f>SUM(B171:B172)</f>
        <v>12477.67310969682</v>
      </c>
      <c r="C170" s="157">
        <f t="shared" ref="C170:Q170" si="33">SUM(C171:C172)</f>
        <v>12568.3258952328</v>
      </c>
      <c r="D170" s="157">
        <f t="shared" si="33"/>
        <v>12699.661841227375</v>
      </c>
      <c r="E170" s="157">
        <f t="shared" si="33"/>
        <v>12868.997557239474</v>
      </c>
      <c r="F170" s="157">
        <f t="shared" si="33"/>
        <v>13394.577387785841</v>
      </c>
      <c r="G170" s="157">
        <f t="shared" si="33"/>
        <v>13005.214675236464</v>
      </c>
      <c r="H170" s="157">
        <f t="shared" si="33"/>
        <v>12295.698943075382</v>
      </c>
      <c r="I170" s="157">
        <f t="shared" si="33"/>
        <v>11040.617581100169</v>
      </c>
      <c r="J170" s="157">
        <f t="shared" si="33"/>
        <v>11356.380556544716</v>
      </c>
      <c r="K170" s="157">
        <f t="shared" si="33"/>
        <v>11171.383413834206</v>
      </c>
      <c r="L170" s="157">
        <f t="shared" si="33"/>
        <v>11273.486638826793</v>
      </c>
      <c r="M170" s="157">
        <f t="shared" si="33"/>
        <v>8789.6741899868266</v>
      </c>
      <c r="N170" s="157">
        <f t="shared" si="33"/>
        <v>9664.5539922210373</v>
      </c>
      <c r="O170" s="157">
        <f t="shared" si="33"/>
        <v>9899.0391344477393</v>
      </c>
      <c r="P170" s="157">
        <f t="shared" si="33"/>
        <v>8082.9142939936983</v>
      </c>
      <c r="Q170" s="157">
        <f t="shared" si="33"/>
        <v>8287.4382167678687</v>
      </c>
    </row>
    <row r="171" spans="1:17" ht="12" customHeight="1" x14ac:dyDescent="0.25">
      <c r="A171" s="23" t="s">
        <v>84</v>
      </c>
      <c r="B171" s="156">
        <f>IF(B95=0,0,B95/0.086*1000000/B$7)</f>
        <v>12329.42036178405</v>
      </c>
      <c r="C171" s="156">
        <f t="shared" ref="C171:Q172" si="34">IF(C95=0,0,C95/0.086*1000000/C$7)</f>
        <v>12411.014580772267</v>
      </c>
      <c r="D171" s="156">
        <f t="shared" si="34"/>
        <v>12526.451006684918</v>
      </c>
      <c r="E171" s="156">
        <f t="shared" si="34"/>
        <v>12637.489779367845</v>
      </c>
      <c r="F171" s="156">
        <f t="shared" si="34"/>
        <v>13172.591811906686</v>
      </c>
      <c r="G171" s="156">
        <f t="shared" si="34"/>
        <v>12867.403559293265</v>
      </c>
      <c r="H171" s="156">
        <f t="shared" si="34"/>
        <v>12130.922142703406</v>
      </c>
      <c r="I171" s="156">
        <f t="shared" si="34"/>
        <v>10890.185933339866</v>
      </c>
      <c r="J171" s="156">
        <f t="shared" si="34"/>
        <v>11154.025105956212</v>
      </c>
      <c r="K171" s="156">
        <f t="shared" si="34"/>
        <v>11026.501686245325</v>
      </c>
      <c r="L171" s="156">
        <f t="shared" si="34"/>
        <v>11000.08710612367</v>
      </c>
      <c r="M171" s="156">
        <f t="shared" si="34"/>
        <v>8683.6800887626323</v>
      </c>
      <c r="N171" s="156">
        <f t="shared" si="34"/>
        <v>9392.5362902311881</v>
      </c>
      <c r="O171" s="156">
        <f t="shared" si="34"/>
        <v>9538.201246211378</v>
      </c>
      <c r="P171" s="156">
        <f t="shared" si="34"/>
        <v>7924.1215850873414</v>
      </c>
      <c r="Q171" s="156">
        <f t="shared" si="34"/>
        <v>8056.8190146021016</v>
      </c>
    </row>
    <row r="172" spans="1:17" ht="12" customHeight="1" x14ac:dyDescent="0.25">
      <c r="A172" s="23" t="s">
        <v>60</v>
      </c>
      <c r="B172" s="156">
        <f>IF(B96=0,0,B96/0.086*1000000/B$7)</f>
        <v>148.25274791276922</v>
      </c>
      <c r="C172" s="156">
        <f t="shared" si="34"/>
        <v>157.3113144605326</v>
      </c>
      <c r="D172" s="156">
        <f t="shared" si="34"/>
        <v>173.21083454245621</v>
      </c>
      <c r="E172" s="156">
        <f t="shared" si="34"/>
        <v>231.50777787163014</v>
      </c>
      <c r="F172" s="156">
        <f t="shared" si="34"/>
        <v>221.98557587915448</v>
      </c>
      <c r="G172" s="156">
        <f t="shared" si="34"/>
        <v>137.81111594319879</v>
      </c>
      <c r="H172" s="156">
        <f t="shared" si="34"/>
        <v>164.77680037197638</v>
      </c>
      <c r="I172" s="156">
        <f t="shared" si="34"/>
        <v>150.43164776030284</v>
      </c>
      <c r="J172" s="156">
        <f t="shared" si="34"/>
        <v>202.35545058850474</v>
      </c>
      <c r="K172" s="156">
        <f t="shared" si="34"/>
        <v>144.8817275888816</v>
      </c>
      <c r="L172" s="156">
        <f t="shared" si="34"/>
        <v>273.39953270312174</v>
      </c>
      <c r="M172" s="156">
        <f t="shared" si="34"/>
        <v>105.99410122419367</v>
      </c>
      <c r="N172" s="156">
        <f t="shared" si="34"/>
        <v>272.0177019898494</v>
      </c>
      <c r="O172" s="156">
        <f t="shared" si="34"/>
        <v>360.83788823636053</v>
      </c>
      <c r="P172" s="156">
        <f t="shared" si="34"/>
        <v>158.79270890635709</v>
      </c>
      <c r="Q172" s="156">
        <f t="shared" si="34"/>
        <v>230.61920216576783</v>
      </c>
    </row>
    <row r="173" spans="1:17" ht="12" customHeight="1" x14ac:dyDescent="0.25">
      <c r="A173" s="158" t="s">
        <v>112</v>
      </c>
      <c r="B173" s="157">
        <f>B174</f>
        <v>13.929374645250236</v>
      </c>
      <c r="C173" s="157">
        <f t="shared" ref="C173:Q173" si="35">C174</f>
        <v>14.044778305231178</v>
      </c>
      <c r="D173" s="157">
        <f t="shared" si="35"/>
        <v>14.520840366230971</v>
      </c>
      <c r="E173" s="157">
        <f t="shared" si="35"/>
        <v>14.438943358666739</v>
      </c>
      <c r="F173" s="157">
        <f t="shared" si="35"/>
        <v>14.567909770574982</v>
      </c>
      <c r="G173" s="157">
        <f t="shared" si="35"/>
        <v>14.970419007694709</v>
      </c>
      <c r="H173" s="157">
        <f t="shared" si="35"/>
        <v>14.843196574231284</v>
      </c>
      <c r="I173" s="157">
        <f t="shared" si="35"/>
        <v>14.730776134806051</v>
      </c>
      <c r="J173" s="157">
        <f t="shared" si="35"/>
        <v>14.81994259789411</v>
      </c>
      <c r="K173" s="157">
        <f t="shared" si="35"/>
        <v>15.122021788845171</v>
      </c>
      <c r="L173" s="157">
        <f t="shared" si="35"/>
        <v>15.258091490956348</v>
      </c>
      <c r="M173" s="157">
        <f t="shared" si="35"/>
        <v>14.795095271115949</v>
      </c>
      <c r="N173" s="157">
        <f t="shared" si="35"/>
        <v>15.456097315292581</v>
      </c>
      <c r="O173" s="157">
        <f t="shared" si="35"/>
        <v>16.353854281934264</v>
      </c>
      <c r="P173" s="157">
        <f t="shared" si="35"/>
        <v>15.704003523135642</v>
      </c>
      <c r="Q173" s="157">
        <f t="shared" si="35"/>
        <v>15.994950153460847</v>
      </c>
    </row>
    <row r="174" spans="1:17" ht="12" customHeight="1" x14ac:dyDescent="0.25">
      <c r="A174" s="23" t="s">
        <v>60</v>
      </c>
      <c r="B174" s="156">
        <f t="shared" ref="B174:Q184" si="36">IF(B98=0,0,B98/0.086*1000000/B$5)</f>
        <v>13.929374645250236</v>
      </c>
      <c r="C174" s="156">
        <f t="shared" si="36"/>
        <v>14.044778305231178</v>
      </c>
      <c r="D174" s="156">
        <f t="shared" si="36"/>
        <v>14.520840366230971</v>
      </c>
      <c r="E174" s="156">
        <f t="shared" si="36"/>
        <v>14.438943358666739</v>
      </c>
      <c r="F174" s="156">
        <f t="shared" si="36"/>
        <v>14.567909770574982</v>
      </c>
      <c r="G174" s="156">
        <f t="shared" si="36"/>
        <v>14.970419007694709</v>
      </c>
      <c r="H174" s="156">
        <f t="shared" si="36"/>
        <v>14.843196574231284</v>
      </c>
      <c r="I174" s="156">
        <f t="shared" si="36"/>
        <v>14.730776134806051</v>
      </c>
      <c r="J174" s="156">
        <f t="shared" si="36"/>
        <v>14.81994259789411</v>
      </c>
      <c r="K174" s="156">
        <f t="shared" si="36"/>
        <v>15.122021788845171</v>
      </c>
      <c r="L174" s="156">
        <f t="shared" si="36"/>
        <v>15.258091490956348</v>
      </c>
      <c r="M174" s="156">
        <f t="shared" si="36"/>
        <v>14.795095271115949</v>
      </c>
      <c r="N174" s="156">
        <f t="shared" si="36"/>
        <v>15.456097315292581</v>
      </c>
      <c r="O174" s="156">
        <f t="shared" si="36"/>
        <v>16.353854281934264</v>
      </c>
      <c r="P174" s="156">
        <f t="shared" si="36"/>
        <v>15.704003523135642</v>
      </c>
      <c r="Q174" s="156">
        <f t="shared" si="36"/>
        <v>15.994950153460847</v>
      </c>
    </row>
    <row r="175" spans="1:17" ht="12" customHeight="1" x14ac:dyDescent="0.25">
      <c r="A175" s="158" t="s">
        <v>63</v>
      </c>
      <c r="B175" s="157">
        <f t="shared" si="36"/>
        <v>2368.154415189772</v>
      </c>
      <c r="C175" s="157">
        <f t="shared" si="36"/>
        <v>2389.9398980274327</v>
      </c>
      <c r="D175" s="157">
        <f t="shared" si="36"/>
        <v>2369.9617520783036</v>
      </c>
      <c r="E175" s="157">
        <f t="shared" si="36"/>
        <v>2406.9745784293846</v>
      </c>
      <c r="F175" s="157">
        <f t="shared" si="36"/>
        <v>2424.0963877884283</v>
      </c>
      <c r="G175" s="157">
        <f t="shared" si="36"/>
        <v>2315.7983090778421</v>
      </c>
      <c r="H175" s="157">
        <f t="shared" si="36"/>
        <v>2306.4814792230104</v>
      </c>
      <c r="I175" s="157">
        <f t="shared" si="36"/>
        <v>2293.2041640512948</v>
      </c>
      <c r="J175" s="157">
        <f t="shared" si="36"/>
        <v>2288.3803181295953</v>
      </c>
      <c r="K175" s="157">
        <f t="shared" si="36"/>
        <v>2210.4766264423656</v>
      </c>
      <c r="L175" s="157">
        <f t="shared" si="36"/>
        <v>2415.4041711007185</v>
      </c>
      <c r="M175" s="157">
        <f t="shared" si="36"/>
        <v>2051.4403145666652</v>
      </c>
      <c r="N175" s="157">
        <f t="shared" si="36"/>
        <v>2513.3365430973654</v>
      </c>
      <c r="O175" s="157">
        <f t="shared" si="36"/>
        <v>2574.4534760346182</v>
      </c>
      <c r="P175" s="157">
        <f t="shared" si="36"/>
        <v>2334.6066810455395</v>
      </c>
      <c r="Q175" s="157">
        <f t="shared" si="36"/>
        <v>2377.3262970805658</v>
      </c>
    </row>
    <row r="176" spans="1:17" ht="12" customHeight="1" x14ac:dyDescent="0.25">
      <c r="A176" s="167" t="s">
        <v>169</v>
      </c>
      <c r="B176" s="132">
        <f>IF(B100=0,0,B100/0.086*1000000/B$11)</f>
        <v>2567.0419373167606</v>
      </c>
      <c r="C176" s="132">
        <f t="shared" ref="C176:Q176" si="37">IF(C100=0,0,C100/0.086*1000000/C$11)</f>
        <v>2560.171140867089</v>
      </c>
      <c r="D176" s="132">
        <f t="shared" si="37"/>
        <v>2515.6906253599268</v>
      </c>
      <c r="E176" s="132">
        <f t="shared" si="37"/>
        <v>2512.0203289340616</v>
      </c>
      <c r="F176" s="132">
        <f t="shared" si="37"/>
        <v>2512.1331369319269</v>
      </c>
      <c r="G176" s="132">
        <f t="shared" si="37"/>
        <v>2483.0311560311065</v>
      </c>
      <c r="H176" s="132">
        <f t="shared" si="37"/>
        <v>2448.8377150577567</v>
      </c>
      <c r="I176" s="132">
        <f t="shared" si="37"/>
        <v>2425.6644672504394</v>
      </c>
      <c r="J176" s="132">
        <f t="shared" si="37"/>
        <v>2408.6973839969151</v>
      </c>
      <c r="K176" s="132">
        <f t="shared" si="37"/>
        <v>2403.4134954690912</v>
      </c>
      <c r="L176" s="132">
        <f t="shared" si="37"/>
        <v>2393.5549232152921</v>
      </c>
      <c r="M176" s="132">
        <f t="shared" si="37"/>
        <v>2182.2227327812097</v>
      </c>
      <c r="N176" s="132">
        <f t="shared" si="37"/>
        <v>2487.5284922614132</v>
      </c>
      <c r="O176" s="132">
        <f t="shared" si="37"/>
        <v>2472.2566632375197</v>
      </c>
      <c r="P176" s="132">
        <f t="shared" si="37"/>
        <v>2424.3459164764618</v>
      </c>
      <c r="Q176" s="132">
        <f t="shared" si="37"/>
        <v>2392.6602272640666</v>
      </c>
    </row>
    <row r="177" spans="1:17" ht="12" customHeight="1" x14ac:dyDescent="0.25">
      <c r="A177" s="167" t="s">
        <v>168</v>
      </c>
      <c r="B177" s="132">
        <f>IF(B101=0,0,B101/0.086*1000000/B$12)</f>
        <v>2151.0123025625439</v>
      </c>
      <c r="C177" s="132">
        <f t="shared" ref="C177:Q179" si="38">IF(C101=0,0,C101/0.086*1000000/C$12)</f>
        <v>2162.8154992734512</v>
      </c>
      <c r="D177" s="132">
        <f t="shared" si="38"/>
        <v>2129.0144684843331</v>
      </c>
      <c r="E177" s="132">
        <f t="shared" si="38"/>
        <v>2129.7029913978049</v>
      </c>
      <c r="F177" s="132">
        <f t="shared" si="38"/>
        <v>2133.5976631195654</v>
      </c>
      <c r="G177" s="132">
        <f t="shared" si="38"/>
        <v>2112.1504974734735</v>
      </c>
      <c r="H177" s="132">
        <f t="shared" si="38"/>
        <v>2087.3087973172292</v>
      </c>
      <c r="I177" s="132">
        <f t="shared" si="38"/>
        <v>2071.3956836154739</v>
      </c>
      <c r="J177" s="132">
        <f t="shared" si="38"/>
        <v>2061.3815040622362</v>
      </c>
      <c r="K177" s="132">
        <f t="shared" si="38"/>
        <v>2060.5287850764112</v>
      </c>
      <c r="L177" s="132">
        <f t="shared" si="38"/>
        <v>2056.147026654186</v>
      </c>
      <c r="M177" s="132">
        <f t="shared" si="38"/>
        <v>1874.8643377399276</v>
      </c>
      <c r="N177" s="132">
        <f t="shared" si="38"/>
        <v>2158.0268922600244</v>
      </c>
      <c r="O177" s="132">
        <f t="shared" si="38"/>
        <v>2126.0288519399815</v>
      </c>
      <c r="P177" s="132">
        <f t="shared" si="38"/>
        <v>2086.1110152694691</v>
      </c>
      <c r="Q177" s="132">
        <f t="shared" si="38"/>
        <v>2060.3344835481917</v>
      </c>
    </row>
    <row r="178" spans="1:17" ht="12" customHeight="1" x14ac:dyDescent="0.25">
      <c r="A178" s="166" t="s">
        <v>57</v>
      </c>
      <c r="B178" s="165">
        <f t="shared" ref="B178:B179" si="39">IF(B102=0,0,B102/0.086*1000000/B$12)</f>
        <v>1637.7727560081107</v>
      </c>
      <c r="C178" s="165">
        <f t="shared" si="38"/>
        <v>1664.1112415636317</v>
      </c>
      <c r="D178" s="165">
        <f t="shared" si="38"/>
        <v>1635.1989064838979</v>
      </c>
      <c r="E178" s="165">
        <f t="shared" si="38"/>
        <v>1632.8132138070894</v>
      </c>
      <c r="F178" s="165">
        <f t="shared" si="38"/>
        <v>1632.8865390057156</v>
      </c>
      <c r="G178" s="165">
        <f t="shared" si="38"/>
        <v>1613.9702514202136</v>
      </c>
      <c r="H178" s="165">
        <f t="shared" si="38"/>
        <v>1591.7445147875217</v>
      </c>
      <c r="I178" s="165">
        <f t="shared" si="38"/>
        <v>1576.6819037127923</v>
      </c>
      <c r="J178" s="165">
        <f t="shared" si="38"/>
        <v>1565.6532995980428</v>
      </c>
      <c r="K178" s="165">
        <f t="shared" si="38"/>
        <v>1562.2187720549034</v>
      </c>
      <c r="L178" s="165">
        <f t="shared" si="38"/>
        <v>1555.8107000899643</v>
      </c>
      <c r="M178" s="165">
        <f t="shared" si="38"/>
        <v>1418.4447763078083</v>
      </c>
      <c r="N178" s="165">
        <f t="shared" si="38"/>
        <v>1666.6440898151673</v>
      </c>
      <c r="O178" s="165">
        <f t="shared" si="38"/>
        <v>1606.9668311044072</v>
      </c>
      <c r="P178" s="165">
        <f t="shared" si="38"/>
        <v>1575.8248457097195</v>
      </c>
      <c r="Q178" s="165">
        <f t="shared" si="38"/>
        <v>1555.2291477216688</v>
      </c>
    </row>
    <row r="179" spans="1:17" ht="12" customHeight="1" x14ac:dyDescent="0.25">
      <c r="A179" s="147" t="s">
        <v>59</v>
      </c>
      <c r="B179" s="164">
        <f t="shared" si="39"/>
        <v>513.23954655443322</v>
      </c>
      <c r="C179" s="164">
        <f t="shared" si="38"/>
        <v>498.70425770981967</v>
      </c>
      <c r="D179" s="164">
        <f t="shared" si="38"/>
        <v>493.81556200043553</v>
      </c>
      <c r="E179" s="164">
        <f t="shared" si="38"/>
        <v>496.88977759071605</v>
      </c>
      <c r="F179" s="164">
        <f t="shared" si="38"/>
        <v>500.71112411384985</v>
      </c>
      <c r="G179" s="164">
        <f t="shared" si="38"/>
        <v>498.18024605326036</v>
      </c>
      <c r="H179" s="164">
        <f t="shared" si="38"/>
        <v>495.56428252970727</v>
      </c>
      <c r="I179" s="164">
        <f t="shared" si="38"/>
        <v>494.71377990268149</v>
      </c>
      <c r="J179" s="164">
        <f t="shared" si="38"/>
        <v>495.72820446419303</v>
      </c>
      <c r="K179" s="164">
        <f t="shared" si="38"/>
        <v>498.31001302150781</v>
      </c>
      <c r="L179" s="164">
        <f t="shared" si="38"/>
        <v>500.33632656422168</v>
      </c>
      <c r="M179" s="164">
        <f t="shared" si="38"/>
        <v>456.41956143211985</v>
      </c>
      <c r="N179" s="164">
        <f t="shared" si="38"/>
        <v>491.38280244485696</v>
      </c>
      <c r="O179" s="164">
        <f t="shared" si="38"/>
        <v>519.06202083557457</v>
      </c>
      <c r="P179" s="164">
        <f t="shared" si="38"/>
        <v>510.28616955974985</v>
      </c>
      <c r="Q179" s="164">
        <f t="shared" si="38"/>
        <v>505.105335826523</v>
      </c>
    </row>
    <row r="180" spans="1:17" ht="12" customHeight="1" x14ac:dyDescent="0.25">
      <c r="A180" s="163" t="s">
        <v>142</v>
      </c>
      <c r="B180" s="162">
        <f>IF(B104=0,0,B104/0.086*1000000/B$13)</f>
        <v>2197.9444261956178</v>
      </c>
      <c r="C180" s="162">
        <f t="shared" ref="C180:Q180" si="40">IF(C104=0,0,C104/0.086*1000000/C$13)</f>
        <v>2243.5521284191263</v>
      </c>
      <c r="D180" s="162">
        <f t="shared" si="40"/>
        <v>2244.3559303359871</v>
      </c>
      <c r="E180" s="162">
        <f t="shared" si="40"/>
        <v>2319.0464291196208</v>
      </c>
      <c r="F180" s="162">
        <f t="shared" si="40"/>
        <v>2351.7200095306666</v>
      </c>
      <c r="G180" s="162">
        <f t="shared" si="40"/>
        <v>2163.55094085478</v>
      </c>
      <c r="H180" s="162">
        <f t="shared" si="40"/>
        <v>2180.523142246137</v>
      </c>
      <c r="I180" s="162">
        <f t="shared" si="40"/>
        <v>2179.0927318294939</v>
      </c>
      <c r="J180" s="162">
        <f t="shared" si="40"/>
        <v>2189.3769154825536</v>
      </c>
      <c r="K180" s="162">
        <f t="shared" si="40"/>
        <v>2035.2507406341392</v>
      </c>
      <c r="L180" s="162">
        <f t="shared" si="40"/>
        <v>2473.1837524466641</v>
      </c>
      <c r="M180" s="162">
        <f t="shared" si="40"/>
        <v>1943.8872935736561</v>
      </c>
      <c r="N180" s="162">
        <f t="shared" si="40"/>
        <v>2582.8619665614488</v>
      </c>
      <c r="O180" s="162">
        <f t="shared" si="40"/>
        <v>2734.8630396938574</v>
      </c>
      <c r="P180" s="162">
        <f t="shared" si="40"/>
        <v>2276.6228721561247</v>
      </c>
      <c r="Q180" s="162">
        <f t="shared" si="40"/>
        <v>2406.3557755751253</v>
      </c>
    </row>
    <row r="181" spans="1:17" ht="12" customHeight="1" x14ac:dyDescent="0.25">
      <c r="A181" s="161" t="s">
        <v>141</v>
      </c>
      <c r="B181" s="160">
        <f>IF(B105=0,0,B105/0.086*1000000/B$14)</f>
        <v>1915.5280904672461</v>
      </c>
      <c r="C181" s="160">
        <f t="shared" ref="C181:Q183" si="41">IF(C105=0,0,C105/0.086*1000000/C$14)</f>
        <v>1957.0131411822831</v>
      </c>
      <c r="D181" s="160">
        <f t="shared" si="41"/>
        <v>1952.64691671879</v>
      </c>
      <c r="E181" s="160">
        <f t="shared" si="41"/>
        <v>2004.2699565184221</v>
      </c>
      <c r="F181" s="160">
        <f t="shared" si="41"/>
        <v>2029.3291303087387</v>
      </c>
      <c r="G181" s="160">
        <f t="shared" si="41"/>
        <v>1904.4883576088737</v>
      </c>
      <c r="H181" s="160">
        <f t="shared" si="41"/>
        <v>1912.9043249896774</v>
      </c>
      <c r="I181" s="160">
        <f t="shared" si="41"/>
        <v>1911.1240555918616</v>
      </c>
      <c r="J181" s="160">
        <f t="shared" si="41"/>
        <v>1918.8231995278954</v>
      </c>
      <c r="K181" s="160">
        <f t="shared" si="41"/>
        <v>1821.2229944336914</v>
      </c>
      <c r="L181" s="160">
        <f t="shared" si="41"/>
        <v>2107.905765654572</v>
      </c>
      <c r="M181" s="160">
        <f t="shared" si="41"/>
        <v>1719.9463022550101</v>
      </c>
      <c r="N181" s="160">
        <f t="shared" si="41"/>
        <v>2221.9003200410421</v>
      </c>
      <c r="O181" s="160">
        <f t="shared" si="41"/>
        <v>2296.7229966366053</v>
      </c>
      <c r="P181" s="160">
        <f t="shared" si="41"/>
        <v>1990.0910364612528</v>
      </c>
      <c r="Q181" s="160">
        <f t="shared" si="41"/>
        <v>2069.2365899503757</v>
      </c>
    </row>
    <row r="182" spans="1:17" ht="12" customHeight="1" x14ac:dyDescent="0.25">
      <c r="A182" s="148" t="s">
        <v>60</v>
      </c>
      <c r="B182" s="156">
        <f t="shared" ref="B182:B183" si="42">IF(B106=0,0,B106/0.086*1000000/B$14)</f>
        <v>1402.2885439128129</v>
      </c>
      <c r="C182" s="156">
        <f t="shared" si="41"/>
        <v>1458.3088834724638</v>
      </c>
      <c r="D182" s="156">
        <f t="shared" si="41"/>
        <v>1458.8313547183543</v>
      </c>
      <c r="E182" s="156">
        <f t="shared" si="41"/>
        <v>1507.3801789277065</v>
      </c>
      <c r="F182" s="156">
        <f t="shared" si="41"/>
        <v>1528.6180061948885</v>
      </c>
      <c r="G182" s="156">
        <f t="shared" si="41"/>
        <v>1406.3081115556129</v>
      </c>
      <c r="H182" s="156">
        <f t="shared" si="41"/>
        <v>1417.3400424599699</v>
      </c>
      <c r="I182" s="156">
        <f t="shared" si="41"/>
        <v>1416.4102756891796</v>
      </c>
      <c r="J182" s="156">
        <f t="shared" si="41"/>
        <v>1423.0949950637025</v>
      </c>
      <c r="K182" s="156">
        <f t="shared" si="41"/>
        <v>1322.9129814121836</v>
      </c>
      <c r="L182" s="156">
        <f t="shared" si="41"/>
        <v>1607.56943909035</v>
      </c>
      <c r="M182" s="156">
        <f t="shared" si="41"/>
        <v>1263.5267408228908</v>
      </c>
      <c r="N182" s="156">
        <f t="shared" si="41"/>
        <v>1730.5175175961854</v>
      </c>
      <c r="O182" s="156">
        <f t="shared" si="41"/>
        <v>1777.6609758010311</v>
      </c>
      <c r="P182" s="156">
        <f t="shared" si="41"/>
        <v>1479.8048669015027</v>
      </c>
      <c r="Q182" s="156">
        <f t="shared" si="41"/>
        <v>1564.1312541238531</v>
      </c>
    </row>
    <row r="183" spans="1:17" ht="12" customHeight="1" x14ac:dyDescent="0.25">
      <c r="A183" s="148" t="s">
        <v>59</v>
      </c>
      <c r="B183" s="156">
        <f t="shared" si="42"/>
        <v>513.2395465544331</v>
      </c>
      <c r="C183" s="156">
        <f t="shared" si="41"/>
        <v>498.7042577098195</v>
      </c>
      <c r="D183" s="156">
        <f t="shared" si="41"/>
        <v>493.81556200043582</v>
      </c>
      <c r="E183" s="156">
        <f t="shared" si="41"/>
        <v>496.88977759071577</v>
      </c>
      <c r="F183" s="156">
        <f t="shared" si="41"/>
        <v>500.71112411384985</v>
      </c>
      <c r="G183" s="156">
        <f t="shared" si="41"/>
        <v>498.18024605326053</v>
      </c>
      <c r="H183" s="156">
        <f t="shared" si="41"/>
        <v>495.56428252970716</v>
      </c>
      <c r="I183" s="156">
        <f t="shared" si="41"/>
        <v>494.71377990268223</v>
      </c>
      <c r="J183" s="156">
        <f t="shared" si="41"/>
        <v>495.72820446419314</v>
      </c>
      <c r="K183" s="156">
        <f t="shared" si="41"/>
        <v>498.31001302150804</v>
      </c>
      <c r="L183" s="156">
        <f t="shared" si="41"/>
        <v>500.33632656422191</v>
      </c>
      <c r="M183" s="156">
        <f t="shared" si="41"/>
        <v>456.41956143211939</v>
      </c>
      <c r="N183" s="156">
        <f t="shared" si="41"/>
        <v>491.38280244485674</v>
      </c>
      <c r="O183" s="156">
        <f t="shared" si="41"/>
        <v>519.06202083557469</v>
      </c>
      <c r="P183" s="156">
        <f t="shared" si="41"/>
        <v>510.28616955975002</v>
      </c>
      <c r="Q183" s="156">
        <f t="shared" si="41"/>
        <v>505.10533582652278</v>
      </c>
    </row>
    <row r="184" spans="1:17" ht="12" customHeight="1" x14ac:dyDescent="0.25">
      <c r="A184" s="158" t="s">
        <v>62</v>
      </c>
      <c r="B184" s="157">
        <f t="shared" si="36"/>
        <v>1221.7761662802614</v>
      </c>
      <c r="C184" s="157">
        <f t="shared" si="36"/>
        <v>1209.2657937945391</v>
      </c>
      <c r="D184" s="157">
        <f t="shared" si="36"/>
        <v>1211.845518212283</v>
      </c>
      <c r="E184" s="157">
        <f t="shared" si="36"/>
        <v>1243.6643539166078</v>
      </c>
      <c r="F184" s="157">
        <f t="shared" si="36"/>
        <v>1241.8235975398757</v>
      </c>
      <c r="G184" s="157">
        <f t="shared" si="36"/>
        <v>1189.941204114102</v>
      </c>
      <c r="H184" s="157">
        <f t="shared" si="36"/>
        <v>1194.2322405407685</v>
      </c>
      <c r="I184" s="157">
        <f t="shared" si="36"/>
        <v>1177.5745660917678</v>
      </c>
      <c r="J184" s="157">
        <f t="shared" si="36"/>
        <v>1222.2625680607646</v>
      </c>
      <c r="K184" s="157">
        <f t="shared" si="36"/>
        <v>1196.3582851244664</v>
      </c>
      <c r="L184" s="157">
        <f t="shared" si="36"/>
        <v>1278.8459714617695</v>
      </c>
      <c r="M184" s="157">
        <f t="shared" si="36"/>
        <v>1127.0780142766664</v>
      </c>
      <c r="N184" s="157">
        <f t="shared" si="36"/>
        <v>1286.1442171045351</v>
      </c>
      <c r="O184" s="157">
        <f t="shared" si="36"/>
        <v>1360.7295560015673</v>
      </c>
      <c r="P184" s="157">
        <f t="shared" si="36"/>
        <v>1185.433967415757</v>
      </c>
      <c r="Q184" s="157">
        <f t="shared" si="36"/>
        <v>1231.1646376465801</v>
      </c>
    </row>
    <row r="185" spans="1:17" ht="12" customHeight="1" x14ac:dyDescent="0.25">
      <c r="A185" s="23" t="s">
        <v>57</v>
      </c>
      <c r="B185" s="156">
        <f>IF(B109=0,0,B109/0.086*1000000/B$16)</f>
        <v>1751.1583191562788</v>
      </c>
      <c r="C185" s="156">
        <f t="shared" ref="C185:Q185" si="43">IF(C109=0,0,C109/0.086*1000000/C$16)</f>
        <v>1728.2659242418636</v>
      </c>
      <c r="D185" s="156">
        <f t="shared" si="43"/>
        <v>1723.1960368261505</v>
      </c>
      <c r="E185" s="156">
        <f t="shared" si="43"/>
        <v>1698.3591337435166</v>
      </c>
      <c r="F185" s="156">
        <f t="shared" si="43"/>
        <v>1746.6057710341802</v>
      </c>
      <c r="G185" s="156">
        <f t="shared" si="43"/>
        <v>1706.8852935669818</v>
      </c>
      <c r="H185" s="156">
        <f t="shared" si="43"/>
        <v>1671.2220468728274</v>
      </c>
      <c r="I185" s="156">
        <f t="shared" si="43"/>
        <v>1670.2586856044447</v>
      </c>
      <c r="J185" s="156">
        <f t="shared" si="43"/>
        <v>1676.3932498192921</v>
      </c>
      <c r="K185" s="156">
        <f t="shared" si="43"/>
        <v>1661.6117449992307</v>
      </c>
      <c r="L185" s="156">
        <f t="shared" si="43"/>
        <v>1711.7812791402157</v>
      </c>
      <c r="M185" s="156">
        <f t="shared" si="43"/>
        <v>1604.4520813878537</v>
      </c>
      <c r="N185" s="156">
        <f t="shared" si="43"/>
        <v>1665.6488517270802</v>
      </c>
      <c r="O185" s="156">
        <f t="shared" si="43"/>
        <v>1669.0142459105537</v>
      </c>
      <c r="P185" s="156">
        <f t="shared" si="43"/>
        <v>1664.5519289268575</v>
      </c>
      <c r="Q185" s="156">
        <f t="shared" si="43"/>
        <v>1639.7295820724737</v>
      </c>
    </row>
    <row r="186" spans="1:17" ht="12" customHeight="1" x14ac:dyDescent="0.25">
      <c r="A186" s="29" t="s">
        <v>140</v>
      </c>
      <c r="B186" s="57">
        <f>IF(B110=0,0,B110/0.086*1000000/B$17)</f>
        <v>1017.3597517324715</v>
      </c>
      <c r="C186" s="57">
        <f t="shared" ref="C186:Q186" si="44">IF(C110=0,0,C110/0.086*1000000/C$17)</f>
        <v>1018.5424540231586</v>
      </c>
      <c r="D186" s="57">
        <f t="shared" si="44"/>
        <v>1028.3577883252096</v>
      </c>
      <c r="E186" s="57">
        <f t="shared" si="44"/>
        <v>1086.2362260002899</v>
      </c>
      <c r="F186" s="57">
        <f t="shared" si="44"/>
        <v>1067.4199956489917</v>
      </c>
      <c r="G186" s="57">
        <f t="shared" si="44"/>
        <v>1014.6907949232691</v>
      </c>
      <c r="H186" s="57">
        <f t="shared" si="44"/>
        <v>1043.526531465352</v>
      </c>
      <c r="I186" s="57">
        <f t="shared" si="44"/>
        <v>1029.8205064626895</v>
      </c>
      <c r="J186" s="57">
        <f t="shared" si="44"/>
        <v>1089.1498125500234</v>
      </c>
      <c r="K186" s="57">
        <f t="shared" si="44"/>
        <v>1057.6178987584169</v>
      </c>
      <c r="L186" s="57">
        <f t="shared" si="44"/>
        <v>1159.1794030265821</v>
      </c>
      <c r="M186" s="57">
        <f t="shared" si="44"/>
        <v>1003.1979865578098</v>
      </c>
      <c r="N186" s="57">
        <f t="shared" si="44"/>
        <v>1190.6991912763242</v>
      </c>
      <c r="O186" s="57">
        <f t="shared" si="44"/>
        <v>1287.235993075162</v>
      </c>
      <c r="P186" s="57">
        <f t="shared" si="44"/>
        <v>1090.6419260665186</v>
      </c>
      <c r="Q186" s="57">
        <f t="shared" si="44"/>
        <v>1150.5945764564249</v>
      </c>
    </row>
    <row r="187" spans="1:17" ht="12" customHeight="1" x14ac:dyDescent="0.25"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</row>
    <row r="188" spans="1:17" ht="12" customHeight="1" x14ac:dyDescent="0.25">
      <c r="A188" s="152" t="s">
        <v>74</v>
      </c>
      <c r="B188" s="168">
        <f>SUM(B189,B192,B194,B203)</f>
        <v>10093.848546358458</v>
      </c>
      <c r="C188" s="168">
        <f t="shared" ref="C188:Q188" si="45">SUM(C189,C192,C194,C203)</f>
        <v>10213.698314452333</v>
      </c>
      <c r="D188" s="168">
        <f t="shared" si="45"/>
        <v>10345.540198138267</v>
      </c>
      <c r="E188" s="168">
        <f t="shared" si="45"/>
        <v>10586.132394005494</v>
      </c>
      <c r="F188" s="168">
        <f t="shared" si="45"/>
        <v>10952.766978465083</v>
      </c>
      <c r="G188" s="168">
        <f t="shared" si="45"/>
        <v>10655.408284951667</v>
      </c>
      <c r="H188" s="168">
        <f t="shared" si="45"/>
        <v>10339.383721217033</v>
      </c>
      <c r="I188" s="168">
        <f t="shared" si="45"/>
        <v>9631.7834769924593</v>
      </c>
      <c r="J188" s="168">
        <f t="shared" si="45"/>
        <v>9956.2598397048041</v>
      </c>
      <c r="K188" s="168">
        <f t="shared" si="45"/>
        <v>9800.472708522746</v>
      </c>
      <c r="L188" s="168">
        <f t="shared" si="45"/>
        <v>10199.724947104212</v>
      </c>
      <c r="M188" s="168">
        <f t="shared" si="45"/>
        <v>8182.8848663695608</v>
      </c>
      <c r="N188" s="168">
        <f t="shared" si="45"/>
        <v>9329.7582525324688</v>
      </c>
      <c r="O188" s="168">
        <f t="shared" si="45"/>
        <v>9692.9213635536071</v>
      </c>
      <c r="P188" s="168">
        <f t="shared" si="45"/>
        <v>8139.4451097257361</v>
      </c>
      <c r="Q188" s="168">
        <f t="shared" si="45"/>
        <v>8438.5090766764188</v>
      </c>
    </row>
    <row r="189" spans="1:17" ht="12" customHeight="1" x14ac:dyDescent="0.25">
      <c r="A189" s="158" t="s">
        <v>65</v>
      </c>
      <c r="B189" s="157">
        <f>SUM(B190:B191)</f>
        <v>7786.2775127686455</v>
      </c>
      <c r="C189" s="157">
        <f t="shared" ref="C189:Q189" si="46">SUM(C190:C191)</f>
        <v>7882.8401167801057</v>
      </c>
      <c r="D189" s="157">
        <f t="shared" si="46"/>
        <v>8009.3871384504946</v>
      </c>
      <c r="E189" s="157">
        <f t="shared" si="46"/>
        <v>8179.4894516612885</v>
      </c>
      <c r="F189" s="157">
        <f t="shared" si="46"/>
        <v>8530.146965630096</v>
      </c>
      <c r="G189" s="157">
        <f t="shared" si="46"/>
        <v>8326.7057942309184</v>
      </c>
      <c r="H189" s="157">
        <f t="shared" si="46"/>
        <v>7976.402823510186</v>
      </c>
      <c r="I189" s="157">
        <f t="shared" si="46"/>
        <v>7259.7872481217282</v>
      </c>
      <c r="J189" s="157">
        <f t="shared" si="46"/>
        <v>7530.9971770761103</v>
      </c>
      <c r="K189" s="157">
        <f t="shared" si="46"/>
        <v>7442.9794389466706</v>
      </c>
      <c r="L189" s="157">
        <f t="shared" si="46"/>
        <v>7603.1202431881256</v>
      </c>
      <c r="M189" s="157">
        <f t="shared" si="46"/>
        <v>5943.3194561299742</v>
      </c>
      <c r="N189" s="157">
        <f t="shared" si="46"/>
        <v>6627.273557460333</v>
      </c>
      <c r="O189" s="157">
        <f t="shared" si="46"/>
        <v>6858.7621200354097</v>
      </c>
      <c r="P189" s="157">
        <f t="shared" si="46"/>
        <v>5600.6811653032482</v>
      </c>
      <c r="Q189" s="157">
        <f t="shared" si="46"/>
        <v>5804.7359958417665</v>
      </c>
    </row>
    <row r="190" spans="1:17" ht="12" customHeight="1" x14ac:dyDescent="0.25">
      <c r="A190" s="23" t="s">
        <v>84</v>
      </c>
      <c r="B190" s="156">
        <f>IF(B114=0,0,B114/0.086*1000000/B$7)</f>
        <v>7638.0247648558761</v>
      </c>
      <c r="C190" s="156">
        <f t="shared" ref="C190:Q191" si="47">IF(C114=0,0,C114/0.086*1000000/C$7)</f>
        <v>7725.5288023195735</v>
      </c>
      <c r="D190" s="156">
        <f t="shared" si="47"/>
        <v>7836.1763039080388</v>
      </c>
      <c r="E190" s="156">
        <f t="shared" si="47"/>
        <v>7947.9816737896581</v>
      </c>
      <c r="F190" s="156">
        <f t="shared" si="47"/>
        <v>8308.1613897509415</v>
      </c>
      <c r="G190" s="156">
        <f t="shared" si="47"/>
        <v>8188.8946782877201</v>
      </c>
      <c r="H190" s="156">
        <f t="shared" si="47"/>
        <v>7811.6260231382093</v>
      </c>
      <c r="I190" s="156">
        <f t="shared" si="47"/>
        <v>7109.3556003614258</v>
      </c>
      <c r="J190" s="156">
        <f t="shared" si="47"/>
        <v>7328.6417264876054</v>
      </c>
      <c r="K190" s="156">
        <f t="shared" si="47"/>
        <v>7298.0977113577892</v>
      </c>
      <c r="L190" s="156">
        <f t="shared" si="47"/>
        <v>7329.720710485004</v>
      </c>
      <c r="M190" s="156">
        <f t="shared" si="47"/>
        <v>5837.3253549057808</v>
      </c>
      <c r="N190" s="156">
        <f t="shared" si="47"/>
        <v>6355.2558554704838</v>
      </c>
      <c r="O190" s="156">
        <f t="shared" si="47"/>
        <v>6497.9242317990493</v>
      </c>
      <c r="P190" s="156">
        <f t="shared" si="47"/>
        <v>5441.8884563968913</v>
      </c>
      <c r="Q190" s="156">
        <f t="shared" si="47"/>
        <v>5574.1167936759985</v>
      </c>
    </row>
    <row r="191" spans="1:17" ht="12" customHeight="1" x14ac:dyDescent="0.25">
      <c r="A191" s="23" t="s">
        <v>60</v>
      </c>
      <c r="B191" s="156">
        <f>IF(B115=0,0,B115/0.086*1000000/B$7)</f>
        <v>148.25274791276917</v>
      </c>
      <c r="C191" s="156">
        <f t="shared" si="47"/>
        <v>157.3113144605326</v>
      </c>
      <c r="D191" s="156">
        <f t="shared" si="47"/>
        <v>173.21083454245621</v>
      </c>
      <c r="E191" s="156">
        <f t="shared" si="47"/>
        <v>231.50777787163017</v>
      </c>
      <c r="F191" s="156">
        <f t="shared" si="47"/>
        <v>221.98557587915445</v>
      </c>
      <c r="G191" s="156">
        <f t="shared" si="47"/>
        <v>137.8111159431987</v>
      </c>
      <c r="H191" s="156">
        <f t="shared" si="47"/>
        <v>164.77680037197629</v>
      </c>
      <c r="I191" s="156">
        <f t="shared" si="47"/>
        <v>150.43164776030287</v>
      </c>
      <c r="J191" s="156">
        <f t="shared" si="47"/>
        <v>202.35545058850485</v>
      </c>
      <c r="K191" s="156">
        <f t="shared" si="47"/>
        <v>144.88172758888157</v>
      </c>
      <c r="L191" s="156">
        <f t="shared" si="47"/>
        <v>273.39953270312174</v>
      </c>
      <c r="M191" s="156">
        <f t="shared" si="47"/>
        <v>105.99410122419363</v>
      </c>
      <c r="N191" s="156">
        <f t="shared" si="47"/>
        <v>272.01770198984957</v>
      </c>
      <c r="O191" s="156">
        <f t="shared" si="47"/>
        <v>360.83788823636047</v>
      </c>
      <c r="P191" s="156">
        <f t="shared" si="47"/>
        <v>158.79270890635709</v>
      </c>
      <c r="Q191" s="156">
        <f t="shared" si="47"/>
        <v>230.61920216576783</v>
      </c>
    </row>
    <row r="192" spans="1:17" ht="12" customHeight="1" x14ac:dyDescent="0.25">
      <c r="A192" s="158" t="s">
        <v>112</v>
      </c>
      <c r="B192" s="157">
        <f>B193</f>
        <v>22.694463517478177</v>
      </c>
      <c r="C192" s="157">
        <f t="shared" ref="C192:Q192" si="48">C193</f>
        <v>23.427750048359261</v>
      </c>
      <c r="D192" s="157">
        <f t="shared" si="48"/>
        <v>24.946639939980809</v>
      </c>
      <c r="E192" s="157">
        <f t="shared" si="48"/>
        <v>25.386337766635243</v>
      </c>
      <c r="F192" s="157">
        <f t="shared" si="48"/>
        <v>26.376839400274761</v>
      </c>
      <c r="G192" s="157">
        <f t="shared" si="48"/>
        <v>28.324036265610999</v>
      </c>
      <c r="H192" s="157">
        <f t="shared" si="48"/>
        <v>29.373180641764652</v>
      </c>
      <c r="I192" s="157">
        <f t="shared" si="48"/>
        <v>30.931105003418978</v>
      </c>
      <c r="J192" s="157">
        <f t="shared" si="48"/>
        <v>33.109677049828662</v>
      </c>
      <c r="K192" s="157">
        <f t="shared" si="48"/>
        <v>35.421630645031428</v>
      </c>
      <c r="L192" s="157">
        <f t="shared" si="48"/>
        <v>37.601915572451226</v>
      </c>
      <c r="M192" s="157">
        <f t="shared" si="48"/>
        <v>38.192745660213951</v>
      </c>
      <c r="N192" s="157">
        <f t="shared" si="48"/>
        <v>40.62203254128228</v>
      </c>
      <c r="O192" s="157">
        <f t="shared" si="48"/>
        <v>46.348135078665294</v>
      </c>
      <c r="P192" s="157">
        <f t="shared" si="48"/>
        <v>47.324482961842961</v>
      </c>
      <c r="Q192" s="157">
        <f t="shared" si="48"/>
        <v>52.163318037522025</v>
      </c>
    </row>
    <row r="193" spans="1:17" ht="12" customHeight="1" x14ac:dyDescent="0.25">
      <c r="A193" s="23" t="s">
        <v>60</v>
      </c>
      <c r="B193" s="156">
        <f t="shared" ref="B193:Q194" si="49">IF(B117=0,0,B117/0.086*1000000/B$5)</f>
        <v>22.694463517478177</v>
      </c>
      <c r="C193" s="156">
        <f t="shared" si="49"/>
        <v>23.427750048359261</v>
      </c>
      <c r="D193" s="156">
        <f t="shared" si="49"/>
        <v>24.946639939980809</v>
      </c>
      <c r="E193" s="156">
        <f t="shared" si="49"/>
        <v>25.386337766635243</v>
      </c>
      <c r="F193" s="156">
        <f t="shared" si="49"/>
        <v>26.376839400274761</v>
      </c>
      <c r="G193" s="156">
        <f t="shared" si="49"/>
        <v>28.324036265610999</v>
      </c>
      <c r="H193" s="156">
        <f t="shared" si="49"/>
        <v>29.373180641764652</v>
      </c>
      <c r="I193" s="156">
        <f t="shared" si="49"/>
        <v>30.931105003418978</v>
      </c>
      <c r="J193" s="156">
        <f t="shared" si="49"/>
        <v>33.109677049828662</v>
      </c>
      <c r="K193" s="156">
        <f t="shared" si="49"/>
        <v>35.421630645031428</v>
      </c>
      <c r="L193" s="156">
        <f t="shared" si="49"/>
        <v>37.601915572451226</v>
      </c>
      <c r="M193" s="156">
        <f t="shared" si="49"/>
        <v>38.192745660213951</v>
      </c>
      <c r="N193" s="156">
        <f t="shared" si="49"/>
        <v>40.62203254128228</v>
      </c>
      <c r="O193" s="156">
        <f t="shared" si="49"/>
        <v>46.348135078665294</v>
      </c>
      <c r="P193" s="156">
        <f t="shared" si="49"/>
        <v>47.324482961842961</v>
      </c>
      <c r="Q193" s="156">
        <f t="shared" si="49"/>
        <v>52.163318037522025</v>
      </c>
    </row>
    <row r="194" spans="1:17" ht="12" customHeight="1" x14ac:dyDescent="0.25">
      <c r="A194" s="158" t="s">
        <v>63</v>
      </c>
      <c r="B194" s="157">
        <f t="shared" si="49"/>
        <v>1486.9589071644041</v>
      </c>
      <c r="C194" s="157">
        <f t="shared" si="49"/>
        <v>1506.8130788608134</v>
      </c>
      <c r="D194" s="157">
        <f t="shared" si="49"/>
        <v>1500.650842707513</v>
      </c>
      <c r="E194" s="157">
        <f t="shared" si="49"/>
        <v>1533.0831841954864</v>
      </c>
      <c r="F194" s="157">
        <f t="shared" si="49"/>
        <v>1549.6817359108638</v>
      </c>
      <c r="G194" s="157">
        <f t="shared" si="49"/>
        <v>1483.7968559535643</v>
      </c>
      <c r="H194" s="157">
        <f t="shared" si="49"/>
        <v>1493.0583868019735</v>
      </c>
      <c r="I194" s="157">
        <f t="shared" si="49"/>
        <v>1500.2427790692407</v>
      </c>
      <c r="J194" s="157">
        <f t="shared" si="49"/>
        <v>1507.58680376238</v>
      </c>
      <c r="K194" s="157">
        <f t="shared" si="49"/>
        <v>1457.7087806673248</v>
      </c>
      <c r="L194" s="157">
        <f t="shared" si="49"/>
        <v>1618.4173318120188</v>
      </c>
      <c r="M194" s="157">
        <f t="shared" si="49"/>
        <v>1371.3055150890991</v>
      </c>
      <c r="N194" s="157">
        <f t="shared" si="49"/>
        <v>1697.8252793179493</v>
      </c>
      <c r="O194" s="157">
        <f t="shared" si="49"/>
        <v>1752.7864202001847</v>
      </c>
      <c r="P194" s="157">
        <f t="shared" si="49"/>
        <v>1584.6701671954443</v>
      </c>
      <c r="Q194" s="157">
        <f t="shared" si="49"/>
        <v>1629.9446312208952</v>
      </c>
    </row>
    <row r="195" spans="1:17" ht="12" customHeight="1" x14ac:dyDescent="0.25">
      <c r="A195" s="167" t="s">
        <v>169</v>
      </c>
      <c r="B195" s="132">
        <f>IF(B119=0,0,B119/0.086*1000000/B$11)</f>
        <v>1417.7846665776626</v>
      </c>
      <c r="C195" s="132">
        <f t="shared" ref="C195:Q195" si="50">IF(C119=0,0,C119/0.086*1000000/C$11)</f>
        <v>1419.6795931598804</v>
      </c>
      <c r="D195" s="132">
        <f t="shared" si="50"/>
        <v>1400.8820297554942</v>
      </c>
      <c r="E195" s="132">
        <f t="shared" si="50"/>
        <v>1405.1452530863382</v>
      </c>
      <c r="F195" s="132">
        <f t="shared" si="50"/>
        <v>1408.9104637748239</v>
      </c>
      <c r="G195" s="132">
        <f t="shared" si="50"/>
        <v>1402.8764646690902</v>
      </c>
      <c r="H195" s="132">
        <f t="shared" si="50"/>
        <v>1396.3957799156394</v>
      </c>
      <c r="I195" s="132">
        <f t="shared" si="50"/>
        <v>1398.1961899960597</v>
      </c>
      <c r="J195" s="132">
        <f t="shared" si="50"/>
        <v>1395.4675832301598</v>
      </c>
      <c r="K195" s="132">
        <f t="shared" si="50"/>
        <v>1400.6179596009413</v>
      </c>
      <c r="L195" s="132">
        <f t="shared" si="50"/>
        <v>1402.5206091574744</v>
      </c>
      <c r="M195" s="132">
        <f t="shared" si="50"/>
        <v>1287.4817226289697</v>
      </c>
      <c r="N195" s="132">
        <f t="shared" si="50"/>
        <v>1474.7746505262999</v>
      </c>
      <c r="O195" s="132">
        <f t="shared" si="50"/>
        <v>1472.9211584812429</v>
      </c>
      <c r="P195" s="132">
        <f t="shared" si="50"/>
        <v>1452.6240575066836</v>
      </c>
      <c r="Q195" s="132">
        <f t="shared" si="50"/>
        <v>1441.0611191024184</v>
      </c>
    </row>
    <row r="196" spans="1:17" ht="12" customHeight="1" x14ac:dyDescent="0.25">
      <c r="A196" s="167" t="s">
        <v>168</v>
      </c>
      <c r="B196" s="132">
        <f>IF(B120=0,0,B120/0.086*1000000/B$12)</f>
        <v>1417.7861638309917</v>
      </c>
      <c r="C196" s="132">
        <f t="shared" ref="C196:Q198" si="51">IF(C120=0,0,C120/0.086*1000000/C$12)</f>
        <v>1421.5234572613901</v>
      </c>
      <c r="D196" s="132">
        <f t="shared" si="51"/>
        <v>1404.4305139878866</v>
      </c>
      <c r="E196" s="132">
        <f t="shared" si="51"/>
        <v>1411.9931613679826</v>
      </c>
      <c r="F196" s="132">
        <f t="shared" si="51"/>
        <v>1417.9619077676423</v>
      </c>
      <c r="G196" s="132">
        <f t="shared" si="51"/>
        <v>1415.7277987418045</v>
      </c>
      <c r="H196" s="132">
        <f t="shared" si="51"/>
        <v>1425.6445361230672</v>
      </c>
      <c r="I196" s="132">
        <f t="shared" si="51"/>
        <v>1438.1097981215275</v>
      </c>
      <c r="J196" s="132">
        <f t="shared" si="51"/>
        <v>1440.3347565333065</v>
      </c>
      <c r="K196" s="132">
        <f t="shared" si="51"/>
        <v>1445.040478896301</v>
      </c>
      <c r="L196" s="132">
        <f t="shared" si="51"/>
        <v>1446.0889515733479</v>
      </c>
      <c r="M196" s="132">
        <f t="shared" si="51"/>
        <v>1323.6728554375231</v>
      </c>
      <c r="N196" s="132">
        <f t="shared" si="51"/>
        <v>1511.639789058253</v>
      </c>
      <c r="O196" s="132">
        <f t="shared" si="51"/>
        <v>1504.0328979850894</v>
      </c>
      <c r="P196" s="132">
        <f t="shared" si="51"/>
        <v>1479.3689374402456</v>
      </c>
      <c r="Q196" s="132">
        <f t="shared" si="51"/>
        <v>1463.1786024013086</v>
      </c>
    </row>
    <row r="197" spans="1:17" ht="12" customHeight="1" x14ac:dyDescent="0.25">
      <c r="A197" s="166" t="s">
        <v>57</v>
      </c>
      <c r="B197" s="165">
        <f t="shared" ref="B197:B198" si="52">IF(B121=0,0,B121/0.086*1000000/B$12)</f>
        <v>904.54661727655866</v>
      </c>
      <c r="C197" s="165">
        <f t="shared" si="51"/>
        <v>922.81919955157036</v>
      </c>
      <c r="D197" s="165">
        <f t="shared" si="51"/>
        <v>910.61495198745115</v>
      </c>
      <c r="E197" s="165">
        <f t="shared" si="51"/>
        <v>915.1033837772668</v>
      </c>
      <c r="F197" s="165">
        <f t="shared" si="51"/>
        <v>917.25078365379261</v>
      </c>
      <c r="G197" s="165">
        <f t="shared" si="51"/>
        <v>917.54755268854399</v>
      </c>
      <c r="H197" s="165">
        <f t="shared" si="51"/>
        <v>930.08025359336</v>
      </c>
      <c r="I197" s="165">
        <f t="shared" si="51"/>
        <v>943.3960182188456</v>
      </c>
      <c r="J197" s="165">
        <f t="shared" si="51"/>
        <v>944.60655206911349</v>
      </c>
      <c r="K197" s="165">
        <f t="shared" si="51"/>
        <v>946.73046587479337</v>
      </c>
      <c r="L197" s="165">
        <f t="shared" si="51"/>
        <v>945.75262500912595</v>
      </c>
      <c r="M197" s="165">
        <f t="shared" si="51"/>
        <v>867.25329400540352</v>
      </c>
      <c r="N197" s="165">
        <f t="shared" si="51"/>
        <v>1020.2569866133961</v>
      </c>
      <c r="O197" s="165">
        <f t="shared" si="51"/>
        <v>984.97087714951488</v>
      </c>
      <c r="P197" s="165">
        <f t="shared" si="51"/>
        <v>969.08276788049579</v>
      </c>
      <c r="Q197" s="165">
        <f t="shared" si="51"/>
        <v>958.07326657478563</v>
      </c>
    </row>
    <row r="198" spans="1:17" ht="12" customHeight="1" x14ac:dyDescent="0.25">
      <c r="A198" s="147" t="s">
        <v>59</v>
      </c>
      <c r="B198" s="164">
        <f t="shared" si="52"/>
        <v>513.23954655443322</v>
      </c>
      <c r="C198" s="164">
        <f t="shared" si="51"/>
        <v>498.70425770981979</v>
      </c>
      <c r="D198" s="164">
        <f t="shared" si="51"/>
        <v>493.81556200043553</v>
      </c>
      <c r="E198" s="164">
        <f t="shared" si="51"/>
        <v>496.88977759071588</v>
      </c>
      <c r="F198" s="164">
        <f t="shared" si="51"/>
        <v>500.71112411384996</v>
      </c>
      <c r="G198" s="164">
        <f t="shared" si="51"/>
        <v>498.18024605326036</v>
      </c>
      <c r="H198" s="164">
        <f t="shared" si="51"/>
        <v>495.56428252970727</v>
      </c>
      <c r="I198" s="164">
        <f t="shared" si="51"/>
        <v>494.71377990268172</v>
      </c>
      <c r="J198" s="164">
        <f t="shared" si="51"/>
        <v>495.72820446419303</v>
      </c>
      <c r="K198" s="164">
        <f t="shared" si="51"/>
        <v>498.31001302150798</v>
      </c>
      <c r="L198" s="164">
        <f t="shared" si="51"/>
        <v>500.33632656422168</v>
      </c>
      <c r="M198" s="164">
        <f t="shared" si="51"/>
        <v>456.41956143211985</v>
      </c>
      <c r="N198" s="164">
        <f t="shared" si="51"/>
        <v>491.38280244485674</v>
      </c>
      <c r="O198" s="164">
        <f t="shared" si="51"/>
        <v>519.06202083557446</v>
      </c>
      <c r="P198" s="164">
        <f t="shared" si="51"/>
        <v>510.28616955974991</v>
      </c>
      <c r="Q198" s="164">
        <f t="shared" si="51"/>
        <v>505.105335826523</v>
      </c>
    </row>
    <row r="199" spans="1:17" ht="12" customHeight="1" x14ac:dyDescent="0.25">
      <c r="A199" s="163" t="s">
        <v>142</v>
      </c>
      <c r="B199" s="162">
        <f>IF(B123=0,0,B123/0.086*1000000/B$13)</f>
        <v>1551.1341150088892</v>
      </c>
      <c r="C199" s="162">
        <f t="shared" ref="C199:Q199" si="53">IF(C123=0,0,C123/0.086*1000000/C$13)</f>
        <v>1588.6941001026339</v>
      </c>
      <c r="D199" s="162">
        <f t="shared" si="53"/>
        <v>1595.6777113109158</v>
      </c>
      <c r="E199" s="162">
        <f t="shared" si="53"/>
        <v>1656.642282456861</v>
      </c>
      <c r="F199" s="162">
        <f t="shared" si="53"/>
        <v>1687.5297897024009</v>
      </c>
      <c r="G199" s="162">
        <f t="shared" si="53"/>
        <v>1563.9329699027153</v>
      </c>
      <c r="H199" s="162">
        <f t="shared" si="53"/>
        <v>1589.8211922017492</v>
      </c>
      <c r="I199" s="162">
        <f t="shared" si="53"/>
        <v>1603.6445915496645</v>
      </c>
      <c r="J199" s="162">
        <f t="shared" si="53"/>
        <v>1622.9426886905333</v>
      </c>
      <c r="K199" s="162">
        <f t="shared" si="53"/>
        <v>1515.9230391729773</v>
      </c>
      <c r="L199" s="162">
        <f t="shared" si="53"/>
        <v>1850.0424049376884</v>
      </c>
      <c r="M199" s="162">
        <f t="shared" si="53"/>
        <v>1461.1415080049203</v>
      </c>
      <c r="N199" s="162">
        <f t="shared" si="53"/>
        <v>1944.8377990052188</v>
      </c>
      <c r="O199" s="162">
        <f t="shared" si="53"/>
        <v>2069.2243188083203</v>
      </c>
      <c r="P199" s="162">
        <f t="shared" si="53"/>
        <v>1735.2473497574856</v>
      </c>
      <c r="Q199" s="162">
        <f t="shared" si="53"/>
        <v>1850.1713991176816</v>
      </c>
    </row>
    <row r="200" spans="1:17" ht="12" customHeight="1" x14ac:dyDescent="0.25">
      <c r="A200" s="161" t="s">
        <v>141</v>
      </c>
      <c r="B200" s="160">
        <f>IF(B124=0,0,B124/0.086*1000000/B$14)</f>
        <v>1502.8631119301108</v>
      </c>
      <c r="C200" s="160">
        <f t="shared" ref="C200:Q202" si="54">IF(C124=0,0,C124/0.086*1000000/C$14)</f>
        <v>1531.355422776554</v>
      </c>
      <c r="D200" s="160">
        <f t="shared" si="54"/>
        <v>1531.0202038227997</v>
      </c>
      <c r="E200" s="160">
        <f t="shared" si="54"/>
        <v>1574.1773788289411</v>
      </c>
      <c r="F200" s="160">
        <f t="shared" si="54"/>
        <v>1597.7317942545831</v>
      </c>
      <c r="G200" s="160">
        <f t="shared" si="54"/>
        <v>1516.925052680753</v>
      </c>
      <c r="H200" s="160">
        <f t="shared" si="54"/>
        <v>1541.1363198698089</v>
      </c>
      <c r="I200" s="160">
        <f t="shared" si="54"/>
        <v>1552.3701130179354</v>
      </c>
      <c r="J200" s="160">
        <f t="shared" si="54"/>
        <v>1562.9361950959465</v>
      </c>
      <c r="K200" s="160">
        <f t="shared" si="54"/>
        <v>1493.9298466189164</v>
      </c>
      <c r="L200" s="160">
        <f t="shared" si="54"/>
        <v>1714.0979269234292</v>
      </c>
      <c r="M200" s="160">
        <f t="shared" si="54"/>
        <v>1416.1121082861278</v>
      </c>
      <c r="N200" s="160">
        <f t="shared" si="54"/>
        <v>1807.277760972941</v>
      </c>
      <c r="O200" s="160">
        <f t="shared" si="54"/>
        <v>1875.2385004736525</v>
      </c>
      <c r="P200" s="160">
        <f t="shared" si="54"/>
        <v>1646.1920746447718</v>
      </c>
      <c r="Q200" s="160">
        <f t="shared" si="54"/>
        <v>1712.8442929795708</v>
      </c>
    </row>
    <row r="201" spans="1:17" ht="12" customHeight="1" x14ac:dyDescent="0.25">
      <c r="A201" s="148" t="s">
        <v>60</v>
      </c>
      <c r="B201" s="156">
        <f t="shared" ref="B201:B202" si="55">IF(B125=0,0,B125/0.086*1000000/B$14)</f>
        <v>989.62356537567734</v>
      </c>
      <c r="C201" s="156">
        <f t="shared" si="54"/>
        <v>1032.6511650667346</v>
      </c>
      <c r="D201" s="156">
        <f t="shared" si="54"/>
        <v>1037.204641822364</v>
      </c>
      <c r="E201" s="156">
        <f t="shared" si="54"/>
        <v>1077.2876012382251</v>
      </c>
      <c r="F201" s="156">
        <f t="shared" si="54"/>
        <v>1097.020670140733</v>
      </c>
      <c r="G201" s="156">
        <f t="shared" si="54"/>
        <v>1018.7448066274925</v>
      </c>
      <c r="H201" s="156">
        <f t="shared" si="54"/>
        <v>1045.5720373401018</v>
      </c>
      <c r="I201" s="156">
        <f t="shared" si="54"/>
        <v>1057.6563331152536</v>
      </c>
      <c r="J201" s="156">
        <f t="shared" si="54"/>
        <v>1067.2079906317531</v>
      </c>
      <c r="K201" s="156">
        <f t="shared" si="54"/>
        <v>995.6198335974085</v>
      </c>
      <c r="L201" s="156">
        <f t="shared" si="54"/>
        <v>1213.761600359207</v>
      </c>
      <c r="M201" s="156">
        <f t="shared" si="54"/>
        <v>959.69254685400836</v>
      </c>
      <c r="N201" s="156">
        <f t="shared" si="54"/>
        <v>1315.8949585280841</v>
      </c>
      <c r="O201" s="156">
        <f t="shared" si="54"/>
        <v>1356.1764796380778</v>
      </c>
      <c r="P201" s="156">
        <f t="shared" si="54"/>
        <v>1135.9059050850221</v>
      </c>
      <c r="Q201" s="156">
        <f t="shared" si="54"/>
        <v>1207.7389571530482</v>
      </c>
    </row>
    <row r="202" spans="1:17" ht="12" customHeight="1" x14ac:dyDescent="0.25">
      <c r="A202" s="148" t="s">
        <v>59</v>
      </c>
      <c r="B202" s="156">
        <f t="shared" si="55"/>
        <v>513.23954655443333</v>
      </c>
      <c r="C202" s="156">
        <f t="shared" si="54"/>
        <v>498.7042577098195</v>
      </c>
      <c r="D202" s="156">
        <f t="shared" si="54"/>
        <v>493.81556200043582</v>
      </c>
      <c r="E202" s="156">
        <f t="shared" si="54"/>
        <v>496.88977759071605</v>
      </c>
      <c r="F202" s="156">
        <f t="shared" si="54"/>
        <v>500.71112411385008</v>
      </c>
      <c r="G202" s="156">
        <f t="shared" si="54"/>
        <v>498.18024605326042</v>
      </c>
      <c r="H202" s="156">
        <f t="shared" si="54"/>
        <v>495.56428252970716</v>
      </c>
      <c r="I202" s="156">
        <f t="shared" si="54"/>
        <v>494.71377990268178</v>
      </c>
      <c r="J202" s="156">
        <f t="shared" si="54"/>
        <v>495.72820446419331</v>
      </c>
      <c r="K202" s="156">
        <f t="shared" si="54"/>
        <v>498.3100130215081</v>
      </c>
      <c r="L202" s="156">
        <f t="shared" si="54"/>
        <v>500.33632656422196</v>
      </c>
      <c r="M202" s="156">
        <f t="shared" si="54"/>
        <v>456.41956143211951</v>
      </c>
      <c r="N202" s="156">
        <f t="shared" si="54"/>
        <v>491.38280244485685</v>
      </c>
      <c r="O202" s="156">
        <f t="shared" si="54"/>
        <v>519.06202083557469</v>
      </c>
      <c r="P202" s="156">
        <f t="shared" si="54"/>
        <v>510.28616955974979</v>
      </c>
      <c r="Q202" s="156">
        <f t="shared" si="54"/>
        <v>505.10533582652289</v>
      </c>
    </row>
    <row r="203" spans="1:17" ht="12" customHeight="1" x14ac:dyDescent="0.25">
      <c r="A203" s="158" t="s">
        <v>62</v>
      </c>
      <c r="B203" s="157">
        <f t="shared" ref="B203:Q203" si="56">IF(B127=0,0,B127/0.086*1000000/B$5)</f>
        <v>797.91766290793066</v>
      </c>
      <c r="C203" s="157">
        <f t="shared" si="56"/>
        <v>800.61736876305417</v>
      </c>
      <c r="D203" s="157">
        <f t="shared" si="56"/>
        <v>810.55557704027808</v>
      </c>
      <c r="E203" s="157">
        <f t="shared" si="56"/>
        <v>848.1734203820838</v>
      </c>
      <c r="F203" s="157">
        <f t="shared" si="56"/>
        <v>846.56143752384651</v>
      </c>
      <c r="G203" s="157">
        <f t="shared" si="56"/>
        <v>816.58159850157449</v>
      </c>
      <c r="H203" s="157">
        <f t="shared" si="56"/>
        <v>840.54933026310914</v>
      </c>
      <c r="I203" s="157">
        <f t="shared" si="56"/>
        <v>840.82234479807084</v>
      </c>
      <c r="J203" s="157">
        <f t="shared" si="56"/>
        <v>884.56618181648446</v>
      </c>
      <c r="K203" s="157">
        <f t="shared" si="56"/>
        <v>864.36285826372</v>
      </c>
      <c r="L203" s="157">
        <f t="shared" si="56"/>
        <v>940.58545653161741</v>
      </c>
      <c r="M203" s="157">
        <f t="shared" si="56"/>
        <v>830.06714949027264</v>
      </c>
      <c r="N203" s="157">
        <f t="shared" si="56"/>
        <v>964.0373832129045</v>
      </c>
      <c r="O203" s="157">
        <f t="shared" si="56"/>
        <v>1035.0246882393471</v>
      </c>
      <c r="P203" s="157">
        <f t="shared" si="56"/>
        <v>906.76929426520007</v>
      </c>
      <c r="Q203" s="157">
        <f t="shared" si="56"/>
        <v>951.66513157623467</v>
      </c>
    </row>
    <row r="204" spans="1:17" ht="12" customHeight="1" x14ac:dyDescent="0.25">
      <c r="A204" s="23" t="s">
        <v>57</v>
      </c>
      <c r="B204" s="156">
        <f>IF(B128=0,0,B128/0.086*1000000/B$16)</f>
        <v>739.9843211013623</v>
      </c>
      <c r="C204" s="156">
        <f t="shared" ref="C204:Q204" si="57">IF(C128=0,0,C128/0.086*1000000/C$16)</f>
        <v>734.99183559560947</v>
      </c>
      <c r="D204" s="156">
        <f t="shared" si="57"/>
        <v>738.98746530697383</v>
      </c>
      <c r="E204" s="156">
        <f t="shared" si="57"/>
        <v>734.81615825033748</v>
      </c>
      <c r="F204" s="156">
        <f t="shared" si="57"/>
        <v>762.83131570526677</v>
      </c>
      <c r="G204" s="156">
        <f t="shared" si="57"/>
        <v>755.5721309182095</v>
      </c>
      <c r="H204" s="156">
        <f t="shared" si="57"/>
        <v>756.88790204062639</v>
      </c>
      <c r="I204" s="156">
        <f t="shared" si="57"/>
        <v>772.24815273024728</v>
      </c>
      <c r="J204" s="156">
        <f t="shared" si="57"/>
        <v>778.49693704999265</v>
      </c>
      <c r="K204" s="156">
        <f t="shared" si="57"/>
        <v>773.93924710734291</v>
      </c>
      <c r="L204" s="156">
        <f t="shared" si="57"/>
        <v>800.81572967089267</v>
      </c>
      <c r="M204" s="156">
        <f t="shared" si="57"/>
        <v>754.39300459170772</v>
      </c>
      <c r="N204" s="156">
        <f t="shared" si="57"/>
        <v>784.22783695977625</v>
      </c>
      <c r="O204" s="156">
        <f t="shared" si="57"/>
        <v>788.81015343985291</v>
      </c>
      <c r="P204" s="156">
        <f t="shared" si="57"/>
        <v>788.22199313763804</v>
      </c>
      <c r="Q204" s="156">
        <f t="shared" si="57"/>
        <v>781.75568719841374</v>
      </c>
    </row>
    <row r="205" spans="1:17" ht="12" customHeight="1" x14ac:dyDescent="0.25">
      <c r="A205" s="29" t="s">
        <v>140</v>
      </c>
      <c r="B205" s="57">
        <f>IF(B129=0,0,B129/0.086*1000000/B$17)</f>
        <v>820.28812997134105</v>
      </c>
      <c r="C205" s="57">
        <f t="shared" ref="C205:Q205" si="58">IF(C129=0,0,C129/0.086*1000000/C$17)</f>
        <v>824.7335878653206</v>
      </c>
      <c r="D205" s="57">
        <f t="shared" si="58"/>
        <v>836.23633784178344</v>
      </c>
      <c r="E205" s="57">
        <f t="shared" si="58"/>
        <v>887.42089441271514</v>
      </c>
      <c r="F205" s="57">
        <f t="shared" si="58"/>
        <v>875.49042035784055</v>
      </c>
      <c r="G205" s="57">
        <f t="shared" si="58"/>
        <v>837.26455895444599</v>
      </c>
      <c r="H205" s="57">
        <f t="shared" si="58"/>
        <v>866.98229527652541</v>
      </c>
      <c r="I205" s="57">
        <f t="shared" si="58"/>
        <v>861.38747946047238</v>
      </c>
      <c r="J205" s="57">
        <f t="shared" si="58"/>
        <v>915.65672472175015</v>
      </c>
      <c r="K205" s="57">
        <f t="shared" si="58"/>
        <v>891.32752984687374</v>
      </c>
      <c r="L205" s="57">
        <f t="shared" si="58"/>
        <v>979.21885807661022</v>
      </c>
      <c r="M205" s="57">
        <f t="shared" si="58"/>
        <v>849.70482110566752</v>
      </c>
      <c r="N205" s="57">
        <f t="shared" si="58"/>
        <v>1009.2592994178489</v>
      </c>
      <c r="O205" s="57">
        <f t="shared" si="58"/>
        <v>1093.7210296373728</v>
      </c>
      <c r="P205" s="57">
        <f t="shared" si="58"/>
        <v>930.22351968159433</v>
      </c>
      <c r="Q205" s="57">
        <f t="shared" si="58"/>
        <v>985.17171239545462</v>
      </c>
    </row>
    <row r="206" spans="1:17" ht="12" customHeight="1" x14ac:dyDescent="0.25"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</row>
    <row r="207" spans="1:17" ht="12" customHeight="1" x14ac:dyDescent="0.25">
      <c r="A207" s="152" t="s">
        <v>197</v>
      </c>
      <c r="B207" s="168">
        <f>SUM(B208,B211,B213,B222)</f>
        <v>3189.0088270207425</v>
      </c>
      <c r="C207" s="168">
        <f t="shared" ref="C207:Q207" si="59">SUM(C208,C211,C213,C222)</f>
        <v>3203.6051631974951</v>
      </c>
      <c r="D207" s="168">
        <f t="shared" si="59"/>
        <v>3224.8767366649881</v>
      </c>
      <c r="E207" s="168">
        <f t="shared" si="59"/>
        <v>3247.5027317391487</v>
      </c>
      <c r="F207" s="168">
        <f t="shared" si="59"/>
        <v>3373.6943804862522</v>
      </c>
      <c r="G207" s="168">
        <f t="shared" si="59"/>
        <v>3299.317810296604</v>
      </c>
      <c r="H207" s="168">
        <f t="shared" si="59"/>
        <v>3122.4945200785019</v>
      </c>
      <c r="I207" s="168">
        <f t="shared" si="59"/>
        <v>2835.6791027593717</v>
      </c>
      <c r="J207" s="168">
        <f t="shared" si="59"/>
        <v>2893.6704534294081</v>
      </c>
      <c r="K207" s="168">
        <f t="shared" si="59"/>
        <v>2865.8201952866889</v>
      </c>
      <c r="L207" s="168">
        <f t="shared" si="59"/>
        <v>2857.6294460558147</v>
      </c>
      <c r="M207" s="168">
        <f t="shared" si="59"/>
        <v>2298.8189901646147</v>
      </c>
      <c r="N207" s="168">
        <f t="shared" si="59"/>
        <v>2498.1419373719668</v>
      </c>
      <c r="O207" s="168">
        <f t="shared" si="59"/>
        <v>2527.8454297030307</v>
      </c>
      <c r="P207" s="168">
        <f t="shared" si="59"/>
        <v>2146.4399183282421</v>
      </c>
      <c r="Q207" s="168">
        <f t="shared" si="59"/>
        <v>2173.3841116340063</v>
      </c>
    </row>
    <row r="208" spans="1:17" ht="12" customHeight="1" x14ac:dyDescent="0.25">
      <c r="A208" s="158" t="s">
        <v>65</v>
      </c>
      <c r="B208" s="157">
        <f>SUM(B209:B210)</f>
        <v>2801.2552645861533</v>
      </c>
      <c r="C208" s="157">
        <f t="shared" ref="C208:Q208" si="60">SUM(C209:C210)</f>
        <v>2819.7935436612183</v>
      </c>
      <c r="D208" s="157">
        <f t="shared" si="60"/>
        <v>2846.0208022284678</v>
      </c>
      <c r="E208" s="157">
        <f t="shared" si="60"/>
        <v>2871.2489100732905</v>
      </c>
      <c r="F208" s="157">
        <f t="shared" si="60"/>
        <v>2992.8245674648019</v>
      </c>
      <c r="G208" s="157">
        <f t="shared" si="60"/>
        <v>2923.4855252197144</v>
      </c>
      <c r="H208" s="157">
        <f t="shared" si="60"/>
        <v>2756.1562927858145</v>
      </c>
      <c r="I208" s="157">
        <f t="shared" si="60"/>
        <v>2474.2599232520756</v>
      </c>
      <c r="J208" s="157">
        <f t="shared" si="60"/>
        <v>2534.2044177707667</v>
      </c>
      <c r="K208" s="157">
        <f t="shared" si="60"/>
        <v>2505.2309834696366</v>
      </c>
      <c r="L208" s="157">
        <f t="shared" si="60"/>
        <v>2499.2295673887188</v>
      </c>
      <c r="M208" s="157">
        <f t="shared" si="60"/>
        <v>1972.9398342217339</v>
      </c>
      <c r="N208" s="157">
        <f t="shared" si="60"/>
        <v>2133.9925932267811</v>
      </c>
      <c r="O208" s="157">
        <f t="shared" si="60"/>
        <v>2167.0878006924945</v>
      </c>
      <c r="P208" s="157">
        <f t="shared" si="60"/>
        <v>1800.3674670911093</v>
      </c>
      <c r="Q208" s="157">
        <f t="shared" si="60"/>
        <v>1830.5164410183381</v>
      </c>
    </row>
    <row r="209" spans="1:17" ht="12" customHeight="1" x14ac:dyDescent="0.25">
      <c r="A209" s="23" t="s">
        <v>84</v>
      </c>
      <c r="B209" s="156">
        <f>IF(B152=0,0,B152*1000000/B$7)</f>
        <v>2801.2552645861533</v>
      </c>
      <c r="C209" s="156">
        <f t="shared" ref="C209:Q210" si="61">IF(C152=0,0,C152*1000000/C$7)</f>
        <v>2819.7935436612183</v>
      </c>
      <c r="D209" s="156">
        <f t="shared" si="61"/>
        <v>2846.0208022284678</v>
      </c>
      <c r="E209" s="156">
        <f t="shared" si="61"/>
        <v>2871.2489100732905</v>
      </c>
      <c r="F209" s="156">
        <f t="shared" si="61"/>
        <v>2992.8245674648019</v>
      </c>
      <c r="G209" s="156">
        <f t="shared" si="61"/>
        <v>2923.4855252197144</v>
      </c>
      <c r="H209" s="156">
        <f t="shared" si="61"/>
        <v>2756.1562927858145</v>
      </c>
      <c r="I209" s="156">
        <f t="shared" si="61"/>
        <v>2474.2599232520756</v>
      </c>
      <c r="J209" s="156">
        <f t="shared" si="61"/>
        <v>2534.2044177707667</v>
      </c>
      <c r="K209" s="156">
        <f t="shared" si="61"/>
        <v>2505.2309834696366</v>
      </c>
      <c r="L209" s="156">
        <f t="shared" si="61"/>
        <v>2499.2295673887188</v>
      </c>
      <c r="M209" s="156">
        <f t="shared" si="61"/>
        <v>1972.9398342217339</v>
      </c>
      <c r="N209" s="156">
        <f t="shared" si="61"/>
        <v>2133.9925932267811</v>
      </c>
      <c r="O209" s="156">
        <f t="shared" si="61"/>
        <v>2167.0878006924945</v>
      </c>
      <c r="P209" s="156">
        <f t="shared" si="61"/>
        <v>1800.3674670911093</v>
      </c>
      <c r="Q209" s="156">
        <f t="shared" si="61"/>
        <v>1830.5164410183381</v>
      </c>
    </row>
    <row r="210" spans="1:17" ht="12" customHeight="1" x14ac:dyDescent="0.25">
      <c r="A210" s="23" t="s">
        <v>60</v>
      </c>
      <c r="B210" s="156">
        <f>IF(B153=0,0,B153*1000000/B$7)</f>
        <v>0</v>
      </c>
      <c r="C210" s="156">
        <f t="shared" si="61"/>
        <v>0</v>
      </c>
      <c r="D210" s="156">
        <f t="shared" si="61"/>
        <v>0</v>
      </c>
      <c r="E210" s="156">
        <f t="shared" si="61"/>
        <v>0</v>
      </c>
      <c r="F210" s="156">
        <f t="shared" si="61"/>
        <v>0</v>
      </c>
      <c r="G210" s="156">
        <f t="shared" si="61"/>
        <v>0</v>
      </c>
      <c r="H210" s="156">
        <f t="shared" si="61"/>
        <v>0</v>
      </c>
      <c r="I210" s="156">
        <f t="shared" si="61"/>
        <v>0</v>
      </c>
      <c r="J210" s="156">
        <f t="shared" si="61"/>
        <v>0</v>
      </c>
      <c r="K210" s="156">
        <f t="shared" si="61"/>
        <v>0</v>
      </c>
      <c r="L210" s="156">
        <f t="shared" si="61"/>
        <v>0</v>
      </c>
      <c r="M210" s="156">
        <f t="shared" si="61"/>
        <v>0</v>
      </c>
      <c r="N210" s="156">
        <f t="shared" si="61"/>
        <v>0</v>
      </c>
      <c r="O210" s="156">
        <f t="shared" si="61"/>
        <v>0</v>
      </c>
      <c r="P210" s="156">
        <f t="shared" si="61"/>
        <v>0</v>
      </c>
      <c r="Q210" s="156">
        <f t="shared" si="61"/>
        <v>0</v>
      </c>
    </row>
    <row r="211" spans="1:17" ht="12" customHeight="1" x14ac:dyDescent="0.25">
      <c r="A211" s="158" t="s">
        <v>112</v>
      </c>
      <c r="B211" s="157">
        <f>B212</f>
        <v>0</v>
      </c>
      <c r="C211" s="157">
        <f t="shared" ref="C211:Q211" si="62">C212</f>
        <v>0</v>
      </c>
      <c r="D211" s="157">
        <f t="shared" si="62"/>
        <v>0</v>
      </c>
      <c r="E211" s="157">
        <f t="shared" si="62"/>
        <v>0</v>
      </c>
      <c r="F211" s="157">
        <f t="shared" si="62"/>
        <v>0</v>
      </c>
      <c r="G211" s="157">
        <f t="shared" si="62"/>
        <v>0</v>
      </c>
      <c r="H211" s="157">
        <f t="shared" si="62"/>
        <v>0</v>
      </c>
      <c r="I211" s="157">
        <f t="shared" si="62"/>
        <v>0</v>
      </c>
      <c r="J211" s="157">
        <f t="shared" si="62"/>
        <v>0</v>
      </c>
      <c r="K211" s="157">
        <f t="shared" si="62"/>
        <v>0</v>
      </c>
      <c r="L211" s="157">
        <f t="shared" si="62"/>
        <v>0</v>
      </c>
      <c r="M211" s="157">
        <f t="shared" si="62"/>
        <v>0</v>
      </c>
      <c r="N211" s="157">
        <f t="shared" si="62"/>
        <v>0</v>
      </c>
      <c r="O211" s="157">
        <f t="shared" si="62"/>
        <v>0</v>
      </c>
      <c r="P211" s="157">
        <f t="shared" si="62"/>
        <v>0</v>
      </c>
      <c r="Q211" s="157">
        <f t="shared" si="62"/>
        <v>0</v>
      </c>
    </row>
    <row r="212" spans="1:17" ht="12" customHeight="1" x14ac:dyDescent="0.25">
      <c r="A212" s="23" t="s">
        <v>60</v>
      </c>
      <c r="B212" s="156">
        <f>IF(B155=0,0,B155*1000000/B$5)</f>
        <v>0</v>
      </c>
      <c r="C212" s="156">
        <f t="shared" ref="C212:Q213" si="63">IF(C155=0,0,C155*1000000/C$5)</f>
        <v>0</v>
      </c>
      <c r="D212" s="156">
        <f t="shared" si="63"/>
        <v>0</v>
      </c>
      <c r="E212" s="156">
        <f t="shared" si="63"/>
        <v>0</v>
      </c>
      <c r="F212" s="156">
        <f t="shared" si="63"/>
        <v>0</v>
      </c>
      <c r="G212" s="156">
        <f t="shared" si="63"/>
        <v>0</v>
      </c>
      <c r="H212" s="156">
        <f t="shared" si="63"/>
        <v>0</v>
      </c>
      <c r="I212" s="156">
        <f t="shared" si="63"/>
        <v>0</v>
      </c>
      <c r="J212" s="156">
        <f t="shared" si="63"/>
        <v>0</v>
      </c>
      <c r="K212" s="156">
        <f t="shared" si="63"/>
        <v>0</v>
      </c>
      <c r="L212" s="156">
        <f t="shared" si="63"/>
        <v>0</v>
      </c>
      <c r="M212" s="156">
        <f t="shared" si="63"/>
        <v>0</v>
      </c>
      <c r="N212" s="156">
        <f t="shared" si="63"/>
        <v>0</v>
      </c>
      <c r="O212" s="156">
        <f t="shared" si="63"/>
        <v>0</v>
      </c>
      <c r="P212" s="156">
        <f t="shared" si="63"/>
        <v>0</v>
      </c>
      <c r="Q212" s="156">
        <f t="shared" si="63"/>
        <v>0</v>
      </c>
    </row>
    <row r="213" spans="1:17" ht="12" customHeight="1" x14ac:dyDescent="0.25">
      <c r="A213" s="158" t="s">
        <v>63</v>
      </c>
      <c r="B213" s="157">
        <f>IF(B156=0,0,B156*1000000/B$5)</f>
        <v>276.91922112448492</v>
      </c>
      <c r="C213" s="157">
        <f t="shared" si="63"/>
        <v>278.29150137567956</v>
      </c>
      <c r="D213" s="157">
        <f t="shared" si="63"/>
        <v>275.46843681760475</v>
      </c>
      <c r="E213" s="157">
        <f t="shared" si="63"/>
        <v>277.01462144623787</v>
      </c>
      <c r="F213" s="157">
        <f t="shared" si="63"/>
        <v>278.97037587005519</v>
      </c>
      <c r="G213" s="157">
        <f t="shared" si="63"/>
        <v>277.64725898252675</v>
      </c>
      <c r="H213" s="157">
        <f t="shared" si="63"/>
        <v>275.17391480666521</v>
      </c>
      <c r="I213" s="157">
        <f t="shared" si="63"/>
        <v>273.86921528672076</v>
      </c>
      <c r="J213" s="157">
        <f t="shared" si="63"/>
        <v>273.13092876305546</v>
      </c>
      <c r="K213" s="157">
        <f t="shared" si="63"/>
        <v>273.87106965203498</v>
      </c>
      <c r="L213" s="157">
        <f t="shared" si="63"/>
        <v>274.17919146970195</v>
      </c>
      <c r="M213" s="157">
        <f t="shared" si="63"/>
        <v>250.77222367052326</v>
      </c>
      <c r="N213" s="157">
        <f t="shared" si="63"/>
        <v>288.09934841138994</v>
      </c>
      <c r="O213" s="157">
        <f t="shared" si="63"/>
        <v>287.76009556906644</v>
      </c>
      <c r="P213" s="157">
        <f t="shared" si="63"/>
        <v>283.60763653760995</v>
      </c>
      <c r="Q213" s="157">
        <f t="shared" si="63"/>
        <v>281.50175671208649</v>
      </c>
    </row>
    <row r="214" spans="1:17" ht="12" customHeight="1" x14ac:dyDescent="0.25">
      <c r="A214" s="167" t="s">
        <v>169</v>
      </c>
      <c r="B214" s="132">
        <f>IF(B157=0,0,B157*1000000/B$11)</f>
        <v>583.23420974524197</v>
      </c>
      <c r="C214" s="132">
        <f t="shared" ref="C214:Q214" si="64">IF(C157=0,0,C157*1000000/C$11)</f>
        <v>581.67315868511275</v>
      </c>
      <c r="D214" s="132">
        <f t="shared" si="64"/>
        <v>571.56714602760326</v>
      </c>
      <c r="E214" s="132">
        <f t="shared" si="64"/>
        <v>570.73325141748717</v>
      </c>
      <c r="F214" s="132">
        <f t="shared" si="64"/>
        <v>570.75888149486605</v>
      </c>
      <c r="G214" s="132">
        <f t="shared" si="64"/>
        <v>564.14688556835915</v>
      </c>
      <c r="H214" s="132">
        <f t="shared" si="64"/>
        <v>556.37810538808367</v>
      </c>
      <c r="I214" s="132">
        <f t="shared" si="64"/>
        <v>551.11312288987858</v>
      </c>
      <c r="J214" s="132">
        <f t="shared" si="64"/>
        <v>547.25818649433415</v>
      </c>
      <c r="K214" s="132">
        <f t="shared" si="64"/>
        <v>546.05768232449248</v>
      </c>
      <c r="L214" s="132">
        <f t="shared" si="64"/>
        <v>543.81780594613019</v>
      </c>
      <c r="M214" s="132">
        <f t="shared" si="64"/>
        <v>495.80294444745579</v>
      </c>
      <c r="N214" s="132">
        <f t="shared" si="64"/>
        <v>565.16868435711706</v>
      </c>
      <c r="O214" s="132">
        <f t="shared" si="64"/>
        <v>561.69891122928698</v>
      </c>
      <c r="P214" s="132">
        <f t="shared" si="64"/>
        <v>550.81354698210271</v>
      </c>
      <c r="Q214" s="132">
        <f t="shared" si="64"/>
        <v>543.61453023080617</v>
      </c>
    </row>
    <row r="215" spans="1:17" ht="12" customHeight="1" x14ac:dyDescent="0.25">
      <c r="A215" s="167" t="s">
        <v>168</v>
      </c>
      <c r="B215" s="132">
        <f>IF(B158=0,0,B158*1000000/B$12)</f>
        <v>372.10342581746841</v>
      </c>
      <c r="C215" s="132">
        <f t="shared" ref="C215:Q217" si="65">IF(C158=0,0,C158*1000000/C$12)</f>
        <v>378.08755314532868</v>
      </c>
      <c r="D215" s="132">
        <f t="shared" si="65"/>
        <v>371.51864491792981</v>
      </c>
      <c r="E215" s="132">
        <f t="shared" si="65"/>
        <v>370.97661342135524</v>
      </c>
      <c r="F215" s="132">
        <f t="shared" si="65"/>
        <v>370.99327297165451</v>
      </c>
      <c r="G215" s="132">
        <f t="shared" si="65"/>
        <v>366.69547561943205</v>
      </c>
      <c r="H215" s="132">
        <f t="shared" si="65"/>
        <v>361.64576850224978</v>
      </c>
      <c r="I215" s="132">
        <f t="shared" si="65"/>
        <v>358.22352987842248</v>
      </c>
      <c r="J215" s="132">
        <f t="shared" si="65"/>
        <v>355.71782122132811</v>
      </c>
      <c r="K215" s="132">
        <f t="shared" si="65"/>
        <v>354.93749351091873</v>
      </c>
      <c r="L215" s="132">
        <f t="shared" si="65"/>
        <v>353.4815738649902</v>
      </c>
      <c r="M215" s="132">
        <f t="shared" si="65"/>
        <v>322.27191389085135</v>
      </c>
      <c r="N215" s="132">
        <f t="shared" si="65"/>
        <v>378.66301851927318</v>
      </c>
      <c r="O215" s="132">
        <f t="shared" si="65"/>
        <v>365.10429229904082</v>
      </c>
      <c r="P215" s="132">
        <f t="shared" si="65"/>
        <v>358.02880553837127</v>
      </c>
      <c r="Q215" s="132">
        <f t="shared" si="65"/>
        <v>353.34944465002968</v>
      </c>
    </row>
    <row r="216" spans="1:17" ht="12" customHeight="1" x14ac:dyDescent="0.25">
      <c r="A216" s="166" t="s">
        <v>57</v>
      </c>
      <c r="B216" s="165">
        <f>IF(B159=0,0,B159*1000000/B$12)</f>
        <v>372.10342581746841</v>
      </c>
      <c r="C216" s="165">
        <f t="shared" si="65"/>
        <v>378.08755314532868</v>
      </c>
      <c r="D216" s="165">
        <f t="shared" si="65"/>
        <v>371.51864491792981</v>
      </c>
      <c r="E216" s="165">
        <f t="shared" si="65"/>
        <v>370.97661342135524</v>
      </c>
      <c r="F216" s="165">
        <f t="shared" si="65"/>
        <v>370.99327297165451</v>
      </c>
      <c r="G216" s="165">
        <f t="shared" si="65"/>
        <v>366.69547561943205</v>
      </c>
      <c r="H216" s="165">
        <f t="shared" si="65"/>
        <v>361.64576850224978</v>
      </c>
      <c r="I216" s="165">
        <f t="shared" si="65"/>
        <v>358.22352987842248</v>
      </c>
      <c r="J216" s="165">
        <f t="shared" si="65"/>
        <v>355.71782122132811</v>
      </c>
      <c r="K216" s="165">
        <f t="shared" si="65"/>
        <v>354.93749351091873</v>
      </c>
      <c r="L216" s="165">
        <f t="shared" si="65"/>
        <v>353.4815738649902</v>
      </c>
      <c r="M216" s="165">
        <f t="shared" si="65"/>
        <v>322.27191389085135</v>
      </c>
      <c r="N216" s="165">
        <f t="shared" si="65"/>
        <v>378.66301851927318</v>
      </c>
      <c r="O216" s="165">
        <f t="shared" si="65"/>
        <v>365.10429229904082</v>
      </c>
      <c r="P216" s="165">
        <f t="shared" si="65"/>
        <v>358.02880553837127</v>
      </c>
      <c r="Q216" s="165">
        <f t="shared" si="65"/>
        <v>353.34944465002968</v>
      </c>
    </row>
    <row r="217" spans="1:17" ht="12" customHeight="1" x14ac:dyDescent="0.25">
      <c r="A217" s="147" t="s">
        <v>59</v>
      </c>
      <c r="B217" s="164">
        <f>IF(B160=0,0,B160*1000000/B$12)</f>
        <v>0</v>
      </c>
      <c r="C217" s="164">
        <f t="shared" si="65"/>
        <v>0</v>
      </c>
      <c r="D217" s="164">
        <f t="shared" si="65"/>
        <v>0</v>
      </c>
      <c r="E217" s="164">
        <f t="shared" si="65"/>
        <v>0</v>
      </c>
      <c r="F217" s="164">
        <f t="shared" si="65"/>
        <v>0</v>
      </c>
      <c r="G217" s="164">
        <f t="shared" si="65"/>
        <v>0</v>
      </c>
      <c r="H217" s="164">
        <f t="shared" si="65"/>
        <v>0</v>
      </c>
      <c r="I217" s="164">
        <f t="shared" si="65"/>
        <v>0</v>
      </c>
      <c r="J217" s="164">
        <f t="shared" si="65"/>
        <v>0</v>
      </c>
      <c r="K217" s="164">
        <f t="shared" si="65"/>
        <v>0</v>
      </c>
      <c r="L217" s="164">
        <f t="shared" si="65"/>
        <v>0</v>
      </c>
      <c r="M217" s="164">
        <f t="shared" si="65"/>
        <v>0</v>
      </c>
      <c r="N217" s="164">
        <f t="shared" si="65"/>
        <v>0</v>
      </c>
      <c r="O217" s="164">
        <f t="shared" si="65"/>
        <v>0</v>
      </c>
      <c r="P217" s="164">
        <f t="shared" si="65"/>
        <v>0</v>
      </c>
      <c r="Q217" s="164">
        <f t="shared" si="65"/>
        <v>0</v>
      </c>
    </row>
    <row r="218" spans="1:17" ht="12" customHeight="1" x14ac:dyDescent="0.25">
      <c r="A218" s="163" t="s">
        <v>142</v>
      </c>
      <c r="B218" s="162">
        <f>IF(B161=0,0,B161*1000000/B$13)</f>
        <v>0</v>
      </c>
      <c r="C218" s="162">
        <f t="shared" ref="C218:Q218" si="66">IF(C161=0,0,C161*1000000/C$13)</f>
        <v>0</v>
      </c>
      <c r="D218" s="162">
        <f t="shared" si="66"/>
        <v>0</v>
      </c>
      <c r="E218" s="162">
        <f t="shared" si="66"/>
        <v>0</v>
      </c>
      <c r="F218" s="162">
        <f t="shared" si="66"/>
        <v>0</v>
      </c>
      <c r="G218" s="162">
        <f t="shared" si="66"/>
        <v>0</v>
      </c>
      <c r="H218" s="162">
        <f t="shared" si="66"/>
        <v>0</v>
      </c>
      <c r="I218" s="162">
        <f t="shared" si="66"/>
        <v>0</v>
      </c>
      <c r="J218" s="162">
        <f t="shared" si="66"/>
        <v>0</v>
      </c>
      <c r="K218" s="162">
        <f t="shared" si="66"/>
        <v>0</v>
      </c>
      <c r="L218" s="162">
        <f t="shared" si="66"/>
        <v>0</v>
      </c>
      <c r="M218" s="162">
        <f t="shared" si="66"/>
        <v>0</v>
      </c>
      <c r="N218" s="162">
        <f t="shared" si="66"/>
        <v>0</v>
      </c>
      <c r="O218" s="162">
        <f t="shared" si="66"/>
        <v>0</v>
      </c>
      <c r="P218" s="162">
        <f t="shared" si="66"/>
        <v>0</v>
      </c>
      <c r="Q218" s="162">
        <f t="shared" si="66"/>
        <v>0</v>
      </c>
    </row>
    <row r="219" spans="1:17" ht="12" customHeight="1" x14ac:dyDescent="0.25">
      <c r="A219" s="161" t="s">
        <v>141</v>
      </c>
      <c r="B219" s="160">
        <f>IF(B162=0,0,B162*1000000/B$14)</f>
        <v>0</v>
      </c>
      <c r="C219" s="160">
        <f t="shared" ref="C219:Q221" si="67">IF(C162=0,0,C162*1000000/C$14)</f>
        <v>0</v>
      </c>
      <c r="D219" s="160">
        <f t="shared" si="67"/>
        <v>0</v>
      </c>
      <c r="E219" s="160">
        <f t="shared" si="67"/>
        <v>0</v>
      </c>
      <c r="F219" s="160">
        <f t="shared" si="67"/>
        <v>0</v>
      </c>
      <c r="G219" s="160">
        <f t="shared" si="67"/>
        <v>0</v>
      </c>
      <c r="H219" s="160">
        <f t="shared" si="67"/>
        <v>0</v>
      </c>
      <c r="I219" s="160">
        <f t="shared" si="67"/>
        <v>0</v>
      </c>
      <c r="J219" s="160">
        <f t="shared" si="67"/>
        <v>0</v>
      </c>
      <c r="K219" s="160">
        <f t="shared" si="67"/>
        <v>0</v>
      </c>
      <c r="L219" s="160">
        <f t="shared" si="67"/>
        <v>0</v>
      </c>
      <c r="M219" s="160">
        <f t="shared" si="67"/>
        <v>0</v>
      </c>
      <c r="N219" s="160">
        <f t="shared" si="67"/>
        <v>0</v>
      </c>
      <c r="O219" s="160">
        <f t="shared" si="67"/>
        <v>0</v>
      </c>
      <c r="P219" s="160">
        <f t="shared" si="67"/>
        <v>0</v>
      </c>
      <c r="Q219" s="160">
        <f t="shared" si="67"/>
        <v>0</v>
      </c>
    </row>
    <row r="220" spans="1:17" ht="12" customHeight="1" x14ac:dyDescent="0.25">
      <c r="A220" s="148" t="s">
        <v>60</v>
      </c>
      <c r="B220" s="156">
        <f>IF(B163=0,0,B163*1000000/B$14)</f>
        <v>0</v>
      </c>
      <c r="C220" s="156">
        <f t="shared" si="67"/>
        <v>0</v>
      </c>
      <c r="D220" s="156">
        <f t="shared" si="67"/>
        <v>0</v>
      </c>
      <c r="E220" s="156">
        <f t="shared" si="67"/>
        <v>0</v>
      </c>
      <c r="F220" s="156">
        <f t="shared" si="67"/>
        <v>0</v>
      </c>
      <c r="G220" s="156">
        <f t="shared" si="67"/>
        <v>0</v>
      </c>
      <c r="H220" s="156">
        <f t="shared" si="67"/>
        <v>0</v>
      </c>
      <c r="I220" s="156">
        <f t="shared" si="67"/>
        <v>0</v>
      </c>
      <c r="J220" s="156">
        <f t="shared" si="67"/>
        <v>0</v>
      </c>
      <c r="K220" s="156">
        <f t="shared" si="67"/>
        <v>0</v>
      </c>
      <c r="L220" s="156">
        <f t="shared" si="67"/>
        <v>0</v>
      </c>
      <c r="M220" s="156">
        <f t="shared" si="67"/>
        <v>0</v>
      </c>
      <c r="N220" s="156">
        <f t="shared" si="67"/>
        <v>0</v>
      </c>
      <c r="O220" s="156">
        <f t="shared" si="67"/>
        <v>0</v>
      </c>
      <c r="P220" s="156">
        <f t="shared" si="67"/>
        <v>0</v>
      </c>
      <c r="Q220" s="156">
        <f t="shared" si="67"/>
        <v>0</v>
      </c>
    </row>
    <row r="221" spans="1:17" ht="12" customHeight="1" x14ac:dyDescent="0.25">
      <c r="A221" s="148" t="s">
        <v>59</v>
      </c>
      <c r="B221" s="156">
        <f>IF(B164=0,0,B164*1000000/B$14)</f>
        <v>0</v>
      </c>
      <c r="C221" s="156">
        <f t="shared" si="67"/>
        <v>0</v>
      </c>
      <c r="D221" s="156">
        <f t="shared" si="67"/>
        <v>0</v>
      </c>
      <c r="E221" s="156">
        <f t="shared" si="67"/>
        <v>0</v>
      </c>
      <c r="F221" s="156">
        <f t="shared" si="67"/>
        <v>0</v>
      </c>
      <c r="G221" s="156">
        <f t="shared" si="67"/>
        <v>0</v>
      </c>
      <c r="H221" s="156">
        <f t="shared" si="67"/>
        <v>0</v>
      </c>
      <c r="I221" s="156">
        <f t="shared" si="67"/>
        <v>0</v>
      </c>
      <c r="J221" s="156">
        <f t="shared" si="67"/>
        <v>0</v>
      </c>
      <c r="K221" s="156">
        <f t="shared" si="67"/>
        <v>0</v>
      </c>
      <c r="L221" s="156">
        <f t="shared" si="67"/>
        <v>0</v>
      </c>
      <c r="M221" s="156">
        <f t="shared" si="67"/>
        <v>0</v>
      </c>
      <c r="N221" s="156">
        <f t="shared" si="67"/>
        <v>0</v>
      </c>
      <c r="O221" s="156">
        <f t="shared" si="67"/>
        <v>0</v>
      </c>
      <c r="P221" s="156">
        <f t="shared" si="67"/>
        <v>0</v>
      </c>
      <c r="Q221" s="156">
        <f t="shared" si="67"/>
        <v>0</v>
      </c>
    </row>
    <row r="222" spans="1:17" ht="12" customHeight="1" x14ac:dyDescent="0.25">
      <c r="A222" s="158" t="s">
        <v>62</v>
      </c>
      <c r="B222" s="157">
        <f>IF(B165=0,0,B165*1000000/B$5)</f>
        <v>110.83434131010434</v>
      </c>
      <c r="C222" s="157">
        <f t="shared" ref="C222:Q222" si="68">IF(C165=0,0,C165*1000000/C$5)</f>
        <v>105.52011816059709</v>
      </c>
      <c r="D222" s="157">
        <f t="shared" si="68"/>
        <v>103.38749761891523</v>
      </c>
      <c r="E222" s="157">
        <f t="shared" si="68"/>
        <v>99.239200219620102</v>
      </c>
      <c r="F222" s="157">
        <f t="shared" si="68"/>
        <v>101.89943715139493</v>
      </c>
      <c r="G222" s="157">
        <f t="shared" si="68"/>
        <v>98.185026094362996</v>
      </c>
      <c r="H222" s="157">
        <f t="shared" si="68"/>
        <v>91.16431248602224</v>
      </c>
      <c r="I222" s="157">
        <f t="shared" si="68"/>
        <v>87.549964220575404</v>
      </c>
      <c r="J222" s="157">
        <f t="shared" si="68"/>
        <v>86.335106895585653</v>
      </c>
      <c r="K222" s="157">
        <f t="shared" si="68"/>
        <v>86.718142165016957</v>
      </c>
      <c r="L222" s="157">
        <f t="shared" si="68"/>
        <v>84.220687197394071</v>
      </c>
      <c r="M222" s="157">
        <f t="shared" si="68"/>
        <v>75.106932272357611</v>
      </c>
      <c r="N222" s="157">
        <f t="shared" si="68"/>
        <v>76.049995733795598</v>
      </c>
      <c r="O222" s="157">
        <f t="shared" si="68"/>
        <v>72.997533441469841</v>
      </c>
      <c r="P222" s="157">
        <f t="shared" si="68"/>
        <v>62.464814699522584</v>
      </c>
      <c r="Q222" s="157">
        <f t="shared" si="68"/>
        <v>61.365913903581834</v>
      </c>
    </row>
    <row r="223" spans="1:17" ht="12" customHeight="1" x14ac:dyDescent="0.25">
      <c r="A223" s="23" t="s">
        <v>57</v>
      </c>
      <c r="B223" s="156">
        <f>IF(B166=0,0,B166*1000000/B$16)</f>
        <v>397.86472654182069</v>
      </c>
      <c r="C223" s="156">
        <f t="shared" ref="C223:Q223" si="69">IF(C166=0,0,C166*1000000/C$16)</f>
        <v>392.66355407050497</v>
      </c>
      <c r="D223" s="156">
        <f t="shared" si="69"/>
        <v>391.51167114353905</v>
      </c>
      <c r="E223" s="156">
        <f t="shared" si="69"/>
        <v>385.86870468812515</v>
      </c>
      <c r="F223" s="156">
        <f t="shared" si="69"/>
        <v>396.8303835621752</v>
      </c>
      <c r="G223" s="156">
        <f t="shared" si="69"/>
        <v>387.80585577806733</v>
      </c>
      <c r="H223" s="156">
        <f t="shared" si="69"/>
        <v>379.70313443166174</v>
      </c>
      <c r="I223" s="156">
        <f t="shared" si="69"/>
        <v>379.4842578952497</v>
      </c>
      <c r="J223" s="156">
        <f t="shared" si="69"/>
        <v>380.87803633726372</v>
      </c>
      <c r="K223" s="156">
        <f t="shared" si="69"/>
        <v>377.51966530434424</v>
      </c>
      <c r="L223" s="156">
        <f t="shared" si="69"/>
        <v>388.91822805185802</v>
      </c>
      <c r="M223" s="156">
        <f t="shared" si="69"/>
        <v>364.53293892833028</v>
      </c>
      <c r="N223" s="156">
        <f t="shared" si="69"/>
        <v>378.4368995410922</v>
      </c>
      <c r="O223" s="156">
        <f t="shared" si="69"/>
        <v>379.20152009073962</v>
      </c>
      <c r="P223" s="156">
        <f t="shared" si="69"/>
        <v>378.18767770593661</v>
      </c>
      <c r="Q223" s="156">
        <f t="shared" si="69"/>
        <v>372.54801843851862</v>
      </c>
    </row>
    <row r="224" spans="1:17" ht="12" customHeight="1" x14ac:dyDescent="0.25">
      <c r="A224" s="29" t="s">
        <v>140</v>
      </c>
      <c r="B224" s="57">
        <f>IF(B167=0,0,B167*1000000/B$17)</f>
        <v>0</v>
      </c>
      <c r="C224" s="57">
        <f t="shared" ref="C224:Q224" si="70">IF(C167=0,0,C167*1000000/C$17)</f>
        <v>0</v>
      </c>
      <c r="D224" s="57">
        <f t="shared" si="70"/>
        <v>0</v>
      </c>
      <c r="E224" s="57">
        <f t="shared" si="70"/>
        <v>0</v>
      </c>
      <c r="F224" s="57">
        <f t="shared" si="70"/>
        <v>0</v>
      </c>
      <c r="G224" s="57">
        <f t="shared" si="70"/>
        <v>0</v>
      </c>
      <c r="H224" s="57">
        <f t="shared" si="70"/>
        <v>0</v>
      </c>
      <c r="I224" s="57">
        <f t="shared" si="70"/>
        <v>0</v>
      </c>
      <c r="J224" s="57">
        <f t="shared" si="70"/>
        <v>0</v>
      </c>
      <c r="K224" s="57">
        <f t="shared" si="70"/>
        <v>0</v>
      </c>
      <c r="L224" s="57">
        <f t="shared" si="70"/>
        <v>0</v>
      </c>
      <c r="M224" s="57">
        <f t="shared" si="70"/>
        <v>0</v>
      </c>
      <c r="N224" s="57">
        <f t="shared" si="70"/>
        <v>0</v>
      </c>
      <c r="O224" s="57">
        <f t="shared" si="70"/>
        <v>0</v>
      </c>
      <c r="P224" s="57">
        <f t="shared" si="70"/>
        <v>0</v>
      </c>
      <c r="Q224" s="57">
        <f t="shared" si="70"/>
        <v>0</v>
      </c>
    </row>
    <row r="226" spans="1:17" ht="12" customHeight="1" x14ac:dyDescent="0.25">
      <c r="A226" s="152" t="s">
        <v>196</v>
      </c>
      <c r="B226" s="184">
        <f>B169/RES_summary!B$19</f>
        <v>180.39060357024263</v>
      </c>
      <c r="C226" s="184">
        <f>C169/RES_summary!C$19</f>
        <v>181.05744296958483</v>
      </c>
      <c r="D226" s="184">
        <f>D169/RES_summary!D$19</f>
        <v>181.82357094922557</v>
      </c>
      <c r="E226" s="184">
        <f>E169/RES_summary!E$19</f>
        <v>183.91340874164743</v>
      </c>
      <c r="F226" s="184">
        <f>F169/RES_summary!F$19</f>
        <v>189.28191787402397</v>
      </c>
      <c r="G226" s="184">
        <f>G169/RES_summary!G$19</f>
        <v>182.68847320239971</v>
      </c>
      <c r="H226" s="184">
        <f>H169/RES_summary!H$19</f>
        <v>173.95828833775244</v>
      </c>
      <c r="I226" s="184">
        <f>I169/RES_summary!I$19</f>
        <v>159.10619777654318</v>
      </c>
      <c r="J226" s="184">
        <f>J169/RES_summary!J$19</f>
        <v>162.01321869743472</v>
      </c>
      <c r="K226" s="184">
        <f>K169/RES_summary!K$19</f>
        <v>158.13274950406287</v>
      </c>
      <c r="L226" s="184">
        <f>L169/RES_summary!L$19</f>
        <v>161.40698140527169</v>
      </c>
      <c r="M226" s="184">
        <f>M169/RES_summary!M$19</f>
        <v>128.52909303859653</v>
      </c>
      <c r="N226" s="184">
        <f>N169/RES_summary!N$19</f>
        <v>143.85795997586158</v>
      </c>
      <c r="O226" s="184">
        <f>O169/RES_summary!O$19</f>
        <v>147.07382098587399</v>
      </c>
      <c r="P226" s="184">
        <f>P169/RES_summary!P$19</f>
        <v>122.70239659091317</v>
      </c>
      <c r="Q226" s="184">
        <f>Q169/RES_summary!Q$19</f>
        <v>125.02579624608207</v>
      </c>
    </row>
    <row r="227" spans="1:17" ht="12" customHeight="1" x14ac:dyDescent="0.25">
      <c r="A227" s="158" t="s">
        <v>65</v>
      </c>
      <c r="B227" s="178">
        <f>B170/RES_summary!B$19</f>
        <v>139.96519947439037</v>
      </c>
      <c r="C227" s="178">
        <f>C170/RES_summary!C$19</f>
        <v>140.6283848754461</v>
      </c>
      <c r="D227" s="178">
        <f>D170/RES_summary!D$19</f>
        <v>141.69730544983511</v>
      </c>
      <c r="E227" s="178">
        <f>E170/RES_summary!E$19</f>
        <v>143.14566408255499</v>
      </c>
      <c r="F227" s="178">
        <f>F170/RES_summary!F$19</f>
        <v>148.48267078741191</v>
      </c>
      <c r="G227" s="178">
        <f>G170/RES_summary!G$19</f>
        <v>143.76822290592546</v>
      </c>
      <c r="H227" s="178">
        <f>H170/RES_summary!H$19</f>
        <v>135.2794971552033</v>
      </c>
      <c r="I227" s="178">
        <f>I170/RES_summary!I$19</f>
        <v>120.92904556508151</v>
      </c>
      <c r="J227" s="178">
        <f>J170/RES_summary!J$19</f>
        <v>123.63278654928597</v>
      </c>
      <c r="K227" s="178">
        <f>K170/RES_summary!K$19</f>
        <v>121.05258514948972</v>
      </c>
      <c r="L227" s="178">
        <f>L170/RES_summary!L$19</f>
        <v>121.44564312567924</v>
      </c>
      <c r="M227" s="178">
        <f>M170/RES_summary!M$19</f>
        <v>94.27772840341845</v>
      </c>
      <c r="N227" s="178">
        <f>N170/RES_summary!N$19</f>
        <v>103.14358582946677</v>
      </c>
      <c r="O227" s="178">
        <f>O170/RES_summary!O$19</f>
        <v>105.11400445794781</v>
      </c>
      <c r="P227" s="178">
        <f>P170/RES_summary!P$19</f>
        <v>85.362085239216952</v>
      </c>
      <c r="Q227" s="178">
        <f>Q170/RES_summary!Q$19</f>
        <v>86.983727653891165</v>
      </c>
    </row>
    <row r="228" spans="1:17" ht="12" customHeight="1" x14ac:dyDescent="0.25">
      <c r="A228" s="23" t="s">
        <v>84</v>
      </c>
      <c r="B228" s="177">
        <f>B171/RES_summary!B$19</f>
        <v>138.30221109091434</v>
      </c>
      <c r="C228" s="177">
        <f>C171/RES_summary!C$19</f>
        <v>138.86821122466503</v>
      </c>
      <c r="D228" s="177">
        <f>D171/RES_summary!D$19</f>
        <v>139.76469426410205</v>
      </c>
      <c r="E228" s="177">
        <f>E171/RES_summary!E$19</f>
        <v>140.57053463239293</v>
      </c>
      <c r="F228" s="177">
        <f>F171/RES_summary!F$19</f>
        <v>146.02189802627387</v>
      </c>
      <c r="G228" s="177">
        <f>G171/RES_summary!G$19</f>
        <v>142.24476791263245</v>
      </c>
      <c r="H228" s="177">
        <f>H171/RES_summary!H$19</f>
        <v>133.46659308196899</v>
      </c>
      <c r="I228" s="177">
        <f>I171/RES_summary!I$19</f>
        <v>119.28135190548252</v>
      </c>
      <c r="J228" s="177">
        <f>J171/RES_summary!J$19</f>
        <v>121.42981632429863</v>
      </c>
      <c r="K228" s="177">
        <f>K171/RES_summary!K$19</f>
        <v>119.48265356484465</v>
      </c>
      <c r="L228" s="177">
        <f>L171/RES_summary!L$19</f>
        <v>118.50039795502934</v>
      </c>
      <c r="M228" s="177">
        <f>M171/RES_summary!M$19</f>
        <v>93.140839495867951</v>
      </c>
      <c r="N228" s="177">
        <f>N171/RES_summary!N$19</f>
        <v>100.24051537066369</v>
      </c>
      <c r="O228" s="177">
        <f>O171/RES_summary!O$19</f>
        <v>101.28240879724541</v>
      </c>
      <c r="P228" s="177">
        <f>P171/RES_summary!P$19</f>
        <v>83.685106335320484</v>
      </c>
      <c r="Q228" s="177">
        <f>Q171/RES_summary!Q$19</f>
        <v>84.56318256525843</v>
      </c>
    </row>
    <row r="229" spans="1:17" ht="12" customHeight="1" x14ac:dyDescent="0.25">
      <c r="A229" s="23" t="s">
        <v>60</v>
      </c>
      <c r="B229" s="177">
        <f>B172/RES_summary!B$19</f>
        <v>1.662988383476047</v>
      </c>
      <c r="C229" s="177">
        <f>C172/RES_summary!C$19</f>
        <v>1.7601736507810646</v>
      </c>
      <c r="D229" s="177">
        <f>D172/RES_summary!D$19</f>
        <v>1.9326111857330548</v>
      </c>
      <c r="E229" s="177">
        <f>E172/RES_summary!E$19</f>
        <v>2.5751294501620712</v>
      </c>
      <c r="F229" s="177">
        <f>F172/RES_summary!F$19</f>
        <v>2.4607727611380117</v>
      </c>
      <c r="G229" s="177">
        <f>G172/RES_summary!G$19</f>
        <v>1.5234549932929806</v>
      </c>
      <c r="H229" s="177">
        <f>H172/RES_summary!H$19</f>
        <v>1.8129040732343198</v>
      </c>
      <c r="I229" s="177">
        <f>I172/RES_summary!I$19</f>
        <v>1.6476936595989962</v>
      </c>
      <c r="J229" s="177">
        <f>J172/RES_summary!J$19</f>
        <v>2.2029702249873417</v>
      </c>
      <c r="K229" s="177">
        <f>K172/RES_summary!K$19</f>
        <v>1.5699315846450588</v>
      </c>
      <c r="L229" s="177">
        <f>L172/RES_summary!L$19</f>
        <v>2.9452451706499008</v>
      </c>
      <c r="M229" s="177">
        <f>M172/RES_summary!M$19</f>
        <v>1.1368889075505029</v>
      </c>
      <c r="N229" s="177">
        <f>N172/RES_summary!N$19</f>
        <v>2.9030704588030884</v>
      </c>
      <c r="O229" s="177">
        <f>O172/RES_summary!O$19</f>
        <v>3.831595660702408</v>
      </c>
      <c r="P229" s="177">
        <f>P172/RES_summary!P$19</f>
        <v>1.6769789038964646</v>
      </c>
      <c r="Q229" s="177">
        <f>Q172/RES_summary!Q$19</f>
        <v>2.4205450886327498</v>
      </c>
    </row>
    <row r="230" spans="1:17" ht="12" customHeight="1" x14ac:dyDescent="0.25">
      <c r="A230" s="158" t="s">
        <v>112</v>
      </c>
      <c r="B230" s="178">
        <f>B173/RES_summary!B$19</f>
        <v>0.1562493009422441</v>
      </c>
      <c r="C230" s="178">
        <f>C173/RES_summary!C$19</f>
        <v>0.15714857376092742</v>
      </c>
      <c r="D230" s="178">
        <f>D173/RES_summary!D$19</f>
        <v>0.16201722364626911</v>
      </c>
      <c r="E230" s="178">
        <f>E173/RES_summary!E$19</f>
        <v>0.16060863532948805</v>
      </c>
      <c r="F230" s="178">
        <f>F173/RES_summary!F$19</f>
        <v>0.16148939140830701</v>
      </c>
      <c r="G230" s="178">
        <f>G173/RES_summary!G$19</f>
        <v>0.16549288809446147</v>
      </c>
      <c r="H230" s="178">
        <f>H173/RES_summary!H$19</f>
        <v>0.16330752550416716</v>
      </c>
      <c r="I230" s="178">
        <f>I173/RES_summary!I$19</f>
        <v>0.16134774031702914</v>
      </c>
      <c r="J230" s="178">
        <f>J173/RES_summary!J$19</f>
        <v>0.16133932732838835</v>
      </c>
      <c r="K230" s="178">
        <f>K173/RES_summary!K$19</f>
        <v>0.16386151673567345</v>
      </c>
      <c r="L230" s="178">
        <f>L173/RES_summary!L$19</f>
        <v>0.16437050873042844</v>
      </c>
      <c r="M230" s="178">
        <f>M173/RES_summary!M$19</f>
        <v>0.15869165836226071</v>
      </c>
      <c r="N230" s="178">
        <f>N173/RES_summary!N$19</f>
        <v>0.16495301297003823</v>
      </c>
      <c r="O230" s="178">
        <f>O173/RES_summary!O$19</f>
        <v>0.17365514860061923</v>
      </c>
      <c r="P230" s="178">
        <f>P173/RES_summary!P$19</f>
        <v>0.16584692582166738</v>
      </c>
      <c r="Q230" s="178">
        <f>Q173/RES_summary!Q$19</f>
        <v>0.16788063471425979</v>
      </c>
    </row>
    <row r="231" spans="1:17" ht="12" customHeight="1" x14ac:dyDescent="0.25">
      <c r="A231" s="23" t="s">
        <v>60</v>
      </c>
      <c r="B231" s="177">
        <f>B174/RES_summary!B$19</f>
        <v>0.1562493009422441</v>
      </c>
      <c r="C231" s="177">
        <f>C174/RES_summary!C$19</f>
        <v>0.15714857376092742</v>
      </c>
      <c r="D231" s="177">
        <f>D174/RES_summary!D$19</f>
        <v>0.16201722364626911</v>
      </c>
      <c r="E231" s="177">
        <f>E174/RES_summary!E$19</f>
        <v>0.16060863532948805</v>
      </c>
      <c r="F231" s="177">
        <f>F174/RES_summary!F$19</f>
        <v>0.16148939140830701</v>
      </c>
      <c r="G231" s="177">
        <f>G174/RES_summary!G$19</f>
        <v>0.16549288809446147</v>
      </c>
      <c r="H231" s="177">
        <f>H174/RES_summary!H$19</f>
        <v>0.16330752550416716</v>
      </c>
      <c r="I231" s="177">
        <f>I174/RES_summary!I$19</f>
        <v>0.16134774031702914</v>
      </c>
      <c r="J231" s="177">
        <f>J174/RES_summary!J$19</f>
        <v>0.16133932732838835</v>
      </c>
      <c r="K231" s="177">
        <f>K174/RES_summary!K$19</f>
        <v>0.16386151673567345</v>
      </c>
      <c r="L231" s="177">
        <f>L174/RES_summary!L$19</f>
        <v>0.16437050873042844</v>
      </c>
      <c r="M231" s="177">
        <f>M174/RES_summary!M$19</f>
        <v>0.15869165836226071</v>
      </c>
      <c r="N231" s="177">
        <f>N174/RES_summary!N$19</f>
        <v>0.16495301297003823</v>
      </c>
      <c r="O231" s="177">
        <f>O174/RES_summary!O$19</f>
        <v>0.17365514860061923</v>
      </c>
      <c r="P231" s="177">
        <f>P174/RES_summary!P$19</f>
        <v>0.16584692582166738</v>
      </c>
      <c r="Q231" s="177">
        <f>Q174/RES_summary!Q$19</f>
        <v>0.16788063471425979</v>
      </c>
    </row>
    <row r="232" spans="1:17" ht="12" customHeight="1" x14ac:dyDescent="0.25">
      <c r="A232" s="158" t="s">
        <v>63</v>
      </c>
      <c r="B232" s="178">
        <f>B175/RES_summary!B$19</f>
        <v>26.564184058533048</v>
      </c>
      <c r="C232" s="178">
        <f>C175/RES_summary!C$19</f>
        <v>26.741301157417261</v>
      </c>
      <c r="D232" s="178">
        <f>D175/RES_summary!D$19</f>
        <v>26.443002852130295</v>
      </c>
      <c r="E232" s="178">
        <f>E175/RES_summary!E$19</f>
        <v>26.773489770792295</v>
      </c>
      <c r="F232" s="178">
        <f>F175/RES_summary!F$19</f>
        <v>26.871792628049612</v>
      </c>
      <c r="G232" s="178">
        <f>G175/RES_summary!G$19</f>
        <v>25.600362302255874</v>
      </c>
      <c r="H232" s="178">
        <f>H175/RES_summary!H$19</f>
        <v>25.376325180993447</v>
      </c>
      <c r="I232" s="178">
        <f>I175/RES_summary!I$19</f>
        <v>25.117706397087254</v>
      </c>
      <c r="J232" s="178">
        <f>J175/RES_summary!J$19</f>
        <v>24.912764591343002</v>
      </c>
      <c r="K232" s="178">
        <f>K175/RES_summary!K$19</f>
        <v>23.952620739165191</v>
      </c>
      <c r="L232" s="178">
        <f>L175/RES_summary!L$19</f>
        <v>26.020371723995961</v>
      </c>
      <c r="M232" s="178">
        <f>M175/RES_summary!M$19</f>
        <v>22.00367483846739</v>
      </c>
      <c r="N232" s="178">
        <f>N175/RES_summary!N$19</f>
        <v>26.823228848424389</v>
      </c>
      <c r="O232" s="178">
        <f>O175/RES_summary!O$19</f>
        <v>27.337109236691521</v>
      </c>
      <c r="P232" s="178">
        <f>P175/RES_summary!P$19</f>
        <v>24.655326935180057</v>
      </c>
      <c r="Q232" s="178">
        <f>Q175/RES_summary!Q$19</f>
        <v>24.95206573622432</v>
      </c>
    </row>
    <row r="233" spans="1:17" ht="12" customHeight="1" x14ac:dyDescent="0.25">
      <c r="A233" s="167" t="s">
        <v>169</v>
      </c>
      <c r="B233" s="183">
        <f>B176/RES_summary!B$19</f>
        <v>28.795155447408259</v>
      </c>
      <c r="C233" s="183">
        <f>C176/RES_summary!C$19</f>
        <v>28.646037312051906</v>
      </c>
      <c r="D233" s="183">
        <f>D176/RES_summary!D$19</f>
        <v>28.068982262323065</v>
      </c>
      <c r="E233" s="183">
        <f>E176/RES_summary!E$19</f>
        <v>27.941944706630196</v>
      </c>
      <c r="F233" s="183">
        <f>F176/RES_summary!F$19</f>
        <v>27.847704839523189</v>
      </c>
      <c r="G233" s="183">
        <f>G176/RES_summary!G$19</f>
        <v>27.449064520432238</v>
      </c>
      <c r="H233" s="183">
        <f>H176/RES_summary!H$19</f>
        <v>26.942554159906233</v>
      </c>
      <c r="I233" s="183">
        <f>I176/RES_summary!I$19</f>
        <v>26.568558029567914</v>
      </c>
      <c r="J233" s="183">
        <f>J176/RES_summary!J$19</f>
        <v>26.222612746619742</v>
      </c>
      <c r="K233" s="183">
        <f>K176/RES_summary!K$19</f>
        <v>26.04327557582679</v>
      </c>
      <c r="L233" s="183">
        <f>L176/RES_summary!L$19</f>
        <v>25.784996808828268</v>
      </c>
      <c r="M233" s="183">
        <f>M176/RES_summary!M$19</f>
        <v>23.406442340181989</v>
      </c>
      <c r="N233" s="183">
        <f>N176/RES_summary!N$19</f>
        <v>26.547796075361934</v>
      </c>
      <c r="O233" s="183">
        <f>O176/RES_summary!O$19</f>
        <v>26.251921463409566</v>
      </c>
      <c r="P233" s="183">
        <f>P176/RES_summary!P$19</f>
        <v>25.603045540813277</v>
      </c>
      <c r="Q233" s="183">
        <f>Q176/RES_summary!Q$19</f>
        <v>25.113008402951746</v>
      </c>
    </row>
    <row r="234" spans="1:17" ht="12" customHeight="1" x14ac:dyDescent="0.25">
      <c r="A234" s="167" t="s">
        <v>168</v>
      </c>
      <c r="B234" s="183">
        <f>B177/RES_summary!B$19</f>
        <v>24.128446333961499</v>
      </c>
      <c r="C234" s="183">
        <f>C177/RES_summary!C$19</f>
        <v>24.199981205275172</v>
      </c>
      <c r="D234" s="183">
        <f>D177/RES_summary!D$19</f>
        <v>23.754617817350251</v>
      </c>
      <c r="E234" s="183">
        <f>E177/RES_summary!E$19</f>
        <v>23.689315942930183</v>
      </c>
      <c r="F234" s="183">
        <f>F177/RES_summary!F$19</f>
        <v>23.651532275639944</v>
      </c>
      <c r="G234" s="183">
        <f>G177/RES_summary!G$19</f>
        <v>23.349105040905943</v>
      </c>
      <c r="H234" s="183">
        <f>H177/RES_summary!H$19</f>
        <v>22.964947809472058</v>
      </c>
      <c r="I234" s="183">
        <f>I177/RES_summary!I$19</f>
        <v>22.688214782119818</v>
      </c>
      <c r="J234" s="183">
        <f>J177/RES_summary!J$19</f>
        <v>22.441511027164299</v>
      </c>
      <c r="K234" s="183">
        <f>K177/RES_summary!K$19</f>
        <v>22.327792983951259</v>
      </c>
      <c r="L234" s="183">
        <f>L177/RES_summary!L$19</f>
        <v>22.150210135784359</v>
      </c>
      <c r="M234" s="183">
        <f>M177/RES_summary!M$19</f>
        <v>20.10972727840835</v>
      </c>
      <c r="N234" s="183">
        <f>N177/RES_summary!N$19</f>
        <v>23.031236843756929</v>
      </c>
      <c r="O234" s="183">
        <f>O177/RES_summary!O$19</f>
        <v>22.575464465320799</v>
      </c>
      <c r="P234" s="183">
        <f>P177/RES_summary!P$19</f>
        <v>22.031012556476906</v>
      </c>
      <c r="Q234" s="183">
        <f>Q177/RES_summary!Q$19</f>
        <v>21.624966473990938</v>
      </c>
    </row>
    <row r="235" spans="1:17" ht="12" customHeight="1" x14ac:dyDescent="0.25">
      <c r="A235" s="166" t="s">
        <v>57</v>
      </c>
      <c r="B235" s="182">
        <f>B178/RES_summary!B$19</f>
        <v>18.371309175446665</v>
      </c>
      <c r="C235" s="182">
        <f>C178/RES_summary!C$19</f>
        <v>18.619924252834004</v>
      </c>
      <c r="D235" s="182">
        <f>D178/RES_summary!D$19</f>
        <v>18.244838470509382</v>
      </c>
      <c r="E235" s="182">
        <f>E178/RES_summary!E$19</f>
        <v>18.162264059309063</v>
      </c>
      <c r="F235" s="182">
        <f>F178/RES_summary!F$19</f>
        <v>18.101008145689665</v>
      </c>
      <c r="G235" s="182">
        <f>G178/RES_summary!G$19</f>
        <v>17.841891938280892</v>
      </c>
      <c r="H235" s="182">
        <f>H178/RES_summary!H$19</f>
        <v>17.512660203938832</v>
      </c>
      <c r="I235" s="182">
        <f>I178/RES_summary!I$19</f>
        <v>17.269562719219216</v>
      </c>
      <c r="J235" s="182">
        <f>J178/RES_summary!J$19</f>
        <v>17.044698285303355</v>
      </c>
      <c r="K235" s="182">
        <f>K178/RES_summary!K$19</f>
        <v>16.928129124287349</v>
      </c>
      <c r="L235" s="182">
        <f>L178/RES_summary!L$19</f>
        <v>16.760247925738636</v>
      </c>
      <c r="M235" s="182">
        <f>M178/RES_summary!M$19</f>
        <v>15.214187521118529</v>
      </c>
      <c r="N235" s="182">
        <f>N178/RES_summary!N$19</f>
        <v>17.787023370492712</v>
      </c>
      <c r="O235" s="182">
        <f>O178/RES_summary!O$19</f>
        <v>17.063748951216422</v>
      </c>
      <c r="P235" s="182">
        <f>P178/RES_summary!P$19</f>
        <v>16.641979601528835</v>
      </c>
      <c r="Q235" s="182">
        <f>Q178/RES_summary!Q$19</f>
        <v>16.323455461918904</v>
      </c>
    </row>
    <row r="236" spans="1:17" ht="12" customHeight="1" x14ac:dyDescent="0.25">
      <c r="A236" s="147" t="s">
        <v>59</v>
      </c>
      <c r="B236" s="181">
        <f>B179/RES_summary!B$19</f>
        <v>5.7571371585148352</v>
      </c>
      <c r="C236" s="181">
        <f>C179/RES_summary!C$19</f>
        <v>5.5800569524411703</v>
      </c>
      <c r="D236" s="181">
        <f>D179/RES_summary!D$19</f>
        <v>5.5097793468408716</v>
      </c>
      <c r="E236" s="181">
        <f>E179/RES_summary!E$19</f>
        <v>5.5270518836211258</v>
      </c>
      <c r="F236" s="181">
        <f>F179/RES_summary!F$19</f>
        <v>5.550524129950281</v>
      </c>
      <c r="G236" s="181">
        <f>G179/RES_summary!G$19</f>
        <v>5.5072131026250561</v>
      </c>
      <c r="H236" s="181">
        <f>H179/RES_summary!H$19</f>
        <v>5.4522876055332263</v>
      </c>
      <c r="I236" s="181">
        <f>I179/RES_summary!I$19</f>
        <v>5.4186520629006019</v>
      </c>
      <c r="J236" s="181">
        <f>J179/RES_summary!J$19</f>
        <v>5.3968127418609404</v>
      </c>
      <c r="K236" s="181">
        <f>K179/RES_summary!K$19</f>
        <v>5.3996638596639102</v>
      </c>
      <c r="L236" s="181">
        <f>L179/RES_summary!L$19</f>
        <v>5.3899622100457218</v>
      </c>
      <c r="M236" s="181">
        <f>M179/RES_summary!M$19</f>
        <v>4.8955397572898267</v>
      </c>
      <c r="N236" s="181">
        <f>N179/RES_summary!N$19</f>
        <v>5.2442134732642147</v>
      </c>
      <c r="O236" s="181">
        <f>O179/RES_summary!O$19</f>
        <v>5.5117155141043792</v>
      </c>
      <c r="P236" s="181">
        <f>P179/RES_summary!P$19</f>
        <v>5.3890329549480729</v>
      </c>
      <c r="Q236" s="181">
        <f>Q179/RES_summary!Q$19</f>
        <v>5.3015110120720381</v>
      </c>
    </row>
    <row r="237" spans="1:17" ht="12" customHeight="1" x14ac:dyDescent="0.25">
      <c r="A237" s="163" t="s">
        <v>142</v>
      </c>
      <c r="B237" s="180">
        <f>B180/RES_summary!B$19</f>
        <v>24.654895775961631</v>
      </c>
      <c r="C237" s="180">
        <f>C180/RES_summary!C$19</f>
        <v>25.103352254982813</v>
      </c>
      <c r="D237" s="180">
        <f>D180/RES_summary!D$19</f>
        <v>25.041547702204944</v>
      </c>
      <c r="E237" s="180">
        <f>E180/RES_summary!E$19</f>
        <v>25.795438973244693</v>
      </c>
      <c r="F237" s="180">
        <f>F180/RES_summary!F$19</f>
        <v>26.069480047778733</v>
      </c>
      <c r="G237" s="180">
        <f>G180/RES_summary!G$19</f>
        <v>23.91731945228187</v>
      </c>
      <c r="H237" s="180">
        <f>H180/RES_summary!H$19</f>
        <v>23.990508842481571</v>
      </c>
      <c r="I237" s="180">
        <f>I180/RES_summary!I$19</f>
        <v>23.867831878267825</v>
      </c>
      <c r="J237" s="180">
        <f>J180/RES_summary!J$19</f>
        <v>23.834950539042623</v>
      </c>
      <c r="K237" s="180">
        <f>K180/RES_summary!K$19</f>
        <v>22.053881283501397</v>
      </c>
      <c r="L237" s="180">
        <f>L180/RES_summary!L$19</f>
        <v>26.642812557156084</v>
      </c>
      <c r="M237" s="180">
        <f>M180/RES_summary!M$19</f>
        <v>20.850065013691705</v>
      </c>
      <c r="N237" s="180">
        <f>N180/RES_summary!N$19</f>
        <v>27.565229098841503</v>
      </c>
      <c r="O237" s="180">
        <f>O180/RES_summary!O$19</f>
        <v>29.040435323250669</v>
      </c>
      <c r="P237" s="180">
        <f>P180/RES_summary!P$19</f>
        <v>24.042971210885085</v>
      </c>
      <c r="Q237" s="180">
        <f>Q180/RES_summary!Q$19</f>
        <v>25.256754855498386</v>
      </c>
    </row>
    <row r="238" spans="1:17" ht="12" customHeight="1" x14ac:dyDescent="0.25">
      <c r="A238" s="161" t="s">
        <v>141</v>
      </c>
      <c r="B238" s="179">
        <f>B181/RES_summary!B$19</f>
        <v>21.486960663578454</v>
      </c>
      <c r="C238" s="179">
        <f>C181/RES_summary!C$19</f>
        <v>21.89723591818035</v>
      </c>
      <c r="D238" s="179">
        <f>D181/RES_summary!D$19</f>
        <v>21.786785353273672</v>
      </c>
      <c r="E238" s="179">
        <f>E181/RES_summary!E$19</f>
        <v>22.294087216229649</v>
      </c>
      <c r="F238" s="179">
        <f>F181/RES_summary!F$19</f>
        <v>22.495686161005963</v>
      </c>
      <c r="G238" s="179">
        <f>G181/RES_summary!G$19</f>
        <v>21.053470746608344</v>
      </c>
      <c r="H238" s="179">
        <f>H181/RES_summary!H$19</f>
        <v>21.046118353146039</v>
      </c>
      <c r="I238" s="179">
        <f>I181/RES_summary!I$19</f>
        <v>20.932742783774788</v>
      </c>
      <c r="J238" s="179">
        <f>J181/RES_summary!J$19</f>
        <v>20.889530592239108</v>
      </c>
      <c r="K238" s="179">
        <f>K181/RES_summary!K$19</f>
        <v>19.734686693939743</v>
      </c>
      <c r="L238" s="179">
        <f>L181/RES_summary!L$19</f>
        <v>22.707790372197376</v>
      </c>
      <c r="M238" s="179">
        <f>M181/RES_summary!M$19</f>
        <v>18.448082016189581</v>
      </c>
      <c r="N238" s="179">
        <f>N181/RES_summary!N$19</f>
        <v>23.712916969488173</v>
      </c>
      <c r="O238" s="179">
        <f>O181/RES_summary!O$19</f>
        <v>24.387998474217564</v>
      </c>
      <c r="P238" s="179">
        <f>P181/RES_summary!P$19</f>
        <v>21.016964242023608</v>
      </c>
      <c r="Q238" s="179">
        <f>Q181/RES_summary!Q$19</f>
        <v>21.71840166814621</v>
      </c>
    </row>
    <row r="239" spans="1:17" ht="12" customHeight="1" x14ac:dyDescent="0.25">
      <c r="A239" s="148" t="s">
        <v>60</v>
      </c>
      <c r="B239" s="177">
        <f>B182/RES_summary!B$19</f>
        <v>15.729823505063619</v>
      </c>
      <c r="C239" s="177">
        <f>C182/RES_summary!C$19</f>
        <v>16.317178965739181</v>
      </c>
      <c r="D239" s="177">
        <f>D182/RES_summary!D$19</f>
        <v>16.277006006432799</v>
      </c>
      <c r="E239" s="177">
        <f>E182/RES_summary!E$19</f>
        <v>16.767035332608529</v>
      </c>
      <c r="F239" s="177">
        <f>F182/RES_summary!F$19</f>
        <v>16.945162031055681</v>
      </c>
      <c r="G239" s="177">
        <f>G182/RES_summary!G$19</f>
        <v>15.546257643983282</v>
      </c>
      <c r="H239" s="177">
        <f>H182/RES_summary!H$19</f>
        <v>15.59383074761281</v>
      </c>
      <c r="I239" s="177">
        <f>I182/RES_summary!I$19</f>
        <v>15.514090720874181</v>
      </c>
      <c r="J239" s="177">
        <f>J182/RES_summary!J$19</f>
        <v>15.49271785037817</v>
      </c>
      <c r="K239" s="177">
        <f>K182/RES_summary!K$19</f>
        <v>14.335022834275833</v>
      </c>
      <c r="L239" s="177">
        <f>L182/RES_summary!L$19</f>
        <v>17.317828162151653</v>
      </c>
      <c r="M239" s="177">
        <f>M182/RES_summary!M$19</f>
        <v>13.552542258899763</v>
      </c>
      <c r="N239" s="177">
        <f>N182/RES_summary!N$19</f>
        <v>18.468703496223963</v>
      </c>
      <c r="O239" s="177">
        <f>O182/RES_summary!O$19</f>
        <v>18.876282960113187</v>
      </c>
      <c r="P239" s="177">
        <f>P182/RES_summary!P$19</f>
        <v>15.627931287075533</v>
      </c>
      <c r="Q239" s="177">
        <f>Q182/RES_summary!Q$19</f>
        <v>16.416890656074177</v>
      </c>
    </row>
    <row r="240" spans="1:17" ht="12" customHeight="1" x14ac:dyDescent="0.25">
      <c r="A240" s="148" t="s">
        <v>59</v>
      </c>
      <c r="B240" s="177">
        <f>B183/RES_summary!B$19</f>
        <v>5.7571371585148334</v>
      </c>
      <c r="C240" s="177">
        <f>C183/RES_summary!C$19</f>
        <v>5.5800569524411685</v>
      </c>
      <c r="D240" s="177">
        <f>D183/RES_summary!D$19</f>
        <v>5.5097793468408742</v>
      </c>
      <c r="E240" s="177">
        <f>E183/RES_summary!E$19</f>
        <v>5.5270518836211222</v>
      </c>
      <c r="F240" s="177">
        <f>F183/RES_summary!F$19</f>
        <v>5.550524129950281</v>
      </c>
      <c r="G240" s="177">
        <f>G183/RES_summary!G$19</f>
        <v>5.5072131026250579</v>
      </c>
      <c r="H240" s="177">
        <f>H183/RES_summary!H$19</f>
        <v>5.4522876055332254</v>
      </c>
      <c r="I240" s="177">
        <f>I183/RES_summary!I$19</f>
        <v>5.4186520629006099</v>
      </c>
      <c r="J240" s="177">
        <f>J183/RES_summary!J$19</f>
        <v>5.3968127418609422</v>
      </c>
      <c r="K240" s="177">
        <f>K183/RES_summary!K$19</f>
        <v>5.3996638596639128</v>
      </c>
      <c r="L240" s="177">
        <f>L183/RES_summary!L$19</f>
        <v>5.3899622100457245</v>
      </c>
      <c r="M240" s="177">
        <f>M183/RES_summary!M$19</f>
        <v>4.8955397572898214</v>
      </c>
      <c r="N240" s="177">
        <f>N183/RES_summary!N$19</f>
        <v>5.2442134732642129</v>
      </c>
      <c r="O240" s="177">
        <f>O183/RES_summary!O$19</f>
        <v>5.5117155141043801</v>
      </c>
      <c r="P240" s="177">
        <f>P183/RES_summary!P$19</f>
        <v>5.3890329549480747</v>
      </c>
      <c r="Q240" s="177">
        <f>Q183/RES_summary!Q$19</f>
        <v>5.3015110120720363</v>
      </c>
    </row>
    <row r="241" spans="1:17" ht="12" customHeight="1" x14ac:dyDescent="0.25">
      <c r="A241" s="158" t="s">
        <v>62</v>
      </c>
      <c r="B241" s="178">
        <f>B184/RES_summary!B$19</f>
        <v>13.704970736376969</v>
      </c>
      <c r="C241" s="178">
        <f>C184/RES_summary!C$19</f>
        <v>13.530608362960528</v>
      </c>
      <c r="D241" s="178">
        <f>D184/RES_summary!D$19</f>
        <v>13.521245423613889</v>
      </c>
      <c r="E241" s="178">
        <f>E184/RES_summary!E$19</f>
        <v>13.833646252970667</v>
      </c>
      <c r="F241" s="178">
        <f>F184/RES_summary!F$19</f>
        <v>13.765965067154156</v>
      </c>
      <c r="G241" s="178">
        <f>G184/RES_summary!G$19</f>
        <v>13.154395106123921</v>
      </c>
      <c r="H241" s="178">
        <f>H184/RES_summary!H$19</f>
        <v>13.139158476051547</v>
      </c>
      <c r="I241" s="178">
        <f>I184/RES_summary!I$19</f>
        <v>12.898098074057412</v>
      </c>
      <c r="J241" s="178">
        <f>J184/RES_summary!J$19</f>
        <v>13.306328229477346</v>
      </c>
      <c r="K241" s="178">
        <f>K184/RES_summary!K$19</f>
        <v>12.963682098672283</v>
      </c>
      <c r="L241" s="178">
        <f>L184/RES_summary!L$19</f>
        <v>13.77659604686607</v>
      </c>
      <c r="M241" s="178">
        <f>M184/RES_summary!M$19</f>
        <v>12.088998138348401</v>
      </c>
      <c r="N241" s="178">
        <f>N184/RES_summary!N$19</f>
        <v>13.726192285000375</v>
      </c>
      <c r="O241" s="178">
        <f>O184/RES_summary!O$19</f>
        <v>14.449052142634018</v>
      </c>
      <c r="P241" s="178">
        <f>P184/RES_summary!P$19</f>
        <v>12.519137490694501</v>
      </c>
      <c r="Q241" s="178">
        <f>Q184/RES_summary!Q$19</f>
        <v>12.922122221252314</v>
      </c>
    </row>
    <row r="242" spans="1:17" ht="12" customHeight="1" x14ac:dyDescent="0.25">
      <c r="A242" s="23" t="s">
        <v>57</v>
      </c>
      <c r="B242" s="177">
        <f>B185/RES_summary!B$19</f>
        <v>19.643183572542089</v>
      </c>
      <c r="C242" s="177">
        <f>C185/RES_summary!C$19</f>
        <v>19.337758074334335</v>
      </c>
      <c r="D242" s="177">
        <f>D185/RES_summary!D$19</f>
        <v>19.2266721927536</v>
      </c>
      <c r="E242" s="177">
        <f>E185/RES_summary!E$19</f>
        <v>18.891350703040974</v>
      </c>
      <c r="F242" s="177">
        <f>F185/RES_summary!F$19</f>
        <v>19.361617928487075</v>
      </c>
      <c r="G242" s="177">
        <f>G185/RES_summary!G$19</f>
        <v>18.869036112694694</v>
      </c>
      <c r="H242" s="177">
        <f>H185/RES_summary!H$19</f>
        <v>18.387086344771742</v>
      </c>
      <c r="I242" s="177">
        <f>I185/RES_summary!I$19</f>
        <v>18.294519053236332</v>
      </c>
      <c r="J242" s="177">
        <f>J185/RES_summary!J$19</f>
        <v>18.250283864266017</v>
      </c>
      <c r="K242" s="177">
        <f>K185/RES_summary!K$19</f>
        <v>18.00514670348031</v>
      </c>
      <c r="L242" s="177">
        <f>L185/RES_summary!L$19</f>
        <v>18.440468773848288</v>
      </c>
      <c r="M242" s="177">
        <f>M185/RES_summary!M$19</f>
        <v>17.209295167925927</v>
      </c>
      <c r="N242" s="177">
        <f>N185/RES_summary!N$19</f>
        <v>17.776401832732979</v>
      </c>
      <c r="O242" s="177">
        <f>O185/RES_summary!O$19</f>
        <v>17.722606053199311</v>
      </c>
      <c r="P242" s="177">
        <f>P185/RES_summary!P$19</f>
        <v>17.579009064557599</v>
      </c>
      <c r="Q242" s="177">
        <f>Q185/RES_summary!Q$19</f>
        <v>17.210359542040361</v>
      </c>
    </row>
    <row r="243" spans="1:17" ht="12" customHeight="1" x14ac:dyDescent="0.25">
      <c r="A243" s="29" t="s">
        <v>140</v>
      </c>
      <c r="B243" s="176">
        <f>B186/RES_summary!B$19</f>
        <v>11.411980369784791</v>
      </c>
      <c r="C243" s="176">
        <f>C186/RES_summary!C$19</f>
        <v>11.396583875238301</v>
      </c>
      <c r="D243" s="176">
        <f>D186/RES_summary!D$19</f>
        <v>11.473969107664937</v>
      </c>
      <c r="E243" s="176">
        <f>E186/RES_summary!E$19</f>
        <v>12.082526648228994</v>
      </c>
      <c r="F243" s="176">
        <f>F186/RES_summary!F$19</f>
        <v>11.832651917064272</v>
      </c>
      <c r="G243" s="176">
        <f>G186/RES_summary!G$19</f>
        <v>11.217061465574524</v>
      </c>
      <c r="H243" s="176">
        <f>H186/RES_summary!H$19</f>
        <v>11.481067086816424</v>
      </c>
      <c r="I243" s="176">
        <f>I186/RES_summary!I$19</f>
        <v>11.279732318875617</v>
      </c>
      <c r="J243" s="176">
        <f>J186/RES_summary!J$19</f>
        <v>11.857178052877948</v>
      </c>
      <c r="K243" s="176">
        <f>K186/RES_summary!K$19</f>
        <v>11.46029779861763</v>
      </c>
      <c r="L243" s="176">
        <f>L186/RES_summary!L$19</f>
        <v>12.487466620464685</v>
      </c>
      <c r="M243" s="176">
        <f>M186/RES_summary!M$19</f>
        <v>10.760265428188207</v>
      </c>
      <c r="N243" s="176">
        <f>N186/RES_summary!N$19</f>
        <v>12.707568743610716</v>
      </c>
      <c r="O243" s="176">
        <f>O186/RES_summary!O$19</f>
        <v>13.66865289416619</v>
      </c>
      <c r="P243" s="176">
        <f>P186/RES_summary!P$19</f>
        <v>11.518057184836765</v>
      </c>
      <c r="Q243" s="176">
        <f>Q186/RES_summary!Q$19</f>
        <v>12.076470757396809</v>
      </c>
    </row>
    <row r="245" spans="1:17" ht="12" customHeight="1" x14ac:dyDescent="0.25">
      <c r="A245" s="152" t="s">
        <v>71</v>
      </c>
      <c r="B245" s="184">
        <f>B188/RES_summary!B$19</f>
        <v>113.22523942043507</v>
      </c>
      <c r="C245" s="184">
        <f>C188/RES_summary!C$19</f>
        <v>114.2821971310677</v>
      </c>
      <c r="D245" s="184">
        <f>D188/RES_summary!D$19</f>
        <v>115.43103964707367</v>
      </c>
      <c r="E245" s="184">
        <f>E188/RES_summary!E$19</f>
        <v>117.75268002543807</v>
      </c>
      <c r="F245" s="184">
        <f>F188/RES_summary!F$19</f>
        <v>121.41451323112614</v>
      </c>
      <c r="G245" s="184">
        <f>G188/RES_summary!G$19</f>
        <v>117.79191283797263</v>
      </c>
      <c r="H245" s="184">
        <f>H188/RES_summary!H$19</f>
        <v>113.7557642860677</v>
      </c>
      <c r="I245" s="184">
        <f>I188/RES_summary!I$19</f>
        <v>105.49793744836462</v>
      </c>
      <c r="J245" s="184">
        <f>J188/RES_summary!J$19</f>
        <v>108.39018131371699</v>
      </c>
      <c r="K245" s="184">
        <f>K188/RES_summary!K$19</f>
        <v>106.19746123694422</v>
      </c>
      <c r="L245" s="184">
        <f>L188/RES_summary!L$19</f>
        <v>109.87835401692691</v>
      </c>
      <c r="M245" s="184">
        <f>M188/RES_summary!M$19</f>
        <v>87.769327999311059</v>
      </c>
      <c r="N245" s="184">
        <f>N188/RES_summary!N$19</f>
        <v>99.570525640688032</v>
      </c>
      <c r="O245" s="184">
        <f>O188/RES_summary!O$19</f>
        <v>102.92532089034449</v>
      </c>
      <c r="P245" s="184">
        <f>P188/RES_summary!P$19</f>
        <v>85.959096185472617</v>
      </c>
      <c r="Q245" s="184">
        <f>Q188/RES_summary!Q$19</f>
        <v>88.569345089703489</v>
      </c>
    </row>
    <row r="246" spans="1:17" ht="12" customHeight="1" x14ac:dyDescent="0.25">
      <c r="A246" s="158" t="s">
        <v>65</v>
      </c>
      <c r="B246" s="178">
        <f>B189/RES_summary!B$19</f>
        <v>87.340634400070741</v>
      </c>
      <c r="C246" s="178">
        <f>C189/RES_summary!C$19</f>
        <v>88.201967636329016</v>
      </c>
      <c r="D246" s="178">
        <f>D189/RES_summary!D$19</f>
        <v>89.365259485784534</v>
      </c>
      <c r="E246" s="178">
        <f>E189/RES_summary!E$19</f>
        <v>90.982879140857435</v>
      </c>
      <c r="F246" s="178">
        <f>F189/RES_summary!F$19</f>
        <v>94.559086636122899</v>
      </c>
      <c r="G246" s="178">
        <f>G189/RES_summary!G$19</f>
        <v>92.048899198604374</v>
      </c>
      <c r="H246" s="178">
        <f>H189/RES_summary!H$19</f>
        <v>87.757822313914986</v>
      </c>
      <c r="I246" s="178">
        <f>I189/RES_summary!I$19</f>
        <v>79.517213278337991</v>
      </c>
      <c r="J246" s="178">
        <f>J189/RES_summary!J$19</f>
        <v>81.987228400878379</v>
      </c>
      <c r="K246" s="178">
        <f>K189/RES_summary!K$19</f>
        <v>80.651775068720653</v>
      </c>
      <c r="L246" s="178">
        <f>L189/RES_summary!L$19</f>
        <v>81.905967273310694</v>
      </c>
      <c r="M246" s="178">
        <f>M189/RES_summary!M$19</f>
        <v>63.747830168505274</v>
      </c>
      <c r="N246" s="178">
        <f>N189/RES_summary!N$19</f>
        <v>70.728639887516891</v>
      </c>
      <c r="O246" s="178">
        <f>O189/RES_summary!O$19</f>
        <v>72.830498220030236</v>
      </c>
      <c r="P246" s="178">
        <f>P189/RES_summary!P$19</f>
        <v>59.147704112803936</v>
      </c>
      <c r="Q246" s="178">
        <f>Q189/RES_summary!Q$19</f>
        <v>60.925651782651677</v>
      </c>
    </row>
    <row r="247" spans="1:17" ht="12" customHeight="1" x14ac:dyDescent="0.25">
      <c r="A247" s="23" t="s">
        <v>84</v>
      </c>
      <c r="B247" s="177">
        <f>B190/RES_summary!B$19</f>
        <v>85.677646016594693</v>
      </c>
      <c r="C247" s="177">
        <f>C190/RES_summary!C$19</f>
        <v>86.441793985547946</v>
      </c>
      <c r="D247" s="177">
        <f>D190/RES_summary!D$19</f>
        <v>87.432648300051483</v>
      </c>
      <c r="E247" s="177">
        <f>E190/RES_summary!E$19</f>
        <v>88.407749690695368</v>
      </c>
      <c r="F247" s="177">
        <f>F190/RES_summary!F$19</f>
        <v>92.098313874984896</v>
      </c>
      <c r="G247" s="177">
        <f>G190/RES_summary!G$19</f>
        <v>90.525444205311402</v>
      </c>
      <c r="H247" s="177">
        <f>H190/RES_summary!H$19</f>
        <v>85.944918240680664</v>
      </c>
      <c r="I247" s="177">
        <f>I190/RES_summary!I$19</f>
        <v>77.869519618739005</v>
      </c>
      <c r="J247" s="177">
        <f>J190/RES_summary!J$19</f>
        <v>79.784258175891026</v>
      </c>
      <c r="K247" s="177">
        <f>K190/RES_summary!K$19</f>
        <v>79.081843484075591</v>
      </c>
      <c r="L247" s="177">
        <f>L190/RES_summary!L$19</f>
        <v>78.960722102660796</v>
      </c>
      <c r="M247" s="177">
        <f>M190/RES_summary!M$19</f>
        <v>62.610941260954775</v>
      </c>
      <c r="N247" s="177">
        <f>N190/RES_summary!N$19</f>
        <v>67.825569428713806</v>
      </c>
      <c r="O247" s="177">
        <f>O190/RES_summary!O$19</f>
        <v>68.998902559327831</v>
      </c>
      <c r="P247" s="177">
        <f>P190/RES_summary!P$19</f>
        <v>57.470725208907474</v>
      </c>
      <c r="Q247" s="177">
        <f>Q190/RES_summary!Q$19</f>
        <v>58.505106694018927</v>
      </c>
    </row>
    <row r="248" spans="1:17" ht="12" customHeight="1" x14ac:dyDescent="0.25">
      <c r="A248" s="23" t="s">
        <v>60</v>
      </c>
      <c r="B248" s="177">
        <f>B191/RES_summary!B$19</f>
        <v>1.6629883834760466</v>
      </c>
      <c r="C248" s="177">
        <f>C191/RES_summary!C$19</f>
        <v>1.7601736507810646</v>
      </c>
      <c r="D248" s="177">
        <f>D191/RES_summary!D$19</f>
        <v>1.9326111857330548</v>
      </c>
      <c r="E248" s="177">
        <f>E191/RES_summary!E$19</f>
        <v>2.5751294501620716</v>
      </c>
      <c r="F248" s="177">
        <f>F191/RES_summary!F$19</f>
        <v>2.4607727611380112</v>
      </c>
      <c r="G248" s="177">
        <f>G191/RES_summary!G$19</f>
        <v>1.5234549932929795</v>
      </c>
      <c r="H248" s="177">
        <f>H191/RES_summary!H$19</f>
        <v>1.8129040732343187</v>
      </c>
      <c r="I248" s="177">
        <f>I191/RES_summary!I$19</f>
        <v>1.6476936595989966</v>
      </c>
      <c r="J248" s="177">
        <f>J191/RES_summary!J$19</f>
        <v>2.2029702249873431</v>
      </c>
      <c r="K248" s="177">
        <f>K191/RES_summary!K$19</f>
        <v>1.5699315846450586</v>
      </c>
      <c r="L248" s="177">
        <f>L191/RES_summary!L$19</f>
        <v>2.9452451706499008</v>
      </c>
      <c r="M248" s="177">
        <f>M191/RES_summary!M$19</f>
        <v>1.1368889075505024</v>
      </c>
      <c r="N248" s="177">
        <f>N191/RES_summary!N$19</f>
        <v>2.9030704588030902</v>
      </c>
      <c r="O248" s="177">
        <f>O191/RES_summary!O$19</f>
        <v>3.8315956607024071</v>
      </c>
      <c r="P248" s="177">
        <f>P191/RES_summary!P$19</f>
        <v>1.6769789038964646</v>
      </c>
      <c r="Q248" s="177">
        <f>Q191/RES_summary!Q$19</f>
        <v>2.4205450886327498</v>
      </c>
    </row>
    <row r="249" spans="1:17" ht="12" customHeight="1" x14ac:dyDescent="0.25">
      <c r="A249" s="158" t="s">
        <v>112</v>
      </c>
      <c r="B249" s="178">
        <f>B192/RES_summary!B$19</f>
        <v>0.25456950869466149</v>
      </c>
      <c r="C249" s="178">
        <f>C192/RES_summary!C$19</f>
        <v>0.26213567964656859</v>
      </c>
      <c r="D249" s="178">
        <f>D192/RES_summary!D$19</f>
        <v>0.27834376251241072</v>
      </c>
      <c r="E249" s="178">
        <f>E192/RES_summary!E$19</f>
        <v>0.28237973953027651</v>
      </c>
      <c r="F249" s="178">
        <f>F192/RES_summary!F$19</f>
        <v>0.29239470926905003</v>
      </c>
      <c r="G249" s="178">
        <f>G192/RES_summary!G$19</f>
        <v>0.31311258299977568</v>
      </c>
      <c r="H249" s="178">
        <f>H192/RES_summary!H$19</f>
        <v>0.32316903052548274</v>
      </c>
      <c r="I249" s="178">
        <f>I192/RES_summary!I$19</f>
        <v>0.33879164628796482</v>
      </c>
      <c r="J249" s="178">
        <f>J192/RES_summary!J$19</f>
        <v>0.36045301714182132</v>
      </c>
      <c r="K249" s="178">
        <f>K192/RES_summary!K$19</f>
        <v>0.38382712336965336</v>
      </c>
      <c r="L249" s="178">
        <f>L192/RES_summary!L$19</f>
        <v>0.40507333407626833</v>
      </c>
      <c r="M249" s="178">
        <f>M192/RES_summary!M$19</f>
        <v>0.4096540127091885</v>
      </c>
      <c r="N249" s="178">
        <f>N192/RES_summary!N$19</f>
        <v>0.4335328979859368</v>
      </c>
      <c r="O249" s="178">
        <f>O192/RES_summary!O$19</f>
        <v>0.49215262320994835</v>
      </c>
      <c r="P249" s="178">
        <f>P192/RES_summary!P$19</f>
        <v>0.49978465706268421</v>
      </c>
      <c r="Q249" s="178">
        <f>Q192/RES_summary!Q$19</f>
        <v>0.54749848276621138</v>
      </c>
    </row>
    <row r="250" spans="1:17" ht="12" customHeight="1" x14ac:dyDescent="0.25">
      <c r="A250" s="23" t="s">
        <v>60</v>
      </c>
      <c r="B250" s="177">
        <f>B193/RES_summary!B$19</f>
        <v>0.25456950869466149</v>
      </c>
      <c r="C250" s="177">
        <f>C193/RES_summary!C$19</f>
        <v>0.26213567964656859</v>
      </c>
      <c r="D250" s="177">
        <f>D193/RES_summary!D$19</f>
        <v>0.27834376251241072</v>
      </c>
      <c r="E250" s="177">
        <f>E193/RES_summary!E$19</f>
        <v>0.28237973953027651</v>
      </c>
      <c r="F250" s="177">
        <f>F193/RES_summary!F$19</f>
        <v>0.29239470926905003</v>
      </c>
      <c r="G250" s="177">
        <f>G193/RES_summary!G$19</f>
        <v>0.31311258299977568</v>
      </c>
      <c r="H250" s="177">
        <f>H193/RES_summary!H$19</f>
        <v>0.32316903052548274</v>
      </c>
      <c r="I250" s="177">
        <f>I193/RES_summary!I$19</f>
        <v>0.33879164628796482</v>
      </c>
      <c r="J250" s="177">
        <f>J193/RES_summary!J$19</f>
        <v>0.36045301714182132</v>
      </c>
      <c r="K250" s="177">
        <f>K193/RES_summary!K$19</f>
        <v>0.38382712336965336</v>
      </c>
      <c r="L250" s="177">
        <f>L193/RES_summary!L$19</f>
        <v>0.40507333407626833</v>
      </c>
      <c r="M250" s="177">
        <f>M193/RES_summary!M$19</f>
        <v>0.4096540127091885</v>
      </c>
      <c r="N250" s="177">
        <f>N193/RES_summary!N$19</f>
        <v>0.4335328979859368</v>
      </c>
      <c r="O250" s="177">
        <f>O193/RES_summary!O$19</f>
        <v>0.49215262320994835</v>
      </c>
      <c r="P250" s="177">
        <f>P193/RES_summary!P$19</f>
        <v>0.49978465706268421</v>
      </c>
      <c r="Q250" s="177">
        <f>Q193/RES_summary!Q$19</f>
        <v>0.54749848276621138</v>
      </c>
    </row>
    <row r="251" spans="1:17" ht="12" customHeight="1" x14ac:dyDescent="0.25">
      <c r="A251" s="158" t="s">
        <v>63</v>
      </c>
      <c r="B251" s="178">
        <f>B194/RES_summary!B$19</f>
        <v>16.679592278286915</v>
      </c>
      <c r="C251" s="178">
        <f>C194/RES_summary!C$19</f>
        <v>16.859897758520798</v>
      </c>
      <c r="D251" s="178">
        <f>D194/RES_summary!D$19</f>
        <v>16.74360967174605</v>
      </c>
      <c r="E251" s="178">
        <f>E194/RES_summary!E$19</f>
        <v>17.052937458365324</v>
      </c>
      <c r="F251" s="178">
        <f>F194/RES_summary!F$19</f>
        <v>17.178659419918741</v>
      </c>
      <c r="G251" s="178">
        <f>G194/RES_summary!G$19</f>
        <v>16.402869345942936</v>
      </c>
      <c r="H251" s="178">
        <f>H194/RES_summary!H$19</f>
        <v>16.42689762696898</v>
      </c>
      <c r="I251" s="178">
        <f>I194/RES_summary!I$19</f>
        <v>16.432316947497281</v>
      </c>
      <c r="J251" s="178">
        <f>J194/RES_summary!J$19</f>
        <v>16.412549454998594</v>
      </c>
      <c r="K251" s="178">
        <f>K194/RES_summary!K$19</f>
        <v>15.795663773957457</v>
      </c>
      <c r="L251" s="178">
        <f>L194/RES_summary!L$19</f>
        <v>17.434689018987559</v>
      </c>
      <c r="M251" s="178">
        <f>M194/RES_summary!M$19</f>
        <v>14.70857350514305</v>
      </c>
      <c r="N251" s="178">
        <f>N194/RES_summary!N$19</f>
        <v>18.11980020616808</v>
      </c>
      <c r="O251" s="178">
        <f>O194/RES_summary!O$19</f>
        <v>18.61214983438202</v>
      </c>
      <c r="P251" s="178">
        <f>P194/RES_summary!P$19</f>
        <v>16.735393320785239</v>
      </c>
      <c r="Q251" s="178">
        <f>Q194/RES_summary!Q$19</f>
        <v>17.107658142920627</v>
      </c>
    </row>
    <row r="252" spans="1:17" ht="12" customHeight="1" x14ac:dyDescent="0.25">
      <c r="A252" s="167" t="s">
        <v>169</v>
      </c>
      <c r="B252" s="183">
        <f>B195/RES_summary!B$19</f>
        <v>15.90364741283852</v>
      </c>
      <c r="C252" s="183">
        <f>C195/RES_summary!C$19</f>
        <v>15.88495157516811</v>
      </c>
      <c r="D252" s="183">
        <f>D195/RES_summary!D$19</f>
        <v>15.630432632863306</v>
      </c>
      <c r="E252" s="183">
        <f>E195/RES_summary!E$19</f>
        <v>15.629846030419193</v>
      </c>
      <c r="F252" s="183">
        <f>F195/RES_summary!F$19</f>
        <v>15.618170137445308</v>
      </c>
      <c r="G252" s="183">
        <f>G195/RES_summary!G$19</f>
        <v>15.508321955350979</v>
      </c>
      <c r="H252" s="183">
        <f>H195/RES_summary!H$19</f>
        <v>15.363398194050717</v>
      </c>
      <c r="I252" s="183">
        <f>I195/RES_summary!I$19</f>
        <v>15.31458992460712</v>
      </c>
      <c r="J252" s="183">
        <f>J195/RES_summary!J$19</f>
        <v>15.191948261588971</v>
      </c>
      <c r="K252" s="183">
        <f>K195/RES_summary!K$19</f>
        <v>15.177030322541372</v>
      </c>
      <c r="L252" s="183">
        <f>L195/RES_summary!L$19</f>
        <v>15.108903113391614</v>
      </c>
      <c r="M252" s="183">
        <f>M195/RES_summary!M$19</f>
        <v>13.809482529927683</v>
      </c>
      <c r="N252" s="183">
        <f>N195/RES_summary!N$19</f>
        <v>15.739323911700104</v>
      </c>
      <c r="O252" s="183">
        <f>O195/RES_summary!O$19</f>
        <v>15.640370657797241</v>
      </c>
      <c r="P252" s="183">
        <f>P195/RES_summary!P$19</f>
        <v>15.340880047381507</v>
      </c>
      <c r="Q252" s="183">
        <f>Q195/RES_summary!Q$19</f>
        <v>15.125164693596099</v>
      </c>
    </row>
    <row r="253" spans="1:17" ht="12" customHeight="1" x14ac:dyDescent="0.25">
      <c r="A253" s="167" t="s">
        <v>168</v>
      </c>
      <c r="B253" s="183">
        <f>B196/RES_summary!B$19</f>
        <v>15.903664207905919</v>
      </c>
      <c r="C253" s="183">
        <f>C196/RES_summary!C$19</f>
        <v>15.905582773999729</v>
      </c>
      <c r="D253" s="183">
        <f>D196/RES_summary!D$19</f>
        <v>15.670025077169889</v>
      </c>
      <c r="E253" s="183">
        <f>E196/RES_summary!E$19</f>
        <v>15.70601733857217</v>
      </c>
      <c r="F253" s="183">
        <f>F196/RES_summary!F$19</f>
        <v>15.718507948757063</v>
      </c>
      <c r="G253" s="183">
        <f>G196/RES_summary!G$19</f>
        <v>15.650389080557499</v>
      </c>
      <c r="H253" s="183">
        <f>H196/RES_summary!H$19</f>
        <v>15.685198284511154</v>
      </c>
      <c r="I253" s="183">
        <f>I196/RES_summary!I$19</f>
        <v>15.751767872327553</v>
      </c>
      <c r="J253" s="183">
        <f>J196/RES_summary!J$19</f>
        <v>15.680400866046734</v>
      </c>
      <c r="K253" s="183">
        <f>K196/RES_summary!K$19</f>
        <v>15.658390651907306</v>
      </c>
      <c r="L253" s="183">
        <f>L196/RES_summary!L$19</f>
        <v>15.578250843524394</v>
      </c>
      <c r="M253" s="183">
        <f>M196/RES_summary!M$19</f>
        <v>14.197667315368742</v>
      </c>
      <c r="N253" s="183">
        <f>N196/RES_summary!N$19</f>
        <v>16.132761889629165</v>
      </c>
      <c r="O253" s="183">
        <f>O196/RES_summary!O$19</f>
        <v>15.970733987054277</v>
      </c>
      <c r="P253" s="183">
        <f>P196/RES_summary!P$19</f>
        <v>15.623327520850056</v>
      </c>
      <c r="Q253" s="183">
        <f>Q196/RES_summary!Q$19</f>
        <v>15.35730653204355</v>
      </c>
    </row>
    <row r="254" spans="1:17" ht="12" customHeight="1" x14ac:dyDescent="0.25">
      <c r="A254" s="166" t="s">
        <v>57</v>
      </c>
      <c r="B254" s="182">
        <f>B197/RES_summary!B$19</f>
        <v>10.146527049391088</v>
      </c>
      <c r="C254" s="182">
        <f>C197/RES_summary!C$19</f>
        <v>10.325525821558557</v>
      </c>
      <c r="D254" s="182">
        <f>D197/RES_summary!D$19</f>
        <v>10.160245730329018</v>
      </c>
      <c r="E254" s="182">
        <f>E197/RES_summary!E$19</f>
        <v>10.178965454951047</v>
      </c>
      <c r="F254" s="182">
        <f>F197/RES_summary!F$19</f>
        <v>10.167983818806784</v>
      </c>
      <c r="G254" s="182">
        <f>G197/RES_summary!G$19</f>
        <v>10.143175977932442</v>
      </c>
      <c r="H254" s="182">
        <f>H197/RES_summary!H$19</f>
        <v>10.232910678977928</v>
      </c>
      <c r="I254" s="182">
        <f>I197/RES_summary!I$19</f>
        <v>10.333115809426946</v>
      </c>
      <c r="J254" s="182">
        <f>J197/RES_summary!J$19</f>
        <v>10.283588124185792</v>
      </c>
      <c r="K254" s="182">
        <f>K197/RES_summary!K$19</f>
        <v>10.258726792243397</v>
      </c>
      <c r="L254" s="182">
        <f>L197/RES_summary!L$19</f>
        <v>10.188288633478669</v>
      </c>
      <c r="M254" s="182">
        <f>M197/RES_summary!M$19</f>
        <v>9.3021275580789169</v>
      </c>
      <c r="N254" s="182">
        <f>N197/RES_summary!N$19</f>
        <v>10.888548416364952</v>
      </c>
      <c r="O254" s="182">
        <f>O197/RES_summary!O$19</f>
        <v>10.459018472949898</v>
      </c>
      <c r="P254" s="182">
        <f>P197/RES_summary!P$19</f>
        <v>10.234294565901983</v>
      </c>
      <c r="Q254" s="182">
        <f>Q197/RES_summary!Q$19</f>
        <v>10.055795519971511</v>
      </c>
    </row>
    <row r="255" spans="1:17" ht="12" customHeight="1" x14ac:dyDescent="0.25">
      <c r="A255" s="147" t="s">
        <v>59</v>
      </c>
      <c r="B255" s="181">
        <f>B198/RES_summary!B$19</f>
        <v>5.7571371585148352</v>
      </c>
      <c r="C255" s="181">
        <f>C198/RES_summary!C$19</f>
        <v>5.5800569524411721</v>
      </c>
      <c r="D255" s="181">
        <f>D198/RES_summary!D$19</f>
        <v>5.5097793468408716</v>
      </c>
      <c r="E255" s="181">
        <f>E198/RES_summary!E$19</f>
        <v>5.5270518836211231</v>
      </c>
      <c r="F255" s="181">
        <f>F198/RES_summary!F$19</f>
        <v>5.5505241299502819</v>
      </c>
      <c r="G255" s="181">
        <f>G198/RES_summary!G$19</f>
        <v>5.5072131026250561</v>
      </c>
      <c r="H255" s="181">
        <f>H198/RES_summary!H$19</f>
        <v>5.4522876055332263</v>
      </c>
      <c r="I255" s="181">
        <f>I198/RES_summary!I$19</f>
        <v>5.4186520629006036</v>
      </c>
      <c r="J255" s="181">
        <f>J198/RES_summary!J$19</f>
        <v>5.3968127418609404</v>
      </c>
      <c r="K255" s="181">
        <f>K198/RES_summary!K$19</f>
        <v>5.3996638596639119</v>
      </c>
      <c r="L255" s="181">
        <f>L198/RES_summary!L$19</f>
        <v>5.3899622100457218</v>
      </c>
      <c r="M255" s="181">
        <f>M198/RES_summary!M$19</f>
        <v>4.8955397572898267</v>
      </c>
      <c r="N255" s="181">
        <f>N198/RES_summary!N$19</f>
        <v>5.2442134732642129</v>
      </c>
      <c r="O255" s="181">
        <f>O198/RES_summary!O$19</f>
        <v>5.5117155141043783</v>
      </c>
      <c r="P255" s="181">
        <f>P198/RES_summary!P$19</f>
        <v>5.3890329549480738</v>
      </c>
      <c r="Q255" s="181">
        <f>Q198/RES_summary!Q$19</f>
        <v>5.3015110120720381</v>
      </c>
    </row>
    <row r="256" spans="1:17" ht="12" customHeight="1" x14ac:dyDescent="0.25">
      <c r="A256" s="163" t="s">
        <v>142</v>
      </c>
      <c r="B256" s="180">
        <f>B199/RES_summary!B$19</f>
        <v>17.399461735380111</v>
      </c>
      <c r="C256" s="180">
        <f>C199/RES_summary!C$19</f>
        <v>17.776073537632072</v>
      </c>
      <c r="D256" s="180">
        <f>D199/RES_summary!D$19</f>
        <v>17.803878157220652</v>
      </c>
      <c r="E256" s="180">
        <f>E199/RES_summary!E$19</f>
        <v>18.427321834102212</v>
      </c>
      <c r="F256" s="180">
        <f>F199/RES_summary!F$19</f>
        <v>18.706744002003315</v>
      </c>
      <c r="G256" s="180">
        <f>G199/RES_summary!G$19</f>
        <v>17.288746817461618</v>
      </c>
      <c r="H256" s="180">
        <f>H199/RES_summary!H$19</f>
        <v>17.491499462001745</v>
      </c>
      <c r="I256" s="180">
        <f>I199/RES_summary!I$19</f>
        <v>17.56488787490288</v>
      </c>
      <c r="J256" s="180">
        <f>J199/RES_summary!J$19</f>
        <v>17.668387037009463</v>
      </c>
      <c r="K256" s="180">
        <f>K199/RES_summary!K$19</f>
        <v>16.426470740616857</v>
      </c>
      <c r="L256" s="180">
        <f>L199/RES_summary!L$19</f>
        <v>19.929911381951822</v>
      </c>
      <c r="M256" s="180">
        <f>M199/RES_summary!M$19</f>
        <v>15.672151125644351</v>
      </c>
      <c r="N256" s="180">
        <f>N199/RES_summary!N$19</f>
        <v>20.756006392798493</v>
      </c>
      <c r="O256" s="180">
        <f>O199/RES_summary!O$19</f>
        <v>21.972279462439587</v>
      </c>
      <c r="P256" s="180">
        <f>P199/RES_summary!P$19</f>
        <v>18.325609649380166</v>
      </c>
      <c r="Q256" s="180">
        <f>Q199/RES_summary!Q$19</f>
        <v>19.419125776196296</v>
      </c>
    </row>
    <row r="257" spans="1:17" ht="12" customHeight="1" x14ac:dyDescent="0.25">
      <c r="A257" s="161" t="s">
        <v>141</v>
      </c>
      <c r="B257" s="179">
        <f>B200/RES_summary!B$19</f>
        <v>16.857993745687416</v>
      </c>
      <c r="C257" s="179">
        <f>C200/RES_summary!C$19</f>
        <v>17.134504751902266</v>
      </c>
      <c r="D257" s="179">
        <f>D200/RES_summary!D$19</f>
        <v>17.082457799520547</v>
      </c>
      <c r="E257" s="179">
        <f>E200/RES_summary!E$19</f>
        <v>17.510040333284625</v>
      </c>
      <c r="F257" s="179">
        <f>F200/RES_summary!F$19</f>
        <v>17.711307878157687</v>
      </c>
      <c r="G257" s="179">
        <f>G200/RES_summary!G$19</f>
        <v>16.769090288117361</v>
      </c>
      <c r="H257" s="179">
        <f>H200/RES_summary!H$19</f>
        <v>16.955859716866371</v>
      </c>
      <c r="I257" s="179">
        <f>I200/RES_summary!I$19</f>
        <v>17.003273118740715</v>
      </c>
      <c r="J257" s="179">
        <f>J200/RES_summary!J$19</f>
        <v>17.015118156382247</v>
      </c>
      <c r="K257" s="179">
        <f>K200/RES_summary!K$19</f>
        <v>16.188153540702061</v>
      </c>
      <c r="L257" s="179">
        <f>L200/RES_summary!L$19</f>
        <v>18.465425274790867</v>
      </c>
      <c r="M257" s="179">
        <f>M200/RES_summary!M$19</f>
        <v>15.189167408034717</v>
      </c>
      <c r="N257" s="179">
        <f>N200/RES_summary!N$19</f>
        <v>19.28791633909222</v>
      </c>
      <c r="O257" s="179">
        <f>O200/RES_summary!O$19</f>
        <v>19.912420329016079</v>
      </c>
      <c r="P257" s="179">
        <f>P200/RES_summary!P$19</f>
        <v>17.385114215595561</v>
      </c>
      <c r="Q257" s="179">
        <f>Q200/RES_summary!Q$19</f>
        <v>17.977760750313411</v>
      </c>
    </row>
    <row r="258" spans="1:17" ht="12" customHeight="1" x14ac:dyDescent="0.25">
      <c r="A258" s="148" t="s">
        <v>60</v>
      </c>
      <c r="B258" s="177">
        <f>B201/RES_summary!B$19</f>
        <v>11.100856587172578</v>
      </c>
      <c r="C258" s="177">
        <f>C201/RES_summary!C$19</f>
        <v>11.5544477994611</v>
      </c>
      <c r="D258" s="177">
        <f>D201/RES_summary!D$19</f>
        <v>11.572678452679675</v>
      </c>
      <c r="E258" s="177">
        <f>E201/RES_summary!E$19</f>
        <v>11.9829884496635</v>
      </c>
      <c r="F258" s="177">
        <f>F201/RES_summary!F$19</f>
        <v>12.160783748207406</v>
      </c>
      <c r="G258" s="177">
        <f>G201/RES_summary!G$19</f>
        <v>11.261877185492306</v>
      </c>
      <c r="H258" s="177">
        <f>H201/RES_summary!H$19</f>
        <v>11.503572111333147</v>
      </c>
      <c r="I258" s="177">
        <f>I201/RES_summary!I$19</f>
        <v>11.584621055840111</v>
      </c>
      <c r="J258" s="177">
        <f>J201/RES_summary!J$19</f>
        <v>11.618305414521302</v>
      </c>
      <c r="K258" s="177">
        <f>K201/RES_summary!K$19</f>
        <v>10.788489681038149</v>
      </c>
      <c r="L258" s="177">
        <f>L201/RES_summary!L$19</f>
        <v>13.07546306474514</v>
      </c>
      <c r="M258" s="177">
        <f>M201/RES_summary!M$19</f>
        <v>10.293627650744895</v>
      </c>
      <c r="N258" s="177">
        <f>N201/RES_summary!N$19</f>
        <v>14.043702865828005</v>
      </c>
      <c r="O258" s="177">
        <f>O201/RES_summary!O$19</f>
        <v>14.400704814911698</v>
      </c>
      <c r="P258" s="177">
        <f>P201/RES_summary!P$19</f>
        <v>11.99608126064749</v>
      </c>
      <c r="Q258" s="177">
        <f>Q201/RES_summary!Q$19</f>
        <v>12.676249738241376</v>
      </c>
    </row>
    <row r="259" spans="1:17" ht="12" customHeight="1" x14ac:dyDescent="0.25">
      <c r="A259" s="148" t="s">
        <v>59</v>
      </c>
      <c r="B259" s="177">
        <f>B202/RES_summary!B$19</f>
        <v>5.7571371585148361</v>
      </c>
      <c r="C259" s="177">
        <f>C202/RES_summary!C$19</f>
        <v>5.5800569524411685</v>
      </c>
      <c r="D259" s="177">
        <f>D202/RES_summary!D$19</f>
        <v>5.5097793468408742</v>
      </c>
      <c r="E259" s="177">
        <f>E202/RES_summary!E$19</f>
        <v>5.5270518836211258</v>
      </c>
      <c r="F259" s="177">
        <f>F202/RES_summary!F$19</f>
        <v>5.5505241299502828</v>
      </c>
      <c r="G259" s="177">
        <f>G202/RES_summary!G$19</f>
        <v>5.507213102625057</v>
      </c>
      <c r="H259" s="177">
        <f>H202/RES_summary!H$19</f>
        <v>5.4522876055332254</v>
      </c>
      <c r="I259" s="177">
        <f>I202/RES_summary!I$19</f>
        <v>5.4186520629006045</v>
      </c>
      <c r="J259" s="177">
        <f>J202/RES_summary!J$19</f>
        <v>5.396812741860944</v>
      </c>
      <c r="K259" s="177">
        <f>K202/RES_summary!K$19</f>
        <v>5.3996638596639137</v>
      </c>
      <c r="L259" s="177">
        <f>L202/RES_summary!L$19</f>
        <v>5.3899622100457245</v>
      </c>
      <c r="M259" s="177">
        <f>M202/RES_summary!M$19</f>
        <v>4.8955397572898223</v>
      </c>
      <c r="N259" s="177">
        <f>N202/RES_summary!N$19</f>
        <v>5.2442134732642138</v>
      </c>
      <c r="O259" s="177">
        <f>O202/RES_summary!O$19</f>
        <v>5.5117155141043801</v>
      </c>
      <c r="P259" s="177">
        <f>P202/RES_summary!P$19</f>
        <v>5.3890329549480729</v>
      </c>
      <c r="Q259" s="177">
        <f>Q202/RES_summary!Q$19</f>
        <v>5.3015110120720372</v>
      </c>
    </row>
    <row r="260" spans="1:17" ht="12" customHeight="1" x14ac:dyDescent="0.25">
      <c r="A260" s="158" t="s">
        <v>62</v>
      </c>
      <c r="B260" s="178">
        <f>B203/RES_summary!B$19</f>
        <v>8.9504432333827584</v>
      </c>
      <c r="C260" s="178">
        <f>C203/RES_summary!C$19</f>
        <v>8.9581960565713263</v>
      </c>
      <c r="D260" s="178">
        <f>D203/RES_summary!D$19</f>
        <v>9.0438267270306678</v>
      </c>
      <c r="E260" s="178">
        <f>E203/RES_summary!E$19</f>
        <v>9.4344836866850414</v>
      </c>
      <c r="F260" s="178">
        <f>F203/RES_summary!F$19</f>
        <v>9.3843724658154333</v>
      </c>
      <c r="G260" s="178">
        <f>G203/RES_summary!G$19</f>
        <v>9.0270317104255504</v>
      </c>
      <c r="H260" s="178">
        <f>H203/RES_summary!H$19</f>
        <v>9.2478753146582449</v>
      </c>
      <c r="I260" s="178">
        <f>I203/RES_summary!I$19</f>
        <v>9.2096155762413847</v>
      </c>
      <c r="J260" s="178">
        <f>J203/RES_summary!J$19</f>
        <v>9.6299504406982042</v>
      </c>
      <c r="K260" s="178">
        <f>K203/RES_summary!K$19</f>
        <v>9.3661952708964762</v>
      </c>
      <c r="L260" s="178">
        <f>L203/RES_summary!L$19</f>
        <v>10.132624390552394</v>
      </c>
      <c r="M260" s="178">
        <f>M203/RES_summary!M$19</f>
        <v>8.9032703129535395</v>
      </c>
      <c r="N260" s="178">
        <f>N203/RES_summary!N$19</f>
        <v>10.288552649017124</v>
      </c>
      <c r="O260" s="178">
        <f>O203/RES_summary!O$19</f>
        <v>10.990520212722284</v>
      </c>
      <c r="P260" s="178">
        <f>P203/RES_summary!P$19</f>
        <v>9.5762140948207541</v>
      </c>
      <c r="Q260" s="178">
        <f>Q203/RES_summary!Q$19</f>
        <v>9.9885366813649643</v>
      </c>
    </row>
    <row r="261" spans="1:17" ht="12" customHeight="1" x14ac:dyDescent="0.25">
      <c r="A261" s="23" t="s">
        <v>57</v>
      </c>
      <c r="B261" s="177">
        <f>B204/RES_summary!B$19</f>
        <v>8.3005903585007523</v>
      </c>
      <c r="C261" s="177">
        <f>C204/RES_summary!C$19</f>
        <v>8.2239047266951424</v>
      </c>
      <c r="D261" s="177">
        <f>D204/RES_summary!D$19</f>
        <v>8.24530085165493</v>
      </c>
      <c r="E261" s="177">
        <f>E204/RES_summary!E$19</f>
        <v>8.17357735002164</v>
      </c>
      <c r="F261" s="177">
        <f>F204/RES_summary!F$19</f>
        <v>8.4562004337276644</v>
      </c>
      <c r="G261" s="177">
        <f>G204/RES_summary!G$19</f>
        <v>8.3525928061913479</v>
      </c>
      <c r="H261" s="177">
        <f>H204/RES_summary!H$19</f>
        <v>8.3274171940080635</v>
      </c>
      <c r="I261" s="177">
        <f>I204/RES_summary!I$19</f>
        <v>8.4585152382173447</v>
      </c>
      <c r="J261" s="177">
        <f>J204/RES_summary!J$19</f>
        <v>8.4752131340039316</v>
      </c>
      <c r="K261" s="177">
        <f>K204/RES_summary!K$19</f>
        <v>8.3863692741021509</v>
      </c>
      <c r="L261" s="177">
        <f>L204/RES_summary!L$19</f>
        <v>8.6269301087460928</v>
      </c>
      <c r="M261" s="177">
        <f>M204/RES_summary!M$19</f>
        <v>8.0915921636046928</v>
      </c>
      <c r="N261" s="177">
        <f>N204/RES_summary!N$19</f>
        <v>8.3695606932740265</v>
      </c>
      <c r="O261" s="177">
        <f>O204/RES_summary!O$19</f>
        <v>8.3760648744800594</v>
      </c>
      <c r="P261" s="177">
        <f>P204/RES_summary!P$19</f>
        <v>8.3242591122905445</v>
      </c>
      <c r="Q261" s="177">
        <f>Q204/RES_summary!Q$19</f>
        <v>8.2051922450008465</v>
      </c>
    </row>
    <row r="262" spans="1:17" ht="12" customHeight="1" x14ac:dyDescent="0.25">
      <c r="A262" s="29" t="s">
        <v>140</v>
      </c>
      <c r="B262" s="176">
        <f>B205/RES_summary!B$19</f>
        <v>9.2013783923133321</v>
      </c>
      <c r="C262" s="176">
        <f>C205/RES_summary!C$19</f>
        <v>9.2280350924082697</v>
      </c>
      <c r="D262" s="176">
        <f>D205/RES_summary!D$19</f>
        <v>9.3303614909455614</v>
      </c>
      <c r="E262" s="176">
        <f>E205/RES_summary!E$19</f>
        <v>9.871044942423028</v>
      </c>
      <c r="F262" s="176">
        <f>F205/RES_summary!F$19</f>
        <v>9.7050584053562758</v>
      </c>
      <c r="G262" s="176">
        <f>G205/RES_summary!G$19</f>
        <v>9.2556748003704534</v>
      </c>
      <c r="H262" s="176">
        <f>H205/RES_summary!H$19</f>
        <v>9.5386955626076197</v>
      </c>
      <c r="I262" s="176">
        <f>I205/RES_summary!I$19</f>
        <v>9.4348676591410605</v>
      </c>
      <c r="J262" s="176">
        <f>J205/RES_summary!J$19</f>
        <v>9.9684218784568586</v>
      </c>
      <c r="K262" s="176">
        <f>K205/RES_summary!K$19</f>
        <v>9.6583831837028313</v>
      </c>
      <c r="L262" s="176">
        <f>L205/RES_summary!L$19</f>
        <v>10.548809591021353</v>
      </c>
      <c r="M262" s="176">
        <f>M205/RES_summary!M$19</f>
        <v>9.1139032705597298</v>
      </c>
      <c r="N262" s="176">
        <f>N205/RES_summary!N$19</f>
        <v>10.771177154939689</v>
      </c>
      <c r="O262" s="176">
        <f>O205/RES_summary!O$19</f>
        <v>11.613793583761595</v>
      </c>
      <c r="P262" s="176">
        <f>P205/RES_summary!P$19</f>
        <v>9.8239096061664313</v>
      </c>
      <c r="Q262" s="176">
        <f>Q205/RES_summary!Q$19</f>
        <v>10.340216805470769</v>
      </c>
    </row>
    <row r="264" spans="1:17" ht="12" customHeight="1" x14ac:dyDescent="0.25">
      <c r="A264" s="152" t="s">
        <v>195</v>
      </c>
      <c r="B264" s="184">
        <f>B207/RES_summary!B$19</f>
        <v>35.77191457697959</v>
      </c>
      <c r="C264" s="184">
        <f>C207/RES_summary!C$19</f>
        <v>35.845491566222542</v>
      </c>
      <c r="D264" s="184">
        <f>D207/RES_summary!D$19</f>
        <v>35.981772562624641</v>
      </c>
      <c r="E264" s="184">
        <f>E207/RES_summary!E$19</f>
        <v>36.122932891785403</v>
      </c>
      <c r="F264" s="184">
        <f>F207/RES_summary!F$19</f>
        <v>37.398354388685021</v>
      </c>
      <c r="G264" s="184">
        <f>G207/RES_summary!G$19</f>
        <v>36.472835722689638</v>
      </c>
      <c r="H264" s="184">
        <f>H207/RES_summary!H$19</f>
        <v>34.354247814760264</v>
      </c>
      <c r="I264" s="184">
        <f>I207/RES_summary!I$19</f>
        <v>31.059491455673339</v>
      </c>
      <c r="J264" s="184">
        <f>J207/RES_summary!J$19</f>
        <v>31.502338243379814</v>
      </c>
      <c r="K264" s="184">
        <f>K207/RES_summary!K$19</f>
        <v>31.053892822572287</v>
      </c>
      <c r="L264" s="184">
        <f>L207/RES_summary!L$19</f>
        <v>30.784322278421872</v>
      </c>
      <c r="M264" s="184">
        <f>M207/RES_summary!M$19</f>
        <v>24.657049592379149</v>
      </c>
      <c r="N264" s="184">
        <f>N207/RES_summary!N$19</f>
        <v>26.661066567470296</v>
      </c>
      <c r="O264" s="184">
        <f>O207/RES_summary!O$19</f>
        <v>26.842196718078871</v>
      </c>
      <c r="P264" s="184">
        <f>P207/RES_summary!P$19</f>
        <v>22.668134364030671</v>
      </c>
      <c r="Q264" s="184">
        <f>Q207/RES_summary!Q$19</f>
        <v>22.811518675477551</v>
      </c>
    </row>
    <row r="265" spans="1:17" ht="12" customHeight="1" x14ac:dyDescent="0.25">
      <c r="A265" s="158" t="s">
        <v>65</v>
      </c>
      <c r="B265" s="178">
        <f>B208/RES_summary!B$19</f>
        <v>31.422385282860947</v>
      </c>
      <c r="C265" s="178">
        <f>C208/RES_summary!C$19</f>
        <v>31.550981016310033</v>
      </c>
      <c r="D265" s="178">
        <f>D208/RES_summary!D$19</f>
        <v>31.754662759664242</v>
      </c>
      <c r="E265" s="178">
        <f>E208/RES_summary!E$19</f>
        <v>31.937750407570856</v>
      </c>
      <c r="F265" s="178">
        <f>F208/RES_summary!F$19</f>
        <v>33.176305015832398</v>
      </c>
      <c r="G265" s="178">
        <f>G208/RES_summary!G$19</f>
        <v>32.318137696899832</v>
      </c>
      <c r="H265" s="178">
        <f>H208/RES_summary!H$19</f>
        <v>30.323728573331284</v>
      </c>
      <c r="I265" s="178">
        <f>I208/RES_summary!I$19</f>
        <v>27.100829170191208</v>
      </c>
      <c r="J265" s="178">
        <f>J208/RES_summary!J$19</f>
        <v>27.588962195701409</v>
      </c>
      <c r="K265" s="178">
        <f>K208/RES_summary!K$19</f>
        <v>27.146565086115196</v>
      </c>
      <c r="L265" s="178">
        <f>L208/RES_summary!L$19</f>
        <v>26.923395738536378</v>
      </c>
      <c r="M265" s="178">
        <f>M208/RES_summary!M$19</f>
        <v>21.161681517039352</v>
      </c>
      <c r="N265" s="178">
        <f>N208/RES_summary!N$19</f>
        <v>22.774734185984855</v>
      </c>
      <c r="O265" s="178">
        <f>O208/RES_summary!O$19</f>
        <v>23.011453298539113</v>
      </c>
      <c r="P265" s="178">
        <f>P208/RES_summary!P$19</f>
        <v>19.013330538707329</v>
      </c>
      <c r="Q265" s="178">
        <f>Q208/RES_summary!Q$19</f>
        <v>19.212830238583383</v>
      </c>
    </row>
    <row r="266" spans="1:17" ht="12" customHeight="1" x14ac:dyDescent="0.25">
      <c r="A266" s="23" t="s">
        <v>84</v>
      </c>
      <c r="B266" s="177">
        <f>B209/RES_summary!B$19</f>
        <v>31.422385282860947</v>
      </c>
      <c r="C266" s="177">
        <f>C209/RES_summary!C$19</f>
        <v>31.550981016310033</v>
      </c>
      <c r="D266" s="177">
        <f>D209/RES_summary!D$19</f>
        <v>31.754662759664242</v>
      </c>
      <c r="E266" s="177">
        <f>E209/RES_summary!E$19</f>
        <v>31.937750407570856</v>
      </c>
      <c r="F266" s="177">
        <f>F209/RES_summary!F$19</f>
        <v>33.176305015832398</v>
      </c>
      <c r="G266" s="177">
        <f>G209/RES_summary!G$19</f>
        <v>32.318137696899832</v>
      </c>
      <c r="H266" s="177">
        <f>H209/RES_summary!H$19</f>
        <v>30.323728573331284</v>
      </c>
      <c r="I266" s="177">
        <f>I209/RES_summary!I$19</f>
        <v>27.100829170191208</v>
      </c>
      <c r="J266" s="177">
        <f>J209/RES_summary!J$19</f>
        <v>27.588962195701409</v>
      </c>
      <c r="K266" s="177">
        <f>K209/RES_summary!K$19</f>
        <v>27.146565086115196</v>
      </c>
      <c r="L266" s="177">
        <f>L209/RES_summary!L$19</f>
        <v>26.923395738536378</v>
      </c>
      <c r="M266" s="177">
        <f>M209/RES_summary!M$19</f>
        <v>21.161681517039352</v>
      </c>
      <c r="N266" s="177">
        <f>N209/RES_summary!N$19</f>
        <v>22.774734185984855</v>
      </c>
      <c r="O266" s="177">
        <f>O209/RES_summary!O$19</f>
        <v>23.011453298539113</v>
      </c>
      <c r="P266" s="177">
        <f>P209/RES_summary!P$19</f>
        <v>19.013330538707329</v>
      </c>
      <c r="Q266" s="177">
        <f>Q209/RES_summary!Q$19</f>
        <v>19.212830238583383</v>
      </c>
    </row>
    <row r="267" spans="1:17" ht="12" customHeight="1" x14ac:dyDescent="0.25">
      <c r="A267" s="23" t="s">
        <v>60</v>
      </c>
      <c r="B267" s="177">
        <f>B210/RES_summary!B$19</f>
        <v>0</v>
      </c>
      <c r="C267" s="177">
        <f>C210/RES_summary!C$19</f>
        <v>0</v>
      </c>
      <c r="D267" s="177">
        <f>D210/RES_summary!D$19</f>
        <v>0</v>
      </c>
      <c r="E267" s="177">
        <f>E210/RES_summary!E$19</f>
        <v>0</v>
      </c>
      <c r="F267" s="177">
        <f>F210/RES_summary!F$19</f>
        <v>0</v>
      </c>
      <c r="G267" s="177">
        <f>G210/RES_summary!G$19</f>
        <v>0</v>
      </c>
      <c r="H267" s="177">
        <f>H210/RES_summary!H$19</f>
        <v>0</v>
      </c>
      <c r="I267" s="177">
        <f>I210/RES_summary!I$19</f>
        <v>0</v>
      </c>
      <c r="J267" s="177">
        <f>J210/RES_summary!J$19</f>
        <v>0</v>
      </c>
      <c r="K267" s="177">
        <f>K210/RES_summary!K$19</f>
        <v>0</v>
      </c>
      <c r="L267" s="177">
        <f>L210/RES_summary!L$19</f>
        <v>0</v>
      </c>
      <c r="M267" s="177">
        <f>M210/RES_summary!M$19</f>
        <v>0</v>
      </c>
      <c r="N267" s="177">
        <f>N210/RES_summary!N$19</f>
        <v>0</v>
      </c>
      <c r="O267" s="177">
        <f>O210/RES_summary!O$19</f>
        <v>0</v>
      </c>
      <c r="P267" s="177">
        <f>P210/RES_summary!P$19</f>
        <v>0</v>
      </c>
      <c r="Q267" s="177">
        <f>Q210/RES_summary!Q$19</f>
        <v>0</v>
      </c>
    </row>
    <row r="268" spans="1:17" ht="12" customHeight="1" x14ac:dyDescent="0.25">
      <c r="A268" s="158" t="s">
        <v>112</v>
      </c>
      <c r="B268" s="178">
        <f>B211/RES_summary!B$19</f>
        <v>0</v>
      </c>
      <c r="C268" s="178">
        <f>C211/RES_summary!C$19</f>
        <v>0</v>
      </c>
      <c r="D268" s="178">
        <f>D211/RES_summary!D$19</f>
        <v>0</v>
      </c>
      <c r="E268" s="178">
        <f>E211/RES_summary!E$19</f>
        <v>0</v>
      </c>
      <c r="F268" s="178">
        <f>F211/RES_summary!F$19</f>
        <v>0</v>
      </c>
      <c r="G268" s="178">
        <f>G211/RES_summary!G$19</f>
        <v>0</v>
      </c>
      <c r="H268" s="178">
        <f>H211/RES_summary!H$19</f>
        <v>0</v>
      </c>
      <c r="I268" s="178">
        <f>I211/RES_summary!I$19</f>
        <v>0</v>
      </c>
      <c r="J268" s="178">
        <f>J211/RES_summary!J$19</f>
        <v>0</v>
      </c>
      <c r="K268" s="178">
        <f>K211/RES_summary!K$19</f>
        <v>0</v>
      </c>
      <c r="L268" s="178">
        <f>L211/RES_summary!L$19</f>
        <v>0</v>
      </c>
      <c r="M268" s="178">
        <f>M211/RES_summary!M$19</f>
        <v>0</v>
      </c>
      <c r="N268" s="178">
        <f>N211/RES_summary!N$19</f>
        <v>0</v>
      </c>
      <c r="O268" s="178">
        <f>O211/RES_summary!O$19</f>
        <v>0</v>
      </c>
      <c r="P268" s="178">
        <f>P211/RES_summary!P$19</f>
        <v>0</v>
      </c>
      <c r="Q268" s="178">
        <f>Q211/RES_summary!Q$19</f>
        <v>0</v>
      </c>
    </row>
    <row r="269" spans="1:17" ht="12" customHeight="1" x14ac:dyDescent="0.25">
      <c r="A269" s="23" t="s">
        <v>60</v>
      </c>
      <c r="B269" s="177">
        <f>B212/RES_summary!B$19</f>
        <v>0</v>
      </c>
      <c r="C269" s="177">
        <f>C212/RES_summary!C$19</f>
        <v>0</v>
      </c>
      <c r="D269" s="177">
        <f>D212/RES_summary!D$19</f>
        <v>0</v>
      </c>
      <c r="E269" s="177">
        <f>E212/RES_summary!E$19</f>
        <v>0</v>
      </c>
      <c r="F269" s="177">
        <f>F212/RES_summary!F$19</f>
        <v>0</v>
      </c>
      <c r="G269" s="177">
        <f>G212/RES_summary!G$19</f>
        <v>0</v>
      </c>
      <c r="H269" s="177">
        <f>H212/RES_summary!H$19</f>
        <v>0</v>
      </c>
      <c r="I269" s="177">
        <f>I212/RES_summary!I$19</f>
        <v>0</v>
      </c>
      <c r="J269" s="177">
        <f>J212/RES_summary!J$19</f>
        <v>0</v>
      </c>
      <c r="K269" s="177">
        <f>K212/RES_summary!K$19</f>
        <v>0</v>
      </c>
      <c r="L269" s="177">
        <f>L212/RES_summary!L$19</f>
        <v>0</v>
      </c>
      <c r="M269" s="177">
        <f>M212/RES_summary!M$19</f>
        <v>0</v>
      </c>
      <c r="N269" s="177">
        <f>N212/RES_summary!N$19</f>
        <v>0</v>
      </c>
      <c r="O269" s="177">
        <f>O212/RES_summary!O$19</f>
        <v>0</v>
      </c>
      <c r="P269" s="177">
        <f>P212/RES_summary!P$19</f>
        <v>0</v>
      </c>
      <c r="Q269" s="177">
        <f>Q212/RES_summary!Q$19</f>
        <v>0</v>
      </c>
    </row>
    <row r="270" spans="1:17" ht="12" customHeight="1" x14ac:dyDescent="0.25">
      <c r="A270" s="158" t="s">
        <v>63</v>
      </c>
      <c r="B270" s="178">
        <f>B213/RES_summary!B$19</f>
        <v>3.1062725944359277</v>
      </c>
      <c r="C270" s="178">
        <f>C213/RES_summary!C$19</f>
        <v>3.1138343077075268</v>
      </c>
      <c r="D270" s="178">
        <f>D213/RES_summary!D$19</f>
        <v>3.0735570538435959</v>
      </c>
      <c r="E270" s="178">
        <f>E213/RES_summary!E$19</f>
        <v>3.0813155236937777</v>
      </c>
      <c r="F270" s="178">
        <f>F213/RES_summary!F$19</f>
        <v>3.0924653522496222</v>
      </c>
      <c r="G270" s="178">
        <f>G213/RES_summary!G$19</f>
        <v>3.0692959720707833</v>
      </c>
      <c r="H270" s="178">
        <f>H213/RES_summary!H$19</f>
        <v>3.0275130350551396</v>
      </c>
      <c r="I270" s="178">
        <f>I213/RES_summary!I$19</f>
        <v>2.9997183192881476</v>
      </c>
      <c r="J270" s="178">
        <f>J213/RES_summary!J$19</f>
        <v>2.9734771257124262</v>
      </c>
      <c r="K270" s="178">
        <f>K213/RES_summary!K$19</f>
        <v>2.967654027340934</v>
      </c>
      <c r="L270" s="178">
        <f>L213/RES_summary!L$19</f>
        <v>2.9536441836047573</v>
      </c>
      <c r="M270" s="178">
        <f>M213/RES_summary!M$19</f>
        <v>2.689773828165789</v>
      </c>
      <c r="N270" s="178">
        <f>N213/RES_summary!N$19</f>
        <v>3.0746995561514399</v>
      </c>
      <c r="O270" s="178">
        <f>O213/RES_summary!O$19</f>
        <v>3.0556113131432565</v>
      </c>
      <c r="P270" s="178">
        <f>P213/RES_summary!P$19</f>
        <v>2.9951250704966577</v>
      </c>
      <c r="Q270" s="178">
        <f>Q213/RES_summary!Q$19</f>
        <v>2.9546008669354182</v>
      </c>
    </row>
    <row r="271" spans="1:17" ht="12" customHeight="1" x14ac:dyDescent="0.25">
      <c r="A271" s="167" t="s">
        <v>169</v>
      </c>
      <c r="B271" s="183">
        <f>B214/RES_summary!B$19</f>
        <v>6.5422849107853187</v>
      </c>
      <c r="C271" s="183">
        <f>C214/RES_summary!C$19</f>
        <v>6.5084051378961574</v>
      </c>
      <c r="D271" s="183">
        <f>D214/RES_summary!D$19</f>
        <v>6.3772977177112358</v>
      </c>
      <c r="E271" s="183">
        <f>E214/RES_summary!E$19</f>
        <v>6.3484346721468361</v>
      </c>
      <c r="F271" s="183">
        <f>F214/RES_summary!F$19</f>
        <v>6.3270232905797315</v>
      </c>
      <c r="G271" s="183">
        <f>G214/RES_summary!G$19</f>
        <v>6.2364518557707527</v>
      </c>
      <c r="H271" s="183">
        <f>H214/RES_summary!H$19</f>
        <v>6.1213722516728364</v>
      </c>
      <c r="I271" s="183">
        <f>I214/RES_summary!I$19</f>
        <v>6.0363999984522092</v>
      </c>
      <c r="J271" s="183">
        <f>J214/RES_summary!J$19</f>
        <v>5.9578009226902164</v>
      </c>
      <c r="K271" s="183">
        <f>K214/RES_summary!K$19</f>
        <v>5.9170553580911802</v>
      </c>
      <c r="L271" s="183">
        <f>L214/RES_summary!L$19</f>
        <v>5.8583741926709463</v>
      </c>
      <c r="M271" s="183">
        <f>M214/RES_summary!M$19</f>
        <v>5.3179645033353005</v>
      </c>
      <c r="N271" s="183">
        <f>N214/RES_summary!N$19</f>
        <v>6.0316828640033835</v>
      </c>
      <c r="O271" s="183">
        <f>O214/RES_summary!O$19</f>
        <v>5.964459889194452</v>
      </c>
      <c r="P271" s="183">
        <f>P214/RES_summary!P$19</f>
        <v>5.8170347028596536</v>
      </c>
      <c r="Q271" s="183">
        <f>Q214/RES_summary!Q$19</f>
        <v>5.7056978295925074</v>
      </c>
    </row>
    <row r="272" spans="1:17" ht="12" customHeight="1" x14ac:dyDescent="0.25">
      <c r="A272" s="167" t="s">
        <v>168</v>
      </c>
      <c r="B272" s="183">
        <f>B215/RES_summary!B$19</f>
        <v>4.173977773081079</v>
      </c>
      <c r="C272" s="183">
        <f>C215/RES_summary!C$19</f>
        <v>4.2304633396325624</v>
      </c>
      <c r="D272" s="183">
        <f>D215/RES_summary!D$19</f>
        <v>4.1452435165121662</v>
      </c>
      <c r="E272" s="183">
        <f>E215/RES_summary!E$19</f>
        <v>4.1264825368953169</v>
      </c>
      <c r="F272" s="183">
        <f>F215/RES_summary!F$19</f>
        <v>4.1125651388767324</v>
      </c>
      <c r="G272" s="183">
        <f>G215/RES_summary!G$19</f>
        <v>4.0536937062509741</v>
      </c>
      <c r="H272" s="183">
        <f>H215/RES_summary!H$19</f>
        <v>3.978891963587293</v>
      </c>
      <c r="I272" s="183">
        <f>I215/RES_summary!I$19</f>
        <v>3.9236599989939513</v>
      </c>
      <c r="J272" s="183">
        <f>J215/RES_summary!J$19</f>
        <v>3.8725705997487596</v>
      </c>
      <c r="K272" s="183">
        <f>K215/RES_summary!K$19</f>
        <v>3.8460859827592522</v>
      </c>
      <c r="L272" s="183">
        <f>L215/RES_summary!L$19</f>
        <v>3.8079432252361753</v>
      </c>
      <c r="M272" s="183">
        <f>M215/RES_summary!M$19</f>
        <v>3.456676927168</v>
      </c>
      <c r="N272" s="183">
        <f>N215/RES_summary!N$19</f>
        <v>4.0412275188823177</v>
      </c>
      <c r="O272" s="183">
        <f>O215/RES_summary!O$19</f>
        <v>3.8768989279764394</v>
      </c>
      <c r="P272" s="183">
        <f>P215/RES_summary!P$19</f>
        <v>3.7810725568588226</v>
      </c>
      <c r="Q272" s="183">
        <f>Q215/RES_summary!Q$19</f>
        <v>3.7087035892351894</v>
      </c>
    </row>
    <row r="273" spans="1:17" ht="12" customHeight="1" x14ac:dyDescent="0.25">
      <c r="A273" s="166" t="s">
        <v>57</v>
      </c>
      <c r="B273" s="182">
        <f>B216/RES_summary!B$19</f>
        <v>4.173977773081079</v>
      </c>
      <c r="C273" s="182">
        <f>C216/RES_summary!C$19</f>
        <v>4.2304633396325624</v>
      </c>
      <c r="D273" s="182">
        <f>D216/RES_summary!D$19</f>
        <v>4.1452435165121662</v>
      </c>
      <c r="E273" s="182">
        <f>E216/RES_summary!E$19</f>
        <v>4.1264825368953169</v>
      </c>
      <c r="F273" s="182">
        <f>F216/RES_summary!F$19</f>
        <v>4.1125651388767324</v>
      </c>
      <c r="G273" s="182">
        <f>G216/RES_summary!G$19</f>
        <v>4.0536937062509741</v>
      </c>
      <c r="H273" s="182">
        <f>H216/RES_summary!H$19</f>
        <v>3.978891963587293</v>
      </c>
      <c r="I273" s="182">
        <f>I216/RES_summary!I$19</f>
        <v>3.9236599989939513</v>
      </c>
      <c r="J273" s="182">
        <f>J216/RES_summary!J$19</f>
        <v>3.8725705997487596</v>
      </c>
      <c r="K273" s="182">
        <f>K216/RES_summary!K$19</f>
        <v>3.8460859827592522</v>
      </c>
      <c r="L273" s="182">
        <f>L216/RES_summary!L$19</f>
        <v>3.8079432252361753</v>
      </c>
      <c r="M273" s="182">
        <f>M216/RES_summary!M$19</f>
        <v>3.456676927168</v>
      </c>
      <c r="N273" s="182">
        <f>N216/RES_summary!N$19</f>
        <v>4.0412275188823177</v>
      </c>
      <c r="O273" s="182">
        <f>O216/RES_summary!O$19</f>
        <v>3.8768989279764394</v>
      </c>
      <c r="P273" s="182">
        <f>P216/RES_summary!P$19</f>
        <v>3.7810725568588226</v>
      </c>
      <c r="Q273" s="182">
        <f>Q216/RES_summary!Q$19</f>
        <v>3.7087035892351894</v>
      </c>
    </row>
    <row r="274" spans="1:17" ht="12" customHeight="1" x14ac:dyDescent="0.25">
      <c r="A274" s="147" t="s">
        <v>59</v>
      </c>
      <c r="B274" s="181">
        <f>B217/RES_summary!B$19</f>
        <v>0</v>
      </c>
      <c r="C274" s="181">
        <f>C217/RES_summary!C$19</f>
        <v>0</v>
      </c>
      <c r="D274" s="181">
        <f>D217/RES_summary!D$19</f>
        <v>0</v>
      </c>
      <c r="E274" s="181">
        <f>E217/RES_summary!E$19</f>
        <v>0</v>
      </c>
      <c r="F274" s="181">
        <f>F217/RES_summary!F$19</f>
        <v>0</v>
      </c>
      <c r="G274" s="181">
        <f>G217/RES_summary!G$19</f>
        <v>0</v>
      </c>
      <c r="H274" s="181">
        <f>H217/RES_summary!H$19</f>
        <v>0</v>
      </c>
      <c r="I274" s="181">
        <f>I217/RES_summary!I$19</f>
        <v>0</v>
      </c>
      <c r="J274" s="181">
        <f>J217/RES_summary!J$19</f>
        <v>0</v>
      </c>
      <c r="K274" s="181">
        <f>K217/RES_summary!K$19</f>
        <v>0</v>
      </c>
      <c r="L274" s="181">
        <f>L217/RES_summary!L$19</f>
        <v>0</v>
      </c>
      <c r="M274" s="181">
        <f>M217/RES_summary!M$19</f>
        <v>0</v>
      </c>
      <c r="N274" s="181">
        <f>N217/RES_summary!N$19</f>
        <v>0</v>
      </c>
      <c r="O274" s="181">
        <f>O217/RES_summary!O$19</f>
        <v>0</v>
      </c>
      <c r="P274" s="181">
        <f>P217/RES_summary!P$19</f>
        <v>0</v>
      </c>
      <c r="Q274" s="181">
        <f>Q217/RES_summary!Q$19</f>
        <v>0</v>
      </c>
    </row>
    <row r="275" spans="1:17" ht="12" customHeight="1" x14ac:dyDescent="0.25">
      <c r="A275" s="163" t="s">
        <v>142</v>
      </c>
      <c r="B275" s="180">
        <f>B218/RES_summary!B$19</f>
        <v>0</v>
      </c>
      <c r="C275" s="180">
        <f>C218/RES_summary!C$19</f>
        <v>0</v>
      </c>
      <c r="D275" s="180">
        <f>D218/RES_summary!D$19</f>
        <v>0</v>
      </c>
      <c r="E275" s="180">
        <f>E218/RES_summary!E$19</f>
        <v>0</v>
      </c>
      <c r="F275" s="180">
        <f>F218/RES_summary!F$19</f>
        <v>0</v>
      </c>
      <c r="G275" s="180">
        <f>G218/RES_summary!G$19</f>
        <v>0</v>
      </c>
      <c r="H275" s="180">
        <f>H218/RES_summary!H$19</f>
        <v>0</v>
      </c>
      <c r="I275" s="180">
        <f>I218/RES_summary!I$19</f>
        <v>0</v>
      </c>
      <c r="J275" s="180">
        <f>J218/RES_summary!J$19</f>
        <v>0</v>
      </c>
      <c r="K275" s="180">
        <f>K218/RES_summary!K$19</f>
        <v>0</v>
      </c>
      <c r="L275" s="180">
        <f>L218/RES_summary!L$19</f>
        <v>0</v>
      </c>
      <c r="M275" s="180">
        <f>M218/RES_summary!M$19</f>
        <v>0</v>
      </c>
      <c r="N275" s="180">
        <f>N218/RES_summary!N$19</f>
        <v>0</v>
      </c>
      <c r="O275" s="180">
        <f>O218/RES_summary!O$19</f>
        <v>0</v>
      </c>
      <c r="P275" s="180">
        <f>P218/RES_summary!P$19</f>
        <v>0</v>
      </c>
      <c r="Q275" s="180">
        <f>Q218/RES_summary!Q$19</f>
        <v>0</v>
      </c>
    </row>
    <row r="276" spans="1:17" ht="12" customHeight="1" x14ac:dyDescent="0.25">
      <c r="A276" s="161" t="s">
        <v>141</v>
      </c>
      <c r="B276" s="179">
        <f>B219/RES_summary!B$19</f>
        <v>0</v>
      </c>
      <c r="C276" s="179">
        <f>C219/RES_summary!C$19</f>
        <v>0</v>
      </c>
      <c r="D276" s="179">
        <f>D219/RES_summary!D$19</f>
        <v>0</v>
      </c>
      <c r="E276" s="179">
        <f>E219/RES_summary!E$19</f>
        <v>0</v>
      </c>
      <c r="F276" s="179">
        <f>F219/RES_summary!F$19</f>
        <v>0</v>
      </c>
      <c r="G276" s="179">
        <f>G219/RES_summary!G$19</f>
        <v>0</v>
      </c>
      <c r="H276" s="179">
        <f>H219/RES_summary!H$19</f>
        <v>0</v>
      </c>
      <c r="I276" s="179">
        <f>I219/RES_summary!I$19</f>
        <v>0</v>
      </c>
      <c r="J276" s="179">
        <f>J219/RES_summary!J$19</f>
        <v>0</v>
      </c>
      <c r="K276" s="179">
        <f>K219/RES_summary!K$19</f>
        <v>0</v>
      </c>
      <c r="L276" s="179">
        <f>L219/RES_summary!L$19</f>
        <v>0</v>
      </c>
      <c r="M276" s="179">
        <f>M219/RES_summary!M$19</f>
        <v>0</v>
      </c>
      <c r="N276" s="179">
        <f>N219/RES_summary!N$19</f>
        <v>0</v>
      </c>
      <c r="O276" s="179">
        <f>O219/RES_summary!O$19</f>
        <v>0</v>
      </c>
      <c r="P276" s="179">
        <f>P219/RES_summary!P$19</f>
        <v>0</v>
      </c>
      <c r="Q276" s="179">
        <f>Q219/RES_summary!Q$19</f>
        <v>0</v>
      </c>
    </row>
    <row r="277" spans="1:17" ht="12" customHeight="1" x14ac:dyDescent="0.25">
      <c r="A277" s="148" t="s">
        <v>60</v>
      </c>
      <c r="B277" s="177">
        <f>B220/RES_summary!B$19</f>
        <v>0</v>
      </c>
      <c r="C277" s="177">
        <f>C220/RES_summary!C$19</f>
        <v>0</v>
      </c>
      <c r="D277" s="177">
        <f>D220/RES_summary!D$19</f>
        <v>0</v>
      </c>
      <c r="E277" s="177">
        <f>E220/RES_summary!E$19</f>
        <v>0</v>
      </c>
      <c r="F277" s="177">
        <f>F220/RES_summary!F$19</f>
        <v>0</v>
      </c>
      <c r="G277" s="177">
        <f>G220/RES_summary!G$19</f>
        <v>0</v>
      </c>
      <c r="H277" s="177">
        <f>H220/RES_summary!H$19</f>
        <v>0</v>
      </c>
      <c r="I277" s="177">
        <f>I220/RES_summary!I$19</f>
        <v>0</v>
      </c>
      <c r="J277" s="177">
        <f>J220/RES_summary!J$19</f>
        <v>0</v>
      </c>
      <c r="K277" s="177">
        <f>K220/RES_summary!K$19</f>
        <v>0</v>
      </c>
      <c r="L277" s="177">
        <f>L220/RES_summary!L$19</f>
        <v>0</v>
      </c>
      <c r="M277" s="177">
        <f>M220/RES_summary!M$19</f>
        <v>0</v>
      </c>
      <c r="N277" s="177">
        <f>N220/RES_summary!N$19</f>
        <v>0</v>
      </c>
      <c r="O277" s="177">
        <f>O220/RES_summary!O$19</f>
        <v>0</v>
      </c>
      <c r="P277" s="177">
        <f>P220/RES_summary!P$19</f>
        <v>0</v>
      </c>
      <c r="Q277" s="177">
        <f>Q220/RES_summary!Q$19</f>
        <v>0</v>
      </c>
    </row>
    <row r="278" spans="1:17" ht="12" customHeight="1" x14ac:dyDescent="0.25">
      <c r="A278" s="148" t="s">
        <v>59</v>
      </c>
      <c r="B278" s="177">
        <f>B221/RES_summary!B$19</f>
        <v>0</v>
      </c>
      <c r="C278" s="177">
        <f>C221/RES_summary!C$19</f>
        <v>0</v>
      </c>
      <c r="D278" s="177">
        <f>D221/RES_summary!D$19</f>
        <v>0</v>
      </c>
      <c r="E278" s="177">
        <f>E221/RES_summary!E$19</f>
        <v>0</v>
      </c>
      <c r="F278" s="177">
        <f>F221/RES_summary!F$19</f>
        <v>0</v>
      </c>
      <c r="G278" s="177">
        <f>G221/RES_summary!G$19</f>
        <v>0</v>
      </c>
      <c r="H278" s="177">
        <f>H221/RES_summary!H$19</f>
        <v>0</v>
      </c>
      <c r="I278" s="177">
        <f>I221/RES_summary!I$19</f>
        <v>0</v>
      </c>
      <c r="J278" s="177">
        <f>J221/RES_summary!J$19</f>
        <v>0</v>
      </c>
      <c r="K278" s="177">
        <f>K221/RES_summary!K$19</f>
        <v>0</v>
      </c>
      <c r="L278" s="177">
        <f>L221/RES_summary!L$19</f>
        <v>0</v>
      </c>
      <c r="M278" s="177">
        <f>M221/RES_summary!M$19</f>
        <v>0</v>
      </c>
      <c r="N278" s="177">
        <f>N221/RES_summary!N$19</f>
        <v>0</v>
      </c>
      <c r="O278" s="177">
        <f>O221/RES_summary!O$19</f>
        <v>0</v>
      </c>
      <c r="P278" s="177">
        <f>P221/RES_summary!P$19</f>
        <v>0</v>
      </c>
      <c r="Q278" s="177">
        <f>Q221/RES_summary!Q$19</f>
        <v>0</v>
      </c>
    </row>
    <row r="279" spans="1:17" ht="12" customHeight="1" x14ac:dyDescent="0.25">
      <c r="A279" s="158" t="s">
        <v>62</v>
      </c>
      <c r="B279" s="178">
        <f>B222/RES_summary!B$19</f>
        <v>1.2432566996827144</v>
      </c>
      <c r="C279" s="178">
        <f>C222/RES_summary!C$19</f>
        <v>1.1806762422049797</v>
      </c>
      <c r="D279" s="178">
        <f>D222/RES_summary!D$19</f>
        <v>1.1535527491167978</v>
      </c>
      <c r="E279" s="178">
        <f>E222/RES_summary!E$19</f>
        <v>1.1038669605207703</v>
      </c>
      <c r="F279" s="178">
        <f>F222/RES_summary!F$19</f>
        <v>1.1295840206029988</v>
      </c>
      <c r="G279" s="178">
        <f>G222/RES_summary!G$19</f>
        <v>1.085402053719027</v>
      </c>
      <c r="H279" s="178">
        <f>H222/RES_summary!H$19</f>
        <v>1.003006206373843</v>
      </c>
      <c r="I279" s="178">
        <f>I222/RES_summary!I$19</f>
        <v>0.95894396619398348</v>
      </c>
      <c r="J279" s="178">
        <f>J222/RES_summary!J$19</f>
        <v>0.93989892196597413</v>
      </c>
      <c r="K279" s="178">
        <f>K222/RES_summary!K$19</f>
        <v>0.93967370911615378</v>
      </c>
      <c r="L279" s="178">
        <f>L222/RES_summary!L$19</f>
        <v>0.90728235628073739</v>
      </c>
      <c r="M279" s="178">
        <f>M222/RES_summary!M$19</f>
        <v>0.80559424717401129</v>
      </c>
      <c r="N279" s="178">
        <f>N222/RES_summary!N$19</f>
        <v>0.81163282533399783</v>
      </c>
      <c r="O279" s="178">
        <f>O222/RES_summary!O$19</f>
        <v>0.77513210639649932</v>
      </c>
      <c r="P279" s="178">
        <f>P222/RES_summary!P$19</f>
        <v>0.65967875482668026</v>
      </c>
      <c r="Q279" s="178">
        <f>Q222/RES_summary!Q$19</f>
        <v>0.64408756995875027</v>
      </c>
    </row>
    <row r="280" spans="1:17" ht="12" customHeight="1" x14ac:dyDescent="0.25">
      <c r="A280" s="23" t="s">
        <v>57</v>
      </c>
      <c r="B280" s="177">
        <f>B223/RES_summary!B$19</f>
        <v>4.4629487665431231</v>
      </c>
      <c r="C280" s="177">
        <f>C223/RES_summary!C$19</f>
        <v>4.3935558218881381</v>
      </c>
      <c r="D280" s="177">
        <f>D223/RES_summary!D$19</f>
        <v>4.3683170108598643</v>
      </c>
      <c r="E280" s="177">
        <f>E223/RES_summary!E$19</f>
        <v>4.2921316703634149</v>
      </c>
      <c r="F280" s="177">
        <f>F223/RES_summary!F$19</f>
        <v>4.3989768019582804</v>
      </c>
      <c r="G280" s="177">
        <f>G223/RES_summary!G$19</f>
        <v>4.287061775603533</v>
      </c>
      <c r="H280" s="177">
        <f>H223/RES_summary!H$19</f>
        <v>4.177562359974484</v>
      </c>
      <c r="I280" s="177">
        <f>I223/RES_summary!I$19</f>
        <v>4.15653098906383</v>
      </c>
      <c r="J280" s="177">
        <f>J223/RES_summary!J$19</f>
        <v>4.1464807148135385</v>
      </c>
      <c r="K280" s="177">
        <f>K223/RES_summary!K$19</f>
        <v>4.0907853340051172</v>
      </c>
      <c r="L280" s="177">
        <f>L223/RES_summary!L$19</f>
        <v>4.1896908953069785</v>
      </c>
      <c r="M280" s="177">
        <f>M223/RES_summary!M$19</f>
        <v>3.9099671577743154</v>
      </c>
      <c r="N280" s="177">
        <f>N223/RES_summary!N$19</f>
        <v>4.0388142960628839</v>
      </c>
      <c r="O280" s="177">
        <f>O223/RES_summary!O$19</f>
        <v>4.0265918471391435</v>
      </c>
      <c r="P280" s="177">
        <f>P223/RES_summary!P$19</f>
        <v>3.9939664836907443</v>
      </c>
      <c r="Q280" s="177">
        <f>Q223/RES_summary!Q$19</f>
        <v>3.9102089845191315</v>
      </c>
    </row>
    <row r="281" spans="1:17" ht="12" customHeight="1" x14ac:dyDescent="0.25">
      <c r="A281" s="29" t="s">
        <v>140</v>
      </c>
      <c r="B281" s="176">
        <f>B224/RES_summary!B$19</f>
        <v>0</v>
      </c>
      <c r="C281" s="176">
        <f>C224/RES_summary!C$19</f>
        <v>0</v>
      </c>
      <c r="D281" s="176">
        <f>D224/RES_summary!D$19</f>
        <v>0</v>
      </c>
      <c r="E281" s="176">
        <f>E224/RES_summary!E$19</f>
        <v>0</v>
      </c>
      <c r="F281" s="176">
        <f>F224/RES_summary!F$19</f>
        <v>0</v>
      </c>
      <c r="G281" s="176">
        <f>G224/RES_summary!G$19</f>
        <v>0</v>
      </c>
      <c r="H281" s="176">
        <f>H224/RES_summary!H$19</f>
        <v>0</v>
      </c>
      <c r="I281" s="176">
        <f>I224/RES_summary!I$19</f>
        <v>0</v>
      </c>
      <c r="J281" s="176">
        <f>J224/RES_summary!J$19</f>
        <v>0</v>
      </c>
      <c r="K281" s="176">
        <f>K224/RES_summary!K$19</f>
        <v>0</v>
      </c>
      <c r="L281" s="176">
        <f>L224/RES_summary!L$19</f>
        <v>0</v>
      </c>
      <c r="M281" s="176">
        <f>M224/RES_summary!M$19</f>
        <v>0</v>
      </c>
      <c r="N281" s="176">
        <f>N224/RES_summary!N$19</f>
        <v>0</v>
      </c>
      <c r="O281" s="176">
        <f>O224/RES_summary!O$19</f>
        <v>0</v>
      </c>
      <c r="P281" s="176">
        <f>P224/RES_summary!P$19</f>
        <v>0</v>
      </c>
      <c r="Q281" s="176">
        <f>Q224/RES_summary!Q$19</f>
        <v>0</v>
      </c>
    </row>
    <row r="283" spans="1:17" s="28" customFormat="1" ht="12" customHeight="1" x14ac:dyDescent="0.25">
      <c r="A283" s="187" t="s">
        <v>194</v>
      </c>
      <c r="B283" s="186"/>
      <c r="C283" s="185"/>
      <c r="D283" s="185"/>
      <c r="E283" s="185"/>
      <c r="F283" s="185"/>
      <c r="G283" s="185"/>
      <c r="H283" s="185"/>
      <c r="I283" s="185"/>
      <c r="J283" s="185"/>
      <c r="K283" s="185"/>
      <c r="L283" s="185"/>
      <c r="M283" s="185"/>
      <c r="N283" s="185"/>
      <c r="O283" s="185"/>
      <c r="P283" s="185"/>
      <c r="Q283" s="185"/>
    </row>
    <row r="285" spans="1:17" ht="12" customHeight="1" x14ac:dyDescent="0.25">
      <c r="A285" s="152" t="s">
        <v>193</v>
      </c>
      <c r="B285" s="168"/>
      <c r="C285" s="168">
        <f>SUM(C286,C289,C291,C300)</f>
        <v>8.4447293960323577</v>
      </c>
      <c r="D285" s="168">
        <f t="shared" ref="D285:Q285" si="71">SUM(D286,D289,D291,D300)</f>
        <v>7.9434614038045712</v>
      </c>
      <c r="E285" s="168">
        <f t="shared" si="71"/>
        <v>8.5151380665147887</v>
      </c>
      <c r="F285" s="168">
        <f t="shared" si="71"/>
        <v>3.3594396772628126</v>
      </c>
      <c r="G285" s="168">
        <f t="shared" si="71"/>
        <v>11.367436361354226</v>
      </c>
      <c r="H285" s="168">
        <f t="shared" si="71"/>
        <v>21.902389954420144</v>
      </c>
      <c r="I285" s="168">
        <f t="shared" si="71"/>
        <v>26.443729640330748</v>
      </c>
      <c r="J285" s="168">
        <f t="shared" si="71"/>
        <v>10.740859403850061</v>
      </c>
      <c r="K285" s="168">
        <f t="shared" si="71"/>
        <v>9.2009661946920733</v>
      </c>
      <c r="L285" s="168">
        <f t="shared" si="71"/>
        <v>9.7526481713809652</v>
      </c>
      <c r="M285" s="168">
        <f t="shared" si="71"/>
        <v>11.07047343019258</v>
      </c>
      <c r="N285" s="168">
        <f t="shared" si="71"/>
        <v>0</v>
      </c>
      <c r="O285" s="168">
        <f t="shared" si="71"/>
        <v>6.0731353259403047</v>
      </c>
      <c r="P285" s="168">
        <f t="shared" si="71"/>
        <v>8.1360081511524172</v>
      </c>
      <c r="Q285" s="168">
        <f t="shared" si="71"/>
        <v>6.6819100900611721</v>
      </c>
    </row>
    <row r="286" spans="1:17" ht="12" customHeight="1" x14ac:dyDescent="0.25">
      <c r="A286" s="158" t="s">
        <v>65</v>
      </c>
      <c r="B286" s="157"/>
      <c r="C286" s="157">
        <f>SUM(C287:C288)</f>
        <v>6.3997951479726254</v>
      </c>
      <c r="D286" s="157">
        <f t="shared" ref="D286:Q286" si="72">SUM(D287:D288)</f>
        <v>6.0617059625817786</v>
      </c>
      <c r="E286" s="157">
        <f t="shared" si="72"/>
        <v>6.5435352779626754</v>
      </c>
      <c r="F286" s="157">
        <f t="shared" si="72"/>
        <v>2.6000158171753562</v>
      </c>
      <c r="G286" s="157">
        <f t="shared" si="72"/>
        <v>8.7861485526459191</v>
      </c>
      <c r="H286" s="157">
        <f t="shared" si="72"/>
        <v>16.779612984316426</v>
      </c>
      <c r="I286" s="157">
        <f t="shared" si="72"/>
        <v>19.742108313666545</v>
      </c>
      <c r="J286" s="157">
        <f t="shared" si="72"/>
        <v>8.0868925566869265</v>
      </c>
      <c r="K286" s="157">
        <f t="shared" si="72"/>
        <v>6.920025251619208</v>
      </c>
      <c r="L286" s="157">
        <f t="shared" si="72"/>
        <v>7.3444847705410341</v>
      </c>
      <c r="M286" s="157">
        <f t="shared" si="72"/>
        <v>8.2360387399603887</v>
      </c>
      <c r="N286" s="157">
        <f t="shared" si="72"/>
        <v>0</v>
      </c>
      <c r="O286" s="157">
        <f t="shared" si="72"/>
        <v>4.4040123892823022</v>
      </c>
      <c r="P286" s="157">
        <f t="shared" si="72"/>
        <v>6.0033359600751508</v>
      </c>
      <c r="Q286" s="157">
        <f t="shared" si="72"/>
        <v>4.7031164495036029</v>
      </c>
    </row>
    <row r="287" spans="1:17" ht="12" customHeight="1" x14ac:dyDescent="0.25">
      <c r="A287" s="23" t="s">
        <v>84</v>
      </c>
      <c r="B287" s="156"/>
      <c r="C287" s="156">
        <f>RES_hhdet_in_fec!C$26</f>
        <v>6.3196921815634255</v>
      </c>
      <c r="D287" s="156">
        <f>RES_hhdet_in_fec!D$26</f>
        <v>5.9790302849411923</v>
      </c>
      <c r="E287" s="156">
        <f>RES_hhdet_in_fec!E$26</f>
        <v>6.4258198689039832</v>
      </c>
      <c r="F287" s="156">
        <f>RES_hhdet_in_fec!F$26</f>
        <v>2.5569262898419383</v>
      </c>
      <c r="G287" s="156">
        <f>RES_hhdet_in_fec!G$26</f>
        <v>8.6930452116308405</v>
      </c>
      <c r="H287" s="156">
        <f>RES_hhdet_in_fec!H$26</f>
        <v>16.5547464719013</v>
      </c>
      <c r="I287" s="156">
        <f>RES_hhdet_in_fec!I$26</f>
        <v>19.473116306464782</v>
      </c>
      <c r="J287" s="156">
        <f>RES_hhdet_in_fec!J$26</f>
        <v>7.9427949915321436</v>
      </c>
      <c r="K287" s="156">
        <f>RES_hhdet_in_fec!K$26</f>
        <v>6.8302794093834365</v>
      </c>
      <c r="L287" s="156">
        <f>RES_hhdet_in_fec!L$26</f>
        <v>7.1663696258177083</v>
      </c>
      <c r="M287" s="156">
        <f>RES_hhdet_in_fec!M$26</f>
        <v>8.1367208921061156</v>
      </c>
      <c r="N287" s="156">
        <f>RES_hhdet_in_fec!N$26</f>
        <v>0</v>
      </c>
      <c r="O287" s="156">
        <f>RES_hhdet_in_fec!O$26</f>
        <v>4.2434781688663676</v>
      </c>
      <c r="P287" s="156">
        <f>RES_hhdet_in_fec!P$26</f>
        <v>5.8853975600251029</v>
      </c>
      <c r="Q287" s="156">
        <f>RES_hhdet_in_fec!Q$26</f>
        <v>4.5722401841357714</v>
      </c>
    </row>
    <row r="288" spans="1:17" ht="12" customHeight="1" x14ac:dyDescent="0.25">
      <c r="A288" s="23" t="s">
        <v>60</v>
      </c>
      <c r="B288" s="156"/>
      <c r="C288" s="156">
        <f>RES_hhdet_in_fec!C$27</f>
        <v>8.0102966409200102E-2</v>
      </c>
      <c r="D288" s="156">
        <f>RES_hhdet_in_fec!D$27</f>
        <v>8.2675677640586601E-2</v>
      </c>
      <c r="E288" s="156">
        <f>RES_hhdet_in_fec!E$27</f>
        <v>0.11771540905869242</v>
      </c>
      <c r="F288" s="156">
        <f>RES_hhdet_in_fec!F$27</f>
        <v>4.3089527333418094E-2</v>
      </c>
      <c r="G288" s="156">
        <f>RES_hhdet_in_fec!G$27</f>
        <v>9.3103341015079319E-2</v>
      </c>
      <c r="H288" s="156">
        <f>RES_hhdet_in_fec!H$27</f>
        <v>0.22486651241512756</v>
      </c>
      <c r="I288" s="156">
        <f>RES_hhdet_in_fec!I$27</f>
        <v>0.26899200720176514</v>
      </c>
      <c r="J288" s="156">
        <f>RES_hhdet_in_fec!J$27</f>
        <v>0.14409756515478256</v>
      </c>
      <c r="K288" s="156">
        <f>RES_hhdet_in_fec!K$27</f>
        <v>8.9745842235771228E-2</v>
      </c>
      <c r="L288" s="156">
        <f>RES_hhdet_in_fec!L$27</f>
        <v>0.17811514472332576</v>
      </c>
      <c r="M288" s="156">
        <f>RES_hhdet_in_fec!M$27</f>
        <v>9.9317847854272986E-2</v>
      </c>
      <c r="N288" s="156">
        <f>RES_hhdet_in_fec!N$27</f>
        <v>0</v>
      </c>
      <c r="O288" s="156">
        <f>RES_hhdet_in_fec!O$27</f>
        <v>0.16053422041593443</v>
      </c>
      <c r="P288" s="156">
        <f>RES_hhdet_in_fec!P$27</f>
        <v>0.11793840005004792</v>
      </c>
      <c r="Q288" s="156">
        <f>RES_hhdet_in_fec!Q$27</f>
        <v>0.13087626536783153</v>
      </c>
    </row>
    <row r="289" spans="1:17" ht="12" customHeight="1" x14ac:dyDescent="0.25">
      <c r="A289" s="158" t="s">
        <v>112</v>
      </c>
      <c r="B289" s="157"/>
      <c r="C289" s="157">
        <f>C290</f>
        <v>1.4512923072367786E-2</v>
      </c>
      <c r="D289" s="157">
        <f t="shared" ref="D289:Q289" si="73">D290</f>
        <v>1.5965391959384425E-2</v>
      </c>
      <c r="E289" s="157">
        <f t="shared" si="73"/>
        <v>1.074380120557236E-2</v>
      </c>
      <c r="F289" s="157">
        <f t="shared" si="73"/>
        <v>1.0367033479505084E-2</v>
      </c>
      <c r="G289" s="157">
        <f t="shared" si="73"/>
        <v>1.4124502743995156E-2</v>
      </c>
      <c r="H289" s="157">
        <f t="shared" si="73"/>
        <v>1.9750981260256657E-2</v>
      </c>
      <c r="I289" s="157">
        <f t="shared" si="73"/>
        <v>2.6290246603849578E-2</v>
      </c>
      <c r="J289" s="157">
        <f t="shared" si="73"/>
        <v>2.9297551408254633E-2</v>
      </c>
      <c r="K289" s="157">
        <f t="shared" si="73"/>
        <v>2.043061840948655E-2</v>
      </c>
      <c r="L289" s="157">
        <f t="shared" si="73"/>
        <v>2.3413969139154792E-2</v>
      </c>
      <c r="M289" s="157">
        <f t="shared" si="73"/>
        <v>1.6933195010695967E-2</v>
      </c>
      <c r="N289" s="157">
        <f t="shared" si="73"/>
        <v>0</v>
      </c>
      <c r="O289" s="157">
        <f t="shared" si="73"/>
        <v>3.110859939779384E-2</v>
      </c>
      <c r="P289" s="157">
        <f t="shared" si="73"/>
        <v>2.6351029341983797E-2</v>
      </c>
      <c r="Q289" s="157">
        <f t="shared" si="73"/>
        <v>4.3773980789960899E-2</v>
      </c>
    </row>
    <row r="290" spans="1:17" ht="12" customHeight="1" x14ac:dyDescent="0.25">
      <c r="A290" s="23" t="s">
        <v>60</v>
      </c>
      <c r="B290" s="156"/>
      <c r="C290" s="156">
        <f>RES_hhdet_in_fec!C$29</f>
        <v>1.4512923072367786E-2</v>
      </c>
      <c r="D290" s="156">
        <f>RES_hhdet_in_fec!D$29</f>
        <v>1.5965391959384425E-2</v>
      </c>
      <c r="E290" s="156">
        <f>RES_hhdet_in_fec!E$29</f>
        <v>1.074380120557236E-2</v>
      </c>
      <c r="F290" s="156">
        <f>RES_hhdet_in_fec!F$29</f>
        <v>1.0367033479505084E-2</v>
      </c>
      <c r="G290" s="156">
        <f>RES_hhdet_in_fec!G$29</f>
        <v>1.4124502743995156E-2</v>
      </c>
      <c r="H290" s="156">
        <f>RES_hhdet_in_fec!H$29</f>
        <v>1.9750981260256657E-2</v>
      </c>
      <c r="I290" s="156">
        <f>RES_hhdet_in_fec!I$29</f>
        <v>2.6290246603849578E-2</v>
      </c>
      <c r="J290" s="156">
        <f>RES_hhdet_in_fec!J$29</f>
        <v>2.9297551408254633E-2</v>
      </c>
      <c r="K290" s="156">
        <f>RES_hhdet_in_fec!K$29</f>
        <v>2.043061840948655E-2</v>
      </c>
      <c r="L290" s="156">
        <f>RES_hhdet_in_fec!L$29</f>
        <v>2.3413969139154792E-2</v>
      </c>
      <c r="M290" s="156">
        <f>RES_hhdet_in_fec!M$29</f>
        <v>1.6933195010695967E-2</v>
      </c>
      <c r="N290" s="156">
        <f>RES_hhdet_in_fec!N$29</f>
        <v>0</v>
      </c>
      <c r="O290" s="156">
        <f>RES_hhdet_in_fec!O$29</f>
        <v>3.110859939779384E-2</v>
      </c>
      <c r="P290" s="156">
        <f>RES_hhdet_in_fec!P$29</f>
        <v>2.6351029341983797E-2</v>
      </c>
      <c r="Q290" s="156">
        <f>RES_hhdet_in_fec!Q$29</f>
        <v>4.3773980789960899E-2</v>
      </c>
    </row>
    <row r="291" spans="1:17" ht="12" customHeight="1" x14ac:dyDescent="0.25">
      <c r="A291" s="158" t="s">
        <v>63</v>
      </c>
      <c r="B291" s="157"/>
      <c r="C291" s="157">
        <f>SUM(C292:C293,C296:C297)</f>
        <v>1.2136187754788716</v>
      </c>
      <c r="D291" s="157">
        <f t="shared" ref="D291:Q291" si="74">SUM(D292:D293,D296:D297)</f>
        <v>1.1070955648086211</v>
      </c>
      <c r="E291" s="157">
        <f t="shared" si="74"/>
        <v>1.1668890351699945</v>
      </c>
      <c r="F291" s="157">
        <f t="shared" si="74"/>
        <v>0.44030734325732518</v>
      </c>
      <c r="G291" s="157">
        <f t="shared" si="74"/>
        <v>1.5115043720052264</v>
      </c>
      <c r="H291" s="157">
        <f t="shared" si="74"/>
        <v>2.9918059151528436</v>
      </c>
      <c r="I291" s="157">
        <f t="shared" si="74"/>
        <v>3.8885167107785703</v>
      </c>
      <c r="J291" s="157">
        <f t="shared" si="74"/>
        <v>1.5174818269900863</v>
      </c>
      <c r="K291" s="157">
        <f t="shared" si="74"/>
        <v>1.3121260343826271</v>
      </c>
      <c r="L291" s="157">
        <f t="shared" si="74"/>
        <v>1.3676037684340936</v>
      </c>
      <c r="M291" s="157">
        <f t="shared" si="74"/>
        <v>1.5173832811267038</v>
      </c>
      <c r="N291" s="157">
        <f t="shared" si="74"/>
        <v>0</v>
      </c>
      <c r="O291" s="157">
        <f t="shared" si="74"/>
        <v>0.96743273348751835</v>
      </c>
      <c r="P291" s="157">
        <f t="shared" si="74"/>
        <v>1.4117642714855836</v>
      </c>
      <c r="Q291" s="157">
        <f t="shared" si="74"/>
        <v>1.1475028701569203</v>
      </c>
    </row>
    <row r="292" spans="1:17" ht="12" customHeight="1" x14ac:dyDescent="0.25">
      <c r="A292" s="167" t="s">
        <v>169</v>
      </c>
      <c r="B292" s="132"/>
      <c r="C292" s="132">
        <f>RES_hhdet_in_fec!C$31</f>
        <v>1.1948375978299928</v>
      </c>
      <c r="D292" s="132">
        <f>RES_hhdet_in_fec!D$31</f>
        <v>1.090172288825578</v>
      </c>
      <c r="E292" s="132">
        <f>RES_hhdet_in_fec!E$31</f>
        <v>1.1377118322826503</v>
      </c>
      <c r="F292" s="132">
        <f>RES_hhdet_in_fec!F$31</f>
        <v>0.4331676364598519</v>
      </c>
      <c r="G292" s="132">
        <f>RES_hhdet_in_fec!G$31</f>
        <v>1.4618278448635358</v>
      </c>
      <c r="H292" s="132">
        <f>RES_hhdet_in_fec!H$31</f>
        <v>2.7677152865229879</v>
      </c>
      <c r="I292" s="132">
        <f>RES_hhdet_in_fec!I$31</f>
        <v>3.5632744765066335</v>
      </c>
      <c r="J292" s="132">
        <f>RES_hhdet_in_fec!J$31</f>
        <v>1.2845500285351383</v>
      </c>
      <c r="K292" s="132">
        <f>RES_hhdet_in_fec!K$31</f>
        <v>1.1102897341061648</v>
      </c>
      <c r="L292" s="132">
        <f>RES_hhdet_in_fec!L$31</f>
        <v>1.1977789842243922</v>
      </c>
      <c r="M292" s="132">
        <f>RES_hhdet_in_fec!M$31</f>
        <v>0</v>
      </c>
      <c r="N292" s="132">
        <f>RES_hhdet_in_fec!N$31</f>
        <v>0</v>
      </c>
      <c r="O292" s="132">
        <f>RES_hhdet_in_fec!O$31</f>
        <v>0.90646852744386441</v>
      </c>
      <c r="P292" s="132">
        <f>RES_hhdet_in_fec!P$31</f>
        <v>0</v>
      </c>
      <c r="Q292" s="132">
        <f>RES_hhdet_in_fec!Q$31</f>
        <v>0</v>
      </c>
    </row>
    <row r="293" spans="1:17" ht="12" customHeight="1" x14ac:dyDescent="0.25">
      <c r="A293" s="167" t="s">
        <v>168</v>
      </c>
      <c r="B293" s="132"/>
      <c r="C293" s="132">
        <f>SUM(C294:C295)</f>
        <v>1.8781177648878825E-2</v>
      </c>
      <c r="D293" s="132">
        <f t="shared" ref="D293:Q293" si="75">SUM(D294:D295)</f>
        <v>1.6923275983043107E-2</v>
      </c>
      <c r="E293" s="132">
        <f t="shared" si="75"/>
        <v>2.9177202887344371E-2</v>
      </c>
      <c r="F293" s="132">
        <f t="shared" si="75"/>
        <v>7.1397067974732836E-3</v>
      </c>
      <c r="G293" s="132">
        <f t="shared" si="75"/>
        <v>4.9676527141690588E-2</v>
      </c>
      <c r="H293" s="132">
        <f t="shared" si="75"/>
        <v>0.22409062862985552</v>
      </c>
      <c r="I293" s="132">
        <f t="shared" si="75"/>
        <v>0.32524223427193694</v>
      </c>
      <c r="J293" s="132">
        <f t="shared" si="75"/>
        <v>0.23293179845494791</v>
      </c>
      <c r="K293" s="132">
        <f t="shared" si="75"/>
        <v>0.20183630027646215</v>
      </c>
      <c r="L293" s="132">
        <f t="shared" si="75"/>
        <v>0.16982478420970137</v>
      </c>
      <c r="M293" s="132">
        <f t="shared" si="75"/>
        <v>0</v>
      </c>
      <c r="N293" s="132">
        <f t="shared" si="75"/>
        <v>0</v>
      </c>
      <c r="O293" s="132">
        <f t="shared" si="75"/>
        <v>6.0964206043653893E-2</v>
      </c>
      <c r="P293" s="132">
        <f t="shared" si="75"/>
        <v>0</v>
      </c>
      <c r="Q293" s="132">
        <f t="shared" si="75"/>
        <v>0</v>
      </c>
    </row>
    <row r="294" spans="1:17" ht="12" customHeight="1" x14ac:dyDescent="0.25">
      <c r="A294" s="166" t="s">
        <v>57</v>
      </c>
      <c r="B294" s="165"/>
      <c r="C294" s="165">
        <f>RES_hhdet_in_fec!C$33</f>
        <v>1.4450594082482731E-2</v>
      </c>
      <c r="D294" s="165">
        <f>RES_hhdet_in_fec!D$33</f>
        <v>1.2997996392808887E-2</v>
      </c>
      <c r="E294" s="165">
        <f>RES_hhdet_in_fec!E$33</f>
        <v>2.2369749495030615E-2</v>
      </c>
      <c r="F294" s="165">
        <f>RES_hhdet_in_fec!F$33</f>
        <v>5.4641656782637776E-3</v>
      </c>
      <c r="G294" s="165">
        <f>RES_hhdet_in_fec!G$33</f>
        <v>3.795962318805568E-2</v>
      </c>
      <c r="H294" s="165">
        <f>RES_hhdet_in_fec!H$33</f>
        <v>0.17088752243813288</v>
      </c>
      <c r="I294" s="165">
        <f>RES_hhdet_in_fec!I$33</f>
        <v>0.24756426266401085</v>
      </c>
      <c r="J294" s="165">
        <f>RES_hhdet_in_fec!J$33</f>
        <v>0.17691554819601457</v>
      </c>
      <c r="K294" s="165">
        <f>RES_hhdet_in_fec!K$33</f>
        <v>0.15302501933371759</v>
      </c>
      <c r="L294" s="165">
        <f>RES_hhdet_in_fec!L$33</f>
        <v>0.12850015732768888</v>
      </c>
      <c r="M294" s="165">
        <f>RES_hhdet_in_fec!M$33</f>
        <v>0</v>
      </c>
      <c r="N294" s="165">
        <f>RES_hhdet_in_fec!N$33</f>
        <v>0</v>
      </c>
      <c r="O294" s="165">
        <f>RES_hhdet_in_fec!O$33</f>
        <v>4.6080022341828633E-2</v>
      </c>
      <c r="P294" s="165">
        <f>RES_hhdet_in_fec!P$33</f>
        <v>0</v>
      </c>
      <c r="Q294" s="165">
        <f>RES_hhdet_in_fec!Q$33</f>
        <v>0</v>
      </c>
    </row>
    <row r="295" spans="1:17" ht="12" customHeight="1" x14ac:dyDescent="0.25">
      <c r="A295" s="147" t="s">
        <v>59</v>
      </c>
      <c r="B295" s="164"/>
      <c r="C295" s="164">
        <f>RES_hhdet_in_fec!C$34</f>
        <v>4.3305835663960939E-3</v>
      </c>
      <c r="D295" s="164">
        <f>RES_hhdet_in_fec!D$34</f>
        <v>3.9252795902342177E-3</v>
      </c>
      <c r="E295" s="164">
        <f>RES_hhdet_in_fec!E$34</f>
        <v>6.8074533923137542E-3</v>
      </c>
      <c r="F295" s="164">
        <f>RES_hhdet_in_fec!F$34</f>
        <v>1.6755411192095058E-3</v>
      </c>
      <c r="G295" s="164">
        <f>RES_hhdet_in_fec!G$34</f>
        <v>1.1716903953634906E-2</v>
      </c>
      <c r="H295" s="164">
        <f>RES_hhdet_in_fec!H$34</f>
        <v>5.3203106191722652E-2</v>
      </c>
      <c r="I295" s="164">
        <f>RES_hhdet_in_fec!I$34</f>
        <v>7.7677971607926083E-2</v>
      </c>
      <c r="J295" s="164">
        <f>RES_hhdet_in_fec!J$34</f>
        <v>5.601625025893333E-2</v>
      </c>
      <c r="K295" s="164">
        <f>RES_hhdet_in_fec!K$34</f>
        <v>4.8811280942744562E-2</v>
      </c>
      <c r="L295" s="164">
        <f>RES_hhdet_in_fec!L$34</f>
        <v>4.1324626882012487E-2</v>
      </c>
      <c r="M295" s="164">
        <f>RES_hhdet_in_fec!M$34</f>
        <v>0</v>
      </c>
      <c r="N295" s="164">
        <f>RES_hhdet_in_fec!N$34</f>
        <v>0</v>
      </c>
      <c r="O295" s="164">
        <f>RES_hhdet_in_fec!O$34</f>
        <v>1.4884183701825258E-2</v>
      </c>
      <c r="P295" s="164">
        <f>RES_hhdet_in_fec!P$34</f>
        <v>0</v>
      </c>
      <c r="Q295" s="164">
        <f>RES_hhdet_in_fec!Q$34</f>
        <v>0</v>
      </c>
    </row>
    <row r="296" spans="1:17" ht="12" customHeight="1" x14ac:dyDescent="0.25">
      <c r="A296" s="163" t="s">
        <v>142</v>
      </c>
      <c r="B296" s="162"/>
      <c r="C296" s="162">
        <f>RES_hhdet_in_fec!C$35</f>
        <v>0</v>
      </c>
      <c r="D296" s="162">
        <f>RES_hhdet_in_fec!D$35</f>
        <v>0</v>
      </c>
      <c r="E296" s="162">
        <f>RES_hhdet_in_fec!E$35</f>
        <v>0</v>
      </c>
      <c r="F296" s="162">
        <f>RES_hhdet_in_fec!F$35</f>
        <v>0</v>
      </c>
      <c r="G296" s="162">
        <f>RES_hhdet_in_fec!G$35</f>
        <v>0</v>
      </c>
      <c r="H296" s="162">
        <f>RES_hhdet_in_fec!H$35</f>
        <v>0</v>
      </c>
      <c r="I296" s="162">
        <f>RES_hhdet_in_fec!I$35</f>
        <v>0</v>
      </c>
      <c r="J296" s="162">
        <f>RES_hhdet_in_fec!J$35</f>
        <v>0</v>
      </c>
      <c r="K296" s="162">
        <f>RES_hhdet_in_fec!K$35</f>
        <v>0</v>
      </c>
      <c r="L296" s="162">
        <f>RES_hhdet_in_fec!L$35</f>
        <v>0</v>
      </c>
      <c r="M296" s="162">
        <f>RES_hhdet_in_fec!M$35</f>
        <v>1.219771796373655</v>
      </c>
      <c r="N296" s="162">
        <f>RES_hhdet_in_fec!N$35</f>
        <v>0</v>
      </c>
      <c r="O296" s="162">
        <f>RES_hhdet_in_fec!O$35</f>
        <v>0</v>
      </c>
      <c r="P296" s="162">
        <f>RES_hhdet_in_fec!P$35</f>
        <v>1.256572354040842</v>
      </c>
      <c r="Q296" s="162">
        <f>RES_hhdet_in_fec!Q$35</f>
        <v>1.0724799184208269</v>
      </c>
    </row>
    <row r="297" spans="1:17" ht="12" customHeight="1" x14ac:dyDescent="0.25">
      <c r="A297" s="161" t="s">
        <v>141</v>
      </c>
      <c r="B297" s="160"/>
      <c r="C297" s="160">
        <f>SUM(C298:C299)</f>
        <v>0</v>
      </c>
      <c r="D297" s="160">
        <f t="shared" ref="D297:Q297" si="76">SUM(D298:D299)</f>
        <v>0</v>
      </c>
      <c r="E297" s="160">
        <f t="shared" si="76"/>
        <v>0</v>
      </c>
      <c r="F297" s="160">
        <f t="shared" si="76"/>
        <v>0</v>
      </c>
      <c r="G297" s="160">
        <f t="shared" si="76"/>
        <v>0</v>
      </c>
      <c r="H297" s="160">
        <f t="shared" si="76"/>
        <v>0</v>
      </c>
      <c r="I297" s="160">
        <f t="shared" si="76"/>
        <v>0</v>
      </c>
      <c r="J297" s="160">
        <f t="shared" si="76"/>
        <v>0</v>
      </c>
      <c r="K297" s="160">
        <f t="shared" si="76"/>
        <v>0</v>
      </c>
      <c r="L297" s="160">
        <f t="shared" si="76"/>
        <v>0</v>
      </c>
      <c r="M297" s="160">
        <f t="shared" si="76"/>
        <v>0.29761148475304894</v>
      </c>
      <c r="N297" s="160">
        <f t="shared" si="76"/>
        <v>0</v>
      </c>
      <c r="O297" s="160">
        <f t="shared" si="76"/>
        <v>0</v>
      </c>
      <c r="P297" s="160">
        <f t="shared" si="76"/>
        <v>0.15519191744474148</v>
      </c>
      <c r="Q297" s="160">
        <f t="shared" si="76"/>
        <v>7.5022951736093496E-2</v>
      </c>
    </row>
    <row r="298" spans="1:17" ht="12" customHeight="1" x14ac:dyDescent="0.25">
      <c r="A298" s="148" t="s">
        <v>60</v>
      </c>
      <c r="B298" s="156"/>
      <c r="C298" s="156">
        <f>RES_hhdet_in_fec!C$37</f>
        <v>0</v>
      </c>
      <c r="D298" s="156">
        <f>RES_hhdet_in_fec!D$37</f>
        <v>0</v>
      </c>
      <c r="E298" s="156">
        <f>RES_hhdet_in_fec!E$37</f>
        <v>0</v>
      </c>
      <c r="F298" s="156">
        <f>RES_hhdet_in_fec!F$37</f>
        <v>0</v>
      </c>
      <c r="G298" s="156">
        <f>RES_hhdet_in_fec!G$37</f>
        <v>0</v>
      </c>
      <c r="H298" s="156">
        <f>RES_hhdet_in_fec!H$37</f>
        <v>0</v>
      </c>
      <c r="I298" s="156">
        <f>RES_hhdet_in_fec!I$37</f>
        <v>0</v>
      </c>
      <c r="J298" s="156">
        <f>RES_hhdet_in_fec!J$37</f>
        <v>0</v>
      </c>
      <c r="K298" s="156">
        <f>RES_hhdet_in_fec!K$37</f>
        <v>0</v>
      </c>
      <c r="L298" s="156">
        <f>RES_hhdet_in_fec!L$37</f>
        <v>0</v>
      </c>
      <c r="M298" s="156">
        <f>RES_hhdet_in_fec!M$37</f>
        <v>0.21863477299753936</v>
      </c>
      <c r="N298" s="156">
        <f>RES_hhdet_in_fec!N$37</f>
        <v>0</v>
      </c>
      <c r="O298" s="156">
        <f>RES_hhdet_in_fec!O$37</f>
        <v>0</v>
      </c>
      <c r="P298" s="156">
        <f>RES_hhdet_in_fec!P$37</f>
        <v>0.11539861771694183</v>
      </c>
      <c r="Q298" s="156">
        <f>RES_hhdet_in_fec!Q$37</f>
        <v>5.6709679384638841E-2</v>
      </c>
    </row>
    <row r="299" spans="1:17" ht="12" customHeight="1" x14ac:dyDescent="0.25">
      <c r="A299" s="148" t="s">
        <v>59</v>
      </c>
      <c r="B299" s="156"/>
      <c r="C299" s="156">
        <f>RES_hhdet_in_fec!C$38</f>
        <v>0</v>
      </c>
      <c r="D299" s="156">
        <f>RES_hhdet_in_fec!D$38</f>
        <v>0</v>
      </c>
      <c r="E299" s="156">
        <f>RES_hhdet_in_fec!E$38</f>
        <v>0</v>
      </c>
      <c r="F299" s="156">
        <f>RES_hhdet_in_fec!F$38</f>
        <v>0</v>
      </c>
      <c r="G299" s="156">
        <f>RES_hhdet_in_fec!G$38</f>
        <v>0</v>
      </c>
      <c r="H299" s="156">
        <f>RES_hhdet_in_fec!H$38</f>
        <v>0</v>
      </c>
      <c r="I299" s="156">
        <f>RES_hhdet_in_fec!I$38</f>
        <v>0</v>
      </c>
      <c r="J299" s="156">
        <f>RES_hhdet_in_fec!J$38</f>
        <v>0</v>
      </c>
      <c r="K299" s="156">
        <f>RES_hhdet_in_fec!K$38</f>
        <v>0</v>
      </c>
      <c r="L299" s="156">
        <f>RES_hhdet_in_fec!L$38</f>
        <v>0</v>
      </c>
      <c r="M299" s="156">
        <f>RES_hhdet_in_fec!M$38</f>
        <v>7.897671175550959E-2</v>
      </c>
      <c r="N299" s="156">
        <f>RES_hhdet_in_fec!N$38</f>
        <v>0</v>
      </c>
      <c r="O299" s="156">
        <f>RES_hhdet_in_fec!O$38</f>
        <v>0</v>
      </c>
      <c r="P299" s="156">
        <f>RES_hhdet_in_fec!P$38</f>
        <v>3.9793299727799651E-2</v>
      </c>
      <c r="Q299" s="156">
        <f>RES_hhdet_in_fec!Q$38</f>
        <v>1.8313272351454649E-2</v>
      </c>
    </row>
    <row r="300" spans="1:17" ht="12" customHeight="1" x14ac:dyDescent="0.25">
      <c r="A300" s="158" t="s">
        <v>62</v>
      </c>
      <c r="B300" s="157"/>
      <c r="C300" s="157">
        <f>SUM(C301:C302)</f>
        <v>0.81680254950849307</v>
      </c>
      <c r="D300" s="157">
        <f t="shared" ref="D300:Q300" si="77">SUM(D301:D302)</f>
        <v>0.75869448445478682</v>
      </c>
      <c r="E300" s="157">
        <f t="shared" si="77"/>
        <v>0.79396995217654598</v>
      </c>
      <c r="F300" s="157">
        <f t="shared" si="77"/>
        <v>0.30874948335062635</v>
      </c>
      <c r="G300" s="157">
        <f t="shared" si="77"/>
        <v>1.0556589339590861</v>
      </c>
      <c r="H300" s="157">
        <f t="shared" si="77"/>
        <v>2.1112200736906175</v>
      </c>
      <c r="I300" s="157">
        <f t="shared" si="77"/>
        <v>2.7868143692817826</v>
      </c>
      <c r="J300" s="157">
        <f t="shared" si="77"/>
        <v>1.1071874687647933</v>
      </c>
      <c r="K300" s="157">
        <f t="shared" si="77"/>
        <v>0.94838429028075144</v>
      </c>
      <c r="L300" s="157">
        <f t="shared" si="77"/>
        <v>1.0171456632666831</v>
      </c>
      <c r="M300" s="157">
        <f t="shared" si="77"/>
        <v>1.3001182140947922</v>
      </c>
      <c r="N300" s="157">
        <f t="shared" si="77"/>
        <v>0</v>
      </c>
      <c r="O300" s="157">
        <f t="shared" si="77"/>
        <v>0.67058160377268961</v>
      </c>
      <c r="P300" s="157">
        <f t="shared" si="77"/>
        <v>0.69455689024969902</v>
      </c>
      <c r="Q300" s="157">
        <f t="shared" si="77"/>
        <v>0.78751678961068805</v>
      </c>
    </row>
    <row r="301" spans="1:17" ht="12" customHeight="1" x14ac:dyDescent="0.25">
      <c r="A301" s="23" t="s">
        <v>57</v>
      </c>
      <c r="B301" s="156"/>
      <c r="C301" s="156">
        <f>RES_hhdet_in_fec!C$40</f>
        <v>0.81680254950849307</v>
      </c>
      <c r="D301" s="156">
        <f>RES_hhdet_in_fec!D$40</f>
        <v>0.75869448445478682</v>
      </c>
      <c r="E301" s="156">
        <f>RES_hhdet_in_fec!E$40</f>
        <v>0.79396995217654598</v>
      </c>
      <c r="F301" s="156">
        <f>RES_hhdet_in_fec!F$40</f>
        <v>0.30874948335062635</v>
      </c>
      <c r="G301" s="156">
        <f>RES_hhdet_in_fec!G$40</f>
        <v>1.0556589339590861</v>
      </c>
      <c r="H301" s="156">
        <f>RES_hhdet_in_fec!H$40</f>
        <v>2.1112200736906175</v>
      </c>
      <c r="I301" s="156">
        <f>RES_hhdet_in_fec!I$40</f>
        <v>2.7868143692817826</v>
      </c>
      <c r="J301" s="156">
        <f>RES_hhdet_in_fec!J$40</f>
        <v>1.1071874687647933</v>
      </c>
      <c r="K301" s="156">
        <f>RES_hhdet_in_fec!K$40</f>
        <v>0.94838429028075144</v>
      </c>
      <c r="L301" s="156">
        <f>RES_hhdet_in_fec!L$40</f>
        <v>1.0171456632666831</v>
      </c>
      <c r="M301" s="156">
        <f>RES_hhdet_in_fec!M$40</f>
        <v>1.3001182140947922</v>
      </c>
      <c r="N301" s="156">
        <f>RES_hhdet_in_fec!N$40</f>
        <v>0</v>
      </c>
      <c r="O301" s="156">
        <f>RES_hhdet_in_fec!O$40</f>
        <v>0.67058160377268961</v>
      </c>
      <c r="P301" s="156">
        <f>RES_hhdet_in_fec!P$40</f>
        <v>0</v>
      </c>
      <c r="Q301" s="156">
        <f>RES_hhdet_in_fec!Q$40</f>
        <v>0.78751678961068805</v>
      </c>
    </row>
    <row r="302" spans="1:17" ht="12" customHeight="1" x14ac:dyDescent="0.25">
      <c r="A302" s="29" t="s">
        <v>140</v>
      </c>
      <c r="B302" s="57"/>
      <c r="C302" s="57">
        <f>RES_hhdet_in_fec!C$41</f>
        <v>0</v>
      </c>
      <c r="D302" s="57">
        <f>RES_hhdet_in_fec!D$41</f>
        <v>0</v>
      </c>
      <c r="E302" s="57">
        <f>RES_hhdet_in_fec!E$41</f>
        <v>0</v>
      </c>
      <c r="F302" s="57">
        <f>RES_hhdet_in_fec!F$41</f>
        <v>0</v>
      </c>
      <c r="G302" s="57">
        <f>RES_hhdet_in_fec!G$41</f>
        <v>0</v>
      </c>
      <c r="H302" s="57">
        <f>RES_hhdet_in_fec!H$41</f>
        <v>0</v>
      </c>
      <c r="I302" s="57">
        <f>RES_hhdet_in_fec!I$41</f>
        <v>0</v>
      </c>
      <c r="J302" s="57">
        <f>RES_hhdet_in_fec!J$41</f>
        <v>0</v>
      </c>
      <c r="K302" s="57">
        <f>RES_hhdet_in_fec!K$41</f>
        <v>0</v>
      </c>
      <c r="L302" s="57">
        <f>RES_hhdet_in_fec!L$41</f>
        <v>0</v>
      </c>
      <c r="M302" s="57">
        <f>RES_hhdet_in_fec!M$41</f>
        <v>0</v>
      </c>
      <c r="N302" s="57">
        <f>RES_hhdet_in_fec!N$41</f>
        <v>0</v>
      </c>
      <c r="O302" s="57">
        <f>RES_hhdet_in_fec!O$41</f>
        <v>0</v>
      </c>
      <c r="P302" s="57">
        <f>RES_hhdet_in_fec!P$41</f>
        <v>0.69455689024969902</v>
      </c>
      <c r="Q302" s="57">
        <f>RES_hhdet_in_fec!Q$41</f>
        <v>0</v>
      </c>
    </row>
    <row r="304" spans="1:17" ht="12" customHeight="1" x14ac:dyDescent="0.25">
      <c r="A304" s="152" t="s">
        <v>192</v>
      </c>
      <c r="B304" s="168"/>
      <c r="C304" s="168">
        <f>SUM(C305,C308,C310,C319)</f>
        <v>5.3903927858150906</v>
      </c>
      <c r="D304" s="168">
        <f t="shared" ref="D304:Q304" si="78">SUM(D305,D308,D310,D319)</f>
        <v>5.1032576705971806</v>
      </c>
      <c r="E304" s="168">
        <f t="shared" si="78"/>
        <v>5.5029908477751874</v>
      </c>
      <c r="F304" s="168">
        <f t="shared" si="78"/>
        <v>2.1920304286728762</v>
      </c>
      <c r="G304" s="168">
        <f t="shared" si="78"/>
        <v>7.3900946908657321</v>
      </c>
      <c r="H304" s="168">
        <f t="shared" si="78"/>
        <v>14.264499021756215</v>
      </c>
      <c r="I304" s="168">
        <f t="shared" si="78"/>
        <v>17.217823179545398</v>
      </c>
      <c r="J304" s="168">
        <f t="shared" si="78"/>
        <v>7.0882817451690396</v>
      </c>
      <c r="K304" s="168">
        <f t="shared" si="78"/>
        <v>6.0915686644205103</v>
      </c>
      <c r="L304" s="168">
        <f t="shared" si="78"/>
        <v>6.531793294292477</v>
      </c>
      <c r="M304" s="168">
        <f t="shared" si="78"/>
        <v>7.7768315998882986</v>
      </c>
      <c r="N304" s="168">
        <f t="shared" si="78"/>
        <v>0</v>
      </c>
      <c r="O304" s="168">
        <f t="shared" si="78"/>
        <v>4.2009578288183445</v>
      </c>
      <c r="P304" s="168">
        <f t="shared" si="78"/>
        <v>6.1570154611644066</v>
      </c>
      <c r="Q304" s="168">
        <f t="shared" si="78"/>
        <v>4.8522226363688814</v>
      </c>
    </row>
    <row r="305" spans="1:17" ht="12" customHeight="1" x14ac:dyDescent="0.25">
      <c r="A305" s="158" t="s">
        <v>65</v>
      </c>
      <c r="B305" s="157"/>
      <c r="C305" s="157">
        <f>SUM(C306:C307)</f>
        <v>4.2816038985259777</v>
      </c>
      <c r="D305" s="157">
        <f t="shared" ref="D305:Q305" si="79">SUM(D306:D307)</f>
        <v>4.0747142118538608</v>
      </c>
      <c r="E305" s="157">
        <f t="shared" si="79"/>
        <v>4.4270453507760541</v>
      </c>
      <c r="F305" s="157">
        <f t="shared" si="79"/>
        <v>1.7658343788644479</v>
      </c>
      <c r="G305" s="157">
        <f t="shared" si="79"/>
        <v>5.9655970950705806</v>
      </c>
      <c r="H305" s="157">
        <f t="shared" si="79"/>
        <v>11.428696841790241</v>
      </c>
      <c r="I305" s="157">
        <f t="shared" si="79"/>
        <v>13.486797213675603</v>
      </c>
      <c r="J305" s="157">
        <f t="shared" si="79"/>
        <v>5.5554310523902153</v>
      </c>
      <c r="K305" s="157">
        <f t="shared" si="79"/>
        <v>4.7724884759829616</v>
      </c>
      <c r="L305" s="157">
        <f t="shared" si="79"/>
        <v>5.129425733733342</v>
      </c>
      <c r="M305" s="157">
        <f t="shared" si="79"/>
        <v>5.907698886991601</v>
      </c>
      <c r="N305" s="157">
        <f t="shared" si="79"/>
        <v>0</v>
      </c>
      <c r="O305" s="157">
        <f t="shared" si="79"/>
        <v>3.1639710789567261</v>
      </c>
      <c r="P305" s="157">
        <f t="shared" si="79"/>
        <v>4.3500005731016733</v>
      </c>
      <c r="Q305" s="157">
        <f t="shared" si="79"/>
        <v>3.4053980763258469</v>
      </c>
    </row>
    <row r="306" spans="1:17" ht="12" customHeight="1" x14ac:dyDescent="0.25">
      <c r="A306" s="23" t="s">
        <v>84</v>
      </c>
      <c r="B306" s="156"/>
      <c r="C306" s="156">
        <f>RES_hhdet_in_tes!C$26</f>
        <v>4.196159474016758</v>
      </c>
      <c r="D306" s="156">
        <f>RES_hhdet_in_tes!D$26</f>
        <v>3.986594529666323</v>
      </c>
      <c r="E306" s="156">
        <f>RES_hhdet_in_tes!E$26</f>
        <v>4.3017446901722387</v>
      </c>
      <c r="F306" s="156">
        <f>RES_hhdet_in_tes!F$26</f>
        <v>1.719880919553741</v>
      </c>
      <c r="G306" s="156">
        <f>RES_hhdet_in_tes!G$26</f>
        <v>5.8668635006269314</v>
      </c>
      <c r="H306" s="156">
        <f>RES_hhdet_in_tes!H$26</f>
        <v>11.192602434363765</v>
      </c>
      <c r="I306" s="156">
        <f>RES_hhdet_in_tes!I$26</f>
        <v>13.207334323301344</v>
      </c>
      <c r="J306" s="156">
        <f>RES_hhdet_in_tes!J$26</f>
        <v>5.4061584225661461</v>
      </c>
      <c r="K306" s="156">
        <f>RES_hhdet_in_tes!K$26</f>
        <v>4.6795893378125228</v>
      </c>
      <c r="L306" s="156">
        <f>RES_hhdet_in_tes!L$26</f>
        <v>4.9449774343795996</v>
      </c>
      <c r="M306" s="156">
        <f>RES_hhdet_in_tes!M$26</f>
        <v>5.8023400486434458</v>
      </c>
      <c r="N306" s="156">
        <f>RES_hhdet_in_tes!N$26</f>
        <v>0</v>
      </c>
      <c r="O306" s="156">
        <f>RES_hhdet_in_tes!O$26</f>
        <v>2.997515292534763</v>
      </c>
      <c r="P306" s="156">
        <f>RES_hhdet_in_tes!P$26</f>
        <v>4.2266676508445959</v>
      </c>
      <c r="Q306" s="156">
        <f>RES_hhdet_in_tes!Q$26</f>
        <v>3.2701033466462035</v>
      </c>
    </row>
    <row r="307" spans="1:17" ht="12" customHeight="1" x14ac:dyDescent="0.25">
      <c r="A307" s="23" t="s">
        <v>60</v>
      </c>
      <c r="B307" s="156"/>
      <c r="C307" s="156">
        <f>RES_hhdet_in_tes!C$27</f>
        <v>8.54444245092192E-2</v>
      </c>
      <c r="D307" s="156">
        <f>RES_hhdet_in_tes!D$27</f>
        <v>8.811968218753824E-2</v>
      </c>
      <c r="E307" s="156">
        <f>RES_hhdet_in_tes!E$27</f>
        <v>0.12530066060381501</v>
      </c>
      <c r="F307" s="156">
        <f>RES_hhdet_in_tes!F$27</f>
        <v>4.5953459310707018E-2</v>
      </c>
      <c r="G307" s="156">
        <f>RES_hhdet_in_tes!G$27</f>
        <v>9.8733594443649403E-2</v>
      </c>
      <c r="H307" s="156">
        <f>RES_hhdet_in_tes!H$27</f>
        <v>0.23609440742647594</v>
      </c>
      <c r="I307" s="156">
        <f>RES_hhdet_in_tes!I$27</f>
        <v>0.27946289037425853</v>
      </c>
      <c r="J307" s="156">
        <f>RES_hhdet_in_tes!J$27</f>
        <v>0.14927262982406936</v>
      </c>
      <c r="K307" s="156">
        <f>RES_hhdet_in_tes!K$27</f>
        <v>9.28991381704386E-2</v>
      </c>
      <c r="L307" s="156">
        <f>RES_hhdet_in_tes!L$27</f>
        <v>0.18444829935374252</v>
      </c>
      <c r="M307" s="156">
        <f>RES_hhdet_in_tes!M$27</f>
        <v>0.10535883834815524</v>
      </c>
      <c r="N307" s="156">
        <f>RES_hhdet_in_tes!N$27</f>
        <v>0</v>
      </c>
      <c r="O307" s="156">
        <f>RES_hhdet_in_tes!O$27</f>
        <v>0.16645578642196293</v>
      </c>
      <c r="P307" s="156">
        <f>RES_hhdet_in_tes!P$27</f>
        <v>0.12333292225707695</v>
      </c>
      <c r="Q307" s="156">
        <f>RES_hhdet_in_tes!Q$27</f>
        <v>0.1352947296796434</v>
      </c>
    </row>
    <row r="308" spans="1:17" ht="12" customHeight="1" x14ac:dyDescent="0.25">
      <c r="A308" s="158" t="s">
        <v>112</v>
      </c>
      <c r="B308" s="157"/>
      <c r="C308" s="157">
        <f>C309</f>
        <v>2.7868791818904542E-2</v>
      </c>
      <c r="D308" s="157">
        <f t="shared" ref="D308:Q308" si="80">D309</f>
        <v>3.1608482327242657E-2</v>
      </c>
      <c r="E308" s="157">
        <f t="shared" si="80"/>
        <v>2.2025762059927644E-2</v>
      </c>
      <c r="F308" s="157">
        <f t="shared" si="80"/>
        <v>2.2205689156734168E-2</v>
      </c>
      <c r="G308" s="157">
        <f t="shared" si="80"/>
        <v>3.1841262183008028E-2</v>
      </c>
      <c r="H308" s="157">
        <f t="shared" si="80"/>
        <v>4.7104142591444013E-2</v>
      </c>
      <c r="I308" s="157">
        <f t="shared" si="80"/>
        <v>6.6946396073826103E-2</v>
      </c>
      <c r="J308" s="157">
        <f t="shared" si="80"/>
        <v>7.49895065976207E-2</v>
      </c>
      <c r="K308" s="157">
        <f t="shared" si="80"/>
        <v>5.6133335040537295E-2</v>
      </c>
      <c r="L308" s="157">
        <f t="shared" si="80"/>
        <v>6.951658278993221E-2</v>
      </c>
      <c r="M308" s="157">
        <f t="shared" si="80"/>
        <v>5.3868842076708216E-2</v>
      </c>
      <c r="N308" s="157">
        <f t="shared" si="80"/>
        <v>0</v>
      </c>
      <c r="O308" s="157">
        <f t="shared" si="80"/>
        <v>0.10987829604937631</v>
      </c>
      <c r="P308" s="157">
        <f t="shared" si="80"/>
        <v>9.6796744493967468E-2</v>
      </c>
      <c r="Q308" s="157">
        <f t="shared" si="80"/>
        <v>0.16554173717726525</v>
      </c>
    </row>
    <row r="309" spans="1:17" ht="12" customHeight="1" x14ac:dyDescent="0.25">
      <c r="A309" s="23" t="s">
        <v>60</v>
      </c>
      <c r="B309" s="156"/>
      <c r="C309" s="156">
        <f>RES_hhdet_in_tes!C$29</f>
        <v>2.7868791818904542E-2</v>
      </c>
      <c r="D309" s="156">
        <f>RES_hhdet_in_tes!D$29</f>
        <v>3.1608482327242657E-2</v>
      </c>
      <c r="E309" s="156">
        <f>RES_hhdet_in_tes!E$29</f>
        <v>2.2025762059927644E-2</v>
      </c>
      <c r="F309" s="156">
        <f>RES_hhdet_in_tes!F$29</f>
        <v>2.2205689156734168E-2</v>
      </c>
      <c r="G309" s="156">
        <f>RES_hhdet_in_tes!G$29</f>
        <v>3.1841262183008028E-2</v>
      </c>
      <c r="H309" s="156">
        <f>RES_hhdet_in_tes!H$29</f>
        <v>4.7104142591444013E-2</v>
      </c>
      <c r="I309" s="156">
        <f>RES_hhdet_in_tes!I$29</f>
        <v>6.6946396073826103E-2</v>
      </c>
      <c r="J309" s="156">
        <f>RES_hhdet_in_tes!J$29</f>
        <v>7.49895065976207E-2</v>
      </c>
      <c r="K309" s="156">
        <f>RES_hhdet_in_tes!K$29</f>
        <v>5.6133335040537295E-2</v>
      </c>
      <c r="L309" s="156">
        <f>RES_hhdet_in_tes!L$29</f>
        <v>6.951658278993221E-2</v>
      </c>
      <c r="M309" s="156">
        <f>RES_hhdet_in_tes!M$29</f>
        <v>5.3868842076708216E-2</v>
      </c>
      <c r="N309" s="156">
        <f>RES_hhdet_in_tes!N$29</f>
        <v>0</v>
      </c>
      <c r="O309" s="156">
        <f>RES_hhdet_in_tes!O$29</f>
        <v>0.10987829604937631</v>
      </c>
      <c r="P309" s="156">
        <f>RES_hhdet_in_tes!P$29</f>
        <v>9.6796744493967468E-2</v>
      </c>
      <c r="Q309" s="156">
        <f>RES_hhdet_in_tes!Q$29</f>
        <v>0.16554173717726525</v>
      </c>
    </row>
    <row r="310" spans="1:17" ht="12" customHeight="1" x14ac:dyDescent="0.25">
      <c r="A310" s="158" t="s">
        <v>63</v>
      </c>
      <c r="B310" s="157"/>
      <c r="C310" s="157">
        <f>SUM(C311:C312,C315:C316)</f>
        <v>0.7121992012231545</v>
      </c>
      <c r="D310" s="157">
        <f t="shared" ref="D310:Q310" si="81">SUM(D311:D312,D315:D316)</f>
        <v>0.65264726271704943</v>
      </c>
      <c r="E310" s="157">
        <f t="shared" si="81"/>
        <v>0.69203975220323366</v>
      </c>
      <c r="F310" s="157">
        <f t="shared" si="81"/>
        <v>0.26208844671505177</v>
      </c>
      <c r="G310" s="157">
        <f t="shared" si="81"/>
        <v>0.90526540123383947</v>
      </c>
      <c r="H310" s="157">
        <f t="shared" si="81"/>
        <v>1.809501936987485</v>
      </c>
      <c r="I310" s="157">
        <f t="shared" si="81"/>
        <v>2.3625154909077883</v>
      </c>
      <c r="J310" s="157">
        <f t="shared" si="81"/>
        <v>0.9375082073528771</v>
      </c>
      <c r="K310" s="157">
        <f t="shared" si="81"/>
        <v>0.81492139778757711</v>
      </c>
      <c r="L310" s="157">
        <f t="shared" si="81"/>
        <v>0.84960821077057691</v>
      </c>
      <c r="M310" s="157">
        <f t="shared" si="81"/>
        <v>1.1943219117691926</v>
      </c>
      <c r="N310" s="157">
        <f t="shared" si="81"/>
        <v>0</v>
      </c>
      <c r="O310" s="157">
        <f t="shared" si="81"/>
        <v>0.60400332535867207</v>
      </c>
      <c r="P310" s="157">
        <f t="shared" si="81"/>
        <v>1.1108061975982704</v>
      </c>
      <c r="Q310" s="157">
        <f t="shared" si="81"/>
        <v>0.89911894175298501</v>
      </c>
    </row>
    <row r="311" spans="1:17" ht="12" customHeight="1" x14ac:dyDescent="0.25">
      <c r="A311" s="167" t="s">
        <v>169</v>
      </c>
      <c r="B311" s="132"/>
      <c r="C311" s="132">
        <f>RES_hhdet_in_tes!C$31</f>
        <v>0.69940429227194856</v>
      </c>
      <c r="D311" s="132">
        <f>RES_hhdet_in_tes!D$31</f>
        <v>0.64106390678969416</v>
      </c>
      <c r="E311" s="132">
        <f>RES_hhdet_in_tes!E$31</f>
        <v>0.6719823553337062</v>
      </c>
      <c r="F311" s="132">
        <f>RES_hhdet_in_tes!F$31</f>
        <v>0.25715583186456337</v>
      </c>
      <c r="G311" s="132">
        <f>RES_hhdet_in_tes!G$31</f>
        <v>0.87085018850061047</v>
      </c>
      <c r="H311" s="132">
        <f>RES_hhdet_in_tes!H$31</f>
        <v>1.6537972930249267</v>
      </c>
      <c r="I311" s="132">
        <f>RES_hhdet_in_tes!I$31</f>
        <v>2.1354393554682454</v>
      </c>
      <c r="J311" s="132">
        <f>RES_hhdet_in_tes!J$31</f>
        <v>0.77376185808742581</v>
      </c>
      <c r="K311" s="132">
        <f>RES_hhdet_in_tes!K$31</f>
        <v>0.67227057556655945</v>
      </c>
      <c r="L311" s="132">
        <f>RES_hhdet_in_tes!L$31</f>
        <v>0.72892946184485463</v>
      </c>
      <c r="M311" s="132">
        <f>RES_hhdet_in_tes!M$31</f>
        <v>0</v>
      </c>
      <c r="N311" s="132">
        <f>RES_hhdet_in_tes!N$31</f>
        <v>0</v>
      </c>
      <c r="O311" s="132">
        <f>RES_hhdet_in_tes!O$31</f>
        <v>0.5599632335847714</v>
      </c>
      <c r="P311" s="132">
        <f>RES_hhdet_in_tes!P$31</f>
        <v>0</v>
      </c>
      <c r="Q311" s="132">
        <f>RES_hhdet_in_tes!Q$31</f>
        <v>0</v>
      </c>
    </row>
    <row r="312" spans="1:17" ht="12" customHeight="1" x14ac:dyDescent="0.25">
      <c r="A312" s="167" t="s">
        <v>168</v>
      </c>
      <c r="B312" s="132"/>
      <c r="C312" s="132">
        <f>SUM(C313:C314)</f>
        <v>1.2794908951205927E-2</v>
      </c>
      <c r="D312" s="132">
        <f t="shared" ref="D312:Q312" si="82">SUM(D313:D314)</f>
        <v>1.1583355927355318E-2</v>
      </c>
      <c r="E312" s="132">
        <f t="shared" si="82"/>
        <v>2.0057396869527434E-2</v>
      </c>
      <c r="F312" s="132">
        <f t="shared" si="82"/>
        <v>4.9326148504884176E-3</v>
      </c>
      <c r="G312" s="132">
        <f t="shared" si="82"/>
        <v>3.4415212733228957E-2</v>
      </c>
      <c r="H312" s="132">
        <f t="shared" si="82"/>
        <v>0.15570464396255812</v>
      </c>
      <c r="I312" s="132">
        <f t="shared" si="82"/>
        <v>0.2270761354395428</v>
      </c>
      <c r="J312" s="132">
        <f t="shared" si="82"/>
        <v>0.16374634926545123</v>
      </c>
      <c r="K312" s="132">
        <f t="shared" si="82"/>
        <v>0.14265082222101766</v>
      </c>
      <c r="L312" s="132">
        <f t="shared" si="82"/>
        <v>0.12067874892572233</v>
      </c>
      <c r="M312" s="132">
        <f t="shared" si="82"/>
        <v>0</v>
      </c>
      <c r="N312" s="132">
        <f t="shared" si="82"/>
        <v>0</v>
      </c>
      <c r="O312" s="132">
        <f t="shared" si="82"/>
        <v>4.4040091773900635E-2</v>
      </c>
      <c r="P312" s="132">
        <f t="shared" si="82"/>
        <v>0</v>
      </c>
      <c r="Q312" s="132">
        <f t="shared" si="82"/>
        <v>0</v>
      </c>
    </row>
    <row r="313" spans="1:17" ht="12" customHeight="1" x14ac:dyDescent="0.25">
      <c r="A313" s="166" t="s">
        <v>57</v>
      </c>
      <c r="B313" s="165"/>
      <c r="C313" s="165">
        <f>RES_hhdet_in_tes!C$33</f>
        <v>8.3061504024945047E-3</v>
      </c>
      <c r="D313" s="165">
        <f>RES_hhdet_in_tes!D$33</f>
        <v>7.5105012292072696E-3</v>
      </c>
      <c r="E313" s="165">
        <f>RES_hhdet_in_tes!E$33</f>
        <v>1.2999065609698575E-2</v>
      </c>
      <c r="F313" s="165">
        <f>RES_hhdet_in_tes!F$33</f>
        <v>3.1908084499927512E-3</v>
      </c>
      <c r="G313" s="165">
        <f>RES_hhdet_in_tes!G$33</f>
        <v>2.2304848606274248E-2</v>
      </c>
      <c r="H313" s="165">
        <f>RES_hhdet_in_tes!H$33</f>
        <v>0.10158059114523806</v>
      </c>
      <c r="I313" s="165">
        <f>RES_hhdet_in_tes!I$33</f>
        <v>0.14896131177606031</v>
      </c>
      <c r="J313" s="165">
        <f>RES_hhdet_in_tes!J$33</f>
        <v>0.10738883699913407</v>
      </c>
      <c r="K313" s="165">
        <f>RES_hhdet_in_tes!K$33</f>
        <v>9.3458890149483428E-2</v>
      </c>
      <c r="L313" s="165">
        <f>RES_hhdet_in_tes!L$33</f>
        <v>7.8924773925658609E-2</v>
      </c>
      <c r="M313" s="165">
        <f>RES_hhdet_in_tes!M$33</f>
        <v>0</v>
      </c>
      <c r="N313" s="165">
        <f>RES_hhdet_in_tes!N$33</f>
        <v>0</v>
      </c>
      <c r="O313" s="165">
        <f>RES_hhdet_in_tes!O$33</f>
        <v>2.8841262636207367E-2</v>
      </c>
      <c r="P313" s="165">
        <f>RES_hhdet_in_tes!P$33</f>
        <v>0</v>
      </c>
      <c r="Q313" s="165">
        <f>RES_hhdet_in_tes!Q$33</f>
        <v>0</v>
      </c>
    </row>
    <row r="314" spans="1:17" ht="12" customHeight="1" x14ac:dyDescent="0.25">
      <c r="A314" s="147" t="s">
        <v>59</v>
      </c>
      <c r="B314" s="164"/>
      <c r="C314" s="164">
        <f>RES_hhdet_in_tes!C$34</f>
        <v>4.4887585487114216E-3</v>
      </c>
      <c r="D314" s="164">
        <f>RES_hhdet_in_tes!D$34</f>
        <v>4.0728546981480479E-3</v>
      </c>
      <c r="E314" s="164">
        <f>RES_hhdet_in_tes!E$34</f>
        <v>7.05833125982886E-3</v>
      </c>
      <c r="F314" s="164">
        <f>RES_hhdet_in_tes!F$34</f>
        <v>1.7418064004956666E-3</v>
      </c>
      <c r="G314" s="164">
        <f>RES_hhdet_in_tes!G$34</f>
        <v>1.2110364126954711E-2</v>
      </c>
      <c r="H314" s="164">
        <f>RES_hhdet_in_tes!H$34</f>
        <v>5.4124052817320051E-2</v>
      </c>
      <c r="I314" s="164">
        <f>RES_hhdet_in_tes!I$34</f>
        <v>7.8114823663482505E-2</v>
      </c>
      <c r="J314" s="164">
        <f>RES_hhdet_in_tes!J$34</f>
        <v>5.6357512266317161E-2</v>
      </c>
      <c r="K314" s="164">
        <f>RES_hhdet_in_tes!K$34</f>
        <v>4.9191932071534224E-2</v>
      </c>
      <c r="L314" s="164">
        <f>RES_hhdet_in_tes!L$34</f>
        <v>4.1753975000063732E-2</v>
      </c>
      <c r="M314" s="164">
        <f>RES_hhdet_in_tes!M$34</f>
        <v>0</v>
      </c>
      <c r="N314" s="164">
        <f>RES_hhdet_in_tes!N$34</f>
        <v>0</v>
      </c>
      <c r="O314" s="164">
        <f>RES_hhdet_in_tes!O$34</f>
        <v>1.5198829137693269E-2</v>
      </c>
      <c r="P314" s="164">
        <f>RES_hhdet_in_tes!P$34</f>
        <v>0</v>
      </c>
      <c r="Q314" s="164">
        <f>RES_hhdet_in_tes!Q$34</f>
        <v>0</v>
      </c>
    </row>
    <row r="315" spans="1:17" ht="12" customHeight="1" x14ac:dyDescent="0.25">
      <c r="A315" s="163" t="s">
        <v>142</v>
      </c>
      <c r="B315" s="162"/>
      <c r="C315" s="162">
        <f>RES_hhdet_in_tes!C$35</f>
        <v>0</v>
      </c>
      <c r="D315" s="162">
        <f>RES_hhdet_in_tes!D$35</f>
        <v>0</v>
      </c>
      <c r="E315" s="162">
        <f>RES_hhdet_in_tes!E$35</f>
        <v>0</v>
      </c>
      <c r="F315" s="162">
        <f>RES_hhdet_in_tes!F$35</f>
        <v>0</v>
      </c>
      <c r="G315" s="162">
        <f>RES_hhdet_in_tes!G$35</f>
        <v>0</v>
      </c>
      <c r="H315" s="162">
        <f>RES_hhdet_in_tes!H$35</f>
        <v>0</v>
      </c>
      <c r="I315" s="162">
        <f>RES_hhdet_in_tes!I$35</f>
        <v>0</v>
      </c>
      <c r="J315" s="162">
        <f>RES_hhdet_in_tes!J$35</f>
        <v>0</v>
      </c>
      <c r="K315" s="162">
        <f>RES_hhdet_in_tes!K$35</f>
        <v>0</v>
      </c>
      <c r="L315" s="162">
        <f>RES_hhdet_in_tes!L$35</f>
        <v>0</v>
      </c>
      <c r="M315" s="162">
        <f>RES_hhdet_in_tes!M$35</f>
        <v>0.94608776809211825</v>
      </c>
      <c r="N315" s="162">
        <f>RES_hhdet_in_tes!N$35</f>
        <v>0</v>
      </c>
      <c r="O315" s="162">
        <f>RES_hhdet_in_tes!O$35</f>
        <v>0</v>
      </c>
      <c r="P315" s="162">
        <f>RES_hhdet_in_tes!P$35</f>
        <v>0.98077829144496376</v>
      </c>
      <c r="Q315" s="162">
        <f>RES_hhdet_in_tes!Q$35</f>
        <v>0.83652135471163547</v>
      </c>
    </row>
    <row r="316" spans="1:17" ht="12" customHeight="1" x14ac:dyDescent="0.25">
      <c r="A316" s="161" t="s">
        <v>141</v>
      </c>
      <c r="B316" s="160"/>
      <c r="C316" s="160">
        <f>SUM(C317:C318)</f>
        <v>0</v>
      </c>
      <c r="D316" s="160">
        <f t="shared" ref="D316:Q316" si="83">SUM(D317:D318)</f>
        <v>0</v>
      </c>
      <c r="E316" s="160">
        <f t="shared" si="83"/>
        <v>0</v>
      </c>
      <c r="F316" s="160">
        <f t="shared" si="83"/>
        <v>0</v>
      </c>
      <c r="G316" s="160">
        <f t="shared" si="83"/>
        <v>0</v>
      </c>
      <c r="H316" s="160">
        <f t="shared" si="83"/>
        <v>0</v>
      </c>
      <c r="I316" s="160">
        <f t="shared" si="83"/>
        <v>0</v>
      </c>
      <c r="J316" s="160">
        <f t="shared" si="83"/>
        <v>0</v>
      </c>
      <c r="K316" s="160">
        <f t="shared" si="83"/>
        <v>0</v>
      </c>
      <c r="L316" s="160">
        <f t="shared" si="83"/>
        <v>0</v>
      </c>
      <c r="M316" s="160">
        <f t="shared" si="83"/>
        <v>0.2482341436770743</v>
      </c>
      <c r="N316" s="160">
        <f t="shared" si="83"/>
        <v>0</v>
      </c>
      <c r="O316" s="160">
        <f t="shared" si="83"/>
        <v>0</v>
      </c>
      <c r="P316" s="160">
        <f t="shared" si="83"/>
        <v>0.13002790615330673</v>
      </c>
      <c r="Q316" s="160">
        <f t="shared" si="83"/>
        <v>6.2597587041349573E-2</v>
      </c>
    </row>
    <row r="317" spans="1:17" ht="12" customHeight="1" x14ac:dyDescent="0.25">
      <c r="A317" s="148" t="s">
        <v>60</v>
      </c>
      <c r="B317" s="156"/>
      <c r="C317" s="156">
        <f>RES_hhdet_in_tes!C$37</f>
        <v>0</v>
      </c>
      <c r="D317" s="156">
        <f>RES_hhdet_in_tes!D$37</f>
        <v>0</v>
      </c>
      <c r="E317" s="156">
        <f>RES_hhdet_in_tes!E$37</f>
        <v>0</v>
      </c>
      <c r="F317" s="156">
        <f>RES_hhdet_in_tes!F$37</f>
        <v>0</v>
      </c>
      <c r="G317" s="156">
        <f>RES_hhdet_in_tes!G$37</f>
        <v>0</v>
      </c>
      <c r="H317" s="156">
        <f>RES_hhdet_in_tes!H$37</f>
        <v>0</v>
      </c>
      <c r="I317" s="156">
        <f>RES_hhdet_in_tes!I$37</f>
        <v>0</v>
      </c>
      <c r="J317" s="156">
        <f>RES_hhdet_in_tes!J$37</f>
        <v>0</v>
      </c>
      <c r="K317" s="156">
        <f>RES_hhdet_in_tes!K$37</f>
        <v>0</v>
      </c>
      <c r="L317" s="156">
        <f>RES_hhdet_in_tes!L$37</f>
        <v>0</v>
      </c>
      <c r="M317" s="156">
        <f>RES_hhdet_in_tes!M$37</f>
        <v>0.168227117166518</v>
      </c>
      <c r="N317" s="156">
        <f>RES_hhdet_in_tes!N$37</f>
        <v>0</v>
      </c>
      <c r="O317" s="156">
        <f>RES_hhdet_in_tes!O$37</f>
        <v>0</v>
      </c>
      <c r="P317" s="156">
        <f>RES_hhdet_in_tes!P$37</f>
        <v>8.9721891327446651E-2</v>
      </c>
      <c r="Q317" s="156">
        <f>RES_hhdet_in_tes!Q$37</f>
        <v>4.4138013480550742E-2</v>
      </c>
    </row>
    <row r="318" spans="1:17" ht="12" customHeight="1" x14ac:dyDescent="0.25">
      <c r="A318" s="148" t="s">
        <v>59</v>
      </c>
      <c r="B318" s="156"/>
      <c r="C318" s="156">
        <f>RES_hhdet_in_tes!C$38</f>
        <v>0</v>
      </c>
      <c r="D318" s="156">
        <f>RES_hhdet_in_tes!D$38</f>
        <v>0</v>
      </c>
      <c r="E318" s="156">
        <f>RES_hhdet_in_tes!E$38</f>
        <v>0</v>
      </c>
      <c r="F318" s="156">
        <f>RES_hhdet_in_tes!F$38</f>
        <v>0</v>
      </c>
      <c r="G318" s="156">
        <f>RES_hhdet_in_tes!G$38</f>
        <v>0</v>
      </c>
      <c r="H318" s="156">
        <f>RES_hhdet_in_tes!H$38</f>
        <v>0</v>
      </c>
      <c r="I318" s="156">
        <f>RES_hhdet_in_tes!I$38</f>
        <v>0</v>
      </c>
      <c r="J318" s="156">
        <f>RES_hhdet_in_tes!J$38</f>
        <v>0</v>
      </c>
      <c r="K318" s="156">
        <f>RES_hhdet_in_tes!K$38</f>
        <v>0</v>
      </c>
      <c r="L318" s="156">
        <f>RES_hhdet_in_tes!L$38</f>
        <v>0</v>
      </c>
      <c r="M318" s="156">
        <f>RES_hhdet_in_tes!M$38</f>
        <v>8.0007026510556314E-2</v>
      </c>
      <c r="N318" s="156">
        <f>RES_hhdet_in_tes!N$38</f>
        <v>0</v>
      </c>
      <c r="O318" s="156">
        <f>RES_hhdet_in_tes!O$38</f>
        <v>0</v>
      </c>
      <c r="P318" s="156">
        <f>RES_hhdet_in_tes!P$38</f>
        <v>4.0306014825860076E-2</v>
      </c>
      <c r="Q318" s="156">
        <f>RES_hhdet_in_tes!Q$38</f>
        <v>1.8459573560798838E-2</v>
      </c>
    </row>
    <row r="319" spans="1:17" ht="12" customHeight="1" x14ac:dyDescent="0.25">
      <c r="A319" s="158" t="s">
        <v>62</v>
      </c>
      <c r="B319" s="157"/>
      <c r="C319" s="157">
        <f>SUM(C320:C321)</f>
        <v>0.36872089424705351</v>
      </c>
      <c r="D319" s="157">
        <f t="shared" ref="D319:Q319" si="84">SUM(D320:D321)</f>
        <v>0.34428771369902816</v>
      </c>
      <c r="E319" s="157">
        <f t="shared" si="84"/>
        <v>0.36187998273597299</v>
      </c>
      <c r="F319" s="157">
        <f t="shared" si="84"/>
        <v>0.14190191393664237</v>
      </c>
      <c r="G319" s="157">
        <f t="shared" si="84"/>
        <v>0.48739093237830383</v>
      </c>
      <c r="H319" s="157">
        <f t="shared" si="84"/>
        <v>0.9791961003870463</v>
      </c>
      <c r="I319" s="157">
        <f t="shared" si="84"/>
        <v>1.3015640788881802</v>
      </c>
      <c r="J319" s="157">
        <f t="shared" si="84"/>
        <v>0.52035297882832665</v>
      </c>
      <c r="K319" s="157">
        <f t="shared" si="84"/>
        <v>0.4480254556094343</v>
      </c>
      <c r="L319" s="157">
        <f t="shared" si="84"/>
        <v>0.48324276699862573</v>
      </c>
      <c r="M319" s="157">
        <f t="shared" si="84"/>
        <v>0.62094195905079619</v>
      </c>
      <c r="N319" s="157">
        <f t="shared" si="84"/>
        <v>0</v>
      </c>
      <c r="O319" s="157">
        <f t="shared" si="84"/>
        <v>0.32310512845357026</v>
      </c>
      <c r="P319" s="157">
        <f t="shared" si="84"/>
        <v>0.59941194597049541</v>
      </c>
      <c r="Q319" s="157">
        <f t="shared" si="84"/>
        <v>0.38216388111278388</v>
      </c>
    </row>
    <row r="320" spans="1:17" ht="12" customHeight="1" x14ac:dyDescent="0.25">
      <c r="A320" s="23" t="s">
        <v>57</v>
      </c>
      <c r="B320" s="156"/>
      <c r="C320" s="156">
        <f>RES_hhdet_in_tes!C$40</f>
        <v>0.36872089424705351</v>
      </c>
      <c r="D320" s="156">
        <f>RES_hhdet_in_tes!D$40</f>
        <v>0.34428771369902816</v>
      </c>
      <c r="E320" s="156">
        <f>RES_hhdet_in_tes!E$40</f>
        <v>0.36187998273597299</v>
      </c>
      <c r="F320" s="156">
        <f>RES_hhdet_in_tes!F$40</f>
        <v>0.14190191393664237</v>
      </c>
      <c r="G320" s="156">
        <f>RES_hhdet_in_tes!G$40</f>
        <v>0.48739093237830383</v>
      </c>
      <c r="H320" s="156">
        <f>RES_hhdet_in_tes!H$40</f>
        <v>0.9791961003870463</v>
      </c>
      <c r="I320" s="156">
        <f>RES_hhdet_in_tes!I$40</f>
        <v>1.3015640788881802</v>
      </c>
      <c r="J320" s="156">
        <f>RES_hhdet_in_tes!J$40</f>
        <v>0.52035297882832665</v>
      </c>
      <c r="K320" s="156">
        <f>RES_hhdet_in_tes!K$40</f>
        <v>0.4480254556094343</v>
      </c>
      <c r="L320" s="156">
        <f>RES_hhdet_in_tes!L$40</f>
        <v>0.48324276699862573</v>
      </c>
      <c r="M320" s="156">
        <f>RES_hhdet_in_tes!M$40</f>
        <v>0.62094195905079619</v>
      </c>
      <c r="N320" s="156">
        <f>RES_hhdet_in_tes!N$40</f>
        <v>0</v>
      </c>
      <c r="O320" s="156">
        <f>RES_hhdet_in_tes!O$40</f>
        <v>0.32310512845357026</v>
      </c>
      <c r="P320" s="156">
        <f>RES_hhdet_in_tes!P$40</f>
        <v>0</v>
      </c>
      <c r="Q320" s="156">
        <f>RES_hhdet_in_tes!Q$40</f>
        <v>0.38216388111278388</v>
      </c>
    </row>
    <row r="321" spans="1:17" ht="12" customHeight="1" x14ac:dyDescent="0.25">
      <c r="A321" s="29" t="s">
        <v>140</v>
      </c>
      <c r="B321" s="57"/>
      <c r="C321" s="57">
        <f>RES_hhdet_in_tes!C$41</f>
        <v>0</v>
      </c>
      <c r="D321" s="57">
        <f>RES_hhdet_in_tes!D$41</f>
        <v>0</v>
      </c>
      <c r="E321" s="57">
        <f>RES_hhdet_in_tes!E$41</f>
        <v>0</v>
      </c>
      <c r="F321" s="57">
        <f>RES_hhdet_in_tes!F$41</f>
        <v>0</v>
      </c>
      <c r="G321" s="57">
        <f>RES_hhdet_in_tes!G$41</f>
        <v>0</v>
      </c>
      <c r="H321" s="57">
        <f>RES_hhdet_in_tes!H$41</f>
        <v>0</v>
      </c>
      <c r="I321" s="57">
        <f>RES_hhdet_in_tes!I$41</f>
        <v>0</v>
      </c>
      <c r="J321" s="57">
        <f>RES_hhdet_in_tes!J$41</f>
        <v>0</v>
      </c>
      <c r="K321" s="57">
        <f>RES_hhdet_in_tes!K$41</f>
        <v>0</v>
      </c>
      <c r="L321" s="57">
        <f>RES_hhdet_in_tes!L$41</f>
        <v>0</v>
      </c>
      <c r="M321" s="57">
        <f>RES_hhdet_in_tes!M$41</f>
        <v>0</v>
      </c>
      <c r="N321" s="57">
        <f>RES_hhdet_in_tes!N$41</f>
        <v>0</v>
      </c>
      <c r="O321" s="57">
        <f>RES_hhdet_in_tes!O$41</f>
        <v>0</v>
      </c>
      <c r="P321" s="57">
        <f>RES_hhdet_in_tes!P$41</f>
        <v>0.59941194597049541</v>
      </c>
      <c r="Q321" s="57">
        <f>RES_hhdet_in_tes!Q$41</f>
        <v>0</v>
      </c>
    </row>
    <row r="323" spans="1:17" ht="12" customHeight="1" x14ac:dyDescent="0.25">
      <c r="A323" s="152" t="s">
        <v>191</v>
      </c>
      <c r="B323" s="175"/>
      <c r="C323" s="175">
        <f t="shared" ref="C323:Q338" si="85">IF(C304=0,"",C304/C285)</f>
        <v>0.63831444834072415</v>
      </c>
      <c r="D323" s="175">
        <f t="shared" si="85"/>
        <v>0.64244759446466793</v>
      </c>
      <c r="E323" s="175">
        <f t="shared" si="85"/>
        <v>0.64625973234836098</v>
      </c>
      <c r="F323" s="175">
        <f t="shared" si="85"/>
        <v>0.65249882101139189</v>
      </c>
      <c r="G323" s="175">
        <f t="shared" si="85"/>
        <v>0.6501109358298035</v>
      </c>
      <c r="H323" s="175">
        <f t="shared" si="85"/>
        <v>0.65127591333371737</v>
      </c>
      <c r="I323" s="175">
        <f t="shared" si="85"/>
        <v>0.6511117536644897</v>
      </c>
      <c r="J323" s="175">
        <f t="shared" si="85"/>
        <v>0.65993618188766578</v>
      </c>
      <c r="K323" s="175">
        <f t="shared" si="85"/>
        <v>0.66205749869341579</v>
      </c>
      <c r="L323" s="175">
        <f t="shared" si="85"/>
        <v>0.66974560955248541</v>
      </c>
      <c r="M323" s="175">
        <f t="shared" si="85"/>
        <v>0.70248410322529575</v>
      </c>
      <c r="N323" s="175" t="str">
        <f t="shared" si="85"/>
        <v/>
      </c>
      <c r="O323" s="175">
        <f t="shared" si="85"/>
        <v>0.69172801252669425</v>
      </c>
      <c r="P323" s="175">
        <f t="shared" si="85"/>
        <v>0.75676122083190167</v>
      </c>
      <c r="Q323" s="175">
        <f t="shared" si="85"/>
        <v>0.72617299110118072</v>
      </c>
    </row>
    <row r="324" spans="1:17" ht="12" customHeight="1" x14ac:dyDescent="0.25">
      <c r="A324" s="158" t="s">
        <v>65</v>
      </c>
      <c r="B324" s="169"/>
      <c r="C324" s="169">
        <f t="shared" si="85"/>
        <v>0.66902202328809479</v>
      </c>
      <c r="D324" s="169">
        <f t="shared" si="85"/>
        <v>0.67220585046628922</v>
      </c>
      <c r="E324" s="169">
        <f t="shared" si="85"/>
        <v>0.67655253050831132</v>
      </c>
      <c r="F324" s="169">
        <f t="shared" si="85"/>
        <v>0.67916293708660636</v>
      </c>
      <c r="G324" s="169">
        <f t="shared" si="85"/>
        <v>0.67897749045843991</v>
      </c>
      <c r="H324" s="169">
        <f t="shared" si="85"/>
        <v>0.68110610491865453</v>
      </c>
      <c r="I324" s="169">
        <f t="shared" si="85"/>
        <v>0.68314878023130488</v>
      </c>
      <c r="J324" s="169">
        <f t="shared" si="85"/>
        <v>0.68696733800383125</v>
      </c>
      <c r="K324" s="169">
        <f t="shared" si="85"/>
        <v>0.68966344810176128</v>
      </c>
      <c r="L324" s="169">
        <f t="shared" si="85"/>
        <v>0.69840511540137362</v>
      </c>
      <c r="M324" s="169">
        <f t="shared" si="85"/>
        <v>0.71729857927064755</v>
      </c>
      <c r="N324" s="169" t="str">
        <f t="shared" si="85"/>
        <v/>
      </c>
      <c r="O324" s="169">
        <f t="shared" si="85"/>
        <v>0.71842919576171793</v>
      </c>
      <c r="P324" s="169">
        <f t="shared" si="85"/>
        <v>0.72459722428181739</v>
      </c>
      <c r="Q324" s="169">
        <f t="shared" si="85"/>
        <v>0.72407266817415816</v>
      </c>
    </row>
    <row r="325" spans="1:17" ht="12" customHeight="1" x14ac:dyDescent="0.25">
      <c r="A325" s="23" t="s">
        <v>84</v>
      </c>
      <c r="B325" s="73"/>
      <c r="C325" s="73">
        <f t="shared" si="85"/>
        <v>0.66398162338638977</v>
      </c>
      <c r="D325" s="73">
        <f t="shared" si="85"/>
        <v>0.66676272567258521</v>
      </c>
      <c r="E325" s="73">
        <f t="shared" si="85"/>
        <v>0.66944682202956984</v>
      </c>
      <c r="F325" s="73">
        <f t="shared" si="85"/>
        <v>0.67263609685833337</v>
      </c>
      <c r="G325" s="73">
        <f t="shared" si="85"/>
        <v>0.67489163553151366</v>
      </c>
      <c r="H325" s="73">
        <f t="shared" si="85"/>
        <v>0.67609627567303376</v>
      </c>
      <c r="I325" s="73">
        <f t="shared" si="85"/>
        <v>0.67823424435238999</v>
      </c>
      <c r="J325" s="73">
        <f t="shared" si="85"/>
        <v>0.68063678192999821</v>
      </c>
      <c r="K325" s="73">
        <f t="shared" si="85"/>
        <v>0.68512414461166904</v>
      </c>
      <c r="L325" s="73">
        <f t="shared" si="85"/>
        <v>0.69002545118029135</v>
      </c>
      <c r="M325" s="73">
        <f t="shared" si="85"/>
        <v>0.71310545434495831</v>
      </c>
      <c r="N325" s="73" t="str">
        <f t="shared" si="85"/>
        <v/>
      </c>
      <c r="O325" s="73">
        <f t="shared" si="85"/>
        <v>0.70638169285917174</v>
      </c>
      <c r="P325" s="73">
        <f t="shared" si="85"/>
        <v>0.71816179072643105</v>
      </c>
      <c r="Q325" s="73">
        <f t="shared" si="85"/>
        <v>0.7152081288276213</v>
      </c>
    </row>
    <row r="326" spans="1:17" ht="12" customHeight="1" x14ac:dyDescent="0.25">
      <c r="A326" s="23" t="s">
        <v>60</v>
      </c>
      <c r="B326" s="73"/>
      <c r="C326" s="73">
        <f t="shared" si="85"/>
        <v>1.0666824006583309</v>
      </c>
      <c r="D326" s="73">
        <f t="shared" si="85"/>
        <v>1.0658477160673323</v>
      </c>
      <c r="E326" s="73">
        <f t="shared" si="85"/>
        <v>1.0644372016015389</v>
      </c>
      <c r="F326" s="73">
        <f t="shared" si="85"/>
        <v>1.0664646876984376</v>
      </c>
      <c r="G326" s="73">
        <f t="shared" si="85"/>
        <v>1.0604731620496646</v>
      </c>
      <c r="H326" s="73">
        <f t="shared" si="85"/>
        <v>1.0499313788022846</v>
      </c>
      <c r="I326" s="73">
        <f t="shared" si="85"/>
        <v>1.0389263728741183</v>
      </c>
      <c r="J326" s="73">
        <f t="shared" si="85"/>
        <v>1.0359136163316014</v>
      </c>
      <c r="K326" s="73">
        <f t="shared" si="85"/>
        <v>1.0351358442476182</v>
      </c>
      <c r="L326" s="73">
        <f t="shared" si="85"/>
        <v>1.0355565195775707</v>
      </c>
      <c r="M326" s="73">
        <f t="shared" si="85"/>
        <v>1.0608248227724997</v>
      </c>
      <c r="N326" s="73" t="str">
        <f t="shared" si="85"/>
        <v/>
      </c>
      <c r="O326" s="73">
        <f t="shared" si="85"/>
        <v>1.0368866276030499</v>
      </c>
      <c r="P326" s="73">
        <f t="shared" si="85"/>
        <v>1.0457401677887765</v>
      </c>
      <c r="Q326" s="73">
        <f t="shared" si="85"/>
        <v>1.0337606234361414</v>
      </c>
    </row>
    <row r="327" spans="1:17" ht="12" customHeight="1" x14ac:dyDescent="0.25">
      <c r="A327" s="158" t="s">
        <v>112</v>
      </c>
      <c r="B327" s="169"/>
      <c r="C327" s="169">
        <f t="shared" si="85"/>
        <v>1.9202742052678532</v>
      </c>
      <c r="D327" s="169">
        <f t="shared" si="85"/>
        <v>1.9798124848831697</v>
      </c>
      <c r="E327" s="169">
        <f t="shared" si="85"/>
        <v>2.0500902463183888</v>
      </c>
      <c r="F327" s="169">
        <f t="shared" si="85"/>
        <v>2.1419521023669206</v>
      </c>
      <c r="G327" s="169">
        <f t="shared" si="85"/>
        <v>2.2543280114087496</v>
      </c>
      <c r="H327" s="169">
        <f t="shared" si="85"/>
        <v>2.3849013864555664</v>
      </c>
      <c r="I327" s="169">
        <f t="shared" si="85"/>
        <v>2.5464346943030729</v>
      </c>
      <c r="J327" s="169">
        <f t="shared" si="85"/>
        <v>2.5595827293775919</v>
      </c>
      <c r="K327" s="169">
        <f t="shared" si="85"/>
        <v>2.7475103257017861</v>
      </c>
      <c r="L327" s="169">
        <f t="shared" si="85"/>
        <v>2.9690217142073867</v>
      </c>
      <c r="M327" s="169">
        <f t="shared" si="85"/>
        <v>3.1812568179059886</v>
      </c>
      <c r="N327" s="169" t="str">
        <f t="shared" si="85"/>
        <v/>
      </c>
      <c r="O327" s="169">
        <f t="shared" si="85"/>
        <v>3.5320875313071363</v>
      </c>
      <c r="P327" s="169">
        <f t="shared" si="85"/>
        <v>3.6733572430032546</v>
      </c>
      <c r="Q327" s="169">
        <f t="shared" si="85"/>
        <v>3.7817382424408268</v>
      </c>
    </row>
    <row r="328" spans="1:17" ht="12" customHeight="1" x14ac:dyDescent="0.25">
      <c r="A328" s="23" t="s">
        <v>60</v>
      </c>
      <c r="B328" s="73"/>
      <c r="C328" s="73">
        <f t="shared" si="85"/>
        <v>1.9202742052678532</v>
      </c>
      <c r="D328" s="73">
        <f t="shared" si="85"/>
        <v>1.9798124848831697</v>
      </c>
      <c r="E328" s="73">
        <f t="shared" si="85"/>
        <v>2.0500902463183888</v>
      </c>
      <c r="F328" s="73">
        <f t="shared" si="85"/>
        <v>2.1419521023669206</v>
      </c>
      <c r="G328" s="73">
        <f t="shared" si="85"/>
        <v>2.2543280114087496</v>
      </c>
      <c r="H328" s="73">
        <f t="shared" si="85"/>
        <v>2.3849013864555664</v>
      </c>
      <c r="I328" s="73">
        <f t="shared" si="85"/>
        <v>2.5464346943030729</v>
      </c>
      <c r="J328" s="73">
        <f t="shared" si="85"/>
        <v>2.5595827293775919</v>
      </c>
      <c r="K328" s="73">
        <f t="shared" si="85"/>
        <v>2.7475103257017861</v>
      </c>
      <c r="L328" s="73">
        <f t="shared" si="85"/>
        <v>2.9690217142073867</v>
      </c>
      <c r="M328" s="73">
        <f t="shared" si="85"/>
        <v>3.1812568179059886</v>
      </c>
      <c r="N328" s="73" t="str">
        <f t="shared" si="85"/>
        <v/>
      </c>
      <c r="O328" s="73">
        <f t="shared" si="85"/>
        <v>3.5320875313071363</v>
      </c>
      <c r="P328" s="73">
        <f t="shared" si="85"/>
        <v>3.6733572430032546</v>
      </c>
      <c r="Q328" s="73">
        <f t="shared" si="85"/>
        <v>3.7817382424408268</v>
      </c>
    </row>
    <row r="329" spans="1:17" ht="12" customHeight="1" x14ac:dyDescent="0.25">
      <c r="A329" s="158" t="s">
        <v>63</v>
      </c>
      <c r="B329" s="169"/>
      <c r="C329" s="169">
        <f t="shared" si="85"/>
        <v>0.58683930704856946</v>
      </c>
      <c r="D329" s="169">
        <f t="shared" si="85"/>
        <v>0.58951303163234126</v>
      </c>
      <c r="E329" s="169">
        <f t="shared" si="85"/>
        <v>0.59306389154853623</v>
      </c>
      <c r="F329" s="169">
        <f t="shared" si="85"/>
        <v>0.59523978132220612</v>
      </c>
      <c r="G329" s="169">
        <f t="shared" si="85"/>
        <v>0.59891682617687414</v>
      </c>
      <c r="H329" s="169">
        <f t="shared" si="85"/>
        <v>0.60481929252922217</v>
      </c>
      <c r="I329" s="169">
        <f t="shared" si="85"/>
        <v>0.60756212885986505</v>
      </c>
      <c r="J329" s="169">
        <f t="shared" si="85"/>
        <v>0.61780522881939059</v>
      </c>
      <c r="K329" s="169">
        <f t="shared" si="85"/>
        <v>0.62106945250195311</v>
      </c>
      <c r="L329" s="169">
        <f t="shared" si="85"/>
        <v>0.62123857098125601</v>
      </c>
      <c r="M329" s="169">
        <f t="shared" si="85"/>
        <v>0.78709310075063676</v>
      </c>
      <c r="N329" s="169" t="str">
        <f t="shared" si="85"/>
        <v/>
      </c>
      <c r="O329" s="169">
        <f t="shared" si="85"/>
        <v>0.62433625041948704</v>
      </c>
      <c r="P329" s="169">
        <f t="shared" si="85"/>
        <v>0.78682129873522122</v>
      </c>
      <c r="Q329" s="169">
        <f t="shared" si="85"/>
        <v>0.78354395891840434</v>
      </c>
    </row>
    <row r="330" spans="1:17" ht="12" customHeight="1" x14ac:dyDescent="0.25">
      <c r="A330" s="167" t="s">
        <v>169</v>
      </c>
      <c r="B330" s="174"/>
      <c r="C330" s="174">
        <f t="shared" si="85"/>
        <v>0.58535510896390719</v>
      </c>
      <c r="D330" s="174">
        <f t="shared" si="85"/>
        <v>0.58803907727309801</v>
      </c>
      <c r="E330" s="174">
        <f t="shared" si="85"/>
        <v>0.59064372564841239</v>
      </c>
      <c r="F330" s="174">
        <f t="shared" si="85"/>
        <v>0.5936635385926341</v>
      </c>
      <c r="G330" s="174">
        <f t="shared" si="85"/>
        <v>0.59572691241348319</v>
      </c>
      <c r="H330" s="174">
        <f t="shared" si="85"/>
        <v>0.59753158176271493</v>
      </c>
      <c r="I330" s="174">
        <f t="shared" si="85"/>
        <v>0.59929128938778509</v>
      </c>
      <c r="J330" s="174">
        <f t="shared" si="85"/>
        <v>0.60236023580163722</v>
      </c>
      <c r="K330" s="174">
        <f t="shared" si="85"/>
        <v>0.60549112084492851</v>
      </c>
      <c r="L330" s="174">
        <f t="shared" si="85"/>
        <v>0.60856758337337535</v>
      </c>
      <c r="M330" s="174" t="str">
        <f t="shared" si="85"/>
        <v/>
      </c>
      <c r="N330" s="174" t="str">
        <f t="shared" si="85"/>
        <v/>
      </c>
      <c r="O330" s="174">
        <f t="shared" si="85"/>
        <v>0.6177415063309506</v>
      </c>
      <c r="P330" s="174" t="str">
        <f t="shared" si="85"/>
        <v/>
      </c>
      <c r="Q330" s="174" t="str">
        <f t="shared" si="85"/>
        <v/>
      </c>
    </row>
    <row r="331" spans="1:17" ht="12" customHeight="1" x14ac:dyDescent="0.25">
      <c r="A331" s="167" t="s">
        <v>168</v>
      </c>
      <c r="B331" s="174"/>
      <c r="C331" s="174">
        <f t="shared" si="85"/>
        <v>0.68126233564324656</v>
      </c>
      <c r="D331" s="174">
        <f t="shared" si="85"/>
        <v>0.68446298098321412</v>
      </c>
      <c r="E331" s="174">
        <f t="shared" si="85"/>
        <v>0.68743384850736811</v>
      </c>
      <c r="F331" s="174">
        <f t="shared" si="85"/>
        <v>0.69087078649140776</v>
      </c>
      <c r="G331" s="174">
        <f t="shared" si="85"/>
        <v>0.69278620534538726</v>
      </c>
      <c r="H331" s="174">
        <f t="shared" si="85"/>
        <v>0.69482889540974602</v>
      </c>
      <c r="I331" s="174">
        <f t="shared" si="85"/>
        <v>0.69817542591864967</v>
      </c>
      <c r="J331" s="174">
        <f t="shared" si="85"/>
        <v>0.70297980074679212</v>
      </c>
      <c r="K331" s="174">
        <f t="shared" si="85"/>
        <v>0.70676494776025867</v>
      </c>
      <c r="L331" s="174">
        <f t="shared" si="85"/>
        <v>0.71060740331462446</v>
      </c>
      <c r="M331" s="174" t="str">
        <f t="shared" si="85"/>
        <v/>
      </c>
      <c r="N331" s="174" t="str">
        <f t="shared" si="85"/>
        <v/>
      </c>
      <c r="O331" s="174">
        <f t="shared" si="85"/>
        <v>0.72239260759609314</v>
      </c>
      <c r="P331" s="174" t="str">
        <f t="shared" si="85"/>
        <v/>
      </c>
      <c r="Q331" s="174" t="str">
        <f t="shared" si="85"/>
        <v/>
      </c>
    </row>
    <row r="332" spans="1:17" ht="12" customHeight="1" x14ac:dyDescent="0.25">
      <c r="A332" s="166" t="s">
        <v>57</v>
      </c>
      <c r="B332" s="173"/>
      <c r="C332" s="173">
        <f t="shared" si="85"/>
        <v>0.57479646546596785</v>
      </c>
      <c r="D332" s="173">
        <f t="shared" si="85"/>
        <v>0.57781991948870193</v>
      </c>
      <c r="E332" s="173">
        <f t="shared" si="85"/>
        <v>0.5811001867761767</v>
      </c>
      <c r="F332" s="173">
        <f t="shared" si="85"/>
        <v>0.58395162919119636</v>
      </c>
      <c r="G332" s="173">
        <f t="shared" si="85"/>
        <v>0.58759404685799566</v>
      </c>
      <c r="H332" s="173">
        <f t="shared" si="85"/>
        <v>0.59442953877462701</v>
      </c>
      <c r="I332" s="173">
        <f t="shared" si="85"/>
        <v>0.60170765429995665</v>
      </c>
      <c r="J332" s="173">
        <f t="shared" si="85"/>
        <v>0.60700621338352923</v>
      </c>
      <c r="K332" s="173">
        <f t="shared" si="85"/>
        <v>0.61074254756777968</v>
      </c>
      <c r="L332" s="173">
        <f t="shared" si="85"/>
        <v>0.61419982330754785</v>
      </c>
      <c r="M332" s="173" t="str">
        <f t="shared" si="85"/>
        <v/>
      </c>
      <c r="N332" s="173" t="str">
        <f t="shared" si="85"/>
        <v/>
      </c>
      <c r="O332" s="173">
        <f t="shared" si="85"/>
        <v>0.62589515305045829</v>
      </c>
      <c r="P332" s="173" t="str">
        <f t="shared" si="85"/>
        <v/>
      </c>
      <c r="Q332" s="173" t="str">
        <f t="shared" si="85"/>
        <v/>
      </c>
    </row>
    <row r="333" spans="1:17" ht="12" customHeight="1" x14ac:dyDescent="0.25">
      <c r="A333" s="147" t="s">
        <v>59</v>
      </c>
      <c r="B333" s="172"/>
      <c r="C333" s="172">
        <f t="shared" si="85"/>
        <v>1.0365250964195019</v>
      </c>
      <c r="D333" s="172">
        <f t="shared" si="85"/>
        <v>1.0375960755205782</v>
      </c>
      <c r="E333" s="172">
        <f t="shared" si="85"/>
        <v>1.0368534094994128</v>
      </c>
      <c r="F333" s="172">
        <f t="shared" si="85"/>
        <v>1.0395485855443665</v>
      </c>
      <c r="G333" s="172">
        <f t="shared" si="85"/>
        <v>1.0335805580447506</v>
      </c>
      <c r="H333" s="172">
        <f t="shared" si="85"/>
        <v>1.0173100161159516</v>
      </c>
      <c r="I333" s="172">
        <f t="shared" si="85"/>
        <v>1.0056238859809754</v>
      </c>
      <c r="J333" s="172">
        <f t="shared" si="85"/>
        <v>1.0060921965645033</v>
      </c>
      <c r="K333" s="172">
        <f t="shared" si="85"/>
        <v>1.00779842531148</v>
      </c>
      <c r="L333" s="172">
        <f t="shared" si="85"/>
        <v>1.0103896429428654</v>
      </c>
      <c r="M333" s="172" t="str">
        <f t="shared" si="85"/>
        <v/>
      </c>
      <c r="N333" s="172" t="str">
        <f t="shared" si="85"/>
        <v/>
      </c>
      <c r="O333" s="172">
        <f t="shared" si="85"/>
        <v>1.02113958294061</v>
      </c>
      <c r="P333" s="172" t="str">
        <f t="shared" si="85"/>
        <v/>
      </c>
      <c r="Q333" s="172" t="str">
        <f t="shared" si="85"/>
        <v/>
      </c>
    </row>
    <row r="334" spans="1:17" ht="12" customHeight="1" x14ac:dyDescent="0.25">
      <c r="A334" s="163" t="s">
        <v>142</v>
      </c>
      <c r="B334" s="171"/>
      <c r="C334" s="171" t="str">
        <f t="shared" si="85"/>
        <v/>
      </c>
      <c r="D334" s="171" t="str">
        <f t="shared" si="85"/>
        <v/>
      </c>
      <c r="E334" s="171" t="str">
        <f t="shared" si="85"/>
        <v/>
      </c>
      <c r="F334" s="171" t="str">
        <f t="shared" si="85"/>
        <v/>
      </c>
      <c r="G334" s="171" t="str">
        <f t="shared" si="85"/>
        <v/>
      </c>
      <c r="H334" s="171" t="str">
        <f t="shared" si="85"/>
        <v/>
      </c>
      <c r="I334" s="171" t="str">
        <f t="shared" si="85"/>
        <v/>
      </c>
      <c r="J334" s="171" t="str">
        <f t="shared" si="85"/>
        <v/>
      </c>
      <c r="K334" s="171" t="str">
        <f t="shared" si="85"/>
        <v/>
      </c>
      <c r="L334" s="171" t="str">
        <f t="shared" si="85"/>
        <v/>
      </c>
      <c r="M334" s="171">
        <f t="shared" si="85"/>
        <v>0.77562685979853685</v>
      </c>
      <c r="N334" s="171" t="str">
        <f t="shared" si="85"/>
        <v/>
      </c>
      <c r="O334" s="171" t="str">
        <f t="shared" si="85"/>
        <v/>
      </c>
      <c r="P334" s="171">
        <f t="shared" si="85"/>
        <v>0.7805187566724755</v>
      </c>
      <c r="Q334" s="171">
        <f t="shared" si="85"/>
        <v>0.77998789566463056</v>
      </c>
    </row>
    <row r="335" spans="1:17" ht="12" customHeight="1" x14ac:dyDescent="0.25">
      <c r="A335" s="161" t="s">
        <v>141</v>
      </c>
      <c r="B335" s="170"/>
      <c r="C335" s="170" t="str">
        <f t="shared" si="85"/>
        <v/>
      </c>
      <c r="D335" s="170" t="str">
        <f t="shared" si="85"/>
        <v/>
      </c>
      <c r="E335" s="170" t="str">
        <f t="shared" si="85"/>
        <v/>
      </c>
      <c r="F335" s="170" t="str">
        <f t="shared" si="85"/>
        <v/>
      </c>
      <c r="G335" s="170" t="str">
        <f t="shared" si="85"/>
        <v/>
      </c>
      <c r="H335" s="170" t="str">
        <f t="shared" si="85"/>
        <v/>
      </c>
      <c r="I335" s="170" t="str">
        <f t="shared" si="85"/>
        <v/>
      </c>
      <c r="J335" s="170" t="str">
        <f t="shared" si="85"/>
        <v/>
      </c>
      <c r="K335" s="170" t="str">
        <f t="shared" si="85"/>
        <v/>
      </c>
      <c r="L335" s="170" t="str">
        <f t="shared" si="85"/>
        <v/>
      </c>
      <c r="M335" s="170">
        <f t="shared" si="85"/>
        <v>0.83408791795468917</v>
      </c>
      <c r="N335" s="170" t="str">
        <f t="shared" si="85"/>
        <v/>
      </c>
      <c r="O335" s="170" t="str">
        <f t="shared" si="85"/>
        <v/>
      </c>
      <c r="P335" s="170">
        <f t="shared" si="85"/>
        <v>0.83785230760877227</v>
      </c>
      <c r="Q335" s="170">
        <f t="shared" si="85"/>
        <v>0.83437915454923262</v>
      </c>
    </row>
    <row r="336" spans="1:17" ht="12" customHeight="1" x14ac:dyDescent="0.25">
      <c r="A336" s="148" t="s">
        <v>60</v>
      </c>
      <c r="B336" s="73"/>
      <c r="C336" s="73" t="str">
        <f t="shared" si="85"/>
        <v/>
      </c>
      <c r="D336" s="73" t="str">
        <f t="shared" si="85"/>
        <v/>
      </c>
      <c r="E336" s="73" t="str">
        <f t="shared" si="85"/>
        <v/>
      </c>
      <c r="F336" s="73" t="str">
        <f t="shared" si="85"/>
        <v/>
      </c>
      <c r="G336" s="73" t="str">
        <f t="shared" si="85"/>
        <v/>
      </c>
      <c r="H336" s="73" t="str">
        <f t="shared" si="85"/>
        <v/>
      </c>
      <c r="I336" s="73" t="str">
        <f t="shared" si="85"/>
        <v/>
      </c>
      <c r="J336" s="73" t="str">
        <f t="shared" si="85"/>
        <v/>
      </c>
      <c r="K336" s="73" t="str">
        <f t="shared" si="85"/>
        <v/>
      </c>
      <c r="L336" s="73" t="str">
        <f t="shared" si="85"/>
        <v/>
      </c>
      <c r="M336" s="73">
        <f t="shared" si="85"/>
        <v>0.76944355584466573</v>
      </c>
      <c r="N336" s="73" t="str">
        <f t="shared" si="85"/>
        <v/>
      </c>
      <c r="O336" s="73" t="str">
        <f t="shared" si="85"/>
        <v/>
      </c>
      <c r="P336" s="73">
        <f t="shared" si="85"/>
        <v>0.77749537301671212</v>
      </c>
      <c r="Q336" s="73">
        <f t="shared" si="85"/>
        <v>0.77831534156947757</v>
      </c>
    </row>
    <row r="337" spans="1:17" ht="12" customHeight="1" x14ac:dyDescent="0.25">
      <c r="A337" s="148" t="s">
        <v>59</v>
      </c>
      <c r="B337" s="73"/>
      <c r="C337" s="73" t="str">
        <f t="shared" si="85"/>
        <v/>
      </c>
      <c r="D337" s="73" t="str">
        <f t="shared" si="85"/>
        <v/>
      </c>
      <c r="E337" s="73" t="str">
        <f t="shared" si="85"/>
        <v/>
      </c>
      <c r="F337" s="73" t="str">
        <f t="shared" si="85"/>
        <v/>
      </c>
      <c r="G337" s="73" t="str">
        <f t="shared" si="85"/>
        <v/>
      </c>
      <c r="H337" s="73" t="str">
        <f t="shared" si="85"/>
        <v/>
      </c>
      <c r="I337" s="73" t="str">
        <f t="shared" si="85"/>
        <v/>
      </c>
      <c r="J337" s="73" t="str">
        <f t="shared" si="85"/>
        <v/>
      </c>
      <c r="K337" s="73" t="str">
        <f t="shared" si="85"/>
        <v/>
      </c>
      <c r="L337" s="73" t="str">
        <f t="shared" si="85"/>
        <v/>
      </c>
      <c r="M337" s="73">
        <f t="shared" si="85"/>
        <v>1.013045804670069</v>
      </c>
      <c r="N337" s="73" t="str">
        <f t="shared" si="85"/>
        <v/>
      </c>
      <c r="O337" s="73" t="str">
        <f t="shared" si="85"/>
        <v/>
      </c>
      <c r="P337" s="73">
        <f t="shared" si="85"/>
        <v>1.0128844579757794</v>
      </c>
      <c r="Q337" s="73">
        <f t="shared" si="85"/>
        <v>1.0079888076001102</v>
      </c>
    </row>
    <row r="338" spans="1:17" ht="12" customHeight="1" x14ac:dyDescent="0.25">
      <c r="A338" s="158" t="s">
        <v>62</v>
      </c>
      <c r="B338" s="169"/>
      <c r="C338" s="169">
        <f t="shared" si="85"/>
        <v>0.45141986208163709</v>
      </c>
      <c r="D338" s="169">
        <f t="shared" si="85"/>
        <v>0.4537896620488025</v>
      </c>
      <c r="E338" s="169">
        <f t="shared" si="85"/>
        <v>0.45578548878825315</v>
      </c>
      <c r="F338" s="169">
        <f t="shared" si="85"/>
        <v>0.45960210976448423</v>
      </c>
      <c r="G338" s="169">
        <f t="shared" si="85"/>
        <v>0.46169356095952252</v>
      </c>
      <c r="H338" s="169">
        <f t="shared" si="85"/>
        <v>0.46380579295805791</v>
      </c>
      <c r="I338" s="169">
        <f t="shared" si="85"/>
        <v>0.46704369449035782</v>
      </c>
      <c r="J338" s="169">
        <f t="shared" si="85"/>
        <v>0.46997730150328176</v>
      </c>
      <c r="K338" s="169">
        <f t="shared" si="85"/>
        <v>0.47240919129607761</v>
      </c>
      <c r="L338" s="169">
        <f t="shared" si="85"/>
        <v>0.47509691527036024</v>
      </c>
      <c r="M338" s="169">
        <f t="shared" si="85"/>
        <v>0.47760423038387112</v>
      </c>
      <c r="N338" s="169" t="str">
        <f t="shared" si="85"/>
        <v/>
      </c>
      <c r="O338" s="169">
        <f t="shared" si="85"/>
        <v>0.48182820202012999</v>
      </c>
      <c r="P338" s="169">
        <f t="shared" si="85"/>
        <v>0.86301346136671653</v>
      </c>
      <c r="Q338" s="169">
        <f t="shared" si="85"/>
        <v>0.48527712190327782</v>
      </c>
    </row>
    <row r="339" spans="1:17" ht="12" customHeight="1" x14ac:dyDescent="0.25">
      <c r="A339" s="23" t="s">
        <v>57</v>
      </c>
      <c r="B339" s="73"/>
      <c r="C339" s="73">
        <f t="shared" ref="C339:Q340" si="86">IF(C320=0,"",C320/C301)</f>
        <v>0.45141986208163709</v>
      </c>
      <c r="D339" s="73">
        <f t="shared" si="86"/>
        <v>0.4537896620488025</v>
      </c>
      <c r="E339" s="73">
        <f t="shared" si="86"/>
        <v>0.45578548878825315</v>
      </c>
      <c r="F339" s="73">
        <f t="shared" si="86"/>
        <v>0.45960210976448423</v>
      </c>
      <c r="G339" s="73">
        <f t="shared" si="86"/>
        <v>0.46169356095952252</v>
      </c>
      <c r="H339" s="73">
        <f t="shared" si="86"/>
        <v>0.46380579295805791</v>
      </c>
      <c r="I339" s="73">
        <f t="shared" si="86"/>
        <v>0.46704369449035782</v>
      </c>
      <c r="J339" s="73">
        <f t="shared" si="86"/>
        <v>0.46997730150328176</v>
      </c>
      <c r="K339" s="73">
        <f t="shared" si="86"/>
        <v>0.47240919129607761</v>
      </c>
      <c r="L339" s="73">
        <f t="shared" si="86"/>
        <v>0.47509691527036024</v>
      </c>
      <c r="M339" s="73">
        <f t="shared" si="86"/>
        <v>0.47760423038387112</v>
      </c>
      <c r="N339" s="73" t="str">
        <f t="shared" si="86"/>
        <v/>
      </c>
      <c r="O339" s="73">
        <f t="shared" si="86"/>
        <v>0.48182820202012999</v>
      </c>
      <c r="P339" s="73" t="str">
        <f t="shared" si="86"/>
        <v/>
      </c>
      <c r="Q339" s="73">
        <f t="shared" si="86"/>
        <v>0.48527712190327782</v>
      </c>
    </row>
    <row r="340" spans="1:17" ht="12" customHeight="1" x14ac:dyDescent="0.25">
      <c r="A340" s="29" t="s">
        <v>140</v>
      </c>
      <c r="B340" s="65"/>
      <c r="C340" s="65" t="str">
        <f t="shared" si="86"/>
        <v/>
      </c>
      <c r="D340" s="65" t="str">
        <f t="shared" si="86"/>
        <v/>
      </c>
      <c r="E340" s="65" t="str">
        <f t="shared" si="86"/>
        <v/>
      </c>
      <c r="F340" s="65" t="str">
        <f t="shared" si="86"/>
        <v/>
      </c>
      <c r="G340" s="65" t="str">
        <f t="shared" si="86"/>
        <v/>
      </c>
      <c r="H340" s="65" t="str">
        <f t="shared" si="86"/>
        <v/>
      </c>
      <c r="I340" s="65" t="str">
        <f t="shared" si="86"/>
        <v/>
      </c>
      <c r="J340" s="65" t="str">
        <f t="shared" si="86"/>
        <v/>
      </c>
      <c r="K340" s="65" t="str">
        <f t="shared" si="86"/>
        <v/>
      </c>
      <c r="L340" s="65" t="str">
        <f t="shared" si="86"/>
        <v/>
      </c>
      <c r="M340" s="65" t="str">
        <f t="shared" si="86"/>
        <v/>
      </c>
      <c r="N340" s="65" t="str">
        <f t="shared" si="86"/>
        <v/>
      </c>
      <c r="O340" s="65" t="str">
        <f t="shared" si="86"/>
        <v/>
      </c>
      <c r="P340" s="65">
        <f t="shared" si="86"/>
        <v>0.86301346136671653</v>
      </c>
      <c r="Q340" s="65" t="str">
        <f t="shared" si="86"/>
        <v/>
      </c>
    </row>
    <row r="342" spans="1:17" ht="12" customHeight="1" x14ac:dyDescent="0.25">
      <c r="A342" s="152" t="s">
        <v>190</v>
      </c>
      <c r="B342" s="168"/>
      <c r="C342" s="168">
        <f>SUM(C343,C346,C348,C357)</f>
        <v>22.048480207371128</v>
      </c>
      <c r="D342" s="168">
        <f t="shared" ref="D342:Q342" si="87">SUM(D343,D346,D348,D357)</f>
        <v>20.714631690650105</v>
      </c>
      <c r="E342" s="168">
        <f t="shared" si="87"/>
        <v>22.138537566966143</v>
      </c>
      <c r="F342" s="168">
        <f t="shared" si="87"/>
        <v>8.7295536974849277</v>
      </c>
      <c r="G342" s="168">
        <f t="shared" si="87"/>
        <v>29.717061538124415</v>
      </c>
      <c r="H342" s="168">
        <f t="shared" si="87"/>
        <v>57.076480924368539</v>
      </c>
      <c r="I342" s="168">
        <f t="shared" si="87"/>
        <v>68.875604450802868</v>
      </c>
      <c r="J342" s="168">
        <f t="shared" si="87"/>
        <v>27.769887634741835</v>
      </c>
      <c r="K342" s="168">
        <f t="shared" si="87"/>
        <v>23.887738849484819</v>
      </c>
      <c r="L342" s="168">
        <f t="shared" si="87"/>
        <v>25.123648220301131</v>
      </c>
      <c r="M342" s="168">
        <f t="shared" si="87"/>
        <v>24.930909678970288</v>
      </c>
      <c r="N342" s="168">
        <f t="shared" si="87"/>
        <v>0</v>
      </c>
      <c r="O342" s="168">
        <f t="shared" si="87"/>
        <v>15.498821222050939</v>
      </c>
      <c r="P342" s="168">
        <f t="shared" si="87"/>
        <v>15.548459960221571</v>
      </c>
      <c r="Q342" s="168">
        <f t="shared" si="87"/>
        <v>14.159785444037142</v>
      </c>
    </row>
    <row r="343" spans="1:17" ht="12" customHeight="1" x14ac:dyDescent="0.25">
      <c r="A343" s="158" t="s">
        <v>65</v>
      </c>
      <c r="B343" s="157"/>
      <c r="C343" s="157">
        <f>SUM(C344:C345)</f>
        <v>16.69581023946072</v>
      </c>
      <c r="D343" s="157">
        <f t="shared" ref="D343:Q343" si="88">SUM(D344:D345)</f>
        <v>15.79582552210182</v>
      </c>
      <c r="E343" s="157">
        <f t="shared" si="88"/>
        <v>16.976185877717263</v>
      </c>
      <c r="F343" s="157">
        <f t="shared" si="88"/>
        <v>6.7550689028857551</v>
      </c>
      <c r="G343" s="157">
        <f t="shared" si="88"/>
        <v>22.965902307687344</v>
      </c>
      <c r="H343" s="157">
        <f t="shared" si="88"/>
        <v>43.73550130551908</v>
      </c>
      <c r="I343" s="157">
        <f t="shared" si="88"/>
        <v>51.445457355053165</v>
      </c>
      <c r="J343" s="157">
        <f t="shared" si="88"/>
        <v>20.983838158515024</v>
      </c>
      <c r="K343" s="157">
        <f t="shared" si="88"/>
        <v>18.044715727491351</v>
      </c>
      <c r="L343" s="157">
        <f t="shared" si="88"/>
        <v>18.932622656454736</v>
      </c>
      <c r="M343" s="157">
        <f t="shared" si="88"/>
        <v>21.496165332605106</v>
      </c>
      <c r="N343" s="157">
        <f t="shared" si="88"/>
        <v>0</v>
      </c>
      <c r="O343" s="157">
        <f t="shared" si="88"/>
        <v>11.210721064765531</v>
      </c>
      <c r="P343" s="157">
        <f t="shared" si="88"/>
        <v>15.548459960221571</v>
      </c>
      <c r="Q343" s="157">
        <f t="shared" si="88"/>
        <v>12.079267833054921</v>
      </c>
    </row>
    <row r="344" spans="1:17" ht="12" customHeight="1" x14ac:dyDescent="0.25">
      <c r="A344" s="23" t="s">
        <v>84</v>
      </c>
      <c r="B344" s="156"/>
      <c r="C344" s="156">
        <f>RES_hhdet_in_emi!C$26</f>
        <v>16.69581023946072</v>
      </c>
      <c r="D344" s="156">
        <f>RES_hhdet_in_emi!D$26</f>
        <v>15.79582552210182</v>
      </c>
      <c r="E344" s="156">
        <f>RES_hhdet_in_emi!E$26</f>
        <v>16.976185877717263</v>
      </c>
      <c r="F344" s="156">
        <f>RES_hhdet_in_emi!F$26</f>
        <v>6.7550689028857551</v>
      </c>
      <c r="G344" s="156">
        <f>RES_hhdet_in_emi!G$26</f>
        <v>22.965902307687344</v>
      </c>
      <c r="H344" s="156">
        <f>RES_hhdet_in_emi!H$26</f>
        <v>43.73550130551908</v>
      </c>
      <c r="I344" s="156">
        <f>RES_hhdet_in_emi!I$26</f>
        <v>51.445457355053165</v>
      </c>
      <c r="J344" s="156">
        <f>RES_hhdet_in_emi!J$26</f>
        <v>20.983838158515024</v>
      </c>
      <c r="K344" s="156">
        <f>RES_hhdet_in_emi!K$26</f>
        <v>18.044715727491351</v>
      </c>
      <c r="L344" s="156">
        <f>RES_hhdet_in_emi!L$26</f>
        <v>18.932622656454736</v>
      </c>
      <c r="M344" s="156">
        <f>RES_hhdet_in_emi!M$26</f>
        <v>21.496165332605106</v>
      </c>
      <c r="N344" s="156">
        <f>RES_hhdet_in_emi!N$26</f>
        <v>0</v>
      </c>
      <c r="O344" s="156">
        <f>RES_hhdet_in_emi!O$26</f>
        <v>11.210721064765531</v>
      </c>
      <c r="P344" s="156">
        <f>RES_hhdet_in_emi!P$26</f>
        <v>15.548459960221571</v>
      </c>
      <c r="Q344" s="156">
        <f>RES_hhdet_in_emi!Q$26</f>
        <v>12.079267833054921</v>
      </c>
    </row>
    <row r="345" spans="1:17" ht="12" customHeight="1" x14ac:dyDescent="0.25">
      <c r="A345" s="23" t="s">
        <v>60</v>
      </c>
      <c r="B345" s="156"/>
      <c r="C345" s="156">
        <f>RES_hhdet_in_emi!C$27</f>
        <v>0</v>
      </c>
      <c r="D345" s="156">
        <f>RES_hhdet_in_emi!D$27</f>
        <v>0</v>
      </c>
      <c r="E345" s="156">
        <f>RES_hhdet_in_emi!E$27</f>
        <v>0</v>
      </c>
      <c r="F345" s="156">
        <f>RES_hhdet_in_emi!F$27</f>
        <v>0</v>
      </c>
      <c r="G345" s="156">
        <f>RES_hhdet_in_emi!G$27</f>
        <v>0</v>
      </c>
      <c r="H345" s="156">
        <f>RES_hhdet_in_emi!H$27</f>
        <v>0</v>
      </c>
      <c r="I345" s="156">
        <f>RES_hhdet_in_emi!I$27</f>
        <v>0</v>
      </c>
      <c r="J345" s="156">
        <f>RES_hhdet_in_emi!J$27</f>
        <v>0</v>
      </c>
      <c r="K345" s="156">
        <f>RES_hhdet_in_emi!K$27</f>
        <v>0</v>
      </c>
      <c r="L345" s="156">
        <f>RES_hhdet_in_emi!L$27</f>
        <v>0</v>
      </c>
      <c r="M345" s="156">
        <f>RES_hhdet_in_emi!M$27</f>
        <v>0</v>
      </c>
      <c r="N345" s="156">
        <f>RES_hhdet_in_emi!N$27</f>
        <v>0</v>
      </c>
      <c r="O345" s="156">
        <f>RES_hhdet_in_emi!O$27</f>
        <v>0</v>
      </c>
      <c r="P345" s="156">
        <f>RES_hhdet_in_emi!P$27</f>
        <v>0</v>
      </c>
      <c r="Q345" s="156">
        <f>RES_hhdet_in_emi!Q$27</f>
        <v>0</v>
      </c>
    </row>
    <row r="346" spans="1:17" ht="12" customHeight="1" x14ac:dyDescent="0.25">
      <c r="A346" s="158" t="s">
        <v>112</v>
      </c>
      <c r="B346" s="157"/>
      <c r="C346" s="157">
        <f>C347</f>
        <v>0</v>
      </c>
      <c r="D346" s="157">
        <f t="shared" ref="D346:Q346" si="89">D347</f>
        <v>0</v>
      </c>
      <c r="E346" s="157">
        <f t="shared" si="89"/>
        <v>0</v>
      </c>
      <c r="F346" s="157">
        <f t="shared" si="89"/>
        <v>0</v>
      </c>
      <c r="G346" s="157">
        <f t="shared" si="89"/>
        <v>0</v>
      </c>
      <c r="H346" s="157">
        <f t="shared" si="89"/>
        <v>0</v>
      </c>
      <c r="I346" s="157">
        <f t="shared" si="89"/>
        <v>0</v>
      </c>
      <c r="J346" s="157">
        <f t="shared" si="89"/>
        <v>0</v>
      </c>
      <c r="K346" s="157">
        <f t="shared" si="89"/>
        <v>0</v>
      </c>
      <c r="L346" s="157">
        <f t="shared" si="89"/>
        <v>0</v>
      </c>
      <c r="M346" s="157">
        <f t="shared" si="89"/>
        <v>0</v>
      </c>
      <c r="N346" s="157">
        <f t="shared" si="89"/>
        <v>0</v>
      </c>
      <c r="O346" s="157">
        <f t="shared" si="89"/>
        <v>0</v>
      </c>
      <c r="P346" s="157">
        <f t="shared" si="89"/>
        <v>0</v>
      </c>
      <c r="Q346" s="157">
        <f t="shared" si="89"/>
        <v>0</v>
      </c>
    </row>
    <row r="347" spans="1:17" ht="12" customHeight="1" x14ac:dyDescent="0.25">
      <c r="A347" s="23" t="s">
        <v>60</v>
      </c>
      <c r="B347" s="156"/>
      <c r="C347" s="156">
        <f>RES_hhdet_in_emi!C$29</f>
        <v>0</v>
      </c>
      <c r="D347" s="156">
        <f>RES_hhdet_in_emi!D$29</f>
        <v>0</v>
      </c>
      <c r="E347" s="156">
        <f>RES_hhdet_in_emi!E$29</f>
        <v>0</v>
      </c>
      <c r="F347" s="156">
        <f>RES_hhdet_in_emi!F$29</f>
        <v>0</v>
      </c>
      <c r="G347" s="156">
        <f>RES_hhdet_in_emi!G$29</f>
        <v>0</v>
      </c>
      <c r="H347" s="156">
        <f>RES_hhdet_in_emi!H$29</f>
        <v>0</v>
      </c>
      <c r="I347" s="156">
        <f>RES_hhdet_in_emi!I$29</f>
        <v>0</v>
      </c>
      <c r="J347" s="156">
        <f>RES_hhdet_in_emi!J$29</f>
        <v>0</v>
      </c>
      <c r="K347" s="156">
        <f>RES_hhdet_in_emi!K$29</f>
        <v>0</v>
      </c>
      <c r="L347" s="156">
        <f>RES_hhdet_in_emi!L$29</f>
        <v>0</v>
      </c>
      <c r="M347" s="156">
        <f>RES_hhdet_in_emi!M$29</f>
        <v>0</v>
      </c>
      <c r="N347" s="156">
        <f>RES_hhdet_in_emi!N$29</f>
        <v>0</v>
      </c>
      <c r="O347" s="156">
        <f>RES_hhdet_in_emi!O$29</f>
        <v>0</v>
      </c>
      <c r="P347" s="156">
        <f>RES_hhdet_in_emi!P$29</f>
        <v>0</v>
      </c>
      <c r="Q347" s="156">
        <f>RES_hhdet_in_emi!Q$29</f>
        <v>0</v>
      </c>
    </row>
    <row r="348" spans="1:17" ht="12" customHeight="1" x14ac:dyDescent="0.25">
      <c r="A348" s="158" t="s">
        <v>63</v>
      </c>
      <c r="B348" s="157"/>
      <c r="C348" s="157">
        <f>SUM(C349:C350,C353:C354)</f>
        <v>3.1947831629983656</v>
      </c>
      <c r="D348" s="157">
        <f t="shared" ref="D348:Q348" si="90">SUM(D349:D350,D353:D354)</f>
        <v>2.9144333639461286</v>
      </c>
      <c r="E348" s="157">
        <f t="shared" si="90"/>
        <v>3.0647856565162681</v>
      </c>
      <c r="F348" s="157">
        <f t="shared" si="90"/>
        <v>1.1588085500200658</v>
      </c>
      <c r="G348" s="157">
        <f t="shared" si="90"/>
        <v>3.962244718051434</v>
      </c>
      <c r="H348" s="157">
        <f t="shared" si="90"/>
        <v>7.7634089537923661</v>
      </c>
      <c r="I348" s="157">
        <f t="shared" si="90"/>
        <v>10.067743588523745</v>
      </c>
      <c r="J348" s="157">
        <f t="shared" si="90"/>
        <v>3.8610032323711936</v>
      </c>
      <c r="K348" s="157">
        <f t="shared" si="90"/>
        <v>3.3375143583220259</v>
      </c>
      <c r="L348" s="157">
        <f t="shared" si="90"/>
        <v>3.5038581367155106</v>
      </c>
      <c r="M348" s="157">
        <f t="shared" si="90"/>
        <v>0</v>
      </c>
      <c r="N348" s="157">
        <f t="shared" si="90"/>
        <v>0</v>
      </c>
      <c r="O348" s="157">
        <f t="shared" si="90"/>
        <v>2.5165101992611696</v>
      </c>
      <c r="P348" s="157">
        <f t="shared" si="90"/>
        <v>0</v>
      </c>
      <c r="Q348" s="157">
        <f t="shared" si="90"/>
        <v>0</v>
      </c>
    </row>
    <row r="349" spans="1:17" ht="12" customHeight="1" x14ac:dyDescent="0.25">
      <c r="A349" s="167" t="s">
        <v>169</v>
      </c>
      <c r="B349" s="132"/>
      <c r="C349" s="132">
        <f>RES_hhdet_in_emi!C$31</f>
        <v>3.1566065604492017</v>
      </c>
      <c r="D349" s="132">
        <f>RES_hhdet_in_emi!D$31</f>
        <v>2.8800943368174616</v>
      </c>
      <c r="E349" s="132">
        <f>RES_hhdet_in_emi!E$31</f>
        <v>3.005687668522032</v>
      </c>
      <c r="F349" s="132">
        <f>RES_hhdet_in_emi!F$31</f>
        <v>1.1443729302682986</v>
      </c>
      <c r="G349" s="132">
        <f>RES_hhdet_in_emi!G$31</f>
        <v>3.8619602979719065</v>
      </c>
      <c r="H349" s="132">
        <f>RES_hhdet_in_emi!H$31</f>
        <v>7.3119461981787177</v>
      </c>
      <c r="I349" s="132">
        <f>RES_hhdet_in_emi!I$31</f>
        <v>9.413710791868164</v>
      </c>
      <c r="J349" s="132">
        <f>RES_hhdet_in_emi!J$31</f>
        <v>3.39361521152615</v>
      </c>
      <c r="K349" s="132">
        <f>RES_hhdet_in_emi!K$31</f>
        <v>2.9332420280748419</v>
      </c>
      <c r="L349" s="132">
        <f>RES_hhdet_in_emi!L$31</f>
        <v>3.1643773232760832</v>
      </c>
      <c r="M349" s="132">
        <f>RES_hhdet_in_emi!M$31</f>
        <v>0</v>
      </c>
      <c r="N349" s="132">
        <f>RES_hhdet_in_emi!N$31</f>
        <v>0</v>
      </c>
      <c r="O349" s="132">
        <f>RES_hhdet_in_emi!O$31</f>
        <v>2.3947727337729448</v>
      </c>
      <c r="P349" s="132">
        <f>RES_hhdet_in_emi!P$31</f>
        <v>0</v>
      </c>
      <c r="Q349" s="132">
        <f>RES_hhdet_in_emi!Q$31</f>
        <v>0</v>
      </c>
    </row>
    <row r="350" spans="1:17" ht="12" customHeight="1" x14ac:dyDescent="0.25">
      <c r="A350" s="167" t="s">
        <v>168</v>
      </c>
      <c r="B350" s="132"/>
      <c r="C350" s="132">
        <f>SUM(C351:C352)</f>
        <v>3.8176602549163934E-2</v>
      </c>
      <c r="D350" s="132">
        <f t="shared" ref="D350:Q350" si="91">SUM(D351:D352)</f>
        <v>3.4339027128667141E-2</v>
      </c>
      <c r="E350" s="132">
        <f t="shared" si="91"/>
        <v>5.9097987994236149E-2</v>
      </c>
      <c r="F350" s="132">
        <f t="shared" si="91"/>
        <v>1.4435619751767274E-2</v>
      </c>
      <c r="G350" s="132">
        <f t="shared" si="91"/>
        <v>0.10028442007952725</v>
      </c>
      <c r="H350" s="132">
        <f t="shared" si="91"/>
        <v>0.45146275561364818</v>
      </c>
      <c r="I350" s="132">
        <f t="shared" si="91"/>
        <v>0.65403279665558067</v>
      </c>
      <c r="J350" s="132">
        <f t="shared" si="91"/>
        <v>0.46738802084504372</v>
      </c>
      <c r="K350" s="132">
        <f t="shared" si="91"/>
        <v>0.40427233024718412</v>
      </c>
      <c r="L350" s="132">
        <f t="shared" si="91"/>
        <v>0.33948081343942738</v>
      </c>
      <c r="M350" s="132">
        <f t="shared" si="91"/>
        <v>0</v>
      </c>
      <c r="N350" s="132">
        <f t="shared" si="91"/>
        <v>0</v>
      </c>
      <c r="O350" s="132">
        <f t="shared" si="91"/>
        <v>0.12173746548822471</v>
      </c>
      <c r="P350" s="132">
        <f t="shared" si="91"/>
        <v>0</v>
      </c>
      <c r="Q350" s="132">
        <f t="shared" si="91"/>
        <v>0</v>
      </c>
    </row>
    <row r="351" spans="1:17" ht="12" customHeight="1" x14ac:dyDescent="0.25">
      <c r="A351" s="166" t="s">
        <v>57</v>
      </c>
      <c r="B351" s="165"/>
      <c r="C351" s="165">
        <f>RES_hhdet_in_emi!C$33</f>
        <v>3.8176602549163934E-2</v>
      </c>
      <c r="D351" s="165">
        <f>RES_hhdet_in_emi!D$33</f>
        <v>3.4339027128667141E-2</v>
      </c>
      <c r="E351" s="165">
        <f>RES_hhdet_in_emi!E$33</f>
        <v>5.9097987994236149E-2</v>
      </c>
      <c r="F351" s="165">
        <f>RES_hhdet_in_emi!F$33</f>
        <v>1.4435619751767274E-2</v>
      </c>
      <c r="G351" s="165">
        <f>RES_hhdet_in_emi!G$33</f>
        <v>0.10028442007952725</v>
      </c>
      <c r="H351" s="165">
        <f>RES_hhdet_in_emi!H$33</f>
        <v>0.45146275561364818</v>
      </c>
      <c r="I351" s="165">
        <f>RES_hhdet_in_emi!I$33</f>
        <v>0.65403279665558067</v>
      </c>
      <c r="J351" s="165">
        <f>RES_hhdet_in_emi!J$33</f>
        <v>0.46738802084504372</v>
      </c>
      <c r="K351" s="165">
        <f>RES_hhdet_in_emi!K$33</f>
        <v>0.40427233024718412</v>
      </c>
      <c r="L351" s="165">
        <f>RES_hhdet_in_emi!L$33</f>
        <v>0.33948081343942738</v>
      </c>
      <c r="M351" s="165">
        <f>RES_hhdet_in_emi!M$33</f>
        <v>0</v>
      </c>
      <c r="N351" s="165">
        <f>RES_hhdet_in_emi!N$33</f>
        <v>0</v>
      </c>
      <c r="O351" s="165">
        <f>RES_hhdet_in_emi!O$33</f>
        <v>0.12173746548822471</v>
      </c>
      <c r="P351" s="165">
        <f>RES_hhdet_in_emi!P$33</f>
        <v>0</v>
      </c>
      <c r="Q351" s="165">
        <f>RES_hhdet_in_emi!Q$33</f>
        <v>0</v>
      </c>
    </row>
    <row r="352" spans="1:17" ht="12" customHeight="1" x14ac:dyDescent="0.25">
      <c r="A352" s="147" t="s">
        <v>59</v>
      </c>
      <c r="B352" s="164"/>
      <c r="C352" s="164">
        <f>RES_hhdet_in_emi!C$34</f>
        <v>0</v>
      </c>
      <c r="D352" s="164">
        <f>RES_hhdet_in_emi!D$34</f>
        <v>0</v>
      </c>
      <c r="E352" s="164">
        <f>RES_hhdet_in_emi!E$34</f>
        <v>0</v>
      </c>
      <c r="F352" s="164">
        <f>RES_hhdet_in_emi!F$34</f>
        <v>0</v>
      </c>
      <c r="G352" s="164">
        <f>RES_hhdet_in_emi!G$34</f>
        <v>0</v>
      </c>
      <c r="H352" s="164">
        <f>RES_hhdet_in_emi!H$34</f>
        <v>0</v>
      </c>
      <c r="I352" s="164">
        <f>RES_hhdet_in_emi!I$34</f>
        <v>0</v>
      </c>
      <c r="J352" s="164">
        <f>RES_hhdet_in_emi!J$34</f>
        <v>0</v>
      </c>
      <c r="K352" s="164">
        <f>RES_hhdet_in_emi!K$34</f>
        <v>0</v>
      </c>
      <c r="L352" s="164">
        <f>RES_hhdet_in_emi!L$34</f>
        <v>0</v>
      </c>
      <c r="M352" s="164">
        <f>RES_hhdet_in_emi!M$34</f>
        <v>0</v>
      </c>
      <c r="N352" s="164">
        <f>RES_hhdet_in_emi!N$34</f>
        <v>0</v>
      </c>
      <c r="O352" s="164">
        <f>RES_hhdet_in_emi!O$34</f>
        <v>0</v>
      </c>
      <c r="P352" s="164">
        <f>RES_hhdet_in_emi!P$34</f>
        <v>0</v>
      </c>
      <c r="Q352" s="164">
        <f>RES_hhdet_in_emi!Q$34</f>
        <v>0</v>
      </c>
    </row>
    <row r="353" spans="1:17" ht="12" customHeight="1" x14ac:dyDescent="0.25">
      <c r="A353" s="163" t="s">
        <v>142</v>
      </c>
      <c r="B353" s="162"/>
      <c r="C353" s="162">
        <f>RES_hhdet_in_emi!C$35</f>
        <v>0</v>
      </c>
      <c r="D353" s="162">
        <f>RES_hhdet_in_emi!D$35</f>
        <v>0</v>
      </c>
      <c r="E353" s="162">
        <f>RES_hhdet_in_emi!E$35</f>
        <v>0</v>
      </c>
      <c r="F353" s="162">
        <f>RES_hhdet_in_emi!F$35</f>
        <v>0</v>
      </c>
      <c r="G353" s="162">
        <f>RES_hhdet_in_emi!G$35</f>
        <v>0</v>
      </c>
      <c r="H353" s="162">
        <f>RES_hhdet_in_emi!H$35</f>
        <v>0</v>
      </c>
      <c r="I353" s="162">
        <f>RES_hhdet_in_emi!I$35</f>
        <v>0</v>
      </c>
      <c r="J353" s="162">
        <f>RES_hhdet_in_emi!J$35</f>
        <v>0</v>
      </c>
      <c r="K353" s="162">
        <f>RES_hhdet_in_emi!K$35</f>
        <v>0</v>
      </c>
      <c r="L353" s="162">
        <f>RES_hhdet_in_emi!L$35</f>
        <v>0</v>
      </c>
      <c r="M353" s="162">
        <f>RES_hhdet_in_emi!M$35</f>
        <v>0</v>
      </c>
      <c r="N353" s="162">
        <f>RES_hhdet_in_emi!N$35</f>
        <v>0</v>
      </c>
      <c r="O353" s="162">
        <f>RES_hhdet_in_emi!O$35</f>
        <v>0</v>
      </c>
      <c r="P353" s="162">
        <f>RES_hhdet_in_emi!P$35</f>
        <v>0</v>
      </c>
      <c r="Q353" s="162">
        <f>RES_hhdet_in_emi!Q$35</f>
        <v>0</v>
      </c>
    </row>
    <row r="354" spans="1:17" ht="12" customHeight="1" x14ac:dyDescent="0.25">
      <c r="A354" s="161" t="s">
        <v>141</v>
      </c>
      <c r="B354" s="160"/>
      <c r="C354" s="160">
        <f>SUM(C355:C356)</f>
        <v>0</v>
      </c>
      <c r="D354" s="160">
        <f t="shared" ref="D354:Q354" si="92">SUM(D355:D356)</f>
        <v>0</v>
      </c>
      <c r="E354" s="160">
        <f t="shared" si="92"/>
        <v>0</v>
      </c>
      <c r="F354" s="160">
        <f t="shared" si="92"/>
        <v>0</v>
      </c>
      <c r="G354" s="160">
        <f t="shared" si="92"/>
        <v>0</v>
      </c>
      <c r="H354" s="160">
        <f t="shared" si="92"/>
        <v>0</v>
      </c>
      <c r="I354" s="160">
        <f t="shared" si="92"/>
        <v>0</v>
      </c>
      <c r="J354" s="160">
        <f t="shared" si="92"/>
        <v>0</v>
      </c>
      <c r="K354" s="160">
        <f t="shared" si="92"/>
        <v>0</v>
      </c>
      <c r="L354" s="160">
        <f t="shared" si="92"/>
        <v>0</v>
      </c>
      <c r="M354" s="160">
        <f t="shared" si="92"/>
        <v>0</v>
      </c>
      <c r="N354" s="160">
        <f t="shared" si="92"/>
        <v>0</v>
      </c>
      <c r="O354" s="160">
        <f t="shared" si="92"/>
        <v>0</v>
      </c>
      <c r="P354" s="160">
        <f t="shared" si="92"/>
        <v>0</v>
      </c>
      <c r="Q354" s="160">
        <f t="shared" si="92"/>
        <v>0</v>
      </c>
    </row>
    <row r="355" spans="1:17" ht="12" customHeight="1" x14ac:dyDescent="0.25">
      <c r="A355" s="148" t="s">
        <v>60</v>
      </c>
      <c r="B355" s="156"/>
      <c r="C355" s="156">
        <f>RES_hhdet_in_emi!C$37</f>
        <v>0</v>
      </c>
      <c r="D355" s="156">
        <f>RES_hhdet_in_emi!D$37</f>
        <v>0</v>
      </c>
      <c r="E355" s="156">
        <f>RES_hhdet_in_emi!E$37</f>
        <v>0</v>
      </c>
      <c r="F355" s="156">
        <f>RES_hhdet_in_emi!F$37</f>
        <v>0</v>
      </c>
      <c r="G355" s="156">
        <f>RES_hhdet_in_emi!G$37</f>
        <v>0</v>
      </c>
      <c r="H355" s="156">
        <f>RES_hhdet_in_emi!H$37</f>
        <v>0</v>
      </c>
      <c r="I355" s="156">
        <f>RES_hhdet_in_emi!I$37</f>
        <v>0</v>
      </c>
      <c r="J355" s="156">
        <f>RES_hhdet_in_emi!J$37</f>
        <v>0</v>
      </c>
      <c r="K355" s="156">
        <f>RES_hhdet_in_emi!K$37</f>
        <v>0</v>
      </c>
      <c r="L355" s="156">
        <f>RES_hhdet_in_emi!L$37</f>
        <v>0</v>
      </c>
      <c r="M355" s="156">
        <f>RES_hhdet_in_emi!M$37</f>
        <v>0</v>
      </c>
      <c r="N355" s="156">
        <f>RES_hhdet_in_emi!N$37</f>
        <v>0</v>
      </c>
      <c r="O355" s="156">
        <f>RES_hhdet_in_emi!O$37</f>
        <v>0</v>
      </c>
      <c r="P355" s="156">
        <f>RES_hhdet_in_emi!P$37</f>
        <v>0</v>
      </c>
      <c r="Q355" s="156">
        <f>RES_hhdet_in_emi!Q$37</f>
        <v>0</v>
      </c>
    </row>
    <row r="356" spans="1:17" ht="12" customHeight="1" x14ac:dyDescent="0.25">
      <c r="A356" s="148" t="s">
        <v>59</v>
      </c>
      <c r="B356" s="156"/>
      <c r="C356" s="156">
        <f>RES_hhdet_in_emi!C$38</f>
        <v>0</v>
      </c>
      <c r="D356" s="156">
        <f>RES_hhdet_in_emi!D$38</f>
        <v>0</v>
      </c>
      <c r="E356" s="156">
        <f>RES_hhdet_in_emi!E$38</f>
        <v>0</v>
      </c>
      <c r="F356" s="156">
        <f>RES_hhdet_in_emi!F$38</f>
        <v>0</v>
      </c>
      <c r="G356" s="156">
        <f>RES_hhdet_in_emi!G$38</f>
        <v>0</v>
      </c>
      <c r="H356" s="156">
        <f>RES_hhdet_in_emi!H$38</f>
        <v>0</v>
      </c>
      <c r="I356" s="156">
        <f>RES_hhdet_in_emi!I$38</f>
        <v>0</v>
      </c>
      <c r="J356" s="156">
        <f>RES_hhdet_in_emi!J$38</f>
        <v>0</v>
      </c>
      <c r="K356" s="156">
        <f>RES_hhdet_in_emi!K$38</f>
        <v>0</v>
      </c>
      <c r="L356" s="156">
        <f>RES_hhdet_in_emi!L$38</f>
        <v>0</v>
      </c>
      <c r="M356" s="156">
        <f>RES_hhdet_in_emi!M$38</f>
        <v>0</v>
      </c>
      <c r="N356" s="156">
        <f>RES_hhdet_in_emi!N$38</f>
        <v>0</v>
      </c>
      <c r="O356" s="156">
        <f>RES_hhdet_in_emi!O$38</f>
        <v>0</v>
      </c>
      <c r="P356" s="156">
        <f>RES_hhdet_in_emi!P$38</f>
        <v>0</v>
      </c>
      <c r="Q356" s="156">
        <f>RES_hhdet_in_emi!Q$38</f>
        <v>0</v>
      </c>
    </row>
    <row r="357" spans="1:17" ht="12" customHeight="1" x14ac:dyDescent="0.25">
      <c r="A357" s="158" t="s">
        <v>62</v>
      </c>
      <c r="B357" s="157"/>
      <c r="C357" s="157">
        <f>SUM(C358:C359)</f>
        <v>2.1578868049120428</v>
      </c>
      <c r="D357" s="157">
        <f t="shared" ref="D357:Q357" si="93">SUM(D358:D359)</f>
        <v>2.0043728046021556</v>
      </c>
      <c r="E357" s="157">
        <f t="shared" si="93"/>
        <v>2.0975660327326136</v>
      </c>
      <c r="F357" s="157">
        <f t="shared" si="93"/>
        <v>0.81567624457910626</v>
      </c>
      <c r="G357" s="157">
        <f t="shared" si="93"/>
        <v>2.7889145123856389</v>
      </c>
      <c r="H357" s="157">
        <f t="shared" si="93"/>
        <v>5.5775706650570918</v>
      </c>
      <c r="I357" s="157">
        <f t="shared" si="93"/>
        <v>7.3624035072259604</v>
      </c>
      <c r="J357" s="157">
        <f t="shared" si="93"/>
        <v>2.9250462438556202</v>
      </c>
      <c r="K357" s="157">
        <f t="shared" si="93"/>
        <v>2.5055087636714415</v>
      </c>
      <c r="L357" s="157">
        <f t="shared" si="93"/>
        <v>2.6871674271308836</v>
      </c>
      <c r="M357" s="157">
        <f t="shared" si="93"/>
        <v>3.4347443463651808</v>
      </c>
      <c r="N357" s="157">
        <f t="shared" si="93"/>
        <v>0</v>
      </c>
      <c r="O357" s="157">
        <f t="shared" si="93"/>
        <v>1.7715899580242389</v>
      </c>
      <c r="P357" s="157">
        <f t="shared" si="93"/>
        <v>0</v>
      </c>
      <c r="Q357" s="157">
        <f t="shared" si="93"/>
        <v>2.0805176109822212</v>
      </c>
    </row>
    <row r="358" spans="1:17" ht="12" customHeight="1" x14ac:dyDescent="0.25">
      <c r="A358" s="23" t="s">
        <v>57</v>
      </c>
      <c r="B358" s="156"/>
      <c r="C358" s="156">
        <f>RES_hhdet_in_emi!C$40</f>
        <v>2.1578868049120428</v>
      </c>
      <c r="D358" s="156">
        <f>RES_hhdet_in_emi!D$40</f>
        <v>2.0043728046021556</v>
      </c>
      <c r="E358" s="156">
        <f>RES_hhdet_in_emi!E$40</f>
        <v>2.0975660327326136</v>
      </c>
      <c r="F358" s="156">
        <f>RES_hhdet_in_emi!F$40</f>
        <v>0.81567624457910626</v>
      </c>
      <c r="G358" s="156">
        <f>RES_hhdet_in_emi!G$40</f>
        <v>2.7889145123856389</v>
      </c>
      <c r="H358" s="156">
        <f>RES_hhdet_in_emi!H$40</f>
        <v>5.5775706650570918</v>
      </c>
      <c r="I358" s="156">
        <f>RES_hhdet_in_emi!I$40</f>
        <v>7.3624035072259604</v>
      </c>
      <c r="J358" s="156">
        <f>RES_hhdet_in_emi!J$40</f>
        <v>2.9250462438556202</v>
      </c>
      <c r="K358" s="156">
        <f>RES_hhdet_in_emi!K$40</f>
        <v>2.5055087636714415</v>
      </c>
      <c r="L358" s="156">
        <f>RES_hhdet_in_emi!L$40</f>
        <v>2.6871674271308836</v>
      </c>
      <c r="M358" s="156">
        <f>RES_hhdet_in_emi!M$40</f>
        <v>3.4347443463651808</v>
      </c>
      <c r="N358" s="156">
        <f>RES_hhdet_in_emi!N$40</f>
        <v>0</v>
      </c>
      <c r="O358" s="156">
        <f>RES_hhdet_in_emi!O$40</f>
        <v>1.7715899580242389</v>
      </c>
      <c r="P358" s="156">
        <f>RES_hhdet_in_emi!P$40</f>
        <v>0</v>
      </c>
      <c r="Q358" s="156">
        <f>RES_hhdet_in_emi!Q$40</f>
        <v>2.0805176109822212</v>
      </c>
    </row>
    <row r="359" spans="1:17" ht="12" customHeight="1" x14ac:dyDescent="0.25">
      <c r="A359" s="29" t="s">
        <v>140</v>
      </c>
      <c r="B359" s="57"/>
      <c r="C359" s="57">
        <f>RES_hhdet_in_emi!C$41</f>
        <v>0</v>
      </c>
      <c r="D359" s="57">
        <f>RES_hhdet_in_emi!D$41</f>
        <v>0</v>
      </c>
      <c r="E359" s="57">
        <f>RES_hhdet_in_emi!E$41</f>
        <v>0</v>
      </c>
      <c r="F359" s="57">
        <f>RES_hhdet_in_emi!F$41</f>
        <v>0</v>
      </c>
      <c r="G359" s="57">
        <f>RES_hhdet_in_emi!G$41</f>
        <v>0</v>
      </c>
      <c r="H359" s="57">
        <f>RES_hhdet_in_emi!H$41</f>
        <v>0</v>
      </c>
      <c r="I359" s="57">
        <f>RES_hhdet_in_emi!I$41</f>
        <v>0</v>
      </c>
      <c r="J359" s="57">
        <f>RES_hhdet_in_emi!J$41</f>
        <v>0</v>
      </c>
      <c r="K359" s="57">
        <f>RES_hhdet_in_emi!K$41</f>
        <v>0</v>
      </c>
      <c r="L359" s="57">
        <f>RES_hhdet_in_emi!L$41</f>
        <v>0</v>
      </c>
      <c r="M359" s="57">
        <f>RES_hhdet_in_emi!M$41</f>
        <v>0</v>
      </c>
      <c r="N359" s="57">
        <f>RES_hhdet_in_emi!N$41</f>
        <v>0</v>
      </c>
      <c r="O359" s="57">
        <f>RES_hhdet_in_emi!O$41</f>
        <v>0</v>
      </c>
      <c r="P359" s="57">
        <f>RES_hhdet_in_emi!P$41</f>
        <v>0</v>
      </c>
      <c r="Q359" s="57">
        <f>RES_hhdet_in_emi!Q$41</f>
        <v>0</v>
      </c>
    </row>
    <row r="361" spans="1:17" ht="12" customHeight="1" x14ac:dyDescent="0.25">
      <c r="A361" s="152" t="s">
        <v>189</v>
      </c>
      <c r="B361" s="168"/>
      <c r="C361" s="168">
        <f t="shared" ref="C361:Q361" si="94">SUM(C362,C365,C367,C376)</f>
        <v>16833.174691183671</v>
      </c>
      <c r="D361" s="168">
        <f t="shared" si="94"/>
        <v>17049.714772097384</v>
      </c>
      <c r="E361" s="168">
        <f t="shared" si="94"/>
        <v>17290.003265225612</v>
      </c>
      <c r="F361" s="168">
        <f t="shared" si="94"/>
        <v>18058.987094429649</v>
      </c>
      <c r="G361" s="168">
        <f t="shared" si="94"/>
        <v>17622.392867584953</v>
      </c>
      <c r="H361" s="168">
        <f t="shared" si="94"/>
        <v>16929.342254932933</v>
      </c>
      <c r="I361" s="168">
        <f t="shared" si="94"/>
        <v>15689.235908181545</v>
      </c>
      <c r="J361" s="168">
        <f t="shared" si="94"/>
        <v>16067.779023266861</v>
      </c>
      <c r="K361" s="168">
        <f t="shared" si="94"/>
        <v>15892.797786369852</v>
      </c>
      <c r="L361" s="168">
        <f t="shared" si="94"/>
        <v>16160.175790965628</v>
      </c>
      <c r="M361" s="168">
        <f t="shared" si="94"/>
        <v>13448.987263734161</v>
      </c>
      <c r="N361" s="168">
        <f t="shared" si="94"/>
        <v>0</v>
      </c>
      <c r="O361" s="168">
        <f t="shared" si="94"/>
        <v>14825.994684652796</v>
      </c>
      <c r="P361" s="168">
        <f t="shared" si="94"/>
        <v>12624.614436197709</v>
      </c>
      <c r="Q361" s="168">
        <f t="shared" si="94"/>
        <v>13667.871011201052</v>
      </c>
    </row>
    <row r="362" spans="1:17" ht="12" customHeight="1" x14ac:dyDescent="0.25">
      <c r="A362" s="158" t="s">
        <v>65</v>
      </c>
      <c r="B362" s="157"/>
      <c r="C362" s="157">
        <f t="shared" ref="C362:Q362" si="95">SUM(C363:C364)</f>
        <v>12756.935676852809</v>
      </c>
      <c r="D362" s="157">
        <f t="shared" si="95"/>
        <v>13010.745875197561</v>
      </c>
      <c r="E362" s="157">
        <f t="shared" si="95"/>
        <v>13286.660232439481</v>
      </c>
      <c r="F362" s="157">
        <f t="shared" si="95"/>
        <v>13976.631997732246</v>
      </c>
      <c r="G362" s="157">
        <f t="shared" si="95"/>
        <v>13620.745845041505</v>
      </c>
      <c r="H362" s="157">
        <f t="shared" si="95"/>
        <v>12969.717538038873</v>
      </c>
      <c r="I362" s="157">
        <f t="shared" si="95"/>
        <v>11713.120610096832</v>
      </c>
      <c r="J362" s="157">
        <f t="shared" si="95"/>
        <v>12097.579690799295</v>
      </c>
      <c r="K362" s="157">
        <f t="shared" si="95"/>
        <v>11952.936210547383</v>
      </c>
      <c r="L362" s="157">
        <f t="shared" si="95"/>
        <v>12169.839709208625</v>
      </c>
      <c r="M362" s="157">
        <f t="shared" si="95"/>
        <v>10005.568489533111</v>
      </c>
      <c r="N362" s="157">
        <f t="shared" si="95"/>
        <v>0</v>
      </c>
      <c r="O362" s="157">
        <f t="shared" si="95"/>
        <v>10751.261213586578</v>
      </c>
      <c r="P362" s="157">
        <f t="shared" si="95"/>
        <v>9315.3547069854412</v>
      </c>
      <c r="Q362" s="157">
        <f t="shared" si="95"/>
        <v>9620.2415351393356</v>
      </c>
    </row>
    <row r="363" spans="1:17" ht="12" customHeight="1" x14ac:dyDescent="0.25">
      <c r="A363" s="23" t="s">
        <v>84</v>
      </c>
      <c r="B363" s="156"/>
      <c r="C363" s="156">
        <f t="shared" ref="C363:Q366" si="96">IF(C287=0,0,C287/0.086*1000000/C$49)</f>
        <v>12597.26363011066</v>
      </c>
      <c r="D363" s="156">
        <f t="shared" si="96"/>
        <v>12833.292161922547</v>
      </c>
      <c r="E363" s="156">
        <f t="shared" si="96"/>
        <v>13047.638881159712</v>
      </c>
      <c r="F363" s="156">
        <f t="shared" si="96"/>
        <v>13745.000150526914</v>
      </c>
      <c r="G363" s="156">
        <f t="shared" si="96"/>
        <v>13476.412188753764</v>
      </c>
      <c r="H363" s="156">
        <f t="shared" si="96"/>
        <v>12795.908097230311</v>
      </c>
      <c r="I363" s="156">
        <f t="shared" si="96"/>
        <v>11553.525911625586</v>
      </c>
      <c r="J363" s="156">
        <f t="shared" si="96"/>
        <v>11882.017067023779</v>
      </c>
      <c r="K363" s="156">
        <f t="shared" si="96"/>
        <v>11797.918520813517</v>
      </c>
      <c r="L363" s="156">
        <f t="shared" si="96"/>
        <v>11874.702224580729</v>
      </c>
      <c r="M363" s="156">
        <f t="shared" si="96"/>
        <v>9884.9119991601983</v>
      </c>
      <c r="N363" s="156">
        <f t="shared" si="96"/>
        <v>0</v>
      </c>
      <c r="O363" s="156">
        <f t="shared" si="96"/>
        <v>10359.358288515003</v>
      </c>
      <c r="P363" s="156">
        <f t="shared" si="96"/>
        <v>9132.3501179791001</v>
      </c>
      <c r="Q363" s="156">
        <f t="shared" si="96"/>
        <v>9352.5336657778571</v>
      </c>
    </row>
    <row r="364" spans="1:17" ht="12" customHeight="1" x14ac:dyDescent="0.25">
      <c r="A364" s="23" t="s">
        <v>60</v>
      </c>
      <c r="B364" s="156"/>
      <c r="C364" s="156">
        <f t="shared" si="96"/>
        <v>159.67204674214952</v>
      </c>
      <c r="D364" s="156">
        <f t="shared" si="96"/>
        <v>177.45371327501329</v>
      </c>
      <c r="E364" s="156">
        <f t="shared" si="96"/>
        <v>239.02135127976857</v>
      </c>
      <c r="F364" s="156">
        <f t="shared" si="96"/>
        <v>231.63184720533238</v>
      </c>
      <c r="G364" s="156">
        <f t="shared" si="96"/>
        <v>144.33365628774041</v>
      </c>
      <c r="H364" s="156">
        <f t="shared" si="96"/>
        <v>173.80944080856148</v>
      </c>
      <c r="I364" s="156">
        <f t="shared" si="96"/>
        <v>159.59469847124697</v>
      </c>
      <c r="J364" s="156">
        <f t="shared" si="96"/>
        <v>215.56262377551613</v>
      </c>
      <c r="K364" s="156">
        <f t="shared" si="96"/>
        <v>155.01768973386572</v>
      </c>
      <c r="L364" s="156">
        <f t="shared" si="96"/>
        <v>295.13748462789607</v>
      </c>
      <c r="M364" s="156">
        <f t="shared" si="96"/>
        <v>120.65649037291159</v>
      </c>
      <c r="N364" s="156">
        <f t="shared" si="96"/>
        <v>0</v>
      </c>
      <c r="O364" s="156">
        <f t="shared" si="96"/>
        <v>391.90292507157596</v>
      </c>
      <c r="P364" s="156">
        <f t="shared" si="96"/>
        <v>183.00458900634192</v>
      </c>
      <c r="Q364" s="156">
        <f t="shared" si="96"/>
        <v>267.70786936147834</v>
      </c>
    </row>
    <row r="365" spans="1:17" ht="12" customHeight="1" x14ac:dyDescent="0.25">
      <c r="A365" s="158" t="s">
        <v>112</v>
      </c>
      <c r="B365" s="157"/>
      <c r="C365" s="157">
        <f t="shared" ref="C365:Q365" si="97">C366</f>
        <v>28.929117547763855</v>
      </c>
      <c r="D365" s="157">
        <f t="shared" si="97"/>
        <v>34.26785443961078</v>
      </c>
      <c r="E365" s="157">
        <f t="shared" si="97"/>
        <v>21.815307805256992</v>
      </c>
      <c r="F365" s="157">
        <f t="shared" si="97"/>
        <v>55.728973221642434</v>
      </c>
      <c r="G365" s="157">
        <f t="shared" si="97"/>
        <v>21.896541005514056</v>
      </c>
      <c r="H365" s="157">
        <f t="shared" si="97"/>
        <v>15.266421715689146</v>
      </c>
      <c r="I365" s="157">
        <f t="shared" si="97"/>
        <v>15.5981734294764</v>
      </c>
      <c r="J365" s="157">
        <f t="shared" si="97"/>
        <v>43.827645838274087</v>
      </c>
      <c r="K365" s="157">
        <f t="shared" si="97"/>
        <v>35.289738073352595</v>
      </c>
      <c r="L365" s="157">
        <f t="shared" si="97"/>
        <v>38.797037543435579</v>
      </c>
      <c r="M365" s="157">
        <f t="shared" si="97"/>
        <v>20.57132655339522</v>
      </c>
      <c r="N365" s="157">
        <f t="shared" si="97"/>
        <v>0</v>
      </c>
      <c r="O365" s="157">
        <f t="shared" si="97"/>
        <v>75.943627889977009</v>
      </c>
      <c r="P365" s="157">
        <f t="shared" si="97"/>
        <v>40.888796970091178</v>
      </c>
      <c r="Q365" s="157">
        <f t="shared" si="97"/>
        <v>89.539834421582412</v>
      </c>
    </row>
    <row r="366" spans="1:17" ht="12" customHeight="1" x14ac:dyDescent="0.25">
      <c r="A366" s="23" t="s">
        <v>60</v>
      </c>
      <c r="B366" s="156"/>
      <c r="C366" s="156">
        <f t="shared" si="96"/>
        <v>28.929117547763855</v>
      </c>
      <c r="D366" s="156">
        <f t="shared" si="96"/>
        <v>34.26785443961078</v>
      </c>
      <c r="E366" s="156">
        <f t="shared" si="96"/>
        <v>21.815307805256992</v>
      </c>
      <c r="F366" s="156">
        <f t="shared" si="96"/>
        <v>55.728973221642434</v>
      </c>
      <c r="G366" s="156">
        <f t="shared" si="96"/>
        <v>21.896541005514056</v>
      </c>
      <c r="H366" s="156">
        <f t="shared" si="96"/>
        <v>15.266421715689146</v>
      </c>
      <c r="I366" s="156">
        <f t="shared" si="96"/>
        <v>15.5981734294764</v>
      </c>
      <c r="J366" s="156">
        <f t="shared" si="96"/>
        <v>43.827645838274087</v>
      </c>
      <c r="K366" s="156">
        <f t="shared" si="96"/>
        <v>35.289738073352595</v>
      </c>
      <c r="L366" s="156">
        <f t="shared" si="96"/>
        <v>38.797037543435579</v>
      </c>
      <c r="M366" s="156">
        <f t="shared" si="96"/>
        <v>20.57132655339522</v>
      </c>
      <c r="N366" s="156">
        <f t="shared" si="96"/>
        <v>0</v>
      </c>
      <c r="O366" s="156">
        <f t="shared" si="96"/>
        <v>75.943627889977009</v>
      </c>
      <c r="P366" s="156">
        <f t="shared" si="96"/>
        <v>40.888796970091178</v>
      </c>
      <c r="Q366" s="156">
        <f t="shared" si="96"/>
        <v>89.539834421582412</v>
      </c>
    </row>
    <row r="367" spans="1:17" ht="12" customHeight="1" x14ac:dyDescent="0.25">
      <c r="A367" s="158" t="s">
        <v>63</v>
      </c>
      <c r="B367" s="157"/>
      <c r="C367" s="157">
        <f t="shared" ref="C367:Q367" si="98">IF(C291=0,0,C291/0.086*1000000/SUM(C$53:C$56))</f>
        <v>2419.1487847715493</v>
      </c>
      <c r="D367" s="157">
        <f t="shared" si="98"/>
        <v>2376.251692543055</v>
      </c>
      <c r="E367" s="157">
        <f t="shared" si="98"/>
        <v>2369.3702991832902</v>
      </c>
      <c r="F367" s="157">
        <f t="shared" si="98"/>
        <v>2366.9139479668606</v>
      </c>
      <c r="G367" s="157">
        <f t="shared" si="98"/>
        <v>2343.2129301469986</v>
      </c>
      <c r="H367" s="157">
        <f t="shared" si="98"/>
        <v>2312.501348179756</v>
      </c>
      <c r="I367" s="157">
        <f t="shared" si="98"/>
        <v>2307.0821263905523</v>
      </c>
      <c r="J367" s="157">
        <f t="shared" si="98"/>
        <v>2270.0755825143801</v>
      </c>
      <c r="K367" s="157">
        <f t="shared" si="98"/>
        <v>2266.4308610007197</v>
      </c>
      <c r="L367" s="157">
        <f t="shared" si="98"/>
        <v>2266.1247408817949</v>
      </c>
      <c r="M367" s="157">
        <f t="shared" si="98"/>
        <v>1843.3961791028107</v>
      </c>
      <c r="N367" s="157">
        <f t="shared" si="98"/>
        <v>0</v>
      </c>
      <c r="O367" s="157">
        <f t="shared" si="98"/>
        <v>2361.7376848463887</v>
      </c>
      <c r="P367" s="157">
        <f t="shared" si="98"/>
        <v>2190.6295164884423</v>
      </c>
      <c r="Q367" s="157">
        <f t="shared" si="98"/>
        <v>2347.2212290938187</v>
      </c>
    </row>
    <row r="368" spans="1:17" ht="12" customHeight="1" x14ac:dyDescent="0.25">
      <c r="A368" s="167" t="s">
        <v>169</v>
      </c>
      <c r="B368" s="132"/>
      <c r="C368" s="132">
        <f t="shared" ref="C368:Q368" si="99">IF(C292=0,0,C292/0.086*1000000/C$53)</f>
        <v>2425.2261441789115</v>
      </c>
      <c r="D368" s="132">
        <f t="shared" si="99"/>
        <v>2382.1010786753673</v>
      </c>
      <c r="E368" s="132">
        <f t="shared" si="99"/>
        <v>2378.7441581124581</v>
      </c>
      <c r="F368" s="132">
        <f t="shared" si="99"/>
        <v>2372.9131271803344</v>
      </c>
      <c r="G368" s="132">
        <f t="shared" si="99"/>
        <v>2354.9468565378925</v>
      </c>
      <c r="H368" s="132">
        <f t="shared" si="99"/>
        <v>2336.5622421039689</v>
      </c>
      <c r="I368" s="132">
        <f t="shared" si="99"/>
        <v>2332.6617830490172</v>
      </c>
      <c r="J368" s="132">
        <f t="shared" si="99"/>
        <v>2315.5483197408253</v>
      </c>
      <c r="K368" s="132">
        <f t="shared" si="99"/>
        <v>2312.1553784475423</v>
      </c>
      <c r="L368" s="132">
        <f t="shared" si="99"/>
        <v>2303.3383487358738</v>
      </c>
      <c r="M368" s="132">
        <f t="shared" si="99"/>
        <v>0</v>
      </c>
      <c r="N368" s="132">
        <f t="shared" si="99"/>
        <v>0</v>
      </c>
      <c r="O368" s="132">
        <f t="shared" si="99"/>
        <v>2383.3250073060321</v>
      </c>
      <c r="P368" s="132">
        <f t="shared" si="99"/>
        <v>0</v>
      </c>
      <c r="Q368" s="132">
        <f t="shared" si="99"/>
        <v>0</v>
      </c>
    </row>
    <row r="369" spans="1:17" ht="12" customHeight="1" x14ac:dyDescent="0.25">
      <c r="A369" s="167" t="s">
        <v>168</v>
      </c>
      <c r="B369" s="132"/>
      <c r="C369" s="132">
        <f t="shared" ref="C369:Q369" si="100">IF(C293=0,0,C293/0.086*1000000/C$54)</f>
        <v>2086.5124284556423</v>
      </c>
      <c r="D369" s="132">
        <f t="shared" si="100"/>
        <v>2051.7059445184414</v>
      </c>
      <c r="E369" s="132">
        <f t="shared" si="100"/>
        <v>2053.7865675309072</v>
      </c>
      <c r="F369" s="132">
        <f t="shared" si="100"/>
        <v>2052.1438799447828</v>
      </c>
      <c r="G369" s="132">
        <f t="shared" si="100"/>
        <v>2043.5743715839847</v>
      </c>
      <c r="H369" s="132">
        <f t="shared" si="100"/>
        <v>2051.5741558621594</v>
      </c>
      <c r="I369" s="132">
        <f t="shared" si="100"/>
        <v>2059.6384962235556</v>
      </c>
      <c r="J369" s="132">
        <f t="shared" si="100"/>
        <v>2048.2542281970309</v>
      </c>
      <c r="K369" s="132">
        <f t="shared" si="100"/>
        <v>2044.0669615232837</v>
      </c>
      <c r="L369" s="132">
        <f t="shared" si="100"/>
        <v>2034.3120407612698</v>
      </c>
      <c r="M369" s="132">
        <f t="shared" si="100"/>
        <v>0</v>
      </c>
      <c r="N369" s="132">
        <f t="shared" si="100"/>
        <v>0</v>
      </c>
      <c r="O369" s="132">
        <f t="shared" si="100"/>
        <v>2081.4185537808185</v>
      </c>
      <c r="P369" s="132">
        <f t="shared" si="100"/>
        <v>0</v>
      </c>
      <c r="Q369" s="132">
        <f t="shared" si="100"/>
        <v>0</v>
      </c>
    </row>
    <row r="370" spans="1:17" ht="12" customHeight="1" x14ac:dyDescent="0.25">
      <c r="A370" s="166" t="s">
        <v>57</v>
      </c>
      <c r="B370" s="165"/>
      <c r="C370" s="165">
        <f t="shared" ref="C370:Q371" si="101">IF(C294=0,0,C294/0.086*1000000/C$54)</f>
        <v>1605.4022125427109</v>
      </c>
      <c r="D370" s="165">
        <f t="shared" si="101"/>
        <v>1575.8217553549498</v>
      </c>
      <c r="E370" s="165">
        <f t="shared" si="101"/>
        <v>1574.6091635073367</v>
      </c>
      <c r="F370" s="165">
        <f t="shared" si="101"/>
        <v>1570.5482695202097</v>
      </c>
      <c r="G370" s="165">
        <f t="shared" si="101"/>
        <v>1561.5687642744458</v>
      </c>
      <c r="H370" s="165">
        <f t="shared" si="101"/>
        <v>1564.493913632047</v>
      </c>
      <c r="I370" s="165">
        <f t="shared" si="101"/>
        <v>1567.7326987173267</v>
      </c>
      <c r="J370" s="165">
        <f t="shared" si="101"/>
        <v>1555.6829167588694</v>
      </c>
      <c r="K370" s="165">
        <f t="shared" si="101"/>
        <v>1549.7380098528854</v>
      </c>
      <c r="L370" s="165">
        <f t="shared" si="101"/>
        <v>1539.288970734943</v>
      </c>
      <c r="M370" s="165">
        <f t="shared" si="101"/>
        <v>0</v>
      </c>
      <c r="N370" s="165">
        <f t="shared" si="101"/>
        <v>0</v>
      </c>
      <c r="O370" s="165">
        <f t="shared" si="101"/>
        <v>1573.2479709854392</v>
      </c>
      <c r="P370" s="165">
        <f t="shared" si="101"/>
        <v>0</v>
      </c>
      <c r="Q370" s="165">
        <f t="shared" si="101"/>
        <v>0</v>
      </c>
    </row>
    <row r="371" spans="1:17" ht="12" customHeight="1" x14ac:dyDescent="0.25">
      <c r="A371" s="147" t="s">
        <v>59</v>
      </c>
      <c r="B371" s="164"/>
      <c r="C371" s="164">
        <f t="shared" si="101"/>
        <v>481.11021591293127</v>
      </c>
      <c r="D371" s="164">
        <f t="shared" si="101"/>
        <v>475.88418916349138</v>
      </c>
      <c r="E371" s="164">
        <f t="shared" si="101"/>
        <v>479.17740402357038</v>
      </c>
      <c r="F371" s="164">
        <f t="shared" si="101"/>
        <v>481.59561042457295</v>
      </c>
      <c r="G371" s="164">
        <f t="shared" si="101"/>
        <v>482.00560730953879</v>
      </c>
      <c r="H371" s="164">
        <f t="shared" si="101"/>
        <v>487.08024223011256</v>
      </c>
      <c r="I371" s="164">
        <f t="shared" si="101"/>
        <v>491.90579750622908</v>
      </c>
      <c r="J371" s="164">
        <f t="shared" si="101"/>
        <v>492.57131143816156</v>
      </c>
      <c r="K371" s="164">
        <f t="shared" si="101"/>
        <v>494.32895167039806</v>
      </c>
      <c r="L371" s="164">
        <f t="shared" si="101"/>
        <v>495.02307002632693</v>
      </c>
      <c r="M371" s="164">
        <f t="shared" si="101"/>
        <v>0</v>
      </c>
      <c r="N371" s="164">
        <f t="shared" si="101"/>
        <v>0</v>
      </c>
      <c r="O371" s="164">
        <f t="shared" si="101"/>
        <v>508.17058279537889</v>
      </c>
      <c r="P371" s="164">
        <f t="shared" si="101"/>
        <v>0</v>
      </c>
      <c r="Q371" s="164">
        <f t="shared" si="101"/>
        <v>0</v>
      </c>
    </row>
    <row r="372" spans="1:17" ht="12" customHeight="1" x14ac:dyDescent="0.25">
      <c r="A372" s="163" t="s">
        <v>142</v>
      </c>
      <c r="B372" s="162"/>
      <c r="C372" s="162">
        <f t="shared" ref="C372:Q372" si="102">IF(C296=0,0,C296/0.086*1000000/C$55)</f>
        <v>0</v>
      </c>
      <c r="D372" s="162">
        <f t="shared" si="102"/>
        <v>0</v>
      </c>
      <c r="E372" s="162">
        <f t="shared" si="102"/>
        <v>0</v>
      </c>
      <c r="F372" s="162">
        <f t="shared" si="102"/>
        <v>0</v>
      </c>
      <c r="G372" s="162">
        <f t="shared" si="102"/>
        <v>0</v>
      </c>
      <c r="H372" s="162">
        <f t="shared" si="102"/>
        <v>0</v>
      </c>
      <c r="I372" s="162">
        <f t="shared" si="102"/>
        <v>0</v>
      </c>
      <c r="J372" s="162">
        <f t="shared" si="102"/>
        <v>0</v>
      </c>
      <c r="K372" s="162">
        <f t="shared" si="102"/>
        <v>0</v>
      </c>
      <c r="L372" s="162">
        <f t="shared" si="102"/>
        <v>0</v>
      </c>
      <c r="M372" s="162">
        <f t="shared" si="102"/>
        <v>1882.9707782348012</v>
      </c>
      <c r="N372" s="162">
        <f t="shared" si="102"/>
        <v>0</v>
      </c>
      <c r="O372" s="162">
        <f t="shared" si="102"/>
        <v>0</v>
      </c>
      <c r="P372" s="162">
        <f t="shared" si="102"/>
        <v>2222.27398425093</v>
      </c>
      <c r="Q372" s="162">
        <f t="shared" si="102"/>
        <v>2371.0682659941385</v>
      </c>
    </row>
    <row r="373" spans="1:17" ht="12" customHeight="1" x14ac:dyDescent="0.25">
      <c r="A373" s="161" t="s">
        <v>141</v>
      </c>
      <c r="B373" s="160"/>
      <c r="C373" s="160">
        <f t="shared" ref="C373:Q373" si="103">IF(C297=0,0,C297/0.086*1000000/C$56)</f>
        <v>0</v>
      </c>
      <c r="D373" s="160">
        <f t="shared" si="103"/>
        <v>0</v>
      </c>
      <c r="E373" s="160">
        <f t="shared" si="103"/>
        <v>0</v>
      </c>
      <c r="F373" s="160">
        <f t="shared" si="103"/>
        <v>0</v>
      </c>
      <c r="G373" s="160">
        <f t="shared" si="103"/>
        <v>0</v>
      </c>
      <c r="H373" s="160">
        <f t="shared" si="103"/>
        <v>0</v>
      </c>
      <c r="I373" s="160">
        <f t="shared" si="103"/>
        <v>0</v>
      </c>
      <c r="J373" s="160">
        <f t="shared" si="103"/>
        <v>0</v>
      </c>
      <c r="K373" s="160">
        <f t="shared" si="103"/>
        <v>0</v>
      </c>
      <c r="L373" s="160">
        <f t="shared" si="103"/>
        <v>0</v>
      </c>
      <c r="M373" s="160">
        <f t="shared" si="103"/>
        <v>1697.2003577319556</v>
      </c>
      <c r="N373" s="160">
        <f t="shared" si="103"/>
        <v>0</v>
      </c>
      <c r="O373" s="160">
        <f t="shared" si="103"/>
        <v>0</v>
      </c>
      <c r="P373" s="160">
        <f t="shared" si="103"/>
        <v>1964.1666838439521</v>
      </c>
      <c r="Q373" s="160">
        <f t="shared" si="103"/>
        <v>2052.16923146503</v>
      </c>
    </row>
    <row r="374" spans="1:17" ht="12" customHeight="1" x14ac:dyDescent="0.25">
      <c r="A374" s="148" t="s">
        <v>60</v>
      </c>
      <c r="B374" s="156"/>
      <c r="C374" s="156">
        <f t="shared" ref="C374:Q375" si="104">IF(C298=0,0,C298/0.086*1000000/C$56)</f>
        <v>0</v>
      </c>
      <c r="D374" s="156">
        <f t="shared" si="104"/>
        <v>0</v>
      </c>
      <c r="E374" s="156">
        <f t="shared" si="104"/>
        <v>0</v>
      </c>
      <c r="F374" s="156">
        <f t="shared" si="104"/>
        <v>0</v>
      </c>
      <c r="G374" s="156">
        <f t="shared" si="104"/>
        <v>0</v>
      </c>
      <c r="H374" s="156">
        <f t="shared" si="104"/>
        <v>0</v>
      </c>
      <c r="I374" s="156">
        <f t="shared" si="104"/>
        <v>0</v>
      </c>
      <c r="J374" s="156">
        <f t="shared" si="104"/>
        <v>0</v>
      </c>
      <c r="K374" s="156">
        <f t="shared" si="104"/>
        <v>0</v>
      </c>
      <c r="L374" s="156">
        <f t="shared" si="104"/>
        <v>0</v>
      </c>
      <c r="M374" s="156">
        <f t="shared" si="104"/>
        <v>1246.8168533615949</v>
      </c>
      <c r="N374" s="156">
        <f t="shared" si="104"/>
        <v>0</v>
      </c>
      <c r="O374" s="156">
        <f t="shared" si="104"/>
        <v>0</v>
      </c>
      <c r="P374" s="156">
        <f t="shared" si="104"/>
        <v>1460.5278677735791</v>
      </c>
      <c r="Q374" s="156">
        <f t="shared" si="104"/>
        <v>1551.2300764808913</v>
      </c>
    </row>
    <row r="375" spans="1:17" ht="12" customHeight="1" x14ac:dyDescent="0.25">
      <c r="A375" s="148" t="s">
        <v>59</v>
      </c>
      <c r="B375" s="156"/>
      <c r="C375" s="156">
        <f t="shared" si="104"/>
        <v>0</v>
      </c>
      <c r="D375" s="156">
        <f t="shared" si="104"/>
        <v>0</v>
      </c>
      <c r="E375" s="156">
        <f t="shared" si="104"/>
        <v>0</v>
      </c>
      <c r="F375" s="156">
        <f t="shared" si="104"/>
        <v>0</v>
      </c>
      <c r="G375" s="156">
        <f t="shared" si="104"/>
        <v>0</v>
      </c>
      <c r="H375" s="156">
        <f t="shared" si="104"/>
        <v>0</v>
      </c>
      <c r="I375" s="156">
        <f t="shared" si="104"/>
        <v>0</v>
      </c>
      <c r="J375" s="156">
        <f t="shared" si="104"/>
        <v>0</v>
      </c>
      <c r="K375" s="156">
        <f t="shared" si="104"/>
        <v>0</v>
      </c>
      <c r="L375" s="156">
        <f t="shared" si="104"/>
        <v>0</v>
      </c>
      <c r="M375" s="156">
        <f t="shared" si="104"/>
        <v>450.38350437036098</v>
      </c>
      <c r="N375" s="156">
        <f t="shared" si="104"/>
        <v>0</v>
      </c>
      <c r="O375" s="156">
        <f t="shared" si="104"/>
        <v>0</v>
      </c>
      <c r="P375" s="156">
        <f t="shared" si="104"/>
        <v>503.63881607037314</v>
      </c>
      <c r="Q375" s="156">
        <f t="shared" si="104"/>
        <v>500.93915498413827</v>
      </c>
    </row>
    <row r="376" spans="1:17" ht="12" customHeight="1" x14ac:dyDescent="0.25">
      <c r="A376" s="158" t="s">
        <v>62</v>
      </c>
      <c r="B376" s="157"/>
      <c r="C376" s="157">
        <f t="shared" ref="C376:Q376" si="105">IF(C300=0,0,C300/0.086*1000000/SUM(C$58:C$59))</f>
        <v>1628.161112011549</v>
      </c>
      <c r="D376" s="157">
        <f t="shared" si="105"/>
        <v>1628.4493499171579</v>
      </c>
      <c r="E376" s="157">
        <f t="shared" si="105"/>
        <v>1612.1574257975847</v>
      </c>
      <c r="F376" s="157">
        <f t="shared" si="105"/>
        <v>1659.7121755089011</v>
      </c>
      <c r="G376" s="157">
        <f t="shared" si="105"/>
        <v>1636.5375513909355</v>
      </c>
      <c r="H376" s="157">
        <f t="shared" si="105"/>
        <v>1631.8569469986146</v>
      </c>
      <c r="I376" s="157">
        <f t="shared" si="105"/>
        <v>1653.4349982646841</v>
      </c>
      <c r="J376" s="157">
        <f t="shared" si="105"/>
        <v>1656.2961041149126</v>
      </c>
      <c r="K376" s="157">
        <f t="shared" si="105"/>
        <v>1638.1409767483988</v>
      </c>
      <c r="L376" s="157">
        <f t="shared" si="105"/>
        <v>1685.4143033317719</v>
      </c>
      <c r="M376" s="157">
        <f t="shared" si="105"/>
        <v>1579.4512685448442</v>
      </c>
      <c r="N376" s="157">
        <f t="shared" si="105"/>
        <v>0</v>
      </c>
      <c r="O376" s="157">
        <f t="shared" si="105"/>
        <v>1637.0521583298516</v>
      </c>
      <c r="P376" s="157">
        <f t="shared" si="105"/>
        <v>1077.7414157537357</v>
      </c>
      <c r="Q376" s="157">
        <f t="shared" si="105"/>
        <v>1610.8684125463144</v>
      </c>
    </row>
    <row r="377" spans="1:17" ht="12" customHeight="1" x14ac:dyDescent="0.25">
      <c r="A377" s="23" t="s">
        <v>57</v>
      </c>
      <c r="B377" s="156"/>
      <c r="C377" s="156">
        <f t="shared" ref="C377:Q377" si="106">IF(C301=0,0,C301/0.086*1000000/C$58)</f>
        <v>1628.161112011549</v>
      </c>
      <c r="D377" s="156">
        <f t="shared" si="106"/>
        <v>1628.4493499171579</v>
      </c>
      <c r="E377" s="156">
        <f t="shared" si="106"/>
        <v>1612.1574257975847</v>
      </c>
      <c r="F377" s="156">
        <f t="shared" si="106"/>
        <v>1659.7121755089011</v>
      </c>
      <c r="G377" s="156">
        <f t="shared" si="106"/>
        <v>1636.5375513909355</v>
      </c>
      <c r="H377" s="156">
        <f t="shared" si="106"/>
        <v>1631.8569469986146</v>
      </c>
      <c r="I377" s="156">
        <f t="shared" si="106"/>
        <v>1653.4349982646841</v>
      </c>
      <c r="J377" s="156">
        <f t="shared" si="106"/>
        <v>1656.2961041149126</v>
      </c>
      <c r="K377" s="156">
        <f t="shared" si="106"/>
        <v>1638.1409767483988</v>
      </c>
      <c r="L377" s="156">
        <f t="shared" si="106"/>
        <v>1685.4143033317719</v>
      </c>
      <c r="M377" s="156">
        <f t="shared" si="106"/>
        <v>1579.4512685448442</v>
      </c>
      <c r="N377" s="156">
        <f t="shared" si="106"/>
        <v>0</v>
      </c>
      <c r="O377" s="156">
        <f t="shared" si="106"/>
        <v>1637.0521583298516</v>
      </c>
      <c r="P377" s="156">
        <f t="shared" si="106"/>
        <v>0</v>
      </c>
      <c r="Q377" s="156">
        <f t="shared" si="106"/>
        <v>1610.8684125463144</v>
      </c>
    </row>
    <row r="378" spans="1:17" ht="12" customHeight="1" x14ac:dyDescent="0.25">
      <c r="A378" s="29" t="s">
        <v>140</v>
      </c>
      <c r="B378" s="57"/>
      <c r="C378" s="57">
        <f t="shared" ref="C378:Q378" si="107">IF(C302=0,0,C302/0.086*1000000/C$59)</f>
        <v>0</v>
      </c>
      <c r="D378" s="57">
        <f t="shared" si="107"/>
        <v>0</v>
      </c>
      <c r="E378" s="57">
        <f t="shared" si="107"/>
        <v>0</v>
      </c>
      <c r="F378" s="57">
        <f t="shared" si="107"/>
        <v>0</v>
      </c>
      <c r="G378" s="57">
        <f t="shared" si="107"/>
        <v>0</v>
      </c>
      <c r="H378" s="57">
        <f t="shared" si="107"/>
        <v>0</v>
      </c>
      <c r="I378" s="57">
        <f t="shared" si="107"/>
        <v>0</v>
      </c>
      <c r="J378" s="57">
        <f t="shared" si="107"/>
        <v>0</v>
      </c>
      <c r="K378" s="57">
        <f t="shared" si="107"/>
        <v>0</v>
      </c>
      <c r="L378" s="57">
        <f t="shared" si="107"/>
        <v>0</v>
      </c>
      <c r="M378" s="57">
        <f t="shared" si="107"/>
        <v>0</v>
      </c>
      <c r="N378" s="57">
        <f t="shared" si="107"/>
        <v>0</v>
      </c>
      <c r="O378" s="57">
        <f t="shared" si="107"/>
        <v>0</v>
      </c>
      <c r="P378" s="57">
        <f t="shared" si="107"/>
        <v>1077.7414157537357</v>
      </c>
      <c r="Q378" s="57">
        <f t="shared" si="107"/>
        <v>0</v>
      </c>
    </row>
    <row r="380" spans="1:17" ht="12" customHeight="1" x14ac:dyDescent="0.25">
      <c r="A380" s="152" t="s">
        <v>188</v>
      </c>
      <c r="B380" s="168"/>
      <c r="C380" s="168">
        <f t="shared" ref="C380:Q380" si="108">SUM(C381,C384,C386,C395)</f>
        <v>10744.858616825941</v>
      </c>
      <c r="D380" s="168">
        <f t="shared" si="108"/>
        <v>10953.548241642678</v>
      </c>
      <c r="E380" s="168">
        <f t="shared" si="108"/>
        <v>11173.832882486991</v>
      </c>
      <c r="F380" s="168">
        <f t="shared" si="108"/>
        <v>11783.467787775289</v>
      </c>
      <c r="G380" s="168">
        <f t="shared" si="108"/>
        <v>11456.510318706105</v>
      </c>
      <c r="H380" s="168">
        <f t="shared" si="108"/>
        <v>11025.67283922054</v>
      </c>
      <c r="I380" s="168">
        <f t="shared" si="108"/>
        <v>10215.445905831964</v>
      </c>
      <c r="J380" s="168">
        <f t="shared" si="108"/>
        <v>10603.708740029462</v>
      </c>
      <c r="K380" s="168">
        <f t="shared" si="108"/>
        <v>10521.945949684279</v>
      </c>
      <c r="L380" s="168">
        <f t="shared" si="108"/>
        <v>10823.206785595592</v>
      </c>
      <c r="M380" s="168">
        <f t="shared" si="108"/>
        <v>9447.6997572527162</v>
      </c>
      <c r="N380" s="168">
        <f t="shared" si="108"/>
        <v>0</v>
      </c>
      <c r="O380" s="168">
        <f t="shared" si="108"/>
        <v>10255.555836946212</v>
      </c>
      <c r="P380" s="168">
        <f t="shared" si="108"/>
        <v>9553.8186332690293</v>
      </c>
      <c r="Q380" s="168">
        <f t="shared" si="108"/>
        <v>9925.238774188987</v>
      </c>
    </row>
    <row r="381" spans="1:17" ht="12" customHeight="1" x14ac:dyDescent="0.25">
      <c r="A381" s="158" t="s">
        <v>65</v>
      </c>
      <c r="B381" s="157"/>
      <c r="C381" s="157">
        <f t="shared" ref="C381:Q381" si="109">SUM(C382:C383)</f>
        <v>8534.6709174841453</v>
      </c>
      <c r="D381" s="157">
        <f t="shared" si="109"/>
        <v>8745.8994962379402</v>
      </c>
      <c r="E381" s="157">
        <f t="shared" si="109"/>
        <v>8989.1236022610756</v>
      </c>
      <c r="F381" s="157">
        <f t="shared" si="109"/>
        <v>9492.4104381584748</v>
      </c>
      <c r="G381" s="157">
        <f t="shared" si="109"/>
        <v>9248.1798320385024</v>
      </c>
      <c r="H381" s="157">
        <f t="shared" si="109"/>
        <v>8833.7537942288182</v>
      </c>
      <c r="I381" s="157">
        <f t="shared" si="109"/>
        <v>8001.8040574898059</v>
      </c>
      <c r="J381" s="157">
        <f t="shared" si="109"/>
        <v>8310.6421164776038</v>
      </c>
      <c r="K381" s="157">
        <f t="shared" si="109"/>
        <v>8243.5032019065075</v>
      </c>
      <c r="L381" s="157">
        <f t="shared" si="109"/>
        <v>8499.478306526069</v>
      </c>
      <c r="M381" s="157">
        <f t="shared" si="109"/>
        <v>7176.9800623372603</v>
      </c>
      <c r="N381" s="157">
        <f t="shared" si="109"/>
        <v>0</v>
      </c>
      <c r="O381" s="157">
        <f t="shared" si="109"/>
        <v>7724.0199471011556</v>
      </c>
      <c r="P381" s="157">
        <f t="shared" si="109"/>
        <v>6749.8801638822115</v>
      </c>
      <c r="Q381" s="157">
        <f t="shared" si="109"/>
        <v>6965.7539568281973</v>
      </c>
    </row>
    <row r="382" spans="1:17" ht="12" customHeight="1" x14ac:dyDescent="0.25">
      <c r="A382" s="23" t="s">
        <v>84</v>
      </c>
      <c r="B382" s="156"/>
      <c r="C382" s="156">
        <f t="shared" ref="C382:Q383" si="110">IF(C306=0,0,C306/0.086*1000000/C$49)</f>
        <v>8364.3515553472007</v>
      </c>
      <c r="D382" s="156">
        <f t="shared" si="110"/>
        <v>8556.7608612361</v>
      </c>
      <c r="E382" s="156">
        <f t="shared" si="110"/>
        <v>8734.7003839818208</v>
      </c>
      <c r="F382" s="156">
        <f t="shared" si="110"/>
        <v>9245.383252567628</v>
      </c>
      <c r="G382" s="156">
        <f t="shared" si="110"/>
        <v>9095.1178631648527</v>
      </c>
      <c r="H382" s="156">
        <f t="shared" si="110"/>
        <v>8651.2658083918304</v>
      </c>
      <c r="I382" s="156">
        <f t="shared" si="110"/>
        <v>7835.9969162771349</v>
      </c>
      <c r="J382" s="156">
        <f t="shared" si="110"/>
        <v>8087.3378593363814</v>
      </c>
      <c r="K382" s="156">
        <f t="shared" si="110"/>
        <v>8083.0388347705266</v>
      </c>
      <c r="L382" s="156">
        <f t="shared" si="110"/>
        <v>8193.846760147926</v>
      </c>
      <c r="M382" s="156">
        <f t="shared" si="110"/>
        <v>7048.9846623210642</v>
      </c>
      <c r="N382" s="156">
        <f t="shared" si="110"/>
        <v>0</v>
      </c>
      <c r="O382" s="156">
        <f t="shared" si="110"/>
        <v>7317.6610447759185</v>
      </c>
      <c r="P382" s="156">
        <f t="shared" si="110"/>
        <v>6558.5049142686039</v>
      </c>
      <c r="Q382" s="156">
        <f t="shared" si="110"/>
        <v>6689.0081028983141</v>
      </c>
    </row>
    <row r="383" spans="1:17" ht="12" customHeight="1" x14ac:dyDescent="0.25">
      <c r="A383" s="23" t="s">
        <v>60</v>
      </c>
      <c r="B383" s="156"/>
      <c r="C383" s="156">
        <f t="shared" si="110"/>
        <v>170.31936213694527</v>
      </c>
      <c r="D383" s="156">
        <f t="shared" si="110"/>
        <v>189.13863500184013</v>
      </c>
      <c r="E383" s="156">
        <f t="shared" si="110"/>
        <v>254.42321827925525</v>
      </c>
      <c r="F383" s="156">
        <f t="shared" si="110"/>
        <v>247.02718559084701</v>
      </c>
      <c r="G383" s="156">
        <f t="shared" si="110"/>
        <v>153.06196887364953</v>
      </c>
      <c r="H383" s="156">
        <f t="shared" si="110"/>
        <v>182.48798583698704</v>
      </c>
      <c r="I383" s="156">
        <f t="shared" si="110"/>
        <v>165.80714121267118</v>
      </c>
      <c r="J383" s="156">
        <f t="shared" si="110"/>
        <v>223.30425714122336</v>
      </c>
      <c r="K383" s="156">
        <f t="shared" si="110"/>
        <v>160.46436713598044</v>
      </c>
      <c r="L383" s="156">
        <f t="shared" si="110"/>
        <v>305.63154637814279</v>
      </c>
      <c r="M383" s="156">
        <f t="shared" si="110"/>
        <v>127.99540001619573</v>
      </c>
      <c r="N383" s="156">
        <f t="shared" si="110"/>
        <v>0</v>
      </c>
      <c r="O383" s="156">
        <f t="shared" si="110"/>
        <v>406.35890232523718</v>
      </c>
      <c r="P383" s="156">
        <f t="shared" si="110"/>
        <v>191.37524961360805</v>
      </c>
      <c r="Q383" s="156">
        <f t="shared" si="110"/>
        <v>276.74585392988303</v>
      </c>
    </row>
    <row r="384" spans="1:17" ht="12" customHeight="1" x14ac:dyDescent="0.25">
      <c r="A384" s="158" t="s">
        <v>112</v>
      </c>
      <c r="B384" s="157"/>
      <c r="C384" s="157">
        <f t="shared" ref="C384:Q384" si="111">C385</f>
        <v>55.551838208132544</v>
      </c>
      <c r="D384" s="157">
        <f t="shared" si="111"/>
        <v>67.843926049700585</v>
      </c>
      <c r="E384" s="157">
        <f t="shared" si="111"/>
        <v>44.723349751990774</v>
      </c>
      <c r="F384" s="157">
        <f t="shared" si="111"/>
        <v>119.36879135484685</v>
      </c>
      <c r="G384" s="157">
        <f t="shared" si="111"/>
        <v>49.361985741690646</v>
      </c>
      <c r="H384" s="157">
        <f t="shared" si="111"/>
        <v>36.408910315962416</v>
      </c>
      <c r="I384" s="157">
        <f t="shared" si="111"/>
        <v>39.719729988575061</v>
      </c>
      <c r="J384" s="157">
        <f t="shared" si="111"/>
        <v>112.18048535692407</v>
      </c>
      <c r="K384" s="157">
        <f t="shared" si="111"/>
        <v>96.958919747847702</v>
      </c>
      <c r="L384" s="157">
        <f t="shared" si="111"/>
        <v>115.18924691337942</v>
      </c>
      <c r="M384" s="157">
        <f t="shared" si="111"/>
        <v>65.442672851359049</v>
      </c>
      <c r="N384" s="157">
        <f t="shared" si="111"/>
        <v>0</v>
      </c>
      <c r="O384" s="157">
        <f t="shared" si="111"/>
        <v>268.23954115241662</v>
      </c>
      <c r="P384" s="157">
        <f t="shared" si="111"/>
        <v>150.19915850777394</v>
      </c>
      <c r="Q384" s="157">
        <f t="shared" si="111"/>
        <v>338.61621605391775</v>
      </c>
    </row>
    <row r="385" spans="1:17" ht="12" customHeight="1" x14ac:dyDescent="0.25">
      <c r="A385" s="23" t="s">
        <v>60</v>
      </c>
      <c r="B385" s="156"/>
      <c r="C385" s="156">
        <f t="shared" ref="C385:Q385" si="112">IF(C309=0,0,C309/0.086*1000000/C$49)</f>
        <v>55.551838208132544</v>
      </c>
      <c r="D385" s="156">
        <f t="shared" si="112"/>
        <v>67.843926049700585</v>
      </c>
      <c r="E385" s="156">
        <f t="shared" si="112"/>
        <v>44.723349751990774</v>
      </c>
      <c r="F385" s="156">
        <f t="shared" si="112"/>
        <v>119.36879135484685</v>
      </c>
      <c r="G385" s="156">
        <f t="shared" si="112"/>
        <v>49.361985741690646</v>
      </c>
      <c r="H385" s="156">
        <f t="shared" si="112"/>
        <v>36.408910315962416</v>
      </c>
      <c r="I385" s="156">
        <f t="shared" si="112"/>
        <v>39.719729988575061</v>
      </c>
      <c r="J385" s="156">
        <f t="shared" si="112"/>
        <v>112.18048535692407</v>
      </c>
      <c r="K385" s="156">
        <f t="shared" si="112"/>
        <v>96.958919747847702</v>
      </c>
      <c r="L385" s="156">
        <f t="shared" si="112"/>
        <v>115.18924691337942</v>
      </c>
      <c r="M385" s="156">
        <f t="shared" si="112"/>
        <v>65.442672851359049</v>
      </c>
      <c r="N385" s="156">
        <f t="shared" si="112"/>
        <v>0</v>
      </c>
      <c r="O385" s="156">
        <f t="shared" si="112"/>
        <v>268.23954115241662</v>
      </c>
      <c r="P385" s="156">
        <f t="shared" si="112"/>
        <v>150.19915850777394</v>
      </c>
      <c r="Q385" s="156">
        <f t="shared" si="112"/>
        <v>338.61621605391775</v>
      </c>
    </row>
    <row r="386" spans="1:17" ht="12" customHeight="1" x14ac:dyDescent="0.25">
      <c r="A386" s="158" t="s">
        <v>63</v>
      </c>
      <c r="B386" s="157"/>
      <c r="C386" s="157">
        <f t="shared" ref="C386:Q386" si="113">IF(C310=0,0,C310/0.086*1000000/SUM(C$53:C$56))</f>
        <v>1419.6515965027252</v>
      </c>
      <c r="D386" s="157">
        <f t="shared" si="113"/>
        <v>1400.8313391925385</v>
      </c>
      <c r="E386" s="157">
        <f t="shared" si="113"/>
        <v>1405.1879701531618</v>
      </c>
      <c r="F386" s="157">
        <f t="shared" si="113"/>
        <v>1408.8813407962737</v>
      </c>
      <c r="G386" s="157">
        <f t="shared" si="113"/>
        <v>1403.3896511802541</v>
      </c>
      <c r="H386" s="157">
        <f t="shared" si="113"/>
        <v>1398.6454293789523</v>
      </c>
      <c r="I386" s="157">
        <f t="shared" si="113"/>
        <v>1401.6957281643879</v>
      </c>
      <c r="J386" s="157">
        <f t="shared" si="113"/>
        <v>1402.4645646926076</v>
      </c>
      <c r="K386" s="157">
        <f t="shared" si="113"/>
        <v>1407.6109739752469</v>
      </c>
      <c r="L386" s="157">
        <f t="shared" si="113"/>
        <v>1407.8040956906755</v>
      </c>
      <c r="M386" s="157">
        <f t="shared" si="113"/>
        <v>1450.9244145219077</v>
      </c>
      <c r="N386" s="157">
        <f t="shared" si="113"/>
        <v>0</v>
      </c>
      <c r="O386" s="157">
        <f t="shared" si="113"/>
        <v>1474.5184506313944</v>
      </c>
      <c r="P386" s="157">
        <f t="shared" si="113"/>
        <v>1723.6339612111458</v>
      </c>
      <c r="Q386" s="157">
        <f t="shared" si="113"/>
        <v>1839.1510143014934</v>
      </c>
    </row>
    <row r="387" spans="1:17" ht="12" customHeight="1" x14ac:dyDescent="0.25">
      <c r="A387" s="167" t="s">
        <v>169</v>
      </c>
      <c r="B387" s="132"/>
      <c r="C387" s="132">
        <f t="shared" ref="C387:Q387" si="114">IF(C311=0,0,C311/0.086*1000000/C$53)</f>
        <v>1419.6185138879634</v>
      </c>
      <c r="D387" s="132">
        <f t="shared" si="114"/>
        <v>1400.7685202755144</v>
      </c>
      <c r="E387" s="132">
        <f t="shared" si="114"/>
        <v>1404.9903119119381</v>
      </c>
      <c r="F387" s="132">
        <f t="shared" si="114"/>
        <v>1408.7120038547907</v>
      </c>
      <c r="G387" s="132">
        <f t="shared" si="114"/>
        <v>1402.9052197431567</v>
      </c>
      <c r="H387" s="132">
        <f t="shared" si="114"/>
        <v>1396.16973241142</v>
      </c>
      <c r="I387" s="132">
        <f t="shared" si="114"/>
        <v>1397.9438876690554</v>
      </c>
      <c r="J387" s="132">
        <f t="shared" si="114"/>
        <v>1394.7942318891687</v>
      </c>
      <c r="K387" s="132">
        <f t="shared" si="114"/>
        <v>1399.9895516638323</v>
      </c>
      <c r="L387" s="132">
        <f t="shared" si="114"/>
        <v>1401.7370525814117</v>
      </c>
      <c r="M387" s="132">
        <f t="shared" si="114"/>
        <v>0</v>
      </c>
      <c r="N387" s="132">
        <f t="shared" si="114"/>
        <v>0</v>
      </c>
      <c r="O387" s="132">
        <f t="shared" si="114"/>
        <v>1472.2787800894521</v>
      </c>
      <c r="P387" s="132">
        <f t="shared" si="114"/>
        <v>0</v>
      </c>
      <c r="Q387" s="132">
        <f t="shared" si="114"/>
        <v>0</v>
      </c>
    </row>
    <row r="388" spans="1:17" ht="12" customHeight="1" x14ac:dyDescent="0.25">
      <c r="A388" s="167" t="s">
        <v>168</v>
      </c>
      <c r="B388" s="132"/>
      <c r="C388" s="132">
        <f t="shared" ref="C388:Q390" si="115">IF(C312=0,0,C312/0.086*1000000/C$54)</f>
        <v>1421.4623303583533</v>
      </c>
      <c r="D388" s="132">
        <f t="shared" si="115"/>
        <v>1404.3167668860735</v>
      </c>
      <c r="E388" s="132">
        <f t="shared" si="115"/>
        <v>1411.8424041305093</v>
      </c>
      <c r="F388" s="132">
        <f t="shared" si="115"/>
        <v>1417.7662563309812</v>
      </c>
      <c r="G388" s="132">
        <f t="shared" si="115"/>
        <v>1415.760134230753</v>
      </c>
      <c r="H388" s="132">
        <f t="shared" si="115"/>
        <v>1425.4930045688864</v>
      </c>
      <c r="I388" s="132">
        <f t="shared" si="115"/>
        <v>1437.988984339328</v>
      </c>
      <c r="J388" s="132">
        <f t="shared" si="115"/>
        <v>1439.8813492167233</v>
      </c>
      <c r="K388" s="132">
        <f t="shared" si="115"/>
        <v>1444.674879279474</v>
      </c>
      <c r="L388" s="132">
        <f t="shared" si="115"/>
        <v>1445.5971968170404</v>
      </c>
      <c r="M388" s="132">
        <f t="shared" si="115"/>
        <v>0</v>
      </c>
      <c r="N388" s="132">
        <f t="shared" si="115"/>
        <v>0</v>
      </c>
      <c r="O388" s="132">
        <f t="shared" si="115"/>
        <v>1503.6013765646146</v>
      </c>
      <c r="P388" s="132">
        <f t="shared" si="115"/>
        <v>0</v>
      </c>
      <c r="Q388" s="132">
        <f t="shared" si="115"/>
        <v>0</v>
      </c>
    </row>
    <row r="389" spans="1:17" ht="12" customHeight="1" x14ac:dyDescent="0.25">
      <c r="A389" s="166" t="s">
        <v>57</v>
      </c>
      <c r="B389" s="165"/>
      <c r="C389" s="165">
        <f t="shared" si="115"/>
        <v>922.77951742079483</v>
      </c>
      <c r="D389" s="165">
        <f t="shared" si="115"/>
        <v>910.54119980774203</v>
      </c>
      <c r="E389" s="165">
        <f t="shared" si="115"/>
        <v>915.00567901359295</v>
      </c>
      <c r="F389" s="165">
        <f t="shared" si="115"/>
        <v>917.1242207097406</v>
      </c>
      <c r="G389" s="165">
        <f t="shared" si="115"/>
        <v>917.56850964706109</v>
      </c>
      <c r="H389" s="165">
        <f t="shared" si="115"/>
        <v>929.98139549600887</v>
      </c>
      <c r="I389" s="165">
        <f t="shared" si="115"/>
        <v>943.3167647145433</v>
      </c>
      <c r="J389" s="165">
        <f t="shared" si="115"/>
        <v>944.30919652724538</v>
      </c>
      <c r="K389" s="165">
        <f t="shared" si="115"/>
        <v>946.49094020017219</v>
      </c>
      <c r="L389" s="165">
        <f t="shared" si="115"/>
        <v>945.43101384465922</v>
      </c>
      <c r="M389" s="165">
        <f t="shared" si="115"/>
        <v>0</v>
      </c>
      <c r="N389" s="165">
        <f t="shared" si="115"/>
        <v>0</v>
      </c>
      <c r="O389" s="165">
        <f t="shared" si="115"/>
        <v>984.68827958625468</v>
      </c>
      <c r="P389" s="165">
        <f t="shared" si="115"/>
        <v>0</v>
      </c>
      <c r="Q389" s="165">
        <f t="shared" si="115"/>
        <v>0</v>
      </c>
    </row>
    <row r="390" spans="1:17" ht="12" customHeight="1" x14ac:dyDescent="0.25">
      <c r="A390" s="147" t="s">
        <v>59</v>
      </c>
      <c r="B390" s="164"/>
      <c r="C390" s="164">
        <f t="shared" si="115"/>
        <v>498.68281293755848</v>
      </c>
      <c r="D390" s="164">
        <f t="shared" si="115"/>
        <v>493.77556707833116</v>
      </c>
      <c r="E390" s="164">
        <f t="shared" si="115"/>
        <v>496.83672511691657</v>
      </c>
      <c r="F390" s="164">
        <f t="shared" si="115"/>
        <v>500.64203562124055</v>
      </c>
      <c r="G390" s="164">
        <f t="shared" si="115"/>
        <v>498.19162458369209</v>
      </c>
      <c r="H390" s="164">
        <f t="shared" si="115"/>
        <v>495.51160907287738</v>
      </c>
      <c r="I390" s="164">
        <f t="shared" si="115"/>
        <v>494.67221962478487</v>
      </c>
      <c r="J390" s="164">
        <f t="shared" si="115"/>
        <v>495.572152689478</v>
      </c>
      <c r="K390" s="164">
        <f t="shared" si="115"/>
        <v>498.18393907930198</v>
      </c>
      <c r="L390" s="164">
        <f t="shared" si="115"/>
        <v>500.16618297238142</v>
      </c>
      <c r="M390" s="164">
        <f t="shared" si="115"/>
        <v>0</v>
      </c>
      <c r="N390" s="164">
        <f t="shared" si="115"/>
        <v>0</v>
      </c>
      <c r="O390" s="164">
        <f t="shared" si="115"/>
        <v>518.91309697835993</v>
      </c>
      <c r="P390" s="164">
        <f t="shared" si="115"/>
        <v>0</v>
      </c>
      <c r="Q390" s="164">
        <f t="shared" si="115"/>
        <v>0</v>
      </c>
    </row>
    <row r="391" spans="1:17" ht="12" customHeight="1" x14ac:dyDescent="0.25">
      <c r="A391" s="163" t="s">
        <v>142</v>
      </c>
      <c r="B391" s="162"/>
      <c r="C391" s="162">
        <f t="shared" ref="C391:Q391" si="116">IF(C315=0,0,C315/0.086*1000000/C$55)</f>
        <v>0</v>
      </c>
      <c r="D391" s="162">
        <f t="shared" si="116"/>
        <v>0</v>
      </c>
      <c r="E391" s="162">
        <f t="shared" si="116"/>
        <v>0</v>
      </c>
      <c r="F391" s="162">
        <f t="shared" si="116"/>
        <v>0</v>
      </c>
      <c r="G391" s="162">
        <f t="shared" si="116"/>
        <v>0</v>
      </c>
      <c r="H391" s="162">
        <f t="shared" si="116"/>
        <v>0</v>
      </c>
      <c r="I391" s="162">
        <f t="shared" si="116"/>
        <v>0</v>
      </c>
      <c r="J391" s="162">
        <f t="shared" si="116"/>
        <v>0</v>
      </c>
      <c r="K391" s="162">
        <f t="shared" si="116"/>
        <v>0</v>
      </c>
      <c r="L391" s="162">
        <f t="shared" si="116"/>
        <v>0</v>
      </c>
      <c r="M391" s="162">
        <f t="shared" si="116"/>
        <v>1460.4827118146659</v>
      </c>
      <c r="N391" s="162">
        <f t="shared" si="116"/>
        <v>0</v>
      </c>
      <c r="O391" s="162">
        <f t="shared" si="116"/>
        <v>0</v>
      </c>
      <c r="P391" s="162">
        <f t="shared" si="116"/>
        <v>1734.5265271731244</v>
      </c>
      <c r="Q391" s="162">
        <f t="shared" si="116"/>
        <v>1849.4045472699529</v>
      </c>
    </row>
    <row r="392" spans="1:17" ht="12" customHeight="1" x14ac:dyDescent="0.25">
      <c r="A392" s="161" t="s">
        <v>141</v>
      </c>
      <c r="B392" s="160"/>
      <c r="C392" s="160">
        <f t="shared" ref="C392:Q394" si="117">IF(C316=0,0,C316/0.086*1000000/C$56)</f>
        <v>0</v>
      </c>
      <c r="D392" s="160">
        <f t="shared" si="117"/>
        <v>0</v>
      </c>
      <c r="E392" s="160">
        <f t="shared" si="117"/>
        <v>0</v>
      </c>
      <c r="F392" s="160">
        <f t="shared" si="117"/>
        <v>0</v>
      </c>
      <c r="G392" s="160">
        <f t="shared" si="117"/>
        <v>0</v>
      </c>
      <c r="H392" s="160">
        <f t="shared" si="117"/>
        <v>0</v>
      </c>
      <c r="I392" s="160">
        <f t="shared" si="117"/>
        <v>0</v>
      </c>
      <c r="J392" s="160">
        <f t="shared" si="117"/>
        <v>0</v>
      </c>
      <c r="K392" s="160">
        <f t="shared" si="117"/>
        <v>0</v>
      </c>
      <c r="L392" s="160">
        <f t="shared" si="117"/>
        <v>0</v>
      </c>
      <c r="M392" s="160">
        <f t="shared" si="117"/>
        <v>1415.6143127326004</v>
      </c>
      <c r="N392" s="160">
        <f t="shared" si="117"/>
        <v>0</v>
      </c>
      <c r="O392" s="160">
        <f t="shared" si="117"/>
        <v>0</v>
      </c>
      <c r="P392" s="160">
        <f t="shared" si="117"/>
        <v>1645.681588586925</v>
      </c>
      <c r="Q392" s="160">
        <f t="shared" si="117"/>
        <v>1712.2872283417403</v>
      </c>
    </row>
    <row r="393" spans="1:17" ht="12" customHeight="1" x14ac:dyDescent="0.25">
      <c r="A393" s="148" t="s">
        <v>60</v>
      </c>
      <c r="B393" s="156"/>
      <c r="C393" s="156">
        <f t="shared" si="117"/>
        <v>0</v>
      </c>
      <c r="D393" s="156">
        <f t="shared" si="117"/>
        <v>0</v>
      </c>
      <c r="E393" s="156">
        <f t="shared" si="117"/>
        <v>0</v>
      </c>
      <c r="F393" s="156">
        <f t="shared" si="117"/>
        <v>0</v>
      </c>
      <c r="G393" s="156">
        <f t="shared" si="117"/>
        <v>0</v>
      </c>
      <c r="H393" s="156">
        <f t="shared" si="117"/>
        <v>0</v>
      </c>
      <c r="I393" s="156">
        <f t="shared" si="117"/>
        <v>0</v>
      </c>
      <c r="J393" s="156">
        <f t="shared" si="117"/>
        <v>0</v>
      </c>
      <c r="K393" s="156">
        <f t="shared" si="117"/>
        <v>0</v>
      </c>
      <c r="L393" s="156">
        <f t="shared" si="117"/>
        <v>0</v>
      </c>
      <c r="M393" s="156">
        <f t="shared" si="117"/>
        <v>959.35519313760278</v>
      </c>
      <c r="N393" s="156">
        <f t="shared" si="117"/>
        <v>0</v>
      </c>
      <c r="O393" s="156">
        <f t="shared" si="117"/>
        <v>0</v>
      </c>
      <c r="P393" s="156">
        <f t="shared" si="117"/>
        <v>1135.553659355922</v>
      </c>
      <c r="Q393" s="156">
        <f t="shared" si="117"/>
        <v>1207.3461668290718</v>
      </c>
    </row>
    <row r="394" spans="1:17" ht="12" customHeight="1" x14ac:dyDescent="0.25">
      <c r="A394" s="148" t="s">
        <v>59</v>
      </c>
      <c r="B394" s="156"/>
      <c r="C394" s="156">
        <f t="shared" si="117"/>
        <v>0</v>
      </c>
      <c r="D394" s="156">
        <f t="shared" si="117"/>
        <v>0</v>
      </c>
      <c r="E394" s="156">
        <f t="shared" si="117"/>
        <v>0</v>
      </c>
      <c r="F394" s="156">
        <f t="shared" si="117"/>
        <v>0</v>
      </c>
      <c r="G394" s="156">
        <f t="shared" si="117"/>
        <v>0</v>
      </c>
      <c r="H394" s="156">
        <f t="shared" si="117"/>
        <v>0</v>
      </c>
      <c r="I394" s="156">
        <f t="shared" si="117"/>
        <v>0</v>
      </c>
      <c r="J394" s="156">
        <f t="shared" si="117"/>
        <v>0</v>
      </c>
      <c r="K394" s="156">
        <f t="shared" si="117"/>
        <v>0</v>
      </c>
      <c r="L394" s="156">
        <f t="shared" si="117"/>
        <v>0</v>
      </c>
      <c r="M394" s="156">
        <f t="shared" si="117"/>
        <v>456.25911959499786</v>
      </c>
      <c r="N394" s="156">
        <f t="shared" si="117"/>
        <v>0</v>
      </c>
      <c r="O394" s="156">
        <f t="shared" si="117"/>
        <v>0</v>
      </c>
      <c r="P394" s="156">
        <f t="shared" si="117"/>
        <v>510.12792923100307</v>
      </c>
      <c r="Q394" s="156">
        <f t="shared" si="117"/>
        <v>504.9410615126684</v>
      </c>
    </row>
    <row r="395" spans="1:17" ht="12" customHeight="1" x14ac:dyDescent="0.25">
      <c r="A395" s="158" t="s">
        <v>62</v>
      </c>
      <c r="B395" s="157"/>
      <c r="C395" s="157">
        <f t="shared" ref="C395:Q395" si="118">IF(C319=0,0,C319/0.086*1000000/SUM(C$58:C$59))</f>
        <v>734.98426463093847</v>
      </c>
      <c r="D395" s="157">
        <f t="shared" si="118"/>
        <v>738.97348016249919</v>
      </c>
      <c r="E395" s="157">
        <f t="shared" si="118"/>
        <v>734.79796032076399</v>
      </c>
      <c r="F395" s="157">
        <f t="shared" si="118"/>
        <v>762.80721746569282</v>
      </c>
      <c r="G395" s="157">
        <f t="shared" si="118"/>
        <v>755.57884974565854</v>
      </c>
      <c r="H395" s="157">
        <f t="shared" si="118"/>
        <v>756.86470529680798</v>
      </c>
      <c r="I395" s="157">
        <f t="shared" si="118"/>
        <v>772.22639018919642</v>
      </c>
      <c r="J395" s="157">
        <f t="shared" si="118"/>
        <v>778.42157350232537</v>
      </c>
      <c r="K395" s="157">
        <f t="shared" si="118"/>
        <v>773.87285405467765</v>
      </c>
      <c r="L395" s="157">
        <f t="shared" si="118"/>
        <v>800.73513646546814</v>
      </c>
      <c r="M395" s="157">
        <f t="shared" si="118"/>
        <v>754.35260754218916</v>
      </c>
      <c r="N395" s="157">
        <f t="shared" si="118"/>
        <v>0</v>
      </c>
      <c r="O395" s="157">
        <f t="shared" si="118"/>
        <v>788.77789806124565</v>
      </c>
      <c r="P395" s="157">
        <f t="shared" si="118"/>
        <v>930.10534966789703</v>
      </c>
      <c r="Q395" s="157">
        <f t="shared" si="118"/>
        <v>781.71758700537737</v>
      </c>
    </row>
    <row r="396" spans="1:17" ht="12" customHeight="1" x14ac:dyDescent="0.25">
      <c r="A396" s="23" t="s">
        <v>57</v>
      </c>
      <c r="B396" s="156"/>
      <c r="C396" s="156">
        <f t="shared" ref="C396:Q396" si="119">IF(C320=0,0,C320/0.086*1000000/C$58)</f>
        <v>734.98426463093847</v>
      </c>
      <c r="D396" s="156">
        <f t="shared" si="119"/>
        <v>738.97348016249919</v>
      </c>
      <c r="E396" s="156">
        <f t="shared" si="119"/>
        <v>734.79796032076399</v>
      </c>
      <c r="F396" s="156">
        <f t="shared" si="119"/>
        <v>762.80721746569282</v>
      </c>
      <c r="G396" s="156">
        <f t="shared" si="119"/>
        <v>755.57884974565854</v>
      </c>
      <c r="H396" s="156">
        <f t="shared" si="119"/>
        <v>756.86470529680798</v>
      </c>
      <c r="I396" s="156">
        <f t="shared" si="119"/>
        <v>772.22639018919642</v>
      </c>
      <c r="J396" s="156">
        <f t="shared" si="119"/>
        <v>778.42157350232537</v>
      </c>
      <c r="K396" s="156">
        <f t="shared" si="119"/>
        <v>773.87285405467765</v>
      </c>
      <c r="L396" s="156">
        <f t="shared" si="119"/>
        <v>800.73513646546814</v>
      </c>
      <c r="M396" s="156">
        <f t="shared" si="119"/>
        <v>754.35260754218916</v>
      </c>
      <c r="N396" s="156">
        <f t="shared" si="119"/>
        <v>0</v>
      </c>
      <c r="O396" s="156">
        <f t="shared" si="119"/>
        <v>788.77789806124565</v>
      </c>
      <c r="P396" s="156">
        <f t="shared" si="119"/>
        <v>0</v>
      </c>
      <c r="Q396" s="156">
        <f t="shared" si="119"/>
        <v>781.71758700537737</v>
      </c>
    </row>
    <row r="397" spans="1:17" ht="12" customHeight="1" x14ac:dyDescent="0.25">
      <c r="A397" s="29" t="s">
        <v>140</v>
      </c>
      <c r="B397" s="57"/>
      <c r="C397" s="57">
        <f t="shared" ref="C397:Q397" si="120">IF(C321=0,0,C321/0.086*1000000/C$59)</f>
        <v>0</v>
      </c>
      <c r="D397" s="57">
        <f t="shared" si="120"/>
        <v>0</v>
      </c>
      <c r="E397" s="57">
        <f t="shared" si="120"/>
        <v>0</v>
      </c>
      <c r="F397" s="57">
        <f t="shared" si="120"/>
        <v>0</v>
      </c>
      <c r="G397" s="57">
        <f t="shared" si="120"/>
        <v>0</v>
      </c>
      <c r="H397" s="57">
        <f t="shared" si="120"/>
        <v>0</v>
      </c>
      <c r="I397" s="57">
        <f t="shared" si="120"/>
        <v>0</v>
      </c>
      <c r="J397" s="57">
        <f t="shared" si="120"/>
        <v>0</v>
      </c>
      <c r="K397" s="57">
        <f t="shared" si="120"/>
        <v>0</v>
      </c>
      <c r="L397" s="57">
        <f t="shared" si="120"/>
        <v>0</v>
      </c>
      <c r="M397" s="57">
        <f t="shared" si="120"/>
        <v>0</v>
      </c>
      <c r="N397" s="57">
        <f t="shared" si="120"/>
        <v>0</v>
      </c>
      <c r="O397" s="57">
        <f t="shared" si="120"/>
        <v>0</v>
      </c>
      <c r="P397" s="57">
        <f t="shared" si="120"/>
        <v>930.10534966789703</v>
      </c>
      <c r="Q397" s="57">
        <f t="shared" si="120"/>
        <v>0</v>
      </c>
    </row>
    <row r="399" spans="1:17" ht="12" customHeight="1" x14ac:dyDescent="0.25">
      <c r="A399" s="152" t="s">
        <v>187</v>
      </c>
      <c r="B399" s="168"/>
      <c r="C399" s="168">
        <f t="shared" ref="C399:Q399" si="121">SUM(C400,C403,C405,C414)</f>
        <v>3779.7006319105858</v>
      </c>
      <c r="D399" s="168">
        <f t="shared" si="121"/>
        <v>3823.6928188297084</v>
      </c>
      <c r="E399" s="168">
        <f t="shared" si="121"/>
        <v>3865.9012936014119</v>
      </c>
      <c r="F399" s="168">
        <f t="shared" si="121"/>
        <v>4035.6828795525084</v>
      </c>
      <c r="G399" s="168">
        <f t="shared" si="121"/>
        <v>3961.9287613946185</v>
      </c>
      <c r="H399" s="168">
        <f t="shared" si="121"/>
        <v>3794.060204235715</v>
      </c>
      <c r="I399" s="168">
        <f t="shared" si="121"/>
        <v>3514.3333949885555</v>
      </c>
      <c r="J399" s="168">
        <f t="shared" si="121"/>
        <v>3572.6411180486753</v>
      </c>
      <c r="K399" s="168">
        <f t="shared" si="121"/>
        <v>3548.4641043637025</v>
      </c>
      <c r="L399" s="168">
        <f t="shared" si="121"/>
        <v>3580.1784865981008</v>
      </c>
      <c r="M399" s="168">
        <f t="shared" si="121"/>
        <v>2604.7135239486588</v>
      </c>
      <c r="N399" s="168">
        <f t="shared" si="121"/>
        <v>0</v>
      </c>
      <c r="O399" s="168">
        <f t="shared" si="121"/>
        <v>3253.9284686201649</v>
      </c>
      <c r="P399" s="168">
        <f t="shared" si="121"/>
        <v>2074.8780636376368</v>
      </c>
      <c r="Q399" s="168">
        <f t="shared" si="121"/>
        <v>2490.8946964670195</v>
      </c>
    </row>
    <row r="400" spans="1:17" ht="12" customHeight="1" x14ac:dyDescent="0.25">
      <c r="A400" s="158" t="s">
        <v>65</v>
      </c>
      <c r="B400" s="157"/>
      <c r="C400" s="157">
        <f t="shared" ref="C400:Q400" si="122">SUM(C401:C402)</f>
        <v>2862.1094932090573</v>
      </c>
      <c r="D400" s="157">
        <f t="shared" si="122"/>
        <v>2915.7353854188768</v>
      </c>
      <c r="E400" s="157">
        <f t="shared" si="122"/>
        <v>2964.4351505409245</v>
      </c>
      <c r="F400" s="157">
        <f t="shared" si="122"/>
        <v>3122.876250755849</v>
      </c>
      <c r="G400" s="157">
        <f t="shared" si="122"/>
        <v>3061.8528271200089</v>
      </c>
      <c r="H400" s="157">
        <f t="shared" si="122"/>
        <v>2907.2416926938445</v>
      </c>
      <c r="I400" s="157">
        <f t="shared" si="122"/>
        <v>2624.971355895163</v>
      </c>
      <c r="J400" s="157">
        <f t="shared" si="122"/>
        <v>2699.6048383645725</v>
      </c>
      <c r="K400" s="157">
        <f t="shared" si="122"/>
        <v>2680.4975739188121</v>
      </c>
      <c r="L400" s="157">
        <f t="shared" si="122"/>
        <v>2697.9428996600795</v>
      </c>
      <c r="M400" s="157">
        <f t="shared" si="122"/>
        <v>2245.8607919189826</v>
      </c>
      <c r="N400" s="157">
        <f t="shared" si="122"/>
        <v>0</v>
      </c>
      <c r="O400" s="157">
        <f t="shared" si="122"/>
        <v>2353.6554105482564</v>
      </c>
      <c r="P400" s="157">
        <f t="shared" si="122"/>
        <v>2074.8780636376368</v>
      </c>
      <c r="Q400" s="157">
        <f t="shared" si="122"/>
        <v>2124.9039613966515</v>
      </c>
    </row>
    <row r="401" spans="1:17" ht="12" customHeight="1" x14ac:dyDescent="0.25">
      <c r="A401" s="23" t="s">
        <v>84</v>
      </c>
      <c r="B401" s="156"/>
      <c r="C401" s="156">
        <f t="shared" ref="C401:Q401" si="123">IF(C344=0,0,C344*1000000/C$49)</f>
        <v>2862.1094932090573</v>
      </c>
      <c r="D401" s="156">
        <f t="shared" si="123"/>
        <v>2915.7353854188768</v>
      </c>
      <c r="E401" s="156">
        <f t="shared" si="123"/>
        <v>2964.4351505409245</v>
      </c>
      <c r="F401" s="156">
        <f t="shared" si="123"/>
        <v>3122.876250755849</v>
      </c>
      <c r="G401" s="156">
        <f t="shared" si="123"/>
        <v>3061.8528271200089</v>
      </c>
      <c r="H401" s="156">
        <f t="shared" si="123"/>
        <v>2907.2416926938445</v>
      </c>
      <c r="I401" s="156">
        <f t="shared" si="123"/>
        <v>2624.971355895163</v>
      </c>
      <c r="J401" s="156">
        <f t="shared" si="123"/>
        <v>2699.6048383645725</v>
      </c>
      <c r="K401" s="156">
        <f t="shared" si="123"/>
        <v>2680.4975739188121</v>
      </c>
      <c r="L401" s="156">
        <f t="shared" si="123"/>
        <v>2697.9428996600795</v>
      </c>
      <c r="M401" s="156">
        <f t="shared" si="123"/>
        <v>2245.8607919189826</v>
      </c>
      <c r="N401" s="156">
        <f t="shared" si="123"/>
        <v>0</v>
      </c>
      <c r="O401" s="156">
        <f t="shared" si="123"/>
        <v>2353.6554105482564</v>
      </c>
      <c r="P401" s="156">
        <f t="shared" si="123"/>
        <v>2074.8780636376368</v>
      </c>
      <c r="Q401" s="156">
        <f t="shared" si="123"/>
        <v>2124.9039613966515</v>
      </c>
    </row>
    <row r="402" spans="1:17" ht="12" customHeight="1" x14ac:dyDescent="0.25">
      <c r="A402" s="23" t="s">
        <v>60</v>
      </c>
      <c r="B402" s="156"/>
      <c r="C402" s="156">
        <f t="shared" ref="C402:Q402" si="124">IF(C345=0,0,C345*1000000/C$49)</f>
        <v>0</v>
      </c>
      <c r="D402" s="156">
        <f t="shared" si="124"/>
        <v>0</v>
      </c>
      <c r="E402" s="156">
        <f t="shared" si="124"/>
        <v>0</v>
      </c>
      <c r="F402" s="156">
        <f t="shared" si="124"/>
        <v>0</v>
      </c>
      <c r="G402" s="156">
        <f t="shared" si="124"/>
        <v>0</v>
      </c>
      <c r="H402" s="156">
        <f t="shared" si="124"/>
        <v>0</v>
      </c>
      <c r="I402" s="156">
        <f t="shared" si="124"/>
        <v>0</v>
      </c>
      <c r="J402" s="156">
        <f t="shared" si="124"/>
        <v>0</v>
      </c>
      <c r="K402" s="156">
        <f t="shared" si="124"/>
        <v>0</v>
      </c>
      <c r="L402" s="156">
        <f t="shared" si="124"/>
        <v>0</v>
      </c>
      <c r="M402" s="156">
        <f t="shared" si="124"/>
        <v>0</v>
      </c>
      <c r="N402" s="156">
        <f t="shared" si="124"/>
        <v>0</v>
      </c>
      <c r="O402" s="156">
        <f t="shared" si="124"/>
        <v>0</v>
      </c>
      <c r="P402" s="156">
        <f t="shared" si="124"/>
        <v>0</v>
      </c>
      <c r="Q402" s="156">
        <f t="shared" si="124"/>
        <v>0</v>
      </c>
    </row>
    <row r="403" spans="1:17" ht="12" customHeight="1" x14ac:dyDescent="0.25">
      <c r="A403" s="158" t="s">
        <v>112</v>
      </c>
      <c r="B403" s="157"/>
      <c r="C403" s="157">
        <f t="shared" ref="C403:Q403" si="125">C404</f>
        <v>0</v>
      </c>
      <c r="D403" s="157">
        <f t="shared" si="125"/>
        <v>0</v>
      </c>
      <c r="E403" s="157">
        <f t="shared" si="125"/>
        <v>0</v>
      </c>
      <c r="F403" s="157">
        <f t="shared" si="125"/>
        <v>0</v>
      </c>
      <c r="G403" s="157">
        <f t="shared" si="125"/>
        <v>0</v>
      </c>
      <c r="H403" s="157">
        <f t="shared" si="125"/>
        <v>0</v>
      </c>
      <c r="I403" s="157">
        <f t="shared" si="125"/>
        <v>0</v>
      </c>
      <c r="J403" s="157">
        <f t="shared" si="125"/>
        <v>0</v>
      </c>
      <c r="K403" s="157">
        <f t="shared" si="125"/>
        <v>0</v>
      </c>
      <c r="L403" s="157">
        <f t="shared" si="125"/>
        <v>0</v>
      </c>
      <c r="M403" s="157">
        <f t="shared" si="125"/>
        <v>0</v>
      </c>
      <c r="N403" s="157">
        <f t="shared" si="125"/>
        <v>0</v>
      </c>
      <c r="O403" s="157">
        <f t="shared" si="125"/>
        <v>0</v>
      </c>
      <c r="P403" s="157">
        <f t="shared" si="125"/>
        <v>0</v>
      </c>
      <c r="Q403" s="157">
        <f t="shared" si="125"/>
        <v>0</v>
      </c>
    </row>
    <row r="404" spans="1:17" ht="12" customHeight="1" x14ac:dyDescent="0.25">
      <c r="A404" s="23" t="s">
        <v>60</v>
      </c>
      <c r="B404" s="156"/>
      <c r="C404" s="156">
        <f t="shared" ref="C404:Q404" si="126">IF(C347=0,0,C347*1000000/C$49)</f>
        <v>0</v>
      </c>
      <c r="D404" s="156">
        <f t="shared" si="126"/>
        <v>0</v>
      </c>
      <c r="E404" s="156">
        <f t="shared" si="126"/>
        <v>0</v>
      </c>
      <c r="F404" s="156">
        <f t="shared" si="126"/>
        <v>0</v>
      </c>
      <c r="G404" s="156">
        <f t="shared" si="126"/>
        <v>0</v>
      </c>
      <c r="H404" s="156">
        <f t="shared" si="126"/>
        <v>0</v>
      </c>
      <c r="I404" s="156">
        <f t="shared" si="126"/>
        <v>0</v>
      </c>
      <c r="J404" s="156">
        <f t="shared" si="126"/>
        <v>0</v>
      </c>
      <c r="K404" s="156">
        <f t="shared" si="126"/>
        <v>0</v>
      </c>
      <c r="L404" s="156">
        <f t="shared" si="126"/>
        <v>0</v>
      </c>
      <c r="M404" s="156">
        <f t="shared" si="126"/>
        <v>0</v>
      </c>
      <c r="N404" s="156">
        <f t="shared" si="126"/>
        <v>0</v>
      </c>
      <c r="O404" s="156">
        <f t="shared" si="126"/>
        <v>0</v>
      </c>
      <c r="P404" s="156">
        <f t="shared" si="126"/>
        <v>0</v>
      </c>
      <c r="Q404" s="156">
        <f t="shared" si="126"/>
        <v>0</v>
      </c>
    </row>
    <row r="405" spans="1:17" ht="12" customHeight="1" x14ac:dyDescent="0.25">
      <c r="A405" s="158" t="s">
        <v>63</v>
      </c>
      <c r="B405" s="157"/>
      <c r="C405" s="157">
        <f t="shared" ref="C405:Q405" si="127">IF(C348=0,0,C348*1000000/SUM(C$53:C$56))</f>
        <v>547.67148694290802</v>
      </c>
      <c r="D405" s="157">
        <f t="shared" si="127"/>
        <v>537.97229374387121</v>
      </c>
      <c r="E405" s="157">
        <f t="shared" si="127"/>
        <v>535.18254303375647</v>
      </c>
      <c r="F405" s="157">
        <f t="shared" si="127"/>
        <v>535.71854736885552</v>
      </c>
      <c r="G405" s="157">
        <f t="shared" si="127"/>
        <v>528.25314804401319</v>
      </c>
      <c r="H405" s="157">
        <f t="shared" si="127"/>
        <v>516.05916278933091</v>
      </c>
      <c r="I405" s="157">
        <f t="shared" si="127"/>
        <v>513.70013791462975</v>
      </c>
      <c r="J405" s="157">
        <f t="shared" si="127"/>
        <v>496.72433271321751</v>
      </c>
      <c r="K405" s="157">
        <f t="shared" si="127"/>
        <v>495.77944454795403</v>
      </c>
      <c r="L405" s="157">
        <f t="shared" si="127"/>
        <v>499.30795922480962</v>
      </c>
      <c r="M405" s="157">
        <f t="shared" si="127"/>
        <v>0</v>
      </c>
      <c r="N405" s="157">
        <f t="shared" si="127"/>
        <v>0</v>
      </c>
      <c r="O405" s="157">
        <f t="shared" si="127"/>
        <v>528.33335268740802</v>
      </c>
      <c r="P405" s="157">
        <f t="shared" si="127"/>
        <v>0</v>
      </c>
      <c r="Q405" s="157">
        <f t="shared" si="127"/>
        <v>0</v>
      </c>
    </row>
    <row r="406" spans="1:17" ht="12" customHeight="1" x14ac:dyDescent="0.25">
      <c r="A406" s="167" t="s">
        <v>169</v>
      </c>
      <c r="B406" s="132"/>
      <c r="C406" s="132">
        <f t="shared" ref="C406:Q406" si="128">IF(C349=0,0,C349*1000000/C$53)</f>
        <v>551.01353549844566</v>
      </c>
      <c r="D406" s="132">
        <f t="shared" si="128"/>
        <v>541.21548228648226</v>
      </c>
      <c r="E406" s="132">
        <f t="shared" si="128"/>
        <v>540.45278695095828</v>
      </c>
      <c r="F406" s="132">
        <f t="shared" si="128"/>
        <v>539.12797154055966</v>
      </c>
      <c r="G406" s="132">
        <f t="shared" si="128"/>
        <v>535.04601888217542</v>
      </c>
      <c r="H406" s="132">
        <f t="shared" si="128"/>
        <v>530.86901814254259</v>
      </c>
      <c r="I406" s="132">
        <f t="shared" si="128"/>
        <v>529.98283037852957</v>
      </c>
      <c r="J406" s="132">
        <f t="shared" si="128"/>
        <v>526.09463630446226</v>
      </c>
      <c r="K406" s="132">
        <f t="shared" si="128"/>
        <v>525.32375702698209</v>
      </c>
      <c r="L406" s="132">
        <f t="shared" si="128"/>
        <v>523.3205200399151</v>
      </c>
      <c r="M406" s="132">
        <f t="shared" si="128"/>
        <v>0</v>
      </c>
      <c r="N406" s="132">
        <f t="shared" si="128"/>
        <v>0</v>
      </c>
      <c r="O406" s="132">
        <f t="shared" si="128"/>
        <v>541.49355995919711</v>
      </c>
      <c r="P406" s="132">
        <f t="shared" si="128"/>
        <v>0</v>
      </c>
      <c r="Q406" s="132">
        <f t="shared" si="128"/>
        <v>0</v>
      </c>
    </row>
    <row r="407" spans="1:17" ht="12" customHeight="1" x14ac:dyDescent="0.25">
      <c r="A407" s="167" t="s">
        <v>168</v>
      </c>
      <c r="B407" s="132"/>
      <c r="C407" s="132">
        <f t="shared" ref="C407:Q407" si="129">IF(C350=0,0,C350*1000000/C$54)</f>
        <v>364.74880957119052</v>
      </c>
      <c r="D407" s="132">
        <f t="shared" si="129"/>
        <v>358.02810340702086</v>
      </c>
      <c r="E407" s="132">
        <f t="shared" si="129"/>
        <v>357.75260146149162</v>
      </c>
      <c r="F407" s="132">
        <f t="shared" si="129"/>
        <v>356.82996273829372</v>
      </c>
      <c r="G407" s="132">
        <f t="shared" si="129"/>
        <v>354.78981116547186</v>
      </c>
      <c r="H407" s="132">
        <f t="shared" si="129"/>
        <v>355.45440769939154</v>
      </c>
      <c r="I407" s="132">
        <f t="shared" si="129"/>
        <v>356.19026254939922</v>
      </c>
      <c r="J407" s="132">
        <f t="shared" si="129"/>
        <v>353.4525413785916</v>
      </c>
      <c r="K407" s="132">
        <f t="shared" si="129"/>
        <v>352.10185324571887</v>
      </c>
      <c r="L407" s="132">
        <f t="shared" si="129"/>
        <v>349.72782227101629</v>
      </c>
      <c r="M407" s="132">
        <f t="shared" si="129"/>
        <v>0</v>
      </c>
      <c r="N407" s="132">
        <f t="shared" si="129"/>
        <v>0</v>
      </c>
      <c r="O407" s="132">
        <f t="shared" si="129"/>
        <v>357.44333731068855</v>
      </c>
      <c r="P407" s="132">
        <f t="shared" si="129"/>
        <v>0</v>
      </c>
      <c r="Q407" s="132">
        <f t="shared" si="129"/>
        <v>0</v>
      </c>
    </row>
    <row r="408" spans="1:17" ht="12" customHeight="1" x14ac:dyDescent="0.25">
      <c r="A408" s="166" t="s">
        <v>57</v>
      </c>
      <c r="B408" s="165"/>
      <c r="C408" s="165">
        <f t="shared" ref="C408:Q408" si="130">IF(C351=0,0,C351*1000000/C$54)</f>
        <v>364.74880957119052</v>
      </c>
      <c r="D408" s="165">
        <f t="shared" si="130"/>
        <v>358.02810340702086</v>
      </c>
      <c r="E408" s="165">
        <f t="shared" si="130"/>
        <v>357.75260146149162</v>
      </c>
      <c r="F408" s="165">
        <f t="shared" si="130"/>
        <v>356.82996273829372</v>
      </c>
      <c r="G408" s="165">
        <f t="shared" si="130"/>
        <v>354.78981116547186</v>
      </c>
      <c r="H408" s="165">
        <f t="shared" si="130"/>
        <v>355.45440769939154</v>
      </c>
      <c r="I408" s="165">
        <f t="shared" si="130"/>
        <v>356.19026254939922</v>
      </c>
      <c r="J408" s="165">
        <f t="shared" si="130"/>
        <v>353.4525413785916</v>
      </c>
      <c r="K408" s="165">
        <f t="shared" si="130"/>
        <v>352.10185324571887</v>
      </c>
      <c r="L408" s="165">
        <f t="shared" si="130"/>
        <v>349.72782227101629</v>
      </c>
      <c r="M408" s="165">
        <f t="shared" si="130"/>
        <v>0</v>
      </c>
      <c r="N408" s="165">
        <f t="shared" si="130"/>
        <v>0</v>
      </c>
      <c r="O408" s="165">
        <f t="shared" si="130"/>
        <v>357.44333731068855</v>
      </c>
      <c r="P408" s="165">
        <f t="shared" si="130"/>
        <v>0</v>
      </c>
      <c r="Q408" s="165">
        <f t="shared" si="130"/>
        <v>0</v>
      </c>
    </row>
    <row r="409" spans="1:17" ht="12" customHeight="1" x14ac:dyDescent="0.25">
      <c r="A409" s="147" t="s">
        <v>59</v>
      </c>
      <c r="B409" s="164"/>
      <c r="C409" s="164">
        <f t="shared" ref="C409:Q409" si="131">IF(C352=0,0,C352*1000000/C$54)</f>
        <v>0</v>
      </c>
      <c r="D409" s="164">
        <f t="shared" si="131"/>
        <v>0</v>
      </c>
      <c r="E409" s="164">
        <f t="shared" si="131"/>
        <v>0</v>
      </c>
      <c r="F409" s="164">
        <f t="shared" si="131"/>
        <v>0</v>
      </c>
      <c r="G409" s="164">
        <f t="shared" si="131"/>
        <v>0</v>
      </c>
      <c r="H409" s="164">
        <f t="shared" si="131"/>
        <v>0</v>
      </c>
      <c r="I409" s="164">
        <f t="shared" si="131"/>
        <v>0</v>
      </c>
      <c r="J409" s="164">
        <f t="shared" si="131"/>
        <v>0</v>
      </c>
      <c r="K409" s="164">
        <f t="shared" si="131"/>
        <v>0</v>
      </c>
      <c r="L409" s="164">
        <f t="shared" si="131"/>
        <v>0</v>
      </c>
      <c r="M409" s="164">
        <f t="shared" si="131"/>
        <v>0</v>
      </c>
      <c r="N409" s="164">
        <f t="shared" si="131"/>
        <v>0</v>
      </c>
      <c r="O409" s="164">
        <f t="shared" si="131"/>
        <v>0</v>
      </c>
      <c r="P409" s="164">
        <f t="shared" si="131"/>
        <v>0</v>
      </c>
      <c r="Q409" s="164">
        <f t="shared" si="131"/>
        <v>0</v>
      </c>
    </row>
    <row r="410" spans="1:17" ht="12" customHeight="1" x14ac:dyDescent="0.25">
      <c r="A410" s="163" t="s">
        <v>142</v>
      </c>
      <c r="B410" s="162"/>
      <c r="C410" s="162">
        <f t="shared" ref="C410:Q410" si="132">IF(C353=0,0,C353*1000000/C$55)</f>
        <v>0</v>
      </c>
      <c r="D410" s="162">
        <f t="shared" si="132"/>
        <v>0</v>
      </c>
      <c r="E410" s="162">
        <f t="shared" si="132"/>
        <v>0</v>
      </c>
      <c r="F410" s="162">
        <f t="shared" si="132"/>
        <v>0</v>
      </c>
      <c r="G410" s="162">
        <f t="shared" si="132"/>
        <v>0</v>
      </c>
      <c r="H410" s="162">
        <f t="shared" si="132"/>
        <v>0</v>
      </c>
      <c r="I410" s="162">
        <f t="shared" si="132"/>
        <v>0</v>
      </c>
      <c r="J410" s="162">
        <f t="shared" si="132"/>
        <v>0</v>
      </c>
      <c r="K410" s="162">
        <f t="shared" si="132"/>
        <v>0</v>
      </c>
      <c r="L410" s="162">
        <f t="shared" si="132"/>
        <v>0</v>
      </c>
      <c r="M410" s="162">
        <f t="shared" si="132"/>
        <v>0</v>
      </c>
      <c r="N410" s="162">
        <f t="shared" si="132"/>
        <v>0</v>
      </c>
      <c r="O410" s="162">
        <f t="shared" si="132"/>
        <v>0</v>
      </c>
      <c r="P410" s="162">
        <f t="shared" si="132"/>
        <v>0</v>
      </c>
      <c r="Q410" s="162">
        <f t="shared" si="132"/>
        <v>0</v>
      </c>
    </row>
    <row r="411" spans="1:17" ht="12" customHeight="1" x14ac:dyDescent="0.25">
      <c r="A411" s="161" t="s">
        <v>141</v>
      </c>
      <c r="B411" s="160"/>
      <c r="C411" s="160">
        <f t="shared" ref="C411:Q411" si="133">IF(C354=0,0,C354*1000000/C$56)</f>
        <v>0</v>
      </c>
      <c r="D411" s="160">
        <f t="shared" si="133"/>
        <v>0</v>
      </c>
      <c r="E411" s="160">
        <f t="shared" si="133"/>
        <v>0</v>
      </c>
      <c r="F411" s="160">
        <f t="shared" si="133"/>
        <v>0</v>
      </c>
      <c r="G411" s="160">
        <f t="shared" si="133"/>
        <v>0</v>
      </c>
      <c r="H411" s="160">
        <f t="shared" si="133"/>
        <v>0</v>
      </c>
      <c r="I411" s="160">
        <f t="shared" si="133"/>
        <v>0</v>
      </c>
      <c r="J411" s="160">
        <f t="shared" si="133"/>
        <v>0</v>
      </c>
      <c r="K411" s="160">
        <f t="shared" si="133"/>
        <v>0</v>
      </c>
      <c r="L411" s="160">
        <f t="shared" si="133"/>
        <v>0</v>
      </c>
      <c r="M411" s="160">
        <f t="shared" si="133"/>
        <v>0</v>
      </c>
      <c r="N411" s="160">
        <f t="shared" si="133"/>
        <v>0</v>
      </c>
      <c r="O411" s="160">
        <f t="shared" si="133"/>
        <v>0</v>
      </c>
      <c r="P411" s="160">
        <f t="shared" si="133"/>
        <v>0</v>
      </c>
      <c r="Q411" s="160">
        <f t="shared" si="133"/>
        <v>0</v>
      </c>
    </row>
    <row r="412" spans="1:17" ht="12" customHeight="1" x14ac:dyDescent="0.25">
      <c r="A412" s="148" t="s">
        <v>60</v>
      </c>
      <c r="B412" s="156"/>
      <c r="C412" s="156">
        <f t="shared" ref="C412:Q412" si="134">IF(C355=0,0,C355*1000000/C$56)</f>
        <v>0</v>
      </c>
      <c r="D412" s="156">
        <f t="shared" si="134"/>
        <v>0</v>
      </c>
      <c r="E412" s="156">
        <f t="shared" si="134"/>
        <v>0</v>
      </c>
      <c r="F412" s="156">
        <f t="shared" si="134"/>
        <v>0</v>
      </c>
      <c r="G412" s="156">
        <f t="shared" si="134"/>
        <v>0</v>
      </c>
      <c r="H412" s="156">
        <f t="shared" si="134"/>
        <v>0</v>
      </c>
      <c r="I412" s="156">
        <f t="shared" si="134"/>
        <v>0</v>
      </c>
      <c r="J412" s="156">
        <f t="shared" si="134"/>
        <v>0</v>
      </c>
      <c r="K412" s="156">
        <f t="shared" si="134"/>
        <v>0</v>
      </c>
      <c r="L412" s="156">
        <f t="shared" si="134"/>
        <v>0</v>
      </c>
      <c r="M412" s="156">
        <f t="shared" si="134"/>
        <v>0</v>
      </c>
      <c r="N412" s="156">
        <f t="shared" si="134"/>
        <v>0</v>
      </c>
      <c r="O412" s="156">
        <f t="shared" si="134"/>
        <v>0</v>
      </c>
      <c r="P412" s="156">
        <f t="shared" si="134"/>
        <v>0</v>
      </c>
      <c r="Q412" s="156">
        <f t="shared" si="134"/>
        <v>0</v>
      </c>
    </row>
    <row r="413" spans="1:17" ht="12" customHeight="1" x14ac:dyDescent="0.25">
      <c r="A413" s="148" t="s">
        <v>59</v>
      </c>
      <c r="B413" s="156"/>
      <c r="C413" s="156">
        <f t="shared" ref="C413:Q413" si="135">IF(C356=0,0,C356*1000000/C$56)</f>
        <v>0</v>
      </c>
      <c r="D413" s="156">
        <f t="shared" si="135"/>
        <v>0</v>
      </c>
      <c r="E413" s="156">
        <f t="shared" si="135"/>
        <v>0</v>
      </c>
      <c r="F413" s="156">
        <f t="shared" si="135"/>
        <v>0</v>
      </c>
      <c r="G413" s="156">
        <f t="shared" si="135"/>
        <v>0</v>
      </c>
      <c r="H413" s="156">
        <f t="shared" si="135"/>
        <v>0</v>
      </c>
      <c r="I413" s="156">
        <f t="shared" si="135"/>
        <v>0</v>
      </c>
      <c r="J413" s="156">
        <f t="shared" si="135"/>
        <v>0</v>
      </c>
      <c r="K413" s="156">
        <f t="shared" si="135"/>
        <v>0</v>
      </c>
      <c r="L413" s="156">
        <f t="shared" si="135"/>
        <v>0</v>
      </c>
      <c r="M413" s="156">
        <f t="shared" si="135"/>
        <v>0</v>
      </c>
      <c r="N413" s="156">
        <f t="shared" si="135"/>
        <v>0</v>
      </c>
      <c r="O413" s="156">
        <f t="shared" si="135"/>
        <v>0</v>
      </c>
      <c r="P413" s="156">
        <f t="shared" si="135"/>
        <v>0</v>
      </c>
      <c r="Q413" s="156">
        <f t="shared" si="135"/>
        <v>0</v>
      </c>
    </row>
    <row r="414" spans="1:17" ht="12" customHeight="1" x14ac:dyDescent="0.25">
      <c r="A414" s="158" t="s">
        <v>62</v>
      </c>
      <c r="B414" s="157"/>
      <c r="C414" s="157">
        <f t="shared" ref="C414:Q414" si="136">IF(C357=0,0,C357*1000000/SUM(C$58:C$59))</f>
        <v>369.91965175862043</v>
      </c>
      <c r="D414" s="157">
        <f t="shared" si="136"/>
        <v>369.98513966696049</v>
      </c>
      <c r="E414" s="157">
        <f t="shared" si="136"/>
        <v>366.28360002673128</v>
      </c>
      <c r="F414" s="157">
        <f t="shared" si="136"/>
        <v>377.08808142780396</v>
      </c>
      <c r="G414" s="157">
        <f t="shared" si="136"/>
        <v>371.82278623059631</v>
      </c>
      <c r="H414" s="157">
        <f t="shared" si="136"/>
        <v>370.75934875253984</v>
      </c>
      <c r="I414" s="157">
        <f t="shared" si="136"/>
        <v>375.66190117876272</v>
      </c>
      <c r="J414" s="157">
        <f t="shared" si="136"/>
        <v>376.31194697088557</v>
      </c>
      <c r="K414" s="157">
        <f t="shared" si="136"/>
        <v>372.18708589693637</v>
      </c>
      <c r="L414" s="157">
        <f t="shared" si="136"/>
        <v>382.92762771321145</v>
      </c>
      <c r="M414" s="157">
        <f t="shared" si="136"/>
        <v>358.85273202967613</v>
      </c>
      <c r="N414" s="157">
        <f t="shared" si="136"/>
        <v>0</v>
      </c>
      <c r="O414" s="157">
        <f t="shared" si="136"/>
        <v>371.93970538450066</v>
      </c>
      <c r="P414" s="157">
        <f t="shared" si="136"/>
        <v>0</v>
      </c>
      <c r="Q414" s="157">
        <f t="shared" si="136"/>
        <v>365.9907350703678</v>
      </c>
    </row>
    <row r="415" spans="1:17" ht="12" customHeight="1" x14ac:dyDescent="0.25">
      <c r="A415" s="23" t="s">
        <v>57</v>
      </c>
      <c r="B415" s="156"/>
      <c r="C415" s="156">
        <f t="shared" ref="C415:Q415" si="137">IF(C358=0,0,C358*1000000/C$58)</f>
        <v>369.91965175862043</v>
      </c>
      <c r="D415" s="156">
        <f t="shared" si="137"/>
        <v>369.98513966696049</v>
      </c>
      <c r="E415" s="156">
        <f t="shared" si="137"/>
        <v>366.28360002673128</v>
      </c>
      <c r="F415" s="156">
        <f t="shared" si="137"/>
        <v>377.08808142780396</v>
      </c>
      <c r="G415" s="156">
        <f t="shared" si="137"/>
        <v>371.82278623059631</v>
      </c>
      <c r="H415" s="156">
        <f t="shared" si="137"/>
        <v>370.75934875253984</v>
      </c>
      <c r="I415" s="156">
        <f t="shared" si="137"/>
        <v>375.66190117876272</v>
      </c>
      <c r="J415" s="156">
        <f t="shared" si="137"/>
        <v>376.31194697088557</v>
      </c>
      <c r="K415" s="156">
        <f t="shared" si="137"/>
        <v>372.18708589693637</v>
      </c>
      <c r="L415" s="156">
        <f t="shared" si="137"/>
        <v>382.92762771321145</v>
      </c>
      <c r="M415" s="156">
        <f t="shared" si="137"/>
        <v>358.85273202967613</v>
      </c>
      <c r="N415" s="156">
        <f t="shared" si="137"/>
        <v>0</v>
      </c>
      <c r="O415" s="156">
        <f t="shared" si="137"/>
        <v>371.93970538450066</v>
      </c>
      <c r="P415" s="156">
        <f t="shared" si="137"/>
        <v>0</v>
      </c>
      <c r="Q415" s="156">
        <f t="shared" si="137"/>
        <v>365.9907350703678</v>
      </c>
    </row>
    <row r="416" spans="1:17" ht="12" customHeight="1" x14ac:dyDescent="0.25">
      <c r="A416" s="29" t="s">
        <v>140</v>
      </c>
      <c r="B416" s="57"/>
      <c r="C416" s="57">
        <f t="shared" ref="C416:Q416" si="138">IF(C359=0,0,C359*1000000/C$59)</f>
        <v>0</v>
      </c>
      <c r="D416" s="57">
        <f t="shared" si="138"/>
        <v>0</v>
      </c>
      <c r="E416" s="57">
        <f t="shared" si="138"/>
        <v>0</v>
      </c>
      <c r="F416" s="57">
        <f t="shared" si="138"/>
        <v>0</v>
      </c>
      <c r="G416" s="57">
        <f t="shared" si="138"/>
        <v>0</v>
      </c>
      <c r="H416" s="57">
        <f t="shared" si="138"/>
        <v>0</v>
      </c>
      <c r="I416" s="57">
        <f t="shared" si="138"/>
        <v>0</v>
      </c>
      <c r="J416" s="57">
        <f t="shared" si="138"/>
        <v>0</v>
      </c>
      <c r="K416" s="57">
        <f t="shared" si="138"/>
        <v>0</v>
      </c>
      <c r="L416" s="57">
        <f t="shared" si="138"/>
        <v>0</v>
      </c>
      <c r="M416" s="57">
        <f t="shared" si="138"/>
        <v>0</v>
      </c>
      <c r="N416" s="57">
        <f t="shared" si="138"/>
        <v>0</v>
      </c>
      <c r="O416" s="57">
        <f t="shared" si="138"/>
        <v>0</v>
      </c>
      <c r="P416" s="57">
        <f t="shared" si="138"/>
        <v>0</v>
      </c>
      <c r="Q416" s="57">
        <f t="shared" si="138"/>
        <v>0</v>
      </c>
    </row>
    <row r="418" spans="1:17" ht="12" customHeight="1" x14ac:dyDescent="0.25">
      <c r="A418" s="152" t="s">
        <v>186</v>
      </c>
      <c r="B418" s="168"/>
      <c r="C418" s="184">
        <f>C361/RES_summary!C$21</f>
        <v>173.94830314019731</v>
      </c>
      <c r="D418" s="184">
        <f>D361/RES_summary!D$21</f>
        <v>174.10344685551647</v>
      </c>
      <c r="E418" s="184">
        <f>E361/RES_summary!E$21</f>
        <v>174.62194776973342</v>
      </c>
      <c r="F418" s="184">
        <f>F361/RES_summary!F$21</f>
        <v>179.75061724051537</v>
      </c>
      <c r="G418" s="184">
        <f>G361/RES_summary!G$21</f>
        <v>174.18629686223878</v>
      </c>
      <c r="H418" s="184">
        <f>H361/RES_summary!H$21</f>
        <v>164.75896219231151</v>
      </c>
      <c r="I418" s="184">
        <f>I361/RES_summary!I$21</f>
        <v>150.32225980588254</v>
      </c>
      <c r="J418" s="184">
        <f>J361/RES_summary!J$21</f>
        <v>151.59538067618212</v>
      </c>
      <c r="K418" s="184">
        <f>K361/RES_summary!K$21</f>
        <v>148.09157090300525</v>
      </c>
      <c r="L418" s="184">
        <f>L361/RES_summary!L$21</f>
        <v>148.28076153252931</v>
      </c>
      <c r="M418" s="184">
        <f>M361/RES_summary!M$21</f>
        <v>122.55166800389108</v>
      </c>
      <c r="N418" s="184">
        <f>N361/RES_summary!N$21</f>
        <v>0</v>
      </c>
      <c r="O418" s="184">
        <f>O361/RES_summary!O$21</f>
        <v>133.89240373050188</v>
      </c>
      <c r="P418" s="184">
        <f>P361/RES_summary!P$21</f>
        <v>113.34753790270688</v>
      </c>
      <c r="Q418" s="184">
        <f>Q361/RES_summary!Q$21</f>
        <v>122.04347189002246</v>
      </c>
    </row>
    <row r="419" spans="1:17" ht="12" customHeight="1" x14ac:dyDescent="0.25">
      <c r="A419" s="158" t="s">
        <v>65</v>
      </c>
      <c r="B419" s="157"/>
      <c r="C419" s="178">
        <f>C362/RES_summary!C$21</f>
        <v>131.82583529055933</v>
      </c>
      <c r="D419" s="178">
        <f>D362/RES_summary!D$21</f>
        <v>132.85944857800288</v>
      </c>
      <c r="E419" s="178">
        <f>E362/RES_summary!E$21</f>
        <v>134.18982365431995</v>
      </c>
      <c r="F419" s="178">
        <f>F362/RES_summary!F$21</f>
        <v>139.11678519947765</v>
      </c>
      <c r="G419" s="178">
        <f>G362/RES_summary!G$21</f>
        <v>134.63252675597903</v>
      </c>
      <c r="H419" s="178">
        <f>H362/RES_summary!H$21</f>
        <v>126.22328554271239</v>
      </c>
      <c r="I419" s="178">
        <f>I362/RES_summary!I$21</f>
        <v>112.22616383570534</v>
      </c>
      <c r="J419" s="178">
        <f>J362/RES_summary!J$21</f>
        <v>114.1375666065326</v>
      </c>
      <c r="K419" s="178">
        <f>K362/RES_summary!K$21</f>
        <v>111.37932566168389</v>
      </c>
      <c r="L419" s="178">
        <f>L362/RES_summary!L$21</f>
        <v>111.66667511247671</v>
      </c>
      <c r="M419" s="178">
        <f>M362/RES_summary!M$21</f>
        <v>91.174084983035144</v>
      </c>
      <c r="N419" s="178">
        <f>N362/RES_summary!N$21</f>
        <v>0</v>
      </c>
      <c r="O419" s="178">
        <f>O362/RES_summary!O$21</f>
        <v>97.093802988593964</v>
      </c>
      <c r="P419" s="178">
        <f>P362/RES_summary!P$21</f>
        <v>83.636021207884085</v>
      </c>
      <c r="Q419" s="178">
        <f>Q362/RES_summary!Q$21</f>
        <v>85.901284582421013</v>
      </c>
    </row>
    <row r="420" spans="1:17" ht="12" customHeight="1" x14ac:dyDescent="0.25">
      <c r="A420" s="23" t="s">
        <v>84</v>
      </c>
      <c r="B420" s="156"/>
      <c r="C420" s="177">
        <f>C363/RES_summary!C$21</f>
        <v>130.17583865598118</v>
      </c>
      <c r="D420" s="177">
        <f>D363/RES_summary!D$21</f>
        <v>131.04737702422815</v>
      </c>
      <c r="E420" s="177">
        <f>E363/RES_summary!E$21</f>
        <v>131.77580595410512</v>
      </c>
      <c r="F420" s="177">
        <f>F363/RES_summary!F$21</f>
        <v>136.81123133369292</v>
      </c>
      <c r="G420" s="177">
        <f>G363/RES_summary!G$21</f>
        <v>133.20587912133266</v>
      </c>
      <c r="H420" s="177">
        <f>H363/RES_summary!H$21</f>
        <v>124.53174533662433</v>
      </c>
      <c r="I420" s="177">
        <f>I363/RES_summary!I$21</f>
        <v>110.69704948828669</v>
      </c>
      <c r="J420" s="177">
        <f>J363/RES_summary!J$21</f>
        <v>112.10378844942163</v>
      </c>
      <c r="K420" s="177">
        <f>K363/RES_summary!K$21</f>
        <v>109.93484662790851</v>
      </c>
      <c r="L420" s="177">
        <f>L363/RES_summary!L$21</f>
        <v>108.95858508031966</v>
      </c>
      <c r="M420" s="177">
        <f>M363/RES_summary!M$21</f>
        <v>90.074622706751427</v>
      </c>
      <c r="N420" s="177">
        <f>N363/RES_summary!N$21</f>
        <v>0</v>
      </c>
      <c r="O420" s="177">
        <f>O363/RES_summary!O$21</f>
        <v>93.554558183578251</v>
      </c>
      <c r="P420" s="177">
        <f>P363/RES_summary!P$21</f>
        <v>81.992951655653627</v>
      </c>
      <c r="Q420" s="177">
        <f>Q363/RES_summary!Q$21</f>
        <v>83.510861245649679</v>
      </c>
    </row>
    <row r="421" spans="1:17" ht="12" customHeight="1" x14ac:dyDescent="0.25">
      <c r="A421" s="23" t="s">
        <v>60</v>
      </c>
      <c r="B421" s="156"/>
      <c r="C421" s="177">
        <f>C364/RES_summary!C$21</f>
        <v>1.6499966345781518</v>
      </c>
      <c r="D421" s="177">
        <f>D364/RES_summary!D$21</f>
        <v>1.8120715537747218</v>
      </c>
      <c r="E421" s="177">
        <f>E364/RES_summary!E$21</f>
        <v>2.4140177002148309</v>
      </c>
      <c r="F421" s="177">
        <f>F364/RES_summary!F$21</f>
        <v>2.305553865784753</v>
      </c>
      <c r="G421" s="177">
        <f>G364/RES_summary!G$21</f>
        <v>1.4266476346463446</v>
      </c>
      <c r="H421" s="177">
        <f>H364/RES_summary!H$21</f>
        <v>1.6915402060880618</v>
      </c>
      <c r="I421" s="177">
        <f>I364/RES_summary!I$21</f>
        <v>1.5291143474186497</v>
      </c>
      <c r="J421" s="177">
        <f>J364/RES_summary!J$21</f>
        <v>2.0337781571109712</v>
      </c>
      <c r="K421" s="177">
        <f>K364/RES_summary!K$21</f>
        <v>1.4444790337753688</v>
      </c>
      <c r="L421" s="177">
        <f>L364/RES_summary!L$21</f>
        <v>2.708090032157044</v>
      </c>
      <c r="M421" s="177">
        <f>M364/RES_summary!M$21</f>
        <v>1.0994622762837067</v>
      </c>
      <c r="N421" s="177">
        <f>N364/RES_summary!N$21</f>
        <v>0</v>
      </c>
      <c r="O421" s="177">
        <f>O364/RES_summary!O$21</f>
        <v>3.5392448050157195</v>
      </c>
      <c r="P421" s="177">
        <f>P364/RES_summary!P$21</f>
        <v>1.643069552230465</v>
      </c>
      <c r="Q421" s="177">
        <f>Q364/RES_summary!Q$21</f>
        <v>2.3904233367713323</v>
      </c>
    </row>
    <row r="422" spans="1:17" ht="12" customHeight="1" x14ac:dyDescent="0.25">
      <c r="A422" s="158" t="s">
        <v>112</v>
      </c>
      <c r="B422" s="157"/>
      <c r="C422" s="178">
        <f>C365/RES_summary!C$21</f>
        <v>0.29894366339656736</v>
      </c>
      <c r="D422" s="178">
        <f>D365/RES_summary!D$21</f>
        <v>0.34992676734060219</v>
      </c>
      <c r="E422" s="178">
        <f>E365/RES_summary!E$21</f>
        <v>0.2203256692155712</v>
      </c>
      <c r="F422" s="178">
        <f>F365/RES_summary!F$21</f>
        <v>0.55469984459207311</v>
      </c>
      <c r="G422" s="178">
        <f>G365/RES_summary!G$21</f>
        <v>0.21643356952155801</v>
      </c>
      <c r="H422" s="178">
        <f>H365/RES_summary!H$21</f>
        <v>0.14857516378311744</v>
      </c>
      <c r="I422" s="178">
        <f>I365/RES_summary!I$21</f>
        <v>0.14944976877683605</v>
      </c>
      <c r="J422" s="178">
        <f>J365/RES_summary!J$21</f>
        <v>0.41350261572387459</v>
      </c>
      <c r="K422" s="178">
        <f>K365/RES_summary!K$21</f>
        <v>0.32883528868154688</v>
      </c>
      <c r="L422" s="178">
        <f>L365/RES_summary!L$21</f>
        <v>0.35598958492536326</v>
      </c>
      <c r="M422" s="178">
        <f>M365/RES_summary!M$21</f>
        <v>0.18745280464124262</v>
      </c>
      <c r="N422" s="178">
        <f>N365/RES_summary!N$21</f>
        <v>0</v>
      </c>
      <c r="O422" s="178">
        <f>O365/RES_summary!O$21</f>
        <v>0.68584099094069872</v>
      </c>
      <c r="P422" s="178">
        <f>P365/RES_summary!P$21</f>
        <v>0.36711176311847521</v>
      </c>
      <c r="Q422" s="178">
        <f>Q365/RES_summary!Q$21</f>
        <v>0.79952117314482851</v>
      </c>
    </row>
    <row r="423" spans="1:17" ht="12" customHeight="1" x14ac:dyDescent="0.25">
      <c r="A423" s="23" t="s">
        <v>60</v>
      </c>
      <c r="B423" s="156"/>
      <c r="C423" s="177">
        <f>C366/RES_summary!C$21</f>
        <v>0.29894366339656736</v>
      </c>
      <c r="D423" s="177">
        <f>D366/RES_summary!D$21</f>
        <v>0.34992676734060219</v>
      </c>
      <c r="E423" s="177">
        <f>E366/RES_summary!E$21</f>
        <v>0.2203256692155712</v>
      </c>
      <c r="F423" s="177">
        <f>F366/RES_summary!F$21</f>
        <v>0.55469984459207311</v>
      </c>
      <c r="G423" s="177">
        <f>G366/RES_summary!G$21</f>
        <v>0.21643356952155801</v>
      </c>
      <c r="H423" s="177">
        <f>H366/RES_summary!H$21</f>
        <v>0.14857516378311744</v>
      </c>
      <c r="I423" s="177">
        <f>I366/RES_summary!I$21</f>
        <v>0.14944976877683605</v>
      </c>
      <c r="J423" s="177">
        <f>J366/RES_summary!J$21</f>
        <v>0.41350261572387459</v>
      </c>
      <c r="K423" s="177">
        <f>K366/RES_summary!K$21</f>
        <v>0.32883528868154688</v>
      </c>
      <c r="L423" s="177">
        <f>L366/RES_summary!L$21</f>
        <v>0.35598958492536326</v>
      </c>
      <c r="M423" s="177">
        <f>M366/RES_summary!M$21</f>
        <v>0.18745280464124262</v>
      </c>
      <c r="N423" s="177">
        <f>N366/RES_summary!N$21</f>
        <v>0</v>
      </c>
      <c r="O423" s="177">
        <f>O366/RES_summary!O$21</f>
        <v>0.68584099094069872</v>
      </c>
      <c r="P423" s="177">
        <f>P366/RES_summary!P$21</f>
        <v>0.36711176311847521</v>
      </c>
      <c r="Q423" s="177">
        <f>Q366/RES_summary!Q$21</f>
        <v>0.79952117314482851</v>
      </c>
    </row>
    <row r="424" spans="1:17" ht="12" customHeight="1" x14ac:dyDescent="0.25">
      <c r="A424" s="158" t="s">
        <v>63</v>
      </c>
      <c r="B424" s="157"/>
      <c r="C424" s="178">
        <f>C367/RES_summary!C$21</f>
        <v>24.998660910652688</v>
      </c>
      <c r="D424" s="178">
        <f>D367/RES_summary!D$21</f>
        <v>24.265133804177275</v>
      </c>
      <c r="E424" s="178">
        <f>E367/RES_summary!E$21</f>
        <v>23.929669085909413</v>
      </c>
      <c r="F424" s="178">
        <f>F367/RES_summary!F$21</f>
        <v>23.559142097923143</v>
      </c>
      <c r="G424" s="178">
        <f>G367/RES_summary!G$21</f>
        <v>23.161189636896165</v>
      </c>
      <c r="H424" s="178">
        <f>H367/RES_summary!H$21</f>
        <v>22.505618733261716</v>
      </c>
      <c r="I424" s="178">
        <f>I367/RES_summary!I$21</f>
        <v>22.104696546498989</v>
      </c>
      <c r="J424" s="178">
        <f>J367/RES_summary!J$21</f>
        <v>21.417581832352401</v>
      </c>
      <c r="K424" s="178">
        <f>K367/RES_summary!K$21</f>
        <v>21.118956590292857</v>
      </c>
      <c r="L424" s="178">
        <f>L367/RES_summary!L$21</f>
        <v>20.793257861310657</v>
      </c>
      <c r="M424" s="178">
        <f>M367/RES_summary!M$21</f>
        <v>16.797642239592982</v>
      </c>
      <c r="N424" s="178">
        <f>N367/RES_summary!N$21</f>
        <v>0</v>
      </c>
      <c r="O424" s="178">
        <f>O367/RES_summary!O$21</f>
        <v>21.328669160547381</v>
      </c>
      <c r="P424" s="178">
        <f>P367/RES_summary!P$21</f>
        <v>19.6681224132296</v>
      </c>
      <c r="Q424" s="178">
        <f>Q367/RES_summary!Q$21</f>
        <v>20.958862419598056</v>
      </c>
    </row>
    <row r="425" spans="1:17" ht="12" customHeight="1" x14ac:dyDescent="0.25">
      <c r="A425" s="167" t="s">
        <v>169</v>
      </c>
      <c r="B425" s="132"/>
      <c r="C425" s="183">
        <f>C368/RES_summary!C$21</f>
        <v>25.061462276163226</v>
      </c>
      <c r="D425" s="183">
        <f>D368/RES_summary!D$21</f>
        <v>24.324864908259499</v>
      </c>
      <c r="E425" s="183">
        <f>E368/RES_summary!E$21</f>
        <v>24.024341219813643</v>
      </c>
      <c r="F425" s="183">
        <f>F368/RES_summary!F$21</f>
        <v>23.618855090734961</v>
      </c>
      <c r="G425" s="183">
        <f>G368/RES_summary!G$21</f>
        <v>23.27717213717531</v>
      </c>
      <c r="H425" s="183">
        <f>H368/RES_summary!H$21</f>
        <v>22.739783052978126</v>
      </c>
      <c r="I425" s="183">
        <f>I368/RES_summary!I$21</f>
        <v>22.349781254031104</v>
      </c>
      <c r="J425" s="183">
        <f>J368/RES_summary!J$21</f>
        <v>21.846605464072063</v>
      </c>
      <c r="K425" s="183">
        <f>K368/RES_summary!K$21</f>
        <v>21.545024782218711</v>
      </c>
      <c r="L425" s="183">
        <f>L368/RES_summary!L$21</f>
        <v>21.134718386453002</v>
      </c>
      <c r="M425" s="183">
        <f>M368/RES_summary!M$21</f>
        <v>0</v>
      </c>
      <c r="N425" s="183">
        <f>N368/RES_summary!N$21</f>
        <v>0</v>
      </c>
      <c r="O425" s="183">
        <f>O368/RES_summary!O$21</f>
        <v>21.523622589015769</v>
      </c>
      <c r="P425" s="183">
        <f>P368/RES_summary!P$21</f>
        <v>0</v>
      </c>
      <c r="Q425" s="183">
        <f>Q368/RES_summary!Q$21</f>
        <v>0</v>
      </c>
    </row>
    <row r="426" spans="1:17" ht="12" customHeight="1" x14ac:dyDescent="0.25">
      <c r="A426" s="167" t="s">
        <v>168</v>
      </c>
      <c r="B426" s="132"/>
      <c r="C426" s="183">
        <f>C369/RES_summary!C$21</f>
        <v>21.561309917426502</v>
      </c>
      <c r="D426" s="183">
        <f>D369/RES_summary!D$21</f>
        <v>20.951029483449318</v>
      </c>
      <c r="E426" s="183">
        <f>E369/RES_summary!E$21</f>
        <v>20.742402718157173</v>
      </c>
      <c r="F426" s="183">
        <f>F369/RES_summary!F$21</f>
        <v>20.426069699125105</v>
      </c>
      <c r="G426" s="183">
        <f>G369/RES_summary!G$21</f>
        <v>20.199450484590951</v>
      </c>
      <c r="H426" s="183">
        <f>H369/RES_summary!H$21</f>
        <v>19.966235172658571</v>
      </c>
      <c r="I426" s="183">
        <f>I369/RES_summary!I$21</f>
        <v>19.733880919851611</v>
      </c>
      <c r="J426" s="183">
        <f>J369/RES_summary!J$21</f>
        <v>19.324754155225943</v>
      </c>
      <c r="K426" s="183">
        <f>K369/RES_summary!K$21</f>
        <v>19.046935060265373</v>
      </c>
      <c r="L426" s="183">
        <f>L369/RES_summary!L$21</f>
        <v>18.666216413778894</v>
      </c>
      <c r="M426" s="183">
        <f>M369/RES_summary!M$21</f>
        <v>0</v>
      </c>
      <c r="N426" s="183">
        <f>N369/RES_summary!N$21</f>
        <v>0</v>
      </c>
      <c r="O426" s="183">
        <f>O369/RES_summary!O$21</f>
        <v>18.797128911928052</v>
      </c>
      <c r="P426" s="183">
        <f>P369/RES_summary!P$21</f>
        <v>0</v>
      </c>
      <c r="Q426" s="183">
        <f>Q369/RES_summary!Q$21</f>
        <v>0</v>
      </c>
    </row>
    <row r="427" spans="1:17" ht="12" customHeight="1" x14ac:dyDescent="0.25">
      <c r="A427" s="166" t="s">
        <v>57</v>
      </c>
      <c r="B427" s="165"/>
      <c r="C427" s="182">
        <f>C370/RES_summary!C$21</f>
        <v>16.589680547638054</v>
      </c>
      <c r="D427" s="182">
        <f>D370/RES_summary!D$21</f>
        <v>16.091530146076284</v>
      </c>
      <c r="E427" s="182">
        <f>E370/RES_summary!E$21</f>
        <v>15.902907297926058</v>
      </c>
      <c r="F427" s="182">
        <f>F370/RES_summary!F$21</f>
        <v>15.632494744921738</v>
      </c>
      <c r="G427" s="182">
        <f>G370/RES_summary!G$21</f>
        <v>15.435127476078369</v>
      </c>
      <c r="H427" s="182">
        <f>H370/RES_summary!H$21</f>
        <v>15.225895352850792</v>
      </c>
      <c r="I427" s="182">
        <f>I370/RES_summary!I$21</f>
        <v>15.020815763237383</v>
      </c>
      <c r="J427" s="182">
        <f>J370/RES_summary!J$21</f>
        <v>14.677469962463107</v>
      </c>
      <c r="K427" s="182">
        <f>K370/RES_summary!K$21</f>
        <v>14.440700715643642</v>
      </c>
      <c r="L427" s="182">
        <f>L370/RES_summary!L$21</f>
        <v>14.124038237678231</v>
      </c>
      <c r="M427" s="182">
        <f>M370/RES_summary!M$21</f>
        <v>0</v>
      </c>
      <c r="N427" s="182">
        <f>N370/RES_summary!N$21</f>
        <v>0</v>
      </c>
      <c r="O427" s="182">
        <f>O370/RES_summary!O$21</f>
        <v>14.207879941939179</v>
      </c>
      <c r="P427" s="182">
        <f>P370/RES_summary!P$21</f>
        <v>0</v>
      </c>
      <c r="Q427" s="182">
        <f>Q370/RES_summary!Q$21</f>
        <v>0</v>
      </c>
    </row>
    <row r="428" spans="1:17" ht="12" customHeight="1" x14ac:dyDescent="0.25">
      <c r="A428" s="147" t="s">
        <v>59</v>
      </c>
      <c r="B428" s="164"/>
      <c r="C428" s="181">
        <f>C371/RES_summary!C$21</f>
        <v>4.9716293697884488</v>
      </c>
      <c r="D428" s="181">
        <f>D371/RES_summary!D$21</f>
        <v>4.859499337373034</v>
      </c>
      <c r="E428" s="181">
        <f>E371/RES_summary!E$21</f>
        <v>4.8394954202311133</v>
      </c>
      <c r="F428" s="181">
        <f>F371/RES_summary!F$21</f>
        <v>4.7935749542033648</v>
      </c>
      <c r="G428" s="181">
        <f>G371/RES_summary!G$21</f>
        <v>4.7643230085125818</v>
      </c>
      <c r="H428" s="181">
        <f>H371/RES_summary!H$21</f>
        <v>4.7403398198077813</v>
      </c>
      <c r="I428" s="181">
        <f>I371/RES_summary!I$21</f>
        <v>4.7130651566142276</v>
      </c>
      <c r="J428" s="181">
        <f>J371/RES_summary!J$21</f>
        <v>4.6472841927628359</v>
      </c>
      <c r="K428" s="181">
        <f>K371/RES_summary!K$21</f>
        <v>4.6062343446217291</v>
      </c>
      <c r="L428" s="181">
        <f>L371/RES_summary!L$21</f>
        <v>4.5421781761006628</v>
      </c>
      <c r="M428" s="181">
        <f>M371/RES_summary!M$21</f>
        <v>0</v>
      </c>
      <c r="N428" s="181">
        <f>N371/RES_summary!N$21</f>
        <v>0</v>
      </c>
      <c r="O428" s="181">
        <f>O371/RES_summary!O$21</f>
        <v>4.5892489699888701</v>
      </c>
      <c r="P428" s="181">
        <f>P371/RES_summary!P$21</f>
        <v>0</v>
      </c>
      <c r="Q428" s="181">
        <f>Q371/RES_summary!Q$21</f>
        <v>0</v>
      </c>
    </row>
    <row r="429" spans="1:17" ht="12" customHeight="1" x14ac:dyDescent="0.25">
      <c r="A429" s="163" t="s">
        <v>142</v>
      </c>
      <c r="B429" s="162"/>
      <c r="C429" s="180">
        <f>C372/RES_summary!C$21</f>
        <v>0</v>
      </c>
      <c r="D429" s="180">
        <f>D372/RES_summary!D$21</f>
        <v>0</v>
      </c>
      <c r="E429" s="180">
        <f>E372/RES_summary!E$21</f>
        <v>0</v>
      </c>
      <c r="F429" s="180">
        <f>F372/RES_summary!F$21</f>
        <v>0</v>
      </c>
      <c r="G429" s="180">
        <f>G372/RES_summary!G$21</f>
        <v>0</v>
      </c>
      <c r="H429" s="180">
        <f>H372/RES_summary!H$21</f>
        <v>0</v>
      </c>
      <c r="I429" s="180">
        <f>I372/RES_summary!I$21</f>
        <v>0</v>
      </c>
      <c r="J429" s="180">
        <f>J372/RES_summary!J$21</f>
        <v>0</v>
      </c>
      <c r="K429" s="180">
        <f>K372/RES_summary!K$21</f>
        <v>0</v>
      </c>
      <c r="L429" s="180">
        <f>L372/RES_summary!L$21</f>
        <v>0</v>
      </c>
      <c r="M429" s="180">
        <f>M372/RES_summary!M$21</f>
        <v>17.158259216849615</v>
      </c>
      <c r="N429" s="180">
        <f>N372/RES_summary!N$21</f>
        <v>0</v>
      </c>
      <c r="O429" s="180">
        <f>O372/RES_summary!O$21</f>
        <v>0</v>
      </c>
      <c r="P429" s="180">
        <f>P372/RES_summary!P$21</f>
        <v>19.952235843168125</v>
      </c>
      <c r="Q429" s="180">
        <f>Q372/RES_summary!Q$21</f>
        <v>21.171797936418447</v>
      </c>
    </row>
    <row r="430" spans="1:17" ht="12" customHeight="1" x14ac:dyDescent="0.25">
      <c r="A430" s="161" t="s">
        <v>141</v>
      </c>
      <c r="B430" s="160"/>
      <c r="C430" s="179">
        <f>C373/RES_summary!C$21</f>
        <v>0</v>
      </c>
      <c r="D430" s="179">
        <f>D373/RES_summary!D$21</f>
        <v>0</v>
      </c>
      <c r="E430" s="179">
        <f>E373/RES_summary!E$21</f>
        <v>0</v>
      </c>
      <c r="F430" s="179">
        <f>F373/RES_summary!F$21</f>
        <v>0</v>
      </c>
      <c r="G430" s="179">
        <f>G373/RES_summary!G$21</f>
        <v>0</v>
      </c>
      <c r="H430" s="179">
        <f>H373/RES_summary!H$21</f>
        <v>0</v>
      </c>
      <c r="I430" s="179">
        <f>I373/RES_summary!I$21</f>
        <v>0</v>
      </c>
      <c r="J430" s="179">
        <f>J373/RES_summary!J$21</f>
        <v>0</v>
      </c>
      <c r="K430" s="179">
        <f>K373/RES_summary!K$21</f>
        <v>0</v>
      </c>
      <c r="L430" s="179">
        <f>L373/RES_summary!L$21</f>
        <v>0</v>
      </c>
      <c r="M430" s="179">
        <f>M373/RES_summary!M$21</f>
        <v>15.465457041343148</v>
      </c>
      <c r="N430" s="179">
        <f>N373/RES_summary!N$21</f>
        <v>0</v>
      </c>
      <c r="O430" s="179">
        <f>O373/RES_summary!O$21</f>
        <v>0</v>
      </c>
      <c r="P430" s="179">
        <f>P373/RES_summary!P$21</f>
        <v>17.634871842572434</v>
      </c>
      <c r="Q430" s="179">
        <f>Q373/RES_summary!Q$21</f>
        <v>18.324277256393493</v>
      </c>
    </row>
    <row r="431" spans="1:17" ht="12" customHeight="1" x14ac:dyDescent="0.25">
      <c r="A431" s="148" t="s">
        <v>60</v>
      </c>
      <c r="B431" s="156"/>
      <c r="C431" s="177">
        <f>C374/RES_summary!C$21</f>
        <v>0</v>
      </c>
      <c r="D431" s="177">
        <f>D374/RES_summary!D$21</f>
        <v>0</v>
      </c>
      <c r="E431" s="177">
        <f>E374/RES_summary!E$21</f>
        <v>0</v>
      </c>
      <c r="F431" s="177">
        <f>F374/RES_summary!F$21</f>
        <v>0</v>
      </c>
      <c r="G431" s="177">
        <f>G374/RES_summary!G$21</f>
        <v>0</v>
      </c>
      <c r="H431" s="177">
        <f>H374/RES_summary!H$21</f>
        <v>0</v>
      </c>
      <c r="I431" s="177">
        <f>I374/RES_summary!I$21</f>
        <v>0</v>
      </c>
      <c r="J431" s="177">
        <f>J374/RES_summary!J$21</f>
        <v>0</v>
      </c>
      <c r="K431" s="177">
        <f>K374/RES_summary!K$21</f>
        <v>0</v>
      </c>
      <c r="L431" s="177">
        <f>L374/RES_summary!L$21</f>
        <v>0</v>
      </c>
      <c r="M431" s="177">
        <f>M374/RES_summary!M$21</f>
        <v>11.361411984295462</v>
      </c>
      <c r="N431" s="177">
        <f>N374/RES_summary!N$21</f>
        <v>0</v>
      </c>
      <c r="O431" s="177">
        <f>O374/RES_summary!O$21</f>
        <v>0</v>
      </c>
      <c r="P431" s="177">
        <f>P374/RES_summary!P$21</f>
        <v>13.113052971801098</v>
      </c>
      <c r="Q431" s="177">
        <f>Q374/RES_summary!Q$21</f>
        <v>13.851279696655327</v>
      </c>
    </row>
    <row r="432" spans="1:17" ht="12" customHeight="1" x14ac:dyDescent="0.25">
      <c r="A432" s="148" t="s">
        <v>59</v>
      </c>
      <c r="B432" s="156"/>
      <c r="C432" s="177">
        <f>C375/RES_summary!C$21</f>
        <v>0</v>
      </c>
      <c r="D432" s="177">
        <f>D375/RES_summary!D$21</f>
        <v>0</v>
      </c>
      <c r="E432" s="177">
        <f>E375/RES_summary!E$21</f>
        <v>0</v>
      </c>
      <c r="F432" s="177">
        <f>F375/RES_summary!F$21</f>
        <v>0</v>
      </c>
      <c r="G432" s="177">
        <f>G375/RES_summary!G$21</f>
        <v>0</v>
      </c>
      <c r="H432" s="177">
        <f>H375/RES_summary!H$21</f>
        <v>0</v>
      </c>
      <c r="I432" s="177">
        <f>I375/RES_summary!I$21</f>
        <v>0</v>
      </c>
      <c r="J432" s="177">
        <f>J375/RES_summary!J$21</f>
        <v>0</v>
      </c>
      <c r="K432" s="177">
        <f>K375/RES_summary!K$21</f>
        <v>0</v>
      </c>
      <c r="L432" s="177">
        <f>L375/RES_summary!L$21</f>
        <v>0</v>
      </c>
      <c r="M432" s="177">
        <f>M375/RES_summary!M$21</f>
        <v>4.1040450570476885</v>
      </c>
      <c r="N432" s="177">
        <f>N375/RES_summary!N$21</f>
        <v>0</v>
      </c>
      <c r="O432" s="177">
        <f>O375/RES_summary!O$21</f>
        <v>0</v>
      </c>
      <c r="P432" s="177">
        <f>P375/RES_summary!P$21</f>
        <v>4.5218188707713365</v>
      </c>
      <c r="Q432" s="177">
        <f>Q375/RES_summary!Q$21</f>
        <v>4.4729975597381628</v>
      </c>
    </row>
    <row r="433" spans="1:17" ht="12" customHeight="1" x14ac:dyDescent="0.25">
      <c r="A433" s="158" t="s">
        <v>62</v>
      </c>
      <c r="B433" s="157"/>
      <c r="C433" s="178">
        <f>C376/RES_summary!C$21</f>
        <v>16.824863275588722</v>
      </c>
      <c r="D433" s="178">
        <f>D376/RES_summary!D$21</f>
        <v>16.62893770599571</v>
      </c>
      <c r="E433" s="178">
        <f>E376/RES_summary!E$21</f>
        <v>16.282129360288483</v>
      </c>
      <c r="F433" s="178">
        <f>F376/RES_summary!F$21</f>
        <v>16.519990098522506</v>
      </c>
      <c r="G433" s="178">
        <f>G376/RES_summary!G$21</f>
        <v>16.176146899842042</v>
      </c>
      <c r="H433" s="178">
        <f>H376/RES_summary!H$21</f>
        <v>15.881482752554271</v>
      </c>
      <c r="I433" s="178">
        <f>I376/RES_summary!I$21</f>
        <v>15.841949654901368</v>
      </c>
      <c r="J433" s="178">
        <f>J376/RES_summary!J$21</f>
        <v>15.626729621573251</v>
      </c>
      <c r="K433" s="178">
        <f>K376/RES_summary!K$21</f>
        <v>15.26445336234697</v>
      </c>
      <c r="L433" s="178">
        <f>L376/RES_summary!L$21</f>
        <v>15.464838973816585</v>
      </c>
      <c r="M433" s="178">
        <f>M376/RES_summary!M$21</f>
        <v>14.392487976621705</v>
      </c>
      <c r="N433" s="178">
        <f>N376/RES_summary!N$21</f>
        <v>0</v>
      </c>
      <c r="O433" s="178">
        <f>O376/RES_summary!O$21</f>
        <v>14.784090590419842</v>
      </c>
      <c r="P433" s="178">
        <f>P376/RES_summary!P$21</f>
        <v>9.6762825184747232</v>
      </c>
      <c r="Q433" s="178">
        <f>Q376/RES_summary!Q$21</f>
        <v>14.383803714858553</v>
      </c>
    </row>
    <row r="434" spans="1:17" ht="12" customHeight="1" x14ac:dyDescent="0.25">
      <c r="A434" s="23" t="s">
        <v>57</v>
      </c>
      <c r="B434" s="156"/>
      <c r="C434" s="177">
        <f>C377/RES_summary!C$21</f>
        <v>16.824863275588722</v>
      </c>
      <c r="D434" s="177">
        <f>D377/RES_summary!D$21</f>
        <v>16.62893770599571</v>
      </c>
      <c r="E434" s="177">
        <f>E377/RES_summary!E$21</f>
        <v>16.282129360288483</v>
      </c>
      <c r="F434" s="177">
        <f>F377/RES_summary!F$21</f>
        <v>16.519990098522506</v>
      </c>
      <c r="G434" s="177">
        <f>G377/RES_summary!G$21</f>
        <v>16.176146899842042</v>
      </c>
      <c r="H434" s="177">
        <f>H377/RES_summary!H$21</f>
        <v>15.881482752554271</v>
      </c>
      <c r="I434" s="177">
        <f>I377/RES_summary!I$21</f>
        <v>15.841949654901368</v>
      </c>
      <c r="J434" s="177">
        <f>J377/RES_summary!J$21</f>
        <v>15.626729621573251</v>
      </c>
      <c r="K434" s="177">
        <f>K377/RES_summary!K$21</f>
        <v>15.26445336234697</v>
      </c>
      <c r="L434" s="177">
        <f>L377/RES_summary!L$21</f>
        <v>15.464838973816585</v>
      </c>
      <c r="M434" s="177">
        <f>M377/RES_summary!M$21</f>
        <v>14.392487976621705</v>
      </c>
      <c r="N434" s="177">
        <f>N377/RES_summary!N$21</f>
        <v>0</v>
      </c>
      <c r="O434" s="177">
        <f>O377/RES_summary!O$21</f>
        <v>14.784090590419842</v>
      </c>
      <c r="P434" s="177">
        <f>P377/RES_summary!P$21</f>
        <v>0</v>
      </c>
      <c r="Q434" s="177">
        <f>Q377/RES_summary!Q$21</f>
        <v>14.383803714858553</v>
      </c>
    </row>
    <row r="435" spans="1:17" ht="12" customHeight="1" x14ac:dyDescent="0.25">
      <c r="A435" s="29" t="s">
        <v>140</v>
      </c>
      <c r="B435" s="57"/>
      <c r="C435" s="176">
        <f>C378/RES_summary!C$21</f>
        <v>0</v>
      </c>
      <c r="D435" s="176">
        <f>D378/RES_summary!D$21</f>
        <v>0</v>
      </c>
      <c r="E435" s="176">
        <f>E378/RES_summary!E$21</f>
        <v>0</v>
      </c>
      <c r="F435" s="176">
        <f>F378/RES_summary!F$21</f>
        <v>0</v>
      </c>
      <c r="G435" s="176">
        <f>G378/RES_summary!G$21</f>
        <v>0</v>
      </c>
      <c r="H435" s="176">
        <f>H378/RES_summary!H$21</f>
        <v>0</v>
      </c>
      <c r="I435" s="176">
        <f>I378/RES_summary!I$21</f>
        <v>0</v>
      </c>
      <c r="J435" s="176">
        <f>J378/RES_summary!J$21</f>
        <v>0</v>
      </c>
      <c r="K435" s="176">
        <f>K378/RES_summary!K$21</f>
        <v>0</v>
      </c>
      <c r="L435" s="176">
        <f>L378/RES_summary!L$21</f>
        <v>0</v>
      </c>
      <c r="M435" s="176">
        <f>M378/RES_summary!M$21</f>
        <v>0</v>
      </c>
      <c r="N435" s="176">
        <f>N378/RES_summary!N$21</f>
        <v>0</v>
      </c>
      <c r="O435" s="176">
        <f>O378/RES_summary!O$21</f>
        <v>0</v>
      </c>
      <c r="P435" s="176">
        <f>P378/RES_summary!P$21</f>
        <v>9.6762825184747232</v>
      </c>
      <c r="Q435" s="176">
        <f>Q378/RES_summary!Q$21</f>
        <v>0</v>
      </c>
    </row>
    <row r="437" spans="1:17" ht="12" customHeight="1" x14ac:dyDescent="0.25">
      <c r="A437" s="152" t="s">
        <v>185</v>
      </c>
      <c r="B437" s="168"/>
      <c r="C437" s="184">
        <f>C380/RES_summary!C$21</f>
        <v>111.03371515874005</v>
      </c>
      <c r="D437" s="184">
        <f>D380/RES_summary!D$21</f>
        <v>111.85234062033371</v>
      </c>
      <c r="E437" s="184">
        <f>E380/RES_summary!E$21</f>
        <v>112.85113322781739</v>
      </c>
      <c r="F437" s="184">
        <f>F380/RES_summary!F$21</f>
        <v>117.28706582550626</v>
      </c>
      <c r="G437" s="184">
        <f>G380/RES_summary!G$21</f>
        <v>113.24041646183798</v>
      </c>
      <c r="H437" s="184">
        <f>H380/RES_summary!H$21</f>
        <v>107.30354358171309</v>
      </c>
      <c r="I437" s="184">
        <f>I380/RES_summary!I$21</f>
        <v>97.876590197017165</v>
      </c>
      <c r="J437" s="184">
        <f>J380/RES_summary!J$21</f>
        <v>100.04327671524688</v>
      </c>
      <c r="K437" s="184">
        <f>K380/RES_summary!K$21</f>
        <v>98.045135009622285</v>
      </c>
      <c r="L437" s="184">
        <f>L380/RES_summary!L$21</f>
        <v>99.310389017510573</v>
      </c>
      <c r="M437" s="184">
        <f>M380/RES_summary!M$21</f>
        <v>86.090598596477591</v>
      </c>
      <c r="N437" s="184">
        <f>N380/RES_summary!N$21</f>
        <v>0</v>
      </c>
      <c r="O437" s="184">
        <f>O380/RES_summary!O$21</f>
        <v>92.617126324921827</v>
      </c>
      <c r="P437" s="184">
        <f>P380/RES_summary!P$21</f>
        <v>85.777021161542706</v>
      </c>
      <c r="Q437" s="184">
        <f>Q380/RES_summary!Q$21</f>
        <v>88.624673026750472</v>
      </c>
    </row>
    <row r="438" spans="1:17" ht="12" customHeight="1" x14ac:dyDescent="0.25">
      <c r="A438" s="158" t="s">
        <v>65</v>
      </c>
      <c r="B438" s="157"/>
      <c r="C438" s="178">
        <f>C381/RES_summary!C$21</f>
        <v>88.194387047733102</v>
      </c>
      <c r="D438" s="178">
        <f>D381/RES_summary!D$21</f>
        <v>89.308898623858653</v>
      </c>
      <c r="E438" s="178">
        <f>E381/RES_summary!E$21</f>
        <v>90.786464761794178</v>
      </c>
      <c r="F438" s="178">
        <f>F381/RES_summary!F$21</f>
        <v>94.482964434123772</v>
      </c>
      <c r="G438" s="178">
        <f>G381/RES_summary!G$21</f>
        <v>91.41245515085339</v>
      </c>
      <c r="H438" s="178">
        <f>H381/RES_summary!H$21</f>
        <v>85.971450366031959</v>
      </c>
      <c r="I438" s="178">
        <f>I381/RES_summary!I$21</f>
        <v>76.667166934400655</v>
      </c>
      <c r="J438" s="178">
        <f>J381/RES_summary!J$21</f>
        <v>78.408780297924693</v>
      </c>
      <c r="K438" s="178">
        <f>K381/RES_summary!K$21</f>
        <v>76.814249783085884</v>
      </c>
      <c r="L438" s="178">
        <f>L381/RES_summary!L$21</f>
        <v>77.988577118416998</v>
      </c>
      <c r="M438" s="178">
        <f>M381/RES_summary!M$21</f>
        <v>65.399041624632403</v>
      </c>
      <c r="N438" s="178">
        <f>N381/RES_summary!N$21</f>
        <v>0</v>
      </c>
      <c r="O438" s="178">
        <f>O381/RES_summary!O$21</f>
        <v>69.755022794542228</v>
      </c>
      <c r="P438" s="178">
        <f>P381/RES_summary!P$21</f>
        <v>60.602428817208008</v>
      </c>
      <c r="Q438" s="178">
        <f>Q381/RES_summary!Q$21</f>
        <v>62.198772327181246</v>
      </c>
    </row>
    <row r="439" spans="1:17" ht="12" customHeight="1" x14ac:dyDescent="0.25">
      <c r="A439" s="23" t="s">
        <v>84</v>
      </c>
      <c r="B439" s="156"/>
      <c r="C439" s="177">
        <f>C382/RES_summary!C$21</f>
        <v>86.434364676483128</v>
      </c>
      <c r="D439" s="177">
        <f>D382/RES_summary!D$21</f>
        <v>87.377506296917275</v>
      </c>
      <c r="E439" s="177">
        <f>E382/RES_summary!E$21</f>
        <v>88.216894516360924</v>
      </c>
      <c r="F439" s="177">
        <f>F382/RES_summary!F$21</f>
        <v>92.024172650677713</v>
      </c>
      <c r="G439" s="177">
        <f>G382/RES_summary!G$21</f>
        <v>89.899533622609312</v>
      </c>
      <c r="H439" s="177">
        <f>H382/RES_summary!H$21</f>
        <v>84.195449225154405</v>
      </c>
      <c r="I439" s="177">
        <f>I382/RES_summary!I$21</f>
        <v>75.078529711727228</v>
      </c>
      <c r="J439" s="177">
        <f>J382/RES_summary!J$21</f>
        <v>76.301961812375652</v>
      </c>
      <c r="K439" s="177">
        <f>K382/RES_summary!K$21</f>
        <v>75.31901775896084</v>
      </c>
      <c r="L439" s="177">
        <f>L382/RES_summary!L$21</f>
        <v>75.184196830013732</v>
      </c>
      <c r="M439" s="177">
        <f>M382/RES_summary!M$21</f>
        <v>64.232704750248686</v>
      </c>
      <c r="N439" s="177">
        <f>N382/RES_summary!N$21</f>
        <v>0</v>
      </c>
      <c r="O439" s="177">
        <f>O382/RES_summary!O$21</f>
        <v>66.08522718440787</v>
      </c>
      <c r="P439" s="177">
        <f>P382/RES_summary!P$21</f>
        <v>58.884204987969895</v>
      </c>
      <c r="Q439" s="177">
        <f>Q382/RES_summary!Q$21</f>
        <v>59.727646808284213</v>
      </c>
    </row>
    <row r="440" spans="1:17" ht="12" customHeight="1" x14ac:dyDescent="0.25">
      <c r="A440" s="23" t="s">
        <v>60</v>
      </c>
      <c r="B440" s="156"/>
      <c r="C440" s="177">
        <f>C383/RES_summary!C$21</f>
        <v>1.7600223712499898</v>
      </c>
      <c r="D440" s="177">
        <f>D383/RES_summary!D$21</f>
        <v>1.9313923269413691</v>
      </c>
      <c r="E440" s="177">
        <f>E383/RES_summary!E$21</f>
        <v>2.569570245433257</v>
      </c>
      <c r="F440" s="177">
        <f>F383/RES_summary!F$21</f>
        <v>2.458791783446062</v>
      </c>
      <c r="G440" s="177">
        <f>G383/RES_summary!G$21</f>
        <v>1.5129215282440838</v>
      </c>
      <c r="H440" s="177">
        <f>H383/RES_summary!H$21</f>
        <v>1.7760011408775394</v>
      </c>
      <c r="I440" s="177">
        <f>I383/RES_summary!I$21</f>
        <v>1.588637222673432</v>
      </c>
      <c r="J440" s="177">
        <f>J383/RES_summary!J$21</f>
        <v>2.1068184855490459</v>
      </c>
      <c r="K440" s="177">
        <f>K383/RES_summary!K$21</f>
        <v>1.4952320241250503</v>
      </c>
      <c r="L440" s="177">
        <f>L383/RES_summary!L$21</f>
        <v>2.80438028840326</v>
      </c>
      <c r="M440" s="177">
        <f>M383/RES_summary!M$21</f>
        <v>1.1663368743837121</v>
      </c>
      <c r="N440" s="177">
        <f>N383/RES_summary!N$21</f>
        <v>0</v>
      </c>
      <c r="O440" s="177">
        <f>O383/RES_summary!O$21</f>
        <v>3.6697956101343636</v>
      </c>
      <c r="P440" s="177">
        <f>P383/RES_summary!P$21</f>
        <v>1.718223829238116</v>
      </c>
      <c r="Q440" s="177">
        <f>Q383/RES_summary!Q$21</f>
        <v>2.4711255188970349</v>
      </c>
    </row>
    <row r="441" spans="1:17" ht="12" customHeight="1" x14ac:dyDescent="0.25">
      <c r="A441" s="158" t="s">
        <v>112</v>
      </c>
      <c r="B441" s="157"/>
      <c r="C441" s="178">
        <f>C384/RES_summary!C$21</f>
        <v>0.57405380564870401</v>
      </c>
      <c r="D441" s="178">
        <f>D384/RES_summary!D$21</f>
        <v>0.69278938277573254</v>
      </c>
      <c r="E441" s="178">
        <f>E384/RES_summary!E$21</f>
        <v>0.45168750547241415</v>
      </c>
      <c r="F441" s="178">
        <f>F384/RES_summary!F$21</f>
        <v>1.1881404983065953</v>
      </c>
      <c r="G441" s="178">
        <f>G384/RES_summary!G$21</f>
        <v>0.48791225838163121</v>
      </c>
      <c r="H441" s="178">
        <f>H384/RES_summary!H$21</f>
        <v>0.3543371140992197</v>
      </c>
      <c r="I441" s="178">
        <f>I384/RES_summary!I$21</f>
        <v>0.38056407626890754</v>
      </c>
      <c r="J441" s="178">
        <f>J384/RES_summary!J$21</f>
        <v>1.0583941537592887</v>
      </c>
      <c r="K441" s="178">
        <f>K384/RES_summary!K$21</f>
        <v>0.9034783511076776</v>
      </c>
      <c r="L441" s="178">
        <f>L384/RES_summary!L$21</f>
        <v>1.0569408076750779</v>
      </c>
      <c r="M441" s="178">
        <f>M384/RES_summary!M$21</f>
        <v>0.59633551280055253</v>
      </c>
      <c r="N441" s="178">
        <f>N384/RES_summary!N$21</f>
        <v>0</v>
      </c>
      <c r="O441" s="178">
        <f>O384/RES_summary!O$21</f>
        <v>2.422450412560972</v>
      </c>
      <c r="P441" s="178">
        <f>P384/RES_summary!P$21</f>
        <v>1.3485326540429459</v>
      </c>
      <c r="Q441" s="178">
        <f>Q384/RES_summary!Q$21</f>
        <v>3.0235797961229518</v>
      </c>
    </row>
    <row r="442" spans="1:17" ht="12" customHeight="1" x14ac:dyDescent="0.25">
      <c r="A442" s="23" t="s">
        <v>60</v>
      </c>
      <c r="B442" s="156"/>
      <c r="C442" s="177">
        <f>C385/RES_summary!C$21</f>
        <v>0.57405380564870401</v>
      </c>
      <c r="D442" s="177">
        <f>D385/RES_summary!D$21</f>
        <v>0.69278938277573254</v>
      </c>
      <c r="E442" s="177">
        <f>E385/RES_summary!E$21</f>
        <v>0.45168750547241415</v>
      </c>
      <c r="F442" s="177">
        <f>F385/RES_summary!F$21</f>
        <v>1.1881404983065953</v>
      </c>
      <c r="G442" s="177">
        <f>G385/RES_summary!G$21</f>
        <v>0.48791225838163121</v>
      </c>
      <c r="H442" s="177">
        <f>H385/RES_summary!H$21</f>
        <v>0.3543371140992197</v>
      </c>
      <c r="I442" s="177">
        <f>I385/RES_summary!I$21</f>
        <v>0.38056407626890754</v>
      </c>
      <c r="J442" s="177">
        <f>J385/RES_summary!J$21</f>
        <v>1.0583941537592887</v>
      </c>
      <c r="K442" s="177">
        <f>K385/RES_summary!K$21</f>
        <v>0.9034783511076776</v>
      </c>
      <c r="L442" s="177">
        <f>L385/RES_summary!L$21</f>
        <v>1.0569408076750779</v>
      </c>
      <c r="M442" s="177">
        <f>M385/RES_summary!M$21</f>
        <v>0.59633551280055253</v>
      </c>
      <c r="N442" s="177">
        <f>N385/RES_summary!N$21</f>
        <v>0</v>
      </c>
      <c r="O442" s="177">
        <f>O385/RES_summary!O$21</f>
        <v>2.422450412560972</v>
      </c>
      <c r="P442" s="177">
        <f>P385/RES_summary!P$21</f>
        <v>1.3485326540429459</v>
      </c>
      <c r="Q442" s="177">
        <f>Q385/RES_summary!Q$21</f>
        <v>3.0235797961229518</v>
      </c>
    </row>
    <row r="443" spans="1:17" ht="12" customHeight="1" x14ac:dyDescent="0.25">
      <c r="A443" s="158" t="s">
        <v>63</v>
      </c>
      <c r="B443" s="157"/>
      <c r="C443" s="178">
        <f>C386/RES_summary!C$21</f>
        <v>14.670196845949587</v>
      </c>
      <c r="D443" s="178">
        <f>D386/RES_summary!D$21</f>
        <v>14.30461259186495</v>
      </c>
      <c r="E443" s="178">
        <f>E386/RES_summary!E$21</f>
        <v>14.191822671558141</v>
      </c>
      <c r="F443" s="178">
        <f>F386/RES_summary!F$21</f>
        <v>14.023338590506551</v>
      </c>
      <c r="G443" s="178">
        <f>G386/RES_summary!G$21</f>
        <v>13.871626187810561</v>
      </c>
      <c r="H443" s="178">
        <f>H386/RES_summary!H$21</f>
        <v>13.61183240018376</v>
      </c>
      <c r="I443" s="178">
        <f>I386/RES_summary!I$21</f>
        <v>13.42997649159223</v>
      </c>
      <c r="J443" s="178">
        <f>J386/RES_summary!J$21</f>
        <v>13.231894044694494</v>
      </c>
      <c r="K443" s="178">
        <f>K386/RES_summary!K$21</f>
        <v>13.116338806945697</v>
      </c>
      <c r="L443" s="178">
        <f>L386/RES_summary!L$21</f>
        <v>12.917573799805401</v>
      </c>
      <c r="M443" s="178">
        <f>M386/RES_summary!M$21</f>
        <v>13.221308315661114</v>
      </c>
      <c r="N443" s="178">
        <f>N386/RES_summary!N$21</f>
        <v>0</v>
      </c>
      <c r="O443" s="178">
        <f>O386/RES_summary!O$21</f>
        <v>13.316261330133901</v>
      </c>
      <c r="P443" s="178">
        <f>P386/RES_summary!P$21</f>
        <v>15.475297620860626</v>
      </c>
      <c r="Q443" s="178">
        <f>Q386/RES_summary!Q$21</f>
        <v>16.422190034678028</v>
      </c>
    </row>
    <row r="444" spans="1:17" ht="12" customHeight="1" x14ac:dyDescent="0.25">
      <c r="A444" s="167" t="s">
        <v>169</v>
      </c>
      <c r="B444" s="132"/>
      <c r="C444" s="183">
        <f>C387/RES_summary!C$21</f>
        <v>14.669854981458377</v>
      </c>
      <c r="D444" s="183">
        <f>D387/RES_summary!D$21</f>
        <v>14.303971115445679</v>
      </c>
      <c r="E444" s="183">
        <f>E387/RES_summary!E$21</f>
        <v>14.189826404319451</v>
      </c>
      <c r="F444" s="183">
        <f>F387/RES_summary!F$21</f>
        <v>14.021653090672368</v>
      </c>
      <c r="G444" s="183">
        <f>G387/RES_summary!G$21</f>
        <v>13.866837886996608</v>
      </c>
      <c r="H444" s="183">
        <f>H387/RES_summary!H$21</f>
        <v>13.587738536586997</v>
      </c>
      <c r="I444" s="183">
        <f>I387/RES_summary!I$21</f>
        <v>13.39402922526325</v>
      </c>
      <c r="J444" s="183">
        <f>J387/RES_summary!J$21</f>
        <v>13.159526418803788</v>
      </c>
      <c r="K444" s="183">
        <f>K387/RES_summary!K$21</f>
        <v>13.04532120401737</v>
      </c>
      <c r="L444" s="183">
        <f>L387/RES_summary!L$21</f>
        <v>12.861904493720548</v>
      </c>
      <c r="M444" s="183">
        <f>M387/RES_summary!M$21</f>
        <v>0</v>
      </c>
      <c r="N444" s="183">
        <f>N387/RES_summary!N$21</f>
        <v>0</v>
      </c>
      <c r="O444" s="183">
        <f>O387/RES_summary!O$21</f>
        <v>13.296035039837475</v>
      </c>
      <c r="P444" s="183">
        <f>P387/RES_summary!P$21</f>
        <v>0</v>
      </c>
      <c r="Q444" s="183">
        <f>Q387/RES_summary!Q$21</f>
        <v>0</v>
      </c>
    </row>
    <row r="445" spans="1:17" ht="12" customHeight="1" x14ac:dyDescent="0.25">
      <c r="A445" s="167" t="s">
        <v>168</v>
      </c>
      <c r="B445" s="132"/>
      <c r="C445" s="183">
        <f>C388/RES_summary!C$21</f>
        <v>14.688908353873876</v>
      </c>
      <c r="D445" s="183">
        <f>D388/RES_summary!D$21</f>
        <v>14.340204094908932</v>
      </c>
      <c r="E445" s="183">
        <f>E388/RES_summary!E$21</f>
        <v>14.259029727832479</v>
      </c>
      <c r="F445" s="183">
        <f>F388/RES_summary!F$21</f>
        <v>14.111774837962873</v>
      </c>
      <c r="G445" s="183">
        <f>G388/RES_summary!G$21</f>
        <v>13.993900651281809</v>
      </c>
      <c r="H445" s="183">
        <f>H388/RES_summary!H$21</f>
        <v>13.873117130509575</v>
      </c>
      <c r="I445" s="183">
        <f>I388/RES_summary!I$21</f>
        <v>13.777710716245311</v>
      </c>
      <c r="J445" s="183">
        <f>J388/RES_summary!J$21</f>
        <v>13.584911825521477</v>
      </c>
      <c r="K445" s="183">
        <f>K388/RES_summary!K$21</f>
        <v>13.461706062861493</v>
      </c>
      <c r="L445" s="183">
        <f>L388/RES_summary!L$21</f>
        <v>13.264351575504241</v>
      </c>
      <c r="M445" s="183">
        <f>M388/RES_summary!M$21</f>
        <v>0</v>
      </c>
      <c r="N445" s="183">
        <f>N388/RES_summary!N$21</f>
        <v>0</v>
      </c>
      <c r="O445" s="183">
        <f>O388/RES_summary!O$21</f>
        <v>13.578906970007621</v>
      </c>
      <c r="P445" s="183">
        <f>P388/RES_summary!P$21</f>
        <v>0</v>
      </c>
      <c r="Q445" s="183">
        <f>Q388/RES_summary!Q$21</f>
        <v>0</v>
      </c>
    </row>
    <row r="446" spans="1:17" ht="12" customHeight="1" x14ac:dyDescent="0.25">
      <c r="A446" s="166" t="s">
        <v>57</v>
      </c>
      <c r="B446" s="165"/>
      <c r="C446" s="182">
        <f>C389/RES_summary!C$21</f>
        <v>9.5356897419918756</v>
      </c>
      <c r="D446" s="182">
        <f>D389/RES_summary!D$21</f>
        <v>9.2980066534558183</v>
      </c>
      <c r="E446" s="182">
        <f>E389/RES_summary!E$21</f>
        <v>9.2411824011090591</v>
      </c>
      <c r="F446" s="182">
        <f>F389/RES_summary!F$21</f>
        <v>9.1286207746198649</v>
      </c>
      <c r="G446" s="182">
        <f>G389/RES_summary!G$21</f>
        <v>9.069589017437929</v>
      </c>
      <c r="H446" s="182">
        <f>H389/RES_summary!H$21</f>
        <v>9.0507219520258335</v>
      </c>
      <c r="I446" s="182">
        <f>I389/RES_summary!I$21</f>
        <v>9.0381398185693786</v>
      </c>
      <c r="J446" s="182">
        <f>J389/RES_summary!J$21</f>
        <v>8.9093154639652212</v>
      </c>
      <c r="K446" s="182">
        <f>K389/RES_summary!K$21</f>
        <v>8.8195503437360578</v>
      </c>
      <c r="L446" s="182">
        <f>L389/RES_summary!L$21</f>
        <v>8.6749817899710191</v>
      </c>
      <c r="M446" s="182">
        <f>M389/RES_summary!M$21</f>
        <v>0</v>
      </c>
      <c r="N446" s="182">
        <f>N389/RES_summary!N$21</f>
        <v>0</v>
      </c>
      <c r="O446" s="182">
        <f>O389/RES_summary!O$21</f>
        <v>8.8926431907825609</v>
      </c>
      <c r="P446" s="182">
        <f>P389/RES_summary!P$21</f>
        <v>0</v>
      </c>
      <c r="Q446" s="182">
        <f>Q389/RES_summary!Q$21</f>
        <v>0</v>
      </c>
    </row>
    <row r="447" spans="1:17" ht="12" customHeight="1" x14ac:dyDescent="0.25">
      <c r="A447" s="147" t="s">
        <v>59</v>
      </c>
      <c r="B447" s="164"/>
      <c r="C447" s="181">
        <f>C390/RES_summary!C$21</f>
        <v>5.153218611882</v>
      </c>
      <c r="D447" s="181">
        <f>D390/RES_summary!D$21</f>
        <v>5.0421974414531112</v>
      </c>
      <c r="E447" s="181">
        <f>E390/RES_summary!E$21</f>
        <v>5.0178473267234232</v>
      </c>
      <c r="F447" s="181">
        <f>F390/RES_summary!F$21</f>
        <v>4.9831540633430089</v>
      </c>
      <c r="G447" s="181">
        <f>G390/RES_summary!G$21</f>
        <v>4.9243116338438808</v>
      </c>
      <c r="H447" s="181">
        <f>H390/RES_summary!H$21</f>
        <v>4.8223951784837409</v>
      </c>
      <c r="I447" s="181">
        <f>I390/RES_summary!I$21</f>
        <v>4.7395708976759332</v>
      </c>
      <c r="J447" s="181">
        <f>J390/RES_summary!J$21</f>
        <v>4.6755963615562557</v>
      </c>
      <c r="K447" s="181">
        <f>K390/RES_summary!K$21</f>
        <v>4.6421557191254372</v>
      </c>
      <c r="L447" s="181">
        <f>L390/RES_summary!L$21</f>
        <v>4.5893697855332238</v>
      </c>
      <c r="M447" s="181">
        <f>M390/RES_summary!M$21</f>
        <v>0</v>
      </c>
      <c r="N447" s="181">
        <f>N390/RES_summary!N$21</f>
        <v>0</v>
      </c>
      <c r="O447" s="181">
        <f>O390/RES_summary!O$21</f>
        <v>4.686263779225059</v>
      </c>
      <c r="P447" s="181">
        <f>P390/RES_summary!P$21</f>
        <v>0</v>
      </c>
      <c r="Q447" s="181">
        <f>Q390/RES_summary!Q$21</f>
        <v>0</v>
      </c>
    </row>
    <row r="448" spans="1:17" ht="12" customHeight="1" x14ac:dyDescent="0.25">
      <c r="A448" s="163" t="s">
        <v>142</v>
      </c>
      <c r="B448" s="162"/>
      <c r="C448" s="180">
        <f>C391/RES_summary!C$21</f>
        <v>0</v>
      </c>
      <c r="D448" s="180">
        <f>D391/RES_summary!D$21</f>
        <v>0</v>
      </c>
      <c r="E448" s="180">
        <f>E391/RES_summary!E$21</f>
        <v>0</v>
      </c>
      <c r="F448" s="180">
        <f>F391/RES_summary!F$21</f>
        <v>0</v>
      </c>
      <c r="G448" s="180">
        <f>G391/RES_summary!G$21</f>
        <v>0</v>
      </c>
      <c r="H448" s="180">
        <f>H391/RES_summary!H$21</f>
        <v>0</v>
      </c>
      <c r="I448" s="180">
        <f>I391/RES_summary!I$21</f>
        <v>0</v>
      </c>
      <c r="J448" s="180">
        <f>J391/RES_summary!J$21</f>
        <v>0</v>
      </c>
      <c r="K448" s="180">
        <f>K391/RES_summary!K$21</f>
        <v>0</v>
      </c>
      <c r="L448" s="180">
        <f>L391/RES_summary!L$21</f>
        <v>0</v>
      </c>
      <c r="M448" s="180">
        <f>M391/RES_summary!M$21</f>
        <v>13.308406715974369</v>
      </c>
      <c r="N448" s="180">
        <f>N391/RES_summary!N$21</f>
        <v>0</v>
      </c>
      <c r="O448" s="180">
        <f>O391/RES_summary!O$21</f>
        <v>0</v>
      </c>
      <c r="P448" s="180">
        <f>P391/RES_summary!P$21</f>
        <v>15.573094313145587</v>
      </c>
      <c r="Q448" s="180">
        <f>Q391/RES_summary!Q$21</f>
        <v>16.513746119863793</v>
      </c>
    </row>
    <row r="449" spans="1:17" ht="12" customHeight="1" x14ac:dyDescent="0.25">
      <c r="A449" s="161" t="s">
        <v>141</v>
      </c>
      <c r="B449" s="160"/>
      <c r="C449" s="179">
        <f>C392/RES_summary!C$21</f>
        <v>0</v>
      </c>
      <c r="D449" s="179">
        <f>D392/RES_summary!D$21</f>
        <v>0</v>
      </c>
      <c r="E449" s="179">
        <f>E392/RES_summary!E$21</f>
        <v>0</v>
      </c>
      <c r="F449" s="179">
        <f>F392/RES_summary!F$21</f>
        <v>0</v>
      </c>
      <c r="G449" s="179">
        <f>G392/RES_summary!G$21</f>
        <v>0</v>
      </c>
      <c r="H449" s="179">
        <f>H392/RES_summary!H$21</f>
        <v>0</v>
      </c>
      <c r="I449" s="179">
        <f>I392/RES_summary!I$21</f>
        <v>0</v>
      </c>
      <c r="J449" s="179">
        <f>J392/RES_summary!J$21</f>
        <v>0</v>
      </c>
      <c r="K449" s="179">
        <f>K392/RES_summary!K$21</f>
        <v>0</v>
      </c>
      <c r="L449" s="179">
        <f>L392/RES_summary!L$21</f>
        <v>0</v>
      </c>
      <c r="M449" s="179">
        <f>M392/RES_summary!M$21</f>
        <v>12.899550863831593</v>
      </c>
      <c r="N449" s="179">
        <f>N392/RES_summary!N$21</f>
        <v>0</v>
      </c>
      <c r="O449" s="179">
        <f>O392/RES_summary!O$21</f>
        <v>0</v>
      </c>
      <c r="P449" s="179">
        <f>P392/RES_summary!P$21</f>
        <v>14.775418067684274</v>
      </c>
      <c r="Q449" s="179">
        <f>Q392/RES_summary!Q$21</f>
        <v>15.289394964915335</v>
      </c>
    </row>
    <row r="450" spans="1:17" ht="12" customHeight="1" x14ac:dyDescent="0.25">
      <c r="A450" s="148" t="s">
        <v>60</v>
      </c>
      <c r="B450" s="156"/>
      <c r="C450" s="177">
        <f>C393/RES_summary!C$21</f>
        <v>0</v>
      </c>
      <c r="D450" s="177">
        <f>D393/RES_summary!D$21</f>
        <v>0</v>
      </c>
      <c r="E450" s="177">
        <f>E393/RES_summary!E$21</f>
        <v>0</v>
      </c>
      <c r="F450" s="177">
        <f>F393/RES_summary!F$21</f>
        <v>0</v>
      </c>
      <c r="G450" s="177">
        <f>G393/RES_summary!G$21</f>
        <v>0</v>
      </c>
      <c r="H450" s="177">
        <f>H393/RES_summary!H$21</f>
        <v>0</v>
      </c>
      <c r="I450" s="177">
        <f>I393/RES_summary!I$21</f>
        <v>0</v>
      </c>
      <c r="J450" s="177">
        <f>J393/RES_summary!J$21</f>
        <v>0</v>
      </c>
      <c r="K450" s="177">
        <f>K393/RES_summary!K$21</f>
        <v>0</v>
      </c>
      <c r="L450" s="177">
        <f>L393/RES_summary!L$21</f>
        <v>0</v>
      </c>
      <c r="M450" s="177">
        <f>M393/RES_summary!M$21</f>
        <v>8.7419652366124989</v>
      </c>
      <c r="N450" s="177">
        <f>N393/RES_summary!N$21</f>
        <v>0</v>
      </c>
      <c r="O450" s="177">
        <f>O393/RES_summary!O$21</f>
        <v>0</v>
      </c>
      <c r="P450" s="177">
        <f>P393/RES_summary!P$21</f>
        <v>10.1953380116984</v>
      </c>
      <c r="Q450" s="177">
        <f>Q393/RES_summary!Q$21</f>
        <v>10.780663488276661</v>
      </c>
    </row>
    <row r="451" spans="1:17" ht="12" customHeight="1" x14ac:dyDescent="0.25">
      <c r="A451" s="148" t="s">
        <v>59</v>
      </c>
      <c r="B451" s="156"/>
      <c r="C451" s="177">
        <f>C394/RES_summary!C$21</f>
        <v>0</v>
      </c>
      <c r="D451" s="177">
        <f>D394/RES_summary!D$21</f>
        <v>0</v>
      </c>
      <c r="E451" s="177">
        <f>E394/RES_summary!E$21</f>
        <v>0</v>
      </c>
      <c r="F451" s="177">
        <f>F394/RES_summary!F$21</f>
        <v>0</v>
      </c>
      <c r="G451" s="177">
        <f>G394/RES_summary!G$21</f>
        <v>0</v>
      </c>
      <c r="H451" s="177">
        <f>H394/RES_summary!H$21</f>
        <v>0</v>
      </c>
      <c r="I451" s="177">
        <f>I394/RES_summary!I$21</f>
        <v>0</v>
      </c>
      <c r="J451" s="177">
        <f>J394/RES_summary!J$21</f>
        <v>0</v>
      </c>
      <c r="K451" s="177">
        <f>K394/RES_summary!K$21</f>
        <v>0</v>
      </c>
      <c r="L451" s="177">
        <f>L394/RES_summary!L$21</f>
        <v>0</v>
      </c>
      <c r="M451" s="177">
        <f>M394/RES_summary!M$21</f>
        <v>4.1575856272190945</v>
      </c>
      <c r="N451" s="177">
        <f>N394/RES_summary!N$21</f>
        <v>0</v>
      </c>
      <c r="O451" s="177">
        <f>O394/RES_summary!O$21</f>
        <v>0</v>
      </c>
      <c r="P451" s="177">
        <f>P394/RES_summary!P$21</f>
        <v>4.5800800559858752</v>
      </c>
      <c r="Q451" s="177">
        <f>Q394/RES_summary!Q$21</f>
        <v>4.5087314766386735</v>
      </c>
    </row>
    <row r="452" spans="1:17" ht="12" customHeight="1" x14ac:dyDescent="0.25">
      <c r="A452" s="158" t="s">
        <v>62</v>
      </c>
      <c r="B452" s="157"/>
      <c r="C452" s="178">
        <f>C395/RES_summary!C$21</f>
        <v>7.595077459408663</v>
      </c>
      <c r="D452" s="178">
        <f>D395/RES_summary!D$21</f>
        <v>7.5460400218343819</v>
      </c>
      <c r="E452" s="178">
        <f>E395/RES_summary!E$21</f>
        <v>7.4211582889926531</v>
      </c>
      <c r="F452" s="178">
        <f>F395/RES_summary!F$21</f>
        <v>7.5926223025693336</v>
      </c>
      <c r="G452" s="178">
        <f>G395/RES_summary!G$21</f>
        <v>7.4684228647924122</v>
      </c>
      <c r="H452" s="178">
        <f>H395/RES_summary!H$21</f>
        <v>7.3659237013981551</v>
      </c>
      <c r="I452" s="178">
        <f>I395/RES_summary!I$21</f>
        <v>7.3988826947553843</v>
      </c>
      <c r="J452" s="178">
        <f>J395/RES_summary!J$21</f>
        <v>7.3442082188683964</v>
      </c>
      <c r="K452" s="178">
        <f>K395/RES_summary!K$21</f>
        <v>7.2110680684830237</v>
      </c>
      <c r="L452" s="178">
        <f>L395/RES_summary!L$21</f>
        <v>7.3472972916131036</v>
      </c>
      <c r="M452" s="178">
        <f>M395/RES_summary!M$21</f>
        <v>6.8739131433835272</v>
      </c>
      <c r="N452" s="178">
        <f>N395/RES_summary!N$21</f>
        <v>0</v>
      </c>
      <c r="O452" s="178">
        <f>O395/RES_summary!O$21</f>
        <v>7.1233917876847155</v>
      </c>
      <c r="P452" s="178">
        <f>P395/RES_summary!P$21</f>
        <v>8.3507620694311218</v>
      </c>
      <c r="Q452" s="178">
        <f>Q395/RES_summary!Q$21</f>
        <v>6.9801308687682333</v>
      </c>
    </row>
    <row r="453" spans="1:17" ht="12" customHeight="1" x14ac:dyDescent="0.25">
      <c r="A453" s="23" t="s">
        <v>57</v>
      </c>
      <c r="B453" s="156"/>
      <c r="C453" s="177">
        <f>C396/RES_summary!C$21</f>
        <v>7.595077459408663</v>
      </c>
      <c r="D453" s="177">
        <f>D396/RES_summary!D$21</f>
        <v>7.5460400218343819</v>
      </c>
      <c r="E453" s="177">
        <f>E396/RES_summary!E$21</f>
        <v>7.4211582889926531</v>
      </c>
      <c r="F453" s="177">
        <f>F396/RES_summary!F$21</f>
        <v>7.5926223025693336</v>
      </c>
      <c r="G453" s="177">
        <f>G396/RES_summary!G$21</f>
        <v>7.4684228647924122</v>
      </c>
      <c r="H453" s="177">
        <f>H396/RES_summary!H$21</f>
        <v>7.3659237013981551</v>
      </c>
      <c r="I453" s="177">
        <f>I396/RES_summary!I$21</f>
        <v>7.3988826947553843</v>
      </c>
      <c r="J453" s="177">
        <f>J396/RES_summary!J$21</f>
        <v>7.3442082188683964</v>
      </c>
      <c r="K453" s="177">
        <f>K396/RES_summary!K$21</f>
        <v>7.2110680684830237</v>
      </c>
      <c r="L453" s="177">
        <f>L396/RES_summary!L$21</f>
        <v>7.3472972916131036</v>
      </c>
      <c r="M453" s="177">
        <f>M396/RES_summary!M$21</f>
        <v>6.8739131433835272</v>
      </c>
      <c r="N453" s="177">
        <f>N396/RES_summary!N$21</f>
        <v>0</v>
      </c>
      <c r="O453" s="177">
        <f>O396/RES_summary!O$21</f>
        <v>7.1233917876847155</v>
      </c>
      <c r="P453" s="177">
        <f>P396/RES_summary!P$21</f>
        <v>0</v>
      </c>
      <c r="Q453" s="177">
        <f>Q396/RES_summary!Q$21</f>
        <v>6.9801308687682333</v>
      </c>
    </row>
    <row r="454" spans="1:17" ht="12" customHeight="1" x14ac:dyDescent="0.25">
      <c r="A454" s="29" t="s">
        <v>140</v>
      </c>
      <c r="B454" s="57"/>
      <c r="C454" s="176">
        <f>C397/RES_summary!C$21</f>
        <v>0</v>
      </c>
      <c r="D454" s="176">
        <f>D397/RES_summary!D$21</f>
        <v>0</v>
      </c>
      <c r="E454" s="176">
        <f>E397/RES_summary!E$21</f>
        <v>0</v>
      </c>
      <c r="F454" s="176">
        <f>F397/RES_summary!F$21</f>
        <v>0</v>
      </c>
      <c r="G454" s="176">
        <f>G397/RES_summary!G$21</f>
        <v>0</v>
      </c>
      <c r="H454" s="176">
        <f>H397/RES_summary!H$21</f>
        <v>0</v>
      </c>
      <c r="I454" s="176">
        <f>I397/RES_summary!I$21</f>
        <v>0</v>
      </c>
      <c r="J454" s="176">
        <f>J397/RES_summary!J$21</f>
        <v>0</v>
      </c>
      <c r="K454" s="176">
        <f>K397/RES_summary!K$21</f>
        <v>0</v>
      </c>
      <c r="L454" s="176">
        <f>L397/RES_summary!L$21</f>
        <v>0</v>
      </c>
      <c r="M454" s="176">
        <f>M397/RES_summary!M$21</f>
        <v>0</v>
      </c>
      <c r="N454" s="176">
        <f>N397/RES_summary!N$21</f>
        <v>0</v>
      </c>
      <c r="O454" s="176">
        <f>O397/RES_summary!O$21</f>
        <v>0</v>
      </c>
      <c r="P454" s="176">
        <f>P397/RES_summary!P$21</f>
        <v>8.3507620694311218</v>
      </c>
      <c r="Q454" s="176">
        <f>Q397/RES_summary!Q$21</f>
        <v>0</v>
      </c>
    </row>
    <row r="456" spans="1:17" ht="12" customHeight="1" x14ac:dyDescent="0.25">
      <c r="A456" s="152" t="s">
        <v>184</v>
      </c>
      <c r="B456" s="168"/>
      <c r="C456" s="184">
        <f>C399/RES_summary!C$21</f>
        <v>39.058141043538704</v>
      </c>
      <c r="D456" s="184">
        <f>D399/RES_summary!D$21</f>
        <v>39.045703014599127</v>
      </c>
      <c r="E456" s="184">
        <f>E399/RES_summary!E$21</f>
        <v>39.044018871410074</v>
      </c>
      <c r="F456" s="184">
        <f>F399/RES_summary!F$21</f>
        <v>40.169278863392108</v>
      </c>
      <c r="G456" s="184">
        <f>G399/RES_summary!G$21</f>
        <v>39.161180014817198</v>
      </c>
      <c r="H456" s="184">
        <f>H399/RES_summary!H$21</f>
        <v>36.924377352160882</v>
      </c>
      <c r="I456" s="184">
        <f>I399/RES_summary!I$21</f>
        <v>33.671654931931556</v>
      </c>
      <c r="J456" s="184">
        <f>J399/RES_summary!J$21</f>
        <v>33.706954117660871</v>
      </c>
      <c r="K456" s="184">
        <f>K399/RES_summary!K$21</f>
        <v>33.065142498624695</v>
      </c>
      <c r="L456" s="184">
        <f>L399/RES_summary!L$21</f>
        <v>32.850607523213284</v>
      </c>
      <c r="M456" s="184">
        <f>M399/RES_summary!M$21</f>
        <v>23.735020397630358</v>
      </c>
      <c r="N456" s="184">
        <f>N399/RES_summary!N$21</f>
        <v>0</v>
      </c>
      <c r="O456" s="184">
        <f>O399/RES_summary!O$21</f>
        <v>29.385974667969997</v>
      </c>
      <c r="P456" s="184">
        <f>P399/RES_summary!P$21</f>
        <v>18.62887149149994</v>
      </c>
      <c r="Q456" s="184">
        <f>Q399/RES_summary!Q$21</f>
        <v>22.241754887805691</v>
      </c>
    </row>
    <row r="457" spans="1:17" ht="12" customHeight="1" x14ac:dyDescent="0.25">
      <c r="A457" s="158" t="s">
        <v>65</v>
      </c>
      <c r="B457" s="157"/>
      <c r="C457" s="178">
        <f>C400/RES_summary!C$21</f>
        <v>29.57606624292433</v>
      </c>
      <c r="D457" s="178">
        <f>D400/RES_summary!D$21</f>
        <v>29.774080534813343</v>
      </c>
      <c r="E457" s="178">
        <f>E400/RES_summary!E$21</f>
        <v>29.939580235109016</v>
      </c>
      <c r="F457" s="178">
        <f>F400/RES_summary!F$21</f>
        <v>31.083633356837442</v>
      </c>
      <c r="G457" s="178">
        <f>G400/RES_summary!G$21</f>
        <v>30.264494129752148</v>
      </c>
      <c r="H457" s="178">
        <f>H400/RES_summary!H$21</f>
        <v>28.293723224296311</v>
      </c>
      <c r="I457" s="178">
        <f>I400/RES_summary!I$21</f>
        <v>25.150468031276318</v>
      </c>
      <c r="J457" s="178">
        <f>J400/RES_summary!J$21</f>
        <v>25.470080373555778</v>
      </c>
      <c r="K457" s="178">
        <f>K400/RES_summary!K$21</f>
        <v>24.977294863952494</v>
      </c>
      <c r="L457" s="178">
        <f>L400/RES_summary!L$21</f>
        <v>24.755487372639053</v>
      </c>
      <c r="M457" s="178">
        <f>M400/RES_summary!M$21</f>
        <v>20.465034337298594</v>
      </c>
      <c r="N457" s="178">
        <f>N400/RES_summary!N$21</f>
        <v>0</v>
      </c>
      <c r="O457" s="178">
        <f>O400/RES_summary!O$21</f>
        <v>21.255678770600301</v>
      </c>
      <c r="P457" s="178">
        <f>P400/RES_summary!P$21</f>
        <v>18.62887149149994</v>
      </c>
      <c r="Q457" s="178">
        <f>Q400/RES_summary!Q$21</f>
        <v>18.973741899465082</v>
      </c>
    </row>
    <row r="458" spans="1:17" ht="12" customHeight="1" x14ac:dyDescent="0.25">
      <c r="A458" s="23" t="s">
        <v>84</v>
      </c>
      <c r="B458" s="156"/>
      <c r="C458" s="177">
        <f>C401/RES_summary!C$21</f>
        <v>29.57606624292433</v>
      </c>
      <c r="D458" s="177">
        <f>D401/RES_summary!D$21</f>
        <v>29.774080534813343</v>
      </c>
      <c r="E458" s="177">
        <f>E401/RES_summary!E$21</f>
        <v>29.939580235109016</v>
      </c>
      <c r="F458" s="177">
        <f>F401/RES_summary!F$21</f>
        <v>31.083633356837442</v>
      </c>
      <c r="G458" s="177">
        <f>G401/RES_summary!G$21</f>
        <v>30.264494129752148</v>
      </c>
      <c r="H458" s="177">
        <f>H401/RES_summary!H$21</f>
        <v>28.293723224296311</v>
      </c>
      <c r="I458" s="177">
        <f>I401/RES_summary!I$21</f>
        <v>25.150468031276318</v>
      </c>
      <c r="J458" s="177">
        <f>J401/RES_summary!J$21</f>
        <v>25.470080373555778</v>
      </c>
      <c r="K458" s="177">
        <f>K401/RES_summary!K$21</f>
        <v>24.977294863952494</v>
      </c>
      <c r="L458" s="177">
        <f>L401/RES_summary!L$21</f>
        <v>24.755487372639053</v>
      </c>
      <c r="M458" s="177">
        <f>M401/RES_summary!M$21</f>
        <v>20.465034337298594</v>
      </c>
      <c r="N458" s="177">
        <f>N401/RES_summary!N$21</f>
        <v>0</v>
      </c>
      <c r="O458" s="177">
        <f>O401/RES_summary!O$21</f>
        <v>21.255678770600301</v>
      </c>
      <c r="P458" s="177">
        <f>P401/RES_summary!P$21</f>
        <v>18.62887149149994</v>
      </c>
      <c r="Q458" s="177">
        <f>Q401/RES_summary!Q$21</f>
        <v>18.973741899465082</v>
      </c>
    </row>
    <row r="459" spans="1:17" ht="12" customHeight="1" x14ac:dyDescent="0.25">
      <c r="A459" s="23" t="s">
        <v>60</v>
      </c>
      <c r="B459" s="156"/>
      <c r="C459" s="177">
        <f>C402/RES_summary!C$21</f>
        <v>0</v>
      </c>
      <c r="D459" s="177">
        <f>D402/RES_summary!D$21</f>
        <v>0</v>
      </c>
      <c r="E459" s="177">
        <f>E402/RES_summary!E$21</f>
        <v>0</v>
      </c>
      <c r="F459" s="177">
        <f>F402/RES_summary!F$21</f>
        <v>0</v>
      </c>
      <c r="G459" s="177">
        <f>G402/RES_summary!G$21</f>
        <v>0</v>
      </c>
      <c r="H459" s="177">
        <f>H402/RES_summary!H$21</f>
        <v>0</v>
      </c>
      <c r="I459" s="177">
        <f>I402/RES_summary!I$21</f>
        <v>0</v>
      </c>
      <c r="J459" s="177">
        <f>J402/RES_summary!J$21</f>
        <v>0</v>
      </c>
      <c r="K459" s="177">
        <f>K402/RES_summary!K$21</f>
        <v>0</v>
      </c>
      <c r="L459" s="177">
        <f>L402/RES_summary!L$21</f>
        <v>0</v>
      </c>
      <c r="M459" s="177">
        <f>M402/RES_summary!M$21</f>
        <v>0</v>
      </c>
      <c r="N459" s="177">
        <f>N402/RES_summary!N$21</f>
        <v>0</v>
      </c>
      <c r="O459" s="177">
        <f>O402/RES_summary!O$21</f>
        <v>0</v>
      </c>
      <c r="P459" s="177">
        <f>P402/RES_summary!P$21</f>
        <v>0</v>
      </c>
      <c r="Q459" s="177">
        <f>Q402/RES_summary!Q$21</f>
        <v>0</v>
      </c>
    </row>
    <row r="460" spans="1:17" ht="12" customHeight="1" x14ac:dyDescent="0.25">
      <c r="A460" s="158" t="s">
        <v>112</v>
      </c>
      <c r="B460" s="157"/>
      <c r="C460" s="178">
        <f>C403/RES_summary!C$21</f>
        <v>0</v>
      </c>
      <c r="D460" s="178">
        <f>D403/RES_summary!D$21</f>
        <v>0</v>
      </c>
      <c r="E460" s="178">
        <f>E403/RES_summary!E$21</f>
        <v>0</v>
      </c>
      <c r="F460" s="178">
        <f>F403/RES_summary!F$21</f>
        <v>0</v>
      </c>
      <c r="G460" s="178">
        <f>G403/RES_summary!G$21</f>
        <v>0</v>
      </c>
      <c r="H460" s="178">
        <f>H403/RES_summary!H$21</f>
        <v>0</v>
      </c>
      <c r="I460" s="178">
        <f>I403/RES_summary!I$21</f>
        <v>0</v>
      </c>
      <c r="J460" s="178">
        <f>J403/RES_summary!J$21</f>
        <v>0</v>
      </c>
      <c r="K460" s="178">
        <f>K403/RES_summary!K$21</f>
        <v>0</v>
      </c>
      <c r="L460" s="178">
        <f>L403/RES_summary!L$21</f>
        <v>0</v>
      </c>
      <c r="M460" s="178">
        <f>M403/RES_summary!M$21</f>
        <v>0</v>
      </c>
      <c r="N460" s="178">
        <f>N403/RES_summary!N$21</f>
        <v>0</v>
      </c>
      <c r="O460" s="178">
        <f>O403/RES_summary!O$21</f>
        <v>0</v>
      </c>
      <c r="P460" s="178">
        <f>P403/RES_summary!P$21</f>
        <v>0</v>
      </c>
      <c r="Q460" s="178">
        <f>Q403/RES_summary!Q$21</f>
        <v>0</v>
      </c>
    </row>
    <row r="461" spans="1:17" ht="12" customHeight="1" x14ac:dyDescent="0.25">
      <c r="A461" s="23" t="s">
        <v>60</v>
      </c>
      <c r="B461" s="156"/>
      <c r="C461" s="177">
        <f>C404/RES_summary!C$21</f>
        <v>0</v>
      </c>
      <c r="D461" s="177">
        <f>D404/RES_summary!D$21</f>
        <v>0</v>
      </c>
      <c r="E461" s="177">
        <f>E404/RES_summary!E$21</f>
        <v>0</v>
      </c>
      <c r="F461" s="177">
        <f>F404/RES_summary!F$21</f>
        <v>0</v>
      </c>
      <c r="G461" s="177">
        <f>G404/RES_summary!G$21</f>
        <v>0</v>
      </c>
      <c r="H461" s="177">
        <f>H404/RES_summary!H$21</f>
        <v>0</v>
      </c>
      <c r="I461" s="177">
        <f>I404/RES_summary!I$21</f>
        <v>0</v>
      </c>
      <c r="J461" s="177">
        <f>J404/RES_summary!J$21</f>
        <v>0</v>
      </c>
      <c r="K461" s="177">
        <f>K404/RES_summary!K$21</f>
        <v>0</v>
      </c>
      <c r="L461" s="177">
        <f>L404/RES_summary!L$21</f>
        <v>0</v>
      </c>
      <c r="M461" s="177">
        <f>M404/RES_summary!M$21</f>
        <v>0</v>
      </c>
      <c r="N461" s="177">
        <f>N404/RES_summary!N$21</f>
        <v>0</v>
      </c>
      <c r="O461" s="177">
        <f>O404/RES_summary!O$21</f>
        <v>0</v>
      </c>
      <c r="P461" s="177">
        <f>P404/RES_summary!P$21</f>
        <v>0</v>
      </c>
      <c r="Q461" s="177">
        <f>Q404/RES_summary!Q$21</f>
        <v>0</v>
      </c>
    </row>
    <row r="462" spans="1:17" ht="12" customHeight="1" x14ac:dyDescent="0.25">
      <c r="A462" s="158" t="s">
        <v>63</v>
      </c>
      <c r="B462" s="157"/>
      <c r="C462" s="178">
        <f>C405/RES_summary!C$21</f>
        <v>5.6594509104621338</v>
      </c>
      <c r="D462" s="178">
        <f>D405/RES_summary!D$21</f>
        <v>5.493513053183726</v>
      </c>
      <c r="E462" s="178">
        <f>E405/RES_summary!E$21</f>
        <v>5.405124374086939</v>
      </c>
      <c r="F462" s="178">
        <f>F405/RES_summary!F$21</f>
        <v>5.3322890732031567</v>
      </c>
      <c r="G462" s="178">
        <f>G405/RES_summary!G$21</f>
        <v>5.2214509320615718</v>
      </c>
      <c r="H462" s="178">
        <f>H405/RES_summary!H$21</f>
        <v>5.0223671310223699</v>
      </c>
      <c r="I462" s="178">
        <f>I405/RES_summary!I$21</f>
        <v>4.9218818587367954</v>
      </c>
      <c r="J462" s="178">
        <f>J405/RES_summary!J$21</f>
        <v>4.6864668850463636</v>
      </c>
      <c r="K462" s="178">
        <f>K405/RES_summary!K$21</f>
        <v>4.6197502637008174</v>
      </c>
      <c r="L462" s="178">
        <f>L405/RES_summary!L$21</f>
        <v>4.5814949905742237</v>
      </c>
      <c r="M462" s="178">
        <f>M405/RES_summary!M$21</f>
        <v>0</v>
      </c>
      <c r="N462" s="178">
        <f>N405/RES_summary!N$21</f>
        <v>0</v>
      </c>
      <c r="O462" s="178">
        <f>O405/RES_summary!O$21</f>
        <v>4.771337375126592</v>
      </c>
      <c r="P462" s="178">
        <f>P405/RES_summary!P$21</f>
        <v>0</v>
      </c>
      <c r="Q462" s="178">
        <f>Q405/RES_summary!Q$21</f>
        <v>0</v>
      </c>
    </row>
    <row r="463" spans="1:17" ht="12" customHeight="1" x14ac:dyDescent="0.25">
      <c r="A463" s="167" t="s">
        <v>169</v>
      </c>
      <c r="B463" s="132"/>
      <c r="C463" s="183">
        <f>C406/RES_summary!C$21</f>
        <v>5.6939865037719564</v>
      </c>
      <c r="D463" s="183">
        <f>D406/RES_summary!D$21</f>
        <v>5.5266309270964893</v>
      </c>
      <c r="E463" s="183">
        <f>E406/RES_summary!E$21</f>
        <v>5.4583516779761361</v>
      </c>
      <c r="F463" s="183">
        <f>F406/RES_summary!F$21</f>
        <v>5.36622486905339</v>
      </c>
      <c r="G463" s="183">
        <f>G406/RES_summary!G$21</f>
        <v>5.2885941983168276</v>
      </c>
      <c r="H463" s="183">
        <f>H406/RES_summary!H$21</f>
        <v>5.1664989207558083</v>
      </c>
      <c r="I463" s="183">
        <f>I406/RES_summary!I$21</f>
        <v>5.0778901654014463</v>
      </c>
      <c r="J463" s="183">
        <f>J406/RES_summary!J$21</f>
        <v>4.9635681787001111</v>
      </c>
      <c r="K463" s="183">
        <f>K406/RES_summary!K$21</f>
        <v>4.8950487797381186</v>
      </c>
      <c r="L463" s="183">
        <f>L406/RES_summary!L$21</f>
        <v>4.8018268019398258</v>
      </c>
      <c r="M463" s="183">
        <f>M406/RES_summary!M$21</f>
        <v>0</v>
      </c>
      <c r="N463" s="183">
        <f>N406/RES_summary!N$21</f>
        <v>0</v>
      </c>
      <c r="O463" s="183">
        <f>O406/RES_summary!O$21</f>
        <v>4.8901861824201402</v>
      </c>
      <c r="P463" s="183">
        <f>P406/RES_summary!P$21</f>
        <v>0</v>
      </c>
      <c r="Q463" s="183">
        <f>Q406/RES_summary!Q$21</f>
        <v>0</v>
      </c>
    </row>
    <row r="464" spans="1:17" ht="12" customHeight="1" x14ac:dyDescent="0.25">
      <c r="A464" s="167" t="s">
        <v>168</v>
      </c>
      <c r="B464" s="132"/>
      <c r="C464" s="183">
        <f>C407/RES_summary!C$21</f>
        <v>3.7691901653314375</v>
      </c>
      <c r="D464" s="183">
        <f>D407/RES_summary!D$21</f>
        <v>3.6560099513405264</v>
      </c>
      <c r="E464" s="183">
        <f>E407/RES_summary!E$21</f>
        <v>3.6131546725928088</v>
      </c>
      <c r="F464" s="183">
        <f>F407/RES_summary!F$21</f>
        <v>3.5517167002075496</v>
      </c>
      <c r="G464" s="183">
        <f>G407/RES_summary!G$21</f>
        <v>3.5068746813063072</v>
      </c>
      <c r="H464" s="183">
        <f>H407/RES_summary!H$21</f>
        <v>3.4593369569434897</v>
      </c>
      <c r="I464" s="183">
        <f>I407/RES_summary!I$21</f>
        <v>3.4127426919085839</v>
      </c>
      <c r="J464" s="183">
        <f>J407/RES_summary!J$21</f>
        <v>3.3347342208069213</v>
      </c>
      <c r="K464" s="183">
        <f>K407/RES_summary!K$21</f>
        <v>3.280940037489033</v>
      </c>
      <c r="L464" s="183">
        <f>L407/RES_summary!L$21</f>
        <v>3.2089940410456803</v>
      </c>
      <c r="M464" s="183">
        <f>M407/RES_summary!M$21</f>
        <v>0</v>
      </c>
      <c r="N464" s="183">
        <f>N407/RES_summary!N$21</f>
        <v>0</v>
      </c>
      <c r="O464" s="183">
        <f>O407/RES_summary!O$21</f>
        <v>3.2280429507722754</v>
      </c>
      <c r="P464" s="183">
        <f>P407/RES_summary!P$21</f>
        <v>0</v>
      </c>
      <c r="Q464" s="183">
        <f>Q407/RES_summary!Q$21</f>
        <v>0</v>
      </c>
    </row>
    <row r="465" spans="1:17" ht="12" customHeight="1" x14ac:dyDescent="0.25">
      <c r="A465" s="166" t="s">
        <v>57</v>
      </c>
      <c r="B465" s="165"/>
      <c r="C465" s="182">
        <f>C408/RES_summary!C$21</f>
        <v>3.7691901653314375</v>
      </c>
      <c r="D465" s="182">
        <f>D408/RES_summary!D$21</f>
        <v>3.6560099513405264</v>
      </c>
      <c r="E465" s="182">
        <f>E408/RES_summary!E$21</f>
        <v>3.6131546725928088</v>
      </c>
      <c r="F465" s="182">
        <f>F408/RES_summary!F$21</f>
        <v>3.5517167002075496</v>
      </c>
      <c r="G465" s="182">
        <f>G408/RES_summary!G$21</f>
        <v>3.5068746813063072</v>
      </c>
      <c r="H465" s="182">
        <f>H408/RES_summary!H$21</f>
        <v>3.4593369569434897</v>
      </c>
      <c r="I465" s="182">
        <f>I408/RES_summary!I$21</f>
        <v>3.4127426919085839</v>
      </c>
      <c r="J465" s="182">
        <f>J408/RES_summary!J$21</f>
        <v>3.3347342208069213</v>
      </c>
      <c r="K465" s="182">
        <f>K408/RES_summary!K$21</f>
        <v>3.280940037489033</v>
      </c>
      <c r="L465" s="182">
        <f>L408/RES_summary!L$21</f>
        <v>3.2089940410456803</v>
      </c>
      <c r="M465" s="182">
        <f>M408/RES_summary!M$21</f>
        <v>0</v>
      </c>
      <c r="N465" s="182">
        <f>N408/RES_summary!N$21</f>
        <v>0</v>
      </c>
      <c r="O465" s="182">
        <f>O408/RES_summary!O$21</f>
        <v>3.2280429507722754</v>
      </c>
      <c r="P465" s="182">
        <f>P408/RES_summary!P$21</f>
        <v>0</v>
      </c>
      <c r="Q465" s="182">
        <f>Q408/RES_summary!Q$21</f>
        <v>0</v>
      </c>
    </row>
    <row r="466" spans="1:17" ht="12" customHeight="1" x14ac:dyDescent="0.25">
      <c r="A466" s="147" t="s">
        <v>59</v>
      </c>
      <c r="B466" s="164"/>
      <c r="C466" s="181">
        <f>C409/RES_summary!C$21</f>
        <v>0</v>
      </c>
      <c r="D466" s="181">
        <f>D409/RES_summary!D$21</f>
        <v>0</v>
      </c>
      <c r="E466" s="181">
        <f>E409/RES_summary!E$21</f>
        <v>0</v>
      </c>
      <c r="F466" s="181">
        <f>F409/RES_summary!F$21</f>
        <v>0</v>
      </c>
      <c r="G466" s="181">
        <f>G409/RES_summary!G$21</f>
        <v>0</v>
      </c>
      <c r="H466" s="181">
        <f>H409/RES_summary!H$21</f>
        <v>0</v>
      </c>
      <c r="I466" s="181">
        <f>I409/RES_summary!I$21</f>
        <v>0</v>
      </c>
      <c r="J466" s="181">
        <f>J409/RES_summary!J$21</f>
        <v>0</v>
      </c>
      <c r="K466" s="181">
        <f>K409/RES_summary!K$21</f>
        <v>0</v>
      </c>
      <c r="L466" s="181">
        <f>L409/RES_summary!L$21</f>
        <v>0</v>
      </c>
      <c r="M466" s="181">
        <f>M409/RES_summary!M$21</f>
        <v>0</v>
      </c>
      <c r="N466" s="181">
        <f>N409/RES_summary!N$21</f>
        <v>0</v>
      </c>
      <c r="O466" s="181">
        <f>O409/RES_summary!O$21</f>
        <v>0</v>
      </c>
      <c r="P466" s="181">
        <f>P409/RES_summary!P$21</f>
        <v>0</v>
      </c>
      <c r="Q466" s="181">
        <f>Q409/RES_summary!Q$21</f>
        <v>0</v>
      </c>
    </row>
    <row r="467" spans="1:17" ht="12" customHeight="1" x14ac:dyDescent="0.25">
      <c r="A467" s="163" t="s">
        <v>142</v>
      </c>
      <c r="B467" s="162"/>
      <c r="C467" s="180">
        <f>C410/RES_summary!C$21</f>
        <v>0</v>
      </c>
      <c r="D467" s="180">
        <f>D410/RES_summary!D$21</f>
        <v>0</v>
      </c>
      <c r="E467" s="180">
        <f>E410/RES_summary!E$21</f>
        <v>0</v>
      </c>
      <c r="F467" s="180">
        <f>F410/RES_summary!F$21</f>
        <v>0</v>
      </c>
      <c r="G467" s="180">
        <f>G410/RES_summary!G$21</f>
        <v>0</v>
      </c>
      <c r="H467" s="180">
        <f>H410/RES_summary!H$21</f>
        <v>0</v>
      </c>
      <c r="I467" s="180">
        <f>I410/RES_summary!I$21</f>
        <v>0</v>
      </c>
      <c r="J467" s="180">
        <f>J410/RES_summary!J$21</f>
        <v>0</v>
      </c>
      <c r="K467" s="180">
        <f>K410/RES_summary!K$21</f>
        <v>0</v>
      </c>
      <c r="L467" s="180">
        <f>L410/RES_summary!L$21</f>
        <v>0</v>
      </c>
      <c r="M467" s="180">
        <f>M410/RES_summary!M$21</f>
        <v>0</v>
      </c>
      <c r="N467" s="180">
        <f>N410/RES_summary!N$21</f>
        <v>0</v>
      </c>
      <c r="O467" s="180">
        <f>O410/RES_summary!O$21</f>
        <v>0</v>
      </c>
      <c r="P467" s="180">
        <f>P410/RES_summary!P$21</f>
        <v>0</v>
      </c>
      <c r="Q467" s="180">
        <f>Q410/RES_summary!Q$21</f>
        <v>0</v>
      </c>
    </row>
    <row r="468" spans="1:17" ht="12" customHeight="1" x14ac:dyDescent="0.25">
      <c r="A468" s="161" t="s">
        <v>141</v>
      </c>
      <c r="B468" s="160"/>
      <c r="C468" s="179">
        <f>C411/RES_summary!C$21</f>
        <v>0</v>
      </c>
      <c r="D468" s="179">
        <f>D411/RES_summary!D$21</f>
        <v>0</v>
      </c>
      <c r="E468" s="179">
        <f>E411/RES_summary!E$21</f>
        <v>0</v>
      </c>
      <c r="F468" s="179">
        <f>F411/RES_summary!F$21</f>
        <v>0</v>
      </c>
      <c r="G468" s="179">
        <f>G411/RES_summary!G$21</f>
        <v>0</v>
      </c>
      <c r="H468" s="179">
        <f>H411/RES_summary!H$21</f>
        <v>0</v>
      </c>
      <c r="I468" s="179">
        <f>I411/RES_summary!I$21</f>
        <v>0</v>
      </c>
      <c r="J468" s="179">
        <f>J411/RES_summary!J$21</f>
        <v>0</v>
      </c>
      <c r="K468" s="179">
        <f>K411/RES_summary!K$21</f>
        <v>0</v>
      </c>
      <c r="L468" s="179">
        <f>L411/RES_summary!L$21</f>
        <v>0</v>
      </c>
      <c r="M468" s="179">
        <f>M411/RES_summary!M$21</f>
        <v>0</v>
      </c>
      <c r="N468" s="179">
        <f>N411/RES_summary!N$21</f>
        <v>0</v>
      </c>
      <c r="O468" s="179">
        <f>O411/RES_summary!O$21</f>
        <v>0</v>
      </c>
      <c r="P468" s="179">
        <f>P411/RES_summary!P$21</f>
        <v>0</v>
      </c>
      <c r="Q468" s="179">
        <f>Q411/RES_summary!Q$21</f>
        <v>0</v>
      </c>
    </row>
    <row r="469" spans="1:17" ht="12" customHeight="1" x14ac:dyDescent="0.25">
      <c r="A469" s="148" t="s">
        <v>60</v>
      </c>
      <c r="B469" s="156"/>
      <c r="C469" s="177">
        <f>C412/RES_summary!C$21</f>
        <v>0</v>
      </c>
      <c r="D469" s="177">
        <f>D412/RES_summary!D$21</f>
        <v>0</v>
      </c>
      <c r="E469" s="177">
        <f>E412/RES_summary!E$21</f>
        <v>0</v>
      </c>
      <c r="F469" s="177">
        <f>F412/RES_summary!F$21</f>
        <v>0</v>
      </c>
      <c r="G469" s="177">
        <f>G412/RES_summary!G$21</f>
        <v>0</v>
      </c>
      <c r="H469" s="177">
        <f>H412/RES_summary!H$21</f>
        <v>0</v>
      </c>
      <c r="I469" s="177">
        <f>I412/RES_summary!I$21</f>
        <v>0</v>
      </c>
      <c r="J469" s="177">
        <f>J412/RES_summary!J$21</f>
        <v>0</v>
      </c>
      <c r="K469" s="177">
        <f>K412/RES_summary!K$21</f>
        <v>0</v>
      </c>
      <c r="L469" s="177">
        <f>L412/RES_summary!L$21</f>
        <v>0</v>
      </c>
      <c r="M469" s="177">
        <f>M412/RES_summary!M$21</f>
        <v>0</v>
      </c>
      <c r="N469" s="177">
        <f>N412/RES_summary!N$21</f>
        <v>0</v>
      </c>
      <c r="O469" s="177">
        <f>O412/RES_summary!O$21</f>
        <v>0</v>
      </c>
      <c r="P469" s="177">
        <f>P412/RES_summary!P$21</f>
        <v>0</v>
      </c>
      <c r="Q469" s="177">
        <f>Q412/RES_summary!Q$21</f>
        <v>0</v>
      </c>
    </row>
    <row r="470" spans="1:17" ht="12" customHeight="1" x14ac:dyDescent="0.25">
      <c r="A470" s="148" t="s">
        <v>59</v>
      </c>
      <c r="B470" s="156"/>
      <c r="C470" s="177">
        <f>C413/RES_summary!C$21</f>
        <v>0</v>
      </c>
      <c r="D470" s="177">
        <f>D413/RES_summary!D$21</f>
        <v>0</v>
      </c>
      <c r="E470" s="177">
        <f>E413/RES_summary!E$21</f>
        <v>0</v>
      </c>
      <c r="F470" s="177">
        <f>F413/RES_summary!F$21</f>
        <v>0</v>
      </c>
      <c r="G470" s="177">
        <f>G413/RES_summary!G$21</f>
        <v>0</v>
      </c>
      <c r="H470" s="177">
        <f>H413/RES_summary!H$21</f>
        <v>0</v>
      </c>
      <c r="I470" s="177">
        <f>I413/RES_summary!I$21</f>
        <v>0</v>
      </c>
      <c r="J470" s="177">
        <f>J413/RES_summary!J$21</f>
        <v>0</v>
      </c>
      <c r="K470" s="177">
        <f>K413/RES_summary!K$21</f>
        <v>0</v>
      </c>
      <c r="L470" s="177">
        <f>L413/RES_summary!L$21</f>
        <v>0</v>
      </c>
      <c r="M470" s="177">
        <f>M413/RES_summary!M$21</f>
        <v>0</v>
      </c>
      <c r="N470" s="177">
        <f>N413/RES_summary!N$21</f>
        <v>0</v>
      </c>
      <c r="O470" s="177">
        <f>O413/RES_summary!O$21</f>
        <v>0</v>
      </c>
      <c r="P470" s="177">
        <f>P413/RES_summary!P$21</f>
        <v>0</v>
      </c>
      <c r="Q470" s="177">
        <f>Q413/RES_summary!Q$21</f>
        <v>0</v>
      </c>
    </row>
    <row r="471" spans="1:17" ht="12" customHeight="1" x14ac:dyDescent="0.25">
      <c r="A471" s="158" t="s">
        <v>62</v>
      </c>
      <c r="B471" s="157"/>
      <c r="C471" s="178">
        <f>C414/RES_summary!C$21</f>
        <v>3.8226238901522382</v>
      </c>
      <c r="D471" s="178">
        <f>D414/RES_summary!D$21</f>
        <v>3.7781094266020587</v>
      </c>
      <c r="E471" s="178">
        <f>E414/RES_summary!E$21</f>
        <v>3.6993142622141191</v>
      </c>
      <c r="F471" s="178">
        <f>F414/RES_summary!F$21</f>
        <v>3.7533564333515135</v>
      </c>
      <c r="G471" s="178">
        <f>G414/RES_summary!G$21</f>
        <v>3.6752349530034771</v>
      </c>
      <c r="H471" s="178">
        <f>H414/RES_summary!H$21</f>
        <v>3.6082869968422022</v>
      </c>
      <c r="I471" s="178">
        <f>I414/RES_summary!I$21</f>
        <v>3.5993050419184445</v>
      </c>
      <c r="J471" s="178">
        <f>J414/RES_summary!J$21</f>
        <v>3.550406859058731</v>
      </c>
      <c r="K471" s="178">
        <f>K414/RES_summary!K$21</f>
        <v>3.46809737097138</v>
      </c>
      <c r="L471" s="178">
        <f>L414/RES_summary!L$21</f>
        <v>3.5136251600000086</v>
      </c>
      <c r="M471" s="178">
        <f>M414/RES_summary!M$21</f>
        <v>3.2699860603317656</v>
      </c>
      <c r="N471" s="178">
        <f>N414/RES_summary!N$21</f>
        <v>0</v>
      </c>
      <c r="O471" s="178">
        <f>O414/RES_summary!O$21</f>
        <v>3.3589585222431055</v>
      </c>
      <c r="P471" s="178">
        <f>P414/RES_summary!P$21</f>
        <v>0</v>
      </c>
      <c r="Q471" s="178">
        <f>Q414/RES_summary!Q$21</f>
        <v>3.2680129883406059</v>
      </c>
    </row>
    <row r="472" spans="1:17" ht="12" customHeight="1" x14ac:dyDescent="0.25">
      <c r="A472" s="23" t="s">
        <v>57</v>
      </c>
      <c r="B472" s="156"/>
      <c r="C472" s="177">
        <f>C415/RES_summary!C$21</f>
        <v>3.8226238901522382</v>
      </c>
      <c r="D472" s="177">
        <f>D415/RES_summary!D$21</f>
        <v>3.7781094266020587</v>
      </c>
      <c r="E472" s="177">
        <f>E415/RES_summary!E$21</f>
        <v>3.6993142622141191</v>
      </c>
      <c r="F472" s="177">
        <f>F415/RES_summary!F$21</f>
        <v>3.7533564333515135</v>
      </c>
      <c r="G472" s="177">
        <f>G415/RES_summary!G$21</f>
        <v>3.6752349530034771</v>
      </c>
      <c r="H472" s="177">
        <f>H415/RES_summary!H$21</f>
        <v>3.6082869968422022</v>
      </c>
      <c r="I472" s="177">
        <f>I415/RES_summary!I$21</f>
        <v>3.5993050419184445</v>
      </c>
      <c r="J472" s="177">
        <f>J415/RES_summary!J$21</f>
        <v>3.550406859058731</v>
      </c>
      <c r="K472" s="177">
        <f>K415/RES_summary!K$21</f>
        <v>3.46809737097138</v>
      </c>
      <c r="L472" s="177">
        <f>L415/RES_summary!L$21</f>
        <v>3.5136251600000086</v>
      </c>
      <c r="M472" s="177">
        <f>M415/RES_summary!M$21</f>
        <v>3.2699860603317656</v>
      </c>
      <c r="N472" s="177">
        <f>N415/RES_summary!N$21</f>
        <v>0</v>
      </c>
      <c r="O472" s="177">
        <f>O415/RES_summary!O$21</f>
        <v>3.3589585222431055</v>
      </c>
      <c r="P472" s="177">
        <f>P415/RES_summary!P$21</f>
        <v>0</v>
      </c>
      <c r="Q472" s="177">
        <f>Q415/RES_summary!Q$21</f>
        <v>3.2680129883406059</v>
      </c>
    </row>
    <row r="473" spans="1:17" ht="12" customHeight="1" x14ac:dyDescent="0.25">
      <c r="A473" s="29" t="s">
        <v>140</v>
      </c>
      <c r="B473" s="57"/>
      <c r="C473" s="176">
        <f>C416/RES_summary!C$21</f>
        <v>0</v>
      </c>
      <c r="D473" s="176">
        <f>D416/RES_summary!D$21</f>
        <v>0</v>
      </c>
      <c r="E473" s="176">
        <f>E416/RES_summary!E$21</f>
        <v>0</v>
      </c>
      <c r="F473" s="176">
        <f>F416/RES_summary!F$21</f>
        <v>0</v>
      </c>
      <c r="G473" s="176">
        <f>G416/RES_summary!G$21</f>
        <v>0</v>
      </c>
      <c r="H473" s="176">
        <f>H416/RES_summary!H$21</f>
        <v>0</v>
      </c>
      <c r="I473" s="176">
        <f>I416/RES_summary!I$21</f>
        <v>0</v>
      </c>
      <c r="J473" s="176">
        <f>J416/RES_summary!J$21</f>
        <v>0</v>
      </c>
      <c r="K473" s="176">
        <f>K416/RES_summary!K$21</f>
        <v>0</v>
      </c>
      <c r="L473" s="176">
        <f>L416/RES_summary!L$21</f>
        <v>0</v>
      </c>
      <c r="M473" s="176">
        <f>M416/RES_summary!M$21</f>
        <v>0</v>
      </c>
      <c r="N473" s="176">
        <f>N416/RES_summary!N$21</f>
        <v>0</v>
      </c>
      <c r="O473" s="176">
        <f>O416/RES_summary!O$21</f>
        <v>0</v>
      </c>
      <c r="P473" s="176">
        <f>P416/RES_summary!P$21</f>
        <v>0</v>
      </c>
      <c r="Q473" s="176">
        <f>Q416/RES_summary!Q$21</f>
        <v>0</v>
      </c>
    </row>
  </sheetData>
  <mergeCells count="1">
    <mergeCell ref="B75:Q75"/>
  </mergeCells>
  <pageMargins left="0.39370078740157483" right="0.39370078740157483" top="0.39370078740157483" bottom="0.39370078740157483" header="0.31496062992125984" footer="0.31496062992125984"/>
  <pageSetup paperSize="9" scale="14" orientation="portrait" horizontalDpi="1200" verticalDpi="1200" r:id="rId1"/>
  <headerFooter alignWithMargins="0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2">
    <tabColor theme="9" tint="0.59999389629810485"/>
    <pageSetUpPr fitToPage="1"/>
  </sheetPr>
  <dimension ref="A1:Q47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282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RES_hhdet_num!B$43</f>
        <v>6471901</v>
      </c>
      <c r="C5" s="151">
        <f>RES_hhdet_num!C$43</f>
        <v>6446742</v>
      </c>
      <c r="D5" s="151">
        <f>RES_hhdet_num!D$43</f>
        <v>6439326.9999999991</v>
      </c>
      <c r="E5" s="151">
        <f>RES_hhdet_num!E$43</f>
        <v>6384604</v>
      </c>
      <c r="F5" s="151">
        <f>RES_hhdet_num!F$43</f>
        <v>6365613.0000000009</v>
      </c>
      <c r="G5" s="151">
        <f>RES_hhdet_num!G$43</f>
        <v>6343420.9999999991</v>
      </c>
      <c r="H5" s="151">
        <f>RES_hhdet_num!H$43</f>
        <v>6154310.9999999981</v>
      </c>
      <c r="I5" s="151">
        <f>RES_hhdet_num!I$43</f>
        <v>6104407.9999999991</v>
      </c>
      <c r="J5" s="151">
        <f>RES_hhdet_num!J$43</f>
        <v>6103480</v>
      </c>
      <c r="K5" s="151">
        <f>RES_hhdet_num!K$43</f>
        <v>6105239.9999999972</v>
      </c>
      <c r="L5" s="151">
        <f>RES_hhdet_num!L$43</f>
        <v>6059790.9999999991</v>
      </c>
      <c r="M5" s="151">
        <f>RES_hhdet_num!M$43</f>
        <v>6066879.9999999963</v>
      </c>
      <c r="N5" s="151">
        <f>RES_hhdet_num!N$43</f>
        <v>5880481.9999999991</v>
      </c>
      <c r="O5" s="151">
        <f>RES_hhdet_num!O$43</f>
        <v>6020679.9999999981</v>
      </c>
      <c r="P5" s="151">
        <f>RES_hhdet_num!P$43</f>
        <v>6265373.9999999981</v>
      </c>
      <c r="Q5" s="151">
        <f>RES_hhdet_num!Q$43</f>
        <v>6284354.9999999981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166</v>
      </c>
      <c r="B7" s="67">
        <f>RES_hhdet_num!B$45</f>
        <v>6471901</v>
      </c>
      <c r="C7" s="67">
        <f>RES_hhdet_num!C$45</f>
        <v>6446742</v>
      </c>
      <c r="D7" s="67">
        <f>RES_hhdet_num!D$45</f>
        <v>6439326.9999999991</v>
      </c>
      <c r="E7" s="67">
        <f>RES_hhdet_num!E$45</f>
        <v>6384604</v>
      </c>
      <c r="F7" s="67">
        <f>RES_hhdet_num!F$45</f>
        <v>6365613.0000000009</v>
      </c>
      <c r="G7" s="67">
        <f>RES_hhdet_num!G$45</f>
        <v>6343420.9999999991</v>
      </c>
      <c r="H7" s="67">
        <f>RES_hhdet_num!H$45</f>
        <v>6154310.9999999981</v>
      </c>
      <c r="I7" s="67">
        <f>RES_hhdet_num!I$45</f>
        <v>6104407.9999999991</v>
      </c>
      <c r="J7" s="67">
        <f>RES_hhdet_num!J$45</f>
        <v>6103480</v>
      </c>
      <c r="K7" s="67">
        <f>RES_hhdet_num!K$45</f>
        <v>6105239.9999999972</v>
      </c>
      <c r="L7" s="67">
        <f>RES_hhdet_num!L$45</f>
        <v>6059790.9999999991</v>
      </c>
      <c r="M7" s="67">
        <f>RES_hhdet_num!M$45</f>
        <v>6066879.9999999963</v>
      </c>
      <c r="N7" s="67">
        <f>RES_hhdet_num!N$45</f>
        <v>5880481.9999999991</v>
      </c>
      <c r="O7" s="67">
        <f>RES_hhdet_num!O$45</f>
        <v>6020679.9999999981</v>
      </c>
      <c r="P7" s="67">
        <f>RES_hhdet_num!P$45</f>
        <v>6265373.9999999981</v>
      </c>
      <c r="Q7" s="67">
        <f>RES_hhdet_num!Q$45</f>
        <v>6284354.9999999981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RES_hhdet_num!B$48</f>
        <v>92149</v>
      </c>
      <c r="C9" s="67">
        <f>RES_hhdet_num!C$48</f>
        <v>94263</v>
      </c>
      <c r="D9" s="67">
        <f>RES_hhdet_num!D$48</f>
        <v>99731</v>
      </c>
      <c r="E9" s="67">
        <f>RES_hhdet_num!E$48</f>
        <v>100012</v>
      </c>
      <c r="F9" s="67">
        <f>RES_hhdet_num!F$48</f>
        <v>102568</v>
      </c>
      <c r="G9" s="67">
        <f>RES_hhdet_num!G$48</f>
        <v>108403.99999999999</v>
      </c>
      <c r="H9" s="67">
        <f>RES_hhdet_num!H$48</f>
        <v>107843</v>
      </c>
      <c r="I9" s="67">
        <f>RES_hhdet_num!I$48</f>
        <v>111270.99999999999</v>
      </c>
      <c r="J9" s="67">
        <f>RES_hhdet_num!J$48</f>
        <v>115638</v>
      </c>
      <c r="K9" s="67">
        <f>RES_hhdet_num!K$48</f>
        <v>122267.99999999999</v>
      </c>
      <c r="L9" s="67">
        <f>RES_hhdet_num!L$48</f>
        <v>126786.99999999999</v>
      </c>
      <c r="M9" s="67">
        <f>RES_hhdet_num!M$48</f>
        <v>129727.99999999996</v>
      </c>
      <c r="N9" s="67">
        <f>RES_hhdet_num!N$48</f>
        <v>130613</v>
      </c>
      <c r="O9" s="67">
        <f>RES_hhdet_num!O$48</f>
        <v>148819.99999999997</v>
      </c>
      <c r="P9" s="67">
        <f>RES_hhdet_num!P$48</f>
        <v>163201.99999999994</v>
      </c>
      <c r="Q9" s="67">
        <f>RES_hhdet_num!Q$48</f>
        <v>180558.99999999994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165</v>
      </c>
      <c r="B11" s="67">
        <f>RES_hhdet_num!B$50</f>
        <v>4237345</v>
      </c>
      <c r="C11" s="67">
        <f>RES_hhdet_num!C$50</f>
        <v>4438882</v>
      </c>
      <c r="D11" s="67">
        <f>RES_hhdet_num!D$50</f>
        <v>4440926</v>
      </c>
      <c r="E11" s="67">
        <f>RES_hhdet_num!E$50</f>
        <v>4442184</v>
      </c>
      <c r="F11" s="67">
        <f>RES_hhdet_num!F$50</f>
        <v>4446891.0000000009</v>
      </c>
      <c r="G11" s="67">
        <f>RES_hhdet_num!G$50</f>
        <v>4475157</v>
      </c>
      <c r="H11" s="67">
        <f>RES_hhdet_num!H$50</f>
        <v>4343222.9999999991</v>
      </c>
      <c r="I11" s="67">
        <f>RES_hhdet_num!I$50</f>
        <v>4199648.9999999991</v>
      </c>
      <c r="J11" s="67">
        <f>RES_hhdet_num!J$50</f>
        <v>4331335</v>
      </c>
      <c r="K11" s="67">
        <f>RES_hhdet_num!K$50</f>
        <v>4325607.9999999981</v>
      </c>
      <c r="L11" s="67">
        <f>RES_hhdet_num!L$50</f>
        <v>4328664</v>
      </c>
      <c r="M11" s="67">
        <f>RES_hhdet_num!M$50</f>
        <v>4526943.9999999972</v>
      </c>
      <c r="N11" s="67">
        <f>RES_hhdet_num!N$50</f>
        <v>4532618</v>
      </c>
      <c r="O11" s="67">
        <f>RES_hhdet_num!O$50</f>
        <v>4573437.9999999981</v>
      </c>
      <c r="P11" s="67">
        <f>RES_hhdet_num!P$50</f>
        <v>4778879.9999999981</v>
      </c>
      <c r="Q11" s="67">
        <f>RES_hhdet_num!Q$50</f>
        <v>4786757.9999999981</v>
      </c>
    </row>
    <row r="12" spans="1:17" ht="12" customHeight="1" x14ac:dyDescent="0.25">
      <c r="A12" s="23" t="s">
        <v>164</v>
      </c>
      <c r="B12" s="67">
        <f>RES_hhdet_num!B$51</f>
        <v>76962</v>
      </c>
      <c r="C12" s="67">
        <f>RES_hhdet_num!C$51</f>
        <v>80319</v>
      </c>
      <c r="D12" s="67">
        <f>RES_hhdet_num!D$51</f>
        <v>80031</v>
      </c>
      <c r="E12" s="67">
        <f>RES_hhdet_num!E$51</f>
        <v>82442</v>
      </c>
      <c r="F12" s="67">
        <f>RES_hhdet_num!F$51</f>
        <v>84734</v>
      </c>
      <c r="G12" s="67">
        <f>RES_hhdet_num!G$51</f>
        <v>87834.999999999985</v>
      </c>
      <c r="H12" s="67">
        <f>RES_hhdet_num!H$51</f>
        <v>112304.99999999997</v>
      </c>
      <c r="I12" s="67">
        <f>RES_hhdet_num!I$51</f>
        <v>136243.99999999997</v>
      </c>
      <c r="J12" s="67">
        <f>RES_hhdet_num!J$51</f>
        <v>174151</v>
      </c>
      <c r="K12" s="67">
        <f>RES_hhdet_num!K$51</f>
        <v>199216.99999999997</v>
      </c>
      <c r="L12" s="67">
        <f>RES_hhdet_num!L$51</f>
        <v>219561.99999999997</v>
      </c>
      <c r="M12" s="67">
        <f>RES_hhdet_num!M$51</f>
        <v>278865.99999999983</v>
      </c>
      <c r="N12" s="67">
        <f>RES_hhdet_num!N$51</f>
        <v>278974.99999999994</v>
      </c>
      <c r="O12" s="67">
        <f>RES_hhdet_num!O$51</f>
        <v>287056.99999999994</v>
      </c>
      <c r="P12" s="67">
        <f>RES_hhdet_num!P$51</f>
        <v>321812.99999999988</v>
      </c>
      <c r="Q12" s="67">
        <f>RES_hhdet_num!Q$51</f>
        <v>333176.99999999983</v>
      </c>
    </row>
    <row r="13" spans="1:17" ht="12" customHeight="1" x14ac:dyDescent="0.25">
      <c r="A13" s="23" t="s">
        <v>142</v>
      </c>
      <c r="B13" s="67">
        <f>RES_hhdet_num!B$54</f>
        <v>2119105</v>
      </c>
      <c r="C13" s="67">
        <f>RES_hhdet_num!C$54</f>
        <v>1893283</v>
      </c>
      <c r="D13" s="67">
        <f>RES_hhdet_num!D$54</f>
        <v>1884410.9999999991</v>
      </c>
      <c r="E13" s="67">
        <f>RES_hhdet_num!E$54</f>
        <v>1826088</v>
      </c>
      <c r="F13" s="67">
        <f>RES_hhdet_num!F$54</f>
        <v>1799694.9999999998</v>
      </c>
      <c r="G13" s="67">
        <f>RES_hhdet_num!G$54</f>
        <v>1746156.9999999993</v>
      </c>
      <c r="H13" s="67">
        <f>RES_hhdet_num!H$54</f>
        <v>1655963.9999999995</v>
      </c>
      <c r="I13" s="67">
        <f>RES_hhdet_num!I$54</f>
        <v>1712943.9999999998</v>
      </c>
      <c r="J13" s="67">
        <f>RES_hhdet_num!J$54</f>
        <v>1536225.9999999995</v>
      </c>
      <c r="K13" s="67">
        <f>RES_hhdet_num!K$54</f>
        <v>1510832.9999999991</v>
      </c>
      <c r="L13" s="67">
        <f>RES_hhdet_num!L$54</f>
        <v>1438595.9999999991</v>
      </c>
      <c r="M13" s="67">
        <f>RES_hhdet_num!M$54</f>
        <v>1187893.9999999988</v>
      </c>
      <c r="N13" s="67">
        <f>RES_hhdet_num!N$54</f>
        <v>1006914.9999999991</v>
      </c>
      <c r="O13" s="67">
        <f>RES_hhdet_num!O$54</f>
        <v>1091665.0000000002</v>
      </c>
      <c r="P13" s="67">
        <f>RES_hhdet_num!P$54</f>
        <v>1091198.9999999995</v>
      </c>
      <c r="Q13" s="67">
        <f>RES_hhdet_num!Q$54</f>
        <v>1088645.9999999995</v>
      </c>
    </row>
    <row r="14" spans="1:17" ht="12" customHeight="1" x14ac:dyDescent="0.25">
      <c r="A14" s="23" t="s">
        <v>141</v>
      </c>
      <c r="B14" s="67">
        <f>RES_hhdet_num!B$55</f>
        <v>38489</v>
      </c>
      <c r="C14" s="67">
        <f>RES_hhdet_num!C$55</f>
        <v>34258</v>
      </c>
      <c r="D14" s="67">
        <f>RES_hhdet_num!D$55</f>
        <v>33958.999999999985</v>
      </c>
      <c r="E14" s="67">
        <f>RES_hhdet_num!E$55</f>
        <v>33890</v>
      </c>
      <c r="F14" s="67">
        <f>RES_hhdet_num!F$55</f>
        <v>34293</v>
      </c>
      <c r="G14" s="67">
        <f>RES_hhdet_num!G$55</f>
        <v>34271.999999999985</v>
      </c>
      <c r="H14" s="67">
        <f>RES_hhdet_num!H$55</f>
        <v>42818.999999999993</v>
      </c>
      <c r="I14" s="67">
        <f>RES_hhdet_num!I$55</f>
        <v>55570.999999999993</v>
      </c>
      <c r="J14" s="67">
        <f>RES_hhdet_num!J$55</f>
        <v>61767.999999999993</v>
      </c>
      <c r="K14" s="67">
        <f>RES_hhdet_num!K$55</f>
        <v>69581.999999999971</v>
      </c>
      <c r="L14" s="67">
        <f>RES_hhdet_num!L$55</f>
        <v>72968.999999999971</v>
      </c>
      <c r="M14" s="67">
        <f>RES_hhdet_num!M$55</f>
        <v>73175.999999999913</v>
      </c>
      <c r="N14" s="67">
        <f>RES_hhdet_num!N$55</f>
        <v>61973.999999999978</v>
      </c>
      <c r="O14" s="67">
        <f>RES_hhdet_num!O$55</f>
        <v>68519.999999999985</v>
      </c>
      <c r="P14" s="67">
        <f>RES_hhdet_num!P$55</f>
        <v>73481.999999999942</v>
      </c>
      <c r="Q14" s="67">
        <f>RES_hhdet_num!Q$55</f>
        <v>75773.999999999942</v>
      </c>
    </row>
    <row r="15" spans="1:17" ht="12" customHeight="1" x14ac:dyDescent="0.25">
      <c r="A15" s="146" t="s">
        <v>62</v>
      </c>
      <c r="B15" s="145"/>
      <c r="C15" s="145"/>
      <c r="D15" s="145"/>
      <c r="E15" s="145"/>
      <c r="F15" s="145"/>
      <c r="G15" s="145"/>
      <c r="H15" s="145"/>
      <c r="I15" s="145"/>
      <c r="J15" s="145"/>
      <c r="K15" s="145"/>
      <c r="L15" s="145"/>
      <c r="M15" s="145"/>
      <c r="N15" s="145"/>
      <c r="O15" s="145"/>
      <c r="P15" s="145"/>
      <c r="Q15" s="145"/>
    </row>
    <row r="16" spans="1:17" ht="12" customHeight="1" x14ac:dyDescent="0.25">
      <c r="A16" s="23" t="s">
        <v>57</v>
      </c>
      <c r="B16" s="67">
        <f>RES_hhdet_num!B$59</f>
        <v>1802907</v>
      </c>
      <c r="C16" s="67">
        <f>RES_hhdet_num!C$59</f>
        <v>1732438</v>
      </c>
      <c r="D16" s="67">
        <f>RES_hhdet_num!D$59</f>
        <v>1700455</v>
      </c>
      <c r="E16" s="67">
        <f>RES_hhdet_num!E$59</f>
        <v>1642023</v>
      </c>
      <c r="F16" s="67">
        <f>RES_hhdet_num!F$59</f>
        <v>1634584.0000000002</v>
      </c>
      <c r="G16" s="67">
        <f>RES_hhdet_num!G$59</f>
        <v>1606040.9999999998</v>
      </c>
      <c r="H16" s="67">
        <f>RES_hhdet_num!H$59</f>
        <v>1477606.9999999998</v>
      </c>
      <c r="I16" s="67">
        <f>RES_hhdet_num!I$59</f>
        <v>1408329.9999999995</v>
      </c>
      <c r="J16" s="67">
        <f>RES_hhdet_num!J$59</f>
        <v>1383509.9999999998</v>
      </c>
      <c r="K16" s="67">
        <f>RES_hhdet_num!K$59</f>
        <v>1402404.9999999995</v>
      </c>
      <c r="L16" s="67">
        <f>RES_hhdet_num!L$59</f>
        <v>1312250.9999999995</v>
      </c>
      <c r="M16" s="67">
        <f>RES_hhdet_num!M$59</f>
        <v>1249989.9999999991</v>
      </c>
      <c r="N16" s="67">
        <f>RES_hhdet_num!N$59</f>
        <v>1181725.9999999995</v>
      </c>
      <c r="O16" s="67">
        <f>RES_hhdet_num!O$59</f>
        <v>1159003.9999999993</v>
      </c>
      <c r="P16" s="67">
        <f>RES_hhdet_num!P$59</f>
        <v>1034844.9999999994</v>
      </c>
      <c r="Q16" s="67">
        <f>RES_hhdet_num!Q$59</f>
        <v>1035166.9999999997</v>
      </c>
    </row>
    <row r="17" spans="1:17" ht="12" customHeight="1" x14ac:dyDescent="0.25">
      <c r="A17" s="29" t="s">
        <v>140</v>
      </c>
      <c r="B17" s="83">
        <f>RES_hhdet_num!B$60</f>
        <v>4668994</v>
      </c>
      <c r="C17" s="83">
        <f>RES_hhdet_num!C$60</f>
        <v>4714304</v>
      </c>
      <c r="D17" s="83">
        <f>RES_hhdet_num!D$60</f>
        <v>4738872</v>
      </c>
      <c r="E17" s="83">
        <f>RES_hhdet_num!E$60</f>
        <v>4742581</v>
      </c>
      <c r="F17" s="83">
        <f>RES_hhdet_num!F$60</f>
        <v>4731029</v>
      </c>
      <c r="G17" s="83">
        <f>RES_hhdet_num!G$60</f>
        <v>4737379.9999999981</v>
      </c>
      <c r="H17" s="83">
        <f>RES_hhdet_num!H$60</f>
        <v>4676703.9999999991</v>
      </c>
      <c r="I17" s="83">
        <f>RES_hhdet_num!I$60</f>
        <v>4696077.9999999991</v>
      </c>
      <c r="J17" s="83">
        <f>RES_hhdet_num!J$60</f>
        <v>4719970.0000000009</v>
      </c>
      <c r="K17" s="83">
        <f>RES_hhdet_num!K$60</f>
        <v>4702835</v>
      </c>
      <c r="L17" s="83">
        <f>RES_hhdet_num!L$60</f>
        <v>4747540</v>
      </c>
      <c r="M17" s="83">
        <f>RES_hhdet_num!M$60</f>
        <v>4816889.9999999972</v>
      </c>
      <c r="N17" s="83">
        <f>RES_hhdet_num!N$60</f>
        <v>4698756</v>
      </c>
      <c r="O17" s="83">
        <f>RES_hhdet_num!O$60</f>
        <v>4861675.9999999981</v>
      </c>
      <c r="P17" s="83">
        <f>RES_hhdet_num!P$60</f>
        <v>5230528.9999999981</v>
      </c>
      <c r="Q17" s="83">
        <f>RES_hhdet_num!Q$60</f>
        <v>5249187.9999999972</v>
      </c>
    </row>
    <row r="19" spans="1:17" ht="12" customHeight="1" x14ac:dyDescent="0.25">
      <c r="A19" s="152" t="s">
        <v>23</v>
      </c>
      <c r="B19" s="151"/>
      <c r="C19" s="151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</row>
    <row r="20" spans="1:17" ht="12" customHeight="1" x14ac:dyDescent="0.25">
      <c r="A20" s="150" t="s">
        <v>65</v>
      </c>
      <c r="B20" s="149"/>
      <c r="C20" s="149"/>
      <c r="D20" s="149"/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49"/>
    </row>
    <row r="21" spans="1:17" ht="12" customHeight="1" x14ac:dyDescent="0.25">
      <c r="A21" s="23" t="s">
        <v>166</v>
      </c>
      <c r="B21" s="67"/>
      <c r="C21" s="67">
        <f t="shared" ref="C21:Q21" si="0">B7+C35-C7</f>
        <v>404493.8125</v>
      </c>
      <c r="D21" s="67">
        <f t="shared" si="0"/>
        <v>404493.81250000093</v>
      </c>
      <c r="E21" s="67">
        <f t="shared" si="0"/>
        <v>404493.81249999907</v>
      </c>
      <c r="F21" s="67">
        <f t="shared" si="0"/>
        <v>404493.81249999907</v>
      </c>
      <c r="G21" s="67">
        <f t="shared" si="0"/>
        <v>404493.81250000186</v>
      </c>
      <c r="H21" s="67">
        <f t="shared" si="0"/>
        <v>404493.81250000093</v>
      </c>
      <c r="I21" s="67">
        <f t="shared" si="0"/>
        <v>404493.81249999907</v>
      </c>
      <c r="J21" s="67">
        <f t="shared" si="0"/>
        <v>404493.81249999907</v>
      </c>
      <c r="K21" s="67">
        <f t="shared" si="0"/>
        <v>404493.81250000279</v>
      </c>
      <c r="L21" s="67">
        <f t="shared" si="0"/>
        <v>404493.81249999814</v>
      </c>
      <c r="M21" s="67">
        <f t="shared" si="0"/>
        <v>404493.81250000279</v>
      </c>
      <c r="N21" s="67">
        <f t="shared" si="0"/>
        <v>404493.81249999721</v>
      </c>
      <c r="O21" s="67">
        <f t="shared" si="0"/>
        <v>404493.81250000093</v>
      </c>
      <c r="P21" s="67">
        <f t="shared" si="0"/>
        <v>404493.8125</v>
      </c>
      <c r="Q21" s="67">
        <f t="shared" si="0"/>
        <v>404493.8125</v>
      </c>
    </row>
    <row r="22" spans="1:17" ht="12" customHeight="1" x14ac:dyDescent="0.25">
      <c r="A22" s="146" t="s">
        <v>112</v>
      </c>
      <c r="B22" s="145"/>
      <c r="C22" s="145"/>
      <c r="D22" s="145"/>
      <c r="E22" s="145"/>
      <c r="F22" s="145"/>
      <c r="G22" s="145"/>
      <c r="H22" s="145"/>
      <c r="I22" s="145"/>
      <c r="J22" s="145"/>
      <c r="K22" s="145"/>
      <c r="L22" s="145"/>
      <c r="M22" s="145"/>
      <c r="N22" s="145"/>
      <c r="O22" s="145"/>
      <c r="P22" s="145"/>
      <c r="Q22" s="145"/>
    </row>
    <row r="23" spans="1:17" ht="12" customHeight="1" x14ac:dyDescent="0.25">
      <c r="A23" s="23" t="s">
        <v>60</v>
      </c>
      <c r="B23" s="67"/>
      <c r="C23" s="67">
        <f t="shared" ref="C23:Q23" si="1">B9+C37-C9</f>
        <v>10689</v>
      </c>
      <c r="D23" s="67">
        <f t="shared" si="1"/>
        <v>10485</v>
      </c>
      <c r="E23" s="67">
        <f t="shared" si="1"/>
        <v>9866</v>
      </c>
      <c r="F23" s="67">
        <f t="shared" si="1"/>
        <v>10823</v>
      </c>
      <c r="G23" s="67">
        <f t="shared" si="1"/>
        <v>10393.000000000015</v>
      </c>
      <c r="H23" s="67">
        <f t="shared" si="1"/>
        <v>10218.999999999985</v>
      </c>
      <c r="I23" s="67">
        <f t="shared" si="1"/>
        <v>10181.000000000015</v>
      </c>
      <c r="J23" s="67">
        <f t="shared" si="1"/>
        <v>19493</v>
      </c>
      <c r="K23" s="67">
        <f t="shared" si="1"/>
        <v>14099.000000000015</v>
      </c>
      <c r="L23" s="67">
        <f t="shared" si="1"/>
        <v>16420.000000000015</v>
      </c>
      <c r="M23" s="67">
        <f t="shared" si="1"/>
        <v>11898.000000000015</v>
      </c>
      <c r="N23" s="67">
        <f t="shared" si="1"/>
        <v>13378.999999999942</v>
      </c>
      <c r="O23" s="67">
        <f t="shared" si="1"/>
        <v>16229.000000000029</v>
      </c>
      <c r="P23" s="67">
        <f t="shared" si="1"/>
        <v>9658.0000000000291</v>
      </c>
      <c r="Q23" s="67">
        <f t="shared" si="1"/>
        <v>13609</v>
      </c>
    </row>
    <row r="24" spans="1:17" ht="12" customHeight="1" x14ac:dyDescent="0.25">
      <c r="A24" s="146" t="s">
        <v>63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25">
      <c r="A25" s="23" t="s">
        <v>165</v>
      </c>
      <c r="B25" s="67"/>
      <c r="C25" s="67">
        <f t="shared" ref="C25:Q28" si="2">B11+C39-C11</f>
        <v>198625.49999999907</v>
      </c>
      <c r="D25" s="67">
        <f t="shared" si="2"/>
        <v>244753.44318471849</v>
      </c>
      <c r="E25" s="67">
        <f t="shared" si="2"/>
        <v>221428.54898030125</v>
      </c>
      <c r="F25" s="67">
        <f t="shared" si="2"/>
        <v>235516.45656967815</v>
      </c>
      <c r="G25" s="67">
        <f t="shared" si="2"/>
        <v>227458.69407585077</v>
      </c>
      <c r="H25" s="67">
        <f t="shared" si="2"/>
        <v>247398.29950610455</v>
      </c>
      <c r="I25" s="67">
        <f t="shared" si="2"/>
        <v>311926.58767097536</v>
      </c>
      <c r="J25" s="67">
        <f t="shared" si="2"/>
        <v>198625.49999999907</v>
      </c>
      <c r="K25" s="67">
        <f t="shared" si="2"/>
        <v>273624.58628658205</v>
      </c>
      <c r="L25" s="67">
        <f t="shared" si="2"/>
        <v>263827.03547898587</v>
      </c>
      <c r="M25" s="67">
        <f t="shared" si="2"/>
        <v>198625.50000000186</v>
      </c>
      <c r="N25" s="67">
        <f t="shared" si="2"/>
        <v>201328.01758750994</v>
      </c>
      <c r="O25" s="67">
        <f t="shared" si="2"/>
        <v>365762.19134469982</v>
      </c>
      <c r="P25" s="67">
        <f t="shared" si="2"/>
        <v>399987.24312814418</v>
      </c>
      <c r="Q25" s="67">
        <f t="shared" si="2"/>
        <v>404493.8125</v>
      </c>
    </row>
    <row r="26" spans="1:17" ht="12" customHeight="1" x14ac:dyDescent="0.25">
      <c r="A26" s="23" t="s">
        <v>164</v>
      </c>
      <c r="B26" s="67"/>
      <c r="C26" s="67">
        <f t="shared" si="2"/>
        <v>5163.0798271360982</v>
      </c>
      <c r="D26" s="67">
        <f t="shared" si="2"/>
        <v>4604.1499515637988</v>
      </c>
      <c r="E26" s="67">
        <f t="shared" si="2"/>
        <v>3938.5367584987835</v>
      </c>
      <c r="F26" s="67">
        <f t="shared" si="2"/>
        <v>4272.3207658273896</v>
      </c>
      <c r="G26" s="67">
        <f t="shared" si="2"/>
        <v>4529.1984301840566</v>
      </c>
      <c r="H26" s="67">
        <f t="shared" si="2"/>
        <v>3607.5000000000146</v>
      </c>
      <c r="I26" s="67">
        <f t="shared" si="2"/>
        <v>3607.5</v>
      </c>
      <c r="J26" s="67">
        <f t="shared" si="2"/>
        <v>7534.5510286346544</v>
      </c>
      <c r="K26" s="67">
        <f t="shared" si="2"/>
        <v>6066.2200890125532</v>
      </c>
      <c r="L26" s="67">
        <f t="shared" si="2"/>
        <v>7940.1793207393494</v>
      </c>
      <c r="M26" s="67">
        <f t="shared" si="2"/>
        <v>7921.8632749356329</v>
      </c>
      <c r="N26" s="67">
        <f t="shared" si="2"/>
        <v>10276.813307335891</v>
      </c>
      <c r="O26" s="67">
        <f t="shared" si="2"/>
        <v>9179.5885062876041</v>
      </c>
      <c r="P26" s="67">
        <f t="shared" si="2"/>
        <v>7830.9697971700225</v>
      </c>
      <c r="Q26" s="67">
        <f t="shared" si="2"/>
        <v>6695.5508935668622</v>
      </c>
    </row>
    <row r="27" spans="1:17" ht="12" customHeight="1" x14ac:dyDescent="0.25">
      <c r="A27" s="23" t="s">
        <v>142</v>
      </c>
      <c r="B27" s="67"/>
      <c r="C27" s="67">
        <f t="shared" si="2"/>
        <v>303335.02961552748</v>
      </c>
      <c r="D27" s="67">
        <f t="shared" si="2"/>
        <v>198666.00000000023</v>
      </c>
      <c r="E27" s="67">
        <f t="shared" si="2"/>
        <v>198666</v>
      </c>
      <c r="F27" s="67">
        <f t="shared" si="2"/>
        <v>198666</v>
      </c>
      <c r="G27" s="67">
        <f t="shared" si="2"/>
        <v>198666.00000000047</v>
      </c>
      <c r="H27" s="67">
        <f t="shared" si="2"/>
        <v>202074.92467735475</v>
      </c>
      <c r="I27" s="67">
        <f t="shared" si="2"/>
        <v>198666</v>
      </c>
      <c r="J27" s="67">
        <f t="shared" si="2"/>
        <v>245570.36615639343</v>
      </c>
      <c r="K27" s="67">
        <f t="shared" si="2"/>
        <v>276179.02961552772</v>
      </c>
      <c r="L27" s="67">
        <f t="shared" si="2"/>
        <v>342047.5675743199</v>
      </c>
      <c r="M27" s="67">
        <f t="shared" si="2"/>
        <v>317196.74447916239</v>
      </c>
      <c r="N27" s="67">
        <f t="shared" si="2"/>
        <v>334397.18358714203</v>
      </c>
      <c r="O27" s="67">
        <f t="shared" si="2"/>
        <v>146201.36768700695</v>
      </c>
      <c r="P27" s="67">
        <f t="shared" si="2"/>
        <v>138587.18017327925</v>
      </c>
      <c r="Q27" s="67">
        <f t="shared" si="2"/>
        <v>213168.5377528118</v>
      </c>
    </row>
    <row r="28" spans="1:17" ht="12" customHeight="1" x14ac:dyDescent="0.25">
      <c r="A28" s="23" t="s">
        <v>141</v>
      </c>
      <c r="B28" s="67"/>
      <c r="C28" s="67">
        <f t="shared" si="2"/>
        <v>5633.5591359393948</v>
      </c>
      <c r="D28" s="67">
        <f t="shared" si="2"/>
        <v>3608.2500000000073</v>
      </c>
      <c r="E28" s="67">
        <f t="shared" si="2"/>
        <v>3608.25</v>
      </c>
      <c r="F28" s="67">
        <f t="shared" si="2"/>
        <v>3608.2500000000073</v>
      </c>
      <c r="G28" s="67">
        <f t="shared" si="2"/>
        <v>3608.2500000000073</v>
      </c>
      <c r="H28" s="67">
        <f t="shared" si="2"/>
        <v>3608.2499999999927</v>
      </c>
      <c r="I28" s="67">
        <f t="shared" si="2"/>
        <v>3943.0941546010945</v>
      </c>
      <c r="J28" s="67">
        <f t="shared" si="2"/>
        <v>3608.2499999999927</v>
      </c>
      <c r="K28" s="67">
        <f t="shared" si="2"/>
        <v>5010.809135939402</v>
      </c>
      <c r="L28" s="67">
        <f t="shared" si="2"/>
        <v>6191.9017893975397</v>
      </c>
      <c r="M28" s="67">
        <f t="shared" si="2"/>
        <v>5812.2322820376285</v>
      </c>
      <c r="N28" s="67">
        <f t="shared" si="2"/>
        <v>11905.345999702935</v>
      </c>
      <c r="O28" s="67">
        <f t="shared" si="2"/>
        <v>5913.1283760817169</v>
      </c>
      <c r="P28" s="67">
        <f t="shared" si="2"/>
        <v>9938.6809992416238</v>
      </c>
      <c r="Q28" s="67">
        <f t="shared" si="2"/>
        <v>16508.858346414927</v>
      </c>
    </row>
    <row r="29" spans="1:17" ht="12" customHeight="1" x14ac:dyDescent="0.25">
      <c r="A29" s="146" t="s">
        <v>62</v>
      </c>
      <c r="B29" s="145"/>
      <c r="C29" s="145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</row>
    <row r="30" spans="1:17" ht="12" customHeight="1" x14ac:dyDescent="0.25">
      <c r="A30" s="23" t="s">
        <v>57</v>
      </c>
      <c r="B30" s="67"/>
      <c r="C30" s="67">
        <f t="shared" ref="C30:Q31" si="3">B16+C44-C16</f>
        <v>169022.25</v>
      </c>
      <c r="D30" s="67">
        <f t="shared" si="3"/>
        <v>169022.25</v>
      </c>
      <c r="E30" s="67">
        <f t="shared" si="3"/>
        <v>169307.93253505696</v>
      </c>
      <c r="F30" s="67">
        <f t="shared" si="3"/>
        <v>169022.25</v>
      </c>
      <c r="G30" s="67">
        <f t="shared" si="3"/>
        <v>169022.25000000023</v>
      </c>
      <c r="H30" s="67">
        <f t="shared" si="3"/>
        <v>193976.08891134802</v>
      </c>
      <c r="I30" s="67">
        <f t="shared" si="3"/>
        <v>171031.31920174835</v>
      </c>
      <c r="J30" s="67">
        <f t="shared" si="3"/>
        <v>169022.24999999977</v>
      </c>
      <c r="K30" s="67">
        <f t="shared" si="3"/>
        <v>230261.99481511884</v>
      </c>
      <c r="L30" s="67">
        <f t="shared" si="3"/>
        <v>235123.19405722967</v>
      </c>
      <c r="M30" s="67">
        <f t="shared" si="3"/>
        <v>225077.69246494351</v>
      </c>
      <c r="N30" s="67">
        <f t="shared" si="3"/>
        <v>232537.52960992442</v>
      </c>
      <c r="O30" s="67">
        <f t="shared" si="3"/>
        <v>241467.18523384747</v>
      </c>
      <c r="P30" s="67">
        <f t="shared" si="3"/>
        <v>200409.53608865163</v>
      </c>
      <c r="Q30" s="67">
        <f t="shared" si="3"/>
        <v>189606.59876487579</v>
      </c>
    </row>
    <row r="31" spans="1:17" ht="12" customHeight="1" x14ac:dyDescent="0.25">
      <c r="A31" s="29" t="s">
        <v>140</v>
      </c>
      <c r="B31" s="83"/>
      <c r="C31" s="83">
        <f t="shared" si="3"/>
        <v>437718</v>
      </c>
      <c r="D31" s="83">
        <f t="shared" si="3"/>
        <v>437718</v>
      </c>
      <c r="E31" s="83">
        <f t="shared" si="3"/>
        <v>437718</v>
      </c>
      <c r="F31" s="83">
        <f t="shared" si="3"/>
        <v>437718</v>
      </c>
      <c r="G31" s="83">
        <f t="shared" si="3"/>
        <v>437718.00000000186</v>
      </c>
      <c r="H31" s="83">
        <f t="shared" si="3"/>
        <v>437717.99999999907</v>
      </c>
      <c r="I31" s="83">
        <f t="shared" si="3"/>
        <v>437718</v>
      </c>
      <c r="J31" s="83">
        <f t="shared" si="3"/>
        <v>437717.99999999814</v>
      </c>
      <c r="K31" s="83">
        <f t="shared" si="3"/>
        <v>755813.06768488232</v>
      </c>
      <c r="L31" s="83">
        <f t="shared" si="3"/>
        <v>768695.86844277009</v>
      </c>
      <c r="M31" s="83">
        <f t="shared" si="3"/>
        <v>731433.37003505975</v>
      </c>
      <c r="N31" s="83">
        <f t="shared" si="3"/>
        <v>759705.53289007209</v>
      </c>
      <c r="O31" s="83">
        <f t="shared" si="3"/>
        <v>747574.87726615462</v>
      </c>
      <c r="P31" s="83">
        <f t="shared" si="3"/>
        <v>621714.52641134802</v>
      </c>
      <c r="Q31" s="83">
        <f t="shared" si="3"/>
        <v>737976.75670174882</v>
      </c>
    </row>
    <row r="33" spans="1:17" ht="12" customHeight="1" x14ac:dyDescent="0.25">
      <c r="A33" s="152" t="s">
        <v>22</v>
      </c>
      <c r="B33" s="151"/>
      <c r="C33" s="151"/>
      <c r="D33" s="151"/>
      <c r="E33" s="151"/>
      <c r="F33" s="151"/>
      <c r="G33" s="151"/>
      <c r="H33" s="151"/>
      <c r="I33" s="151"/>
      <c r="J33" s="151"/>
      <c r="K33" s="151"/>
      <c r="L33" s="151"/>
      <c r="M33" s="151"/>
      <c r="N33" s="151"/>
      <c r="O33" s="151"/>
      <c r="P33" s="151"/>
      <c r="Q33" s="151"/>
    </row>
    <row r="34" spans="1:17" ht="12" customHeight="1" x14ac:dyDescent="0.25">
      <c r="A34" s="150" t="s">
        <v>65</v>
      </c>
      <c r="B34" s="149"/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</row>
    <row r="35" spans="1:17" ht="12" customHeight="1" x14ac:dyDescent="0.25">
      <c r="A35" s="23" t="s">
        <v>166</v>
      </c>
      <c r="B35" s="67"/>
      <c r="C35" s="67">
        <f>RES_hhdet_in!C$45</f>
        <v>379334.8125</v>
      </c>
      <c r="D35" s="67">
        <f>RES_hhdet_in!D$45</f>
        <v>397078.8125</v>
      </c>
      <c r="E35" s="67">
        <f>RES_hhdet_in!E$45</f>
        <v>349770.8125</v>
      </c>
      <c r="F35" s="67">
        <f>RES_hhdet_in!F$45</f>
        <v>385502.8125</v>
      </c>
      <c r="G35" s="67">
        <f>RES_hhdet_in!G$45</f>
        <v>382301.81249999994</v>
      </c>
      <c r="H35" s="67">
        <f>RES_hhdet_in!H$45</f>
        <v>215383.8125</v>
      </c>
      <c r="I35" s="67">
        <f>RES_hhdet_in!I$45</f>
        <v>354590.8125</v>
      </c>
      <c r="J35" s="67">
        <f>RES_hhdet_in!J$45</f>
        <v>403565.8125</v>
      </c>
      <c r="K35" s="67">
        <f>RES_hhdet_in!K$45</f>
        <v>406253.8125</v>
      </c>
      <c r="L35" s="67">
        <f>RES_hhdet_in!L$45</f>
        <v>359044.8125</v>
      </c>
      <c r="M35" s="67">
        <f>RES_hhdet_in!M$45</f>
        <v>411582.81250000006</v>
      </c>
      <c r="N35" s="67">
        <f>RES_hhdet_in!N$45</f>
        <v>218095.8125</v>
      </c>
      <c r="O35" s="67">
        <f>RES_hhdet_in!O$45</f>
        <v>544691.8125</v>
      </c>
      <c r="P35" s="67">
        <f>RES_hhdet_in!P$45</f>
        <v>649187.8125</v>
      </c>
      <c r="Q35" s="67">
        <f>RES_hhdet_in!Q$45</f>
        <v>423474.81249999994</v>
      </c>
    </row>
    <row r="36" spans="1:17" ht="12" customHeight="1" x14ac:dyDescent="0.25">
      <c r="A36" s="146" t="s">
        <v>112</v>
      </c>
      <c r="B36" s="145"/>
      <c r="C36" s="145"/>
      <c r="D36" s="145"/>
      <c r="E36" s="145"/>
      <c r="F36" s="145"/>
      <c r="G36" s="145"/>
      <c r="H36" s="145"/>
      <c r="I36" s="145"/>
      <c r="J36" s="145"/>
      <c r="K36" s="145"/>
      <c r="L36" s="145"/>
      <c r="M36" s="145"/>
      <c r="N36" s="145"/>
      <c r="O36" s="145"/>
      <c r="P36" s="145"/>
      <c r="Q36" s="145"/>
    </row>
    <row r="37" spans="1:17" ht="12" customHeight="1" x14ac:dyDescent="0.25">
      <c r="A37" s="23" t="s">
        <v>60</v>
      </c>
      <c r="B37" s="67"/>
      <c r="C37" s="67">
        <f>RES_hhdet_in!C$48</f>
        <v>12803</v>
      </c>
      <c r="D37" s="67">
        <f>RES_hhdet_in!D$48</f>
        <v>15953</v>
      </c>
      <c r="E37" s="67">
        <f>RES_hhdet_in!E$48</f>
        <v>10147</v>
      </c>
      <c r="F37" s="67">
        <f>RES_hhdet_in!F$48</f>
        <v>13379</v>
      </c>
      <c r="G37" s="67">
        <f>RES_hhdet_in!G$48</f>
        <v>16229</v>
      </c>
      <c r="H37" s="67">
        <f>RES_hhdet_in!H$48</f>
        <v>9658</v>
      </c>
      <c r="I37" s="67">
        <f>RES_hhdet_in!I$48</f>
        <v>13609</v>
      </c>
      <c r="J37" s="67">
        <f>RES_hhdet_in!J$48</f>
        <v>23860</v>
      </c>
      <c r="K37" s="67">
        <f>RES_hhdet_in!K$48</f>
        <v>20729</v>
      </c>
      <c r="L37" s="67">
        <f>RES_hhdet_in!L$48</f>
        <v>20939</v>
      </c>
      <c r="M37" s="67">
        <f>RES_hhdet_in!M$48</f>
        <v>14838.999999999998</v>
      </c>
      <c r="N37" s="67">
        <f>RES_hhdet_in!N$48</f>
        <v>14264</v>
      </c>
      <c r="O37" s="67">
        <f>RES_hhdet_in!O$48</f>
        <v>34436</v>
      </c>
      <c r="P37" s="67">
        <f>RES_hhdet_in!P$48</f>
        <v>24040</v>
      </c>
      <c r="Q37" s="67">
        <f>RES_hhdet_in!Q$48</f>
        <v>30966</v>
      </c>
    </row>
    <row r="38" spans="1:17" ht="12" customHeight="1" x14ac:dyDescent="0.25">
      <c r="A38" s="146" t="s">
        <v>63</v>
      </c>
      <c r="B38" s="145"/>
      <c r="C38" s="145"/>
      <c r="D38" s="145"/>
      <c r="E38" s="145"/>
      <c r="F38" s="145"/>
      <c r="G38" s="145"/>
      <c r="H38" s="145"/>
      <c r="I38" s="145"/>
      <c r="J38" s="145"/>
      <c r="K38" s="145"/>
      <c r="L38" s="145"/>
      <c r="M38" s="145"/>
      <c r="N38" s="145"/>
      <c r="O38" s="145"/>
      <c r="P38" s="145"/>
      <c r="Q38" s="145"/>
    </row>
    <row r="39" spans="1:17" ht="12" customHeight="1" x14ac:dyDescent="0.25">
      <c r="A39" s="23" t="s">
        <v>165</v>
      </c>
      <c r="B39" s="67"/>
      <c r="C39" s="67">
        <f>RES_hhdet_in!C$50</f>
        <v>400162.49999999942</v>
      </c>
      <c r="D39" s="67">
        <f>RES_hhdet_in!D$50</f>
        <v>246797.44318471866</v>
      </c>
      <c r="E39" s="67">
        <f>RES_hhdet_in!E$50</f>
        <v>222686.54898030165</v>
      </c>
      <c r="F39" s="67">
        <f>RES_hhdet_in!F$50</f>
        <v>240223.45656967876</v>
      </c>
      <c r="G39" s="67">
        <f>RES_hhdet_in!G$50</f>
        <v>255724.69407585007</v>
      </c>
      <c r="H39" s="67">
        <f>RES_hhdet_in!H$50</f>
        <v>115464.29950610317</v>
      </c>
      <c r="I39" s="67">
        <f>RES_hhdet_in!I$50</f>
        <v>168352.58767097545</v>
      </c>
      <c r="J39" s="67">
        <f>RES_hhdet_in!J$50</f>
        <v>330311.50000000023</v>
      </c>
      <c r="K39" s="67">
        <f>RES_hhdet_in!K$50</f>
        <v>267897.58628658013</v>
      </c>
      <c r="L39" s="67">
        <f>RES_hhdet_in!L$50</f>
        <v>266883.03547898814</v>
      </c>
      <c r="M39" s="67">
        <f>RES_hhdet_in!M$50</f>
        <v>396905.49999999948</v>
      </c>
      <c r="N39" s="67">
        <f>RES_hhdet_in!N$50</f>
        <v>207002.01758751314</v>
      </c>
      <c r="O39" s="67">
        <f>RES_hhdet_in!O$50</f>
        <v>406582.19134469831</v>
      </c>
      <c r="P39" s="67">
        <f>RES_hhdet_in!P$50</f>
        <v>605429.24312814407</v>
      </c>
      <c r="Q39" s="67">
        <f>RES_hhdet_in!Q$50</f>
        <v>412371.81250000006</v>
      </c>
    </row>
    <row r="40" spans="1:17" ht="12" customHeight="1" x14ac:dyDescent="0.25">
      <c r="A40" s="23" t="s">
        <v>164</v>
      </c>
      <c r="B40" s="67"/>
      <c r="C40" s="67">
        <f>RES_hhdet_in!C$51</f>
        <v>8520.0798271360982</v>
      </c>
      <c r="D40" s="67">
        <f>RES_hhdet_in!D$51</f>
        <v>4316.1499515638006</v>
      </c>
      <c r="E40" s="67">
        <f>RES_hhdet_in!E$51</f>
        <v>6349.5367584987871</v>
      </c>
      <c r="F40" s="67">
        <f>RES_hhdet_in!F$51</f>
        <v>6564.3207658273896</v>
      </c>
      <c r="G40" s="67">
        <f>RES_hhdet_in!G$51</f>
        <v>7630.1984301840439</v>
      </c>
      <c r="H40" s="67">
        <f>RES_hhdet_in!H$51</f>
        <v>28077.5</v>
      </c>
      <c r="I40" s="67">
        <f>RES_hhdet_in!I$51</f>
        <v>27546.500000000007</v>
      </c>
      <c r="J40" s="67">
        <f>RES_hhdet_in!J$51</f>
        <v>45441.551028634691</v>
      </c>
      <c r="K40" s="67">
        <f>RES_hhdet_in!K$51</f>
        <v>31132.220089012528</v>
      </c>
      <c r="L40" s="67">
        <f>RES_hhdet_in!L$51</f>
        <v>28285.179320739346</v>
      </c>
      <c r="M40" s="67">
        <f>RES_hhdet_in!M$51</f>
        <v>67225.863274935473</v>
      </c>
      <c r="N40" s="67">
        <f>RES_hhdet_in!N$51</f>
        <v>10385.813307336019</v>
      </c>
      <c r="O40" s="67">
        <f>RES_hhdet_in!O$51</f>
        <v>17261.588506287619</v>
      </c>
      <c r="P40" s="67">
        <f>RES_hhdet_in!P$51</f>
        <v>42586.969797169993</v>
      </c>
      <c r="Q40" s="67">
        <f>RES_hhdet_in!Q$51</f>
        <v>18059.550893566797</v>
      </c>
    </row>
    <row r="41" spans="1:17" ht="12" customHeight="1" x14ac:dyDescent="0.25">
      <c r="A41" s="23" t="s">
        <v>142</v>
      </c>
      <c r="B41" s="67"/>
      <c r="C41" s="67">
        <f>RES_hhdet_in!C$54</f>
        <v>77513.029615527426</v>
      </c>
      <c r="D41" s="67">
        <f>RES_hhdet_in!D$54</f>
        <v>189793.99999999927</v>
      </c>
      <c r="E41" s="67">
        <f>RES_hhdet_in!E$54</f>
        <v>140343.00000000093</v>
      </c>
      <c r="F41" s="67">
        <f>RES_hhdet_in!F$54</f>
        <v>172272.9999999998</v>
      </c>
      <c r="G41" s="67">
        <f>RES_hhdet_in!G$54</f>
        <v>145127.99999999997</v>
      </c>
      <c r="H41" s="67">
        <f>RES_hhdet_in!H$54</f>
        <v>111881.92467735497</v>
      </c>
      <c r="I41" s="67">
        <f>RES_hhdet_in!I$54</f>
        <v>255646.00000000023</v>
      </c>
      <c r="J41" s="67">
        <f>RES_hhdet_in!J$54</f>
        <v>68852.366156393167</v>
      </c>
      <c r="K41" s="67">
        <f>RES_hhdet_in!K$54</f>
        <v>250786.02961552722</v>
      </c>
      <c r="L41" s="67">
        <f>RES_hhdet_in!L$54</f>
        <v>269810.56757431984</v>
      </c>
      <c r="M41" s="67">
        <f>RES_hhdet_in!M$54</f>
        <v>66494.744479162167</v>
      </c>
      <c r="N41" s="67">
        <f>RES_hhdet_in!N$54</f>
        <v>153418.18358714235</v>
      </c>
      <c r="O41" s="67">
        <f>RES_hhdet_in!O$54</f>
        <v>230951.36768700805</v>
      </c>
      <c r="P41" s="67">
        <f>RES_hhdet_in!P$54</f>
        <v>138121.1801732785</v>
      </c>
      <c r="Q41" s="67">
        <f>RES_hhdet_in!Q$54</f>
        <v>210615.53775281186</v>
      </c>
    </row>
    <row r="42" spans="1:17" ht="12" customHeight="1" x14ac:dyDescent="0.25">
      <c r="A42" s="23" t="s">
        <v>141</v>
      </c>
      <c r="B42" s="67"/>
      <c r="C42" s="67">
        <f>RES_hhdet_in!C$55</f>
        <v>1402.5591359393914</v>
      </c>
      <c r="D42" s="67">
        <f>RES_hhdet_in!D$55</f>
        <v>3309.2499999999914</v>
      </c>
      <c r="E42" s="67">
        <f>RES_hhdet_in!E$55</f>
        <v>3539.2500000000118</v>
      </c>
      <c r="F42" s="67">
        <f>RES_hhdet_in!F$55</f>
        <v>4011.250000000005</v>
      </c>
      <c r="G42" s="67">
        <f>RES_hhdet_in!G$55</f>
        <v>3587.2499999999923</v>
      </c>
      <c r="H42" s="67">
        <f>RES_hhdet_in!H$55</f>
        <v>12155.25</v>
      </c>
      <c r="I42" s="67">
        <f>RES_hhdet_in!I$55</f>
        <v>16695.094154601091</v>
      </c>
      <c r="J42" s="67">
        <f>RES_hhdet_in!J$55</f>
        <v>9805.2499999999964</v>
      </c>
      <c r="K42" s="67">
        <f>RES_hhdet_in!K$55</f>
        <v>12824.80913593938</v>
      </c>
      <c r="L42" s="67">
        <f>RES_hhdet_in!L$55</f>
        <v>9578.9017893975433</v>
      </c>
      <c r="M42" s="67">
        <f>RES_hhdet_in!M$55</f>
        <v>6019.2322820375739</v>
      </c>
      <c r="N42" s="67">
        <f>RES_hhdet_in!N$55</f>
        <v>703.34599970299735</v>
      </c>
      <c r="O42" s="67">
        <f>RES_hhdet_in!O$55</f>
        <v>12459.128376081717</v>
      </c>
      <c r="P42" s="67">
        <f>RES_hhdet_in!P$55</f>
        <v>14900.680999241582</v>
      </c>
      <c r="Q42" s="67">
        <f>RES_hhdet_in!Q$55</f>
        <v>18800.85834641492</v>
      </c>
    </row>
    <row r="43" spans="1:17" ht="12" customHeight="1" x14ac:dyDescent="0.25">
      <c r="A43" s="146" t="s">
        <v>62</v>
      </c>
      <c r="B43" s="145"/>
      <c r="C43" s="145"/>
      <c r="D43" s="145"/>
      <c r="E43" s="145"/>
      <c r="F43" s="145"/>
      <c r="G43" s="145"/>
      <c r="H43" s="145"/>
      <c r="I43" s="145"/>
      <c r="J43" s="145"/>
      <c r="K43" s="145"/>
      <c r="L43" s="145"/>
      <c r="M43" s="145"/>
      <c r="N43" s="145"/>
      <c r="O43" s="145"/>
      <c r="P43" s="145"/>
      <c r="Q43" s="145"/>
    </row>
    <row r="44" spans="1:17" ht="12" customHeight="1" x14ac:dyDescent="0.25">
      <c r="A44" s="23" t="s">
        <v>57</v>
      </c>
      <c r="B44" s="67"/>
      <c r="C44" s="67">
        <f>RES_hhdet_in!C$59</f>
        <v>98553.250000000029</v>
      </c>
      <c r="D44" s="67">
        <f>RES_hhdet_in!D$59</f>
        <v>137039.25</v>
      </c>
      <c r="E44" s="67">
        <f>RES_hhdet_in!E$59</f>
        <v>110875.9325350569</v>
      </c>
      <c r="F44" s="67">
        <f>RES_hhdet_in!F$59</f>
        <v>161583.25000000023</v>
      </c>
      <c r="G44" s="67">
        <f>RES_hhdet_in!G$59</f>
        <v>140479.2499999998</v>
      </c>
      <c r="H44" s="67">
        <f>RES_hhdet_in!H$59</f>
        <v>65542.088911347921</v>
      </c>
      <c r="I44" s="67">
        <f>RES_hhdet_in!I$59</f>
        <v>101754.319201748</v>
      </c>
      <c r="J44" s="67">
        <f>RES_hhdet_in!J$59</f>
        <v>144202.24999999988</v>
      </c>
      <c r="K44" s="67">
        <f>RES_hhdet_in!K$59</f>
        <v>249156.9948151187</v>
      </c>
      <c r="L44" s="67">
        <f>RES_hhdet_in!L$59</f>
        <v>144969.19405722973</v>
      </c>
      <c r="M44" s="67">
        <f>RES_hhdet_in!M$59</f>
        <v>162816.6924649431</v>
      </c>
      <c r="N44" s="67">
        <f>RES_hhdet_in!N$59</f>
        <v>164273.52960992482</v>
      </c>
      <c r="O44" s="67">
        <f>RES_hhdet_in!O$59</f>
        <v>218745.18523384727</v>
      </c>
      <c r="P44" s="67">
        <f>RES_hhdet_in!P$59</f>
        <v>76250.536088651861</v>
      </c>
      <c r="Q44" s="67">
        <f>RES_hhdet_in!Q$59</f>
        <v>189928.59876487593</v>
      </c>
    </row>
    <row r="45" spans="1:17" ht="12" customHeight="1" x14ac:dyDescent="0.25">
      <c r="A45" s="29" t="s">
        <v>140</v>
      </c>
      <c r="B45" s="83"/>
      <c r="C45" s="83">
        <f>RES_hhdet_in!C$60</f>
        <v>483028</v>
      </c>
      <c r="D45" s="83">
        <f>RES_hhdet_in!D$60</f>
        <v>462286</v>
      </c>
      <c r="E45" s="83">
        <f>RES_hhdet_in!E$60</f>
        <v>441426.99999999994</v>
      </c>
      <c r="F45" s="83">
        <f>RES_hhdet_in!F$60</f>
        <v>426165.99999999977</v>
      </c>
      <c r="G45" s="83">
        <f>RES_hhdet_in!G$60</f>
        <v>444069.00000000012</v>
      </c>
      <c r="H45" s="83">
        <f>RES_hhdet_in!H$60</f>
        <v>377041.99999999988</v>
      </c>
      <c r="I45" s="83">
        <f>RES_hhdet_in!I$60</f>
        <v>457092.00000000012</v>
      </c>
      <c r="J45" s="83">
        <f>RES_hhdet_in!J$60</f>
        <v>461610.00000000012</v>
      </c>
      <c r="K45" s="83">
        <f>RES_hhdet_in!K$60</f>
        <v>738678.06768488139</v>
      </c>
      <c r="L45" s="83">
        <f>RES_hhdet_in!L$60</f>
        <v>813400.86844277021</v>
      </c>
      <c r="M45" s="83">
        <f>RES_hhdet_in!M$60</f>
        <v>800783.37003505684</v>
      </c>
      <c r="N45" s="83">
        <f>RES_hhdet_in!N$60</f>
        <v>641571.53289007512</v>
      </c>
      <c r="O45" s="83">
        <f>RES_hhdet_in!O$60</f>
        <v>910494.87726615276</v>
      </c>
      <c r="P45" s="83">
        <f>RES_hhdet_in!P$60</f>
        <v>990567.52641134826</v>
      </c>
      <c r="Q45" s="83">
        <f>RES_hhdet_in!Q$60</f>
        <v>756635.75670174789</v>
      </c>
    </row>
    <row r="47" spans="1:17" ht="12" customHeight="1" x14ac:dyDescent="0.25">
      <c r="A47" s="193" t="s">
        <v>21</v>
      </c>
      <c r="B47" s="151"/>
      <c r="C47" s="151"/>
      <c r="D47" s="151"/>
      <c r="E47" s="151"/>
      <c r="F47" s="151"/>
      <c r="G47" s="151"/>
      <c r="H47" s="151"/>
      <c r="I47" s="151"/>
      <c r="J47" s="151"/>
      <c r="K47" s="151"/>
      <c r="L47" s="151"/>
      <c r="M47" s="151"/>
      <c r="N47" s="151"/>
      <c r="O47" s="151"/>
      <c r="P47" s="151"/>
      <c r="Q47" s="151"/>
    </row>
    <row r="48" spans="1:17" ht="12" customHeight="1" x14ac:dyDescent="0.25">
      <c r="A48" s="192" t="s">
        <v>65</v>
      </c>
      <c r="B48" s="149"/>
      <c r="C48" s="149"/>
      <c r="D48" s="149"/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</row>
    <row r="49" spans="1:17" ht="12" customHeight="1" x14ac:dyDescent="0.25">
      <c r="A49" s="148" t="s">
        <v>166</v>
      </c>
      <c r="B49" s="67"/>
      <c r="C49" s="67">
        <f>RES_hhdet_in_new!C$45</f>
        <v>156999.45121109596</v>
      </c>
      <c r="D49" s="67">
        <f>RES_hhdet_in_new!D$45</f>
        <v>159127.94169933433</v>
      </c>
      <c r="E49" s="67">
        <f>RES_hhdet_in_new!E$45</f>
        <v>147688.26378588419</v>
      </c>
      <c r="F49" s="67">
        <f>RES_hhdet_in_new!F$45</f>
        <v>163333.36586741527</v>
      </c>
      <c r="G49" s="67">
        <f>RES_hhdet_in_new!G$45</f>
        <v>131782.92461019498</v>
      </c>
      <c r="H49" s="67">
        <f>RES_hhdet_in_new!H$45</f>
        <v>102717.42030376452</v>
      </c>
      <c r="I49" s="67">
        <f>RES_hhdet_in_new!I$45</f>
        <v>157439.58058924292</v>
      </c>
      <c r="J49" s="67">
        <f>RES_hhdet_in_new!J$45</f>
        <v>199454.0487489661</v>
      </c>
      <c r="K49" s="67">
        <f>RES_hhdet_in_new!K$45</f>
        <v>144453.13704892129</v>
      </c>
      <c r="L49" s="67">
        <f>RES_hhdet_in_new!L$45</f>
        <v>166458.05008337399</v>
      </c>
      <c r="M49" s="67">
        <f>RES_hhdet_in_new!M$45</f>
        <v>156822.82487611187</v>
      </c>
      <c r="N49" s="67">
        <f>RES_hhdet_in_new!N$45</f>
        <v>77166.027106889247</v>
      </c>
      <c r="O49" s="67">
        <f>RES_hhdet_in_new!O$45</f>
        <v>252711.1422291662</v>
      </c>
      <c r="P49" s="67">
        <f>RES_hhdet_in_new!P$45</f>
        <v>311260.16761387466</v>
      </c>
      <c r="Q49" s="67">
        <f>RES_hhdet_in_new!Q$45</f>
        <v>228149.66262473827</v>
      </c>
    </row>
    <row r="50" spans="1:17" ht="12" customHeight="1" x14ac:dyDescent="0.25">
      <c r="A50" s="191" t="s">
        <v>112</v>
      </c>
      <c r="B50" s="145"/>
      <c r="C50" s="145"/>
      <c r="D50" s="145"/>
      <c r="E50" s="145"/>
      <c r="F50" s="145"/>
      <c r="G50" s="145"/>
      <c r="H50" s="145"/>
      <c r="I50" s="145"/>
      <c r="J50" s="145"/>
      <c r="K50" s="145"/>
      <c r="L50" s="145"/>
      <c r="M50" s="145"/>
      <c r="N50" s="145"/>
      <c r="O50" s="145"/>
      <c r="P50" s="145"/>
      <c r="Q50" s="145"/>
    </row>
    <row r="51" spans="1:17" ht="12" customHeight="1" x14ac:dyDescent="0.25">
      <c r="A51" s="148" t="s">
        <v>60</v>
      </c>
      <c r="B51" s="67"/>
      <c r="C51" s="67">
        <f>RES_hhdet_in_new!C$48</f>
        <v>5299</v>
      </c>
      <c r="D51" s="67">
        <f>RES_hhdet_in_new!D$48</f>
        <v>6393</v>
      </c>
      <c r="E51" s="67">
        <f>RES_hhdet_in_new!E$48</f>
        <v>4284</v>
      </c>
      <c r="F51" s="67">
        <f>RES_hhdet_in_new!F$48</f>
        <v>5669</v>
      </c>
      <c r="G51" s="67">
        <f>RES_hhdet_in_new!G$48</f>
        <v>5593.9999999999991</v>
      </c>
      <c r="H51" s="67">
        <f>RES_hhdet_in_new!H$48</f>
        <v>4605.9999999999991</v>
      </c>
      <c r="I51" s="67">
        <f>RES_hhdet_in_new!I$48</f>
        <v>6041.9999999999991</v>
      </c>
      <c r="J51" s="67">
        <f>RES_hhdet_in_new!J$48</f>
        <v>11792</v>
      </c>
      <c r="K51" s="67">
        <f>RES_hhdet_in_new!K$48</f>
        <v>7370.9999999999991</v>
      </c>
      <c r="L51" s="67">
        <f>RES_hhdet_in_new!L$48</f>
        <v>9707.9999999999982</v>
      </c>
      <c r="M51" s="67">
        <f>RES_hhdet_in_new!M$48</f>
        <v>5653.9999999999973</v>
      </c>
      <c r="N51" s="67">
        <f>RES_hhdet_in_new!N$48</f>
        <v>5046.9999999999991</v>
      </c>
      <c r="O51" s="67">
        <f>RES_hhdet_in_new!O$48</f>
        <v>15976.999999999996</v>
      </c>
      <c r="P51" s="67">
        <f>RES_hhdet_in_new!P$48</f>
        <v>11525.999999999995</v>
      </c>
      <c r="Q51" s="67">
        <f>RES_hhdet_in_new!Q$48</f>
        <v>16682.999999999993</v>
      </c>
    </row>
    <row r="52" spans="1:17" ht="12" customHeight="1" x14ac:dyDescent="0.25">
      <c r="A52" s="191" t="s">
        <v>63</v>
      </c>
      <c r="B52" s="145"/>
      <c r="C52" s="145"/>
      <c r="D52" s="145"/>
      <c r="E52" s="145"/>
      <c r="F52" s="145"/>
      <c r="G52" s="145"/>
      <c r="H52" s="145"/>
      <c r="I52" s="145"/>
      <c r="J52" s="145"/>
      <c r="K52" s="145"/>
      <c r="L52" s="145"/>
      <c r="M52" s="145"/>
      <c r="N52" s="145"/>
      <c r="O52" s="145"/>
      <c r="P52" s="145"/>
      <c r="Q52" s="145"/>
    </row>
    <row r="53" spans="1:17" ht="12" customHeight="1" x14ac:dyDescent="0.25">
      <c r="A53" s="148" t="s">
        <v>165</v>
      </c>
      <c r="B53" s="67"/>
      <c r="C53" s="67">
        <f>RES_hhdet_in_new!C$50</f>
        <v>139936.2208684225</v>
      </c>
      <c r="D53" s="67">
        <f>RES_hhdet_in_new!D$50</f>
        <v>82829.035869628831</v>
      </c>
      <c r="E53" s="67">
        <f>RES_hhdet_in_new!E$50</f>
        <v>81232.332357248379</v>
      </c>
      <c r="F53" s="67">
        <f>RES_hhdet_in_new!F$50</f>
        <v>82529.052144257177</v>
      </c>
      <c r="G53" s="67">
        <f>RES_hhdet_in_new!G$50</f>
        <v>74549.6293856665</v>
      </c>
      <c r="H53" s="67">
        <f>RES_hhdet_in_new!H$50</f>
        <v>32726.979515737847</v>
      </c>
      <c r="I53" s="67">
        <f>RES_hhdet_in_new!I$50</f>
        <v>24379.306415186147</v>
      </c>
      <c r="J53" s="67">
        <f>RES_hhdet_in_new!J$50</f>
        <v>122772.54772045554</v>
      </c>
      <c r="K53" s="67">
        <f>RES_hhdet_in_new!K$50</f>
        <v>61197.911727797335</v>
      </c>
      <c r="L53" s="67">
        <f>RES_hhdet_in_new!L$50</f>
        <v>115350.4053937194</v>
      </c>
      <c r="M53" s="67">
        <f>RES_hhdet_in_new!M$50</f>
        <v>91860.114977488818</v>
      </c>
      <c r="N53" s="67">
        <f>RES_hhdet_in_new!N$50</f>
        <v>72589.279286750592</v>
      </c>
      <c r="O53" s="67">
        <f>RES_hhdet_in_new!O$50</f>
        <v>129813.76854928624</v>
      </c>
      <c r="P53" s="67">
        <f>RES_hhdet_in_new!P$50</f>
        <v>116288.85391298583</v>
      </c>
      <c r="Q53" s="67">
        <f>RES_hhdet_in_new!Q$50</f>
        <v>96195.060896124298</v>
      </c>
    </row>
    <row r="54" spans="1:17" ht="12" customHeight="1" x14ac:dyDescent="0.25">
      <c r="A54" s="148" t="s">
        <v>164</v>
      </c>
      <c r="B54" s="67"/>
      <c r="C54" s="67">
        <f>RES_hhdet_in_new!C$51</f>
        <v>5889.0649037146804</v>
      </c>
      <c r="D54" s="67">
        <f>RES_hhdet_in_new!D$51</f>
        <v>1492.6820599312541</v>
      </c>
      <c r="E54" s="67">
        <f>RES_hhdet_in_new!E$51</f>
        <v>3918.5818435698006</v>
      </c>
      <c r="F54" s="67">
        <f>RES_hhdet_in_new!F$51</f>
        <v>3864.5631018146132</v>
      </c>
      <c r="G54" s="67">
        <f>RES_hhdet_in_new!G$51</f>
        <v>4564.2037930937431</v>
      </c>
      <c r="H54" s="67">
        <f>RES_hhdet_in_new!H$51</f>
        <v>25316.238711324499</v>
      </c>
      <c r="I54" s="67">
        <f>RES_hhdet_in_new!I$51</f>
        <v>24729.907578997816</v>
      </c>
      <c r="J54" s="67">
        <f>RES_hhdet_in_new!J$51</f>
        <v>42843.344558447927</v>
      </c>
      <c r="K54" s="67">
        <f>RES_hhdet_in_new!K$51</f>
        <v>27884.485720545315</v>
      </c>
      <c r="L54" s="67">
        <f>RES_hhdet_in_new!L$51</f>
        <v>26195.896652883155</v>
      </c>
      <c r="M54" s="67">
        <f>RES_hhdet_in_new!M$51</f>
        <v>64962.709898623056</v>
      </c>
      <c r="N54" s="67">
        <f>RES_hhdet_in_new!N$51</f>
        <v>4576.7478201386584</v>
      </c>
      <c r="O54" s="67">
        <f>RES_hhdet_in_new!O$51</f>
        <v>16229.907757457837</v>
      </c>
      <c r="P54" s="67">
        <f>RES_hhdet_in_new!P$51</f>
        <v>42586.969797169972</v>
      </c>
      <c r="Q54" s="67">
        <f>RES_hhdet_in_new!Q$51</f>
        <v>18059.550893566789</v>
      </c>
    </row>
    <row r="55" spans="1:17" ht="12" customHeight="1" x14ac:dyDescent="0.25">
      <c r="A55" s="148" t="s">
        <v>142</v>
      </c>
      <c r="B55" s="67"/>
      <c r="C55" s="67">
        <f>RES_hhdet_in_new!C$54</f>
        <v>10975.568075993282</v>
      </c>
      <c r="D55" s="67">
        <f>RES_hhdet_in_new!D$54</f>
        <v>73482.003440537577</v>
      </c>
      <c r="E55" s="67">
        <f>RES_hhdet_in_new!E$54</f>
        <v>61397.878700228721</v>
      </c>
      <c r="F55" s="67">
        <f>RES_hhdet_in_new!F$54</f>
        <v>75105.620870735671</v>
      </c>
      <c r="G55" s="67">
        <f>RES_hhdet_in_new!G$54</f>
        <v>51655.248643242609</v>
      </c>
      <c r="H55" s="67">
        <f>RES_hhdet_in_new!H$54</f>
        <v>35216.590971150559</v>
      </c>
      <c r="I55" s="67">
        <f>RES_hhdet_in_new!I$54</f>
        <v>92575.064157672779</v>
      </c>
      <c r="J55" s="67">
        <f>RES_hhdet_in_new!J$54</f>
        <v>26572.73008495555</v>
      </c>
      <c r="K55" s="67">
        <f>RES_hhdet_in_new!K$54</f>
        <v>45462.92686475451</v>
      </c>
      <c r="L55" s="67">
        <f>RES_hhdet_in_new!L$54</f>
        <v>20485.666462710655</v>
      </c>
      <c r="M55" s="67">
        <f>RES_hhdet_in_new!M$54</f>
        <v>0</v>
      </c>
      <c r="N55" s="67">
        <f>RES_hhdet_in_new!N$54</f>
        <v>0</v>
      </c>
      <c r="O55" s="67">
        <f>RES_hhdet_in_new!O$54</f>
        <v>94208.337546340423</v>
      </c>
      <c r="P55" s="67">
        <f>RES_hhdet_in_new!P$54</f>
        <v>138121.18017327844</v>
      </c>
      <c r="Q55" s="67">
        <f>RES_hhdet_in_new!Q$54</f>
        <v>104340.54282764877</v>
      </c>
    </row>
    <row r="56" spans="1:17" ht="12" customHeight="1" x14ac:dyDescent="0.25">
      <c r="A56" s="148" t="s">
        <v>141</v>
      </c>
      <c r="B56" s="67"/>
      <c r="C56" s="67">
        <f>RES_hhdet_in_new!C$55</f>
        <v>198.59736296548263</v>
      </c>
      <c r="D56" s="67">
        <f>RES_hhdet_in_new!D$55</f>
        <v>1324.2203292366769</v>
      </c>
      <c r="E56" s="67">
        <f>RES_hhdet_in_new!E$55</f>
        <v>1139.4708848372868</v>
      </c>
      <c r="F56" s="67">
        <f>RES_hhdet_in_new!F$55</f>
        <v>1834.1297506078186</v>
      </c>
      <c r="G56" s="67">
        <f>RES_hhdet_in_new!G$55</f>
        <v>1013.8427881921332</v>
      </c>
      <c r="H56" s="67">
        <f>RES_hhdet_in_new!H$55</f>
        <v>9457.6111055516267</v>
      </c>
      <c r="I56" s="67">
        <f>RES_hhdet_in_new!I$55</f>
        <v>15755.302437386179</v>
      </c>
      <c r="J56" s="67">
        <f>RES_hhdet_in_new!J$55</f>
        <v>7265.4263851070964</v>
      </c>
      <c r="K56" s="67">
        <f>RES_hhdet_in_new!K$55</f>
        <v>9907.812735824109</v>
      </c>
      <c r="L56" s="67">
        <f>RES_hhdet_in_new!L$55</f>
        <v>4426.0815740607732</v>
      </c>
      <c r="M56" s="67">
        <f>RES_hhdet_in_new!M$55</f>
        <v>0</v>
      </c>
      <c r="N56" s="67">
        <f>RES_hhdet_in_new!N$55</f>
        <v>0</v>
      </c>
      <c r="O56" s="67">
        <f>RES_hhdet_in_new!O$55</f>
        <v>12459.128376081713</v>
      </c>
      <c r="P56" s="67">
        <f>RES_hhdet_in_new!P$55</f>
        <v>14263.163730440408</v>
      </c>
      <c r="Q56" s="67">
        <f>RES_hhdet_in_new!Q$55</f>
        <v>9554.5080073984172</v>
      </c>
    </row>
    <row r="57" spans="1:17" ht="12" customHeight="1" x14ac:dyDescent="0.25">
      <c r="A57" s="191" t="s">
        <v>62</v>
      </c>
      <c r="B57" s="145"/>
      <c r="C57" s="145"/>
      <c r="D57" s="145"/>
      <c r="E57" s="145"/>
      <c r="F57" s="145"/>
      <c r="G57" s="145"/>
      <c r="H57" s="145"/>
      <c r="I57" s="145"/>
      <c r="J57" s="145"/>
      <c r="K57" s="145"/>
      <c r="L57" s="145"/>
      <c r="M57" s="145"/>
      <c r="N57" s="145"/>
      <c r="O57" s="145"/>
      <c r="P57" s="145"/>
      <c r="Q57" s="145"/>
    </row>
    <row r="58" spans="1:17" ht="12" customHeight="1" x14ac:dyDescent="0.25">
      <c r="A58" s="148" t="s">
        <v>57</v>
      </c>
      <c r="B58" s="67"/>
      <c r="C58" s="67">
        <f>RES_hhdet_in_new!C$59</f>
        <v>0</v>
      </c>
      <c r="D58" s="67">
        <f>RES_hhdet_in_new!D$59</f>
        <v>0</v>
      </c>
      <c r="E58" s="67">
        <f>RES_hhdet_in_new!E$59</f>
        <v>0</v>
      </c>
      <c r="F58" s="67">
        <f>RES_hhdet_in_new!F$59</f>
        <v>0</v>
      </c>
      <c r="G58" s="67">
        <f>RES_hhdet_in_new!G$59</f>
        <v>0</v>
      </c>
      <c r="H58" s="67">
        <f>RES_hhdet_in_new!H$59</f>
        <v>0</v>
      </c>
      <c r="I58" s="67">
        <f>RES_hhdet_in_new!I$59</f>
        <v>0</v>
      </c>
      <c r="J58" s="67">
        <f>RES_hhdet_in_new!J$59</f>
        <v>0</v>
      </c>
      <c r="K58" s="67">
        <f>RES_hhdet_in_new!K$59</f>
        <v>0</v>
      </c>
      <c r="L58" s="67">
        <f>RES_hhdet_in_new!L$59</f>
        <v>0</v>
      </c>
      <c r="M58" s="67">
        <f>RES_hhdet_in_new!M$59</f>
        <v>0</v>
      </c>
      <c r="N58" s="67">
        <f>RES_hhdet_in_new!N$59</f>
        <v>0</v>
      </c>
      <c r="O58" s="67">
        <f>RES_hhdet_in_new!O$59</f>
        <v>0</v>
      </c>
      <c r="P58" s="67">
        <f>RES_hhdet_in_new!P$59</f>
        <v>0</v>
      </c>
      <c r="Q58" s="67">
        <f>RES_hhdet_in_new!Q$59</f>
        <v>0</v>
      </c>
    </row>
    <row r="59" spans="1:17" ht="12" customHeight="1" x14ac:dyDescent="0.25">
      <c r="A59" s="159" t="s">
        <v>140</v>
      </c>
      <c r="B59" s="83"/>
      <c r="C59" s="83">
        <f>RES_hhdet_in_new!C$60</f>
        <v>156999.45121109596</v>
      </c>
      <c r="D59" s="83">
        <f>RES_hhdet_in_new!D$60</f>
        <v>159127.94169933433</v>
      </c>
      <c r="E59" s="83">
        <f>RES_hhdet_in_new!E$60</f>
        <v>147688.26378588419</v>
      </c>
      <c r="F59" s="83">
        <f>RES_hhdet_in_new!F$60</f>
        <v>163333.36586741527</v>
      </c>
      <c r="G59" s="83">
        <f>RES_hhdet_in_new!G$60</f>
        <v>131782.92461019498</v>
      </c>
      <c r="H59" s="83">
        <f>RES_hhdet_in_new!H$60</f>
        <v>102717.42030376453</v>
      </c>
      <c r="I59" s="83">
        <f>RES_hhdet_in_new!I$60</f>
        <v>157439.58058924292</v>
      </c>
      <c r="J59" s="83">
        <f>RES_hhdet_in_new!J$60</f>
        <v>199454.0487489661</v>
      </c>
      <c r="K59" s="83">
        <f>RES_hhdet_in_new!K$60</f>
        <v>144453.13704892126</v>
      </c>
      <c r="L59" s="83">
        <f>RES_hhdet_in_new!L$60</f>
        <v>166458.05008337396</v>
      </c>
      <c r="M59" s="83">
        <f>RES_hhdet_in_new!M$60</f>
        <v>156822.82487611187</v>
      </c>
      <c r="N59" s="83">
        <f>RES_hhdet_in_new!N$60</f>
        <v>77166.027106889247</v>
      </c>
      <c r="O59" s="83">
        <f>RES_hhdet_in_new!O$60</f>
        <v>252711.1422291662</v>
      </c>
      <c r="P59" s="83">
        <f>RES_hhdet_in_new!P$60</f>
        <v>311260.16761387466</v>
      </c>
      <c r="Q59" s="83">
        <f>RES_hhdet_in_new!Q$60</f>
        <v>228149.6626247383</v>
      </c>
    </row>
    <row r="61" spans="1:17" ht="12" customHeight="1" x14ac:dyDescent="0.25">
      <c r="A61" s="193" t="s">
        <v>202</v>
      </c>
      <c r="B61" s="151"/>
      <c r="C61" s="151"/>
      <c r="D61" s="151"/>
      <c r="E61" s="151"/>
      <c r="F61" s="151"/>
      <c r="G61" s="151"/>
      <c r="H61" s="151"/>
      <c r="I61" s="151"/>
      <c r="J61" s="151"/>
      <c r="K61" s="151"/>
      <c r="L61" s="151"/>
      <c r="M61" s="151"/>
      <c r="N61" s="151"/>
      <c r="O61" s="151"/>
      <c r="P61" s="151"/>
      <c r="Q61" s="151"/>
    </row>
    <row r="62" spans="1:17" ht="12" customHeight="1" x14ac:dyDescent="0.25">
      <c r="A62" s="192" t="s">
        <v>65</v>
      </c>
      <c r="B62" s="149"/>
      <c r="C62" s="149"/>
      <c r="D62" s="149"/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</row>
    <row r="63" spans="1:17" ht="12" customHeight="1" x14ac:dyDescent="0.25">
      <c r="A63" s="148" t="s">
        <v>166</v>
      </c>
      <c r="B63" s="67"/>
      <c r="C63" s="67">
        <f t="shared" ref="C63:Q63" si="4">C35-C49</f>
        <v>222335.36128890404</v>
      </c>
      <c r="D63" s="67">
        <f t="shared" si="4"/>
        <v>237950.87080066567</v>
      </c>
      <c r="E63" s="67">
        <f t="shared" si="4"/>
        <v>202082.54871411581</v>
      </c>
      <c r="F63" s="67">
        <f t="shared" si="4"/>
        <v>222169.44663258473</v>
      </c>
      <c r="G63" s="67">
        <f t="shared" si="4"/>
        <v>250518.88788980496</v>
      </c>
      <c r="H63" s="67">
        <f t="shared" si="4"/>
        <v>112666.39219623548</v>
      </c>
      <c r="I63" s="67">
        <f t="shared" si="4"/>
        <v>197151.23191075708</v>
      </c>
      <c r="J63" s="67">
        <f t="shared" si="4"/>
        <v>204111.7637510339</v>
      </c>
      <c r="K63" s="67">
        <f t="shared" si="4"/>
        <v>261800.67545107871</v>
      </c>
      <c r="L63" s="67">
        <f t="shared" si="4"/>
        <v>192586.76241662601</v>
      </c>
      <c r="M63" s="67">
        <f t="shared" si="4"/>
        <v>254759.98762388818</v>
      </c>
      <c r="N63" s="67">
        <f t="shared" si="4"/>
        <v>140929.78539311077</v>
      </c>
      <c r="O63" s="67">
        <f t="shared" si="4"/>
        <v>291980.67027083377</v>
      </c>
      <c r="P63" s="67">
        <f t="shared" si="4"/>
        <v>337927.64488612534</v>
      </c>
      <c r="Q63" s="67">
        <f t="shared" si="4"/>
        <v>195325.14987526168</v>
      </c>
    </row>
    <row r="64" spans="1:17" ht="12" customHeight="1" x14ac:dyDescent="0.25">
      <c r="A64" s="191" t="s">
        <v>112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25">
      <c r="A65" s="148" t="s">
        <v>60</v>
      </c>
      <c r="B65" s="67"/>
      <c r="C65" s="67">
        <f t="shared" ref="C65:Q65" si="5">C37-C51</f>
        <v>7504</v>
      </c>
      <c r="D65" s="67">
        <f t="shared" si="5"/>
        <v>9560</v>
      </c>
      <c r="E65" s="67">
        <f t="shared" si="5"/>
        <v>5863</v>
      </c>
      <c r="F65" s="67">
        <f t="shared" si="5"/>
        <v>7710</v>
      </c>
      <c r="G65" s="67">
        <f t="shared" si="5"/>
        <v>10635</v>
      </c>
      <c r="H65" s="67">
        <f t="shared" si="5"/>
        <v>5052.0000000000009</v>
      </c>
      <c r="I65" s="67">
        <f t="shared" si="5"/>
        <v>7567.0000000000009</v>
      </c>
      <c r="J65" s="67">
        <f t="shared" si="5"/>
        <v>12068</v>
      </c>
      <c r="K65" s="67">
        <f t="shared" si="5"/>
        <v>13358</v>
      </c>
      <c r="L65" s="67">
        <f t="shared" si="5"/>
        <v>11231.000000000002</v>
      </c>
      <c r="M65" s="67">
        <f t="shared" si="5"/>
        <v>9185</v>
      </c>
      <c r="N65" s="67">
        <f t="shared" si="5"/>
        <v>9217</v>
      </c>
      <c r="O65" s="67">
        <f t="shared" si="5"/>
        <v>18459.000000000004</v>
      </c>
      <c r="P65" s="67">
        <f t="shared" si="5"/>
        <v>12514.000000000005</v>
      </c>
      <c r="Q65" s="67">
        <f t="shared" si="5"/>
        <v>14283.000000000007</v>
      </c>
    </row>
    <row r="66" spans="1:17" ht="12" customHeight="1" x14ac:dyDescent="0.25">
      <c r="A66" s="191" t="s">
        <v>63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148" t="s">
        <v>165</v>
      </c>
      <c r="B67" s="67"/>
      <c r="C67" s="67">
        <f t="shared" ref="C67:Q70" si="6">C39-C53</f>
        <v>260226.27913157691</v>
      </c>
      <c r="D67" s="67">
        <f t="shared" si="6"/>
        <v>163968.40731508983</v>
      </c>
      <c r="E67" s="67">
        <f t="shared" si="6"/>
        <v>141454.21662305327</v>
      </c>
      <c r="F67" s="67">
        <f t="shared" si="6"/>
        <v>157694.40442542158</v>
      </c>
      <c r="G67" s="67">
        <f t="shared" si="6"/>
        <v>181175.06469018356</v>
      </c>
      <c r="H67" s="67">
        <f t="shared" si="6"/>
        <v>82737.319990365329</v>
      </c>
      <c r="I67" s="67">
        <f t="shared" si="6"/>
        <v>143973.2812557893</v>
      </c>
      <c r="J67" s="67">
        <f t="shared" si="6"/>
        <v>207538.9522795447</v>
      </c>
      <c r="K67" s="67">
        <f t="shared" si="6"/>
        <v>206699.6745587828</v>
      </c>
      <c r="L67" s="67">
        <f t="shared" si="6"/>
        <v>151532.63008526876</v>
      </c>
      <c r="M67" s="67">
        <f t="shared" si="6"/>
        <v>305045.38502251066</v>
      </c>
      <c r="N67" s="67">
        <f t="shared" si="6"/>
        <v>134412.73830076255</v>
      </c>
      <c r="O67" s="67">
        <f t="shared" si="6"/>
        <v>276768.42279541207</v>
      </c>
      <c r="P67" s="67">
        <f t="shared" si="6"/>
        <v>489140.38921515824</v>
      </c>
      <c r="Q67" s="67">
        <f t="shared" si="6"/>
        <v>316176.75160387577</v>
      </c>
    </row>
    <row r="68" spans="1:17" ht="12" customHeight="1" x14ac:dyDescent="0.25">
      <c r="A68" s="148" t="s">
        <v>164</v>
      </c>
      <c r="B68" s="67"/>
      <c r="C68" s="67">
        <f t="shared" si="6"/>
        <v>2631.0149234214177</v>
      </c>
      <c r="D68" s="67">
        <f t="shared" si="6"/>
        <v>2823.4678916325465</v>
      </c>
      <c r="E68" s="67">
        <f t="shared" si="6"/>
        <v>2430.9549149289865</v>
      </c>
      <c r="F68" s="67">
        <f t="shared" si="6"/>
        <v>2699.7576640127763</v>
      </c>
      <c r="G68" s="67">
        <f t="shared" si="6"/>
        <v>3065.9946370903008</v>
      </c>
      <c r="H68" s="67">
        <f t="shared" si="6"/>
        <v>2761.2612886755014</v>
      </c>
      <c r="I68" s="67">
        <f t="shared" si="6"/>
        <v>2816.5924210021913</v>
      </c>
      <c r="J68" s="67">
        <f t="shared" si="6"/>
        <v>2598.2064701867639</v>
      </c>
      <c r="K68" s="67">
        <f t="shared" si="6"/>
        <v>3247.7343684672123</v>
      </c>
      <c r="L68" s="67">
        <f t="shared" si="6"/>
        <v>2089.2826678561905</v>
      </c>
      <c r="M68" s="67">
        <f t="shared" si="6"/>
        <v>2263.1533763124171</v>
      </c>
      <c r="N68" s="67">
        <f t="shared" si="6"/>
        <v>5809.0654871973602</v>
      </c>
      <c r="O68" s="67">
        <f t="shared" si="6"/>
        <v>1031.6807488297818</v>
      </c>
      <c r="P68" s="67">
        <f t="shared" si="6"/>
        <v>0</v>
      </c>
      <c r="Q68" s="67">
        <f t="shared" si="6"/>
        <v>0</v>
      </c>
    </row>
    <row r="69" spans="1:17" ht="12" customHeight="1" x14ac:dyDescent="0.25">
      <c r="A69" s="148" t="s">
        <v>142</v>
      </c>
      <c r="B69" s="67"/>
      <c r="C69" s="67">
        <f t="shared" si="6"/>
        <v>66537.461539534139</v>
      </c>
      <c r="D69" s="67">
        <f t="shared" si="6"/>
        <v>116311.9965594617</v>
      </c>
      <c r="E69" s="67">
        <f t="shared" si="6"/>
        <v>78945.121299772203</v>
      </c>
      <c r="F69" s="67">
        <f t="shared" si="6"/>
        <v>97167.379129264125</v>
      </c>
      <c r="G69" s="67">
        <f t="shared" si="6"/>
        <v>93472.751356757362</v>
      </c>
      <c r="H69" s="67">
        <f t="shared" si="6"/>
        <v>76665.333706204401</v>
      </c>
      <c r="I69" s="67">
        <f t="shared" si="6"/>
        <v>163070.93584232745</v>
      </c>
      <c r="J69" s="67">
        <f t="shared" si="6"/>
        <v>42279.636071437621</v>
      </c>
      <c r="K69" s="67">
        <f t="shared" si="6"/>
        <v>205323.10275077273</v>
      </c>
      <c r="L69" s="67">
        <f t="shared" si="6"/>
        <v>249324.90111160919</v>
      </c>
      <c r="M69" s="67">
        <f t="shared" si="6"/>
        <v>66494.744479162167</v>
      </c>
      <c r="N69" s="67">
        <f t="shared" si="6"/>
        <v>153418.18358714235</v>
      </c>
      <c r="O69" s="67">
        <f t="shared" si="6"/>
        <v>136743.03014066763</v>
      </c>
      <c r="P69" s="67">
        <f t="shared" si="6"/>
        <v>0</v>
      </c>
      <c r="Q69" s="67">
        <f t="shared" si="6"/>
        <v>106274.99492516309</v>
      </c>
    </row>
    <row r="70" spans="1:17" ht="12" customHeight="1" x14ac:dyDescent="0.25">
      <c r="A70" s="148" t="s">
        <v>141</v>
      </c>
      <c r="B70" s="67"/>
      <c r="C70" s="67">
        <f t="shared" si="6"/>
        <v>1203.9617729739086</v>
      </c>
      <c r="D70" s="67">
        <f t="shared" si="6"/>
        <v>1985.0296707633145</v>
      </c>
      <c r="E70" s="67">
        <f t="shared" si="6"/>
        <v>2399.7791151627252</v>
      </c>
      <c r="F70" s="67">
        <f t="shared" si="6"/>
        <v>2177.1202493921865</v>
      </c>
      <c r="G70" s="67">
        <f t="shared" si="6"/>
        <v>2573.4072118078593</v>
      </c>
      <c r="H70" s="67">
        <f t="shared" si="6"/>
        <v>2697.6388944483733</v>
      </c>
      <c r="I70" s="67">
        <f t="shared" si="6"/>
        <v>939.79171721491184</v>
      </c>
      <c r="J70" s="67">
        <f t="shared" si="6"/>
        <v>2539.8236148929</v>
      </c>
      <c r="K70" s="67">
        <f t="shared" si="6"/>
        <v>2916.9964001152712</v>
      </c>
      <c r="L70" s="67">
        <f t="shared" si="6"/>
        <v>5152.8202153367702</v>
      </c>
      <c r="M70" s="67">
        <f t="shared" si="6"/>
        <v>6019.2322820375739</v>
      </c>
      <c r="N70" s="67">
        <f t="shared" si="6"/>
        <v>703.34599970299735</v>
      </c>
      <c r="O70" s="67">
        <f t="shared" si="6"/>
        <v>0</v>
      </c>
      <c r="P70" s="67">
        <f t="shared" si="6"/>
        <v>637.51726880117349</v>
      </c>
      <c r="Q70" s="67">
        <f t="shared" si="6"/>
        <v>9246.3503390165024</v>
      </c>
    </row>
    <row r="71" spans="1:17" ht="12" customHeight="1" x14ac:dyDescent="0.25">
      <c r="A71" s="191" t="s">
        <v>62</v>
      </c>
      <c r="B71" s="145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</row>
    <row r="72" spans="1:17" ht="12" customHeight="1" x14ac:dyDescent="0.25">
      <c r="A72" s="148" t="s">
        <v>57</v>
      </c>
      <c r="B72" s="67"/>
      <c r="C72" s="67">
        <f t="shared" ref="C72:Q73" si="7">C44-C58</f>
        <v>98553.250000000029</v>
      </c>
      <c r="D72" s="67">
        <f t="shared" si="7"/>
        <v>137039.25</v>
      </c>
      <c r="E72" s="67">
        <f t="shared" si="7"/>
        <v>110875.9325350569</v>
      </c>
      <c r="F72" s="67">
        <f t="shared" si="7"/>
        <v>161583.25000000023</v>
      </c>
      <c r="G72" s="67">
        <f t="shared" si="7"/>
        <v>140479.2499999998</v>
      </c>
      <c r="H72" s="67">
        <f t="shared" si="7"/>
        <v>65542.088911347921</v>
      </c>
      <c r="I72" s="67">
        <f t="shared" si="7"/>
        <v>101754.319201748</v>
      </c>
      <c r="J72" s="67">
        <f t="shared" si="7"/>
        <v>144202.24999999988</v>
      </c>
      <c r="K72" s="67">
        <f t="shared" si="7"/>
        <v>249156.9948151187</v>
      </c>
      <c r="L72" s="67">
        <f t="shared" si="7"/>
        <v>144969.19405722973</v>
      </c>
      <c r="M72" s="67">
        <f t="shared" si="7"/>
        <v>162816.6924649431</v>
      </c>
      <c r="N72" s="67">
        <f t="shared" si="7"/>
        <v>164273.52960992482</v>
      </c>
      <c r="O72" s="67">
        <f t="shared" si="7"/>
        <v>218745.18523384727</v>
      </c>
      <c r="P72" s="67">
        <f t="shared" si="7"/>
        <v>76250.536088651861</v>
      </c>
      <c r="Q72" s="67">
        <f t="shared" si="7"/>
        <v>189928.59876487593</v>
      </c>
    </row>
    <row r="73" spans="1:17" ht="12" customHeight="1" x14ac:dyDescent="0.25">
      <c r="A73" s="159" t="s">
        <v>140</v>
      </c>
      <c r="B73" s="83"/>
      <c r="C73" s="83">
        <f t="shared" si="7"/>
        <v>326028.54878890404</v>
      </c>
      <c r="D73" s="83">
        <f t="shared" si="7"/>
        <v>303158.0583006657</v>
      </c>
      <c r="E73" s="83">
        <f t="shared" si="7"/>
        <v>293738.73621411575</v>
      </c>
      <c r="F73" s="83">
        <f t="shared" si="7"/>
        <v>262832.6341325845</v>
      </c>
      <c r="G73" s="83">
        <f t="shared" si="7"/>
        <v>312286.07538980513</v>
      </c>
      <c r="H73" s="83">
        <f t="shared" si="7"/>
        <v>274324.57969623536</v>
      </c>
      <c r="I73" s="83">
        <f t="shared" si="7"/>
        <v>299652.4194107572</v>
      </c>
      <c r="J73" s="83">
        <f t="shared" si="7"/>
        <v>262155.95125103404</v>
      </c>
      <c r="K73" s="83">
        <f t="shared" si="7"/>
        <v>594224.93063596007</v>
      </c>
      <c r="L73" s="83">
        <f t="shared" si="7"/>
        <v>646942.81835939619</v>
      </c>
      <c r="M73" s="83">
        <f t="shared" si="7"/>
        <v>643960.54515894502</v>
      </c>
      <c r="N73" s="83">
        <f t="shared" si="7"/>
        <v>564405.50578318583</v>
      </c>
      <c r="O73" s="83">
        <f t="shared" si="7"/>
        <v>657783.73503698653</v>
      </c>
      <c r="P73" s="83">
        <f t="shared" si="7"/>
        <v>679307.3587974736</v>
      </c>
      <c r="Q73" s="83">
        <f t="shared" si="7"/>
        <v>528486.09407700959</v>
      </c>
    </row>
    <row r="75" spans="1:17" ht="12" customHeight="1" x14ac:dyDescent="0.25">
      <c r="A75" s="190" t="s">
        <v>201</v>
      </c>
      <c r="B75" s="215">
        <v>2015</v>
      </c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</row>
    <row r="76" spans="1:17" s="28" customFormat="1" ht="12" customHeight="1" x14ac:dyDescent="0.25">
      <c r="A76" s="155" t="s">
        <v>174</v>
      </c>
      <c r="B76" s="154" t="s">
        <v>173</v>
      </c>
      <c r="C76" s="154">
        <v>2001</v>
      </c>
      <c r="D76" s="154">
        <v>2002</v>
      </c>
      <c r="E76" s="154">
        <v>2003</v>
      </c>
      <c r="F76" s="154">
        <v>2004</v>
      </c>
      <c r="G76" s="154">
        <v>2005</v>
      </c>
      <c r="H76" s="154">
        <v>2006</v>
      </c>
      <c r="I76" s="154">
        <v>2007</v>
      </c>
      <c r="J76" s="154">
        <v>2008</v>
      </c>
      <c r="K76" s="154">
        <v>2009</v>
      </c>
      <c r="L76" s="154">
        <v>2010</v>
      </c>
      <c r="M76" s="154">
        <v>2011</v>
      </c>
      <c r="N76" s="154">
        <v>2012</v>
      </c>
      <c r="O76" s="154">
        <v>2013</v>
      </c>
      <c r="P76" s="154">
        <v>2014</v>
      </c>
      <c r="Q76" s="154">
        <v>2015</v>
      </c>
    </row>
    <row r="77" spans="1:17" ht="12" customHeight="1" x14ac:dyDescent="0.25">
      <c r="A77" s="152" t="s">
        <v>20</v>
      </c>
      <c r="B77" s="151"/>
      <c r="C77" s="151"/>
      <c r="D77" s="151"/>
      <c r="E77" s="151"/>
      <c r="F77" s="151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</row>
    <row r="78" spans="1:17" ht="12.95" customHeight="1" x14ac:dyDescent="0.25">
      <c r="A78" s="150" t="s">
        <v>65</v>
      </c>
      <c r="B78" s="189">
        <f>RES_hhdet_numvin!B44</f>
        <v>0</v>
      </c>
      <c r="C78" s="189">
        <f>RES_hhdet_numvin!C44</f>
        <v>0</v>
      </c>
      <c r="D78" s="189">
        <f>RES_hhdet_numvin!D44</f>
        <v>0</v>
      </c>
      <c r="E78" s="189">
        <f>RES_hhdet_numvin!E44</f>
        <v>0</v>
      </c>
      <c r="F78" s="189">
        <f>RES_hhdet_numvin!F44</f>
        <v>0</v>
      </c>
      <c r="G78" s="189">
        <f>RES_hhdet_numvin!G44</f>
        <v>0</v>
      </c>
      <c r="H78" s="189">
        <f>RES_hhdet_numvin!H44</f>
        <v>0</v>
      </c>
      <c r="I78" s="189">
        <f>RES_hhdet_numvin!I44</f>
        <v>0</v>
      </c>
      <c r="J78" s="189">
        <f>RES_hhdet_numvin!J44</f>
        <v>0</v>
      </c>
      <c r="K78" s="189">
        <f>RES_hhdet_numvin!K44</f>
        <v>0</v>
      </c>
      <c r="L78" s="189">
        <f>RES_hhdet_numvin!L44</f>
        <v>0</v>
      </c>
      <c r="M78" s="189">
        <f>RES_hhdet_numvin!M44</f>
        <v>0</v>
      </c>
      <c r="N78" s="189">
        <f>RES_hhdet_numvin!N44</f>
        <v>0</v>
      </c>
      <c r="O78" s="189">
        <f>RES_hhdet_numvin!O44</f>
        <v>0</v>
      </c>
      <c r="P78" s="189">
        <f>RES_hhdet_numvin!P44</f>
        <v>0</v>
      </c>
      <c r="Q78" s="189">
        <f>RES_hhdet_numvin!Q44</f>
        <v>0</v>
      </c>
    </row>
    <row r="79" spans="1:17" ht="12" customHeight="1" x14ac:dyDescent="0.25">
      <c r="A79" s="23" t="s">
        <v>166</v>
      </c>
      <c r="B79" s="80">
        <f>RES_hhdet_numvin!B45</f>
        <v>404493.81249999983</v>
      </c>
      <c r="C79" s="80">
        <f>RES_hhdet_numvin!C45</f>
        <v>379334.81249999988</v>
      </c>
      <c r="D79" s="80">
        <f>RES_hhdet_numvin!D45</f>
        <v>397078.81249999977</v>
      </c>
      <c r="E79" s="80">
        <f>RES_hhdet_numvin!E45</f>
        <v>349770.81249999983</v>
      </c>
      <c r="F79" s="80">
        <f>RES_hhdet_numvin!F45</f>
        <v>385502.81249999983</v>
      </c>
      <c r="G79" s="80">
        <f>RES_hhdet_numvin!G45</f>
        <v>382301.81249999983</v>
      </c>
      <c r="H79" s="80">
        <f>RES_hhdet_numvin!H45</f>
        <v>215383.81249999994</v>
      </c>
      <c r="I79" s="80">
        <f>RES_hhdet_numvin!I45</f>
        <v>354590.81249999983</v>
      </c>
      <c r="J79" s="80">
        <f>RES_hhdet_numvin!J45</f>
        <v>403565.81249999983</v>
      </c>
      <c r="K79" s="80">
        <f>RES_hhdet_numvin!K45</f>
        <v>406253.81249999983</v>
      </c>
      <c r="L79" s="80">
        <f>RES_hhdet_numvin!L45</f>
        <v>359044.81249999988</v>
      </c>
      <c r="M79" s="80">
        <f>RES_hhdet_numvin!M45</f>
        <v>411582.81249999983</v>
      </c>
      <c r="N79" s="80">
        <f>RES_hhdet_numvin!N45</f>
        <v>218095.81249999994</v>
      </c>
      <c r="O79" s="80">
        <f>RES_hhdet_numvin!O45</f>
        <v>544691.81249999988</v>
      </c>
      <c r="P79" s="80">
        <f>RES_hhdet_numvin!P45</f>
        <v>649187.81249999977</v>
      </c>
      <c r="Q79" s="80">
        <f>RES_hhdet_numvin!Q45</f>
        <v>423474.81249999977</v>
      </c>
    </row>
    <row r="80" spans="1:17" ht="12.95" customHeight="1" x14ac:dyDescent="0.25">
      <c r="A80" s="146" t="s">
        <v>112</v>
      </c>
      <c r="B80" s="188">
        <f>RES_hhdet_numvin!B47</f>
        <v>0</v>
      </c>
      <c r="C80" s="188">
        <f>RES_hhdet_numvin!C47</f>
        <v>0</v>
      </c>
      <c r="D80" s="188">
        <f>RES_hhdet_numvin!D47</f>
        <v>0</v>
      </c>
      <c r="E80" s="188">
        <f>RES_hhdet_numvin!E47</f>
        <v>0</v>
      </c>
      <c r="F80" s="188">
        <f>RES_hhdet_numvin!F47</f>
        <v>0</v>
      </c>
      <c r="G80" s="188">
        <f>RES_hhdet_numvin!G47</f>
        <v>0</v>
      </c>
      <c r="H80" s="188">
        <f>RES_hhdet_numvin!H47</f>
        <v>0</v>
      </c>
      <c r="I80" s="188">
        <f>RES_hhdet_numvin!I47</f>
        <v>0</v>
      </c>
      <c r="J80" s="188">
        <f>RES_hhdet_numvin!J47</f>
        <v>0</v>
      </c>
      <c r="K80" s="188">
        <f>RES_hhdet_numvin!K47</f>
        <v>0</v>
      </c>
      <c r="L80" s="188">
        <f>RES_hhdet_numvin!L47</f>
        <v>0</v>
      </c>
      <c r="M80" s="188">
        <f>RES_hhdet_numvin!M47</f>
        <v>0</v>
      </c>
      <c r="N80" s="188">
        <f>RES_hhdet_numvin!N47</f>
        <v>0</v>
      </c>
      <c r="O80" s="188">
        <f>RES_hhdet_numvin!O47</f>
        <v>0</v>
      </c>
      <c r="P80" s="188">
        <f>RES_hhdet_numvin!P47</f>
        <v>0</v>
      </c>
      <c r="Q80" s="188">
        <f>RES_hhdet_numvin!Q47</f>
        <v>0</v>
      </c>
    </row>
    <row r="81" spans="1:17" ht="12" customHeight="1" x14ac:dyDescent="0.25">
      <c r="A81" s="23" t="s">
        <v>60</v>
      </c>
      <c r="B81" s="80">
        <f>RES_hhdet_numvin!B48</f>
        <v>0</v>
      </c>
      <c r="C81" s="80">
        <f>RES_hhdet_numvin!C48</f>
        <v>0</v>
      </c>
      <c r="D81" s="80">
        <f>RES_hhdet_numvin!D48</f>
        <v>0</v>
      </c>
      <c r="E81" s="80">
        <f>RES_hhdet_numvin!E48</f>
        <v>0</v>
      </c>
      <c r="F81" s="80">
        <f>RES_hhdet_numvin!F48</f>
        <v>0</v>
      </c>
      <c r="G81" s="80">
        <f>RES_hhdet_numvin!G48</f>
        <v>0</v>
      </c>
      <c r="H81" s="80">
        <f>RES_hhdet_numvin!H48</f>
        <v>0</v>
      </c>
      <c r="I81" s="80">
        <f>RES_hhdet_numvin!I48</f>
        <v>0</v>
      </c>
      <c r="J81" s="80">
        <f>RES_hhdet_numvin!J48</f>
        <v>20345.999999999993</v>
      </c>
      <c r="K81" s="80">
        <f>RES_hhdet_numvin!K48</f>
        <v>20728.999999999993</v>
      </c>
      <c r="L81" s="80">
        <f>RES_hhdet_numvin!L48</f>
        <v>20938.999999999993</v>
      </c>
      <c r="M81" s="80">
        <f>RES_hhdet_numvin!M48</f>
        <v>14838.999999999993</v>
      </c>
      <c r="N81" s="80">
        <f>RES_hhdet_numvin!N48</f>
        <v>14263.999999999995</v>
      </c>
      <c r="O81" s="80">
        <f>RES_hhdet_numvin!O48</f>
        <v>34435.999999999985</v>
      </c>
      <c r="P81" s="80">
        <f>RES_hhdet_numvin!P48</f>
        <v>24039.999999999989</v>
      </c>
      <c r="Q81" s="80">
        <f>RES_hhdet_numvin!Q48</f>
        <v>30965.999999999985</v>
      </c>
    </row>
    <row r="82" spans="1:17" ht="12" customHeight="1" x14ac:dyDescent="0.25">
      <c r="A82" s="146" t="s">
        <v>63</v>
      </c>
      <c r="B82" s="188">
        <f>RES_hhdet_numvin!B49</f>
        <v>0</v>
      </c>
      <c r="C82" s="188">
        <f>RES_hhdet_numvin!C49</f>
        <v>0</v>
      </c>
      <c r="D82" s="188">
        <f>RES_hhdet_numvin!D49</f>
        <v>0</v>
      </c>
      <c r="E82" s="188">
        <f>RES_hhdet_numvin!E49</f>
        <v>0</v>
      </c>
      <c r="F82" s="188">
        <f>RES_hhdet_numvin!F49</f>
        <v>0</v>
      </c>
      <c r="G82" s="188">
        <f>RES_hhdet_numvin!G49</f>
        <v>0</v>
      </c>
      <c r="H82" s="188">
        <f>RES_hhdet_numvin!H49</f>
        <v>0</v>
      </c>
      <c r="I82" s="188">
        <f>RES_hhdet_numvin!I49</f>
        <v>0</v>
      </c>
      <c r="J82" s="188">
        <f>RES_hhdet_numvin!J49</f>
        <v>0</v>
      </c>
      <c r="K82" s="188">
        <f>RES_hhdet_numvin!K49</f>
        <v>0</v>
      </c>
      <c r="L82" s="188">
        <f>RES_hhdet_numvin!L49</f>
        <v>0</v>
      </c>
      <c r="M82" s="188">
        <f>RES_hhdet_numvin!M49</f>
        <v>0</v>
      </c>
      <c r="N82" s="188">
        <f>RES_hhdet_numvin!N49</f>
        <v>0</v>
      </c>
      <c r="O82" s="188">
        <f>RES_hhdet_numvin!O49</f>
        <v>0</v>
      </c>
      <c r="P82" s="188">
        <f>RES_hhdet_numvin!P49</f>
        <v>0</v>
      </c>
      <c r="Q82" s="188">
        <f>RES_hhdet_numvin!Q49</f>
        <v>0</v>
      </c>
    </row>
    <row r="83" spans="1:17" ht="12" customHeight="1" x14ac:dyDescent="0.25">
      <c r="A83" s="23" t="s">
        <v>165</v>
      </c>
      <c r="B83" s="80">
        <f>RES_hhdet_numvin!B50</f>
        <v>404493.81249999983</v>
      </c>
      <c r="C83" s="80">
        <f>RES_hhdet_numvin!C50</f>
        <v>374176.87510217854</v>
      </c>
      <c r="D83" s="80">
        <f>RES_hhdet_numvin!D50</f>
        <v>248178.75271336013</v>
      </c>
      <c r="E83" s="80">
        <f>RES_hhdet_numvin!E50</f>
        <v>306388.86838879203</v>
      </c>
      <c r="F83" s="80">
        <f>RES_hhdet_numvin!F50</f>
        <v>240223.45656967952</v>
      </c>
      <c r="G83" s="80">
        <f>RES_hhdet_numvin!G50</f>
        <v>269383.81044507434</v>
      </c>
      <c r="H83" s="80">
        <f>RES_hhdet_numvin!H50</f>
        <v>188196.08738719672</v>
      </c>
      <c r="I83" s="80">
        <f>RES_hhdet_numvin!I50</f>
        <v>284311.37433362595</v>
      </c>
      <c r="J83" s="80">
        <f>RES_hhdet_numvin!J50</f>
        <v>281040.21593970177</v>
      </c>
      <c r="K83" s="80">
        <f>RES_hhdet_numvin!K50</f>
        <v>267897.58628658002</v>
      </c>
      <c r="L83" s="80">
        <f>RES_hhdet_numvin!L50</f>
        <v>266883.03547898709</v>
      </c>
      <c r="M83" s="80">
        <f>RES_hhdet_numvin!M50</f>
        <v>310340.5422782859</v>
      </c>
      <c r="N83" s="80">
        <f>RES_hhdet_numvin!N50</f>
        <v>207002.01758751215</v>
      </c>
      <c r="O83" s="80">
        <f>RES_hhdet_numvin!O50</f>
        <v>392504.8554185275</v>
      </c>
      <c r="P83" s="80">
        <f>RES_hhdet_numvin!P50</f>
        <v>454216.49879911088</v>
      </c>
      <c r="Q83" s="80">
        <f>RES_hhdet_numvin!Q50</f>
        <v>291520.21077138581</v>
      </c>
    </row>
    <row r="84" spans="1:17" ht="12" customHeight="1" x14ac:dyDescent="0.25">
      <c r="A84" s="23" t="s">
        <v>164</v>
      </c>
      <c r="B84" s="80">
        <f>RES_hhdet_numvin!B51</f>
        <v>0</v>
      </c>
      <c r="C84" s="80">
        <f>RES_hhdet_numvin!C51</f>
        <v>0</v>
      </c>
      <c r="D84" s="80">
        <f>RES_hhdet_numvin!D51</f>
        <v>2817.3418280113242</v>
      </c>
      <c r="E84" s="80">
        <f>RES_hhdet_numvin!E51</f>
        <v>6350.0323436780618</v>
      </c>
      <c r="F84" s="80">
        <f>RES_hhdet_numvin!F51</f>
        <v>6564.3207658273714</v>
      </c>
      <c r="G84" s="80">
        <f>RES_hhdet_numvin!G51</f>
        <v>7681.1140919557856</v>
      </c>
      <c r="H84" s="80">
        <f>RES_hhdet_numvin!H51</f>
        <v>26768.967922819451</v>
      </c>
      <c r="I84" s="80">
        <f>RES_hhdet_numvin!I51</f>
        <v>27368.706045959927</v>
      </c>
      <c r="J84" s="80">
        <f>RES_hhdet_numvin!J51</f>
        <v>45441.551028634669</v>
      </c>
      <c r="K84" s="80">
        <f>RES_hhdet_numvin!K51</f>
        <v>31132.220089012517</v>
      </c>
      <c r="L84" s="80">
        <f>RES_hhdet_numvin!L51</f>
        <v>28285.179320739335</v>
      </c>
      <c r="M84" s="80">
        <f>RES_hhdet_numvin!M51</f>
        <v>67225.863274935444</v>
      </c>
      <c r="N84" s="80">
        <f>RES_hhdet_numvin!N51</f>
        <v>5686.0687065443108</v>
      </c>
      <c r="O84" s="80">
        <f>RES_hhdet_numvin!O51</f>
        <v>17209.113891144931</v>
      </c>
      <c r="P84" s="80">
        <f>RES_hhdet_numvin!P51</f>
        <v>42586.969797169972</v>
      </c>
      <c r="Q84" s="80">
        <f>RES_hhdet_numvin!Q51</f>
        <v>18059.550893566789</v>
      </c>
    </row>
    <row r="85" spans="1:17" ht="12" customHeight="1" x14ac:dyDescent="0.25">
      <c r="A85" s="23" t="s">
        <v>142</v>
      </c>
      <c r="B85" s="80">
        <f>RES_hhdet_numvin!B54</f>
        <v>0</v>
      </c>
      <c r="C85" s="80">
        <f>RES_hhdet_numvin!C54</f>
        <v>4536.5683781585849</v>
      </c>
      <c r="D85" s="80">
        <f>RES_hhdet_numvin!D54</f>
        <v>145998.85996452009</v>
      </c>
      <c r="E85" s="80">
        <f>RES_hhdet_numvin!E54</f>
        <v>33744.902591357029</v>
      </c>
      <c r="F85" s="80">
        <f>RES_hhdet_numvin!F54</f>
        <v>138715.03516449293</v>
      </c>
      <c r="G85" s="80">
        <f>RES_hhdet_numvin!G54</f>
        <v>105211.25812301855</v>
      </c>
      <c r="H85" s="80">
        <f>RES_hhdet_numvin!H54</f>
        <v>0</v>
      </c>
      <c r="I85" s="80">
        <f>RES_hhdet_numvin!I54</f>
        <v>33852.495022763113</v>
      </c>
      <c r="J85" s="80">
        <f>RES_hhdet_numvin!J54</f>
        <v>68852.366156393138</v>
      </c>
      <c r="K85" s="80">
        <f>RES_hhdet_numvin!K54</f>
        <v>96196.884637935305</v>
      </c>
      <c r="L85" s="80">
        <f>RES_hhdet_numvin!L54</f>
        <v>58560.605090755373</v>
      </c>
      <c r="M85" s="80">
        <f>RES_hhdet_numvin!M54</f>
        <v>32601.014912935632</v>
      </c>
      <c r="N85" s="80">
        <f>RES_hhdet_numvin!N54</f>
        <v>5395.5721424967805</v>
      </c>
      <c r="O85" s="80">
        <f>RES_hhdet_numvin!O54</f>
        <v>122518.71481424573</v>
      </c>
      <c r="P85" s="80">
        <f>RES_hhdet_numvin!P54</f>
        <v>138121.18017327844</v>
      </c>
      <c r="Q85" s="80">
        <f>RES_hhdet_numvin!Q54</f>
        <v>104340.54282764877</v>
      </c>
    </row>
    <row r="86" spans="1:17" ht="12" customHeight="1" x14ac:dyDescent="0.25">
      <c r="A86" s="23" t="s">
        <v>141</v>
      </c>
      <c r="B86" s="80">
        <f>RES_hhdet_numvin!B55</f>
        <v>0</v>
      </c>
      <c r="C86" s="80">
        <f>RES_hhdet_numvin!C55</f>
        <v>621.36901966275491</v>
      </c>
      <c r="D86" s="80">
        <f>RES_hhdet_numvin!D55</f>
        <v>83.857994108250793</v>
      </c>
      <c r="E86" s="80">
        <f>RES_hhdet_numvin!E55</f>
        <v>3287.009176172744</v>
      </c>
      <c r="F86" s="80">
        <f>RES_hhdet_numvin!F55</f>
        <v>0</v>
      </c>
      <c r="G86" s="80">
        <f>RES_hhdet_numvin!G55</f>
        <v>25.629839951151997</v>
      </c>
      <c r="H86" s="80">
        <f>RES_hhdet_numvin!H55</f>
        <v>418.75718998375169</v>
      </c>
      <c r="I86" s="80">
        <f>RES_hhdet_numvin!I55</f>
        <v>9058.2370976508792</v>
      </c>
      <c r="J86" s="80">
        <f>RES_hhdet_numvin!J55</f>
        <v>8231.6793752702888</v>
      </c>
      <c r="K86" s="80">
        <f>RES_hhdet_numvin!K55</f>
        <v>11027.121486471959</v>
      </c>
      <c r="L86" s="80">
        <f>RES_hhdet_numvin!L55</f>
        <v>5315.9926095180654</v>
      </c>
      <c r="M86" s="80">
        <f>RES_hhdet_numvin!M55</f>
        <v>1415.3920338428707</v>
      </c>
      <c r="N86" s="80">
        <f>RES_hhdet_numvin!N55</f>
        <v>12.154063446684255</v>
      </c>
      <c r="O86" s="80">
        <f>RES_hhdet_numvin!O55</f>
        <v>12459.128376081711</v>
      </c>
      <c r="P86" s="80">
        <f>RES_hhdet_numvin!P55</f>
        <v>14263.163730440408</v>
      </c>
      <c r="Q86" s="80">
        <f>RES_hhdet_numvin!Q55</f>
        <v>9554.5080073984172</v>
      </c>
    </row>
    <row r="87" spans="1:17" ht="12" customHeight="1" x14ac:dyDescent="0.25">
      <c r="A87" s="146" t="s">
        <v>62</v>
      </c>
      <c r="B87" s="188">
        <f>RES_hhdet_numvin!B58</f>
        <v>0</v>
      </c>
      <c r="C87" s="188">
        <f>RES_hhdet_numvin!C58</f>
        <v>0</v>
      </c>
      <c r="D87" s="188">
        <f>RES_hhdet_numvin!D58</f>
        <v>0</v>
      </c>
      <c r="E87" s="188">
        <f>RES_hhdet_numvin!E58</f>
        <v>0</v>
      </c>
      <c r="F87" s="188">
        <f>RES_hhdet_numvin!F58</f>
        <v>0</v>
      </c>
      <c r="G87" s="188">
        <f>RES_hhdet_numvin!G58</f>
        <v>0</v>
      </c>
      <c r="H87" s="188">
        <f>RES_hhdet_numvin!H58</f>
        <v>0</v>
      </c>
      <c r="I87" s="188">
        <f>RES_hhdet_numvin!I58</f>
        <v>0</v>
      </c>
      <c r="J87" s="188">
        <f>RES_hhdet_numvin!J58</f>
        <v>0</v>
      </c>
      <c r="K87" s="188">
        <f>RES_hhdet_numvin!K58</f>
        <v>0</v>
      </c>
      <c r="L87" s="188">
        <f>RES_hhdet_numvin!L58</f>
        <v>0</v>
      </c>
      <c r="M87" s="188">
        <f>RES_hhdet_numvin!M58</f>
        <v>0</v>
      </c>
      <c r="N87" s="188">
        <f>RES_hhdet_numvin!N58</f>
        <v>0</v>
      </c>
      <c r="O87" s="188">
        <f>RES_hhdet_numvin!O58</f>
        <v>0</v>
      </c>
      <c r="P87" s="188">
        <f>RES_hhdet_numvin!P58</f>
        <v>0</v>
      </c>
      <c r="Q87" s="188">
        <f>RES_hhdet_numvin!Q58</f>
        <v>0</v>
      </c>
    </row>
    <row r="88" spans="1:17" ht="12" customHeight="1" x14ac:dyDescent="0.25">
      <c r="A88" s="23" t="s">
        <v>57</v>
      </c>
      <c r="B88" s="80">
        <f>RES_hhdet_numvin!B59</f>
        <v>50025.584737081947</v>
      </c>
      <c r="C88" s="80">
        <f>RES_hhdet_numvin!C59</f>
        <v>110660.65956805897</v>
      </c>
      <c r="D88" s="80">
        <f>RES_hhdet_numvin!D59</f>
        <v>60696.580938896921</v>
      </c>
      <c r="E88" s="80">
        <f>RES_hhdet_numvin!E59</f>
        <v>62681.644898178587</v>
      </c>
      <c r="F88" s="80">
        <f>RES_hhdet_numvin!F59</f>
        <v>84343.001756823563</v>
      </c>
      <c r="G88" s="80">
        <f>RES_hhdet_numvin!G59</f>
        <v>94960.916302818005</v>
      </c>
      <c r="H88" s="80">
        <f>RES_hhdet_numvin!H59</f>
        <v>8928.0814647680036</v>
      </c>
      <c r="I88" s="80">
        <f>RES_hhdet_numvin!I59</f>
        <v>105274.4592709151</v>
      </c>
      <c r="J88" s="80">
        <f>RES_hhdet_numvin!J59</f>
        <v>58054.168154855768</v>
      </c>
      <c r="K88" s="80">
        <f>RES_hhdet_numvin!K59</f>
        <v>79496.413722482393</v>
      </c>
      <c r="L88" s="80">
        <f>RES_hhdet_numvin!L59</f>
        <v>53357.674126662649</v>
      </c>
      <c r="M88" s="80">
        <f>RES_hhdet_numvin!M59</f>
        <v>63890.915911849173</v>
      </c>
      <c r="N88" s="80">
        <f>RES_hhdet_numvin!N59</f>
        <v>35681.637623866322</v>
      </c>
      <c r="O88" s="80">
        <f>RES_hhdet_numvin!O59</f>
        <v>73547.76364639723</v>
      </c>
      <c r="P88" s="80">
        <f>RES_hhdet_numvin!P59</f>
        <v>58938.943119466043</v>
      </c>
      <c r="Q88" s="80">
        <f>RES_hhdet_numvin!Q59</f>
        <v>34628.55475687881</v>
      </c>
    </row>
    <row r="89" spans="1:17" ht="12" customHeight="1" x14ac:dyDescent="0.25">
      <c r="A89" s="29" t="s">
        <v>140</v>
      </c>
      <c r="B89" s="78">
        <f>RES_hhdet_numvin!B60</f>
        <v>354468.22776291787</v>
      </c>
      <c r="C89" s="78">
        <f>RES_hhdet_numvin!C60</f>
        <v>268674.15293194086</v>
      </c>
      <c r="D89" s="78">
        <f>RES_hhdet_numvin!D60</f>
        <v>336382.2315611029</v>
      </c>
      <c r="E89" s="78">
        <f>RES_hhdet_numvin!E60</f>
        <v>287089.16760182125</v>
      </c>
      <c r="F89" s="78">
        <f>RES_hhdet_numvin!F60</f>
        <v>301159.81074317626</v>
      </c>
      <c r="G89" s="78">
        <f>RES_hhdet_numvin!G60</f>
        <v>287340.89619718184</v>
      </c>
      <c r="H89" s="78">
        <f>RES_hhdet_numvin!H60</f>
        <v>206455.73103523193</v>
      </c>
      <c r="I89" s="78">
        <f>RES_hhdet_numvin!I60</f>
        <v>249316.35322908475</v>
      </c>
      <c r="J89" s="78">
        <f>RES_hhdet_numvin!J60</f>
        <v>345511.64434514404</v>
      </c>
      <c r="K89" s="78">
        <f>RES_hhdet_numvin!K60</f>
        <v>326757.39877751749</v>
      </c>
      <c r="L89" s="78">
        <f>RES_hhdet_numvin!L60</f>
        <v>305687.13837333722</v>
      </c>
      <c r="M89" s="78">
        <f>RES_hhdet_numvin!M60</f>
        <v>347691.89658815064</v>
      </c>
      <c r="N89" s="78">
        <f>RES_hhdet_numvin!N60</f>
        <v>182414.17487613359</v>
      </c>
      <c r="O89" s="78">
        <f>RES_hhdet_numvin!O60</f>
        <v>471144.04885360261</v>
      </c>
      <c r="P89" s="78">
        <f>RES_hhdet_numvin!P60</f>
        <v>590248.8693805337</v>
      </c>
      <c r="Q89" s="78">
        <f>RES_hhdet_numvin!Q60</f>
        <v>388846.25774312101</v>
      </c>
    </row>
    <row r="91" spans="1:17" s="28" customFormat="1" ht="12" customHeight="1" x14ac:dyDescent="0.25">
      <c r="A91" s="187" t="s">
        <v>200</v>
      </c>
      <c r="B91" s="186"/>
      <c r="C91" s="185"/>
      <c r="D91" s="185"/>
      <c r="E91" s="185"/>
      <c r="F91" s="185"/>
      <c r="G91" s="185"/>
      <c r="H91" s="185"/>
      <c r="I91" s="185"/>
      <c r="J91" s="185"/>
      <c r="K91" s="185"/>
      <c r="L91" s="185"/>
      <c r="M91" s="185"/>
      <c r="N91" s="185"/>
      <c r="O91" s="185"/>
      <c r="P91" s="185"/>
      <c r="Q91" s="185"/>
    </row>
    <row r="93" spans="1:17" ht="12" customHeight="1" x14ac:dyDescent="0.25">
      <c r="A93" s="152" t="s">
        <v>118</v>
      </c>
      <c r="B93" s="168">
        <f>SUM(B94,B97,B99,B108)</f>
        <v>9118.6888768184035</v>
      </c>
      <c r="C93" s="168">
        <f t="shared" ref="C93:Q93" si="8">SUM(C94,C97,C99,C108)</f>
        <v>10167.895569190265</v>
      </c>
      <c r="D93" s="168">
        <f t="shared" si="8"/>
        <v>8979.9691952808371</v>
      </c>
      <c r="E93" s="168">
        <f t="shared" si="8"/>
        <v>9561.75028641262</v>
      </c>
      <c r="F93" s="168">
        <f t="shared" si="8"/>
        <v>9387.3633212446402</v>
      </c>
      <c r="G93" s="168">
        <f t="shared" si="8"/>
        <v>9269.3681711368172</v>
      </c>
      <c r="H93" s="168">
        <f t="shared" si="8"/>
        <v>8546.9218243217092</v>
      </c>
      <c r="I93" s="168">
        <f t="shared" si="8"/>
        <v>7431.9033224936466</v>
      </c>
      <c r="J93" s="168">
        <f t="shared" si="8"/>
        <v>8437.3552779101483</v>
      </c>
      <c r="K93" s="168">
        <f t="shared" si="8"/>
        <v>8137.7770825311745</v>
      </c>
      <c r="L93" s="168">
        <f t="shared" si="8"/>
        <v>7698.6050984303602</v>
      </c>
      <c r="M93" s="168">
        <f t="shared" si="8"/>
        <v>6450.7091928785294</v>
      </c>
      <c r="N93" s="168">
        <f t="shared" si="8"/>
        <v>6932.7553649281999</v>
      </c>
      <c r="O93" s="168">
        <f t="shared" si="8"/>
        <v>7450.0520712078132</v>
      </c>
      <c r="P93" s="168">
        <f t="shared" si="8"/>
        <v>6288.7053543295851</v>
      </c>
      <c r="Q93" s="168">
        <f t="shared" si="8"/>
        <v>6571.7634910184024</v>
      </c>
    </row>
    <row r="94" spans="1:17" ht="12" customHeight="1" x14ac:dyDescent="0.25">
      <c r="A94" s="158" t="s">
        <v>65</v>
      </c>
      <c r="B94" s="157">
        <f>SUM(B95:B96)</f>
        <v>7047.2795828163589</v>
      </c>
      <c r="C94" s="157">
        <f t="shared" ref="C94:Q94" si="9">SUM(C95:C96)</f>
        <v>8071.0315108871082</v>
      </c>
      <c r="D94" s="157">
        <f t="shared" si="9"/>
        <v>6961.453818594704</v>
      </c>
      <c r="E94" s="157">
        <f t="shared" si="9"/>
        <v>7478.5461743642873</v>
      </c>
      <c r="F94" s="157">
        <f t="shared" si="9"/>
        <v>7348.5082555600202</v>
      </c>
      <c r="G94" s="157">
        <f t="shared" si="9"/>
        <v>7282.3050502353799</v>
      </c>
      <c r="H94" s="157">
        <f t="shared" si="9"/>
        <v>6624.5010586161061</v>
      </c>
      <c r="I94" s="157">
        <f t="shared" si="9"/>
        <v>5544.6296585319842</v>
      </c>
      <c r="J94" s="157">
        <f t="shared" si="9"/>
        <v>6489.9012053037532</v>
      </c>
      <c r="K94" s="157">
        <f t="shared" si="9"/>
        <v>6216.7831986008887</v>
      </c>
      <c r="L94" s="157">
        <f t="shared" si="9"/>
        <v>5778.9328483623203</v>
      </c>
      <c r="M94" s="157">
        <f t="shared" si="9"/>
        <v>4705.4050452437141</v>
      </c>
      <c r="N94" s="157">
        <f t="shared" si="9"/>
        <v>5009.9265973492284</v>
      </c>
      <c r="O94" s="157">
        <f t="shared" si="9"/>
        <v>5412.689813168633</v>
      </c>
      <c r="P94" s="157">
        <f t="shared" si="9"/>
        <v>4329.5709345712676</v>
      </c>
      <c r="Q94" s="157">
        <f t="shared" si="9"/>
        <v>4581.7215223656185</v>
      </c>
    </row>
    <row r="95" spans="1:17" ht="12" customHeight="1" x14ac:dyDescent="0.25">
      <c r="A95" s="23" t="s">
        <v>166</v>
      </c>
      <c r="B95" s="156">
        <f>RES_hhdet_fec!B$45</f>
        <v>6965.6974160847476</v>
      </c>
      <c r="C95" s="156">
        <f>RES_hhdet_fec!C$45</f>
        <v>7972.5286654936981</v>
      </c>
      <c r="D95" s="156">
        <f>RES_hhdet_fec!D$45</f>
        <v>6868.7617325120582</v>
      </c>
      <c r="E95" s="156">
        <f>RES_hhdet_fec!E$45</f>
        <v>7347.1268886445177</v>
      </c>
      <c r="F95" s="156">
        <f>RES_hhdet_fec!F$45</f>
        <v>7229.0946707312241</v>
      </c>
      <c r="G95" s="156">
        <f>RES_hhdet_fec!G$45</f>
        <v>7206.7993749571497</v>
      </c>
      <c r="H95" s="156">
        <f>RES_hhdet_fec!H$45</f>
        <v>6538.1979659110793</v>
      </c>
      <c r="I95" s="156">
        <f>RES_hhdet_fec!I$45</f>
        <v>5471.629086312365</v>
      </c>
      <c r="J95" s="156">
        <f>RES_hhdet_fec!J$45</f>
        <v>6377.8960943215552</v>
      </c>
      <c r="K95" s="156">
        <f>RES_hhdet_fec!K$45</f>
        <v>6138.5751576017083</v>
      </c>
      <c r="L95" s="156">
        <f>RES_hhdet_fec!L$45</f>
        <v>5642.6680759082601</v>
      </c>
      <c r="M95" s="156">
        <f>RES_hhdet_fec!M$45</f>
        <v>4650.2027552439358</v>
      </c>
      <c r="N95" s="156">
        <f>RES_hhdet_fec!N$45</f>
        <v>4872.4975005480428</v>
      </c>
      <c r="O95" s="156">
        <f>RES_hhdet_fec!O$45</f>
        <v>5219.4389293469612</v>
      </c>
      <c r="P95" s="156">
        <f>RES_hhdet_fec!P$45</f>
        <v>4245.9491740761368</v>
      </c>
      <c r="Q95" s="156">
        <f>RES_hhdet_fec!Q$45</f>
        <v>4456.0214338685228</v>
      </c>
    </row>
    <row r="96" spans="1:17" ht="12" customHeight="1" x14ac:dyDescent="0.25">
      <c r="A96" s="23" t="s">
        <v>60</v>
      </c>
      <c r="B96" s="156">
        <f>RES_hhdet_fec!B$46</f>
        <v>81.582166731611721</v>
      </c>
      <c r="C96" s="156">
        <f>RES_hhdet_fec!C$46</f>
        <v>98.502845393409729</v>
      </c>
      <c r="D96" s="156">
        <f>RES_hhdet_fec!D$46</f>
        <v>92.692086082645886</v>
      </c>
      <c r="E96" s="156">
        <f>RES_hhdet_fec!E$46</f>
        <v>131.41928571976933</v>
      </c>
      <c r="F96" s="156">
        <f>RES_hhdet_fec!F$46</f>
        <v>119.41358482879639</v>
      </c>
      <c r="G96" s="156">
        <f>RES_hhdet_fec!G$46</f>
        <v>75.50567527822993</v>
      </c>
      <c r="H96" s="156">
        <f>RES_hhdet_fec!H$46</f>
        <v>86.3030927050266</v>
      </c>
      <c r="I96" s="156">
        <f>RES_hhdet_fec!I$46</f>
        <v>73.000572219619514</v>
      </c>
      <c r="J96" s="156">
        <f>RES_hhdet_fec!J$46</f>
        <v>112.00511098219754</v>
      </c>
      <c r="K96" s="156">
        <f>RES_hhdet_fec!K$46</f>
        <v>78.208040999180739</v>
      </c>
      <c r="L96" s="156">
        <f>RES_hhdet_fec!L$46</f>
        <v>136.26477245406045</v>
      </c>
      <c r="M96" s="156">
        <f>RES_hhdet_fec!M$46</f>
        <v>55.202289999778706</v>
      </c>
      <c r="N96" s="156">
        <f>RES_hhdet_fec!N$46</f>
        <v>137.42909680118581</v>
      </c>
      <c r="O96" s="156">
        <f>RES_hhdet_fec!O$46</f>
        <v>193.25088382167135</v>
      </c>
      <c r="P96" s="156">
        <f>RES_hhdet_fec!P$46</f>
        <v>83.621760495130445</v>
      </c>
      <c r="Q96" s="156">
        <f>RES_hhdet_fec!Q$46</f>
        <v>125.70008849709592</v>
      </c>
    </row>
    <row r="97" spans="1:17" ht="12" customHeight="1" x14ac:dyDescent="0.25">
      <c r="A97" s="158" t="s">
        <v>112</v>
      </c>
      <c r="B97" s="157">
        <f>B98</f>
        <v>7.7534839616469977</v>
      </c>
      <c r="C97" s="157">
        <f t="shared" ref="C97:Q97" si="10">C98</f>
        <v>7.7873507467707359</v>
      </c>
      <c r="D97" s="157">
        <f t="shared" si="10"/>
        <v>8.0371568921366272</v>
      </c>
      <c r="E97" s="157">
        <f t="shared" si="10"/>
        <v>7.9271194785142871</v>
      </c>
      <c r="F97" s="157">
        <f t="shared" si="10"/>
        <v>7.9533501704906335</v>
      </c>
      <c r="G97" s="157">
        <f t="shared" si="10"/>
        <v>8.1878945570485051</v>
      </c>
      <c r="H97" s="157">
        <f t="shared" si="10"/>
        <v>7.9880194146605037</v>
      </c>
      <c r="I97" s="157">
        <f t="shared" si="10"/>
        <v>7.9978768051871478</v>
      </c>
      <c r="J97" s="157">
        <f t="shared" si="10"/>
        <v>7.8859821329762161</v>
      </c>
      <c r="K97" s="157">
        <f t="shared" si="10"/>
        <v>8.0013059229505163</v>
      </c>
      <c r="L97" s="157">
        <f t="shared" si="10"/>
        <v>7.9308195172245739</v>
      </c>
      <c r="M97" s="157">
        <f t="shared" si="10"/>
        <v>7.707797121271315</v>
      </c>
      <c r="N97" s="157">
        <f t="shared" si="10"/>
        <v>7.5756407697807813</v>
      </c>
      <c r="O97" s="157">
        <f t="shared" si="10"/>
        <v>8.1614846215049131</v>
      </c>
      <c r="P97" s="157">
        <f t="shared" si="10"/>
        <v>8.2962519574733911</v>
      </c>
      <c r="Q97" s="157">
        <f t="shared" si="10"/>
        <v>8.7233962431024743</v>
      </c>
    </row>
    <row r="98" spans="1:17" ht="12" customHeight="1" x14ac:dyDescent="0.25">
      <c r="A98" s="23" t="s">
        <v>60</v>
      </c>
      <c r="B98" s="156">
        <f>RES_hhdet_fec!B$48</f>
        <v>7.7534839616469977</v>
      </c>
      <c r="C98" s="156">
        <f>RES_hhdet_fec!C$48</f>
        <v>7.7873507467707359</v>
      </c>
      <c r="D98" s="156">
        <f>RES_hhdet_fec!D$48</f>
        <v>8.0371568921366272</v>
      </c>
      <c r="E98" s="156">
        <f>RES_hhdet_fec!E$48</f>
        <v>7.9271194785142871</v>
      </c>
      <c r="F98" s="156">
        <f>RES_hhdet_fec!F$48</f>
        <v>7.9533501704906335</v>
      </c>
      <c r="G98" s="156">
        <f>RES_hhdet_fec!G$48</f>
        <v>8.1878945570485051</v>
      </c>
      <c r="H98" s="156">
        <f>RES_hhdet_fec!H$48</f>
        <v>7.9880194146605037</v>
      </c>
      <c r="I98" s="156">
        <f>RES_hhdet_fec!I$48</f>
        <v>7.9978768051871478</v>
      </c>
      <c r="J98" s="156">
        <f>RES_hhdet_fec!J$48</f>
        <v>7.8859821329762161</v>
      </c>
      <c r="K98" s="156">
        <f>RES_hhdet_fec!K$48</f>
        <v>8.0013059229505163</v>
      </c>
      <c r="L98" s="156">
        <f>RES_hhdet_fec!L$48</f>
        <v>7.9308195172245739</v>
      </c>
      <c r="M98" s="156">
        <f>RES_hhdet_fec!M$48</f>
        <v>7.707797121271315</v>
      </c>
      <c r="N98" s="156">
        <f>RES_hhdet_fec!N$48</f>
        <v>7.5756407697807813</v>
      </c>
      <c r="O98" s="156">
        <f>RES_hhdet_fec!O$48</f>
        <v>8.1614846215049131</v>
      </c>
      <c r="P98" s="156">
        <f>RES_hhdet_fec!P$48</f>
        <v>8.2962519574733911</v>
      </c>
      <c r="Q98" s="156">
        <f>RES_hhdet_fec!Q$48</f>
        <v>8.7233962431024743</v>
      </c>
    </row>
    <row r="99" spans="1:17" ht="12" customHeight="1" x14ac:dyDescent="0.25">
      <c r="A99" s="158" t="s">
        <v>63</v>
      </c>
      <c r="B99" s="157">
        <f>SUM(B100:B101,B104:B105)</f>
        <v>1383.6347035583856</v>
      </c>
      <c r="C99" s="157">
        <f t="shared" ref="C99:Q99" si="11">SUM(C100:C101,C104:C105)</f>
        <v>1418.5941728584207</v>
      </c>
      <c r="D99" s="157">
        <f t="shared" si="11"/>
        <v>1339.4663838797217</v>
      </c>
      <c r="E99" s="157">
        <f t="shared" si="11"/>
        <v>1392.4148463869542</v>
      </c>
      <c r="F99" s="157">
        <f t="shared" si="11"/>
        <v>1351.9518185903185</v>
      </c>
      <c r="G99" s="157">
        <f t="shared" si="11"/>
        <v>1329.747548528281</v>
      </c>
      <c r="H99" s="157">
        <f t="shared" si="11"/>
        <v>1278.9943447609414</v>
      </c>
      <c r="I99" s="157">
        <f t="shared" si="11"/>
        <v>1256.0487401292191</v>
      </c>
      <c r="J99" s="157">
        <f t="shared" si="11"/>
        <v>1295.8856567532275</v>
      </c>
      <c r="K99" s="157">
        <f t="shared" si="11"/>
        <v>1283.3598849961986</v>
      </c>
      <c r="L99" s="157">
        <f t="shared" si="11"/>
        <v>1244.1452162255771</v>
      </c>
      <c r="M99" s="157">
        <f t="shared" si="11"/>
        <v>1148.5250484830383</v>
      </c>
      <c r="N99" s="157">
        <f t="shared" si="11"/>
        <v>1265.4537625281198</v>
      </c>
      <c r="O99" s="157">
        <f t="shared" si="11"/>
        <v>1326.1579997094975</v>
      </c>
      <c r="P99" s="157">
        <f t="shared" si="11"/>
        <v>1312.9851565902056</v>
      </c>
      <c r="Q99" s="157">
        <f t="shared" si="11"/>
        <v>1315.69037801538</v>
      </c>
    </row>
    <row r="100" spans="1:17" ht="12" customHeight="1" x14ac:dyDescent="0.25">
      <c r="A100" s="167" t="s">
        <v>165</v>
      </c>
      <c r="B100" s="132">
        <f>RES_hhdet_fec!B$50</f>
        <v>962.18746257019234</v>
      </c>
      <c r="C100" s="132">
        <f>RES_hhdet_fec!C$50</f>
        <v>1031.9461699658837</v>
      </c>
      <c r="D100" s="132">
        <f>RES_hhdet_fec!D$50</f>
        <v>955.45410254738852</v>
      </c>
      <c r="E100" s="132">
        <f>RES_hhdet_fec!E$50</f>
        <v>1006.7147614391922</v>
      </c>
      <c r="F100" s="132">
        <f>RES_hhdet_fec!F$50</f>
        <v>966.36467105460792</v>
      </c>
      <c r="G100" s="132">
        <f>RES_hhdet_fec!G$50</f>
        <v>982.93179092082698</v>
      </c>
      <c r="H100" s="132">
        <f>RES_hhdet_fec!H$50</f>
        <v>940.8166206710672</v>
      </c>
      <c r="I100" s="132">
        <f>RES_hhdet_fec!I$50</f>
        <v>901.10784352106543</v>
      </c>
      <c r="J100" s="132">
        <f>RES_hhdet_fec!J$50</f>
        <v>963.82840735886737</v>
      </c>
      <c r="K100" s="132">
        <f>RES_hhdet_fec!K$50</f>
        <v>970.4300375588889</v>
      </c>
      <c r="L100" s="132">
        <f>RES_hhdet_fec!L$50</f>
        <v>886.26928861034446</v>
      </c>
      <c r="M100" s="132">
        <f>RES_hhdet_fec!M$50</f>
        <v>892.43583319325751</v>
      </c>
      <c r="N100" s="132">
        <f>RES_hhdet_fec!N$50</f>
        <v>977.83682449990965</v>
      </c>
      <c r="O100" s="132">
        <f>RES_hhdet_fec!O$50</f>
        <v>1002.1660021099583</v>
      </c>
      <c r="P100" s="132">
        <f>RES_hhdet_fec!P$50</f>
        <v>1027.658752449928</v>
      </c>
      <c r="Q100" s="132">
        <f>RES_hhdet_fec!Q$50</f>
        <v>1016.4546057118927</v>
      </c>
    </row>
    <row r="101" spans="1:17" ht="12" customHeight="1" x14ac:dyDescent="0.25">
      <c r="A101" s="167" t="s">
        <v>164</v>
      </c>
      <c r="B101" s="132">
        <f>SUM(B102:B103)</f>
        <v>14.546687568729045</v>
      </c>
      <c r="C101" s="132">
        <f t="shared" ref="C101:Q101" si="12">SUM(C102:C103)</f>
        <v>15.581871286065319</v>
      </c>
      <c r="D101" s="132">
        <f t="shared" si="12"/>
        <v>14.590772519404096</v>
      </c>
      <c r="E101" s="132">
        <f t="shared" si="12"/>
        <v>15.667234402086621</v>
      </c>
      <c r="F101" s="132">
        <f t="shared" si="12"/>
        <v>15.617682263765261</v>
      </c>
      <c r="G101" s="132">
        <f t="shared" si="12"/>
        <v>16.303116518350826</v>
      </c>
      <c r="H101" s="132">
        <f t="shared" si="12"/>
        <v>20.598947238308224</v>
      </c>
      <c r="I101" s="132">
        <f t="shared" si="12"/>
        <v>24.798343610269242</v>
      </c>
      <c r="J101" s="132">
        <f t="shared" si="12"/>
        <v>32.613882697641962</v>
      </c>
      <c r="K101" s="132">
        <f t="shared" si="12"/>
        <v>37.588091863716066</v>
      </c>
      <c r="L101" s="132">
        <f t="shared" si="12"/>
        <v>38.66766109123499</v>
      </c>
      <c r="M101" s="132">
        <f t="shared" si="12"/>
        <v>46.680002763727728</v>
      </c>
      <c r="N101" s="132">
        <f t="shared" si="12"/>
        <v>52.112602383687715</v>
      </c>
      <c r="O101" s="132">
        <f t="shared" si="12"/>
        <v>53.700385683242686</v>
      </c>
      <c r="P101" s="132">
        <f t="shared" si="12"/>
        <v>59.104739632975601</v>
      </c>
      <c r="Q101" s="132">
        <f t="shared" si="12"/>
        <v>60.459874923452659</v>
      </c>
    </row>
    <row r="102" spans="1:17" ht="12" customHeight="1" x14ac:dyDescent="0.25">
      <c r="A102" s="166" t="s">
        <v>163</v>
      </c>
      <c r="B102" s="165">
        <f>RES_hhdet_fec!B$52</f>
        <v>11.149692558283729</v>
      </c>
      <c r="C102" s="165">
        <f>RES_hhdet_fec!C$52</f>
        <v>12.137104540415748</v>
      </c>
      <c r="D102" s="165">
        <f>RES_hhdet_fec!D$52</f>
        <v>11.192004940552806</v>
      </c>
      <c r="E102" s="165">
        <f>RES_hhdet_fec!E$52</f>
        <v>12.144279916291113</v>
      </c>
      <c r="F102" s="165">
        <f>RES_hhdet_fec!F$52</f>
        <v>11.968938214168245</v>
      </c>
      <c r="G102" s="165">
        <f>RES_hhdet_fec!G$52</f>
        <v>12.539957593911248</v>
      </c>
      <c r="H102" s="165">
        <f>RES_hhdet_fec!H$52</f>
        <v>15.812673417851329</v>
      </c>
      <c r="I102" s="165">
        <f>RES_hhdet_fec!I$52</f>
        <v>19.00179016657</v>
      </c>
      <c r="J102" s="165">
        <f>RES_hhdet_fec!J$52</f>
        <v>25.189368319576605</v>
      </c>
      <c r="K102" s="165">
        <f>RES_hhdet_fec!K$52</f>
        <v>29.050714839402978</v>
      </c>
      <c r="L102" s="165">
        <f>RES_hhdet_fec!L$52</f>
        <v>29.220144461388937</v>
      </c>
      <c r="M102" s="165">
        <f>RES_hhdet_fec!M$52</f>
        <v>35.733931585751407</v>
      </c>
      <c r="N102" s="165">
        <f>RES_hhdet_fec!N$52</f>
        <v>40.323419894851078</v>
      </c>
      <c r="O102" s="165">
        <f>RES_hhdet_fec!O$52</f>
        <v>40.886352442952898</v>
      </c>
      <c r="P102" s="165">
        <f>RES_hhdet_fec!P$52</f>
        <v>44.982101447705872</v>
      </c>
      <c r="Q102" s="165">
        <f>RES_hhdet_fec!Q$52</f>
        <v>45.986979602630754</v>
      </c>
    </row>
    <row r="103" spans="1:17" ht="12" customHeight="1" x14ac:dyDescent="0.25">
      <c r="A103" s="147" t="s">
        <v>59</v>
      </c>
      <c r="B103" s="164">
        <f>RES_hhdet_fec!B$53</f>
        <v>3.3969950104453162</v>
      </c>
      <c r="C103" s="164">
        <f>RES_hhdet_fec!C$53</f>
        <v>3.4447667456495701</v>
      </c>
      <c r="D103" s="164">
        <f>RES_hhdet_fec!D$53</f>
        <v>3.3987675788512894</v>
      </c>
      <c r="E103" s="164">
        <f>RES_hhdet_fec!E$53</f>
        <v>3.5229544857955069</v>
      </c>
      <c r="F103" s="164">
        <f>RES_hhdet_fec!F$53</f>
        <v>3.6487440495970156</v>
      </c>
      <c r="G103" s="164">
        <f>RES_hhdet_fec!G$53</f>
        <v>3.7631589244395762</v>
      </c>
      <c r="H103" s="164">
        <f>RES_hhdet_fec!H$53</f>
        <v>4.786273820456894</v>
      </c>
      <c r="I103" s="164">
        <f>RES_hhdet_fec!I$53</f>
        <v>5.7965534436992412</v>
      </c>
      <c r="J103" s="164">
        <f>RES_hhdet_fec!J$53</f>
        <v>7.4245143780653544</v>
      </c>
      <c r="K103" s="164">
        <f>RES_hhdet_fec!K$53</f>
        <v>8.5373770243130878</v>
      </c>
      <c r="L103" s="164">
        <f>RES_hhdet_fec!L$53</f>
        <v>9.4475166298460511</v>
      </c>
      <c r="M103" s="164">
        <f>RES_hhdet_fec!M$53</f>
        <v>10.946071177976322</v>
      </c>
      <c r="N103" s="164">
        <f>RES_hhdet_fec!N$53</f>
        <v>11.789182488836635</v>
      </c>
      <c r="O103" s="164">
        <f>RES_hhdet_fec!O$53</f>
        <v>12.814033240289785</v>
      </c>
      <c r="P103" s="164">
        <f>RES_hhdet_fec!P$53</f>
        <v>14.122638185269727</v>
      </c>
      <c r="Q103" s="164">
        <f>RES_hhdet_fec!Q$53</f>
        <v>14.472895320821907</v>
      </c>
    </row>
    <row r="104" spans="1:17" ht="12" customHeight="1" x14ac:dyDescent="0.25">
      <c r="A104" s="163" t="s">
        <v>142</v>
      </c>
      <c r="B104" s="162">
        <f>RES_hhdet_fec!B$54</f>
        <v>400.56005200150082</v>
      </c>
      <c r="C104" s="162">
        <f>RES_hhdet_fec!C$54</f>
        <v>365.30040297407828</v>
      </c>
      <c r="D104" s="162">
        <f>RES_hhdet_fec!D$54</f>
        <v>363.71885426147162</v>
      </c>
      <c r="E104" s="162">
        <f>RES_hhdet_fec!E$54</f>
        <v>364.19132558660414</v>
      </c>
      <c r="F104" s="162">
        <f>RES_hhdet_fec!F$54</f>
        <v>363.98457185949707</v>
      </c>
      <c r="G104" s="162">
        <f>RES_hhdet_fec!G$54</f>
        <v>324.89936733979368</v>
      </c>
      <c r="H104" s="162">
        <f>RES_hhdet_fec!H$54</f>
        <v>310.53463292647706</v>
      </c>
      <c r="I104" s="162">
        <f>RES_hhdet_fec!I$54</f>
        <v>321.00908855706092</v>
      </c>
      <c r="J104" s="162">
        <f>RES_hhdet_fec!J$54</f>
        <v>289.2504857573125</v>
      </c>
      <c r="K104" s="162">
        <f>RES_hhdet_fec!K$54</f>
        <v>264.44346247130676</v>
      </c>
      <c r="L104" s="162">
        <f>RES_hhdet_fec!L$54</f>
        <v>305.98045380398952</v>
      </c>
      <c r="M104" s="162">
        <f>RES_hhdet_fec!M$54</f>
        <v>198.58535653326501</v>
      </c>
      <c r="N104" s="162">
        <f>RES_hhdet_fec!N$54</f>
        <v>223.66213130717907</v>
      </c>
      <c r="O104" s="162">
        <f>RES_hhdet_fec!O$54</f>
        <v>256.75766637955587</v>
      </c>
      <c r="P104" s="162">
        <f>RES_hhdet_fec!P$54</f>
        <v>213.64537972675475</v>
      </c>
      <c r="Q104" s="162">
        <f>RES_hhdet_fec!Q$54</f>
        <v>225.29158471048117</v>
      </c>
    </row>
    <row r="105" spans="1:17" ht="12" customHeight="1" x14ac:dyDescent="0.25">
      <c r="A105" s="161" t="s">
        <v>141</v>
      </c>
      <c r="B105" s="160">
        <f>SUM(B106:B107)</f>
        <v>6.3405014179634724</v>
      </c>
      <c r="C105" s="160">
        <f t="shared" ref="C105:Q105" si="13">SUM(C106:C107)</f>
        <v>5.7657286323935484</v>
      </c>
      <c r="D105" s="160">
        <f t="shared" si="13"/>
        <v>5.7026545514573899</v>
      </c>
      <c r="E105" s="160">
        <f t="shared" si="13"/>
        <v>5.8415249590712008</v>
      </c>
      <c r="F105" s="160">
        <f t="shared" si="13"/>
        <v>5.9848934124482716</v>
      </c>
      <c r="G105" s="160">
        <f t="shared" si="13"/>
        <v>5.6132737493095304</v>
      </c>
      <c r="H105" s="160">
        <f t="shared" si="13"/>
        <v>7.0441439250890365</v>
      </c>
      <c r="I105" s="160">
        <f t="shared" si="13"/>
        <v>9.133464440823392</v>
      </c>
      <c r="J105" s="160">
        <f t="shared" si="13"/>
        <v>10.192880939405756</v>
      </c>
      <c r="K105" s="160">
        <f t="shared" si="13"/>
        <v>10.898293102286912</v>
      </c>
      <c r="L105" s="160">
        <f t="shared" si="13"/>
        <v>13.227812720008165</v>
      </c>
      <c r="M105" s="160">
        <f t="shared" si="13"/>
        <v>10.823855992787879</v>
      </c>
      <c r="N105" s="160">
        <f t="shared" si="13"/>
        <v>11.84220433734323</v>
      </c>
      <c r="O105" s="160">
        <f t="shared" si="13"/>
        <v>13.533945536740458</v>
      </c>
      <c r="P105" s="160">
        <f t="shared" si="13"/>
        <v>12.57628478054713</v>
      </c>
      <c r="Q105" s="160">
        <f t="shared" si="13"/>
        <v>13.484312669553381</v>
      </c>
    </row>
    <row r="106" spans="1:17" ht="12" customHeight="1" x14ac:dyDescent="0.25">
      <c r="A106" s="148" t="s">
        <v>60</v>
      </c>
      <c r="B106" s="156">
        <f>RES_hhdet_fec!B$56</f>
        <v>4.6416508039327837</v>
      </c>
      <c r="C106" s="156">
        <f>RES_hhdet_fec!C$56</f>
        <v>4.2964521327799705</v>
      </c>
      <c r="D106" s="156">
        <f>RES_hhdet_fec!D$56</f>
        <v>4.26047904183973</v>
      </c>
      <c r="E106" s="156">
        <f>RES_hhdet_fec!E$56</f>
        <v>4.3933198266919566</v>
      </c>
      <c r="F106" s="156">
        <f>RES_hhdet_fec!F$56</f>
        <v>4.5081971666339538</v>
      </c>
      <c r="G106" s="156">
        <f>RES_hhdet_fec!G$56</f>
        <v>4.1449412775341195</v>
      </c>
      <c r="H106" s="156">
        <f>RES_hhdet_fec!H$56</f>
        <v>5.2192611619160374</v>
      </c>
      <c r="I106" s="156">
        <f>RES_hhdet_fec!I$56</f>
        <v>6.7691748470078057</v>
      </c>
      <c r="J106" s="156">
        <f>RES_hhdet_fec!J$56</f>
        <v>7.5595489223381485</v>
      </c>
      <c r="K106" s="156">
        <f>RES_hhdet_fec!K$56</f>
        <v>7.9163800722455333</v>
      </c>
      <c r="L106" s="156">
        <f>RES_hhdet_fec!L$56</f>
        <v>10.088035158484601</v>
      </c>
      <c r="M106" s="156">
        <f>RES_hhdet_fec!M$56</f>
        <v>7.9515456196351986</v>
      </c>
      <c r="N106" s="156">
        <f>RES_hhdet_fec!N$56</f>
        <v>9.2232499666535208</v>
      </c>
      <c r="O106" s="156">
        <f>RES_hhdet_fec!O$56</f>
        <v>10.475258385322251</v>
      </c>
      <c r="P106" s="156">
        <f>RES_hhdet_fec!P$56</f>
        <v>9.351555825750431</v>
      </c>
      <c r="Q106" s="156">
        <f>RES_hhdet_fec!Q$56</f>
        <v>10.192761421898352</v>
      </c>
    </row>
    <row r="107" spans="1:17" ht="12" customHeight="1" x14ac:dyDescent="0.25">
      <c r="A107" s="148" t="s">
        <v>59</v>
      </c>
      <c r="B107" s="156">
        <f>RES_hhdet_fec!B$57</f>
        <v>1.6988506140306885</v>
      </c>
      <c r="C107" s="156">
        <f>RES_hhdet_fec!C$57</f>
        <v>1.4692764996135779</v>
      </c>
      <c r="D107" s="156">
        <f>RES_hhdet_fec!D$57</f>
        <v>1.4421755096176601</v>
      </c>
      <c r="E107" s="156">
        <f>RES_hhdet_fec!E$57</f>
        <v>1.4482051323792442</v>
      </c>
      <c r="F107" s="156">
        <f>RES_hhdet_fec!F$57</f>
        <v>1.476696245814318</v>
      </c>
      <c r="G107" s="156">
        <f>RES_hhdet_fec!G$57</f>
        <v>1.4683324717754107</v>
      </c>
      <c r="H107" s="156">
        <f>RES_hhdet_fec!H$57</f>
        <v>1.8248827631729996</v>
      </c>
      <c r="I107" s="156">
        <f>RES_hhdet_fec!I$57</f>
        <v>2.3642895938155855</v>
      </c>
      <c r="J107" s="156">
        <f>RES_hhdet_fec!J$57</f>
        <v>2.6333320170676071</v>
      </c>
      <c r="K107" s="156">
        <f>RES_hhdet_fec!K$57</f>
        <v>2.9819130300413783</v>
      </c>
      <c r="L107" s="156">
        <f>RES_hhdet_fec!L$57</f>
        <v>3.1397775615235641</v>
      </c>
      <c r="M107" s="156">
        <f>RES_hhdet_fec!M$57</f>
        <v>2.8723103731526805</v>
      </c>
      <c r="N107" s="156">
        <f>RES_hhdet_fec!N$57</f>
        <v>2.6189543706897092</v>
      </c>
      <c r="O107" s="156">
        <f>RES_hhdet_fec!O$57</f>
        <v>3.0586871514182072</v>
      </c>
      <c r="P107" s="156">
        <f>RES_hhdet_fec!P$57</f>
        <v>3.2247289547966997</v>
      </c>
      <c r="Q107" s="156">
        <f>RES_hhdet_fec!Q$57</f>
        <v>3.2915512476550295</v>
      </c>
    </row>
    <row r="108" spans="1:17" ht="12" customHeight="1" x14ac:dyDescent="0.25">
      <c r="A108" s="158" t="s">
        <v>62</v>
      </c>
      <c r="B108" s="157">
        <f>SUM(B109:B110)</f>
        <v>680.02110648201187</v>
      </c>
      <c r="C108" s="157">
        <f t="shared" ref="C108:Q108" si="14">SUM(C109:C110)</f>
        <v>670.48253469796487</v>
      </c>
      <c r="D108" s="157">
        <f t="shared" si="14"/>
        <v>671.01183591427503</v>
      </c>
      <c r="E108" s="157">
        <f t="shared" si="14"/>
        <v>682.86214618286431</v>
      </c>
      <c r="F108" s="157">
        <f t="shared" si="14"/>
        <v>678.94989692380966</v>
      </c>
      <c r="G108" s="157">
        <f t="shared" si="14"/>
        <v>649.12767781610819</v>
      </c>
      <c r="H108" s="157">
        <f t="shared" si="14"/>
        <v>635.4384015300019</v>
      </c>
      <c r="I108" s="157">
        <f t="shared" si="14"/>
        <v>623.22704702725616</v>
      </c>
      <c r="J108" s="157">
        <f t="shared" si="14"/>
        <v>643.6824337201906</v>
      </c>
      <c r="K108" s="157">
        <f t="shared" si="14"/>
        <v>629.63269301113735</v>
      </c>
      <c r="L108" s="157">
        <f t="shared" si="14"/>
        <v>667.59621432523818</v>
      </c>
      <c r="M108" s="157">
        <f t="shared" si="14"/>
        <v>589.07130203050531</v>
      </c>
      <c r="N108" s="157">
        <f t="shared" si="14"/>
        <v>649.79936428107055</v>
      </c>
      <c r="O108" s="157">
        <f t="shared" si="14"/>
        <v>703.04277370817749</v>
      </c>
      <c r="P108" s="157">
        <f t="shared" si="14"/>
        <v>637.8530112106389</v>
      </c>
      <c r="Q108" s="157">
        <f t="shared" si="14"/>
        <v>665.62819439430154</v>
      </c>
    </row>
    <row r="109" spans="1:17" ht="12" customHeight="1" x14ac:dyDescent="0.25">
      <c r="A109" s="23" t="s">
        <v>57</v>
      </c>
      <c r="B109" s="156">
        <f>RES_hhdet_fec!B$59</f>
        <v>271.51710088749769</v>
      </c>
      <c r="C109" s="156">
        <f>RES_hhdet_fec!C$59</f>
        <v>257.5289210581542</v>
      </c>
      <c r="D109" s="156">
        <f>RES_hhdet_fec!D$59</f>
        <v>251.95734762441739</v>
      </c>
      <c r="E109" s="156">
        <f>RES_hhdet_fec!E$59</f>
        <v>239.83704930326093</v>
      </c>
      <c r="F109" s="156">
        <f>RES_hhdet_fec!F$59</f>
        <v>245.03528410049651</v>
      </c>
      <c r="G109" s="156">
        <f>RES_hhdet_fec!G$59</f>
        <v>235.74034150256119</v>
      </c>
      <c r="H109" s="156">
        <f>RES_hhdet_fec!H$59</f>
        <v>215.08154911323024</v>
      </c>
      <c r="I109" s="156">
        <f>RES_hhdet_fec!I$59</f>
        <v>206.32745870646752</v>
      </c>
      <c r="J109" s="156">
        <f>RES_hhdet_fec!J$59</f>
        <v>201.03980930258521</v>
      </c>
      <c r="K109" s="156">
        <f>RES_hhdet_fec!K$59</f>
        <v>201.5481428334285</v>
      </c>
      <c r="L109" s="156">
        <f>RES_hhdet_fec!L$59</f>
        <v>194.22161650551143</v>
      </c>
      <c r="M109" s="156">
        <f>RES_hhdet_fec!M$59</f>
        <v>173.49027067787668</v>
      </c>
      <c r="N109" s="156">
        <f>RES_hhdet_fec!N$59</f>
        <v>169.40809295128102</v>
      </c>
      <c r="O109" s="156">
        <f>RES_hhdet_fec!O$59</f>
        <v>165.99476052604734</v>
      </c>
      <c r="P109" s="156">
        <f>RES_hhdet_fec!P$59</f>
        <v>147.7783106243705</v>
      </c>
      <c r="Q109" s="156">
        <f>RES_hhdet_fec!Q$59</f>
        <v>145.91308865648782</v>
      </c>
    </row>
    <row r="110" spans="1:17" ht="12" customHeight="1" x14ac:dyDescent="0.25">
      <c r="A110" s="29" t="s">
        <v>140</v>
      </c>
      <c r="B110" s="57">
        <f>RES_hhdet_fec!B$60</f>
        <v>408.50400559451424</v>
      </c>
      <c r="C110" s="57">
        <f>RES_hhdet_fec!C$60</f>
        <v>412.95361363981073</v>
      </c>
      <c r="D110" s="57">
        <f>RES_hhdet_fec!D$60</f>
        <v>419.0544882898576</v>
      </c>
      <c r="E110" s="57">
        <f>RES_hhdet_fec!E$60</f>
        <v>443.02509687960344</v>
      </c>
      <c r="F110" s="57">
        <f>RES_hhdet_fec!F$60</f>
        <v>433.91461282331312</v>
      </c>
      <c r="G110" s="57">
        <f>RES_hhdet_fec!G$60</f>
        <v>413.38733631354694</v>
      </c>
      <c r="H110" s="57">
        <f>RES_hhdet_fec!H$60</f>
        <v>420.35685241677169</v>
      </c>
      <c r="I110" s="57">
        <f>RES_hhdet_fec!I$60</f>
        <v>416.89958832078867</v>
      </c>
      <c r="J110" s="57">
        <f>RES_hhdet_fec!J$60</f>
        <v>442.64262441760536</v>
      </c>
      <c r="K110" s="57">
        <f>RES_hhdet_fec!K$60</f>
        <v>428.08455017770882</v>
      </c>
      <c r="L110" s="57">
        <f>RES_hhdet_fec!L$60</f>
        <v>473.37459781972672</v>
      </c>
      <c r="M110" s="57">
        <f>RES_hhdet_fec!M$60</f>
        <v>415.58103135262866</v>
      </c>
      <c r="N110" s="57">
        <f>RES_hhdet_fec!N$60</f>
        <v>480.3912713297895</v>
      </c>
      <c r="O110" s="57">
        <f>RES_hhdet_fec!O$60</f>
        <v>537.04801318213015</v>
      </c>
      <c r="P110" s="57">
        <f>RES_hhdet_fec!P$60</f>
        <v>490.07470058626842</v>
      </c>
      <c r="Q110" s="57">
        <f>RES_hhdet_fec!Q$60</f>
        <v>519.7151057378137</v>
      </c>
    </row>
    <row r="112" spans="1:17" ht="12" customHeight="1" x14ac:dyDescent="0.25">
      <c r="A112" s="152" t="s">
        <v>119</v>
      </c>
      <c r="B112" s="168">
        <f>SUM(B113,B116,B118,B127)</f>
        <v>5555.1584269843297</v>
      </c>
      <c r="C112" s="168">
        <f t="shared" ref="C112:Q112" si="15">SUM(C113,C116,C118,C127)</f>
        <v>6221.7101889187979</v>
      </c>
      <c r="D112" s="168">
        <f t="shared" si="15"/>
        <v>5537.3953459255581</v>
      </c>
      <c r="E112" s="168">
        <f t="shared" si="15"/>
        <v>5943.151022859588</v>
      </c>
      <c r="F112" s="168">
        <f t="shared" si="15"/>
        <v>5868.3584433173037</v>
      </c>
      <c r="G112" s="168">
        <f t="shared" si="15"/>
        <v>5809.688682134145</v>
      </c>
      <c r="H112" s="168">
        <f t="shared" si="15"/>
        <v>5398.403030036674</v>
      </c>
      <c r="I112" s="168">
        <f t="shared" si="15"/>
        <v>4735.1911863102787</v>
      </c>
      <c r="J112" s="168">
        <f t="shared" si="15"/>
        <v>5427.1539839710385</v>
      </c>
      <c r="K112" s="168">
        <f t="shared" si="15"/>
        <v>5259.5111766427053</v>
      </c>
      <c r="L112" s="168">
        <f t="shared" si="15"/>
        <v>5059.4156106212295</v>
      </c>
      <c r="M112" s="168">
        <f t="shared" si="15"/>
        <v>4239.6395506354065</v>
      </c>
      <c r="N112" s="168">
        <f t="shared" si="15"/>
        <v>4622.2967229616615</v>
      </c>
      <c r="O112" s="168">
        <f t="shared" si="15"/>
        <v>5046.1107633916245</v>
      </c>
      <c r="P112" s="168">
        <f t="shared" si="15"/>
        <v>4266.8221322375066</v>
      </c>
      <c r="Q112" s="168">
        <f t="shared" si="15"/>
        <v>4519.3428271123821</v>
      </c>
    </row>
    <row r="113" spans="1:17" ht="12" customHeight="1" x14ac:dyDescent="0.25">
      <c r="A113" s="158" t="s">
        <v>65</v>
      </c>
      <c r="B113" s="157">
        <f>SUM(B114:B115)</f>
        <v>4284.7191651317644</v>
      </c>
      <c r="C113" s="157">
        <f t="shared" ref="C113:Q113" si="16">SUM(C114:C115)</f>
        <v>4935.9588911131259</v>
      </c>
      <c r="D113" s="157">
        <f t="shared" si="16"/>
        <v>4286.1452868556935</v>
      </c>
      <c r="E113" s="157">
        <f t="shared" si="16"/>
        <v>4643.2248245489354</v>
      </c>
      <c r="F113" s="157">
        <f t="shared" si="16"/>
        <v>4588.6559261710227</v>
      </c>
      <c r="G113" s="157">
        <f t="shared" si="16"/>
        <v>4562.139559886381</v>
      </c>
      <c r="H113" s="157">
        <f t="shared" si="16"/>
        <v>4177.7011738061992</v>
      </c>
      <c r="I113" s="157">
        <f t="shared" si="16"/>
        <v>3522.9862279381041</v>
      </c>
      <c r="J113" s="157">
        <f t="shared" si="16"/>
        <v>4168.4578901723089</v>
      </c>
      <c r="K113" s="157">
        <f t="shared" si="16"/>
        <v>4017.7657376434504</v>
      </c>
      <c r="L113" s="157">
        <f t="shared" si="16"/>
        <v>3789.4631334425148</v>
      </c>
      <c r="M113" s="157">
        <f t="shared" si="16"/>
        <v>3095.3122899232353</v>
      </c>
      <c r="N113" s="157">
        <f t="shared" si="16"/>
        <v>3348.2387822324204</v>
      </c>
      <c r="O113" s="157">
        <f t="shared" si="16"/>
        <v>3673.2889888525847</v>
      </c>
      <c r="P113" s="157">
        <f t="shared" si="16"/>
        <v>2949.3723121177072</v>
      </c>
      <c r="Q113" s="157">
        <f t="shared" si="16"/>
        <v>3163.898849390328</v>
      </c>
    </row>
    <row r="114" spans="1:17" ht="12" customHeight="1" x14ac:dyDescent="0.25">
      <c r="A114" s="23" t="s">
        <v>166</v>
      </c>
      <c r="B114" s="156">
        <f>RES_hhdet_tes!B$45</f>
        <v>4203.1369984001531</v>
      </c>
      <c r="C114" s="156">
        <f>RES_hhdet_tes!C$45</f>
        <v>4837.4560457197158</v>
      </c>
      <c r="D114" s="156">
        <f>RES_hhdet_tes!D$45</f>
        <v>4193.4532007730477</v>
      </c>
      <c r="E114" s="156">
        <f>RES_hhdet_tes!E$45</f>
        <v>4511.8055388291659</v>
      </c>
      <c r="F114" s="156">
        <f>RES_hhdet_tes!F$45</f>
        <v>4469.2423413422266</v>
      </c>
      <c r="G114" s="156">
        <f>RES_hhdet_tes!G$45</f>
        <v>4486.6338846081508</v>
      </c>
      <c r="H114" s="156">
        <f>RES_hhdet_tes!H$45</f>
        <v>4091.3980811011729</v>
      </c>
      <c r="I114" s="156">
        <f>RES_hhdet_tes!I$45</f>
        <v>3449.9856557184844</v>
      </c>
      <c r="J114" s="156">
        <f>RES_hhdet_tes!J$45</f>
        <v>4056.4527791901119</v>
      </c>
      <c r="K114" s="156">
        <f>RES_hhdet_tes!K$45</f>
        <v>3939.5576966442695</v>
      </c>
      <c r="L114" s="156">
        <f>RES_hhdet_tes!L$45</f>
        <v>3653.1983609884546</v>
      </c>
      <c r="M114" s="156">
        <f>RES_hhdet_tes!M$45</f>
        <v>3040.1099999234566</v>
      </c>
      <c r="N114" s="156">
        <f>RES_hhdet_tes!N$45</f>
        <v>3210.8096854312348</v>
      </c>
      <c r="O114" s="156">
        <f>RES_hhdet_tes!O$45</f>
        <v>3480.0381050309134</v>
      </c>
      <c r="P114" s="156">
        <f>RES_hhdet_tes!P$45</f>
        <v>2865.7505516225765</v>
      </c>
      <c r="Q114" s="156">
        <f>RES_hhdet_tes!Q$45</f>
        <v>3038.1987608932322</v>
      </c>
    </row>
    <row r="115" spans="1:17" ht="12" customHeight="1" x14ac:dyDescent="0.25">
      <c r="A115" s="23" t="s">
        <v>60</v>
      </c>
      <c r="B115" s="156">
        <f>RES_hhdet_tes!B$46</f>
        <v>81.582166731611721</v>
      </c>
      <c r="C115" s="156">
        <f>RES_hhdet_tes!C$46</f>
        <v>98.502845393409729</v>
      </c>
      <c r="D115" s="156">
        <f>RES_hhdet_tes!D$46</f>
        <v>92.692086082645886</v>
      </c>
      <c r="E115" s="156">
        <f>RES_hhdet_tes!E$46</f>
        <v>131.41928571976933</v>
      </c>
      <c r="F115" s="156">
        <f>RES_hhdet_tes!F$46</f>
        <v>119.4135848287964</v>
      </c>
      <c r="G115" s="156">
        <f>RES_hhdet_tes!G$46</f>
        <v>75.50567527822993</v>
      </c>
      <c r="H115" s="156">
        <f>RES_hhdet_tes!H$46</f>
        <v>86.303092705026543</v>
      </c>
      <c r="I115" s="156">
        <f>RES_hhdet_tes!I$46</f>
        <v>73.000572219619499</v>
      </c>
      <c r="J115" s="156">
        <f>RES_hhdet_tes!J$46</f>
        <v>112.00511098219748</v>
      </c>
      <c r="K115" s="156">
        <f>RES_hhdet_tes!K$46</f>
        <v>78.208040999180739</v>
      </c>
      <c r="L115" s="156">
        <f>RES_hhdet_tes!L$46</f>
        <v>136.26477245406045</v>
      </c>
      <c r="M115" s="156">
        <f>RES_hhdet_tes!M$46</f>
        <v>55.202289999778714</v>
      </c>
      <c r="N115" s="156">
        <f>RES_hhdet_tes!N$46</f>
        <v>137.42909680118572</v>
      </c>
      <c r="O115" s="156">
        <f>RES_hhdet_tes!O$46</f>
        <v>193.25088382167129</v>
      </c>
      <c r="P115" s="156">
        <f>RES_hhdet_tes!P$46</f>
        <v>83.621760495130502</v>
      </c>
      <c r="Q115" s="156">
        <f>RES_hhdet_tes!Q$46</f>
        <v>125.70008849709595</v>
      </c>
    </row>
    <row r="116" spans="1:17" ht="12" customHeight="1" x14ac:dyDescent="0.25">
      <c r="A116" s="158" t="s">
        <v>112</v>
      </c>
      <c r="B116" s="157">
        <f>B117</f>
        <v>12.632380374732092</v>
      </c>
      <c r="C116" s="157">
        <f t="shared" ref="C116:Q116" si="17">C117</f>
        <v>12.988514822131236</v>
      </c>
      <c r="D116" s="157">
        <f t="shared" si="17"/>
        <v>13.816060634659413</v>
      </c>
      <c r="E116" s="157">
        <f t="shared" si="17"/>
        <v>13.939359865028628</v>
      </c>
      <c r="F116" s="157">
        <f t="shared" si="17"/>
        <v>14.438063169410244</v>
      </c>
      <c r="G116" s="157">
        <f t="shared" si="17"/>
        <v>15.449975684790759</v>
      </c>
      <c r="H116" s="157">
        <f t="shared" si="17"/>
        <v>15.545912052030927</v>
      </c>
      <c r="I116" s="157">
        <f t="shared" si="17"/>
        <v>16.23843324855283</v>
      </c>
      <c r="J116" s="157">
        <f t="shared" si="17"/>
        <v>17.380276343754204</v>
      </c>
      <c r="K116" s="157">
        <f t="shared" si="17"/>
        <v>18.598663523115881</v>
      </c>
      <c r="L116" s="157">
        <f t="shared" si="17"/>
        <v>19.597192168202206</v>
      </c>
      <c r="M116" s="157">
        <f t="shared" si="17"/>
        <v>19.927654610059722</v>
      </c>
      <c r="N116" s="157">
        <f t="shared" si="17"/>
        <v>20.544628883789841</v>
      </c>
      <c r="O116" s="157">
        <f t="shared" si="17"/>
        <v>23.997919769907888</v>
      </c>
      <c r="P116" s="157">
        <f t="shared" si="17"/>
        <v>25.498079722491077</v>
      </c>
      <c r="Q116" s="157">
        <f t="shared" si="17"/>
        <v>28.192155929190928</v>
      </c>
    </row>
    <row r="117" spans="1:17" ht="12" customHeight="1" x14ac:dyDescent="0.25">
      <c r="A117" s="23" t="s">
        <v>60</v>
      </c>
      <c r="B117" s="156">
        <f>RES_hhdet_tes!B$48</f>
        <v>12.632380374732092</v>
      </c>
      <c r="C117" s="156">
        <f>RES_hhdet_tes!C$48</f>
        <v>12.988514822131236</v>
      </c>
      <c r="D117" s="156">
        <f>RES_hhdet_tes!D$48</f>
        <v>13.816060634659413</v>
      </c>
      <c r="E117" s="156">
        <f>RES_hhdet_tes!E$48</f>
        <v>13.939359865028628</v>
      </c>
      <c r="F117" s="156">
        <f>RES_hhdet_tes!F$48</f>
        <v>14.438063169410244</v>
      </c>
      <c r="G117" s="156">
        <f>RES_hhdet_tes!G$48</f>
        <v>15.449975684790759</v>
      </c>
      <c r="H117" s="156">
        <f>RES_hhdet_tes!H$48</f>
        <v>15.545912052030927</v>
      </c>
      <c r="I117" s="156">
        <f>RES_hhdet_tes!I$48</f>
        <v>16.23843324855283</v>
      </c>
      <c r="J117" s="156">
        <f>RES_hhdet_tes!J$48</f>
        <v>17.380276343754204</v>
      </c>
      <c r="K117" s="156">
        <f>RES_hhdet_tes!K$48</f>
        <v>18.598663523115881</v>
      </c>
      <c r="L117" s="156">
        <f>RES_hhdet_tes!L$48</f>
        <v>19.597192168202206</v>
      </c>
      <c r="M117" s="156">
        <f>RES_hhdet_tes!M$48</f>
        <v>19.927654610059722</v>
      </c>
      <c r="N117" s="156">
        <f>RES_hhdet_tes!N$48</f>
        <v>20.544628883789841</v>
      </c>
      <c r="O117" s="156">
        <f>RES_hhdet_tes!O$48</f>
        <v>23.997919769907888</v>
      </c>
      <c r="P117" s="156">
        <f>RES_hhdet_tes!P$48</f>
        <v>25.498079722491077</v>
      </c>
      <c r="Q117" s="156">
        <f>RES_hhdet_tes!Q$48</f>
        <v>28.192155929190928</v>
      </c>
    </row>
    <row r="118" spans="1:17" ht="12" customHeight="1" x14ac:dyDescent="0.25">
      <c r="A118" s="158" t="s">
        <v>63</v>
      </c>
      <c r="B118" s="157">
        <f>SUM(B119:B120,B123:B124)</f>
        <v>813.69916029986155</v>
      </c>
      <c r="C118" s="157">
        <f t="shared" ref="C118:Q118" si="18">SUM(C119:C120,C123:C124)</f>
        <v>828.88473612556731</v>
      </c>
      <c r="D118" s="157">
        <f t="shared" si="18"/>
        <v>788.56285528464593</v>
      </c>
      <c r="E118" s="157">
        <f t="shared" si="18"/>
        <v>820.27529497576779</v>
      </c>
      <c r="F118" s="157">
        <f t="shared" si="18"/>
        <v>801.82056488628211</v>
      </c>
      <c r="G118" s="157">
        <f t="shared" si="18"/>
        <v>786.62600961997373</v>
      </c>
      <c r="H118" s="157">
        <f t="shared" si="18"/>
        <v>760.27773515377123</v>
      </c>
      <c r="I118" s="157">
        <f t="shared" si="18"/>
        <v>754.5523443110468</v>
      </c>
      <c r="J118" s="157">
        <f t="shared" si="18"/>
        <v>777.0077885757612</v>
      </c>
      <c r="K118" s="157">
        <f t="shared" si="18"/>
        <v>769.3125141407769</v>
      </c>
      <c r="L118" s="157">
        <f t="shared" si="18"/>
        <v>760.17661820926514</v>
      </c>
      <c r="M118" s="157">
        <f t="shared" si="18"/>
        <v>691.3106264932195</v>
      </c>
      <c r="N118" s="157">
        <f t="shared" si="18"/>
        <v>765.97882907976054</v>
      </c>
      <c r="O118" s="157">
        <f t="shared" si="18"/>
        <v>812.91043406291146</v>
      </c>
      <c r="P118" s="157">
        <f t="shared" si="18"/>
        <v>803.36435351610396</v>
      </c>
      <c r="Q118" s="157">
        <f t="shared" si="18"/>
        <v>812.92028886462606</v>
      </c>
    </row>
    <row r="119" spans="1:17" ht="12" customHeight="1" x14ac:dyDescent="0.25">
      <c r="A119" s="167" t="s">
        <v>165</v>
      </c>
      <c r="B119" s="132">
        <f>RES_hhdet_tes!B$50</f>
        <v>516.65727457768401</v>
      </c>
      <c r="C119" s="132">
        <f>RES_hhdet_tes!C$50</f>
        <v>556.42651569401596</v>
      </c>
      <c r="D119" s="132">
        <f>RES_hhdet_tes!D$50</f>
        <v>516.58585223609396</v>
      </c>
      <c r="E119" s="132">
        <f>RES_hhdet_tes!E$50</f>
        <v>545.95825886776458</v>
      </c>
      <c r="F119" s="132">
        <f>RES_hhdet_tes!F$50</f>
        <v>525.85657238032422</v>
      </c>
      <c r="G119" s="132">
        <f>RES_hhdet_tes!G$50</f>
        <v>536.95473099456126</v>
      </c>
      <c r="H119" s="132">
        <f>RES_hhdet_tes!H$50</f>
        <v>515.27856727586322</v>
      </c>
      <c r="I119" s="132">
        <f>RES_hhdet_tes!I$50</f>
        <v>494.90198679414971</v>
      </c>
      <c r="J119" s="132">
        <f>RES_hhdet_tes!J$50</f>
        <v>532.71653698585806</v>
      </c>
      <c r="K119" s="132">
        <f>RES_hhdet_tes!K$50</f>
        <v>539.0128798044027</v>
      </c>
      <c r="L119" s="132">
        <f>RES_hhdet_tes!L$50</f>
        <v>494.89948653193591</v>
      </c>
      <c r="M119" s="132">
        <f>RES_hhdet_tes!M$50</f>
        <v>502.09122732371554</v>
      </c>
      <c r="N119" s="132">
        <f>RES_hhdet_tes!N$50</f>
        <v>553.21350008348907</v>
      </c>
      <c r="O119" s="132">
        <f>RES_hhdet_tes!O$50</f>
        <v>570.43253992689358</v>
      </c>
      <c r="P119" s="132">
        <f>RES_hhdet_tes!P$50</f>
        <v>589.28348632151074</v>
      </c>
      <c r="Q119" s="132">
        <f>RES_hhdet_tes!Q$50</f>
        <v>586.22719468811204</v>
      </c>
    </row>
    <row r="120" spans="1:17" ht="12" customHeight="1" x14ac:dyDescent="0.25">
      <c r="A120" s="167" t="s">
        <v>164</v>
      </c>
      <c r="B120" s="132">
        <f>SUM(B121:B122)</f>
        <v>9.3839466114923109</v>
      </c>
      <c r="C120" s="132">
        <f t="shared" ref="C120:Q120" si="19">SUM(C121:C122)</f>
        <v>10.000005354252977</v>
      </c>
      <c r="D120" s="132">
        <f t="shared" si="19"/>
        <v>9.4601422405753812</v>
      </c>
      <c r="E120" s="132">
        <f t="shared" si="19"/>
        <v>10.128198666734869</v>
      </c>
      <c r="F120" s="132">
        <f t="shared" si="19"/>
        <v>10.188384188071858</v>
      </c>
      <c r="G120" s="132">
        <f t="shared" si="19"/>
        <v>10.652446185939839</v>
      </c>
      <c r="H120" s="132">
        <f t="shared" si="19"/>
        <v>13.574711922648024</v>
      </c>
      <c r="I120" s="132">
        <f t="shared" si="19"/>
        <v>16.449217694627613</v>
      </c>
      <c r="J120" s="132">
        <f t="shared" si="19"/>
        <v>21.751717054229854</v>
      </c>
      <c r="K120" s="132">
        <f t="shared" si="19"/>
        <v>25.192850404226643</v>
      </c>
      <c r="L120" s="132">
        <f t="shared" si="19"/>
        <v>26.323481688801323</v>
      </c>
      <c r="M120" s="132">
        <f t="shared" si="19"/>
        <v>31.774298507779243</v>
      </c>
      <c r="N120" s="132">
        <f t="shared" si="19"/>
        <v>35.344300953819037</v>
      </c>
      <c r="O120" s="132">
        <f t="shared" si="19"/>
        <v>36.766299977737987</v>
      </c>
      <c r="P120" s="132">
        <f t="shared" si="19"/>
        <v>40.61825017082856</v>
      </c>
      <c r="Q120" s="132">
        <f t="shared" si="19"/>
        <v>41.625624847987496</v>
      </c>
    </row>
    <row r="121" spans="1:17" ht="12" customHeight="1" x14ac:dyDescent="0.25">
      <c r="A121" s="166" t="s">
        <v>163</v>
      </c>
      <c r="B121" s="165">
        <f>RES_hhdet_tes!B$52</f>
        <v>5.9869516010469939</v>
      </c>
      <c r="C121" s="165">
        <f>RES_hhdet_tes!C$52</f>
        <v>6.555238608603406</v>
      </c>
      <c r="D121" s="165">
        <f>RES_hhdet_tes!D$52</f>
        <v>6.0613746617240913</v>
      </c>
      <c r="E121" s="165">
        <f>RES_hhdet_tes!E$52</f>
        <v>6.6052441809393621</v>
      </c>
      <c r="F121" s="165">
        <f>RES_hhdet_tes!F$52</f>
        <v>6.5396401384748444</v>
      </c>
      <c r="G121" s="165">
        <f>RES_hhdet_tes!G$52</f>
        <v>6.8892872615002609</v>
      </c>
      <c r="H121" s="165">
        <f>RES_hhdet_tes!H$52</f>
        <v>8.7884381021911313</v>
      </c>
      <c r="I121" s="165">
        <f>RES_hhdet_tes!I$52</f>
        <v>10.652664250928375</v>
      </c>
      <c r="J121" s="165">
        <f>RES_hhdet_tes!J$52</f>
        <v>14.327202676164502</v>
      </c>
      <c r="K121" s="165">
        <f>RES_hhdet_tes!K$52</f>
        <v>16.655473379913555</v>
      </c>
      <c r="L121" s="165">
        <f>RES_hhdet_tes!L$52</f>
        <v>16.875965058955273</v>
      </c>
      <c r="M121" s="165">
        <f>RES_hhdet_tes!M$52</f>
        <v>20.828227329802917</v>
      </c>
      <c r="N121" s="165">
        <f>RES_hhdet_tes!N$52</f>
        <v>23.555118464982399</v>
      </c>
      <c r="O121" s="165">
        <f>RES_hhdet_tes!O$52</f>
        <v>23.952266737448205</v>
      </c>
      <c r="P121" s="165">
        <f>RES_hhdet_tes!P$52</f>
        <v>26.495611985558835</v>
      </c>
      <c r="Q121" s="165">
        <f>RES_hhdet_tes!Q$52</f>
        <v>27.15272952716558</v>
      </c>
    </row>
    <row r="122" spans="1:17" ht="12" customHeight="1" x14ac:dyDescent="0.25">
      <c r="A122" s="147" t="s">
        <v>59</v>
      </c>
      <c r="B122" s="164">
        <f>RES_hhdet_tes!B$53</f>
        <v>3.3969950104453166</v>
      </c>
      <c r="C122" s="164">
        <f>RES_hhdet_tes!C$53</f>
        <v>3.4447667456495701</v>
      </c>
      <c r="D122" s="164">
        <f>RES_hhdet_tes!D$53</f>
        <v>3.3987675788512894</v>
      </c>
      <c r="E122" s="164">
        <f>RES_hhdet_tes!E$53</f>
        <v>3.5229544857955073</v>
      </c>
      <c r="F122" s="164">
        <f>RES_hhdet_tes!F$53</f>
        <v>3.6487440495970134</v>
      </c>
      <c r="G122" s="164">
        <f>RES_hhdet_tes!G$53</f>
        <v>3.7631589244395776</v>
      </c>
      <c r="H122" s="164">
        <f>RES_hhdet_tes!H$53</f>
        <v>4.786273820456894</v>
      </c>
      <c r="I122" s="164">
        <f>RES_hhdet_tes!I$53</f>
        <v>5.7965534436992394</v>
      </c>
      <c r="J122" s="164">
        <f>RES_hhdet_tes!J$53</f>
        <v>7.4245143780653517</v>
      </c>
      <c r="K122" s="164">
        <f>RES_hhdet_tes!K$53</f>
        <v>8.5373770243130878</v>
      </c>
      <c r="L122" s="164">
        <f>RES_hhdet_tes!L$53</f>
        <v>9.4475166298460511</v>
      </c>
      <c r="M122" s="164">
        <f>RES_hhdet_tes!M$53</f>
        <v>10.946071177976325</v>
      </c>
      <c r="N122" s="164">
        <f>RES_hhdet_tes!N$53</f>
        <v>11.789182488836635</v>
      </c>
      <c r="O122" s="164">
        <f>RES_hhdet_tes!O$53</f>
        <v>12.814033240289785</v>
      </c>
      <c r="P122" s="164">
        <f>RES_hhdet_tes!P$53</f>
        <v>14.122638185269727</v>
      </c>
      <c r="Q122" s="164">
        <f>RES_hhdet_tes!Q$53</f>
        <v>14.472895320821914</v>
      </c>
    </row>
    <row r="123" spans="1:17" ht="12" customHeight="1" x14ac:dyDescent="0.25">
      <c r="A123" s="163" t="s">
        <v>142</v>
      </c>
      <c r="B123" s="162">
        <f>RES_hhdet_tes!B$54</f>
        <v>282.68338105558843</v>
      </c>
      <c r="C123" s="162">
        <f>RES_hhdet_tes!C$54</f>
        <v>257.95502076618209</v>
      </c>
      <c r="D123" s="162">
        <f>RES_hhdet_tes!D$54</f>
        <v>258.05194510728785</v>
      </c>
      <c r="E123" s="162">
        <f>RES_hhdet_tes!E$54</f>
        <v>259.60939376767004</v>
      </c>
      <c r="F123" s="162">
        <f>RES_hhdet_tes!F$54</f>
        <v>261.06506708500308</v>
      </c>
      <c r="G123" s="162">
        <f>RES_hhdet_tes!G$54</f>
        <v>234.55917317439051</v>
      </c>
      <c r="H123" s="162">
        <f>RES_hhdet_tes!H$54</f>
        <v>225.78535087319915</v>
      </c>
      <c r="I123" s="162">
        <f>RES_hhdet_tes!I$54</f>
        <v>235.80448472720815</v>
      </c>
      <c r="J123" s="162">
        <f>RES_hhdet_tes!J$54</f>
        <v>214.26279725104692</v>
      </c>
      <c r="K123" s="162">
        <f>RES_hhdet_tes!K$54</f>
        <v>196.1973842517163</v>
      </c>
      <c r="L123" s="162">
        <f>RES_hhdet_tes!L$54</f>
        <v>228.22473821187108</v>
      </c>
      <c r="M123" s="162">
        <f>RES_hhdet_tes!M$54</f>
        <v>148.59058458937812</v>
      </c>
      <c r="N123" s="162">
        <f>RES_hhdet_tes!N$54</f>
        <v>167.84467841414445</v>
      </c>
      <c r="O123" s="162">
        <f>RES_hhdet_tes!O$54</f>
        <v>194.66237359549928</v>
      </c>
      <c r="P123" s="162">
        <f>RES_hhdet_tes!P$54</f>
        <v>163.05555647977596</v>
      </c>
      <c r="Q123" s="162">
        <f>RES_hhdet_tes!Q$54</f>
        <v>173.87790972213742</v>
      </c>
    </row>
    <row r="124" spans="1:17" ht="12" customHeight="1" x14ac:dyDescent="0.25">
      <c r="A124" s="161" t="s">
        <v>141</v>
      </c>
      <c r="B124" s="160">
        <f>SUM(B125:B126)</f>
        <v>4.9745580550967112</v>
      </c>
      <c r="C124" s="160">
        <f t="shared" ref="C124:Q124" si="20">SUM(C125:C126)</f>
        <v>4.503194311116264</v>
      </c>
      <c r="D124" s="160">
        <f t="shared" si="20"/>
        <v>4.4649157006887696</v>
      </c>
      <c r="E124" s="160">
        <f t="shared" si="20"/>
        <v>4.5794436735982913</v>
      </c>
      <c r="F124" s="160">
        <f t="shared" si="20"/>
        <v>4.7105412328829761</v>
      </c>
      <c r="G124" s="160">
        <f t="shared" si="20"/>
        <v>4.459659265082113</v>
      </c>
      <c r="H124" s="160">
        <f t="shared" si="20"/>
        <v>5.6391050820608788</v>
      </c>
      <c r="I124" s="160">
        <f t="shared" si="20"/>
        <v>7.3966550950612699</v>
      </c>
      <c r="J124" s="160">
        <f t="shared" si="20"/>
        <v>8.2767372846263729</v>
      </c>
      <c r="K124" s="160">
        <f t="shared" si="20"/>
        <v>8.9093996804312354</v>
      </c>
      <c r="L124" s="160">
        <f t="shared" si="20"/>
        <v>10.728911776656798</v>
      </c>
      <c r="M124" s="160">
        <f t="shared" si="20"/>
        <v>8.8545160723466214</v>
      </c>
      <c r="N124" s="160">
        <f t="shared" si="20"/>
        <v>9.5763496283080372</v>
      </c>
      <c r="O124" s="160">
        <f t="shared" si="20"/>
        <v>11.049220562780592</v>
      </c>
      <c r="P124" s="160">
        <f t="shared" si="20"/>
        <v>10.40706054398871</v>
      </c>
      <c r="Q124" s="160">
        <f t="shared" si="20"/>
        <v>11.189559606388976</v>
      </c>
    </row>
    <row r="125" spans="1:17" ht="12" customHeight="1" x14ac:dyDescent="0.25">
      <c r="A125" s="148" t="s">
        <v>60</v>
      </c>
      <c r="B125" s="156">
        <f>RES_hhdet_tes!B$56</f>
        <v>3.275707441066023</v>
      </c>
      <c r="C125" s="156">
        <f>RES_hhdet_tes!C$56</f>
        <v>3.0339178115026861</v>
      </c>
      <c r="D125" s="156">
        <f>RES_hhdet_tes!D$56</f>
        <v>3.0227401910711098</v>
      </c>
      <c r="E125" s="156">
        <f>RES_hhdet_tes!E$56</f>
        <v>3.1312385412190475</v>
      </c>
      <c r="F125" s="156">
        <f>RES_hhdet_tes!F$56</f>
        <v>3.2338449870686579</v>
      </c>
      <c r="G125" s="156">
        <f>RES_hhdet_tes!G$56</f>
        <v>2.991326793306702</v>
      </c>
      <c r="H125" s="156">
        <f>RES_hhdet_tes!H$56</f>
        <v>3.8142223188878788</v>
      </c>
      <c r="I125" s="156">
        <f>RES_hhdet_tes!I$56</f>
        <v>5.0323655012456836</v>
      </c>
      <c r="J125" s="156">
        <f>RES_hhdet_tes!J$56</f>
        <v>5.6434052675587658</v>
      </c>
      <c r="K125" s="156">
        <f>RES_hhdet_tes!K$56</f>
        <v>5.9274866503898567</v>
      </c>
      <c r="L125" s="156">
        <f>RES_hhdet_tes!L$56</f>
        <v>7.5891342151332353</v>
      </c>
      <c r="M125" s="156">
        <f>RES_hhdet_tes!M$56</f>
        <v>5.9822056991939396</v>
      </c>
      <c r="N125" s="156">
        <f>RES_hhdet_tes!N$56</f>
        <v>6.9573952576183293</v>
      </c>
      <c r="O125" s="156">
        <f>RES_hhdet_tes!O$56</f>
        <v>7.990533411362386</v>
      </c>
      <c r="P125" s="156">
        <f>RES_hhdet_tes!P$56</f>
        <v>7.1823315891920112</v>
      </c>
      <c r="Q125" s="156">
        <f>RES_hhdet_tes!Q$56</f>
        <v>7.8980083587339482</v>
      </c>
    </row>
    <row r="126" spans="1:17" ht="12" customHeight="1" x14ac:dyDescent="0.25">
      <c r="A126" s="148" t="s">
        <v>59</v>
      </c>
      <c r="B126" s="156">
        <f>RES_hhdet_tes!B$57</f>
        <v>1.6988506140306883</v>
      </c>
      <c r="C126" s="156">
        <f>RES_hhdet_tes!C$57</f>
        <v>1.4692764996135781</v>
      </c>
      <c r="D126" s="156">
        <f>RES_hhdet_tes!D$57</f>
        <v>1.4421755096176601</v>
      </c>
      <c r="E126" s="156">
        <f>RES_hhdet_tes!E$57</f>
        <v>1.4482051323792442</v>
      </c>
      <c r="F126" s="156">
        <f>RES_hhdet_tes!F$57</f>
        <v>1.476696245814318</v>
      </c>
      <c r="G126" s="156">
        <f>RES_hhdet_tes!G$57</f>
        <v>1.4683324717754107</v>
      </c>
      <c r="H126" s="156">
        <f>RES_hhdet_tes!H$57</f>
        <v>1.8248827631729998</v>
      </c>
      <c r="I126" s="156">
        <f>RES_hhdet_tes!I$57</f>
        <v>2.3642895938155859</v>
      </c>
      <c r="J126" s="156">
        <f>RES_hhdet_tes!J$57</f>
        <v>2.6333320170676067</v>
      </c>
      <c r="K126" s="156">
        <f>RES_hhdet_tes!K$57</f>
        <v>2.9819130300413783</v>
      </c>
      <c r="L126" s="156">
        <f>RES_hhdet_tes!L$57</f>
        <v>3.1397775615235628</v>
      </c>
      <c r="M126" s="156">
        <f>RES_hhdet_tes!M$57</f>
        <v>2.8723103731526813</v>
      </c>
      <c r="N126" s="156">
        <f>RES_hhdet_tes!N$57</f>
        <v>2.6189543706897083</v>
      </c>
      <c r="O126" s="156">
        <f>RES_hhdet_tes!O$57</f>
        <v>3.0586871514182064</v>
      </c>
      <c r="P126" s="156">
        <f>RES_hhdet_tes!P$57</f>
        <v>3.2247289547966993</v>
      </c>
      <c r="Q126" s="156">
        <f>RES_hhdet_tes!Q$57</f>
        <v>3.2915512476550277</v>
      </c>
    </row>
    <row r="127" spans="1:17" ht="12" customHeight="1" x14ac:dyDescent="0.25">
      <c r="A127" s="158" t="s">
        <v>62</v>
      </c>
      <c r="B127" s="157">
        <f>SUM(B128:B129)</f>
        <v>444.10772117797217</v>
      </c>
      <c r="C127" s="157">
        <f t="shared" ref="C127:Q127" si="21">SUM(C128:C129)</f>
        <v>443.87804685797391</v>
      </c>
      <c r="D127" s="157">
        <f t="shared" si="21"/>
        <v>448.87114315056027</v>
      </c>
      <c r="E127" s="157">
        <f t="shared" si="21"/>
        <v>465.711543469856</v>
      </c>
      <c r="F127" s="157">
        <f t="shared" si="21"/>
        <v>463.4438890905883</v>
      </c>
      <c r="G127" s="157">
        <f t="shared" si="21"/>
        <v>445.47313694299947</v>
      </c>
      <c r="H127" s="157">
        <f t="shared" si="21"/>
        <v>444.87820902467263</v>
      </c>
      <c r="I127" s="157">
        <f t="shared" si="21"/>
        <v>441.41418081257524</v>
      </c>
      <c r="J127" s="157">
        <f t="shared" si="21"/>
        <v>464.30802887921391</v>
      </c>
      <c r="K127" s="157">
        <f t="shared" si="21"/>
        <v>453.83426133536159</v>
      </c>
      <c r="L127" s="157">
        <f t="shared" si="21"/>
        <v>490.17866680124723</v>
      </c>
      <c r="M127" s="157">
        <f t="shared" si="21"/>
        <v>433.0889796088926</v>
      </c>
      <c r="N127" s="157">
        <f t="shared" si="21"/>
        <v>487.53448276569065</v>
      </c>
      <c r="O127" s="157">
        <f t="shared" si="21"/>
        <v>535.91342070622068</v>
      </c>
      <c r="P127" s="157">
        <f t="shared" si="21"/>
        <v>488.58738688120445</v>
      </c>
      <c r="Q127" s="157">
        <f t="shared" si="21"/>
        <v>514.33153292823749</v>
      </c>
    </row>
    <row r="128" spans="1:17" ht="12" customHeight="1" x14ac:dyDescent="0.25">
      <c r="A128" s="23" t="s">
        <v>57</v>
      </c>
      <c r="B128" s="156">
        <f>RES_hhdet_tes!B$59</f>
        <v>114.73457046673488</v>
      </c>
      <c r="C128" s="156">
        <f>RES_hhdet_tes!C$59</f>
        <v>109.50618956810038</v>
      </c>
      <c r="D128" s="156">
        <f>RES_hhdet_tes!D$59</f>
        <v>108.06888400739706</v>
      </c>
      <c r="E128" s="156">
        <f>RES_hhdet_tes!E$59</f>
        <v>103.76631280520766</v>
      </c>
      <c r="F128" s="156">
        <f>RES_hhdet_tes!F$59</f>
        <v>107.23442024816686</v>
      </c>
      <c r="G128" s="156">
        <f>RES_hhdet_tes!G$59</f>
        <v>104.35926458123298</v>
      </c>
      <c r="H128" s="156">
        <f>RES_hhdet_tes!H$59</f>
        <v>96.180926155266761</v>
      </c>
      <c r="I128" s="156">
        <f>RES_hhdet_tes!I$59</f>
        <v>93.531900720374679</v>
      </c>
      <c r="J128" s="156">
        <f>RES_hhdet_tes!J$59</f>
        <v>92.627013574511025</v>
      </c>
      <c r="K128" s="156">
        <f>RES_hhdet_tes!K$59</f>
        <v>93.342359206203241</v>
      </c>
      <c r="L128" s="156">
        <f>RES_hhdet_tes!L$59</f>
        <v>90.37492681856682</v>
      </c>
      <c r="M128" s="156">
        <f>RES_hhdet_tes!M$59</f>
        <v>81.096599215624579</v>
      </c>
      <c r="N128" s="156">
        <f>RES_hhdet_tes!N$59</f>
        <v>79.699848537885003</v>
      </c>
      <c r="O128" s="156">
        <f>RES_hhdet_tes!O$59</f>
        <v>78.624134584656616</v>
      </c>
      <c r="P128" s="156">
        <f>RES_hhdet_tes!P$59</f>
        <v>70.149132610012629</v>
      </c>
      <c r="Q128" s="156">
        <f>RES_hhdet_tes!Q$59</f>
        <v>69.595301292710275</v>
      </c>
    </row>
    <row r="129" spans="1:17" ht="12" customHeight="1" x14ac:dyDescent="0.25">
      <c r="A129" s="29" t="s">
        <v>140</v>
      </c>
      <c r="B129" s="57">
        <f>RES_hhdet_tes!B$60</f>
        <v>329.37315071123726</v>
      </c>
      <c r="C129" s="57">
        <f>RES_hhdet_tes!C$60</f>
        <v>334.37185728987356</v>
      </c>
      <c r="D129" s="57">
        <f>RES_hhdet_tes!D$60</f>
        <v>340.80225914316321</v>
      </c>
      <c r="E129" s="57">
        <f>RES_hhdet_tes!E$60</f>
        <v>361.94523066464831</v>
      </c>
      <c r="F129" s="57">
        <f>RES_hhdet_tes!F$60</f>
        <v>356.20946884242142</v>
      </c>
      <c r="G129" s="57">
        <f>RES_hhdet_tes!G$60</f>
        <v>341.11387236176648</v>
      </c>
      <c r="H129" s="57">
        <f>RES_hhdet_tes!H$60</f>
        <v>348.69728286940585</v>
      </c>
      <c r="I129" s="57">
        <f>RES_hhdet_tes!I$60</f>
        <v>347.88228009220057</v>
      </c>
      <c r="J129" s="57">
        <f>RES_hhdet_tes!J$60</f>
        <v>371.6810153047029</v>
      </c>
      <c r="K129" s="57">
        <f>RES_hhdet_tes!K$60</f>
        <v>360.49190212915835</v>
      </c>
      <c r="L129" s="57">
        <f>RES_hhdet_tes!L$60</f>
        <v>399.80373998268044</v>
      </c>
      <c r="M129" s="57">
        <f>RES_hhdet_tes!M$60</f>
        <v>351.99238039326804</v>
      </c>
      <c r="N129" s="57">
        <f>RES_hhdet_tes!N$60</f>
        <v>407.83463422780568</v>
      </c>
      <c r="O129" s="57">
        <f>RES_hhdet_tes!O$60</f>
        <v>457.28928612156409</v>
      </c>
      <c r="P129" s="57">
        <f>RES_hhdet_tes!P$60</f>
        <v>418.43825427119179</v>
      </c>
      <c r="Q129" s="57">
        <f>RES_hhdet_tes!Q$60</f>
        <v>444.73623163552725</v>
      </c>
    </row>
    <row r="131" spans="1:17" ht="12" customHeight="1" x14ac:dyDescent="0.25">
      <c r="A131" s="152" t="s">
        <v>199</v>
      </c>
      <c r="B131" s="175">
        <f t="shared" ref="B131:Q146" si="22">IF(B112=0,"",B112/B93)</f>
        <v>0.60920583013931895</v>
      </c>
      <c r="C131" s="175">
        <f t="shared" si="22"/>
        <v>0.61189753047535211</v>
      </c>
      <c r="D131" s="175">
        <f t="shared" si="22"/>
        <v>0.6166385680738834</v>
      </c>
      <c r="E131" s="175">
        <f t="shared" si="22"/>
        <v>0.62155472009187362</v>
      </c>
      <c r="F131" s="175">
        <f t="shared" si="22"/>
        <v>0.62513383604068673</v>
      </c>
      <c r="G131" s="175">
        <f t="shared" si="22"/>
        <v>0.62676210232154705</v>
      </c>
      <c r="H131" s="175">
        <f t="shared" si="22"/>
        <v>0.63161956327652446</v>
      </c>
      <c r="I131" s="175">
        <f t="shared" si="22"/>
        <v>0.6371438083671771</v>
      </c>
      <c r="J131" s="175">
        <f t="shared" si="22"/>
        <v>0.64322928278010028</v>
      </c>
      <c r="K131" s="175">
        <f t="shared" si="22"/>
        <v>0.64630809166952341</v>
      </c>
      <c r="L131" s="175">
        <f t="shared" si="22"/>
        <v>0.657186015639739</v>
      </c>
      <c r="M131" s="175">
        <f t="shared" si="22"/>
        <v>0.65723619277643064</v>
      </c>
      <c r="N131" s="175">
        <f t="shared" si="22"/>
        <v>0.66673299137961617</v>
      </c>
      <c r="O131" s="175">
        <f t="shared" si="22"/>
        <v>0.67732556969545332</v>
      </c>
      <c r="P131" s="175">
        <f t="shared" si="22"/>
        <v>0.67848975136033807</v>
      </c>
      <c r="Q131" s="175">
        <f t="shared" si="22"/>
        <v>0.68769103350857741</v>
      </c>
    </row>
    <row r="132" spans="1:17" ht="12" customHeight="1" x14ac:dyDescent="0.25">
      <c r="A132" s="158" t="s">
        <v>65</v>
      </c>
      <c r="B132" s="169">
        <f t="shared" si="22"/>
        <v>0.60799619410294903</v>
      </c>
      <c r="C132" s="169">
        <f t="shared" si="22"/>
        <v>0.61156481478915725</v>
      </c>
      <c r="D132" s="169">
        <f t="shared" si="22"/>
        <v>0.61569686426806314</v>
      </c>
      <c r="E132" s="169">
        <f t="shared" si="22"/>
        <v>0.62087265576636386</v>
      </c>
      <c r="F132" s="169">
        <f t="shared" si="22"/>
        <v>0.62443366280485002</v>
      </c>
      <c r="G132" s="169">
        <f t="shared" si="22"/>
        <v>0.62646916442190548</v>
      </c>
      <c r="H132" s="169">
        <f t="shared" si="22"/>
        <v>0.63064389858803094</v>
      </c>
      <c r="I132" s="169">
        <f t="shared" si="22"/>
        <v>0.63538711237764844</v>
      </c>
      <c r="J132" s="169">
        <f t="shared" si="22"/>
        <v>0.6422991288011769</v>
      </c>
      <c r="K132" s="169">
        <f t="shared" si="22"/>
        <v>0.64627728027376996</v>
      </c>
      <c r="L132" s="169">
        <f t="shared" si="22"/>
        <v>0.65573752678514041</v>
      </c>
      <c r="M132" s="169">
        <f t="shared" si="22"/>
        <v>0.65782058295959411</v>
      </c>
      <c r="N132" s="169">
        <f t="shared" si="22"/>
        <v>0.6683209259001891</v>
      </c>
      <c r="O132" s="169">
        <f t="shared" si="22"/>
        <v>0.678643911926335</v>
      </c>
      <c r="P132" s="169">
        <f t="shared" si="22"/>
        <v>0.68121584256010503</v>
      </c>
      <c r="Q132" s="169">
        <f t="shared" si="22"/>
        <v>0.69054804704864614</v>
      </c>
    </row>
    <row r="133" spans="1:17" ht="12" customHeight="1" x14ac:dyDescent="0.25">
      <c r="A133" s="23" t="s">
        <v>166</v>
      </c>
      <c r="B133" s="73">
        <f t="shared" si="22"/>
        <v>0.60340505010948875</v>
      </c>
      <c r="C133" s="73">
        <f t="shared" si="22"/>
        <v>0.60676558827025007</v>
      </c>
      <c r="D133" s="73">
        <f t="shared" si="22"/>
        <v>0.6105107971534498</v>
      </c>
      <c r="E133" s="73">
        <f t="shared" si="22"/>
        <v>0.61409114164102252</v>
      </c>
      <c r="F133" s="73">
        <f t="shared" si="22"/>
        <v>0.61822988145902402</v>
      </c>
      <c r="G133" s="73">
        <f t="shared" si="22"/>
        <v>0.62255567987624572</v>
      </c>
      <c r="H133" s="73">
        <f t="shared" si="22"/>
        <v>0.62576846134560993</v>
      </c>
      <c r="I133" s="73">
        <f t="shared" si="22"/>
        <v>0.63052257404451029</v>
      </c>
      <c r="J133" s="73">
        <f t="shared" si="22"/>
        <v>0.63601738240949102</v>
      </c>
      <c r="K133" s="73">
        <f t="shared" si="22"/>
        <v>0.64177070337987407</v>
      </c>
      <c r="L133" s="73">
        <f t="shared" si="22"/>
        <v>0.64742393347324889</v>
      </c>
      <c r="M133" s="73">
        <f t="shared" si="22"/>
        <v>0.65375859073998188</v>
      </c>
      <c r="N133" s="73">
        <f t="shared" si="22"/>
        <v>0.65896589686707752</v>
      </c>
      <c r="O133" s="73">
        <f t="shared" si="22"/>
        <v>0.66674563150149246</v>
      </c>
      <c r="P133" s="73">
        <f t="shared" si="22"/>
        <v>0.67493755439174008</v>
      </c>
      <c r="Q133" s="73">
        <f t="shared" si="22"/>
        <v>0.68181870441668879</v>
      </c>
    </row>
    <row r="134" spans="1:17" ht="12" customHeight="1" x14ac:dyDescent="0.25">
      <c r="A134" s="23" t="s">
        <v>60</v>
      </c>
      <c r="B134" s="73">
        <f t="shared" si="22"/>
        <v>1</v>
      </c>
      <c r="C134" s="73">
        <f t="shared" si="22"/>
        <v>1</v>
      </c>
      <c r="D134" s="73">
        <f t="shared" si="22"/>
        <v>1</v>
      </c>
      <c r="E134" s="73">
        <f t="shared" si="22"/>
        <v>1</v>
      </c>
      <c r="F134" s="73">
        <f t="shared" si="22"/>
        <v>1.0000000000000002</v>
      </c>
      <c r="G134" s="73">
        <f t="shared" si="22"/>
        <v>1</v>
      </c>
      <c r="H134" s="73">
        <f t="shared" si="22"/>
        <v>0.99999999999999933</v>
      </c>
      <c r="I134" s="73">
        <f t="shared" si="22"/>
        <v>0.99999999999999978</v>
      </c>
      <c r="J134" s="73">
        <f t="shared" si="22"/>
        <v>0.99999999999999944</v>
      </c>
      <c r="K134" s="73">
        <f t="shared" si="22"/>
        <v>1</v>
      </c>
      <c r="L134" s="73">
        <f t="shared" si="22"/>
        <v>1</v>
      </c>
      <c r="M134" s="73">
        <f t="shared" si="22"/>
        <v>1.0000000000000002</v>
      </c>
      <c r="N134" s="73">
        <f t="shared" si="22"/>
        <v>0.99999999999999933</v>
      </c>
      <c r="O134" s="73">
        <f t="shared" si="22"/>
        <v>0.99999999999999967</v>
      </c>
      <c r="P134" s="73">
        <f t="shared" si="22"/>
        <v>1.0000000000000007</v>
      </c>
      <c r="Q134" s="73">
        <f t="shared" si="22"/>
        <v>1.0000000000000002</v>
      </c>
    </row>
    <row r="135" spans="1:17" ht="12" customHeight="1" x14ac:dyDescent="0.25">
      <c r="A135" s="158" t="s">
        <v>112</v>
      </c>
      <c r="B135" s="169">
        <f t="shared" si="22"/>
        <v>1.6292521448704613</v>
      </c>
      <c r="C135" s="169">
        <f t="shared" si="22"/>
        <v>1.6678990383882892</v>
      </c>
      <c r="D135" s="169">
        <f t="shared" si="22"/>
        <v>1.7190233835271693</v>
      </c>
      <c r="E135" s="169">
        <f t="shared" si="22"/>
        <v>1.7584394814295348</v>
      </c>
      <c r="F135" s="169">
        <f t="shared" si="22"/>
        <v>1.8153435797382445</v>
      </c>
      <c r="G135" s="169">
        <f t="shared" si="22"/>
        <v>1.8869289995302554</v>
      </c>
      <c r="H135" s="169">
        <f t="shared" si="22"/>
        <v>1.9461535137858248</v>
      </c>
      <c r="I135" s="169">
        <f t="shared" si="22"/>
        <v>2.0303430077869091</v>
      </c>
      <c r="J135" s="169">
        <f t="shared" si="22"/>
        <v>2.2039456913142645</v>
      </c>
      <c r="K135" s="169">
        <f t="shared" si="22"/>
        <v>2.3244534957435476</v>
      </c>
      <c r="L135" s="169">
        <f t="shared" si="22"/>
        <v>2.4710172921776854</v>
      </c>
      <c r="M135" s="169">
        <f t="shared" si="22"/>
        <v>2.585389093216413</v>
      </c>
      <c r="N135" s="169">
        <f t="shared" si="22"/>
        <v>2.7119328262953455</v>
      </c>
      <c r="O135" s="169">
        <f t="shared" si="22"/>
        <v>2.9403865697026657</v>
      </c>
      <c r="P135" s="169">
        <f t="shared" si="22"/>
        <v>3.0734456780235582</v>
      </c>
      <c r="Q135" s="169">
        <f t="shared" si="22"/>
        <v>3.2317866967790509</v>
      </c>
    </row>
    <row r="136" spans="1:17" ht="12" customHeight="1" x14ac:dyDescent="0.25">
      <c r="A136" s="23" t="s">
        <v>60</v>
      </c>
      <c r="B136" s="73">
        <f t="shared" si="22"/>
        <v>1.6292521448704613</v>
      </c>
      <c r="C136" s="73">
        <f t="shared" si="22"/>
        <v>1.6678990383882892</v>
      </c>
      <c r="D136" s="73">
        <f t="shared" si="22"/>
        <v>1.7190233835271693</v>
      </c>
      <c r="E136" s="73">
        <f t="shared" si="22"/>
        <v>1.7584394814295348</v>
      </c>
      <c r="F136" s="73">
        <f t="shared" si="22"/>
        <v>1.8153435797382445</v>
      </c>
      <c r="G136" s="73">
        <f t="shared" si="22"/>
        <v>1.8869289995302554</v>
      </c>
      <c r="H136" s="73">
        <f t="shared" si="22"/>
        <v>1.9461535137858248</v>
      </c>
      <c r="I136" s="73">
        <f t="shared" si="22"/>
        <v>2.0303430077869091</v>
      </c>
      <c r="J136" s="73">
        <f t="shared" si="22"/>
        <v>2.2039456913142645</v>
      </c>
      <c r="K136" s="73">
        <f t="shared" si="22"/>
        <v>2.3244534957435476</v>
      </c>
      <c r="L136" s="73">
        <f t="shared" si="22"/>
        <v>2.4710172921776854</v>
      </c>
      <c r="M136" s="73">
        <f t="shared" si="22"/>
        <v>2.585389093216413</v>
      </c>
      <c r="N136" s="73">
        <f t="shared" si="22"/>
        <v>2.7119328262953455</v>
      </c>
      <c r="O136" s="73">
        <f t="shared" si="22"/>
        <v>2.9403865697026657</v>
      </c>
      <c r="P136" s="73">
        <f t="shared" si="22"/>
        <v>3.0734456780235582</v>
      </c>
      <c r="Q136" s="73">
        <f t="shared" si="22"/>
        <v>3.2317866967790509</v>
      </c>
    </row>
    <row r="137" spans="1:17" ht="12" customHeight="1" x14ac:dyDescent="0.25">
      <c r="A137" s="158" t="s">
        <v>63</v>
      </c>
      <c r="B137" s="169">
        <f t="shared" si="22"/>
        <v>0.58808814075508309</v>
      </c>
      <c r="C137" s="169">
        <f t="shared" si="22"/>
        <v>0.58430011343934385</v>
      </c>
      <c r="D137" s="169">
        <f t="shared" si="22"/>
        <v>0.5887141810909795</v>
      </c>
      <c r="E137" s="169">
        <f t="shared" si="22"/>
        <v>0.58910266369553776</v>
      </c>
      <c r="F137" s="169">
        <f t="shared" si="22"/>
        <v>0.59308368379750487</v>
      </c>
      <c r="G137" s="169">
        <f t="shared" si="22"/>
        <v>0.59156041347140254</v>
      </c>
      <c r="H137" s="169">
        <f t="shared" si="22"/>
        <v>0.59443400845988559</v>
      </c>
      <c r="I137" s="169">
        <f t="shared" si="22"/>
        <v>0.60073492389588345</v>
      </c>
      <c r="J137" s="169">
        <f t="shared" si="22"/>
        <v>0.59959594778023306</v>
      </c>
      <c r="K137" s="169">
        <f t="shared" si="22"/>
        <v>0.59945189430870804</v>
      </c>
      <c r="L137" s="169">
        <f t="shared" si="22"/>
        <v>0.61100312752513675</v>
      </c>
      <c r="M137" s="169">
        <f t="shared" si="22"/>
        <v>0.60191166697347742</v>
      </c>
      <c r="N137" s="169">
        <f t="shared" si="22"/>
        <v>0.60529973655417513</v>
      </c>
      <c r="O137" s="169">
        <f t="shared" si="22"/>
        <v>0.6129815860862613</v>
      </c>
      <c r="P137" s="169">
        <f t="shared" si="22"/>
        <v>0.61186095629780313</v>
      </c>
      <c r="Q137" s="169">
        <f t="shared" si="22"/>
        <v>0.61786595269538658</v>
      </c>
    </row>
    <row r="138" spans="1:17" ht="12" customHeight="1" x14ac:dyDescent="0.25">
      <c r="A138" s="167" t="s">
        <v>165</v>
      </c>
      <c r="B138" s="174">
        <f t="shared" si="22"/>
        <v>0.53696113769513332</v>
      </c>
      <c r="C138" s="174">
        <f t="shared" si="22"/>
        <v>0.53920110553093248</v>
      </c>
      <c r="D138" s="174">
        <f t="shared" si="22"/>
        <v>0.54067050511248638</v>
      </c>
      <c r="E138" s="174">
        <f t="shared" si="22"/>
        <v>0.54231673139198489</v>
      </c>
      <c r="F138" s="174">
        <f t="shared" si="22"/>
        <v>0.54415955811634675</v>
      </c>
      <c r="G138" s="174">
        <f t="shared" si="22"/>
        <v>0.54627873058366849</v>
      </c>
      <c r="H138" s="174">
        <f t="shared" si="22"/>
        <v>0.54769288292156715</v>
      </c>
      <c r="I138" s="174">
        <f t="shared" si="22"/>
        <v>0.54921504718051017</v>
      </c>
      <c r="J138" s="174">
        <f t="shared" si="22"/>
        <v>0.55270889809695023</v>
      </c>
      <c r="K138" s="174">
        <f t="shared" si="22"/>
        <v>0.55543713502550529</v>
      </c>
      <c r="L138" s="174">
        <f t="shared" si="22"/>
        <v>0.558407577574904</v>
      </c>
      <c r="M138" s="174">
        <f t="shared" si="22"/>
        <v>0.56260765048750272</v>
      </c>
      <c r="N138" s="174">
        <f t="shared" si="22"/>
        <v>0.56575236913011162</v>
      </c>
      <c r="O138" s="174">
        <f t="shared" si="22"/>
        <v>0.56919965227906955</v>
      </c>
      <c r="P138" s="174">
        <f t="shared" si="22"/>
        <v>0.57342331286204196</v>
      </c>
      <c r="Q138" s="174">
        <f t="shared" si="22"/>
        <v>0.5767372112771697</v>
      </c>
    </row>
    <row r="139" spans="1:17" ht="12" customHeight="1" x14ac:dyDescent="0.25">
      <c r="A139" s="167" t="s">
        <v>164</v>
      </c>
      <c r="B139" s="174">
        <f t="shared" si="22"/>
        <v>0.64509164489549797</v>
      </c>
      <c r="C139" s="174">
        <f t="shared" si="22"/>
        <v>0.64177178534364243</v>
      </c>
      <c r="D139" s="174">
        <f t="shared" si="22"/>
        <v>0.64836472695290459</v>
      </c>
      <c r="E139" s="174">
        <f t="shared" si="22"/>
        <v>0.64645733936207395</v>
      </c>
      <c r="F139" s="174">
        <f t="shared" si="22"/>
        <v>0.65236211212402684</v>
      </c>
      <c r="G139" s="174">
        <f t="shared" si="22"/>
        <v>0.65339937759442623</v>
      </c>
      <c r="H139" s="174">
        <f t="shared" si="22"/>
        <v>0.65900027635406988</v>
      </c>
      <c r="I139" s="174">
        <f t="shared" si="22"/>
        <v>0.66331921007078176</v>
      </c>
      <c r="J139" s="174">
        <f t="shared" si="22"/>
        <v>0.66694656554346832</v>
      </c>
      <c r="K139" s="174">
        <f t="shared" si="22"/>
        <v>0.67023488437691625</v>
      </c>
      <c r="L139" s="174">
        <f t="shared" si="22"/>
        <v>0.680762191090172</v>
      </c>
      <c r="M139" s="174">
        <f t="shared" si="22"/>
        <v>0.68068330391079523</v>
      </c>
      <c r="N139" s="174">
        <f t="shared" si="22"/>
        <v>0.67822943658792423</v>
      </c>
      <c r="O139" s="174">
        <f t="shared" si="22"/>
        <v>0.68465616233387661</v>
      </c>
      <c r="P139" s="174">
        <f t="shared" si="22"/>
        <v>0.68722492346733743</v>
      </c>
      <c r="Q139" s="174">
        <f t="shared" si="22"/>
        <v>0.6884834760357853</v>
      </c>
    </row>
    <row r="140" spans="1:17" ht="12" customHeight="1" x14ac:dyDescent="0.25">
      <c r="A140" s="166" t="s">
        <v>163</v>
      </c>
      <c r="B140" s="173">
        <f t="shared" si="22"/>
        <v>0.53696113769513343</v>
      </c>
      <c r="C140" s="173">
        <f t="shared" si="22"/>
        <v>0.54009904806989995</v>
      </c>
      <c r="D140" s="173">
        <f t="shared" si="22"/>
        <v>0.54158077073049449</v>
      </c>
      <c r="E140" s="173">
        <f t="shared" si="22"/>
        <v>0.54389755724245659</v>
      </c>
      <c r="F140" s="173">
        <f t="shared" si="22"/>
        <v>0.54638431759414863</v>
      </c>
      <c r="G140" s="173">
        <f t="shared" si="22"/>
        <v>0.54938680692551467</v>
      </c>
      <c r="H140" s="173">
        <f t="shared" si="22"/>
        <v>0.55578445655303554</v>
      </c>
      <c r="I140" s="173">
        <f t="shared" si="22"/>
        <v>0.56061371889421718</v>
      </c>
      <c r="J140" s="173">
        <f t="shared" si="22"/>
        <v>0.5687797524096595</v>
      </c>
      <c r="K140" s="173">
        <f t="shared" si="22"/>
        <v>0.57332404630962408</v>
      </c>
      <c r="L140" s="173">
        <f t="shared" si="22"/>
        <v>0.57754557241340543</v>
      </c>
      <c r="M140" s="173">
        <f t="shared" si="22"/>
        <v>0.58286973768394379</v>
      </c>
      <c r="N140" s="173">
        <f t="shared" si="22"/>
        <v>0.58415477968896601</v>
      </c>
      <c r="O140" s="173">
        <f t="shared" si="22"/>
        <v>0.58582547246952021</v>
      </c>
      <c r="P140" s="173">
        <f t="shared" si="22"/>
        <v>0.5890256598251955</v>
      </c>
      <c r="Q140" s="173">
        <f t="shared" si="22"/>
        <v>0.59044385523445564</v>
      </c>
    </row>
    <row r="141" spans="1:17" ht="12" customHeight="1" x14ac:dyDescent="0.25">
      <c r="A141" s="147" t="s">
        <v>59</v>
      </c>
      <c r="B141" s="172">
        <f t="shared" si="22"/>
        <v>1.0000000000000002</v>
      </c>
      <c r="C141" s="172">
        <f t="shared" si="22"/>
        <v>1</v>
      </c>
      <c r="D141" s="172">
        <f t="shared" si="22"/>
        <v>1</v>
      </c>
      <c r="E141" s="172">
        <f t="shared" si="22"/>
        <v>1.0000000000000002</v>
      </c>
      <c r="F141" s="172">
        <f t="shared" si="22"/>
        <v>0.99999999999999944</v>
      </c>
      <c r="G141" s="172">
        <f t="shared" si="22"/>
        <v>1.0000000000000004</v>
      </c>
      <c r="H141" s="172">
        <f t="shared" si="22"/>
        <v>1</v>
      </c>
      <c r="I141" s="172">
        <f t="shared" si="22"/>
        <v>0.99999999999999967</v>
      </c>
      <c r="J141" s="172">
        <f t="shared" si="22"/>
        <v>0.99999999999999967</v>
      </c>
      <c r="K141" s="172">
        <f t="shared" si="22"/>
        <v>1</v>
      </c>
      <c r="L141" s="172">
        <f t="shared" si="22"/>
        <v>1</v>
      </c>
      <c r="M141" s="172">
        <f t="shared" si="22"/>
        <v>1.0000000000000002</v>
      </c>
      <c r="N141" s="172">
        <f t="shared" si="22"/>
        <v>1</v>
      </c>
      <c r="O141" s="172">
        <f t="shared" si="22"/>
        <v>1</v>
      </c>
      <c r="P141" s="172">
        <f t="shared" si="22"/>
        <v>1</v>
      </c>
      <c r="Q141" s="172">
        <f t="shared" si="22"/>
        <v>1.0000000000000004</v>
      </c>
    </row>
    <row r="142" spans="1:17" ht="12" customHeight="1" x14ac:dyDescent="0.25">
      <c r="A142" s="163" t="s">
        <v>142</v>
      </c>
      <c r="B142" s="171">
        <f t="shared" si="22"/>
        <v>0.7057203523993183</v>
      </c>
      <c r="C142" s="171">
        <f t="shared" si="22"/>
        <v>0.70614491160166215</v>
      </c>
      <c r="D142" s="171">
        <f t="shared" si="22"/>
        <v>0.70948190362927532</v>
      </c>
      <c r="E142" s="171">
        <f t="shared" si="22"/>
        <v>0.71283793854649435</v>
      </c>
      <c r="F142" s="171">
        <f t="shared" si="22"/>
        <v>0.71724212306937474</v>
      </c>
      <c r="G142" s="171">
        <f t="shared" si="22"/>
        <v>0.72194407485280965</v>
      </c>
      <c r="H142" s="171">
        <f t="shared" si="22"/>
        <v>0.72708589294984249</v>
      </c>
      <c r="I142" s="171">
        <f t="shared" si="22"/>
        <v>0.73457261221840064</v>
      </c>
      <c r="J142" s="171">
        <f t="shared" si="22"/>
        <v>0.74075172835083192</v>
      </c>
      <c r="K142" s="171">
        <f t="shared" si="22"/>
        <v>0.74192563664909872</v>
      </c>
      <c r="L142" s="171">
        <f t="shared" si="22"/>
        <v>0.74588012199652276</v>
      </c>
      <c r="M142" s="171">
        <f t="shared" si="22"/>
        <v>0.74824542546009798</v>
      </c>
      <c r="N142" s="171">
        <f t="shared" si="22"/>
        <v>0.75043851828285335</v>
      </c>
      <c r="O142" s="171">
        <f t="shared" si="22"/>
        <v>0.75815603226326533</v>
      </c>
      <c r="P142" s="171">
        <f t="shared" si="22"/>
        <v>0.76320656542312559</v>
      </c>
      <c r="Q142" s="171">
        <f t="shared" si="22"/>
        <v>0.77179052180570928</v>
      </c>
    </row>
    <row r="143" spans="1:17" ht="12" customHeight="1" x14ac:dyDescent="0.25">
      <c r="A143" s="161" t="s">
        <v>141</v>
      </c>
      <c r="B143" s="170">
        <f t="shared" si="22"/>
        <v>0.78456855809591586</v>
      </c>
      <c r="C143" s="170">
        <f t="shared" si="22"/>
        <v>0.7810277934025549</v>
      </c>
      <c r="D143" s="170">
        <f t="shared" si="22"/>
        <v>0.78295391390097446</v>
      </c>
      <c r="E143" s="170">
        <f t="shared" si="22"/>
        <v>0.78394660738151156</v>
      </c>
      <c r="F143" s="170">
        <f t="shared" si="22"/>
        <v>0.7870718671589525</v>
      </c>
      <c r="G143" s="170">
        <f t="shared" si="22"/>
        <v>0.79448454934710433</v>
      </c>
      <c r="H143" s="170">
        <f t="shared" si="22"/>
        <v>0.80053802733589119</v>
      </c>
      <c r="I143" s="170">
        <f t="shared" si="22"/>
        <v>0.80984112249901674</v>
      </c>
      <c r="J143" s="170">
        <f t="shared" si="22"/>
        <v>0.81201157296250204</v>
      </c>
      <c r="K143" s="170">
        <f t="shared" si="22"/>
        <v>0.81750413544683209</v>
      </c>
      <c r="L143" s="170">
        <f t="shared" si="22"/>
        <v>0.81108736597309306</v>
      </c>
      <c r="M143" s="170">
        <f t="shared" si="22"/>
        <v>0.81805560589927817</v>
      </c>
      <c r="N143" s="170">
        <f t="shared" si="22"/>
        <v>0.80866275868167192</v>
      </c>
      <c r="O143" s="170">
        <f t="shared" si="22"/>
        <v>0.81640793756598107</v>
      </c>
      <c r="P143" s="170">
        <f t="shared" si="22"/>
        <v>0.82751470132787108</v>
      </c>
      <c r="Q143" s="170">
        <f t="shared" si="22"/>
        <v>0.82982053891810192</v>
      </c>
    </row>
    <row r="144" spans="1:17" ht="12" customHeight="1" x14ac:dyDescent="0.25">
      <c r="A144" s="148" t="s">
        <v>60</v>
      </c>
      <c r="B144" s="73">
        <f t="shared" si="22"/>
        <v>0.7057203523993183</v>
      </c>
      <c r="C144" s="73">
        <f t="shared" si="22"/>
        <v>0.70614491160166237</v>
      </c>
      <c r="D144" s="73">
        <f t="shared" si="22"/>
        <v>0.70948364289238508</v>
      </c>
      <c r="E144" s="73">
        <f t="shared" si="22"/>
        <v>0.71272720055457017</v>
      </c>
      <c r="F144" s="73">
        <f t="shared" si="22"/>
        <v>0.71732554445554764</v>
      </c>
      <c r="G144" s="73">
        <f t="shared" si="22"/>
        <v>0.72168134432203146</v>
      </c>
      <c r="H144" s="73">
        <f t="shared" si="22"/>
        <v>0.73079736778062354</v>
      </c>
      <c r="I144" s="73">
        <f t="shared" si="22"/>
        <v>0.74342377246617464</v>
      </c>
      <c r="J144" s="73">
        <f t="shared" si="22"/>
        <v>0.74652672077863547</v>
      </c>
      <c r="K144" s="73">
        <f t="shared" si="22"/>
        <v>0.7487622620812957</v>
      </c>
      <c r="L144" s="73">
        <f t="shared" si="22"/>
        <v>0.75229061912520689</v>
      </c>
      <c r="M144" s="73">
        <f t="shared" si="22"/>
        <v>0.75233243766114388</v>
      </c>
      <c r="N144" s="73">
        <f t="shared" si="22"/>
        <v>0.7543322888106313</v>
      </c>
      <c r="O144" s="73">
        <f t="shared" si="22"/>
        <v>0.76280060285277373</v>
      </c>
      <c r="P144" s="73">
        <f t="shared" si="22"/>
        <v>0.76803600630974722</v>
      </c>
      <c r="Q144" s="73">
        <f t="shared" si="22"/>
        <v>0.77486443877374522</v>
      </c>
    </row>
    <row r="145" spans="1:17" ht="12" customHeight="1" x14ac:dyDescent="0.25">
      <c r="A145" s="148" t="s">
        <v>59</v>
      </c>
      <c r="B145" s="73">
        <f t="shared" si="22"/>
        <v>0.99999999999999989</v>
      </c>
      <c r="C145" s="73">
        <f t="shared" si="22"/>
        <v>1.0000000000000002</v>
      </c>
      <c r="D145" s="73">
        <f t="shared" si="22"/>
        <v>1</v>
      </c>
      <c r="E145" s="73">
        <f t="shared" si="22"/>
        <v>1</v>
      </c>
      <c r="F145" s="73">
        <f t="shared" si="22"/>
        <v>1</v>
      </c>
      <c r="G145" s="73">
        <f t="shared" si="22"/>
        <v>1</v>
      </c>
      <c r="H145" s="73">
        <f t="shared" si="22"/>
        <v>1.0000000000000002</v>
      </c>
      <c r="I145" s="73">
        <f t="shared" si="22"/>
        <v>1.0000000000000002</v>
      </c>
      <c r="J145" s="73">
        <f t="shared" si="22"/>
        <v>0.99999999999999978</v>
      </c>
      <c r="K145" s="73">
        <f t="shared" si="22"/>
        <v>1</v>
      </c>
      <c r="L145" s="73">
        <f t="shared" si="22"/>
        <v>0.99999999999999956</v>
      </c>
      <c r="M145" s="73">
        <f t="shared" si="22"/>
        <v>1.0000000000000002</v>
      </c>
      <c r="N145" s="73">
        <f t="shared" si="22"/>
        <v>0.99999999999999967</v>
      </c>
      <c r="O145" s="73">
        <f t="shared" si="22"/>
        <v>0.99999999999999967</v>
      </c>
      <c r="P145" s="73">
        <f t="shared" si="22"/>
        <v>0.99999999999999989</v>
      </c>
      <c r="Q145" s="73">
        <f t="shared" si="22"/>
        <v>0.99999999999999944</v>
      </c>
    </row>
    <row r="146" spans="1:17" ht="12" customHeight="1" x14ac:dyDescent="0.25">
      <c r="A146" s="158" t="s">
        <v>62</v>
      </c>
      <c r="B146" s="169">
        <f t="shared" si="22"/>
        <v>0.65307931907510552</v>
      </c>
      <c r="C146" s="169">
        <f t="shared" si="22"/>
        <v>0.6620277544707851</v>
      </c>
      <c r="D146" s="169">
        <f t="shared" si="22"/>
        <v>0.66894668488069076</v>
      </c>
      <c r="E146" s="169">
        <f t="shared" si="22"/>
        <v>0.68199935532104117</v>
      </c>
      <c r="F146" s="169">
        <f t="shared" si="22"/>
        <v>0.68258923256393833</v>
      </c>
      <c r="G146" s="169">
        <f t="shared" si="22"/>
        <v>0.68626427768682796</v>
      </c>
      <c r="H146" s="169">
        <f t="shared" si="22"/>
        <v>0.70011224998914068</v>
      </c>
      <c r="I146" s="169">
        <f t="shared" si="22"/>
        <v>0.70827186162424438</v>
      </c>
      <c r="J146" s="169">
        <f t="shared" si="22"/>
        <v>0.72133089945569195</v>
      </c>
      <c r="K146" s="169">
        <f t="shared" si="22"/>
        <v>0.7207920846119944</v>
      </c>
      <c r="L146" s="169">
        <f t="shared" si="22"/>
        <v>0.73424422769785658</v>
      </c>
      <c r="M146" s="169">
        <f t="shared" si="22"/>
        <v>0.73520638013777306</v>
      </c>
      <c r="N146" s="169">
        <f t="shared" si="22"/>
        <v>0.75028464102160575</v>
      </c>
      <c r="O146" s="169">
        <f t="shared" si="22"/>
        <v>0.76227711989636393</v>
      </c>
      <c r="P146" s="169">
        <f t="shared" si="22"/>
        <v>0.76598742703098677</v>
      </c>
      <c r="Q146" s="169">
        <f t="shared" ref="Q146" si="23">IF(Q127=0,"",Q127/Q108)</f>
        <v>0.77270094214723173</v>
      </c>
    </row>
    <row r="147" spans="1:17" ht="12" customHeight="1" x14ac:dyDescent="0.25">
      <c r="A147" s="23" t="s">
        <v>57</v>
      </c>
      <c r="B147" s="73">
        <f t="shared" ref="B147:Q148" si="24">IF(B128=0,"",B128/B109)</f>
        <v>0.42256848681613912</v>
      </c>
      <c r="C147" s="73">
        <f t="shared" si="24"/>
        <v>0.42521899722234346</v>
      </c>
      <c r="D147" s="73">
        <f t="shared" si="24"/>
        <v>0.42891737441406536</v>
      </c>
      <c r="E147" s="73">
        <f t="shared" si="24"/>
        <v>0.43265339157004384</v>
      </c>
      <c r="F147" s="73">
        <f t="shared" si="24"/>
        <v>0.43762848539064569</v>
      </c>
      <c r="G147" s="73">
        <f t="shared" si="24"/>
        <v>0.44268733945182298</v>
      </c>
      <c r="H147" s="73">
        <f t="shared" si="24"/>
        <v>0.44718352900011921</v>
      </c>
      <c r="I147" s="73">
        <f t="shared" si="24"/>
        <v>0.45331775667066282</v>
      </c>
      <c r="J147" s="73">
        <f t="shared" si="24"/>
        <v>0.46073966094495256</v>
      </c>
      <c r="K147" s="73">
        <f t="shared" si="24"/>
        <v>0.46312686335863179</v>
      </c>
      <c r="L147" s="73">
        <f t="shared" si="24"/>
        <v>0.46531858010770005</v>
      </c>
      <c r="M147" s="73">
        <f t="shared" si="24"/>
        <v>0.46744177007019877</v>
      </c>
      <c r="N147" s="73">
        <f t="shared" si="24"/>
        <v>0.47046069139569008</v>
      </c>
      <c r="O147" s="73">
        <f t="shared" si="24"/>
        <v>0.47365431496447252</v>
      </c>
      <c r="P147" s="73">
        <f t="shared" si="24"/>
        <v>0.47469166695456966</v>
      </c>
      <c r="Q147" s="73">
        <f t="shared" si="24"/>
        <v>0.47696407452900436</v>
      </c>
    </row>
    <row r="148" spans="1:17" ht="12" customHeight="1" x14ac:dyDescent="0.25">
      <c r="A148" s="29" t="s">
        <v>140</v>
      </c>
      <c r="B148" s="65">
        <f t="shared" si="24"/>
        <v>0.80629111636711059</v>
      </c>
      <c r="C148" s="65">
        <f t="shared" si="24"/>
        <v>0.80970803074633391</v>
      </c>
      <c r="D148" s="65">
        <f t="shared" si="24"/>
        <v>0.81326478695875992</v>
      </c>
      <c r="E148" s="65">
        <f t="shared" si="24"/>
        <v>0.81698583943430769</v>
      </c>
      <c r="F148" s="65">
        <f t="shared" si="24"/>
        <v>0.82092065654278235</v>
      </c>
      <c r="G148" s="65">
        <f t="shared" si="24"/>
        <v>0.82516768753418634</v>
      </c>
      <c r="H148" s="65">
        <f t="shared" si="24"/>
        <v>0.82952681956920393</v>
      </c>
      <c r="I148" s="65">
        <f t="shared" si="24"/>
        <v>0.83445100412168827</v>
      </c>
      <c r="J148" s="65">
        <f t="shared" si="24"/>
        <v>0.83968645313752099</v>
      </c>
      <c r="K148" s="65">
        <f t="shared" si="24"/>
        <v>0.84210444403917162</v>
      </c>
      <c r="L148" s="65">
        <f t="shared" si="24"/>
        <v>0.84458215929646496</v>
      </c>
      <c r="M148" s="65">
        <f t="shared" si="24"/>
        <v>0.84698856260981648</v>
      </c>
      <c r="N148" s="65">
        <f t="shared" si="24"/>
        <v>0.84896345659833283</v>
      </c>
      <c r="O148" s="65">
        <f t="shared" si="24"/>
        <v>0.851486784974815</v>
      </c>
      <c r="P148" s="65">
        <f t="shared" si="24"/>
        <v>0.85382545512065999</v>
      </c>
      <c r="Q148" s="65">
        <f t="shared" si="24"/>
        <v>0.85573081622123981</v>
      </c>
    </row>
    <row r="150" spans="1:17" ht="12" customHeight="1" x14ac:dyDescent="0.25">
      <c r="A150" s="152" t="s">
        <v>121</v>
      </c>
      <c r="B150" s="168">
        <f>SUM(B151,B154,B156,B165)</f>
        <v>25413.4880031211</v>
      </c>
      <c r="C150" s="168">
        <f t="shared" ref="C150:Q150" si="25">SUM(C151,C154,C156,C165)</f>
        <v>28715.682235748864</v>
      </c>
      <c r="D150" s="168">
        <f t="shared" si="25"/>
        <v>25007.746720792504</v>
      </c>
      <c r="E150" s="168">
        <f t="shared" si="25"/>
        <v>26630.913785847795</v>
      </c>
      <c r="F150" s="168">
        <f t="shared" si="25"/>
        <v>26134.101096166098</v>
      </c>
      <c r="G150" s="168">
        <f t="shared" si="25"/>
        <v>26086.208666324255</v>
      </c>
      <c r="H150" s="168">
        <f t="shared" si="25"/>
        <v>23848.632267667384</v>
      </c>
      <c r="I150" s="168">
        <f t="shared" si="25"/>
        <v>20401.929749136882</v>
      </c>
      <c r="J150" s="168">
        <f t="shared" si="25"/>
        <v>23430.356255514132</v>
      </c>
      <c r="K150" s="168">
        <f t="shared" si="25"/>
        <v>22694.256487653194</v>
      </c>
      <c r="L150" s="168">
        <f t="shared" si="25"/>
        <v>20859.908564476173</v>
      </c>
      <c r="M150" s="168">
        <f t="shared" si="25"/>
        <v>17760.813426930545</v>
      </c>
      <c r="N150" s="168">
        <f t="shared" si="25"/>
        <v>18704.161396799365</v>
      </c>
      <c r="O150" s="168">
        <f t="shared" si="25"/>
        <v>19850.43440232865</v>
      </c>
      <c r="P150" s="168">
        <f t="shared" si="25"/>
        <v>16878.104368160661</v>
      </c>
      <c r="Q150" s="168">
        <f t="shared" si="25"/>
        <v>17491.560141748876</v>
      </c>
    </row>
    <row r="151" spans="1:17" ht="12" customHeight="1" x14ac:dyDescent="0.25">
      <c r="A151" s="158" t="s">
        <v>65</v>
      </c>
      <c r="B151" s="157">
        <f>SUM(B152:B153)</f>
        <v>21668.388034217875</v>
      </c>
      <c r="C151" s="157">
        <f t="shared" ref="C151:Q151" si="26">SUM(C152:C153)</f>
        <v>24788.959147118516</v>
      </c>
      <c r="D151" s="157">
        <f t="shared" si="26"/>
        <v>21339.047445546472</v>
      </c>
      <c r="E151" s="157">
        <f t="shared" si="26"/>
        <v>22831.191546891529</v>
      </c>
      <c r="F151" s="157">
        <f t="shared" si="26"/>
        <v>22448.703655495119</v>
      </c>
      <c r="G151" s="157">
        <f t="shared" si="26"/>
        <v>22373.03633976858</v>
      </c>
      <c r="H151" s="157">
        <f t="shared" si="26"/>
        <v>20308.93496614353</v>
      </c>
      <c r="I151" s="157">
        <f t="shared" si="26"/>
        <v>16998.388704678709</v>
      </c>
      <c r="J151" s="157">
        <f t="shared" si="26"/>
        <v>19824.982942527244</v>
      </c>
      <c r="K151" s="157">
        <f t="shared" si="26"/>
        <v>19058.666615474431</v>
      </c>
      <c r="L151" s="157">
        <f t="shared" si="26"/>
        <v>17506.477921539223</v>
      </c>
      <c r="M151" s="157">
        <f t="shared" si="26"/>
        <v>14423.564313963996</v>
      </c>
      <c r="N151" s="157">
        <f t="shared" si="26"/>
        <v>15101.076370120956</v>
      </c>
      <c r="O151" s="157">
        <f t="shared" si="26"/>
        <v>16178.739404270938</v>
      </c>
      <c r="P151" s="157">
        <f t="shared" si="26"/>
        <v>13162.493594318721</v>
      </c>
      <c r="Q151" s="157">
        <f t="shared" si="26"/>
        <v>13812.730786477321</v>
      </c>
    </row>
    <row r="152" spans="1:17" ht="12" customHeight="1" x14ac:dyDescent="0.25">
      <c r="A152" s="23" t="s">
        <v>166</v>
      </c>
      <c r="B152" s="156">
        <f>RES_hhdet_emi!B$45</f>
        <v>21668.388034217875</v>
      </c>
      <c r="C152" s="156">
        <f>RES_hhdet_emi!C$45</f>
        <v>24788.959147118516</v>
      </c>
      <c r="D152" s="156">
        <f>RES_hhdet_emi!D$45</f>
        <v>21339.047445546472</v>
      </c>
      <c r="E152" s="156">
        <f>RES_hhdet_emi!E$45</f>
        <v>22831.191546891529</v>
      </c>
      <c r="F152" s="156">
        <f>RES_hhdet_emi!F$45</f>
        <v>22448.703655495119</v>
      </c>
      <c r="G152" s="156">
        <f>RES_hhdet_emi!G$45</f>
        <v>22373.03633976858</v>
      </c>
      <c r="H152" s="156">
        <f>RES_hhdet_emi!H$45</f>
        <v>20308.93496614353</v>
      </c>
      <c r="I152" s="156">
        <f>RES_hhdet_emi!I$45</f>
        <v>16998.388704678709</v>
      </c>
      <c r="J152" s="156">
        <f>RES_hhdet_emi!J$45</f>
        <v>19824.982942527244</v>
      </c>
      <c r="K152" s="156">
        <f>RES_hhdet_emi!K$45</f>
        <v>19058.666615474431</v>
      </c>
      <c r="L152" s="156">
        <f>RES_hhdet_emi!L$45</f>
        <v>17506.477921539223</v>
      </c>
      <c r="M152" s="156">
        <f>RES_hhdet_emi!M$45</f>
        <v>14423.564313963996</v>
      </c>
      <c r="N152" s="156">
        <f>RES_hhdet_emi!N$45</f>
        <v>15101.076370120956</v>
      </c>
      <c r="O152" s="156">
        <f>RES_hhdet_emi!O$45</f>
        <v>16178.739404270938</v>
      </c>
      <c r="P152" s="156">
        <f>RES_hhdet_emi!P$45</f>
        <v>13162.493594318721</v>
      </c>
      <c r="Q152" s="156">
        <f>RES_hhdet_emi!Q$45</f>
        <v>13812.730786477321</v>
      </c>
    </row>
    <row r="153" spans="1:17" ht="12" customHeight="1" x14ac:dyDescent="0.25">
      <c r="A153" s="23" t="s">
        <v>60</v>
      </c>
      <c r="B153" s="156">
        <f>RES_hhdet_emi!B$46</f>
        <v>0</v>
      </c>
      <c r="C153" s="156">
        <f>RES_hhdet_emi!C$46</f>
        <v>0</v>
      </c>
      <c r="D153" s="156">
        <f>RES_hhdet_emi!D$46</f>
        <v>0</v>
      </c>
      <c r="E153" s="156">
        <f>RES_hhdet_emi!E$46</f>
        <v>0</v>
      </c>
      <c r="F153" s="156">
        <f>RES_hhdet_emi!F$46</f>
        <v>0</v>
      </c>
      <c r="G153" s="156">
        <f>RES_hhdet_emi!G$46</f>
        <v>0</v>
      </c>
      <c r="H153" s="156">
        <f>RES_hhdet_emi!H$46</f>
        <v>0</v>
      </c>
      <c r="I153" s="156">
        <f>RES_hhdet_emi!I$46</f>
        <v>0</v>
      </c>
      <c r="J153" s="156">
        <f>RES_hhdet_emi!J$46</f>
        <v>0</v>
      </c>
      <c r="K153" s="156">
        <f>RES_hhdet_emi!K$46</f>
        <v>0</v>
      </c>
      <c r="L153" s="156">
        <f>RES_hhdet_emi!L$46</f>
        <v>0</v>
      </c>
      <c r="M153" s="156">
        <f>RES_hhdet_emi!M$46</f>
        <v>0</v>
      </c>
      <c r="N153" s="156">
        <f>RES_hhdet_emi!N$46</f>
        <v>0</v>
      </c>
      <c r="O153" s="156">
        <f>RES_hhdet_emi!O$46</f>
        <v>0</v>
      </c>
      <c r="P153" s="156">
        <f>RES_hhdet_emi!P$46</f>
        <v>0</v>
      </c>
      <c r="Q153" s="156">
        <f>RES_hhdet_emi!Q$46</f>
        <v>0</v>
      </c>
    </row>
    <row r="154" spans="1:17" ht="12" customHeight="1" x14ac:dyDescent="0.25">
      <c r="A154" s="158" t="s">
        <v>112</v>
      </c>
      <c r="B154" s="157">
        <f>B155</f>
        <v>0</v>
      </c>
      <c r="C154" s="157">
        <f t="shared" ref="C154:Q154" si="27">C155</f>
        <v>0</v>
      </c>
      <c r="D154" s="157">
        <f t="shared" si="27"/>
        <v>0</v>
      </c>
      <c r="E154" s="157">
        <f t="shared" si="27"/>
        <v>0</v>
      </c>
      <c r="F154" s="157">
        <f t="shared" si="27"/>
        <v>0</v>
      </c>
      <c r="G154" s="157">
        <f t="shared" si="27"/>
        <v>0</v>
      </c>
      <c r="H154" s="157">
        <f t="shared" si="27"/>
        <v>0</v>
      </c>
      <c r="I154" s="157">
        <f t="shared" si="27"/>
        <v>0</v>
      </c>
      <c r="J154" s="157">
        <f t="shared" si="27"/>
        <v>0</v>
      </c>
      <c r="K154" s="157">
        <f t="shared" si="27"/>
        <v>0</v>
      </c>
      <c r="L154" s="157">
        <f t="shared" si="27"/>
        <v>0</v>
      </c>
      <c r="M154" s="157">
        <f t="shared" si="27"/>
        <v>0</v>
      </c>
      <c r="N154" s="157">
        <f t="shared" si="27"/>
        <v>0</v>
      </c>
      <c r="O154" s="157">
        <f t="shared" si="27"/>
        <v>0</v>
      </c>
      <c r="P154" s="157">
        <f t="shared" si="27"/>
        <v>0</v>
      </c>
      <c r="Q154" s="157">
        <f t="shared" si="27"/>
        <v>0</v>
      </c>
    </row>
    <row r="155" spans="1:17" ht="12" customHeight="1" x14ac:dyDescent="0.25">
      <c r="A155" s="23" t="s">
        <v>60</v>
      </c>
      <c r="B155" s="156">
        <f>RES_hhdet_emi!B$48</f>
        <v>0</v>
      </c>
      <c r="C155" s="156">
        <f>RES_hhdet_emi!C$48</f>
        <v>0</v>
      </c>
      <c r="D155" s="156">
        <f>RES_hhdet_emi!D$48</f>
        <v>0</v>
      </c>
      <c r="E155" s="156">
        <f>RES_hhdet_emi!E$48</f>
        <v>0</v>
      </c>
      <c r="F155" s="156">
        <f>RES_hhdet_emi!F$48</f>
        <v>0</v>
      </c>
      <c r="G155" s="156">
        <f>RES_hhdet_emi!G$48</f>
        <v>0</v>
      </c>
      <c r="H155" s="156">
        <f>RES_hhdet_emi!H$48</f>
        <v>0</v>
      </c>
      <c r="I155" s="156">
        <f>RES_hhdet_emi!I$48</f>
        <v>0</v>
      </c>
      <c r="J155" s="156">
        <f>RES_hhdet_emi!J$48</f>
        <v>0</v>
      </c>
      <c r="K155" s="156">
        <f>RES_hhdet_emi!K$48</f>
        <v>0</v>
      </c>
      <c r="L155" s="156">
        <f>RES_hhdet_emi!L$48</f>
        <v>0</v>
      </c>
      <c r="M155" s="156">
        <f>RES_hhdet_emi!M$48</f>
        <v>0</v>
      </c>
      <c r="N155" s="156">
        <f>RES_hhdet_emi!N$48</f>
        <v>0</v>
      </c>
      <c r="O155" s="156">
        <f>RES_hhdet_emi!O$48</f>
        <v>0</v>
      </c>
      <c r="P155" s="156">
        <f>RES_hhdet_emi!P$48</f>
        <v>0</v>
      </c>
      <c r="Q155" s="156">
        <f>RES_hhdet_emi!Q$48</f>
        <v>0</v>
      </c>
    </row>
    <row r="156" spans="1:17" ht="12" customHeight="1" x14ac:dyDescent="0.25">
      <c r="A156" s="158" t="s">
        <v>63</v>
      </c>
      <c r="B156" s="157">
        <f>SUM(B157:B158,B161:B162)</f>
        <v>3027.7868683678894</v>
      </c>
      <c r="C156" s="157">
        <f t="shared" ref="C156:Q156" si="28">SUM(C157:C158,C161:C162)</f>
        <v>3246.3649519313035</v>
      </c>
      <c r="D156" s="157">
        <f t="shared" si="28"/>
        <v>3003.0605157116343</v>
      </c>
      <c r="E156" s="157">
        <f t="shared" si="28"/>
        <v>3166.1037416438194</v>
      </c>
      <c r="F156" s="157">
        <f t="shared" si="28"/>
        <v>3038.045878636171</v>
      </c>
      <c r="G156" s="157">
        <f t="shared" si="28"/>
        <v>3090.3768019580298</v>
      </c>
      <c r="H156" s="157">
        <f t="shared" si="28"/>
        <v>2971.4796373028425</v>
      </c>
      <c r="I156" s="157">
        <f t="shared" si="28"/>
        <v>2858.4505560633484</v>
      </c>
      <c r="J156" s="157">
        <f t="shared" si="28"/>
        <v>3074.2521111528226</v>
      </c>
      <c r="K156" s="157">
        <f t="shared" si="28"/>
        <v>3103.1257188329009</v>
      </c>
      <c r="L156" s="157">
        <f t="shared" si="28"/>
        <v>2840.3222255622409</v>
      </c>
      <c r="M156" s="157">
        <f t="shared" si="28"/>
        <v>2878.9102327785704</v>
      </c>
      <c r="N156" s="157">
        <f t="shared" si="28"/>
        <v>3155.5307326267343</v>
      </c>
      <c r="O156" s="157">
        <f t="shared" si="28"/>
        <v>3233.1582872709546</v>
      </c>
      <c r="P156" s="157">
        <f t="shared" si="28"/>
        <v>3325.1995701300871</v>
      </c>
      <c r="Q156" s="157">
        <f t="shared" si="28"/>
        <v>3293.3458270121705</v>
      </c>
    </row>
    <row r="157" spans="1:17" ht="12" customHeight="1" x14ac:dyDescent="0.25">
      <c r="A157" s="167" t="s">
        <v>165</v>
      </c>
      <c r="B157" s="132">
        <f>RES_hhdet_emi!B$50</f>
        <v>2993.1032106687699</v>
      </c>
      <c r="C157" s="132">
        <f>RES_hhdet_emi!C$50</f>
        <v>3208.6270896745182</v>
      </c>
      <c r="D157" s="132">
        <f>RES_hhdet_emi!D$50</f>
        <v>2968.2905333279386</v>
      </c>
      <c r="E157" s="132">
        <f>RES_hhdet_emi!E$50</f>
        <v>3128.3654004976433</v>
      </c>
      <c r="F157" s="132">
        <f>RES_hhdet_emi!F$50</f>
        <v>3000.8784103322018</v>
      </c>
      <c r="G157" s="132">
        <f>RES_hhdet_emi!G$50</f>
        <v>3051.4473254524623</v>
      </c>
      <c r="H157" s="132">
        <f>RES_hhdet_emi!H$50</f>
        <v>2922.3623487535565</v>
      </c>
      <c r="I157" s="132">
        <f>RES_hhdet_emi!I$50</f>
        <v>2799.4188106286838</v>
      </c>
      <c r="J157" s="132">
        <f>RES_hhdet_emi!J$50</f>
        <v>2995.9537522765695</v>
      </c>
      <c r="K157" s="132">
        <f>RES_hhdet_emi!K$50</f>
        <v>3012.930865002731</v>
      </c>
      <c r="L157" s="132">
        <f>RES_hhdet_emi!L$50</f>
        <v>2749.6662084093709</v>
      </c>
      <c r="M157" s="132">
        <f>RES_hhdet_emi!M$50</f>
        <v>2768.0740633585042</v>
      </c>
      <c r="N157" s="132">
        <f>RES_hhdet_emi!N$50</f>
        <v>3030.5584687583359</v>
      </c>
      <c r="O157" s="132">
        <f>RES_hhdet_emi!O$50</f>
        <v>3106.4225115831882</v>
      </c>
      <c r="P157" s="132">
        <f>RES_hhdet_emi!P$50</f>
        <v>3185.7545137032748</v>
      </c>
      <c r="Q157" s="132">
        <f>RES_hhdet_emi!Q$50</f>
        <v>3150.795846415936</v>
      </c>
    </row>
    <row r="158" spans="1:17" ht="12" customHeight="1" x14ac:dyDescent="0.25">
      <c r="A158" s="167" t="s">
        <v>164</v>
      </c>
      <c r="B158" s="132">
        <f>SUM(B159:B160)</f>
        <v>34.683657699119301</v>
      </c>
      <c r="C158" s="132">
        <f t="shared" ref="C158:Q158" si="29">SUM(C159:C160)</f>
        <v>37.737862256785185</v>
      </c>
      <c r="D158" s="132">
        <f t="shared" si="29"/>
        <v>34.769982383695627</v>
      </c>
      <c r="E158" s="132">
        <f t="shared" si="29"/>
        <v>37.738341146176104</v>
      </c>
      <c r="F158" s="132">
        <f t="shared" si="29"/>
        <v>37.167468303968988</v>
      </c>
      <c r="G158" s="132">
        <f t="shared" si="29"/>
        <v>38.92947650556755</v>
      </c>
      <c r="H158" s="132">
        <f t="shared" si="29"/>
        <v>49.117288549285981</v>
      </c>
      <c r="I158" s="132">
        <f t="shared" si="29"/>
        <v>59.0317454346647</v>
      </c>
      <c r="J158" s="132">
        <f t="shared" si="29"/>
        <v>78.298358876253118</v>
      </c>
      <c r="K158" s="132">
        <f t="shared" si="29"/>
        <v>90.19485383016972</v>
      </c>
      <c r="L158" s="132">
        <f t="shared" si="29"/>
        <v>90.656017152870149</v>
      </c>
      <c r="M158" s="132">
        <f t="shared" si="29"/>
        <v>110.83616942006604</v>
      </c>
      <c r="N158" s="132">
        <f t="shared" si="29"/>
        <v>124.97226386839823</v>
      </c>
      <c r="O158" s="132">
        <f t="shared" si="29"/>
        <v>126.73577568776624</v>
      </c>
      <c r="P158" s="132">
        <f t="shared" si="29"/>
        <v>139.44505642681213</v>
      </c>
      <c r="Q158" s="132">
        <f t="shared" si="29"/>
        <v>142.54998059623435</v>
      </c>
    </row>
    <row r="159" spans="1:17" ht="12" customHeight="1" x14ac:dyDescent="0.25">
      <c r="A159" s="166" t="s">
        <v>163</v>
      </c>
      <c r="B159" s="165">
        <f>RES_hhdet_emi!B$52</f>
        <v>34.683657699119301</v>
      </c>
      <c r="C159" s="165">
        <f>RES_hhdet_emi!C$52</f>
        <v>37.737862256785185</v>
      </c>
      <c r="D159" s="165">
        <f>RES_hhdet_emi!D$52</f>
        <v>34.769982383695627</v>
      </c>
      <c r="E159" s="165">
        <f>RES_hhdet_emi!E$52</f>
        <v>37.738341146176104</v>
      </c>
      <c r="F159" s="165">
        <f>RES_hhdet_emi!F$52</f>
        <v>37.167468303968988</v>
      </c>
      <c r="G159" s="165">
        <f>RES_hhdet_emi!G$52</f>
        <v>38.92947650556755</v>
      </c>
      <c r="H159" s="165">
        <f>RES_hhdet_emi!H$52</f>
        <v>49.117288549285981</v>
      </c>
      <c r="I159" s="165">
        <f>RES_hhdet_emi!I$52</f>
        <v>59.0317454346647</v>
      </c>
      <c r="J159" s="165">
        <f>RES_hhdet_emi!J$52</f>
        <v>78.298358876253118</v>
      </c>
      <c r="K159" s="165">
        <f>RES_hhdet_emi!K$52</f>
        <v>90.19485383016972</v>
      </c>
      <c r="L159" s="165">
        <f>RES_hhdet_emi!L$52</f>
        <v>90.656017152870149</v>
      </c>
      <c r="M159" s="165">
        <f>RES_hhdet_emi!M$52</f>
        <v>110.83616942006604</v>
      </c>
      <c r="N159" s="165">
        <f>RES_hhdet_emi!N$52</f>
        <v>124.97226386839823</v>
      </c>
      <c r="O159" s="165">
        <f>RES_hhdet_emi!O$52</f>
        <v>126.73577568776624</v>
      </c>
      <c r="P159" s="165">
        <f>RES_hhdet_emi!P$52</f>
        <v>139.44505642681213</v>
      </c>
      <c r="Q159" s="165">
        <f>RES_hhdet_emi!Q$52</f>
        <v>142.54998059623435</v>
      </c>
    </row>
    <row r="160" spans="1:17" ht="12" customHeight="1" x14ac:dyDescent="0.25">
      <c r="A160" s="147" t="s">
        <v>59</v>
      </c>
      <c r="B160" s="164">
        <f>RES_hhdet_emi!B$53</f>
        <v>0</v>
      </c>
      <c r="C160" s="164">
        <f>RES_hhdet_emi!C$53</f>
        <v>0</v>
      </c>
      <c r="D160" s="164">
        <f>RES_hhdet_emi!D$53</f>
        <v>0</v>
      </c>
      <c r="E160" s="164">
        <f>RES_hhdet_emi!E$53</f>
        <v>0</v>
      </c>
      <c r="F160" s="164">
        <f>RES_hhdet_emi!F$53</f>
        <v>0</v>
      </c>
      <c r="G160" s="164">
        <f>RES_hhdet_emi!G$53</f>
        <v>0</v>
      </c>
      <c r="H160" s="164">
        <f>RES_hhdet_emi!H$53</f>
        <v>0</v>
      </c>
      <c r="I160" s="164">
        <f>RES_hhdet_emi!I$53</f>
        <v>0</v>
      </c>
      <c r="J160" s="164">
        <f>RES_hhdet_emi!J$53</f>
        <v>0</v>
      </c>
      <c r="K160" s="164">
        <f>RES_hhdet_emi!K$53</f>
        <v>0</v>
      </c>
      <c r="L160" s="164">
        <f>RES_hhdet_emi!L$53</f>
        <v>0</v>
      </c>
      <c r="M160" s="164">
        <f>RES_hhdet_emi!M$53</f>
        <v>0</v>
      </c>
      <c r="N160" s="164">
        <f>RES_hhdet_emi!N$53</f>
        <v>0</v>
      </c>
      <c r="O160" s="164">
        <f>RES_hhdet_emi!O$53</f>
        <v>0</v>
      </c>
      <c r="P160" s="164">
        <f>RES_hhdet_emi!P$53</f>
        <v>0</v>
      </c>
      <c r="Q160" s="164">
        <f>RES_hhdet_emi!Q$53</f>
        <v>0</v>
      </c>
    </row>
    <row r="161" spans="1:17" ht="12" customHeight="1" x14ac:dyDescent="0.25">
      <c r="A161" s="163" t="s">
        <v>142</v>
      </c>
      <c r="B161" s="162">
        <f>RES_hhdet_emi!B$54</f>
        <v>0</v>
      </c>
      <c r="C161" s="162">
        <f>RES_hhdet_emi!C$54</f>
        <v>0</v>
      </c>
      <c r="D161" s="162">
        <f>RES_hhdet_emi!D$54</f>
        <v>0</v>
      </c>
      <c r="E161" s="162">
        <f>RES_hhdet_emi!E$54</f>
        <v>0</v>
      </c>
      <c r="F161" s="162">
        <f>RES_hhdet_emi!F$54</f>
        <v>0</v>
      </c>
      <c r="G161" s="162">
        <f>RES_hhdet_emi!G$54</f>
        <v>0</v>
      </c>
      <c r="H161" s="162">
        <f>RES_hhdet_emi!H$54</f>
        <v>0</v>
      </c>
      <c r="I161" s="162">
        <f>RES_hhdet_emi!I$54</f>
        <v>0</v>
      </c>
      <c r="J161" s="162">
        <f>RES_hhdet_emi!J$54</f>
        <v>0</v>
      </c>
      <c r="K161" s="162">
        <f>RES_hhdet_emi!K$54</f>
        <v>0</v>
      </c>
      <c r="L161" s="162">
        <f>RES_hhdet_emi!L$54</f>
        <v>0</v>
      </c>
      <c r="M161" s="162">
        <f>RES_hhdet_emi!M$54</f>
        <v>0</v>
      </c>
      <c r="N161" s="162">
        <f>RES_hhdet_emi!N$54</f>
        <v>0</v>
      </c>
      <c r="O161" s="162">
        <f>RES_hhdet_emi!O$54</f>
        <v>0</v>
      </c>
      <c r="P161" s="162">
        <f>RES_hhdet_emi!P$54</f>
        <v>0</v>
      </c>
      <c r="Q161" s="162">
        <f>RES_hhdet_emi!Q$54</f>
        <v>0</v>
      </c>
    </row>
    <row r="162" spans="1:17" ht="12" customHeight="1" x14ac:dyDescent="0.25">
      <c r="A162" s="161" t="s">
        <v>141</v>
      </c>
      <c r="B162" s="160">
        <f>SUM(B163:B164)</f>
        <v>0</v>
      </c>
      <c r="C162" s="160">
        <f t="shared" ref="C162:Q162" si="30">SUM(C163:C164)</f>
        <v>0</v>
      </c>
      <c r="D162" s="160">
        <f t="shared" si="30"/>
        <v>0</v>
      </c>
      <c r="E162" s="160">
        <f t="shared" si="30"/>
        <v>0</v>
      </c>
      <c r="F162" s="160">
        <f t="shared" si="30"/>
        <v>0</v>
      </c>
      <c r="G162" s="160">
        <f t="shared" si="30"/>
        <v>0</v>
      </c>
      <c r="H162" s="160">
        <f t="shared" si="30"/>
        <v>0</v>
      </c>
      <c r="I162" s="160">
        <f t="shared" si="30"/>
        <v>0</v>
      </c>
      <c r="J162" s="160">
        <f t="shared" si="30"/>
        <v>0</v>
      </c>
      <c r="K162" s="160">
        <f t="shared" si="30"/>
        <v>0</v>
      </c>
      <c r="L162" s="160">
        <f t="shared" si="30"/>
        <v>0</v>
      </c>
      <c r="M162" s="160">
        <f t="shared" si="30"/>
        <v>0</v>
      </c>
      <c r="N162" s="160">
        <f t="shared" si="30"/>
        <v>0</v>
      </c>
      <c r="O162" s="160">
        <f t="shared" si="30"/>
        <v>0</v>
      </c>
      <c r="P162" s="160">
        <f t="shared" si="30"/>
        <v>0</v>
      </c>
      <c r="Q162" s="160">
        <f t="shared" si="30"/>
        <v>0</v>
      </c>
    </row>
    <row r="163" spans="1:17" ht="12" customHeight="1" x14ac:dyDescent="0.25">
      <c r="A163" s="148" t="s">
        <v>60</v>
      </c>
      <c r="B163" s="156">
        <f>RES_hhdet_emi!B$56</f>
        <v>0</v>
      </c>
      <c r="C163" s="156">
        <f>RES_hhdet_emi!C$56</f>
        <v>0</v>
      </c>
      <c r="D163" s="156">
        <f>RES_hhdet_emi!D$56</f>
        <v>0</v>
      </c>
      <c r="E163" s="156">
        <f>RES_hhdet_emi!E$56</f>
        <v>0</v>
      </c>
      <c r="F163" s="156">
        <f>RES_hhdet_emi!F$56</f>
        <v>0</v>
      </c>
      <c r="G163" s="156">
        <f>RES_hhdet_emi!G$56</f>
        <v>0</v>
      </c>
      <c r="H163" s="156">
        <f>RES_hhdet_emi!H$56</f>
        <v>0</v>
      </c>
      <c r="I163" s="156">
        <f>RES_hhdet_emi!I$56</f>
        <v>0</v>
      </c>
      <c r="J163" s="156">
        <f>RES_hhdet_emi!J$56</f>
        <v>0</v>
      </c>
      <c r="K163" s="156">
        <f>RES_hhdet_emi!K$56</f>
        <v>0</v>
      </c>
      <c r="L163" s="156">
        <f>RES_hhdet_emi!L$56</f>
        <v>0</v>
      </c>
      <c r="M163" s="156">
        <f>RES_hhdet_emi!M$56</f>
        <v>0</v>
      </c>
      <c r="N163" s="156">
        <f>RES_hhdet_emi!N$56</f>
        <v>0</v>
      </c>
      <c r="O163" s="156">
        <f>RES_hhdet_emi!O$56</f>
        <v>0</v>
      </c>
      <c r="P163" s="156">
        <f>RES_hhdet_emi!P$56</f>
        <v>0</v>
      </c>
      <c r="Q163" s="156">
        <f>RES_hhdet_emi!Q$56</f>
        <v>0</v>
      </c>
    </row>
    <row r="164" spans="1:17" ht="12" customHeight="1" x14ac:dyDescent="0.25">
      <c r="A164" s="148" t="s">
        <v>59</v>
      </c>
      <c r="B164" s="156">
        <f>RES_hhdet_emi!B$57</f>
        <v>0</v>
      </c>
      <c r="C164" s="156">
        <f>RES_hhdet_emi!C$57</f>
        <v>0</v>
      </c>
      <c r="D164" s="156">
        <f>RES_hhdet_emi!D$57</f>
        <v>0</v>
      </c>
      <c r="E164" s="156">
        <f>RES_hhdet_emi!E$57</f>
        <v>0</v>
      </c>
      <c r="F164" s="156">
        <f>RES_hhdet_emi!F$57</f>
        <v>0</v>
      </c>
      <c r="G164" s="156">
        <f>RES_hhdet_emi!G$57</f>
        <v>0</v>
      </c>
      <c r="H164" s="156">
        <f>RES_hhdet_emi!H$57</f>
        <v>0</v>
      </c>
      <c r="I164" s="156">
        <f>RES_hhdet_emi!I$57</f>
        <v>0</v>
      </c>
      <c r="J164" s="156">
        <f>RES_hhdet_emi!J$57</f>
        <v>0</v>
      </c>
      <c r="K164" s="156">
        <f>RES_hhdet_emi!K$57</f>
        <v>0</v>
      </c>
      <c r="L164" s="156">
        <f>RES_hhdet_emi!L$57</f>
        <v>0</v>
      </c>
      <c r="M164" s="156">
        <f>RES_hhdet_emi!M$57</f>
        <v>0</v>
      </c>
      <c r="N164" s="156">
        <f>RES_hhdet_emi!N$57</f>
        <v>0</v>
      </c>
      <c r="O164" s="156">
        <f>RES_hhdet_emi!O$57</f>
        <v>0</v>
      </c>
      <c r="P164" s="156">
        <f>RES_hhdet_emi!P$57</f>
        <v>0</v>
      </c>
      <c r="Q164" s="156">
        <f>RES_hhdet_emi!Q$57</f>
        <v>0</v>
      </c>
    </row>
    <row r="165" spans="1:17" ht="12" customHeight="1" x14ac:dyDescent="0.25">
      <c r="A165" s="158" t="s">
        <v>62</v>
      </c>
      <c r="B165" s="157">
        <f>SUM(B166:B167)</f>
        <v>717.31310053533446</v>
      </c>
      <c r="C165" s="157">
        <f t="shared" ref="C165:Q165" si="31">SUM(C166:C167)</f>
        <v>680.35813669904292</v>
      </c>
      <c r="D165" s="157">
        <f t="shared" si="31"/>
        <v>665.63875953439788</v>
      </c>
      <c r="E165" s="157">
        <f t="shared" si="31"/>
        <v>633.61849731244558</v>
      </c>
      <c r="F165" s="157">
        <f t="shared" si="31"/>
        <v>647.35156203480631</v>
      </c>
      <c r="G165" s="157">
        <f t="shared" si="31"/>
        <v>622.79552459764466</v>
      </c>
      <c r="H165" s="157">
        <f t="shared" si="31"/>
        <v>568.21766422100904</v>
      </c>
      <c r="I165" s="157">
        <f t="shared" si="31"/>
        <v>545.0904883948225</v>
      </c>
      <c r="J165" s="157">
        <f t="shared" si="31"/>
        <v>531.12120183406842</v>
      </c>
      <c r="K165" s="157">
        <f t="shared" si="31"/>
        <v>532.46415334586413</v>
      </c>
      <c r="L165" s="157">
        <f t="shared" si="31"/>
        <v>513.10841737470878</v>
      </c>
      <c r="M165" s="157">
        <f t="shared" si="31"/>
        <v>458.33888018797876</v>
      </c>
      <c r="N165" s="157">
        <f t="shared" si="31"/>
        <v>447.5542940516753</v>
      </c>
      <c r="O165" s="157">
        <f t="shared" si="31"/>
        <v>438.53671078675723</v>
      </c>
      <c r="P165" s="157">
        <f t="shared" si="31"/>
        <v>390.41120371185434</v>
      </c>
      <c r="Q165" s="157">
        <f t="shared" si="31"/>
        <v>385.4835282593865</v>
      </c>
    </row>
    <row r="166" spans="1:17" ht="12" customHeight="1" x14ac:dyDescent="0.25">
      <c r="A166" s="23" t="s">
        <v>57</v>
      </c>
      <c r="B166" s="156">
        <f>RES_hhdet_emi!B$59</f>
        <v>717.31310053533446</v>
      </c>
      <c r="C166" s="156">
        <f>RES_hhdet_emi!C$59</f>
        <v>680.35813669904292</v>
      </c>
      <c r="D166" s="156">
        <f>RES_hhdet_emi!D$59</f>
        <v>665.63875953439788</v>
      </c>
      <c r="E166" s="156">
        <f>RES_hhdet_emi!E$59</f>
        <v>633.61849731244558</v>
      </c>
      <c r="F166" s="156">
        <f>RES_hhdet_emi!F$59</f>
        <v>647.35156203480631</v>
      </c>
      <c r="G166" s="156">
        <f>RES_hhdet_emi!G$59</f>
        <v>622.79552459764466</v>
      </c>
      <c r="H166" s="156">
        <f>RES_hhdet_emi!H$59</f>
        <v>568.21766422100904</v>
      </c>
      <c r="I166" s="156">
        <f>RES_hhdet_emi!I$59</f>
        <v>545.0904883948225</v>
      </c>
      <c r="J166" s="156">
        <f>RES_hhdet_emi!J$59</f>
        <v>531.12120183406842</v>
      </c>
      <c r="K166" s="156">
        <f>RES_hhdet_emi!K$59</f>
        <v>532.46415334586413</v>
      </c>
      <c r="L166" s="156">
        <f>RES_hhdet_emi!L$59</f>
        <v>513.10841737470878</v>
      </c>
      <c r="M166" s="156">
        <f>RES_hhdet_emi!M$59</f>
        <v>458.33888018797876</v>
      </c>
      <c r="N166" s="156">
        <f>RES_hhdet_emi!N$59</f>
        <v>447.5542940516753</v>
      </c>
      <c r="O166" s="156">
        <f>RES_hhdet_emi!O$59</f>
        <v>438.53671078675723</v>
      </c>
      <c r="P166" s="156">
        <f>RES_hhdet_emi!P$59</f>
        <v>390.41120371185434</v>
      </c>
      <c r="Q166" s="156">
        <f>RES_hhdet_emi!Q$59</f>
        <v>385.4835282593865</v>
      </c>
    </row>
    <row r="167" spans="1:17" ht="12" customHeight="1" x14ac:dyDescent="0.25">
      <c r="A167" s="29" t="s">
        <v>140</v>
      </c>
      <c r="B167" s="57">
        <f>RES_hhdet_emi!B$60</f>
        <v>0</v>
      </c>
      <c r="C167" s="57">
        <f>RES_hhdet_emi!C$60</f>
        <v>0</v>
      </c>
      <c r="D167" s="57">
        <f>RES_hhdet_emi!D$60</f>
        <v>0</v>
      </c>
      <c r="E167" s="57">
        <f>RES_hhdet_emi!E$60</f>
        <v>0</v>
      </c>
      <c r="F167" s="57">
        <f>RES_hhdet_emi!F$60</f>
        <v>0</v>
      </c>
      <c r="G167" s="57">
        <f>RES_hhdet_emi!G$60</f>
        <v>0</v>
      </c>
      <c r="H167" s="57">
        <f>RES_hhdet_emi!H$60</f>
        <v>0</v>
      </c>
      <c r="I167" s="57">
        <f>RES_hhdet_emi!I$60</f>
        <v>0</v>
      </c>
      <c r="J167" s="57">
        <f>RES_hhdet_emi!J$60</f>
        <v>0</v>
      </c>
      <c r="K167" s="57">
        <f>RES_hhdet_emi!K$60</f>
        <v>0</v>
      </c>
      <c r="L167" s="57">
        <f>RES_hhdet_emi!L$60</f>
        <v>0</v>
      </c>
      <c r="M167" s="57">
        <f>RES_hhdet_emi!M$60</f>
        <v>0</v>
      </c>
      <c r="N167" s="57">
        <f>RES_hhdet_emi!N$60</f>
        <v>0</v>
      </c>
      <c r="O167" s="57">
        <f>RES_hhdet_emi!O$60</f>
        <v>0</v>
      </c>
      <c r="P167" s="57">
        <f>RES_hhdet_emi!P$60</f>
        <v>0</v>
      </c>
      <c r="Q167" s="57">
        <f>RES_hhdet_emi!Q$60</f>
        <v>0</v>
      </c>
    </row>
    <row r="169" spans="1:17" ht="12" customHeight="1" x14ac:dyDescent="0.25">
      <c r="A169" s="152" t="s">
        <v>198</v>
      </c>
      <c r="B169" s="168">
        <f>SUM(B170,B173,B175,B184)</f>
        <v>16383.326322438541</v>
      </c>
      <c r="C169" s="168">
        <f t="shared" ref="C169:Q169" si="32">SUM(C170,C173,C175,C184)</f>
        <v>18339.704586874079</v>
      </c>
      <c r="D169" s="168">
        <f t="shared" si="32"/>
        <v>16215.708016808891</v>
      </c>
      <c r="E169" s="168">
        <f t="shared" si="32"/>
        <v>17414.258247694459</v>
      </c>
      <c r="F169" s="168">
        <f t="shared" si="32"/>
        <v>17147.663148283285</v>
      </c>
      <c r="G169" s="168">
        <f t="shared" si="32"/>
        <v>16991.360155217873</v>
      </c>
      <c r="H169" s="168">
        <f t="shared" si="32"/>
        <v>16148.487119145846</v>
      </c>
      <c r="I169" s="168">
        <f t="shared" si="32"/>
        <v>14156.570218457253</v>
      </c>
      <c r="J169" s="168">
        <f t="shared" si="32"/>
        <v>16074.236714346698</v>
      </c>
      <c r="K169" s="168">
        <f t="shared" si="32"/>
        <v>15499.032783830487</v>
      </c>
      <c r="L169" s="168">
        <f t="shared" si="32"/>
        <v>14772.56623788457</v>
      </c>
      <c r="M169" s="168">
        <f t="shared" si="32"/>
        <v>12363.561901474919</v>
      </c>
      <c r="N169" s="168">
        <f t="shared" si="32"/>
        <v>13708.644032225475</v>
      </c>
      <c r="O169" s="168">
        <f t="shared" si="32"/>
        <v>14388.493069869985</v>
      </c>
      <c r="P169" s="168">
        <f t="shared" si="32"/>
        <v>11671.207634898976</v>
      </c>
      <c r="Q169" s="168">
        <f t="shared" si="32"/>
        <v>12159.697303339108</v>
      </c>
    </row>
    <row r="170" spans="1:17" ht="12" customHeight="1" x14ac:dyDescent="0.25">
      <c r="A170" s="158" t="s">
        <v>65</v>
      </c>
      <c r="B170" s="157">
        <f>SUM(B171:B172)</f>
        <v>12661.675669652115</v>
      </c>
      <c r="C170" s="157">
        <f t="shared" ref="C170:Q170" si="33">SUM(C171:C172)</f>
        <v>14557.617415892613</v>
      </c>
      <c r="D170" s="157">
        <f t="shared" si="33"/>
        <v>12570.744959142443</v>
      </c>
      <c r="E170" s="157">
        <f t="shared" si="33"/>
        <v>13620.240070769314</v>
      </c>
      <c r="F170" s="157">
        <f t="shared" si="33"/>
        <v>13423.337298935483</v>
      </c>
      <c r="G170" s="157">
        <f t="shared" si="33"/>
        <v>13348.943054609083</v>
      </c>
      <c r="H170" s="157">
        <f t="shared" si="33"/>
        <v>12516.280388971487</v>
      </c>
      <c r="I170" s="157">
        <f t="shared" si="33"/>
        <v>10561.620044057805</v>
      </c>
      <c r="J170" s="157">
        <f t="shared" si="33"/>
        <v>12364.088602491041</v>
      </c>
      <c r="K170" s="157">
        <f t="shared" si="33"/>
        <v>11840.349720554366</v>
      </c>
      <c r="L170" s="157">
        <f t="shared" si="33"/>
        <v>11088.978742931627</v>
      </c>
      <c r="M170" s="157">
        <f t="shared" si="33"/>
        <v>9018.476078972506</v>
      </c>
      <c r="N170" s="157">
        <f t="shared" si="33"/>
        <v>9906.4941333539282</v>
      </c>
      <c r="O170" s="157">
        <f t="shared" si="33"/>
        <v>10453.678594692916</v>
      </c>
      <c r="P170" s="157">
        <f t="shared" si="33"/>
        <v>8035.2502622205966</v>
      </c>
      <c r="Q170" s="157">
        <f t="shared" si="33"/>
        <v>8477.5337573090928</v>
      </c>
    </row>
    <row r="171" spans="1:17" ht="12" customHeight="1" x14ac:dyDescent="0.25">
      <c r="A171" s="23" t="s">
        <v>166</v>
      </c>
      <c r="B171" s="156">
        <f>IF(B95=0,0,B95/0.086*1000000/B$7)</f>
        <v>12515.098976696458</v>
      </c>
      <c r="C171" s="156">
        <f t="shared" ref="C171:Q172" si="34">IF(C95=0,0,C95/0.086*1000000/C$7)</f>
        <v>14379.949079982911</v>
      </c>
      <c r="D171" s="156">
        <f t="shared" si="34"/>
        <v>12403.364896839446</v>
      </c>
      <c r="E171" s="156">
        <f t="shared" si="34"/>
        <v>13380.893788791662</v>
      </c>
      <c r="F171" s="156">
        <f t="shared" si="34"/>
        <v>13205.207472923628</v>
      </c>
      <c r="G171" s="156">
        <f t="shared" si="34"/>
        <v>13210.536196802937</v>
      </c>
      <c r="H171" s="156">
        <f t="shared" si="34"/>
        <v>12353.220001906326</v>
      </c>
      <c r="I171" s="156">
        <f t="shared" si="34"/>
        <v>10422.56579620628</v>
      </c>
      <c r="J171" s="156">
        <f t="shared" si="34"/>
        <v>12150.704596740075</v>
      </c>
      <c r="K171" s="156">
        <f t="shared" si="34"/>
        <v>11691.396391025655</v>
      </c>
      <c r="L171" s="156">
        <f t="shared" si="34"/>
        <v>10827.505352462711</v>
      </c>
      <c r="M171" s="156">
        <f t="shared" si="34"/>
        <v>8912.6742346932915</v>
      </c>
      <c r="N171" s="156">
        <f t="shared" si="34"/>
        <v>9634.7455328986998</v>
      </c>
      <c r="O171" s="156">
        <f t="shared" si="34"/>
        <v>10080.447780191565</v>
      </c>
      <c r="P171" s="156">
        <f t="shared" si="34"/>
        <v>7880.0566453241499</v>
      </c>
      <c r="Q171" s="156">
        <f t="shared" si="34"/>
        <v>8244.9515852305358</v>
      </c>
    </row>
    <row r="172" spans="1:17" ht="12" customHeight="1" x14ac:dyDescent="0.25">
      <c r="A172" s="23" t="s">
        <v>60</v>
      </c>
      <c r="B172" s="156">
        <f>IF(B96=0,0,B96/0.086*1000000/B$7)</f>
        <v>146.5766929556579</v>
      </c>
      <c r="C172" s="156">
        <f t="shared" si="34"/>
        <v>177.6683359097018</v>
      </c>
      <c r="D172" s="156">
        <f t="shared" si="34"/>
        <v>167.38006230299703</v>
      </c>
      <c r="E172" s="156">
        <f t="shared" si="34"/>
        <v>239.34628197765178</v>
      </c>
      <c r="F172" s="156">
        <f t="shared" si="34"/>
        <v>218.12982601185382</v>
      </c>
      <c r="G172" s="156">
        <f t="shared" si="34"/>
        <v>138.4068578061445</v>
      </c>
      <c r="H172" s="156">
        <f t="shared" si="34"/>
        <v>163.06038706516122</v>
      </c>
      <c r="I172" s="156">
        <f t="shared" si="34"/>
        <v>139.05424785152496</v>
      </c>
      <c r="J172" s="156">
        <f t="shared" si="34"/>
        <v>213.38400575096531</v>
      </c>
      <c r="K172" s="156">
        <f t="shared" si="34"/>
        <v>148.95332952871132</v>
      </c>
      <c r="L172" s="156">
        <f t="shared" si="34"/>
        <v>261.47339046891699</v>
      </c>
      <c r="M172" s="156">
        <f t="shared" si="34"/>
        <v>105.80184427921486</v>
      </c>
      <c r="N172" s="156">
        <f t="shared" si="34"/>
        <v>271.74860045522814</v>
      </c>
      <c r="O172" s="156">
        <f t="shared" si="34"/>
        <v>373.23081450135089</v>
      </c>
      <c r="P172" s="156">
        <f t="shared" si="34"/>
        <v>155.19361689644688</v>
      </c>
      <c r="Q172" s="156">
        <f t="shared" si="34"/>
        <v>232.58217207855762</v>
      </c>
    </row>
    <row r="173" spans="1:17" ht="12" customHeight="1" x14ac:dyDescent="0.25">
      <c r="A173" s="158" t="s">
        <v>112</v>
      </c>
      <c r="B173" s="157">
        <f>B174</f>
        <v>13.930495885476196</v>
      </c>
      <c r="C173" s="157">
        <f t="shared" ref="C173:Q173" si="35">C174</f>
        <v>14.045946010981902</v>
      </c>
      <c r="D173" s="157">
        <f t="shared" si="35"/>
        <v>14.513211194160993</v>
      </c>
      <c r="E173" s="157">
        <f t="shared" si="35"/>
        <v>14.437200473154016</v>
      </c>
      <c r="F173" s="157">
        <f t="shared" si="35"/>
        <v>14.528186984652947</v>
      </c>
      <c r="G173" s="157">
        <f t="shared" si="35"/>
        <v>15.008948049443681</v>
      </c>
      <c r="H173" s="157">
        <f t="shared" si="35"/>
        <v>15.092501286025183</v>
      </c>
      <c r="I173" s="157">
        <f t="shared" si="35"/>
        <v>15.234657890196095</v>
      </c>
      <c r="J173" s="157">
        <f t="shared" si="35"/>
        <v>15.023800628905828</v>
      </c>
      <c r="K173" s="157">
        <f t="shared" si="35"/>
        <v>15.239112789102631</v>
      </c>
      <c r="L173" s="157">
        <f t="shared" si="35"/>
        <v>15.218153826697092</v>
      </c>
      <c r="M173" s="157">
        <f t="shared" si="35"/>
        <v>14.772922477741364</v>
      </c>
      <c r="N173" s="157">
        <f t="shared" si="35"/>
        <v>14.979868344166627</v>
      </c>
      <c r="O173" s="157">
        <f t="shared" si="35"/>
        <v>15.762502569641203</v>
      </c>
      <c r="P173" s="157">
        <f t="shared" si="35"/>
        <v>15.397013173855621</v>
      </c>
      <c r="Q173" s="157">
        <f t="shared" si="35"/>
        <v>16.140851373939778</v>
      </c>
    </row>
    <row r="174" spans="1:17" ht="12" customHeight="1" x14ac:dyDescent="0.25">
      <c r="A174" s="23" t="s">
        <v>60</v>
      </c>
      <c r="B174" s="156">
        <f t="shared" ref="B174:Q184" si="36">IF(B98=0,0,B98/0.086*1000000/B$5)</f>
        <v>13.930495885476196</v>
      </c>
      <c r="C174" s="156">
        <f t="shared" si="36"/>
        <v>14.045946010981902</v>
      </c>
      <c r="D174" s="156">
        <f t="shared" si="36"/>
        <v>14.513211194160993</v>
      </c>
      <c r="E174" s="156">
        <f t="shared" si="36"/>
        <v>14.437200473154016</v>
      </c>
      <c r="F174" s="156">
        <f t="shared" si="36"/>
        <v>14.528186984652947</v>
      </c>
      <c r="G174" s="156">
        <f t="shared" si="36"/>
        <v>15.008948049443681</v>
      </c>
      <c r="H174" s="156">
        <f t="shared" si="36"/>
        <v>15.092501286025183</v>
      </c>
      <c r="I174" s="156">
        <f t="shared" si="36"/>
        <v>15.234657890196095</v>
      </c>
      <c r="J174" s="156">
        <f t="shared" si="36"/>
        <v>15.023800628905828</v>
      </c>
      <c r="K174" s="156">
        <f t="shared" si="36"/>
        <v>15.239112789102631</v>
      </c>
      <c r="L174" s="156">
        <f t="shared" si="36"/>
        <v>15.218153826697092</v>
      </c>
      <c r="M174" s="156">
        <f t="shared" si="36"/>
        <v>14.772922477741364</v>
      </c>
      <c r="N174" s="156">
        <f t="shared" si="36"/>
        <v>14.979868344166627</v>
      </c>
      <c r="O174" s="156">
        <f t="shared" si="36"/>
        <v>15.762502569641203</v>
      </c>
      <c r="P174" s="156">
        <f t="shared" si="36"/>
        <v>15.397013173855621</v>
      </c>
      <c r="Q174" s="156">
        <f t="shared" si="36"/>
        <v>16.140851373939778</v>
      </c>
    </row>
    <row r="175" spans="1:17" ht="12" customHeight="1" x14ac:dyDescent="0.25">
      <c r="A175" s="158" t="s">
        <v>63</v>
      </c>
      <c r="B175" s="157">
        <f t="shared" si="36"/>
        <v>2485.9427891081659</v>
      </c>
      <c r="C175" s="157">
        <f t="shared" si="36"/>
        <v>2558.700360546316</v>
      </c>
      <c r="D175" s="157">
        <f t="shared" si="36"/>
        <v>2418.7606111988603</v>
      </c>
      <c r="E175" s="157">
        <f t="shared" si="36"/>
        <v>2535.9239675358176</v>
      </c>
      <c r="F175" s="157">
        <f t="shared" si="36"/>
        <v>2469.5767687429875</v>
      </c>
      <c r="G175" s="157">
        <f t="shared" si="36"/>
        <v>2437.5145204520527</v>
      </c>
      <c r="H175" s="157">
        <f t="shared" si="36"/>
        <v>2416.5218924851401</v>
      </c>
      <c r="I175" s="157">
        <f t="shared" si="36"/>
        <v>2392.5690924458681</v>
      </c>
      <c r="J175" s="157">
        <f t="shared" si="36"/>
        <v>2468.8272705446038</v>
      </c>
      <c r="K175" s="157">
        <f t="shared" si="36"/>
        <v>2444.2592527764546</v>
      </c>
      <c r="L175" s="157">
        <f t="shared" si="36"/>
        <v>2387.3438605114097</v>
      </c>
      <c r="M175" s="157">
        <f t="shared" si="36"/>
        <v>2201.2867279757279</v>
      </c>
      <c r="N175" s="157">
        <f t="shared" si="36"/>
        <v>2502.2742411332792</v>
      </c>
      <c r="O175" s="157">
        <f t="shared" si="36"/>
        <v>2561.2458820410961</v>
      </c>
      <c r="P175" s="157">
        <f t="shared" si="36"/>
        <v>2436.7690201218338</v>
      </c>
      <c r="Q175" s="157">
        <f t="shared" si="36"/>
        <v>2434.4145621563766</v>
      </c>
    </row>
    <row r="176" spans="1:17" ht="12" customHeight="1" x14ac:dyDescent="0.25">
      <c r="A176" s="167" t="s">
        <v>165</v>
      </c>
      <c r="B176" s="132">
        <f>IF(B100=0,0,B100/0.086*1000000/B$11)</f>
        <v>2640.3859749337676</v>
      </c>
      <c r="C176" s="132">
        <f t="shared" ref="C176:Q176" si="37">IF(C100=0,0,C100/0.086*1000000/C$11)</f>
        <v>2703.2424086449564</v>
      </c>
      <c r="D176" s="132">
        <f t="shared" si="37"/>
        <v>2501.7150533401446</v>
      </c>
      <c r="E176" s="132">
        <f t="shared" si="37"/>
        <v>2635.1870156954647</v>
      </c>
      <c r="F176" s="132">
        <f t="shared" si="37"/>
        <v>2526.8886736002692</v>
      </c>
      <c r="G176" s="132">
        <f t="shared" si="37"/>
        <v>2553.9750737933759</v>
      </c>
      <c r="H176" s="132">
        <f t="shared" si="37"/>
        <v>2518.804157036835</v>
      </c>
      <c r="I176" s="132">
        <f t="shared" si="37"/>
        <v>2494.9699797477138</v>
      </c>
      <c r="J176" s="132">
        <f t="shared" si="37"/>
        <v>2587.4948629723654</v>
      </c>
      <c r="K176" s="132">
        <f t="shared" si="37"/>
        <v>2608.6668519600325</v>
      </c>
      <c r="L176" s="132">
        <f t="shared" si="37"/>
        <v>2380.7476958956236</v>
      </c>
      <c r="M176" s="132">
        <f t="shared" si="37"/>
        <v>2292.3104087623788</v>
      </c>
      <c r="N176" s="132">
        <f t="shared" si="37"/>
        <v>2508.5272206305231</v>
      </c>
      <c r="O176" s="132">
        <f t="shared" si="37"/>
        <v>2547.9941015468489</v>
      </c>
      <c r="P176" s="132">
        <f t="shared" si="37"/>
        <v>2500.4855483554202</v>
      </c>
      <c r="Q176" s="132">
        <f t="shared" si="37"/>
        <v>2469.1533604374995</v>
      </c>
    </row>
    <row r="177" spans="1:17" ht="12" customHeight="1" x14ac:dyDescent="0.25">
      <c r="A177" s="167" t="s">
        <v>164</v>
      </c>
      <c r="B177" s="132">
        <f>IF(B101=0,0,B101/0.086*1000000/B$12)</f>
        <v>2197.805798562179</v>
      </c>
      <c r="C177" s="132">
        <f t="shared" ref="C177:Q177" si="38">IF(C101=0,0,C101/0.086*1000000/C$12)</f>
        <v>2255.8118233290857</v>
      </c>
      <c r="D177" s="132">
        <f t="shared" si="38"/>
        <v>2119.9303466714928</v>
      </c>
      <c r="E177" s="132">
        <f t="shared" si="38"/>
        <v>2209.761337792746</v>
      </c>
      <c r="F177" s="132">
        <f t="shared" si="38"/>
        <v>2143.1887619539975</v>
      </c>
      <c r="G177" s="132">
        <f t="shared" si="38"/>
        <v>2158.2640440189562</v>
      </c>
      <c r="H177" s="132">
        <f t="shared" si="38"/>
        <v>2132.786984603621</v>
      </c>
      <c r="I177" s="132">
        <f t="shared" si="38"/>
        <v>2116.4442667387148</v>
      </c>
      <c r="J177" s="132">
        <f t="shared" si="38"/>
        <v>2177.5998653962797</v>
      </c>
      <c r="K177" s="132">
        <f t="shared" si="38"/>
        <v>2193.943466795532</v>
      </c>
      <c r="L177" s="132">
        <f t="shared" si="38"/>
        <v>2047.8223288963989</v>
      </c>
      <c r="M177" s="132">
        <f t="shared" si="38"/>
        <v>1946.421327127681</v>
      </c>
      <c r="N177" s="132">
        <f t="shared" si="38"/>
        <v>2172.0960402673295</v>
      </c>
      <c r="O177" s="132">
        <f t="shared" si="38"/>
        <v>2175.2581868410502</v>
      </c>
      <c r="P177" s="132">
        <f t="shared" si="38"/>
        <v>2135.6017759907954</v>
      </c>
      <c r="Q177" s="132">
        <f t="shared" si="38"/>
        <v>2110.0550201109213</v>
      </c>
    </row>
    <row r="178" spans="1:17" ht="12" customHeight="1" x14ac:dyDescent="0.25">
      <c r="A178" s="166" t="s">
        <v>163</v>
      </c>
      <c r="B178" s="165">
        <f t="shared" ref="B178:Q179" si="39">IF(B102=0,0,B102/0.086*1000000/B$12)</f>
        <v>1684.5662520077456</v>
      </c>
      <c r="C178" s="165">
        <f t="shared" si="39"/>
        <v>1757.1075656192661</v>
      </c>
      <c r="D178" s="165">
        <f t="shared" si="39"/>
        <v>1626.1147846710574</v>
      </c>
      <c r="E178" s="165">
        <f t="shared" si="39"/>
        <v>1712.87156020203</v>
      </c>
      <c r="F178" s="165">
        <f t="shared" si="39"/>
        <v>1642.4776378401475</v>
      </c>
      <c r="G178" s="165">
        <f t="shared" si="39"/>
        <v>1660.0837979656956</v>
      </c>
      <c r="H178" s="165">
        <f t="shared" si="39"/>
        <v>1637.2227020739135</v>
      </c>
      <c r="I178" s="165">
        <f t="shared" si="39"/>
        <v>1621.7304868360327</v>
      </c>
      <c r="J178" s="165">
        <f t="shared" si="39"/>
        <v>1681.8716609320866</v>
      </c>
      <c r="K178" s="165">
        <f t="shared" si="39"/>
        <v>1695.6334537740245</v>
      </c>
      <c r="L178" s="165">
        <f t="shared" si="39"/>
        <v>1547.4860023321771</v>
      </c>
      <c r="M178" s="165">
        <f t="shared" si="39"/>
        <v>1490.0017656955617</v>
      </c>
      <c r="N178" s="165">
        <f t="shared" si="39"/>
        <v>1680.7132378224726</v>
      </c>
      <c r="O178" s="165">
        <f t="shared" si="39"/>
        <v>1656.1961660054756</v>
      </c>
      <c r="P178" s="165">
        <f t="shared" si="39"/>
        <v>1625.3156064310454</v>
      </c>
      <c r="Q178" s="165">
        <f t="shared" si="39"/>
        <v>1604.9496842843985</v>
      </c>
    </row>
    <row r="179" spans="1:17" ht="12" customHeight="1" x14ac:dyDescent="0.25">
      <c r="A179" s="147" t="s">
        <v>59</v>
      </c>
      <c r="B179" s="164">
        <f t="shared" si="39"/>
        <v>513.2395465544331</v>
      </c>
      <c r="C179" s="164">
        <f t="shared" si="39"/>
        <v>498.70425770981967</v>
      </c>
      <c r="D179" s="164">
        <f t="shared" si="39"/>
        <v>493.81556200043548</v>
      </c>
      <c r="E179" s="164">
        <f t="shared" si="39"/>
        <v>496.88977759071588</v>
      </c>
      <c r="F179" s="164">
        <f t="shared" si="39"/>
        <v>500.71112411385013</v>
      </c>
      <c r="G179" s="164">
        <f t="shared" si="39"/>
        <v>498.18024605326013</v>
      </c>
      <c r="H179" s="164">
        <f t="shared" si="39"/>
        <v>495.56428252970733</v>
      </c>
      <c r="I179" s="164">
        <f t="shared" si="39"/>
        <v>494.71377990268167</v>
      </c>
      <c r="J179" s="164">
        <f t="shared" si="39"/>
        <v>495.72820446419297</v>
      </c>
      <c r="K179" s="164">
        <f t="shared" si="39"/>
        <v>498.3100130215077</v>
      </c>
      <c r="L179" s="164">
        <f t="shared" si="39"/>
        <v>500.33632656422168</v>
      </c>
      <c r="M179" s="164">
        <f t="shared" si="39"/>
        <v>456.41956143211939</v>
      </c>
      <c r="N179" s="164">
        <f t="shared" si="39"/>
        <v>491.38280244485685</v>
      </c>
      <c r="O179" s="164">
        <f t="shared" si="39"/>
        <v>519.06202083557457</v>
      </c>
      <c r="P179" s="164">
        <f t="shared" si="39"/>
        <v>510.28616955974979</v>
      </c>
      <c r="Q179" s="164">
        <f t="shared" si="39"/>
        <v>505.105335826523</v>
      </c>
    </row>
    <row r="180" spans="1:17" ht="12" customHeight="1" x14ac:dyDescent="0.25">
      <c r="A180" s="163" t="s">
        <v>142</v>
      </c>
      <c r="B180" s="162">
        <f>IF(B104=0,0,B104/0.086*1000000/B$13)</f>
        <v>2197.9444261956182</v>
      </c>
      <c r="C180" s="162">
        <f t="shared" ref="C180:Q180" si="40">IF(C104=0,0,C104/0.086*1000000/C$13)</f>
        <v>2243.5521284191259</v>
      </c>
      <c r="D180" s="162">
        <f t="shared" si="40"/>
        <v>2244.355930335988</v>
      </c>
      <c r="E180" s="162">
        <f t="shared" si="40"/>
        <v>2319.0464291196195</v>
      </c>
      <c r="F180" s="162">
        <f t="shared" si="40"/>
        <v>2351.7200095306662</v>
      </c>
      <c r="G180" s="162">
        <f t="shared" si="40"/>
        <v>2163.5509408547805</v>
      </c>
      <c r="H180" s="162">
        <f t="shared" si="40"/>
        <v>2180.5231422461352</v>
      </c>
      <c r="I180" s="162">
        <f t="shared" si="40"/>
        <v>2179.0927318294944</v>
      </c>
      <c r="J180" s="162">
        <f t="shared" si="40"/>
        <v>2189.3769154825527</v>
      </c>
      <c r="K180" s="162">
        <f t="shared" si="40"/>
        <v>2035.2507406341401</v>
      </c>
      <c r="L180" s="162">
        <f t="shared" si="40"/>
        <v>2473.1837524466664</v>
      </c>
      <c r="M180" s="162">
        <f t="shared" si="40"/>
        <v>1943.8872935736572</v>
      </c>
      <c r="N180" s="162">
        <f t="shared" si="40"/>
        <v>2582.8619665614519</v>
      </c>
      <c r="O180" s="162">
        <f t="shared" si="40"/>
        <v>2734.8630396938561</v>
      </c>
      <c r="P180" s="162">
        <f t="shared" si="40"/>
        <v>2276.622872156127</v>
      </c>
      <c r="Q180" s="162">
        <f t="shared" si="40"/>
        <v>2406.3557755751262</v>
      </c>
    </row>
    <row r="181" spans="1:17" ht="12" customHeight="1" x14ac:dyDescent="0.25">
      <c r="A181" s="161" t="s">
        <v>141</v>
      </c>
      <c r="B181" s="160">
        <f>IF(B105=0,0,B105/0.086*1000000/B$14)</f>
        <v>1915.528090467247</v>
      </c>
      <c r="C181" s="160">
        <f t="shared" ref="C181:Q181" si="41">IF(C105=0,0,C105/0.086*1000000/C$14)</f>
        <v>1957.0131411822831</v>
      </c>
      <c r="D181" s="160">
        <f t="shared" si="41"/>
        <v>1952.6469167187906</v>
      </c>
      <c r="E181" s="160">
        <f t="shared" si="41"/>
        <v>2004.2699565184216</v>
      </c>
      <c r="F181" s="160">
        <f t="shared" si="41"/>
        <v>2029.3291303087387</v>
      </c>
      <c r="G181" s="160">
        <f t="shared" si="41"/>
        <v>1904.4883576088737</v>
      </c>
      <c r="H181" s="160">
        <f t="shared" si="41"/>
        <v>1912.9043249896774</v>
      </c>
      <c r="I181" s="160">
        <f t="shared" si="41"/>
        <v>1911.1240555918607</v>
      </c>
      <c r="J181" s="160">
        <f t="shared" si="41"/>
        <v>1918.8231995278954</v>
      </c>
      <c r="K181" s="160">
        <f t="shared" si="41"/>
        <v>1821.2229944336912</v>
      </c>
      <c r="L181" s="160">
        <f t="shared" si="41"/>
        <v>2107.9057656545724</v>
      </c>
      <c r="M181" s="160">
        <f t="shared" si="41"/>
        <v>1719.9463022550112</v>
      </c>
      <c r="N181" s="160">
        <f t="shared" si="41"/>
        <v>2221.9003200410443</v>
      </c>
      <c r="O181" s="160">
        <f t="shared" si="41"/>
        <v>2296.7229966366062</v>
      </c>
      <c r="P181" s="160">
        <f t="shared" si="41"/>
        <v>1990.0910364612532</v>
      </c>
      <c r="Q181" s="160">
        <f t="shared" si="41"/>
        <v>2069.2365899503775</v>
      </c>
    </row>
    <row r="182" spans="1:17" ht="12" customHeight="1" x14ac:dyDescent="0.25">
      <c r="A182" s="148" t="s">
        <v>60</v>
      </c>
      <c r="B182" s="156">
        <f t="shared" ref="B182:Q183" si="42">IF(B106=0,0,B106/0.086*1000000/B$14)</f>
        <v>1402.2885439128136</v>
      </c>
      <c r="C182" s="156">
        <f t="shared" si="42"/>
        <v>1458.3088834724638</v>
      </c>
      <c r="D182" s="156">
        <f t="shared" si="42"/>
        <v>1458.8313547183545</v>
      </c>
      <c r="E182" s="156">
        <f t="shared" si="42"/>
        <v>1507.3801789277063</v>
      </c>
      <c r="F182" s="156">
        <f t="shared" si="42"/>
        <v>1528.6180061948889</v>
      </c>
      <c r="G182" s="156">
        <f t="shared" si="42"/>
        <v>1406.3081115556131</v>
      </c>
      <c r="H182" s="156">
        <f t="shared" si="42"/>
        <v>1417.3400424599704</v>
      </c>
      <c r="I182" s="156">
        <f t="shared" si="42"/>
        <v>1416.4102756891787</v>
      </c>
      <c r="J182" s="156">
        <f t="shared" si="42"/>
        <v>1423.0949950637021</v>
      </c>
      <c r="K182" s="156">
        <f t="shared" si="42"/>
        <v>1322.9129814121832</v>
      </c>
      <c r="L182" s="156">
        <f t="shared" si="42"/>
        <v>1607.5694390903504</v>
      </c>
      <c r="M182" s="156">
        <f t="shared" si="42"/>
        <v>1263.5267408228917</v>
      </c>
      <c r="N182" s="156">
        <f t="shared" si="42"/>
        <v>1730.5175175961872</v>
      </c>
      <c r="O182" s="156">
        <f t="shared" si="42"/>
        <v>1777.6609758010316</v>
      </c>
      <c r="P182" s="156">
        <f t="shared" si="42"/>
        <v>1479.8048669015034</v>
      </c>
      <c r="Q182" s="156">
        <f t="shared" si="42"/>
        <v>1564.1312541238542</v>
      </c>
    </row>
    <row r="183" spans="1:17" ht="12" customHeight="1" x14ac:dyDescent="0.25">
      <c r="A183" s="148" t="s">
        <v>59</v>
      </c>
      <c r="B183" s="156">
        <f t="shared" si="42"/>
        <v>513.23954655443333</v>
      </c>
      <c r="C183" s="156">
        <f t="shared" si="42"/>
        <v>498.70425770981961</v>
      </c>
      <c r="D183" s="156">
        <f t="shared" si="42"/>
        <v>493.81556200043582</v>
      </c>
      <c r="E183" s="156">
        <f t="shared" si="42"/>
        <v>496.88977759071565</v>
      </c>
      <c r="F183" s="156">
        <f t="shared" si="42"/>
        <v>500.71112411385002</v>
      </c>
      <c r="G183" s="156">
        <f t="shared" si="42"/>
        <v>498.18024605326048</v>
      </c>
      <c r="H183" s="156">
        <f t="shared" si="42"/>
        <v>495.56428252970716</v>
      </c>
      <c r="I183" s="156">
        <f t="shared" si="42"/>
        <v>494.71377990268178</v>
      </c>
      <c r="J183" s="156">
        <f t="shared" si="42"/>
        <v>495.72820446419303</v>
      </c>
      <c r="K183" s="156">
        <f t="shared" si="42"/>
        <v>498.31001302150776</v>
      </c>
      <c r="L183" s="156">
        <f t="shared" si="42"/>
        <v>500.33632656422202</v>
      </c>
      <c r="M183" s="156">
        <f t="shared" si="42"/>
        <v>456.41956143211974</v>
      </c>
      <c r="N183" s="156">
        <f t="shared" si="42"/>
        <v>491.38280244485691</v>
      </c>
      <c r="O183" s="156">
        <f t="shared" si="42"/>
        <v>519.0620208355748</v>
      </c>
      <c r="P183" s="156">
        <f t="shared" si="42"/>
        <v>510.28616955975025</v>
      </c>
      <c r="Q183" s="156">
        <f t="shared" si="42"/>
        <v>505.10533582652329</v>
      </c>
    </row>
    <row r="184" spans="1:17" ht="12" customHeight="1" x14ac:dyDescent="0.25">
      <c r="A184" s="158" t="s">
        <v>62</v>
      </c>
      <c r="B184" s="157">
        <f t="shared" si="36"/>
        <v>1221.7773677927842</v>
      </c>
      <c r="C184" s="157">
        <f t="shared" si="36"/>
        <v>1209.3408644241683</v>
      </c>
      <c r="D184" s="157">
        <f t="shared" si="36"/>
        <v>1211.689235273426</v>
      </c>
      <c r="E184" s="157">
        <f t="shared" si="36"/>
        <v>1243.6570089161735</v>
      </c>
      <c r="F184" s="157">
        <f t="shared" si="36"/>
        <v>1240.2208936201607</v>
      </c>
      <c r="G184" s="157">
        <f t="shared" si="36"/>
        <v>1189.8936321072933</v>
      </c>
      <c r="H184" s="157">
        <f t="shared" si="36"/>
        <v>1200.5923364031953</v>
      </c>
      <c r="I184" s="157">
        <f t="shared" si="36"/>
        <v>1187.1464240633834</v>
      </c>
      <c r="J184" s="157">
        <f t="shared" si="36"/>
        <v>1226.2970406821487</v>
      </c>
      <c r="K184" s="157">
        <f t="shared" si="36"/>
        <v>1199.1846977105631</v>
      </c>
      <c r="L184" s="157">
        <f t="shared" si="36"/>
        <v>1281.0254806148341</v>
      </c>
      <c r="M184" s="157">
        <f t="shared" si="36"/>
        <v>1129.0261720489441</v>
      </c>
      <c r="N184" s="157">
        <f t="shared" si="36"/>
        <v>1284.8957893941006</v>
      </c>
      <c r="O184" s="157">
        <f t="shared" si="36"/>
        <v>1357.8060905663322</v>
      </c>
      <c r="P184" s="157">
        <f t="shared" si="36"/>
        <v>1183.7913393826893</v>
      </c>
      <c r="Q184" s="157">
        <f t="shared" si="36"/>
        <v>1231.6081324996976</v>
      </c>
    </row>
    <row r="185" spans="1:17" ht="12" customHeight="1" x14ac:dyDescent="0.25">
      <c r="A185" s="23" t="s">
        <v>57</v>
      </c>
      <c r="B185" s="156">
        <f>IF(B109=0,0,B109/0.086*1000000/B$16)</f>
        <v>1751.1583191562788</v>
      </c>
      <c r="C185" s="156">
        <f t="shared" ref="C185:Q185" si="43">IF(C109=0,0,C109/0.086*1000000/C$16)</f>
        <v>1728.5018787890324</v>
      </c>
      <c r="D185" s="156">
        <f t="shared" si="43"/>
        <v>1722.9133380677076</v>
      </c>
      <c r="E185" s="156">
        <f t="shared" si="43"/>
        <v>1698.3945406825162</v>
      </c>
      <c r="F185" s="156">
        <f t="shared" si="43"/>
        <v>1743.1025199932562</v>
      </c>
      <c r="G185" s="156">
        <f t="shared" si="43"/>
        <v>1706.7850457477041</v>
      </c>
      <c r="H185" s="156">
        <f t="shared" si="43"/>
        <v>1692.5665928103194</v>
      </c>
      <c r="I185" s="156">
        <f t="shared" si="43"/>
        <v>1703.5471065636839</v>
      </c>
      <c r="J185" s="156">
        <f t="shared" si="43"/>
        <v>1689.6677300437668</v>
      </c>
      <c r="K185" s="156">
        <f t="shared" si="43"/>
        <v>1671.1171567433503</v>
      </c>
      <c r="L185" s="156">
        <f t="shared" si="43"/>
        <v>1721.0052723137351</v>
      </c>
      <c r="M185" s="156">
        <f t="shared" si="43"/>
        <v>1613.8758940571695</v>
      </c>
      <c r="N185" s="156">
        <f t="shared" si="43"/>
        <v>1666.9359444957029</v>
      </c>
      <c r="O185" s="156">
        <f t="shared" si="43"/>
        <v>1665.370985797985</v>
      </c>
      <c r="P185" s="156">
        <f t="shared" si="43"/>
        <v>1660.492584996389</v>
      </c>
      <c r="Q185" s="156">
        <f t="shared" si="43"/>
        <v>1639.02425559071</v>
      </c>
    </row>
    <row r="186" spans="1:17" ht="12" customHeight="1" x14ac:dyDescent="0.25">
      <c r="A186" s="29" t="s">
        <v>140</v>
      </c>
      <c r="B186" s="57">
        <f>IF(B110=0,0,B110/0.086*1000000/B$17)</f>
        <v>1017.3597517324713</v>
      </c>
      <c r="C186" s="57">
        <f t="shared" ref="C186:Q186" si="44">IF(C110=0,0,C110/0.086*1000000/C$17)</f>
        <v>1018.5567594101013</v>
      </c>
      <c r="D186" s="57">
        <f t="shared" si="44"/>
        <v>1028.2460906354088</v>
      </c>
      <c r="E186" s="57">
        <f t="shared" si="44"/>
        <v>1086.2133118820975</v>
      </c>
      <c r="F186" s="57">
        <f t="shared" si="44"/>
        <v>1066.4738588073453</v>
      </c>
      <c r="G186" s="57">
        <f t="shared" si="44"/>
        <v>1014.6598947135316</v>
      </c>
      <c r="H186" s="57">
        <f t="shared" si="44"/>
        <v>1045.1528206487319</v>
      </c>
      <c r="I186" s="57">
        <f t="shared" si="44"/>
        <v>1032.2804756729081</v>
      </c>
      <c r="J186" s="57">
        <f t="shared" si="44"/>
        <v>1090.474570954864</v>
      </c>
      <c r="K186" s="57">
        <f t="shared" si="44"/>
        <v>1058.4524712535688</v>
      </c>
      <c r="L186" s="57">
        <f t="shared" si="44"/>
        <v>1159.412198444136</v>
      </c>
      <c r="M186" s="57">
        <f t="shared" si="44"/>
        <v>1003.2069600650581</v>
      </c>
      <c r="N186" s="57">
        <f t="shared" si="44"/>
        <v>1188.8135956543965</v>
      </c>
      <c r="O186" s="57">
        <f t="shared" si="44"/>
        <v>1284.483856868927</v>
      </c>
      <c r="P186" s="57">
        <f t="shared" si="44"/>
        <v>1089.4773798353649</v>
      </c>
      <c r="Q186" s="57">
        <f t="shared" si="44"/>
        <v>1151.2635676085654</v>
      </c>
    </row>
    <row r="187" spans="1:17" ht="12" customHeight="1" x14ac:dyDescent="0.25"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</row>
    <row r="188" spans="1:17" ht="12" customHeight="1" x14ac:dyDescent="0.25">
      <c r="A188" s="152" t="s">
        <v>74</v>
      </c>
      <c r="B188" s="168">
        <f>SUM(B189,B192,B194,B203)</f>
        <v>9980.8179127045296</v>
      </c>
      <c r="C188" s="168">
        <f t="shared" ref="C188:Q188" si="45">SUM(C189,C192,C194,C203)</f>
        <v>11222.01994635574</v>
      </c>
      <c r="D188" s="168">
        <f t="shared" si="45"/>
        <v>9999.2309717892276</v>
      </c>
      <c r="E188" s="168">
        <f t="shared" si="45"/>
        <v>10823.914410753332</v>
      </c>
      <c r="F188" s="168">
        <f t="shared" si="45"/>
        <v>10719.58444301985</v>
      </c>
      <c r="G188" s="168">
        <f t="shared" si="45"/>
        <v>10649.540612186922</v>
      </c>
      <c r="H188" s="168">
        <f t="shared" si="45"/>
        <v>10199.700381771481</v>
      </c>
      <c r="I188" s="168">
        <f t="shared" si="45"/>
        <v>9019.7710624052124</v>
      </c>
      <c r="J188" s="168">
        <f t="shared" si="45"/>
        <v>10339.419753006783</v>
      </c>
      <c r="K188" s="168">
        <f t="shared" si="45"/>
        <v>10017.150301240861</v>
      </c>
      <c r="L188" s="168">
        <f t="shared" si="45"/>
        <v>9708.3239466494888</v>
      </c>
      <c r="M188" s="168">
        <f t="shared" si="45"/>
        <v>8125.7803532811049</v>
      </c>
      <c r="N188" s="168">
        <f t="shared" si="45"/>
        <v>9140.0052433640139</v>
      </c>
      <c r="O188" s="168">
        <f t="shared" si="45"/>
        <v>9745.694265608774</v>
      </c>
      <c r="P188" s="168">
        <f t="shared" si="45"/>
        <v>7918.7947662774832</v>
      </c>
      <c r="Q188" s="168">
        <f t="shared" si="45"/>
        <v>8362.1148056847342</v>
      </c>
    </row>
    <row r="189" spans="1:17" ht="12" customHeight="1" x14ac:dyDescent="0.25">
      <c r="A189" s="158" t="s">
        <v>65</v>
      </c>
      <c r="B189" s="157">
        <f>SUM(B190:B191)</f>
        <v>7698.2506181143954</v>
      </c>
      <c r="C189" s="157">
        <f t="shared" ref="C189:Q189" si="46">SUM(C190:C191)</f>
        <v>8902.9265987217768</v>
      </c>
      <c r="D189" s="157">
        <f t="shared" si="46"/>
        <v>7739.7682528575642</v>
      </c>
      <c r="E189" s="157">
        <f t="shared" si="46"/>
        <v>8456.4346249139926</v>
      </c>
      <c r="F189" s="157">
        <f t="shared" si="46"/>
        <v>8381.9836766392473</v>
      </c>
      <c r="G189" s="157">
        <f t="shared" si="46"/>
        <v>8362.7012013365529</v>
      </c>
      <c r="H189" s="157">
        <f t="shared" si="46"/>
        <v>7893.3158603218944</v>
      </c>
      <c r="I189" s="157">
        <f t="shared" si="46"/>
        <v>6710.7172618237792</v>
      </c>
      <c r="J189" s="157">
        <f t="shared" si="46"/>
        <v>7941.4433378005569</v>
      </c>
      <c r="K189" s="157">
        <f t="shared" si="46"/>
        <v>7652.1490148901685</v>
      </c>
      <c r="L189" s="157">
        <f t="shared" si="46"/>
        <v>7271.4594954629811</v>
      </c>
      <c r="M189" s="157">
        <f t="shared" si="46"/>
        <v>5932.5391916768476</v>
      </c>
      <c r="N189" s="157">
        <f t="shared" si="46"/>
        <v>6620.7173316278886</v>
      </c>
      <c r="O189" s="157">
        <f t="shared" si="46"/>
        <v>7094.3253355229954</v>
      </c>
      <c r="P189" s="157">
        <f t="shared" si="46"/>
        <v>5473.7397775599075</v>
      </c>
      <c r="Q189" s="157">
        <f t="shared" si="46"/>
        <v>5854.1443798987675</v>
      </c>
    </row>
    <row r="190" spans="1:17" ht="12" customHeight="1" x14ac:dyDescent="0.25">
      <c r="A190" s="23" t="s">
        <v>166</v>
      </c>
      <c r="B190" s="156">
        <f>IF(B114=0,0,B114/0.086*1000000/B$7)</f>
        <v>7551.6739251587378</v>
      </c>
      <c r="C190" s="156">
        <f t="shared" ref="C190:Q191" si="47">IF(C114=0,0,C114/0.086*1000000/C$7)</f>
        <v>8725.2582628120745</v>
      </c>
      <c r="D190" s="156">
        <f t="shared" si="47"/>
        <v>7572.3881905545668</v>
      </c>
      <c r="E190" s="156">
        <f t="shared" si="47"/>
        <v>8217.0883429363403</v>
      </c>
      <c r="F190" s="156">
        <f t="shared" si="47"/>
        <v>8163.8538506273935</v>
      </c>
      <c r="G190" s="156">
        <f t="shared" si="47"/>
        <v>8224.2943435304078</v>
      </c>
      <c r="H190" s="156">
        <f t="shared" si="47"/>
        <v>7730.2554732567332</v>
      </c>
      <c r="I190" s="156">
        <f t="shared" si="47"/>
        <v>6571.6630139722538</v>
      </c>
      <c r="J190" s="156">
        <f t="shared" si="47"/>
        <v>7728.0593320495918</v>
      </c>
      <c r="K190" s="156">
        <f t="shared" si="47"/>
        <v>7503.1956853614574</v>
      </c>
      <c r="L190" s="156">
        <f t="shared" si="47"/>
        <v>7009.9861049940637</v>
      </c>
      <c r="M190" s="156">
        <f t="shared" si="47"/>
        <v>5826.7373473976331</v>
      </c>
      <c r="N190" s="156">
        <f t="shared" si="47"/>
        <v>6348.9687311726602</v>
      </c>
      <c r="O190" s="156">
        <f t="shared" si="47"/>
        <v>6721.0945210216441</v>
      </c>
      <c r="P190" s="156">
        <f t="shared" si="47"/>
        <v>5318.5461606634608</v>
      </c>
      <c r="Q190" s="156">
        <f t="shared" si="47"/>
        <v>5621.5622078202096</v>
      </c>
    </row>
    <row r="191" spans="1:17" ht="12" customHeight="1" x14ac:dyDescent="0.25">
      <c r="A191" s="23" t="s">
        <v>60</v>
      </c>
      <c r="B191" s="156">
        <f>IF(B115=0,0,B115/0.086*1000000/B$7)</f>
        <v>146.5766929556579</v>
      </c>
      <c r="C191" s="156">
        <f t="shared" si="47"/>
        <v>177.6683359097018</v>
      </c>
      <c r="D191" s="156">
        <f t="shared" si="47"/>
        <v>167.38006230299703</v>
      </c>
      <c r="E191" s="156">
        <f t="shared" si="47"/>
        <v>239.34628197765178</v>
      </c>
      <c r="F191" s="156">
        <f t="shared" si="47"/>
        <v>218.12982601185388</v>
      </c>
      <c r="G191" s="156">
        <f t="shared" si="47"/>
        <v>138.4068578061445</v>
      </c>
      <c r="H191" s="156">
        <f t="shared" si="47"/>
        <v>163.06038706516114</v>
      </c>
      <c r="I191" s="156">
        <f t="shared" si="47"/>
        <v>139.05424785152493</v>
      </c>
      <c r="J191" s="156">
        <f t="shared" si="47"/>
        <v>213.3840057509652</v>
      </c>
      <c r="K191" s="156">
        <f t="shared" si="47"/>
        <v>148.95332952871132</v>
      </c>
      <c r="L191" s="156">
        <f t="shared" si="47"/>
        <v>261.47339046891699</v>
      </c>
      <c r="M191" s="156">
        <f t="shared" si="47"/>
        <v>105.80184427921489</v>
      </c>
      <c r="N191" s="156">
        <f t="shared" si="47"/>
        <v>271.74860045522803</v>
      </c>
      <c r="O191" s="156">
        <f t="shared" si="47"/>
        <v>373.23081450135084</v>
      </c>
      <c r="P191" s="156">
        <f t="shared" si="47"/>
        <v>155.193616896447</v>
      </c>
      <c r="Q191" s="156">
        <f t="shared" si="47"/>
        <v>232.58217207855765</v>
      </c>
    </row>
    <row r="192" spans="1:17" ht="12" customHeight="1" x14ac:dyDescent="0.25">
      <c r="A192" s="158" t="s">
        <v>112</v>
      </c>
      <c r="B192" s="157">
        <f>B193</f>
        <v>22.696290300521227</v>
      </c>
      <c r="C192" s="157">
        <f t="shared" ref="C192:Q192" si="48">C193</f>
        <v>23.427219844970544</v>
      </c>
      <c r="D192" s="157">
        <f t="shared" si="48"/>
        <v>24.948549412831021</v>
      </c>
      <c r="E192" s="157">
        <f t="shared" si="48"/>
        <v>25.386943313307182</v>
      </c>
      <c r="F192" s="157">
        <f t="shared" si="48"/>
        <v>26.37365096782645</v>
      </c>
      <c r="G192" s="157">
        <f t="shared" si="48"/>
        <v>28.320819326938345</v>
      </c>
      <c r="H192" s="157">
        <f t="shared" si="48"/>
        <v>29.372324409614986</v>
      </c>
      <c r="I192" s="157">
        <f t="shared" si="48"/>
        <v>30.931581123385307</v>
      </c>
      <c r="J192" s="157">
        <f t="shared" si="48"/>
        <v>33.111640663241538</v>
      </c>
      <c r="K192" s="157">
        <f t="shared" si="48"/>
        <v>35.422608994659811</v>
      </c>
      <c r="L192" s="157">
        <f t="shared" si="48"/>
        <v>37.604321260788531</v>
      </c>
      <c r="M192" s="157">
        <f t="shared" si="48"/>
        <v>38.193752648884114</v>
      </c>
      <c r="N192" s="157">
        <f t="shared" si="48"/>
        <v>40.624396696127981</v>
      </c>
      <c r="O192" s="157">
        <f t="shared" si="48"/>
        <v>46.347850860676743</v>
      </c>
      <c r="P192" s="157">
        <f t="shared" si="48"/>
        <v>47.321883593658335</v>
      </c>
      <c r="Q192" s="157">
        <f t="shared" si="48"/>
        <v>52.163788744986448</v>
      </c>
    </row>
    <row r="193" spans="1:17" ht="12" customHeight="1" x14ac:dyDescent="0.25">
      <c r="A193" s="23" t="s">
        <v>60</v>
      </c>
      <c r="B193" s="156">
        <f t="shared" ref="B193:Q194" si="49">IF(B117=0,0,B117/0.086*1000000/B$5)</f>
        <v>22.696290300521227</v>
      </c>
      <c r="C193" s="156">
        <f t="shared" si="49"/>
        <v>23.427219844970544</v>
      </c>
      <c r="D193" s="156">
        <f t="shared" si="49"/>
        <v>24.948549412831021</v>
      </c>
      <c r="E193" s="156">
        <f t="shared" si="49"/>
        <v>25.386943313307182</v>
      </c>
      <c r="F193" s="156">
        <f t="shared" si="49"/>
        <v>26.37365096782645</v>
      </c>
      <c r="G193" s="156">
        <f t="shared" si="49"/>
        <v>28.320819326938345</v>
      </c>
      <c r="H193" s="156">
        <f t="shared" si="49"/>
        <v>29.372324409614986</v>
      </c>
      <c r="I193" s="156">
        <f t="shared" si="49"/>
        <v>30.931581123385307</v>
      </c>
      <c r="J193" s="156">
        <f t="shared" si="49"/>
        <v>33.111640663241538</v>
      </c>
      <c r="K193" s="156">
        <f t="shared" si="49"/>
        <v>35.422608994659811</v>
      </c>
      <c r="L193" s="156">
        <f t="shared" si="49"/>
        <v>37.604321260788531</v>
      </c>
      <c r="M193" s="156">
        <f t="shared" si="49"/>
        <v>38.193752648884114</v>
      </c>
      <c r="N193" s="156">
        <f t="shared" si="49"/>
        <v>40.624396696127981</v>
      </c>
      <c r="O193" s="156">
        <f t="shared" si="49"/>
        <v>46.347850860676743</v>
      </c>
      <c r="P193" s="156">
        <f t="shared" si="49"/>
        <v>47.321883593658335</v>
      </c>
      <c r="Q193" s="156">
        <f t="shared" si="49"/>
        <v>52.163788744986448</v>
      </c>
    </row>
    <row r="194" spans="1:17" ht="12" customHeight="1" x14ac:dyDescent="0.25">
      <c r="A194" s="158" t="s">
        <v>63</v>
      </c>
      <c r="B194" s="157">
        <f t="shared" si="49"/>
        <v>1461.9534728701271</v>
      </c>
      <c r="C194" s="157">
        <f t="shared" si="49"/>
        <v>1495.0489109245023</v>
      </c>
      <c r="D194" s="157">
        <f t="shared" si="49"/>
        <v>1423.9586724770543</v>
      </c>
      <c r="E194" s="157">
        <f t="shared" si="49"/>
        <v>1493.9195642047064</v>
      </c>
      <c r="F194" s="157">
        <f t="shared" si="49"/>
        <v>1464.6656874268297</v>
      </c>
      <c r="G194" s="157">
        <f t="shared" si="49"/>
        <v>1441.9370975611635</v>
      </c>
      <c r="H194" s="157">
        <f t="shared" si="49"/>
        <v>1436.4627950810104</v>
      </c>
      <c r="I194" s="157">
        <f t="shared" si="49"/>
        <v>1437.2998116661115</v>
      </c>
      <c r="J194" s="157">
        <f t="shared" si="49"/>
        <v>1480.2988271878774</v>
      </c>
      <c r="K194" s="157">
        <f t="shared" si="49"/>
        <v>1465.2158392584331</v>
      </c>
      <c r="L194" s="157">
        <f t="shared" si="49"/>
        <v>1458.6745652504048</v>
      </c>
      <c r="M194" s="157">
        <f t="shared" si="49"/>
        <v>1324.980163922462</v>
      </c>
      <c r="N194" s="157">
        <f t="shared" si="49"/>
        <v>1514.6259389442723</v>
      </c>
      <c r="O194" s="157">
        <f t="shared" si="49"/>
        <v>1569.9965631304567</v>
      </c>
      <c r="P194" s="157">
        <f t="shared" si="49"/>
        <v>1490.9638229286059</v>
      </c>
      <c r="Q194" s="157">
        <f t="shared" si="49"/>
        <v>1504.1418727022722</v>
      </c>
    </row>
    <row r="195" spans="1:17" ht="12" customHeight="1" x14ac:dyDescent="0.25">
      <c r="A195" s="167" t="s">
        <v>165</v>
      </c>
      <c r="B195" s="132">
        <f>IF(B119=0,0,B119/0.086*1000000/B$11)</f>
        <v>1417.7846570547097</v>
      </c>
      <c r="C195" s="132">
        <f t="shared" ref="C195:Q195" si="50">IF(C119=0,0,C119/0.086*1000000/C$11)</f>
        <v>1457.5912952594608</v>
      </c>
      <c r="D195" s="132">
        <f t="shared" si="50"/>
        <v>1352.603541536927</v>
      </c>
      <c r="E195" s="132">
        <f t="shared" si="50"/>
        <v>1429.1060089585637</v>
      </c>
      <c r="F195" s="132">
        <f t="shared" si="50"/>
        <v>1375.0306240355239</v>
      </c>
      <c r="G195" s="132">
        <f t="shared" si="50"/>
        <v>1395.1822612541766</v>
      </c>
      <c r="H195" s="132">
        <f t="shared" si="50"/>
        <v>1379.5311102823318</v>
      </c>
      <c r="I195" s="132">
        <f t="shared" si="50"/>
        <v>1370.2750551410973</v>
      </c>
      <c r="J195" s="132">
        <f t="shared" si="50"/>
        <v>1430.1314345449755</v>
      </c>
      <c r="K195" s="132">
        <f t="shared" si="50"/>
        <v>1448.9504424886843</v>
      </c>
      <c r="L195" s="132">
        <f t="shared" si="50"/>
        <v>1329.4275536821092</v>
      </c>
      <c r="M195" s="132">
        <f t="shared" si="50"/>
        <v>1289.6713732618489</v>
      </c>
      <c r="N195" s="132">
        <f t="shared" si="50"/>
        <v>1419.2052180990927</v>
      </c>
      <c r="O195" s="132">
        <f t="shared" si="50"/>
        <v>1450.3173566095868</v>
      </c>
      <c r="P195" s="132">
        <f t="shared" si="50"/>
        <v>1433.8367069016242</v>
      </c>
      <c r="Q195" s="132">
        <f t="shared" si="50"/>
        <v>1424.0526233143755</v>
      </c>
    </row>
    <row r="196" spans="1:17" ht="12" customHeight="1" x14ac:dyDescent="0.25">
      <c r="A196" s="167" t="s">
        <v>164</v>
      </c>
      <c r="B196" s="132">
        <f>IF(B120=0,0,B120/0.086*1000000/B$12)</f>
        <v>1417.7861577553392</v>
      </c>
      <c r="C196" s="132">
        <f t="shared" ref="C196:Q196" si="51">IF(C120=0,0,C120/0.086*1000000/C$12)</f>
        <v>1447.7163812572046</v>
      </c>
      <c r="D196" s="132">
        <f t="shared" si="51"/>
        <v>1374.4880603788388</v>
      </c>
      <c r="E196" s="132">
        <f t="shared" si="51"/>
        <v>1428.5164350546756</v>
      </c>
      <c r="F196" s="132">
        <f t="shared" si="51"/>
        <v>1398.1351474287878</v>
      </c>
      <c r="G196" s="132">
        <f t="shared" si="51"/>
        <v>1410.2083830464153</v>
      </c>
      <c r="H196" s="132">
        <f t="shared" si="51"/>
        <v>1405.5072122581496</v>
      </c>
      <c r="I196" s="132">
        <f t="shared" si="51"/>
        <v>1403.878139171959</v>
      </c>
      <c r="J196" s="132">
        <f t="shared" si="51"/>
        <v>1452.3427513539677</v>
      </c>
      <c r="K196" s="132">
        <f t="shared" si="51"/>
        <v>1470.4574457971942</v>
      </c>
      <c r="L196" s="132">
        <f t="shared" si="51"/>
        <v>1394.0800155828915</v>
      </c>
      <c r="M196" s="132">
        <f t="shared" si="51"/>
        <v>1324.8964997517048</v>
      </c>
      <c r="N196" s="132">
        <f t="shared" si="51"/>
        <v>1473.1794736053721</v>
      </c>
      <c r="O196" s="132">
        <f t="shared" si="51"/>
        <v>1489.3039222879404</v>
      </c>
      <c r="P196" s="132">
        <f t="shared" si="51"/>
        <v>1467.6387670619843</v>
      </c>
      <c r="Q196" s="132">
        <f t="shared" si="51"/>
        <v>1452.7380148727261</v>
      </c>
    </row>
    <row r="197" spans="1:17" ht="12" customHeight="1" x14ac:dyDescent="0.25">
      <c r="A197" s="166" t="s">
        <v>163</v>
      </c>
      <c r="B197" s="165">
        <f t="shared" ref="B197:Q198" si="52">IF(B121=0,0,B121/0.086*1000000/B$12)</f>
        <v>904.54661120090589</v>
      </c>
      <c r="C197" s="165">
        <f t="shared" si="52"/>
        <v>949.01212354738482</v>
      </c>
      <c r="D197" s="165">
        <f t="shared" si="52"/>
        <v>880.67249837840336</v>
      </c>
      <c r="E197" s="165">
        <f t="shared" si="52"/>
        <v>931.62665746395953</v>
      </c>
      <c r="F197" s="165">
        <f t="shared" si="52"/>
        <v>897.42402331493804</v>
      </c>
      <c r="G197" s="165">
        <f t="shared" si="52"/>
        <v>912.02813699315482</v>
      </c>
      <c r="H197" s="165">
        <f t="shared" si="52"/>
        <v>909.94292972844244</v>
      </c>
      <c r="I197" s="165">
        <f t="shared" si="52"/>
        <v>909.16435926927761</v>
      </c>
      <c r="J197" s="165">
        <f t="shared" si="52"/>
        <v>956.61454688977506</v>
      </c>
      <c r="K197" s="165">
        <f t="shared" si="52"/>
        <v>972.14743277568641</v>
      </c>
      <c r="L197" s="165">
        <f t="shared" si="52"/>
        <v>893.74368901866978</v>
      </c>
      <c r="M197" s="165">
        <f t="shared" si="52"/>
        <v>868.4769383195852</v>
      </c>
      <c r="N197" s="165">
        <f t="shared" si="52"/>
        <v>981.79667116051519</v>
      </c>
      <c r="O197" s="165">
        <f t="shared" si="52"/>
        <v>970.24190145236582</v>
      </c>
      <c r="P197" s="165">
        <f t="shared" si="52"/>
        <v>957.3525975022344</v>
      </c>
      <c r="Q197" s="165">
        <f t="shared" si="52"/>
        <v>947.63267904620284</v>
      </c>
    </row>
    <row r="198" spans="1:17" ht="12" customHeight="1" x14ac:dyDescent="0.25">
      <c r="A198" s="147" t="s">
        <v>59</v>
      </c>
      <c r="B198" s="164">
        <f t="shared" si="52"/>
        <v>513.23954655443322</v>
      </c>
      <c r="C198" s="164">
        <f t="shared" si="52"/>
        <v>498.70425770981967</v>
      </c>
      <c r="D198" s="164">
        <f t="shared" si="52"/>
        <v>493.81556200043548</v>
      </c>
      <c r="E198" s="164">
        <f t="shared" si="52"/>
        <v>496.88977759071594</v>
      </c>
      <c r="F198" s="164">
        <f t="shared" si="52"/>
        <v>500.71112411384973</v>
      </c>
      <c r="G198" s="164">
        <f t="shared" si="52"/>
        <v>498.18024605326036</v>
      </c>
      <c r="H198" s="164">
        <f t="shared" si="52"/>
        <v>495.56428252970733</v>
      </c>
      <c r="I198" s="164">
        <f t="shared" si="52"/>
        <v>494.71377990268144</v>
      </c>
      <c r="J198" s="164">
        <f t="shared" si="52"/>
        <v>495.72820446419269</v>
      </c>
      <c r="K198" s="164">
        <f t="shared" si="52"/>
        <v>498.3100130215077</v>
      </c>
      <c r="L198" s="164">
        <f t="shared" si="52"/>
        <v>500.33632656422168</v>
      </c>
      <c r="M198" s="164">
        <f t="shared" si="52"/>
        <v>456.41956143211956</v>
      </c>
      <c r="N198" s="164">
        <f t="shared" si="52"/>
        <v>491.38280244485685</v>
      </c>
      <c r="O198" s="164">
        <f t="shared" si="52"/>
        <v>519.06202083557457</v>
      </c>
      <c r="P198" s="164">
        <f t="shared" si="52"/>
        <v>510.28616955974979</v>
      </c>
      <c r="Q198" s="164">
        <f t="shared" si="52"/>
        <v>505.10533582652323</v>
      </c>
    </row>
    <row r="199" spans="1:17" ht="12" customHeight="1" x14ac:dyDescent="0.25">
      <c r="A199" s="163" t="s">
        <v>142</v>
      </c>
      <c r="B199" s="162">
        <f>IF(B123=0,0,B123/0.086*1000000/B$13)</f>
        <v>1551.1341150088892</v>
      </c>
      <c r="C199" s="162">
        <f t="shared" ref="C199:Q199" si="53">IF(C123=0,0,C123/0.086*1000000/C$13)</f>
        <v>1584.2729193962446</v>
      </c>
      <c r="D199" s="162">
        <f t="shared" si="53"/>
        <v>1592.32991787643</v>
      </c>
      <c r="E199" s="162">
        <f t="shared" si="53"/>
        <v>1653.1042759272386</v>
      </c>
      <c r="F199" s="162">
        <f t="shared" si="53"/>
        <v>1686.7526525005053</v>
      </c>
      <c r="G199" s="162">
        <f t="shared" si="53"/>
        <v>1561.9627823923304</v>
      </c>
      <c r="H199" s="162">
        <f t="shared" si="53"/>
        <v>1585.4276159778278</v>
      </c>
      <c r="I199" s="162">
        <f t="shared" si="53"/>
        <v>1600.7018402861224</v>
      </c>
      <c r="J199" s="162">
        <f t="shared" si="53"/>
        <v>1621.7847341551144</v>
      </c>
      <c r="K199" s="162">
        <f t="shared" si="53"/>
        <v>1510.0047014855338</v>
      </c>
      <c r="L199" s="162">
        <f t="shared" si="53"/>
        <v>1844.6985989947373</v>
      </c>
      <c r="M199" s="162">
        <f t="shared" si="53"/>
        <v>1454.5047750264996</v>
      </c>
      <c r="N199" s="162">
        <f t="shared" si="53"/>
        <v>1938.2791071155129</v>
      </c>
      <c r="O199" s="162">
        <f t="shared" si="53"/>
        <v>2073.452910957747</v>
      </c>
      <c r="P199" s="162">
        <f t="shared" si="53"/>
        <v>1737.5335230220091</v>
      </c>
      <c r="Q199" s="162">
        <f t="shared" si="53"/>
        <v>1857.2025796813091</v>
      </c>
    </row>
    <row r="200" spans="1:17" ht="12" customHeight="1" x14ac:dyDescent="0.25">
      <c r="A200" s="161" t="s">
        <v>141</v>
      </c>
      <c r="B200" s="160">
        <f>IF(B124=0,0,B124/0.086*1000000/B$14)</f>
        <v>1502.863111930111</v>
      </c>
      <c r="C200" s="160">
        <f t="shared" ref="C200:Q200" si="54">IF(C124=0,0,C124/0.086*1000000/C$14)</f>
        <v>1528.4816553174014</v>
      </c>
      <c r="D200" s="160">
        <f t="shared" si="54"/>
        <v>1528.8325459116472</v>
      </c>
      <c r="E200" s="160">
        <f t="shared" si="54"/>
        <v>1571.2406326893065</v>
      </c>
      <c r="F200" s="160">
        <f t="shared" si="54"/>
        <v>1597.2278676721526</v>
      </c>
      <c r="G200" s="160">
        <f t="shared" si="54"/>
        <v>1513.0865745316926</v>
      </c>
      <c r="H200" s="160">
        <f t="shared" si="54"/>
        <v>1531.352654809531</v>
      </c>
      <c r="I200" s="160">
        <f t="shared" si="54"/>
        <v>1547.7068504153854</v>
      </c>
      <c r="J200" s="160">
        <f t="shared" si="54"/>
        <v>1558.1066444855871</v>
      </c>
      <c r="K200" s="160">
        <f t="shared" si="54"/>
        <v>1488.8573295204051</v>
      </c>
      <c r="L200" s="160">
        <f t="shared" si="54"/>
        <v>1709.6957351842632</v>
      </c>
      <c r="M200" s="160">
        <f t="shared" si="54"/>
        <v>1407.0117144054464</v>
      </c>
      <c r="N200" s="160">
        <f t="shared" si="54"/>
        <v>1796.7680423200804</v>
      </c>
      <c r="O200" s="160">
        <f t="shared" si="54"/>
        <v>1875.0628848444512</v>
      </c>
      <c r="P200" s="160">
        <f t="shared" si="54"/>
        <v>1646.8295896525078</v>
      </c>
      <c r="Q200" s="160">
        <f t="shared" si="54"/>
        <v>1717.0950222216777</v>
      </c>
    </row>
    <row r="201" spans="1:17" ht="12" customHeight="1" x14ac:dyDescent="0.25">
      <c r="A201" s="148" t="s">
        <v>60</v>
      </c>
      <c r="B201" s="156">
        <f t="shared" ref="B201:Q202" si="55">IF(B125=0,0,B125/0.086*1000000/B$14)</f>
        <v>989.62356537567757</v>
      </c>
      <c r="C201" s="156">
        <f t="shared" si="55"/>
        <v>1029.7773976075819</v>
      </c>
      <c r="D201" s="156">
        <f t="shared" si="55"/>
        <v>1035.0169839112114</v>
      </c>
      <c r="E201" s="156">
        <f t="shared" si="55"/>
        <v>1074.3508550985912</v>
      </c>
      <c r="F201" s="156">
        <f t="shared" si="55"/>
        <v>1096.5167435583023</v>
      </c>
      <c r="G201" s="156">
        <f t="shared" si="55"/>
        <v>1014.9063284784322</v>
      </c>
      <c r="H201" s="156">
        <f t="shared" si="55"/>
        <v>1035.7883722798235</v>
      </c>
      <c r="I201" s="156">
        <f t="shared" si="55"/>
        <v>1052.9930705127035</v>
      </c>
      <c r="J201" s="156">
        <f t="shared" si="55"/>
        <v>1062.3784400213942</v>
      </c>
      <c r="K201" s="156">
        <f t="shared" si="55"/>
        <v>990.5473164988972</v>
      </c>
      <c r="L201" s="156">
        <f t="shared" si="55"/>
        <v>1209.3594086200414</v>
      </c>
      <c r="M201" s="156">
        <f t="shared" si="55"/>
        <v>950.59215297332639</v>
      </c>
      <c r="N201" s="156">
        <f t="shared" si="55"/>
        <v>1305.385239875224</v>
      </c>
      <c r="O201" s="156">
        <f t="shared" si="55"/>
        <v>1356.0008640088768</v>
      </c>
      <c r="P201" s="156">
        <f t="shared" si="55"/>
        <v>1136.5434200927575</v>
      </c>
      <c r="Q201" s="156">
        <f t="shared" si="55"/>
        <v>1211.9896863951546</v>
      </c>
    </row>
    <row r="202" spans="1:17" ht="12" customHeight="1" x14ac:dyDescent="0.25">
      <c r="A202" s="148" t="s">
        <v>59</v>
      </c>
      <c r="B202" s="156">
        <f t="shared" si="55"/>
        <v>513.23954655443333</v>
      </c>
      <c r="C202" s="156">
        <f t="shared" si="55"/>
        <v>498.70425770981961</v>
      </c>
      <c r="D202" s="156">
        <f t="shared" si="55"/>
        <v>493.81556200043582</v>
      </c>
      <c r="E202" s="156">
        <f t="shared" si="55"/>
        <v>496.88977759071565</v>
      </c>
      <c r="F202" s="156">
        <f t="shared" si="55"/>
        <v>500.71112411385002</v>
      </c>
      <c r="G202" s="156">
        <f t="shared" si="55"/>
        <v>498.18024605326048</v>
      </c>
      <c r="H202" s="156">
        <f t="shared" si="55"/>
        <v>495.56428252970727</v>
      </c>
      <c r="I202" s="156">
        <f t="shared" si="55"/>
        <v>494.71377990268189</v>
      </c>
      <c r="J202" s="156">
        <f t="shared" si="55"/>
        <v>495.72820446419297</v>
      </c>
      <c r="K202" s="156">
        <f t="shared" si="55"/>
        <v>498.31001302150776</v>
      </c>
      <c r="L202" s="156">
        <f t="shared" si="55"/>
        <v>500.33632656422185</v>
      </c>
      <c r="M202" s="156">
        <f t="shared" si="55"/>
        <v>456.41956143211979</v>
      </c>
      <c r="N202" s="156">
        <f t="shared" si="55"/>
        <v>491.38280244485674</v>
      </c>
      <c r="O202" s="156">
        <f t="shared" si="55"/>
        <v>519.06202083557457</v>
      </c>
      <c r="P202" s="156">
        <f t="shared" si="55"/>
        <v>510.28616955975014</v>
      </c>
      <c r="Q202" s="156">
        <f t="shared" si="55"/>
        <v>505.105335826523</v>
      </c>
    </row>
    <row r="203" spans="1:17" ht="12" customHeight="1" x14ac:dyDescent="0.25">
      <c r="A203" s="158" t="s">
        <v>62</v>
      </c>
      <c r="B203" s="157">
        <f t="shared" ref="B203:Q203" si="56">IF(B127=0,0,B127/0.086*1000000/B$5)</f>
        <v>797.91753141948629</v>
      </c>
      <c r="C203" s="157">
        <f t="shared" si="56"/>
        <v>800.61721686449027</v>
      </c>
      <c r="D203" s="157">
        <f t="shared" si="56"/>
        <v>810.55549704177758</v>
      </c>
      <c r="E203" s="157">
        <f t="shared" si="56"/>
        <v>848.17327832132457</v>
      </c>
      <c r="F203" s="157">
        <f t="shared" si="56"/>
        <v>846.56142798594726</v>
      </c>
      <c r="G203" s="157">
        <f t="shared" si="56"/>
        <v>816.5814939622677</v>
      </c>
      <c r="H203" s="157">
        <f t="shared" si="56"/>
        <v>840.54940195896029</v>
      </c>
      <c r="I203" s="157">
        <f t="shared" si="56"/>
        <v>840.82240779193728</v>
      </c>
      <c r="J203" s="157">
        <f t="shared" si="56"/>
        <v>884.56594735510782</v>
      </c>
      <c r="K203" s="157">
        <f t="shared" si="56"/>
        <v>864.36283809760096</v>
      </c>
      <c r="L203" s="157">
        <f t="shared" si="56"/>
        <v>940.58556467531434</v>
      </c>
      <c r="M203" s="157">
        <f t="shared" si="56"/>
        <v>830.06724503291093</v>
      </c>
      <c r="N203" s="157">
        <f t="shared" si="56"/>
        <v>964.0375760957254</v>
      </c>
      <c r="O203" s="157">
        <f t="shared" si="56"/>
        <v>1035.0245160946452</v>
      </c>
      <c r="P203" s="157">
        <f t="shared" si="56"/>
        <v>906.7692821953118</v>
      </c>
      <c r="Q203" s="157">
        <f t="shared" si="56"/>
        <v>951.66476433870889</v>
      </c>
    </row>
    <row r="204" spans="1:17" ht="12" customHeight="1" x14ac:dyDescent="0.25">
      <c r="A204" s="23" t="s">
        <v>57</v>
      </c>
      <c r="B204" s="156">
        <f>IF(B128=0,0,B128/0.086*1000000/B$16)</f>
        <v>739.98432110136253</v>
      </c>
      <c r="C204" s="156">
        <f t="shared" ref="C204:Q204" si="57">IF(C128=0,0,C128/0.086*1000000/C$16)</f>
        <v>734.99183559560913</v>
      </c>
      <c r="D204" s="156">
        <f t="shared" si="57"/>
        <v>738.98746530697395</v>
      </c>
      <c r="E204" s="156">
        <f t="shared" si="57"/>
        <v>734.81615825033748</v>
      </c>
      <c r="F204" s="156">
        <f t="shared" si="57"/>
        <v>762.83131570526655</v>
      </c>
      <c r="G204" s="156">
        <f t="shared" si="57"/>
        <v>755.57213091820915</v>
      </c>
      <c r="H204" s="156">
        <f t="shared" si="57"/>
        <v>756.8879020406265</v>
      </c>
      <c r="I204" s="156">
        <f t="shared" si="57"/>
        <v>772.24815273024774</v>
      </c>
      <c r="J204" s="156">
        <f t="shared" si="57"/>
        <v>778.49693704999277</v>
      </c>
      <c r="K204" s="156">
        <f t="shared" si="57"/>
        <v>773.93924710734279</v>
      </c>
      <c r="L204" s="156">
        <f t="shared" si="57"/>
        <v>800.81572967089289</v>
      </c>
      <c r="M204" s="156">
        <f t="shared" si="57"/>
        <v>754.39300459170784</v>
      </c>
      <c r="N204" s="156">
        <f t="shared" si="57"/>
        <v>784.22783695977614</v>
      </c>
      <c r="O204" s="156">
        <f t="shared" si="57"/>
        <v>788.8101534398528</v>
      </c>
      <c r="P204" s="156">
        <f t="shared" si="57"/>
        <v>788.22199313763849</v>
      </c>
      <c r="Q204" s="156">
        <f t="shared" si="57"/>
        <v>781.75568719841317</v>
      </c>
    </row>
    <row r="205" spans="1:17" ht="12" customHeight="1" x14ac:dyDescent="0.25">
      <c r="A205" s="29" t="s">
        <v>140</v>
      </c>
      <c r="B205" s="57">
        <f>IF(B129=0,0,B129/0.086*1000000/B$17)</f>
        <v>820.28812997134082</v>
      </c>
      <c r="C205" s="57">
        <f t="shared" ref="C205:Q205" si="58">IF(C129=0,0,C129/0.086*1000000/C$17)</f>
        <v>824.7335878653206</v>
      </c>
      <c r="D205" s="57">
        <f t="shared" si="58"/>
        <v>836.23633784178344</v>
      </c>
      <c r="E205" s="57">
        <f t="shared" si="58"/>
        <v>887.42089441271503</v>
      </c>
      <c r="F205" s="57">
        <f t="shared" si="58"/>
        <v>875.49042035784032</v>
      </c>
      <c r="G205" s="57">
        <f t="shared" si="58"/>
        <v>837.26455895444576</v>
      </c>
      <c r="H205" s="57">
        <f t="shared" si="58"/>
        <v>866.98229527652518</v>
      </c>
      <c r="I205" s="57">
        <f t="shared" si="58"/>
        <v>861.38747946047215</v>
      </c>
      <c r="J205" s="57">
        <f t="shared" si="58"/>
        <v>915.6567247217497</v>
      </c>
      <c r="K205" s="57">
        <f t="shared" si="58"/>
        <v>891.32752984687386</v>
      </c>
      <c r="L205" s="57">
        <f t="shared" si="58"/>
        <v>979.21885807660999</v>
      </c>
      <c r="M205" s="57">
        <f t="shared" si="58"/>
        <v>849.70482110566729</v>
      </c>
      <c r="N205" s="57">
        <f t="shared" si="58"/>
        <v>1009.259299417849</v>
      </c>
      <c r="O205" s="57">
        <f t="shared" si="58"/>
        <v>1093.7210296373732</v>
      </c>
      <c r="P205" s="57">
        <f t="shared" si="58"/>
        <v>930.22351968159455</v>
      </c>
      <c r="Q205" s="57">
        <f t="shared" si="58"/>
        <v>985.17171239545405</v>
      </c>
    </row>
    <row r="206" spans="1:17" ht="12" customHeight="1" x14ac:dyDescent="0.25"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</row>
    <row r="207" spans="1:17" ht="12" customHeight="1" x14ac:dyDescent="0.25">
      <c r="A207" s="152" t="s">
        <v>197</v>
      </c>
      <c r="B207" s="168">
        <f>SUM(B208,B211,B213,B222)</f>
        <v>3926.7423903921112</v>
      </c>
      <c r="C207" s="168">
        <f t="shared" ref="C207:Q207" si="59">SUM(C208,C211,C213,C222)</f>
        <v>4454.2936937369077</v>
      </c>
      <c r="D207" s="168">
        <f t="shared" si="59"/>
        <v>3883.5963324727113</v>
      </c>
      <c r="E207" s="168">
        <f t="shared" si="59"/>
        <v>4171.1144161560833</v>
      </c>
      <c r="F207" s="168">
        <f t="shared" si="59"/>
        <v>4105.5120844082248</v>
      </c>
      <c r="G207" s="168">
        <f t="shared" si="59"/>
        <v>4112.3249846296285</v>
      </c>
      <c r="H207" s="168">
        <f t="shared" si="59"/>
        <v>3875.1100273722582</v>
      </c>
      <c r="I207" s="168">
        <f t="shared" si="59"/>
        <v>3342.1635233321367</v>
      </c>
      <c r="J207" s="168">
        <f t="shared" si="59"/>
        <v>3838.8519755146467</v>
      </c>
      <c r="K207" s="168">
        <f t="shared" si="59"/>
        <v>3717.1768002000258</v>
      </c>
      <c r="L207" s="168">
        <f t="shared" si="59"/>
        <v>3442.3478572901568</v>
      </c>
      <c r="M207" s="168">
        <f t="shared" si="59"/>
        <v>2927.5036636509308</v>
      </c>
      <c r="N207" s="168">
        <f t="shared" si="59"/>
        <v>3180.7190969718754</v>
      </c>
      <c r="O207" s="168">
        <f t="shared" si="59"/>
        <v>3297.0419292054485</v>
      </c>
      <c r="P207" s="168">
        <f t="shared" si="59"/>
        <v>2693.8702092102835</v>
      </c>
      <c r="Q207" s="168">
        <f t="shared" si="59"/>
        <v>2783.3501038290938</v>
      </c>
    </row>
    <row r="208" spans="1:17" ht="12" customHeight="1" x14ac:dyDescent="0.25">
      <c r="A208" s="158" t="s">
        <v>65</v>
      </c>
      <c r="B208" s="157">
        <f>SUM(B209:B210)</f>
        <v>3348.0716151588031</v>
      </c>
      <c r="C208" s="157">
        <f t="shared" ref="C208:Q208" si="60">SUM(C209:C210)</f>
        <v>3845.1917491220393</v>
      </c>
      <c r="D208" s="157">
        <f t="shared" si="60"/>
        <v>3313.8629930653428</v>
      </c>
      <c r="E208" s="157">
        <f t="shared" si="60"/>
        <v>3575.9761367958808</v>
      </c>
      <c r="F208" s="157">
        <f t="shared" si="60"/>
        <v>3526.5580322735796</v>
      </c>
      <c r="G208" s="157">
        <f t="shared" si="60"/>
        <v>3526.9669693637843</v>
      </c>
      <c r="H208" s="157">
        <f t="shared" si="60"/>
        <v>3299.9526618241325</v>
      </c>
      <c r="I208" s="157">
        <f t="shared" si="60"/>
        <v>2784.6088768441937</v>
      </c>
      <c r="J208" s="157">
        <f t="shared" si="60"/>
        <v>3248.1441640715207</v>
      </c>
      <c r="K208" s="157">
        <f t="shared" si="60"/>
        <v>3121.6899934276848</v>
      </c>
      <c r="L208" s="157">
        <f t="shared" si="60"/>
        <v>2888.9573784870181</v>
      </c>
      <c r="M208" s="157">
        <f t="shared" si="60"/>
        <v>2377.4269993743087</v>
      </c>
      <c r="N208" s="157">
        <f t="shared" si="60"/>
        <v>2567.9997609245224</v>
      </c>
      <c r="O208" s="157">
        <f t="shared" si="60"/>
        <v>2687.1947029689245</v>
      </c>
      <c r="P208" s="157">
        <f t="shared" si="60"/>
        <v>2100.8312663088791</v>
      </c>
      <c r="Q208" s="157">
        <f t="shared" si="60"/>
        <v>2197.95520566189</v>
      </c>
    </row>
    <row r="209" spans="1:17" ht="12" customHeight="1" x14ac:dyDescent="0.25">
      <c r="A209" s="23" t="s">
        <v>166</v>
      </c>
      <c r="B209" s="156">
        <f>IF(B152=0,0,B152*1000000/B$7)</f>
        <v>3348.0716151588031</v>
      </c>
      <c r="C209" s="156">
        <f t="shared" ref="C209:Q210" si="61">IF(C152=0,0,C152*1000000/C$7)</f>
        <v>3845.1917491220393</v>
      </c>
      <c r="D209" s="156">
        <f t="shared" si="61"/>
        <v>3313.8629930653428</v>
      </c>
      <c r="E209" s="156">
        <f t="shared" si="61"/>
        <v>3575.9761367958808</v>
      </c>
      <c r="F209" s="156">
        <f t="shared" si="61"/>
        <v>3526.5580322735796</v>
      </c>
      <c r="G209" s="156">
        <f t="shared" si="61"/>
        <v>3526.9669693637843</v>
      </c>
      <c r="H209" s="156">
        <f t="shared" si="61"/>
        <v>3299.9526618241325</v>
      </c>
      <c r="I209" s="156">
        <f t="shared" si="61"/>
        <v>2784.6088768441937</v>
      </c>
      <c r="J209" s="156">
        <f t="shared" si="61"/>
        <v>3248.1441640715207</v>
      </c>
      <c r="K209" s="156">
        <f t="shared" si="61"/>
        <v>3121.6899934276848</v>
      </c>
      <c r="L209" s="156">
        <f t="shared" si="61"/>
        <v>2888.9573784870181</v>
      </c>
      <c r="M209" s="156">
        <f t="shared" si="61"/>
        <v>2377.4269993743087</v>
      </c>
      <c r="N209" s="156">
        <f t="shared" si="61"/>
        <v>2567.9997609245224</v>
      </c>
      <c r="O209" s="156">
        <f t="shared" si="61"/>
        <v>2687.1947029689245</v>
      </c>
      <c r="P209" s="156">
        <f t="shared" si="61"/>
        <v>2100.8312663088791</v>
      </c>
      <c r="Q209" s="156">
        <f t="shared" si="61"/>
        <v>2197.95520566189</v>
      </c>
    </row>
    <row r="210" spans="1:17" ht="12" customHeight="1" x14ac:dyDescent="0.25">
      <c r="A210" s="23" t="s">
        <v>60</v>
      </c>
      <c r="B210" s="156">
        <f>IF(B153=0,0,B153*1000000/B$7)</f>
        <v>0</v>
      </c>
      <c r="C210" s="156">
        <f t="shared" si="61"/>
        <v>0</v>
      </c>
      <c r="D210" s="156">
        <f t="shared" si="61"/>
        <v>0</v>
      </c>
      <c r="E210" s="156">
        <f t="shared" si="61"/>
        <v>0</v>
      </c>
      <c r="F210" s="156">
        <f t="shared" si="61"/>
        <v>0</v>
      </c>
      <c r="G210" s="156">
        <f t="shared" si="61"/>
        <v>0</v>
      </c>
      <c r="H210" s="156">
        <f t="shared" si="61"/>
        <v>0</v>
      </c>
      <c r="I210" s="156">
        <f t="shared" si="61"/>
        <v>0</v>
      </c>
      <c r="J210" s="156">
        <f t="shared" si="61"/>
        <v>0</v>
      </c>
      <c r="K210" s="156">
        <f t="shared" si="61"/>
        <v>0</v>
      </c>
      <c r="L210" s="156">
        <f t="shared" si="61"/>
        <v>0</v>
      </c>
      <c r="M210" s="156">
        <f t="shared" si="61"/>
        <v>0</v>
      </c>
      <c r="N210" s="156">
        <f t="shared" si="61"/>
        <v>0</v>
      </c>
      <c r="O210" s="156">
        <f t="shared" si="61"/>
        <v>0</v>
      </c>
      <c r="P210" s="156">
        <f t="shared" si="61"/>
        <v>0</v>
      </c>
      <c r="Q210" s="156">
        <f t="shared" si="61"/>
        <v>0</v>
      </c>
    </row>
    <row r="211" spans="1:17" ht="12" customHeight="1" x14ac:dyDescent="0.25">
      <c r="A211" s="158" t="s">
        <v>112</v>
      </c>
      <c r="B211" s="157">
        <f>B212</f>
        <v>0</v>
      </c>
      <c r="C211" s="157">
        <f t="shared" ref="C211:Q211" si="62">C212</f>
        <v>0</v>
      </c>
      <c r="D211" s="157">
        <f t="shared" si="62"/>
        <v>0</v>
      </c>
      <c r="E211" s="157">
        <f t="shared" si="62"/>
        <v>0</v>
      </c>
      <c r="F211" s="157">
        <f t="shared" si="62"/>
        <v>0</v>
      </c>
      <c r="G211" s="157">
        <f t="shared" si="62"/>
        <v>0</v>
      </c>
      <c r="H211" s="157">
        <f t="shared" si="62"/>
        <v>0</v>
      </c>
      <c r="I211" s="157">
        <f t="shared" si="62"/>
        <v>0</v>
      </c>
      <c r="J211" s="157">
        <f t="shared" si="62"/>
        <v>0</v>
      </c>
      <c r="K211" s="157">
        <f t="shared" si="62"/>
        <v>0</v>
      </c>
      <c r="L211" s="157">
        <f t="shared" si="62"/>
        <v>0</v>
      </c>
      <c r="M211" s="157">
        <f t="shared" si="62"/>
        <v>0</v>
      </c>
      <c r="N211" s="157">
        <f t="shared" si="62"/>
        <v>0</v>
      </c>
      <c r="O211" s="157">
        <f t="shared" si="62"/>
        <v>0</v>
      </c>
      <c r="P211" s="157">
        <f t="shared" si="62"/>
        <v>0</v>
      </c>
      <c r="Q211" s="157">
        <f t="shared" si="62"/>
        <v>0</v>
      </c>
    </row>
    <row r="212" spans="1:17" ht="12" customHeight="1" x14ac:dyDescent="0.25">
      <c r="A212" s="23" t="s">
        <v>60</v>
      </c>
      <c r="B212" s="156">
        <f>IF(B155=0,0,B155*1000000/B$5)</f>
        <v>0</v>
      </c>
      <c r="C212" s="156">
        <f t="shared" ref="C212:Q213" si="63">IF(C155=0,0,C155*1000000/C$5)</f>
        <v>0</v>
      </c>
      <c r="D212" s="156">
        <f t="shared" si="63"/>
        <v>0</v>
      </c>
      <c r="E212" s="156">
        <f t="shared" si="63"/>
        <v>0</v>
      </c>
      <c r="F212" s="156">
        <f t="shared" si="63"/>
        <v>0</v>
      </c>
      <c r="G212" s="156">
        <f t="shared" si="63"/>
        <v>0</v>
      </c>
      <c r="H212" s="156">
        <f t="shared" si="63"/>
        <v>0</v>
      </c>
      <c r="I212" s="156">
        <f t="shared" si="63"/>
        <v>0</v>
      </c>
      <c r="J212" s="156">
        <f t="shared" si="63"/>
        <v>0</v>
      </c>
      <c r="K212" s="156">
        <f t="shared" si="63"/>
        <v>0</v>
      </c>
      <c r="L212" s="156">
        <f t="shared" si="63"/>
        <v>0</v>
      </c>
      <c r="M212" s="156">
        <f t="shared" si="63"/>
        <v>0</v>
      </c>
      <c r="N212" s="156">
        <f t="shared" si="63"/>
        <v>0</v>
      </c>
      <c r="O212" s="156">
        <f t="shared" si="63"/>
        <v>0</v>
      </c>
      <c r="P212" s="156">
        <f t="shared" si="63"/>
        <v>0</v>
      </c>
      <c r="Q212" s="156">
        <f t="shared" si="63"/>
        <v>0</v>
      </c>
    </row>
    <row r="213" spans="1:17" ht="12" customHeight="1" x14ac:dyDescent="0.25">
      <c r="A213" s="158" t="s">
        <v>63</v>
      </c>
      <c r="B213" s="157">
        <f>IF(B156=0,0,B156*1000000/B$5)</f>
        <v>467.83578246451691</v>
      </c>
      <c r="C213" s="157">
        <f t="shared" si="63"/>
        <v>503.56675541402205</v>
      </c>
      <c r="D213" s="157">
        <f t="shared" si="63"/>
        <v>466.36248100331517</v>
      </c>
      <c r="E213" s="157">
        <f t="shared" si="63"/>
        <v>495.8966510129398</v>
      </c>
      <c r="F213" s="157">
        <f t="shared" si="63"/>
        <v>477.25896604713017</v>
      </c>
      <c r="G213" s="157">
        <f t="shared" si="63"/>
        <v>487.17825948459517</v>
      </c>
      <c r="H213" s="157">
        <f t="shared" si="63"/>
        <v>482.82896936843838</v>
      </c>
      <c r="I213" s="157">
        <f t="shared" si="63"/>
        <v>468.2600763355511</v>
      </c>
      <c r="J213" s="157">
        <f t="shared" si="63"/>
        <v>503.68840581976553</v>
      </c>
      <c r="K213" s="157">
        <f t="shared" si="63"/>
        <v>508.2725198080505</v>
      </c>
      <c r="L213" s="157">
        <f t="shared" si="63"/>
        <v>468.71620251626524</v>
      </c>
      <c r="M213" s="157">
        <f t="shared" si="63"/>
        <v>474.52895603317882</v>
      </c>
      <c r="N213" s="157">
        <f t="shared" si="63"/>
        <v>536.61089900908371</v>
      </c>
      <c r="O213" s="157">
        <f t="shared" si="63"/>
        <v>537.00882413132001</v>
      </c>
      <c r="P213" s="157">
        <f t="shared" si="63"/>
        <v>530.72642912140407</v>
      </c>
      <c r="Q213" s="157">
        <f t="shared" si="63"/>
        <v>524.05470840080989</v>
      </c>
    </row>
    <row r="214" spans="1:17" ht="12" customHeight="1" x14ac:dyDescent="0.25">
      <c r="A214" s="167" t="s">
        <v>165</v>
      </c>
      <c r="B214" s="132">
        <f>IF(B157=0,0,B157*1000000/B$11)</f>
        <v>706.36287832800247</v>
      </c>
      <c r="C214" s="132">
        <f t="shared" ref="C214:Q214" si="64">IF(C157=0,0,C157*1000000/C$11)</f>
        <v>722.84577280371911</v>
      </c>
      <c r="D214" s="132">
        <f t="shared" si="64"/>
        <v>668.39450450828019</v>
      </c>
      <c r="E214" s="132">
        <f t="shared" si="64"/>
        <v>704.24039177522661</v>
      </c>
      <c r="F214" s="132">
        <f t="shared" si="64"/>
        <v>674.82616739025116</v>
      </c>
      <c r="G214" s="132">
        <f t="shared" si="64"/>
        <v>681.86374812156589</v>
      </c>
      <c r="H214" s="132">
        <f t="shared" si="64"/>
        <v>672.85569927069298</v>
      </c>
      <c r="I214" s="132">
        <f t="shared" si="64"/>
        <v>666.58399562170177</v>
      </c>
      <c r="J214" s="132">
        <f t="shared" si="64"/>
        <v>691.69291968332379</v>
      </c>
      <c r="K214" s="132">
        <f t="shared" si="64"/>
        <v>696.53349656342698</v>
      </c>
      <c r="L214" s="132">
        <f t="shared" si="64"/>
        <v>635.22283282078968</v>
      </c>
      <c r="M214" s="132">
        <f t="shared" si="64"/>
        <v>611.4663807103658</v>
      </c>
      <c r="N214" s="132">
        <f t="shared" si="64"/>
        <v>668.61104746932926</v>
      </c>
      <c r="O214" s="132">
        <f t="shared" si="64"/>
        <v>679.23135977424192</v>
      </c>
      <c r="P214" s="132">
        <f t="shared" si="64"/>
        <v>666.63203798866596</v>
      </c>
      <c r="Q214" s="132">
        <f t="shared" si="64"/>
        <v>658.23169803360383</v>
      </c>
    </row>
    <row r="215" spans="1:17" ht="12" customHeight="1" x14ac:dyDescent="0.25">
      <c r="A215" s="167" t="s">
        <v>164</v>
      </c>
      <c r="B215" s="132">
        <f>IF(B158=0,0,B158*1000000/B$12)</f>
        <v>450.659516373266</v>
      </c>
      <c r="C215" s="132">
        <f t="shared" ref="C215:Q217" si="65">IF(C158=0,0,C158*1000000/C$12)</f>
        <v>469.84975232242914</v>
      </c>
      <c r="D215" s="132">
        <f t="shared" si="65"/>
        <v>434.45642793037229</v>
      </c>
      <c r="E215" s="132">
        <f t="shared" si="65"/>
        <v>457.75625465389129</v>
      </c>
      <c r="F215" s="132">
        <f t="shared" si="65"/>
        <v>438.63700880365599</v>
      </c>
      <c r="G215" s="132">
        <f t="shared" si="65"/>
        <v>443.21143627901813</v>
      </c>
      <c r="H215" s="132">
        <f t="shared" si="65"/>
        <v>437.35620452594264</v>
      </c>
      <c r="I215" s="132">
        <f t="shared" si="65"/>
        <v>433.27959715411106</v>
      </c>
      <c r="J215" s="132">
        <f t="shared" si="65"/>
        <v>449.60039779417355</v>
      </c>
      <c r="K215" s="132">
        <f t="shared" si="65"/>
        <v>452.74677276622845</v>
      </c>
      <c r="L215" s="132">
        <f t="shared" si="65"/>
        <v>412.89484133351931</v>
      </c>
      <c r="M215" s="132">
        <f t="shared" si="65"/>
        <v>397.45314746174188</v>
      </c>
      <c r="N215" s="132">
        <f t="shared" si="65"/>
        <v>447.96940180445654</v>
      </c>
      <c r="O215" s="132">
        <f t="shared" si="65"/>
        <v>441.50038385326354</v>
      </c>
      <c r="P215" s="132">
        <f t="shared" si="65"/>
        <v>433.31082469263885</v>
      </c>
      <c r="Q215" s="132">
        <f t="shared" si="65"/>
        <v>427.85060372184881</v>
      </c>
    </row>
    <row r="216" spans="1:17" ht="12" customHeight="1" x14ac:dyDescent="0.25">
      <c r="A216" s="166" t="s">
        <v>163</v>
      </c>
      <c r="B216" s="165">
        <f>IF(B159=0,0,B159*1000000/B$12)</f>
        <v>450.659516373266</v>
      </c>
      <c r="C216" s="165">
        <f t="shared" si="65"/>
        <v>469.84975232242914</v>
      </c>
      <c r="D216" s="165">
        <f t="shared" si="65"/>
        <v>434.45642793037229</v>
      </c>
      <c r="E216" s="165">
        <f t="shared" si="65"/>
        <v>457.75625465389129</v>
      </c>
      <c r="F216" s="165">
        <f t="shared" si="65"/>
        <v>438.63700880365599</v>
      </c>
      <c r="G216" s="165">
        <f t="shared" si="65"/>
        <v>443.21143627901813</v>
      </c>
      <c r="H216" s="165">
        <f t="shared" si="65"/>
        <v>437.35620452594264</v>
      </c>
      <c r="I216" s="165">
        <f t="shared" si="65"/>
        <v>433.27959715411106</v>
      </c>
      <c r="J216" s="165">
        <f t="shared" si="65"/>
        <v>449.60039779417355</v>
      </c>
      <c r="K216" s="165">
        <f t="shared" si="65"/>
        <v>452.74677276622845</v>
      </c>
      <c r="L216" s="165">
        <f t="shared" si="65"/>
        <v>412.89484133351931</v>
      </c>
      <c r="M216" s="165">
        <f t="shared" si="65"/>
        <v>397.45314746174188</v>
      </c>
      <c r="N216" s="165">
        <f t="shared" si="65"/>
        <v>447.96940180445654</v>
      </c>
      <c r="O216" s="165">
        <f t="shared" si="65"/>
        <v>441.50038385326354</v>
      </c>
      <c r="P216" s="165">
        <f t="shared" si="65"/>
        <v>433.31082469263885</v>
      </c>
      <c r="Q216" s="165">
        <f t="shared" si="65"/>
        <v>427.85060372184881</v>
      </c>
    </row>
    <row r="217" spans="1:17" ht="12" customHeight="1" x14ac:dyDescent="0.25">
      <c r="A217" s="147" t="s">
        <v>59</v>
      </c>
      <c r="B217" s="164">
        <f>IF(B160=0,0,B160*1000000/B$12)</f>
        <v>0</v>
      </c>
      <c r="C217" s="164">
        <f t="shared" si="65"/>
        <v>0</v>
      </c>
      <c r="D217" s="164">
        <f t="shared" si="65"/>
        <v>0</v>
      </c>
      <c r="E217" s="164">
        <f t="shared" si="65"/>
        <v>0</v>
      </c>
      <c r="F217" s="164">
        <f t="shared" si="65"/>
        <v>0</v>
      </c>
      <c r="G217" s="164">
        <f t="shared" si="65"/>
        <v>0</v>
      </c>
      <c r="H217" s="164">
        <f t="shared" si="65"/>
        <v>0</v>
      </c>
      <c r="I217" s="164">
        <f t="shared" si="65"/>
        <v>0</v>
      </c>
      <c r="J217" s="164">
        <f t="shared" si="65"/>
        <v>0</v>
      </c>
      <c r="K217" s="164">
        <f t="shared" si="65"/>
        <v>0</v>
      </c>
      <c r="L217" s="164">
        <f t="shared" si="65"/>
        <v>0</v>
      </c>
      <c r="M217" s="164">
        <f t="shared" si="65"/>
        <v>0</v>
      </c>
      <c r="N217" s="164">
        <f t="shared" si="65"/>
        <v>0</v>
      </c>
      <c r="O217" s="164">
        <f t="shared" si="65"/>
        <v>0</v>
      </c>
      <c r="P217" s="164">
        <f t="shared" si="65"/>
        <v>0</v>
      </c>
      <c r="Q217" s="164">
        <f t="shared" si="65"/>
        <v>0</v>
      </c>
    </row>
    <row r="218" spans="1:17" ht="12" customHeight="1" x14ac:dyDescent="0.25">
      <c r="A218" s="163" t="s">
        <v>142</v>
      </c>
      <c r="B218" s="162">
        <f>IF(B161=0,0,B161*1000000/B$13)</f>
        <v>0</v>
      </c>
      <c r="C218" s="162">
        <f t="shared" ref="C218:Q218" si="66">IF(C161=0,0,C161*1000000/C$13)</f>
        <v>0</v>
      </c>
      <c r="D218" s="162">
        <f t="shared" si="66"/>
        <v>0</v>
      </c>
      <c r="E218" s="162">
        <f t="shared" si="66"/>
        <v>0</v>
      </c>
      <c r="F218" s="162">
        <f t="shared" si="66"/>
        <v>0</v>
      </c>
      <c r="G218" s="162">
        <f t="shared" si="66"/>
        <v>0</v>
      </c>
      <c r="H218" s="162">
        <f t="shared" si="66"/>
        <v>0</v>
      </c>
      <c r="I218" s="162">
        <f t="shared" si="66"/>
        <v>0</v>
      </c>
      <c r="J218" s="162">
        <f t="shared" si="66"/>
        <v>0</v>
      </c>
      <c r="K218" s="162">
        <f t="shared" si="66"/>
        <v>0</v>
      </c>
      <c r="L218" s="162">
        <f t="shared" si="66"/>
        <v>0</v>
      </c>
      <c r="M218" s="162">
        <f t="shared" si="66"/>
        <v>0</v>
      </c>
      <c r="N218" s="162">
        <f t="shared" si="66"/>
        <v>0</v>
      </c>
      <c r="O218" s="162">
        <f t="shared" si="66"/>
        <v>0</v>
      </c>
      <c r="P218" s="162">
        <f t="shared" si="66"/>
        <v>0</v>
      </c>
      <c r="Q218" s="162">
        <f t="shared" si="66"/>
        <v>0</v>
      </c>
    </row>
    <row r="219" spans="1:17" ht="12" customHeight="1" x14ac:dyDescent="0.25">
      <c r="A219" s="161" t="s">
        <v>141</v>
      </c>
      <c r="B219" s="160">
        <f>IF(B162=0,0,B162*1000000/B$14)</f>
        <v>0</v>
      </c>
      <c r="C219" s="160">
        <f t="shared" ref="C219:Q221" si="67">IF(C162=0,0,C162*1000000/C$14)</f>
        <v>0</v>
      </c>
      <c r="D219" s="160">
        <f t="shared" si="67"/>
        <v>0</v>
      </c>
      <c r="E219" s="160">
        <f t="shared" si="67"/>
        <v>0</v>
      </c>
      <c r="F219" s="160">
        <f t="shared" si="67"/>
        <v>0</v>
      </c>
      <c r="G219" s="160">
        <f t="shared" si="67"/>
        <v>0</v>
      </c>
      <c r="H219" s="160">
        <f t="shared" si="67"/>
        <v>0</v>
      </c>
      <c r="I219" s="160">
        <f t="shared" si="67"/>
        <v>0</v>
      </c>
      <c r="J219" s="160">
        <f t="shared" si="67"/>
        <v>0</v>
      </c>
      <c r="K219" s="160">
        <f t="shared" si="67"/>
        <v>0</v>
      </c>
      <c r="L219" s="160">
        <f t="shared" si="67"/>
        <v>0</v>
      </c>
      <c r="M219" s="160">
        <f t="shared" si="67"/>
        <v>0</v>
      </c>
      <c r="N219" s="160">
        <f t="shared" si="67"/>
        <v>0</v>
      </c>
      <c r="O219" s="160">
        <f t="shared" si="67"/>
        <v>0</v>
      </c>
      <c r="P219" s="160">
        <f t="shared" si="67"/>
        <v>0</v>
      </c>
      <c r="Q219" s="160">
        <f t="shared" si="67"/>
        <v>0</v>
      </c>
    </row>
    <row r="220" spans="1:17" ht="12" customHeight="1" x14ac:dyDescent="0.25">
      <c r="A220" s="148" t="s">
        <v>60</v>
      </c>
      <c r="B220" s="156">
        <f>IF(B163=0,0,B163*1000000/B$14)</f>
        <v>0</v>
      </c>
      <c r="C220" s="156">
        <f t="shared" si="67"/>
        <v>0</v>
      </c>
      <c r="D220" s="156">
        <f t="shared" si="67"/>
        <v>0</v>
      </c>
      <c r="E220" s="156">
        <f t="shared" si="67"/>
        <v>0</v>
      </c>
      <c r="F220" s="156">
        <f t="shared" si="67"/>
        <v>0</v>
      </c>
      <c r="G220" s="156">
        <f t="shared" si="67"/>
        <v>0</v>
      </c>
      <c r="H220" s="156">
        <f t="shared" si="67"/>
        <v>0</v>
      </c>
      <c r="I220" s="156">
        <f t="shared" si="67"/>
        <v>0</v>
      </c>
      <c r="J220" s="156">
        <f t="shared" si="67"/>
        <v>0</v>
      </c>
      <c r="K220" s="156">
        <f t="shared" si="67"/>
        <v>0</v>
      </c>
      <c r="L220" s="156">
        <f t="shared" si="67"/>
        <v>0</v>
      </c>
      <c r="M220" s="156">
        <f t="shared" si="67"/>
        <v>0</v>
      </c>
      <c r="N220" s="156">
        <f t="shared" si="67"/>
        <v>0</v>
      </c>
      <c r="O220" s="156">
        <f t="shared" si="67"/>
        <v>0</v>
      </c>
      <c r="P220" s="156">
        <f t="shared" si="67"/>
        <v>0</v>
      </c>
      <c r="Q220" s="156">
        <f t="shared" si="67"/>
        <v>0</v>
      </c>
    </row>
    <row r="221" spans="1:17" ht="12" customHeight="1" x14ac:dyDescent="0.25">
      <c r="A221" s="148" t="s">
        <v>59</v>
      </c>
      <c r="B221" s="156">
        <f>IF(B164=0,0,B164*1000000/B$14)</f>
        <v>0</v>
      </c>
      <c r="C221" s="156">
        <f t="shared" si="67"/>
        <v>0</v>
      </c>
      <c r="D221" s="156">
        <f t="shared" si="67"/>
        <v>0</v>
      </c>
      <c r="E221" s="156">
        <f t="shared" si="67"/>
        <v>0</v>
      </c>
      <c r="F221" s="156">
        <f t="shared" si="67"/>
        <v>0</v>
      </c>
      <c r="G221" s="156">
        <f t="shared" si="67"/>
        <v>0</v>
      </c>
      <c r="H221" s="156">
        <f t="shared" si="67"/>
        <v>0</v>
      </c>
      <c r="I221" s="156">
        <f t="shared" si="67"/>
        <v>0</v>
      </c>
      <c r="J221" s="156">
        <f t="shared" si="67"/>
        <v>0</v>
      </c>
      <c r="K221" s="156">
        <f t="shared" si="67"/>
        <v>0</v>
      </c>
      <c r="L221" s="156">
        <f t="shared" si="67"/>
        <v>0</v>
      </c>
      <c r="M221" s="156">
        <f t="shared" si="67"/>
        <v>0</v>
      </c>
      <c r="N221" s="156">
        <f t="shared" si="67"/>
        <v>0</v>
      </c>
      <c r="O221" s="156">
        <f t="shared" si="67"/>
        <v>0</v>
      </c>
      <c r="P221" s="156">
        <f t="shared" si="67"/>
        <v>0</v>
      </c>
      <c r="Q221" s="156">
        <f t="shared" si="67"/>
        <v>0</v>
      </c>
    </row>
    <row r="222" spans="1:17" ht="12" customHeight="1" x14ac:dyDescent="0.25">
      <c r="A222" s="158" t="s">
        <v>62</v>
      </c>
      <c r="B222" s="157">
        <f>IF(B165=0,0,B165*1000000/B$5)</f>
        <v>110.83499276879149</v>
      </c>
      <c r="C222" s="157">
        <f t="shared" ref="C222:Q222" si="68">IF(C165=0,0,C165*1000000/C$5)</f>
        <v>105.5351892008464</v>
      </c>
      <c r="D222" s="157">
        <f t="shared" si="68"/>
        <v>103.37085840405339</v>
      </c>
      <c r="E222" s="157">
        <f t="shared" si="68"/>
        <v>99.24162834726252</v>
      </c>
      <c r="F222" s="157">
        <f t="shared" si="68"/>
        <v>101.69508608751524</v>
      </c>
      <c r="G222" s="157">
        <f t="shared" si="68"/>
        <v>98.179755781248758</v>
      </c>
      <c r="H222" s="157">
        <f t="shared" si="68"/>
        <v>92.328396179687573</v>
      </c>
      <c r="I222" s="157">
        <f t="shared" si="68"/>
        <v>89.294570152391941</v>
      </c>
      <c r="J222" s="157">
        <f t="shared" si="68"/>
        <v>87.019405623360512</v>
      </c>
      <c r="K222" s="157">
        <f t="shared" si="68"/>
        <v>87.214286964290409</v>
      </c>
      <c r="L222" s="157">
        <f t="shared" si="68"/>
        <v>84.674276286873408</v>
      </c>
      <c r="M222" s="157">
        <f t="shared" si="68"/>
        <v>75.547708243442926</v>
      </c>
      <c r="N222" s="157">
        <f t="shared" si="68"/>
        <v>76.108437038269201</v>
      </c>
      <c r="O222" s="157">
        <f t="shared" si="68"/>
        <v>72.838402105203627</v>
      </c>
      <c r="P222" s="157">
        <f t="shared" si="68"/>
        <v>62.312513780000117</v>
      </c>
      <c r="Q222" s="157">
        <f t="shared" si="68"/>
        <v>61.340189766393941</v>
      </c>
    </row>
    <row r="223" spans="1:17" ht="12" customHeight="1" x14ac:dyDescent="0.25">
      <c r="A223" s="23" t="s">
        <v>57</v>
      </c>
      <c r="B223" s="156">
        <f>IF(B166=0,0,B166*1000000/B$16)</f>
        <v>397.8647265418208</v>
      </c>
      <c r="C223" s="156">
        <f t="shared" ref="C223:Q223" si="69">IF(C166=0,0,C166*1000000/C$16)</f>
        <v>392.71716315333822</v>
      </c>
      <c r="D223" s="156">
        <f t="shared" si="69"/>
        <v>391.44744173435805</v>
      </c>
      <c r="E223" s="156">
        <f t="shared" si="69"/>
        <v>385.87674917613555</v>
      </c>
      <c r="F223" s="156">
        <f t="shared" si="69"/>
        <v>396.03444181198773</v>
      </c>
      <c r="G223" s="156">
        <f t="shared" si="69"/>
        <v>387.78307938442714</v>
      </c>
      <c r="H223" s="156">
        <f t="shared" si="69"/>
        <v>384.55263423969234</v>
      </c>
      <c r="I223" s="156">
        <f t="shared" si="69"/>
        <v>387.04741672393732</v>
      </c>
      <c r="J223" s="156">
        <f t="shared" si="69"/>
        <v>383.89401004262237</v>
      </c>
      <c r="K223" s="156">
        <f t="shared" si="69"/>
        <v>379.67930330101808</v>
      </c>
      <c r="L223" s="156">
        <f t="shared" si="69"/>
        <v>391.01392749916664</v>
      </c>
      <c r="M223" s="156">
        <f t="shared" si="69"/>
        <v>366.67403754268361</v>
      </c>
      <c r="N223" s="156">
        <f t="shared" si="69"/>
        <v>378.72932816209129</v>
      </c>
      <c r="O223" s="156">
        <f t="shared" si="69"/>
        <v>378.37376815503438</v>
      </c>
      <c r="P223" s="156">
        <f t="shared" si="69"/>
        <v>377.26539115698927</v>
      </c>
      <c r="Q223" s="156">
        <f t="shared" si="69"/>
        <v>372.3877676349677</v>
      </c>
    </row>
    <row r="224" spans="1:17" ht="12" customHeight="1" x14ac:dyDescent="0.25">
      <c r="A224" s="29" t="s">
        <v>140</v>
      </c>
      <c r="B224" s="57">
        <f>IF(B167=0,0,B167*1000000/B$17)</f>
        <v>0</v>
      </c>
      <c r="C224" s="57">
        <f t="shared" ref="C224:Q224" si="70">IF(C167=0,0,C167*1000000/C$17)</f>
        <v>0</v>
      </c>
      <c r="D224" s="57">
        <f t="shared" si="70"/>
        <v>0</v>
      </c>
      <c r="E224" s="57">
        <f t="shared" si="70"/>
        <v>0</v>
      </c>
      <c r="F224" s="57">
        <f t="shared" si="70"/>
        <v>0</v>
      </c>
      <c r="G224" s="57">
        <f t="shared" si="70"/>
        <v>0</v>
      </c>
      <c r="H224" s="57">
        <f t="shared" si="70"/>
        <v>0</v>
      </c>
      <c r="I224" s="57">
        <f t="shared" si="70"/>
        <v>0</v>
      </c>
      <c r="J224" s="57">
        <f t="shared" si="70"/>
        <v>0</v>
      </c>
      <c r="K224" s="57">
        <f t="shared" si="70"/>
        <v>0</v>
      </c>
      <c r="L224" s="57">
        <f t="shared" si="70"/>
        <v>0</v>
      </c>
      <c r="M224" s="57">
        <f t="shared" si="70"/>
        <v>0</v>
      </c>
      <c r="N224" s="57">
        <f t="shared" si="70"/>
        <v>0</v>
      </c>
      <c r="O224" s="57">
        <f t="shared" si="70"/>
        <v>0</v>
      </c>
      <c r="P224" s="57">
        <f t="shared" si="70"/>
        <v>0</v>
      </c>
      <c r="Q224" s="57">
        <f t="shared" si="70"/>
        <v>0</v>
      </c>
    </row>
    <row r="226" spans="1:17" ht="12" customHeight="1" x14ac:dyDescent="0.25">
      <c r="A226" s="152" t="s">
        <v>196</v>
      </c>
      <c r="B226" s="184">
        <f>B169/RES_summary!B$19</f>
        <v>183.77589448084669</v>
      </c>
      <c r="C226" s="184">
        <f>C169/RES_summary!C$19</f>
        <v>205.20497770694865</v>
      </c>
      <c r="D226" s="184">
        <f>D169/RES_summary!D$19</f>
        <v>180.92782002146942</v>
      </c>
      <c r="E226" s="184">
        <f>E169/RES_summary!E$19</f>
        <v>193.70394238430941</v>
      </c>
      <c r="F226" s="184">
        <f>F169/RES_summary!F$19</f>
        <v>190.08668570176249</v>
      </c>
      <c r="G226" s="184">
        <f>G169/RES_summary!G$19</f>
        <v>187.83370480778376</v>
      </c>
      <c r="H226" s="184">
        <f>H169/RES_summary!H$19</f>
        <v>177.66856747298732</v>
      </c>
      <c r="I226" s="184">
        <f>I169/RES_summary!I$19</f>
        <v>155.05840252303193</v>
      </c>
      <c r="J226" s="184">
        <f>J169/RES_summary!J$19</f>
        <v>174.99437138025746</v>
      </c>
      <c r="K226" s="184">
        <f>K169/RES_summary!K$19</f>
        <v>167.94679014203041</v>
      </c>
      <c r="L226" s="184">
        <f>L169/RES_summary!L$19</f>
        <v>159.14010144809041</v>
      </c>
      <c r="M226" s="184">
        <f>M169/RES_summary!M$19</f>
        <v>132.61111912133927</v>
      </c>
      <c r="N226" s="184">
        <f>N169/RES_summary!N$19</f>
        <v>146.3035649116913</v>
      </c>
      <c r="O226" s="184">
        <f>O169/RES_summary!O$19</f>
        <v>152.78575063172963</v>
      </c>
      <c r="P226" s="184">
        <f>P169/RES_summary!P$19</f>
        <v>123.2573530706823</v>
      </c>
      <c r="Q226" s="184">
        <f>Q169/RES_summary!Q$19</f>
        <v>127.62638718046564</v>
      </c>
    </row>
    <row r="227" spans="1:17" ht="12" customHeight="1" x14ac:dyDescent="0.25">
      <c r="A227" s="158" t="s">
        <v>65</v>
      </c>
      <c r="B227" s="178">
        <f>B170/RES_summary!B$19</f>
        <v>142.0292024965506</v>
      </c>
      <c r="C227" s="178">
        <f>C170/RES_summary!C$19</f>
        <v>162.88678714228419</v>
      </c>
      <c r="D227" s="178">
        <f>D170/RES_summary!D$19</f>
        <v>140.25890692814158</v>
      </c>
      <c r="E227" s="178">
        <f>E170/RES_summary!E$19</f>
        <v>151.50195663820799</v>
      </c>
      <c r="F227" s="178">
        <f>F170/RES_summary!F$19</f>
        <v>148.80148251961344</v>
      </c>
      <c r="G227" s="178">
        <f>G170/RES_summary!G$19</f>
        <v>147.56802317826018</v>
      </c>
      <c r="H227" s="178">
        <f>H170/RES_summary!H$19</f>
        <v>137.70637400220011</v>
      </c>
      <c r="I227" s="178">
        <f>I170/RES_summary!I$19</f>
        <v>115.68253516318914</v>
      </c>
      <c r="J227" s="178">
        <f>J170/RES_summary!J$19</f>
        <v>134.60333769700009</v>
      </c>
      <c r="K227" s="178">
        <f>K170/RES_summary!K$19</f>
        <v>128.30147257968025</v>
      </c>
      <c r="L227" s="178">
        <f>L170/RES_summary!L$19</f>
        <v>119.45799894809355</v>
      </c>
      <c r="M227" s="178">
        <f>M170/RES_summary!M$19</f>
        <v>96.731849214011703</v>
      </c>
      <c r="N227" s="178">
        <f>N170/RES_summary!N$19</f>
        <v>105.7256577732543</v>
      </c>
      <c r="O227" s="178">
        <f>O170/RES_summary!O$19</f>
        <v>111.0035028127816</v>
      </c>
      <c r="P227" s="178">
        <f>P170/RES_summary!P$19</f>
        <v>84.858714673221499</v>
      </c>
      <c r="Q227" s="178">
        <f>Q170/RES_summary!Q$19</f>
        <v>88.978942374551352</v>
      </c>
    </row>
    <row r="228" spans="1:17" ht="12" customHeight="1" x14ac:dyDescent="0.25">
      <c r="A228" s="23" t="s">
        <v>166</v>
      </c>
      <c r="B228" s="177">
        <f>B171/RES_summary!B$19</f>
        <v>140.38501484333409</v>
      </c>
      <c r="C228" s="177">
        <f>C171/RES_summary!C$19</f>
        <v>160.89883653289027</v>
      </c>
      <c r="D228" s="177">
        <f>D171/RES_summary!D$19</f>
        <v>138.39135296403794</v>
      </c>
      <c r="E228" s="177">
        <f>E171/RES_summary!E$19</f>
        <v>148.83963718970458</v>
      </c>
      <c r="F228" s="177">
        <f>F171/RES_summary!F$19</f>
        <v>146.38345183398928</v>
      </c>
      <c r="G228" s="177">
        <f>G171/RES_summary!G$19</f>
        <v>146.03798246138743</v>
      </c>
      <c r="H228" s="177">
        <f>H171/RES_summary!H$19</f>
        <v>135.91235421770216</v>
      </c>
      <c r="I228" s="177">
        <f>I171/RES_summary!I$19</f>
        <v>114.15945936141144</v>
      </c>
      <c r="J228" s="177">
        <f>J171/RES_summary!J$19</f>
        <v>132.28030360134915</v>
      </c>
      <c r="K228" s="177">
        <f>K171/RES_summary!K$19</f>
        <v>126.68742130795098</v>
      </c>
      <c r="L228" s="177">
        <f>L171/RES_summary!L$19</f>
        <v>116.6412302692375</v>
      </c>
      <c r="M228" s="177">
        <f>M171/RES_summary!M$19</f>
        <v>95.597022447520203</v>
      </c>
      <c r="N228" s="177">
        <f>N171/RES_summary!N$19</f>
        <v>102.82545926252614</v>
      </c>
      <c r="O228" s="177">
        <f>O171/RES_summary!O$19</f>
        <v>107.04031154073022</v>
      </c>
      <c r="P228" s="177">
        <f>P171/RES_summary!P$19</f>
        <v>83.219745079798869</v>
      </c>
      <c r="Q228" s="177">
        <f>Q171/RES_summary!Q$19</f>
        <v>86.537794243600729</v>
      </c>
    </row>
    <row r="229" spans="1:17" ht="12" customHeight="1" x14ac:dyDescent="0.25">
      <c r="A229" s="23" t="s">
        <v>60</v>
      </c>
      <c r="B229" s="177">
        <f>B172/RES_summary!B$19</f>
        <v>1.644187653216507</v>
      </c>
      <c r="C229" s="177">
        <f>C172/RES_summary!C$19</f>
        <v>1.9879506093939325</v>
      </c>
      <c r="D229" s="177">
        <f>D172/RES_summary!D$19</f>
        <v>1.8675539641036625</v>
      </c>
      <c r="E229" s="177">
        <f>E172/RES_summary!E$19</f>
        <v>2.6623194485034021</v>
      </c>
      <c r="F229" s="177">
        <f>F172/RES_summary!F$19</f>
        <v>2.4180306856241498</v>
      </c>
      <c r="G229" s="177">
        <f>G172/RES_summary!G$19</f>
        <v>1.530040716872727</v>
      </c>
      <c r="H229" s="177">
        <f>H172/RES_summary!H$19</f>
        <v>1.7940197844979546</v>
      </c>
      <c r="I229" s="177">
        <f>I172/RES_summary!I$19</f>
        <v>1.5230758017777082</v>
      </c>
      <c r="J229" s="177">
        <f>J172/RES_summary!J$19</f>
        <v>2.3230340956509337</v>
      </c>
      <c r="K229" s="177">
        <f>K172/RES_summary!K$19</f>
        <v>1.6140512717292659</v>
      </c>
      <c r="L229" s="177">
        <f>L172/RES_summary!L$19</f>
        <v>2.8167686788560498</v>
      </c>
      <c r="M229" s="177">
        <f>M172/RES_summary!M$19</f>
        <v>1.1348267664915053</v>
      </c>
      <c r="N229" s="177">
        <f>N172/RES_summary!N$19</f>
        <v>2.9001985107281549</v>
      </c>
      <c r="O229" s="177">
        <f>O172/RES_summary!O$19</f>
        <v>3.9631912720513967</v>
      </c>
      <c r="P229" s="177">
        <f>P172/RES_summary!P$19</f>
        <v>1.6389695934226376</v>
      </c>
      <c r="Q229" s="177">
        <f>Q172/RES_summary!Q$19</f>
        <v>2.44114813095063</v>
      </c>
    </row>
    <row r="230" spans="1:17" ht="12" customHeight="1" x14ac:dyDescent="0.25">
      <c r="A230" s="158" t="s">
        <v>112</v>
      </c>
      <c r="B230" s="178">
        <f>B173/RES_summary!B$19</f>
        <v>0.15626187817603643</v>
      </c>
      <c r="C230" s="178">
        <f>C173/RES_summary!C$19</f>
        <v>0.1571616393493839</v>
      </c>
      <c r="D230" s="178">
        <f>D173/RES_summary!D$19</f>
        <v>0.16193210066121297</v>
      </c>
      <c r="E230" s="178">
        <f>E173/RES_summary!E$19</f>
        <v>0.16058924869870903</v>
      </c>
      <c r="F230" s="178">
        <f>F173/RES_summary!F$19</f>
        <v>0.16104905311512588</v>
      </c>
      <c r="G230" s="178">
        <f>G173/RES_summary!G$19</f>
        <v>0.16591881354058774</v>
      </c>
      <c r="H230" s="178">
        <f>H173/RES_summary!H$19</f>
        <v>0.16605042090247188</v>
      </c>
      <c r="I230" s="178">
        <f>I173/RES_summary!I$19</f>
        <v>0.16686681017968658</v>
      </c>
      <c r="J230" s="178">
        <f>J173/RES_summary!J$19</f>
        <v>0.1635586556001857</v>
      </c>
      <c r="K230" s="178">
        <f>K173/RES_summary!K$19</f>
        <v>0.16513030930628314</v>
      </c>
      <c r="L230" s="178">
        <f>L173/RES_summary!L$19</f>
        <v>0.16394027312752293</v>
      </c>
      <c r="M230" s="178">
        <f>M173/RES_summary!M$19</f>
        <v>0.15845383378008274</v>
      </c>
      <c r="N230" s="178">
        <f>N173/RES_summary!N$19</f>
        <v>0.15987052661864062</v>
      </c>
      <c r="O230" s="178">
        <f>O173/RES_summary!O$19</f>
        <v>0.16737581727583647</v>
      </c>
      <c r="P230" s="178">
        <f>P173/RES_summary!P$19</f>
        <v>0.16260486047126141</v>
      </c>
      <c r="Q230" s="178">
        <f>Q173/RES_summary!Q$19</f>
        <v>0.16941199237805896</v>
      </c>
    </row>
    <row r="231" spans="1:17" ht="12" customHeight="1" x14ac:dyDescent="0.25">
      <c r="A231" s="23" t="s">
        <v>60</v>
      </c>
      <c r="B231" s="177">
        <f>B174/RES_summary!B$19</f>
        <v>0.15626187817603643</v>
      </c>
      <c r="C231" s="177">
        <f>C174/RES_summary!C$19</f>
        <v>0.1571616393493839</v>
      </c>
      <c r="D231" s="177">
        <f>D174/RES_summary!D$19</f>
        <v>0.16193210066121297</v>
      </c>
      <c r="E231" s="177">
        <f>E174/RES_summary!E$19</f>
        <v>0.16058924869870903</v>
      </c>
      <c r="F231" s="177">
        <f>F174/RES_summary!F$19</f>
        <v>0.16104905311512588</v>
      </c>
      <c r="G231" s="177">
        <f>G174/RES_summary!G$19</f>
        <v>0.16591881354058774</v>
      </c>
      <c r="H231" s="177">
        <f>H174/RES_summary!H$19</f>
        <v>0.16605042090247188</v>
      </c>
      <c r="I231" s="177">
        <f>I174/RES_summary!I$19</f>
        <v>0.16686681017968658</v>
      </c>
      <c r="J231" s="177">
        <f>J174/RES_summary!J$19</f>
        <v>0.1635586556001857</v>
      </c>
      <c r="K231" s="177">
        <f>K174/RES_summary!K$19</f>
        <v>0.16513030930628314</v>
      </c>
      <c r="L231" s="177">
        <f>L174/RES_summary!L$19</f>
        <v>0.16394027312752293</v>
      </c>
      <c r="M231" s="177">
        <f>M174/RES_summary!M$19</f>
        <v>0.15845383378008274</v>
      </c>
      <c r="N231" s="177">
        <f>N174/RES_summary!N$19</f>
        <v>0.15987052661864062</v>
      </c>
      <c r="O231" s="177">
        <f>O174/RES_summary!O$19</f>
        <v>0.16737581727583647</v>
      </c>
      <c r="P231" s="177">
        <f>P174/RES_summary!P$19</f>
        <v>0.16260486047126141</v>
      </c>
      <c r="Q231" s="177">
        <f>Q174/RES_summary!Q$19</f>
        <v>0.16941199237805896</v>
      </c>
    </row>
    <row r="232" spans="1:17" ht="12" customHeight="1" x14ac:dyDescent="0.25">
      <c r="A232" s="158" t="s">
        <v>63</v>
      </c>
      <c r="B232" s="178">
        <f>B175/RES_summary!B$19</f>
        <v>27.885445892074756</v>
      </c>
      <c r="C232" s="178">
        <f>C175/RES_summary!C$19</f>
        <v>28.629580588798465</v>
      </c>
      <c r="D232" s="178">
        <f>D175/RES_summary!D$19</f>
        <v>26.987479306138045</v>
      </c>
      <c r="E232" s="178">
        <f>E175/RES_summary!E$19</f>
        <v>28.207831945043175</v>
      </c>
      <c r="F232" s="178">
        <f>F175/RES_summary!F$19</f>
        <v>27.375955487171975</v>
      </c>
      <c r="G232" s="178">
        <f>G175/RES_summary!G$19</f>
        <v>26.945893602206837</v>
      </c>
      <c r="H232" s="178">
        <f>H175/RES_summary!H$19</f>
        <v>26.587009652186946</v>
      </c>
      <c r="I232" s="178">
        <f>I175/RES_summary!I$19</f>
        <v>26.206060908520392</v>
      </c>
      <c r="J232" s="178">
        <f>J175/RES_summary!J$19</f>
        <v>26.877224961468333</v>
      </c>
      <c r="K232" s="178">
        <f>K175/RES_summary!K$19</f>
        <v>26.485878280548384</v>
      </c>
      <c r="L232" s="178">
        <f>L175/RES_summary!L$19</f>
        <v>25.718087029384431</v>
      </c>
      <c r="M232" s="178">
        <f>M175/RES_summary!M$19</f>
        <v>23.610922065184806</v>
      </c>
      <c r="N232" s="178">
        <f>N175/RES_summary!N$19</f>
        <v>26.705167995018989</v>
      </c>
      <c r="O232" s="178">
        <f>O175/RES_summary!O$19</f>
        <v>27.196862989044849</v>
      </c>
      <c r="P232" s="178">
        <f>P175/RES_summary!P$19</f>
        <v>25.734243521360948</v>
      </c>
      <c r="Q232" s="178">
        <f>Q175/RES_summary!Q$19</f>
        <v>25.55125573579986</v>
      </c>
    </row>
    <row r="233" spans="1:17" ht="12" customHeight="1" x14ac:dyDescent="0.25">
      <c r="A233" s="167" t="s">
        <v>165</v>
      </c>
      <c r="B233" s="183">
        <f>B176/RES_summary!B$19</f>
        <v>29.617873975540224</v>
      </c>
      <c r="C233" s="183">
        <f>C176/RES_summary!C$19</f>
        <v>30.246877509656542</v>
      </c>
      <c r="D233" s="183">
        <f>D176/RES_summary!D$19</f>
        <v>27.913048905822613</v>
      </c>
      <c r="E233" s="183">
        <f>E176/RES_summary!E$19</f>
        <v>29.311964173250644</v>
      </c>
      <c r="F233" s="183">
        <f>F176/RES_summary!F$19</f>
        <v>28.011274128048477</v>
      </c>
      <c r="G233" s="183">
        <f>G176/RES_summary!G$19</f>
        <v>28.233325390964936</v>
      </c>
      <c r="H233" s="183">
        <f>H176/RES_summary!H$19</f>
        <v>27.712337572178125</v>
      </c>
      <c r="I233" s="183">
        <f>I176/RES_summary!I$19</f>
        <v>27.327668597172508</v>
      </c>
      <c r="J233" s="183">
        <f>J176/RES_summary!J$19</f>
        <v>28.169115899068519</v>
      </c>
      <c r="K233" s="183">
        <f>K176/RES_summary!K$19</f>
        <v>28.267391291259969</v>
      </c>
      <c r="L233" s="183">
        <f>L176/RES_summary!L$19</f>
        <v>25.647028670990853</v>
      </c>
      <c r="M233" s="183">
        <f>M176/RES_summary!M$19</f>
        <v>24.587238782960235</v>
      </c>
      <c r="N233" s="183">
        <f>N176/RES_summary!N$19</f>
        <v>26.7719020344773</v>
      </c>
      <c r="O233" s="183">
        <f>O176/RES_summary!O$19</f>
        <v>27.056147542320254</v>
      </c>
      <c r="P233" s="183">
        <f>P176/RES_summary!P$19</f>
        <v>26.407141379286276</v>
      </c>
      <c r="Q233" s="183">
        <f>Q176/RES_summary!Q$19</f>
        <v>25.915869032414836</v>
      </c>
    </row>
    <row r="234" spans="1:17" ht="12" customHeight="1" x14ac:dyDescent="0.25">
      <c r="A234" s="167" t="s">
        <v>164</v>
      </c>
      <c r="B234" s="183">
        <f>B177/RES_summary!B$19</f>
        <v>24.653340754909522</v>
      </c>
      <c r="C234" s="183">
        <f>C177/RES_summary!C$19</f>
        <v>25.240527333718418</v>
      </c>
      <c r="D234" s="183">
        <f>D177/RES_summary!D$19</f>
        <v>23.653261135625161</v>
      </c>
      <c r="E234" s="183">
        <f>E177/RES_summary!E$19</f>
        <v>24.579828596233799</v>
      </c>
      <c r="F234" s="183">
        <f>F177/RES_summary!F$19</f>
        <v>23.757852313181488</v>
      </c>
      <c r="G234" s="183">
        <f>G177/RES_summary!G$19</f>
        <v>23.858874606752281</v>
      </c>
      <c r="H234" s="183">
        <f>H177/RES_summary!H$19</f>
        <v>23.465307027448688</v>
      </c>
      <c r="I234" s="183">
        <f>I177/RES_summary!I$19</f>
        <v>23.181636651062945</v>
      </c>
      <c r="J234" s="183">
        <f>J177/RES_summary!J$19</f>
        <v>23.706738076256016</v>
      </c>
      <c r="K234" s="183">
        <f>K177/RES_summary!K$19</f>
        <v>23.773468198982922</v>
      </c>
      <c r="L234" s="183">
        <f>L177/RES_summary!L$19</f>
        <v>22.060530846190009</v>
      </c>
      <c r="M234" s="183">
        <f>M177/RES_summary!M$19</f>
        <v>20.877244966214139</v>
      </c>
      <c r="N234" s="183">
        <f>N177/RES_summary!N$19</f>
        <v>23.181387836364241</v>
      </c>
      <c r="O234" s="183">
        <f>O177/RES_summary!O$19</f>
        <v>23.098211416612799</v>
      </c>
      <c r="P234" s="183">
        <f>P177/RES_summary!P$19</f>
        <v>22.553674851484391</v>
      </c>
      <c r="Q234" s="183">
        <f>Q177/RES_summary!Q$19</f>
        <v>22.146825883141929</v>
      </c>
    </row>
    <row r="235" spans="1:17" ht="12" customHeight="1" x14ac:dyDescent="0.25">
      <c r="A235" s="166" t="s">
        <v>163</v>
      </c>
      <c r="B235" s="182">
        <f>B178/RES_summary!B$19</f>
        <v>18.896203596394685</v>
      </c>
      <c r="C235" s="182">
        <f>C178/RES_summary!C$19</f>
        <v>19.66047038127725</v>
      </c>
      <c r="D235" s="182">
        <f>D178/RES_summary!D$19</f>
        <v>18.143481788784293</v>
      </c>
      <c r="E235" s="182">
        <f>E178/RES_summary!E$19</f>
        <v>19.052776712612673</v>
      </c>
      <c r="F235" s="182">
        <f>F178/RES_summary!F$19</f>
        <v>18.207328183231205</v>
      </c>
      <c r="G235" s="182">
        <f>G178/RES_summary!G$19</f>
        <v>18.351661504127222</v>
      </c>
      <c r="H235" s="182">
        <f>H178/RES_summary!H$19</f>
        <v>18.013019421915459</v>
      </c>
      <c r="I235" s="182">
        <f>I178/RES_summary!I$19</f>
        <v>17.762984588162336</v>
      </c>
      <c r="J235" s="182">
        <f>J178/RES_summary!J$19</f>
        <v>18.309925334395071</v>
      </c>
      <c r="K235" s="182">
        <f>K178/RES_summary!K$19</f>
        <v>18.373804339319015</v>
      </c>
      <c r="L235" s="182">
        <f>L178/RES_summary!L$19</f>
        <v>16.670568636144289</v>
      </c>
      <c r="M235" s="182">
        <f>M178/RES_summary!M$19</f>
        <v>15.981705208924319</v>
      </c>
      <c r="N235" s="182">
        <f>N178/RES_summary!N$19</f>
        <v>17.937174363100027</v>
      </c>
      <c r="O235" s="182">
        <f>O178/RES_summary!O$19</f>
        <v>17.586495902508418</v>
      </c>
      <c r="P235" s="182">
        <f>P178/RES_summary!P$19</f>
        <v>17.164641896536313</v>
      </c>
      <c r="Q235" s="182">
        <f>Q178/RES_summary!Q$19</f>
        <v>16.845314871069892</v>
      </c>
    </row>
    <row r="236" spans="1:17" ht="12" customHeight="1" x14ac:dyDescent="0.25">
      <c r="A236" s="147" t="s">
        <v>59</v>
      </c>
      <c r="B236" s="181">
        <f>B179/RES_summary!B$19</f>
        <v>5.7571371585148334</v>
      </c>
      <c r="C236" s="181">
        <f>C179/RES_summary!C$19</f>
        <v>5.5800569524411703</v>
      </c>
      <c r="D236" s="181">
        <f>D179/RES_summary!D$19</f>
        <v>5.5097793468408707</v>
      </c>
      <c r="E236" s="181">
        <f>E179/RES_summary!E$19</f>
        <v>5.5270518836211231</v>
      </c>
      <c r="F236" s="181">
        <f>F179/RES_summary!F$19</f>
        <v>5.5505241299502837</v>
      </c>
      <c r="G236" s="181">
        <f>G179/RES_summary!G$19</f>
        <v>5.5072131026250535</v>
      </c>
      <c r="H236" s="181">
        <f>H179/RES_summary!H$19</f>
        <v>5.4522876055332272</v>
      </c>
      <c r="I236" s="181">
        <f>I179/RES_summary!I$19</f>
        <v>5.4186520629006036</v>
      </c>
      <c r="J236" s="181">
        <f>J179/RES_summary!J$19</f>
        <v>5.3968127418609404</v>
      </c>
      <c r="K236" s="181">
        <f>K179/RES_summary!K$19</f>
        <v>5.3996638596639093</v>
      </c>
      <c r="L236" s="181">
        <f>L179/RES_summary!L$19</f>
        <v>5.3899622100457218</v>
      </c>
      <c r="M236" s="181">
        <f>M179/RES_summary!M$19</f>
        <v>4.8955397572898214</v>
      </c>
      <c r="N236" s="181">
        <f>N179/RES_summary!N$19</f>
        <v>5.2442134732642138</v>
      </c>
      <c r="O236" s="181">
        <f>O179/RES_summary!O$19</f>
        <v>5.5117155141043792</v>
      </c>
      <c r="P236" s="181">
        <f>P179/RES_summary!P$19</f>
        <v>5.3890329549480729</v>
      </c>
      <c r="Q236" s="181">
        <f>Q179/RES_summary!Q$19</f>
        <v>5.3015110120720381</v>
      </c>
    </row>
    <row r="237" spans="1:17" ht="12" customHeight="1" x14ac:dyDescent="0.25">
      <c r="A237" s="163" t="s">
        <v>142</v>
      </c>
      <c r="B237" s="180">
        <f>B180/RES_summary!B$19</f>
        <v>24.654895775961634</v>
      </c>
      <c r="C237" s="180">
        <f>C180/RES_summary!C$19</f>
        <v>25.103352254982809</v>
      </c>
      <c r="D237" s="180">
        <f>D180/RES_summary!D$19</f>
        <v>25.041547702204955</v>
      </c>
      <c r="E237" s="180">
        <f>E180/RES_summary!E$19</f>
        <v>25.795438973244678</v>
      </c>
      <c r="F237" s="180">
        <f>F180/RES_summary!F$19</f>
        <v>26.069480047778725</v>
      </c>
      <c r="G237" s="180">
        <f>G180/RES_summary!G$19</f>
        <v>23.917319452281877</v>
      </c>
      <c r="H237" s="180">
        <f>H180/RES_summary!H$19</f>
        <v>23.99050884248155</v>
      </c>
      <c r="I237" s="180">
        <f>I180/RES_summary!I$19</f>
        <v>23.867831878267832</v>
      </c>
      <c r="J237" s="180">
        <f>J180/RES_summary!J$19</f>
        <v>23.834950539042612</v>
      </c>
      <c r="K237" s="180">
        <f>K180/RES_summary!K$19</f>
        <v>22.053881283501408</v>
      </c>
      <c r="L237" s="180">
        <f>L180/RES_summary!L$19</f>
        <v>26.642812557156109</v>
      </c>
      <c r="M237" s="180">
        <f>M180/RES_summary!M$19</f>
        <v>20.850065013691715</v>
      </c>
      <c r="N237" s="180">
        <f>N180/RES_summary!N$19</f>
        <v>27.565229098841534</v>
      </c>
      <c r="O237" s="180">
        <f>O180/RES_summary!O$19</f>
        <v>29.040435323250655</v>
      </c>
      <c r="P237" s="180">
        <f>P180/RES_summary!P$19</f>
        <v>24.042971210885106</v>
      </c>
      <c r="Q237" s="180">
        <f>Q180/RES_summary!Q$19</f>
        <v>25.256754855498396</v>
      </c>
    </row>
    <row r="238" spans="1:17" ht="12" customHeight="1" x14ac:dyDescent="0.25">
      <c r="A238" s="161" t="s">
        <v>141</v>
      </c>
      <c r="B238" s="179">
        <f>B181/RES_summary!B$19</f>
        <v>21.486960663578465</v>
      </c>
      <c r="C238" s="179">
        <f>C181/RES_summary!C$19</f>
        <v>21.89723591818035</v>
      </c>
      <c r="D238" s="179">
        <f>D181/RES_summary!D$19</f>
        <v>21.786785353273679</v>
      </c>
      <c r="E238" s="179">
        <f>E181/RES_summary!E$19</f>
        <v>22.294087216229642</v>
      </c>
      <c r="F238" s="179">
        <f>F181/RES_summary!F$19</f>
        <v>22.495686161005963</v>
      </c>
      <c r="G238" s="179">
        <f>G181/RES_summary!G$19</f>
        <v>21.053470746608344</v>
      </c>
      <c r="H238" s="179">
        <f>H181/RES_summary!H$19</f>
        <v>21.046118353146039</v>
      </c>
      <c r="I238" s="179">
        <f>I181/RES_summary!I$19</f>
        <v>20.932742783774778</v>
      </c>
      <c r="J238" s="179">
        <f>J181/RES_summary!J$19</f>
        <v>20.889530592239108</v>
      </c>
      <c r="K238" s="179">
        <f>K181/RES_summary!K$19</f>
        <v>19.734686693939739</v>
      </c>
      <c r="L238" s="179">
        <f>L181/RES_summary!L$19</f>
        <v>22.707790372197383</v>
      </c>
      <c r="M238" s="179">
        <f>M181/RES_summary!M$19</f>
        <v>18.448082016189595</v>
      </c>
      <c r="N238" s="179">
        <f>N181/RES_summary!N$19</f>
        <v>23.712916969488198</v>
      </c>
      <c r="O238" s="179">
        <f>O181/RES_summary!O$19</f>
        <v>24.387998474217571</v>
      </c>
      <c r="P238" s="179">
        <f>P181/RES_summary!P$19</f>
        <v>21.016964242023615</v>
      </c>
      <c r="Q238" s="179">
        <f>Q181/RES_summary!Q$19</f>
        <v>21.718401668146232</v>
      </c>
    </row>
    <row r="239" spans="1:17" ht="12" customHeight="1" x14ac:dyDescent="0.25">
      <c r="A239" s="148" t="s">
        <v>60</v>
      </c>
      <c r="B239" s="177">
        <f>B182/RES_summary!B$19</f>
        <v>15.729823505063626</v>
      </c>
      <c r="C239" s="177">
        <f>C182/RES_summary!C$19</f>
        <v>16.317178965739181</v>
      </c>
      <c r="D239" s="177">
        <f>D182/RES_summary!D$19</f>
        <v>16.277006006432803</v>
      </c>
      <c r="E239" s="177">
        <f>E182/RES_summary!E$19</f>
        <v>16.767035332608526</v>
      </c>
      <c r="F239" s="177">
        <f>F182/RES_summary!F$19</f>
        <v>16.945162031055684</v>
      </c>
      <c r="G239" s="177">
        <f>G182/RES_summary!G$19</f>
        <v>15.546257643983283</v>
      </c>
      <c r="H239" s="177">
        <f>H182/RES_summary!H$19</f>
        <v>15.593830747612815</v>
      </c>
      <c r="I239" s="177">
        <f>I182/RES_summary!I$19</f>
        <v>15.514090720874171</v>
      </c>
      <c r="J239" s="177">
        <f>J182/RES_summary!J$19</f>
        <v>15.492717850378165</v>
      </c>
      <c r="K239" s="177">
        <f>K182/RES_summary!K$19</f>
        <v>14.335022834275829</v>
      </c>
      <c r="L239" s="177">
        <f>L182/RES_summary!L$19</f>
        <v>17.317828162151656</v>
      </c>
      <c r="M239" s="177">
        <f>M182/RES_summary!M$19</f>
        <v>13.552542258899772</v>
      </c>
      <c r="N239" s="177">
        <f>N182/RES_summary!N$19</f>
        <v>18.468703496223981</v>
      </c>
      <c r="O239" s="177">
        <f>O182/RES_summary!O$19</f>
        <v>18.876282960113191</v>
      </c>
      <c r="P239" s="177">
        <f>P182/RES_summary!P$19</f>
        <v>15.62793128707554</v>
      </c>
      <c r="Q239" s="177">
        <f>Q182/RES_summary!Q$19</f>
        <v>16.416890656074191</v>
      </c>
    </row>
    <row r="240" spans="1:17" ht="12" customHeight="1" x14ac:dyDescent="0.25">
      <c r="A240" s="148" t="s">
        <v>59</v>
      </c>
      <c r="B240" s="177">
        <f>B183/RES_summary!B$19</f>
        <v>5.7571371585148361</v>
      </c>
      <c r="C240" s="177">
        <f>C183/RES_summary!C$19</f>
        <v>5.5800569524411694</v>
      </c>
      <c r="D240" s="177">
        <f>D183/RES_summary!D$19</f>
        <v>5.5097793468408742</v>
      </c>
      <c r="E240" s="177">
        <f>E183/RES_summary!E$19</f>
        <v>5.5270518836211213</v>
      </c>
      <c r="F240" s="177">
        <f>F183/RES_summary!F$19</f>
        <v>5.5505241299502828</v>
      </c>
      <c r="G240" s="177">
        <f>G183/RES_summary!G$19</f>
        <v>5.5072131026250579</v>
      </c>
      <c r="H240" s="177">
        <f>H183/RES_summary!H$19</f>
        <v>5.4522876055332254</v>
      </c>
      <c r="I240" s="177">
        <f>I183/RES_summary!I$19</f>
        <v>5.4186520629006045</v>
      </c>
      <c r="J240" s="177">
        <f>J183/RES_summary!J$19</f>
        <v>5.3968127418609404</v>
      </c>
      <c r="K240" s="177">
        <f>K183/RES_summary!K$19</f>
        <v>5.3996638596639102</v>
      </c>
      <c r="L240" s="177">
        <f>L183/RES_summary!L$19</f>
        <v>5.3899622100457254</v>
      </c>
      <c r="M240" s="177">
        <f>M183/RES_summary!M$19</f>
        <v>4.8955397572898249</v>
      </c>
      <c r="N240" s="177">
        <f>N183/RES_summary!N$19</f>
        <v>5.2442134732642147</v>
      </c>
      <c r="O240" s="177">
        <f>O183/RES_summary!O$19</f>
        <v>5.5117155141043819</v>
      </c>
      <c r="P240" s="177">
        <f>P183/RES_summary!P$19</f>
        <v>5.3890329549480773</v>
      </c>
      <c r="Q240" s="177">
        <f>Q183/RES_summary!Q$19</f>
        <v>5.3015110120720417</v>
      </c>
    </row>
    <row r="241" spans="1:17" ht="12" customHeight="1" x14ac:dyDescent="0.25">
      <c r="A241" s="158" t="s">
        <v>62</v>
      </c>
      <c r="B241" s="178">
        <f>B184/RES_summary!B$19</f>
        <v>13.704984214045316</v>
      </c>
      <c r="C241" s="178">
        <f>C184/RES_summary!C$19</f>
        <v>13.53144833651662</v>
      </c>
      <c r="D241" s="178">
        <f>D184/RES_summary!D$19</f>
        <v>13.51950168652855</v>
      </c>
      <c r="E241" s="178">
        <f>E184/RES_summary!E$19</f>
        <v>13.833564552359553</v>
      </c>
      <c r="F241" s="178">
        <f>F184/RES_summary!F$19</f>
        <v>13.748198641861952</v>
      </c>
      <c r="G241" s="178">
        <f>G184/RES_summary!G$19</f>
        <v>13.15386921377614</v>
      </c>
      <c r="H241" s="178">
        <f>H184/RES_summary!H$19</f>
        <v>13.20913339769783</v>
      </c>
      <c r="I241" s="178">
        <f>I184/RES_summary!I$19</f>
        <v>13.002939641142705</v>
      </c>
      <c r="J241" s="178">
        <f>J184/RES_summary!J$19</f>
        <v>13.350250066188874</v>
      </c>
      <c r="K241" s="178">
        <f>K184/RES_summary!K$19</f>
        <v>12.994308972495482</v>
      </c>
      <c r="L241" s="178">
        <f>L184/RES_summary!L$19</f>
        <v>13.800075197484887</v>
      </c>
      <c r="M241" s="178">
        <f>M184/RES_summary!M$19</f>
        <v>12.109894008362678</v>
      </c>
      <c r="N241" s="178">
        <f>N184/RES_summary!N$19</f>
        <v>13.712868616799366</v>
      </c>
      <c r="O241" s="178">
        <f>O184/RES_summary!O$19</f>
        <v>14.41800901262733</v>
      </c>
      <c r="P241" s="178">
        <f>P184/RES_summary!P$19</f>
        <v>12.501790015628577</v>
      </c>
      <c r="Q241" s="178">
        <f>Q184/RES_summary!Q$19</f>
        <v>12.926777077736363</v>
      </c>
    </row>
    <row r="242" spans="1:17" ht="12" customHeight="1" x14ac:dyDescent="0.25">
      <c r="A242" s="23" t="s">
        <v>57</v>
      </c>
      <c r="B242" s="177">
        <f>B185/RES_summary!B$19</f>
        <v>19.643183572542089</v>
      </c>
      <c r="C242" s="177">
        <f>C185/RES_summary!C$19</f>
        <v>19.34039819579116</v>
      </c>
      <c r="D242" s="177">
        <f>D185/RES_summary!D$19</f>
        <v>19.223517962914556</v>
      </c>
      <c r="E242" s="177">
        <f>E185/RES_summary!E$19</f>
        <v>18.891744544890244</v>
      </c>
      <c r="F242" s="177">
        <f>F185/RES_summary!F$19</f>
        <v>19.322783401951771</v>
      </c>
      <c r="G242" s="177">
        <f>G185/RES_summary!G$19</f>
        <v>18.867927907164248</v>
      </c>
      <c r="H242" s="177">
        <f>H185/RES_summary!H$19</f>
        <v>18.62192288841176</v>
      </c>
      <c r="I242" s="177">
        <f>I185/RES_summary!I$19</f>
        <v>18.659130629119598</v>
      </c>
      <c r="J242" s="177">
        <f>J185/RES_summary!J$19</f>
        <v>18.394798304582071</v>
      </c>
      <c r="K242" s="177">
        <f>K185/RES_summary!K$19</f>
        <v>18.108146897987201</v>
      </c>
      <c r="L242" s="177">
        <f>L185/RES_summary!L$19</f>
        <v>18.539835883513085</v>
      </c>
      <c r="M242" s="177">
        <f>M185/RES_summary!M$19</f>
        <v>17.310374642791395</v>
      </c>
      <c r="N242" s="177">
        <f>N185/RES_summary!N$19</f>
        <v>17.790138148299924</v>
      </c>
      <c r="O242" s="177">
        <f>O185/RES_summary!O$19</f>
        <v>17.683919706523362</v>
      </c>
      <c r="P242" s="177">
        <f>P185/RES_summary!P$19</f>
        <v>17.536139123097815</v>
      </c>
      <c r="Q242" s="177">
        <f>Q185/RES_summary!Q$19</f>
        <v>17.202956539448717</v>
      </c>
    </row>
    <row r="243" spans="1:17" ht="12" customHeight="1" x14ac:dyDescent="0.25">
      <c r="A243" s="29" t="s">
        <v>140</v>
      </c>
      <c r="B243" s="176">
        <f>B186/RES_summary!B$19</f>
        <v>11.411980369784787</v>
      </c>
      <c r="C243" s="176">
        <f>C186/RES_summary!C$19</f>
        <v>11.396743939790856</v>
      </c>
      <c r="D243" s="176">
        <f>D186/RES_summary!D$19</f>
        <v>11.472722833404438</v>
      </c>
      <c r="E243" s="176">
        <f>E186/RES_summary!E$19</f>
        <v>12.082271767718611</v>
      </c>
      <c r="F243" s="176">
        <f>F186/RES_summary!F$19</f>
        <v>11.822163723139907</v>
      </c>
      <c r="G243" s="176">
        <f>G186/RES_summary!G$19</f>
        <v>11.216719874270396</v>
      </c>
      <c r="H243" s="176">
        <f>H186/RES_summary!H$19</f>
        <v>11.498959813693936</v>
      </c>
      <c r="I243" s="176">
        <f>I186/RES_summary!I$19</f>
        <v>11.306676620362923</v>
      </c>
      <c r="J243" s="176">
        <f>J186/RES_summary!J$19</f>
        <v>11.871600216020468</v>
      </c>
      <c r="K243" s="176">
        <f>K186/RES_summary!K$19</f>
        <v>11.469341186915241</v>
      </c>
      <c r="L243" s="176">
        <f>L186/RES_summary!L$19</f>
        <v>12.489974450571493</v>
      </c>
      <c r="M243" s="176">
        <f>M186/RES_summary!M$19</f>
        <v>10.760361677703365</v>
      </c>
      <c r="N243" s="176">
        <f>N186/RES_summary!N$19</f>
        <v>12.687444990975417</v>
      </c>
      <c r="O243" s="176">
        <f>O186/RES_summary!O$19</f>
        <v>13.639429041878914</v>
      </c>
      <c r="P243" s="176">
        <f>P186/RES_summary!P$19</f>
        <v>11.505758638664796</v>
      </c>
      <c r="Q243" s="176">
        <f>Q186/RES_summary!Q$19</f>
        <v>12.083492389734642</v>
      </c>
    </row>
    <row r="245" spans="1:17" ht="12" customHeight="1" x14ac:dyDescent="0.25">
      <c r="A245" s="152" t="s">
        <v>71</v>
      </c>
      <c r="B245" s="184">
        <f>B188/RES_summary!B$19</f>
        <v>111.95734635680013</v>
      </c>
      <c r="C245" s="184">
        <f>C188/RES_summary!C$19</f>
        <v>125.56441910013162</v>
      </c>
      <c r="D245" s="184">
        <f>D188/RES_summary!D$19</f>
        <v>111.5670718627682</v>
      </c>
      <c r="E245" s="184">
        <f>E188/RES_summary!E$19</f>
        <v>120.39759968937186</v>
      </c>
      <c r="F245" s="184">
        <f>F188/RES_summary!F$19</f>
        <v>118.82961901300317</v>
      </c>
      <c r="G245" s="184">
        <f>G188/RES_summary!G$19</f>
        <v>117.72704771217143</v>
      </c>
      <c r="H245" s="184">
        <f>H188/RES_summary!H$19</f>
        <v>112.218942995254</v>
      </c>
      <c r="I245" s="184">
        <f>I188/RES_summary!I$19</f>
        <v>98.79450110285525</v>
      </c>
      <c r="J245" s="184">
        <f>J188/RES_summary!J$19</f>
        <v>112.56150399347753</v>
      </c>
      <c r="K245" s="184">
        <f>K188/RES_summary!K$19</f>
        <v>108.54536943871757</v>
      </c>
      <c r="L245" s="184">
        <f>L188/RES_summary!L$19</f>
        <v>104.58464919917439</v>
      </c>
      <c r="M245" s="184">
        <f>M188/RES_summary!M$19</f>
        <v>87.156827051130762</v>
      </c>
      <c r="N245" s="184">
        <f>N188/RES_summary!N$19</f>
        <v>97.545413483073787</v>
      </c>
      <c r="O245" s="184">
        <f>O188/RES_summary!O$19</f>
        <v>103.48569558798378</v>
      </c>
      <c r="P245" s="184">
        <f>P188/RES_summary!P$19</f>
        <v>83.628850838260604</v>
      </c>
      <c r="Q245" s="184">
        <f>Q188/RES_summary!Q$19</f>
        <v>87.767522103100291</v>
      </c>
    </row>
    <row r="246" spans="1:17" ht="12" customHeight="1" x14ac:dyDescent="0.25">
      <c r="A246" s="158" t="s">
        <v>65</v>
      </c>
      <c r="B246" s="178">
        <f>B189/RES_summary!B$19</f>
        <v>86.35321456937983</v>
      </c>
      <c r="C246" s="178">
        <f>C189/RES_summary!C$19</f>
        <v>99.615827810271924</v>
      </c>
      <c r="D246" s="178">
        <f>D189/RES_summary!D$19</f>
        <v>86.356969181322896</v>
      </c>
      <c r="E246" s="178">
        <f>E189/RES_summary!E$19</f>
        <v>94.063422171764699</v>
      </c>
      <c r="F246" s="178">
        <f>F189/RES_summary!F$19</f>
        <v>92.916654760514092</v>
      </c>
      <c r="G246" s="178">
        <f>G189/RES_summary!G$19</f>
        <v>92.446816175877061</v>
      </c>
      <c r="H246" s="178">
        <f>H189/RES_summary!H$19</f>
        <v>86.843684561168942</v>
      </c>
      <c r="I246" s="178">
        <f>I189/RES_summary!I$19</f>
        <v>73.503191969864503</v>
      </c>
      <c r="J246" s="178">
        <f>J189/RES_summary!J$19</f>
        <v>86.45560653651377</v>
      </c>
      <c r="K246" s="178">
        <f>K189/RES_summary!K$19</f>
        <v>82.918326753915423</v>
      </c>
      <c r="L246" s="178">
        <f>L189/RES_summary!L$19</f>
        <v>78.333092784924773</v>
      </c>
      <c r="M246" s="178">
        <f>M189/RES_summary!M$19</f>
        <v>63.632201440720721</v>
      </c>
      <c r="N246" s="178">
        <f>N189/RES_summary!N$19</f>
        <v>70.658669494427841</v>
      </c>
      <c r="O246" s="178">
        <f>O189/RES_summary!O$19</f>
        <v>75.331851386392074</v>
      </c>
      <c r="P246" s="178">
        <f>P189/RES_summary!P$19</f>
        <v>57.807100814686123</v>
      </c>
      <c r="Q246" s="178">
        <f>Q189/RES_summary!Q$19</f>
        <v>61.444234885200487</v>
      </c>
    </row>
    <row r="247" spans="1:17" ht="12" customHeight="1" x14ac:dyDescent="0.25">
      <c r="A247" s="23" t="s">
        <v>166</v>
      </c>
      <c r="B247" s="177">
        <f>B190/RES_summary!B$19</f>
        <v>84.709026916163324</v>
      </c>
      <c r="C247" s="177">
        <f>C190/RES_summary!C$19</f>
        <v>97.62787720087799</v>
      </c>
      <c r="D247" s="177">
        <f>D190/RES_summary!D$19</f>
        <v>84.489415217219232</v>
      </c>
      <c r="E247" s="177">
        <f>E190/RES_summary!E$19</f>
        <v>91.401102723261289</v>
      </c>
      <c r="F247" s="177">
        <f>F190/RES_summary!F$19</f>
        <v>90.498624074889946</v>
      </c>
      <c r="G247" s="177">
        <f>G190/RES_summary!G$19</f>
        <v>90.916775459004327</v>
      </c>
      <c r="H247" s="177">
        <f>H190/RES_summary!H$19</f>
        <v>85.04966477667098</v>
      </c>
      <c r="I247" s="177">
        <f>I190/RES_summary!I$19</f>
        <v>71.980116168086795</v>
      </c>
      <c r="J247" s="177">
        <f>J190/RES_summary!J$19</f>
        <v>84.132572440862845</v>
      </c>
      <c r="K247" s="177">
        <f>K190/RES_summary!K$19</f>
        <v>81.304275482186171</v>
      </c>
      <c r="L247" s="177">
        <f>L190/RES_summary!L$19</f>
        <v>75.516324106068723</v>
      </c>
      <c r="M247" s="177">
        <f>M190/RES_summary!M$19</f>
        <v>62.497374674229221</v>
      </c>
      <c r="N247" s="177">
        <f>N190/RES_summary!N$19</f>
        <v>67.758470983699681</v>
      </c>
      <c r="O247" s="177">
        <f>O190/RES_summary!O$19</f>
        <v>71.36866011434067</v>
      </c>
      <c r="P247" s="177">
        <f>P190/RES_summary!P$19</f>
        <v>56.168131221263486</v>
      </c>
      <c r="Q247" s="177">
        <f>Q190/RES_summary!Q$19</f>
        <v>59.00308675424985</v>
      </c>
    </row>
    <row r="248" spans="1:17" ht="12" customHeight="1" x14ac:dyDescent="0.25">
      <c r="A248" s="23" t="s">
        <v>60</v>
      </c>
      <c r="B248" s="177">
        <f>B191/RES_summary!B$19</f>
        <v>1.644187653216507</v>
      </c>
      <c r="C248" s="177">
        <f>C191/RES_summary!C$19</f>
        <v>1.9879506093939325</v>
      </c>
      <c r="D248" s="177">
        <f>D191/RES_summary!D$19</f>
        <v>1.8675539641036625</v>
      </c>
      <c r="E248" s="177">
        <f>E191/RES_summary!E$19</f>
        <v>2.6623194485034021</v>
      </c>
      <c r="F248" s="177">
        <f>F191/RES_summary!F$19</f>
        <v>2.4180306856241502</v>
      </c>
      <c r="G248" s="177">
        <f>G191/RES_summary!G$19</f>
        <v>1.530040716872727</v>
      </c>
      <c r="H248" s="177">
        <f>H191/RES_summary!H$19</f>
        <v>1.7940197844979537</v>
      </c>
      <c r="I248" s="177">
        <f>I191/RES_summary!I$19</f>
        <v>1.523075801777708</v>
      </c>
      <c r="J248" s="177">
        <f>J191/RES_summary!J$19</f>
        <v>2.3230340956509328</v>
      </c>
      <c r="K248" s="177">
        <f>K191/RES_summary!K$19</f>
        <v>1.6140512717292659</v>
      </c>
      <c r="L248" s="177">
        <f>L191/RES_summary!L$19</f>
        <v>2.8167686788560498</v>
      </c>
      <c r="M248" s="177">
        <f>M191/RES_summary!M$19</f>
        <v>1.1348267664915055</v>
      </c>
      <c r="N248" s="177">
        <f>N191/RES_summary!N$19</f>
        <v>2.900198510728154</v>
      </c>
      <c r="O248" s="177">
        <f>O191/RES_summary!O$19</f>
        <v>3.9631912720513962</v>
      </c>
      <c r="P248" s="177">
        <f>P191/RES_summary!P$19</f>
        <v>1.6389695934226389</v>
      </c>
      <c r="Q248" s="177">
        <f>Q191/RES_summary!Q$19</f>
        <v>2.4411481309506304</v>
      </c>
    </row>
    <row r="249" spans="1:17" ht="12" customHeight="1" x14ac:dyDescent="0.25">
      <c r="A249" s="158" t="s">
        <v>112</v>
      </c>
      <c r="B249" s="178">
        <f>B192/RES_summary!B$19</f>
        <v>0.25459000017979411</v>
      </c>
      <c r="C249" s="178">
        <f>C192/RES_summary!C$19</f>
        <v>0.26212974714236459</v>
      </c>
      <c r="D249" s="178">
        <f>D192/RES_summary!D$19</f>
        <v>0.2783650675803005</v>
      </c>
      <c r="E249" s="178">
        <f>E192/RES_summary!E$19</f>
        <v>0.28238647520491644</v>
      </c>
      <c r="F249" s="178">
        <f>F192/RES_summary!F$19</f>
        <v>0.29235936459546724</v>
      </c>
      <c r="G249" s="178">
        <f>G192/RES_summary!G$19</f>
        <v>0.3130770208373882</v>
      </c>
      <c r="H249" s="178">
        <f>H192/RES_summary!H$19</f>
        <v>0.3231596101049608</v>
      </c>
      <c r="I249" s="178">
        <f>I192/RES_summary!I$19</f>
        <v>0.33879686128003206</v>
      </c>
      <c r="J249" s="178">
        <f>J192/RES_summary!J$19</f>
        <v>0.36047439428718298</v>
      </c>
      <c r="K249" s="178">
        <f>K192/RES_summary!K$19</f>
        <v>0.38383772472020311</v>
      </c>
      <c r="L249" s="178">
        <f>L192/RES_summary!L$19</f>
        <v>0.40509924978244194</v>
      </c>
      <c r="M249" s="178">
        <f>M192/RES_summary!M$19</f>
        <v>0.40966481363335239</v>
      </c>
      <c r="N249" s="178">
        <f>N192/RES_summary!N$19</f>
        <v>0.43355812909421537</v>
      </c>
      <c r="O249" s="178">
        <f>O192/RES_summary!O$19</f>
        <v>0.49214960521087692</v>
      </c>
      <c r="P249" s="178">
        <f>P192/RES_summary!P$19</f>
        <v>0.499757205641022</v>
      </c>
      <c r="Q249" s="178">
        <f>Q192/RES_summary!Q$19</f>
        <v>0.54750342324224499</v>
      </c>
    </row>
    <row r="250" spans="1:17" ht="12" customHeight="1" x14ac:dyDescent="0.25">
      <c r="A250" s="23" t="s">
        <v>60</v>
      </c>
      <c r="B250" s="177">
        <f>B193/RES_summary!B$19</f>
        <v>0.25459000017979411</v>
      </c>
      <c r="C250" s="177">
        <f>C193/RES_summary!C$19</f>
        <v>0.26212974714236459</v>
      </c>
      <c r="D250" s="177">
        <f>D193/RES_summary!D$19</f>
        <v>0.2783650675803005</v>
      </c>
      <c r="E250" s="177">
        <f>E193/RES_summary!E$19</f>
        <v>0.28238647520491644</v>
      </c>
      <c r="F250" s="177">
        <f>F193/RES_summary!F$19</f>
        <v>0.29235936459546724</v>
      </c>
      <c r="G250" s="177">
        <f>G193/RES_summary!G$19</f>
        <v>0.3130770208373882</v>
      </c>
      <c r="H250" s="177">
        <f>H193/RES_summary!H$19</f>
        <v>0.3231596101049608</v>
      </c>
      <c r="I250" s="177">
        <f>I193/RES_summary!I$19</f>
        <v>0.33879686128003206</v>
      </c>
      <c r="J250" s="177">
        <f>J193/RES_summary!J$19</f>
        <v>0.36047439428718298</v>
      </c>
      <c r="K250" s="177">
        <f>K193/RES_summary!K$19</f>
        <v>0.38383772472020311</v>
      </c>
      <c r="L250" s="177">
        <f>L193/RES_summary!L$19</f>
        <v>0.40509924978244194</v>
      </c>
      <c r="M250" s="177">
        <f>M193/RES_summary!M$19</f>
        <v>0.40966481363335239</v>
      </c>
      <c r="N250" s="177">
        <f>N193/RES_summary!N$19</f>
        <v>0.43355812909421537</v>
      </c>
      <c r="O250" s="177">
        <f>O193/RES_summary!O$19</f>
        <v>0.49214960521087692</v>
      </c>
      <c r="P250" s="177">
        <f>P193/RES_summary!P$19</f>
        <v>0.499757205641022</v>
      </c>
      <c r="Q250" s="177">
        <f>Q193/RES_summary!Q$19</f>
        <v>0.54750342324224499</v>
      </c>
    </row>
    <row r="251" spans="1:17" ht="12" customHeight="1" x14ac:dyDescent="0.25">
      <c r="A251" s="158" t="s">
        <v>63</v>
      </c>
      <c r="B251" s="178">
        <f>B194/RES_summary!B$19</f>
        <v>16.399100028796713</v>
      </c>
      <c r="C251" s="178">
        <f>C194/RES_summary!C$19</f>
        <v>16.728267185755776</v>
      </c>
      <c r="D251" s="178">
        <f>D194/RES_summary!D$19</f>
        <v>15.887911779422817</v>
      </c>
      <c r="E251" s="178">
        <f>E194/RES_summary!E$19</f>
        <v>16.617308935901015</v>
      </c>
      <c r="F251" s="178">
        <f>F194/RES_summary!F$19</f>
        <v>16.236232527808472</v>
      </c>
      <c r="G251" s="178">
        <f>G194/RES_summary!G$19</f>
        <v>15.940123960677893</v>
      </c>
      <c r="H251" s="178">
        <f>H194/RES_summary!H$19</f>
        <v>15.804222720511152</v>
      </c>
      <c r="I251" s="178">
        <f>I194/RES_summary!I$19</f>
        <v>15.742896005490884</v>
      </c>
      <c r="J251" s="178">
        <f>J194/RES_summary!J$19</f>
        <v>16.115475174474138</v>
      </c>
      <c r="K251" s="178">
        <f>K194/RES_summary!K$19</f>
        <v>15.877009907704597</v>
      </c>
      <c r="L251" s="178">
        <f>L194/RES_summary!L$19</f>
        <v>15.713831608917538</v>
      </c>
      <c r="M251" s="178">
        <f>M194/RES_summary!M$19</f>
        <v>14.211689459036245</v>
      </c>
      <c r="N251" s="178">
        <f>N194/RES_summary!N$19</f>
        <v>16.164631152019982</v>
      </c>
      <c r="O251" s="178">
        <f>O194/RES_summary!O$19</f>
        <v>16.671176211595451</v>
      </c>
      <c r="P251" s="178">
        <f>P194/RES_summary!P$19</f>
        <v>15.745778850580454</v>
      </c>
      <c r="Q251" s="178">
        <f>Q194/RES_summary!Q$19</f>
        <v>15.787250967763443</v>
      </c>
    </row>
    <row r="252" spans="1:17" ht="12" customHeight="1" x14ac:dyDescent="0.25">
      <c r="A252" s="167" t="s">
        <v>165</v>
      </c>
      <c r="B252" s="183">
        <f>B195/RES_summary!B$19</f>
        <v>15.903647306017161</v>
      </c>
      <c r="C252" s="183">
        <f>C195/RES_summary!C$19</f>
        <v>16.309149792065501</v>
      </c>
      <c r="D252" s="183">
        <f>D195/RES_summary!D$19</f>
        <v>15.091762251140651</v>
      </c>
      <c r="E252" s="183">
        <f>E195/RES_summary!E$19</f>
        <v>15.896368601116256</v>
      </c>
      <c r="F252" s="183">
        <f>F195/RES_summary!F$19</f>
        <v>15.242602551794715</v>
      </c>
      <c r="G252" s="183">
        <f>G195/RES_summary!G$19</f>
        <v>15.423265154731983</v>
      </c>
      <c r="H252" s="183">
        <f>H195/RES_summary!H$19</f>
        <v>15.1778500574019</v>
      </c>
      <c r="I252" s="183">
        <f>I195/RES_summary!I$19</f>
        <v>15.008766797929447</v>
      </c>
      <c r="J252" s="183">
        <f>J195/RES_summary!J$19</f>
        <v>15.569321008939445</v>
      </c>
      <c r="K252" s="183">
        <f>K195/RES_summary!K$19</f>
        <v>15.700758833462356</v>
      </c>
      <c r="L252" s="183">
        <f>L195/RES_summary!L$19</f>
        <v>14.321495152162109</v>
      </c>
      <c r="M252" s="183">
        <f>M195/RES_summary!M$19</f>
        <v>13.832968643656463</v>
      </c>
      <c r="N252" s="183">
        <f>N195/RES_summary!N$19</f>
        <v>15.146267002124787</v>
      </c>
      <c r="O252" s="183">
        <f>O195/RES_summary!O$19</f>
        <v>15.400349773099894</v>
      </c>
      <c r="P252" s="183">
        <f>P195/RES_summary!P$19</f>
        <v>15.142470492926643</v>
      </c>
      <c r="Q252" s="183">
        <f>Q195/RES_summary!Q$19</f>
        <v>14.946646033579292</v>
      </c>
    </row>
    <row r="253" spans="1:17" ht="12" customHeight="1" x14ac:dyDescent="0.25">
      <c r="A253" s="167" t="s">
        <v>164</v>
      </c>
      <c r="B253" s="183">
        <f>B196/RES_summary!B$19</f>
        <v>15.903664139753797</v>
      </c>
      <c r="C253" s="183">
        <f>C196/RES_summary!C$19</f>
        <v>16.198658289975477</v>
      </c>
      <c r="D253" s="183">
        <f>D196/RES_summary!D$19</f>
        <v>15.335940197745357</v>
      </c>
      <c r="E253" s="183">
        <f>E196/RES_summary!E$19</f>
        <v>15.889810596297123</v>
      </c>
      <c r="F253" s="183">
        <f>F196/RES_summary!F$19</f>
        <v>15.49872271455777</v>
      </c>
      <c r="G253" s="183">
        <f>G196/RES_summary!G$19</f>
        <v>15.589373818155401</v>
      </c>
      <c r="H253" s="183">
        <f>H196/RES_summary!H$19</f>
        <v>15.463643815821783</v>
      </c>
      <c r="I253" s="183">
        <f>I196/RES_summary!I$19</f>
        <v>15.376824911530951</v>
      </c>
      <c r="J253" s="183">
        <f>J196/RES_summary!J$19</f>
        <v>15.81112754019752</v>
      </c>
      <c r="K253" s="183">
        <f>K196/RES_summary!K$19</f>
        <v>15.933807709583615</v>
      </c>
      <c r="L253" s="183">
        <f>L196/RES_summary!L$19</f>
        <v>15.017975315464639</v>
      </c>
      <c r="M253" s="183">
        <f>M196/RES_summary!M$19</f>
        <v>14.21079208015766</v>
      </c>
      <c r="N253" s="183">
        <f>N196/RES_summary!N$19</f>
        <v>15.72229961158348</v>
      </c>
      <c r="O253" s="183">
        <f>O196/RES_summary!O$19</f>
        <v>15.814332785274656</v>
      </c>
      <c r="P253" s="183">
        <f>P196/RES_summary!P$19</f>
        <v>15.499447473718572</v>
      </c>
      <c r="Q253" s="183">
        <f>Q196/RES_summary!Q$19</f>
        <v>15.247723667184857</v>
      </c>
    </row>
    <row r="254" spans="1:17" ht="12" customHeight="1" x14ac:dyDescent="0.25">
      <c r="A254" s="166" t="s">
        <v>163</v>
      </c>
      <c r="B254" s="182">
        <f>B197/RES_summary!B$19</f>
        <v>10.146526981238962</v>
      </c>
      <c r="C254" s="182">
        <f>C197/RES_summary!C$19</f>
        <v>10.618601337534304</v>
      </c>
      <c r="D254" s="182">
        <f>D197/RES_summary!D$19</f>
        <v>9.826160850904488</v>
      </c>
      <c r="E254" s="182">
        <f>E197/RES_summary!E$19</f>
        <v>10.362758712675996</v>
      </c>
      <c r="F254" s="182">
        <f>F197/RES_summary!F$19</f>
        <v>9.948198584607491</v>
      </c>
      <c r="G254" s="182">
        <f>G197/RES_summary!G$19</f>
        <v>10.082160715530344</v>
      </c>
      <c r="H254" s="182">
        <f>H197/RES_summary!H$19</f>
        <v>10.011356210288557</v>
      </c>
      <c r="I254" s="182">
        <f>I197/RES_summary!I$19</f>
        <v>9.9581728486303511</v>
      </c>
      <c r="J254" s="182">
        <f>J197/RES_summary!J$19</f>
        <v>10.414314798336582</v>
      </c>
      <c r="K254" s="182">
        <f>K197/RES_summary!K$19</f>
        <v>10.534143849919705</v>
      </c>
      <c r="L254" s="182">
        <f>L197/RES_summary!L$19</f>
        <v>9.6280131054189173</v>
      </c>
      <c r="M254" s="182">
        <f>M197/RES_summary!M$19</f>
        <v>9.3152523228678366</v>
      </c>
      <c r="N254" s="182">
        <f>N197/RES_summary!N$19</f>
        <v>10.478086138319265</v>
      </c>
      <c r="O254" s="182">
        <f>O197/RES_summary!O$19</f>
        <v>10.302617271170277</v>
      </c>
      <c r="P254" s="182">
        <f>P197/RES_summary!P$19</f>
        <v>10.110414518770499</v>
      </c>
      <c r="Q254" s="182">
        <f>Q197/RES_summary!Q$19</f>
        <v>9.9462126551128165</v>
      </c>
    </row>
    <row r="255" spans="1:17" ht="12" customHeight="1" x14ac:dyDescent="0.25">
      <c r="A255" s="147" t="s">
        <v>59</v>
      </c>
      <c r="B255" s="181">
        <f>B198/RES_summary!B$19</f>
        <v>5.7571371585148352</v>
      </c>
      <c r="C255" s="181">
        <f>C198/RES_summary!C$19</f>
        <v>5.5800569524411703</v>
      </c>
      <c r="D255" s="181">
        <f>D198/RES_summary!D$19</f>
        <v>5.5097793468408707</v>
      </c>
      <c r="E255" s="181">
        <f>E198/RES_summary!E$19</f>
        <v>5.527051883621124</v>
      </c>
      <c r="F255" s="181">
        <f>F198/RES_summary!F$19</f>
        <v>5.5505241299502792</v>
      </c>
      <c r="G255" s="181">
        <f>G198/RES_summary!G$19</f>
        <v>5.5072131026250561</v>
      </c>
      <c r="H255" s="181">
        <f>H198/RES_summary!H$19</f>
        <v>5.4522876055332272</v>
      </c>
      <c r="I255" s="181">
        <f>I198/RES_summary!I$19</f>
        <v>5.418652062900601</v>
      </c>
      <c r="J255" s="181">
        <f>J198/RES_summary!J$19</f>
        <v>5.3968127418609368</v>
      </c>
      <c r="K255" s="181">
        <f>K198/RES_summary!K$19</f>
        <v>5.3996638596639093</v>
      </c>
      <c r="L255" s="181">
        <f>L198/RES_summary!L$19</f>
        <v>5.3899622100457218</v>
      </c>
      <c r="M255" s="181">
        <f>M198/RES_summary!M$19</f>
        <v>4.8955397572898232</v>
      </c>
      <c r="N255" s="181">
        <f>N198/RES_summary!N$19</f>
        <v>5.2442134732642138</v>
      </c>
      <c r="O255" s="181">
        <f>O198/RES_summary!O$19</f>
        <v>5.5117155141043792</v>
      </c>
      <c r="P255" s="181">
        <f>P198/RES_summary!P$19</f>
        <v>5.3890329549480729</v>
      </c>
      <c r="Q255" s="181">
        <f>Q198/RES_summary!Q$19</f>
        <v>5.3015110120720408</v>
      </c>
    </row>
    <row r="256" spans="1:17" ht="12" customHeight="1" x14ac:dyDescent="0.25">
      <c r="A256" s="163" t="s">
        <v>142</v>
      </c>
      <c r="B256" s="180">
        <f>B199/RES_summary!B$19</f>
        <v>17.399461735380111</v>
      </c>
      <c r="C256" s="180">
        <f>C199/RES_summary!C$19</f>
        <v>17.726604459000221</v>
      </c>
      <c r="D256" s="180">
        <f>D199/RES_summary!D$19</f>
        <v>17.766524933583678</v>
      </c>
      <c r="E256" s="180">
        <f>E199/RES_summary!E$19</f>
        <v>18.387967541589639</v>
      </c>
      <c r="F256" s="180">
        <f>F199/RES_summary!F$19</f>
        <v>18.698129216783521</v>
      </c>
      <c r="G256" s="180">
        <f>G199/RES_summary!G$19</f>
        <v>17.266967064936747</v>
      </c>
      <c r="H256" s="180">
        <f>H199/RES_summary!H$19</f>
        <v>17.443160544056791</v>
      </c>
      <c r="I256" s="180">
        <f>I199/RES_summary!I$19</f>
        <v>17.532655610808817</v>
      </c>
      <c r="J256" s="180">
        <f>J199/RES_summary!J$19</f>
        <v>17.655780806952411</v>
      </c>
      <c r="K256" s="180">
        <f>K199/RES_summary!K$19</f>
        <v>16.362339911845421</v>
      </c>
      <c r="L256" s="180">
        <f>L199/RES_summary!L$19</f>
        <v>19.872344280462084</v>
      </c>
      <c r="M256" s="180">
        <f>M199/RES_summary!M$19</f>
        <v>15.600965767040464</v>
      </c>
      <c r="N256" s="180">
        <f>N199/RES_summary!N$19</f>
        <v>20.686009681062036</v>
      </c>
      <c r="O256" s="180">
        <f>O199/RES_summary!O$19</f>
        <v>22.017181219873692</v>
      </c>
      <c r="P256" s="180">
        <f>P199/RES_summary!P$19</f>
        <v>18.34975348042671</v>
      </c>
      <c r="Q256" s="180">
        <f>Q199/RES_summary!Q$19</f>
        <v>19.492924009043989</v>
      </c>
    </row>
    <row r="257" spans="1:17" ht="12" customHeight="1" x14ac:dyDescent="0.25">
      <c r="A257" s="161" t="s">
        <v>141</v>
      </c>
      <c r="B257" s="179">
        <f>B200/RES_summary!B$19</f>
        <v>16.85799374568742</v>
      </c>
      <c r="C257" s="179">
        <f>C200/RES_summary!C$19</f>
        <v>17.102349850791569</v>
      </c>
      <c r="D257" s="179">
        <f>D200/RES_summary!D$19</f>
        <v>17.058048863666052</v>
      </c>
      <c r="E257" s="179">
        <f>E200/RES_summary!E$19</f>
        <v>17.477374037830756</v>
      </c>
      <c r="F257" s="179">
        <f>F200/RES_summary!F$19</f>
        <v>17.705721709764777</v>
      </c>
      <c r="G257" s="179">
        <f>G200/RES_summary!G$19</f>
        <v>16.726657218311569</v>
      </c>
      <c r="H257" s="179">
        <f>H200/RES_summary!H$19</f>
        <v>16.848218069505226</v>
      </c>
      <c r="I257" s="179">
        <f>I200/RES_summary!I$19</f>
        <v>16.952195912995354</v>
      </c>
      <c r="J257" s="179">
        <f>J200/RES_summary!J$19</f>
        <v>16.962540594652385</v>
      </c>
      <c r="K257" s="179">
        <f>K200/RES_summary!K$19</f>
        <v>16.133187984043307</v>
      </c>
      <c r="L257" s="179">
        <f>L200/RES_summary!L$19</f>
        <v>18.418001880054739</v>
      </c>
      <c r="M257" s="179">
        <f>M200/RES_summary!M$19</f>
        <v>15.091556911433557</v>
      </c>
      <c r="N257" s="179">
        <f>N200/RES_summary!N$19</f>
        <v>19.175752852935755</v>
      </c>
      <c r="O257" s="179">
        <f>O200/RES_summary!O$19</f>
        <v>19.910555535698261</v>
      </c>
      <c r="P257" s="179">
        <f>P200/RES_summary!P$19</f>
        <v>17.391846887556721</v>
      </c>
      <c r="Q257" s="179">
        <f>Q200/RES_summary!Q$19</f>
        <v>18.022375776700908</v>
      </c>
    </row>
    <row r="258" spans="1:17" ht="12" customHeight="1" x14ac:dyDescent="0.25">
      <c r="A258" s="148" t="s">
        <v>60</v>
      </c>
      <c r="B258" s="177">
        <f>B201/RES_summary!B$19</f>
        <v>11.100856587172581</v>
      </c>
      <c r="C258" s="177">
        <f>C201/RES_summary!C$19</f>
        <v>11.522292898350399</v>
      </c>
      <c r="D258" s="177">
        <f>D201/RES_summary!D$19</f>
        <v>11.548269516825176</v>
      </c>
      <c r="E258" s="177">
        <f>E201/RES_summary!E$19</f>
        <v>11.950322154209641</v>
      </c>
      <c r="F258" s="177">
        <f>F201/RES_summary!F$19</f>
        <v>12.155197579814491</v>
      </c>
      <c r="G258" s="177">
        <f>G201/RES_summary!G$19</f>
        <v>11.219444115686514</v>
      </c>
      <c r="H258" s="177">
        <f>H201/RES_summary!H$19</f>
        <v>11.395930463971997</v>
      </c>
      <c r="I258" s="177">
        <f>I201/RES_summary!I$19</f>
        <v>11.53354385009475</v>
      </c>
      <c r="J258" s="177">
        <f>J201/RES_summary!J$19</f>
        <v>11.565727852791445</v>
      </c>
      <c r="K258" s="177">
        <f>K201/RES_summary!K$19</f>
        <v>10.733524124379395</v>
      </c>
      <c r="L258" s="177">
        <f>L201/RES_summary!L$19</f>
        <v>13.028039670009015</v>
      </c>
      <c r="M258" s="177">
        <f>M201/RES_summary!M$19</f>
        <v>10.19601715414373</v>
      </c>
      <c r="N258" s="177">
        <f>N201/RES_summary!N$19</f>
        <v>13.931539379671547</v>
      </c>
      <c r="O258" s="177">
        <f>O201/RES_summary!O$19</f>
        <v>14.398840021593882</v>
      </c>
      <c r="P258" s="177">
        <f>P201/RES_summary!P$19</f>
        <v>12.002813932608644</v>
      </c>
      <c r="Q258" s="177">
        <f>Q201/RES_summary!Q$19</f>
        <v>12.720864764628869</v>
      </c>
    </row>
    <row r="259" spans="1:17" ht="12" customHeight="1" x14ac:dyDescent="0.25">
      <c r="A259" s="148" t="s">
        <v>59</v>
      </c>
      <c r="B259" s="177">
        <f>B202/RES_summary!B$19</f>
        <v>5.7571371585148361</v>
      </c>
      <c r="C259" s="177">
        <f>C202/RES_summary!C$19</f>
        <v>5.5800569524411694</v>
      </c>
      <c r="D259" s="177">
        <f>D202/RES_summary!D$19</f>
        <v>5.5097793468408742</v>
      </c>
      <c r="E259" s="177">
        <f>E202/RES_summary!E$19</f>
        <v>5.5270518836211213</v>
      </c>
      <c r="F259" s="177">
        <f>F202/RES_summary!F$19</f>
        <v>5.5505241299502828</v>
      </c>
      <c r="G259" s="177">
        <f>G202/RES_summary!G$19</f>
        <v>5.5072131026250579</v>
      </c>
      <c r="H259" s="177">
        <f>H202/RES_summary!H$19</f>
        <v>5.4522876055332263</v>
      </c>
      <c r="I259" s="177">
        <f>I202/RES_summary!I$19</f>
        <v>5.4186520629006054</v>
      </c>
      <c r="J259" s="177">
        <f>J202/RES_summary!J$19</f>
        <v>5.3968127418609404</v>
      </c>
      <c r="K259" s="177">
        <f>K202/RES_summary!K$19</f>
        <v>5.3996638596639102</v>
      </c>
      <c r="L259" s="177">
        <f>L202/RES_summary!L$19</f>
        <v>5.3899622100457236</v>
      </c>
      <c r="M259" s="177">
        <f>M202/RES_summary!M$19</f>
        <v>4.8955397572898258</v>
      </c>
      <c r="N259" s="177">
        <f>N202/RES_summary!N$19</f>
        <v>5.2442134732642129</v>
      </c>
      <c r="O259" s="177">
        <f>O202/RES_summary!O$19</f>
        <v>5.5117155141043792</v>
      </c>
      <c r="P259" s="177">
        <f>P202/RES_summary!P$19</f>
        <v>5.3890329549480764</v>
      </c>
      <c r="Q259" s="177">
        <f>Q202/RES_summary!Q$19</f>
        <v>5.3015110120720381</v>
      </c>
    </row>
    <row r="260" spans="1:17" ht="12" customHeight="1" x14ac:dyDescent="0.25">
      <c r="A260" s="158" t="s">
        <v>62</v>
      </c>
      <c r="B260" s="178">
        <f>B203/RES_summary!B$19</f>
        <v>8.9504417584437856</v>
      </c>
      <c r="C260" s="178">
        <f>C203/RES_summary!C$19</f>
        <v>8.9581943569615383</v>
      </c>
      <c r="D260" s="178">
        <f>D203/RES_summary!D$19</f>
        <v>9.0438258344421794</v>
      </c>
      <c r="E260" s="178">
        <f>E203/RES_summary!E$19</f>
        <v>9.4344821065012212</v>
      </c>
      <c r="F260" s="178">
        <f>F203/RES_summary!F$19</f>
        <v>9.3843723600851288</v>
      </c>
      <c r="G260" s="178">
        <f>G203/RES_summary!G$19</f>
        <v>9.0270305547790848</v>
      </c>
      <c r="H260" s="178">
        <f>H203/RES_summary!H$19</f>
        <v>9.2478761034689292</v>
      </c>
      <c r="I260" s="178">
        <f>I203/RES_summary!I$19</f>
        <v>9.2096162662198289</v>
      </c>
      <c r="J260" s="178">
        <f>J203/RES_summary!J$19</f>
        <v>9.6299478882024339</v>
      </c>
      <c r="K260" s="178">
        <f>K203/RES_summary!K$19</f>
        <v>9.3661950523773587</v>
      </c>
      <c r="L260" s="178">
        <f>L203/RES_summary!L$19</f>
        <v>10.132625555549636</v>
      </c>
      <c r="M260" s="178">
        <f>M203/RES_summary!M$19</f>
        <v>8.9032713377404331</v>
      </c>
      <c r="N260" s="178">
        <f>N203/RES_summary!N$19</f>
        <v>10.288554707531754</v>
      </c>
      <c r="O260" s="178">
        <f>O203/RES_summary!O$19</f>
        <v>10.990518384785378</v>
      </c>
      <c r="P260" s="178">
        <f>P203/RES_summary!P$19</f>
        <v>9.5762139673530129</v>
      </c>
      <c r="Q260" s="178">
        <f>Q203/RES_summary!Q$19</f>
        <v>9.9885328268941258</v>
      </c>
    </row>
    <row r="261" spans="1:17" ht="12" customHeight="1" x14ac:dyDescent="0.25">
      <c r="A261" s="23" t="s">
        <v>57</v>
      </c>
      <c r="B261" s="177">
        <f>B204/RES_summary!B$19</f>
        <v>8.3005903585007541</v>
      </c>
      <c r="C261" s="177">
        <f>C204/RES_summary!C$19</f>
        <v>8.2239047266951388</v>
      </c>
      <c r="D261" s="177">
        <f>D204/RES_summary!D$19</f>
        <v>8.2453008516549318</v>
      </c>
      <c r="E261" s="177">
        <f>E204/RES_summary!E$19</f>
        <v>8.17357735002164</v>
      </c>
      <c r="F261" s="177">
        <f>F204/RES_summary!F$19</f>
        <v>8.4562004337276626</v>
      </c>
      <c r="G261" s="177">
        <f>G204/RES_summary!G$19</f>
        <v>8.3525928061913426</v>
      </c>
      <c r="H261" s="177">
        <f>H204/RES_summary!H$19</f>
        <v>8.3274171940080652</v>
      </c>
      <c r="I261" s="177">
        <f>I204/RES_summary!I$19</f>
        <v>8.4585152382173501</v>
      </c>
      <c r="J261" s="177">
        <f>J204/RES_summary!J$19</f>
        <v>8.4752131340039334</v>
      </c>
      <c r="K261" s="177">
        <f>K204/RES_summary!K$19</f>
        <v>8.3863692741021509</v>
      </c>
      <c r="L261" s="177">
        <f>L204/RES_summary!L$19</f>
        <v>8.6269301087460963</v>
      </c>
      <c r="M261" s="177">
        <f>M204/RES_summary!M$19</f>
        <v>8.0915921636046946</v>
      </c>
      <c r="N261" s="177">
        <f>N204/RES_summary!N$19</f>
        <v>8.3695606932740247</v>
      </c>
      <c r="O261" s="177">
        <f>O204/RES_summary!O$19</f>
        <v>8.3760648744800577</v>
      </c>
      <c r="P261" s="177">
        <f>P204/RES_summary!P$19</f>
        <v>8.324259112290548</v>
      </c>
      <c r="Q261" s="177">
        <f>Q204/RES_summary!Q$19</f>
        <v>8.2051922450008394</v>
      </c>
    </row>
    <row r="262" spans="1:17" ht="12" customHeight="1" x14ac:dyDescent="0.25">
      <c r="A262" s="29" t="s">
        <v>140</v>
      </c>
      <c r="B262" s="176">
        <f>B205/RES_summary!B$19</f>
        <v>9.2013783923133285</v>
      </c>
      <c r="C262" s="176">
        <f>C205/RES_summary!C$19</f>
        <v>9.2280350924082697</v>
      </c>
      <c r="D262" s="176">
        <f>D205/RES_summary!D$19</f>
        <v>9.3303614909455614</v>
      </c>
      <c r="E262" s="176">
        <f>E205/RES_summary!E$19</f>
        <v>9.8710449424230262</v>
      </c>
      <c r="F262" s="176">
        <f>F205/RES_summary!F$19</f>
        <v>9.7050584053562741</v>
      </c>
      <c r="G262" s="176">
        <f>G205/RES_summary!G$19</f>
        <v>9.2556748003704516</v>
      </c>
      <c r="H262" s="176">
        <f>H205/RES_summary!H$19</f>
        <v>9.5386955626076162</v>
      </c>
      <c r="I262" s="176">
        <f>I205/RES_summary!I$19</f>
        <v>9.434867659141057</v>
      </c>
      <c r="J262" s="176">
        <f>J205/RES_summary!J$19</f>
        <v>9.968421878456855</v>
      </c>
      <c r="K262" s="176">
        <f>K205/RES_summary!K$19</f>
        <v>9.6583831837028313</v>
      </c>
      <c r="L262" s="176">
        <f>L205/RES_summary!L$19</f>
        <v>10.548809591021351</v>
      </c>
      <c r="M262" s="176">
        <f>M205/RES_summary!M$19</f>
        <v>9.113903270559728</v>
      </c>
      <c r="N262" s="176">
        <f>N205/RES_summary!N$19</f>
        <v>10.771177154939689</v>
      </c>
      <c r="O262" s="176">
        <f>O205/RES_summary!O$19</f>
        <v>11.6137935837616</v>
      </c>
      <c r="P262" s="176">
        <f>P205/RES_summary!P$19</f>
        <v>9.8239096061664348</v>
      </c>
      <c r="Q262" s="176">
        <f>Q205/RES_summary!Q$19</f>
        <v>10.340216805470764</v>
      </c>
    </row>
    <row r="264" spans="1:17" ht="12" customHeight="1" x14ac:dyDescent="0.25">
      <c r="A264" s="152" t="s">
        <v>195</v>
      </c>
      <c r="B264" s="184">
        <f>B207/RES_summary!B$19</f>
        <v>44.047257619584379</v>
      </c>
      <c r="C264" s="184">
        <f>C207/RES_summary!C$19</f>
        <v>49.839583500034927</v>
      </c>
      <c r="D264" s="184">
        <f>D207/RES_summary!D$19</f>
        <v>43.331479424105765</v>
      </c>
      <c r="E264" s="184">
        <f>E207/RES_summary!E$19</f>
        <v>46.396538689922636</v>
      </c>
      <c r="F264" s="184">
        <f>F207/RES_summary!F$19</f>
        <v>45.510760182609665</v>
      </c>
      <c r="G264" s="184">
        <f>G207/RES_summary!G$19</f>
        <v>45.460353390213385</v>
      </c>
      <c r="H264" s="184">
        <f>H207/RES_summary!H$19</f>
        <v>42.634659351287539</v>
      </c>
      <c r="I264" s="184">
        <f>I207/RES_summary!I$19</f>
        <v>36.607068583812989</v>
      </c>
      <c r="J264" s="184">
        <f>J207/RES_summary!J$19</f>
        <v>41.792185857102957</v>
      </c>
      <c r="K264" s="184">
        <f>K207/RES_summary!K$19</f>
        <v>40.279152944002547</v>
      </c>
      <c r="L264" s="184">
        <f>L207/RES_summary!L$19</f>
        <v>37.083305527775337</v>
      </c>
      <c r="M264" s="184">
        <f>M207/RES_summary!M$19</f>
        <v>31.400298729628862</v>
      </c>
      <c r="N264" s="184">
        <f>N207/RES_summary!N$19</f>
        <v>33.945774780916494</v>
      </c>
      <c r="O264" s="184">
        <f>O207/RES_summary!O$19</f>
        <v>35.009991913106731</v>
      </c>
      <c r="P264" s="184">
        <f>P207/RES_summary!P$19</f>
        <v>28.449439157467168</v>
      </c>
      <c r="Q264" s="184">
        <f>Q207/RES_summary!Q$19</f>
        <v>29.213631651219945</v>
      </c>
    </row>
    <row r="265" spans="1:17" ht="12" customHeight="1" x14ac:dyDescent="0.25">
      <c r="A265" s="158" t="s">
        <v>65</v>
      </c>
      <c r="B265" s="178">
        <f>B208/RES_summary!B$19</f>
        <v>37.556161902179575</v>
      </c>
      <c r="C265" s="178">
        <f>C208/RES_summary!C$19</f>
        <v>43.024274650654093</v>
      </c>
      <c r="D265" s="178">
        <f>D208/RES_summary!D$19</f>
        <v>36.974642523387296</v>
      </c>
      <c r="E265" s="178">
        <f>E208/RES_summary!E$19</f>
        <v>39.77663967750572</v>
      </c>
      <c r="F265" s="178">
        <f>F208/RES_summary!F$19</f>
        <v>39.092891112508546</v>
      </c>
      <c r="G265" s="178">
        <f>G208/RES_summary!G$19</f>
        <v>38.989419713220478</v>
      </c>
      <c r="H265" s="178">
        <f>H208/RES_summary!H$19</f>
        <v>36.306674292717055</v>
      </c>
      <c r="I265" s="178">
        <f>I208/RES_summary!I$19</f>
        <v>30.500113899902569</v>
      </c>
      <c r="J265" s="178">
        <f>J208/RES_summary!J$19</f>
        <v>35.361364663544414</v>
      </c>
      <c r="K265" s="178">
        <f>K208/RES_summary!K$19</f>
        <v>33.826485918633161</v>
      </c>
      <c r="L265" s="178">
        <f>L208/RES_summary!L$19</f>
        <v>31.12180801143386</v>
      </c>
      <c r="M265" s="178">
        <f>M208/RES_summary!M$19</f>
        <v>25.500196264533113</v>
      </c>
      <c r="N265" s="178">
        <f>N208/RES_summary!N$19</f>
        <v>27.406614310827347</v>
      </c>
      <c r="O265" s="178">
        <f>O208/RES_summary!O$19</f>
        <v>28.53426399783676</v>
      </c>
      <c r="P265" s="178">
        <f>P208/RES_summary!P$19</f>
        <v>22.186470263717784</v>
      </c>
      <c r="Q265" s="178">
        <f>Q208/RES_summary!Q$19</f>
        <v>23.069413249793076</v>
      </c>
    </row>
    <row r="266" spans="1:17" ht="12" customHeight="1" x14ac:dyDescent="0.25">
      <c r="A266" s="23" t="s">
        <v>166</v>
      </c>
      <c r="B266" s="177">
        <f>B209/RES_summary!B$19</f>
        <v>37.556161902179575</v>
      </c>
      <c r="C266" s="177">
        <f>C209/RES_summary!C$19</f>
        <v>43.024274650654093</v>
      </c>
      <c r="D266" s="177">
        <f>D209/RES_summary!D$19</f>
        <v>36.974642523387296</v>
      </c>
      <c r="E266" s="177">
        <f>E209/RES_summary!E$19</f>
        <v>39.77663967750572</v>
      </c>
      <c r="F266" s="177">
        <f>F209/RES_summary!F$19</f>
        <v>39.092891112508546</v>
      </c>
      <c r="G266" s="177">
        <f>G209/RES_summary!G$19</f>
        <v>38.989419713220478</v>
      </c>
      <c r="H266" s="177">
        <f>H209/RES_summary!H$19</f>
        <v>36.306674292717055</v>
      </c>
      <c r="I266" s="177">
        <f>I209/RES_summary!I$19</f>
        <v>30.500113899902569</v>
      </c>
      <c r="J266" s="177">
        <f>J209/RES_summary!J$19</f>
        <v>35.361364663544414</v>
      </c>
      <c r="K266" s="177">
        <f>K209/RES_summary!K$19</f>
        <v>33.826485918633161</v>
      </c>
      <c r="L266" s="177">
        <f>L209/RES_summary!L$19</f>
        <v>31.12180801143386</v>
      </c>
      <c r="M266" s="177">
        <f>M209/RES_summary!M$19</f>
        <v>25.500196264533113</v>
      </c>
      <c r="N266" s="177">
        <f>N209/RES_summary!N$19</f>
        <v>27.406614310827347</v>
      </c>
      <c r="O266" s="177">
        <f>O209/RES_summary!O$19</f>
        <v>28.53426399783676</v>
      </c>
      <c r="P266" s="177">
        <f>P209/RES_summary!P$19</f>
        <v>22.186470263717784</v>
      </c>
      <c r="Q266" s="177">
        <f>Q209/RES_summary!Q$19</f>
        <v>23.069413249793076</v>
      </c>
    </row>
    <row r="267" spans="1:17" ht="12" customHeight="1" x14ac:dyDescent="0.25">
      <c r="A267" s="23" t="s">
        <v>60</v>
      </c>
      <c r="B267" s="177">
        <f>B210/RES_summary!B$19</f>
        <v>0</v>
      </c>
      <c r="C267" s="177">
        <f>C210/RES_summary!C$19</f>
        <v>0</v>
      </c>
      <c r="D267" s="177">
        <f>D210/RES_summary!D$19</f>
        <v>0</v>
      </c>
      <c r="E267" s="177">
        <f>E210/RES_summary!E$19</f>
        <v>0</v>
      </c>
      <c r="F267" s="177">
        <f>F210/RES_summary!F$19</f>
        <v>0</v>
      </c>
      <c r="G267" s="177">
        <f>G210/RES_summary!G$19</f>
        <v>0</v>
      </c>
      <c r="H267" s="177">
        <f>H210/RES_summary!H$19</f>
        <v>0</v>
      </c>
      <c r="I267" s="177">
        <f>I210/RES_summary!I$19</f>
        <v>0</v>
      </c>
      <c r="J267" s="177">
        <f>J210/RES_summary!J$19</f>
        <v>0</v>
      </c>
      <c r="K267" s="177">
        <f>K210/RES_summary!K$19</f>
        <v>0</v>
      </c>
      <c r="L267" s="177">
        <f>L210/RES_summary!L$19</f>
        <v>0</v>
      </c>
      <c r="M267" s="177">
        <f>M210/RES_summary!M$19</f>
        <v>0</v>
      </c>
      <c r="N267" s="177">
        <f>N210/RES_summary!N$19</f>
        <v>0</v>
      </c>
      <c r="O267" s="177">
        <f>O210/RES_summary!O$19</f>
        <v>0</v>
      </c>
      <c r="P267" s="177">
        <f>P210/RES_summary!P$19</f>
        <v>0</v>
      </c>
      <c r="Q267" s="177">
        <f>Q210/RES_summary!Q$19</f>
        <v>0</v>
      </c>
    </row>
    <row r="268" spans="1:17" ht="12" customHeight="1" x14ac:dyDescent="0.25">
      <c r="A268" s="158" t="s">
        <v>112</v>
      </c>
      <c r="B268" s="178">
        <f>B211/RES_summary!B$19</f>
        <v>0</v>
      </c>
      <c r="C268" s="178">
        <f>C211/RES_summary!C$19</f>
        <v>0</v>
      </c>
      <c r="D268" s="178">
        <f>D211/RES_summary!D$19</f>
        <v>0</v>
      </c>
      <c r="E268" s="178">
        <f>E211/RES_summary!E$19</f>
        <v>0</v>
      </c>
      <c r="F268" s="178">
        <f>F211/RES_summary!F$19</f>
        <v>0</v>
      </c>
      <c r="G268" s="178">
        <f>G211/RES_summary!G$19</f>
        <v>0</v>
      </c>
      <c r="H268" s="178">
        <f>H211/RES_summary!H$19</f>
        <v>0</v>
      </c>
      <c r="I268" s="178">
        <f>I211/RES_summary!I$19</f>
        <v>0</v>
      </c>
      <c r="J268" s="178">
        <f>J211/RES_summary!J$19</f>
        <v>0</v>
      </c>
      <c r="K268" s="178">
        <f>K211/RES_summary!K$19</f>
        <v>0</v>
      </c>
      <c r="L268" s="178">
        <f>L211/RES_summary!L$19</f>
        <v>0</v>
      </c>
      <c r="M268" s="178">
        <f>M211/RES_summary!M$19</f>
        <v>0</v>
      </c>
      <c r="N268" s="178">
        <f>N211/RES_summary!N$19</f>
        <v>0</v>
      </c>
      <c r="O268" s="178">
        <f>O211/RES_summary!O$19</f>
        <v>0</v>
      </c>
      <c r="P268" s="178">
        <f>P211/RES_summary!P$19</f>
        <v>0</v>
      </c>
      <c r="Q268" s="178">
        <f>Q211/RES_summary!Q$19</f>
        <v>0</v>
      </c>
    </row>
    <row r="269" spans="1:17" ht="12" customHeight="1" x14ac:dyDescent="0.25">
      <c r="A269" s="23" t="s">
        <v>60</v>
      </c>
      <c r="B269" s="177">
        <f>B212/RES_summary!B$19</f>
        <v>0</v>
      </c>
      <c r="C269" s="177">
        <f>C212/RES_summary!C$19</f>
        <v>0</v>
      </c>
      <c r="D269" s="177">
        <f>D212/RES_summary!D$19</f>
        <v>0</v>
      </c>
      <c r="E269" s="177">
        <f>E212/RES_summary!E$19</f>
        <v>0</v>
      </c>
      <c r="F269" s="177">
        <f>F212/RES_summary!F$19</f>
        <v>0</v>
      </c>
      <c r="G269" s="177">
        <f>G212/RES_summary!G$19</f>
        <v>0</v>
      </c>
      <c r="H269" s="177">
        <f>H212/RES_summary!H$19</f>
        <v>0</v>
      </c>
      <c r="I269" s="177">
        <f>I212/RES_summary!I$19</f>
        <v>0</v>
      </c>
      <c r="J269" s="177">
        <f>J212/RES_summary!J$19</f>
        <v>0</v>
      </c>
      <c r="K269" s="177">
        <f>K212/RES_summary!K$19</f>
        <v>0</v>
      </c>
      <c r="L269" s="177">
        <f>L212/RES_summary!L$19</f>
        <v>0</v>
      </c>
      <c r="M269" s="177">
        <f>M212/RES_summary!M$19</f>
        <v>0</v>
      </c>
      <c r="N269" s="177">
        <f>N212/RES_summary!N$19</f>
        <v>0</v>
      </c>
      <c r="O269" s="177">
        <f>O212/RES_summary!O$19</f>
        <v>0</v>
      </c>
      <c r="P269" s="177">
        <f>P212/RES_summary!P$19</f>
        <v>0</v>
      </c>
      <c r="Q269" s="177">
        <f>Q212/RES_summary!Q$19</f>
        <v>0</v>
      </c>
    </row>
    <row r="270" spans="1:17" ht="12" customHeight="1" x14ac:dyDescent="0.25">
      <c r="A270" s="158" t="s">
        <v>63</v>
      </c>
      <c r="B270" s="178">
        <f>B213/RES_summary!B$19</f>
        <v>5.2478317101460474</v>
      </c>
      <c r="C270" s="178">
        <f>C213/RES_summary!C$19</f>
        <v>5.6344639756439916</v>
      </c>
      <c r="D270" s="178">
        <f>D213/RES_summary!D$19</f>
        <v>5.2034698047269474</v>
      </c>
      <c r="E270" s="178">
        <f>E213/RES_summary!E$19</f>
        <v>5.5160050431145899</v>
      </c>
      <c r="F270" s="178">
        <f>F213/RES_summary!F$19</f>
        <v>5.2905503387166393</v>
      </c>
      <c r="G270" s="178">
        <f>G213/RES_summary!G$19</f>
        <v>5.3855898847920072</v>
      </c>
      <c r="H270" s="178">
        <f>H213/RES_summary!H$19</f>
        <v>5.3121713934702468</v>
      </c>
      <c r="I270" s="178">
        <f>I213/RES_summary!I$19</f>
        <v>5.1289018654559495</v>
      </c>
      <c r="J270" s="178">
        <f>J213/RES_summary!J$19</f>
        <v>5.48347256011753</v>
      </c>
      <c r="K270" s="178">
        <f>K213/RES_summary!K$19</f>
        <v>5.5076171145478918</v>
      </c>
      <c r="L270" s="178">
        <f>L213/RES_summary!L$19</f>
        <v>5.04932879078995</v>
      </c>
      <c r="M270" s="178">
        <f>M213/RES_summary!M$19</f>
        <v>5.0897804707503926</v>
      </c>
      <c r="N270" s="178">
        <f>N213/RES_summary!N$19</f>
        <v>5.7269039381972648</v>
      </c>
      <c r="O270" s="178">
        <f>O213/RES_summary!O$19</f>
        <v>5.7022855619659127</v>
      </c>
      <c r="P270" s="178">
        <f>P213/RES_summary!P$19</f>
        <v>5.6048985593019633</v>
      </c>
      <c r="Q270" s="178">
        <f>Q213/RES_summary!Q$19</f>
        <v>5.500400828213162</v>
      </c>
    </row>
    <row r="271" spans="1:17" ht="12" customHeight="1" x14ac:dyDescent="0.25">
      <c r="A271" s="167" t="s">
        <v>165</v>
      </c>
      <c r="B271" s="183">
        <f>B214/RES_summary!B$19</f>
        <v>7.9234501735464713</v>
      </c>
      <c r="C271" s="183">
        <f>C214/RES_summary!C$19</f>
        <v>8.0880010902635657</v>
      </c>
      <c r="D271" s="183">
        <f>D214/RES_summary!D$19</f>
        <v>7.4576552864456138</v>
      </c>
      <c r="E271" s="183">
        <f>E214/RES_summary!E$19</f>
        <v>7.8334740609002038</v>
      </c>
      <c r="F271" s="183">
        <f>F214/RES_summary!F$19</f>
        <v>7.4806385263567394</v>
      </c>
      <c r="G271" s="183">
        <f>G214/RES_summary!G$19</f>
        <v>7.5377717153775992</v>
      </c>
      <c r="H271" s="183">
        <f>H214/RES_summary!H$19</f>
        <v>7.4028797449220365</v>
      </c>
      <c r="I271" s="183">
        <f>I214/RES_summary!I$19</f>
        <v>7.3011646121573532</v>
      </c>
      <c r="J271" s="183">
        <f>J214/RES_summary!J$19</f>
        <v>7.5302093542099282</v>
      </c>
      <c r="K271" s="183">
        <f>K214/RES_summary!K$19</f>
        <v>7.5476042025198895</v>
      </c>
      <c r="L271" s="183">
        <f>L214/RES_summary!L$19</f>
        <v>6.8430511279751647</v>
      </c>
      <c r="M271" s="183">
        <f>M214/RES_summary!M$19</f>
        <v>6.5585663498318514</v>
      </c>
      <c r="N271" s="183">
        <f>N214/RES_summary!N$19</f>
        <v>7.1356568566630658</v>
      </c>
      <c r="O271" s="183">
        <f>O214/RES_summary!O$19</f>
        <v>7.2124907488074905</v>
      </c>
      <c r="P271" s="183">
        <f>P214/RES_summary!P$19</f>
        <v>7.040171252621942</v>
      </c>
      <c r="Q271" s="183">
        <f>Q214/RES_summary!Q$19</f>
        <v>6.9087026964580085</v>
      </c>
    </row>
    <row r="272" spans="1:17" ht="12" customHeight="1" x14ac:dyDescent="0.25">
      <c r="A272" s="167" t="s">
        <v>164</v>
      </c>
      <c r="B272" s="183">
        <f>B215/RES_summary!B$19</f>
        <v>5.0551612107226536</v>
      </c>
      <c r="C272" s="183">
        <f>C215/RES_summary!C$19</f>
        <v>5.2572007086714487</v>
      </c>
      <c r="D272" s="183">
        <f>D215/RES_summary!D$19</f>
        <v>4.8474759361895394</v>
      </c>
      <c r="E272" s="183">
        <f>E215/RES_summary!E$19</f>
        <v>5.0917581395850657</v>
      </c>
      <c r="F272" s="183">
        <f>F215/RES_summary!F$19</f>
        <v>4.8624150421317998</v>
      </c>
      <c r="G272" s="183">
        <f>G215/RES_summary!G$19</f>
        <v>4.8995516149954428</v>
      </c>
      <c r="H272" s="183">
        <f>H215/RES_summary!H$19</f>
        <v>4.8118718341992377</v>
      </c>
      <c r="I272" s="183">
        <f>I215/RES_summary!I$19</f>
        <v>4.7457569979023333</v>
      </c>
      <c r="J272" s="183">
        <f>J215/RES_summary!J$19</f>
        <v>4.8946360802365954</v>
      </c>
      <c r="K272" s="183">
        <f>K215/RES_summary!K$19</f>
        <v>4.9059427316379383</v>
      </c>
      <c r="L272" s="183">
        <f>L215/RES_summary!L$19</f>
        <v>4.4479832331839217</v>
      </c>
      <c r="M272" s="183">
        <f>M215/RES_summary!M$19</f>
        <v>4.2630681273907474</v>
      </c>
      <c r="N272" s="183">
        <f>N215/RES_summary!N$19</f>
        <v>4.7808900939643175</v>
      </c>
      <c r="O272" s="183">
        <f>O215/RES_summary!O$19</f>
        <v>4.6881189867249358</v>
      </c>
      <c r="P272" s="183">
        <f>P215/RES_summary!P$19</f>
        <v>4.5761113142043248</v>
      </c>
      <c r="Q272" s="183">
        <f>Q215/RES_summary!Q$19</f>
        <v>4.4906567526977721</v>
      </c>
    </row>
    <row r="273" spans="1:17" ht="12" customHeight="1" x14ac:dyDescent="0.25">
      <c r="A273" s="166" t="s">
        <v>163</v>
      </c>
      <c r="B273" s="182">
        <f>B216/RES_summary!B$19</f>
        <v>5.0551612107226536</v>
      </c>
      <c r="C273" s="182">
        <f>C216/RES_summary!C$19</f>
        <v>5.2572007086714487</v>
      </c>
      <c r="D273" s="182">
        <f>D216/RES_summary!D$19</f>
        <v>4.8474759361895394</v>
      </c>
      <c r="E273" s="182">
        <f>E216/RES_summary!E$19</f>
        <v>5.0917581395850657</v>
      </c>
      <c r="F273" s="182">
        <f>F216/RES_summary!F$19</f>
        <v>4.8624150421317998</v>
      </c>
      <c r="G273" s="182">
        <f>G216/RES_summary!G$19</f>
        <v>4.8995516149954428</v>
      </c>
      <c r="H273" s="182">
        <f>H216/RES_summary!H$19</f>
        <v>4.8118718341992377</v>
      </c>
      <c r="I273" s="182">
        <f>I216/RES_summary!I$19</f>
        <v>4.7457569979023333</v>
      </c>
      <c r="J273" s="182">
        <f>J216/RES_summary!J$19</f>
        <v>4.8946360802365954</v>
      </c>
      <c r="K273" s="182">
        <f>K216/RES_summary!K$19</f>
        <v>4.9059427316379383</v>
      </c>
      <c r="L273" s="182">
        <f>L216/RES_summary!L$19</f>
        <v>4.4479832331839217</v>
      </c>
      <c r="M273" s="182">
        <f>M216/RES_summary!M$19</f>
        <v>4.2630681273907474</v>
      </c>
      <c r="N273" s="182">
        <f>N216/RES_summary!N$19</f>
        <v>4.7808900939643175</v>
      </c>
      <c r="O273" s="182">
        <f>O216/RES_summary!O$19</f>
        <v>4.6881189867249358</v>
      </c>
      <c r="P273" s="182">
        <f>P216/RES_summary!P$19</f>
        <v>4.5761113142043248</v>
      </c>
      <c r="Q273" s="182">
        <f>Q216/RES_summary!Q$19</f>
        <v>4.4906567526977721</v>
      </c>
    </row>
    <row r="274" spans="1:17" ht="12" customHeight="1" x14ac:dyDescent="0.25">
      <c r="A274" s="147" t="s">
        <v>59</v>
      </c>
      <c r="B274" s="181">
        <f>B217/RES_summary!B$19</f>
        <v>0</v>
      </c>
      <c r="C274" s="181">
        <f>C217/RES_summary!C$19</f>
        <v>0</v>
      </c>
      <c r="D274" s="181">
        <f>D217/RES_summary!D$19</f>
        <v>0</v>
      </c>
      <c r="E274" s="181">
        <f>E217/RES_summary!E$19</f>
        <v>0</v>
      </c>
      <c r="F274" s="181">
        <f>F217/RES_summary!F$19</f>
        <v>0</v>
      </c>
      <c r="G274" s="181">
        <f>G217/RES_summary!G$19</f>
        <v>0</v>
      </c>
      <c r="H274" s="181">
        <f>H217/RES_summary!H$19</f>
        <v>0</v>
      </c>
      <c r="I274" s="181">
        <f>I217/RES_summary!I$19</f>
        <v>0</v>
      </c>
      <c r="J274" s="181">
        <f>J217/RES_summary!J$19</f>
        <v>0</v>
      </c>
      <c r="K274" s="181">
        <f>K217/RES_summary!K$19</f>
        <v>0</v>
      </c>
      <c r="L274" s="181">
        <f>L217/RES_summary!L$19</f>
        <v>0</v>
      </c>
      <c r="M274" s="181">
        <f>M217/RES_summary!M$19</f>
        <v>0</v>
      </c>
      <c r="N274" s="181">
        <f>N217/RES_summary!N$19</f>
        <v>0</v>
      </c>
      <c r="O274" s="181">
        <f>O217/RES_summary!O$19</f>
        <v>0</v>
      </c>
      <c r="P274" s="181">
        <f>P217/RES_summary!P$19</f>
        <v>0</v>
      </c>
      <c r="Q274" s="181">
        <f>Q217/RES_summary!Q$19</f>
        <v>0</v>
      </c>
    </row>
    <row r="275" spans="1:17" ht="12" customHeight="1" x14ac:dyDescent="0.25">
      <c r="A275" s="163" t="s">
        <v>142</v>
      </c>
      <c r="B275" s="180">
        <f>B218/RES_summary!B$19</f>
        <v>0</v>
      </c>
      <c r="C275" s="180">
        <f>C218/RES_summary!C$19</f>
        <v>0</v>
      </c>
      <c r="D275" s="180">
        <f>D218/RES_summary!D$19</f>
        <v>0</v>
      </c>
      <c r="E275" s="180">
        <f>E218/RES_summary!E$19</f>
        <v>0</v>
      </c>
      <c r="F275" s="180">
        <f>F218/RES_summary!F$19</f>
        <v>0</v>
      </c>
      <c r="G275" s="180">
        <f>G218/RES_summary!G$19</f>
        <v>0</v>
      </c>
      <c r="H275" s="180">
        <f>H218/RES_summary!H$19</f>
        <v>0</v>
      </c>
      <c r="I275" s="180">
        <f>I218/RES_summary!I$19</f>
        <v>0</v>
      </c>
      <c r="J275" s="180">
        <f>J218/RES_summary!J$19</f>
        <v>0</v>
      </c>
      <c r="K275" s="180">
        <f>K218/RES_summary!K$19</f>
        <v>0</v>
      </c>
      <c r="L275" s="180">
        <f>L218/RES_summary!L$19</f>
        <v>0</v>
      </c>
      <c r="M275" s="180">
        <f>M218/RES_summary!M$19</f>
        <v>0</v>
      </c>
      <c r="N275" s="180">
        <f>N218/RES_summary!N$19</f>
        <v>0</v>
      </c>
      <c r="O275" s="180">
        <f>O218/RES_summary!O$19</f>
        <v>0</v>
      </c>
      <c r="P275" s="180">
        <f>P218/RES_summary!P$19</f>
        <v>0</v>
      </c>
      <c r="Q275" s="180">
        <f>Q218/RES_summary!Q$19</f>
        <v>0</v>
      </c>
    </row>
    <row r="276" spans="1:17" ht="12" customHeight="1" x14ac:dyDescent="0.25">
      <c r="A276" s="161" t="s">
        <v>141</v>
      </c>
      <c r="B276" s="179">
        <f>B219/RES_summary!B$19</f>
        <v>0</v>
      </c>
      <c r="C276" s="179">
        <f>C219/RES_summary!C$19</f>
        <v>0</v>
      </c>
      <c r="D276" s="179">
        <f>D219/RES_summary!D$19</f>
        <v>0</v>
      </c>
      <c r="E276" s="179">
        <f>E219/RES_summary!E$19</f>
        <v>0</v>
      </c>
      <c r="F276" s="179">
        <f>F219/RES_summary!F$19</f>
        <v>0</v>
      </c>
      <c r="G276" s="179">
        <f>G219/RES_summary!G$19</f>
        <v>0</v>
      </c>
      <c r="H276" s="179">
        <f>H219/RES_summary!H$19</f>
        <v>0</v>
      </c>
      <c r="I276" s="179">
        <f>I219/RES_summary!I$19</f>
        <v>0</v>
      </c>
      <c r="J276" s="179">
        <f>J219/RES_summary!J$19</f>
        <v>0</v>
      </c>
      <c r="K276" s="179">
        <f>K219/RES_summary!K$19</f>
        <v>0</v>
      </c>
      <c r="L276" s="179">
        <f>L219/RES_summary!L$19</f>
        <v>0</v>
      </c>
      <c r="M276" s="179">
        <f>M219/RES_summary!M$19</f>
        <v>0</v>
      </c>
      <c r="N276" s="179">
        <f>N219/RES_summary!N$19</f>
        <v>0</v>
      </c>
      <c r="O276" s="179">
        <f>O219/RES_summary!O$19</f>
        <v>0</v>
      </c>
      <c r="P276" s="179">
        <f>P219/RES_summary!P$19</f>
        <v>0</v>
      </c>
      <c r="Q276" s="179">
        <f>Q219/RES_summary!Q$19</f>
        <v>0</v>
      </c>
    </row>
    <row r="277" spans="1:17" ht="12" customHeight="1" x14ac:dyDescent="0.25">
      <c r="A277" s="148" t="s">
        <v>60</v>
      </c>
      <c r="B277" s="177">
        <f>B220/RES_summary!B$19</f>
        <v>0</v>
      </c>
      <c r="C277" s="177">
        <f>C220/RES_summary!C$19</f>
        <v>0</v>
      </c>
      <c r="D277" s="177">
        <f>D220/RES_summary!D$19</f>
        <v>0</v>
      </c>
      <c r="E277" s="177">
        <f>E220/RES_summary!E$19</f>
        <v>0</v>
      </c>
      <c r="F277" s="177">
        <f>F220/RES_summary!F$19</f>
        <v>0</v>
      </c>
      <c r="G277" s="177">
        <f>G220/RES_summary!G$19</f>
        <v>0</v>
      </c>
      <c r="H277" s="177">
        <f>H220/RES_summary!H$19</f>
        <v>0</v>
      </c>
      <c r="I277" s="177">
        <f>I220/RES_summary!I$19</f>
        <v>0</v>
      </c>
      <c r="J277" s="177">
        <f>J220/RES_summary!J$19</f>
        <v>0</v>
      </c>
      <c r="K277" s="177">
        <f>K220/RES_summary!K$19</f>
        <v>0</v>
      </c>
      <c r="L277" s="177">
        <f>L220/RES_summary!L$19</f>
        <v>0</v>
      </c>
      <c r="M277" s="177">
        <f>M220/RES_summary!M$19</f>
        <v>0</v>
      </c>
      <c r="N277" s="177">
        <f>N220/RES_summary!N$19</f>
        <v>0</v>
      </c>
      <c r="O277" s="177">
        <f>O220/RES_summary!O$19</f>
        <v>0</v>
      </c>
      <c r="P277" s="177">
        <f>P220/RES_summary!P$19</f>
        <v>0</v>
      </c>
      <c r="Q277" s="177">
        <f>Q220/RES_summary!Q$19</f>
        <v>0</v>
      </c>
    </row>
    <row r="278" spans="1:17" ht="12" customHeight="1" x14ac:dyDescent="0.25">
      <c r="A278" s="148" t="s">
        <v>59</v>
      </c>
      <c r="B278" s="177">
        <f>B221/RES_summary!B$19</f>
        <v>0</v>
      </c>
      <c r="C278" s="177">
        <f>C221/RES_summary!C$19</f>
        <v>0</v>
      </c>
      <c r="D278" s="177">
        <f>D221/RES_summary!D$19</f>
        <v>0</v>
      </c>
      <c r="E278" s="177">
        <f>E221/RES_summary!E$19</f>
        <v>0</v>
      </c>
      <c r="F278" s="177">
        <f>F221/RES_summary!F$19</f>
        <v>0</v>
      </c>
      <c r="G278" s="177">
        <f>G221/RES_summary!G$19</f>
        <v>0</v>
      </c>
      <c r="H278" s="177">
        <f>H221/RES_summary!H$19</f>
        <v>0</v>
      </c>
      <c r="I278" s="177">
        <f>I221/RES_summary!I$19</f>
        <v>0</v>
      </c>
      <c r="J278" s="177">
        <f>J221/RES_summary!J$19</f>
        <v>0</v>
      </c>
      <c r="K278" s="177">
        <f>K221/RES_summary!K$19</f>
        <v>0</v>
      </c>
      <c r="L278" s="177">
        <f>L221/RES_summary!L$19</f>
        <v>0</v>
      </c>
      <c r="M278" s="177">
        <f>M221/RES_summary!M$19</f>
        <v>0</v>
      </c>
      <c r="N278" s="177">
        <f>N221/RES_summary!N$19</f>
        <v>0</v>
      </c>
      <c r="O278" s="177">
        <f>O221/RES_summary!O$19</f>
        <v>0</v>
      </c>
      <c r="P278" s="177">
        <f>P221/RES_summary!P$19</f>
        <v>0</v>
      </c>
      <c r="Q278" s="177">
        <f>Q221/RES_summary!Q$19</f>
        <v>0</v>
      </c>
    </row>
    <row r="279" spans="1:17" ht="12" customHeight="1" x14ac:dyDescent="0.25">
      <c r="A279" s="158" t="s">
        <v>62</v>
      </c>
      <c r="B279" s="178">
        <f>B222/RES_summary!B$19</f>
        <v>1.243264007258758</v>
      </c>
      <c r="C279" s="178">
        <f>C222/RES_summary!C$19</f>
        <v>1.1808448737368415</v>
      </c>
      <c r="D279" s="178">
        <f>D222/RES_summary!D$19</f>
        <v>1.1533670959915256</v>
      </c>
      <c r="E279" s="178">
        <f>E222/RES_summary!E$19</f>
        <v>1.1038939693023249</v>
      </c>
      <c r="F279" s="178">
        <f>F222/RES_summary!F$19</f>
        <v>1.1273187313844846</v>
      </c>
      <c r="G279" s="178">
        <f>G222/RES_summary!G$19</f>
        <v>1.0853437922008964</v>
      </c>
      <c r="H279" s="178">
        <f>H222/RES_summary!H$19</f>
        <v>1.0158136651002381</v>
      </c>
      <c r="I279" s="178">
        <f>I222/RES_summary!I$19</f>
        <v>0.97805281845446812</v>
      </c>
      <c r="J279" s="178">
        <f>J222/RES_summary!J$19</f>
        <v>0.9473486334410075</v>
      </c>
      <c r="K279" s="178">
        <f>K222/RES_summary!K$19</f>
        <v>0.94504991082149947</v>
      </c>
      <c r="L279" s="178">
        <f>L222/RES_summary!L$19</f>
        <v>0.91216872555152606</v>
      </c>
      <c r="M279" s="178">
        <f>M222/RES_summary!M$19</f>
        <v>0.81032199434535401</v>
      </c>
      <c r="N279" s="178">
        <f>N222/RES_summary!N$19</f>
        <v>0.81225653189188041</v>
      </c>
      <c r="O279" s="178">
        <f>O222/RES_summary!O$19</f>
        <v>0.77344235330405242</v>
      </c>
      <c r="P279" s="178">
        <f>P222/RES_summary!P$19</f>
        <v>0.65807033444741825</v>
      </c>
      <c r="Q279" s="178">
        <f>Q222/RES_summary!Q$19</f>
        <v>0.64381757321370603</v>
      </c>
    </row>
    <row r="280" spans="1:17" ht="12" customHeight="1" x14ac:dyDescent="0.25">
      <c r="A280" s="23" t="s">
        <v>57</v>
      </c>
      <c r="B280" s="177">
        <f>B223/RES_summary!B$19</f>
        <v>4.462948766543124</v>
      </c>
      <c r="C280" s="177">
        <f>C223/RES_summary!C$19</f>
        <v>4.3941556598296696</v>
      </c>
      <c r="D280" s="177">
        <f>D223/RES_summary!D$19</f>
        <v>4.3676003670369523</v>
      </c>
      <c r="E280" s="177">
        <f>E223/RES_summary!E$19</f>
        <v>4.2922211515816162</v>
      </c>
      <c r="F280" s="177">
        <f>F223/RES_summary!F$19</f>
        <v>4.3901535630133317</v>
      </c>
      <c r="G280" s="177">
        <f>G223/RES_summary!G$19</f>
        <v>4.286809990322042</v>
      </c>
      <c r="H280" s="177">
        <f>H223/RES_summary!H$19</f>
        <v>4.230917431412216</v>
      </c>
      <c r="I280" s="177">
        <f>I223/RES_summary!I$19</f>
        <v>4.2393710631712764</v>
      </c>
      <c r="J280" s="177">
        <f>J223/RES_summary!J$19</f>
        <v>4.1793145240977809</v>
      </c>
      <c r="K280" s="177">
        <f>K223/RES_summary!K$19</f>
        <v>4.1141870697436547</v>
      </c>
      <c r="L280" s="177">
        <f>L223/RES_summary!L$19</f>
        <v>4.212267190940306</v>
      </c>
      <c r="M280" s="177">
        <f>M223/RES_summary!M$19</f>
        <v>3.9329325043031882</v>
      </c>
      <c r="N280" s="177">
        <f>N223/RES_summary!N$19</f>
        <v>4.0419351991685302</v>
      </c>
      <c r="O280" s="177">
        <f>O223/RES_summary!O$19</f>
        <v>4.0178022747899433</v>
      </c>
      <c r="P280" s="177">
        <f>P223/RES_summary!P$19</f>
        <v>3.9842263948882777</v>
      </c>
      <c r="Q280" s="177">
        <f>Q223/RES_summary!Q$19</f>
        <v>3.9085270157505212</v>
      </c>
    </row>
    <row r="281" spans="1:17" ht="12" customHeight="1" x14ac:dyDescent="0.25">
      <c r="A281" s="29" t="s">
        <v>140</v>
      </c>
      <c r="B281" s="176">
        <f>B224/RES_summary!B$19</f>
        <v>0</v>
      </c>
      <c r="C281" s="176">
        <f>C224/RES_summary!C$19</f>
        <v>0</v>
      </c>
      <c r="D281" s="176">
        <f>D224/RES_summary!D$19</f>
        <v>0</v>
      </c>
      <c r="E281" s="176">
        <f>E224/RES_summary!E$19</f>
        <v>0</v>
      </c>
      <c r="F281" s="176">
        <f>F224/RES_summary!F$19</f>
        <v>0</v>
      </c>
      <c r="G281" s="176">
        <f>G224/RES_summary!G$19</f>
        <v>0</v>
      </c>
      <c r="H281" s="176">
        <f>H224/RES_summary!H$19</f>
        <v>0</v>
      </c>
      <c r="I281" s="176">
        <f>I224/RES_summary!I$19</f>
        <v>0</v>
      </c>
      <c r="J281" s="176">
        <f>J224/RES_summary!J$19</f>
        <v>0</v>
      </c>
      <c r="K281" s="176">
        <f>K224/RES_summary!K$19</f>
        <v>0</v>
      </c>
      <c r="L281" s="176">
        <f>L224/RES_summary!L$19</f>
        <v>0</v>
      </c>
      <c r="M281" s="176">
        <f>M224/RES_summary!M$19</f>
        <v>0</v>
      </c>
      <c r="N281" s="176">
        <f>N224/RES_summary!N$19</f>
        <v>0</v>
      </c>
      <c r="O281" s="176">
        <f>O224/RES_summary!O$19</f>
        <v>0</v>
      </c>
      <c r="P281" s="176">
        <f>P224/RES_summary!P$19</f>
        <v>0</v>
      </c>
      <c r="Q281" s="176">
        <f>Q224/RES_summary!Q$19</f>
        <v>0</v>
      </c>
    </row>
    <row r="283" spans="1:17" s="28" customFormat="1" ht="12" customHeight="1" x14ac:dyDescent="0.25">
      <c r="A283" s="187" t="s">
        <v>194</v>
      </c>
      <c r="B283" s="186"/>
      <c r="C283" s="185"/>
      <c r="D283" s="185"/>
      <c r="E283" s="185"/>
      <c r="F283" s="185"/>
      <c r="G283" s="185"/>
      <c r="H283" s="185"/>
      <c r="I283" s="185"/>
      <c r="J283" s="185"/>
      <c r="K283" s="185"/>
      <c r="L283" s="185"/>
      <c r="M283" s="185"/>
      <c r="N283" s="185"/>
      <c r="O283" s="185"/>
      <c r="P283" s="185"/>
      <c r="Q283" s="185"/>
    </row>
    <row r="285" spans="1:17" ht="12" customHeight="1" x14ac:dyDescent="0.25">
      <c r="A285" s="152" t="s">
        <v>193</v>
      </c>
      <c r="B285" s="168"/>
      <c r="C285" s="168">
        <f>SUM(C286,C289,C291,C300)</f>
        <v>245.66002639454339</v>
      </c>
      <c r="D285" s="168">
        <f t="shared" ref="D285:Q285" si="71">SUM(D286,D289,D291,D300)</f>
        <v>220.09028203279593</v>
      </c>
      <c r="E285" s="168">
        <f t="shared" si="71"/>
        <v>221.31930320453787</v>
      </c>
      <c r="F285" s="168">
        <f t="shared" si="71"/>
        <v>243.36159214681757</v>
      </c>
      <c r="G285" s="168">
        <f t="shared" si="71"/>
        <v>195.23113677201658</v>
      </c>
      <c r="H285" s="168">
        <f t="shared" si="71"/>
        <v>144.60301862602677</v>
      </c>
      <c r="I285" s="168">
        <f t="shared" si="71"/>
        <v>194.37092884342769</v>
      </c>
      <c r="J285" s="168">
        <f t="shared" si="71"/>
        <v>286.64166641845208</v>
      </c>
      <c r="K285" s="168">
        <f t="shared" si="71"/>
        <v>199.77580793121012</v>
      </c>
      <c r="L285" s="168">
        <f t="shared" si="71"/>
        <v>223.17597666445485</v>
      </c>
      <c r="M285" s="168">
        <f t="shared" si="71"/>
        <v>173.27058606158471</v>
      </c>
      <c r="N285" s="168">
        <f t="shared" si="71"/>
        <v>96.634281826069326</v>
      </c>
      <c r="O285" s="168">
        <f t="shared" si="71"/>
        <v>334.28441396443117</v>
      </c>
      <c r="P285" s="168">
        <f t="shared" si="71"/>
        <v>325.85567820341953</v>
      </c>
      <c r="Q285" s="168">
        <f t="shared" si="71"/>
        <v>252.39821191430977</v>
      </c>
    </row>
    <row r="286" spans="1:17" ht="12" customHeight="1" x14ac:dyDescent="0.25">
      <c r="A286" s="158" t="s">
        <v>65</v>
      </c>
      <c r="B286" s="157"/>
      <c r="C286" s="157">
        <f>SUM(C287:C288)</f>
        <v>197.29424034708845</v>
      </c>
      <c r="D286" s="157">
        <f t="shared" ref="D286:Q286" si="72">SUM(D287:D288)</f>
        <v>174.56263082809096</v>
      </c>
      <c r="E286" s="157">
        <f t="shared" si="72"/>
        <v>177.17570266382594</v>
      </c>
      <c r="F286" s="157">
        <f t="shared" si="72"/>
        <v>195.56587828482944</v>
      </c>
      <c r="G286" s="157">
        <f t="shared" si="72"/>
        <v>157.76758644541943</v>
      </c>
      <c r="H286" s="157">
        <f t="shared" si="72"/>
        <v>116.17011980904797</v>
      </c>
      <c r="I286" s="157">
        <f t="shared" si="72"/>
        <v>151.7203805248019</v>
      </c>
      <c r="J286" s="157">
        <f t="shared" si="72"/>
        <v>227.77560953540399</v>
      </c>
      <c r="K286" s="157">
        <f t="shared" si="72"/>
        <v>159.00666969576073</v>
      </c>
      <c r="L286" s="157">
        <f t="shared" si="72"/>
        <v>174.3959462542856</v>
      </c>
      <c r="M286" s="157">
        <f t="shared" si="72"/>
        <v>131.74853407843523</v>
      </c>
      <c r="N286" s="157">
        <f t="shared" si="72"/>
        <v>72.890322196610484</v>
      </c>
      <c r="O286" s="157">
        <f t="shared" si="72"/>
        <v>251.52158980478814</v>
      </c>
      <c r="P286" s="157">
        <f t="shared" si="72"/>
        <v>235.68041230101377</v>
      </c>
      <c r="Q286" s="157">
        <f t="shared" si="72"/>
        <v>183.25936961766897</v>
      </c>
    </row>
    <row r="287" spans="1:17" ht="12" customHeight="1" x14ac:dyDescent="0.25">
      <c r="A287" s="23" t="s">
        <v>166</v>
      </c>
      <c r="B287" s="156"/>
      <c r="C287" s="156">
        <f>RES_hhdet_in_fec!C$45</f>
        <v>194.88636422521918</v>
      </c>
      <c r="D287" s="156">
        <f>RES_hhdet_in_fec!D$45</f>
        <v>172.23832116157982</v>
      </c>
      <c r="E287" s="156">
        <f>RES_hhdet_in_fec!E$45</f>
        <v>174.06222261729036</v>
      </c>
      <c r="F287" s="156">
        <f>RES_hhdet_in_fec!F$45</f>
        <v>192.38792409548577</v>
      </c>
      <c r="G287" s="156">
        <f>RES_hhdet_in_fec!G$45</f>
        <v>156.13179282383899</v>
      </c>
      <c r="H287" s="156">
        <f>RES_hhdet_in_fec!H$45</f>
        <v>114.65667139523963</v>
      </c>
      <c r="I287" s="156">
        <f>RES_hhdet_in_fec!I$45</f>
        <v>149.72283059310431</v>
      </c>
      <c r="J287" s="156">
        <f>RES_hhdet_in_fec!J$45</f>
        <v>223.84457397446181</v>
      </c>
      <c r="K287" s="156">
        <f>RES_hhdet_in_fec!K$45</f>
        <v>157.00634255784351</v>
      </c>
      <c r="L287" s="156">
        <f>RES_hhdet_in_fec!L$45</f>
        <v>170.28376420323698</v>
      </c>
      <c r="M287" s="156">
        <f>RES_hhdet_in_fec!M$45</f>
        <v>130.2029028914676</v>
      </c>
      <c r="N287" s="156">
        <f>RES_hhdet_in_fec!N$45</f>
        <v>70.890841575411812</v>
      </c>
      <c r="O287" s="156">
        <f>RES_hhdet_in_fec!O$45</f>
        <v>242.54143923126907</v>
      </c>
      <c r="P287" s="156">
        <f>RES_hhdet_in_fec!P$45</f>
        <v>231.1284575487629</v>
      </c>
      <c r="Q287" s="156">
        <f>RES_hhdet_in_fec!Q$45</f>
        <v>178.23162647212544</v>
      </c>
    </row>
    <row r="288" spans="1:17" ht="12" customHeight="1" x14ac:dyDescent="0.25">
      <c r="A288" s="23" t="s">
        <v>60</v>
      </c>
      <c r="B288" s="156"/>
      <c r="C288" s="156">
        <f>RES_hhdet_in_fec!C$46</f>
        <v>2.4078761218692639</v>
      </c>
      <c r="D288" s="156">
        <f>RES_hhdet_in_fec!D$46</f>
        <v>2.3243096665111378</v>
      </c>
      <c r="E288" s="156">
        <f>RES_hhdet_in_fec!E$46</f>
        <v>3.1134800465355852</v>
      </c>
      <c r="F288" s="156">
        <f>RES_hhdet_in_fec!F$46</f>
        <v>3.177954189343676</v>
      </c>
      <c r="G288" s="156">
        <f>RES_hhdet_in_fec!G$46</f>
        <v>1.6357936215804192</v>
      </c>
      <c r="H288" s="156">
        <f>RES_hhdet_in_fec!H$46</f>
        <v>1.5134484138083548</v>
      </c>
      <c r="I288" s="156">
        <f>RES_hhdet_in_fec!I$46</f>
        <v>1.9975499316975818</v>
      </c>
      <c r="J288" s="156">
        <f>RES_hhdet_in_fec!J$46</f>
        <v>3.931035560942187</v>
      </c>
      <c r="K288" s="156">
        <f>RES_hhdet_in_fec!K$46</f>
        <v>2.0003271379172305</v>
      </c>
      <c r="L288" s="156">
        <f>RES_hhdet_in_fec!L$46</f>
        <v>4.1121820510486131</v>
      </c>
      <c r="M288" s="156">
        <f>RES_hhdet_in_fec!M$46</f>
        <v>1.5456311869676278</v>
      </c>
      <c r="N288" s="156">
        <f>RES_hhdet_in_fec!N$46</f>
        <v>1.9994806211986766</v>
      </c>
      <c r="O288" s="156">
        <f>RES_hhdet_in_fec!O$46</f>
        <v>8.9801505735190794</v>
      </c>
      <c r="P288" s="156">
        <f>RES_hhdet_in_fec!P$46</f>
        <v>4.5519547522508832</v>
      </c>
      <c r="Q288" s="156">
        <f>RES_hhdet_in_fec!Q$46</f>
        <v>5.0277431455435275</v>
      </c>
    </row>
    <row r="289" spans="1:17" ht="12" customHeight="1" x14ac:dyDescent="0.25">
      <c r="A289" s="158" t="s">
        <v>112</v>
      </c>
      <c r="B289" s="157"/>
      <c r="C289" s="157">
        <f>C290</f>
        <v>0.39240186636325713</v>
      </c>
      <c r="D289" s="157">
        <f t="shared" ref="D289:Q289" si="73">D290</f>
        <v>0.4477341358617335</v>
      </c>
      <c r="E289" s="157">
        <f t="shared" si="73"/>
        <v>0.28405619464877085</v>
      </c>
      <c r="F289" s="157">
        <f t="shared" si="73"/>
        <v>0.35399387396261228</v>
      </c>
      <c r="G289" s="157">
        <f t="shared" si="73"/>
        <v>0.32844283096147164</v>
      </c>
      <c r="H289" s="157">
        <f t="shared" si="73"/>
        <v>0.25376329247190749</v>
      </c>
      <c r="I289" s="157">
        <f t="shared" si="73"/>
        <v>0.31163460026361239</v>
      </c>
      <c r="J289" s="157">
        <f t="shared" si="73"/>
        <v>0.7914578280432899</v>
      </c>
      <c r="K289" s="157">
        <f t="shared" si="73"/>
        <v>0.46388641093453586</v>
      </c>
      <c r="L289" s="157">
        <f t="shared" si="73"/>
        <v>0.57583163688310646</v>
      </c>
      <c r="M289" s="157">
        <f t="shared" si="73"/>
        <v>0.30820461164293383</v>
      </c>
      <c r="N289" s="157">
        <f t="shared" si="73"/>
        <v>0.2660686269200877</v>
      </c>
      <c r="O289" s="157">
        <f t="shared" si="73"/>
        <v>0.82403653286509204</v>
      </c>
      <c r="P289" s="157">
        <f t="shared" si="73"/>
        <v>0.55578885311179438</v>
      </c>
      <c r="Q289" s="157">
        <f t="shared" si="73"/>
        <v>0.78327229471714455</v>
      </c>
    </row>
    <row r="290" spans="1:17" ht="12" customHeight="1" x14ac:dyDescent="0.25">
      <c r="A290" s="23" t="s">
        <v>60</v>
      </c>
      <c r="B290" s="156"/>
      <c r="C290" s="156">
        <f>RES_hhdet_in_fec!C$48</f>
        <v>0.39240186636325713</v>
      </c>
      <c r="D290" s="156">
        <f>RES_hhdet_in_fec!D$48</f>
        <v>0.4477341358617335</v>
      </c>
      <c r="E290" s="156">
        <f>RES_hhdet_in_fec!E$48</f>
        <v>0.28405619464877085</v>
      </c>
      <c r="F290" s="156">
        <f>RES_hhdet_in_fec!F$48</f>
        <v>0.35399387396261228</v>
      </c>
      <c r="G290" s="156">
        <f>RES_hhdet_in_fec!G$48</f>
        <v>0.32844283096147164</v>
      </c>
      <c r="H290" s="156">
        <f>RES_hhdet_in_fec!H$48</f>
        <v>0.25376329247190749</v>
      </c>
      <c r="I290" s="156">
        <f>RES_hhdet_in_fec!I$48</f>
        <v>0.31163460026361239</v>
      </c>
      <c r="J290" s="156">
        <f>RES_hhdet_in_fec!J$48</f>
        <v>0.7914578280432899</v>
      </c>
      <c r="K290" s="156">
        <f>RES_hhdet_in_fec!K$48</f>
        <v>0.46388641093453586</v>
      </c>
      <c r="L290" s="156">
        <f>RES_hhdet_in_fec!L$48</f>
        <v>0.57583163688310646</v>
      </c>
      <c r="M290" s="156">
        <f>RES_hhdet_in_fec!M$48</f>
        <v>0.30820461164293383</v>
      </c>
      <c r="N290" s="156">
        <f>RES_hhdet_in_fec!N$48</f>
        <v>0.2660686269200877</v>
      </c>
      <c r="O290" s="156">
        <f>RES_hhdet_in_fec!O$48</f>
        <v>0.82403653286509204</v>
      </c>
      <c r="P290" s="156">
        <f>RES_hhdet_in_fec!P$48</f>
        <v>0.55578885311179438</v>
      </c>
      <c r="Q290" s="156">
        <f>RES_hhdet_in_fec!Q$48</f>
        <v>0.78327229471714455</v>
      </c>
    </row>
    <row r="291" spans="1:17" ht="12" customHeight="1" x14ac:dyDescent="0.25">
      <c r="A291" s="158" t="s">
        <v>63</v>
      </c>
      <c r="B291" s="157"/>
      <c r="C291" s="157">
        <f>SUM(C292:C293,C296:C297)</f>
        <v>34.602250719318597</v>
      </c>
      <c r="D291" s="157">
        <f t="shared" ref="D291:Q291" si="74">SUM(D292:D293,D296:D297)</f>
        <v>31.39241053032638</v>
      </c>
      <c r="E291" s="157">
        <f t="shared" si="74"/>
        <v>30.433461502688388</v>
      </c>
      <c r="F291" s="157">
        <f t="shared" si="74"/>
        <v>32.855441584949531</v>
      </c>
      <c r="G291" s="157">
        <f t="shared" si="74"/>
        <v>25.925100176115503</v>
      </c>
      <c r="H291" s="157">
        <f t="shared" si="74"/>
        <v>19.177620936011806</v>
      </c>
      <c r="I291" s="157">
        <f t="shared" si="74"/>
        <v>28.698715179896578</v>
      </c>
      <c r="J291" s="157">
        <f t="shared" si="74"/>
        <v>39.81026000656319</v>
      </c>
      <c r="K291" s="157">
        <f t="shared" si="74"/>
        <v>27.433463403211068</v>
      </c>
      <c r="L291" s="157">
        <f t="shared" si="74"/>
        <v>31.914925901329994</v>
      </c>
      <c r="M291" s="157">
        <f t="shared" si="74"/>
        <v>27.899894077461575</v>
      </c>
      <c r="N291" s="157">
        <f t="shared" si="74"/>
        <v>15.697787395786191</v>
      </c>
      <c r="O291" s="157">
        <f t="shared" si="74"/>
        <v>54.328738622330718</v>
      </c>
      <c r="P291" s="157">
        <f t="shared" si="74"/>
        <v>60.708860998812881</v>
      </c>
      <c r="Q291" s="157">
        <f t="shared" si="74"/>
        <v>45.931002886228839</v>
      </c>
    </row>
    <row r="292" spans="1:17" ht="12" customHeight="1" x14ac:dyDescent="0.25">
      <c r="A292" s="167" t="s">
        <v>165</v>
      </c>
      <c r="B292" s="132"/>
      <c r="C292" s="132">
        <f>RES_hhdet_in_fec!C$50</f>
        <v>31.388141827614245</v>
      </c>
      <c r="D292" s="132">
        <f>RES_hhdet_in_fec!D$50</f>
        <v>17.141610399642158</v>
      </c>
      <c r="E292" s="132">
        <f>RES_hhdet_in_fec!E$50</f>
        <v>17.65526946689091</v>
      </c>
      <c r="F292" s="132">
        <f>RES_hhdet_in_fec!F$50</f>
        <v>17.157146300017672</v>
      </c>
      <c r="G292" s="132">
        <f>RES_hhdet_in_fec!G$50</f>
        <v>15.645550302812733</v>
      </c>
      <c r="H292" s="132">
        <f>RES_hhdet_in_fec!H$50</f>
        <v>6.7458663180170939</v>
      </c>
      <c r="I292" s="132">
        <f>RES_hhdet_in_fec!I$50</f>
        <v>4.966686660035494</v>
      </c>
      <c r="J292" s="132">
        <f>RES_hhdet_in_fec!J$50</f>
        <v>25.901157851990892</v>
      </c>
      <c r="K292" s="132">
        <f>RES_hhdet_in_fec!K$50</f>
        <v>13.013812169941131</v>
      </c>
      <c r="L292" s="132">
        <f>RES_hhdet_in_fec!L$50</f>
        <v>22.372954864092531</v>
      </c>
      <c r="M292" s="132">
        <f>RES_hhdet_in_fec!M$50</f>
        <v>17.180204764118336</v>
      </c>
      <c r="N292" s="132">
        <f>RES_hhdet_in_fec!N$50</f>
        <v>14.851728180105169</v>
      </c>
      <c r="O292" s="132">
        <f>RES_hhdet_in_fec!O$50</f>
        <v>27.095504606386385</v>
      </c>
      <c r="P292" s="132">
        <f>RES_hhdet_in_fec!P$50</f>
        <v>23.99112531886901</v>
      </c>
      <c r="Q292" s="132">
        <f>RES_hhdet_in_fec!Q$50</f>
        <v>19.712032403255481</v>
      </c>
    </row>
    <row r="293" spans="1:17" ht="12" customHeight="1" x14ac:dyDescent="0.25">
      <c r="A293" s="167" t="s">
        <v>164</v>
      </c>
      <c r="B293" s="132"/>
      <c r="C293" s="132">
        <f>SUM(C294:C295)</f>
        <v>1.1213983006119457</v>
      </c>
      <c r="D293" s="132">
        <f t="shared" ref="D293:Q293" si="75">SUM(D294:D295)</f>
        <v>0.2644250380925704</v>
      </c>
      <c r="E293" s="132">
        <f t="shared" si="75"/>
        <v>0.72649162393342381</v>
      </c>
      <c r="F293" s="132">
        <f t="shared" si="75"/>
        <v>0.69040839938717236</v>
      </c>
      <c r="G293" s="132">
        <f t="shared" si="75"/>
        <v>0.82306510122195897</v>
      </c>
      <c r="H293" s="132">
        <f t="shared" si="75"/>
        <v>4.5302225399276157</v>
      </c>
      <c r="I293" s="132">
        <f t="shared" si="75"/>
        <v>4.4009305230368359</v>
      </c>
      <c r="J293" s="132">
        <f t="shared" si="75"/>
        <v>7.9011289228557979</v>
      </c>
      <c r="K293" s="132">
        <f t="shared" si="75"/>
        <v>5.1864238443255459</v>
      </c>
      <c r="L293" s="132">
        <f t="shared" si="75"/>
        <v>4.5060595163826109</v>
      </c>
      <c r="M293" s="132">
        <f t="shared" si="75"/>
        <v>10.71968931334324</v>
      </c>
      <c r="N293" s="132">
        <f t="shared" si="75"/>
        <v>0.84605921568102138</v>
      </c>
      <c r="O293" s="132">
        <f t="shared" si="75"/>
        <v>2.9805362117650902</v>
      </c>
      <c r="P293" s="132">
        <f t="shared" si="75"/>
        <v>7.6862122510417041</v>
      </c>
      <c r="Q293" s="132">
        <f t="shared" si="75"/>
        <v>3.2176281282536627</v>
      </c>
    </row>
    <row r="294" spans="1:17" ht="12" customHeight="1" x14ac:dyDescent="0.25">
      <c r="A294" s="166" t="s">
        <v>163</v>
      </c>
      <c r="B294" s="165"/>
      <c r="C294" s="165">
        <f>RES_hhdet_in_fec!C$52</f>
        <v>0.8734848437712025</v>
      </c>
      <c r="D294" s="165">
        <f>RES_hhdet_in_fec!D$52</f>
        <v>0.20282999606786956</v>
      </c>
      <c r="E294" s="165">
        <f>RES_hhdet_in_fec!E$52</f>
        <v>0.56313178264016739</v>
      </c>
      <c r="F294" s="165">
        <f>RES_hhdet_in_fec!F$52</f>
        <v>0.52910895069110131</v>
      </c>
      <c r="G294" s="165">
        <f>RES_hhdet_in_fec!G$52</f>
        <v>0.63308150038270705</v>
      </c>
      <c r="H294" s="165">
        <f>RES_hhdet_in_fec!H$52</f>
        <v>3.4776014863926443</v>
      </c>
      <c r="I294" s="165">
        <f>RES_hhdet_in_fec!I$52</f>
        <v>3.3722235505184686</v>
      </c>
      <c r="J294" s="165">
        <f>RES_hhdet_in_fec!J$52</f>
        <v>6.1024456494002193</v>
      </c>
      <c r="K294" s="165">
        <f>RES_hhdet_in_fec!K$52</f>
        <v>4.0084322631770322</v>
      </c>
      <c r="L294" s="165">
        <f>RES_hhdet_in_fec!L$52</f>
        <v>3.4051118248308558</v>
      </c>
      <c r="M294" s="165">
        <f>RES_hhdet_in_fec!M$52</f>
        <v>8.2060116080620382</v>
      </c>
      <c r="N294" s="165">
        <f>RES_hhdet_in_fec!N$52</f>
        <v>0.65465932325984144</v>
      </c>
      <c r="O294" s="165">
        <f>RES_hhdet_in_fec!O$52</f>
        <v>2.2693180406940514</v>
      </c>
      <c r="P294" s="165">
        <f>RES_hhdet_in_fec!P$52</f>
        <v>5.8496489684570401</v>
      </c>
      <c r="Q294" s="165">
        <f>RES_hhdet_in_fec!Q$52</f>
        <v>2.4473917501515423</v>
      </c>
    </row>
    <row r="295" spans="1:17" ht="12" customHeight="1" x14ac:dyDescent="0.25">
      <c r="A295" s="147" t="s">
        <v>59</v>
      </c>
      <c r="B295" s="164"/>
      <c r="C295" s="164">
        <f>RES_hhdet_in_fec!C$53</f>
        <v>0.24791345684074326</v>
      </c>
      <c r="D295" s="164">
        <f>RES_hhdet_in_fec!D$53</f>
        <v>6.1595042024700848E-2</v>
      </c>
      <c r="E295" s="164">
        <f>RES_hhdet_in_fec!E$53</f>
        <v>0.16335984129325648</v>
      </c>
      <c r="F295" s="164">
        <f>RES_hhdet_in_fec!F$53</f>
        <v>0.1612994486960711</v>
      </c>
      <c r="G295" s="164">
        <f>RES_hhdet_in_fec!G$53</f>
        <v>0.18998360083925195</v>
      </c>
      <c r="H295" s="164">
        <f>RES_hhdet_in_fec!H$53</f>
        <v>1.0526210535349709</v>
      </c>
      <c r="I295" s="164">
        <f>RES_hhdet_in_fec!I$53</f>
        <v>1.0287069725183675</v>
      </c>
      <c r="J295" s="164">
        <f>RES_hhdet_in_fec!J$53</f>
        <v>1.7986832734555789</v>
      </c>
      <c r="K295" s="164">
        <f>RES_hhdet_in_fec!K$53</f>
        <v>1.1779915811485135</v>
      </c>
      <c r="L295" s="164">
        <f>RES_hhdet_in_fec!L$53</f>
        <v>1.1009476915517549</v>
      </c>
      <c r="M295" s="164">
        <f>RES_hhdet_in_fec!M$53</f>
        <v>2.5136777052812018</v>
      </c>
      <c r="N295" s="164">
        <f>RES_hhdet_in_fec!N$53</f>
        <v>0.19139989242117991</v>
      </c>
      <c r="O295" s="164">
        <f>RES_hhdet_in_fec!O$53</f>
        <v>0.71121817107103869</v>
      </c>
      <c r="P295" s="164">
        <f>RES_hhdet_in_fec!P$53</f>
        <v>1.8365632825846645</v>
      </c>
      <c r="Q295" s="164">
        <f>RES_hhdet_in_fec!Q$53</f>
        <v>0.77023637810212042</v>
      </c>
    </row>
    <row r="296" spans="1:17" ht="12" customHeight="1" x14ac:dyDescent="0.25">
      <c r="A296" s="163" t="s">
        <v>142</v>
      </c>
      <c r="B296" s="162"/>
      <c r="C296" s="162">
        <f>RES_hhdet_in_fec!C$54</f>
        <v>2.0598104114633524</v>
      </c>
      <c r="D296" s="162">
        <f>RES_hhdet_in_fec!D$54</f>
        <v>13.76774435651679</v>
      </c>
      <c r="E296" s="162">
        <f>RES_hhdet_in_fec!E$54</f>
        <v>11.858571637416789</v>
      </c>
      <c r="F296" s="162">
        <f>RES_hhdet_in_fec!F$54</f>
        <v>14.69331094481312</v>
      </c>
      <c r="G296" s="162">
        <f>RES_hhdet_in_fec!G$54</f>
        <v>9.2940437146454613</v>
      </c>
      <c r="H296" s="162">
        <f>RES_hhdet_in_fec!H$54</f>
        <v>6.372606773650106</v>
      </c>
      <c r="I296" s="162">
        <f>RES_hhdet_in_fec!I$54</f>
        <v>16.77653115340598</v>
      </c>
      <c r="J296" s="162">
        <f>RES_hhdet_in_fec!J$54</f>
        <v>4.8260699737877522</v>
      </c>
      <c r="K296" s="162">
        <f>RES_hhdet_in_fec!K$54</f>
        <v>7.7078247609052326</v>
      </c>
      <c r="L296" s="162">
        <f>RES_hhdet_in_fec!L$54</f>
        <v>4.2397653368217254</v>
      </c>
      <c r="M296" s="162">
        <f>RES_hhdet_in_fec!M$54</f>
        <v>0</v>
      </c>
      <c r="N296" s="162">
        <f>RES_hhdet_in_fec!N$54</f>
        <v>0</v>
      </c>
      <c r="O296" s="162">
        <f>RES_hhdet_in_fec!O$54</f>
        <v>21.808363000385942</v>
      </c>
      <c r="P296" s="162">
        <f>RES_hhdet_in_fec!P$54</f>
        <v>26.621519167410987</v>
      </c>
      <c r="Q296" s="162">
        <f>RES_hhdet_in_fec!Q$54</f>
        <v>21.312040688935014</v>
      </c>
    </row>
    <row r="297" spans="1:17" ht="12" customHeight="1" x14ac:dyDescent="0.25">
      <c r="A297" s="161" t="s">
        <v>141</v>
      </c>
      <c r="B297" s="160"/>
      <c r="C297" s="160">
        <f>SUM(C298:C299)</f>
        <v>3.2900179629051438E-2</v>
      </c>
      <c r="D297" s="160">
        <f t="shared" ref="D297:Q297" si="76">SUM(D298:D299)</f>
        <v>0.21863073607486183</v>
      </c>
      <c r="E297" s="160">
        <f t="shared" si="76"/>
        <v>0.19312877444726742</v>
      </c>
      <c r="F297" s="160">
        <f t="shared" si="76"/>
        <v>0.31457594073156286</v>
      </c>
      <c r="G297" s="160">
        <f t="shared" si="76"/>
        <v>0.16244105743534829</v>
      </c>
      <c r="H297" s="160">
        <f t="shared" si="76"/>
        <v>1.5289253044169917</v>
      </c>
      <c r="I297" s="160">
        <f t="shared" si="76"/>
        <v>2.5545668434182685</v>
      </c>
      <c r="J297" s="160">
        <f t="shared" si="76"/>
        <v>1.1819032579287425</v>
      </c>
      <c r="K297" s="160">
        <f t="shared" si="76"/>
        <v>1.5254026280391559</v>
      </c>
      <c r="L297" s="160">
        <f t="shared" si="76"/>
        <v>0.79614618403312798</v>
      </c>
      <c r="M297" s="160">
        <f t="shared" si="76"/>
        <v>0</v>
      </c>
      <c r="N297" s="160">
        <f t="shared" si="76"/>
        <v>0</v>
      </c>
      <c r="O297" s="160">
        <f t="shared" si="76"/>
        <v>2.4443348037932999</v>
      </c>
      <c r="P297" s="160">
        <f t="shared" si="76"/>
        <v>2.4100042614911819</v>
      </c>
      <c r="Q297" s="160">
        <f t="shared" si="76"/>
        <v>1.6893016657846864</v>
      </c>
    </row>
    <row r="298" spans="1:17" ht="12" customHeight="1" x14ac:dyDescent="0.25">
      <c r="A298" s="148" t="s">
        <v>60</v>
      </c>
      <c r="B298" s="156"/>
      <c r="C298" s="156">
        <f>RES_hhdet_in_fec!C$56</f>
        <v>2.4516250407956047E-2</v>
      </c>
      <c r="D298" s="156">
        <f>RES_hhdet_in_fec!D$56</f>
        <v>0.16334001306652743</v>
      </c>
      <c r="E298" s="156">
        <f>RES_hhdet_in_fec!E$56</f>
        <v>0.14524913953612656</v>
      </c>
      <c r="F298" s="156">
        <f>RES_hhdet_in_fec!F$56</f>
        <v>0.2369583327495057</v>
      </c>
      <c r="G298" s="156">
        <f>RES_hhdet_in_fec!G$56</f>
        <v>0.11994936897793149</v>
      </c>
      <c r="H298" s="156">
        <f>RES_hhdet_in_fec!H$56</f>
        <v>1.1328360899033441</v>
      </c>
      <c r="I298" s="156">
        <f>RES_hhdet_in_fec!I$56</f>
        <v>1.8932913938085199</v>
      </c>
      <c r="J298" s="156">
        <f>RES_hhdet_in_fec!J$56</f>
        <v>0.87655840904034565</v>
      </c>
      <c r="K298" s="156">
        <f>RES_hhdet_in_fec!K$56</f>
        <v>1.1080328683971774</v>
      </c>
      <c r="L298" s="156">
        <f>RES_hhdet_in_fec!L$56</f>
        <v>0.607171485250253</v>
      </c>
      <c r="M298" s="156">
        <f>RES_hhdet_in_fec!M$56</f>
        <v>0</v>
      </c>
      <c r="N298" s="156">
        <f>RES_hhdet_in_fec!N$56</f>
        <v>0</v>
      </c>
      <c r="O298" s="156">
        <f>RES_hhdet_in_fec!O$56</f>
        <v>1.8919123459201945</v>
      </c>
      <c r="P298" s="156">
        <f>RES_hhdet_in_fec!P$56</f>
        <v>1.7920466803114761</v>
      </c>
      <c r="Q298" s="156">
        <f>RES_hhdet_in_fec!Q$56</f>
        <v>1.2769393050219948</v>
      </c>
    </row>
    <row r="299" spans="1:17" ht="12" customHeight="1" x14ac:dyDescent="0.25">
      <c r="A299" s="148" t="s">
        <v>59</v>
      </c>
      <c r="B299" s="156"/>
      <c r="C299" s="156">
        <f>RES_hhdet_in_fec!C$57</f>
        <v>8.3839292210953903E-3</v>
      </c>
      <c r="D299" s="156">
        <f>RES_hhdet_in_fec!D$57</f>
        <v>5.5290723008334403E-2</v>
      </c>
      <c r="E299" s="156">
        <f>RES_hhdet_in_fec!E$57</f>
        <v>4.7879634911140861E-2</v>
      </c>
      <c r="F299" s="156">
        <f>RES_hhdet_in_fec!F$57</f>
        <v>7.7617607982057177E-2</v>
      </c>
      <c r="G299" s="156">
        <f>RES_hhdet_in_fec!G$57</f>
        <v>4.2491688457416792E-2</v>
      </c>
      <c r="H299" s="156">
        <f>RES_hhdet_in_fec!H$57</f>
        <v>0.39608921451364765</v>
      </c>
      <c r="I299" s="156">
        <f>RES_hhdet_in_fec!I$57</f>
        <v>0.6612754496097486</v>
      </c>
      <c r="J299" s="156">
        <f>RES_hhdet_in_fec!J$57</f>
        <v>0.30534484888839697</v>
      </c>
      <c r="K299" s="156">
        <f>RES_hhdet_in_fec!K$57</f>
        <v>0.41736975964197859</v>
      </c>
      <c r="L299" s="156">
        <f>RES_hhdet_in_fec!L$57</f>
        <v>0.18897469878287498</v>
      </c>
      <c r="M299" s="156">
        <f>RES_hhdet_in_fec!M$57</f>
        <v>0</v>
      </c>
      <c r="N299" s="156">
        <f>RES_hhdet_in_fec!N$57</f>
        <v>0</v>
      </c>
      <c r="O299" s="156">
        <f>RES_hhdet_in_fec!O$57</f>
        <v>0.55242245787310551</v>
      </c>
      <c r="P299" s="156">
        <f>RES_hhdet_in_fec!P$57</f>
        <v>0.61795758117970578</v>
      </c>
      <c r="Q299" s="156">
        <f>RES_hhdet_in_fec!Q$57</f>
        <v>0.4123623607626915</v>
      </c>
    </row>
    <row r="300" spans="1:17" ht="12" customHeight="1" x14ac:dyDescent="0.25">
      <c r="A300" s="158" t="s">
        <v>62</v>
      </c>
      <c r="B300" s="157"/>
      <c r="C300" s="157">
        <f>SUM(C301:C302)</f>
        <v>13.371133461773091</v>
      </c>
      <c r="D300" s="157">
        <f t="shared" ref="D300:Q300" si="77">SUM(D301:D302)</f>
        <v>13.687506538516859</v>
      </c>
      <c r="E300" s="157">
        <f t="shared" si="77"/>
        <v>13.426082843374752</v>
      </c>
      <c r="F300" s="157">
        <f t="shared" si="77"/>
        <v>14.586278403075969</v>
      </c>
      <c r="G300" s="157">
        <f t="shared" si="77"/>
        <v>11.210007319520166</v>
      </c>
      <c r="H300" s="157">
        <f t="shared" si="77"/>
        <v>9.0015145884950787</v>
      </c>
      <c r="I300" s="157">
        <f t="shared" si="77"/>
        <v>13.640198538465631</v>
      </c>
      <c r="J300" s="157">
        <f t="shared" si="77"/>
        <v>18.264339048441624</v>
      </c>
      <c r="K300" s="157">
        <f t="shared" si="77"/>
        <v>12.871788421303766</v>
      </c>
      <c r="L300" s="157">
        <f t="shared" si="77"/>
        <v>16.289272871956182</v>
      </c>
      <c r="M300" s="157">
        <f t="shared" si="77"/>
        <v>13.313953294044975</v>
      </c>
      <c r="N300" s="157">
        <f t="shared" si="77"/>
        <v>7.7801036067525544</v>
      </c>
      <c r="O300" s="157">
        <f t="shared" si="77"/>
        <v>27.610049004447237</v>
      </c>
      <c r="P300" s="157">
        <f t="shared" si="77"/>
        <v>28.910616050481043</v>
      </c>
      <c r="Q300" s="157">
        <f t="shared" si="77"/>
        <v>22.424567115694828</v>
      </c>
    </row>
    <row r="301" spans="1:17" ht="12" customHeight="1" x14ac:dyDescent="0.25">
      <c r="A301" s="23" t="s">
        <v>57</v>
      </c>
      <c r="B301" s="156"/>
      <c r="C301" s="156">
        <f>RES_hhdet_in_fec!C$59</f>
        <v>0</v>
      </c>
      <c r="D301" s="156">
        <f>RES_hhdet_in_fec!D$59</f>
        <v>0</v>
      </c>
      <c r="E301" s="156">
        <f>RES_hhdet_in_fec!E$59</f>
        <v>0</v>
      </c>
      <c r="F301" s="156">
        <f>RES_hhdet_in_fec!F$59</f>
        <v>0</v>
      </c>
      <c r="G301" s="156">
        <f>RES_hhdet_in_fec!G$59</f>
        <v>0</v>
      </c>
      <c r="H301" s="156">
        <f>RES_hhdet_in_fec!H$59</f>
        <v>0</v>
      </c>
      <c r="I301" s="156">
        <f>RES_hhdet_in_fec!I$59</f>
        <v>0</v>
      </c>
      <c r="J301" s="156">
        <f>RES_hhdet_in_fec!J$59</f>
        <v>0</v>
      </c>
      <c r="K301" s="156">
        <f>RES_hhdet_in_fec!K$59</f>
        <v>0</v>
      </c>
      <c r="L301" s="156">
        <f>RES_hhdet_in_fec!L$59</f>
        <v>0</v>
      </c>
      <c r="M301" s="156">
        <f>RES_hhdet_in_fec!M$59</f>
        <v>0</v>
      </c>
      <c r="N301" s="156">
        <f>RES_hhdet_in_fec!N$59</f>
        <v>0</v>
      </c>
      <c r="O301" s="156">
        <f>RES_hhdet_in_fec!O$59</f>
        <v>0</v>
      </c>
      <c r="P301" s="156">
        <f>RES_hhdet_in_fec!P$59</f>
        <v>0</v>
      </c>
      <c r="Q301" s="156">
        <f>RES_hhdet_in_fec!Q$59</f>
        <v>0</v>
      </c>
    </row>
    <row r="302" spans="1:17" ht="12" customHeight="1" x14ac:dyDescent="0.25">
      <c r="A302" s="29" t="s">
        <v>140</v>
      </c>
      <c r="B302" s="57"/>
      <c r="C302" s="57">
        <f>RES_hhdet_in_fec!C$60</f>
        <v>13.371133461773091</v>
      </c>
      <c r="D302" s="57">
        <f>RES_hhdet_in_fec!D$60</f>
        <v>13.687506538516859</v>
      </c>
      <c r="E302" s="57">
        <f>RES_hhdet_in_fec!E$60</f>
        <v>13.426082843374752</v>
      </c>
      <c r="F302" s="57">
        <f>RES_hhdet_in_fec!F$60</f>
        <v>14.586278403075969</v>
      </c>
      <c r="G302" s="57">
        <f>RES_hhdet_in_fec!G$60</f>
        <v>11.210007319520166</v>
      </c>
      <c r="H302" s="57">
        <f>RES_hhdet_in_fec!H$60</f>
        <v>9.0015145884950787</v>
      </c>
      <c r="I302" s="57">
        <f>RES_hhdet_in_fec!I$60</f>
        <v>13.640198538465631</v>
      </c>
      <c r="J302" s="57">
        <f>RES_hhdet_in_fec!J$60</f>
        <v>18.264339048441624</v>
      </c>
      <c r="K302" s="57">
        <f>RES_hhdet_in_fec!K$60</f>
        <v>12.871788421303766</v>
      </c>
      <c r="L302" s="57">
        <f>RES_hhdet_in_fec!L$60</f>
        <v>16.289272871956182</v>
      </c>
      <c r="M302" s="57">
        <f>RES_hhdet_in_fec!M$60</f>
        <v>13.313953294044975</v>
      </c>
      <c r="N302" s="57">
        <f>RES_hhdet_in_fec!N$60</f>
        <v>7.7801036067525544</v>
      </c>
      <c r="O302" s="57">
        <f>RES_hhdet_in_fec!O$60</f>
        <v>27.610049004447237</v>
      </c>
      <c r="P302" s="57">
        <f>RES_hhdet_in_fec!P$60</f>
        <v>28.910616050481043</v>
      </c>
      <c r="Q302" s="57">
        <f>RES_hhdet_in_fec!Q$60</f>
        <v>22.424567115694828</v>
      </c>
    </row>
    <row r="304" spans="1:17" ht="12" customHeight="1" x14ac:dyDescent="0.25">
      <c r="A304" s="152" t="s">
        <v>192</v>
      </c>
      <c r="B304" s="168"/>
      <c r="C304" s="168">
        <f>SUM(C305,C308,C310,C319)</f>
        <v>162.055333560821</v>
      </c>
      <c r="D304" s="168">
        <f t="shared" ref="D304:Q304" si="78">SUM(D305,D308,D310,D319)</f>
        <v>148.5714854020278</v>
      </c>
      <c r="E304" s="168">
        <f t="shared" si="78"/>
        <v>150.10048969959874</v>
      </c>
      <c r="F304" s="168">
        <f t="shared" si="78"/>
        <v>166.24911045984913</v>
      </c>
      <c r="G304" s="168">
        <f t="shared" si="78"/>
        <v>133.30116875825092</v>
      </c>
      <c r="H304" s="168">
        <f t="shared" si="78"/>
        <v>99.71933529829758</v>
      </c>
      <c r="I304" s="168">
        <f t="shared" si="78"/>
        <v>135.90762213878278</v>
      </c>
      <c r="J304" s="168">
        <f t="shared" si="78"/>
        <v>199.21259795232339</v>
      </c>
      <c r="K304" s="168">
        <f t="shared" si="78"/>
        <v>139.780157069154</v>
      </c>
      <c r="L304" s="168">
        <f t="shared" si="78"/>
        <v>157.86999970932652</v>
      </c>
      <c r="M304" s="168">
        <f t="shared" si="78"/>
        <v>121.2890036636018</v>
      </c>
      <c r="N304" s="168">
        <f t="shared" si="78"/>
        <v>69.072389569210344</v>
      </c>
      <c r="O304" s="168">
        <f t="shared" si="78"/>
        <v>242.6090445943731</v>
      </c>
      <c r="P304" s="168">
        <f t="shared" si="78"/>
        <v>235.8568693253813</v>
      </c>
      <c r="Q304" s="168">
        <f t="shared" si="78"/>
        <v>185.34819355239972</v>
      </c>
    </row>
    <row r="305" spans="1:17" ht="12" customHeight="1" x14ac:dyDescent="0.25">
      <c r="A305" s="158" t="s">
        <v>65</v>
      </c>
      <c r="B305" s="157"/>
      <c r="C305" s="157">
        <f>SUM(C306:C307)</f>
        <v>130.37119079464131</v>
      </c>
      <c r="D305" s="157">
        <f t="shared" ref="D305:Q305" si="79">SUM(D306:D307)</f>
        <v>116.19481157025361</v>
      </c>
      <c r="E305" s="157">
        <f t="shared" si="79"/>
        <v>118.90155971476253</v>
      </c>
      <c r="F305" s="157">
        <f t="shared" si="79"/>
        <v>131.82653036821799</v>
      </c>
      <c r="G305" s="157">
        <f t="shared" si="79"/>
        <v>106.50344436363706</v>
      </c>
      <c r="H305" s="157">
        <f t="shared" si="79"/>
        <v>78.469124555103363</v>
      </c>
      <c r="I305" s="157">
        <f t="shared" si="79"/>
        <v>102.75743634254781</v>
      </c>
      <c r="J305" s="157">
        <f t="shared" si="79"/>
        <v>156.36279478469078</v>
      </c>
      <c r="K305" s="157">
        <f t="shared" si="79"/>
        <v>109.11619159884653</v>
      </c>
      <c r="L305" s="157">
        <f t="shared" si="79"/>
        <v>121.92406882737487</v>
      </c>
      <c r="M305" s="157">
        <f t="shared" si="79"/>
        <v>91.265610907389913</v>
      </c>
      <c r="N305" s="157">
        <f t="shared" si="79"/>
        <v>52.044846769589007</v>
      </c>
      <c r="O305" s="157">
        <f t="shared" si="79"/>
        <v>178.8683488318421</v>
      </c>
      <c r="P305" s="157">
        <f t="shared" si="79"/>
        <v>166.56231668982488</v>
      </c>
      <c r="Q305" s="157">
        <f t="shared" si="79"/>
        <v>130.95754578814916</v>
      </c>
    </row>
    <row r="306" spans="1:17" ht="12" customHeight="1" x14ac:dyDescent="0.25">
      <c r="A306" s="23" t="s">
        <v>166</v>
      </c>
      <c r="B306" s="156"/>
      <c r="C306" s="156">
        <f>RES_hhdet_in_tes!C$45</f>
        <v>127.76948086676482</v>
      </c>
      <c r="D306" s="156">
        <f>RES_hhdet_in_tes!D$45</f>
        <v>113.68198506634201</v>
      </c>
      <c r="E306" s="156">
        <f>RES_hhdet_in_tes!E$45</f>
        <v>115.53623526050275</v>
      </c>
      <c r="F306" s="156">
        <f>RES_hhdet_in_tes!F$45</f>
        <v>128.39592262161651</v>
      </c>
      <c r="G306" s="156">
        <f>RES_hhdet_in_tes!G$45</f>
        <v>104.74075946972424</v>
      </c>
      <c r="H306" s="156">
        <f>RES_hhdet_in_tes!H$45</f>
        <v>76.848106715574303</v>
      </c>
      <c r="I306" s="156">
        <f>RES_hhdet_in_tes!I$45</f>
        <v>100.62817691106333</v>
      </c>
      <c r="J306" s="156">
        <f>RES_hhdet_in_tes!J$45</f>
        <v>152.16137722338206</v>
      </c>
      <c r="K306" s="156">
        <f>RES_hhdet_in_tes!K$45</f>
        <v>106.99218434121025</v>
      </c>
      <c r="L306" s="156">
        <f>RES_hhdet_in_tes!L$45</f>
        <v>117.53981836487134</v>
      </c>
      <c r="M306" s="156">
        <f>RES_hhdet_in_tes!M$45</f>
        <v>89.637965536446856</v>
      </c>
      <c r="N306" s="156">
        <f>RES_hhdet_in_tes!N$45</f>
        <v>49.908656148222434</v>
      </c>
      <c r="O306" s="156">
        <f>RES_hhdet_in_tes!O$45</f>
        <v>169.4581263842274</v>
      </c>
      <c r="P306" s="156">
        <f>RES_hhdet_in_tes!P$45</f>
        <v>161.83987656365787</v>
      </c>
      <c r="Q306" s="156">
        <f>RES_hhdet_in_tes!Q$45</f>
        <v>125.75466924925321</v>
      </c>
    </row>
    <row r="307" spans="1:17" ht="12" customHeight="1" x14ac:dyDescent="0.25">
      <c r="A307" s="23" t="s">
        <v>60</v>
      </c>
      <c r="B307" s="156"/>
      <c r="C307" s="156">
        <f>RES_hhdet_in_tes!C$46</f>
        <v>2.6017099278764952</v>
      </c>
      <c r="D307" s="156">
        <f>RES_hhdet_in_tes!D$46</f>
        <v>2.5128265039115982</v>
      </c>
      <c r="E307" s="156">
        <f>RES_hhdet_in_tes!E$46</f>
        <v>3.3653244542597749</v>
      </c>
      <c r="F307" s="156">
        <f>RES_hhdet_in_tes!F$46</f>
        <v>3.4306077466014804</v>
      </c>
      <c r="G307" s="156">
        <f>RES_hhdet_in_tes!G$46</f>
        <v>1.7626848939128206</v>
      </c>
      <c r="H307" s="156">
        <f>RES_hhdet_in_tes!H$46</f>
        <v>1.6210178395290646</v>
      </c>
      <c r="I307" s="156">
        <f>RES_hhdet_in_tes!I$46</f>
        <v>2.1292594314844733</v>
      </c>
      <c r="J307" s="156">
        <f>RES_hhdet_in_tes!J$46</f>
        <v>4.2014175613087268</v>
      </c>
      <c r="K307" s="156">
        <f>RES_hhdet_in_tes!K$46</f>
        <v>2.1240072576362747</v>
      </c>
      <c r="L307" s="156">
        <f>RES_hhdet_in_tes!L$46</f>
        <v>4.3842504625035339</v>
      </c>
      <c r="M307" s="156">
        <f>RES_hhdet_in_tes!M$46</f>
        <v>1.6276453709430565</v>
      </c>
      <c r="N307" s="156">
        <f>RES_hhdet_in_tes!N$46</f>
        <v>2.1361906213665725</v>
      </c>
      <c r="O307" s="156">
        <f>RES_hhdet_in_tes!O$46</f>
        <v>9.4102224476146983</v>
      </c>
      <c r="P307" s="156">
        <f>RES_hhdet_in_tes!P$46</f>
        <v>4.7224401261670019</v>
      </c>
      <c r="Q307" s="156">
        <f>RES_hhdet_in_tes!Q$46</f>
        <v>5.2028765388959544</v>
      </c>
    </row>
    <row r="308" spans="1:17" ht="12" customHeight="1" x14ac:dyDescent="0.25">
      <c r="A308" s="158" t="s">
        <v>112</v>
      </c>
      <c r="B308" s="157"/>
      <c r="C308" s="157">
        <f>C309</f>
        <v>0.75350764008174731</v>
      </c>
      <c r="D308" s="157">
        <f t="shared" ref="D308:Q308" si="80">D309</f>
        <v>0.8864913909006592</v>
      </c>
      <c r="E308" s="157">
        <f t="shared" si="80"/>
        <v>0.58235420828831819</v>
      </c>
      <c r="F308" s="157">
        <f t="shared" si="80"/>
        <v>0.75753394886909875</v>
      </c>
      <c r="G308" s="157">
        <f t="shared" si="80"/>
        <v>0.73919507889242964</v>
      </c>
      <c r="H308" s="157">
        <f t="shared" si="80"/>
        <v>0.60418472615058949</v>
      </c>
      <c r="I308" s="157">
        <f t="shared" si="80"/>
        <v>0.79262317756738654</v>
      </c>
      <c r="J308" s="157">
        <f t="shared" si="80"/>
        <v>2.0274531695910922</v>
      </c>
      <c r="K308" s="157">
        <f t="shared" si="80"/>
        <v>1.2762914832075587</v>
      </c>
      <c r="L308" s="157">
        <f t="shared" si="80"/>
        <v>1.7124563212468056</v>
      </c>
      <c r="M308" s="157">
        <f t="shared" si="80"/>
        <v>0.98121692415512574</v>
      </c>
      <c r="N308" s="157">
        <f t="shared" si="80"/>
        <v>0.8955097566224034</v>
      </c>
      <c r="O308" s="157">
        <f t="shared" si="80"/>
        <v>2.9096400984546733</v>
      </c>
      <c r="P308" s="157">
        <f t="shared" si="80"/>
        <v>2.0386880095448427</v>
      </c>
      <c r="Q308" s="157">
        <f t="shared" si="80"/>
        <v>2.9629888036720549</v>
      </c>
    </row>
    <row r="309" spans="1:17" ht="12" customHeight="1" x14ac:dyDescent="0.25">
      <c r="A309" s="23" t="s">
        <v>60</v>
      </c>
      <c r="B309" s="156"/>
      <c r="C309" s="156">
        <f>RES_hhdet_in_tes!C$48</f>
        <v>0.75350764008174731</v>
      </c>
      <c r="D309" s="156">
        <f>RES_hhdet_in_tes!D$48</f>
        <v>0.8864913909006592</v>
      </c>
      <c r="E309" s="156">
        <f>RES_hhdet_in_tes!E$48</f>
        <v>0.58235420828831819</v>
      </c>
      <c r="F309" s="156">
        <f>RES_hhdet_in_tes!F$48</f>
        <v>0.75753394886909875</v>
      </c>
      <c r="G309" s="156">
        <f>RES_hhdet_in_tes!G$48</f>
        <v>0.73919507889242964</v>
      </c>
      <c r="H309" s="156">
        <f>RES_hhdet_in_tes!H$48</f>
        <v>0.60418472615058949</v>
      </c>
      <c r="I309" s="156">
        <f>RES_hhdet_in_tes!I$48</f>
        <v>0.79262317756738654</v>
      </c>
      <c r="J309" s="156">
        <f>RES_hhdet_in_tes!J$48</f>
        <v>2.0274531695910922</v>
      </c>
      <c r="K309" s="156">
        <f>RES_hhdet_in_tes!K$48</f>
        <v>1.2762914832075587</v>
      </c>
      <c r="L309" s="156">
        <f>RES_hhdet_in_tes!L$48</f>
        <v>1.7124563212468056</v>
      </c>
      <c r="M309" s="156">
        <f>RES_hhdet_in_tes!M$48</f>
        <v>0.98121692415512574</v>
      </c>
      <c r="N309" s="156">
        <f>RES_hhdet_in_tes!N$48</f>
        <v>0.8955097566224034</v>
      </c>
      <c r="O309" s="156">
        <f>RES_hhdet_in_tes!O$48</f>
        <v>2.9096400984546733</v>
      </c>
      <c r="P309" s="156">
        <f>RES_hhdet_in_tes!P$48</f>
        <v>2.0386880095448427</v>
      </c>
      <c r="Q309" s="156">
        <f>RES_hhdet_in_tes!Q$48</f>
        <v>2.9629888036720549</v>
      </c>
    </row>
    <row r="310" spans="1:17" ht="12" customHeight="1" x14ac:dyDescent="0.25">
      <c r="A310" s="158" t="s">
        <v>63</v>
      </c>
      <c r="B310" s="157"/>
      <c r="C310" s="157">
        <f>SUM(C311:C312,C315:C316)</f>
        <v>19.795243218211585</v>
      </c>
      <c r="D310" s="157">
        <f t="shared" ref="D310:Q310" si="81">SUM(D311:D312,D315:D316)</f>
        <v>20.046522512589565</v>
      </c>
      <c r="E310" s="157">
        <f t="shared" si="81"/>
        <v>19.345596168271467</v>
      </c>
      <c r="F310" s="157">
        <f t="shared" si="81"/>
        <v>21.367750664007737</v>
      </c>
      <c r="G310" s="157">
        <f t="shared" si="81"/>
        <v>16.569479686366208</v>
      </c>
      <c r="H310" s="157">
        <f t="shared" si="81"/>
        <v>12.987723288880851</v>
      </c>
      <c r="I310" s="157">
        <f t="shared" si="81"/>
        <v>20.695233860228107</v>
      </c>
      <c r="J310" s="157">
        <f t="shared" si="81"/>
        <v>25.1181427554151</v>
      </c>
      <c r="K310" s="157">
        <f t="shared" si="81"/>
        <v>18.316109864279227</v>
      </c>
      <c r="L310" s="157">
        <f t="shared" si="81"/>
        <v>20.2176768202232</v>
      </c>
      <c r="M310" s="157">
        <f t="shared" si="81"/>
        <v>17.583719051260989</v>
      </c>
      <c r="N310" s="157">
        <f t="shared" si="81"/>
        <v>9.4350660175698451</v>
      </c>
      <c r="O310" s="157">
        <f t="shared" si="81"/>
        <v>37.06342298122803</v>
      </c>
      <c r="P310" s="157">
        <f t="shared" si="81"/>
        <v>42.357837328288497</v>
      </c>
      <c r="Q310" s="157">
        <f t="shared" si="81"/>
        <v>32.099815749457193</v>
      </c>
    </row>
    <row r="311" spans="1:17" ht="12" customHeight="1" x14ac:dyDescent="0.25">
      <c r="A311" s="167" t="s">
        <v>165</v>
      </c>
      <c r="B311" s="132"/>
      <c r="C311" s="132">
        <f>RES_hhdet_in_tes!C$50</f>
        <v>17.540633893368792</v>
      </c>
      <c r="D311" s="132">
        <f>RES_hhdet_in_tes!D$50</f>
        <v>9.6341860703033806</v>
      </c>
      <c r="E311" s="132">
        <f>RES_hhdet_in_tes!E$50</f>
        <v>9.9825355201403365</v>
      </c>
      <c r="F311" s="132">
        <f>RES_hhdet_in_tes!F$50</f>
        <v>9.7578636698440793</v>
      </c>
      <c r="G311" s="132">
        <f>RES_hhdet_in_tes!G$50</f>
        <v>8.9450384878233535</v>
      </c>
      <c r="H311" s="132">
        <f>RES_hhdet_in_tes!H$50</f>
        <v>3.8819640256378505</v>
      </c>
      <c r="I311" s="132">
        <f>RES_hhdet_in_tes!I$50</f>
        <v>2.8722290652335523</v>
      </c>
      <c r="J311" s="132">
        <f>RES_hhdet_in_tes!J$50</f>
        <v>15.091601035402432</v>
      </c>
      <c r="K311" s="132">
        <f>RES_hhdet_in_tes!K$50</f>
        <v>7.6218956682883761</v>
      </c>
      <c r="L311" s="132">
        <f>RES_hhdet_in_tes!L$50</f>
        <v>13.1798514628211</v>
      </c>
      <c r="M311" s="132">
        <f>RES_hhdet_in_tes!M$50</f>
        <v>10.183400344314741</v>
      </c>
      <c r="N311" s="132">
        <f>RES_hhdet_in_tes!N$50</f>
        <v>8.8553563349973086</v>
      </c>
      <c r="O311" s="132">
        <f>RES_hhdet_in_tes!O$50</f>
        <v>16.184322775354261</v>
      </c>
      <c r="P311" s="132">
        <f>RES_hhdet_in_tes!P$50</f>
        <v>14.33324909590025</v>
      </c>
      <c r="Q311" s="132">
        <f>RES_hhdet_in_tes!Q$50</f>
        <v>11.775392683253456</v>
      </c>
    </row>
    <row r="312" spans="1:17" ht="12" customHeight="1" x14ac:dyDescent="0.25">
      <c r="A312" s="167" t="s">
        <v>164</v>
      </c>
      <c r="B312" s="132"/>
      <c r="C312" s="132">
        <f>SUM(C313:C314)</f>
        <v>0.733179020528133</v>
      </c>
      <c r="D312" s="132">
        <f t="shared" ref="D312:Q312" si="82">SUM(D313:D314)</f>
        <v>0.17642939869345747</v>
      </c>
      <c r="E312" s="132">
        <f t="shared" si="82"/>
        <v>0.4813531767791932</v>
      </c>
      <c r="F312" s="132">
        <f t="shared" si="82"/>
        <v>0.4646102116795186</v>
      </c>
      <c r="G312" s="132">
        <f t="shared" si="82"/>
        <v>0.55355074325224629</v>
      </c>
      <c r="H312" s="132">
        <f t="shared" si="82"/>
        <v>3.0596169329857439</v>
      </c>
      <c r="I312" s="132">
        <f t="shared" si="82"/>
        <v>2.9852219725107836</v>
      </c>
      <c r="J312" s="132">
        <f t="shared" si="82"/>
        <v>5.3491953312311331</v>
      </c>
      <c r="K312" s="132">
        <f t="shared" si="82"/>
        <v>3.5251513290817629</v>
      </c>
      <c r="L312" s="132">
        <f t="shared" si="82"/>
        <v>3.1394062596482235</v>
      </c>
      <c r="M312" s="132">
        <f t="shared" si="82"/>
        <v>7.4003187069462477</v>
      </c>
      <c r="N312" s="132">
        <f t="shared" si="82"/>
        <v>0.57970968257253719</v>
      </c>
      <c r="O312" s="132">
        <f t="shared" si="82"/>
        <v>2.0782899918235307</v>
      </c>
      <c r="P312" s="132">
        <f t="shared" si="82"/>
        <v>5.37391663589736</v>
      </c>
      <c r="Q312" s="132">
        <f t="shared" si="82"/>
        <v>2.2556118943580579</v>
      </c>
    </row>
    <row r="313" spans="1:17" ht="12" customHeight="1" x14ac:dyDescent="0.25">
      <c r="A313" s="166" t="s">
        <v>163</v>
      </c>
      <c r="B313" s="165"/>
      <c r="C313" s="165">
        <f>RES_hhdet_in_tes!C$52</f>
        <v>0.48061608490439439</v>
      </c>
      <c r="D313" s="165">
        <f>RES_hhdet_in_tes!D$52</f>
        <v>0.11304319318127903</v>
      </c>
      <c r="E313" s="165">
        <f>RES_hhdet_in_tes!E$52</f>
        <v>0.3139211003374241</v>
      </c>
      <c r="F313" s="165">
        <f>RES_hhdet_in_tes!F$52</f>
        <v>0.29822035888692622</v>
      </c>
      <c r="G313" s="165">
        <f>RES_hhdet_in_tes!G$52</f>
        <v>0.35799946955988682</v>
      </c>
      <c r="H313" s="165">
        <f>RES_hhdet_in_tes!H$52</f>
        <v>1.9808342294983883</v>
      </c>
      <c r="I313" s="165">
        <f>RES_hhdet_in_tes!I$52</f>
        <v>1.9332571297927261</v>
      </c>
      <c r="J313" s="165">
        <f>RES_hhdet_in_tes!J$52</f>
        <v>3.5233542930827189</v>
      </c>
      <c r="K313" s="165">
        <f>RES_hhdet_in_tes!K$52</f>
        <v>2.3305447053278976</v>
      </c>
      <c r="L313" s="165">
        <f>RES_hhdet_in_tes!L$52</f>
        <v>2.0126710809014345</v>
      </c>
      <c r="M313" s="165">
        <f>RES_hhdet_in_tes!M$52</f>
        <v>4.8509495907056115</v>
      </c>
      <c r="N313" s="165">
        <f>RES_hhdet_in_tes!N$52</f>
        <v>0.38634602693473241</v>
      </c>
      <c r="O313" s="165">
        <f>RES_hhdet_in_tes!O$52</f>
        <v>1.3539506632994871</v>
      </c>
      <c r="P313" s="165">
        <f>RES_hhdet_in_tes!P$52</f>
        <v>3.5054491374848809</v>
      </c>
      <c r="Q313" s="165">
        <f>RES_hhdet_in_tes!Q$52</f>
        <v>1.4713537612810881</v>
      </c>
    </row>
    <row r="314" spans="1:17" ht="12" customHeight="1" x14ac:dyDescent="0.25">
      <c r="A314" s="147" t="s">
        <v>59</v>
      </c>
      <c r="B314" s="164"/>
      <c r="C314" s="164">
        <f>RES_hhdet_in_tes!C$53</f>
        <v>0.2525629356237386</v>
      </c>
      <c r="D314" s="164">
        <f>RES_hhdet_in_tes!D$53</f>
        <v>6.338620551217844E-2</v>
      </c>
      <c r="E314" s="164">
        <f>RES_hhdet_in_tes!E$53</f>
        <v>0.16743207644176908</v>
      </c>
      <c r="F314" s="164">
        <f>RES_hhdet_in_tes!F$53</f>
        <v>0.16638985279259239</v>
      </c>
      <c r="G314" s="164">
        <f>RES_hhdet_in_tes!G$53</f>
        <v>0.1955512736923595</v>
      </c>
      <c r="H314" s="164">
        <f>RES_hhdet_in_tes!H$53</f>
        <v>1.0787827034873558</v>
      </c>
      <c r="I314" s="164">
        <f>RES_hhdet_in_tes!I$53</f>
        <v>1.0519648427180575</v>
      </c>
      <c r="J314" s="164">
        <f>RES_hhdet_in_tes!J$53</f>
        <v>1.8258410381484138</v>
      </c>
      <c r="K314" s="164">
        <f>RES_hhdet_in_tes!K$53</f>
        <v>1.1946066237538651</v>
      </c>
      <c r="L314" s="164">
        <f>RES_hhdet_in_tes!L$53</f>
        <v>1.126735178746789</v>
      </c>
      <c r="M314" s="164">
        <f>RES_hhdet_in_tes!M$53</f>
        <v>2.5493691162406367</v>
      </c>
      <c r="N314" s="164">
        <f>RES_hhdet_in_tes!N$53</f>
        <v>0.19336365563780483</v>
      </c>
      <c r="O314" s="164">
        <f>RES_hhdet_in_tes!O$53</f>
        <v>0.7243393285240437</v>
      </c>
      <c r="P314" s="164">
        <f>RES_hhdet_in_tes!P$53</f>
        <v>1.8684674984124792</v>
      </c>
      <c r="Q314" s="164">
        <f>RES_hhdet_in_tes!Q$53</f>
        <v>0.78425813307696968</v>
      </c>
    </row>
    <row r="315" spans="1:17" ht="12" customHeight="1" x14ac:dyDescent="0.25">
      <c r="A315" s="163" t="s">
        <v>142</v>
      </c>
      <c r="B315" s="162"/>
      <c r="C315" s="162">
        <f>RES_hhdet_in_tes!C$54</f>
        <v>1.4953259726627357</v>
      </c>
      <c r="D315" s="162">
        <f>RES_hhdet_in_tes!D$54</f>
        <v>10.061813607250322</v>
      </c>
      <c r="E315" s="162">
        <f>RES_hhdet_in_tes!E$54</f>
        <v>8.7277521804421969</v>
      </c>
      <c r="F315" s="162">
        <f>RES_hhdet_in_tes!F$54</f>
        <v>10.893372252565822</v>
      </c>
      <c r="G315" s="162">
        <f>RES_hhdet_in_tes!G$54</f>
        <v>6.9389603820580339</v>
      </c>
      <c r="H315" s="162">
        <f>RES_hhdet_in_tes!H$54</f>
        <v>4.8007918461747572</v>
      </c>
      <c r="I315" s="162">
        <f>RES_hhdet_in_tes!I$54</f>
        <v>12.741011204957589</v>
      </c>
      <c r="J315" s="162">
        <f>RES_hhdet_in_tes!J$54</f>
        <v>3.704206903249986</v>
      </c>
      <c r="K315" s="162">
        <f>RES_hhdet_in_tes!K$54</f>
        <v>5.9008897470933341</v>
      </c>
      <c r="L315" s="162">
        <f>RES_hhdet_in_tes!L$54</f>
        <v>3.2479331971415881</v>
      </c>
      <c r="M315" s="162">
        <f>RES_hhdet_in_tes!M$54</f>
        <v>0</v>
      </c>
      <c r="N315" s="162">
        <f>RES_hhdet_in_tes!N$54</f>
        <v>0</v>
      </c>
      <c r="O315" s="162">
        <f>RES_hhdet_in_tes!O$54</f>
        <v>16.792191099069885</v>
      </c>
      <c r="P315" s="162">
        <f>RES_hhdet_in_tes!P$54</f>
        <v>20.631065969019645</v>
      </c>
      <c r="Q315" s="162">
        <f>RES_hhdet_in_tes!Q$54</f>
        <v>16.658234674460701</v>
      </c>
    </row>
    <row r="316" spans="1:17" ht="12" customHeight="1" x14ac:dyDescent="0.25">
      <c r="A316" s="161" t="s">
        <v>141</v>
      </c>
      <c r="B316" s="160"/>
      <c r="C316" s="160">
        <f>SUM(C317:C318)</f>
        <v>2.6104331651923478E-2</v>
      </c>
      <c r="D316" s="160">
        <f t="shared" ref="D316:Q316" si="83">SUM(D317:D318)</f>
        <v>0.17409343634240701</v>
      </c>
      <c r="E316" s="160">
        <f t="shared" si="83"/>
        <v>0.15395529090973811</v>
      </c>
      <c r="F316" s="160">
        <f t="shared" si="83"/>
        <v>0.25190452991831869</v>
      </c>
      <c r="G316" s="160">
        <f t="shared" si="83"/>
        <v>0.13193007323257527</v>
      </c>
      <c r="H316" s="160">
        <f t="shared" si="83"/>
        <v>1.2453504840824992</v>
      </c>
      <c r="I316" s="160">
        <f t="shared" si="83"/>
        <v>2.0967716175261852</v>
      </c>
      <c r="J316" s="160">
        <f t="shared" si="83"/>
        <v>0.97313948553155016</v>
      </c>
      <c r="K316" s="160">
        <f t="shared" si="83"/>
        <v>1.2681731198157515</v>
      </c>
      <c r="L316" s="160">
        <f t="shared" si="83"/>
        <v>0.65048590061228995</v>
      </c>
      <c r="M316" s="160">
        <f t="shared" si="83"/>
        <v>0</v>
      </c>
      <c r="N316" s="160">
        <f t="shared" si="83"/>
        <v>0</v>
      </c>
      <c r="O316" s="160">
        <f t="shared" si="83"/>
        <v>2.0086191149803492</v>
      </c>
      <c r="P316" s="160">
        <f t="shared" si="83"/>
        <v>2.0196056274712442</v>
      </c>
      <c r="Q316" s="160">
        <f t="shared" si="83"/>
        <v>1.4105764973849793</v>
      </c>
    </row>
    <row r="317" spans="1:17" ht="12" customHeight="1" x14ac:dyDescent="0.25">
      <c r="A317" s="148" t="s">
        <v>60</v>
      </c>
      <c r="B317" s="156"/>
      <c r="C317" s="156">
        <f>RES_hhdet_in_tes!C$56</f>
        <v>1.7587159532654512E-2</v>
      </c>
      <c r="D317" s="156">
        <f>RES_hhdet_in_tes!D$56</f>
        <v>0.11786095467663463</v>
      </c>
      <c r="E317" s="156">
        <f>RES_hhdet_in_tes!E$56</f>
        <v>0.10526840701206311</v>
      </c>
      <c r="F317" s="156">
        <f>RES_hhdet_in_tes!F$56</f>
        <v>0.17293558447373414</v>
      </c>
      <c r="G317" s="156">
        <f>RES_hhdet_in_tes!G$56</f>
        <v>8.8492402545971502E-2</v>
      </c>
      <c r="H317" s="156">
        <f>RES_hhdet_in_tes!H$56</f>
        <v>0.84233997098868252</v>
      </c>
      <c r="I317" s="156">
        <f>RES_hhdet_in_tes!I$56</f>
        <v>1.42655308601252</v>
      </c>
      <c r="J317" s="156">
        <f>RES_hhdet_in_tes!J$56</f>
        <v>0.66352480571286965</v>
      </c>
      <c r="K317" s="156">
        <f>RES_hhdet_in_tes!K$56</f>
        <v>0.84372455021877291</v>
      </c>
      <c r="L317" s="156">
        <f>RES_hhdet_in_tes!L$56</f>
        <v>0.4601235342002945</v>
      </c>
      <c r="M317" s="156">
        <f>RES_hhdet_in_tes!M$56</f>
        <v>0</v>
      </c>
      <c r="N317" s="156">
        <f>RES_hhdet_in_tes!N$56</f>
        <v>0</v>
      </c>
      <c r="O317" s="156">
        <f>RES_hhdet_in_tes!O$56</f>
        <v>1.4525855518728625</v>
      </c>
      <c r="P317" s="156">
        <f>RES_hhdet_in_tes!P$56</f>
        <v>1.3938111760361838</v>
      </c>
      <c r="Q317" s="156">
        <f>RES_hhdet_in_tes!Q$56</f>
        <v>0.99563748341079639</v>
      </c>
    </row>
    <row r="318" spans="1:17" ht="12" customHeight="1" x14ac:dyDescent="0.25">
      <c r="A318" s="148" t="s">
        <v>59</v>
      </c>
      <c r="B318" s="156"/>
      <c r="C318" s="156">
        <f>RES_hhdet_in_tes!C$57</f>
        <v>8.5171721192689662E-3</v>
      </c>
      <c r="D318" s="156">
        <f>RES_hhdet_in_tes!D$57</f>
        <v>5.6232481665772389E-2</v>
      </c>
      <c r="E318" s="156">
        <f>RES_hhdet_in_tes!E$57</f>
        <v>4.8686883897675004E-2</v>
      </c>
      <c r="F318" s="156">
        <f>RES_hhdet_in_tes!F$57</f>
        <v>7.8968945444584548E-2</v>
      </c>
      <c r="G318" s="156">
        <f>RES_hhdet_in_tes!G$57</f>
        <v>4.3437670686603778E-2</v>
      </c>
      <c r="H318" s="156">
        <f>RES_hhdet_in_tes!H$57</f>
        <v>0.40301051309381664</v>
      </c>
      <c r="I318" s="156">
        <f>RES_hhdet_in_tes!I$57</f>
        <v>0.67021853151366517</v>
      </c>
      <c r="J318" s="156">
        <f>RES_hhdet_in_tes!J$57</f>
        <v>0.30961467981868052</v>
      </c>
      <c r="K318" s="156">
        <f>RES_hhdet_in_tes!K$57</f>
        <v>0.42444856959697852</v>
      </c>
      <c r="L318" s="156">
        <f>RES_hhdet_in_tes!L$57</f>
        <v>0.19036236641199542</v>
      </c>
      <c r="M318" s="156">
        <f>RES_hhdet_in_tes!M$57</f>
        <v>0</v>
      </c>
      <c r="N318" s="156">
        <f>RES_hhdet_in_tes!N$57</f>
        <v>0</v>
      </c>
      <c r="O318" s="156">
        <f>RES_hhdet_in_tes!O$57</f>
        <v>0.55603356310748686</v>
      </c>
      <c r="P318" s="156">
        <f>RES_hhdet_in_tes!P$57</f>
        <v>0.62579445143506063</v>
      </c>
      <c r="Q318" s="156">
        <f>RES_hhdet_in_tes!Q$57</f>
        <v>0.41493901397418276</v>
      </c>
    </row>
    <row r="319" spans="1:17" ht="12" customHeight="1" x14ac:dyDescent="0.25">
      <c r="A319" s="158" t="s">
        <v>62</v>
      </c>
      <c r="B319" s="157"/>
      <c r="C319" s="157">
        <f>SUM(C320:C321)</f>
        <v>11.135391907886339</v>
      </c>
      <c r="D319" s="157">
        <f t="shared" ref="D319:Q319" si="84">SUM(D320:D321)</f>
        <v>11.443659928283973</v>
      </c>
      <c r="E319" s="157">
        <f t="shared" si="84"/>
        <v>11.270979608276436</v>
      </c>
      <c r="F319" s="157">
        <f t="shared" si="84"/>
        <v>12.297295478754311</v>
      </c>
      <c r="G319" s="157">
        <f t="shared" si="84"/>
        <v>9.48904962935522</v>
      </c>
      <c r="H319" s="157">
        <f t="shared" si="84"/>
        <v>7.6583027281627736</v>
      </c>
      <c r="I319" s="157">
        <f t="shared" si="84"/>
        <v>11.662328758439489</v>
      </c>
      <c r="J319" s="157">
        <f t="shared" si="84"/>
        <v>15.704207242626403</v>
      </c>
      <c r="K319" s="157">
        <f t="shared" si="84"/>
        <v>11.071564122820684</v>
      </c>
      <c r="L319" s="157">
        <f t="shared" si="84"/>
        <v>14.015797740481643</v>
      </c>
      <c r="M319" s="157">
        <f t="shared" si="84"/>
        <v>11.458456780795785</v>
      </c>
      <c r="N319" s="157">
        <f t="shared" si="84"/>
        <v>6.6969670254290854</v>
      </c>
      <c r="O319" s="157">
        <f t="shared" si="84"/>
        <v>23.767632682848305</v>
      </c>
      <c r="P319" s="157">
        <f t="shared" si="84"/>
        <v>24.898027297723068</v>
      </c>
      <c r="Q319" s="157">
        <f t="shared" si="84"/>
        <v>19.327843211121319</v>
      </c>
    </row>
    <row r="320" spans="1:17" ht="12" customHeight="1" x14ac:dyDescent="0.25">
      <c r="A320" s="23" t="s">
        <v>57</v>
      </c>
      <c r="B320" s="156"/>
      <c r="C320" s="156">
        <f>RES_hhdet_in_tes!C$59</f>
        <v>0</v>
      </c>
      <c r="D320" s="156">
        <f>RES_hhdet_in_tes!D$59</f>
        <v>0</v>
      </c>
      <c r="E320" s="156">
        <f>RES_hhdet_in_tes!E$59</f>
        <v>0</v>
      </c>
      <c r="F320" s="156">
        <f>RES_hhdet_in_tes!F$59</f>
        <v>0</v>
      </c>
      <c r="G320" s="156">
        <f>RES_hhdet_in_tes!G$59</f>
        <v>0</v>
      </c>
      <c r="H320" s="156">
        <f>RES_hhdet_in_tes!H$59</f>
        <v>0</v>
      </c>
      <c r="I320" s="156">
        <f>RES_hhdet_in_tes!I$59</f>
        <v>0</v>
      </c>
      <c r="J320" s="156">
        <f>RES_hhdet_in_tes!J$59</f>
        <v>0</v>
      </c>
      <c r="K320" s="156">
        <f>RES_hhdet_in_tes!K$59</f>
        <v>0</v>
      </c>
      <c r="L320" s="156">
        <f>RES_hhdet_in_tes!L$59</f>
        <v>0</v>
      </c>
      <c r="M320" s="156">
        <f>RES_hhdet_in_tes!M$59</f>
        <v>0</v>
      </c>
      <c r="N320" s="156">
        <f>RES_hhdet_in_tes!N$59</f>
        <v>0</v>
      </c>
      <c r="O320" s="156">
        <f>RES_hhdet_in_tes!O$59</f>
        <v>0</v>
      </c>
      <c r="P320" s="156">
        <f>RES_hhdet_in_tes!P$59</f>
        <v>0</v>
      </c>
      <c r="Q320" s="156">
        <f>RES_hhdet_in_tes!Q$59</f>
        <v>0</v>
      </c>
    </row>
    <row r="321" spans="1:17" ht="12" customHeight="1" x14ac:dyDescent="0.25">
      <c r="A321" s="29" t="s">
        <v>140</v>
      </c>
      <c r="B321" s="57"/>
      <c r="C321" s="57">
        <f>RES_hhdet_in_tes!C$60</f>
        <v>11.135391907886339</v>
      </c>
      <c r="D321" s="57">
        <f>RES_hhdet_in_tes!D$60</f>
        <v>11.443659928283973</v>
      </c>
      <c r="E321" s="57">
        <f>RES_hhdet_in_tes!E$60</f>
        <v>11.270979608276436</v>
      </c>
      <c r="F321" s="57">
        <f>RES_hhdet_in_tes!F$60</f>
        <v>12.297295478754311</v>
      </c>
      <c r="G321" s="57">
        <f>RES_hhdet_in_tes!G$60</f>
        <v>9.48904962935522</v>
      </c>
      <c r="H321" s="57">
        <f>RES_hhdet_in_tes!H$60</f>
        <v>7.6583027281627736</v>
      </c>
      <c r="I321" s="57">
        <f>RES_hhdet_in_tes!I$60</f>
        <v>11.662328758439489</v>
      </c>
      <c r="J321" s="57">
        <f>RES_hhdet_in_tes!J$60</f>
        <v>15.704207242626403</v>
      </c>
      <c r="K321" s="57">
        <f>RES_hhdet_in_tes!K$60</f>
        <v>11.071564122820684</v>
      </c>
      <c r="L321" s="57">
        <f>RES_hhdet_in_tes!L$60</f>
        <v>14.015797740481643</v>
      </c>
      <c r="M321" s="57">
        <f>RES_hhdet_in_tes!M$60</f>
        <v>11.458456780795785</v>
      </c>
      <c r="N321" s="57">
        <f>RES_hhdet_in_tes!N$60</f>
        <v>6.6969670254290854</v>
      </c>
      <c r="O321" s="57">
        <f>RES_hhdet_in_tes!O$60</f>
        <v>23.767632682848305</v>
      </c>
      <c r="P321" s="57">
        <f>RES_hhdet_in_tes!P$60</f>
        <v>24.898027297723068</v>
      </c>
      <c r="Q321" s="57">
        <f>RES_hhdet_in_tes!Q$60</f>
        <v>19.327843211121319</v>
      </c>
    </row>
    <row r="323" spans="1:17" ht="12" customHeight="1" x14ac:dyDescent="0.25">
      <c r="A323" s="152" t="s">
        <v>191</v>
      </c>
      <c r="B323" s="175"/>
      <c r="C323" s="175">
        <f t="shared" ref="C323:Q338" si="85">IF(C304=0,"",C304/C285)</f>
        <v>0.65967319119534451</v>
      </c>
      <c r="D323" s="175">
        <f t="shared" si="85"/>
        <v>0.67504791229214278</v>
      </c>
      <c r="E323" s="175">
        <f t="shared" si="85"/>
        <v>0.67820785411058138</v>
      </c>
      <c r="F323" s="175">
        <f t="shared" si="85"/>
        <v>0.68313618839061807</v>
      </c>
      <c r="G323" s="175">
        <f t="shared" si="85"/>
        <v>0.68278641902246828</v>
      </c>
      <c r="H323" s="175">
        <f t="shared" si="85"/>
        <v>0.68960756314632921</v>
      </c>
      <c r="I323" s="175">
        <f t="shared" si="85"/>
        <v>0.69921784573176027</v>
      </c>
      <c r="J323" s="175">
        <f t="shared" si="85"/>
        <v>0.69498827732010215</v>
      </c>
      <c r="K323" s="175">
        <f t="shared" si="85"/>
        <v>0.69968510460128008</v>
      </c>
      <c r="L323" s="175">
        <f t="shared" si="85"/>
        <v>0.70737900229595108</v>
      </c>
      <c r="M323" s="175">
        <f t="shared" si="85"/>
        <v>0.6999976534995539</v>
      </c>
      <c r="N323" s="175">
        <f t="shared" si="85"/>
        <v>0.71478142398297906</v>
      </c>
      <c r="O323" s="175">
        <f t="shared" si="85"/>
        <v>0.72575637528882042</v>
      </c>
      <c r="P323" s="175">
        <f t="shared" si="85"/>
        <v>0.72380776246024059</v>
      </c>
      <c r="Q323" s="175">
        <f t="shared" si="85"/>
        <v>0.73434828300339228</v>
      </c>
    </row>
    <row r="324" spans="1:17" ht="12" customHeight="1" x14ac:dyDescent="0.25">
      <c r="A324" s="158" t="s">
        <v>65</v>
      </c>
      <c r="B324" s="169"/>
      <c r="C324" s="169">
        <f t="shared" si="85"/>
        <v>0.66079572604495063</v>
      </c>
      <c r="D324" s="169">
        <f t="shared" si="85"/>
        <v>0.66563393905699153</v>
      </c>
      <c r="E324" s="169">
        <f t="shared" si="85"/>
        <v>0.67109404916749182</v>
      </c>
      <c r="F324" s="169">
        <f t="shared" si="85"/>
        <v>0.67407735707463712</v>
      </c>
      <c r="G324" s="169">
        <f t="shared" si="85"/>
        <v>0.67506543494269988</v>
      </c>
      <c r="H324" s="169">
        <f t="shared" si="85"/>
        <v>0.67546736358785908</v>
      </c>
      <c r="I324" s="169">
        <f t="shared" si="85"/>
        <v>0.67728169404208638</v>
      </c>
      <c r="J324" s="169">
        <f t="shared" si="85"/>
        <v>0.68647734102709856</v>
      </c>
      <c r="K324" s="169">
        <f t="shared" si="85"/>
        <v>0.68623656987236215</v>
      </c>
      <c r="L324" s="169">
        <f t="shared" si="85"/>
        <v>0.69912214960316887</v>
      </c>
      <c r="M324" s="169">
        <f t="shared" si="85"/>
        <v>0.69272581699509317</v>
      </c>
      <c r="N324" s="169">
        <f t="shared" si="85"/>
        <v>0.71401586933867578</v>
      </c>
      <c r="O324" s="169">
        <f t="shared" si="85"/>
        <v>0.71114511072654263</v>
      </c>
      <c r="P324" s="169">
        <f t="shared" si="85"/>
        <v>0.70672957104763356</v>
      </c>
      <c r="Q324" s="169">
        <f t="shared" si="85"/>
        <v>0.71460218411404419</v>
      </c>
    </row>
    <row r="325" spans="1:17" ht="12" customHeight="1" x14ac:dyDescent="0.25">
      <c r="A325" s="23" t="s">
        <v>166</v>
      </c>
      <c r="B325" s="73"/>
      <c r="C325" s="73">
        <f t="shared" si="85"/>
        <v>0.65561016223335589</v>
      </c>
      <c r="D325" s="73">
        <f t="shared" si="85"/>
        <v>0.66002724770926513</v>
      </c>
      <c r="E325" s="73">
        <f t="shared" si="85"/>
        <v>0.66376398924039726</v>
      </c>
      <c r="F325" s="73">
        <f t="shared" si="85"/>
        <v>0.66738036301016057</v>
      </c>
      <c r="G325" s="73">
        <f t="shared" si="85"/>
        <v>0.67084837479514225</v>
      </c>
      <c r="H325" s="73">
        <f t="shared" si="85"/>
        <v>0.67024540116524711</v>
      </c>
      <c r="I325" s="73">
        <f t="shared" si="85"/>
        <v>0.67209640982901575</v>
      </c>
      <c r="J325" s="73">
        <f t="shared" si="85"/>
        <v>0.67976352753023173</v>
      </c>
      <c r="K325" s="73">
        <f t="shared" si="85"/>
        <v>0.68145135157067116</v>
      </c>
      <c r="L325" s="73">
        <f t="shared" si="85"/>
        <v>0.69025851592395671</v>
      </c>
      <c r="M325" s="73">
        <f t="shared" si="85"/>
        <v>0.6884482876020499</v>
      </c>
      <c r="N325" s="73">
        <f t="shared" si="85"/>
        <v>0.7040212111903188</v>
      </c>
      <c r="O325" s="73">
        <f t="shared" si="85"/>
        <v>0.69867700513908892</v>
      </c>
      <c r="P325" s="73">
        <f t="shared" si="85"/>
        <v>0.70021614075589678</v>
      </c>
      <c r="Q325" s="73">
        <f t="shared" si="85"/>
        <v>0.70556876878930708</v>
      </c>
    </row>
    <row r="326" spans="1:17" ht="12" customHeight="1" x14ac:dyDescent="0.25">
      <c r="A326" s="23" t="s">
        <v>60</v>
      </c>
      <c r="B326" s="73"/>
      <c r="C326" s="73">
        <f t="shared" si="85"/>
        <v>1.0804999078842792</v>
      </c>
      <c r="D326" s="73">
        <f t="shared" si="85"/>
        <v>1.0811065926871226</v>
      </c>
      <c r="E326" s="73">
        <f t="shared" si="85"/>
        <v>1.0808883962511404</v>
      </c>
      <c r="F326" s="73">
        <f t="shared" si="85"/>
        <v>1.0795019506904797</v>
      </c>
      <c r="G326" s="73">
        <f t="shared" si="85"/>
        <v>1.0775716879307828</v>
      </c>
      <c r="H326" s="73">
        <f t="shared" si="85"/>
        <v>1.0710757134100317</v>
      </c>
      <c r="I326" s="73">
        <f t="shared" si="85"/>
        <v>1.0659355231610959</v>
      </c>
      <c r="J326" s="73">
        <f t="shared" si="85"/>
        <v>1.0687813671931614</v>
      </c>
      <c r="K326" s="73">
        <f t="shared" si="85"/>
        <v>1.0618299463995784</v>
      </c>
      <c r="L326" s="73">
        <f t="shared" si="85"/>
        <v>1.0661615677704597</v>
      </c>
      <c r="M326" s="73">
        <f t="shared" si="85"/>
        <v>1.0530619365518448</v>
      </c>
      <c r="N326" s="73">
        <f t="shared" si="85"/>
        <v>1.0683727557639138</v>
      </c>
      <c r="O326" s="73">
        <f t="shared" si="85"/>
        <v>1.0478913878530975</v>
      </c>
      <c r="P326" s="73">
        <f t="shared" si="85"/>
        <v>1.0374532224495017</v>
      </c>
      <c r="Q326" s="73">
        <f t="shared" si="85"/>
        <v>1.034833401047478</v>
      </c>
    </row>
    <row r="327" spans="1:17" ht="12" customHeight="1" x14ac:dyDescent="0.25">
      <c r="A327" s="158" t="s">
        <v>112</v>
      </c>
      <c r="B327" s="169"/>
      <c r="C327" s="169">
        <f t="shared" si="85"/>
        <v>1.9202447915581642</v>
      </c>
      <c r="D327" s="169">
        <f t="shared" si="85"/>
        <v>1.9799504212348464</v>
      </c>
      <c r="E327" s="169">
        <f t="shared" si="85"/>
        <v>2.0501373293702896</v>
      </c>
      <c r="F327" s="169">
        <f t="shared" si="85"/>
        <v>2.1399634417094662</v>
      </c>
      <c r="G327" s="169">
        <f t="shared" si="85"/>
        <v>2.250605004007963</v>
      </c>
      <c r="H327" s="169">
        <f t="shared" si="85"/>
        <v>2.3808988300286771</v>
      </c>
      <c r="I327" s="169">
        <f t="shared" si="85"/>
        <v>2.5434376571051636</v>
      </c>
      <c r="J327" s="169">
        <f t="shared" si="85"/>
        <v>2.5616692358751902</v>
      </c>
      <c r="K327" s="169">
        <f t="shared" si="85"/>
        <v>2.7513017262919353</v>
      </c>
      <c r="L327" s="169">
        <f t="shared" si="85"/>
        <v>2.9738837041258872</v>
      </c>
      <c r="M327" s="169">
        <f t="shared" si="85"/>
        <v>3.1836542578795055</v>
      </c>
      <c r="N327" s="169">
        <f t="shared" si="85"/>
        <v>3.3657096929784398</v>
      </c>
      <c r="O327" s="169">
        <f t="shared" si="85"/>
        <v>3.5309600756876005</v>
      </c>
      <c r="P327" s="169">
        <f t="shared" si="85"/>
        <v>3.6680980522197877</v>
      </c>
      <c r="Q327" s="169">
        <f t="shared" si="85"/>
        <v>3.7828336628988644</v>
      </c>
    </row>
    <row r="328" spans="1:17" ht="12" customHeight="1" x14ac:dyDescent="0.25">
      <c r="A328" s="23" t="s">
        <v>60</v>
      </c>
      <c r="B328" s="73"/>
      <c r="C328" s="73">
        <f t="shared" si="85"/>
        <v>1.9202447915581642</v>
      </c>
      <c r="D328" s="73">
        <f t="shared" si="85"/>
        <v>1.9799504212348464</v>
      </c>
      <c r="E328" s="73">
        <f t="shared" si="85"/>
        <v>2.0501373293702896</v>
      </c>
      <c r="F328" s="73">
        <f t="shared" si="85"/>
        <v>2.1399634417094662</v>
      </c>
      <c r="G328" s="73">
        <f t="shared" si="85"/>
        <v>2.250605004007963</v>
      </c>
      <c r="H328" s="73">
        <f t="shared" si="85"/>
        <v>2.3808988300286771</v>
      </c>
      <c r="I328" s="73">
        <f t="shared" si="85"/>
        <v>2.5434376571051636</v>
      </c>
      <c r="J328" s="73">
        <f t="shared" si="85"/>
        <v>2.5616692358751902</v>
      </c>
      <c r="K328" s="73">
        <f t="shared" si="85"/>
        <v>2.7513017262919353</v>
      </c>
      <c r="L328" s="73">
        <f t="shared" si="85"/>
        <v>2.9738837041258872</v>
      </c>
      <c r="M328" s="73">
        <f t="shared" si="85"/>
        <v>3.1836542578795055</v>
      </c>
      <c r="N328" s="73">
        <f t="shared" si="85"/>
        <v>3.3657096929784398</v>
      </c>
      <c r="O328" s="73">
        <f t="shared" si="85"/>
        <v>3.5309600756876005</v>
      </c>
      <c r="P328" s="73">
        <f t="shared" si="85"/>
        <v>3.6680980522197877</v>
      </c>
      <c r="Q328" s="73">
        <f t="shared" si="85"/>
        <v>3.7828336628988644</v>
      </c>
    </row>
    <row r="329" spans="1:17" ht="12" customHeight="1" x14ac:dyDescent="0.25">
      <c r="A329" s="158" t="s">
        <v>63</v>
      </c>
      <c r="B329" s="169"/>
      <c r="C329" s="169">
        <f t="shared" si="85"/>
        <v>0.57207964241354414</v>
      </c>
      <c r="D329" s="169">
        <f t="shared" si="85"/>
        <v>0.63857863011901517</v>
      </c>
      <c r="E329" s="169">
        <f t="shared" si="85"/>
        <v>0.63566860991355001</v>
      </c>
      <c r="F329" s="169">
        <f t="shared" si="85"/>
        <v>0.65035652035783043</v>
      </c>
      <c r="G329" s="169">
        <f t="shared" si="85"/>
        <v>0.63912885866614622</v>
      </c>
      <c r="H329" s="169">
        <f t="shared" si="85"/>
        <v>0.67723328833205043</v>
      </c>
      <c r="I329" s="169">
        <f t="shared" si="85"/>
        <v>0.72112057039839539</v>
      </c>
      <c r="J329" s="169">
        <f t="shared" si="85"/>
        <v>0.63094646333066096</v>
      </c>
      <c r="K329" s="169">
        <f t="shared" si="85"/>
        <v>0.66765576023242257</v>
      </c>
      <c r="L329" s="169">
        <f t="shared" si="85"/>
        <v>0.63348656621448296</v>
      </c>
      <c r="M329" s="169">
        <f t="shared" si="85"/>
        <v>0.6302432189327084</v>
      </c>
      <c r="N329" s="169">
        <f t="shared" si="85"/>
        <v>0.6010443242531448</v>
      </c>
      <c r="O329" s="169">
        <f t="shared" si="85"/>
        <v>0.68220658018358382</v>
      </c>
      <c r="P329" s="169">
        <f t="shared" si="85"/>
        <v>0.69772083731099444</v>
      </c>
      <c r="Q329" s="169">
        <f t="shared" si="85"/>
        <v>0.69887034317470675</v>
      </c>
    </row>
    <row r="330" spans="1:17" ht="12" customHeight="1" x14ac:dyDescent="0.25">
      <c r="A330" s="167" t="s">
        <v>165</v>
      </c>
      <c r="B330" s="174"/>
      <c r="C330" s="174">
        <f t="shared" si="85"/>
        <v>0.55882995526473389</v>
      </c>
      <c r="D330" s="174">
        <f t="shared" si="85"/>
        <v>0.56203506238273271</v>
      </c>
      <c r="E330" s="174">
        <f t="shared" si="85"/>
        <v>0.56541394278125734</v>
      </c>
      <c r="F330" s="174">
        <f t="shared" si="85"/>
        <v>0.56873465430751902</v>
      </c>
      <c r="G330" s="174">
        <f t="shared" si="85"/>
        <v>0.57173051217094151</v>
      </c>
      <c r="H330" s="174">
        <f t="shared" si="85"/>
        <v>0.57545819063591075</v>
      </c>
      <c r="I330" s="174">
        <f t="shared" si="85"/>
        <v>0.57829882612587169</v>
      </c>
      <c r="J330" s="174">
        <f t="shared" si="85"/>
        <v>0.58266125096189147</v>
      </c>
      <c r="K330" s="174">
        <f t="shared" si="85"/>
        <v>0.5856773994243728</v>
      </c>
      <c r="L330" s="174">
        <f t="shared" si="85"/>
        <v>0.58909748591028088</v>
      </c>
      <c r="M330" s="174">
        <f t="shared" si="85"/>
        <v>0.59274033599315712</v>
      </c>
      <c r="N330" s="174">
        <f t="shared" si="85"/>
        <v>0.5962509027642735</v>
      </c>
      <c r="O330" s="174">
        <f t="shared" si="85"/>
        <v>0.59730656470371224</v>
      </c>
      <c r="P330" s="174">
        <f t="shared" si="85"/>
        <v>0.59743963258893718</v>
      </c>
      <c r="Q330" s="174">
        <f t="shared" si="85"/>
        <v>0.59737080593012448</v>
      </c>
    </row>
    <row r="331" spans="1:17" ht="12" customHeight="1" x14ac:dyDescent="0.25">
      <c r="A331" s="167" t="s">
        <v>164</v>
      </c>
      <c r="B331" s="174"/>
      <c r="C331" s="174">
        <f t="shared" si="85"/>
        <v>0.65380785767914762</v>
      </c>
      <c r="D331" s="174">
        <f t="shared" si="85"/>
        <v>0.66721895916563223</v>
      </c>
      <c r="E331" s="174">
        <f t="shared" si="85"/>
        <v>0.66257223197291082</v>
      </c>
      <c r="F331" s="174">
        <f t="shared" si="85"/>
        <v>0.67294982519320568</v>
      </c>
      <c r="G331" s="174">
        <f t="shared" si="85"/>
        <v>0.67254794600137979</v>
      </c>
      <c r="H331" s="174">
        <f t="shared" si="85"/>
        <v>0.67537894794780451</v>
      </c>
      <c r="I331" s="174">
        <f t="shared" si="85"/>
        <v>0.67831608721940218</v>
      </c>
      <c r="J331" s="174">
        <f t="shared" si="85"/>
        <v>0.67701658629533035</v>
      </c>
      <c r="K331" s="174">
        <f t="shared" si="85"/>
        <v>0.67968824664004712</v>
      </c>
      <c r="L331" s="174">
        <f t="shared" si="85"/>
        <v>0.69670767734743244</v>
      </c>
      <c r="M331" s="174">
        <f t="shared" si="85"/>
        <v>0.6903482452364329</v>
      </c>
      <c r="N331" s="174">
        <f t="shared" si="85"/>
        <v>0.68518807174260188</v>
      </c>
      <c r="O331" s="174">
        <f t="shared" si="85"/>
        <v>0.69728728126834461</v>
      </c>
      <c r="P331" s="174">
        <f t="shared" si="85"/>
        <v>0.69916318472327366</v>
      </c>
      <c r="Q331" s="174">
        <f t="shared" si="85"/>
        <v>0.70101696170286465</v>
      </c>
    </row>
    <row r="332" spans="1:17" ht="12" customHeight="1" x14ac:dyDescent="0.25">
      <c r="A332" s="166" t="s">
        <v>163</v>
      </c>
      <c r="B332" s="173"/>
      <c r="C332" s="173">
        <f t="shared" si="85"/>
        <v>0.55022830485457774</v>
      </c>
      <c r="D332" s="173">
        <f t="shared" si="85"/>
        <v>0.55732976074925977</v>
      </c>
      <c r="E332" s="173">
        <f t="shared" si="85"/>
        <v>0.55745583896125939</v>
      </c>
      <c r="F332" s="173">
        <f t="shared" si="85"/>
        <v>0.56362750714650078</v>
      </c>
      <c r="G332" s="173">
        <f t="shared" si="85"/>
        <v>0.5654871755745049</v>
      </c>
      <c r="H332" s="173">
        <f t="shared" si="85"/>
        <v>0.56959782115607793</v>
      </c>
      <c r="I332" s="173">
        <f t="shared" si="85"/>
        <v>0.57328854414040675</v>
      </c>
      <c r="J332" s="173">
        <f t="shared" si="85"/>
        <v>0.5773675826885919</v>
      </c>
      <c r="K332" s="173">
        <f t="shared" si="85"/>
        <v>0.58141052469244858</v>
      </c>
      <c r="L332" s="173">
        <f t="shared" si="85"/>
        <v>0.59107341680369374</v>
      </c>
      <c r="M332" s="173">
        <f t="shared" si="85"/>
        <v>0.59114583580892954</v>
      </c>
      <c r="N332" s="173">
        <f t="shared" si="85"/>
        <v>0.59014820870638918</v>
      </c>
      <c r="O332" s="173">
        <f t="shared" si="85"/>
        <v>0.59663327881771611</v>
      </c>
      <c r="P332" s="173">
        <f t="shared" si="85"/>
        <v>0.59925803349692486</v>
      </c>
      <c r="Q332" s="173">
        <f t="shared" si="85"/>
        <v>0.60119258030104172</v>
      </c>
    </row>
    <row r="333" spans="1:17" ht="12" customHeight="1" x14ac:dyDescent="0.25">
      <c r="A333" s="147" t="s">
        <v>59</v>
      </c>
      <c r="B333" s="172"/>
      <c r="C333" s="172">
        <f t="shared" si="85"/>
        <v>1.0187544429505579</v>
      </c>
      <c r="D333" s="172">
        <f t="shared" si="85"/>
        <v>1.0290796698662743</v>
      </c>
      <c r="E333" s="172">
        <f t="shared" si="85"/>
        <v>1.024928006272988</v>
      </c>
      <c r="F333" s="172">
        <f t="shared" si="85"/>
        <v>1.0315587197456135</v>
      </c>
      <c r="G333" s="172">
        <f t="shared" si="85"/>
        <v>1.0293060707793324</v>
      </c>
      <c r="H333" s="172">
        <f t="shared" si="85"/>
        <v>1.0248538159715952</v>
      </c>
      <c r="I333" s="172">
        <f t="shared" si="85"/>
        <v>1.0226088388831978</v>
      </c>
      <c r="J333" s="172">
        <f t="shared" si="85"/>
        <v>1.0150986919674081</v>
      </c>
      <c r="K333" s="172">
        <f t="shared" si="85"/>
        <v>1.014104551230453</v>
      </c>
      <c r="L333" s="172">
        <f t="shared" si="85"/>
        <v>1.0234229903862984</v>
      </c>
      <c r="M333" s="172">
        <f t="shared" si="85"/>
        <v>1.0141988811391562</v>
      </c>
      <c r="N333" s="172">
        <f t="shared" si="85"/>
        <v>1.0102600016738965</v>
      </c>
      <c r="O333" s="172">
        <f t="shared" si="85"/>
        <v>1.018448850137287</v>
      </c>
      <c r="P333" s="172">
        <f t="shared" si="85"/>
        <v>1.0173716942565216</v>
      </c>
      <c r="Q333" s="172">
        <f t="shared" si="85"/>
        <v>1.0182044829009493</v>
      </c>
    </row>
    <row r="334" spans="1:17" ht="12" customHeight="1" x14ac:dyDescent="0.25">
      <c r="A334" s="163" t="s">
        <v>142</v>
      </c>
      <c r="B334" s="171"/>
      <c r="C334" s="171">
        <f t="shared" si="85"/>
        <v>0.72595320634407823</v>
      </c>
      <c r="D334" s="171">
        <f t="shared" si="85"/>
        <v>0.73082513349310474</v>
      </c>
      <c r="E334" s="171">
        <f t="shared" si="85"/>
        <v>0.73598679902594122</v>
      </c>
      <c r="F334" s="171">
        <f t="shared" si="85"/>
        <v>0.74138308877287362</v>
      </c>
      <c r="G334" s="171">
        <f t="shared" si="85"/>
        <v>0.74660294217507173</v>
      </c>
      <c r="H334" s="171">
        <f t="shared" si="85"/>
        <v>0.75334820061790131</v>
      </c>
      <c r="I334" s="171">
        <f t="shared" si="85"/>
        <v>0.75945444791016303</v>
      </c>
      <c r="J334" s="171">
        <f t="shared" si="85"/>
        <v>0.76754106827479973</v>
      </c>
      <c r="K334" s="171">
        <f t="shared" si="85"/>
        <v>0.76557134212795908</v>
      </c>
      <c r="L334" s="171">
        <f t="shared" si="85"/>
        <v>0.76606437835928698</v>
      </c>
      <c r="M334" s="171" t="str">
        <f t="shared" si="85"/>
        <v/>
      </c>
      <c r="N334" s="171" t="str">
        <f t="shared" si="85"/>
        <v/>
      </c>
      <c r="O334" s="171">
        <f t="shared" si="85"/>
        <v>0.76998860935929558</v>
      </c>
      <c r="P334" s="171">
        <f t="shared" si="85"/>
        <v>0.77497703415345964</v>
      </c>
      <c r="Q334" s="171">
        <f t="shared" si="85"/>
        <v>0.78163489445238721</v>
      </c>
    </row>
    <row r="335" spans="1:17" ht="12" customHeight="1" x14ac:dyDescent="0.25">
      <c r="A335" s="161" t="s">
        <v>141</v>
      </c>
      <c r="B335" s="170"/>
      <c r="C335" s="170">
        <f t="shared" si="85"/>
        <v>0.7934403989962685</v>
      </c>
      <c r="D335" s="170">
        <f t="shared" si="85"/>
        <v>0.79628985140861119</v>
      </c>
      <c r="E335" s="170">
        <f t="shared" si="85"/>
        <v>0.79716392003395964</v>
      </c>
      <c r="F335" s="170">
        <f t="shared" si="85"/>
        <v>0.80077493953447765</v>
      </c>
      <c r="G335" s="170">
        <f t="shared" si="85"/>
        <v>0.81217196757712307</v>
      </c>
      <c r="H335" s="170">
        <f t="shared" si="85"/>
        <v>0.81452670086938939</v>
      </c>
      <c r="I335" s="170">
        <f t="shared" si="85"/>
        <v>0.82079340492828645</v>
      </c>
      <c r="J335" s="170">
        <f t="shared" si="85"/>
        <v>0.82336644645260904</v>
      </c>
      <c r="K335" s="170">
        <f t="shared" si="85"/>
        <v>0.83136943421025655</v>
      </c>
      <c r="L335" s="170">
        <f t="shared" si="85"/>
        <v>0.81704329387983721</v>
      </c>
      <c r="M335" s="170" t="str">
        <f t="shared" si="85"/>
        <v/>
      </c>
      <c r="N335" s="170" t="str">
        <f t="shared" si="85"/>
        <v/>
      </c>
      <c r="O335" s="170">
        <f t="shared" si="85"/>
        <v>0.821744677473489</v>
      </c>
      <c r="P335" s="170">
        <f t="shared" si="85"/>
        <v>0.83800915199279358</v>
      </c>
      <c r="Q335" s="170">
        <f t="shared" si="85"/>
        <v>0.83500568664256991</v>
      </c>
    </row>
    <row r="336" spans="1:17" ht="12" customHeight="1" x14ac:dyDescent="0.25">
      <c r="A336" s="148" t="s">
        <v>60</v>
      </c>
      <c r="B336" s="73"/>
      <c r="C336" s="73">
        <f t="shared" si="85"/>
        <v>0.71736742935808417</v>
      </c>
      <c r="D336" s="73">
        <f t="shared" si="85"/>
        <v>0.72156817220671188</v>
      </c>
      <c r="E336" s="73">
        <f t="shared" si="85"/>
        <v>0.72474375647423794</v>
      </c>
      <c r="F336" s="73">
        <f t="shared" si="85"/>
        <v>0.72981431995703849</v>
      </c>
      <c r="G336" s="73">
        <f t="shared" si="85"/>
        <v>0.73774796232777595</v>
      </c>
      <c r="H336" s="73">
        <f t="shared" si="85"/>
        <v>0.74356738675279377</v>
      </c>
      <c r="I336" s="73">
        <f t="shared" si="85"/>
        <v>0.75347782738444957</v>
      </c>
      <c r="J336" s="73">
        <f t="shared" si="85"/>
        <v>0.75696587799470805</v>
      </c>
      <c r="K336" s="73">
        <f t="shared" si="85"/>
        <v>0.7614616626303341</v>
      </c>
      <c r="L336" s="73">
        <f t="shared" si="85"/>
        <v>0.75781479430090348</v>
      </c>
      <c r="M336" s="73" t="str">
        <f t="shared" si="85"/>
        <v/>
      </c>
      <c r="N336" s="73" t="str">
        <f t="shared" si="85"/>
        <v/>
      </c>
      <c r="O336" s="73">
        <f t="shared" si="85"/>
        <v>0.7677869194126693</v>
      </c>
      <c r="P336" s="73">
        <f t="shared" si="85"/>
        <v>0.77777615468918759</v>
      </c>
      <c r="Q336" s="73">
        <f t="shared" si="85"/>
        <v>0.77970619237352623</v>
      </c>
    </row>
    <row r="337" spans="1:17" ht="12" customHeight="1" x14ac:dyDescent="0.25">
      <c r="A337" s="148" t="s">
        <v>59</v>
      </c>
      <c r="B337" s="73"/>
      <c r="C337" s="73">
        <f t="shared" si="85"/>
        <v>1.0158926554196468</v>
      </c>
      <c r="D337" s="73">
        <f t="shared" si="85"/>
        <v>1.0170328511945128</v>
      </c>
      <c r="E337" s="73">
        <f t="shared" si="85"/>
        <v>1.0168599653700849</v>
      </c>
      <c r="F337" s="73">
        <f t="shared" si="85"/>
        <v>1.0174101920641481</v>
      </c>
      <c r="G337" s="73">
        <f t="shared" si="85"/>
        <v>1.0222627592249012</v>
      </c>
      <c r="H337" s="73">
        <f t="shared" si="85"/>
        <v>1.0174740899942645</v>
      </c>
      <c r="I337" s="73">
        <f t="shared" si="85"/>
        <v>1.013523988996105</v>
      </c>
      <c r="J337" s="73">
        <f t="shared" si="85"/>
        <v>1.0139836350468259</v>
      </c>
      <c r="K337" s="73">
        <f t="shared" si="85"/>
        <v>1.0169605243107986</v>
      </c>
      <c r="L337" s="73">
        <f t="shared" si="85"/>
        <v>1.0073431397856853</v>
      </c>
      <c r="M337" s="73" t="str">
        <f t="shared" si="85"/>
        <v/>
      </c>
      <c r="N337" s="73" t="str">
        <f t="shared" si="85"/>
        <v/>
      </c>
      <c r="O337" s="73">
        <f t="shared" si="85"/>
        <v>1.0065368545085667</v>
      </c>
      <c r="P337" s="73">
        <f t="shared" si="85"/>
        <v>1.0126818903012629</v>
      </c>
      <c r="Q337" s="73">
        <f t="shared" si="85"/>
        <v>1.0062485169760051</v>
      </c>
    </row>
    <row r="338" spans="1:17" ht="12" customHeight="1" x14ac:dyDescent="0.25">
      <c r="A338" s="158" t="s">
        <v>62</v>
      </c>
      <c r="B338" s="169"/>
      <c r="C338" s="169">
        <f t="shared" si="85"/>
        <v>0.83279341573558119</v>
      </c>
      <c r="D338" s="169">
        <f t="shared" si="85"/>
        <v>0.83606607939008715</v>
      </c>
      <c r="E338" s="169">
        <f t="shared" si="85"/>
        <v>0.83948384199329029</v>
      </c>
      <c r="F338" s="169">
        <f t="shared" si="85"/>
        <v>0.84307286196875586</v>
      </c>
      <c r="G338" s="169">
        <f t="shared" si="85"/>
        <v>0.84648023492650049</v>
      </c>
      <c r="H338" s="169">
        <f t="shared" si="85"/>
        <v>0.85077934972753622</v>
      </c>
      <c r="I338" s="169">
        <f t="shared" si="85"/>
        <v>0.85499699476891711</v>
      </c>
      <c r="J338" s="169">
        <f t="shared" si="85"/>
        <v>0.85982893774446989</v>
      </c>
      <c r="K338" s="169">
        <f t="shared" si="85"/>
        <v>0.86014186688280414</v>
      </c>
      <c r="L338" s="169">
        <f t="shared" si="85"/>
        <v>0.86043114696736511</v>
      </c>
      <c r="M338" s="169">
        <f t="shared" si="85"/>
        <v>0.8606351943506434</v>
      </c>
      <c r="N338" s="169">
        <f t="shared" si="85"/>
        <v>0.86078121371245153</v>
      </c>
      <c r="O338" s="169">
        <f t="shared" si="85"/>
        <v>0.86083268736755869</v>
      </c>
      <c r="P338" s="169">
        <f t="shared" si="85"/>
        <v>0.861207082348174</v>
      </c>
      <c r="Q338" s="169">
        <f t="shared" si="85"/>
        <v>0.86190485245059067</v>
      </c>
    </row>
    <row r="339" spans="1:17" ht="12" customHeight="1" x14ac:dyDescent="0.25">
      <c r="A339" s="23" t="s">
        <v>57</v>
      </c>
      <c r="B339" s="73"/>
      <c r="C339" s="73" t="str">
        <f t="shared" ref="C339:Q340" si="86">IF(C320=0,"",C320/C301)</f>
        <v/>
      </c>
      <c r="D339" s="73" t="str">
        <f t="shared" si="86"/>
        <v/>
      </c>
      <c r="E339" s="73" t="str">
        <f t="shared" si="86"/>
        <v/>
      </c>
      <c r="F339" s="73" t="str">
        <f t="shared" si="86"/>
        <v/>
      </c>
      <c r="G339" s="73" t="str">
        <f t="shared" si="86"/>
        <v/>
      </c>
      <c r="H339" s="73" t="str">
        <f t="shared" si="86"/>
        <v/>
      </c>
      <c r="I339" s="73" t="str">
        <f t="shared" si="86"/>
        <v/>
      </c>
      <c r="J339" s="73" t="str">
        <f t="shared" si="86"/>
        <v/>
      </c>
      <c r="K339" s="73" t="str">
        <f t="shared" si="86"/>
        <v/>
      </c>
      <c r="L339" s="73" t="str">
        <f t="shared" si="86"/>
        <v/>
      </c>
      <c r="M339" s="73" t="str">
        <f t="shared" si="86"/>
        <v/>
      </c>
      <c r="N339" s="73" t="str">
        <f t="shared" si="86"/>
        <v/>
      </c>
      <c r="O339" s="73" t="str">
        <f t="shared" si="86"/>
        <v/>
      </c>
      <c r="P339" s="73" t="str">
        <f t="shared" si="86"/>
        <v/>
      </c>
      <c r="Q339" s="73" t="str">
        <f t="shared" si="86"/>
        <v/>
      </c>
    </row>
    <row r="340" spans="1:17" ht="12" customHeight="1" x14ac:dyDescent="0.25">
      <c r="A340" s="29" t="s">
        <v>140</v>
      </c>
      <c r="B340" s="65"/>
      <c r="C340" s="65">
        <f t="shared" si="86"/>
        <v>0.83279341573558119</v>
      </c>
      <c r="D340" s="65">
        <f t="shared" si="86"/>
        <v>0.83606607939008715</v>
      </c>
      <c r="E340" s="65">
        <f t="shared" si="86"/>
        <v>0.83948384199329029</v>
      </c>
      <c r="F340" s="65">
        <f t="shared" si="86"/>
        <v>0.84307286196875586</v>
      </c>
      <c r="G340" s="65">
        <f t="shared" si="86"/>
        <v>0.84648023492650049</v>
      </c>
      <c r="H340" s="65">
        <f t="shared" si="86"/>
        <v>0.85077934972753622</v>
      </c>
      <c r="I340" s="65">
        <f t="shared" si="86"/>
        <v>0.85499699476891711</v>
      </c>
      <c r="J340" s="65">
        <f t="shared" si="86"/>
        <v>0.85982893774446989</v>
      </c>
      <c r="K340" s="65">
        <f t="shared" si="86"/>
        <v>0.86014186688280414</v>
      </c>
      <c r="L340" s="65">
        <f t="shared" si="86"/>
        <v>0.86043114696736511</v>
      </c>
      <c r="M340" s="65">
        <f t="shared" si="86"/>
        <v>0.8606351943506434</v>
      </c>
      <c r="N340" s="65">
        <f t="shared" si="86"/>
        <v>0.86078121371245153</v>
      </c>
      <c r="O340" s="65">
        <f t="shared" si="86"/>
        <v>0.86083268736755869</v>
      </c>
      <c r="P340" s="65">
        <f t="shared" si="86"/>
        <v>0.861207082348174</v>
      </c>
      <c r="Q340" s="65">
        <f t="shared" si="86"/>
        <v>0.86190485245059067</v>
      </c>
    </row>
    <row r="342" spans="1:17" ht="12" customHeight="1" x14ac:dyDescent="0.25">
      <c r="A342" s="152" t="s">
        <v>190</v>
      </c>
      <c r="B342" s="168"/>
      <c r="C342" s="168">
        <f>SUM(C343,C346,C348,C357)</f>
        <v>706.27055767848992</v>
      </c>
      <c r="D342" s="168">
        <f t="shared" ref="D342:Q342" si="87">SUM(D343,D346,D348,D357)</f>
        <v>588.97304947702696</v>
      </c>
      <c r="E342" s="168">
        <f t="shared" si="87"/>
        <v>597.51190101864711</v>
      </c>
      <c r="F342" s="168">
        <f t="shared" si="87"/>
        <v>652.34904405215661</v>
      </c>
      <c r="G342" s="168">
        <f t="shared" si="87"/>
        <v>535.23686380661979</v>
      </c>
      <c r="H342" s="168">
        <f t="shared" si="87"/>
        <v>387.90239126924638</v>
      </c>
      <c r="I342" s="168">
        <f t="shared" si="87"/>
        <v>491.04112635119048</v>
      </c>
      <c r="J342" s="168">
        <f t="shared" si="87"/>
        <v>795.27569582881688</v>
      </c>
      <c r="K342" s="168">
        <f t="shared" si="87"/>
        <v>540.31314040612915</v>
      </c>
      <c r="L342" s="168">
        <f t="shared" si="87"/>
        <v>608.28531247918215</v>
      </c>
      <c r="M342" s="168">
        <f t="shared" si="87"/>
        <v>482.59178929812481</v>
      </c>
      <c r="N342" s="168">
        <f t="shared" si="87"/>
        <v>267.76640815899776</v>
      </c>
      <c r="O342" s="168">
        <f t="shared" si="87"/>
        <v>842.83016103220621</v>
      </c>
      <c r="P342" s="168">
        <f t="shared" si="87"/>
        <v>809.00776281765309</v>
      </c>
      <c r="Q342" s="168">
        <f t="shared" si="87"/>
        <v>621.17017958479983</v>
      </c>
    </row>
    <row r="343" spans="1:17" ht="12" customHeight="1" x14ac:dyDescent="0.25">
      <c r="A343" s="158" t="s">
        <v>65</v>
      </c>
      <c r="B343" s="157"/>
      <c r="C343" s="157">
        <f>SUM(C344:C345)</f>
        <v>605.95957992836611</v>
      </c>
      <c r="D343" s="157">
        <f t="shared" ref="D343:Q343" si="88">SUM(D344:D345)</f>
        <v>535.08941645353138</v>
      </c>
      <c r="E343" s="157">
        <f t="shared" si="88"/>
        <v>540.89823217769549</v>
      </c>
      <c r="F343" s="157">
        <f t="shared" si="88"/>
        <v>597.42743616312259</v>
      </c>
      <c r="G343" s="157">
        <f t="shared" si="88"/>
        <v>484.70091824385469</v>
      </c>
      <c r="H343" s="157">
        <f t="shared" si="88"/>
        <v>356.14627989868967</v>
      </c>
      <c r="I343" s="157">
        <f t="shared" si="88"/>
        <v>465.13512378844325</v>
      </c>
      <c r="J343" s="157">
        <f t="shared" si="88"/>
        <v>695.79604233001282</v>
      </c>
      <c r="K343" s="157">
        <f t="shared" si="88"/>
        <v>487.46353388202118</v>
      </c>
      <c r="L343" s="157">
        <f t="shared" si="88"/>
        <v>528.30840274805939</v>
      </c>
      <c r="M343" s="157">
        <f t="shared" si="88"/>
        <v>403.8511958649807</v>
      </c>
      <c r="N343" s="157">
        <f t="shared" si="88"/>
        <v>219.70827331405096</v>
      </c>
      <c r="O343" s="157">
        <f t="shared" si="88"/>
        <v>751.80776960455353</v>
      </c>
      <c r="P343" s="157">
        <f t="shared" si="88"/>
        <v>716.50100300889881</v>
      </c>
      <c r="Q343" s="157">
        <f t="shared" si="88"/>
        <v>552.48061766125068</v>
      </c>
    </row>
    <row r="344" spans="1:17" ht="12" customHeight="1" x14ac:dyDescent="0.25">
      <c r="A344" s="23" t="s">
        <v>166</v>
      </c>
      <c r="B344" s="156"/>
      <c r="C344" s="156">
        <f>RES_hhdet_in_emi!C$45</f>
        <v>605.95957992836611</v>
      </c>
      <c r="D344" s="156">
        <f>RES_hhdet_in_emi!D$45</f>
        <v>535.08941645353138</v>
      </c>
      <c r="E344" s="156">
        <f>RES_hhdet_in_emi!E$45</f>
        <v>540.89823217769549</v>
      </c>
      <c r="F344" s="156">
        <f>RES_hhdet_in_emi!F$45</f>
        <v>597.42743616312259</v>
      </c>
      <c r="G344" s="156">
        <f>RES_hhdet_in_emi!G$45</f>
        <v>484.70091824385469</v>
      </c>
      <c r="H344" s="156">
        <f>RES_hhdet_in_emi!H$45</f>
        <v>356.14627989868967</v>
      </c>
      <c r="I344" s="156">
        <f>RES_hhdet_in_emi!I$45</f>
        <v>465.13512378844325</v>
      </c>
      <c r="J344" s="156">
        <f>RES_hhdet_in_emi!J$45</f>
        <v>695.79604233001282</v>
      </c>
      <c r="K344" s="156">
        <f>RES_hhdet_in_emi!K$45</f>
        <v>487.46353388202118</v>
      </c>
      <c r="L344" s="156">
        <f>RES_hhdet_in_emi!L$45</f>
        <v>528.30840274805939</v>
      </c>
      <c r="M344" s="156">
        <f>RES_hhdet_in_emi!M$45</f>
        <v>403.8511958649807</v>
      </c>
      <c r="N344" s="156">
        <f>RES_hhdet_in_emi!N$45</f>
        <v>219.70827331405096</v>
      </c>
      <c r="O344" s="156">
        <f>RES_hhdet_in_emi!O$45</f>
        <v>751.80776960455353</v>
      </c>
      <c r="P344" s="156">
        <f>RES_hhdet_in_emi!P$45</f>
        <v>716.50100300889881</v>
      </c>
      <c r="Q344" s="156">
        <f>RES_hhdet_in_emi!Q$45</f>
        <v>552.48061766125068</v>
      </c>
    </row>
    <row r="345" spans="1:17" ht="12" customHeight="1" x14ac:dyDescent="0.25">
      <c r="A345" s="23" t="s">
        <v>60</v>
      </c>
      <c r="B345" s="156"/>
      <c r="C345" s="156">
        <f>RES_hhdet_in_emi!C$46</f>
        <v>0</v>
      </c>
      <c r="D345" s="156">
        <f>RES_hhdet_in_emi!D$46</f>
        <v>0</v>
      </c>
      <c r="E345" s="156">
        <f>RES_hhdet_in_emi!E$46</f>
        <v>0</v>
      </c>
      <c r="F345" s="156">
        <f>RES_hhdet_in_emi!F$46</f>
        <v>0</v>
      </c>
      <c r="G345" s="156">
        <f>RES_hhdet_in_emi!G$46</f>
        <v>0</v>
      </c>
      <c r="H345" s="156">
        <f>RES_hhdet_in_emi!H$46</f>
        <v>0</v>
      </c>
      <c r="I345" s="156">
        <f>RES_hhdet_in_emi!I$46</f>
        <v>0</v>
      </c>
      <c r="J345" s="156">
        <f>RES_hhdet_in_emi!J$46</f>
        <v>0</v>
      </c>
      <c r="K345" s="156">
        <f>RES_hhdet_in_emi!K$46</f>
        <v>0</v>
      </c>
      <c r="L345" s="156">
        <f>RES_hhdet_in_emi!L$46</f>
        <v>0</v>
      </c>
      <c r="M345" s="156">
        <f>RES_hhdet_in_emi!M$46</f>
        <v>0</v>
      </c>
      <c r="N345" s="156">
        <f>RES_hhdet_in_emi!N$46</f>
        <v>0</v>
      </c>
      <c r="O345" s="156">
        <f>RES_hhdet_in_emi!O$46</f>
        <v>0</v>
      </c>
      <c r="P345" s="156">
        <f>RES_hhdet_in_emi!P$46</f>
        <v>0</v>
      </c>
      <c r="Q345" s="156">
        <f>RES_hhdet_in_emi!Q$46</f>
        <v>0</v>
      </c>
    </row>
    <row r="346" spans="1:17" ht="12" customHeight="1" x14ac:dyDescent="0.25">
      <c r="A346" s="158" t="s">
        <v>112</v>
      </c>
      <c r="B346" s="157"/>
      <c r="C346" s="157">
        <f>C347</f>
        <v>0</v>
      </c>
      <c r="D346" s="157">
        <f t="shared" ref="D346:Q346" si="89">D347</f>
        <v>0</v>
      </c>
      <c r="E346" s="157">
        <f t="shared" si="89"/>
        <v>0</v>
      </c>
      <c r="F346" s="157">
        <f t="shared" si="89"/>
        <v>0</v>
      </c>
      <c r="G346" s="157">
        <f t="shared" si="89"/>
        <v>0</v>
      </c>
      <c r="H346" s="157">
        <f t="shared" si="89"/>
        <v>0</v>
      </c>
      <c r="I346" s="157">
        <f t="shared" si="89"/>
        <v>0</v>
      </c>
      <c r="J346" s="157">
        <f t="shared" si="89"/>
        <v>0</v>
      </c>
      <c r="K346" s="157">
        <f t="shared" si="89"/>
        <v>0</v>
      </c>
      <c r="L346" s="157">
        <f t="shared" si="89"/>
        <v>0</v>
      </c>
      <c r="M346" s="157">
        <f t="shared" si="89"/>
        <v>0</v>
      </c>
      <c r="N346" s="157">
        <f t="shared" si="89"/>
        <v>0</v>
      </c>
      <c r="O346" s="157">
        <f t="shared" si="89"/>
        <v>0</v>
      </c>
      <c r="P346" s="157">
        <f t="shared" si="89"/>
        <v>0</v>
      </c>
      <c r="Q346" s="157">
        <f t="shared" si="89"/>
        <v>0</v>
      </c>
    </row>
    <row r="347" spans="1:17" ht="12" customHeight="1" x14ac:dyDescent="0.25">
      <c r="A347" s="23" t="s">
        <v>60</v>
      </c>
      <c r="B347" s="156"/>
      <c r="C347" s="156">
        <f>RES_hhdet_in_emi!C$48</f>
        <v>0</v>
      </c>
      <c r="D347" s="156">
        <f>RES_hhdet_in_emi!D$48</f>
        <v>0</v>
      </c>
      <c r="E347" s="156">
        <f>RES_hhdet_in_emi!E$48</f>
        <v>0</v>
      </c>
      <c r="F347" s="156">
        <f>RES_hhdet_in_emi!F$48</f>
        <v>0</v>
      </c>
      <c r="G347" s="156">
        <f>RES_hhdet_in_emi!G$48</f>
        <v>0</v>
      </c>
      <c r="H347" s="156">
        <f>RES_hhdet_in_emi!H$48</f>
        <v>0</v>
      </c>
      <c r="I347" s="156">
        <f>RES_hhdet_in_emi!I$48</f>
        <v>0</v>
      </c>
      <c r="J347" s="156">
        <f>RES_hhdet_in_emi!J$48</f>
        <v>0</v>
      </c>
      <c r="K347" s="156">
        <f>RES_hhdet_in_emi!K$48</f>
        <v>0</v>
      </c>
      <c r="L347" s="156">
        <f>RES_hhdet_in_emi!L$48</f>
        <v>0</v>
      </c>
      <c r="M347" s="156">
        <f>RES_hhdet_in_emi!M$48</f>
        <v>0</v>
      </c>
      <c r="N347" s="156">
        <f>RES_hhdet_in_emi!N$48</f>
        <v>0</v>
      </c>
      <c r="O347" s="156">
        <f>RES_hhdet_in_emi!O$48</f>
        <v>0</v>
      </c>
      <c r="P347" s="156">
        <f>RES_hhdet_in_emi!P$48</f>
        <v>0</v>
      </c>
      <c r="Q347" s="156">
        <f>RES_hhdet_in_emi!Q$48</f>
        <v>0</v>
      </c>
    </row>
    <row r="348" spans="1:17" ht="12" customHeight="1" x14ac:dyDescent="0.25">
      <c r="A348" s="158" t="s">
        <v>63</v>
      </c>
      <c r="B348" s="157"/>
      <c r="C348" s="157">
        <f>SUM(C349:C350,C353:C354)</f>
        <v>100.31097775012385</v>
      </c>
      <c r="D348" s="157">
        <f t="shared" ref="D348:Q348" si="90">SUM(D349:D350,D353:D354)</f>
        <v>53.883633023495534</v>
      </c>
      <c r="E348" s="157">
        <f t="shared" si="90"/>
        <v>56.613668840951632</v>
      </c>
      <c r="F348" s="157">
        <f t="shared" si="90"/>
        <v>54.921607889034</v>
      </c>
      <c r="G348" s="157">
        <f t="shared" si="90"/>
        <v>50.5359455627651</v>
      </c>
      <c r="H348" s="157">
        <f t="shared" si="90"/>
        <v>31.756111370556702</v>
      </c>
      <c r="I348" s="157">
        <f t="shared" si="90"/>
        <v>25.90600256274724</v>
      </c>
      <c r="J348" s="157">
        <f t="shared" si="90"/>
        <v>99.479653498804026</v>
      </c>
      <c r="K348" s="157">
        <f t="shared" si="90"/>
        <v>52.849606524108005</v>
      </c>
      <c r="L348" s="157">
        <f t="shared" si="90"/>
        <v>79.976909731122731</v>
      </c>
      <c r="M348" s="157">
        <f t="shared" si="90"/>
        <v>78.740593433144127</v>
      </c>
      <c r="N348" s="157">
        <f t="shared" si="90"/>
        <v>48.058134844946828</v>
      </c>
      <c r="O348" s="157">
        <f t="shared" si="90"/>
        <v>91.022391427652735</v>
      </c>
      <c r="P348" s="157">
        <f t="shared" si="90"/>
        <v>92.50675980875431</v>
      </c>
      <c r="Q348" s="157">
        <f t="shared" si="90"/>
        <v>68.689561923549178</v>
      </c>
    </row>
    <row r="349" spans="1:17" ht="12" customHeight="1" x14ac:dyDescent="0.25">
      <c r="A349" s="167" t="s">
        <v>165</v>
      </c>
      <c r="B349" s="132"/>
      <c r="C349" s="132">
        <f>RES_hhdet_in_emi!C$50</f>
        <v>97.595053980343252</v>
      </c>
      <c r="D349" s="132">
        <f>RES_hhdet_in_emi!D$50</f>
        <v>53.253505050212446</v>
      </c>
      <c r="E349" s="132">
        <f>RES_hhdet_in_emi!E$50</f>
        <v>54.863737229525206</v>
      </c>
      <c r="F349" s="132">
        <f>RES_hhdet_in_emi!F$50</f>
        <v>53.278551520769142</v>
      </c>
      <c r="G349" s="132">
        <f>RES_hhdet_in_emi!G$50</f>
        <v>48.570585535772295</v>
      </c>
      <c r="H349" s="132">
        <f>RES_hhdet_in_emi!H$50</f>
        <v>20.953993907374219</v>
      </c>
      <c r="I349" s="132">
        <f>RES_hhdet_in_emi!I$50</f>
        <v>15.429713726908512</v>
      </c>
      <c r="J349" s="132">
        <f>RES_hhdet_in_emi!J$50</f>
        <v>80.51087772731222</v>
      </c>
      <c r="K349" s="132">
        <f>RES_hhdet_in_emi!K$50</f>
        <v>40.404475171435969</v>
      </c>
      <c r="L349" s="132">
        <f>RES_hhdet_in_emi!L$50</f>
        <v>69.412489818441927</v>
      </c>
      <c r="M349" s="132">
        <f>RES_hhdet_in_emi!M$50</f>
        <v>53.287953533400852</v>
      </c>
      <c r="N349" s="132">
        <f>RES_hhdet_in_emi!N$50</f>
        <v>46.029183483587154</v>
      </c>
      <c r="O349" s="132">
        <f>RES_hhdet_in_emi!O$50</f>
        <v>83.988166925213093</v>
      </c>
      <c r="P349" s="132">
        <f>RES_hhdet_in_emi!P$50</f>
        <v>74.372777530673417</v>
      </c>
      <c r="Q349" s="132">
        <f>RES_hhdet_in_emi!Q$50</f>
        <v>61.103161392135974</v>
      </c>
    </row>
    <row r="350" spans="1:17" ht="12" customHeight="1" x14ac:dyDescent="0.25">
      <c r="A350" s="167" t="s">
        <v>164</v>
      </c>
      <c r="B350" s="132"/>
      <c r="C350" s="132">
        <f>SUM(C351:C352)</f>
        <v>2.7159237697805998</v>
      </c>
      <c r="D350" s="132">
        <f t="shared" ref="D350:Q350" si="91">SUM(D351:D352)</f>
        <v>0.63012797328309056</v>
      </c>
      <c r="E350" s="132">
        <f t="shared" si="91"/>
        <v>1.7499316114264294</v>
      </c>
      <c r="F350" s="132">
        <f t="shared" si="91"/>
        <v>1.6430563682648616</v>
      </c>
      <c r="G350" s="132">
        <f t="shared" si="91"/>
        <v>1.9653600269928058</v>
      </c>
      <c r="H350" s="132">
        <f t="shared" si="91"/>
        <v>10.802117463182485</v>
      </c>
      <c r="I350" s="132">
        <f t="shared" si="91"/>
        <v>10.476288835838726</v>
      </c>
      <c r="J350" s="132">
        <f t="shared" si="91"/>
        <v>18.968775771491806</v>
      </c>
      <c r="K350" s="132">
        <f t="shared" si="91"/>
        <v>12.445131352672036</v>
      </c>
      <c r="L350" s="132">
        <f t="shared" si="91"/>
        <v>10.564419912680803</v>
      </c>
      <c r="M350" s="132">
        <f t="shared" si="91"/>
        <v>25.452639899743279</v>
      </c>
      <c r="N350" s="132">
        <f t="shared" si="91"/>
        <v>2.0289513613596752</v>
      </c>
      <c r="O350" s="132">
        <f t="shared" si="91"/>
        <v>7.034224502439649</v>
      </c>
      <c r="P350" s="132">
        <f t="shared" si="91"/>
        <v>18.1339822780809</v>
      </c>
      <c r="Q350" s="132">
        <f t="shared" si="91"/>
        <v>7.5864005314132106</v>
      </c>
    </row>
    <row r="351" spans="1:17" ht="12" customHeight="1" x14ac:dyDescent="0.25">
      <c r="A351" s="166" t="s">
        <v>163</v>
      </c>
      <c r="B351" s="165"/>
      <c r="C351" s="165">
        <f>RES_hhdet_in_emi!C$52</f>
        <v>2.7159237697805998</v>
      </c>
      <c r="D351" s="165">
        <f>RES_hhdet_in_emi!D$52</f>
        <v>0.63012797328309056</v>
      </c>
      <c r="E351" s="165">
        <f>RES_hhdet_in_emi!E$52</f>
        <v>1.7499316114264294</v>
      </c>
      <c r="F351" s="165">
        <f>RES_hhdet_in_emi!F$52</f>
        <v>1.6430563682648616</v>
      </c>
      <c r="G351" s="165">
        <f>RES_hhdet_in_emi!G$52</f>
        <v>1.9653600269928058</v>
      </c>
      <c r="H351" s="165">
        <f>RES_hhdet_in_emi!H$52</f>
        <v>10.802117463182485</v>
      </c>
      <c r="I351" s="165">
        <f>RES_hhdet_in_emi!I$52</f>
        <v>10.476288835838726</v>
      </c>
      <c r="J351" s="165">
        <f>RES_hhdet_in_emi!J$52</f>
        <v>18.968775771491806</v>
      </c>
      <c r="K351" s="165">
        <f>RES_hhdet_in_emi!K$52</f>
        <v>12.445131352672036</v>
      </c>
      <c r="L351" s="165">
        <f>RES_hhdet_in_emi!L$52</f>
        <v>10.564419912680803</v>
      </c>
      <c r="M351" s="165">
        <f>RES_hhdet_in_emi!M$52</f>
        <v>25.452639899743279</v>
      </c>
      <c r="N351" s="165">
        <f>RES_hhdet_in_emi!N$52</f>
        <v>2.0289513613596752</v>
      </c>
      <c r="O351" s="165">
        <f>RES_hhdet_in_emi!O$52</f>
        <v>7.034224502439649</v>
      </c>
      <c r="P351" s="165">
        <f>RES_hhdet_in_emi!P$52</f>
        <v>18.1339822780809</v>
      </c>
      <c r="Q351" s="165">
        <f>RES_hhdet_in_emi!Q$52</f>
        <v>7.5864005314132106</v>
      </c>
    </row>
    <row r="352" spans="1:17" ht="12" customHeight="1" x14ac:dyDescent="0.25">
      <c r="A352" s="147" t="s">
        <v>59</v>
      </c>
      <c r="B352" s="164"/>
      <c r="C352" s="164">
        <f>RES_hhdet_in_emi!C$53</f>
        <v>0</v>
      </c>
      <c r="D352" s="164">
        <f>RES_hhdet_in_emi!D$53</f>
        <v>0</v>
      </c>
      <c r="E352" s="164">
        <f>RES_hhdet_in_emi!E$53</f>
        <v>0</v>
      </c>
      <c r="F352" s="164">
        <f>RES_hhdet_in_emi!F$53</f>
        <v>0</v>
      </c>
      <c r="G352" s="164">
        <f>RES_hhdet_in_emi!G$53</f>
        <v>0</v>
      </c>
      <c r="H352" s="164">
        <f>RES_hhdet_in_emi!H$53</f>
        <v>0</v>
      </c>
      <c r="I352" s="164">
        <f>RES_hhdet_in_emi!I$53</f>
        <v>0</v>
      </c>
      <c r="J352" s="164">
        <f>RES_hhdet_in_emi!J$53</f>
        <v>0</v>
      </c>
      <c r="K352" s="164">
        <f>RES_hhdet_in_emi!K$53</f>
        <v>0</v>
      </c>
      <c r="L352" s="164">
        <f>RES_hhdet_in_emi!L$53</f>
        <v>0</v>
      </c>
      <c r="M352" s="164">
        <f>RES_hhdet_in_emi!M$53</f>
        <v>0</v>
      </c>
      <c r="N352" s="164">
        <f>RES_hhdet_in_emi!N$53</f>
        <v>0</v>
      </c>
      <c r="O352" s="164">
        <f>RES_hhdet_in_emi!O$53</f>
        <v>0</v>
      </c>
      <c r="P352" s="164">
        <f>RES_hhdet_in_emi!P$53</f>
        <v>0</v>
      </c>
      <c r="Q352" s="164">
        <f>RES_hhdet_in_emi!Q$53</f>
        <v>0</v>
      </c>
    </row>
    <row r="353" spans="1:17" ht="12" customHeight="1" x14ac:dyDescent="0.25">
      <c r="A353" s="163" t="s">
        <v>142</v>
      </c>
      <c r="B353" s="162"/>
      <c r="C353" s="162">
        <f>RES_hhdet_in_emi!C$54</f>
        <v>0</v>
      </c>
      <c r="D353" s="162">
        <f>RES_hhdet_in_emi!D$54</f>
        <v>0</v>
      </c>
      <c r="E353" s="162">
        <f>RES_hhdet_in_emi!E$54</f>
        <v>0</v>
      </c>
      <c r="F353" s="162">
        <f>RES_hhdet_in_emi!F$54</f>
        <v>0</v>
      </c>
      <c r="G353" s="162">
        <f>RES_hhdet_in_emi!G$54</f>
        <v>0</v>
      </c>
      <c r="H353" s="162">
        <f>RES_hhdet_in_emi!H$54</f>
        <v>0</v>
      </c>
      <c r="I353" s="162">
        <f>RES_hhdet_in_emi!I$54</f>
        <v>0</v>
      </c>
      <c r="J353" s="162">
        <f>RES_hhdet_in_emi!J$54</f>
        <v>0</v>
      </c>
      <c r="K353" s="162">
        <f>RES_hhdet_in_emi!K$54</f>
        <v>0</v>
      </c>
      <c r="L353" s="162">
        <f>RES_hhdet_in_emi!L$54</f>
        <v>0</v>
      </c>
      <c r="M353" s="162">
        <f>RES_hhdet_in_emi!M$54</f>
        <v>0</v>
      </c>
      <c r="N353" s="162">
        <f>RES_hhdet_in_emi!N$54</f>
        <v>0</v>
      </c>
      <c r="O353" s="162">
        <f>RES_hhdet_in_emi!O$54</f>
        <v>0</v>
      </c>
      <c r="P353" s="162">
        <f>RES_hhdet_in_emi!P$54</f>
        <v>0</v>
      </c>
      <c r="Q353" s="162">
        <f>RES_hhdet_in_emi!Q$54</f>
        <v>0</v>
      </c>
    </row>
    <row r="354" spans="1:17" ht="12" customHeight="1" x14ac:dyDescent="0.25">
      <c r="A354" s="161" t="s">
        <v>141</v>
      </c>
      <c r="B354" s="160"/>
      <c r="C354" s="160">
        <f>SUM(C355:C356)</f>
        <v>0</v>
      </c>
      <c r="D354" s="160">
        <f t="shared" ref="D354:Q354" si="92">SUM(D355:D356)</f>
        <v>0</v>
      </c>
      <c r="E354" s="160">
        <f t="shared" si="92"/>
        <v>0</v>
      </c>
      <c r="F354" s="160">
        <f t="shared" si="92"/>
        <v>0</v>
      </c>
      <c r="G354" s="160">
        <f t="shared" si="92"/>
        <v>0</v>
      </c>
      <c r="H354" s="160">
        <f t="shared" si="92"/>
        <v>0</v>
      </c>
      <c r="I354" s="160">
        <f t="shared" si="92"/>
        <v>0</v>
      </c>
      <c r="J354" s="160">
        <f t="shared" si="92"/>
        <v>0</v>
      </c>
      <c r="K354" s="160">
        <f t="shared" si="92"/>
        <v>0</v>
      </c>
      <c r="L354" s="160">
        <f t="shared" si="92"/>
        <v>0</v>
      </c>
      <c r="M354" s="160">
        <f t="shared" si="92"/>
        <v>0</v>
      </c>
      <c r="N354" s="160">
        <f t="shared" si="92"/>
        <v>0</v>
      </c>
      <c r="O354" s="160">
        <f t="shared" si="92"/>
        <v>0</v>
      </c>
      <c r="P354" s="160">
        <f t="shared" si="92"/>
        <v>0</v>
      </c>
      <c r="Q354" s="160">
        <f t="shared" si="92"/>
        <v>0</v>
      </c>
    </row>
    <row r="355" spans="1:17" ht="12" customHeight="1" x14ac:dyDescent="0.25">
      <c r="A355" s="148" t="s">
        <v>60</v>
      </c>
      <c r="B355" s="156"/>
      <c r="C355" s="156">
        <f>RES_hhdet_in_emi!C$56</f>
        <v>0</v>
      </c>
      <c r="D355" s="156">
        <f>RES_hhdet_in_emi!D$56</f>
        <v>0</v>
      </c>
      <c r="E355" s="156">
        <f>RES_hhdet_in_emi!E$56</f>
        <v>0</v>
      </c>
      <c r="F355" s="156">
        <f>RES_hhdet_in_emi!F$56</f>
        <v>0</v>
      </c>
      <c r="G355" s="156">
        <f>RES_hhdet_in_emi!G$56</f>
        <v>0</v>
      </c>
      <c r="H355" s="156">
        <f>RES_hhdet_in_emi!H$56</f>
        <v>0</v>
      </c>
      <c r="I355" s="156">
        <f>RES_hhdet_in_emi!I$56</f>
        <v>0</v>
      </c>
      <c r="J355" s="156">
        <f>RES_hhdet_in_emi!J$56</f>
        <v>0</v>
      </c>
      <c r="K355" s="156">
        <f>RES_hhdet_in_emi!K$56</f>
        <v>0</v>
      </c>
      <c r="L355" s="156">
        <f>RES_hhdet_in_emi!L$56</f>
        <v>0</v>
      </c>
      <c r="M355" s="156">
        <f>RES_hhdet_in_emi!M$56</f>
        <v>0</v>
      </c>
      <c r="N355" s="156">
        <f>RES_hhdet_in_emi!N$56</f>
        <v>0</v>
      </c>
      <c r="O355" s="156">
        <f>RES_hhdet_in_emi!O$56</f>
        <v>0</v>
      </c>
      <c r="P355" s="156">
        <f>RES_hhdet_in_emi!P$56</f>
        <v>0</v>
      </c>
      <c r="Q355" s="156">
        <f>RES_hhdet_in_emi!Q$56</f>
        <v>0</v>
      </c>
    </row>
    <row r="356" spans="1:17" ht="12" customHeight="1" x14ac:dyDescent="0.25">
      <c r="A356" s="148" t="s">
        <v>59</v>
      </c>
      <c r="B356" s="156"/>
      <c r="C356" s="156">
        <f>RES_hhdet_in_emi!C$57</f>
        <v>0</v>
      </c>
      <c r="D356" s="156">
        <f>RES_hhdet_in_emi!D$57</f>
        <v>0</v>
      </c>
      <c r="E356" s="156">
        <f>RES_hhdet_in_emi!E$57</f>
        <v>0</v>
      </c>
      <c r="F356" s="156">
        <f>RES_hhdet_in_emi!F$57</f>
        <v>0</v>
      </c>
      <c r="G356" s="156">
        <f>RES_hhdet_in_emi!G$57</f>
        <v>0</v>
      </c>
      <c r="H356" s="156">
        <f>RES_hhdet_in_emi!H$57</f>
        <v>0</v>
      </c>
      <c r="I356" s="156">
        <f>RES_hhdet_in_emi!I$57</f>
        <v>0</v>
      </c>
      <c r="J356" s="156">
        <f>RES_hhdet_in_emi!J$57</f>
        <v>0</v>
      </c>
      <c r="K356" s="156">
        <f>RES_hhdet_in_emi!K$57</f>
        <v>0</v>
      </c>
      <c r="L356" s="156">
        <f>RES_hhdet_in_emi!L$57</f>
        <v>0</v>
      </c>
      <c r="M356" s="156">
        <f>RES_hhdet_in_emi!M$57</f>
        <v>0</v>
      </c>
      <c r="N356" s="156">
        <f>RES_hhdet_in_emi!N$57</f>
        <v>0</v>
      </c>
      <c r="O356" s="156">
        <f>RES_hhdet_in_emi!O$57</f>
        <v>0</v>
      </c>
      <c r="P356" s="156">
        <f>RES_hhdet_in_emi!P$57</f>
        <v>0</v>
      </c>
      <c r="Q356" s="156">
        <f>RES_hhdet_in_emi!Q$57</f>
        <v>0</v>
      </c>
    </row>
    <row r="357" spans="1:17" ht="12" customHeight="1" x14ac:dyDescent="0.25">
      <c r="A357" s="158" t="s">
        <v>62</v>
      </c>
      <c r="B357" s="157"/>
      <c r="C357" s="157">
        <f>SUM(C358:C359)</f>
        <v>0</v>
      </c>
      <c r="D357" s="157">
        <f t="shared" ref="D357:Q357" si="93">SUM(D358:D359)</f>
        <v>0</v>
      </c>
      <c r="E357" s="157">
        <f t="shared" si="93"/>
        <v>0</v>
      </c>
      <c r="F357" s="157">
        <f t="shared" si="93"/>
        <v>0</v>
      </c>
      <c r="G357" s="157">
        <f t="shared" si="93"/>
        <v>0</v>
      </c>
      <c r="H357" s="157">
        <f t="shared" si="93"/>
        <v>0</v>
      </c>
      <c r="I357" s="157">
        <f t="shared" si="93"/>
        <v>0</v>
      </c>
      <c r="J357" s="157">
        <f t="shared" si="93"/>
        <v>0</v>
      </c>
      <c r="K357" s="157">
        <f t="shared" si="93"/>
        <v>0</v>
      </c>
      <c r="L357" s="157">
        <f t="shared" si="93"/>
        <v>0</v>
      </c>
      <c r="M357" s="157">
        <f t="shared" si="93"/>
        <v>0</v>
      </c>
      <c r="N357" s="157">
        <f t="shared" si="93"/>
        <v>0</v>
      </c>
      <c r="O357" s="157">
        <f t="shared" si="93"/>
        <v>0</v>
      </c>
      <c r="P357" s="157">
        <f t="shared" si="93"/>
        <v>0</v>
      </c>
      <c r="Q357" s="157">
        <f t="shared" si="93"/>
        <v>0</v>
      </c>
    </row>
    <row r="358" spans="1:17" ht="12" customHeight="1" x14ac:dyDescent="0.25">
      <c r="A358" s="23" t="s">
        <v>57</v>
      </c>
      <c r="B358" s="156"/>
      <c r="C358" s="156">
        <f>RES_hhdet_in_emi!C$59</f>
        <v>0</v>
      </c>
      <c r="D358" s="156">
        <f>RES_hhdet_in_emi!D$59</f>
        <v>0</v>
      </c>
      <c r="E358" s="156">
        <f>RES_hhdet_in_emi!E$59</f>
        <v>0</v>
      </c>
      <c r="F358" s="156">
        <f>RES_hhdet_in_emi!F$59</f>
        <v>0</v>
      </c>
      <c r="G358" s="156">
        <f>RES_hhdet_in_emi!G$59</f>
        <v>0</v>
      </c>
      <c r="H358" s="156">
        <f>RES_hhdet_in_emi!H$59</f>
        <v>0</v>
      </c>
      <c r="I358" s="156">
        <f>RES_hhdet_in_emi!I$59</f>
        <v>0</v>
      </c>
      <c r="J358" s="156">
        <f>RES_hhdet_in_emi!J$59</f>
        <v>0</v>
      </c>
      <c r="K358" s="156">
        <f>RES_hhdet_in_emi!K$59</f>
        <v>0</v>
      </c>
      <c r="L358" s="156">
        <f>RES_hhdet_in_emi!L$59</f>
        <v>0</v>
      </c>
      <c r="M358" s="156">
        <f>RES_hhdet_in_emi!M$59</f>
        <v>0</v>
      </c>
      <c r="N358" s="156">
        <f>RES_hhdet_in_emi!N$59</f>
        <v>0</v>
      </c>
      <c r="O358" s="156">
        <f>RES_hhdet_in_emi!O$59</f>
        <v>0</v>
      </c>
      <c r="P358" s="156">
        <f>RES_hhdet_in_emi!P$59</f>
        <v>0</v>
      </c>
      <c r="Q358" s="156">
        <f>RES_hhdet_in_emi!Q$59</f>
        <v>0</v>
      </c>
    </row>
    <row r="359" spans="1:17" ht="12" customHeight="1" x14ac:dyDescent="0.25">
      <c r="A359" s="29" t="s">
        <v>140</v>
      </c>
      <c r="B359" s="57"/>
      <c r="C359" s="57">
        <f>RES_hhdet_in_emi!C$60</f>
        <v>0</v>
      </c>
      <c r="D359" s="57">
        <f>RES_hhdet_in_emi!D$60</f>
        <v>0</v>
      </c>
      <c r="E359" s="57">
        <f>RES_hhdet_in_emi!E$60</f>
        <v>0</v>
      </c>
      <c r="F359" s="57">
        <f>RES_hhdet_in_emi!F$60</f>
        <v>0</v>
      </c>
      <c r="G359" s="57">
        <f>RES_hhdet_in_emi!G$60</f>
        <v>0</v>
      </c>
      <c r="H359" s="57">
        <f>RES_hhdet_in_emi!H$60</f>
        <v>0</v>
      </c>
      <c r="I359" s="57">
        <f>RES_hhdet_in_emi!I$60</f>
        <v>0</v>
      </c>
      <c r="J359" s="57">
        <f>RES_hhdet_in_emi!J$60</f>
        <v>0</v>
      </c>
      <c r="K359" s="57">
        <f>RES_hhdet_in_emi!K$60</f>
        <v>0</v>
      </c>
      <c r="L359" s="57">
        <f>RES_hhdet_in_emi!L$60</f>
        <v>0</v>
      </c>
      <c r="M359" s="57">
        <f>RES_hhdet_in_emi!M$60</f>
        <v>0</v>
      </c>
      <c r="N359" s="57">
        <f>RES_hhdet_in_emi!N$60</f>
        <v>0</v>
      </c>
      <c r="O359" s="57">
        <f>RES_hhdet_in_emi!O$60</f>
        <v>0</v>
      </c>
      <c r="P359" s="57">
        <f>RES_hhdet_in_emi!P$60</f>
        <v>0</v>
      </c>
      <c r="Q359" s="57">
        <f>RES_hhdet_in_emi!Q$60</f>
        <v>0</v>
      </c>
    </row>
    <row r="361" spans="1:17" ht="12" customHeight="1" x14ac:dyDescent="0.25">
      <c r="A361" s="152" t="s">
        <v>189</v>
      </c>
      <c r="B361" s="168"/>
      <c r="C361" s="168">
        <f t="shared" ref="C361:Q361" si="94">SUM(C362,C365,C367,C376)</f>
        <v>18194.407131904598</v>
      </c>
      <c r="D361" s="168">
        <f t="shared" si="94"/>
        <v>16082.589258888464</v>
      </c>
      <c r="E361" s="168">
        <f t="shared" si="94"/>
        <v>17425.083103090667</v>
      </c>
      <c r="F361" s="168">
        <f t="shared" si="94"/>
        <v>17325.216682870618</v>
      </c>
      <c r="G361" s="168">
        <f t="shared" si="94"/>
        <v>17226.279535561382</v>
      </c>
      <c r="H361" s="168">
        <f t="shared" si="94"/>
        <v>16369.476999786209</v>
      </c>
      <c r="I361" s="168">
        <f t="shared" si="94"/>
        <v>14355.520200929474</v>
      </c>
      <c r="J361" s="168">
        <f t="shared" si="94"/>
        <v>16710.829655645062</v>
      </c>
      <c r="K361" s="168">
        <f t="shared" si="94"/>
        <v>16081.163471315362</v>
      </c>
      <c r="L361" s="168">
        <f t="shared" si="94"/>
        <v>15589.930885280215</v>
      </c>
      <c r="M361" s="168">
        <f t="shared" si="94"/>
        <v>12847.455452493614</v>
      </c>
      <c r="N361" s="168">
        <f t="shared" si="94"/>
        <v>14561.517314887105</v>
      </c>
      <c r="O361" s="168">
        <f t="shared" si="94"/>
        <v>15381.308616099623</v>
      </c>
      <c r="P361" s="168">
        <f t="shared" si="94"/>
        <v>12173.159010482883</v>
      </c>
      <c r="Q361" s="168">
        <f t="shared" si="94"/>
        <v>12863.761863472217</v>
      </c>
    </row>
    <row r="362" spans="1:17" ht="12" customHeight="1" x14ac:dyDescent="0.25">
      <c r="A362" s="158" t="s">
        <v>65</v>
      </c>
      <c r="B362" s="157"/>
      <c r="C362" s="157">
        <f t="shared" ref="C362:Q362" si="95">SUM(C363:C364)</f>
        <v>14612.274476799043</v>
      </c>
      <c r="D362" s="157">
        <f t="shared" si="95"/>
        <v>12755.761252288416</v>
      </c>
      <c r="E362" s="157">
        <f t="shared" si="95"/>
        <v>13949.534893991789</v>
      </c>
      <c r="F362" s="157">
        <f t="shared" si="95"/>
        <v>13922.579923854593</v>
      </c>
      <c r="G362" s="157">
        <f t="shared" si="95"/>
        <v>13920.671623877917</v>
      </c>
      <c r="H362" s="157">
        <f t="shared" si="95"/>
        <v>13150.791196099875</v>
      </c>
      <c r="I362" s="157">
        <f t="shared" si="95"/>
        <v>11205.507945434434</v>
      </c>
      <c r="J362" s="157">
        <f t="shared" si="95"/>
        <v>13279.01647452826</v>
      </c>
      <c r="K362" s="157">
        <f t="shared" si="95"/>
        <v>12799.408871806165</v>
      </c>
      <c r="L362" s="157">
        <f t="shared" si="95"/>
        <v>12182.40775468904</v>
      </c>
      <c r="M362" s="157">
        <f t="shared" si="95"/>
        <v>9768.7291361871958</v>
      </c>
      <c r="N362" s="157">
        <f t="shared" si="95"/>
        <v>10983.614393327112</v>
      </c>
      <c r="O362" s="157">
        <f t="shared" si="95"/>
        <v>11573.172528501753</v>
      </c>
      <c r="P362" s="157">
        <f t="shared" si="95"/>
        <v>8804.434989177671</v>
      </c>
      <c r="Q362" s="157">
        <f t="shared" si="95"/>
        <v>9340.0221504424826</v>
      </c>
    </row>
    <row r="363" spans="1:17" ht="12" customHeight="1" x14ac:dyDescent="0.25">
      <c r="A363" s="23" t="s">
        <v>166</v>
      </c>
      <c r="B363" s="156"/>
      <c r="C363" s="156">
        <f t="shared" ref="C363:Q366" si="96">IF(C287=0,0,C287/0.086*1000000/C$49)</f>
        <v>14433.939079186897</v>
      </c>
      <c r="D363" s="156">
        <f t="shared" si="96"/>
        <v>12585.917689311871</v>
      </c>
      <c r="E363" s="156">
        <f t="shared" si="96"/>
        <v>13704.401967197065</v>
      </c>
      <c r="F363" s="156">
        <f t="shared" si="96"/>
        <v>13696.337383062046</v>
      </c>
      <c r="G363" s="156">
        <f t="shared" si="96"/>
        <v>13776.336869423567</v>
      </c>
      <c r="H363" s="156">
        <f t="shared" si="96"/>
        <v>12979.464489122407</v>
      </c>
      <c r="I363" s="156">
        <f t="shared" si="96"/>
        <v>11057.976272012484</v>
      </c>
      <c r="J363" s="156">
        <f t="shared" si="96"/>
        <v>13049.842305783059</v>
      </c>
      <c r="K363" s="156">
        <f t="shared" si="96"/>
        <v>12638.390438022472</v>
      </c>
      <c r="L363" s="156">
        <f t="shared" si="96"/>
        <v>11895.151774355973</v>
      </c>
      <c r="M363" s="156">
        <f t="shared" si="96"/>
        <v>9654.1255657145157</v>
      </c>
      <c r="N363" s="156">
        <f t="shared" si="96"/>
        <v>10682.318919959076</v>
      </c>
      <c r="O363" s="156">
        <f t="shared" si="96"/>
        <v>11159.97208714035</v>
      </c>
      <c r="P363" s="156">
        <f t="shared" si="96"/>
        <v>8634.3852625220516</v>
      </c>
      <c r="Q363" s="156">
        <f t="shared" si="96"/>
        <v>9083.7775041573714</v>
      </c>
    </row>
    <row r="364" spans="1:17" ht="12" customHeight="1" x14ac:dyDescent="0.25">
      <c r="A364" s="23" t="s">
        <v>60</v>
      </c>
      <c r="B364" s="156"/>
      <c r="C364" s="156">
        <f t="shared" si="96"/>
        <v>178.33539761214496</v>
      </c>
      <c r="D364" s="156">
        <f t="shared" si="96"/>
        <v>169.84356297654463</v>
      </c>
      <c r="E364" s="156">
        <f t="shared" si="96"/>
        <v>245.13292679472337</v>
      </c>
      <c r="F364" s="156">
        <f t="shared" si="96"/>
        <v>226.24254079254729</v>
      </c>
      <c r="G364" s="156">
        <f t="shared" si="96"/>
        <v>144.33475445434991</v>
      </c>
      <c r="H364" s="156">
        <f t="shared" si="96"/>
        <v>171.32670697746903</v>
      </c>
      <c r="I364" s="156">
        <f t="shared" si="96"/>
        <v>147.53167342195138</v>
      </c>
      <c r="J364" s="156">
        <f t="shared" si="96"/>
        <v>229.17416874520123</v>
      </c>
      <c r="K364" s="156">
        <f t="shared" si="96"/>
        <v>161.01843378369321</v>
      </c>
      <c r="L364" s="156">
        <f t="shared" si="96"/>
        <v>287.25598033306716</v>
      </c>
      <c r="M364" s="156">
        <f t="shared" si="96"/>
        <v>114.60357047268023</v>
      </c>
      <c r="N364" s="156">
        <f t="shared" si="96"/>
        <v>301.29547336803603</v>
      </c>
      <c r="O364" s="156">
        <f t="shared" si="96"/>
        <v>413.20044136140325</v>
      </c>
      <c r="P364" s="156">
        <f t="shared" si="96"/>
        <v>170.04972665562016</v>
      </c>
      <c r="Q364" s="156">
        <f t="shared" si="96"/>
        <v>256.24464628511049</v>
      </c>
    </row>
    <row r="365" spans="1:17" ht="12" customHeight="1" x14ac:dyDescent="0.25">
      <c r="A365" s="158" t="s">
        <v>112</v>
      </c>
      <c r="B365" s="157"/>
      <c r="C365" s="157">
        <f t="shared" ref="C365:Q365" si="97">C366</f>
        <v>29.062600947806882</v>
      </c>
      <c r="D365" s="157">
        <f t="shared" si="97"/>
        <v>32.717138338596122</v>
      </c>
      <c r="E365" s="157">
        <f t="shared" si="97"/>
        <v>22.364532718269661</v>
      </c>
      <c r="F365" s="157">
        <f t="shared" si="97"/>
        <v>25.201267450251809</v>
      </c>
      <c r="G365" s="157">
        <f t="shared" si="97"/>
        <v>28.980254436567986</v>
      </c>
      <c r="H365" s="157">
        <f t="shared" si="97"/>
        <v>28.726733500992392</v>
      </c>
      <c r="I365" s="157">
        <f t="shared" si="97"/>
        <v>23.01618264630801</v>
      </c>
      <c r="J365" s="157">
        <f t="shared" si="97"/>
        <v>46.14094353174206</v>
      </c>
      <c r="K365" s="157">
        <f t="shared" si="97"/>
        <v>37.34102383872591</v>
      </c>
      <c r="L365" s="157">
        <f t="shared" si="97"/>
        <v>40.224649421216988</v>
      </c>
      <c r="M365" s="157">
        <f t="shared" si="97"/>
        <v>22.852378515810699</v>
      </c>
      <c r="N365" s="157">
        <f t="shared" si="97"/>
        <v>40.093048187790181</v>
      </c>
      <c r="O365" s="157">
        <f t="shared" si="97"/>
        <v>37.916096872788486</v>
      </c>
      <c r="P365" s="157">
        <f t="shared" si="97"/>
        <v>20.762891481547882</v>
      </c>
      <c r="Q365" s="157">
        <f t="shared" si="97"/>
        <v>39.920363132039775</v>
      </c>
    </row>
    <row r="366" spans="1:17" ht="12" customHeight="1" x14ac:dyDescent="0.25">
      <c r="A366" s="23" t="s">
        <v>60</v>
      </c>
      <c r="B366" s="156"/>
      <c r="C366" s="156">
        <f t="shared" si="96"/>
        <v>29.062600947806882</v>
      </c>
      <c r="D366" s="156">
        <f t="shared" si="96"/>
        <v>32.717138338596122</v>
      </c>
      <c r="E366" s="156">
        <f t="shared" si="96"/>
        <v>22.364532718269661</v>
      </c>
      <c r="F366" s="156">
        <f t="shared" si="96"/>
        <v>25.201267450251809</v>
      </c>
      <c r="G366" s="156">
        <f t="shared" si="96"/>
        <v>28.980254436567986</v>
      </c>
      <c r="H366" s="156">
        <f t="shared" si="96"/>
        <v>28.726733500992392</v>
      </c>
      <c r="I366" s="156">
        <f t="shared" si="96"/>
        <v>23.01618264630801</v>
      </c>
      <c r="J366" s="156">
        <f t="shared" si="96"/>
        <v>46.14094353174206</v>
      </c>
      <c r="K366" s="156">
        <f t="shared" si="96"/>
        <v>37.34102383872591</v>
      </c>
      <c r="L366" s="156">
        <f t="shared" si="96"/>
        <v>40.224649421216988</v>
      </c>
      <c r="M366" s="156">
        <f t="shared" si="96"/>
        <v>22.852378515810699</v>
      </c>
      <c r="N366" s="156">
        <f t="shared" si="96"/>
        <v>40.093048187790181</v>
      </c>
      <c r="O366" s="156">
        <f t="shared" si="96"/>
        <v>37.916096872788486</v>
      </c>
      <c r="P366" s="156">
        <f t="shared" si="96"/>
        <v>20.762891481547882</v>
      </c>
      <c r="Q366" s="156">
        <f t="shared" si="96"/>
        <v>39.920363132039775</v>
      </c>
    </row>
    <row r="367" spans="1:17" ht="12" customHeight="1" x14ac:dyDescent="0.25">
      <c r="A367" s="158" t="s">
        <v>63</v>
      </c>
      <c r="B367" s="157"/>
      <c r="C367" s="157">
        <f t="shared" ref="C367:Q367" si="98">IF(C291=0,0,C291/0.086*1000000/SUM(C$53:C$56))</f>
        <v>2562.7589742923892</v>
      </c>
      <c r="D367" s="157">
        <f t="shared" si="98"/>
        <v>2293.9279269514163</v>
      </c>
      <c r="E367" s="157">
        <f t="shared" si="98"/>
        <v>2396.1109045647063</v>
      </c>
      <c r="F367" s="157">
        <f t="shared" si="98"/>
        <v>2339.0200550925038</v>
      </c>
      <c r="G367" s="157">
        <f t="shared" si="98"/>
        <v>2287.5092057816137</v>
      </c>
      <c r="H367" s="157">
        <f t="shared" si="98"/>
        <v>2170.9617669500062</v>
      </c>
      <c r="I367" s="157">
        <f t="shared" si="98"/>
        <v>2119.5812972504464</v>
      </c>
      <c r="J367" s="157">
        <f t="shared" si="98"/>
        <v>2320.8854519616048</v>
      </c>
      <c r="K367" s="157">
        <f t="shared" si="98"/>
        <v>2208.285448272557</v>
      </c>
      <c r="L367" s="157">
        <f t="shared" si="98"/>
        <v>2229.4132928054464</v>
      </c>
      <c r="M367" s="157">
        <f t="shared" si="98"/>
        <v>2068.6872159714317</v>
      </c>
      <c r="N367" s="157">
        <f t="shared" si="98"/>
        <v>2365.4504245251346</v>
      </c>
      <c r="O367" s="157">
        <f t="shared" si="98"/>
        <v>2499.8087274341037</v>
      </c>
      <c r="P367" s="157">
        <f t="shared" si="98"/>
        <v>2267.9323016814524</v>
      </c>
      <c r="Q367" s="157">
        <f t="shared" si="98"/>
        <v>2340.9257886482064</v>
      </c>
    </row>
    <row r="368" spans="1:17" ht="12" customHeight="1" x14ac:dyDescent="0.25">
      <c r="A368" s="167" t="s">
        <v>165</v>
      </c>
      <c r="B368" s="132"/>
      <c r="C368" s="132">
        <f t="shared" ref="C368:Q368" si="99">IF(C292=0,0,C292/0.086*1000000/C$53)</f>
        <v>2608.176718503275</v>
      </c>
      <c r="D368" s="132">
        <f t="shared" si="99"/>
        <v>2406.4152029048955</v>
      </c>
      <c r="E368" s="132">
        <f t="shared" si="99"/>
        <v>2527.2428484203315</v>
      </c>
      <c r="F368" s="132">
        <f t="shared" si="99"/>
        <v>2417.3511748841602</v>
      </c>
      <c r="G368" s="132">
        <f t="shared" si="99"/>
        <v>2440.3206966989519</v>
      </c>
      <c r="H368" s="132">
        <f t="shared" si="99"/>
        <v>2396.8086020811656</v>
      </c>
      <c r="I368" s="132">
        <f t="shared" si="99"/>
        <v>2368.9012920217665</v>
      </c>
      <c r="J368" s="132">
        <f t="shared" si="99"/>
        <v>2453.1237616627013</v>
      </c>
      <c r="K368" s="132">
        <f t="shared" si="99"/>
        <v>2472.68890477782</v>
      </c>
      <c r="L368" s="132">
        <f t="shared" si="99"/>
        <v>2255.3075307070312</v>
      </c>
      <c r="M368" s="132">
        <f t="shared" si="99"/>
        <v>2174.7177530481076</v>
      </c>
      <c r="N368" s="132">
        <f t="shared" si="99"/>
        <v>2379.0636223285155</v>
      </c>
      <c r="O368" s="132">
        <f t="shared" si="99"/>
        <v>2427.0461490483926</v>
      </c>
      <c r="P368" s="132">
        <f t="shared" si="99"/>
        <v>2398.9106787823389</v>
      </c>
      <c r="Q368" s="132">
        <f t="shared" si="99"/>
        <v>2382.7593326764741</v>
      </c>
    </row>
    <row r="369" spans="1:17" ht="12" customHeight="1" x14ac:dyDescent="0.25">
      <c r="A369" s="167" t="s">
        <v>164</v>
      </c>
      <c r="B369" s="132"/>
      <c r="C369" s="132">
        <f t="shared" ref="C369:Q369" si="100">IF(C293=0,0,C293/0.086*1000000/C$54)</f>
        <v>2214.1911044603544</v>
      </c>
      <c r="D369" s="132">
        <f t="shared" si="100"/>
        <v>2059.8557641967327</v>
      </c>
      <c r="E369" s="132">
        <f t="shared" si="100"/>
        <v>2155.774042679172</v>
      </c>
      <c r="F369" s="132">
        <f t="shared" si="100"/>
        <v>2077.3382223380759</v>
      </c>
      <c r="G369" s="132">
        <f t="shared" si="100"/>
        <v>2096.8661494245662</v>
      </c>
      <c r="H369" s="132">
        <f t="shared" si="100"/>
        <v>2080.7595819778921</v>
      </c>
      <c r="I369" s="132">
        <f t="shared" si="100"/>
        <v>2069.3005248610916</v>
      </c>
      <c r="J369" s="132">
        <f t="shared" si="100"/>
        <v>2144.4075637207561</v>
      </c>
      <c r="K369" s="132">
        <f t="shared" si="100"/>
        <v>2162.7529590531763</v>
      </c>
      <c r="L369" s="132">
        <f t="shared" si="100"/>
        <v>2000.1621468606277</v>
      </c>
      <c r="M369" s="132">
        <f t="shared" si="100"/>
        <v>1918.7553959751913</v>
      </c>
      <c r="N369" s="132">
        <f t="shared" si="100"/>
        <v>2149.5389834386838</v>
      </c>
      <c r="O369" s="132">
        <f t="shared" si="100"/>
        <v>2135.4032523873402</v>
      </c>
      <c r="P369" s="132">
        <f t="shared" si="100"/>
        <v>2098.6363078728291</v>
      </c>
      <c r="Q369" s="132">
        <f t="shared" si="100"/>
        <v>2071.7171086694575</v>
      </c>
    </row>
    <row r="370" spans="1:17" ht="12" customHeight="1" x14ac:dyDescent="0.25">
      <c r="A370" s="166" t="s">
        <v>163</v>
      </c>
      <c r="B370" s="165"/>
      <c r="C370" s="165">
        <f t="shared" ref="C370:Q371" si="101">IF(C294=0,0,C294/0.086*1000000/C$54)</f>
        <v>1724.6881593308315</v>
      </c>
      <c r="D370" s="165">
        <f t="shared" si="101"/>
        <v>1580.0339467329011</v>
      </c>
      <c r="E370" s="165">
        <f t="shared" si="101"/>
        <v>1671.0239177300864</v>
      </c>
      <c r="F370" s="165">
        <f t="shared" si="101"/>
        <v>1592.0116963053254</v>
      </c>
      <c r="G370" s="165">
        <f t="shared" si="101"/>
        <v>1612.8580424665895</v>
      </c>
      <c r="H370" s="165">
        <f t="shared" si="101"/>
        <v>1597.2841403123814</v>
      </c>
      <c r="I370" s="165">
        <f t="shared" si="101"/>
        <v>1585.6064817450413</v>
      </c>
      <c r="J370" s="165">
        <f t="shared" si="101"/>
        <v>1656.2355500761498</v>
      </c>
      <c r="K370" s="165">
        <f t="shared" si="101"/>
        <v>1671.5272408434862</v>
      </c>
      <c r="L370" s="165">
        <f t="shared" si="101"/>
        <v>1511.4704439860063</v>
      </c>
      <c r="M370" s="165">
        <f t="shared" si="101"/>
        <v>1468.8232645702924</v>
      </c>
      <c r="N370" s="165">
        <f t="shared" si="101"/>
        <v>1663.2591550768714</v>
      </c>
      <c r="O370" s="165">
        <f t="shared" si="101"/>
        <v>1625.8514510479872</v>
      </c>
      <c r="P370" s="165">
        <f t="shared" si="101"/>
        <v>1597.1827621402199</v>
      </c>
      <c r="Q370" s="165">
        <f t="shared" si="101"/>
        <v>1575.7891087175742</v>
      </c>
    </row>
    <row r="371" spans="1:17" ht="12" customHeight="1" x14ac:dyDescent="0.25">
      <c r="A371" s="147" t="s">
        <v>59</v>
      </c>
      <c r="B371" s="164"/>
      <c r="C371" s="164">
        <f t="shared" si="101"/>
        <v>489.50294512952303</v>
      </c>
      <c r="D371" s="164">
        <f t="shared" si="101"/>
        <v>479.82181746383162</v>
      </c>
      <c r="E371" s="164">
        <f t="shared" si="101"/>
        <v>484.75012494908589</v>
      </c>
      <c r="F371" s="164">
        <f t="shared" si="101"/>
        <v>485.32652603275034</v>
      </c>
      <c r="G371" s="164">
        <f t="shared" si="101"/>
        <v>484.00810695797696</v>
      </c>
      <c r="H371" s="164">
        <f t="shared" si="101"/>
        <v>483.47544166551046</v>
      </c>
      <c r="I371" s="164">
        <f t="shared" si="101"/>
        <v>483.69404311605064</v>
      </c>
      <c r="J371" s="164">
        <f t="shared" si="101"/>
        <v>488.17201364460607</v>
      </c>
      <c r="K371" s="164">
        <f t="shared" si="101"/>
        <v>491.22571820968994</v>
      </c>
      <c r="L371" s="164">
        <f t="shared" si="101"/>
        <v>488.69170287462117</v>
      </c>
      <c r="M371" s="164">
        <f t="shared" si="101"/>
        <v>449.93213140489905</v>
      </c>
      <c r="N371" s="164">
        <f t="shared" si="101"/>
        <v>486.27982836181206</v>
      </c>
      <c r="O371" s="164">
        <f t="shared" si="101"/>
        <v>509.55180133935249</v>
      </c>
      <c r="P371" s="164">
        <f t="shared" si="101"/>
        <v>501.45354573260937</v>
      </c>
      <c r="Q371" s="164">
        <f t="shared" si="101"/>
        <v>495.92799995188301</v>
      </c>
    </row>
    <row r="372" spans="1:17" ht="12" customHeight="1" x14ac:dyDescent="0.25">
      <c r="A372" s="163" t="s">
        <v>142</v>
      </c>
      <c r="B372" s="162"/>
      <c r="C372" s="162">
        <f t="shared" ref="C372:Q372" si="102">IF(C296=0,0,C296/0.086*1000000/C$55)</f>
        <v>2182.2363715836595</v>
      </c>
      <c r="D372" s="162">
        <f t="shared" si="102"/>
        <v>2178.6293672125935</v>
      </c>
      <c r="E372" s="162">
        <f t="shared" si="102"/>
        <v>2245.8490553098823</v>
      </c>
      <c r="F372" s="162">
        <f t="shared" si="102"/>
        <v>2274.8291122007827</v>
      </c>
      <c r="G372" s="162">
        <f t="shared" si="102"/>
        <v>2092.1451080040224</v>
      </c>
      <c r="H372" s="162">
        <f t="shared" si="102"/>
        <v>2104.1241278599664</v>
      </c>
      <c r="I372" s="162">
        <f t="shared" si="102"/>
        <v>2107.219102889354</v>
      </c>
      <c r="J372" s="162">
        <f t="shared" si="102"/>
        <v>2111.8301559173838</v>
      </c>
      <c r="K372" s="162">
        <f t="shared" si="102"/>
        <v>1971.4056153814131</v>
      </c>
      <c r="L372" s="162">
        <f t="shared" si="102"/>
        <v>2406.5410334355411</v>
      </c>
      <c r="M372" s="162">
        <f t="shared" si="102"/>
        <v>0</v>
      </c>
      <c r="N372" s="162">
        <f t="shared" si="102"/>
        <v>0</v>
      </c>
      <c r="O372" s="162">
        <f t="shared" si="102"/>
        <v>2691.7534359293886</v>
      </c>
      <c r="P372" s="162">
        <f t="shared" si="102"/>
        <v>2241.1664023571298</v>
      </c>
      <c r="Q372" s="162">
        <f t="shared" si="102"/>
        <v>2375.0540288530697</v>
      </c>
    </row>
    <row r="373" spans="1:17" ht="12" customHeight="1" x14ac:dyDescent="0.25">
      <c r="A373" s="161" t="s">
        <v>141</v>
      </c>
      <c r="B373" s="160"/>
      <c r="C373" s="160">
        <f t="shared" ref="C373:Q373" si="103">IF(C297=0,0,C297/0.086*1000000/C$56)</f>
        <v>1926.310714967929</v>
      </c>
      <c r="D373" s="160">
        <f t="shared" si="103"/>
        <v>1919.7846500370665</v>
      </c>
      <c r="E373" s="160">
        <f t="shared" si="103"/>
        <v>1970.8124654067949</v>
      </c>
      <c r="F373" s="160">
        <f t="shared" si="103"/>
        <v>1994.3298857325742</v>
      </c>
      <c r="G373" s="160">
        <f t="shared" si="103"/>
        <v>1863.0595660993486</v>
      </c>
      <c r="H373" s="160">
        <f t="shared" si="103"/>
        <v>1879.7771462304311</v>
      </c>
      <c r="I373" s="160">
        <f t="shared" si="103"/>
        <v>1885.3503916660218</v>
      </c>
      <c r="J373" s="160">
        <f t="shared" si="103"/>
        <v>1891.5698006213752</v>
      </c>
      <c r="K373" s="160">
        <f t="shared" si="103"/>
        <v>1790.2276046041029</v>
      </c>
      <c r="L373" s="160">
        <f t="shared" si="103"/>
        <v>2091.5822749587578</v>
      </c>
      <c r="M373" s="160">
        <f t="shared" si="103"/>
        <v>0</v>
      </c>
      <c r="N373" s="160">
        <f t="shared" si="103"/>
        <v>0</v>
      </c>
      <c r="O373" s="160">
        <f t="shared" si="103"/>
        <v>2281.2589180067002</v>
      </c>
      <c r="P373" s="160">
        <f t="shared" si="103"/>
        <v>1964.7327826973808</v>
      </c>
      <c r="Q373" s="160">
        <f t="shared" si="103"/>
        <v>2055.8926331102534</v>
      </c>
    </row>
    <row r="374" spans="1:17" ht="12" customHeight="1" x14ac:dyDescent="0.25">
      <c r="A374" s="148" t="s">
        <v>60</v>
      </c>
      <c r="B374" s="156"/>
      <c r="C374" s="156">
        <f t="shared" ref="C374:Q375" si="104">IF(C298=0,0,C298/0.086*1000000/C$56)</f>
        <v>1435.4303345499452</v>
      </c>
      <c r="D374" s="156">
        <f t="shared" si="104"/>
        <v>1434.279806452284</v>
      </c>
      <c r="E374" s="156">
        <f t="shared" si="104"/>
        <v>1482.217321611857</v>
      </c>
      <c r="F374" s="156">
        <f t="shared" si="104"/>
        <v>1502.2543795838596</v>
      </c>
      <c r="G374" s="156">
        <f t="shared" si="104"/>
        <v>1375.7163542896667</v>
      </c>
      <c r="H374" s="156">
        <f t="shared" si="104"/>
        <v>1392.7949168434745</v>
      </c>
      <c r="I374" s="156">
        <f t="shared" si="104"/>
        <v>1397.3083851970871</v>
      </c>
      <c r="J374" s="156">
        <f t="shared" si="104"/>
        <v>1402.8825150437165</v>
      </c>
      <c r="K374" s="156">
        <f t="shared" si="104"/>
        <v>1300.3983285142037</v>
      </c>
      <c r="L374" s="156">
        <f t="shared" si="104"/>
        <v>1595.1205216816925</v>
      </c>
      <c r="M374" s="156">
        <f t="shared" si="104"/>
        <v>0</v>
      </c>
      <c r="N374" s="156">
        <f t="shared" si="104"/>
        <v>0</v>
      </c>
      <c r="O374" s="156">
        <f t="shared" si="104"/>
        <v>1765.6917966064316</v>
      </c>
      <c r="P374" s="156">
        <f t="shared" si="104"/>
        <v>1460.9488112495824</v>
      </c>
      <c r="Q374" s="156">
        <f t="shared" si="104"/>
        <v>1554.0445873556919</v>
      </c>
    </row>
    <row r="375" spans="1:17" ht="12" customHeight="1" x14ac:dyDescent="0.25">
      <c r="A375" s="148" t="s">
        <v>59</v>
      </c>
      <c r="B375" s="156"/>
      <c r="C375" s="156">
        <f t="shared" si="104"/>
        <v>490.88038041798399</v>
      </c>
      <c r="D375" s="156">
        <f t="shared" si="104"/>
        <v>485.50484358478252</v>
      </c>
      <c r="E375" s="156">
        <f t="shared" si="104"/>
        <v>488.59514379493788</v>
      </c>
      <c r="F375" s="156">
        <f t="shared" si="104"/>
        <v>492.07550614871451</v>
      </c>
      <c r="G375" s="156">
        <f t="shared" si="104"/>
        <v>487.3432118096818</v>
      </c>
      <c r="H375" s="156">
        <f t="shared" si="104"/>
        <v>486.98222938695631</v>
      </c>
      <c r="I375" s="156">
        <f t="shared" si="104"/>
        <v>488.04200646893446</v>
      </c>
      <c r="J375" s="156">
        <f t="shared" si="104"/>
        <v>488.68728557765911</v>
      </c>
      <c r="K375" s="156">
        <f t="shared" si="104"/>
        <v>489.82927608989928</v>
      </c>
      <c r="L375" s="156">
        <f t="shared" si="104"/>
        <v>496.46175327706504</v>
      </c>
      <c r="M375" s="156">
        <f t="shared" si="104"/>
        <v>0</v>
      </c>
      <c r="N375" s="156">
        <f t="shared" si="104"/>
        <v>0</v>
      </c>
      <c r="O375" s="156">
        <f t="shared" si="104"/>
        <v>515.56712140026889</v>
      </c>
      <c r="P375" s="156">
        <f t="shared" si="104"/>
        <v>503.78397144779831</v>
      </c>
      <c r="Q375" s="156">
        <f t="shared" si="104"/>
        <v>501.84804575456138</v>
      </c>
    </row>
    <row r="376" spans="1:17" ht="12" customHeight="1" x14ac:dyDescent="0.25">
      <c r="A376" s="158" t="s">
        <v>62</v>
      </c>
      <c r="B376" s="157"/>
      <c r="C376" s="157">
        <f t="shared" ref="C376:Q376" si="105">IF(C300=0,0,C300/0.086*1000000/SUM(C$58:C$59))</f>
        <v>990.31107986535767</v>
      </c>
      <c r="D376" s="157">
        <f t="shared" si="105"/>
        <v>1000.1829413100343</v>
      </c>
      <c r="E376" s="157">
        <f t="shared" si="105"/>
        <v>1057.0727718159021</v>
      </c>
      <c r="F376" s="157">
        <f t="shared" si="105"/>
        <v>1038.4154364732688</v>
      </c>
      <c r="G376" s="157">
        <f t="shared" si="105"/>
        <v>989.11845146528105</v>
      </c>
      <c r="H376" s="157">
        <f t="shared" si="105"/>
        <v>1018.9973032353352</v>
      </c>
      <c r="I376" s="157">
        <f t="shared" si="105"/>
        <v>1007.4147755982857</v>
      </c>
      <c r="J376" s="157">
        <f t="shared" si="105"/>
        <v>1064.7867856234557</v>
      </c>
      <c r="K376" s="157">
        <f t="shared" si="105"/>
        <v>1036.1281273979146</v>
      </c>
      <c r="L376" s="157">
        <f t="shared" si="105"/>
        <v>1137.8851883645104</v>
      </c>
      <c r="M376" s="157">
        <f t="shared" si="105"/>
        <v>987.18672181917736</v>
      </c>
      <c r="N376" s="157">
        <f t="shared" si="105"/>
        <v>1172.3594488470687</v>
      </c>
      <c r="O376" s="157">
        <f t="shared" si="105"/>
        <v>1270.4112632909776</v>
      </c>
      <c r="P376" s="157">
        <f t="shared" si="105"/>
        <v>1080.0288281422102</v>
      </c>
      <c r="Q376" s="157">
        <f t="shared" si="105"/>
        <v>1142.8935612494872</v>
      </c>
    </row>
    <row r="377" spans="1:17" ht="12" customHeight="1" x14ac:dyDescent="0.25">
      <c r="A377" s="23" t="s">
        <v>57</v>
      </c>
      <c r="B377" s="156"/>
      <c r="C377" s="156">
        <f t="shared" ref="C377:Q377" si="106">IF(C301=0,0,C301/0.086*1000000/C$58)</f>
        <v>0</v>
      </c>
      <c r="D377" s="156">
        <f t="shared" si="106"/>
        <v>0</v>
      </c>
      <c r="E377" s="156">
        <f t="shared" si="106"/>
        <v>0</v>
      </c>
      <c r="F377" s="156">
        <f t="shared" si="106"/>
        <v>0</v>
      </c>
      <c r="G377" s="156">
        <f t="shared" si="106"/>
        <v>0</v>
      </c>
      <c r="H377" s="156">
        <f t="shared" si="106"/>
        <v>0</v>
      </c>
      <c r="I377" s="156">
        <f t="shared" si="106"/>
        <v>0</v>
      </c>
      <c r="J377" s="156">
        <f t="shared" si="106"/>
        <v>0</v>
      </c>
      <c r="K377" s="156">
        <f t="shared" si="106"/>
        <v>0</v>
      </c>
      <c r="L377" s="156">
        <f t="shared" si="106"/>
        <v>0</v>
      </c>
      <c r="M377" s="156">
        <f t="shared" si="106"/>
        <v>0</v>
      </c>
      <c r="N377" s="156">
        <f t="shared" si="106"/>
        <v>0</v>
      </c>
      <c r="O377" s="156">
        <f t="shared" si="106"/>
        <v>0</v>
      </c>
      <c r="P377" s="156">
        <f t="shared" si="106"/>
        <v>0</v>
      </c>
      <c r="Q377" s="156">
        <f t="shared" si="106"/>
        <v>0</v>
      </c>
    </row>
    <row r="378" spans="1:17" ht="12" customHeight="1" x14ac:dyDescent="0.25">
      <c r="A378" s="29" t="s">
        <v>140</v>
      </c>
      <c r="B378" s="57"/>
      <c r="C378" s="57">
        <f t="shared" ref="C378:Q378" si="107">IF(C302=0,0,C302/0.086*1000000/C$59)</f>
        <v>990.31107986535767</v>
      </c>
      <c r="D378" s="57">
        <f t="shared" si="107"/>
        <v>1000.1829413100343</v>
      </c>
      <c r="E378" s="57">
        <f t="shared" si="107"/>
        <v>1057.0727718159021</v>
      </c>
      <c r="F378" s="57">
        <f t="shared" si="107"/>
        <v>1038.4154364732688</v>
      </c>
      <c r="G378" s="57">
        <f t="shared" si="107"/>
        <v>989.11845146528105</v>
      </c>
      <c r="H378" s="57">
        <f t="shared" si="107"/>
        <v>1018.9973032353352</v>
      </c>
      <c r="I378" s="57">
        <f t="shared" si="107"/>
        <v>1007.4147755982857</v>
      </c>
      <c r="J378" s="57">
        <f t="shared" si="107"/>
        <v>1064.7867856234557</v>
      </c>
      <c r="K378" s="57">
        <f t="shared" si="107"/>
        <v>1036.1281273979146</v>
      </c>
      <c r="L378" s="57">
        <f t="shared" si="107"/>
        <v>1137.8851883645104</v>
      </c>
      <c r="M378" s="57">
        <f t="shared" si="107"/>
        <v>987.18672181917736</v>
      </c>
      <c r="N378" s="57">
        <f t="shared" si="107"/>
        <v>1172.3594488470687</v>
      </c>
      <c r="O378" s="57">
        <f t="shared" si="107"/>
        <v>1270.4112632909776</v>
      </c>
      <c r="P378" s="57">
        <f t="shared" si="107"/>
        <v>1080.0288281422102</v>
      </c>
      <c r="Q378" s="57">
        <f t="shared" si="107"/>
        <v>1142.8935612494872</v>
      </c>
    </row>
    <row r="380" spans="1:17" ht="12" customHeight="1" x14ac:dyDescent="0.25">
      <c r="A380" s="152" t="s">
        <v>188</v>
      </c>
      <c r="B380" s="168"/>
      <c r="C380" s="168">
        <f t="shared" ref="C380:Q380" si="108">SUM(C381,C384,C386,C395)</f>
        <v>12002.36261461084</v>
      </c>
      <c r="D380" s="168">
        <f t="shared" si="108"/>
        <v>10856.518303464696</v>
      </c>
      <c r="E380" s="168">
        <f t="shared" si="108"/>
        <v>11817.828219045672</v>
      </c>
      <c r="F380" s="168">
        <f t="shared" si="108"/>
        <v>11835.482487777781</v>
      </c>
      <c r="G380" s="168">
        <f t="shared" si="108"/>
        <v>11761.869717165982</v>
      </c>
      <c r="H380" s="168">
        <f t="shared" si="108"/>
        <v>11288.515143802453</v>
      </c>
      <c r="I380" s="168">
        <f t="shared" si="108"/>
        <v>10037.635909252673</v>
      </c>
      <c r="J380" s="168">
        <f t="shared" si="108"/>
        <v>11613.83071496644</v>
      </c>
      <c r="K380" s="168">
        <f t="shared" si="108"/>
        <v>11251.750545537574</v>
      </c>
      <c r="L380" s="168">
        <f t="shared" si="108"/>
        <v>11027.989755492348</v>
      </c>
      <c r="M380" s="168">
        <f t="shared" si="108"/>
        <v>8993.1886701855801</v>
      </c>
      <c r="N380" s="168">
        <f t="shared" si="108"/>
        <v>10408.302081687811</v>
      </c>
      <c r="O380" s="168">
        <f t="shared" si="108"/>
        <v>11163.082788419164</v>
      </c>
      <c r="P380" s="168">
        <f t="shared" si="108"/>
        <v>8811.0269854503313</v>
      </c>
      <c r="Q380" s="168">
        <f t="shared" si="108"/>
        <v>9446.4814374053385</v>
      </c>
    </row>
    <row r="381" spans="1:17" ht="12" customHeight="1" x14ac:dyDescent="0.25">
      <c r="A381" s="158" t="s">
        <v>65</v>
      </c>
      <c r="B381" s="157"/>
      <c r="C381" s="157">
        <f t="shared" ref="C381:Q381" si="109">SUM(C382:C383)</f>
        <v>9655.7285220645263</v>
      </c>
      <c r="D381" s="157">
        <f t="shared" si="109"/>
        <v>8490.6676080312809</v>
      </c>
      <c r="E381" s="157">
        <f t="shared" si="109"/>
        <v>9361.4498560121683</v>
      </c>
      <c r="F381" s="157">
        <f t="shared" si="109"/>
        <v>9384.8958787323045</v>
      </c>
      <c r="G381" s="157">
        <f t="shared" si="109"/>
        <v>9397.3642444676461</v>
      </c>
      <c r="H381" s="157">
        <f t="shared" si="109"/>
        <v>8882.9302583240133</v>
      </c>
      <c r="I381" s="157">
        <f t="shared" si="109"/>
        <v>7589.2854038858941</v>
      </c>
      <c r="J381" s="157">
        <f t="shared" si="109"/>
        <v>9115.7439208891992</v>
      </c>
      <c r="K381" s="157">
        <f t="shared" si="109"/>
        <v>8783.4224405821424</v>
      </c>
      <c r="L381" s="157">
        <f t="shared" si="109"/>
        <v>8516.991096800517</v>
      </c>
      <c r="M381" s="157">
        <f t="shared" si="109"/>
        <v>6767.0508718690453</v>
      </c>
      <c r="N381" s="157">
        <f t="shared" si="109"/>
        <v>7842.4749795322487</v>
      </c>
      <c r="O381" s="157">
        <f t="shared" si="109"/>
        <v>8230.2050592387604</v>
      </c>
      <c r="P381" s="157">
        <f t="shared" si="109"/>
        <v>6222.3545632183104</v>
      </c>
      <c r="Q381" s="157">
        <f t="shared" si="109"/>
        <v>6674.4002283797499</v>
      </c>
    </row>
    <row r="382" spans="1:17" ht="12" customHeight="1" x14ac:dyDescent="0.25">
      <c r="A382" s="23" t="s">
        <v>166</v>
      </c>
      <c r="B382" s="156"/>
      <c r="C382" s="156">
        <f t="shared" ref="C382:Q383" si="110">IF(C306=0,0,C306/0.086*1000000/C$49)</f>
        <v>9463.0371413720968</v>
      </c>
      <c r="D382" s="156">
        <f t="shared" si="110"/>
        <v>8307.0486123718674</v>
      </c>
      <c r="E382" s="156">
        <f t="shared" si="110"/>
        <v>9096.4885199006712</v>
      </c>
      <c r="F382" s="156">
        <f t="shared" si="110"/>
        <v>9140.6666146175794</v>
      </c>
      <c r="G382" s="156">
        <f t="shared" si="110"/>
        <v>9241.8331994831969</v>
      </c>
      <c r="H382" s="156">
        <f t="shared" si="110"/>
        <v>8699.4263834219291</v>
      </c>
      <c r="I382" s="156">
        <f t="shared" si="110"/>
        <v>7432.0261523940344</v>
      </c>
      <c r="J382" s="156">
        <f t="shared" si="110"/>
        <v>8870.8068394923466</v>
      </c>
      <c r="K382" s="156">
        <f t="shared" si="110"/>
        <v>8612.4482456682599</v>
      </c>
      <c r="L382" s="156">
        <f t="shared" si="110"/>
        <v>8210.7298104571728</v>
      </c>
      <c r="M382" s="156">
        <f t="shared" si="110"/>
        <v>6646.3662140113292</v>
      </c>
      <c r="N382" s="156">
        <f t="shared" si="110"/>
        <v>7520.579104350847</v>
      </c>
      <c r="O382" s="156">
        <f t="shared" si="110"/>
        <v>7797.2158752790474</v>
      </c>
      <c r="P382" s="156">
        <f t="shared" si="110"/>
        <v>6045.9359263227807</v>
      </c>
      <c r="Q382" s="156">
        <f t="shared" si="110"/>
        <v>6409.2297095643207</v>
      </c>
    </row>
    <row r="383" spans="1:17" ht="12" customHeight="1" x14ac:dyDescent="0.25">
      <c r="A383" s="23" t="s">
        <v>60</v>
      </c>
      <c r="B383" s="156"/>
      <c r="C383" s="156">
        <f t="shared" si="110"/>
        <v>192.69138069242894</v>
      </c>
      <c r="D383" s="156">
        <f t="shared" si="110"/>
        <v>183.61899565941289</v>
      </c>
      <c r="E383" s="156">
        <f t="shared" si="110"/>
        <v>264.96133611149679</v>
      </c>
      <c r="F383" s="156">
        <f t="shared" si="110"/>
        <v>244.22926411472523</v>
      </c>
      <c r="G383" s="156">
        <f t="shared" si="110"/>
        <v>155.5310449844489</v>
      </c>
      <c r="H383" s="156">
        <f t="shared" si="110"/>
        <v>183.50387490208411</v>
      </c>
      <c r="I383" s="156">
        <f t="shared" si="110"/>
        <v>157.25925149185971</v>
      </c>
      <c r="J383" s="156">
        <f t="shared" si="110"/>
        <v>244.93708139685248</v>
      </c>
      <c r="K383" s="156">
        <f t="shared" si="110"/>
        <v>170.97419491388305</v>
      </c>
      <c r="L383" s="156">
        <f t="shared" si="110"/>
        <v>306.26128634334327</v>
      </c>
      <c r="M383" s="156">
        <f t="shared" si="110"/>
        <v>120.68465785771646</v>
      </c>
      <c r="N383" s="156">
        <f t="shared" si="110"/>
        <v>321.89587518140155</v>
      </c>
      <c r="O383" s="156">
        <f t="shared" si="110"/>
        <v>432.98918395971327</v>
      </c>
      <c r="P383" s="156">
        <f t="shared" si="110"/>
        <v>176.41863689553008</v>
      </c>
      <c r="Q383" s="156">
        <f t="shared" si="110"/>
        <v>265.17051881542886</v>
      </c>
    </row>
    <row r="384" spans="1:17" ht="12" customHeight="1" x14ac:dyDescent="0.25">
      <c r="A384" s="158" t="s">
        <v>112</v>
      </c>
      <c r="B384" s="157"/>
      <c r="C384" s="157">
        <f t="shared" ref="C384:Q384" si="111">C385</f>
        <v>55.807308099159535</v>
      </c>
      <c r="D384" s="157">
        <f t="shared" si="111"/>
        <v>64.778311835102144</v>
      </c>
      <c r="E384" s="157">
        <f t="shared" si="111"/>
        <v>45.850363379647824</v>
      </c>
      <c r="F384" s="157">
        <f t="shared" si="111"/>
        <v>53.929791028281592</v>
      </c>
      <c r="G384" s="157">
        <f t="shared" si="111"/>
        <v>65.223105652363884</v>
      </c>
      <c r="H384" s="157">
        <f t="shared" si="111"/>
        <v>68.395446183058382</v>
      </c>
      <c r="I384" s="157">
        <f t="shared" si="111"/>
        <v>58.540225665430171</v>
      </c>
      <c r="J384" s="157">
        <f t="shared" si="111"/>
        <v>118.19783555951797</v>
      </c>
      <c r="K384" s="157">
        <f t="shared" si="111"/>
        <v>102.7364233489949</v>
      </c>
      <c r="L384" s="157">
        <f t="shared" si="111"/>
        <v>119.62342941793401</v>
      </c>
      <c r="M384" s="157">
        <f t="shared" si="111"/>
        <v>72.754072164534861</v>
      </c>
      <c r="N384" s="157">
        <f t="shared" si="111"/>
        <v>134.94156090669708</v>
      </c>
      <c r="O384" s="157">
        <f t="shared" si="111"/>
        <v>133.8802242837196</v>
      </c>
      <c r="P384" s="157">
        <f t="shared" si="111"/>
        <v>76.160321801916609</v>
      </c>
      <c r="Q384" s="157">
        <f t="shared" si="111"/>
        <v>151.01209349102677</v>
      </c>
    </row>
    <row r="385" spans="1:17" ht="12" customHeight="1" x14ac:dyDescent="0.25">
      <c r="A385" s="23" t="s">
        <v>60</v>
      </c>
      <c r="B385" s="156"/>
      <c r="C385" s="156">
        <f t="shared" ref="C385:Q385" si="112">IF(C309=0,0,C309/0.086*1000000/C$49)</f>
        <v>55.807308099159535</v>
      </c>
      <c r="D385" s="156">
        <f t="shared" si="112"/>
        <v>64.778311835102144</v>
      </c>
      <c r="E385" s="156">
        <f t="shared" si="112"/>
        <v>45.850363379647824</v>
      </c>
      <c r="F385" s="156">
        <f t="shared" si="112"/>
        <v>53.929791028281592</v>
      </c>
      <c r="G385" s="156">
        <f t="shared" si="112"/>
        <v>65.223105652363884</v>
      </c>
      <c r="H385" s="156">
        <f t="shared" si="112"/>
        <v>68.395446183058382</v>
      </c>
      <c r="I385" s="156">
        <f t="shared" si="112"/>
        <v>58.540225665430171</v>
      </c>
      <c r="J385" s="156">
        <f t="shared" si="112"/>
        <v>118.19783555951797</v>
      </c>
      <c r="K385" s="156">
        <f t="shared" si="112"/>
        <v>102.7364233489949</v>
      </c>
      <c r="L385" s="156">
        <f t="shared" si="112"/>
        <v>119.62342941793401</v>
      </c>
      <c r="M385" s="156">
        <f t="shared" si="112"/>
        <v>72.754072164534861</v>
      </c>
      <c r="N385" s="156">
        <f t="shared" si="112"/>
        <v>134.94156090669708</v>
      </c>
      <c r="O385" s="156">
        <f t="shared" si="112"/>
        <v>133.8802242837196</v>
      </c>
      <c r="P385" s="156">
        <f t="shared" si="112"/>
        <v>76.160321801916609</v>
      </c>
      <c r="Q385" s="156">
        <f t="shared" si="112"/>
        <v>151.01209349102677</v>
      </c>
    </row>
    <row r="386" spans="1:17" ht="12" customHeight="1" x14ac:dyDescent="0.25">
      <c r="A386" s="158" t="s">
        <v>63</v>
      </c>
      <c r="B386" s="157"/>
      <c r="C386" s="157">
        <f t="shared" ref="C386:Q386" si="113">IF(C310=0,0,C310/0.086*1000000/SUM(C$53:C$56))</f>
        <v>1466.1022376052913</v>
      </c>
      <c r="D386" s="157">
        <f t="shared" si="113"/>
        <v>1464.8533531843873</v>
      </c>
      <c r="E386" s="157">
        <f t="shared" si="113"/>
        <v>1523.1324879033459</v>
      </c>
      <c r="F386" s="157">
        <f t="shared" si="113"/>
        <v>1521.1969440771416</v>
      </c>
      <c r="G386" s="157">
        <f t="shared" si="113"/>
        <v>1462.0131478795054</v>
      </c>
      <c r="H386" s="157">
        <f t="shared" si="113"/>
        <v>1470.2475762747115</v>
      </c>
      <c r="I386" s="157">
        <f t="shared" si="113"/>
        <v>1528.4736740790129</v>
      </c>
      <c r="J386" s="157">
        <f t="shared" si="113"/>
        <v>1464.3544677107575</v>
      </c>
      <c r="K386" s="157">
        <f t="shared" si="113"/>
        <v>1474.3744997766103</v>
      </c>
      <c r="L386" s="157">
        <f t="shared" si="113"/>
        <v>1412.303371532246</v>
      </c>
      <c r="M386" s="157">
        <f t="shared" si="113"/>
        <v>1303.7760899587779</v>
      </c>
      <c r="N386" s="157">
        <f t="shared" si="113"/>
        <v>1421.7405519630242</v>
      </c>
      <c r="O386" s="157">
        <f t="shared" si="113"/>
        <v>1705.3859630558964</v>
      </c>
      <c r="P386" s="157">
        <f t="shared" si="113"/>
        <v>1582.3836244938336</v>
      </c>
      <c r="Q386" s="157">
        <f t="shared" si="113"/>
        <v>1636.0036092590931</v>
      </c>
    </row>
    <row r="387" spans="1:17" ht="12" customHeight="1" x14ac:dyDescent="0.25">
      <c r="A387" s="167" t="s">
        <v>165</v>
      </c>
      <c r="B387" s="132"/>
      <c r="C387" s="132">
        <f t="shared" ref="C387:Q387" si="114">IF(C311=0,0,C311/0.086*1000000/C$53)</f>
        <v>1457.5272789237058</v>
      </c>
      <c r="D387" s="132">
        <f t="shared" si="114"/>
        <v>1352.4897186834096</v>
      </c>
      <c r="E387" s="132">
        <f t="shared" si="114"/>
        <v>1428.9383432910749</v>
      </c>
      <c r="F387" s="132">
        <f t="shared" si="114"/>
        <v>1374.8313847876177</v>
      </c>
      <c r="G387" s="132">
        <f t="shared" si="114"/>
        <v>1395.2058017850404</v>
      </c>
      <c r="H387" s="132">
        <f t="shared" si="114"/>
        <v>1379.2631414542145</v>
      </c>
      <c r="I387" s="132">
        <f t="shared" si="114"/>
        <v>1369.9328363842483</v>
      </c>
      <c r="J387" s="132">
        <f t="shared" si="114"/>
        <v>1429.3401597347304</v>
      </c>
      <c r="K387" s="132">
        <f t="shared" si="114"/>
        <v>1448.198007335774</v>
      </c>
      <c r="L387" s="132">
        <f t="shared" si="114"/>
        <v>1328.5959962940358</v>
      </c>
      <c r="M387" s="132">
        <f t="shared" si="114"/>
        <v>1289.042931632019</v>
      </c>
      <c r="N387" s="132">
        <f t="shared" si="114"/>
        <v>1418.5188325470201</v>
      </c>
      <c r="O387" s="132">
        <f t="shared" si="114"/>
        <v>1449.6905976654691</v>
      </c>
      <c r="P387" s="132">
        <f t="shared" si="114"/>
        <v>1433.2043145453983</v>
      </c>
      <c r="Q387" s="132">
        <f t="shared" si="114"/>
        <v>1423.3908628984709</v>
      </c>
    </row>
    <row r="388" spans="1:17" ht="12" customHeight="1" x14ac:dyDescent="0.25">
      <c r="A388" s="167" t="s">
        <v>164</v>
      </c>
      <c r="B388" s="132"/>
      <c r="C388" s="132">
        <f t="shared" ref="C388:Q390" si="115">IF(C312=0,0,C312/0.086*1000000/C$54)</f>
        <v>1447.6555424994499</v>
      </c>
      <c r="D388" s="132">
        <f t="shared" si="115"/>
        <v>1374.374819018672</v>
      </c>
      <c r="E388" s="132">
        <f t="shared" si="115"/>
        <v>1428.3560190872045</v>
      </c>
      <c r="F388" s="132">
        <f t="shared" si="115"/>
        <v>1397.9443935895729</v>
      </c>
      <c r="G388" s="132">
        <f t="shared" si="115"/>
        <v>1410.2430218353145</v>
      </c>
      <c r="H388" s="132">
        <f t="shared" si="115"/>
        <v>1405.3012174085422</v>
      </c>
      <c r="I388" s="132">
        <f t="shared" si="115"/>
        <v>1403.6398353048307</v>
      </c>
      <c r="J388" s="132">
        <f t="shared" si="115"/>
        <v>1451.7994884161121</v>
      </c>
      <c r="K388" s="132">
        <f t="shared" si="115"/>
        <v>1469.9977666544271</v>
      </c>
      <c r="L388" s="132">
        <f t="shared" si="115"/>
        <v>1393.5283236575219</v>
      </c>
      <c r="M388" s="132">
        <f t="shared" si="115"/>
        <v>1324.6094206494101</v>
      </c>
      <c r="N388" s="132">
        <f t="shared" si="115"/>
        <v>1472.8384711979045</v>
      </c>
      <c r="O388" s="132">
        <f t="shared" si="115"/>
        <v>1488.9895282687489</v>
      </c>
      <c r="P388" s="132">
        <f t="shared" si="115"/>
        <v>1467.2892445882599</v>
      </c>
      <c r="Q388" s="132">
        <f t="shared" si="115"/>
        <v>1452.3088330273065</v>
      </c>
    </row>
    <row r="389" spans="1:17" ht="12" customHeight="1" x14ac:dyDescent="0.25">
      <c r="A389" s="166" t="s">
        <v>163</v>
      </c>
      <c r="B389" s="165"/>
      <c r="C389" s="165">
        <f t="shared" si="115"/>
        <v>948.97224231136511</v>
      </c>
      <c r="D389" s="165">
        <f t="shared" si="115"/>
        <v>880.59994150835632</v>
      </c>
      <c r="E389" s="165">
        <f t="shared" si="115"/>
        <v>931.52203998255595</v>
      </c>
      <c r="F389" s="165">
        <f t="shared" si="115"/>
        <v>897.30158373664267</v>
      </c>
      <c r="G389" s="165">
        <f t="shared" si="115"/>
        <v>912.05053903705652</v>
      </c>
      <c r="H389" s="165">
        <f t="shared" si="115"/>
        <v>909.8095660890915</v>
      </c>
      <c r="I389" s="165">
        <f t="shared" si="115"/>
        <v>909.01003149920689</v>
      </c>
      <c r="J389" s="165">
        <f t="shared" si="115"/>
        <v>956.2567159103769</v>
      </c>
      <c r="K389" s="165">
        <f t="shared" si="115"/>
        <v>971.84353013653231</v>
      </c>
      <c r="L389" s="165">
        <f t="shared" si="115"/>
        <v>893.38999972460465</v>
      </c>
      <c r="M389" s="165">
        <f t="shared" si="115"/>
        <v>868.28875639000591</v>
      </c>
      <c r="N389" s="165">
        <f t="shared" si="115"/>
        <v>981.56941098311802</v>
      </c>
      <c r="O389" s="165">
        <f t="shared" si="115"/>
        <v>970.03708210930199</v>
      </c>
      <c r="P389" s="165">
        <f t="shared" si="115"/>
        <v>957.12460117533476</v>
      </c>
      <c r="Q389" s="165">
        <f t="shared" si="115"/>
        <v>947.35272028019733</v>
      </c>
    </row>
    <row r="390" spans="1:17" ht="12" customHeight="1" x14ac:dyDescent="0.25">
      <c r="A390" s="147" t="s">
        <v>59</v>
      </c>
      <c r="B390" s="164"/>
      <c r="C390" s="164">
        <f t="shared" si="115"/>
        <v>498.6833001880849</v>
      </c>
      <c r="D390" s="164">
        <f t="shared" si="115"/>
        <v>493.77487751031555</v>
      </c>
      <c r="E390" s="164">
        <f t="shared" si="115"/>
        <v>496.83397910464839</v>
      </c>
      <c r="F390" s="164">
        <f t="shared" si="115"/>
        <v>500.6428098529301</v>
      </c>
      <c r="G390" s="164">
        <f t="shared" si="115"/>
        <v>498.19248279825803</v>
      </c>
      <c r="H390" s="164">
        <f t="shared" si="115"/>
        <v>495.49165131945074</v>
      </c>
      <c r="I390" s="164">
        <f t="shared" si="115"/>
        <v>494.62980380562396</v>
      </c>
      <c r="J390" s="164">
        <f t="shared" si="115"/>
        <v>495.54277250573529</v>
      </c>
      <c r="K390" s="164">
        <f t="shared" si="115"/>
        <v>498.15423651789462</v>
      </c>
      <c r="L390" s="164">
        <f t="shared" si="115"/>
        <v>500.1383239329171</v>
      </c>
      <c r="M390" s="164">
        <f t="shared" si="115"/>
        <v>456.32066425940445</v>
      </c>
      <c r="N390" s="164">
        <f t="shared" si="115"/>
        <v>491.26906021478646</v>
      </c>
      <c r="O390" s="164">
        <f t="shared" si="115"/>
        <v>518.95244615944682</v>
      </c>
      <c r="P390" s="164">
        <f t="shared" si="115"/>
        <v>510.16464341292493</v>
      </c>
      <c r="Q390" s="164">
        <f t="shared" si="115"/>
        <v>504.9561127471091</v>
      </c>
    </row>
    <row r="391" spans="1:17" ht="12" customHeight="1" x14ac:dyDescent="0.25">
      <c r="A391" s="163" t="s">
        <v>142</v>
      </c>
      <c r="B391" s="162"/>
      <c r="C391" s="162">
        <f t="shared" ref="C391:Q391" si="116">IF(C315=0,0,C315/0.086*1000000/C$55)</f>
        <v>1584.2014909518252</v>
      </c>
      <c r="D391" s="162">
        <f t="shared" si="116"/>
        <v>1592.1970981251418</v>
      </c>
      <c r="E391" s="162">
        <f t="shared" si="116"/>
        <v>1652.9152573129543</v>
      </c>
      <c r="F391" s="162">
        <f t="shared" si="116"/>
        <v>1686.5198336338703</v>
      </c>
      <c r="G391" s="162">
        <f t="shared" si="116"/>
        <v>1562.0016930929858</v>
      </c>
      <c r="H391" s="162">
        <f t="shared" si="116"/>
        <v>1585.1381256000166</v>
      </c>
      <c r="I391" s="162">
        <f t="shared" si="116"/>
        <v>1600.3369204105832</v>
      </c>
      <c r="J391" s="162">
        <f t="shared" si="116"/>
        <v>1620.9163738877658</v>
      </c>
      <c r="K391" s="162">
        <f t="shared" si="116"/>
        <v>1509.2516428461433</v>
      </c>
      <c r="L391" s="162">
        <f t="shared" si="116"/>
        <v>1843.5653607749139</v>
      </c>
      <c r="M391" s="162">
        <f t="shared" si="116"/>
        <v>0</v>
      </c>
      <c r="N391" s="162">
        <f t="shared" si="116"/>
        <v>0</v>
      </c>
      <c r="O391" s="162">
        <f t="shared" si="116"/>
        <v>2072.6194848693758</v>
      </c>
      <c r="P391" s="162">
        <f t="shared" si="116"/>
        <v>1736.8524915431071</v>
      </c>
      <c r="Q391" s="162">
        <f t="shared" si="116"/>
        <v>1856.4251051612862</v>
      </c>
    </row>
    <row r="392" spans="1:17" ht="12" customHeight="1" x14ac:dyDescent="0.25">
      <c r="A392" s="161" t="s">
        <v>141</v>
      </c>
      <c r="B392" s="160"/>
      <c r="C392" s="160">
        <f t="shared" ref="C392:Q394" si="117">IF(C316=0,0,C316/0.086*1000000/C$56)</f>
        <v>1528.4127422749409</v>
      </c>
      <c r="D392" s="160">
        <f t="shared" si="117"/>
        <v>1528.7050337145483</v>
      </c>
      <c r="E392" s="160">
        <f t="shared" si="117"/>
        <v>1571.060590575473</v>
      </c>
      <c r="F392" s="160">
        <f t="shared" si="117"/>
        <v>1597.0093936593039</v>
      </c>
      <c r="G392" s="160">
        <f t="shared" si="117"/>
        <v>1513.1247535122891</v>
      </c>
      <c r="H392" s="160">
        <f t="shared" si="117"/>
        <v>1531.1286772887488</v>
      </c>
      <c r="I392" s="160">
        <f t="shared" si="117"/>
        <v>1547.4831674584323</v>
      </c>
      <c r="J392" s="160">
        <f t="shared" si="117"/>
        <v>1557.4551049546917</v>
      </c>
      <c r="K392" s="160">
        <f t="shared" si="117"/>
        <v>1488.3405107472961</v>
      </c>
      <c r="L392" s="160">
        <f t="shared" si="117"/>
        <v>1708.9132713529866</v>
      </c>
      <c r="M392" s="160">
        <f t="shared" si="117"/>
        <v>0</v>
      </c>
      <c r="N392" s="160">
        <f t="shared" si="117"/>
        <v>0</v>
      </c>
      <c r="O392" s="160">
        <f t="shared" si="117"/>
        <v>1874.6123738109363</v>
      </c>
      <c r="P392" s="160">
        <f t="shared" si="117"/>
        <v>1646.4640531206737</v>
      </c>
      <c r="Q392" s="160">
        <f t="shared" si="117"/>
        <v>1716.6820397736283</v>
      </c>
    </row>
    <row r="393" spans="1:17" ht="12" customHeight="1" x14ac:dyDescent="0.25">
      <c r="A393" s="148" t="s">
        <v>60</v>
      </c>
      <c r="B393" s="156"/>
      <c r="C393" s="156">
        <f t="shared" si="117"/>
        <v>1029.730969118709</v>
      </c>
      <c r="D393" s="156">
        <f t="shared" si="117"/>
        <v>1034.9306583747709</v>
      </c>
      <c r="E393" s="156">
        <f t="shared" si="117"/>
        <v>1074.2277495761609</v>
      </c>
      <c r="F393" s="156">
        <f t="shared" si="117"/>
        <v>1096.3667584384773</v>
      </c>
      <c r="G393" s="156">
        <f t="shared" si="117"/>
        <v>1014.9319371181984</v>
      </c>
      <c r="H393" s="156">
        <f t="shared" si="117"/>
        <v>1035.6368765998773</v>
      </c>
      <c r="I393" s="156">
        <f t="shared" si="117"/>
        <v>1052.8408862643748</v>
      </c>
      <c r="J393" s="156">
        <f t="shared" si="117"/>
        <v>1061.9341947234909</v>
      </c>
      <c r="K393" s="156">
        <f t="shared" si="117"/>
        <v>990.20347331213316</v>
      </c>
      <c r="L393" s="156">
        <f t="shared" si="117"/>
        <v>1208.8059300233615</v>
      </c>
      <c r="M393" s="156">
        <f t="shared" si="117"/>
        <v>0</v>
      </c>
      <c r="N393" s="156">
        <f t="shared" si="117"/>
        <v>0</v>
      </c>
      <c r="O393" s="156">
        <f t="shared" si="117"/>
        <v>1355.6750651486736</v>
      </c>
      <c r="P393" s="156">
        <f t="shared" si="117"/>
        <v>1136.2911486114397</v>
      </c>
      <c r="Q393" s="156">
        <f t="shared" si="117"/>
        <v>1211.6981879857942</v>
      </c>
    </row>
    <row r="394" spans="1:17" ht="12" customHeight="1" x14ac:dyDescent="0.25">
      <c r="A394" s="148" t="s">
        <v>59</v>
      </c>
      <c r="B394" s="156"/>
      <c r="C394" s="156">
        <f t="shared" si="117"/>
        <v>498.681773156232</v>
      </c>
      <c r="D394" s="156">
        <f t="shared" si="117"/>
        <v>493.77437533977724</v>
      </c>
      <c r="E394" s="156">
        <f t="shared" si="117"/>
        <v>496.83284099931234</v>
      </c>
      <c r="F394" s="156">
        <f t="shared" si="117"/>
        <v>500.64263522082661</v>
      </c>
      <c r="G394" s="156">
        <f t="shared" si="117"/>
        <v>498.19281639409081</v>
      </c>
      <c r="H394" s="156">
        <f t="shared" si="117"/>
        <v>495.49180068887159</v>
      </c>
      <c r="I394" s="156">
        <f t="shared" si="117"/>
        <v>494.64228119405732</v>
      </c>
      <c r="J394" s="156">
        <f t="shared" si="117"/>
        <v>495.52091023120096</v>
      </c>
      <c r="K394" s="156">
        <f t="shared" si="117"/>
        <v>498.13703743516282</v>
      </c>
      <c r="L394" s="156">
        <f t="shared" si="117"/>
        <v>500.10734132962494</v>
      </c>
      <c r="M394" s="156">
        <f t="shared" si="117"/>
        <v>0</v>
      </c>
      <c r="N394" s="156">
        <f t="shared" si="117"/>
        <v>0</v>
      </c>
      <c r="O394" s="156">
        <f t="shared" si="117"/>
        <v>518.93730866226304</v>
      </c>
      <c r="P394" s="156">
        <f t="shared" si="117"/>
        <v>510.17290450923389</v>
      </c>
      <c r="Q394" s="156">
        <f t="shared" si="117"/>
        <v>504.98385178783383</v>
      </c>
    </row>
    <row r="395" spans="1:17" ht="12" customHeight="1" x14ac:dyDescent="0.25">
      <c r="A395" s="158" t="s">
        <v>62</v>
      </c>
      <c r="B395" s="157"/>
      <c r="C395" s="157">
        <f t="shared" ref="C395:Q395" si="118">IF(C319=0,0,C319/0.086*1000000/SUM(C$58:C$59))</f>
        <v>824.72454684186312</v>
      </c>
      <c r="D395" s="157">
        <f t="shared" si="118"/>
        <v>836.21903041392591</v>
      </c>
      <c r="E395" s="157">
        <f t="shared" si="118"/>
        <v>887.39551175050997</v>
      </c>
      <c r="F395" s="157">
        <f t="shared" si="118"/>
        <v>875.4598739400534</v>
      </c>
      <c r="G395" s="157">
        <f t="shared" si="118"/>
        <v>837.26921916646745</v>
      </c>
      <c r="H395" s="157">
        <f t="shared" si="118"/>
        <v>866.94186302067124</v>
      </c>
      <c r="I395" s="157">
        <f t="shared" si="118"/>
        <v>861.33660562233717</v>
      </c>
      <c r="J395" s="157">
        <f t="shared" si="118"/>
        <v>915.53449080696453</v>
      </c>
      <c r="K395" s="157">
        <f t="shared" si="118"/>
        <v>891.21718182982636</v>
      </c>
      <c r="L395" s="157">
        <f t="shared" si="118"/>
        <v>979.07185774165214</v>
      </c>
      <c r="M395" s="157">
        <f t="shared" si="118"/>
        <v>849.60763619322222</v>
      </c>
      <c r="N395" s="157">
        <f t="shared" si="118"/>
        <v>1009.1449892858404</v>
      </c>
      <c r="O395" s="157">
        <f t="shared" si="118"/>
        <v>1093.6115418407874</v>
      </c>
      <c r="P395" s="157">
        <f t="shared" si="118"/>
        <v>930.12847593627032</v>
      </c>
      <c r="Q395" s="157">
        <f t="shared" si="118"/>
        <v>985.06550627546937</v>
      </c>
    </row>
    <row r="396" spans="1:17" ht="12" customHeight="1" x14ac:dyDescent="0.25">
      <c r="A396" s="23" t="s">
        <v>57</v>
      </c>
      <c r="B396" s="156"/>
      <c r="C396" s="156">
        <f t="shared" ref="C396:Q396" si="119">IF(C320=0,0,C320/0.086*1000000/C$58)</f>
        <v>0</v>
      </c>
      <c r="D396" s="156">
        <f t="shared" si="119"/>
        <v>0</v>
      </c>
      <c r="E396" s="156">
        <f t="shared" si="119"/>
        <v>0</v>
      </c>
      <c r="F396" s="156">
        <f t="shared" si="119"/>
        <v>0</v>
      </c>
      <c r="G396" s="156">
        <f t="shared" si="119"/>
        <v>0</v>
      </c>
      <c r="H396" s="156">
        <f t="shared" si="119"/>
        <v>0</v>
      </c>
      <c r="I396" s="156">
        <f t="shared" si="119"/>
        <v>0</v>
      </c>
      <c r="J396" s="156">
        <f t="shared" si="119"/>
        <v>0</v>
      </c>
      <c r="K396" s="156">
        <f t="shared" si="119"/>
        <v>0</v>
      </c>
      <c r="L396" s="156">
        <f t="shared" si="119"/>
        <v>0</v>
      </c>
      <c r="M396" s="156">
        <f t="shared" si="119"/>
        <v>0</v>
      </c>
      <c r="N396" s="156">
        <f t="shared" si="119"/>
        <v>0</v>
      </c>
      <c r="O396" s="156">
        <f t="shared" si="119"/>
        <v>0</v>
      </c>
      <c r="P396" s="156">
        <f t="shared" si="119"/>
        <v>0</v>
      </c>
      <c r="Q396" s="156">
        <f t="shared" si="119"/>
        <v>0</v>
      </c>
    </row>
    <row r="397" spans="1:17" ht="12" customHeight="1" x14ac:dyDescent="0.25">
      <c r="A397" s="29" t="s">
        <v>140</v>
      </c>
      <c r="B397" s="57"/>
      <c r="C397" s="57">
        <f t="shared" ref="C397:Q397" si="120">IF(C321=0,0,C321/0.086*1000000/C$59)</f>
        <v>824.72454684186312</v>
      </c>
      <c r="D397" s="57">
        <f t="shared" si="120"/>
        <v>836.21903041392591</v>
      </c>
      <c r="E397" s="57">
        <f t="shared" si="120"/>
        <v>887.39551175050997</v>
      </c>
      <c r="F397" s="57">
        <f t="shared" si="120"/>
        <v>875.4598739400534</v>
      </c>
      <c r="G397" s="57">
        <f t="shared" si="120"/>
        <v>837.26921916646745</v>
      </c>
      <c r="H397" s="57">
        <f t="shared" si="120"/>
        <v>866.94186302067124</v>
      </c>
      <c r="I397" s="57">
        <f t="shared" si="120"/>
        <v>861.33660562233717</v>
      </c>
      <c r="J397" s="57">
        <f t="shared" si="120"/>
        <v>915.53449080696453</v>
      </c>
      <c r="K397" s="57">
        <f t="shared" si="120"/>
        <v>891.21718182982636</v>
      </c>
      <c r="L397" s="57">
        <f t="shared" si="120"/>
        <v>979.07185774165214</v>
      </c>
      <c r="M397" s="57">
        <f t="shared" si="120"/>
        <v>849.60763619322222</v>
      </c>
      <c r="N397" s="57">
        <f t="shared" si="120"/>
        <v>1009.1449892858404</v>
      </c>
      <c r="O397" s="57">
        <f t="shared" si="120"/>
        <v>1093.6115418407874</v>
      </c>
      <c r="P397" s="57">
        <f t="shared" si="120"/>
        <v>930.12847593627032</v>
      </c>
      <c r="Q397" s="57">
        <f t="shared" si="120"/>
        <v>985.06550627546937</v>
      </c>
    </row>
    <row r="399" spans="1:17" ht="12" customHeight="1" x14ac:dyDescent="0.25">
      <c r="A399" s="152" t="s">
        <v>187</v>
      </c>
      <c r="B399" s="168"/>
      <c r="C399" s="168">
        <f t="shared" ref="C399:Q399" si="121">SUM(C400,C403,C405,C414)</f>
        <v>4498.5543085043228</v>
      </c>
      <c r="D399" s="168">
        <f t="shared" si="121"/>
        <v>3701.2547462586249</v>
      </c>
      <c r="E399" s="168">
        <f t="shared" si="121"/>
        <v>4045.7642720000367</v>
      </c>
      <c r="F399" s="168">
        <f t="shared" si="121"/>
        <v>3993.9729435423278</v>
      </c>
      <c r="G399" s="168">
        <f t="shared" si="121"/>
        <v>4061.503911753472</v>
      </c>
      <c r="H399" s="168">
        <f t="shared" si="121"/>
        <v>3776.4031662994366</v>
      </c>
      <c r="I399" s="168">
        <f t="shared" si="121"/>
        <v>3118.9179017969323</v>
      </c>
      <c r="J399" s="168">
        <f t="shared" si="121"/>
        <v>3987.2627345346846</v>
      </c>
      <c r="K399" s="168">
        <f t="shared" si="121"/>
        <v>3740.4043376582663</v>
      </c>
      <c r="L399" s="168">
        <f t="shared" si="121"/>
        <v>3654.2859427616131</v>
      </c>
      <c r="M399" s="168">
        <f t="shared" si="121"/>
        <v>3077.3058046835113</v>
      </c>
      <c r="N399" s="168">
        <f t="shared" si="121"/>
        <v>3470.0038112379643</v>
      </c>
      <c r="O399" s="168">
        <f t="shared" si="121"/>
        <v>3335.1523545720911</v>
      </c>
      <c r="P399" s="168">
        <f t="shared" si="121"/>
        <v>2599.1368218410962</v>
      </c>
      <c r="Q399" s="168">
        <f t="shared" si="121"/>
        <v>2722.6434281715497</v>
      </c>
    </row>
    <row r="400" spans="1:17" ht="12" customHeight="1" x14ac:dyDescent="0.25">
      <c r="A400" s="158" t="s">
        <v>65</v>
      </c>
      <c r="B400" s="157"/>
      <c r="C400" s="157">
        <f t="shared" ref="C400:Q400" si="122">SUM(C401:C402)</f>
        <v>3859.6286499983626</v>
      </c>
      <c r="D400" s="157">
        <f t="shared" si="122"/>
        <v>3362.6364467439712</v>
      </c>
      <c r="E400" s="157">
        <f t="shared" si="122"/>
        <v>3662.4320600171732</v>
      </c>
      <c r="F400" s="157">
        <f t="shared" si="122"/>
        <v>3657.7182683425513</v>
      </c>
      <c r="G400" s="157">
        <f t="shared" si="122"/>
        <v>3678.0252045366833</v>
      </c>
      <c r="H400" s="157">
        <f t="shared" si="122"/>
        <v>3467.2432275408028</v>
      </c>
      <c r="I400" s="157">
        <f t="shared" si="122"/>
        <v>2954.3722236022249</v>
      </c>
      <c r="J400" s="157">
        <f t="shared" si="122"/>
        <v>3488.5029744657895</v>
      </c>
      <c r="K400" s="157">
        <f t="shared" si="122"/>
        <v>3374.5444636272186</v>
      </c>
      <c r="L400" s="157">
        <f t="shared" si="122"/>
        <v>3173.8230892614993</v>
      </c>
      <c r="M400" s="157">
        <f t="shared" si="122"/>
        <v>2575.2067416463019</v>
      </c>
      <c r="N400" s="157">
        <f t="shared" si="122"/>
        <v>2847.2150446428227</v>
      </c>
      <c r="O400" s="157">
        <f t="shared" si="122"/>
        <v>2974.9688239816164</v>
      </c>
      <c r="P400" s="157">
        <f t="shared" si="122"/>
        <v>2301.9360572270034</v>
      </c>
      <c r="Q400" s="157">
        <f t="shared" si="122"/>
        <v>2421.5710481675078</v>
      </c>
    </row>
    <row r="401" spans="1:17" ht="12" customHeight="1" x14ac:dyDescent="0.25">
      <c r="A401" s="23" t="s">
        <v>166</v>
      </c>
      <c r="B401" s="156"/>
      <c r="C401" s="156">
        <f t="shared" ref="C401:Q401" si="123">IF(C344=0,0,C344*1000000/C$49)</f>
        <v>3859.6286499983626</v>
      </c>
      <c r="D401" s="156">
        <f t="shared" si="123"/>
        <v>3362.6364467439712</v>
      </c>
      <c r="E401" s="156">
        <f t="shared" si="123"/>
        <v>3662.4320600171732</v>
      </c>
      <c r="F401" s="156">
        <f t="shared" si="123"/>
        <v>3657.7182683425513</v>
      </c>
      <c r="G401" s="156">
        <f t="shared" si="123"/>
        <v>3678.0252045366833</v>
      </c>
      <c r="H401" s="156">
        <f t="shared" si="123"/>
        <v>3467.2432275408028</v>
      </c>
      <c r="I401" s="156">
        <f t="shared" si="123"/>
        <v>2954.3722236022249</v>
      </c>
      <c r="J401" s="156">
        <f t="shared" si="123"/>
        <v>3488.5029744657895</v>
      </c>
      <c r="K401" s="156">
        <f t="shared" si="123"/>
        <v>3374.5444636272186</v>
      </c>
      <c r="L401" s="156">
        <f t="shared" si="123"/>
        <v>3173.8230892614993</v>
      </c>
      <c r="M401" s="156">
        <f t="shared" si="123"/>
        <v>2575.2067416463019</v>
      </c>
      <c r="N401" s="156">
        <f t="shared" si="123"/>
        <v>2847.2150446428227</v>
      </c>
      <c r="O401" s="156">
        <f t="shared" si="123"/>
        <v>2974.9688239816164</v>
      </c>
      <c r="P401" s="156">
        <f t="shared" si="123"/>
        <v>2301.9360572270034</v>
      </c>
      <c r="Q401" s="156">
        <f t="shared" si="123"/>
        <v>2421.5710481675078</v>
      </c>
    </row>
    <row r="402" spans="1:17" ht="12" customHeight="1" x14ac:dyDescent="0.25">
      <c r="A402" s="23" t="s">
        <v>60</v>
      </c>
      <c r="B402" s="156"/>
      <c r="C402" s="156">
        <f t="shared" ref="C402:Q402" si="124">IF(C345=0,0,C345*1000000/C$49)</f>
        <v>0</v>
      </c>
      <c r="D402" s="156">
        <f t="shared" si="124"/>
        <v>0</v>
      </c>
      <c r="E402" s="156">
        <f t="shared" si="124"/>
        <v>0</v>
      </c>
      <c r="F402" s="156">
        <f t="shared" si="124"/>
        <v>0</v>
      </c>
      <c r="G402" s="156">
        <f t="shared" si="124"/>
        <v>0</v>
      </c>
      <c r="H402" s="156">
        <f t="shared" si="124"/>
        <v>0</v>
      </c>
      <c r="I402" s="156">
        <f t="shared" si="124"/>
        <v>0</v>
      </c>
      <c r="J402" s="156">
        <f t="shared" si="124"/>
        <v>0</v>
      </c>
      <c r="K402" s="156">
        <f t="shared" si="124"/>
        <v>0</v>
      </c>
      <c r="L402" s="156">
        <f t="shared" si="124"/>
        <v>0</v>
      </c>
      <c r="M402" s="156">
        <f t="shared" si="124"/>
        <v>0</v>
      </c>
      <c r="N402" s="156">
        <f t="shared" si="124"/>
        <v>0</v>
      </c>
      <c r="O402" s="156">
        <f t="shared" si="124"/>
        <v>0</v>
      </c>
      <c r="P402" s="156">
        <f t="shared" si="124"/>
        <v>0</v>
      </c>
      <c r="Q402" s="156">
        <f t="shared" si="124"/>
        <v>0</v>
      </c>
    </row>
    <row r="403" spans="1:17" ht="12" customHeight="1" x14ac:dyDescent="0.25">
      <c r="A403" s="158" t="s">
        <v>112</v>
      </c>
      <c r="B403" s="157"/>
      <c r="C403" s="157">
        <f t="shared" ref="C403:Q403" si="125">C404</f>
        <v>0</v>
      </c>
      <c r="D403" s="157">
        <f t="shared" si="125"/>
        <v>0</v>
      </c>
      <c r="E403" s="157">
        <f t="shared" si="125"/>
        <v>0</v>
      </c>
      <c r="F403" s="157">
        <f t="shared" si="125"/>
        <v>0</v>
      </c>
      <c r="G403" s="157">
        <f t="shared" si="125"/>
        <v>0</v>
      </c>
      <c r="H403" s="157">
        <f t="shared" si="125"/>
        <v>0</v>
      </c>
      <c r="I403" s="157">
        <f t="shared" si="125"/>
        <v>0</v>
      </c>
      <c r="J403" s="157">
        <f t="shared" si="125"/>
        <v>0</v>
      </c>
      <c r="K403" s="157">
        <f t="shared" si="125"/>
        <v>0</v>
      </c>
      <c r="L403" s="157">
        <f t="shared" si="125"/>
        <v>0</v>
      </c>
      <c r="M403" s="157">
        <f t="shared" si="125"/>
        <v>0</v>
      </c>
      <c r="N403" s="157">
        <f t="shared" si="125"/>
        <v>0</v>
      </c>
      <c r="O403" s="157">
        <f t="shared" si="125"/>
        <v>0</v>
      </c>
      <c r="P403" s="157">
        <f t="shared" si="125"/>
        <v>0</v>
      </c>
      <c r="Q403" s="157">
        <f t="shared" si="125"/>
        <v>0</v>
      </c>
    </row>
    <row r="404" spans="1:17" ht="12" customHeight="1" x14ac:dyDescent="0.25">
      <c r="A404" s="23" t="s">
        <v>60</v>
      </c>
      <c r="B404" s="156"/>
      <c r="C404" s="156">
        <f t="shared" ref="C404:Q404" si="126">IF(C347=0,0,C347*1000000/C$49)</f>
        <v>0</v>
      </c>
      <c r="D404" s="156">
        <f t="shared" si="126"/>
        <v>0</v>
      </c>
      <c r="E404" s="156">
        <f t="shared" si="126"/>
        <v>0</v>
      </c>
      <c r="F404" s="156">
        <f t="shared" si="126"/>
        <v>0</v>
      </c>
      <c r="G404" s="156">
        <f t="shared" si="126"/>
        <v>0</v>
      </c>
      <c r="H404" s="156">
        <f t="shared" si="126"/>
        <v>0</v>
      </c>
      <c r="I404" s="156">
        <f t="shared" si="126"/>
        <v>0</v>
      </c>
      <c r="J404" s="156">
        <f t="shared" si="126"/>
        <v>0</v>
      </c>
      <c r="K404" s="156">
        <f t="shared" si="126"/>
        <v>0</v>
      </c>
      <c r="L404" s="156">
        <f t="shared" si="126"/>
        <v>0</v>
      </c>
      <c r="M404" s="156">
        <f t="shared" si="126"/>
        <v>0</v>
      </c>
      <c r="N404" s="156">
        <f t="shared" si="126"/>
        <v>0</v>
      </c>
      <c r="O404" s="156">
        <f t="shared" si="126"/>
        <v>0</v>
      </c>
      <c r="P404" s="156">
        <f t="shared" si="126"/>
        <v>0</v>
      </c>
      <c r="Q404" s="156">
        <f t="shared" si="126"/>
        <v>0</v>
      </c>
    </row>
    <row r="405" spans="1:17" ht="12" customHeight="1" x14ac:dyDescent="0.25">
      <c r="A405" s="158" t="s">
        <v>63</v>
      </c>
      <c r="B405" s="157"/>
      <c r="C405" s="157">
        <f t="shared" ref="C405:Q405" si="127">IF(C348=0,0,C348*1000000/SUM(C$53:C$56))</f>
        <v>638.9256585059602</v>
      </c>
      <c r="D405" s="157">
        <f t="shared" si="127"/>
        <v>338.61829951465364</v>
      </c>
      <c r="E405" s="157">
        <f t="shared" si="127"/>
        <v>383.33221198286356</v>
      </c>
      <c r="F405" s="157">
        <f t="shared" si="127"/>
        <v>336.25467519977661</v>
      </c>
      <c r="G405" s="157">
        <f t="shared" si="127"/>
        <v>383.47870721678868</v>
      </c>
      <c r="H405" s="157">
        <f t="shared" si="127"/>
        <v>309.15993875863393</v>
      </c>
      <c r="I405" s="157">
        <f t="shared" si="127"/>
        <v>164.54567819470722</v>
      </c>
      <c r="J405" s="157">
        <f t="shared" si="127"/>
        <v>498.75976006889505</v>
      </c>
      <c r="K405" s="157">
        <f t="shared" si="127"/>
        <v>365.8598740310477</v>
      </c>
      <c r="L405" s="157">
        <f t="shared" si="127"/>
        <v>480.46285350011385</v>
      </c>
      <c r="M405" s="157">
        <f t="shared" si="127"/>
        <v>502.09906303720925</v>
      </c>
      <c r="N405" s="157">
        <f t="shared" si="127"/>
        <v>622.78876659514174</v>
      </c>
      <c r="O405" s="157">
        <f t="shared" si="127"/>
        <v>360.1835305904749</v>
      </c>
      <c r="P405" s="157">
        <f t="shared" si="127"/>
        <v>297.20076461409303</v>
      </c>
      <c r="Q405" s="157">
        <f t="shared" si="127"/>
        <v>301.07238000404197</v>
      </c>
    </row>
    <row r="406" spans="1:17" ht="12" customHeight="1" x14ac:dyDescent="0.25">
      <c r="A406" s="167" t="s">
        <v>165</v>
      </c>
      <c r="B406" s="132"/>
      <c r="C406" s="132">
        <f t="shared" ref="C406:Q406" si="128">IF(C349=0,0,C349*1000000/C$53)</f>
        <v>697.42525112285773</v>
      </c>
      <c r="D406" s="132">
        <f t="shared" si="128"/>
        <v>642.93281324718475</v>
      </c>
      <c r="E406" s="132">
        <f t="shared" si="128"/>
        <v>675.39285943732602</v>
      </c>
      <c r="F406" s="132">
        <f t="shared" si="128"/>
        <v>645.57328766651244</v>
      </c>
      <c r="G406" s="132">
        <f t="shared" si="128"/>
        <v>651.5201475315564</v>
      </c>
      <c r="H406" s="132">
        <f t="shared" si="128"/>
        <v>640.26666125108795</v>
      </c>
      <c r="I406" s="132">
        <f t="shared" si="128"/>
        <v>632.90207949874934</v>
      </c>
      <c r="J406" s="132">
        <f t="shared" si="128"/>
        <v>655.77263991156906</v>
      </c>
      <c r="K406" s="132">
        <f t="shared" si="128"/>
        <v>660.22637097735208</v>
      </c>
      <c r="L406" s="132">
        <f t="shared" si="128"/>
        <v>601.75332354940554</v>
      </c>
      <c r="M406" s="132">
        <f t="shared" si="128"/>
        <v>580.09892047772382</v>
      </c>
      <c r="N406" s="132">
        <f t="shared" si="128"/>
        <v>634.10442886142084</v>
      </c>
      <c r="O406" s="132">
        <f t="shared" si="128"/>
        <v>646.98966730424604</v>
      </c>
      <c r="P406" s="132">
        <f t="shared" si="128"/>
        <v>639.55207251697152</v>
      </c>
      <c r="Q406" s="132">
        <f t="shared" si="128"/>
        <v>635.20061033193667</v>
      </c>
    </row>
    <row r="407" spans="1:17" ht="12" customHeight="1" x14ac:dyDescent="0.25">
      <c r="A407" s="167" t="s">
        <v>164</v>
      </c>
      <c r="B407" s="132"/>
      <c r="C407" s="132">
        <f t="shared" ref="C407:Q407" si="129">IF(C350=0,0,C350*1000000/C$54)</f>
        <v>461.18081803911866</v>
      </c>
      <c r="D407" s="132">
        <f t="shared" si="129"/>
        <v>422.14480243174575</v>
      </c>
      <c r="E407" s="132">
        <f t="shared" si="129"/>
        <v>446.57268401781135</v>
      </c>
      <c r="F407" s="132">
        <f t="shared" si="129"/>
        <v>425.15966875876893</v>
      </c>
      <c r="G407" s="132">
        <f t="shared" si="129"/>
        <v>430.60303967291316</v>
      </c>
      <c r="H407" s="132">
        <f t="shared" si="129"/>
        <v>426.68729689100559</v>
      </c>
      <c r="I407" s="132">
        <f t="shared" si="129"/>
        <v>423.62830521598249</v>
      </c>
      <c r="J407" s="132">
        <f t="shared" si="129"/>
        <v>442.74731506113267</v>
      </c>
      <c r="K407" s="132">
        <f t="shared" si="129"/>
        <v>446.31023420677434</v>
      </c>
      <c r="L407" s="132">
        <f t="shared" si="129"/>
        <v>403.285295123428</v>
      </c>
      <c r="M407" s="132">
        <f t="shared" si="129"/>
        <v>391.80385084709604</v>
      </c>
      <c r="N407" s="132">
        <f t="shared" si="129"/>
        <v>443.3172726781799</v>
      </c>
      <c r="O407" s="132">
        <f t="shared" si="129"/>
        <v>433.4112434623874</v>
      </c>
      <c r="P407" s="132">
        <f t="shared" si="129"/>
        <v>425.81057925576931</v>
      </c>
      <c r="Q407" s="132">
        <f t="shared" si="129"/>
        <v>420.07692085608028</v>
      </c>
    </row>
    <row r="408" spans="1:17" ht="12" customHeight="1" x14ac:dyDescent="0.25">
      <c r="A408" s="166" t="s">
        <v>163</v>
      </c>
      <c r="B408" s="165"/>
      <c r="C408" s="165">
        <f t="shared" ref="C408:Q408" si="130">IF(C351=0,0,C351*1000000/C$54)</f>
        <v>461.18081803911866</v>
      </c>
      <c r="D408" s="165">
        <f t="shared" si="130"/>
        <v>422.14480243174575</v>
      </c>
      <c r="E408" s="165">
        <f t="shared" si="130"/>
        <v>446.57268401781135</v>
      </c>
      <c r="F408" s="165">
        <f t="shared" si="130"/>
        <v>425.15966875876893</v>
      </c>
      <c r="G408" s="165">
        <f t="shared" si="130"/>
        <v>430.60303967291316</v>
      </c>
      <c r="H408" s="165">
        <f t="shared" si="130"/>
        <v>426.68729689100559</v>
      </c>
      <c r="I408" s="165">
        <f t="shared" si="130"/>
        <v>423.62830521598249</v>
      </c>
      <c r="J408" s="165">
        <f t="shared" si="130"/>
        <v>442.74731506113267</v>
      </c>
      <c r="K408" s="165">
        <f t="shared" si="130"/>
        <v>446.31023420677434</v>
      </c>
      <c r="L408" s="165">
        <f t="shared" si="130"/>
        <v>403.285295123428</v>
      </c>
      <c r="M408" s="165">
        <f t="shared" si="130"/>
        <v>391.80385084709604</v>
      </c>
      <c r="N408" s="165">
        <f t="shared" si="130"/>
        <v>443.3172726781799</v>
      </c>
      <c r="O408" s="165">
        <f t="shared" si="130"/>
        <v>433.4112434623874</v>
      </c>
      <c r="P408" s="165">
        <f t="shared" si="130"/>
        <v>425.81057925576931</v>
      </c>
      <c r="Q408" s="165">
        <f t="shared" si="130"/>
        <v>420.07692085608028</v>
      </c>
    </row>
    <row r="409" spans="1:17" ht="12" customHeight="1" x14ac:dyDescent="0.25">
      <c r="A409" s="147" t="s">
        <v>59</v>
      </c>
      <c r="B409" s="164"/>
      <c r="C409" s="164">
        <f t="shared" ref="C409:Q409" si="131">IF(C352=0,0,C352*1000000/C$54)</f>
        <v>0</v>
      </c>
      <c r="D409" s="164">
        <f t="shared" si="131"/>
        <v>0</v>
      </c>
      <c r="E409" s="164">
        <f t="shared" si="131"/>
        <v>0</v>
      </c>
      <c r="F409" s="164">
        <f t="shared" si="131"/>
        <v>0</v>
      </c>
      <c r="G409" s="164">
        <f t="shared" si="131"/>
        <v>0</v>
      </c>
      <c r="H409" s="164">
        <f t="shared" si="131"/>
        <v>0</v>
      </c>
      <c r="I409" s="164">
        <f t="shared" si="131"/>
        <v>0</v>
      </c>
      <c r="J409" s="164">
        <f t="shared" si="131"/>
        <v>0</v>
      </c>
      <c r="K409" s="164">
        <f t="shared" si="131"/>
        <v>0</v>
      </c>
      <c r="L409" s="164">
        <f t="shared" si="131"/>
        <v>0</v>
      </c>
      <c r="M409" s="164">
        <f t="shared" si="131"/>
        <v>0</v>
      </c>
      <c r="N409" s="164">
        <f t="shared" si="131"/>
        <v>0</v>
      </c>
      <c r="O409" s="164">
        <f t="shared" si="131"/>
        <v>0</v>
      </c>
      <c r="P409" s="164">
        <f t="shared" si="131"/>
        <v>0</v>
      </c>
      <c r="Q409" s="164">
        <f t="shared" si="131"/>
        <v>0</v>
      </c>
    </row>
    <row r="410" spans="1:17" ht="12" customHeight="1" x14ac:dyDescent="0.25">
      <c r="A410" s="163" t="s">
        <v>142</v>
      </c>
      <c r="B410" s="162"/>
      <c r="C410" s="162">
        <f t="shared" ref="C410:Q410" si="132">IF(C353=0,0,C353*1000000/C$55)</f>
        <v>0</v>
      </c>
      <c r="D410" s="162">
        <f t="shared" si="132"/>
        <v>0</v>
      </c>
      <c r="E410" s="162">
        <f t="shared" si="132"/>
        <v>0</v>
      </c>
      <c r="F410" s="162">
        <f t="shared" si="132"/>
        <v>0</v>
      </c>
      <c r="G410" s="162">
        <f t="shared" si="132"/>
        <v>0</v>
      </c>
      <c r="H410" s="162">
        <f t="shared" si="132"/>
        <v>0</v>
      </c>
      <c r="I410" s="162">
        <f t="shared" si="132"/>
        <v>0</v>
      </c>
      <c r="J410" s="162">
        <f t="shared" si="132"/>
        <v>0</v>
      </c>
      <c r="K410" s="162">
        <f t="shared" si="132"/>
        <v>0</v>
      </c>
      <c r="L410" s="162">
        <f t="shared" si="132"/>
        <v>0</v>
      </c>
      <c r="M410" s="162">
        <f t="shared" si="132"/>
        <v>0</v>
      </c>
      <c r="N410" s="162">
        <f t="shared" si="132"/>
        <v>0</v>
      </c>
      <c r="O410" s="162">
        <f t="shared" si="132"/>
        <v>0</v>
      </c>
      <c r="P410" s="162">
        <f t="shared" si="132"/>
        <v>0</v>
      </c>
      <c r="Q410" s="162">
        <f t="shared" si="132"/>
        <v>0</v>
      </c>
    </row>
    <row r="411" spans="1:17" ht="12" customHeight="1" x14ac:dyDescent="0.25">
      <c r="A411" s="161" t="s">
        <v>141</v>
      </c>
      <c r="B411" s="160"/>
      <c r="C411" s="160">
        <f t="shared" ref="C411:Q411" si="133">IF(C354=0,0,C354*1000000/C$56)</f>
        <v>0</v>
      </c>
      <c r="D411" s="160">
        <f t="shared" si="133"/>
        <v>0</v>
      </c>
      <c r="E411" s="160">
        <f t="shared" si="133"/>
        <v>0</v>
      </c>
      <c r="F411" s="160">
        <f t="shared" si="133"/>
        <v>0</v>
      </c>
      <c r="G411" s="160">
        <f t="shared" si="133"/>
        <v>0</v>
      </c>
      <c r="H411" s="160">
        <f t="shared" si="133"/>
        <v>0</v>
      </c>
      <c r="I411" s="160">
        <f t="shared" si="133"/>
        <v>0</v>
      </c>
      <c r="J411" s="160">
        <f t="shared" si="133"/>
        <v>0</v>
      </c>
      <c r="K411" s="160">
        <f t="shared" si="133"/>
        <v>0</v>
      </c>
      <c r="L411" s="160">
        <f t="shared" si="133"/>
        <v>0</v>
      </c>
      <c r="M411" s="160">
        <f t="shared" si="133"/>
        <v>0</v>
      </c>
      <c r="N411" s="160">
        <f t="shared" si="133"/>
        <v>0</v>
      </c>
      <c r="O411" s="160">
        <f t="shared" si="133"/>
        <v>0</v>
      </c>
      <c r="P411" s="160">
        <f t="shared" si="133"/>
        <v>0</v>
      </c>
      <c r="Q411" s="160">
        <f t="shared" si="133"/>
        <v>0</v>
      </c>
    </row>
    <row r="412" spans="1:17" ht="12" customHeight="1" x14ac:dyDescent="0.25">
      <c r="A412" s="148" t="s">
        <v>60</v>
      </c>
      <c r="B412" s="156"/>
      <c r="C412" s="156">
        <f t="shared" ref="C412:Q412" si="134">IF(C355=0,0,C355*1000000/C$56)</f>
        <v>0</v>
      </c>
      <c r="D412" s="156">
        <f t="shared" si="134"/>
        <v>0</v>
      </c>
      <c r="E412" s="156">
        <f t="shared" si="134"/>
        <v>0</v>
      </c>
      <c r="F412" s="156">
        <f t="shared" si="134"/>
        <v>0</v>
      </c>
      <c r="G412" s="156">
        <f t="shared" si="134"/>
        <v>0</v>
      </c>
      <c r="H412" s="156">
        <f t="shared" si="134"/>
        <v>0</v>
      </c>
      <c r="I412" s="156">
        <f t="shared" si="134"/>
        <v>0</v>
      </c>
      <c r="J412" s="156">
        <f t="shared" si="134"/>
        <v>0</v>
      </c>
      <c r="K412" s="156">
        <f t="shared" si="134"/>
        <v>0</v>
      </c>
      <c r="L412" s="156">
        <f t="shared" si="134"/>
        <v>0</v>
      </c>
      <c r="M412" s="156">
        <f t="shared" si="134"/>
        <v>0</v>
      </c>
      <c r="N412" s="156">
        <f t="shared" si="134"/>
        <v>0</v>
      </c>
      <c r="O412" s="156">
        <f t="shared" si="134"/>
        <v>0</v>
      </c>
      <c r="P412" s="156">
        <f t="shared" si="134"/>
        <v>0</v>
      </c>
      <c r="Q412" s="156">
        <f t="shared" si="134"/>
        <v>0</v>
      </c>
    </row>
    <row r="413" spans="1:17" ht="12" customHeight="1" x14ac:dyDescent="0.25">
      <c r="A413" s="148" t="s">
        <v>59</v>
      </c>
      <c r="B413" s="156"/>
      <c r="C413" s="156">
        <f t="shared" ref="C413:Q413" si="135">IF(C356=0,0,C356*1000000/C$56)</f>
        <v>0</v>
      </c>
      <c r="D413" s="156">
        <f t="shared" si="135"/>
        <v>0</v>
      </c>
      <c r="E413" s="156">
        <f t="shared" si="135"/>
        <v>0</v>
      </c>
      <c r="F413" s="156">
        <f t="shared" si="135"/>
        <v>0</v>
      </c>
      <c r="G413" s="156">
        <f t="shared" si="135"/>
        <v>0</v>
      </c>
      <c r="H413" s="156">
        <f t="shared" si="135"/>
        <v>0</v>
      </c>
      <c r="I413" s="156">
        <f t="shared" si="135"/>
        <v>0</v>
      </c>
      <c r="J413" s="156">
        <f t="shared" si="135"/>
        <v>0</v>
      </c>
      <c r="K413" s="156">
        <f t="shared" si="135"/>
        <v>0</v>
      </c>
      <c r="L413" s="156">
        <f t="shared" si="135"/>
        <v>0</v>
      </c>
      <c r="M413" s="156">
        <f t="shared" si="135"/>
        <v>0</v>
      </c>
      <c r="N413" s="156">
        <f t="shared" si="135"/>
        <v>0</v>
      </c>
      <c r="O413" s="156">
        <f t="shared" si="135"/>
        <v>0</v>
      </c>
      <c r="P413" s="156">
        <f t="shared" si="135"/>
        <v>0</v>
      </c>
      <c r="Q413" s="156">
        <f t="shared" si="135"/>
        <v>0</v>
      </c>
    </row>
    <row r="414" spans="1:17" ht="12" customHeight="1" x14ac:dyDescent="0.25">
      <c r="A414" s="158" t="s">
        <v>62</v>
      </c>
      <c r="B414" s="157"/>
      <c r="C414" s="157">
        <f t="shared" ref="C414:Q414" si="136">IF(C357=0,0,C357*1000000/SUM(C$58:C$59))</f>
        <v>0</v>
      </c>
      <c r="D414" s="157">
        <f t="shared" si="136"/>
        <v>0</v>
      </c>
      <c r="E414" s="157">
        <f t="shared" si="136"/>
        <v>0</v>
      </c>
      <c r="F414" s="157">
        <f t="shared" si="136"/>
        <v>0</v>
      </c>
      <c r="G414" s="157">
        <f t="shared" si="136"/>
        <v>0</v>
      </c>
      <c r="H414" s="157">
        <f t="shared" si="136"/>
        <v>0</v>
      </c>
      <c r="I414" s="157">
        <f t="shared" si="136"/>
        <v>0</v>
      </c>
      <c r="J414" s="157">
        <f t="shared" si="136"/>
        <v>0</v>
      </c>
      <c r="K414" s="157">
        <f t="shared" si="136"/>
        <v>0</v>
      </c>
      <c r="L414" s="157">
        <f t="shared" si="136"/>
        <v>0</v>
      </c>
      <c r="M414" s="157">
        <f t="shared" si="136"/>
        <v>0</v>
      </c>
      <c r="N414" s="157">
        <f t="shared" si="136"/>
        <v>0</v>
      </c>
      <c r="O414" s="157">
        <f t="shared" si="136"/>
        <v>0</v>
      </c>
      <c r="P414" s="157">
        <f t="shared" si="136"/>
        <v>0</v>
      </c>
      <c r="Q414" s="157">
        <f t="shared" si="136"/>
        <v>0</v>
      </c>
    </row>
    <row r="415" spans="1:17" ht="12" customHeight="1" x14ac:dyDescent="0.25">
      <c r="A415" s="23" t="s">
        <v>57</v>
      </c>
      <c r="B415" s="156"/>
      <c r="C415" s="156">
        <f t="shared" ref="C415:Q415" si="137">IF(C358=0,0,C358*1000000/C$58)</f>
        <v>0</v>
      </c>
      <c r="D415" s="156">
        <f t="shared" si="137"/>
        <v>0</v>
      </c>
      <c r="E415" s="156">
        <f t="shared" si="137"/>
        <v>0</v>
      </c>
      <c r="F415" s="156">
        <f t="shared" si="137"/>
        <v>0</v>
      </c>
      <c r="G415" s="156">
        <f t="shared" si="137"/>
        <v>0</v>
      </c>
      <c r="H415" s="156">
        <f t="shared" si="137"/>
        <v>0</v>
      </c>
      <c r="I415" s="156">
        <f t="shared" si="137"/>
        <v>0</v>
      </c>
      <c r="J415" s="156">
        <f t="shared" si="137"/>
        <v>0</v>
      </c>
      <c r="K415" s="156">
        <f t="shared" si="137"/>
        <v>0</v>
      </c>
      <c r="L415" s="156">
        <f t="shared" si="137"/>
        <v>0</v>
      </c>
      <c r="M415" s="156">
        <f t="shared" si="137"/>
        <v>0</v>
      </c>
      <c r="N415" s="156">
        <f t="shared" si="137"/>
        <v>0</v>
      </c>
      <c r="O415" s="156">
        <f t="shared" si="137"/>
        <v>0</v>
      </c>
      <c r="P415" s="156">
        <f t="shared" si="137"/>
        <v>0</v>
      </c>
      <c r="Q415" s="156">
        <f t="shared" si="137"/>
        <v>0</v>
      </c>
    </row>
    <row r="416" spans="1:17" ht="12" customHeight="1" x14ac:dyDescent="0.25">
      <c r="A416" s="29" t="s">
        <v>140</v>
      </c>
      <c r="B416" s="57"/>
      <c r="C416" s="57">
        <f t="shared" ref="C416:Q416" si="138">IF(C359=0,0,C359*1000000/C$59)</f>
        <v>0</v>
      </c>
      <c r="D416" s="57">
        <f t="shared" si="138"/>
        <v>0</v>
      </c>
      <c r="E416" s="57">
        <f t="shared" si="138"/>
        <v>0</v>
      </c>
      <c r="F416" s="57">
        <f t="shared" si="138"/>
        <v>0</v>
      </c>
      <c r="G416" s="57">
        <f t="shared" si="138"/>
        <v>0</v>
      </c>
      <c r="H416" s="57">
        <f t="shared" si="138"/>
        <v>0</v>
      </c>
      <c r="I416" s="57">
        <f t="shared" si="138"/>
        <v>0</v>
      </c>
      <c r="J416" s="57">
        <f t="shared" si="138"/>
        <v>0</v>
      </c>
      <c r="K416" s="57">
        <f t="shared" si="138"/>
        <v>0</v>
      </c>
      <c r="L416" s="57">
        <f t="shared" si="138"/>
        <v>0</v>
      </c>
      <c r="M416" s="57">
        <f t="shared" si="138"/>
        <v>0</v>
      </c>
      <c r="N416" s="57">
        <f t="shared" si="138"/>
        <v>0</v>
      </c>
      <c r="O416" s="57">
        <f t="shared" si="138"/>
        <v>0</v>
      </c>
      <c r="P416" s="57">
        <f t="shared" si="138"/>
        <v>0</v>
      </c>
      <c r="Q416" s="57">
        <f t="shared" si="138"/>
        <v>0</v>
      </c>
    </row>
    <row r="418" spans="1:17" ht="12" customHeight="1" x14ac:dyDescent="0.25">
      <c r="A418" s="152" t="s">
        <v>186</v>
      </c>
      <c r="B418" s="168"/>
      <c r="C418" s="184">
        <f>C361/RES_summary!C$21</f>
        <v>188.01481629572282</v>
      </c>
      <c r="D418" s="184">
        <f>D361/RES_summary!D$21</f>
        <v>164.22762854170253</v>
      </c>
      <c r="E418" s="184">
        <f>E361/RES_summary!E$21</f>
        <v>175.98619877828332</v>
      </c>
      <c r="F418" s="184">
        <f>F361/RES_summary!F$21</f>
        <v>172.44701357210994</v>
      </c>
      <c r="G418" s="184">
        <f>G361/RES_summary!G$21</f>
        <v>170.27096510443511</v>
      </c>
      <c r="H418" s="184">
        <f>H361/RES_summary!H$21</f>
        <v>159.31026743403584</v>
      </c>
      <c r="I418" s="184">
        <f>I361/RES_summary!I$21</f>
        <v>137.54361588555093</v>
      </c>
      <c r="J418" s="184">
        <f>J361/RES_summary!J$21</f>
        <v>157.6623987294098</v>
      </c>
      <c r="K418" s="184">
        <f>K361/RES_summary!K$21</f>
        <v>149.84679176233846</v>
      </c>
      <c r="L418" s="184">
        <f>L361/RES_summary!L$21</f>
        <v>143.04837111989843</v>
      </c>
      <c r="M418" s="184">
        <f>M361/RES_summary!M$21</f>
        <v>117.07030904508554</v>
      </c>
      <c r="N418" s="184">
        <f>N361/RES_summary!N$21</f>
        <v>132.37952118857524</v>
      </c>
      <c r="O418" s="184">
        <f>O361/RES_summary!O$21</f>
        <v>138.90740061185224</v>
      </c>
      <c r="P418" s="184">
        <f>P361/RES_summary!P$21</f>
        <v>109.29423700894858</v>
      </c>
      <c r="Q418" s="184">
        <f>Q361/RES_summary!Q$21</f>
        <v>114.86340177618177</v>
      </c>
    </row>
    <row r="419" spans="1:17" ht="12" customHeight="1" x14ac:dyDescent="0.25">
      <c r="A419" s="158" t="s">
        <v>65</v>
      </c>
      <c r="B419" s="157"/>
      <c r="C419" s="178">
        <f>C362/RES_summary!C$21</f>
        <v>150.99827554152682</v>
      </c>
      <c r="D419" s="178">
        <f>D362/RES_summary!D$21</f>
        <v>130.25566884696079</v>
      </c>
      <c r="E419" s="178">
        <f>E362/RES_summary!E$21</f>
        <v>140.88458609894442</v>
      </c>
      <c r="F419" s="178">
        <f>F362/RES_summary!F$21</f>
        <v>138.57877641793115</v>
      </c>
      <c r="G419" s="178">
        <f>G362/RES_summary!G$21</f>
        <v>137.59710490047917</v>
      </c>
      <c r="H419" s="178">
        <f>H362/RES_summary!H$21</f>
        <v>127.98552222818097</v>
      </c>
      <c r="I419" s="178">
        <f>I362/RES_summary!I$21</f>
        <v>107.36260749015088</v>
      </c>
      <c r="J419" s="178">
        <f>J362/RES_summary!J$21</f>
        <v>125.28412013548588</v>
      </c>
      <c r="K419" s="178">
        <f>K362/RES_summary!K$21</f>
        <v>119.26689006773007</v>
      </c>
      <c r="L419" s="178">
        <f>L362/RES_summary!L$21</f>
        <v>111.78199560025588</v>
      </c>
      <c r="M419" s="178">
        <f>M362/RES_summary!M$21</f>
        <v>89.015925618889398</v>
      </c>
      <c r="N419" s="178">
        <f>N362/RES_summary!N$21</f>
        <v>99.852617200960921</v>
      </c>
      <c r="O419" s="178">
        <f>O362/RES_summary!O$21</f>
        <v>104.51642008430942</v>
      </c>
      <c r="P419" s="178">
        <f>P362/RES_summary!P$21</f>
        <v>79.048832238895784</v>
      </c>
      <c r="Q419" s="178">
        <f>Q362/RES_summary!Q$21</f>
        <v>83.399143131769094</v>
      </c>
    </row>
    <row r="420" spans="1:17" ht="12" customHeight="1" x14ac:dyDescent="0.25">
      <c r="A420" s="23" t="s">
        <v>166</v>
      </c>
      <c r="B420" s="156"/>
      <c r="C420" s="177">
        <f>C363/RES_summary!C$21</f>
        <v>149.15541818552776</v>
      </c>
      <c r="D420" s="177">
        <f>D363/RES_summary!D$21</f>
        <v>128.52130846992787</v>
      </c>
      <c r="E420" s="177">
        <f>E363/RES_summary!E$21</f>
        <v>138.40884399046936</v>
      </c>
      <c r="F420" s="177">
        <f>F363/RES_summary!F$21</f>
        <v>136.32686515951585</v>
      </c>
      <c r="G420" s="177">
        <f>G363/RES_summary!G$21</f>
        <v>136.17044641114489</v>
      </c>
      <c r="H420" s="177">
        <f>H363/RES_summary!H$21</f>
        <v>126.31814436952797</v>
      </c>
      <c r="I420" s="177">
        <f>I363/RES_summary!I$21</f>
        <v>105.94907182330772</v>
      </c>
      <c r="J420" s="177">
        <f>J363/RES_summary!J$21</f>
        <v>123.12192053703679</v>
      </c>
      <c r="K420" s="177">
        <f>K363/RES_summary!K$21</f>
        <v>117.76649516408264</v>
      </c>
      <c r="L420" s="177">
        <f>L363/RES_summary!L$21</f>
        <v>109.14622380732941</v>
      </c>
      <c r="M420" s="177">
        <f>M363/RES_summary!M$21</f>
        <v>87.971619572254866</v>
      </c>
      <c r="N420" s="177">
        <f>N363/RES_summary!N$21</f>
        <v>97.113524176639302</v>
      </c>
      <c r="O420" s="177">
        <f>O363/RES_summary!O$21</f>
        <v>100.78483906778229</v>
      </c>
      <c r="P420" s="177">
        <f>P363/RES_summary!P$21</f>
        <v>77.522075288427843</v>
      </c>
      <c r="Q420" s="177">
        <f>Q363/RES_summary!Q$21</f>
        <v>81.111077473245032</v>
      </c>
    </row>
    <row r="421" spans="1:17" ht="12" customHeight="1" x14ac:dyDescent="0.25">
      <c r="A421" s="23" t="s">
        <v>60</v>
      </c>
      <c r="B421" s="156"/>
      <c r="C421" s="177">
        <f>C364/RES_summary!C$21</f>
        <v>1.8428573559990586</v>
      </c>
      <c r="D421" s="177">
        <f>D364/RES_summary!D$21</f>
        <v>1.7343603770329106</v>
      </c>
      <c r="E421" s="177">
        <f>E364/RES_summary!E$21</f>
        <v>2.4757421084750448</v>
      </c>
      <c r="F421" s="177">
        <f>F364/RES_summary!F$21</f>
        <v>2.2519112584153067</v>
      </c>
      <c r="G421" s="177">
        <f>G364/RES_summary!G$21</f>
        <v>1.4266584893342684</v>
      </c>
      <c r="H421" s="177">
        <f>H364/RES_summary!H$21</f>
        <v>1.6673778586530135</v>
      </c>
      <c r="I421" s="177">
        <f>I364/RES_summary!I$21</f>
        <v>1.4135356668431689</v>
      </c>
      <c r="J421" s="177">
        <f>J364/RES_summary!J$21</f>
        <v>2.1621995984490936</v>
      </c>
      <c r="K421" s="177">
        <f>K364/RES_summary!K$21</f>
        <v>1.5003949036474411</v>
      </c>
      <c r="L421" s="177">
        <f>L364/RES_summary!L$21</f>
        <v>2.6357717929264735</v>
      </c>
      <c r="M421" s="177">
        <f>M364/RES_summary!M$21</f>
        <v>1.0443060466345355</v>
      </c>
      <c r="N421" s="177">
        <f>N364/RES_summary!N$21</f>
        <v>2.7390930243216185</v>
      </c>
      <c r="O421" s="177">
        <f>O364/RES_summary!O$21</f>
        <v>3.7315810165271346</v>
      </c>
      <c r="P421" s="177">
        <f>P364/RES_summary!P$21</f>
        <v>1.5267569504679481</v>
      </c>
      <c r="Q421" s="177">
        <f>Q364/RES_summary!Q$21</f>
        <v>2.2880656585240589</v>
      </c>
    </row>
    <row r="422" spans="1:17" ht="12" customHeight="1" x14ac:dyDescent="0.25">
      <c r="A422" s="158" t="s">
        <v>112</v>
      </c>
      <c r="B422" s="157"/>
      <c r="C422" s="178">
        <f>C365/RES_summary!C$21</f>
        <v>0.30032303546160211</v>
      </c>
      <c r="D422" s="178">
        <f>D365/RES_summary!D$21</f>
        <v>0.33409160400268867</v>
      </c>
      <c r="E422" s="178">
        <f>E365/RES_summary!E$21</f>
        <v>0.22587261577207221</v>
      </c>
      <c r="F422" s="178">
        <f>F365/RES_summary!F$21</f>
        <v>0.25084149823792423</v>
      </c>
      <c r="G422" s="178">
        <f>G365/RES_summary!G$21</f>
        <v>0.28645163232721854</v>
      </c>
      <c r="H422" s="178">
        <f>H365/RES_summary!H$21</f>
        <v>0.27957298798300911</v>
      </c>
      <c r="I422" s="178">
        <f>I365/RES_summary!I$21</f>
        <v>0.22052346001717874</v>
      </c>
      <c r="J422" s="178">
        <f>J365/RES_summary!J$21</f>
        <v>0.43532798710537063</v>
      </c>
      <c r="K422" s="178">
        <f>K365/RES_summary!K$21</f>
        <v>0.347949489683062</v>
      </c>
      <c r="L422" s="178">
        <f>L365/RES_summary!L$21</f>
        <v>0.36908890879092765</v>
      </c>
      <c r="M422" s="178">
        <f>M365/RES_summary!M$21</f>
        <v>0.20823851268867138</v>
      </c>
      <c r="N422" s="178">
        <f>N365/RES_summary!N$21</f>
        <v>0.36448801366763933</v>
      </c>
      <c r="O422" s="178">
        <f>O365/RES_summary!O$21</f>
        <v>0.34241731892912147</v>
      </c>
      <c r="P422" s="178">
        <f>P365/RES_summary!P$21</f>
        <v>0.18641540627385242</v>
      </c>
      <c r="Q422" s="178">
        <f>Q365/RES_summary!Q$21</f>
        <v>0.35645783544137066</v>
      </c>
    </row>
    <row r="423" spans="1:17" ht="12" customHeight="1" x14ac:dyDescent="0.25">
      <c r="A423" s="23" t="s">
        <v>60</v>
      </c>
      <c r="B423" s="156"/>
      <c r="C423" s="177">
        <f>C366/RES_summary!C$21</f>
        <v>0.30032303546160211</v>
      </c>
      <c r="D423" s="177">
        <f>D366/RES_summary!D$21</f>
        <v>0.33409160400268867</v>
      </c>
      <c r="E423" s="177">
        <f>E366/RES_summary!E$21</f>
        <v>0.22587261577207221</v>
      </c>
      <c r="F423" s="177">
        <f>F366/RES_summary!F$21</f>
        <v>0.25084149823792423</v>
      </c>
      <c r="G423" s="177">
        <f>G366/RES_summary!G$21</f>
        <v>0.28645163232721854</v>
      </c>
      <c r="H423" s="177">
        <f>H366/RES_summary!H$21</f>
        <v>0.27957298798300911</v>
      </c>
      <c r="I423" s="177">
        <f>I366/RES_summary!I$21</f>
        <v>0.22052346001717874</v>
      </c>
      <c r="J423" s="177">
        <f>J366/RES_summary!J$21</f>
        <v>0.43532798710537063</v>
      </c>
      <c r="K423" s="177">
        <f>K366/RES_summary!K$21</f>
        <v>0.347949489683062</v>
      </c>
      <c r="L423" s="177">
        <f>L366/RES_summary!L$21</f>
        <v>0.36908890879092765</v>
      </c>
      <c r="M423" s="177">
        <f>M366/RES_summary!M$21</f>
        <v>0.20823851268867138</v>
      </c>
      <c r="N423" s="177">
        <f>N366/RES_summary!N$21</f>
        <v>0.36448801366763933</v>
      </c>
      <c r="O423" s="177">
        <f>O366/RES_summary!O$21</f>
        <v>0.34241731892912147</v>
      </c>
      <c r="P423" s="177">
        <f>P366/RES_summary!P$21</f>
        <v>0.18641540627385242</v>
      </c>
      <c r="Q423" s="177">
        <f>Q366/RES_summary!Q$21</f>
        <v>0.35645783544137066</v>
      </c>
    </row>
    <row r="424" spans="1:17" ht="12" customHeight="1" x14ac:dyDescent="0.25">
      <c r="A424" s="158" t="s">
        <v>63</v>
      </c>
      <c r="B424" s="157"/>
      <c r="C424" s="178">
        <f>C367/RES_summary!C$21</f>
        <v>26.482679774537932</v>
      </c>
      <c r="D424" s="178">
        <f>D367/RES_summary!D$21</f>
        <v>23.424483298335016</v>
      </c>
      <c r="E424" s="178">
        <f>E367/RES_summary!E$21</f>
        <v>24.199738242323985</v>
      </c>
      <c r="F424" s="178">
        <f>F367/RES_summary!F$21</f>
        <v>23.281499479586422</v>
      </c>
      <c r="G424" s="178">
        <f>G367/RES_summary!G$21</f>
        <v>22.610593271150123</v>
      </c>
      <c r="H424" s="178">
        <f>H367/RES_summary!H$21</f>
        <v>21.128133763002293</v>
      </c>
      <c r="I424" s="178">
        <f>I367/RES_summary!I$21</f>
        <v>20.308206996799544</v>
      </c>
      <c r="J424" s="178">
        <f>J367/RES_summary!J$21</f>
        <v>21.896959939918201</v>
      </c>
      <c r="K424" s="178">
        <f>K367/RES_summary!K$21</f>
        <v>20.577148557027492</v>
      </c>
      <c r="L424" s="178">
        <f>L367/RES_summary!L$21</f>
        <v>20.456404998561101</v>
      </c>
      <c r="M424" s="178">
        <f>M367/RES_summary!M$21</f>
        <v>18.850569483343651</v>
      </c>
      <c r="N424" s="178">
        <f>N367/RES_summary!N$21</f>
        <v>21.504434450234836</v>
      </c>
      <c r="O424" s="178">
        <f>O367/RES_summary!O$21</f>
        <v>22.575577996740495</v>
      </c>
      <c r="P424" s="178">
        <f>P367/RES_summary!P$21</f>
        <v>20.362169777521899</v>
      </c>
      <c r="Q424" s="178">
        <f>Q367/RES_summary!Q$21</f>
        <v>20.902649026273686</v>
      </c>
    </row>
    <row r="425" spans="1:17" ht="12" customHeight="1" x14ac:dyDescent="0.25">
      <c r="A425" s="167" t="s">
        <v>165</v>
      </c>
      <c r="B425" s="132"/>
      <c r="C425" s="183">
        <f>C368/RES_summary!C$21</f>
        <v>26.952011298916212</v>
      </c>
      <c r="D425" s="183">
        <f>D368/RES_summary!D$21</f>
        <v>24.573148993490172</v>
      </c>
      <c r="E425" s="183">
        <f>E368/RES_summary!E$21</f>
        <v>25.524117139172144</v>
      </c>
      <c r="F425" s="183">
        <f>F368/RES_summary!F$21</f>
        <v>24.061170402327932</v>
      </c>
      <c r="G425" s="183">
        <f>G368/RES_summary!G$21</f>
        <v>24.121038981950836</v>
      </c>
      <c r="H425" s="183">
        <f>H368/RES_summary!H$21</f>
        <v>23.326109892865542</v>
      </c>
      <c r="I425" s="183">
        <f>I368/RES_summary!I$21</f>
        <v>22.697000514097073</v>
      </c>
      <c r="J425" s="183">
        <f>J368/RES_summary!J$21</f>
        <v>23.144594530242358</v>
      </c>
      <c r="K425" s="183">
        <f>K368/RES_summary!K$21</f>
        <v>23.040901242513122</v>
      </c>
      <c r="L425" s="183">
        <f>L368/RES_summary!L$21</f>
        <v>20.694002495334498</v>
      </c>
      <c r="M425" s="183">
        <f>M368/RES_summary!M$21</f>
        <v>19.816755183670292</v>
      </c>
      <c r="N425" s="183">
        <f>N368/RES_summary!N$21</f>
        <v>21.628192748775231</v>
      </c>
      <c r="O425" s="183">
        <f>O368/RES_summary!O$21</f>
        <v>21.91846481621462</v>
      </c>
      <c r="P425" s="183">
        <f>P368/RES_summary!P$21</f>
        <v>21.538132547546034</v>
      </c>
      <c r="Q425" s="183">
        <f>Q368/RES_summary!Q$21</f>
        <v>21.276190081094139</v>
      </c>
    </row>
    <row r="426" spans="1:17" ht="12" customHeight="1" x14ac:dyDescent="0.25">
      <c r="A426" s="167" t="s">
        <v>164</v>
      </c>
      <c r="B426" s="132"/>
      <c r="C426" s="183">
        <f>C369/RES_summary!C$21</f>
        <v>22.880697938144831</v>
      </c>
      <c r="D426" s="183">
        <f>D369/RES_summary!D$21</f>
        <v>21.034251503067122</v>
      </c>
      <c r="E426" s="183">
        <f>E369/RES_summary!E$21</f>
        <v>21.772434424069342</v>
      </c>
      <c r="F426" s="183">
        <f>F369/RES_summary!F$21</f>
        <v>20.676842268620998</v>
      </c>
      <c r="G426" s="183">
        <f>G369/RES_summary!G$21</f>
        <v>20.726206272241722</v>
      </c>
      <c r="H426" s="183">
        <f>H369/RES_summary!H$21</f>
        <v>20.250272227705253</v>
      </c>
      <c r="I426" s="183">
        <f>I369/RES_summary!I$21</f>
        <v>19.826455089021071</v>
      </c>
      <c r="J426" s="183">
        <f>J369/RES_summary!J$21</f>
        <v>20.231936254313595</v>
      </c>
      <c r="K426" s="183">
        <f>K369/RES_summary!K$21</f>
        <v>20.152869714103733</v>
      </c>
      <c r="L426" s="183">
        <f>L369/RES_summary!L$21</f>
        <v>18.35286757776727</v>
      </c>
      <c r="M426" s="183">
        <f>M369/RES_summary!M$21</f>
        <v>17.484340616658212</v>
      </c>
      <c r="N426" s="183">
        <f>N369/RES_summary!N$21</f>
        <v>19.541572162460863</v>
      </c>
      <c r="O426" s="183">
        <f>O369/RES_summary!O$21</f>
        <v>19.284660522105689</v>
      </c>
      <c r="P426" s="183">
        <f>P369/RES_summary!P$21</f>
        <v>18.842180064411991</v>
      </c>
      <c r="Q426" s="183">
        <f>Q369/RES_summary!Q$21</f>
        <v>18.498824616414161</v>
      </c>
    </row>
    <row r="427" spans="1:17" ht="12" customHeight="1" x14ac:dyDescent="0.25">
      <c r="A427" s="166" t="s">
        <v>163</v>
      </c>
      <c r="B427" s="165"/>
      <c r="C427" s="182">
        <f>C370/RES_summary!C$21</f>
        <v>17.822340958578419</v>
      </c>
      <c r="D427" s="182">
        <f>D370/RES_summary!D$21</f>
        <v>16.134543008609125</v>
      </c>
      <c r="E427" s="182">
        <f>E370/RES_summary!E$21</f>
        <v>16.876656806116042</v>
      </c>
      <c r="F427" s="182">
        <f>F370/RES_summary!F$21</f>
        <v>15.846131544845649</v>
      </c>
      <c r="G427" s="182">
        <f>G370/RES_summary!G$21</f>
        <v>15.942089811111764</v>
      </c>
      <c r="H427" s="182">
        <f>H370/RES_summary!H$21</f>
        <v>15.545014881332671</v>
      </c>
      <c r="I427" s="182">
        <f>I370/RES_summary!I$21</f>
        <v>15.192068682865226</v>
      </c>
      <c r="J427" s="182">
        <f>J370/RES_summary!J$21</f>
        <v>15.626158309723341</v>
      </c>
      <c r="K427" s="182">
        <f>K370/RES_summary!K$21</f>
        <v>15.575551783335149</v>
      </c>
      <c r="L427" s="182">
        <f>L370/RES_summary!L$21</f>
        <v>13.868784063193853</v>
      </c>
      <c r="M427" s="182">
        <f>M370/RES_summary!M$21</f>
        <v>13.384408620967822</v>
      </c>
      <c r="N427" s="182">
        <f>N370/RES_summary!N$21</f>
        <v>15.120776619651158</v>
      </c>
      <c r="O427" s="182">
        <f>O370/RES_summary!O$21</f>
        <v>14.682937874979915</v>
      </c>
      <c r="P427" s="182">
        <f>P370/RES_summary!P$21</f>
        <v>14.339981199755627</v>
      </c>
      <c r="Q427" s="182">
        <f>Q370/RES_summary!Q$21</f>
        <v>14.070572778801584</v>
      </c>
    </row>
    <row r="428" spans="1:17" ht="12" customHeight="1" x14ac:dyDescent="0.25">
      <c r="A428" s="147" t="s">
        <v>59</v>
      </c>
      <c r="B428" s="164"/>
      <c r="C428" s="181">
        <f>C371/RES_summary!C$21</f>
        <v>5.0583569795664136</v>
      </c>
      <c r="D428" s="181">
        <f>D371/RES_summary!D$21</f>
        <v>4.8997084944579967</v>
      </c>
      <c r="E428" s="181">
        <f>E371/RES_summary!E$21</f>
        <v>4.8957776179532999</v>
      </c>
      <c r="F428" s="181">
        <f>F371/RES_summary!F$21</f>
        <v>4.8307107237753479</v>
      </c>
      <c r="G428" s="181">
        <f>G371/RES_summary!G$21</f>
        <v>4.7841164611299609</v>
      </c>
      <c r="H428" s="181">
        <f>H371/RES_summary!H$21</f>
        <v>4.7052573463725809</v>
      </c>
      <c r="I428" s="181">
        <f>I371/RES_summary!I$21</f>
        <v>4.6343864061558451</v>
      </c>
      <c r="J428" s="181">
        <f>J371/RES_summary!J$21</f>
        <v>4.6057779445902529</v>
      </c>
      <c r="K428" s="181">
        <f>K371/RES_summary!K$21</f>
        <v>4.577317930768583</v>
      </c>
      <c r="L428" s="181">
        <f>L371/RES_summary!L$21</f>
        <v>4.484083514573415</v>
      </c>
      <c r="M428" s="181">
        <f>M371/RES_summary!M$21</f>
        <v>4.0999319956903939</v>
      </c>
      <c r="N428" s="181">
        <f>N371/RES_summary!N$21</f>
        <v>4.420795542809703</v>
      </c>
      <c r="O428" s="181">
        <f>O371/RES_summary!O$21</f>
        <v>4.6017226471257713</v>
      </c>
      <c r="P428" s="181">
        <f>P371/RES_summary!P$21</f>
        <v>4.502198864656366</v>
      </c>
      <c r="Q428" s="181">
        <f>Q371/RES_summary!Q$21</f>
        <v>4.4282518376125743</v>
      </c>
    </row>
    <row r="429" spans="1:17" ht="12" customHeight="1" x14ac:dyDescent="0.25">
      <c r="A429" s="163" t="s">
        <v>142</v>
      </c>
      <c r="B429" s="162"/>
      <c r="C429" s="180">
        <f>C372/RES_summary!C$21</f>
        <v>22.550488594799123</v>
      </c>
      <c r="D429" s="180">
        <f>D372/RES_summary!D$21</f>
        <v>22.247110131901902</v>
      </c>
      <c r="E429" s="180">
        <f>E372/RES_summary!E$21</f>
        <v>22.682155140119924</v>
      </c>
      <c r="F429" s="180">
        <f>F372/RES_summary!F$21</f>
        <v>22.642573190658702</v>
      </c>
      <c r="G429" s="180">
        <f>G372/RES_summary!G$21</f>
        <v>20.67954173987334</v>
      </c>
      <c r="H429" s="180">
        <f>H372/RES_summary!H$21</f>
        <v>20.477659581192274</v>
      </c>
      <c r="I429" s="180">
        <f>I372/RES_summary!I$21</f>
        <v>20.18976190467432</v>
      </c>
      <c r="J429" s="180">
        <f>J372/RES_summary!J$21</f>
        <v>19.924576753648061</v>
      </c>
      <c r="K429" s="180">
        <f>K372/RES_summary!K$21</f>
        <v>18.369865293272856</v>
      </c>
      <c r="L429" s="180">
        <f>L372/RES_summary!L$21</f>
        <v>22.081674216477037</v>
      </c>
      <c r="M429" s="180">
        <f>M372/RES_summary!M$21</f>
        <v>0</v>
      </c>
      <c r="N429" s="180">
        <f>N372/RES_summary!N$21</f>
        <v>0</v>
      </c>
      <c r="O429" s="180">
        <f>O372/RES_summary!O$21</f>
        <v>24.309015715451373</v>
      </c>
      <c r="P429" s="180">
        <f>P372/RES_summary!P$21</f>
        <v>20.121857583949875</v>
      </c>
      <c r="Q429" s="180">
        <f>Q372/RES_summary!Q$21</f>
        <v>21.207387702888703</v>
      </c>
    </row>
    <row r="430" spans="1:17" ht="12" customHeight="1" x14ac:dyDescent="0.25">
      <c r="A430" s="161" t="s">
        <v>141</v>
      </c>
      <c r="B430" s="160"/>
      <c r="C430" s="179">
        <f>C373/RES_summary!C$21</f>
        <v>19.905839886812792</v>
      </c>
      <c r="D430" s="179">
        <f>D373/RES_summary!D$21</f>
        <v>19.603912983856198</v>
      </c>
      <c r="E430" s="179">
        <f>E373/RES_summary!E$21</f>
        <v>19.904398288366327</v>
      </c>
      <c r="F430" s="179">
        <f>F373/RES_summary!F$21</f>
        <v>19.850616541622735</v>
      </c>
      <c r="G430" s="179">
        <f>G373/RES_summary!G$21</f>
        <v>18.415174890893713</v>
      </c>
      <c r="H430" s="179">
        <f>H373/RES_summary!H$21</f>
        <v>18.294280256251913</v>
      </c>
      <c r="I430" s="179">
        <f>I373/RES_summary!I$21</f>
        <v>18.063985592399106</v>
      </c>
      <c r="J430" s="179">
        <f>J373/RES_summary!J$21</f>
        <v>17.846476702569522</v>
      </c>
      <c r="K430" s="179">
        <f>K373/RES_summary!K$21</f>
        <v>16.681620303954205</v>
      </c>
      <c r="L430" s="179">
        <f>L373/RES_summary!L$21</f>
        <v>19.191710322372224</v>
      </c>
      <c r="M430" s="179">
        <f>M373/RES_summary!M$21</f>
        <v>0</v>
      </c>
      <c r="N430" s="179">
        <f>N373/RES_summary!N$21</f>
        <v>0</v>
      </c>
      <c r="O430" s="179">
        <f>O373/RES_summary!O$21</f>
        <v>20.60187168283165</v>
      </c>
      <c r="P430" s="179">
        <f>P373/RES_summary!P$21</f>
        <v>17.63995444620916</v>
      </c>
      <c r="Q430" s="179">
        <f>Q373/RES_summary!Q$21</f>
        <v>18.357524341009061</v>
      </c>
    </row>
    <row r="431" spans="1:17" ht="12" customHeight="1" x14ac:dyDescent="0.25">
      <c r="A431" s="148" t="s">
        <v>60</v>
      </c>
      <c r="B431" s="156"/>
      <c r="C431" s="177">
        <f>C374/RES_summary!C$21</f>
        <v>14.833248959372085</v>
      </c>
      <c r="D431" s="177">
        <f>D374/RES_summary!D$21</f>
        <v>14.646172173347567</v>
      </c>
      <c r="E431" s="177">
        <f>E374/RES_summary!E$21</f>
        <v>14.969787555706541</v>
      </c>
      <c r="F431" s="177">
        <f>F374/RES_summary!F$21</f>
        <v>14.952729661441431</v>
      </c>
      <c r="G431" s="177">
        <f>G374/RES_summary!G$21</f>
        <v>13.598093010814642</v>
      </c>
      <c r="H431" s="177">
        <f>H374/RES_summary!H$21</f>
        <v>13.554894312505985</v>
      </c>
      <c r="I431" s="177">
        <f>I374/RES_summary!I$21</f>
        <v>13.387940326590455</v>
      </c>
      <c r="J431" s="177">
        <f>J374/RES_summary!J$21</f>
        <v>13.235837299234424</v>
      </c>
      <c r="K431" s="177">
        <f>K374/RES_summary!K$21</f>
        <v>12.117314638865631</v>
      </c>
      <c r="L431" s="177">
        <f>L374/RES_summary!L$21</f>
        <v>14.636331234921149</v>
      </c>
      <c r="M431" s="177">
        <f>M374/RES_summary!M$21</f>
        <v>0</v>
      </c>
      <c r="N431" s="177">
        <f>N374/RES_summary!N$21</f>
        <v>0</v>
      </c>
      <c r="O431" s="177">
        <f>O374/RES_summary!O$21</f>
        <v>15.945825148553938</v>
      </c>
      <c r="P431" s="177">
        <f>P374/RES_summary!P$21</f>
        <v>13.116832327348336</v>
      </c>
      <c r="Q431" s="177">
        <f>Q374/RES_summary!Q$21</f>
        <v>13.876411092653386</v>
      </c>
    </row>
    <row r="432" spans="1:17" ht="12" customHeight="1" x14ac:dyDescent="0.25">
      <c r="A432" s="148" t="s">
        <v>59</v>
      </c>
      <c r="B432" s="156"/>
      <c r="C432" s="177">
        <f>C375/RES_summary!C$21</f>
        <v>5.0725909274407091</v>
      </c>
      <c r="D432" s="177">
        <f>D375/RES_summary!D$21</f>
        <v>4.9577408105086285</v>
      </c>
      <c r="E432" s="177">
        <f>E375/RES_summary!E$21</f>
        <v>4.9346107326597846</v>
      </c>
      <c r="F432" s="177">
        <f>F375/RES_summary!F$21</f>
        <v>4.8978868801813027</v>
      </c>
      <c r="G432" s="177">
        <f>G375/RES_summary!G$21</f>
        <v>4.8170818800790718</v>
      </c>
      <c r="H432" s="177">
        <f>H375/RES_summary!H$21</f>
        <v>4.7393859437459263</v>
      </c>
      <c r="I432" s="177">
        <f>I375/RES_summary!I$21</f>
        <v>4.6760452658086491</v>
      </c>
      <c r="J432" s="177">
        <f>J375/RES_summary!J$21</f>
        <v>4.6106394033351004</v>
      </c>
      <c r="K432" s="177">
        <f>K375/RES_summary!K$21</f>
        <v>4.5643056650885727</v>
      </c>
      <c r="L432" s="177">
        <f>L375/RES_summary!L$21</f>
        <v>4.5553790874510707</v>
      </c>
      <c r="M432" s="177">
        <f>M375/RES_summary!M$21</f>
        <v>0</v>
      </c>
      <c r="N432" s="177">
        <f>N375/RES_summary!N$21</f>
        <v>0</v>
      </c>
      <c r="O432" s="177">
        <f>O375/RES_summary!O$21</f>
        <v>4.6560465342777153</v>
      </c>
      <c r="P432" s="177">
        <f>P375/RES_summary!P$21</f>
        <v>4.5231221188608233</v>
      </c>
      <c r="Q432" s="177">
        <f>Q375/RES_summary!Q$21</f>
        <v>4.4811132483556753</v>
      </c>
    </row>
    <row r="433" spans="1:17" ht="12" customHeight="1" x14ac:dyDescent="0.25">
      <c r="A433" s="158" t="s">
        <v>62</v>
      </c>
      <c r="B433" s="157"/>
      <c r="C433" s="178">
        <f>C376/RES_summary!C$21</f>
        <v>10.233537944196446</v>
      </c>
      <c r="D433" s="178">
        <f>D376/RES_summary!D$21</f>
        <v>10.213384792404026</v>
      </c>
      <c r="E433" s="178">
        <f>E376/RES_summary!E$21</f>
        <v>10.676001821242869</v>
      </c>
      <c r="F433" s="178">
        <f>F376/RES_summary!F$21</f>
        <v>10.335896176354421</v>
      </c>
      <c r="G433" s="178">
        <f>G376/RES_summary!G$21</f>
        <v>9.7768153004785923</v>
      </c>
      <c r="H433" s="178">
        <f>H376/RES_summary!H$21</f>
        <v>9.9170384548695552</v>
      </c>
      <c r="I433" s="178">
        <f>I376/RES_summary!I$21</f>
        <v>9.6522779385833442</v>
      </c>
      <c r="J433" s="178">
        <f>J376/RES_summary!J$21</f>
        <v>10.045990666900348</v>
      </c>
      <c r="K433" s="178">
        <f>K376/RES_summary!K$21</f>
        <v>9.6548036478978361</v>
      </c>
      <c r="L433" s="178">
        <f>L376/RES_summary!L$21</f>
        <v>10.440881612290504</v>
      </c>
      <c r="M433" s="178">
        <f>M376/RES_summary!M$21</f>
        <v>8.9955754301638375</v>
      </c>
      <c r="N433" s="178">
        <f>N376/RES_summary!N$21</f>
        <v>10.657981523711848</v>
      </c>
      <c r="O433" s="178">
        <f>O376/RES_summary!O$21</f>
        <v>11.472985211873221</v>
      </c>
      <c r="P433" s="178">
        <f>P376/RES_summary!P$21</f>
        <v>9.6968195862570337</v>
      </c>
      <c r="Q433" s="178">
        <f>Q376/RES_summary!Q$21</f>
        <v>10.205151782697614</v>
      </c>
    </row>
    <row r="434" spans="1:17" ht="12" customHeight="1" x14ac:dyDescent="0.25">
      <c r="A434" s="23" t="s">
        <v>57</v>
      </c>
      <c r="B434" s="156"/>
      <c r="C434" s="177">
        <f>C377/RES_summary!C$21</f>
        <v>0</v>
      </c>
      <c r="D434" s="177">
        <f>D377/RES_summary!D$21</f>
        <v>0</v>
      </c>
      <c r="E434" s="177">
        <f>E377/RES_summary!E$21</f>
        <v>0</v>
      </c>
      <c r="F434" s="177">
        <f>F377/RES_summary!F$21</f>
        <v>0</v>
      </c>
      <c r="G434" s="177">
        <f>G377/RES_summary!G$21</f>
        <v>0</v>
      </c>
      <c r="H434" s="177">
        <f>H377/RES_summary!H$21</f>
        <v>0</v>
      </c>
      <c r="I434" s="177">
        <f>I377/RES_summary!I$21</f>
        <v>0</v>
      </c>
      <c r="J434" s="177">
        <f>J377/RES_summary!J$21</f>
        <v>0</v>
      </c>
      <c r="K434" s="177">
        <f>K377/RES_summary!K$21</f>
        <v>0</v>
      </c>
      <c r="L434" s="177">
        <f>L377/RES_summary!L$21</f>
        <v>0</v>
      </c>
      <c r="M434" s="177">
        <f>M377/RES_summary!M$21</f>
        <v>0</v>
      </c>
      <c r="N434" s="177">
        <f>N377/RES_summary!N$21</f>
        <v>0</v>
      </c>
      <c r="O434" s="177">
        <f>O377/RES_summary!O$21</f>
        <v>0</v>
      </c>
      <c r="P434" s="177">
        <f>P377/RES_summary!P$21</f>
        <v>0</v>
      </c>
      <c r="Q434" s="177">
        <f>Q377/RES_summary!Q$21</f>
        <v>0</v>
      </c>
    </row>
    <row r="435" spans="1:17" ht="12" customHeight="1" x14ac:dyDescent="0.25">
      <c r="A435" s="29" t="s">
        <v>140</v>
      </c>
      <c r="B435" s="57"/>
      <c r="C435" s="176">
        <f>C378/RES_summary!C$21</f>
        <v>10.233537944196446</v>
      </c>
      <c r="D435" s="176">
        <f>D378/RES_summary!D$21</f>
        <v>10.213384792404026</v>
      </c>
      <c r="E435" s="176">
        <f>E378/RES_summary!E$21</f>
        <v>10.676001821242869</v>
      </c>
      <c r="F435" s="176">
        <f>F378/RES_summary!F$21</f>
        <v>10.335896176354421</v>
      </c>
      <c r="G435" s="176">
        <f>G378/RES_summary!G$21</f>
        <v>9.7768153004785923</v>
      </c>
      <c r="H435" s="176">
        <f>H378/RES_summary!H$21</f>
        <v>9.9170384548695552</v>
      </c>
      <c r="I435" s="176">
        <f>I378/RES_summary!I$21</f>
        <v>9.6522779385833442</v>
      </c>
      <c r="J435" s="176">
        <f>J378/RES_summary!J$21</f>
        <v>10.045990666900348</v>
      </c>
      <c r="K435" s="176">
        <f>K378/RES_summary!K$21</f>
        <v>9.6548036478978361</v>
      </c>
      <c r="L435" s="176">
        <f>L378/RES_summary!L$21</f>
        <v>10.440881612290504</v>
      </c>
      <c r="M435" s="176">
        <f>M378/RES_summary!M$21</f>
        <v>8.9955754301638375</v>
      </c>
      <c r="N435" s="176">
        <f>N378/RES_summary!N$21</f>
        <v>10.657981523711848</v>
      </c>
      <c r="O435" s="176">
        <f>O378/RES_summary!O$21</f>
        <v>11.472985211873221</v>
      </c>
      <c r="P435" s="176">
        <f>P378/RES_summary!P$21</f>
        <v>9.6968195862570337</v>
      </c>
      <c r="Q435" s="176">
        <f>Q378/RES_summary!Q$21</f>
        <v>10.205151782697614</v>
      </c>
    </row>
    <row r="437" spans="1:17" ht="12" customHeight="1" x14ac:dyDescent="0.25">
      <c r="A437" s="152" t="s">
        <v>185</v>
      </c>
      <c r="B437" s="168"/>
      <c r="C437" s="184">
        <f>C380/RES_summary!C$21</f>
        <v>124.02833385780592</v>
      </c>
      <c r="D437" s="184">
        <f>D380/RES_summary!D$21</f>
        <v>110.86151778776581</v>
      </c>
      <c r="E437" s="184">
        <f>E380/RES_summary!E$21</f>
        <v>119.35522222649777</v>
      </c>
      <c r="F437" s="184">
        <f>F380/RES_summary!F$21</f>
        <v>117.80479555099636</v>
      </c>
      <c r="G437" s="184">
        <f>G380/RES_summary!G$21</f>
        <v>116.25870252715688</v>
      </c>
      <c r="H437" s="184">
        <f>H380/RES_summary!H$21</f>
        <v>109.86156530937546</v>
      </c>
      <c r="I437" s="184">
        <f>I380/RES_summary!I$21</f>
        <v>96.172950793651651</v>
      </c>
      <c r="J437" s="184">
        <f>J380/RES_summary!J$21</f>
        <v>109.5735188911076</v>
      </c>
      <c r="K437" s="184">
        <f>K380/RES_summary!K$21</f>
        <v>104.84556816839803</v>
      </c>
      <c r="L437" s="184">
        <f>L380/RES_summary!L$21</f>
        <v>101.18941404285466</v>
      </c>
      <c r="M437" s="184">
        <f>M380/RES_summary!M$21</f>
        <v>81.948941626027491</v>
      </c>
      <c r="N437" s="184">
        <f>N380/RES_summary!N$21</f>
        <v>94.622422661354761</v>
      </c>
      <c r="O437" s="184">
        <f>O380/RES_summary!O$21</f>
        <v>100.81293156884996</v>
      </c>
      <c r="P437" s="184">
        <f>P380/RES_summary!P$21</f>
        <v>79.108017139246286</v>
      </c>
      <c r="Q437" s="184">
        <f>Q380/RES_summary!Q$21</f>
        <v>84.349741874267878</v>
      </c>
    </row>
    <row r="438" spans="1:17" ht="12" customHeight="1" x14ac:dyDescent="0.25">
      <c r="A438" s="158" t="s">
        <v>65</v>
      </c>
      <c r="B438" s="157"/>
      <c r="C438" s="178">
        <f>C381/RES_summary!C$21</f>
        <v>99.779015117998753</v>
      </c>
      <c r="D438" s="178">
        <f>D381/RES_summary!D$21</f>
        <v>86.702593939105569</v>
      </c>
      <c r="E438" s="178">
        <f>E381/RES_summary!E$21</f>
        <v>94.546807350426732</v>
      </c>
      <c r="F438" s="178">
        <f>F381/RES_summary!F$21</f>
        <v>93.412815354436063</v>
      </c>
      <c r="G438" s="178">
        <f>G381/RES_summary!G$21</f>
        <v>92.887049466498269</v>
      </c>
      <c r="H438" s="178">
        <f>H381/RES_summary!H$21</f>
        <v>86.45004327688477</v>
      </c>
      <c r="I438" s="178">
        <f>I381/RES_summary!I$21</f>
        <v>72.714728677704997</v>
      </c>
      <c r="J438" s="178">
        <f>J381/RES_summary!J$21</f>
        <v>86.004709663527962</v>
      </c>
      <c r="K438" s="178">
        <f>K381/RES_summary!K$21</f>
        <v>81.845301539423176</v>
      </c>
      <c r="L438" s="178">
        <f>L381/RES_summary!L$21</f>
        <v>78.149269050982866</v>
      </c>
      <c r="M438" s="178">
        <f>M381/RES_summary!M$21</f>
        <v>61.663629799919597</v>
      </c>
      <c r="N438" s="178">
        <f>N381/RES_summary!N$21</f>
        <v>71.296353276486101</v>
      </c>
      <c r="O438" s="178">
        <f>O381/RES_summary!O$21</f>
        <v>74.326341133598063</v>
      </c>
      <c r="P438" s="178">
        <f>P381/RES_summary!P$21</f>
        <v>55.866147300011157</v>
      </c>
      <c r="Q438" s="178">
        <f>Q381/RES_summary!Q$21</f>
        <v>59.597209835201987</v>
      </c>
    </row>
    <row r="439" spans="1:17" ht="12" customHeight="1" x14ac:dyDescent="0.25">
      <c r="A439" s="23" t="s">
        <v>166</v>
      </c>
      <c r="B439" s="156"/>
      <c r="C439" s="177">
        <f>C382/RES_summary!C$21</f>
        <v>97.787807914597892</v>
      </c>
      <c r="D439" s="177">
        <f>D382/RES_summary!D$21</f>
        <v>84.82756550139996</v>
      </c>
      <c r="E439" s="177">
        <f>E382/RES_summary!E$21</f>
        <v>91.870806433265727</v>
      </c>
      <c r="F439" s="177">
        <f>F382/RES_summary!F$21</f>
        <v>90.981872758194882</v>
      </c>
      <c r="G439" s="177">
        <f>G382/RES_summary!G$21</f>
        <v>91.349722670045551</v>
      </c>
      <c r="H439" s="177">
        <f>H382/RES_summary!H$21</f>
        <v>84.664155347403891</v>
      </c>
      <c r="I439" s="177">
        <f>I382/RES_summary!I$21</f>
        <v>71.207990797161656</v>
      </c>
      <c r="J439" s="177">
        <f>J382/RES_summary!J$21</f>
        <v>83.693791020553022</v>
      </c>
      <c r="K439" s="177">
        <f>K382/RES_summary!K$21</f>
        <v>80.252137299305019</v>
      </c>
      <c r="L439" s="177">
        <f>L382/RES_summary!L$21</f>
        <v>75.339110463951215</v>
      </c>
      <c r="M439" s="177">
        <f>M382/RES_summary!M$21</f>
        <v>60.563910852097834</v>
      </c>
      <c r="N439" s="177">
        <f>N382/RES_summary!N$21</f>
        <v>68.369980913797903</v>
      </c>
      <c r="O439" s="177">
        <f>O382/RES_summary!O$21</f>
        <v>70.416049523303172</v>
      </c>
      <c r="P439" s="177">
        <f>P382/RES_summary!P$21</f>
        <v>54.282208381851014</v>
      </c>
      <c r="Q439" s="177">
        <f>Q382/RES_summary!Q$21</f>
        <v>57.229443067971594</v>
      </c>
    </row>
    <row r="440" spans="1:17" ht="12" customHeight="1" x14ac:dyDescent="0.25">
      <c r="A440" s="23" t="s">
        <v>60</v>
      </c>
      <c r="B440" s="156"/>
      <c r="C440" s="177">
        <f>C383/RES_summary!C$21</f>
        <v>1.9912072034008492</v>
      </c>
      <c r="D440" s="177">
        <f>D383/RES_summary!D$21</f>
        <v>1.8750284377056032</v>
      </c>
      <c r="E440" s="177">
        <f>E383/RES_summary!E$21</f>
        <v>2.6760009171610086</v>
      </c>
      <c r="F440" s="177">
        <f>F383/RES_summary!F$21</f>
        <v>2.4309425962411764</v>
      </c>
      <c r="G440" s="177">
        <f>G383/RES_summary!G$21</f>
        <v>1.5373267964527082</v>
      </c>
      <c r="H440" s="177">
        <f>H383/RES_summary!H$21</f>
        <v>1.7858879294808674</v>
      </c>
      <c r="I440" s="177">
        <f>I383/RES_summary!I$21</f>
        <v>1.506737880543342</v>
      </c>
      <c r="J440" s="177">
        <f>J383/RES_summary!J$21</f>
        <v>2.3109186429749276</v>
      </c>
      <c r="K440" s="177">
        <f>K383/RES_summary!K$21</f>
        <v>1.5931642401181632</v>
      </c>
      <c r="L440" s="177">
        <f>L383/RES_summary!L$21</f>
        <v>2.810158587031645</v>
      </c>
      <c r="M440" s="177">
        <f>M383/RES_summary!M$21</f>
        <v>1.0997189478217653</v>
      </c>
      <c r="N440" s="177">
        <f>N383/RES_summary!N$21</f>
        <v>2.9263723626882001</v>
      </c>
      <c r="O440" s="177">
        <f>O383/RES_summary!O$21</f>
        <v>3.9102916102948915</v>
      </c>
      <c r="P440" s="177">
        <f>P383/RES_summary!P$21</f>
        <v>1.5839389181601473</v>
      </c>
      <c r="Q440" s="177">
        <f>Q383/RES_summary!Q$21</f>
        <v>2.367766767230389</v>
      </c>
    </row>
    <row r="441" spans="1:17" ht="12" customHeight="1" x14ac:dyDescent="0.25">
      <c r="A441" s="158" t="s">
        <v>112</v>
      </c>
      <c r="B441" s="157"/>
      <c r="C441" s="178">
        <f>C384/RES_summary!C$21</f>
        <v>0.57669374463007939</v>
      </c>
      <c r="D441" s="178">
        <f>D384/RES_summary!D$21</f>
        <v>0.66148481207614906</v>
      </c>
      <c r="E441" s="178">
        <f>E384/RES_summary!E$21</f>
        <v>0.46306988127683768</v>
      </c>
      <c r="F441" s="178">
        <f>F384/RES_summary!F$21</f>
        <v>0.53679163589278722</v>
      </c>
      <c r="G441" s="178">
        <f>G384/RES_summary!G$21</f>
        <v>0.64468947712188729</v>
      </c>
      <c r="H441" s="178">
        <f>H384/RES_summary!H$21</f>
        <v>0.66563499999636777</v>
      </c>
      <c r="I441" s="178">
        <f>I384/RES_summary!I$21</f>
        <v>0.56088767248281723</v>
      </c>
      <c r="J441" s="178">
        <f>J384/RES_summary!J$21</f>
        <v>1.1151663120832993</v>
      </c>
      <c r="K441" s="178">
        <f>K384/RES_summary!K$21</f>
        <v>0.95731403162740636</v>
      </c>
      <c r="L441" s="178">
        <f>L384/RES_summary!L$21</f>
        <v>1.0976274912269457</v>
      </c>
      <c r="M441" s="178">
        <f>M384/RES_summary!M$21</f>
        <v>0.66295942757578408</v>
      </c>
      <c r="N441" s="178">
        <f>N384/RES_summary!N$21</f>
        <v>1.2267608405756318</v>
      </c>
      <c r="O441" s="178">
        <f>O384/RES_summary!O$21</f>
        <v>1.2090618823627157</v>
      </c>
      <c r="P441" s="178">
        <f>P384/RES_summary!P$21</f>
        <v>0.68378998865687846</v>
      </c>
      <c r="Q441" s="178">
        <f>Q384/RES_summary!Q$21</f>
        <v>1.3484206993116805</v>
      </c>
    </row>
    <row r="442" spans="1:17" ht="12" customHeight="1" x14ac:dyDescent="0.25">
      <c r="A442" s="23" t="s">
        <v>60</v>
      </c>
      <c r="B442" s="156"/>
      <c r="C442" s="177">
        <f>C385/RES_summary!C$21</f>
        <v>0.57669374463007939</v>
      </c>
      <c r="D442" s="177">
        <f>D385/RES_summary!D$21</f>
        <v>0.66148481207614906</v>
      </c>
      <c r="E442" s="177">
        <f>E385/RES_summary!E$21</f>
        <v>0.46306988127683768</v>
      </c>
      <c r="F442" s="177">
        <f>F385/RES_summary!F$21</f>
        <v>0.53679163589278722</v>
      </c>
      <c r="G442" s="177">
        <f>G385/RES_summary!G$21</f>
        <v>0.64468947712188729</v>
      </c>
      <c r="H442" s="177">
        <f>H385/RES_summary!H$21</f>
        <v>0.66563499999636777</v>
      </c>
      <c r="I442" s="177">
        <f>I385/RES_summary!I$21</f>
        <v>0.56088767248281723</v>
      </c>
      <c r="J442" s="177">
        <f>J385/RES_summary!J$21</f>
        <v>1.1151663120832993</v>
      </c>
      <c r="K442" s="177">
        <f>K385/RES_summary!K$21</f>
        <v>0.95731403162740636</v>
      </c>
      <c r="L442" s="177">
        <f>L385/RES_summary!L$21</f>
        <v>1.0976274912269457</v>
      </c>
      <c r="M442" s="177">
        <f>M385/RES_summary!M$21</f>
        <v>0.66295942757578408</v>
      </c>
      <c r="N442" s="177">
        <f>N385/RES_summary!N$21</f>
        <v>1.2267608405756318</v>
      </c>
      <c r="O442" s="177">
        <f>O385/RES_summary!O$21</f>
        <v>1.2090618823627157</v>
      </c>
      <c r="P442" s="177">
        <f>P385/RES_summary!P$21</f>
        <v>0.68378998865687846</v>
      </c>
      <c r="Q442" s="177">
        <f>Q385/RES_summary!Q$21</f>
        <v>1.3484206993116805</v>
      </c>
    </row>
    <row r="443" spans="1:17" ht="12" customHeight="1" x14ac:dyDescent="0.25">
      <c r="A443" s="158" t="s">
        <v>63</v>
      </c>
      <c r="B443" s="157"/>
      <c r="C443" s="178">
        <f>C386/RES_summary!C$21</f>
        <v>15.150201975570059</v>
      </c>
      <c r="D443" s="178">
        <f>D386/RES_summary!D$21</f>
        <v>14.95837445589652</v>
      </c>
      <c r="E443" s="178">
        <f>E386/RES_summary!E$21</f>
        <v>15.383013968769866</v>
      </c>
      <c r="F443" s="178">
        <f>F386/RES_summary!F$21</f>
        <v>15.141274990256466</v>
      </c>
      <c r="G443" s="178">
        <f>G386/RES_summary!G$21</f>
        <v>14.451082671154623</v>
      </c>
      <c r="H443" s="178">
        <f>H386/RES_summary!H$21</f>
        <v>14.308675504637463</v>
      </c>
      <c r="I443" s="178">
        <f>I386/RES_summary!I$21</f>
        <v>14.644665813300774</v>
      </c>
      <c r="J443" s="178">
        <f>J386/RES_summary!J$21</f>
        <v>13.815809431784555</v>
      </c>
      <c r="K443" s="178">
        <f>K386/RES_summary!K$21</f>
        <v>13.738451763257688</v>
      </c>
      <c r="L443" s="178">
        <f>L386/RES_summary!L$21</f>
        <v>12.958857759631258</v>
      </c>
      <c r="M443" s="178">
        <f>M386/RES_summary!M$21</f>
        <v>11.880443589897183</v>
      </c>
      <c r="N443" s="178">
        <f>N386/RES_summary!N$21</f>
        <v>12.925118272587447</v>
      </c>
      <c r="O443" s="178">
        <f>O386/RES_summary!O$21</f>
        <v>15.401207860824092</v>
      </c>
      <c r="P443" s="178">
        <f>P386/RES_summary!P$21</f>
        <v>14.207110146641202</v>
      </c>
      <c r="Q443" s="178">
        <f>Q386/RES_summary!Q$21</f>
        <v>14.608241498252342</v>
      </c>
    </row>
    <row r="444" spans="1:17" ht="12" customHeight="1" x14ac:dyDescent="0.25">
      <c r="A444" s="167" t="s">
        <v>165</v>
      </c>
      <c r="B444" s="132"/>
      <c r="C444" s="183">
        <f>C387/RES_summary!C$21</f>
        <v>15.061591268467952</v>
      </c>
      <c r="D444" s="183">
        <f>D387/RES_summary!D$21</f>
        <v>13.810971327496437</v>
      </c>
      <c r="E444" s="183">
        <f>E387/RES_summary!E$21</f>
        <v>14.431691707669987</v>
      </c>
      <c r="F444" s="183">
        <f>F387/RES_summary!F$21</f>
        <v>13.684421431002285</v>
      </c>
      <c r="G444" s="183">
        <f>G387/RES_summary!G$21</f>
        <v>13.790733971245995</v>
      </c>
      <c r="H444" s="183">
        <f>H387/RES_summary!H$21</f>
        <v>13.423200993522826</v>
      </c>
      <c r="I444" s="183">
        <f>I387/RES_summary!I$21</f>
        <v>13.125648753880643</v>
      </c>
      <c r="J444" s="183">
        <f>J387/RES_summary!J$21</f>
        <v>13.485458401996762</v>
      </c>
      <c r="K444" s="183">
        <f>K387/RES_summary!K$21</f>
        <v>13.494535120108884</v>
      </c>
      <c r="L444" s="183">
        <f>L387/RES_summary!L$21</f>
        <v>12.190784843422632</v>
      </c>
      <c r="M444" s="183">
        <f>M387/RES_summary!M$21</f>
        <v>11.746190125862867</v>
      </c>
      <c r="N444" s="183">
        <f>N387/RES_summary!N$21</f>
        <v>12.895829451616947</v>
      </c>
      <c r="O444" s="183">
        <f>O387/RES_summary!O$21</f>
        <v>13.092042922952334</v>
      </c>
      <c r="P444" s="183">
        <f>P387/RES_summary!P$21</f>
        <v>12.867733995857732</v>
      </c>
      <c r="Q444" s="183">
        <f>Q387/RES_summary!Q$21</f>
        <v>12.709774815865726</v>
      </c>
    </row>
    <row r="445" spans="1:17" ht="12" customHeight="1" x14ac:dyDescent="0.25">
      <c r="A445" s="167" t="s">
        <v>164</v>
      </c>
      <c r="B445" s="132"/>
      <c r="C445" s="183">
        <f>C388/RES_summary!C$21</f>
        <v>14.95958010114216</v>
      </c>
      <c r="D445" s="183">
        <f>D388/RES_summary!D$21</f>
        <v>14.034451394704581</v>
      </c>
      <c r="E445" s="183">
        <f>E388/RES_summary!E$21</f>
        <v>14.425810471839464</v>
      </c>
      <c r="F445" s="183">
        <f>F388/RES_summary!F$21</f>
        <v>13.914477390215989</v>
      </c>
      <c r="G445" s="183">
        <f>G388/RES_summary!G$21</f>
        <v>13.939367456797086</v>
      </c>
      <c r="H445" s="183">
        <f>H388/RES_summary!H$21</f>
        <v>13.676607552804217</v>
      </c>
      <c r="I445" s="183">
        <f>I388/RES_summary!I$21</f>
        <v>13.448603439415974</v>
      </c>
      <c r="J445" s="183">
        <f>J388/RES_summary!J$21</f>
        <v>13.697356417040121</v>
      </c>
      <c r="K445" s="183">
        <f>K388/RES_summary!K$21</f>
        <v>13.697668680744474</v>
      </c>
      <c r="L445" s="183">
        <f>L388/RES_summary!L$21</f>
        <v>12.786583742771233</v>
      </c>
      <c r="M445" s="183">
        <f>M388/RES_summary!M$21</f>
        <v>12.070283863826088</v>
      </c>
      <c r="N445" s="183">
        <f>N388/RES_summary!N$21</f>
        <v>13.389652148815467</v>
      </c>
      <c r="O445" s="183">
        <f>O388/RES_summary!O$21</f>
        <v>13.44694850564205</v>
      </c>
      <c r="P445" s="183">
        <f>P388/RES_summary!P$21</f>
        <v>13.173758620963666</v>
      </c>
      <c r="Q445" s="183">
        <f>Q388/RES_summary!Q$21</f>
        <v>12.967989827672815</v>
      </c>
    </row>
    <row r="446" spans="1:17" ht="12" customHeight="1" x14ac:dyDescent="0.25">
      <c r="A446" s="166" t="s">
        <v>163</v>
      </c>
      <c r="B446" s="165"/>
      <c r="C446" s="182">
        <f>C389/RES_summary!C$21</f>
        <v>9.8063564541789123</v>
      </c>
      <c r="D446" s="182">
        <f>D389/RES_summary!D$21</f>
        <v>8.9922609947867649</v>
      </c>
      <c r="E446" s="182">
        <f>E389/RES_summary!E$21</f>
        <v>9.4079908787146689</v>
      </c>
      <c r="F446" s="182">
        <f>F389/RES_summary!F$21</f>
        <v>8.9313156205368838</v>
      </c>
      <c r="G446" s="182">
        <f>G389/RES_summary!G$21</f>
        <v>9.0150473400406828</v>
      </c>
      <c r="H446" s="182">
        <f>H389/RES_summary!H$21</f>
        <v>8.854406606245897</v>
      </c>
      <c r="I446" s="182">
        <f>I389/RES_summary!I$21</f>
        <v>8.7094389376808703</v>
      </c>
      <c r="J446" s="182">
        <f>J389/RES_summary!J$21</f>
        <v>9.0220372499942183</v>
      </c>
      <c r="K446" s="182">
        <f>K389/RES_summary!K$21</f>
        <v>9.0557897347232927</v>
      </c>
      <c r="L446" s="182">
        <f>L389/RES_summary!L$21</f>
        <v>8.1974695831446045</v>
      </c>
      <c r="M446" s="182">
        <f>M389/RES_summary!M$21</f>
        <v>7.9121374210502644</v>
      </c>
      <c r="N446" s="182">
        <f>N389/RES_summary!N$21</f>
        <v>8.9234992363365819</v>
      </c>
      <c r="O446" s="182">
        <f>O389/RES_summary!O$21</f>
        <v>8.7603293670260953</v>
      </c>
      <c r="P446" s="182">
        <f>P389/RES_summary!P$21</f>
        <v>8.5933489341484286</v>
      </c>
      <c r="Q446" s="182">
        <f>Q389/RES_summary!Q$21</f>
        <v>8.4591239552013242</v>
      </c>
    </row>
    <row r="447" spans="1:17" ht="12" customHeight="1" x14ac:dyDescent="0.25">
      <c r="A447" s="147" t="s">
        <v>59</v>
      </c>
      <c r="B447" s="164"/>
      <c r="C447" s="181">
        <f>C390/RES_summary!C$21</f>
        <v>5.1532236469632506</v>
      </c>
      <c r="D447" s="181">
        <f>D390/RES_summary!D$21</f>
        <v>5.0421903999178141</v>
      </c>
      <c r="E447" s="181">
        <f>E390/RES_summary!E$21</f>
        <v>5.0178195931247931</v>
      </c>
      <c r="F447" s="181">
        <f>F390/RES_summary!F$21</f>
        <v>4.9831617696791044</v>
      </c>
      <c r="G447" s="181">
        <f>G390/RES_summary!G$21</f>
        <v>4.9243201167564044</v>
      </c>
      <c r="H447" s="181">
        <f>H390/RES_summary!H$21</f>
        <v>4.8222009465583211</v>
      </c>
      <c r="I447" s="181">
        <f>I390/RES_summary!I$21</f>
        <v>4.7391645017351047</v>
      </c>
      <c r="J447" s="181">
        <f>J390/RES_summary!J$21</f>
        <v>4.6753191670459033</v>
      </c>
      <c r="K447" s="181">
        <f>K390/RES_summary!K$21</f>
        <v>4.6418789460211798</v>
      </c>
      <c r="L447" s="181">
        <f>L390/RES_summary!L$21</f>
        <v>4.5891141596266269</v>
      </c>
      <c r="M447" s="181">
        <f>M390/RES_summary!M$21</f>
        <v>4.1581464427758252</v>
      </c>
      <c r="N447" s="181">
        <f>N390/RES_summary!N$21</f>
        <v>4.4661529124788855</v>
      </c>
      <c r="O447" s="181">
        <f>O390/RES_summary!O$21</f>
        <v>4.6866191386159537</v>
      </c>
      <c r="P447" s="181">
        <f>P390/RES_summary!P$21</f>
        <v>4.5804096868152353</v>
      </c>
      <c r="Q447" s="181">
        <f>Q390/RES_summary!Q$21</f>
        <v>4.5088658724714898</v>
      </c>
    </row>
    <row r="448" spans="1:17" ht="12" customHeight="1" x14ac:dyDescent="0.25">
      <c r="A448" s="163" t="s">
        <v>142</v>
      </c>
      <c r="B448" s="162"/>
      <c r="C448" s="180">
        <f>C391/RES_summary!C$21</f>
        <v>16.370599500019996</v>
      </c>
      <c r="D448" s="180">
        <f>D391/RES_summary!D$21</f>
        <v>16.258747231983008</v>
      </c>
      <c r="E448" s="180">
        <f>E391/RES_summary!E$21</f>
        <v>16.693766756586662</v>
      </c>
      <c r="F448" s="180">
        <f>F391/RES_summary!F$21</f>
        <v>16.786820849856412</v>
      </c>
      <c r="G448" s="180">
        <f>G391/RES_summary!G$21</f>
        <v>15.439406705821632</v>
      </c>
      <c r="H448" s="180">
        <f>H391/RES_summary!H$21</f>
        <v>15.426807998357127</v>
      </c>
      <c r="I448" s="180">
        <f>I391/RES_summary!I$21</f>
        <v>15.333204480752077</v>
      </c>
      <c r="J448" s="180">
        <f>J391/RES_summary!J$21</f>
        <v>15.292930926418276</v>
      </c>
      <c r="K448" s="180">
        <f>K391/RES_summary!K$21</f>
        <v>14.063442427280714</v>
      </c>
      <c r="L448" s="180">
        <f>L391/RES_summary!L$21</f>
        <v>16.915984031777779</v>
      </c>
      <c r="M448" s="180">
        <f>M391/RES_summary!M$21</f>
        <v>0</v>
      </c>
      <c r="N448" s="180">
        <f>N391/RES_summary!N$21</f>
        <v>0</v>
      </c>
      <c r="O448" s="180">
        <f>O391/RES_summary!O$21</f>
        <v>18.717665205633665</v>
      </c>
      <c r="P448" s="180">
        <f>P391/RES_summary!P$21</f>
        <v>15.59397751206777</v>
      </c>
      <c r="Q448" s="180">
        <f>Q391/RES_summary!Q$21</f>
        <v>16.576434248758268</v>
      </c>
    </row>
    <row r="449" spans="1:17" ht="12" customHeight="1" x14ac:dyDescent="0.25">
      <c r="A449" s="161" t="s">
        <v>141</v>
      </c>
      <c r="B449" s="160"/>
      <c r="C449" s="179">
        <f>C392/RES_summary!C$21</f>
        <v>15.794097542148577</v>
      </c>
      <c r="D449" s="179">
        <f>D392/RES_summary!D$21</f>
        <v>15.610396956942195</v>
      </c>
      <c r="E449" s="179">
        <f>E392/RES_summary!E$21</f>
        <v>15.867068165471338</v>
      </c>
      <c r="F449" s="179">
        <f>F392/RES_summary!F$21</f>
        <v>15.895876260840048</v>
      </c>
      <c r="G449" s="179">
        <f>G392/RES_summary!G$21</f>
        <v>14.956288824413981</v>
      </c>
      <c r="H449" s="179">
        <f>H392/RES_summary!H$21</f>
        <v>14.90117974190488</v>
      </c>
      <c r="I449" s="179">
        <f>I392/RES_summary!I$21</f>
        <v>14.826800240960768</v>
      </c>
      <c r="J449" s="179">
        <f>J392/RES_summary!J$21</f>
        <v>14.694190104293941</v>
      </c>
      <c r="K449" s="179">
        <f>K392/RES_summary!K$21</f>
        <v>13.868589233808736</v>
      </c>
      <c r="L449" s="179">
        <f>L392/RES_summary!L$21</f>
        <v>15.680458216978671</v>
      </c>
      <c r="M449" s="179">
        <f>M392/RES_summary!M$21</f>
        <v>0</v>
      </c>
      <c r="N449" s="179">
        <f>N392/RES_summary!N$21</f>
        <v>0</v>
      </c>
      <c r="O449" s="179">
        <f>O392/RES_summary!O$21</f>
        <v>16.929478401358701</v>
      </c>
      <c r="P449" s="179">
        <f>P392/RES_summary!P$21</f>
        <v>14.782443266659246</v>
      </c>
      <c r="Q449" s="179">
        <f>Q392/RES_summary!Q$21</f>
        <v>15.328637217421964</v>
      </c>
    </row>
    <row r="450" spans="1:17" ht="12" customHeight="1" x14ac:dyDescent="0.25">
      <c r="A450" s="148" t="s">
        <v>60</v>
      </c>
      <c r="B450" s="156"/>
      <c r="C450" s="177">
        <f>C393/RES_summary!C$21</f>
        <v>10.640889675013231</v>
      </c>
      <c r="D450" s="177">
        <f>D393/RES_summary!D$21</f>
        <v>10.568211684947208</v>
      </c>
      <c r="E450" s="177">
        <f>E393/RES_summary!E$21</f>
        <v>10.84926006674406</v>
      </c>
      <c r="F450" s="177">
        <f>F393/RES_summary!F$21</f>
        <v>10.912716229366318</v>
      </c>
      <c r="G450" s="177">
        <f>G393/RES_summary!G$21</f>
        <v>10.031965410272075</v>
      </c>
      <c r="H450" s="177">
        <f>H393/RES_summary!H$21</f>
        <v>10.078977341660384</v>
      </c>
      <c r="I450" s="177">
        <f>I393/RES_summary!I$21</f>
        <v>10.087516190432034</v>
      </c>
      <c r="J450" s="177">
        <f>J393/RES_summary!J$21</f>
        <v>10.01907720221009</v>
      </c>
      <c r="K450" s="177">
        <f>K393/RES_summary!K$21</f>
        <v>9.2268705515255114</v>
      </c>
      <c r="L450" s="177">
        <f>L393/RES_summary!L$21</f>
        <v>11.091628344111658</v>
      </c>
      <c r="M450" s="177">
        <f>M393/RES_summary!M$21</f>
        <v>0</v>
      </c>
      <c r="N450" s="177">
        <f>N393/RES_summary!N$21</f>
        <v>0</v>
      </c>
      <c r="O450" s="177">
        <f>O393/RES_summary!O$21</f>
        <v>12.242995968301299</v>
      </c>
      <c r="P450" s="177">
        <f>P393/RES_summary!P$21</f>
        <v>10.201959409267813</v>
      </c>
      <c r="Q450" s="177">
        <f>Q393/RES_summary!Q$21</f>
        <v>10.819523656862534</v>
      </c>
    </row>
    <row r="451" spans="1:17" ht="12" customHeight="1" x14ac:dyDescent="0.25">
      <c r="A451" s="148" t="s">
        <v>59</v>
      </c>
      <c r="B451" s="156"/>
      <c r="C451" s="177">
        <f>C394/RES_summary!C$21</f>
        <v>5.1532078671353494</v>
      </c>
      <c r="D451" s="177">
        <f>D394/RES_summary!D$21</f>
        <v>5.0421852719949847</v>
      </c>
      <c r="E451" s="177">
        <f>E394/RES_summary!E$21</f>
        <v>5.0178080987272793</v>
      </c>
      <c r="F451" s="177">
        <f>F394/RES_summary!F$21</f>
        <v>4.983160031473731</v>
      </c>
      <c r="G451" s="177">
        <f>G394/RES_summary!G$21</f>
        <v>4.9243234141419068</v>
      </c>
      <c r="H451" s="177">
        <f>H394/RES_summary!H$21</f>
        <v>4.8222024002444952</v>
      </c>
      <c r="I451" s="177">
        <f>I394/RES_summary!I$21</f>
        <v>4.7392840505287337</v>
      </c>
      <c r="J451" s="177">
        <f>J394/RES_summary!J$21</f>
        <v>4.6751129020838524</v>
      </c>
      <c r="K451" s="177">
        <f>K394/RES_summary!K$21</f>
        <v>4.6417186822832228</v>
      </c>
      <c r="L451" s="177">
        <f>L394/RES_summary!L$21</f>
        <v>4.5888298728670112</v>
      </c>
      <c r="M451" s="177">
        <f>M394/RES_summary!M$21</f>
        <v>0</v>
      </c>
      <c r="N451" s="177">
        <f>N394/RES_summary!N$21</f>
        <v>0</v>
      </c>
      <c r="O451" s="177">
        <f>O394/RES_summary!O$21</f>
        <v>4.6864824330574057</v>
      </c>
      <c r="P451" s="177">
        <f>P394/RES_summary!P$21</f>
        <v>4.5804838573914317</v>
      </c>
      <c r="Q451" s="177">
        <f>Q394/RES_summary!Q$21</f>
        <v>4.5091135605594275</v>
      </c>
    </row>
    <row r="452" spans="1:17" ht="12" customHeight="1" x14ac:dyDescent="0.25">
      <c r="A452" s="158" t="s">
        <v>62</v>
      </c>
      <c r="B452" s="157"/>
      <c r="C452" s="178">
        <f>C395/RES_summary!C$21</f>
        <v>8.5224230196070341</v>
      </c>
      <c r="D452" s="178">
        <f>D395/RES_summary!D$21</f>
        <v>8.5390645806875725</v>
      </c>
      <c r="E452" s="178">
        <f>E395/RES_summary!E$21</f>
        <v>8.9623310260243265</v>
      </c>
      <c r="F452" s="178">
        <f>F395/RES_summary!F$21</f>
        <v>8.7139135704110409</v>
      </c>
      <c r="G452" s="178">
        <f>G395/RES_summary!G$21</f>
        <v>8.2758809123821226</v>
      </c>
      <c r="H452" s="178">
        <f>H395/RES_summary!H$21</f>
        <v>8.4372115278568884</v>
      </c>
      <c r="I452" s="178">
        <f>I395/RES_summary!I$21</f>
        <v>8.2526686301630772</v>
      </c>
      <c r="J452" s="178">
        <f>J395/RES_summary!J$21</f>
        <v>8.6378334837117858</v>
      </c>
      <c r="K452" s="178">
        <f>K395/RES_summary!K$21</f>
        <v>8.3045008340897546</v>
      </c>
      <c r="L452" s="178">
        <f>L395/RES_summary!L$21</f>
        <v>8.9836597410135912</v>
      </c>
      <c r="M452" s="178">
        <f>M395/RES_summary!M$21</f>
        <v>7.7419088086349266</v>
      </c>
      <c r="N452" s="178">
        <f>N395/RES_summary!N$21</f>
        <v>9.1741902717055659</v>
      </c>
      <c r="O452" s="178">
        <f>O395/RES_summary!O$21</f>
        <v>9.8763206920650841</v>
      </c>
      <c r="P452" s="178">
        <f>P395/RES_summary!P$21</f>
        <v>8.3509697039370483</v>
      </c>
      <c r="Q452" s="178">
        <f>Q395/RES_summary!Q$21</f>
        <v>8.7958698415018688</v>
      </c>
    </row>
    <row r="453" spans="1:17" ht="12" customHeight="1" x14ac:dyDescent="0.25">
      <c r="A453" s="23" t="s">
        <v>57</v>
      </c>
      <c r="B453" s="156"/>
      <c r="C453" s="177">
        <f>C396/RES_summary!C$21</f>
        <v>0</v>
      </c>
      <c r="D453" s="177">
        <f>D396/RES_summary!D$21</f>
        <v>0</v>
      </c>
      <c r="E453" s="177">
        <f>E396/RES_summary!E$21</f>
        <v>0</v>
      </c>
      <c r="F453" s="177">
        <f>F396/RES_summary!F$21</f>
        <v>0</v>
      </c>
      <c r="G453" s="177">
        <f>G396/RES_summary!G$21</f>
        <v>0</v>
      </c>
      <c r="H453" s="177">
        <f>H396/RES_summary!H$21</f>
        <v>0</v>
      </c>
      <c r="I453" s="177">
        <f>I396/RES_summary!I$21</f>
        <v>0</v>
      </c>
      <c r="J453" s="177">
        <f>J396/RES_summary!J$21</f>
        <v>0</v>
      </c>
      <c r="K453" s="177">
        <f>K396/RES_summary!K$21</f>
        <v>0</v>
      </c>
      <c r="L453" s="177">
        <f>L396/RES_summary!L$21</f>
        <v>0</v>
      </c>
      <c r="M453" s="177">
        <f>M396/RES_summary!M$21</f>
        <v>0</v>
      </c>
      <c r="N453" s="177">
        <f>N396/RES_summary!N$21</f>
        <v>0</v>
      </c>
      <c r="O453" s="177">
        <f>O396/RES_summary!O$21</f>
        <v>0</v>
      </c>
      <c r="P453" s="177">
        <f>P396/RES_summary!P$21</f>
        <v>0</v>
      </c>
      <c r="Q453" s="177">
        <f>Q396/RES_summary!Q$21</f>
        <v>0</v>
      </c>
    </row>
    <row r="454" spans="1:17" ht="12" customHeight="1" x14ac:dyDescent="0.25">
      <c r="A454" s="29" t="s">
        <v>140</v>
      </c>
      <c r="B454" s="57"/>
      <c r="C454" s="176">
        <f>C397/RES_summary!C$21</f>
        <v>8.5224230196070341</v>
      </c>
      <c r="D454" s="176">
        <f>D397/RES_summary!D$21</f>
        <v>8.5390645806875725</v>
      </c>
      <c r="E454" s="176">
        <f>E397/RES_summary!E$21</f>
        <v>8.9623310260243265</v>
      </c>
      <c r="F454" s="176">
        <f>F397/RES_summary!F$21</f>
        <v>8.7139135704110409</v>
      </c>
      <c r="G454" s="176">
        <f>G397/RES_summary!G$21</f>
        <v>8.2758809123821226</v>
      </c>
      <c r="H454" s="176">
        <f>H397/RES_summary!H$21</f>
        <v>8.4372115278568884</v>
      </c>
      <c r="I454" s="176">
        <f>I397/RES_summary!I$21</f>
        <v>8.2526686301630772</v>
      </c>
      <c r="J454" s="176">
        <f>J397/RES_summary!J$21</f>
        <v>8.6378334837117858</v>
      </c>
      <c r="K454" s="176">
        <f>K397/RES_summary!K$21</f>
        <v>8.3045008340897546</v>
      </c>
      <c r="L454" s="176">
        <f>L397/RES_summary!L$21</f>
        <v>8.9836597410135912</v>
      </c>
      <c r="M454" s="176">
        <f>M397/RES_summary!M$21</f>
        <v>7.7419088086349266</v>
      </c>
      <c r="N454" s="176">
        <f>N397/RES_summary!N$21</f>
        <v>9.1741902717055659</v>
      </c>
      <c r="O454" s="176">
        <f>O397/RES_summary!O$21</f>
        <v>9.8763206920650841</v>
      </c>
      <c r="P454" s="176">
        <f>P397/RES_summary!P$21</f>
        <v>8.3509697039370483</v>
      </c>
      <c r="Q454" s="176">
        <f>Q397/RES_summary!Q$21</f>
        <v>8.7958698415018688</v>
      </c>
    </row>
    <row r="456" spans="1:17" ht="12" customHeight="1" x14ac:dyDescent="0.25">
      <c r="A456" s="152" t="s">
        <v>184</v>
      </c>
      <c r="B456" s="168"/>
      <c r="C456" s="184">
        <f>C399/RES_summary!C$21</f>
        <v>46.486530491374936</v>
      </c>
      <c r="D456" s="184">
        <f>D399/RES_summary!D$21</f>
        <v>37.795424593762576</v>
      </c>
      <c r="E456" s="184">
        <f>E399/RES_summary!E$21</f>
        <v>40.860561247824918</v>
      </c>
      <c r="F456" s="184">
        <f>F399/RES_summary!F$21</f>
        <v>39.75411788544308</v>
      </c>
      <c r="G456" s="184">
        <f>G399/RES_summary!G$21</f>
        <v>40.145417900718236</v>
      </c>
      <c r="H456" s="184">
        <f>H399/RES_summary!H$21</f>
        <v>36.752536343693833</v>
      </c>
      <c r="I456" s="184">
        <f>I399/RES_summary!I$21</f>
        <v>29.883086078312243</v>
      </c>
      <c r="J456" s="184">
        <f>J399/RES_summary!J$21</f>
        <v>37.618802898799451</v>
      </c>
      <c r="K456" s="184">
        <f>K399/RES_summary!K$21</f>
        <v>34.853671557520741</v>
      </c>
      <c r="L456" s="184">
        <f>L399/RES_summary!L$21</f>
        <v>33.530594559078786</v>
      </c>
      <c r="M456" s="184">
        <f>M399/RES_summary!M$21</f>
        <v>28.041439249404814</v>
      </c>
      <c r="N456" s="184">
        <f>N399/RES_summary!N$21</f>
        <v>31.545987490231152</v>
      </c>
      <c r="O456" s="184">
        <f>O399/RES_summary!O$21</f>
        <v>30.119501258377664</v>
      </c>
      <c r="P456" s="184">
        <f>P399/RES_summary!P$21</f>
        <v>23.335822326838862</v>
      </c>
      <c r="Q456" s="184">
        <f>Q399/RES_summary!Q$21</f>
        <v>24.311091055827134</v>
      </c>
    </row>
    <row r="457" spans="1:17" ht="12" customHeight="1" x14ac:dyDescent="0.25">
      <c r="A457" s="158" t="s">
        <v>65</v>
      </c>
      <c r="B457" s="157"/>
      <c r="C457" s="178">
        <f>C400/RES_summary!C$21</f>
        <v>39.884090002947389</v>
      </c>
      <c r="D457" s="178">
        <f>D400/RES_summary!D$21</f>
        <v>34.33761817870532</v>
      </c>
      <c r="E457" s="178">
        <f>E400/RES_summary!E$21</f>
        <v>36.989062991144017</v>
      </c>
      <c r="F457" s="178">
        <f>F400/RES_summary!F$21</f>
        <v>36.407197867109801</v>
      </c>
      <c r="G457" s="178">
        <f>G400/RES_summary!G$21</f>
        <v>36.354971481918973</v>
      </c>
      <c r="H457" s="178">
        <f>H400/RES_summary!H$21</f>
        <v>33.743744277571537</v>
      </c>
      <c r="I457" s="178">
        <f>I400/RES_summary!I$21</f>
        <v>28.306535229547116</v>
      </c>
      <c r="J457" s="178">
        <f>J400/RES_summary!J$21</f>
        <v>32.91313227785556</v>
      </c>
      <c r="K457" s="178">
        <f>K400/RES_summary!K$21</f>
        <v>31.444532134498537</v>
      </c>
      <c r="L457" s="178">
        <f>L400/RES_summary!L$21</f>
        <v>29.122016414469886</v>
      </c>
      <c r="M457" s="178">
        <f>M400/RES_summary!M$21</f>
        <v>23.466144733041656</v>
      </c>
      <c r="N457" s="178">
        <f>N400/RES_summary!N$21</f>
        <v>25.884181996980782</v>
      </c>
      <c r="O457" s="178">
        <f>O400/RES_summary!O$21</f>
        <v>26.866711835431314</v>
      </c>
      <c r="P457" s="178">
        <f>P400/RES_summary!P$21</f>
        <v>20.667465593882255</v>
      </c>
      <c r="Q457" s="178">
        <f>Q400/RES_summary!Q$21</f>
        <v>21.622748554220763</v>
      </c>
    </row>
    <row r="458" spans="1:17" ht="12" customHeight="1" x14ac:dyDescent="0.25">
      <c r="A458" s="23" t="s">
        <v>166</v>
      </c>
      <c r="B458" s="156"/>
      <c r="C458" s="177">
        <f>C401/RES_summary!C$21</f>
        <v>39.884090002947389</v>
      </c>
      <c r="D458" s="177">
        <f>D401/RES_summary!D$21</f>
        <v>34.33761817870532</v>
      </c>
      <c r="E458" s="177">
        <f>E401/RES_summary!E$21</f>
        <v>36.989062991144017</v>
      </c>
      <c r="F458" s="177">
        <f>F401/RES_summary!F$21</f>
        <v>36.407197867109801</v>
      </c>
      <c r="G458" s="177">
        <f>G401/RES_summary!G$21</f>
        <v>36.354971481918973</v>
      </c>
      <c r="H458" s="177">
        <f>H401/RES_summary!H$21</f>
        <v>33.743744277571537</v>
      </c>
      <c r="I458" s="177">
        <f>I401/RES_summary!I$21</f>
        <v>28.306535229547116</v>
      </c>
      <c r="J458" s="177">
        <f>J401/RES_summary!J$21</f>
        <v>32.91313227785556</v>
      </c>
      <c r="K458" s="177">
        <f>K401/RES_summary!K$21</f>
        <v>31.444532134498537</v>
      </c>
      <c r="L458" s="177">
        <f>L401/RES_summary!L$21</f>
        <v>29.122016414469886</v>
      </c>
      <c r="M458" s="177">
        <f>M401/RES_summary!M$21</f>
        <v>23.466144733041656</v>
      </c>
      <c r="N458" s="177">
        <f>N401/RES_summary!N$21</f>
        <v>25.884181996980782</v>
      </c>
      <c r="O458" s="177">
        <f>O401/RES_summary!O$21</f>
        <v>26.866711835431314</v>
      </c>
      <c r="P458" s="177">
        <f>P401/RES_summary!P$21</f>
        <v>20.667465593882255</v>
      </c>
      <c r="Q458" s="177">
        <f>Q401/RES_summary!Q$21</f>
        <v>21.622748554220763</v>
      </c>
    </row>
    <row r="459" spans="1:17" ht="12" customHeight="1" x14ac:dyDescent="0.25">
      <c r="A459" s="23" t="s">
        <v>60</v>
      </c>
      <c r="B459" s="156"/>
      <c r="C459" s="177">
        <f>C402/RES_summary!C$21</f>
        <v>0</v>
      </c>
      <c r="D459" s="177">
        <f>D402/RES_summary!D$21</f>
        <v>0</v>
      </c>
      <c r="E459" s="177">
        <f>E402/RES_summary!E$21</f>
        <v>0</v>
      </c>
      <c r="F459" s="177">
        <f>F402/RES_summary!F$21</f>
        <v>0</v>
      </c>
      <c r="G459" s="177">
        <f>G402/RES_summary!G$21</f>
        <v>0</v>
      </c>
      <c r="H459" s="177">
        <f>H402/RES_summary!H$21</f>
        <v>0</v>
      </c>
      <c r="I459" s="177">
        <f>I402/RES_summary!I$21</f>
        <v>0</v>
      </c>
      <c r="J459" s="177">
        <f>J402/RES_summary!J$21</f>
        <v>0</v>
      </c>
      <c r="K459" s="177">
        <f>K402/RES_summary!K$21</f>
        <v>0</v>
      </c>
      <c r="L459" s="177">
        <f>L402/RES_summary!L$21</f>
        <v>0</v>
      </c>
      <c r="M459" s="177">
        <f>M402/RES_summary!M$21</f>
        <v>0</v>
      </c>
      <c r="N459" s="177">
        <f>N402/RES_summary!N$21</f>
        <v>0</v>
      </c>
      <c r="O459" s="177">
        <f>O402/RES_summary!O$21</f>
        <v>0</v>
      </c>
      <c r="P459" s="177">
        <f>P402/RES_summary!P$21</f>
        <v>0</v>
      </c>
      <c r="Q459" s="177">
        <f>Q402/RES_summary!Q$21</f>
        <v>0</v>
      </c>
    </row>
    <row r="460" spans="1:17" ht="12" customHeight="1" x14ac:dyDescent="0.25">
      <c r="A460" s="158" t="s">
        <v>112</v>
      </c>
      <c r="B460" s="157"/>
      <c r="C460" s="178">
        <f>C403/RES_summary!C$21</f>
        <v>0</v>
      </c>
      <c r="D460" s="178">
        <f>D403/RES_summary!D$21</f>
        <v>0</v>
      </c>
      <c r="E460" s="178">
        <f>E403/RES_summary!E$21</f>
        <v>0</v>
      </c>
      <c r="F460" s="178">
        <f>F403/RES_summary!F$21</f>
        <v>0</v>
      </c>
      <c r="G460" s="178">
        <f>G403/RES_summary!G$21</f>
        <v>0</v>
      </c>
      <c r="H460" s="178">
        <f>H403/RES_summary!H$21</f>
        <v>0</v>
      </c>
      <c r="I460" s="178">
        <f>I403/RES_summary!I$21</f>
        <v>0</v>
      </c>
      <c r="J460" s="178">
        <f>J403/RES_summary!J$21</f>
        <v>0</v>
      </c>
      <c r="K460" s="178">
        <f>K403/RES_summary!K$21</f>
        <v>0</v>
      </c>
      <c r="L460" s="178">
        <f>L403/RES_summary!L$21</f>
        <v>0</v>
      </c>
      <c r="M460" s="178">
        <f>M403/RES_summary!M$21</f>
        <v>0</v>
      </c>
      <c r="N460" s="178">
        <f>N403/RES_summary!N$21</f>
        <v>0</v>
      </c>
      <c r="O460" s="178">
        <f>O403/RES_summary!O$21</f>
        <v>0</v>
      </c>
      <c r="P460" s="178">
        <f>P403/RES_summary!P$21</f>
        <v>0</v>
      </c>
      <c r="Q460" s="178">
        <f>Q403/RES_summary!Q$21</f>
        <v>0</v>
      </c>
    </row>
    <row r="461" spans="1:17" ht="12" customHeight="1" x14ac:dyDescent="0.25">
      <c r="A461" s="23" t="s">
        <v>60</v>
      </c>
      <c r="B461" s="156"/>
      <c r="C461" s="177">
        <f>C404/RES_summary!C$21</f>
        <v>0</v>
      </c>
      <c r="D461" s="177">
        <f>D404/RES_summary!D$21</f>
        <v>0</v>
      </c>
      <c r="E461" s="177">
        <f>E404/RES_summary!E$21</f>
        <v>0</v>
      </c>
      <c r="F461" s="177">
        <f>F404/RES_summary!F$21</f>
        <v>0</v>
      </c>
      <c r="G461" s="177">
        <f>G404/RES_summary!G$21</f>
        <v>0</v>
      </c>
      <c r="H461" s="177">
        <f>H404/RES_summary!H$21</f>
        <v>0</v>
      </c>
      <c r="I461" s="177">
        <f>I404/RES_summary!I$21</f>
        <v>0</v>
      </c>
      <c r="J461" s="177">
        <f>J404/RES_summary!J$21</f>
        <v>0</v>
      </c>
      <c r="K461" s="177">
        <f>K404/RES_summary!K$21</f>
        <v>0</v>
      </c>
      <c r="L461" s="177">
        <f>L404/RES_summary!L$21</f>
        <v>0</v>
      </c>
      <c r="M461" s="177">
        <f>M404/RES_summary!M$21</f>
        <v>0</v>
      </c>
      <c r="N461" s="177">
        <f>N404/RES_summary!N$21</f>
        <v>0</v>
      </c>
      <c r="O461" s="177">
        <f>O404/RES_summary!O$21</f>
        <v>0</v>
      </c>
      <c r="P461" s="177">
        <f>P404/RES_summary!P$21</f>
        <v>0</v>
      </c>
      <c r="Q461" s="177">
        <f>Q404/RES_summary!Q$21</f>
        <v>0</v>
      </c>
    </row>
    <row r="462" spans="1:17" ht="12" customHeight="1" x14ac:dyDescent="0.25">
      <c r="A462" s="158" t="s">
        <v>63</v>
      </c>
      <c r="B462" s="157"/>
      <c r="C462" s="178">
        <f>C405/RES_summary!C$21</f>
        <v>6.6024404884275469</v>
      </c>
      <c r="D462" s="178">
        <f>D405/RES_summary!D$21</f>
        <v>3.4578064150572598</v>
      </c>
      <c r="E462" s="178">
        <f>E405/RES_summary!E$21</f>
        <v>3.8714982566808969</v>
      </c>
      <c r="F462" s="178">
        <f>F405/RES_summary!F$21</f>
        <v>3.3469200183332752</v>
      </c>
      <c r="G462" s="178">
        <f>G405/RES_summary!G$21</f>
        <v>3.7904464187992652</v>
      </c>
      <c r="H462" s="178">
        <f>H405/RES_summary!H$21</f>
        <v>3.0087920661222936</v>
      </c>
      <c r="I462" s="178">
        <f>I405/RES_summary!I$21</f>
        <v>1.5765508487651267</v>
      </c>
      <c r="J462" s="178">
        <f>J405/RES_summary!J$21</f>
        <v>4.7056706209438914</v>
      </c>
      <c r="K462" s="178">
        <f>K405/RES_summary!K$21</f>
        <v>3.4091394230222032</v>
      </c>
      <c r="L462" s="178">
        <f>L405/RES_summary!L$21</f>
        <v>4.408578144608903</v>
      </c>
      <c r="M462" s="178">
        <f>M405/RES_summary!M$21</f>
        <v>4.5752945163631571</v>
      </c>
      <c r="N462" s="178">
        <f>N405/RES_summary!N$21</f>
        <v>5.6618054932503705</v>
      </c>
      <c r="O462" s="178">
        <f>O405/RES_summary!O$21</f>
        <v>3.2527894229463516</v>
      </c>
      <c r="P462" s="178">
        <f>P405/RES_summary!P$21</f>
        <v>2.6683567329566098</v>
      </c>
      <c r="Q462" s="178">
        <f>Q405/RES_summary!Q$21</f>
        <v>2.6883425016063724</v>
      </c>
    </row>
    <row r="463" spans="1:17" ht="12" customHeight="1" x14ac:dyDescent="0.25">
      <c r="A463" s="167" t="s">
        <v>165</v>
      </c>
      <c r="B463" s="132"/>
      <c r="C463" s="183">
        <f>C406/RES_summary!C$21</f>
        <v>7.2069553857529902</v>
      </c>
      <c r="D463" s="183">
        <f>D406/RES_summary!D$21</f>
        <v>6.5653191492703744</v>
      </c>
      <c r="E463" s="183">
        <f>E406/RES_summary!E$21</f>
        <v>6.8211911134752867</v>
      </c>
      <c r="F463" s="183">
        <f>F406/RES_summary!F$21</f>
        <v>6.4257312065878809</v>
      </c>
      <c r="G463" s="183">
        <f>G406/RES_summary!G$21</f>
        <v>6.4398678818703399</v>
      </c>
      <c r="H463" s="183">
        <f>H406/RES_summary!H$21</f>
        <v>6.2311736064835923</v>
      </c>
      <c r="I463" s="183">
        <f>I406/RES_summary!I$21</f>
        <v>6.0639837008557924</v>
      </c>
      <c r="J463" s="183">
        <f>J406/RES_summary!J$21</f>
        <v>6.1870469366342453</v>
      </c>
      <c r="K463" s="183">
        <f>K406/RES_summary!K$21</f>
        <v>6.1520923970655632</v>
      </c>
      <c r="L463" s="183">
        <f>L406/RES_summary!L$21</f>
        <v>5.5215018836935963</v>
      </c>
      <c r="M463" s="183">
        <f>M406/RES_summary!M$21</f>
        <v>5.2860552930632068</v>
      </c>
      <c r="N463" s="183">
        <f>N406/RES_summary!N$21</f>
        <v>5.7646767751606838</v>
      </c>
      <c r="O463" s="183">
        <f>O406/RES_summary!O$21</f>
        <v>5.8429133145336678</v>
      </c>
      <c r="P463" s="183">
        <f>P406/RES_summary!P$21</f>
        <v>5.7420884532142002</v>
      </c>
      <c r="Q463" s="183">
        <f>Q406/RES_summary!Q$21</f>
        <v>5.6718480711473029</v>
      </c>
    </row>
    <row r="464" spans="1:17" ht="12" customHeight="1" x14ac:dyDescent="0.25">
      <c r="A464" s="167" t="s">
        <v>164</v>
      </c>
      <c r="B464" s="132"/>
      <c r="C464" s="183">
        <f>C407/RES_summary!C$21</f>
        <v>4.7656857491491866</v>
      </c>
      <c r="D464" s="183">
        <f>D407/RES_summary!D$21</f>
        <v>4.3107386931650513</v>
      </c>
      <c r="E464" s="183">
        <f>E407/RES_summary!E$21</f>
        <v>4.5102011091453873</v>
      </c>
      <c r="F464" s="183">
        <f>F407/RES_summary!F$21</f>
        <v>4.2318382800514094</v>
      </c>
      <c r="G464" s="183">
        <f>G407/RES_summary!G$21</f>
        <v>4.2562408784004973</v>
      </c>
      <c r="H464" s="183">
        <f>H407/RES_summary!H$21</f>
        <v>4.1525863886365908</v>
      </c>
      <c r="I464" s="183">
        <f>I407/RES_summary!I$21</f>
        <v>4.0588824421076293</v>
      </c>
      <c r="J464" s="183">
        <f>J407/RES_summary!J$21</f>
        <v>4.1772075451659774</v>
      </c>
      <c r="K464" s="183">
        <f>K407/RES_summary!K$21</f>
        <v>4.1587884387766074</v>
      </c>
      <c r="L464" s="183">
        <f>L407/RES_summary!L$21</f>
        <v>3.7004208029224359</v>
      </c>
      <c r="M464" s="183">
        <f>M407/RES_summary!M$21</f>
        <v>3.5702476707028641</v>
      </c>
      <c r="N464" s="183">
        <f>N407/RES_summary!N$21</f>
        <v>4.0302206852965918</v>
      </c>
      <c r="O464" s="183">
        <f>O407/RES_summary!O$21</f>
        <v>3.9141031968044184</v>
      </c>
      <c r="P464" s="183">
        <f>P407/RES_summary!P$21</f>
        <v>3.8230538457619021</v>
      </c>
      <c r="Q464" s="183">
        <f>Q407/RES_summary!Q$21</f>
        <v>3.7509606170654899</v>
      </c>
    </row>
    <row r="465" spans="1:17" ht="12" customHeight="1" x14ac:dyDescent="0.25">
      <c r="A465" s="166" t="s">
        <v>163</v>
      </c>
      <c r="B465" s="165"/>
      <c r="C465" s="182">
        <f>C408/RES_summary!C$21</f>
        <v>4.7656857491491866</v>
      </c>
      <c r="D465" s="182">
        <f>D408/RES_summary!D$21</f>
        <v>4.3107386931650513</v>
      </c>
      <c r="E465" s="182">
        <f>E408/RES_summary!E$21</f>
        <v>4.5102011091453873</v>
      </c>
      <c r="F465" s="182">
        <f>F408/RES_summary!F$21</f>
        <v>4.2318382800514094</v>
      </c>
      <c r="G465" s="182">
        <f>G408/RES_summary!G$21</f>
        <v>4.2562408784004973</v>
      </c>
      <c r="H465" s="182">
        <f>H408/RES_summary!H$21</f>
        <v>4.1525863886365908</v>
      </c>
      <c r="I465" s="182">
        <f>I408/RES_summary!I$21</f>
        <v>4.0588824421076293</v>
      </c>
      <c r="J465" s="182">
        <f>J408/RES_summary!J$21</f>
        <v>4.1772075451659774</v>
      </c>
      <c r="K465" s="182">
        <f>K408/RES_summary!K$21</f>
        <v>4.1587884387766074</v>
      </c>
      <c r="L465" s="182">
        <f>L408/RES_summary!L$21</f>
        <v>3.7004208029224359</v>
      </c>
      <c r="M465" s="182">
        <f>M408/RES_summary!M$21</f>
        <v>3.5702476707028641</v>
      </c>
      <c r="N465" s="182">
        <f>N408/RES_summary!N$21</f>
        <v>4.0302206852965918</v>
      </c>
      <c r="O465" s="182">
        <f>O408/RES_summary!O$21</f>
        <v>3.9141031968044184</v>
      </c>
      <c r="P465" s="182">
        <f>P408/RES_summary!P$21</f>
        <v>3.8230538457619021</v>
      </c>
      <c r="Q465" s="182">
        <f>Q408/RES_summary!Q$21</f>
        <v>3.7509606170654899</v>
      </c>
    </row>
    <row r="466" spans="1:17" ht="12" customHeight="1" x14ac:dyDescent="0.25">
      <c r="A466" s="147" t="s">
        <v>59</v>
      </c>
      <c r="B466" s="164"/>
      <c r="C466" s="181">
        <f>C409/RES_summary!C$21</f>
        <v>0</v>
      </c>
      <c r="D466" s="181">
        <f>D409/RES_summary!D$21</f>
        <v>0</v>
      </c>
      <c r="E466" s="181">
        <f>E409/RES_summary!E$21</f>
        <v>0</v>
      </c>
      <c r="F466" s="181">
        <f>F409/RES_summary!F$21</f>
        <v>0</v>
      </c>
      <c r="G466" s="181">
        <f>G409/RES_summary!G$21</f>
        <v>0</v>
      </c>
      <c r="H466" s="181">
        <f>H409/RES_summary!H$21</f>
        <v>0</v>
      </c>
      <c r="I466" s="181">
        <f>I409/RES_summary!I$21</f>
        <v>0</v>
      </c>
      <c r="J466" s="181">
        <f>J409/RES_summary!J$21</f>
        <v>0</v>
      </c>
      <c r="K466" s="181">
        <f>K409/RES_summary!K$21</f>
        <v>0</v>
      </c>
      <c r="L466" s="181">
        <f>L409/RES_summary!L$21</f>
        <v>0</v>
      </c>
      <c r="M466" s="181">
        <f>M409/RES_summary!M$21</f>
        <v>0</v>
      </c>
      <c r="N466" s="181">
        <f>N409/RES_summary!N$21</f>
        <v>0</v>
      </c>
      <c r="O466" s="181">
        <f>O409/RES_summary!O$21</f>
        <v>0</v>
      </c>
      <c r="P466" s="181">
        <f>P409/RES_summary!P$21</f>
        <v>0</v>
      </c>
      <c r="Q466" s="181">
        <f>Q409/RES_summary!Q$21</f>
        <v>0</v>
      </c>
    </row>
    <row r="467" spans="1:17" ht="12" customHeight="1" x14ac:dyDescent="0.25">
      <c r="A467" s="163" t="s">
        <v>142</v>
      </c>
      <c r="B467" s="162"/>
      <c r="C467" s="180">
        <f>C410/RES_summary!C$21</f>
        <v>0</v>
      </c>
      <c r="D467" s="180">
        <f>D410/RES_summary!D$21</f>
        <v>0</v>
      </c>
      <c r="E467" s="180">
        <f>E410/RES_summary!E$21</f>
        <v>0</v>
      </c>
      <c r="F467" s="180">
        <f>F410/RES_summary!F$21</f>
        <v>0</v>
      </c>
      <c r="G467" s="180">
        <f>G410/RES_summary!G$21</f>
        <v>0</v>
      </c>
      <c r="H467" s="180">
        <f>H410/RES_summary!H$21</f>
        <v>0</v>
      </c>
      <c r="I467" s="180">
        <f>I410/RES_summary!I$21</f>
        <v>0</v>
      </c>
      <c r="J467" s="180">
        <f>J410/RES_summary!J$21</f>
        <v>0</v>
      </c>
      <c r="K467" s="180">
        <f>K410/RES_summary!K$21</f>
        <v>0</v>
      </c>
      <c r="L467" s="180">
        <f>L410/RES_summary!L$21</f>
        <v>0</v>
      </c>
      <c r="M467" s="180">
        <f>M410/RES_summary!M$21</f>
        <v>0</v>
      </c>
      <c r="N467" s="180">
        <f>N410/RES_summary!N$21</f>
        <v>0</v>
      </c>
      <c r="O467" s="180">
        <f>O410/RES_summary!O$21</f>
        <v>0</v>
      </c>
      <c r="P467" s="180">
        <f>P410/RES_summary!P$21</f>
        <v>0</v>
      </c>
      <c r="Q467" s="180">
        <f>Q410/RES_summary!Q$21</f>
        <v>0</v>
      </c>
    </row>
    <row r="468" spans="1:17" ht="12" customHeight="1" x14ac:dyDescent="0.25">
      <c r="A468" s="161" t="s">
        <v>141</v>
      </c>
      <c r="B468" s="160"/>
      <c r="C468" s="179">
        <f>C411/RES_summary!C$21</f>
        <v>0</v>
      </c>
      <c r="D468" s="179">
        <f>D411/RES_summary!D$21</f>
        <v>0</v>
      </c>
      <c r="E468" s="179">
        <f>E411/RES_summary!E$21</f>
        <v>0</v>
      </c>
      <c r="F468" s="179">
        <f>F411/RES_summary!F$21</f>
        <v>0</v>
      </c>
      <c r="G468" s="179">
        <f>G411/RES_summary!G$21</f>
        <v>0</v>
      </c>
      <c r="H468" s="179">
        <f>H411/RES_summary!H$21</f>
        <v>0</v>
      </c>
      <c r="I468" s="179">
        <f>I411/RES_summary!I$21</f>
        <v>0</v>
      </c>
      <c r="J468" s="179">
        <f>J411/RES_summary!J$21</f>
        <v>0</v>
      </c>
      <c r="K468" s="179">
        <f>K411/RES_summary!K$21</f>
        <v>0</v>
      </c>
      <c r="L468" s="179">
        <f>L411/RES_summary!L$21</f>
        <v>0</v>
      </c>
      <c r="M468" s="179">
        <f>M411/RES_summary!M$21</f>
        <v>0</v>
      </c>
      <c r="N468" s="179">
        <f>N411/RES_summary!N$21</f>
        <v>0</v>
      </c>
      <c r="O468" s="179">
        <f>O411/RES_summary!O$21</f>
        <v>0</v>
      </c>
      <c r="P468" s="179">
        <f>P411/RES_summary!P$21</f>
        <v>0</v>
      </c>
      <c r="Q468" s="179">
        <f>Q411/RES_summary!Q$21</f>
        <v>0</v>
      </c>
    </row>
    <row r="469" spans="1:17" ht="12" customHeight="1" x14ac:dyDescent="0.25">
      <c r="A469" s="148" t="s">
        <v>60</v>
      </c>
      <c r="B469" s="156"/>
      <c r="C469" s="177">
        <f>C412/RES_summary!C$21</f>
        <v>0</v>
      </c>
      <c r="D469" s="177">
        <f>D412/RES_summary!D$21</f>
        <v>0</v>
      </c>
      <c r="E469" s="177">
        <f>E412/RES_summary!E$21</f>
        <v>0</v>
      </c>
      <c r="F469" s="177">
        <f>F412/RES_summary!F$21</f>
        <v>0</v>
      </c>
      <c r="G469" s="177">
        <f>G412/RES_summary!G$21</f>
        <v>0</v>
      </c>
      <c r="H469" s="177">
        <f>H412/RES_summary!H$21</f>
        <v>0</v>
      </c>
      <c r="I469" s="177">
        <f>I412/RES_summary!I$21</f>
        <v>0</v>
      </c>
      <c r="J469" s="177">
        <f>J412/RES_summary!J$21</f>
        <v>0</v>
      </c>
      <c r="K469" s="177">
        <f>K412/RES_summary!K$21</f>
        <v>0</v>
      </c>
      <c r="L469" s="177">
        <f>L412/RES_summary!L$21</f>
        <v>0</v>
      </c>
      <c r="M469" s="177">
        <f>M412/RES_summary!M$21</f>
        <v>0</v>
      </c>
      <c r="N469" s="177">
        <f>N412/RES_summary!N$21</f>
        <v>0</v>
      </c>
      <c r="O469" s="177">
        <f>O412/RES_summary!O$21</f>
        <v>0</v>
      </c>
      <c r="P469" s="177">
        <f>P412/RES_summary!P$21</f>
        <v>0</v>
      </c>
      <c r="Q469" s="177">
        <f>Q412/RES_summary!Q$21</f>
        <v>0</v>
      </c>
    </row>
    <row r="470" spans="1:17" ht="12" customHeight="1" x14ac:dyDescent="0.25">
      <c r="A470" s="148" t="s">
        <v>59</v>
      </c>
      <c r="B470" s="156"/>
      <c r="C470" s="177">
        <f>C413/RES_summary!C$21</f>
        <v>0</v>
      </c>
      <c r="D470" s="177">
        <f>D413/RES_summary!D$21</f>
        <v>0</v>
      </c>
      <c r="E470" s="177">
        <f>E413/RES_summary!E$21</f>
        <v>0</v>
      </c>
      <c r="F470" s="177">
        <f>F413/RES_summary!F$21</f>
        <v>0</v>
      </c>
      <c r="G470" s="177">
        <f>G413/RES_summary!G$21</f>
        <v>0</v>
      </c>
      <c r="H470" s="177">
        <f>H413/RES_summary!H$21</f>
        <v>0</v>
      </c>
      <c r="I470" s="177">
        <f>I413/RES_summary!I$21</f>
        <v>0</v>
      </c>
      <c r="J470" s="177">
        <f>J413/RES_summary!J$21</f>
        <v>0</v>
      </c>
      <c r="K470" s="177">
        <f>K413/RES_summary!K$21</f>
        <v>0</v>
      </c>
      <c r="L470" s="177">
        <f>L413/RES_summary!L$21</f>
        <v>0</v>
      </c>
      <c r="M470" s="177">
        <f>M413/RES_summary!M$21</f>
        <v>0</v>
      </c>
      <c r="N470" s="177">
        <f>N413/RES_summary!N$21</f>
        <v>0</v>
      </c>
      <c r="O470" s="177">
        <f>O413/RES_summary!O$21</f>
        <v>0</v>
      </c>
      <c r="P470" s="177">
        <f>P413/RES_summary!P$21</f>
        <v>0</v>
      </c>
      <c r="Q470" s="177">
        <f>Q413/RES_summary!Q$21</f>
        <v>0</v>
      </c>
    </row>
    <row r="471" spans="1:17" ht="12" customHeight="1" x14ac:dyDescent="0.25">
      <c r="A471" s="158" t="s">
        <v>62</v>
      </c>
      <c r="B471" s="157"/>
      <c r="C471" s="178">
        <f>C414/RES_summary!C$21</f>
        <v>0</v>
      </c>
      <c r="D471" s="178">
        <f>D414/RES_summary!D$21</f>
        <v>0</v>
      </c>
      <c r="E471" s="178">
        <f>E414/RES_summary!E$21</f>
        <v>0</v>
      </c>
      <c r="F471" s="178">
        <f>F414/RES_summary!F$21</f>
        <v>0</v>
      </c>
      <c r="G471" s="178">
        <f>G414/RES_summary!G$21</f>
        <v>0</v>
      </c>
      <c r="H471" s="178">
        <f>H414/RES_summary!H$21</f>
        <v>0</v>
      </c>
      <c r="I471" s="178">
        <f>I414/RES_summary!I$21</f>
        <v>0</v>
      </c>
      <c r="J471" s="178">
        <f>J414/RES_summary!J$21</f>
        <v>0</v>
      </c>
      <c r="K471" s="178">
        <f>K414/RES_summary!K$21</f>
        <v>0</v>
      </c>
      <c r="L471" s="178">
        <f>L414/RES_summary!L$21</f>
        <v>0</v>
      </c>
      <c r="M471" s="178">
        <f>M414/RES_summary!M$21</f>
        <v>0</v>
      </c>
      <c r="N471" s="178">
        <f>N414/RES_summary!N$21</f>
        <v>0</v>
      </c>
      <c r="O471" s="178">
        <f>O414/RES_summary!O$21</f>
        <v>0</v>
      </c>
      <c r="P471" s="178">
        <f>P414/RES_summary!P$21</f>
        <v>0</v>
      </c>
      <c r="Q471" s="178">
        <f>Q414/RES_summary!Q$21</f>
        <v>0</v>
      </c>
    </row>
    <row r="472" spans="1:17" ht="12" customHeight="1" x14ac:dyDescent="0.25">
      <c r="A472" s="23" t="s">
        <v>57</v>
      </c>
      <c r="B472" s="156"/>
      <c r="C472" s="177">
        <f>C415/RES_summary!C$21</f>
        <v>0</v>
      </c>
      <c r="D472" s="177">
        <f>D415/RES_summary!D$21</f>
        <v>0</v>
      </c>
      <c r="E472" s="177">
        <f>E415/RES_summary!E$21</f>
        <v>0</v>
      </c>
      <c r="F472" s="177">
        <f>F415/RES_summary!F$21</f>
        <v>0</v>
      </c>
      <c r="G472" s="177">
        <f>G415/RES_summary!G$21</f>
        <v>0</v>
      </c>
      <c r="H472" s="177">
        <f>H415/RES_summary!H$21</f>
        <v>0</v>
      </c>
      <c r="I472" s="177">
        <f>I415/RES_summary!I$21</f>
        <v>0</v>
      </c>
      <c r="J472" s="177">
        <f>J415/RES_summary!J$21</f>
        <v>0</v>
      </c>
      <c r="K472" s="177">
        <f>K415/RES_summary!K$21</f>
        <v>0</v>
      </c>
      <c r="L472" s="177">
        <f>L415/RES_summary!L$21</f>
        <v>0</v>
      </c>
      <c r="M472" s="177">
        <f>M415/RES_summary!M$21</f>
        <v>0</v>
      </c>
      <c r="N472" s="177">
        <f>N415/RES_summary!N$21</f>
        <v>0</v>
      </c>
      <c r="O472" s="177">
        <f>O415/RES_summary!O$21</f>
        <v>0</v>
      </c>
      <c r="P472" s="177">
        <f>P415/RES_summary!P$21</f>
        <v>0</v>
      </c>
      <c r="Q472" s="177">
        <f>Q415/RES_summary!Q$21</f>
        <v>0</v>
      </c>
    </row>
    <row r="473" spans="1:17" ht="12" customHeight="1" x14ac:dyDescent="0.25">
      <c r="A473" s="29" t="s">
        <v>140</v>
      </c>
      <c r="B473" s="57"/>
      <c r="C473" s="176">
        <f>C416/RES_summary!C$21</f>
        <v>0</v>
      </c>
      <c r="D473" s="176">
        <f>D416/RES_summary!D$21</f>
        <v>0</v>
      </c>
      <c r="E473" s="176">
        <f>E416/RES_summary!E$21</f>
        <v>0</v>
      </c>
      <c r="F473" s="176">
        <f>F416/RES_summary!F$21</f>
        <v>0</v>
      </c>
      <c r="G473" s="176">
        <f>G416/RES_summary!G$21</f>
        <v>0</v>
      </c>
      <c r="H473" s="176">
        <f>H416/RES_summary!H$21</f>
        <v>0</v>
      </c>
      <c r="I473" s="176">
        <f>I416/RES_summary!I$21</f>
        <v>0</v>
      </c>
      <c r="J473" s="176">
        <f>J416/RES_summary!J$21</f>
        <v>0</v>
      </c>
      <c r="K473" s="176">
        <f>K416/RES_summary!K$21</f>
        <v>0</v>
      </c>
      <c r="L473" s="176">
        <f>L416/RES_summary!L$21</f>
        <v>0</v>
      </c>
      <c r="M473" s="176">
        <f>M416/RES_summary!M$21</f>
        <v>0</v>
      </c>
      <c r="N473" s="176">
        <f>N416/RES_summary!N$21</f>
        <v>0</v>
      </c>
      <c r="O473" s="176">
        <f>O416/RES_summary!O$21</f>
        <v>0</v>
      </c>
      <c r="P473" s="176">
        <f>P416/RES_summary!P$21</f>
        <v>0</v>
      </c>
      <c r="Q473" s="176">
        <f>Q416/RES_summary!Q$21</f>
        <v>0</v>
      </c>
    </row>
  </sheetData>
  <mergeCells count="1">
    <mergeCell ref="B75:Q75"/>
  </mergeCells>
  <pageMargins left="0.39370078740157483" right="0.39370078740157483" top="0.39370078740157483" bottom="0.39370078740157483" header="0.31496062992125984" footer="0.31496062992125984"/>
  <pageSetup paperSize="9" scale="14" orientation="portrait" horizontalDpi="1200" verticalDpi="1200" r:id="rId1"/>
  <headerFooter alignWithMargins="0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3">
    <tabColor theme="9" tint="0.59999389629810485"/>
    <pageSetUpPr fitToPage="1"/>
  </sheetPr>
  <dimension ref="A1:Q47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283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RES_hhdet_num!B$62</f>
        <v>9578634</v>
      </c>
      <c r="C5" s="151">
        <f>RES_hhdet_num!C$62</f>
        <v>9749452</v>
      </c>
      <c r="D5" s="151">
        <f>RES_hhdet_num!D$62</f>
        <v>9870373</v>
      </c>
      <c r="E5" s="151">
        <f>RES_hhdet_num!E$62</f>
        <v>10214015</v>
      </c>
      <c r="F5" s="151">
        <f>RES_hhdet_num!F$62</f>
        <v>10533562.000000002</v>
      </c>
      <c r="G5" s="151">
        <f>RES_hhdet_num!G$62</f>
        <v>10628637.000000002</v>
      </c>
      <c r="H5" s="151">
        <f>RES_hhdet_num!H$62</f>
        <v>11197900.000000002</v>
      </c>
      <c r="I5" s="151">
        <f>RES_hhdet_num!I$62</f>
        <v>10856545.000000002</v>
      </c>
      <c r="J5" s="151">
        <f>RES_hhdet_num!J$62</f>
        <v>11456781.000000004</v>
      </c>
      <c r="K5" s="151">
        <f>RES_hhdet_num!K$62</f>
        <v>11896057</v>
      </c>
      <c r="L5" s="151">
        <f>RES_hhdet_num!L$62</f>
        <v>11245567</v>
      </c>
      <c r="M5" s="151">
        <f>RES_hhdet_num!M$62</f>
        <v>11237334.999999996</v>
      </c>
      <c r="N5" s="151">
        <f>RES_hhdet_num!N$62</f>
        <v>11679684.999999998</v>
      </c>
      <c r="O5" s="151">
        <f>RES_hhdet_num!O$62</f>
        <v>11226380</v>
      </c>
      <c r="P5" s="151">
        <f>RES_hhdet_num!P$62</f>
        <v>10541005.999999996</v>
      </c>
      <c r="Q5" s="151">
        <f>RES_hhdet_num!Q$62</f>
        <v>10374919.999999998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161</v>
      </c>
      <c r="B7" s="67">
        <f>RES_hhdet_num!B$64</f>
        <v>9578634</v>
      </c>
      <c r="C7" s="67">
        <f>RES_hhdet_num!C$64</f>
        <v>9749452</v>
      </c>
      <c r="D7" s="67">
        <f>RES_hhdet_num!D$64</f>
        <v>9870373</v>
      </c>
      <c r="E7" s="67">
        <f>RES_hhdet_num!E$64</f>
        <v>10214015</v>
      </c>
      <c r="F7" s="67">
        <f>RES_hhdet_num!F$64</f>
        <v>10533562.000000002</v>
      </c>
      <c r="G7" s="67">
        <f>RES_hhdet_num!G$64</f>
        <v>10628637.000000002</v>
      </c>
      <c r="H7" s="67">
        <f>RES_hhdet_num!H$64</f>
        <v>11197900.000000002</v>
      </c>
      <c r="I7" s="67">
        <f>RES_hhdet_num!I$64</f>
        <v>10856545.000000002</v>
      </c>
      <c r="J7" s="67">
        <f>RES_hhdet_num!J$64</f>
        <v>11456781.000000004</v>
      </c>
      <c r="K7" s="67">
        <f>RES_hhdet_num!K$64</f>
        <v>11896057</v>
      </c>
      <c r="L7" s="67">
        <f>RES_hhdet_num!L$64</f>
        <v>11245567</v>
      </c>
      <c r="M7" s="67">
        <f>RES_hhdet_num!M$64</f>
        <v>11237334.999999996</v>
      </c>
      <c r="N7" s="67">
        <f>RES_hhdet_num!N$64</f>
        <v>11679684.999999998</v>
      </c>
      <c r="O7" s="67">
        <f>RES_hhdet_num!O$64</f>
        <v>11226380</v>
      </c>
      <c r="P7" s="67">
        <f>RES_hhdet_num!P$64</f>
        <v>10541005.999999996</v>
      </c>
      <c r="Q7" s="67">
        <f>RES_hhdet_num!Q$64</f>
        <v>10374919.999999998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RES_hhdet_num!B$67</f>
        <v>136384</v>
      </c>
      <c r="C9" s="67">
        <f>RES_hhdet_num!C$67</f>
        <v>142554</v>
      </c>
      <c r="D9" s="67">
        <f>RES_hhdet_num!D$67</f>
        <v>152870</v>
      </c>
      <c r="E9" s="67">
        <f>RES_hhdet_num!E$67</f>
        <v>159998</v>
      </c>
      <c r="F9" s="67">
        <f>RES_hhdet_num!F$67</f>
        <v>169726</v>
      </c>
      <c r="G9" s="67">
        <f>RES_hhdet_num!G$67</f>
        <v>181635</v>
      </c>
      <c r="H9" s="67">
        <f>RES_hhdet_num!H$67</f>
        <v>196221.99999999997</v>
      </c>
      <c r="I9" s="67">
        <f>RES_hhdet_num!I$67</f>
        <v>197891.99999999997</v>
      </c>
      <c r="J9" s="67">
        <f>RES_hhdet_num!J$67</f>
        <v>217063</v>
      </c>
      <c r="K9" s="67">
        <f>RES_hhdet_num!K$67</f>
        <v>238239</v>
      </c>
      <c r="L9" s="67">
        <f>RES_hhdet_num!L$67</f>
        <v>235287</v>
      </c>
      <c r="M9" s="67">
        <f>RES_hhdet_num!M$67</f>
        <v>240287</v>
      </c>
      <c r="N9" s="67">
        <f>RES_hhdet_num!N$67</f>
        <v>259420.00000000003</v>
      </c>
      <c r="O9" s="67">
        <f>RES_hhdet_num!O$67</f>
        <v>277495</v>
      </c>
      <c r="P9" s="67">
        <f>RES_hhdet_num!P$67</f>
        <v>274574</v>
      </c>
      <c r="Q9" s="67">
        <f>RES_hhdet_num!Q$67</f>
        <v>298087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160</v>
      </c>
      <c r="B11" s="67">
        <f>RES_hhdet_num!B$69</f>
        <v>8126125</v>
      </c>
      <c r="C11" s="67">
        <f>RES_hhdet_num!C$69</f>
        <v>8131733.0000000009</v>
      </c>
      <c r="D11" s="67">
        <f>RES_hhdet_num!D$69</f>
        <v>8617040</v>
      </c>
      <c r="E11" s="67">
        <f>RES_hhdet_num!E$69</f>
        <v>8625554.0000000019</v>
      </c>
      <c r="F11" s="67">
        <f>RES_hhdet_num!F$69</f>
        <v>9380462.0000000019</v>
      </c>
      <c r="G11" s="67">
        <f>RES_hhdet_num!G$69</f>
        <v>9376288.0000000019</v>
      </c>
      <c r="H11" s="67">
        <f>RES_hhdet_num!H$69</f>
        <v>9881900.0000000019</v>
      </c>
      <c r="I11" s="67">
        <f>RES_hhdet_num!I$69</f>
        <v>9825115.0000000019</v>
      </c>
      <c r="J11" s="67">
        <f>RES_hhdet_num!J$69</f>
        <v>9872605.0000000037</v>
      </c>
      <c r="K11" s="67">
        <f>RES_hhdet_num!K$69</f>
        <v>10186283</v>
      </c>
      <c r="L11" s="67">
        <f>RES_hhdet_num!L$69</f>
        <v>10154961</v>
      </c>
      <c r="M11" s="67">
        <f>RES_hhdet_num!M$69</f>
        <v>10064454.999999996</v>
      </c>
      <c r="N11" s="67">
        <f>RES_hhdet_num!N$69</f>
        <v>10549854.999999998</v>
      </c>
      <c r="O11" s="67">
        <f>RES_hhdet_num!O$69</f>
        <v>10190547</v>
      </c>
      <c r="P11" s="67">
        <f>RES_hhdet_num!P$69</f>
        <v>9479995.9999999963</v>
      </c>
      <c r="Q11" s="67">
        <f>RES_hhdet_num!Q$69</f>
        <v>9438549.9999999981</v>
      </c>
    </row>
    <row r="12" spans="1:17" ht="12" customHeight="1" x14ac:dyDescent="0.25">
      <c r="A12" s="23" t="s">
        <v>159</v>
      </c>
      <c r="B12" s="67">
        <f>RES_hhdet_num!B$70</f>
        <v>147593</v>
      </c>
      <c r="C12" s="67">
        <f>RES_hhdet_num!C$70</f>
        <v>147139</v>
      </c>
      <c r="D12" s="67">
        <f>RES_hhdet_num!D$70</f>
        <v>155290</v>
      </c>
      <c r="E12" s="67">
        <f>RES_hhdet_num!E$70</f>
        <v>160082</v>
      </c>
      <c r="F12" s="67">
        <f>RES_hhdet_num!F$70</f>
        <v>178743</v>
      </c>
      <c r="G12" s="67">
        <f>RES_hhdet_num!G$70</f>
        <v>184030.99999999994</v>
      </c>
      <c r="H12" s="67">
        <f>RES_hhdet_num!H$70</f>
        <v>255520.99999999994</v>
      </c>
      <c r="I12" s="67">
        <f>RES_hhdet_num!I$70</f>
        <v>318744.99999999994</v>
      </c>
      <c r="J12" s="67">
        <f>RES_hhdet_num!J$70</f>
        <v>396951</v>
      </c>
      <c r="K12" s="67">
        <f>RES_hhdet_num!K$70</f>
        <v>469131.99999999988</v>
      </c>
      <c r="L12" s="67">
        <f>RES_hhdet_num!L$70</f>
        <v>515086.99999999988</v>
      </c>
      <c r="M12" s="67">
        <f>RES_hhdet_num!M$70</f>
        <v>619984.99999999953</v>
      </c>
      <c r="N12" s="67">
        <f>RES_hhdet_num!N$70</f>
        <v>649325.99999999977</v>
      </c>
      <c r="O12" s="67">
        <f>RES_hhdet_num!O$70</f>
        <v>639621.99999999977</v>
      </c>
      <c r="P12" s="67">
        <f>RES_hhdet_num!P$70</f>
        <v>638389.99999999965</v>
      </c>
      <c r="Q12" s="67">
        <f>RES_hhdet_num!Q$70</f>
        <v>656960.99999999953</v>
      </c>
    </row>
    <row r="13" spans="1:17" ht="12" customHeight="1" x14ac:dyDescent="0.25">
      <c r="A13" s="23" t="s">
        <v>142</v>
      </c>
      <c r="B13" s="67">
        <f>RES_hhdet_num!B$73</f>
        <v>1281638</v>
      </c>
      <c r="C13" s="67">
        <f>RES_hhdet_num!C$73</f>
        <v>1444443.9999999998</v>
      </c>
      <c r="D13" s="67">
        <f>RES_hhdet_num!D$73</f>
        <v>1078605</v>
      </c>
      <c r="E13" s="67">
        <f>RES_hhdet_num!E$73</f>
        <v>1402352.9999999991</v>
      </c>
      <c r="F13" s="67">
        <f>RES_hhdet_num!F$73</f>
        <v>956138</v>
      </c>
      <c r="G13" s="67">
        <f>RES_hhdet_num!G$73</f>
        <v>1047752.9999999992</v>
      </c>
      <c r="H13" s="67">
        <f>RES_hhdet_num!H$73</f>
        <v>1033749</v>
      </c>
      <c r="I13" s="67">
        <f>RES_hhdet_num!I$73</f>
        <v>690290.99999999988</v>
      </c>
      <c r="J13" s="67">
        <f>RES_hhdet_num!J$73</f>
        <v>1141334.9999999998</v>
      </c>
      <c r="K13" s="67">
        <f>RES_hhdet_num!K$73</f>
        <v>1186020</v>
      </c>
      <c r="L13" s="67">
        <f>RES_hhdet_num!L$73</f>
        <v>547735.99999999988</v>
      </c>
      <c r="M13" s="67">
        <f>RES_hhdet_num!M$73</f>
        <v>520811.99999999971</v>
      </c>
      <c r="N13" s="67">
        <f>RES_hhdet_num!N$73</f>
        <v>452644.99999999988</v>
      </c>
      <c r="O13" s="67">
        <f>RES_hhdet_num!O$73</f>
        <v>372810.99999999994</v>
      </c>
      <c r="P13" s="67">
        <f>RES_hhdet_num!P$73</f>
        <v>395955.99999999983</v>
      </c>
      <c r="Q13" s="67">
        <f>RES_hhdet_num!Q$73</f>
        <v>261226.99999999991</v>
      </c>
    </row>
    <row r="14" spans="1:17" ht="12" customHeight="1" x14ac:dyDescent="0.25">
      <c r="A14" s="23" t="s">
        <v>141</v>
      </c>
      <c r="B14" s="67">
        <f>RES_hhdet_num!B$74</f>
        <v>23278</v>
      </c>
      <c r="C14" s="67">
        <f>RES_hhdet_num!C$74</f>
        <v>26136.000000000004</v>
      </c>
      <c r="D14" s="67">
        <f>RES_hhdet_num!D$74</f>
        <v>19438</v>
      </c>
      <c r="E14" s="67">
        <f>RES_hhdet_num!E$74</f>
        <v>26026</v>
      </c>
      <c r="F14" s="67">
        <f>RES_hhdet_num!F$74</f>
        <v>18219</v>
      </c>
      <c r="G14" s="67">
        <f>RES_hhdet_num!G$74</f>
        <v>20564.999999999996</v>
      </c>
      <c r="H14" s="67">
        <f>RES_hhdet_num!H$74</f>
        <v>26729.999999999996</v>
      </c>
      <c r="I14" s="67">
        <f>RES_hhdet_num!I$74</f>
        <v>22393.999999999996</v>
      </c>
      <c r="J14" s="67">
        <f>RES_hhdet_num!J$74</f>
        <v>45890</v>
      </c>
      <c r="K14" s="67">
        <f>RES_hhdet_num!K$74</f>
        <v>54621.999999999993</v>
      </c>
      <c r="L14" s="67">
        <f>RES_hhdet_num!L$74</f>
        <v>27782.999999999996</v>
      </c>
      <c r="M14" s="67">
        <f>RES_hhdet_num!M$74</f>
        <v>32082.999999999982</v>
      </c>
      <c r="N14" s="67">
        <f>RES_hhdet_num!N$74</f>
        <v>27858.999999999993</v>
      </c>
      <c r="O14" s="67">
        <f>RES_hhdet_num!O$74</f>
        <v>23399.999999999996</v>
      </c>
      <c r="P14" s="67">
        <f>RES_hhdet_num!P$74</f>
        <v>26663.999999999989</v>
      </c>
      <c r="Q14" s="67">
        <f>RES_hhdet_num!Q$74</f>
        <v>18181.999999999993</v>
      </c>
    </row>
    <row r="15" spans="1:17" ht="12" customHeight="1" x14ac:dyDescent="0.25">
      <c r="A15" s="146" t="s">
        <v>62</v>
      </c>
      <c r="B15" s="145"/>
      <c r="C15" s="145"/>
      <c r="D15" s="145"/>
      <c r="E15" s="145"/>
      <c r="F15" s="145"/>
      <c r="G15" s="145"/>
      <c r="H15" s="145"/>
      <c r="I15" s="145"/>
      <c r="J15" s="145"/>
      <c r="K15" s="145"/>
      <c r="L15" s="145"/>
      <c r="M15" s="145"/>
      <c r="N15" s="145"/>
      <c r="O15" s="145"/>
      <c r="P15" s="145"/>
      <c r="Q15" s="145"/>
    </row>
    <row r="16" spans="1:17" ht="12" customHeight="1" x14ac:dyDescent="0.25">
      <c r="A16" s="23" t="s">
        <v>203</v>
      </c>
      <c r="B16" s="67">
        <f>RES_hhdet_num!B$78</f>
        <v>6986855</v>
      </c>
      <c r="C16" s="67">
        <f>RES_hhdet_num!C$78</f>
        <v>6991714</v>
      </c>
      <c r="D16" s="67">
        <f>RES_hhdet_num!D$78</f>
        <v>7580177.9999999991</v>
      </c>
      <c r="E16" s="67">
        <f>RES_hhdet_num!E$78</f>
        <v>7583855</v>
      </c>
      <c r="F16" s="67">
        <f>RES_hhdet_num!F$78</f>
        <v>8388392</v>
      </c>
      <c r="G16" s="67">
        <f>RES_hhdet_num!G$78</f>
        <v>8638175.9999999963</v>
      </c>
      <c r="H16" s="67">
        <f>RES_hhdet_num!H$78</f>
        <v>9266606.9999999963</v>
      </c>
      <c r="I16" s="67">
        <f>RES_hhdet_num!I$78</f>
        <v>9289745.9999999963</v>
      </c>
      <c r="J16" s="67">
        <f>RES_hhdet_num!J$78</f>
        <v>9751345</v>
      </c>
      <c r="K16" s="67">
        <f>RES_hhdet_num!K$78</f>
        <v>10239940.999999996</v>
      </c>
      <c r="L16" s="67">
        <f>RES_hhdet_num!L$78</f>
        <v>10243793.999999998</v>
      </c>
      <c r="M16" s="67">
        <f>RES_hhdet_num!M$78</f>
        <v>10325658.999999996</v>
      </c>
      <c r="N16" s="67">
        <f>RES_hhdet_num!N$78</f>
        <v>10810018.000000002</v>
      </c>
      <c r="O16" s="67">
        <f>RES_hhdet_num!O$78</f>
        <v>10489838.000000004</v>
      </c>
      <c r="P16" s="67">
        <f>RES_hhdet_num!P$78</f>
        <v>9875787.9999999981</v>
      </c>
      <c r="Q16" s="67">
        <f>RES_hhdet_num!Q$78</f>
        <v>9842400</v>
      </c>
    </row>
    <row r="17" spans="1:17" ht="12" customHeight="1" x14ac:dyDescent="0.25">
      <c r="A17" s="29" t="s">
        <v>140</v>
      </c>
      <c r="B17" s="83">
        <f>RES_hhdet_num!B$79</f>
        <v>2591779</v>
      </c>
      <c r="C17" s="83">
        <f>RES_hhdet_num!C$79</f>
        <v>2757737.9999999995</v>
      </c>
      <c r="D17" s="83">
        <f>RES_hhdet_num!D$79</f>
        <v>2290195</v>
      </c>
      <c r="E17" s="83">
        <f>RES_hhdet_num!E$79</f>
        <v>2630159.9999999991</v>
      </c>
      <c r="F17" s="83">
        <f>RES_hhdet_num!F$79</f>
        <v>2145170</v>
      </c>
      <c r="G17" s="83">
        <f>RES_hhdet_num!G$79</f>
        <v>1990461.0000000002</v>
      </c>
      <c r="H17" s="83">
        <f>RES_hhdet_num!H$79</f>
        <v>1931292.9999999995</v>
      </c>
      <c r="I17" s="83">
        <f>RES_hhdet_num!I$79</f>
        <v>1566799</v>
      </c>
      <c r="J17" s="83">
        <f>RES_hhdet_num!J$79</f>
        <v>1705436</v>
      </c>
      <c r="K17" s="83">
        <f>RES_hhdet_num!K$79</f>
        <v>1656115.9999999993</v>
      </c>
      <c r="L17" s="83">
        <f>RES_hhdet_num!L$79</f>
        <v>1001772.9999999999</v>
      </c>
      <c r="M17" s="83">
        <f>RES_hhdet_num!M$79</f>
        <v>911675.99999999953</v>
      </c>
      <c r="N17" s="83">
        <f>RES_hhdet_num!N$79</f>
        <v>869666.99999999977</v>
      </c>
      <c r="O17" s="83">
        <f>RES_hhdet_num!O$79</f>
        <v>736541.99999999988</v>
      </c>
      <c r="P17" s="83">
        <f>RES_hhdet_num!P$79</f>
        <v>665217.99999999965</v>
      </c>
      <c r="Q17" s="83">
        <f>RES_hhdet_num!Q$79</f>
        <v>532519.99999999977</v>
      </c>
    </row>
    <row r="19" spans="1:17" ht="12" customHeight="1" x14ac:dyDescent="0.25">
      <c r="A19" s="152" t="s">
        <v>23</v>
      </c>
      <c r="B19" s="151"/>
      <c r="C19" s="151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</row>
    <row r="20" spans="1:17" ht="12" customHeight="1" x14ac:dyDescent="0.25">
      <c r="A20" s="150" t="s">
        <v>65</v>
      </c>
      <c r="B20" s="149"/>
      <c r="C20" s="149"/>
      <c r="D20" s="149"/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49"/>
    </row>
    <row r="21" spans="1:17" ht="12" customHeight="1" x14ac:dyDescent="0.25">
      <c r="A21" s="23" t="s">
        <v>161</v>
      </c>
      <c r="B21" s="67"/>
      <c r="C21" s="67">
        <f t="shared" ref="C21:Q21" si="0">B7+C35-C7</f>
        <v>598664.625</v>
      </c>
      <c r="D21" s="67">
        <f t="shared" si="0"/>
        <v>598664.625</v>
      </c>
      <c r="E21" s="67">
        <f t="shared" si="0"/>
        <v>598664.625</v>
      </c>
      <c r="F21" s="67">
        <f t="shared" si="0"/>
        <v>598664.62499999814</v>
      </c>
      <c r="G21" s="67">
        <f t="shared" si="0"/>
        <v>598664.625</v>
      </c>
      <c r="H21" s="67">
        <f t="shared" si="0"/>
        <v>598664.625</v>
      </c>
      <c r="I21" s="67">
        <f t="shared" si="0"/>
        <v>598664.625</v>
      </c>
      <c r="J21" s="67">
        <f t="shared" si="0"/>
        <v>598664.62499999814</v>
      </c>
      <c r="K21" s="67">
        <f t="shared" si="0"/>
        <v>598664.62500000373</v>
      </c>
      <c r="L21" s="67">
        <f t="shared" si="0"/>
        <v>650490</v>
      </c>
      <c r="M21" s="67">
        <f t="shared" si="0"/>
        <v>598664.62500000373</v>
      </c>
      <c r="N21" s="67">
        <f t="shared" si="0"/>
        <v>598664.62499999814</v>
      </c>
      <c r="O21" s="67">
        <f t="shared" si="0"/>
        <v>598664.62499999814</v>
      </c>
      <c r="P21" s="67">
        <f t="shared" si="0"/>
        <v>685374.00000000373</v>
      </c>
      <c r="Q21" s="67">
        <f t="shared" si="0"/>
        <v>598664.62499999814</v>
      </c>
    </row>
    <row r="22" spans="1:17" ht="12" customHeight="1" x14ac:dyDescent="0.25">
      <c r="A22" s="146" t="s">
        <v>112</v>
      </c>
      <c r="B22" s="145"/>
      <c r="C22" s="145"/>
      <c r="D22" s="145"/>
      <c r="E22" s="145"/>
      <c r="F22" s="145"/>
      <c r="G22" s="145"/>
      <c r="H22" s="145"/>
      <c r="I22" s="145"/>
      <c r="J22" s="145"/>
      <c r="K22" s="145"/>
      <c r="L22" s="145"/>
      <c r="M22" s="145"/>
      <c r="N22" s="145"/>
      <c r="O22" s="145"/>
      <c r="P22" s="145"/>
      <c r="Q22" s="145"/>
    </row>
    <row r="23" spans="1:17" ht="12" customHeight="1" x14ac:dyDescent="0.25">
      <c r="A23" s="23" t="s">
        <v>60</v>
      </c>
      <c r="B23" s="67"/>
      <c r="C23" s="67">
        <f t="shared" ref="C23:Q23" si="1">B9+C37-C9</f>
        <v>15821</v>
      </c>
      <c r="D23" s="67">
        <f t="shared" si="1"/>
        <v>15857</v>
      </c>
      <c r="E23" s="67">
        <f t="shared" si="1"/>
        <v>15123</v>
      </c>
      <c r="F23" s="67">
        <f t="shared" si="1"/>
        <v>17314</v>
      </c>
      <c r="G23" s="67">
        <f t="shared" si="1"/>
        <v>17197</v>
      </c>
      <c r="H23" s="67">
        <f t="shared" si="1"/>
        <v>16182.000000000029</v>
      </c>
      <c r="I23" s="67">
        <f t="shared" si="1"/>
        <v>18524</v>
      </c>
      <c r="J23" s="67">
        <f t="shared" si="1"/>
        <v>20365.999999999971</v>
      </c>
      <c r="K23" s="67">
        <f t="shared" si="1"/>
        <v>24423</v>
      </c>
      <c r="L23" s="67">
        <f t="shared" si="1"/>
        <v>27084</v>
      </c>
      <c r="M23" s="67">
        <f t="shared" si="1"/>
        <v>25500</v>
      </c>
      <c r="N23" s="67">
        <f t="shared" si="1"/>
        <v>27041.999999999971</v>
      </c>
      <c r="O23" s="67">
        <f t="shared" si="1"/>
        <v>29106</v>
      </c>
      <c r="P23" s="67">
        <f t="shared" si="1"/>
        <v>30769</v>
      </c>
      <c r="Q23" s="67">
        <f t="shared" si="1"/>
        <v>20194</v>
      </c>
    </row>
    <row r="24" spans="1:17" ht="12" customHeight="1" x14ac:dyDescent="0.25">
      <c r="A24" s="146" t="s">
        <v>63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25">
      <c r="A25" s="23" t="s">
        <v>160</v>
      </c>
      <c r="B25" s="67"/>
      <c r="C25" s="67">
        <f t="shared" ref="C25:Q28" si="2">B11+C39-C11</f>
        <v>533367.55489900429</v>
      </c>
      <c r="D25" s="67">
        <f t="shared" si="2"/>
        <v>380912.25</v>
      </c>
      <c r="E25" s="67">
        <f t="shared" si="2"/>
        <v>624463.50935261324</v>
      </c>
      <c r="F25" s="67">
        <f t="shared" si="2"/>
        <v>380912.25</v>
      </c>
      <c r="G25" s="67">
        <f t="shared" si="2"/>
        <v>556196.51283722557</v>
      </c>
      <c r="H25" s="67">
        <f t="shared" si="2"/>
        <v>396104.02141031809</v>
      </c>
      <c r="I25" s="67">
        <f t="shared" si="2"/>
        <v>422801.83566740155</v>
      </c>
      <c r="J25" s="67">
        <f t="shared" si="2"/>
        <v>694656.59248706698</v>
      </c>
      <c r="K25" s="67">
        <f t="shared" si="2"/>
        <v>533863.87024134398</v>
      </c>
      <c r="L25" s="67">
        <f t="shared" si="2"/>
        <v>581723.47039681673</v>
      </c>
      <c r="M25" s="67">
        <f t="shared" si="2"/>
        <v>586927.51993770897</v>
      </c>
      <c r="N25" s="67">
        <f t="shared" si="2"/>
        <v>580145.30746699497</v>
      </c>
      <c r="O25" s="67">
        <f t="shared" si="2"/>
        <v>598032.74506350793</v>
      </c>
      <c r="P25" s="67">
        <f t="shared" si="2"/>
        <v>710551.00000000373</v>
      </c>
      <c r="Q25" s="67">
        <f t="shared" si="2"/>
        <v>573487.62499999814</v>
      </c>
    </row>
    <row r="26" spans="1:17" ht="12" customHeight="1" x14ac:dyDescent="0.25">
      <c r="A26" s="23" t="s">
        <v>159</v>
      </c>
      <c r="B26" s="67"/>
      <c r="C26" s="67">
        <f t="shared" si="2"/>
        <v>10206.450575084629</v>
      </c>
      <c r="D26" s="67">
        <f t="shared" si="2"/>
        <v>11440.402866533463</v>
      </c>
      <c r="E26" s="67">
        <f t="shared" si="2"/>
        <v>10966.917316835898</v>
      </c>
      <c r="F26" s="67">
        <f t="shared" si="2"/>
        <v>14338.471217045648</v>
      </c>
      <c r="G26" s="67">
        <f t="shared" si="2"/>
        <v>8854.2050081214402</v>
      </c>
      <c r="H26" s="67">
        <f t="shared" si="2"/>
        <v>15865.053439146199</v>
      </c>
      <c r="I26" s="67">
        <f t="shared" si="2"/>
        <v>7457.8801706688828</v>
      </c>
      <c r="J26" s="67">
        <f t="shared" si="2"/>
        <v>13519.755911701533</v>
      </c>
      <c r="K26" s="67">
        <f t="shared" si="2"/>
        <v>15369.289361937612</v>
      </c>
      <c r="L26" s="67">
        <f t="shared" si="2"/>
        <v>23450.853403154761</v>
      </c>
      <c r="M26" s="67">
        <f t="shared" si="2"/>
        <v>11737.105062295101</v>
      </c>
      <c r="N26" s="67">
        <f t="shared" si="2"/>
        <v>18519.31753300305</v>
      </c>
      <c r="O26" s="67">
        <f t="shared" si="2"/>
        <v>14467.450555679621</v>
      </c>
      <c r="P26" s="67">
        <f t="shared" si="2"/>
        <v>1232.0000000001164</v>
      </c>
      <c r="Q26" s="67">
        <f t="shared" si="2"/>
        <v>11511.568279786617</v>
      </c>
    </row>
    <row r="27" spans="1:17" ht="12" customHeight="1" x14ac:dyDescent="0.25">
      <c r="A27" s="23" t="s">
        <v>142</v>
      </c>
      <c r="B27" s="67"/>
      <c r="C27" s="67">
        <f t="shared" si="2"/>
        <v>120153.75</v>
      </c>
      <c r="D27" s="67">
        <f t="shared" si="2"/>
        <v>408138.10994416499</v>
      </c>
      <c r="E27" s="67">
        <f t="shared" si="2"/>
        <v>120153.75</v>
      </c>
      <c r="F27" s="67">
        <f t="shared" si="2"/>
        <v>474846.93593012774</v>
      </c>
      <c r="G27" s="67">
        <f t="shared" si="2"/>
        <v>120153.74999999988</v>
      </c>
      <c r="H27" s="67">
        <f t="shared" si="2"/>
        <v>186695.5501505346</v>
      </c>
      <c r="I27" s="67">
        <f t="shared" si="2"/>
        <v>343458.00000000012</v>
      </c>
      <c r="J27" s="67">
        <f t="shared" si="2"/>
        <v>0</v>
      </c>
      <c r="K27" s="67">
        <f t="shared" si="2"/>
        <v>149356.67150645587</v>
      </c>
      <c r="L27" s="67">
        <f t="shared" si="2"/>
        <v>638284.00000000012</v>
      </c>
      <c r="M27" s="67">
        <f t="shared" si="2"/>
        <v>75329.836542429926</v>
      </c>
      <c r="N27" s="67">
        <f t="shared" si="2"/>
        <v>92106.638263327186</v>
      </c>
      <c r="O27" s="67">
        <f t="shared" si="2"/>
        <v>79833.999999999942</v>
      </c>
      <c r="P27" s="67">
        <f t="shared" si="2"/>
        <v>0</v>
      </c>
      <c r="Q27" s="67">
        <f t="shared" si="2"/>
        <v>169868.49075047058</v>
      </c>
    </row>
    <row r="28" spans="1:17" ht="12" customHeight="1" x14ac:dyDescent="0.25">
      <c r="A28" s="23" t="s">
        <v>141</v>
      </c>
      <c r="B28" s="67"/>
      <c r="C28" s="67">
        <f t="shared" si="2"/>
        <v>3738.3387335415282</v>
      </c>
      <c r="D28" s="67">
        <f t="shared" si="2"/>
        <v>7326.3682148433109</v>
      </c>
      <c r="E28" s="67">
        <f t="shared" si="2"/>
        <v>4647.891464329412</v>
      </c>
      <c r="F28" s="67">
        <f t="shared" si="2"/>
        <v>7807</v>
      </c>
      <c r="G28" s="67">
        <f t="shared" si="2"/>
        <v>1936.3435783246423</v>
      </c>
      <c r="H28" s="67">
        <f t="shared" si="2"/>
        <v>4013.0866708718931</v>
      </c>
      <c r="I28" s="67">
        <f t="shared" si="2"/>
        <v>4336</v>
      </c>
      <c r="J28" s="67">
        <f t="shared" si="2"/>
        <v>12626.619340966616</v>
      </c>
      <c r="K28" s="67">
        <f t="shared" si="2"/>
        <v>3609.4608499175883</v>
      </c>
      <c r="L28" s="67">
        <f t="shared" si="2"/>
        <v>26838.999999999996</v>
      </c>
      <c r="M28" s="67">
        <f t="shared" si="2"/>
        <v>2981.8906895209402</v>
      </c>
      <c r="N28" s="67">
        <f t="shared" si="2"/>
        <v>5697.4159935005009</v>
      </c>
      <c r="O28" s="67">
        <f t="shared" si="2"/>
        <v>4458.9999999999964</v>
      </c>
      <c r="P28" s="67">
        <f t="shared" si="2"/>
        <v>1289.8519827572272</v>
      </c>
      <c r="Q28" s="67">
        <f t="shared" si="2"/>
        <v>10927.789374088654</v>
      </c>
    </row>
    <row r="29" spans="1:17" ht="12" customHeight="1" x14ac:dyDescent="0.25">
      <c r="A29" s="146" t="s">
        <v>62</v>
      </c>
      <c r="B29" s="145"/>
      <c r="C29" s="145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</row>
    <row r="30" spans="1:17" ht="12" customHeight="1" x14ac:dyDescent="0.25">
      <c r="A30" s="23" t="s">
        <v>203</v>
      </c>
      <c r="B30" s="67"/>
      <c r="C30" s="67">
        <f t="shared" ref="C30:Q31" si="3">B16+C44-C16</f>
        <v>655017.75</v>
      </c>
      <c r="D30" s="67">
        <f t="shared" si="3"/>
        <v>655017.75</v>
      </c>
      <c r="E30" s="67">
        <f t="shared" si="3"/>
        <v>655017.75</v>
      </c>
      <c r="F30" s="67">
        <f t="shared" si="3"/>
        <v>655017.75</v>
      </c>
      <c r="G30" s="67">
        <f t="shared" si="3"/>
        <v>655017.75000000373</v>
      </c>
      <c r="H30" s="67">
        <f t="shared" si="3"/>
        <v>655017.75</v>
      </c>
      <c r="I30" s="67">
        <f t="shared" si="3"/>
        <v>655017.75</v>
      </c>
      <c r="J30" s="67">
        <f t="shared" si="3"/>
        <v>655017.74999999627</v>
      </c>
      <c r="K30" s="67">
        <f t="shared" si="3"/>
        <v>1174774.1339568458</v>
      </c>
      <c r="L30" s="67">
        <f t="shared" si="3"/>
        <v>1461820.8749999981</v>
      </c>
      <c r="M30" s="67">
        <f t="shared" si="3"/>
        <v>1261100.8031570688</v>
      </c>
      <c r="N30" s="67">
        <f t="shared" si="3"/>
        <v>1463663.8671806324</v>
      </c>
      <c r="O30" s="67">
        <f t="shared" si="3"/>
        <v>1243499.535000246</v>
      </c>
      <c r="P30" s="67">
        <f t="shared" si="3"/>
        <v>1611382.201445967</v>
      </c>
      <c r="Q30" s="67">
        <f t="shared" si="3"/>
        <v>901353.62157005258</v>
      </c>
    </row>
    <row r="31" spans="1:17" ht="12" customHeight="1" x14ac:dyDescent="0.25">
      <c r="A31" s="29" t="s">
        <v>140</v>
      </c>
      <c r="B31" s="83"/>
      <c r="C31" s="83">
        <f t="shared" si="3"/>
        <v>242979.00000000047</v>
      </c>
      <c r="D31" s="83">
        <f t="shared" si="3"/>
        <v>567387.22458316805</v>
      </c>
      <c r="E31" s="83">
        <f t="shared" si="3"/>
        <v>242979</v>
      </c>
      <c r="F31" s="83">
        <f t="shared" si="3"/>
        <v>594555.50781936059</v>
      </c>
      <c r="G31" s="83">
        <f t="shared" si="3"/>
        <v>259966.83999975282</v>
      </c>
      <c r="H31" s="83">
        <f t="shared" si="3"/>
        <v>301087.42355403909</v>
      </c>
      <c r="I31" s="83">
        <f t="shared" si="3"/>
        <v>375467.75342994556</v>
      </c>
      <c r="J31" s="83">
        <f t="shared" si="3"/>
        <v>242978.99999999977</v>
      </c>
      <c r="K31" s="83">
        <f t="shared" si="3"/>
        <v>492705.24104315811</v>
      </c>
      <c r="L31" s="83">
        <f t="shared" si="3"/>
        <v>654342.99999999942</v>
      </c>
      <c r="M31" s="83">
        <f t="shared" si="3"/>
        <v>183259.96291953186</v>
      </c>
      <c r="N31" s="83">
        <f t="shared" si="3"/>
        <v>115773.4397700635</v>
      </c>
      <c r="O31" s="83">
        <f t="shared" si="3"/>
        <v>133124.99999999988</v>
      </c>
      <c r="P31" s="83">
        <f t="shared" si="3"/>
        <v>241919.42355403875</v>
      </c>
      <c r="Q31" s="83">
        <f t="shared" si="3"/>
        <v>136835.40958316403</v>
      </c>
    </row>
    <row r="33" spans="1:17" ht="12" customHeight="1" x14ac:dyDescent="0.25">
      <c r="A33" s="152" t="s">
        <v>22</v>
      </c>
      <c r="B33" s="151"/>
      <c r="C33" s="151"/>
      <c r="D33" s="151"/>
      <c r="E33" s="151"/>
      <c r="F33" s="151"/>
      <c r="G33" s="151"/>
      <c r="H33" s="151"/>
      <c r="I33" s="151"/>
      <c r="J33" s="151"/>
      <c r="K33" s="151"/>
      <c r="L33" s="151"/>
      <c r="M33" s="151"/>
      <c r="N33" s="151"/>
      <c r="O33" s="151"/>
      <c r="P33" s="151"/>
      <c r="Q33" s="151"/>
    </row>
    <row r="34" spans="1:17" ht="12" customHeight="1" x14ac:dyDescent="0.25">
      <c r="A34" s="150" t="s">
        <v>65</v>
      </c>
      <c r="B34" s="149"/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</row>
    <row r="35" spans="1:17" ht="12" customHeight="1" x14ac:dyDescent="0.25">
      <c r="A35" s="23" t="s">
        <v>161</v>
      </c>
      <c r="B35" s="67"/>
      <c r="C35" s="67">
        <f>RES_hhdet_in!C$64</f>
        <v>769482.625</v>
      </c>
      <c r="D35" s="67">
        <f>RES_hhdet_in!D$64</f>
        <v>719585.625</v>
      </c>
      <c r="E35" s="67">
        <f>RES_hhdet_in!E$64</f>
        <v>942306.625</v>
      </c>
      <c r="F35" s="67">
        <f>RES_hhdet_in!F$64</f>
        <v>918211.62500000012</v>
      </c>
      <c r="G35" s="67">
        <f>RES_hhdet_in!G$64</f>
        <v>693739.625</v>
      </c>
      <c r="H35" s="67">
        <f>RES_hhdet_in!H$64</f>
        <v>1167927.6249999998</v>
      </c>
      <c r="I35" s="67">
        <f>RES_hhdet_in!I$64</f>
        <v>257309.625</v>
      </c>
      <c r="J35" s="67">
        <f>RES_hhdet_in!J$64</f>
        <v>1198900.625</v>
      </c>
      <c r="K35" s="67">
        <f>RES_hhdet_in!K$64</f>
        <v>1037940.6249999999</v>
      </c>
      <c r="L35" s="67">
        <f>RES_hhdet_in!L$64</f>
        <v>0</v>
      </c>
      <c r="M35" s="67">
        <f>RES_hhdet_in!M$64</f>
        <v>590432.62499999988</v>
      </c>
      <c r="N35" s="67">
        <f>RES_hhdet_in!N$64</f>
        <v>1041014.6249999999</v>
      </c>
      <c r="O35" s="67">
        <f>RES_hhdet_in!O$64</f>
        <v>145359.625</v>
      </c>
      <c r="P35" s="67">
        <f>RES_hhdet_in!P$64</f>
        <v>0</v>
      </c>
      <c r="Q35" s="67">
        <f>RES_hhdet_in!Q$64</f>
        <v>432578.62499999994</v>
      </c>
    </row>
    <row r="36" spans="1:17" ht="12" customHeight="1" x14ac:dyDescent="0.25">
      <c r="A36" s="146" t="s">
        <v>112</v>
      </c>
      <c r="B36" s="145"/>
      <c r="C36" s="145"/>
      <c r="D36" s="145"/>
      <c r="E36" s="145"/>
      <c r="F36" s="145"/>
      <c r="G36" s="145"/>
      <c r="H36" s="145"/>
      <c r="I36" s="145"/>
      <c r="J36" s="145"/>
      <c r="K36" s="145"/>
      <c r="L36" s="145"/>
      <c r="M36" s="145"/>
      <c r="N36" s="145"/>
      <c r="O36" s="145"/>
      <c r="P36" s="145"/>
      <c r="Q36" s="145"/>
    </row>
    <row r="37" spans="1:17" ht="12" customHeight="1" x14ac:dyDescent="0.25">
      <c r="A37" s="23" t="s">
        <v>60</v>
      </c>
      <c r="B37" s="67"/>
      <c r="C37" s="67">
        <f>RES_hhdet_in!C$67</f>
        <v>21991</v>
      </c>
      <c r="D37" s="67">
        <f>RES_hhdet_in!D$67</f>
        <v>26173</v>
      </c>
      <c r="E37" s="67">
        <f>RES_hhdet_in!E$67</f>
        <v>22251</v>
      </c>
      <c r="F37" s="67">
        <f>RES_hhdet_in!F$67</f>
        <v>27042</v>
      </c>
      <c r="G37" s="67">
        <f>RES_hhdet_in!G$67</f>
        <v>29106</v>
      </c>
      <c r="H37" s="67">
        <f>RES_hhdet_in!H$67</f>
        <v>30769</v>
      </c>
      <c r="I37" s="67">
        <f>RES_hhdet_in!I$67</f>
        <v>20194</v>
      </c>
      <c r="J37" s="67">
        <f>RES_hhdet_in!J$67</f>
        <v>39537</v>
      </c>
      <c r="K37" s="67">
        <f>RES_hhdet_in!K$67</f>
        <v>45599</v>
      </c>
      <c r="L37" s="67">
        <f>RES_hhdet_in!L$67</f>
        <v>24132</v>
      </c>
      <c r="M37" s="67">
        <f>RES_hhdet_in!M$67</f>
        <v>30500</v>
      </c>
      <c r="N37" s="67">
        <f>RES_hhdet_in!N$67</f>
        <v>46175</v>
      </c>
      <c r="O37" s="67">
        <f>RES_hhdet_in!O$67</f>
        <v>47181</v>
      </c>
      <c r="P37" s="67">
        <f>RES_hhdet_in!P$67</f>
        <v>27847.999999999996</v>
      </c>
      <c r="Q37" s="67">
        <f>RES_hhdet_in!Q$67</f>
        <v>43707</v>
      </c>
    </row>
    <row r="38" spans="1:17" ht="12" customHeight="1" x14ac:dyDescent="0.25">
      <c r="A38" s="146" t="s">
        <v>63</v>
      </c>
      <c r="B38" s="145"/>
      <c r="C38" s="145"/>
      <c r="D38" s="145"/>
      <c r="E38" s="145"/>
      <c r="F38" s="145"/>
      <c r="G38" s="145"/>
      <c r="H38" s="145"/>
      <c r="I38" s="145"/>
      <c r="J38" s="145"/>
      <c r="K38" s="145"/>
      <c r="L38" s="145"/>
      <c r="M38" s="145"/>
      <c r="N38" s="145"/>
      <c r="O38" s="145"/>
      <c r="P38" s="145"/>
      <c r="Q38" s="145"/>
    </row>
    <row r="39" spans="1:17" ht="12" customHeight="1" x14ac:dyDescent="0.25">
      <c r="A39" s="23" t="s">
        <v>160</v>
      </c>
      <c r="B39" s="67"/>
      <c r="C39" s="67">
        <f>RES_hhdet_in!C$69</f>
        <v>538975.55489900545</v>
      </c>
      <c r="D39" s="67">
        <f>RES_hhdet_in!D$69</f>
        <v>866219.24999999953</v>
      </c>
      <c r="E39" s="67">
        <f>RES_hhdet_in!E$69</f>
        <v>632977.50935261452</v>
      </c>
      <c r="F39" s="67">
        <f>RES_hhdet_in!F$69</f>
        <v>1135820.25</v>
      </c>
      <c r="G39" s="67">
        <f>RES_hhdet_in!G$69</f>
        <v>552022.51283722511</v>
      </c>
      <c r="H39" s="67">
        <f>RES_hhdet_in!H$69</f>
        <v>901716.02141031844</v>
      </c>
      <c r="I39" s="67">
        <f>RES_hhdet_in!I$69</f>
        <v>366016.83566740231</v>
      </c>
      <c r="J39" s="67">
        <f>RES_hhdet_in!J$69</f>
        <v>742146.59248706803</v>
      </c>
      <c r="K39" s="67">
        <f>RES_hhdet_in!K$69</f>
        <v>847541.87024134095</v>
      </c>
      <c r="L39" s="67">
        <f>RES_hhdet_in!L$69</f>
        <v>550401.4703968158</v>
      </c>
      <c r="M39" s="67">
        <f>RES_hhdet_in!M$69</f>
        <v>496421.51993770507</v>
      </c>
      <c r="N39" s="67">
        <f>RES_hhdet_in!N$69</f>
        <v>1065545.3074669964</v>
      </c>
      <c r="O39" s="67">
        <f>RES_hhdet_in!O$69</f>
        <v>238724.74506350962</v>
      </c>
      <c r="P39" s="67">
        <f>RES_hhdet_in!P$69</f>
        <v>0</v>
      </c>
      <c r="Q39" s="67">
        <f>RES_hhdet_in!Q$69</f>
        <v>532041.625</v>
      </c>
    </row>
    <row r="40" spans="1:17" ht="12" customHeight="1" x14ac:dyDescent="0.25">
      <c r="A40" s="23" t="s">
        <v>159</v>
      </c>
      <c r="B40" s="67"/>
      <c r="C40" s="67">
        <f>RES_hhdet_in!C$70</f>
        <v>9752.450575084642</v>
      </c>
      <c r="D40" s="67">
        <f>RES_hhdet_in!D$70</f>
        <v>19591.402866533452</v>
      </c>
      <c r="E40" s="67">
        <f>RES_hhdet_in!E$70</f>
        <v>15758.917316835901</v>
      </c>
      <c r="F40" s="67">
        <f>RES_hhdet_in!F$70</f>
        <v>32999.471217045641</v>
      </c>
      <c r="G40" s="67">
        <f>RES_hhdet_in!G$70</f>
        <v>14142.20500812138</v>
      </c>
      <c r="H40" s="67">
        <f>RES_hhdet_in!H$70</f>
        <v>87355.053439146228</v>
      </c>
      <c r="I40" s="67">
        <f>RES_hhdet_in!I$70</f>
        <v>70681.880170668868</v>
      </c>
      <c r="J40" s="67">
        <f>RES_hhdet_in!J$70</f>
        <v>91725.755911701592</v>
      </c>
      <c r="K40" s="67">
        <f>RES_hhdet_in!K$70</f>
        <v>87550.289361937495</v>
      </c>
      <c r="L40" s="67">
        <f>RES_hhdet_in!L$70</f>
        <v>69405.853403154804</v>
      </c>
      <c r="M40" s="67">
        <f>RES_hhdet_in!M$70</f>
        <v>116635.10506229477</v>
      </c>
      <c r="N40" s="67">
        <f>RES_hhdet_in!N$70</f>
        <v>47860.317533003297</v>
      </c>
      <c r="O40" s="67">
        <f>RES_hhdet_in!O$70</f>
        <v>4763.4505556795739</v>
      </c>
      <c r="P40" s="67">
        <f>RES_hhdet_in!P$70</f>
        <v>0</v>
      </c>
      <c r="Q40" s="67">
        <f>RES_hhdet_in!Q$70</f>
        <v>30082.568279786552</v>
      </c>
    </row>
    <row r="41" spans="1:17" ht="12" customHeight="1" x14ac:dyDescent="0.25">
      <c r="A41" s="23" t="s">
        <v>142</v>
      </c>
      <c r="B41" s="67"/>
      <c r="C41" s="67">
        <f>RES_hhdet_in!C$73</f>
        <v>282959.74999999983</v>
      </c>
      <c r="D41" s="67">
        <f>RES_hhdet_in!D$73</f>
        <v>42299.109944165211</v>
      </c>
      <c r="E41" s="67">
        <f>RES_hhdet_in!E$73</f>
        <v>443901.74999999895</v>
      </c>
      <c r="F41" s="67">
        <f>RES_hhdet_in!F$73</f>
        <v>28631.935930128562</v>
      </c>
      <c r="G41" s="67">
        <f>RES_hhdet_in!G$73</f>
        <v>211768.74999999919</v>
      </c>
      <c r="H41" s="67">
        <f>RES_hhdet_in!H$73</f>
        <v>172691.55015053536</v>
      </c>
      <c r="I41" s="67">
        <f>RES_hhdet_in!I$73</f>
        <v>0</v>
      </c>
      <c r="J41" s="67">
        <f>RES_hhdet_in!J$73</f>
        <v>451043.99999999994</v>
      </c>
      <c r="K41" s="67">
        <f>RES_hhdet_in!K$73</f>
        <v>194041.67150645604</v>
      </c>
      <c r="L41" s="67">
        <f>RES_hhdet_in!L$73</f>
        <v>0</v>
      </c>
      <c r="M41" s="67">
        <f>RES_hhdet_in!M$73</f>
        <v>48405.836542429774</v>
      </c>
      <c r="N41" s="67">
        <f>RES_hhdet_in!N$73</f>
        <v>23939.638263327412</v>
      </c>
      <c r="O41" s="67">
        <f>RES_hhdet_in!O$73</f>
        <v>0</v>
      </c>
      <c r="P41" s="67">
        <f>RES_hhdet_in!P$73</f>
        <v>23145</v>
      </c>
      <c r="Q41" s="67">
        <f>RES_hhdet_in!Q$73</f>
        <v>35139.490750470672</v>
      </c>
    </row>
    <row r="42" spans="1:17" ht="12" customHeight="1" x14ac:dyDescent="0.25">
      <c r="A42" s="23" t="s">
        <v>141</v>
      </c>
      <c r="B42" s="67"/>
      <c r="C42" s="67">
        <f>RES_hhdet_in!C$74</f>
        <v>6596.3387335415337</v>
      </c>
      <c r="D42" s="67">
        <f>RES_hhdet_in!D$74</f>
        <v>628.36821484330881</v>
      </c>
      <c r="E42" s="67">
        <f>RES_hhdet_in!E$74</f>
        <v>11235.891464329414</v>
      </c>
      <c r="F42" s="67">
        <f>RES_hhdet_in!F$74</f>
        <v>0</v>
      </c>
      <c r="G42" s="67">
        <f>RES_hhdet_in!G$74</f>
        <v>4282.3435783246387</v>
      </c>
      <c r="H42" s="67">
        <f>RES_hhdet_in!H$74</f>
        <v>10178.086670871891</v>
      </c>
      <c r="I42" s="67">
        <f>RES_hhdet_in!I$74</f>
        <v>0</v>
      </c>
      <c r="J42" s="67">
        <f>RES_hhdet_in!J$74</f>
        <v>36122.619340966623</v>
      </c>
      <c r="K42" s="67">
        <f>RES_hhdet_in!K$74</f>
        <v>12341.460849917583</v>
      </c>
      <c r="L42" s="67">
        <f>RES_hhdet_in!L$74</f>
        <v>0</v>
      </c>
      <c r="M42" s="67">
        <f>RES_hhdet_in!M$74</f>
        <v>7281.8906895209293</v>
      </c>
      <c r="N42" s="67">
        <f>RES_hhdet_in!N$74</f>
        <v>1473.41599350051</v>
      </c>
      <c r="O42" s="67">
        <f>RES_hhdet_in!O$74</f>
        <v>0</v>
      </c>
      <c r="P42" s="67">
        <f>RES_hhdet_in!P$74</f>
        <v>4553.8519827572218</v>
      </c>
      <c r="Q42" s="67">
        <f>RES_hhdet_in!Q$74</f>
        <v>2445.7893740886575</v>
      </c>
    </row>
    <row r="43" spans="1:17" ht="12" customHeight="1" x14ac:dyDescent="0.25">
      <c r="A43" s="146" t="s">
        <v>62</v>
      </c>
      <c r="B43" s="145"/>
      <c r="C43" s="145"/>
      <c r="D43" s="145"/>
      <c r="E43" s="145"/>
      <c r="F43" s="145"/>
      <c r="G43" s="145"/>
      <c r="H43" s="145"/>
      <c r="I43" s="145"/>
      <c r="J43" s="145"/>
      <c r="K43" s="145"/>
      <c r="L43" s="145"/>
      <c r="M43" s="145"/>
      <c r="N43" s="145"/>
      <c r="O43" s="145"/>
      <c r="P43" s="145"/>
      <c r="Q43" s="145"/>
    </row>
    <row r="44" spans="1:17" ht="12" customHeight="1" x14ac:dyDescent="0.25">
      <c r="A44" s="23" t="s">
        <v>203</v>
      </c>
      <c r="B44" s="67"/>
      <c r="C44" s="67">
        <f>RES_hhdet_in!C$78</f>
        <v>659876.75000000023</v>
      </c>
      <c r="D44" s="67">
        <f>RES_hhdet_in!D$78</f>
        <v>1243481.7499999993</v>
      </c>
      <c r="E44" s="67">
        <f>RES_hhdet_in!E$78</f>
        <v>658694.75000000105</v>
      </c>
      <c r="F44" s="67">
        <f>RES_hhdet_in!F$78</f>
        <v>1459554.7499999995</v>
      </c>
      <c r="G44" s="67">
        <f>RES_hhdet_in!G$78</f>
        <v>904801.74999999919</v>
      </c>
      <c r="H44" s="67">
        <f>RES_hhdet_in!H$78</f>
        <v>1283448.7500000009</v>
      </c>
      <c r="I44" s="67">
        <f>RES_hhdet_in!I$78</f>
        <v>678156.74999999953</v>
      </c>
      <c r="J44" s="67">
        <f>RES_hhdet_in!J$78</f>
        <v>1116616.7500000002</v>
      </c>
      <c r="K44" s="67">
        <f>RES_hhdet_in!K$78</f>
        <v>1663370.1339568426</v>
      </c>
      <c r="L44" s="67">
        <f>RES_hhdet_in!L$78</f>
        <v>1465673.8750000002</v>
      </c>
      <c r="M44" s="67">
        <f>RES_hhdet_in!M$78</f>
        <v>1342965.803157066</v>
      </c>
      <c r="N44" s="67">
        <f>RES_hhdet_in!N$78</f>
        <v>1948022.8671806385</v>
      </c>
      <c r="O44" s="67">
        <f>RES_hhdet_in!O$78</f>
        <v>923319.53500024742</v>
      </c>
      <c r="P44" s="67">
        <f>RES_hhdet_in!P$78</f>
        <v>997332.20144596137</v>
      </c>
      <c r="Q44" s="67">
        <f>RES_hhdet_in!Q$78</f>
        <v>867965.62157005444</v>
      </c>
    </row>
    <row r="45" spans="1:17" ht="12" customHeight="1" x14ac:dyDescent="0.25">
      <c r="A45" s="29" t="s">
        <v>140</v>
      </c>
      <c r="B45" s="83"/>
      <c r="C45" s="83">
        <f>RES_hhdet_in!C$79</f>
        <v>408937.99999999983</v>
      </c>
      <c r="D45" s="83">
        <f>RES_hhdet_in!D$79</f>
        <v>99844.224583168296</v>
      </c>
      <c r="E45" s="83">
        <f>RES_hhdet_in!E$79</f>
        <v>582943.99999999895</v>
      </c>
      <c r="F45" s="83">
        <f>RES_hhdet_in!F$79</f>
        <v>109565.50781936152</v>
      </c>
      <c r="G45" s="83">
        <f>RES_hhdet_in!G$79</f>
        <v>105257.83999975315</v>
      </c>
      <c r="H45" s="83">
        <f>RES_hhdet_in!H$79</f>
        <v>241919.42355403857</v>
      </c>
      <c r="I45" s="83">
        <f>RES_hhdet_in!I$79</f>
        <v>10973.753429946</v>
      </c>
      <c r="J45" s="83">
        <f>RES_hhdet_in!J$79</f>
        <v>381615.99999999971</v>
      </c>
      <c r="K45" s="83">
        <f>RES_hhdet_in!K$79</f>
        <v>443385.24104315758</v>
      </c>
      <c r="L45" s="83">
        <f>RES_hhdet_in!L$79</f>
        <v>0</v>
      </c>
      <c r="M45" s="83">
        <f>RES_hhdet_in!M$79</f>
        <v>93162.962919531565</v>
      </c>
      <c r="N45" s="83">
        <f>RES_hhdet_in!N$79</f>
        <v>73764.439770063706</v>
      </c>
      <c r="O45" s="83">
        <f>RES_hhdet_in!O$79</f>
        <v>0</v>
      </c>
      <c r="P45" s="83">
        <f>RES_hhdet_in!P$79</f>
        <v>170595.42355403851</v>
      </c>
      <c r="Q45" s="83">
        <f>RES_hhdet_in!Q$79</f>
        <v>4137.409583164148</v>
      </c>
    </row>
    <row r="47" spans="1:17" ht="12" customHeight="1" x14ac:dyDescent="0.25">
      <c r="A47" s="193" t="s">
        <v>21</v>
      </c>
      <c r="B47" s="151"/>
      <c r="C47" s="151"/>
      <c r="D47" s="151"/>
      <c r="E47" s="151"/>
      <c r="F47" s="151"/>
      <c r="G47" s="151"/>
      <c r="H47" s="151"/>
      <c r="I47" s="151"/>
      <c r="J47" s="151"/>
      <c r="K47" s="151"/>
      <c r="L47" s="151"/>
      <c r="M47" s="151"/>
      <c r="N47" s="151"/>
      <c r="O47" s="151"/>
      <c r="P47" s="151"/>
      <c r="Q47" s="151"/>
    </row>
    <row r="48" spans="1:17" ht="12" customHeight="1" x14ac:dyDescent="0.25">
      <c r="A48" s="192" t="s">
        <v>65</v>
      </c>
      <c r="B48" s="149"/>
      <c r="C48" s="149"/>
      <c r="D48" s="149"/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</row>
    <row r="49" spans="1:17" ht="12" customHeight="1" x14ac:dyDescent="0.25">
      <c r="A49" s="148" t="s">
        <v>161</v>
      </c>
      <c r="B49" s="67"/>
      <c r="C49" s="67">
        <f>RES_hhdet_in_new!C$64</f>
        <v>318474.19709593232</v>
      </c>
      <c r="D49" s="67">
        <f>RES_hhdet_in_new!D$64</f>
        <v>288371.41589537484</v>
      </c>
      <c r="E49" s="67">
        <f>RES_hhdet_in_new!E$64</f>
        <v>397882.34016863903</v>
      </c>
      <c r="F49" s="67">
        <f>RES_hhdet_in_new!F$64</f>
        <v>389036.31939089653</v>
      </c>
      <c r="G49" s="67">
        <f>RES_hhdet_in_new!G$64</f>
        <v>239138.38153848654</v>
      </c>
      <c r="H49" s="67">
        <f>RES_hhdet_in_new!H$64</f>
        <v>556989.4568632103</v>
      </c>
      <c r="I49" s="67">
        <f>RES_hhdet_in_new!I$64</f>
        <v>114246.38770519578</v>
      </c>
      <c r="J49" s="67">
        <f>RES_hhdet_in_new!J$64</f>
        <v>592531.81587059202</v>
      </c>
      <c r="K49" s="67">
        <f>RES_hhdet_in_new!K$64</f>
        <v>369064.30103168078</v>
      </c>
      <c r="L49" s="67">
        <f>RES_hhdet_in_new!L$64</f>
        <v>0</v>
      </c>
      <c r="M49" s="67">
        <f>RES_hhdet_in_new!M$64</f>
        <v>224968.85034896361</v>
      </c>
      <c r="N49" s="67">
        <f>RES_hhdet_in_new!N$64</f>
        <v>368328.77188514627</v>
      </c>
      <c r="O49" s="67">
        <f>RES_hhdet_in_new!O$64</f>
        <v>67439.96517802123</v>
      </c>
      <c r="P49" s="67">
        <f>RES_hhdet_in_new!P$64</f>
        <v>0</v>
      </c>
      <c r="Q49" s="67">
        <f>RES_hhdet_in_new!Q$64</f>
        <v>233054.39766248947</v>
      </c>
    </row>
    <row r="50" spans="1:17" ht="12" customHeight="1" x14ac:dyDescent="0.25">
      <c r="A50" s="191" t="s">
        <v>112</v>
      </c>
      <c r="B50" s="145"/>
      <c r="C50" s="145"/>
      <c r="D50" s="145"/>
      <c r="E50" s="145"/>
      <c r="F50" s="145"/>
      <c r="G50" s="145"/>
      <c r="H50" s="145"/>
      <c r="I50" s="145"/>
      <c r="J50" s="145"/>
      <c r="K50" s="145"/>
      <c r="L50" s="145"/>
      <c r="M50" s="145"/>
      <c r="N50" s="145"/>
      <c r="O50" s="145"/>
      <c r="P50" s="145"/>
      <c r="Q50" s="145"/>
    </row>
    <row r="51" spans="1:17" ht="12" customHeight="1" x14ac:dyDescent="0.25">
      <c r="A51" s="148" t="s">
        <v>60</v>
      </c>
      <c r="B51" s="67"/>
      <c r="C51" s="67">
        <f>RES_hhdet_in_new!C$67</f>
        <v>9102</v>
      </c>
      <c r="D51" s="67">
        <f>RES_hhdet_in_new!D$67</f>
        <v>10489</v>
      </c>
      <c r="E51" s="67">
        <f>RES_hhdet_in_new!E$67</f>
        <v>9395</v>
      </c>
      <c r="F51" s="67">
        <f>RES_hhdet_in_new!F$67</f>
        <v>11457</v>
      </c>
      <c r="G51" s="67">
        <f>RES_hhdet_in_new!G$67</f>
        <v>10032.999999999998</v>
      </c>
      <c r="H51" s="67">
        <f>RES_hhdet_in_new!H$67</f>
        <v>14673.999999999998</v>
      </c>
      <c r="I51" s="67">
        <f>RES_hhdet_in_new!I$67</f>
        <v>8965.9999999999982</v>
      </c>
      <c r="J51" s="67">
        <f>RES_hhdet_in_new!J$67</f>
        <v>19540</v>
      </c>
      <c r="K51" s="67">
        <f>RES_hhdet_in_new!K$67</f>
        <v>16213.999999999998</v>
      </c>
      <c r="L51" s="67">
        <f>RES_hhdet_in_new!L$67</f>
        <v>0</v>
      </c>
      <c r="M51" s="67">
        <f>RES_hhdet_in_new!M$67</f>
        <v>11620.999999999993</v>
      </c>
      <c r="N51" s="67">
        <f>RES_hhdet_in_new!N$67</f>
        <v>16337.999999999996</v>
      </c>
      <c r="O51" s="67">
        <f>RES_hhdet_in_new!O$67</f>
        <v>21889.999999999996</v>
      </c>
      <c r="P51" s="67">
        <f>RES_hhdet_in_new!P$67</f>
        <v>0</v>
      </c>
      <c r="Q51" s="67">
        <f>RES_hhdet_in_new!Q$67</f>
        <v>23546.999999999989</v>
      </c>
    </row>
    <row r="52" spans="1:17" ht="12" customHeight="1" x14ac:dyDescent="0.25">
      <c r="A52" s="191" t="s">
        <v>63</v>
      </c>
      <c r="B52" s="145"/>
      <c r="C52" s="145"/>
      <c r="D52" s="145"/>
      <c r="E52" s="145"/>
      <c r="F52" s="145"/>
      <c r="G52" s="145"/>
      <c r="H52" s="145"/>
      <c r="I52" s="145"/>
      <c r="J52" s="145"/>
      <c r="K52" s="145"/>
      <c r="L52" s="145"/>
      <c r="M52" s="145"/>
      <c r="N52" s="145"/>
      <c r="O52" s="145"/>
      <c r="P52" s="145"/>
      <c r="Q52" s="145"/>
    </row>
    <row r="53" spans="1:17" ht="12" customHeight="1" x14ac:dyDescent="0.25">
      <c r="A53" s="148" t="s">
        <v>160</v>
      </c>
      <c r="B53" s="67"/>
      <c r="C53" s="67">
        <f>RES_hhdet_in_new!C$69</f>
        <v>157638.21890481617</v>
      </c>
      <c r="D53" s="67">
        <f>RES_hhdet_in_new!D$69</f>
        <v>275259.8833590484</v>
      </c>
      <c r="E53" s="67">
        <f>RES_hhdet_in_new!E$69</f>
        <v>157534.95936211126</v>
      </c>
      <c r="F53" s="67">
        <f>RES_hhdet_in_new!F$69</f>
        <v>363449.84852654254</v>
      </c>
      <c r="G53" s="67">
        <f>RES_hhdet_in_new!G$69</f>
        <v>128394.47652009435</v>
      </c>
      <c r="H53" s="67">
        <f>RES_hhdet_in_new!H$69</f>
        <v>312051.44716909324</v>
      </c>
      <c r="I53" s="67">
        <f>RES_hhdet_in_new!I$69</f>
        <v>49419.138944951403</v>
      </c>
      <c r="J53" s="67">
        <f>RES_hhdet_in_new!J$69</f>
        <v>157819.71544489043</v>
      </c>
      <c r="K53" s="67">
        <f>RES_hhdet_in_new!K$69</f>
        <v>197091.67956452994</v>
      </c>
      <c r="L53" s="67">
        <f>RES_hhdet_in_new!L$69</f>
        <v>0</v>
      </c>
      <c r="M53" s="67">
        <f>RES_hhdet_in_new!M$69</f>
        <v>60647.16965705614</v>
      </c>
      <c r="N53" s="67">
        <f>RES_hhdet_in_new!N$69</f>
        <v>295393.72590234078</v>
      </c>
      <c r="O53" s="67">
        <f>RES_hhdet_in_new!O$69</f>
        <v>63457.00928812733</v>
      </c>
      <c r="P53" s="67">
        <f>RES_hhdet_in_new!P$69</f>
        <v>0</v>
      </c>
      <c r="Q53" s="67">
        <f>RES_hhdet_in_new!Q$69</f>
        <v>165386.54925814361</v>
      </c>
    </row>
    <row r="54" spans="1:17" ht="12" customHeight="1" x14ac:dyDescent="0.25">
      <c r="A54" s="148" t="s">
        <v>159</v>
      </c>
      <c r="B54" s="67"/>
      <c r="C54" s="67">
        <f>RES_hhdet_in_new!C$70</f>
        <v>2852.372291544219</v>
      </c>
      <c r="D54" s="67">
        <f>RES_hhdet_in_new!D$70</f>
        <v>13111.532536326467</v>
      </c>
      <c r="E54" s="67">
        <f>RES_hhdet_in_new!E$70</f>
        <v>7715.6975810023905</v>
      </c>
      <c r="F54" s="67">
        <f>RES_hhdet_in_new!F$70</f>
        <v>25586.470864353993</v>
      </c>
      <c r="G54" s="67">
        <f>RES_hhdet_in_new!G$70</f>
        <v>7808.0339311750531</v>
      </c>
      <c r="H54" s="67">
        <f>RES_hhdet_in_new!H$70</f>
        <v>79558.86305589955</v>
      </c>
      <c r="I54" s="67">
        <f>RES_hhdet_in_new!I$70</f>
        <v>64827.24876024438</v>
      </c>
      <c r="J54" s="67">
        <f>RES_hhdet_in_new!J$70</f>
        <v>84551.507985538236</v>
      </c>
      <c r="K54" s="67">
        <f>RES_hhdet_in_new!K$70</f>
        <v>81258.110248897166</v>
      </c>
      <c r="L54" s="67">
        <f>RES_hhdet_in_new!L$70</f>
        <v>0</v>
      </c>
      <c r="M54" s="67">
        <f>RES_hhdet_in_new!M$70</f>
        <v>108633.95345995679</v>
      </c>
      <c r="N54" s="67">
        <f>RES_hhdet_in_new!N$70</f>
        <v>47521.99172597759</v>
      </c>
      <c r="O54" s="67">
        <f>RES_hhdet_in_new!O$70</f>
        <v>3982.9558898938972</v>
      </c>
      <c r="P54" s="67">
        <f>RES_hhdet_in_new!P$70</f>
        <v>0</v>
      </c>
      <c r="Q54" s="67">
        <f>RES_hhdet_in_new!Q$70</f>
        <v>30082.568279786537</v>
      </c>
    </row>
    <row r="55" spans="1:17" ht="12" customHeight="1" x14ac:dyDescent="0.25">
      <c r="A55" s="148" t="s">
        <v>142</v>
      </c>
      <c r="B55" s="67"/>
      <c r="C55" s="67">
        <f>RES_hhdet_in_new!C$73</f>
        <v>152368.62373213383</v>
      </c>
      <c r="D55" s="67">
        <f>RES_hhdet_in_new!D$73</f>
        <v>0</v>
      </c>
      <c r="E55" s="67">
        <f>RES_hhdet_in_new!E$73</f>
        <v>221925.01941177039</v>
      </c>
      <c r="F55" s="67">
        <f>RES_hhdet_in_new!F$73</f>
        <v>0</v>
      </c>
      <c r="G55" s="67">
        <f>RES_hhdet_in_new!G$73</f>
        <v>98653.527508892526</v>
      </c>
      <c r="H55" s="67">
        <f>RES_hhdet_in_new!H$73</f>
        <v>155201.05996734553</v>
      </c>
      <c r="I55" s="67">
        <f>RES_hhdet_in_new!I$73</f>
        <v>0</v>
      </c>
      <c r="J55" s="67">
        <f>RES_hhdet_in_new!J$73</f>
        <v>314037.97309919685</v>
      </c>
      <c r="K55" s="67">
        <f>RES_hhdet_in_new!K$73</f>
        <v>78373.050368336044</v>
      </c>
      <c r="L55" s="67">
        <f>RES_hhdet_in_new!L$73</f>
        <v>0</v>
      </c>
      <c r="M55" s="67">
        <f>RES_hhdet_in_new!M$73</f>
        <v>48405.836542429744</v>
      </c>
      <c r="N55" s="67">
        <f>RES_hhdet_in_new!N$73</f>
        <v>23939.638263327408</v>
      </c>
      <c r="O55" s="67">
        <f>RES_hhdet_in_new!O$73</f>
        <v>0</v>
      </c>
      <c r="P55" s="67">
        <f>RES_hhdet_in_new!P$73</f>
        <v>0</v>
      </c>
      <c r="Q55" s="67">
        <f>RES_hhdet_in_new!Q$73</f>
        <v>35139.490750470657</v>
      </c>
    </row>
    <row r="56" spans="1:17" ht="12" customHeight="1" x14ac:dyDescent="0.25">
      <c r="A56" s="148" t="s">
        <v>141</v>
      </c>
      <c r="B56" s="67"/>
      <c r="C56" s="67">
        <f>RES_hhdet_in_new!C$74</f>
        <v>5614.9821674381628</v>
      </c>
      <c r="D56" s="67">
        <f>RES_hhdet_in_new!D$74</f>
        <v>0</v>
      </c>
      <c r="E56" s="67">
        <f>RES_hhdet_in_new!E$74</f>
        <v>10706.663813754978</v>
      </c>
      <c r="F56" s="67">
        <f>RES_hhdet_in_new!F$74</f>
        <v>0</v>
      </c>
      <c r="G56" s="67">
        <f>RES_hhdet_in_new!G$74</f>
        <v>4282.3435783246377</v>
      </c>
      <c r="H56" s="67">
        <f>RES_hhdet_in_new!H$74</f>
        <v>10178.08667087189</v>
      </c>
      <c r="I56" s="67">
        <f>RES_hhdet_in_new!I$74</f>
        <v>0</v>
      </c>
      <c r="J56" s="67">
        <f>RES_hhdet_in_new!J$74</f>
        <v>36122.619340966623</v>
      </c>
      <c r="K56" s="67">
        <f>RES_hhdet_in_new!K$74</f>
        <v>12341.460849917581</v>
      </c>
      <c r="L56" s="67">
        <f>RES_hhdet_in_new!L$74</f>
        <v>0</v>
      </c>
      <c r="M56" s="67">
        <f>RES_hhdet_in_new!M$74</f>
        <v>7281.8906895209257</v>
      </c>
      <c r="N56" s="67">
        <f>RES_hhdet_in_new!N$74</f>
        <v>1473.4159935005098</v>
      </c>
      <c r="O56" s="67">
        <f>RES_hhdet_in_new!O$74</f>
        <v>0</v>
      </c>
      <c r="P56" s="67">
        <f>RES_hhdet_in_new!P$74</f>
        <v>0</v>
      </c>
      <c r="Q56" s="67">
        <f>RES_hhdet_in_new!Q$74</f>
        <v>2445.7893740886566</v>
      </c>
    </row>
    <row r="57" spans="1:17" ht="12" customHeight="1" x14ac:dyDescent="0.25">
      <c r="A57" s="191" t="s">
        <v>62</v>
      </c>
      <c r="B57" s="145"/>
      <c r="C57" s="145"/>
      <c r="D57" s="145"/>
      <c r="E57" s="145"/>
      <c r="F57" s="145"/>
      <c r="G57" s="145"/>
      <c r="H57" s="145"/>
      <c r="I57" s="145"/>
      <c r="J57" s="145"/>
      <c r="K57" s="145"/>
      <c r="L57" s="145"/>
      <c r="M57" s="145"/>
      <c r="N57" s="145"/>
      <c r="O57" s="145"/>
      <c r="P57" s="145"/>
      <c r="Q57" s="145"/>
    </row>
    <row r="58" spans="1:17" ht="12" customHeight="1" x14ac:dyDescent="0.25">
      <c r="A58" s="148" t="s">
        <v>203</v>
      </c>
      <c r="B58" s="67"/>
      <c r="C58" s="67">
        <f>RES_hhdet_in_new!C$78</f>
        <v>194709.90462256485</v>
      </c>
      <c r="D58" s="67">
        <f>RES_hhdet_in_new!D$78</f>
        <v>288371.41589537484</v>
      </c>
      <c r="E58" s="67">
        <f>RES_hhdet_in_new!E$78</f>
        <v>197674.31466978599</v>
      </c>
      <c r="F58" s="67">
        <f>RES_hhdet_in_new!F$78</f>
        <v>378898.53928110987</v>
      </c>
      <c r="G58" s="67">
        <f>RES_hhdet_in_new!G$78</f>
        <v>209115.29838329909</v>
      </c>
      <c r="H58" s="67">
        <f>RES_hhdet_in_new!H$78</f>
        <v>395562.72360841359</v>
      </c>
      <c r="I58" s="67">
        <f>RES_hhdet_in_new!I$78</f>
        <v>114246.38770519578</v>
      </c>
      <c r="J58" s="67">
        <f>RES_hhdet_in_new!J$78</f>
        <v>380878.23233418487</v>
      </c>
      <c r="K58" s="67">
        <f>RES_hhdet_in_new!K$78</f>
        <v>292391.67731099459</v>
      </c>
      <c r="L58" s="67">
        <f>RES_hhdet_in_new!L$78</f>
        <v>0</v>
      </c>
      <c r="M58" s="67">
        <f>RES_hhdet_in_new!M$78</f>
        <v>224968.85034896361</v>
      </c>
      <c r="N58" s="67">
        <f>RES_hhdet_in_new!N$78</f>
        <v>368328.77188514633</v>
      </c>
      <c r="O58" s="67">
        <f>RES_hhdet_in_new!O$78</f>
        <v>67439.96517802123</v>
      </c>
      <c r="P58" s="67">
        <f>RES_hhdet_in_new!P$78</f>
        <v>0</v>
      </c>
      <c r="Q58" s="67">
        <f>RES_hhdet_in_new!Q$78</f>
        <v>233054.39766248947</v>
      </c>
    </row>
    <row r="59" spans="1:17" ht="12" customHeight="1" x14ac:dyDescent="0.25">
      <c r="A59" s="159" t="s">
        <v>140</v>
      </c>
      <c r="B59" s="83"/>
      <c r="C59" s="83">
        <f>RES_hhdet_in_new!C$79</f>
        <v>123764.29247336753</v>
      </c>
      <c r="D59" s="83">
        <f>RES_hhdet_in_new!D$79</f>
        <v>0</v>
      </c>
      <c r="E59" s="83">
        <f>RES_hhdet_in_new!E$79</f>
        <v>200208.02549885304</v>
      </c>
      <c r="F59" s="83">
        <f>RES_hhdet_in_new!F$79</f>
        <v>10137.780109786661</v>
      </c>
      <c r="G59" s="83">
        <f>RES_hhdet_in_new!G$79</f>
        <v>30023.083155187483</v>
      </c>
      <c r="H59" s="83">
        <f>RES_hhdet_in_new!H$79</f>
        <v>161426.73325479662</v>
      </c>
      <c r="I59" s="83">
        <f>RES_hhdet_in_new!I$79</f>
        <v>0</v>
      </c>
      <c r="J59" s="83">
        <f>RES_hhdet_in_new!J$79</f>
        <v>211653.58353640727</v>
      </c>
      <c r="K59" s="83">
        <f>RES_hhdet_in_new!K$79</f>
        <v>76672.623720686111</v>
      </c>
      <c r="L59" s="83">
        <f>RES_hhdet_in_new!L$79</f>
        <v>0</v>
      </c>
      <c r="M59" s="83">
        <f>RES_hhdet_in_new!M$79</f>
        <v>0</v>
      </c>
      <c r="N59" s="83">
        <f>RES_hhdet_in_new!N$79</f>
        <v>0</v>
      </c>
      <c r="O59" s="83">
        <f>RES_hhdet_in_new!O$79</f>
        <v>0</v>
      </c>
      <c r="P59" s="83">
        <f>RES_hhdet_in_new!P$79</f>
        <v>0</v>
      </c>
      <c r="Q59" s="83">
        <f>RES_hhdet_in_new!Q$79</f>
        <v>0</v>
      </c>
    </row>
    <row r="61" spans="1:17" ht="12" customHeight="1" x14ac:dyDescent="0.25">
      <c r="A61" s="193" t="s">
        <v>202</v>
      </c>
      <c r="B61" s="151"/>
      <c r="C61" s="151"/>
      <c r="D61" s="151"/>
      <c r="E61" s="151"/>
      <c r="F61" s="151"/>
      <c r="G61" s="151"/>
      <c r="H61" s="151"/>
      <c r="I61" s="151"/>
      <c r="J61" s="151"/>
      <c r="K61" s="151"/>
      <c r="L61" s="151"/>
      <c r="M61" s="151"/>
      <c r="N61" s="151"/>
      <c r="O61" s="151"/>
      <c r="P61" s="151"/>
      <c r="Q61" s="151"/>
    </row>
    <row r="62" spans="1:17" ht="12" customHeight="1" x14ac:dyDescent="0.25">
      <c r="A62" s="192" t="s">
        <v>65</v>
      </c>
      <c r="B62" s="149"/>
      <c r="C62" s="149"/>
      <c r="D62" s="149"/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</row>
    <row r="63" spans="1:17" ht="12" customHeight="1" x14ac:dyDescent="0.25">
      <c r="A63" s="148" t="s">
        <v>161</v>
      </c>
      <c r="B63" s="67"/>
      <c r="C63" s="67">
        <f t="shared" ref="C63:Q63" si="4">C35-C49</f>
        <v>451008.42790406768</v>
      </c>
      <c r="D63" s="67">
        <f t="shared" si="4"/>
        <v>431214.20910462516</v>
      </c>
      <c r="E63" s="67">
        <f t="shared" si="4"/>
        <v>544424.28483136091</v>
      </c>
      <c r="F63" s="67">
        <f t="shared" si="4"/>
        <v>529175.30560910353</v>
      </c>
      <c r="G63" s="67">
        <f t="shared" si="4"/>
        <v>454601.24346151343</v>
      </c>
      <c r="H63" s="67">
        <f t="shared" si="4"/>
        <v>610938.16813678946</v>
      </c>
      <c r="I63" s="67">
        <f t="shared" si="4"/>
        <v>143063.23729480422</v>
      </c>
      <c r="J63" s="67">
        <f t="shared" si="4"/>
        <v>606368.80912940798</v>
      </c>
      <c r="K63" s="67">
        <f t="shared" si="4"/>
        <v>668876.32396831911</v>
      </c>
      <c r="L63" s="67">
        <f t="shared" si="4"/>
        <v>0</v>
      </c>
      <c r="M63" s="67">
        <f t="shared" si="4"/>
        <v>365463.77465103625</v>
      </c>
      <c r="N63" s="67">
        <f t="shared" si="4"/>
        <v>672685.85311485361</v>
      </c>
      <c r="O63" s="67">
        <f t="shared" si="4"/>
        <v>77919.65982197877</v>
      </c>
      <c r="P63" s="67">
        <f t="shared" si="4"/>
        <v>0</v>
      </c>
      <c r="Q63" s="67">
        <f t="shared" si="4"/>
        <v>199524.22733751047</v>
      </c>
    </row>
    <row r="64" spans="1:17" ht="12" customHeight="1" x14ac:dyDescent="0.25">
      <c r="A64" s="191" t="s">
        <v>112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25">
      <c r="A65" s="148" t="s">
        <v>60</v>
      </c>
      <c r="B65" s="67"/>
      <c r="C65" s="67">
        <f t="shared" ref="C65:Q65" si="5">C37-C51</f>
        <v>12889</v>
      </c>
      <c r="D65" s="67">
        <f t="shared" si="5"/>
        <v>15684</v>
      </c>
      <c r="E65" s="67">
        <f t="shared" si="5"/>
        <v>12856</v>
      </c>
      <c r="F65" s="67">
        <f t="shared" si="5"/>
        <v>15585</v>
      </c>
      <c r="G65" s="67">
        <f t="shared" si="5"/>
        <v>19073</v>
      </c>
      <c r="H65" s="67">
        <f t="shared" si="5"/>
        <v>16095.000000000002</v>
      </c>
      <c r="I65" s="67">
        <f t="shared" si="5"/>
        <v>11228.000000000002</v>
      </c>
      <c r="J65" s="67">
        <f t="shared" si="5"/>
        <v>19997</v>
      </c>
      <c r="K65" s="67">
        <f t="shared" si="5"/>
        <v>29385</v>
      </c>
      <c r="L65" s="67">
        <f t="shared" si="5"/>
        <v>24132</v>
      </c>
      <c r="M65" s="67">
        <f t="shared" si="5"/>
        <v>18879.000000000007</v>
      </c>
      <c r="N65" s="67">
        <f t="shared" si="5"/>
        <v>29837.000000000004</v>
      </c>
      <c r="O65" s="67">
        <f t="shared" si="5"/>
        <v>25291.000000000004</v>
      </c>
      <c r="P65" s="67">
        <f t="shared" si="5"/>
        <v>27847.999999999996</v>
      </c>
      <c r="Q65" s="67">
        <f t="shared" si="5"/>
        <v>20160.000000000011</v>
      </c>
    </row>
    <row r="66" spans="1:17" ht="12" customHeight="1" x14ac:dyDescent="0.25">
      <c r="A66" s="191" t="s">
        <v>63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148" t="s">
        <v>160</v>
      </c>
      <c r="B67" s="67"/>
      <c r="C67" s="67">
        <f t="shared" ref="C67:Q70" si="6">C39-C53</f>
        <v>381337.33599418926</v>
      </c>
      <c r="D67" s="67">
        <f t="shared" si="6"/>
        <v>590959.36664095114</v>
      </c>
      <c r="E67" s="67">
        <f t="shared" si="6"/>
        <v>475442.54999050323</v>
      </c>
      <c r="F67" s="67">
        <f t="shared" si="6"/>
        <v>772370.40147345746</v>
      </c>
      <c r="G67" s="67">
        <f t="shared" si="6"/>
        <v>423628.03631713078</v>
      </c>
      <c r="H67" s="67">
        <f t="shared" si="6"/>
        <v>589664.57424122514</v>
      </c>
      <c r="I67" s="67">
        <f t="shared" si="6"/>
        <v>316597.6967224509</v>
      </c>
      <c r="J67" s="67">
        <f t="shared" si="6"/>
        <v>584326.8770421776</v>
      </c>
      <c r="K67" s="67">
        <f t="shared" si="6"/>
        <v>650450.19067681103</v>
      </c>
      <c r="L67" s="67">
        <f t="shared" si="6"/>
        <v>550401.4703968158</v>
      </c>
      <c r="M67" s="67">
        <f t="shared" si="6"/>
        <v>435774.35028064891</v>
      </c>
      <c r="N67" s="67">
        <f t="shared" si="6"/>
        <v>770151.58156465553</v>
      </c>
      <c r="O67" s="67">
        <f t="shared" si="6"/>
        <v>175267.73577538229</v>
      </c>
      <c r="P67" s="67">
        <f t="shared" si="6"/>
        <v>0</v>
      </c>
      <c r="Q67" s="67">
        <f t="shared" si="6"/>
        <v>366655.07574185636</v>
      </c>
    </row>
    <row r="68" spans="1:17" ht="12" customHeight="1" x14ac:dyDescent="0.25">
      <c r="A68" s="148" t="s">
        <v>159</v>
      </c>
      <c r="B68" s="67"/>
      <c r="C68" s="67">
        <f t="shared" si="6"/>
        <v>6900.0782835404225</v>
      </c>
      <c r="D68" s="67">
        <f t="shared" si="6"/>
        <v>6479.8703302069844</v>
      </c>
      <c r="E68" s="67">
        <f t="shared" si="6"/>
        <v>8043.2197358335106</v>
      </c>
      <c r="F68" s="67">
        <f t="shared" si="6"/>
        <v>7413.000352691648</v>
      </c>
      <c r="G68" s="67">
        <f t="shared" si="6"/>
        <v>6334.171076946327</v>
      </c>
      <c r="H68" s="67">
        <f t="shared" si="6"/>
        <v>7796.1903832466778</v>
      </c>
      <c r="I68" s="67">
        <f t="shared" si="6"/>
        <v>5854.6314104244884</v>
      </c>
      <c r="J68" s="67">
        <f t="shared" si="6"/>
        <v>7174.2479261633562</v>
      </c>
      <c r="K68" s="67">
        <f t="shared" si="6"/>
        <v>6292.179113040329</v>
      </c>
      <c r="L68" s="67">
        <f t="shared" si="6"/>
        <v>69405.853403154804</v>
      </c>
      <c r="M68" s="67">
        <f t="shared" si="6"/>
        <v>8001.1516023379809</v>
      </c>
      <c r="N68" s="67">
        <f t="shared" si="6"/>
        <v>338.32580702570704</v>
      </c>
      <c r="O68" s="67">
        <f t="shared" si="6"/>
        <v>780.49466578567672</v>
      </c>
      <c r="P68" s="67">
        <f t="shared" si="6"/>
        <v>0</v>
      </c>
      <c r="Q68" s="67">
        <f t="shared" si="6"/>
        <v>0</v>
      </c>
    </row>
    <row r="69" spans="1:17" ht="12" customHeight="1" x14ac:dyDescent="0.25">
      <c r="A69" s="148" t="s">
        <v>142</v>
      </c>
      <c r="B69" s="67"/>
      <c r="C69" s="67">
        <f t="shared" si="6"/>
        <v>130591.126267866</v>
      </c>
      <c r="D69" s="67">
        <f t="shared" si="6"/>
        <v>42299.109944165211</v>
      </c>
      <c r="E69" s="67">
        <f t="shared" si="6"/>
        <v>221976.73058822856</v>
      </c>
      <c r="F69" s="67">
        <f t="shared" si="6"/>
        <v>28631.935930128562</v>
      </c>
      <c r="G69" s="67">
        <f t="shared" si="6"/>
        <v>113115.22249110666</v>
      </c>
      <c r="H69" s="67">
        <f t="shared" si="6"/>
        <v>17490.490183189831</v>
      </c>
      <c r="I69" s="67">
        <f t="shared" si="6"/>
        <v>0</v>
      </c>
      <c r="J69" s="67">
        <f t="shared" si="6"/>
        <v>137006.02690080309</v>
      </c>
      <c r="K69" s="67">
        <f t="shared" si="6"/>
        <v>115668.62113812</v>
      </c>
      <c r="L69" s="67">
        <f t="shared" si="6"/>
        <v>0</v>
      </c>
      <c r="M69" s="67">
        <f t="shared" si="6"/>
        <v>0</v>
      </c>
      <c r="N69" s="67">
        <f t="shared" si="6"/>
        <v>0</v>
      </c>
      <c r="O69" s="67">
        <f t="shared" si="6"/>
        <v>0</v>
      </c>
      <c r="P69" s="67">
        <f t="shared" si="6"/>
        <v>23145</v>
      </c>
      <c r="Q69" s="67">
        <f t="shared" si="6"/>
        <v>0</v>
      </c>
    </row>
    <row r="70" spans="1:17" ht="12" customHeight="1" x14ac:dyDescent="0.25">
      <c r="A70" s="148" t="s">
        <v>141</v>
      </c>
      <c r="B70" s="67"/>
      <c r="C70" s="67">
        <f t="shared" si="6"/>
        <v>981.35656610337082</v>
      </c>
      <c r="D70" s="67">
        <f t="shared" si="6"/>
        <v>628.36821484330881</v>
      </c>
      <c r="E70" s="67">
        <f t="shared" si="6"/>
        <v>529.22765057443576</v>
      </c>
      <c r="F70" s="67">
        <f t="shared" si="6"/>
        <v>0</v>
      </c>
      <c r="G70" s="67">
        <f t="shared" si="6"/>
        <v>0</v>
      </c>
      <c r="H70" s="67">
        <f t="shared" si="6"/>
        <v>0</v>
      </c>
      <c r="I70" s="67">
        <f t="shared" si="6"/>
        <v>0</v>
      </c>
      <c r="J70" s="67">
        <f t="shared" si="6"/>
        <v>0</v>
      </c>
      <c r="K70" s="67">
        <f t="shared" si="6"/>
        <v>0</v>
      </c>
      <c r="L70" s="67">
        <f t="shared" si="6"/>
        <v>0</v>
      </c>
      <c r="M70" s="67">
        <f t="shared" si="6"/>
        <v>0</v>
      </c>
      <c r="N70" s="67">
        <f t="shared" si="6"/>
        <v>0</v>
      </c>
      <c r="O70" s="67">
        <f t="shared" si="6"/>
        <v>0</v>
      </c>
      <c r="P70" s="67">
        <f t="shared" si="6"/>
        <v>4553.8519827572218</v>
      </c>
      <c r="Q70" s="67">
        <f t="shared" si="6"/>
        <v>0</v>
      </c>
    </row>
    <row r="71" spans="1:17" ht="12" customHeight="1" x14ac:dyDescent="0.25">
      <c r="A71" s="191" t="s">
        <v>62</v>
      </c>
      <c r="B71" s="145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</row>
    <row r="72" spans="1:17" ht="12" customHeight="1" x14ac:dyDescent="0.25">
      <c r="A72" s="148" t="s">
        <v>203</v>
      </c>
      <c r="B72" s="67"/>
      <c r="C72" s="67">
        <f t="shared" ref="C72:Q73" si="7">C44-C58</f>
        <v>465166.84537743538</v>
      </c>
      <c r="D72" s="67">
        <f t="shared" si="7"/>
        <v>955110.33410462446</v>
      </c>
      <c r="E72" s="67">
        <f t="shared" si="7"/>
        <v>461020.43533021503</v>
      </c>
      <c r="F72" s="67">
        <f t="shared" si="7"/>
        <v>1080656.2107188897</v>
      </c>
      <c r="G72" s="67">
        <f t="shared" si="7"/>
        <v>695686.45161670004</v>
      </c>
      <c r="H72" s="67">
        <f t="shared" si="7"/>
        <v>887886.02639158734</v>
      </c>
      <c r="I72" s="67">
        <f t="shared" si="7"/>
        <v>563910.36229480372</v>
      </c>
      <c r="J72" s="67">
        <f t="shared" si="7"/>
        <v>735738.51766581531</v>
      </c>
      <c r="K72" s="67">
        <f t="shared" si="7"/>
        <v>1370978.456645848</v>
      </c>
      <c r="L72" s="67">
        <f t="shared" si="7"/>
        <v>1465673.8750000002</v>
      </c>
      <c r="M72" s="67">
        <f t="shared" si="7"/>
        <v>1117996.9528081024</v>
      </c>
      <c r="N72" s="67">
        <f t="shared" si="7"/>
        <v>1579694.0952954921</v>
      </c>
      <c r="O72" s="67">
        <f t="shared" si="7"/>
        <v>855879.56982222619</v>
      </c>
      <c r="P72" s="67">
        <f t="shared" si="7"/>
        <v>997332.20144596137</v>
      </c>
      <c r="Q72" s="67">
        <f t="shared" si="7"/>
        <v>634911.223907565</v>
      </c>
    </row>
    <row r="73" spans="1:17" ht="12" customHeight="1" x14ac:dyDescent="0.25">
      <c r="A73" s="159" t="s">
        <v>140</v>
      </c>
      <c r="B73" s="83"/>
      <c r="C73" s="83">
        <f t="shared" si="7"/>
        <v>285173.70752663229</v>
      </c>
      <c r="D73" s="83">
        <f t="shared" si="7"/>
        <v>99844.224583168296</v>
      </c>
      <c r="E73" s="83">
        <f t="shared" si="7"/>
        <v>382735.97450114589</v>
      </c>
      <c r="F73" s="83">
        <f t="shared" si="7"/>
        <v>99427.727709574858</v>
      </c>
      <c r="G73" s="83">
        <f t="shared" si="7"/>
        <v>75234.756844565665</v>
      </c>
      <c r="H73" s="83">
        <f t="shared" si="7"/>
        <v>80492.690299241949</v>
      </c>
      <c r="I73" s="83">
        <f t="shared" si="7"/>
        <v>10973.753429946</v>
      </c>
      <c r="J73" s="83">
        <f t="shared" si="7"/>
        <v>169962.41646359244</v>
      </c>
      <c r="K73" s="83">
        <f t="shared" si="7"/>
        <v>366712.61732247146</v>
      </c>
      <c r="L73" s="83">
        <f t="shared" si="7"/>
        <v>0</v>
      </c>
      <c r="M73" s="83">
        <f t="shared" si="7"/>
        <v>93162.962919531565</v>
      </c>
      <c r="N73" s="83">
        <f t="shared" si="7"/>
        <v>73764.439770063706</v>
      </c>
      <c r="O73" s="83">
        <f t="shared" si="7"/>
        <v>0</v>
      </c>
      <c r="P73" s="83">
        <f t="shared" si="7"/>
        <v>170595.42355403851</v>
      </c>
      <c r="Q73" s="83">
        <f t="shared" si="7"/>
        <v>4137.409583164148</v>
      </c>
    </row>
    <row r="75" spans="1:17" ht="12" customHeight="1" x14ac:dyDescent="0.25">
      <c r="A75" s="190" t="s">
        <v>201</v>
      </c>
      <c r="B75" s="215">
        <v>2015</v>
      </c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</row>
    <row r="76" spans="1:17" s="28" customFormat="1" ht="12" customHeight="1" x14ac:dyDescent="0.25">
      <c r="A76" s="155" t="s">
        <v>174</v>
      </c>
      <c r="B76" s="154" t="s">
        <v>173</v>
      </c>
      <c r="C76" s="154">
        <v>2001</v>
      </c>
      <c r="D76" s="154">
        <v>2002</v>
      </c>
      <c r="E76" s="154">
        <v>2003</v>
      </c>
      <c r="F76" s="154">
        <v>2004</v>
      </c>
      <c r="G76" s="154">
        <v>2005</v>
      </c>
      <c r="H76" s="154">
        <v>2006</v>
      </c>
      <c r="I76" s="154">
        <v>2007</v>
      </c>
      <c r="J76" s="154">
        <v>2008</v>
      </c>
      <c r="K76" s="154">
        <v>2009</v>
      </c>
      <c r="L76" s="154">
        <v>2010</v>
      </c>
      <c r="M76" s="154">
        <v>2011</v>
      </c>
      <c r="N76" s="154">
        <v>2012</v>
      </c>
      <c r="O76" s="154">
        <v>2013</v>
      </c>
      <c r="P76" s="154">
        <v>2014</v>
      </c>
      <c r="Q76" s="154">
        <v>2015</v>
      </c>
    </row>
    <row r="77" spans="1:17" ht="12" customHeight="1" x14ac:dyDescent="0.25">
      <c r="A77" s="152" t="s">
        <v>20</v>
      </c>
      <c r="B77" s="151"/>
      <c r="C77" s="151"/>
      <c r="D77" s="151"/>
      <c r="E77" s="151"/>
      <c r="F77" s="151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</row>
    <row r="78" spans="1:17" ht="12.95" customHeight="1" x14ac:dyDescent="0.25">
      <c r="A78" s="150" t="s">
        <v>65</v>
      </c>
      <c r="B78" s="189">
        <f>RES_hhdet_numvin!B63</f>
        <v>0</v>
      </c>
      <c r="C78" s="189">
        <f>RES_hhdet_numvin!C63</f>
        <v>0</v>
      </c>
      <c r="D78" s="189">
        <f>RES_hhdet_numvin!D63</f>
        <v>0</v>
      </c>
      <c r="E78" s="189">
        <f>RES_hhdet_numvin!E63</f>
        <v>0</v>
      </c>
      <c r="F78" s="189">
        <f>RES_hhdet_numvin!F63</f>
        <v>0</v>
      </c>
      <c r="G78" s="189">
        <f>RES_hhdet_numvin!G63</f>
        <v>0</v>
      </c>
      <c r="H78" s="189">
        <f>RES_hhdet_numvin!H63</f>
        <v>0</v>
      </c>
      <c r="I78" s="189">
        <f>RES_hhdet_numvin!I63</f>
        <v>0</v>
      </c>
      <c r="J78" s="189">
        <f>RES_hhdet_numvin!J63</f>
        <v>0</v>
      </c>
      <c r="K78" s="189">
        <f>RES_hhdet_numvin!K63</f>
        <v>0</v>
      </c>
      <c r="L78" s="189">
        <f>RES_hhdet_numvin!L63</f>
        <v>0</v>
      </c>
      <c r="M78" s="189">
        <f>RES_hhdet_numvin!M63</f>
        <v>0</v>
      </c>
      <c r="N78" s="189">
        <f>RES_hhdet_numvin!N63</f>
        <v>0</v>
      </c>
      <c r="O78" s="189">
        <f>RES_hhdet_numvin!O63</f>
        <v>0</v>
      </c>
      <c r="P78" s="189">
        <f>RES_hhdet_numvin!P63</f>
        <v>0</v>
      </c>
      <c r="Q78" s="189">
        <f>RES_hhdet_numvin!Q63</f>
        <v>0</v>
      </c>
    </row>
    <row r="79" spans="1:17" ht="12" customHeight="1" x14ac:dyDescent="0.25">
      <c r="A79" s="23" t="s">
        <v>161</v>
      </c>
      <c r="B79" s="80">
        <f>RES_hhdet_numvin!B64</f>
        <v>460129.87499999977</v>
      </c>
      <c r="C79" s="80">
        <f>RES_hhdet_numvin!C64</f>
        <v>769482.62499999977</v>
      </c>
      <c r="D79" s="80">
        <f>RES_hhdet_numvin!D64</f>
        <v>719585.62499999965</v>
      </c>
      <c r="E79" s="80">
        <f>RES_hhdet_numvin!E64</f>
        <v>942306.62499999953</v>
      </c>
      <c r="F79" s="80">
        <f>RES_hhdet_numvin!F64</f>
        <v>918211.62499999953</v>
      </c>
      <c r="G79" s="80">
        <f>RES_hhdet_numvin!G64</f>
        <v>693739.62499999977</v>
      </c>
      <c r="H79" s="80">
        <f>RES_hhdet_numvin!H64</f>
        <v>1167927.6249999995</v>
      </c>
      <c r="I79" s="80">
        <f>RES_hhdet_numvin!I64</f>
        <v>257309.62499999988</v>
      </c>
      <c r="J79" s="80">
        <f>RES_hhdet_numvin!J64</f>
        <v>1198900.6249999998</v>
      </c>
      <c r="K79" s="80">
        <f>RES_hhdet_numvin!K64</f>
        <v>1037940.6249999998</v>
      </c>
      <c r="L79" s="80">
        <f>RES_hhdet_numvin!L64</f>
        <v>0</v>
      </c>
      <c r="M79" s="80">
        <f>RES_hhdet_numvin!M64</f>
        <v>590432.62499999965</v>
      </c>
      <c r="N79" s="80">
        <f>RES_hhdet_numvin!N64</f>
        <v>1041014.6249999995</v>
      </c>
      <c r="O79" s="80">
        <f>RES_hhdet_numvin!O64</f>
        <v>145359.62499999994</v>
      </c>
      <c r="P79" s="80">
        <f>RES_hhdet_numvin!P64</f>
        <v>0</v>
      </c>
      <c r="Q79" s="80">
        <f>RES_hhdet_numvin!Q64</f>
        <v>432578.62499999977</v>
      </c>
    </row>
    <row r="80" spans="1:17" ht="12.95" customHeight="1" x14ac:dyDescent="0.25">
      <c r="A80" s="146" t="s">
        <v>112</v>
      </c>
      <c r="B80" s="188">
        <f>RES_hhdet_numvin!B66</f>
        <v>0</v>
      </c>
      <c r="C80" s="188">
        <f>RES_hhdet_numvin!C66</f>
        <v>0</v>
      </c>
      <c r="D80" s="188">
        <f>RES_hhdet_numvin!D66</f>
        <v>0</v>
      </c>
      <c r="E80" s="188">
        <f>RES_hhdet_numvin!E66</f>
        <v>0</v>
      </c>
      <c r="F80" s="188">
        <f>RES_hhdet_numvin!F66</f>
        <v>0</v>
      </c>
      <c r="G80" s="188">
        <f>RES_hhdet_numvin!G66</f>
        <v>0</v>
      </c>
      <c r="H80" s="188">
        <f>RES_hhdet_numvin!H66</f>
        <v>0</v>
      </c>
      <c r="I80" s="188">
        <f>RES_hhdet_numvin!I66</f>
        <v>0</v>
      </c>
      <c r="J80" s="188">
        <f>RES_hhdet_numvin!J66</f>
        <v>0</v>
      </c>
      <c r="K80" s="188">
        <f>RES_hhdet_numvin!K66</f>
        <v>0</v>
      </c>
      <c r="L80" s="188">
        <f>RES_hhdet_numvin!L66</f>
        <v>0</v>
      </c>
      <c r="M80" s="188">
        <f>RES_hhdet_numvin!M66</f>
        <v>0</v>
      </c>
      <c r="N80" s="188">
        <f>RES_hhdet_numvin!N66</f>
        <v>0</v>
      </c>
      <c r="O80" s="188">
        <f>RES_hhdet_numvin!O66</f>
        <v>0</v>
      </c>
      <c r="P80" s="188">
        <f>RES_hhdet_numvin!P66</f>
        <v>0</v>
      </c>
      <c r="Q80" s="188">
        <f>RES_hhdet_numvin!Q66</f>
        <v>0</v>
      </c>
    </row>
    <row r="81" spans="1:17" ht="12" customHeight="1" x14ac:dyDescent="0.25">
      <c r="A81" s="23" t="s">
        <v>60</v>
      </c>
      <c r="B81" s="80">
        <f>RES_hhdet_numvin!B67</f>
        <v>0</v>
      </c>
      <c r="C81" s="80">
        <f>RES_hhdet_numvin!C67</f>
        <v>0</v>
      </c>
      <c r="D81" s="80">
        <f>RES_hhdet_numvin!D67</f>
        <v>0</v>
      </c>
      <c r="E81" s="80">
        <f>RES_hhdet_numvin!E67</f>
        <v>0</v>
      </c>
      <c r="F81" s="80">
        <f>RES_hhdet_numvin!F67</f>
        <v>0</v>
      </c>
      <c r="G81" s="80">
        <f>RES_hhdet_numvin!G67</f>
        <v>0</v>
      </c>
      <c r="H81" s="80">
        <f>RES_hhdet_numvin!H67</f>
        <v>25193.999999999985</v>
      </c>
      <c r="I81" s="80">
        <f>RES_hhdet_numvin!I67</f>
        <v>20193.999999999993</v>
      </c>
      <c r="J81" s="80">
        <f>RES_hhdet_numvin!J67</f>
        <v>39536.999999999985</v>
      </c>
      <c r="K81" s="80">
        <f>RES_hhdet_numvin!K67</f>
        <v>45598.999999999978</v>
      </c>
      <c r="L81" s="80">
        <f>RES_hhdet_numvin!L67</f>
        <v>0</v>
      </c>
      <c r="M81" s="80">
        <f>RES_hhdet_numvin!M67</f>
        <v>30499.999999999985</v>
      </c>
      <c r="N81" s="80">
        <f>RES_hhdet_numvin!N67</f>
        <v>46174.999999999985</v>
      </c>
      <c r="O81" s="80">
        <f>RES_hhdet_numvin!O67</f>
        <v>47180.999999999978</v>
      </c>
      <c r="P81" s="80">
        <f>RES_hhdet_numvin!P67</f>
        <v>0</v>
      </c>
      <c r="Q81" s="80">
        <f>RES_hhdet_numvin!Q67</f>
        <v>43706.999999999985</v>
      </c>
    </row>
    <row r="82" spans="1:17" ht="12" customHeight="1" x14ac:dyDescent="0.25">
      <c r="A82" s="146" t="s">
        <v>63</v>
      </c>
      <c r="B82" s="188">
        <f>RES_hhdet_numvin!B68</f>
        <v>0</v>
      </c>
      <c r="C82" s="188">
        <f>RES_hhdet_numvin!C68</f>
        <v>0</v>
      </c>
      <c r="D82" s="188">
        <f>RES_hhdet_numvin!D68</f>
        <v>0</v>
      </c>
      <c r="E82" s="188">
        <f>RES_hhdet_numvin!E68</f>
        <v>0</v>
      </c>
      <c r="F82" s="188">
        <f>RES_hhdet_numvin!F68</f>
        <v>0</v>
      </c>
      <c r="G82" s="188">
        <f>RES_hhdet_numvin!G68</f>
        <v>0</v>
      </c>
      <c r="H82" s="188">
        <f>RES_hhdet_numvin!H68</f>
        <v>0</v>
      </c>
      <c r="I82" s="188">
        <f>RES_hhdet_numvin!I68</f>
        <v>0</v>
      </c>
      <c r="J82" s="188">
        <f>RES_hhdet_numvin!J68</f>
        <v>0</v>
      </c>
      <c r="K82" s="188">
        <f>RES_hhdet_numvin!K68</f>
        <v>0</v>
      </c>
      <c r="L82" s="188">
        <f>RES_hhdet_numvin!L68</f>
        <v>0</v>
      </c>
      <c r="M82" s="188">
        <f>RES_hhdet_numvin!M68</f>
        <v>0</v>
      </c>
      <c r="N82" s="188">
        <f>RES_hhdet_numvin!N68</f>
        <v>0</v>
      </c>
      <c r="O82" s="188">
        <f>RES_hhdet_numvin!O68</f>
        <v>0</v>
      </c>
      <c r="P82" s="188">
        <f>RES_hhdet_numvin!P68</f>
        <v>0</v>
      </c>
      <c r="Q82" s="188">
        <f>RES_hhdet_numvin!Q68</f>
        <v>0</v>
      </c>
    </row>
    <row r="83" spans="1:17" ht="12" customHeight="1" x14ac:dyDescent="0.25">
      <c r="A83" s="23" t="s">
        <v>160</v>
      </c>
      <c r="B83" s="80">
        <f>RES_hhdet_numvin!B69</f>
        <v>460129.87499999977</v>
      </c>
      <c r="C83" s="80">
        <f>RES_hhdet_numvin!C69</f>
        <v>769482.62499999977</v>
      </c>
      <c r="D83" s="80">
        <f>RES_hhdet_numvin!D69</f>
        <v>704533.61798614333</v>
      </c>
      <c r="E83" s="80">
        <f>RES_hhdet_numvin!E69</f>
        <v>900260.18103187508</v>
      </c>
      <c r="F83" s="80">
        <f>RES_hhdet_numvin!F69</f>
        <v>882626.41019985056</v>
      </c>
      <c r="G83" s="80">
        <f>RES_hhdet_numvin!G69</f>
        <v>668076.15931480913</v>
      </c>
      <c r="H83" s="80">
        <f>RES_hhdet_numvin!H69</f>
        <v>1075202.8535290651</v>
      </c>
      <c r="I83" s="80">
        <f>RES_hhdet_numvin!I69</f>
        <v>190620.48118504707</v>
      </c>
      <c r="J83" s="80">
        <f>RES_hhdet_numvin!J69</f>
        <v>1042040.635640023</v>
      </c>
      <c r="K83" s="80">
        <f>RES_hhdet_numvin!K69</f>
        <v>852902.42714836856</v>
      </c>
      <c r="L83" s="80">
        <f>RES_hhdet_numvin!L69</f>
        <v>0</v>
      </c>
      <c r="M83" s="80">
        <f>RES_hhdet_numvin!M69</f>
        <v>418619.65655059181</v>
      </c>
      <c r="N83" s="80">
        <f>RES_hhdet_numvin!N69</f>
        <v>967767.63170846284</v>
      </c>
      <c r="O83" s="80">
        <f>RES_hhdet_numvin!O69</f>
        <v>141376.66911010604</v>
      </c>
      <c r="P83" s="80">
        <f>RES_hhdet_numvin!P69</f>
        <v>0</v>
      </c>
      <c r="Q83" s="80">
        <f>RES_hhdet_numvin!Q69</f>
        <v>364910.77659565391</v>
      </c>
    </row>
    <row r="84" spans="1:17" ht="12" customHeight="1" x14ac:dyDescent="0.25">
      <c r="A84" s="23" t="s">
        <v>159</v>
      </c>
      <c r="B84" s="80">
        <f>RES_hhdet_numvin!B70</f>
        <v>0</v>
      </c>
      <c r="C84" s="80">
        <f>RES_hhdet_numvin!C70</f>
        <v>0</v>
      </c>
      <c r="D84" s="80">
        <f>RES_hhdet_numvin!D70</f>
        <v>15052.00701385631</v>
      </c>
      <c r="E84" s="80">
        <f>RES_hhdet_numvin!E70</f>
        <v>42046.443968124498</v>
      </c>
      <c r="F84" s="80">
        <f>RES_hhdet_numvin!F70</f>
        <v>35585.214800148991</v>
      </c>
      <c r="G84" s="80">
        <f>RES_hhdet_numvin!G70</f>
        <v>25663.465685190589</v>
      </c>
      <c r="H84" s="80">
        <f>RES_hhdet_numvin!H70</f>
        <v>92724.771470934429</v>
      </c>
      <c r="I84" s="80">
        <f>RES_hhdet_numvin!I70</f>
        <v>66689.143814952811</v>
      </c>
      <c r="J84" s="80">
        <f>RES_hhdet_numvin!J70</f>
        <v>93624.959463008374</v>
      </c>
      <c r="K84" s="80">
        <f>RES_hhdet_numvin!K70</f>
        <v>87550.289361937466</v>
      </c>
      <c r="L84" s="80">
        <f>RES_hhdet_numvin!L70</f>
        <v>0</v>
      </c>
      <c r="M84" s="80">
        <f>RES_hhdet_numvin!M70</f>
        <v>116125.24121745708</v>
      </c>
      <c r="N84" s="80">
        <f>RES_hhdet_numvin!N70</f>
        <v>47833.939034708761</v>
      </c>
      <c r="O84" s="80">
        <f>RES_hhdet_numvin!O70</f>
        <v>3982.9558898938963</v>
      </c>
      <c r="P84" s="80">
        <f>RES_hhdet_numvin!P70</f>
        <v>0</v>
      </c>
      <c r="Q84" s="80">
        <f>RES_hhdet_numvin!Q70</f>
        <v>30082.568279786537</v>
      </c>
    </row>
    <row r="85" spans="1:17" ht="12" customHeight="1" x14ac:dyDescent="0.25">
      <c r="A85" s="23" t="s">
        <v>142</v>
      </c>
      <c r="B85" s="80">
        <f>RES_hhdet_numvin!B73</f>
        <v>0</v>
      </c>
      <c r="C85" s="80">
        <f>RES_hhdet_numvin!C73</f>
        <v>0</v>
      </c>
      <c r="D85" s="80">
        <f>RES_hhdet_numvin!D73</f>
        <v>0</v>
      </c>
      <c r="E85" s="80">
        <f>RES_hhdet_numvin!E73</f>
        <v>0</v>
      </c>
      <c r="F85" s="80">
        <f>RES_hhdet_numvin!F73</f>
        <v>0</v>
      </c>
      <c r="G85" s="80">
        <f>RES_hhdet_numvin!G73</f>
        <v>0</v>
      </c>
      <c r="H85" s="80">
        <f>RES_hhdet_numvin!H73</f>
        <v>0</v>
      </c>
      <c r="I85" s="80">
        <f>RES_hhdet_numvin!I73</f>
        <v>0</v>
      </c>
      <c r="J85" s="80">
        <f>RES_hhdet_numvin!J73</f>
        <v>63235.029896968219</v>
      </c>
      <c r="K85" s="80">
        <f>RES_hhdet_numvin!K73</f>
        <v>90507.004546803873</v>
      </c>
      <c r="L85" s="80">
        <f>RES_hhdet_numvin!L73</f>
        <v>0</v>
      </c>
      <c r="M85" s="80">
        <f>RES_hhdet_numvin!M73</f>
        <v>48405.836542429752</v>
      </c>
      <c r="N85" s="80">
        <f>RES_hhdet_numvin!N73</f>
        <v>23939.638263327401</v>
      </c>
      <c r="O85" s="80">
        <f>RES_hhdet_numvin!O73</f>
        <v>0</v>
      </c>
      <c r="P85" s="80">
        <f>RES_hhdet_numvin!P73</f>
        <v>0</v>
      </c>
      <c r="Q85" s="80">
        <f>RES_hhdet_numvin!Q73</f>
        <v>35139.490750470657</v>
      </c>
    </row>
    <row r="86" spans="1:17" ht="12" customHeight="1" x14ac:dyDescent="0.25">
      <c r="A86" s="23" t="s">
        <v>141</v>
      </c>
      <c r="B86" s="80">
        <f>RES_hhdet_numvin!B74</f>
        <v>0</v>
      </c>
      <c r="C86" s="80">
        <f>RES_hhdet_numvin!C74</f>
        <v>0</v>
      </c>
      <c r="D86" s="80">
        <f>RES_hhdet_numvin!D74</f>
        <v>0</v>
      </c>
      <c r="E86" s="80">
        <f>RES_hhdet_numvin!E74</f>
        <v>0</v>
      </c>
      <c r="F86" s="80">
        <f>RES_hhdet_numvin!F74</f>
        <v>0</v>
      </c>
      <c r="G86" s="80">
        <f>RES_hhdet_numvin!G74</f>
        <v>0</v>
      </c>
      <c r="H86" s="80">
        <f>RES_hhdet_numvin!H74</f>
        <v>0</v>
      </c>
      <c r="I86" s="80">
        <f>RES_hhdet_numvin!I74</f>
        <v>0</v>
      </c>
      <c r="J86" s="80">
        <f>RES_hhdet_numvin!J74</f>
        <v>0</v>
      </c>
      <c r="K86" s="80">
        <f>RES_hhdet_numvin!K74</f>
        <v>6980.9039428899005</v>
      </c>
      <c r="L86" s="80">
        <f>RES_hhdet_numvin!L74</f>
        <v>0</v>
      </c>
      <c r="M86" s="80">
        <f>RES_hhdet_numvin!M74</f>
        <v>7281.8906895209257</v>
      </c>
      <c r="N86" s="80">
        <f>RES_hhdet_numvin!N74</f>
        <v>1473.4159935005093</v>
      </c>
      <c r="O86" s="80">
        <f>RES_hhdet_numvin!O74</f>
        <v>0</v>
      </c>
      <c r="P86" s="80">
        <f>RES_hhdet_numvin!P74</f>
        <v>0</v>
      </c>
      <c r="Q86" s="80">
        <f>RES_hhdet_numvin!Q74</f>
        <v>2445.7893740886566</v>
      </c>
    </row>
    <row r="87" spans="1:17" ht="12" customHeight="1" x14ac:dyDescent="0.25">
      <c r="A87" s="146" t="s">
        <v>62</v>
      </c>
      <c r="B87" s="188">
        <f>RES_hhdet_numvin!B77</f>
        <v>0</v>
      </c>
      <c r="C87" s="188">
        <f>RES_hhdet_numvin!C77</f>
        <v>0</v>
      </c>
      <c r="D87" s="188">
        <f>RES_hhdet_numvin!D77</f>
        <v>0</v>
      </c>
      <c r="E87" s="188">
        <f>RES_hhdet_numvin!E77</f>
        <v>0</v>
      </c>
      <c r="F87" s="188">
        <f>RES_hhdet_numvin!F77</f>
        <v>0</v>
      </c>
      <c r="G87" s="188">
        <f>RES_hhdet_numvin!G77</f>
        <v>0</v>
      </c>
      <c r="H87" s="188">
        <f>RES_hhdet_numvin!H77</f>
        <v>0</v>
      </c>
      <c r="I87" s="188">
        <f>RES_hhdet_numvin!I77</f>
        <v>0</v>
      </c>
      <c r="J87" s="188">
        <f>RES_hhdet_numvin!J77</f>
        <v>0</v>
      </c>
      <c r="K87" s="188">
        <f>RES_hhdet_numvin!K77</f>
        <v>0</v>
      </c>
      <c r="L87" s="188">
        <f>RES_hhdet_numvin!L77</f>
        <v>0</v>
      </c>
      <c r="M87" s="188">
        <f>RES_hhdet_numvin!M77</f>
        <v>0</v>
      </c>
      <c r="N87" s="188">
        <f>RES_hhdet_numvin!N77</f>
        <v>0</v>
      </c>
      <c r="O87" s="188">
        <f>RES_hhdet_numvin!O77</f>
        <v>0</v>
      </c>
      <c r="P87" s="188">
        <f>RES_hhdet_numvin!P77</f>
        <v>0</v>
      </c>
      <c r="Q87" s="188">
        <f>RES_hhdet_numvin!Q77</f>
        <v>0</v>
      </c>
    </row>
    <row r="88" spans="1:17" ht="12" customHeight="1" x14ac:dyDescent="0.25">
      <c r="A88" s="23" t="s">
        <v>203</v>
      </c>
      <c r="B88" s="80">
        <f>RES_hhdet_numvin!B78</f>
        <v>460129.87499999977</v>
      </c>
      <c r="C88" s="80">
        <f>RES_hhdet_numvin!C78</f>
        <v>769482.62499999977</v>
      </c>
      <c r="D88" s="80">
        <f>RES_hhdet_numvin!D78</f>
        <v>719585.62499999977</v>
      </c>
      <c r="E88" s="80">
        <f>RES_hhdet_numvin!E78</f>
        <v>942306.62499999953</v>
      </c>
      <c r="F88" s="80">
        <f>RES_hhdet_numvin!F78</f>
        <v>918211.62499999965</v>
      </c>
      <c r="G88" s="80">
        <f>RES_hhdet_numvin!G78</f>
        <v>693739.62499999977</v>
      </c>
      <c r="H88" s="80">
        <f>RES_hhdet_numvin!H78</f>
        <v>999385.38267882657</v>
      </c>
      <c r="I88" s="80">
        <f>RES_hhdet_numvin!I78</f>
        <v>257309.62499999988</v>
      </c>
      <c r="J88" s="80">
        <f>RES_hhdet_numvin!J78</f>
        <v>949007.18719759933</v>
      </c>
      <c r="K88" s="80">
        <f>RES_hhdet_numvin!K78</f>
        <v>937037.55052502989</v>
      </c>
      <c r="L88" s="80">
        <f>RES_hhdet_numvin!L78</f>
        <v>0</v>
      </c>
      <c r="M88" s="80">
        <f>RES_hhdet_numvin!M78</f>
        <v>590432.62499999977</v>
      </c>
      <c r="N88" s="80">
        <f>RES_hhdet_numvin!N78</f>
        <v>1031970.7891817065</v>
      </c>
      <c r="O88" s="80">
        <f>RES_hhdet_numvin!O78</f>
        <v>145359.62499999994</v>
      </c>
      <c r="P88" s="80">
        <f>RES_hhdet_numvin!P78</f>
        <v>0</v>
      </c>
      <c r="Q88" s="80">
        <f>RES_hhdet_numvin!Q78</f>
        <v>428441.21541683562</v>
      </c>
    </row>
    <row r="89" spans="1:17" ht="12" customHeight="1" x14ac:dyDescent="0.25">
      <c r="A89" s="29" t="s">
        <v>140</v>
      </c>
      <c r="B89" s="78">
        <f>RES_hhdet_numvin!B79</f>
        <v>0</v>
      </c>
      <c r="C89" s="78">
        <f>RES_hhdet_numvin!C79</f>
        <v>0</v>
      </c>
      <c r="D89" s="78">
        <f>RES_hhdet_numvin!D79</f>
        <v>0</v>
      </c>
      <c r="E89" s="78">
        <f>RES_hhdet_numvin!E79</f>
        <v>0</v>
      </c>
      <c r="F89" s="78">
        <f>RES_hhdet_numvin!F79</f>
        <v>0</v>
      </c>
      <c r="G89" s="78">
        <f>RES_hhdet_numvin!G79</f>
        <v>0</v>
      </c>
      <c r="H89" s="78">
        <f>RES_hhdet_numvin!H79</f>
        <v>168542.24232117296</v>
      </c>
      <c r="I89" s="78">
        <f>RES_hhdet_numvin!I79</f>
        <v>0</v>
      </c>
      <c r="J89" s="78">
        <f>RES_hhdet_numvin!J79</f>
        <v>249893.43780240003</v>
      </c>
      <c r="K89" s="78">
        <f>RES_hhdet_numvin!K79</f>
        <v>100903.07447496954</v>
      </c>
      <c r="L89" s="78">
        <f>RES_hhdet_numvin!L79</f>
        <v>0</v>
      </c>
      <c r="M89" s="78">
        <f>RES_hhdet_numvin!M79</f>
        <v>0</v>
      </c>
      <c r="N89" s="78">
        <f>RES_hhdet_numvin!N79</f>
        <v>9043.8358182930842</v>
      </c>
      <c r="O89" s="78">
        <f>RES_hhdet_numvin!O79</f>
        <v>0</v>
      </c>
      <c r="P89" s="78">
        <f>RES_hhdet_numvin!P79</f>
        <v>0</v>
      </c>
      <c r="Q89" s="78">
        <f>RES_hhdet_numvin!Q79</f>
        <v>4137.4095831641462</v>
      </c>
    </row>
    <row r="91" spans="1:17" s="28" customFormat="1" ht="12" customHeight="1" x14ac:dyDescent="0.25">
      <c r="A91" s="187" t="s">
        <v>200</v>
      </c>
      <c r="B91" s="186"/>
      <c r="C91" s="185"/>
      <c r="D91" s="185"/>
      <c r="E91" s="185"/>
      <c r="F91" s="185"/>
      <c r="G91" s="185"/>
      <c r="H91" s="185"/>
      <c r="I91" s="185"/>
      <c r="J91" s="185"/>
      <c r="K91" s="185"/>
      <c r="L91" s="185"/>
      <c r="M91" s="185"/>
      <c r="N91" s="185"/>
      <c r="O91" s="185"/>
      <c r="P91" s="185"/>
      <c r="Q91" s="185"/>
    </row>
    <row r="93" spans="1:17" ht="12" customHeight="1" x14ac:dyDescent="0.25">
      <c r="A93" s="152" t="s">
        <v>118</v>
      </c>
      <c r="B93" s="168">
        <f>SUM(B94,B97,B99,B108)</f>
        <v>13276.224147453282</v>
      </c>
      <c r="C93" s="168">
        <f t="shared" ref="C93:Q93" si="8">SUM(C94,C97,C99,C108)</f>
        <v>13585.27016779354</v>
      </c>
      <c r="D93" s="168">
        <f t="shared" si="8"/>
        <v>13807.671167607949</v>
      </c>
      <c r="E93" s="168">
        <f t="shared" si="8"/>
        <v>13900.124937962317</v>
      </c>
      <c r="F93" s="168">
        <f t="shared" si="8"/>
        <v>15383.283999573076</v>
      </c>
      <c r="G93" s="168">
        <f t="shared" si="8"/>
        <v>14972.190257676913</v>
      </c>
      <c r="H93" s="168">
        <f t="shared" si="8"/>
        <v>15170.898913564577</v>
      </c>
      <c r="I93" s="168">
        <f t="shared" si="8"/>
        <v>13377.959272326954</v>
      </c>
      <c r="J93" s="168">
        <f t="shared" si="8"/>
        <v>14617.105911833369</v>
      </c>
      <c r="K93" s="168">
        <f t="shared" si="8"/>
        <v>14741.508216088721</v>
      </c>
      <c r="L93" s="168">
        <f t="shared" si="8"/>
        <v>14396.28637608373</v>
      </c>
      <c r="M93" s="168">
        <f t="shared" si="8"/>
        <v>11588.692338860857</v>
      </c>
      <c r="N93" s="168">
        <f t="shared" si="8"/>
        <v>13290.762866719013</v>
      </c>
      <c r="O93" s="168">
        <f t="shared" si="8"/>
        <v>13296.312505336518</v>
      </c>
      <c r="P93" s="168">
        <f t="shared" si="8"/>
        <v>10339.014824758702</v>
      </c>
      <c r="Q93" s="168">
        <f t="shared" si="8"/>
        <v>10539.721467193689</v>
      </c>
    </row>
    <row r="94" spans="1:17" ht="12" customHeight="1" x14ac:dyDescent="0.25">
      <c r="A94" s="158" t="s">
        <v>65</v>
      </c>
      <c r="B94" s="157">
        <f>SUM(B95:B96)</f>
        <v>10044.256095153547</v>
      </c>
      <c r="C94" s="157">
        <f t="shared" ref="C94:Q94" si="9">SUM(C95:C96)</f>
        <v>10365.152205080047</v>
      </c>
      <c r="D94" s="157">
        <f t="shared" si="9"/>
        <v>10500.593878857459</v>
      </c>
      <c r="E94" s="157">
        <f t="shared" si="9"/>
        <v>10515.318529892618</v>
      </c>
      <c r="F94" s="157">
        <f t="shared" si="9"/>
        <v>11854.276843542833</v>
      </c>
      <c r="G94" s="157">
        <f t="shared" si="9"/>
        <v>11455.544194712709</v>
      </c>
      <c r="H94" s="157">
        <f t="shared" si="9"/>
        <v>11475.173687492283</v>
      </c>
      <c r="I94" s="157">
        <f t="shared" si="9"/>
        <v>9830.0565668405561</v>
      </c>
      <c r="J94" s="157">
        <f t="shared" si="9"/>
        <v>10872.63414953782</v>
      </c>
      <c r="K94" s="157">
        <f t="shared" si="9"/>
        <v>10829.318819479764</v>
      </c>
      <c r="L94" s="157">
        <f t="shared" si="9"/>
        <v>10725.231892322252</v>
      </c>
      <c r="M94" s="157">
        <f t="shared" si="9"/>
        <v>8178.5000676676073</v>
      </c>
      <c r="N94" s="157">
        <f t="shared" si="9"/>
        <v>9358.8413346388661</v>
      </c>
      <c r="O94" s="157">
        <f t="shared" si="9"/>
        <v>9515.7402994405893</v>
      </c>
      <c r="P94" s="157">
        <f t="shared" si="9"/>
        <v>6858.8117051959553</v>
      </c>
      <c r="Q94" s="157">
        <f t="shared" si="9"/>
        <v>7145.5621540380707</v>
      </c>
    </row>
    <row r="95" spans="1:17" ht="12" customHeight="1" x14ac:dyDescent="0.25">
      <c r="A95" s="23" t="s">
        <v>161</v>
      </c>
      <c r="B95" s="156">
        <f>RES_hhdet_fec!B$64</f>
        <v>9920.3236001458736</v>
      </c>
      <c r="C95" s="156">
        <f>RES_hhdet_fec!C$64</f>
        <v>10230.343450506623</v>
      </c>
      <c r="D95" s="156">
        <f>RES_hhdet_fec!D$64</f>
        <v>10351.726737920591</v>
      </c>
      <c r="E95" s="156">
        <f>RES_hhdet_fec!E$64</f>
        <v>10318.411231168326</v>
      </c>
      <c r="F95" s="156">
        <f>RES_hhdet_fec!F$64</f>
        <v>11648.964133428139</v>
      </c>
      <c r="G95" s="156">
        <f>RES_hhdet_fec!G$64</f>
        <v>11329.074285268483</v>
      </c>
      <c r="H95" s="156">
        <f>RES_hhdet_fec!H$64</f>
        <v>11315.513944086748</v>
      </c>
      <c r="I95" s="156">
        <f>RES_hhdet_fec!I$64</f>
        <v>9692.3836072229369</v>
      </c>
      <c r="J95" s="156">
        <f>RES_hhdet_fec!J$64</f>
        <v>10673.030556229665</v>
      </c>
      <c r="K95" s="156">
        <f>RES_hhdet_fec!K$64</f>
        <v>10684.528106560887</v>
      </c>
      <c r="L95" s="156">
        <f>RES_hhdet_fec!L$64</f>
        <v>10458.06917767807</v>
      </c>
      <c r="M95" s="156">
        <f>RES_hhdet_fec!M$64</f>
        <v>8077.4015845539952</v>
      </c>
      <c r="N95" s="156">
        <f>RES_hhdet_fec!N$64</f>
        <v>9088.3347352565634</v>
      </c>
      <c r="O95" s="156">
        <f>RES_hhdet_fec!O$64</f>
        <v>9160.3343850851925</v>
      </c>
      <c r="P95" s="156">
        <f>RES_hhdet_fec!P$64</f>
        <v>6721.0859423950133</v>
      </c>
      <c r="Q95" s="156">
        <f>RES_hhdet_fec!Q$64</f>
        <v>6942.3695909830694</v>
      </c>
    </row>
    <row r="96" spans="1:17" ht="12" customHeight="1" x14ac:dyDescent="0.25">
      <c r="A96" s="23" t="s">
        <v>60</v>
      </c>
      <c r="B96" s="156">
        <f>RES_hhdet_fec!B$65</f>
        <v>123.93249500767337</v>
      </c>
      <c r="C96" s="156">
        <f>RES_hhdet_fec!C$65</f>
        <v>134.80875457342381</v>
      </c>
      <c r="D96" s="156">
        <f>RES_hhdet_fec!D$65</f>
        <v>148.86714093686663</v>
      </c>
      <c r="E96" s="156">
        <f>RES_hhdet_fec!E$65</f>
        <v>196.90729872429168</v>
      </c>
      <c r="F96" s="156">
        <f>RES_hhdet_fec!F$65</f>
        <v>205.31271011469451</v>
      </c>
      <c r="G96" s="156">
        <f>RES_hhdet_fec!G$65</f>
        <v>126.46990944422561</v>
      </c>
      <c r="H96" s="156">
        <f>RES_hhdet_fec!H$65</f>
        <v>159.65974340553564</v>
      </c>
      <c r="I96" s="156">
        <f>RES_hhdet_fec!I$65</f>
        <v>137.67295961761977</v>
      </c>
      <c r="J96" s="156">
        <f>RES_hhdet_fec!J$65</f>
        <v>199.6035933081541</v>
      </c>
      <c r="K96" s="156">
        <f>RES_hhdet_fec!K$65</f>
        <v>144.79071291887692</v>
      </c>
      <c r="L96" s="156">
        <f>RES_hhdet_fec!L$65</f>
        <v>267.16271464418213</v>
      </c>
      <c r="M96" s="156">
        <f>RES_hhdet_fec!M$65</f>
        <v>101.09848311361169</v>
      </c>
      <c r="N96" s="156">
        <f>RES_hhdet_fec!N$65</f>
        <v>270.50659938230274</v>
      </c>
      <c r="O96" s="156">
        <f>RES_hhdet_fec!O$65</f>
        <v>355.40591435539721</v>
      </c>
      <c r="P96" s="156">
        <f>RES_hhdet_fec!P$65</f>
        <v>137.72576280094222</v>
      </c>
      <c r="Q96" s="156">
        <f>RES_hhdet_fec!Q$65</f>
        <v>203.19256305500173</v>
      </c>
    </row>
    <row r="97" spans="1:17" ht="12" customHeight="1" x14ac:dyDescent="0.25">
      <c r="A97" s="158" t="s">
        <v>112</v>
      </c>
      <c r="B97" s="157">
        <f>B98</f>
        <v>11.475449072971646</v>
      </c>
      <c r="C97" s="157">
        <f t="shared" ref="C97:Q97" si="10">C98</f>
        <v>11.739879770803698</v>
      </c>
      <c r="D97" s="157">
        <f t="shared" si="10"/>
        <v>12.261415166929002</v>
      </c>
      <c r="E97" s="157">
        <f t="shared" si="10"/>
        <v>12.547950116262804</v>
      </c>
      <c r="F97" s="157">
        <f t="shared" si="10"/>
        <v>12.969460057432638</v>
      </c>
      <c r="G97" s="157">
        <f t="shared" si="10"/>
        <v>13.514269445724151</v>
      </c>
      <c r="H97" s="157">
        <f t="shared" si="10"/>
        <v>14.174184348996897</v>
      </c>
      <c r="I97" s="157">
        <f t="shared" si="10"/>
        <v>13.945410918209365</v>
      </c>
      <c r="J97" s="157">
        <f t="shared" si="10"/>
        <v>14.839260704962555</v>
      </c>
      <c r="K97" s="157">
        <f t="shared" si="10"/>
        <v>15.572776342695432</v>
      </c>
      <c r="L97" s="157">
        <f t="shared" si="10"/>
        <v>14.963706537728314</v>
      </c>
      <c r="M97" s="157">
        <f t="shared" si="10"/>
        <v>14.416533922833695</v>
      </c>
      <c r="N97" s="157">
        <f t="shared" si="10"/>
        <v>14.898378336310499</v>
      </c>
      <c r="O97" s="157">
        <f t="shared" si="10"/>
        <v>15.336673374952346</v>
      </c>
      <c r="P97" s="157">
        <f t="shared" si="10"/>
        <v>14.040498244415643</v>
      </c>
      <c r="Q97" s="157">
        <f t="shared" si="10"/>
        <v>14.57389696172508</v>
      </c>
    </row>
    <row r="98" spans="1:17" ht="12" customHeight="1" x14ac:dyDescent="0.25">
      <c r="A98" s="23" t="s">
        <v>60</v>
      </c>
      <c r="B98" s="156">
        <f>RES_hhdet_fec!B$67</f>
        <v>11.475449072971646</v>
      </c>
      <c r="C98" s="156">
        <f>RES_hhdet_fec!C$67</f>
        <v>11.739879770803698</v>
      </c>
      <c r="D98" s="156">
        <f>RES_hhdet_fec!D$67</f>
        <v>12.261415166929002</v>
      </c>
      <c r="E98" s="156">
        <f>RES_hhdet_fec!E$67</f>
        <v>12.547950116262804</v>
      </c>
      <c r="F98" s="156">
        <f>RES_hhdet_fec!F$67</f>
        <v>12.969460057432638</v>
      </c>
      <c r="G98" s="156">
        <f>RES_hhdet_fec!G$67</f>
        <v>13.514269445724151</v>
      </c>
      <c r="H98" s="156">
        <f>RES_hhdet_fec!H$67</f>
        <v>14.174184348996897</v>
      </c>
      <c r="I98" s="156">
        <f>RES_hhdet_fec!I$67</f>
        <v>13.945410918209365</v>
      </c>
      <c r="J98" s="156">
        <f>RES_hhdet_fec!J$67</f>
        <v>14.839260704962555</v>
      </c>
      <c r="K98" s="156">
        <f>RES_hhdet_fec!K$67</f>
        <v>15.572776342695432</v>
      </c>
      <c r="L98" s="156">
        <f>RES_hhdet_fec!L$67</f>
        <v>14.963706537728314</v>
      </c>
      <c r="M98" s="156">
        <f>RES_hhdet_fec!M$67</f>
        <v>14.416533922833695</v>
      </c>
      <c r="N98" s="156">
        <f>RES_hhdet_fec!N$67</f>
        <v>14.898378336310499</v>
      </c>
      <c r="O98" s="156">
        <f>RES_hhdet_fec!O$67</f>
        <v>15.336673374952346</v>
      </c>
      <c r="P98" s="156">
        <f>RES_hhdet_fec!P$67</f>
        <v>14.040498244415643</v>
      </c>
      <c r="Q98" s="156">
        <f>RES_hhdet_fec!Q$67</f>
        <v>14.57389696172508</v>
      </c>
    </row>
    <row r="99" spans="1:17" ht="12" customHeight="1" x14ac:dyDescent="0.25">
      <c r="A99" s="158" t="s">
        <v>63</v>
      </c>
      <c r="B99" s="157">
        <f>SUM(B100:B101,B104:B105)</f>
        <v>2015.8320312093056</v>
      </c>
      <c r="C99" s="157">
        <f t="shared" ref="C99:Q99" si="11">SUM(C100:C101,C104:C105)</f>
        <v>2003.2032668696659</v>
      </c>
      <c r="D99" s="157">
        <f t="shared" si="11"/>
        <v>2049.3705056876997</v>
      </c>
      <c r="E99" s="157">
        <f t="shared" si="11"/>
        <v>2080.8563727046485</v>
      </c>
      <c r="F99" s="157">
        <f t="shared" si="11"/>
        <v>2173.8738542458645</v>
      </c>
      <c r="G99" s="157">
        <f t="shared" si="11"/>
        <v>2152.8556142335951</v>
      </c>
      <c r="H99" s="157">
        <f t="shared" si="11"/>
        <v>2250.6230453900644</v>
      </c>
      <c r="I99" s="157">
        <f t="shared" si="11"/>
        <v>2139.8562928375136</v>
      </c>
      <c r="J99" s="157">
        <f t="shared" si="11"/>
        <v>2253.9900590196066</v>
      </c>
      <c r="K99" s="157">
        <f t="shared" si="11"/>
        <v>2357.0527166257948</v>
      </c>
      <c r="L99" s="157">
        <f t="shared" si="11"/>
        <v>2193.2903126296342</v>
      </c>
      <c r="M99" s="157">
        <f t="shared" si="11"/>
        <v>1988.7613181335764</v>
      </c>
      <c r="N99" s="157">
        <f t="shared" si="11"/>
        <v>2392.3613307184132</v>
      </c>
      <c r="O99" s="157">
        <f t="shared" si="11"/>
        <v>2290.7100567629241</v>
      </c>
      <c r="P99" s="157">
        <f t="shared" si="11"/>
        <v>2097.1158552617781</v>
      </c>
      <c r="Q99" s="157">
        <f t="shared" si="11"/>
        <v>2043.1098815487571</v>
      </c>
    </row>
    <row r="100" spans="1:17" ht="12" customHeight="1" x14ac:dyDescent="0.25">
      <c r="A100" s="167" t="s">
        <v>160</v>
      </c>
      <c r="B100" s="132">
        <f>RES_hhdet_fec!B$69</f>
        <v>1743.0255075424543</v>
      </c>
      <c r="C100" s="132">
        <f>RES_hhdet_fec!C$69</f>
        <v>1693.8727005161993</v>
      </c>
      <c r="D100" s="132">
        <f>RES_hhdet_fec!D$69</f>
        <v>1810.1214811340421</v>
      </c>
      <c r="E100" s="132">
        <f>RES_hhdet_fec!E$69</f>
        <v>1768.5129322298812</v>
      </c>
      <c r="F100" s="132">
        <f>RES_hhdet_fec!F$69</f>
        <v>1945.5238866824393</v>
      </c>
      <c r="G100" s="132">
        <f>RES_hhdet_fec!G$69</f>
        <v>1922.1302432355997</v>
      </c>
      <c r="H100" s="132">
        <f>RES_hhdet_fec!H$69</f>
        <v>2007.7372367244534</v>
      </c>
      <c r="I100" s="132">
        <f>RES_hhdet_fec!I$69</f>
        <v>1952.0885652745142</v>
      </c>
      <c r="J100" s="132">
        <f>RES_hhdet_fec!J$69</f>
        <v>1963.286391769851</v>
      </c>
      <c r="K100" s="132">
        <f>RES_hhdet_fec!K$69</f>
        <v>2059.1592714056783</v>
      </c>
      <c r="L100" s="132">
        <f>RES_hhdet_fec!L$69</f>
        <v>1984.1724468129414</v>
      </c>
      <c r="M100" s="132">
        <f>RES_hhdet_fec!M$69</f>
        <v>1800.5191789726775</v>
      </c>
      <c r="N100" s="132">
        <f>RES_hhdet_fec!N$69</f>
        <v>2169.5857973685511</v>
      </c>
      <c r="O100" s="132">
        <f>RES_hhdet_fec!O$69</f>
        <v>2084.7957749326306</v>
      </c>
      <c r="P100" s="132">
        <f>RES_hhdet_fec!P$69</f>
        <v>1903.6856709569756</v>
      </c>
      <c r="Q100" s="132">
        <f>RES_hhdet_fec!Q$69</f>
        <v>1872.5571346382549</v>
      </c>
    </row>
    <row r="101" spans="1:17" ht="12" customHeight="1" x14ac:dyDescent="0.25">
      <c r="A101" s="167" t="s">
        <v>159</v>
      </c>
      <c r="B101" s="132">
        <f>SUM(B102:B103)</f>
        <v>26.712470187277066</v>
      </c>
      <c r="C101" s="132">
        <f t="shared" ref="C101:Q101" si="12">SUM(C102:C103)</f>
        <v>26.232850434011446</v>
      </c>
      <c r="D101" s="132">
        <f t="shared" si="12"/>
        <v>27.798323759036393</v>
      </c>
      <c r="E101" s="132">
        <f t="shared" si="12"/>
        <v>28.174943641063031</v>
      </c>
      <c r="F101" s="132">
        <f t="shared" si="12"/>
        <v>31.793423168221075</v>
      </c>
      <c r="G101" s="132">
        <f t="shared" si="12"/>
        <v>32.406550885338149</v>
      </c>
      <c r="H101" s="132">
        <f t="shared" si="12"/>
        <v>44.634691332864215</v>
      </c>
      <c r="I101" s="132">
        <f t="shared" si="12"/>
        <v>54.725227640851323</v>
      </c>
      <c r="J101" s="132">
        <f t="shared" si="12"/>
        <v>68.233079582315014</v>
      </c>
      <c r="K101" s="132">
        <f t="shared" si="12"/>
        <v>81.747329600555176</v>
      </c>
      <c r="L101" s="132">
        <f t="shared" si="12"/>
        <v>87.581313749004707</v>
      </c>
      <c r="M101" s="132">
        <f t="shared" si="12"/>
        <v>96.430184654288894</v>
      </c>
      <c r="N101" s="132">
        <f t="shared" si="12"/>
        <v>116.90785842502228</v>
      </c>
      <c r="O101" s="132">
        <f t="shared" si="12"/>
        <v>113.60787234840953</v>
      </c>
      <c r="P101" s="132">
        <f t="shared" si="12"/>
        <v>111.34264479552817</v>
      </c>
      <c r="Q101" s="132">
        <f t="shared" si="12"/>
        <v>113.25714236214316</v>
      </c>
    </row>
    <row r="102" spans="1:17" ht="12" customHeight="1" x14ac:dyDescent="0.25">
      <c r="A102" s="166" t="s">
        <v>203</v>
      </c>
      <c r="B102" s="165">
        <f>RES_hhdet_fec!B$71</f>
        <v>20.197921649340739</v>
      </c>
      <c r="C102" s="165">
        <f>RES_hhdet_fec!C$71</f>
        <v>19.922269697347243</v>
      </c>
      <c r="D102" s="165">
        <f>RES_hhdet_fec!D$71</f>
        <v>21.203446557454296</v>
      </c>
      <c r="E102" s="165">
        <f>RES_hhdet_fec!E$71</f>
        <v>21.334236234703212</v>
      </c>
      <c r="F102" s="165">
        <f>RES_hhdet_fec!F$71</f>
        <v>24.096542840877639</v>
      </c>
      <c r="G102" s="165">
        <f>RES_hhdet_fec!G$71</f>
        <v>24.52201852325538</v>
      </c>
      <c r="H102" s="165">
        <f>RES_hhdet_fec!H$71</f>
        <v>33.744762363744712</v>
      </c>
      <c r="I102" s="165">
        <f>RES_hhdet_fec!I$71</f>
        <v>41.164098876194423</v>
      </c>
      <c r="J102" s="165">
        <f>RES_hhdet_fec!J$71</f>
        <v>51.31001622415215</v>
      </c>
      <c r="K102" s="165">
        <f>RES_hhdet_fec!K$71</f>
        <v>61.64283672007786</v>
      </c>
      <c r="L102" s="165">
        <f>RES_hhdet_fec!L$71</f>
        <v>65.417674329079972</v>
      </c>
      <c r="M102" s="165">
        <f>RES_hhdet_fec!M$71</f>
        <v>72.094482419962546</v>
      </c>
      <c r="N102" s="165">
        <f>RES_hhdet_fec!N$71</f>
        <v>89.4680422811157</v>
      </c>
      <c r="O102" s="165">
        <f>RES_hhdet_fec!O$71</f>
        <v>85.055572389792829</v>
      </c>
      <c r="P102" s="165">
        <f>RES_hhdet_fec!P$71</f>
        <v>83.327148245996796</v>
      </c>
      <c r="Q102" s="165">
        <f>RES_hhdet_fec!Q$71</f>
        <v>84.719374800569327</v>
      </c>
    </row>
    <row r="103" spans="1:17" ht="12" customHeight="1" x14ac:dyDescent="0.25">
      <c r="A103" s="147" t="s">
        <v>59</v>
      </c>
      <c r="B103" s="164">
        <f>RES_hhdet_fec!B$72</f>
        <v>6.5145485379363288</v>
      </c>
      <c r="C103" s="164">
        <f>RES_hhdet_fec!C$72</f>
        <v>6.3105807366642042</v>
      </c>
      <c r="D103" s="164">
        <f>RES_hhdet_fec!D$72</f>
        <v>6.5948772015820971</v>
      </c>
      <c r="E103" s="164">
        <f>RES_hhdet_fec!E$72</f>
        <v>6.8407074063598197</v>
      </c>
      <c r="F103" s="164">
        <f>RES_hhdet_fec!F$72</f>
        <v>7.6968803273434379</v>
      </c>
      <c r="G103" s="164">
        <f>RES_hhdet_fec!G$72</f>
        <v>7.8845323620827692</v>
      </c>
      <c r="H103" s="164">
        <f>RES_hhdet_fec!H$72</f>
        <v>10.8899289691195</v>
      </c>
      <c r="I103" s="164">
        <f>RES_hhdet_fec!I$72</f>
        <v>13.561128764656901</v>
      </c>
      <c r="J103" s="164">
        <f>RES_hhdet_fec!J$72</f>
        <v>16.92306335816286</v>
      </c>
      <c r="K103" s="164">
        <f>RES_hhdet_fec!K$72</f>
        <v>20.104492880477313</v>
      </c>
      <c r="L103" s="164">
        <f>RES_hhdet_fec!L$72</f>
        <v>22.163639419924731</v>
      </c>
      <c r="M103" s="164">
        <f>RES_hhdet_fec!M$72</f>
        <v>24.335702234326352</v>
      </c>
      <c r="N103" s="164">
        <f>RES_hhdet_fec!N$72</f>
        <v>27.43981614390658</v>
      </c>
      <c r="O103" s="164">
        <f>RES_hhdet_fec!O$72</f>
        <v>28.552299958616697</v>
      </c>
      <c r="P103" s="164">
        <f>RES_hhdet_fec!P$72</f>
        <v>28.015496549531385</v>
      </c>
      <c r="Q103" s="164">
        <f>RES_hhdet_fec!Q$72</f>
        <v>28.537767561573826</v>
      </c>
    </row>
    <row r="104" spans="1:17" ht="12" customHeight="1" x14ac:dyDescent="0.25">
      <c r="A104" s="163" t="s">
        <v>142</v>
      </c>
      <c r="B104" s="162">
        <f>RES_hhdet_fec!B$73</f>
        <v>242.259342471043</v>
      </c>
      <c r="C104" s="162">
        <f>RES_hhdet_fec!C$73</f>
        <v>278.69894531007225</v>
      </c>
      <c r="D104" s="162">
        <f>RES_hhdet_fec!D$73</f>
        <v>208.18652342864411</v>
      </c>
      <c r="E104" s="162">
        <f>RES_hhdet_fec!E$73</f>
        <v>279.68246766330606</v>
      </c>
      <c r="F104" s="162">
        <f>RES_hhdet_fec!F$73</f>
        <v>193.37692251664629</v>
      </c>
      <c r="G104" s="162">
        <f>RES_hhdet_fec!G$73</f>
        <v>194.95056104827387</v>
      </c>
      <c r="H104" s="162">
        <f>RES_hhdet_fec!H$73</f>
        <v>193.85377112854675</v>
      </c>
      <c r="I104" s="162">
        <f>RES_hhdet_fec!I$73</f>
        <v>129.36189668146892</v>
      </c>
      <c r="J104" s="162">
        <f>RES_hhdet_fec!J$73</f>
        <v>214.89787515757607</v>
      </c>
      <c r="K104" s="162">
        <f>RES_hhdet_fec!K$73</f>
        <v>207.5909351729934</v>
      </c>
      <c r="L104" s="162">
        <f>RES_hhdet_fec!L$73</f>
        <v>116.5000527213908</v>
      </c>
      <c r="M104" s="162">
        <f>RES_hhdet_fec!M$73</f>
        <v>87.066385306098738</v>
      </c>
      <c r="N104" s="162">
        <f>RES_hhdet_fec!N$73</f>
        <v>100.54428171746176</v>
      </c>
      <c r="O104" s="162">
        <f>RES_hhdet_fec!O$73</f>
        <v>87.684484123452336</v>
      </c>
      <c r="P104" s="162">
        <f>RES_hhdet_fec!P$73</f>
        <v>77.52405379320075</v>
      </c>
      <c r="Q104" s="162">
        <f>RES_hhdet_fec!Q$73</f>
        <v>54.060038616010026</v>
      </c>
    </row>
    <row r="105" spans="1:17" ht="12" customHeight="1" x14ac:dyDescent="0.25">
      <c r="A105" s="161" t="s">
        <v>141</v>
      </c>
      <c r="B105" s="160">
        <f>SUM(B106:B107)</f>
        <v>3.8347110085311042</v>
      </c>
      <c r="C105" s="160">
        <f t="shared" ref="C105:Q105" si="13">SUM(C106:C107)</f>
        <v>4.3987706093828542</v>
      </c>
      <c r="D105" s="160">
        <f t="shared" si="13"/>
        <v>3.2641773659774662</v>
      </c>
      <c r="E105" s="160">
        <f t="shared" si="13"/>
        <v>4.486029170397968</v>
      </c>
      <c r="F105" s="160">
        <f t="shared" si="13"/>
        <v>3.1796218785581614</v>
      </c>
      <c r="G105" s="160">
        <f t="shared" si="13"/>
        <v>3.3682590643834764</v>
      </c>
      <c r="H105" s="160">
        <f t="shared" si="13"/>
        <v>4.3973462041997688</v>
      </c>
      <c r="I105" s="160">
        <f t="shared" si="13"/>
        <v>3.6806032406794742</v>
      </c>
      <c r="J105" s="160">
        <f t="shared" si="13"/>
        <v>7.572712509864818</v>
      </c>
      <c r="K105" s="160">
        <f t="shared" si="13"/>
        <v>8.5551804465683041</v>
      </c>
      <c r="L105" s="160">
        <f t="shared" si="13"/>
        <v>5.0364993462975614</v>
      </c>
      <c r="M105" s="160">
        <f t="shared" si="13"/>
        <v>4.7455692005112837</v>
      </c>
      <c r="N105" s="160">
        <f t="shared" si="13"/>
        <v>5.3233932073780137</v>
      </c>
      <c r="O105" s="160">
        <f t="shared" si="13"/>
        <v>4.6219253584315041</v>
      </c>
      <c r="P105" s="160">
        <f t="shared" si="13"/>
        <v>4.5634857160734423</v>
      </c>
      <c r="Q105" s="160">
        <f t="shared" si="13"/>
        <v>3.2355659323490844</v>
      </c>
    </row>
    <row r="106" spans="1:17" ht="12" customHeight="1" x14ac:dyDescent="0.25">
      <c r="A106" s="148" t="s">
        <v>60</v>
      </c>
      <c r="B106" s="156">
        <f>RES_hhdet_fec!B$75</f>
        <v>2.8072526543674119</v>
      </c>
      <c r="C106" s="156">
        <f>RES_hhdet_fec!C$75</f>
        <v>3.2778350441455233</v>
      </c>
      <c r="D106" s="156">
        <f>RES_hhdet_fec!D$75</f>
        <v>2.4386816930793218</v>
      </c>
      <c r="E106" s="156">
        <f>RES_hhdet_fec!E$75</f>
        <v>3.3738725821624342</v>
      </c>
      <c r="F106" s="156">
        <f>RES_hhdet_fec!F$75</f>
        <v>2.3950906651183614</v>
      </c>
      <c r="G106" s="156">
        <f>RES_hhdet_fec!G$75</f>
        <v>2.4871824630161408</v>
      </c>
      <c r="H106" s="156">
        <f>RES_hhdet_fec!H$75</f>
        <v>3.2581529428061291</v>
      </c>
      <c r="I106" s="156">
        <f>RES_hhdet_fec!I$75</f>
        <v>2.7278418873853778</v>
      </c>
      <c r="J106" s="156">
        <f>RES_hhdet_fec!J$75</f>
        <v>5.6163013218187023</v>
      </c>
      <c r="K106" s="156">
        <f>RES_hhdet_fec!K$75</f>
        <v>6.2143731468798764</v>
      </c>
      <c r="L106" s="156">
        <f>RES_hhdet_fec!L$75</f>
        <v>3.8410267484572573</v>
      </c>
      <c r="M106" s="156">
        <f>RES_hhdet_fec!M$75</f>
        <v>3.4862446446205886</v>
      </c>
      <c r="N106" s="156">
        <f>RES_hhdet_fec!N$75</f>
        <v>4.1461019269532446</v>
      </c>
      <c r="O106" s="156">
        <f>RES_hhdet_fec!O$75</f>
        <v>3.577364947701994</v>
      </c>
      <c r="P106" s="156">
        <f>RES_hhdet_fec!P$75</f>
        <v>3.3933464595113016</v>
      </c>
      <c r="Q106" s="156">
        <f>RES_hhdet_fec!Q$75</f>
        <v>2.4457569637732703</v>
      </c>
    </row>
    <row r="107" spans="1:17" ht="12" customHeight="1" x14ac:dyDescent="0.25">
      <c r="A107" s="148" t="s">
        <v>59</v>
      </c>
      <c r="B107" s="156">
        <f>RES_hhdet_fec!B$76</f>
        <v>1.0274583541636921</v>
      </c>
      <c r="C107" s="156">
        <f>RES_hhdet_fec!C$76</f>
        <v>1.1209355652373307</v>
      </c>
      <c r="D107" s="156">
        <f>RES_hhdet_fec!D$76</f>
        <v>0.82549567289814418</v>
      </c>
      <c r="E107" s="156">
        <f>RES_hhdet_fec!E$76</f>
        <v>1.1121565882355335</v>
      </c>
      <c r="F107" s="156">
        <f>RES_hhdet_fec!F$76</f>
        <v>0.78453121343979992</v>
      </c>
      <c r="G107" s="156">
        <f>RES_hhdet_fec!G$76</f>
        <v>0.88107660136733579</v>
      </c>
      <c r="H107" s="156">
        <f>RES_hhdet_fec!H$76</f>
        <v>1.1391932613936397</v>
      </c>
      <c r="I107" s="156">
        <f>RES_hhdet_fec!I$76</f>
        <v>0.95276135329409617</v>
      </c>
      <c r="J107" s="156">
        <f>RES_hhdet_fec!J$76</f>
        <v>1.9564111880461161</v>
      </c>
      <c r="K107" s="156">
        <f>RES_hhdet_fec!K$76</f>
        <v>2.3408072996884286</v>
      </c>
      <c r="L107" s="156">
        <f>RES_hhdet_fec!L$76</f>
        <v>1.1954725978403042</v>
      </c>
      <c r="M107" s="156">
        <f>RES_hhdet_fec!M$76</f>
        <v>1.2593245558906949</v>
      </c>
      <c r="N107" s="156">
        <f>RES_hhdet_fec!N$76</f>
        <v>1.1772912804247688</v>
      </c>
      <c r="O107" s="156">
        <f>RES_hhdet_fec!O$76</f>
        <v>1.0445604107295103</v>
      </c>
      <c r="P107" s="156">
        <f>RES_hhdet_fec!P$76</f>
        <v>1.1701392565621405</v>
      </c>
      <c r="Q107" s="156">
        <f>RES_hhdet_fec!Q$76</f>
        <v>0.78980896857581395</v>
      </c>
    </row>
    <row r="108" spans="1:17" ht="12" customHeight="1" x14ac:dyDescent="0.25">
      <c r="A108" s="158" t="s">
        <v>62</v>
      </c>
      <c r="B108" s="157">
        <f>SUM(B109:B110)</f>
        <v>1204.6605720174578</v>
      </c>
      <c r="C108" s="157">
        <f t="shared" ref="C108:Q108" si="14">SUM(C109:C110)</f>
        <v>1205.1748160730242</v>
      </c>
      <c r="D108" s="157">
        <f t="shared" si="14"/>
        <v>1245.4453678958623</v>
      </c>
      <c r="E108" s="157">
        <f t="shared" si="14"/>
        <v>1291.402085248787</v>
      </c>
      <c r="F108" s="157">
        <f t="shared" si="14"/>
        <v>1342.1638417269451</v>
      </c>
      <c r="G108" s="157">
        <f t="shared" si="14"/>
        <v>1350.2761792848848</v>
      </c>
      <c r="H108" s="157">
        <f t="shared" si="14"/>
        <v>1430.9279963332331</v>
      </c>
      <c r="I108" s="157">
        <f t="shared" si="14"/>
        <v>1394.1010017306742</v>
      </c>
      <c r="J108" s="157">
        <f t="shared" si="14"/>
        <v>1475.6424425709795</v>
      </c>
      <c r="K108" s="157">
        <f t="shared" si="14"/>
        <v>1539.5639036404677</v>
      </c>
      <c r="L108" s="157">
        <f t="shared" si="14"/>
        <v>1462.8004645941164</v>
      </c>
      <c r="M108" s="157">
        <f t="shared" si="14"/>
        <v>1407.0144191368397</v>
      </c>
      <c r="N108" s="157">
        <f t="shared" si="14"/>
        <v>1524.6618230254223</v>
      </c>
      <c r="O108" s="157">
        <f t="shared" si="14"/>
        <v>1474.5254757580537</v>
      </c>
      <c r="P108" s="157">
        <f t="shared" si="14"/>
        <v>1369.0467660565521</v>
      </c>
      <c r="Q108" s="157">
        <f t="shared" si="14"/>
        <v>1336.4755346451368</v>
      </c>
    </row>
    <row r="109" spans="1:17" ht="12" customHeight="1" x14ac:dyDescent="0.25">
      <c r="A109" s="23" t="s">
        <v>203</v>
      </c>
      <c r="B109" s="156">
        <f>RES_hhdet_fec!B$78</f>
        <v>977.89821097871061</v>
      </c>
      <c r="C109" s="156">
        <f>RES_hhdet_fec!C$78</f>
        <v>963.94594927983178</v>
      </c>
      <c r="D109" s="156">
        <f>RES_hhdet_fec!D$78</f>
        <v>1042.5524743879073</v>
      </c>
      <c r="E109" s="156">
        <f>RES_hhdet_fec!E$78</f>
        <v>1046.1272003670904</v>
      </c>
      <c r="F109" s="156">
        <f>RES_hhdet_fec!F$78</f>
        <v>1145.499727048546</v>
      </c>
      <c r="G109" s="156">
        <f>RES_hhdet_fec!G$78</f>
        <v>1176.3614607638467</v>
      </c>
      <c r="H109" s="156">
        <f>RES_hhdet_fec!H$78</f>
        <v>1257.0807568250516</v>
      </c>
      <c r="I109" s="156">
        <f>RES_hhdet_fec!I$78</f>
        <v>1254.8351486263552</v>
      </c>
      <c r="J109" s="156">
        <f>RES_hhdet_fec!J$78</f>
        <v>1315.3827457763352</v>
      </c>
      <c r="K109" s="156">
        <f>RES_hhdet_fec!K$78</f>
        <v>1388.9845553133541</v>
      </c>
      <c r="L109" s="156">
        <f>RES_hhdet_fec!L$78</f>
        <v>1363.2452589222357</v>
      </c>
      <c r="M109" s="156">
        <f>RES_hhdet_fec!M$78</f>
        <v>1328.458803999521</v>
      </c>
      <c r="N109" s="156">
        <f>RES_hhdet_fec!N$78</f>
        <v>1435.6807219024981</v>
      </c>
      <c r="O109" s="156">
        <f>RES_hhdet_fec!O$78</f>
        <v>1392.9494555127505</v>
      </c>
      <c r="P109" s="156">
        <f>RES_hhdet_fec!P$78</f>
        <v>1306.4039873278518</v>
      </c>
      <c r="Q109" s="156">
        <f>RES_hhdet_fec!Q$78</f>
        <v>1283.3892717180706</v>
      </c>
    </row>
    <row r="110" spans="1:17" ht="12" customHeight="1" x14ac:dyDescent="0.25">
      <c r="A110" s="29" t="s">
        <v>140</v>
      </c>
      <c r="B110" s="57">
        <f>RES_hhdet_fec!B$79</f>
        <v>226.76236103874723</v>
      </c>
      <c r="C110" s="57">
        <f>RES_hhdet_fec!C$79</f>
        <v>241.22886679319234</v>
      </c>
      <c r="D110" s="57">
        <f>RES_hhdet_fec!D$79</f>
        <v>202.89289350795494</v>
      </c>
      <c r="E110" s="57">
        <f>RES_hhdet_fec!E$79</f>
        <v>245.27488488169672</v>
      </c>
      <c r="F110" s="57">
        <f>RES_hhdet_fec!F$79</f>
        <v>196.6641146783991</v>
      </c>
      <c r="G110" s="57">
        <f>RES_hhdet_fec!G$79</f>
        <v>173.91471852103811</v>
      </c>
      <c r="H110" s="57">
        <f>RES_hhdet_fec!H$79</f>
        <v>173.84723950818156</v>
      </c>
      <c r="I110" s="57">
        <f>RES_hhdet_fec!I$79</f>
        <v>139.26585310431895</v>
      </c>
      <c r="J110" s="57">
        <f>RES_hhdet_fec!J$79</f>
        <v>160.25969679464427</v>
      </c>
      <c r="K110" s="57">
        <f>RES_hhdet_fec!K$79</f>
        <v>150.57934832711371</v>
      </c>
      <c r="L110" s="57">
        <f>RES_hhdet_fec!L$79</f>
        <v>99.555205671880756</v>
      </c>
      <c r="M110" s="57">
        <f>RES_hhdet_fec!M$79</f>
        <v>78.555615137318682</v>
      </c>
      <c r="N110" s="57">
        <f>RES_hhdet_fec!N$79</f>
        <v>88.981101122924215</v>
      </c>
      <c r="O110" s="57">
        <f>RES_hhdet_fec!O$79</f>
        <v>81.576020245303297</v>
      </c>
      <c r="P110" s="57">
        <f>RES_hhdet_fec!P$79</f>
        <v>62.642778728700193</v>
      </c>
      <c r="Q110" s="57">
        <f>RES_hhdet_fec!Q$79</f>
        <v>53.086262927066123</v>
      </c>
    </row>
    <row r="112" spans="1:17" ht="12" customHeight="1" x14ac:dyDescent="0.25">
      <c r="A112" s="152" t="s">
        <v>119</v>
      </c>
      <c r="B112" s="168">
        <f>SUM(B113,B116,B118,B127)</f>
        <v>8350.4197005993046</v>
      </c>
      <c r="C112" s="168">
        <f t="shared" ref="C112:Q112" si="15">SUM(C113,C116,C118,C127)</f>
        <v>8609.287731624283</v>
      </c>
      <c r="D112" s="168">
        <f t="shared" si="15"/>
        <v>8773.8520576656538</v>
      </c>
      <c r="E112" s="168">
        <f t="shared" si="15"/>
        <v>8923.9770296802872</v>
      </c>
      <c r="F112" s="168">
        <f t="shared" si="15"/>
        <v>9923.916245848568</v>
      </c>
      <c r="G112" s="168">
        <f t="shared" si="15"/>
        <v>9672.8316294456672</v>
      </c>
      <c r="H112" s="168">
        <f t="shared" si="15"/>
        <v>9875.9066231188808</v>
      </c>
      <c r="I112" s="168">
        <f t="shared" si="15"/>
        <v>8699.7274822400323</v>
      </c>
      <c r="J112" s="168">
        <f t="shared" si="15"/>
        <v>9632.3540967206063</v>
      </c>
      <c r="K112" s="168">
        <f t="shared" si="15"/>
        <v>9746.7987495663892</v>
      </c>
      <c r="L112" s="168">
        <f t="shared" si="15"/>
        <v>9581.5040153479422</v>
      </c>
      <c r="M112" s="168">
        <f t="shared" si="15"/>
        <v>7667.0642338989746</v>
      </c>
      <c r="N112" s="168">
        <f t="shared" si="15"/>
        <v>8916.1843258490735</v>
      </c>
      <c r="O112" s="168">
        <f t="shared" si="15"/>
        <v>9000.7516240215446</v>
      </c>
      <c r="P112" s="168">
        <f t="shared" si="15"/>
        <v>6929.3806532586987</v>
      </c>
      <c r="Q112" s="168">
        <f t="shared" si="15"/>
        <v>7141.5064841509575</v>
      </c>
    </row>
    <row r="113" spans="1:17" ht="12" customHeight="1" x14ac:dyDescent="0.25">
      <c r="A113" s="158" t="s">
        <v>65</v>
      </c>
      <c r="B113" s="157">
        <f>SUM(B114:B115)</f>
        <v>6508.9707446592647</v>
      </c>
      <c r="C113" s="157">
        <f t="shared" ref="C113:Q113" si="16">SUM(C114:C115)</f>
        <v>6755.2411108430488</v>
      </c>
      <c r="D113" s="157">
        <f t="shared" si="16"/>
        <v>6883.7181409998902</v>
      </c>
      <c r="E113" s="157">
        <f t="shared" si="16"/>
        <v>6957.0067480131593</v>
      </c>
      <c r="F113" s="157">
        <f t="shared" si="16"/>
        <v>7889.4657198067607</v>
      </c>
      <c r="G113" s="157">
        <f t="shared" si="16"/>
        <v>7641.4570810030827</v>
      </c>
      <c r="H113" s="157">
        <f t="shared" si="16"/>
        <v>7728.6998244044844</v>
      </c>
      <c r="I113" s="157">
        <f t="shared" si="16"/>
        <v>6644.0566963391557</v>
      </c>
      <c r="J113" s="157">
        <f t="shared" si="16"/>
        <v>7428.5821971496207</v>
      </c>
      <c r="K113" s="157">
        <f t="shared" si="16"/>
        <v>7438.3037608693785</v>
      </c>
      <c r="L113" s="157">
        <f t="shared" si="16"/>
        <v>7429.6770877877971</v>
      </c>
      <c r="M113" s="157">
        <f t="shared" si="16"/>
        <v>5668.8115162507429</v>
      </c>
      <c r="N113" s="157">
        <f t="shared" si="16"/>
        <v>6590.4579742084143</v>
      </c>
      <c r="O113" s="157">
        <f t="shared" si="16"/>
        <v>6755.5118297904773</v>
      </c>
      <c r="P113" s="157">
        <f t="shared" si="16"/>
        <v>4857.641707914584</v>
      </c>
      <c r="Q113" s="157">
        <f t="shared" si="16"/>
        <v>5114.4014625673472</v>
      </c>
    </row>
    <row r="114" spans="1:17" ht="12" customHeight="1" x14ac:dyDescent="0.25">
      <c r="A114" s="23" t="s">
        <v>161</v>
      </c>
      <c r="B114" s="156">
        <f>RES_hhdet_tes!B$64</f>
        <v>6385.0382496515913</v>
      </c>
      <c r="C114" s="156">
        <f>RES_hhdet_tes!C$64</f>
        <v>6620.4323562696254</v>
      </c>
      <c r="D114" s="156">
        <f>RES_hhdet_tes!D$64</f>
        <v>6734.851000063024</v>
      </c>
      <c r="E114" s="156">
        <f>RES_hhdet_tes!E$64</f>
        <v>6760.0994492888676</v>
      </c>
      <c r="F114" s="156">
        <f>RES_hhdet_tes!F$64</f>
        <v>7684.153009692066</v>
      </c>
      <c r="G114" s="156">
        <f>RES_hhdet_tes!G$64</f>
        <v>7514.987171558857</v>
      </c>
      <c r="H114" s="156">
        <f>RES_hhdet_tes!H$64</f>
        <v>7569.0400809989487</v>
      </c>
      <c r="I114" s="156">
        <f>RES_hhdet_tes!I$64</f>
        <v>6506.3837367215356</v>
      </c>
      <c r="J114" s="156">
        <f>RES_hhdet_tes!J$64</f>
        <v>7228.9786038414668</v>
      </c>
      <c r="K114" s="156">
        <f>RES_hhdet_tes!K$64</f>
        <v>7293.5130479505015</v>
      </c>
      <c r="L114" s="156">
        <f>RES_hhdet_tes!L$64</f>
        <v>7162.5143731436146</v>
      </c>
      <c r="M114" s="156">
        <f>RES_hhdet_tes!M$64</f>
        <v>5567.7130331371309</v>
      </c>
      <c r="N114" s="156">
        <f>RES_hhdet_tes!N$64</f>
        <v>6319.9513748261115</v>
      </c>
      <c r="O114" s="156">
        <f>RES_hhdet_tes!O$64</f>
        <v>6400.1059154350805</v>
      </c>
      <c r="P114" s="156">
        <f>RES_hhdet_tes!P$64</f>
        <v>4719.915945113642</v>
      </c>
      <c r="Q114" s="156">
        <f>RES_hhdet_tes!Q$64</f>
        <v>4911.2088995123449</v>
      </c>
    </row>
    <row r="115" spans="1:17" ht="12" customHeight="1" x14ac:dyDescent="0.25">
      <c r="A115" s="23" t="s">
        <v>60</v>
      </c>
      <c r="B115" s="156">
        <f>RES_hhdet_tes!B$65</f>
        <v>123.9324950076734</v>
      </c>
      <c r="C115" s="156">
        <f>RES_hhdet_tes!C$65</f>
        <v>134.80875457342373</v>
      </c>
      <c r="D115" s="156">
        <f>RES_hhdet_tes!D$65</f>
        <v>148.8671409368666</v>
      </c>
      <c r="E115" s="156">
        <f>RES_hhdet_tes!E$65</f>
        <v>196.90729872429176</v>
      </c>
      <c r="F115" s="156">
        <f>RES_hhdet_tes!F$65</f>
        <v>205.31271011469445</v>
      </c>
      <c r="G115" s="156">
        <f>RES_hhdet_tes!G$65</f>
        <v>126.46990944422561</v>
      </c>
      <c r="H115" s="156">
        <f>RES_hhdet_tes!H$65</f>
        <v>159.65974340553566</v>
      </c>
      <c r="I115" s="156">
        <f>RES_hhdet_tes!I$65</f>
        <v>137.67295961761977</v>
      </c>
      <c r="J115" s="156">
        <f>RES_hhdet_tes!J$65</f>
        <v>199.60359330815402</v>
      </c>
      <c r="K115" s="156">
        <f>RES_hhdet_tes!K$65</f>
        <v>144.79071291887692</v>
      </c>
      <c r="L115" s="156">
        <f>RES_hhdet_tes!L$65</f>
        <v>267.16271464418213</v>
      </c>
      <c r="M115" s="156">
        <f>RES_hhdet_tes!M$65</f>
        <v>101.09848311361162</v>
      </c>
      <c r="N115" s="156">
        <f>RES_hhdet_tes!N$65</f>
        <v>270.5065993823028</v>
      </c>
      <c r="O115" s="156">
        <f>RES_hhdet_tes!O$65</f>
        <v>355.40591435539721</v>
      </c>
      <c r="P115" s="156">
        <f>RES_hhdet_tes!P$65</f>
        <v>137.72576280094228</v>
      </c>
      <c r="Q115" s="156">
        <f>RES_hhdet_tes!Q$65</f>
        <v>203.1925630550019</v>
      </c>
    </row>
    <row r="116" spans="1:17" ht="12" customHeight="1" x14ac:dyDescent="0.25">
      <c r="A116" s="158" t="s">
        <v>112</v>
      </c>
      <c r="B116" s="157">
        <f>B117</f>
        <v>18.696400015490795</v>
      </c>
      <c r="C116" s="157">
        <f t="shared" ref="C116:Q116" si="17">C117</f>
        <v>19.642539935649165</v>
      </c>
      <c r="D116" s="157">
        <f t="shared" si="17"/>
        <v>21.17757958127747</v>
      </c>
      <c r="E116" s="157">
        <f t="shared" si="17"/>
        <v>22.300020994329181</v>
      </c>
      <c r="F116" s="157">
        <f t="shared" si="17"/>
        <v>23.891610536340025</v>
      </c>
      <c r="G116" s="157">
        <f t="shared" si="17"/>
        <v>25.887018315809112</v>
      </c>
      <c r="H116" s="157">
        <f t="shared" si="17"/>
        <v>28.286026489189023</v>
      </c>
      <c r="I116" s="157">
        <f t="shared" si="17"/>
        <v>28.879546624211311</v>
      </c>
      <c r="J116" s="157">
        <f t="shared" si="17"/>
        <v>32.624352929005333</v>
      </c>
      <c r="K116" s="157">
        <f t="shared" si="17"/>
        <v>36.239465756237145</v>
      </c>
      <c r="L116" s="157">
        <f t="shared" si="17"/>
        <v>36.36780232736632</v>
      </c>
      <c r="M116" s="157">
        <f t="shared" si="17"/>
        <v>36.910738956026627</v>
      </c>
      <c r="N116" s="157">
        <f t="shared" si="17"/>
        <v>40.805184974181429</v>
      </c>
      <c r="O116" s="157">
        <f t="shared" si="17"/>
        <v>44.74736424237728</v>
      </c>
      <c r="P116" s="157">
        <f t="shared" si="17"/>
        <v>42.898431034688706</v>
      </c>
      <c r="Q116" s="157">
        <f t="shared" si="17"/>
        <v>46.542765436587175</v>
      </c>
    </row>
    <row r="117" spans="1:17" ht="12" customHeight="1" x14ac:dyDescent="0.25">
      <c r="A117" s="23" t="s">
        <v>60</v>
      </c>
      <c r="B117" s="156">
        <f>RES_hhdet_tes!B$67</f>
        <v>18.696400015490795</v>
      </c>
      <c r="C117" s="156">
        <f>RES_hhdet_tes!C$67</f>
        <v>19.642539935649165</v>
      </c>
      <c r="D117" s="156">
        <f>RES_hhdet_tes!D$67</f>
        <v>21.17757958127747</v>
      </c>
      <c r="E117" s="156">
        <f>RES_hhdet_tes!E$67</f>
        <v>22.300020994329181</v>
      </c>
      <c r="F117" s="156">
        <f>RES_hhdet_tes!F$67</f>
        <v>23.891610536340025</v>
      </c>
      <c r="G117" s="156">
        <f>RES_hhdet_tes!G$67</f>
        <v>25.887018315809112</v>
      </c>
      <c r="H117" s="156">
        <f>RES_hhdet_tes!H$67</f>
        <v>28.286026489189023</v>
      </c>
      <c r="I117" s="156">
        <f>RES_hhdet_tes!I$67</f>
        <v>28.879546624211311</v>
      </c>
      <c r="J117" s="156">
        <f>RES_hhdet_tes!J$67</f>
        <v>32.624352929005333</v>
      </c>
      <c r="K117" s="156">
        <f>RES_hhdet_tes!K$67</f>
        <v>36.239465756237145</v>
      </c>
      <c r="L117" s="156">
        <f>RES_hhdet_tes!L$67</f>
        <v>36.36780232736632</v>
      </c>
      <c r="M117" s="156">
        <f>RES_hhdet_tes!M$67</f>
        <v>36.910738956026627</v>
      </c>
      <c r="N117" s="156">
        <f>RES_hhdet_tes!N$67</f>
        <v>40.805184974181429</v>
      </c>
      <c r="O117" s="156">
        <f>RES_hhdet_tes!O$67</f>
        <v>44.74736424237728</v>
      </c>
      <c r="P117" s="156">
        <f>RES_hhdet_tes!P$67</f>
        <v>42.898431034688706</v>
      </c>
      <c r="Q117" s="156">
        <f>RES_hhdet_tes!Q$67</f>
        <v>46.542765436587175</v>
      </c>
    </row>
    <row r="118" spans="1:17" ht="12" customHeight="1" x14ac:dyDescent="0.25">
      <c r="A118" s="158" t="s">
        <v>63</v>
      </c>
      <c r="B118" s="157">
        <f>SUM(B119:B120,B123:B124)</f>
        <v>1194.9002677826709</v>
      </c>
      <c r="C118" s="157">
        <f t="shared" ref="C118:Q118" si="18">SUM(C119:C120,C123:C124)</f>
        <v>1195.5176806116758</v>
      </c>
      <c r="D118" s="157">
        <f t="shared" si="18"/>
        <v>1216.9965138232201</v>
      </c>
      <c r="E118" s="157">
        <f t="shared" si="18"/>
        <v>1249.7573343003503</v>
      </c>
      <c r="F118" s="157">
        <f t="shared" si="18"/>
        <v>1299.2433921880736</v>
      </c>
      <c r="G118" s="157">
        <f t="shared" si="18"/>
        <v>1290.9832364751762</v>
      </c>
      <c r="H118" s="157">
        <f t="shared" si="18"/>
        <v>1356.6502739284554</v>
      </c>
      <c r="I118" s="157">
        <f t="shared" si="18"/>
        <v>1287.0967170881893</v>
      </c>
      <c r="J118" s="157">
        <f t="shared" si="18"/>
        <v>1375.3816499879665</v>
      </c>
      <c r="K118" s="157">
        <f t="shared" si="18"/>
        <v>1443.3813704490924</v>
      </c>
      <c r="L118" s="157">
        <f t="shared" si="18"/>
        <v>1337.8305340502661</v>
      </c>
      <c r="M118" s="157">
        <f t="shared" si="18"/>
        <v>1216.4527741247737</v>
      </c>
      <c r="N118" s="157">
        <f t="shared" si="18"/>
        <v>1470.3858646467077</v>
      </c>
      <c r="O118" s="157">
        <f t="shared" si="18"/>
        <v>1411.1236747903179</v>
      </c>
      <c r="P118" s="157">
        <f t="shared" si="18"/>
        <v>1296.587662027928</v>
      </c>
      <c r="Q118" s="157">
        <f t="shared" si="18"/>
        <v>1265.5334550911059</v>
      </c>
    </row>
    <row r="119" spans="1:17" ht="12" customHeight="1" x14ac:dyDescent="0.25">
      <c r="A119" s="167" t="s">
        <v>160</v>
      </c>
      <c r="B119" s="132">
        <f>RES_hhdet_tes!B$69</f>
        <v>1002.7895995303219</v>
      </c>
      <c r="C119" s="132">
        <f>RES_hhdet_tes!C$69</f>
        <v>976.30931459731539</v>
      </c>
      <c r="D119" s="132">
        <f>RES_hhdet_tes!D$69</f>
        <v>1047.3450407159514</v>
      </c>
      <c r="E119" s="132">
        <f>RES_hhdet_tes!E$69</f>
        <v>1025.7211888750433</v>
      </c>
      <c r="F119" s="132">
        <f>RES_hhdet_tes!F$69</f>
        <v>1134.4941628242229</v>
      </c>
      <c r="G119" s="132">
        <f>RES_hhdet_tes!G$69</f>
        <v>1123.870869118575</v>
      </c>
      <c r="H119" s="132">
        <f>RES_hhdet_tes!H$69</f>
        <v>1179.6153693240949</v>
      </c>
      <c r="I119" s="132">
        <f>RES_hhdet_tes!I$69</f>
        <v>1150.2624711538135</v>
      </c>
      <c r="J119" s="132">
        <f>RES_hhdet_tes!J$69</f>
        <v>1161.054423717522</v>
      </c>
      <c r="K119" s="132">
        <f>RES_hhdet_tes!K$69</f>
        <v>1223.6794358477512</v>
      </c>
      <c r="L119" s="132">
        <f>RES_hhdet_tes!L$69</f>
        <v>1183.462139945799</v>
      </c>
      <c r="M119" s="132">
        <f>RES_hhdet_tes!M$69</f>
        <v>1077.8906400833046</v>
      </c>
      <c r="N119" s="132">
        <f>RES_hhdet_tes!N$69</f>
        <v>1307.0261125165357</v>
      </c>
      <c r="O119" s="132">
        <f>RES_hhdet_tes!O$69</f>
        <v>1259.5927418807998</v>
      </c>
      <c r="P119" s="132">
        <f>RES_hhdet_tes!P$69</f>
        <v>1154.2881926132111</v>
      </c>
      <c r="Q119" s="132">
        <f>RES_hhdet_tes!Q$69</f>
        <v>1140.2976073362565</v>
      </c>
    </row>
    <row r="120" spans="1:17" ht="12" customHeight="1" x14ac:dyDescent="0.25">
      <c r="A120" s="167" t="s">
        <v>159</v>
      </c>
      <c r="B120" s="132">
        <f>SUM(B121:B122)</f>
        <v>18.134726024979727</v>
      </c>
      <c r="C120" s="132">
        <f t="shared" ref="C120:Q120" si="19">SUM(C121:C122)</f>
        <v>17.793319355400179</v>
      </c>
      <c r="D120" s="132">
        <f t="shared" si="19"/>
        <v>18.885660350814341</v>
      </c>
      <c r="E120" s="132">
        <f t="shared" si="19"/>
        <v>19.248996026231847</v>
      </c>
      <c r="F120" s="132">
        <f t="shared" si="19"/>
        <v>21.847110859480523</v>
      </c>
      <c r="G120" s="132">
        <f t="shared" si="19"/>
        <v>22.335217057963124</v>
      </c>
      <c r="H120" s="132">
        <f t="shared" si="19"/>
        <v>31.065543425932432</v>
      </c>
      <c r="I120" s="132">
        <f t="shared" si="19"/>
        <v>38.351339551015421</v>
      </c>
      <c r="J120" s="132">
        <f t="shared" si="19"/>
        <v>48.069495236635902</v>
      </c>
      <c r="K120" s="132">
        <f t="shared" si="19"/>
        <v>57.787383839270461</v>
      </c>
      <c r="L120" s="132">
        <f t="shared" si="19"/>
        <v>62.2929560436</v>
      </c>
      <c r="M120" s="132">
        <f t="shared" si="19"/>
        <v>68.781933907907643</v>
      </c>
      <c r="N120" s="132">
        <f t="shared" si="19"/>
        <v>82.847275267225172</v>
      </c>
      <c r="O120" s="132">
        <f t="shared" si="19"/>
        <v>81.270739559992151</v>
      </c>
      <c r="P120" s="132">
        <f t="shared" si="19"/>
        <v>79.664511194620673</v>
      </c>
      <c r="Q120" s="132">
        <f t="shared" si="19"/>
        <v>81.206214554394734</v>
      </c>
    </row>
    <row r="121" spans="1:17" ht="12" customHeight="1" x14ac:dyDescent="0.25">
      <c r="A121" s="166" t="s">
        <v>203</v>
      </c>
      <c r="B121" s="165">
        <f>RES_hhdet_tes!B$71</f>
        <v>11.620177487043396</v>
      </c>
      <c r="C121" s="165">
        <f>RES_hhdet_tes!C$71</f>
        <v>11.482738618735976</v>
      </c>
      <c r="D121" s="165">
        <f>RES_hhdet_tes!D$71</f>
        <v>12.290783149232245</v>
      </c>
      <c r="E121" s="165">
        <f>RES_hhdet_tes!E$71</f>
        <v>12.408288619872025</v>
      </c>
      <c r="F121" s="165">
        <f>RES_hhdet_tes!F$71</f>
        <v>14.150230532137085</v>
      </c>
      <c r="G121" s="165">
        <f>RES_hhdet_tes!G$71</f>
        <v>14.450684695880355</v>
      </c>
      <c r="H121" s="165">
        <f>RES_hhdet_tes!H$71</f>
        <v>20.175614456812927</v>
      </c>
      <c r="I121" s="165">
        <f>RES_hhdet_tes!I$71</f>
        <v>24.790210786358521</v>
      </c>
      <c r="J121" s="165">
        <f>RES_hhdet_tes!J$71</f>
        <v>31.146431878473045</v>
      </c>
      <c r="K121" s="165">
        <f>RES_hhdet_tes!K$71</f>
        <v>37.682890958793145</v>
      </c>
      <c r="L121" s="165">
        <f>RES_hhdet_tes!L$71</f>
        <v>40.129316623675265</v>
      </c>
      <c r="M121" s="165">
        <f>RES_hhdet_tes!M$71</f>
        <v>44.446231673581295</v>
      </c>
      <c r="N121" s="165">
        <f>RES_hhdet_tes!N$71</f>
        <v>55.407459123318596</v>
      </c>
      <c r="O121" s="165">
        <f>RES_hhdet_tes!O$71</f>
        <v>52.718439601375465</v>
      </c>
      <c r="P121" s="165">
        <f>RES_hhdet_tes!P$71</f>
        <v>51.649014645089295</v>
      </c>
      <c r="Q121" s="165">
        <f>RES_hhdet_tes!Q$71</f>
        <v>52.668446992820911</v>
      </c>
    </row>
    <row r="122" spans="1:17" ht="12" customHeight="1" x14ac:dyDescent="0.25">
      <c r="A122" s="147" t="s">
        <v>59</v>
      </c>
      <c r="B122" s="164">
        <f>RES_hhdet_tes!B$72</f>
        <v>6.5145485379363297</v>
      </c>
      <c r="C122" s="164">
        <f>RES_hhdet_tes!C$72</f>
        <v>6.3105807366642024</v>
      </c>
      <c r="D122" s="164">
        <f>RES_hhdet_tes!D$72</f>
        <v>6.5948772015820945</v>
      </c>
      <c r="E122" s="164">
        <f>RES_hhdet_tes!E$72</f>
        <v>6.8407074063598214</v>
      </c>
      <c r="F122" s="164">
        <f>RES_hhdet_tes!F$72</f>
        <v>7.6968803273434387</v>
      </c>
      <c r="G122" s="164">
        <f>RES_hhdet_tes!G$72</f>
        <v>7.8845323620827692</v>
      </c>
      <c r="H122" s="164">
        <f>RES_hhdet_tes!H$72</f>
        <v>10.889928969119504</v>
      </c>
      <c r="I122" s="164">
        <f>RES_hhdet_tes!I$72</f>
        <v>13.561128764656901</v>
      </c>
      <c r="J122" s="164">
        <f>RES_hhdet_tes!J$72</f>
        <v>16.923063358162857</v>
      </c>
      <c r="K122" s="164">
        <f>RES_hhdet_tes!K$72</f>
        <v>20.104492880477313</v>
      </c>
      <c r="L122" s="164">
        <f>RES_hhdet_tes!L$72</f>
        <v>22.163639419924735</v>
      </c>
      <c r="M122" s="164">
        <f>RES_hhdet_tes!M$72</f>
        <v>24.335702234326344</v>
      </c>
      <c r="N122" s="164">
        <f>RES_hhdet_tes!N$72</f>
        <v>27.439816143906572</v>
      </c>
      <c r="O122" s="164">
        <f>RES_hhdet_tes!O$72</f>
        <v>28.552299958616686</v>
      </c>
      <c r="P122" s="164">
        <f>RES_hhdet_tes!P$72</f>
        <v>28.015496549531385</v>
      </c>
      <c r="Q122" s="164">
        <f>RES_hhdet_tes!Q$72</f>
        <v>28.537767561573826</v>
      </c>
    </row>
    <row r="123" spans="1:17" ht="12" customHeight="1" x14ac:dyDescent="0.25">
      <c r="A123" s="163" t="s">
        <v>142</v>
      </c>
      <c r="B123" s="162">
        <f>RES_hhdet_tes!B$73</f>
        <v>170.96734854069155</v>
      </c>
      <c r="C123" s="162">
        <f>RES_hhdet_tes!C$73</f>
        <v>197.9584824662594</v>
      </c>
      <c r="D123" s="162">
        <f>RES_hhdet_tes!D$73</f>
        <v>148.19688803167946</v>
      </c>
      <c r="E123" s="162">
        <f>RES_hhdet_tes!E$73</f>
        <v>201.21610256188006</v>
      </c>
      <c r="F123" s="162">
        <f>RES_hhdet_tes!F$73</f>
        <v>140.36260423973343</v>
      </c>
      <c r="G123" s="162">
        <f>RES_hhdet_tes!G$73</f>
        <v>142.06622384835893</v>
      </c>
      <c r="H123" s="162">
        <f>RES_hhdet_tes!H$73</f>
        <v>142.41888174741467</v>
      </c>
      <c r="I123" s="162">
        <f>RES_hhdet_tes!I$73</f>
        <v>95.508227646037739</v>
      </c>
      <c r="J123" s="162">
        <f>RES_hhdet_tes!J$73</f>
        <v>160.06708993483284</v>
      </c>
      <c r="K123" s="162">
        <f>RES_hhdet_tes!K$73</f>
        <v>154.87852769209175</v>
      </c>
      <c r="L123" s="162">
        <f>RES_hhdet_tes!L$73</f>
        <v>87.9737855708794</v>
      </c>
      <c r="M123" s="162">
        <f>RES_hhdet_tes!M$73</f>
        <v>65.874289929018346</v>
      </c>
      <c r="N123" s="162">
        <f>RES_hhdet_tes!N$73</f>
        <v>76.181525735903108</v>
      </c>
      <c r="O123" s="162">
        <f>RES_hhdet_tes!O$73</f>
        <v>66.490648178509872</v>
      </c>
      <c r="P123" s="162">
        <f>RES_hhdet_tes!P$73</f>
        <v>58.869699948411515</v>
      </c>
      <c r="Q123" s="162">
        <f>RES_hhdet_tes!Q$73</f>
        <v>41.355357351840958</v>
      </c>
    </row>
    <row r="124" spans="1:17" ht="12" customHeight="1" x14ac:dyDescent="0.25">
      <c r="A124" s="161" t="s">
        <v>141</v>
      </c>
      <c r="B124" s="160">
        <f>SUM(B125:B126)</f>
        <v>3.0085936866777843</v>
      </c>
      <c r="C124" s="160">
        <f t="shared" ref="C124:Q124" si="20">SUM(C125:C126)</f>
        <v>3.4565641927008635</v>
      </c>
      <c r="D124" s="160">
        <f t="shared" si="20"/>
        <v>2.5689247247748974</v>
      </c>
      <c r="E124" s="160">
        <f t="shared" si="20"/>
        <v>3.5710468371951016</v>
      </c>
      <c r="F124" s="160">
        <f t="shared" si="20"/>
        <v>2.539514264636602</v>
      </c>
      <c r="G124" s="160">
        <f t="shared" si="20"/>
        <v>2.7109264502791994</v>
      </c>
      <c r="H124" s="160">
        <f t="shared" si="20"/>
        <v>3.5504794310134522</v>
      </c>
      <c r="I124" s="160">
        <f t="shared" si="20"/>
        <v>2.9746787373225656</v>
      </c>
      <c r="J124" s="160">
        <f t="shared" si="20"/>
        <v>6.1906410989756537</v>
      </c>
      <c r="K124" s="160">
        <f t="shared" si="20"/>
        <v>7.0360230699791773</v>
      </c>
      <c r="L124" s="160">
        <f t="shared" si="20"/>
        <v>4.1016524899875986</v>
      </c>
      <c r="M124" s="160">
        <f t="shared" si="20"/>
        <v>3.905910204543205</v>
      </c>
      <c r="N124" s="160">
        <f t="shared" si="20"/>
        <v>4.3309511270438517</v>
      </c>
      <c r="O124" s="160">
        <f t="shared" si="20"/>
        <v>3.7695451710160262</v>
      </c>
      <c r="P124" s="160">
        <f t="shared" si="20"/>
        <v>3.7652582716847087</v>
      </c>
      <c r="Q124" s="160">
        <f t="shared" si="20"/>
        <v>2.6742758486136529</v>
      </c>
    </row>
    <row r="125" spans="1:17" ht="12" customHeight="1" x14ac:dyDescent="0.25">
      <c r="A125" s="148" t="s">
        <v>60</v>
      </c>
      <c r="B125" s="156">
        <f>RES_hhdet_tes!B$75</f>
        <v>1.9811353325140919</v>
      </c>
      <c r="C125" s="156">
        <f>RES_hhdet_tes!C$75</f>
        <v>2.3356286274635325</v>
      </c>
      <c r="D125" s="156">
        <f>RES_hhdet_tes!D$75</f>
        <v>1.7434290518767532</v>
      </c>
      <c r="E125" s="156">
        <f>RES_hhdet_tes!E$75</f>
        <v>2.4588902489595683</v>
      </c>
      <c r="F125" s="156">
        <f>RES_hhdet_tes!F$75</f>
        <v>1.7549830511968025</v>
      </c>
      <c r="G125" s="156">
        <f>RES_hhdet_tes!G$75</f>
        <v>1.829849848911864</v>
      </c>
      <c r="H125" s="156">
        <f>RES_hhdet_tes!H$75</f>
        <v>2.4112861696198125</v>
      </c>
      <c r="I125" s="156">
        <f>RES_hhdet_tes!I$75</f>
        <v>2.0219173840284697</v>
      </c>
      <c r="J125" s="156">
        <f>RES_hhdet_tes!J$75</f>
        <v>4.2342299109295372</v>
      </c>
      <c r="K125" s="156">
        <f>RES_hhdet_tes!K$75</f>
        <v>4.6952157702907487</v>
      </c>
      <c r="L125" s="156">
        <f>RES_hhdet_tes!L$75</f>
        <v>2.9061798921472941</v>
      </c>
      <c r="M125" s="156">
        <f>RES_hhdet_tes!M$75</f>
        <v>2.6465856486525099</v>
      </c>
      <c r="N125" s="156">
        <f>RES_hhdet_tes!N$75</f>
        <v>3.1536598466190831</v>
      </c>
      <c r="O125" s="156">
        <f>RES_hhdet_tes!O$75</f>
        <v>2.724984760286516</v>
      </c>
      <c r="P125" s="156">
        <f>RES_hhdet_tes!P$75</f>
        <v>2.595119015122568</v>
      </c>
      <c r="Q125" s="156">
        <f>RES_hhdet_tes!Q$75</f>
        <v>1.8844668800378388</v>
      </c>
    </row>
    <row r="126" spans="1:17" ht="12" customHeight="1" x14ac:dyDescent="0.25">
      <c r="A126" s="148" t="s">
        <v>59</v>
      </c>
      <c r="B126" s="156">
        <f>RES_hhdet_tes!B$76</f>
        <v>1.0274583541636924</v>
      </c>
      <c r="C126" s="156">
        <f>RES_hhdet_tes!C$76</f>
        <v>1.120935565237331</v>
      </c>
      <c r="D126" s="156">
        <f>RES_hhdet_tes!D$76</f>
        <v>0.82549567289814418</v>
      </c>
      <c r="E126" s="156">
        <f>RES_hhdet_tes!E$76</f>
        <v>1.1121565882355333</v>
      </c>
      <c r="F126" s="156">
        <f>RES_hhdet_tes!F$76</f>
        <v>0.78453121343979959</v>
      </c>
      <c r="G126" s="156">
        <f>RES_hhdet_tes!G$76</f>
        <v>0.88107660136733545</v>
      </c>
      <c r="H126" s="156">
        <f>RES_hhdet_tes!H$76</f>
        <v>1.1391932613936397</v>
      </c>
      <c r="I126" s="156">
        <f>RES_hhdet_tes!I$76</f>
        <v>0.95276135329409595</v>
      </c>
      <c r="J126" s="156">
        <f>RES_hhdet_tes!J$76</f>
        <v>1.9564111880461161</v>
      </c>
      <c r="K126" s="156">
        <f>RES_hhdet_tes!K$76</f>
        <v>2.3408072996884286</v>
      </c>
      <c r="L126" s="156">
        <f>RES_hhdet_tes!L$76</f>
        <v>1.1954725978403045</v>
      </c>
      <c r="M126" s="156">
        <f>RES_hhdet_tes!M$76</f>
        <v>1.2593245558906949</v>
      </c>
      <c r="N126" s="156">
        <f>RES_hhdet_tes!N$76</f>
        <v>1.1772912804247682</v>
      </c>
      <c r="O126" s="156">
        <f>RES_hhdet_tes!O$76</f>
        <v>1.0445604107295103</v>
      </c>
      <c r="P126" s="156">
        <f>RES_hhdet_tes!P$76</f>
        <v>1.1701392565621405</v>
      </c>
      <c r="Q126" s="156">
        <f>RES_hhdet_tes!Q$76</f>
        <v>0.78980896857581406</v>
      </c>
    </row>
    <row r="127" spans="1:17" ht="12" customHeight="1" x14ac:dyDescent="0.25">
      <c r="A127" s="158" t="s">
        <v>62</v>
      </c>
      <c r="B127" s="157">
        <f>SUM(B128:B129)</f>
        <v>627.85228814187849</v>
      </c>
      <c r="C127" s="157">
        <f t="shared" ref="C127:Q127" si="21">SUM(C128:C129)</f>
        <v>638.88640023390826</v>
      </c>
      <c r="D127" s="157">
        <f t="shared" si="21"/>
        <v>651.95982326126693</v>
      </c>
      <c r="E127" s="157">
        <f t="shared" si="21"/>
        <v>694.91292637244783</v>
      </c>
      <c r="F127" s="157">
        <f t="shared" si="21"/>
        <v>711.31552331739522</v>
      </c>
      <c r="G127" s="157">
        <f t="shared" si="21"/>
        <v>714.50429365159971</v>
      </c>
      <c r="H127" s="157">
        <f t="shared" si="21"/>
        <v>762.27049829675184</v>
      </c>
      <c r="I127" s="157">
        <f t="shared" si="21"/>
        <v>739.69452218847698</v>
      </c>
      <c r="J127" s="157">
        <f t="shared" si="21"/>
        <v>795.76589665401502</v>
      </c>
      <c r="K127" s="157">
        <f t="shared" si="21"/>
        <v>828.87415249167987</v>
      </c>
      <c r="L127" s="157">
        <f t="shared" si="21"/>
        <v>777.62859118251276</v>
      </c>
      <c r="M127" s="157">
        <f t="shared" si="21"/>
        <v>744.88920456743153</v>
      </c>
      <c r="N127" s="157">
        <f t="shared" si="21"/>
        <v>814.5353020197706</v>
      </c>
      <c r="O127" s="157">
        <f t="shared" si="21"/>
        <v>789.36875519837042</v>
      </c>
      <c r="P127" s="157">
        <f t="shared" si="21"/>
        <v>732.25285228149812</v>
      </c>
      <c r="Q127" s="157">
        <f t="shared" si="21"/>
        <v>715.02880105591669</v>
      </c>
    </row>
    <row r="128" spans="1:17" ht="12" customHeight="1" x14ac:dyDescent="0.25">
      <c r="A128" s="23" t="s">
        <v>203</v>
      </c>
      <c r="B128" s="156">
        <f>RES_hhdet_tes!B$78</f>
        <v>445.01581090990521</v>
      </c>
      <c r="C128" s="156">
        <f>RES_hhdet_tes!C$78</f>
        <v>443.2880728925104</v>
      </c>
      <c r="D128" s="156">
        <f>RES_hhdet_tes!D$78</f>
        <v>487.25741520332053</v>
      </c>
      <c r="E128" s="156">
        <f>RES_hhdet_tes!E$78</f>
        <v>494.18385756267287</v>
      </c>
      <c r="F128" s="156">
        <f>RES_hhdet_tes!F$78</f>
        <v>549.80100580403871</v>
      </c>
      <c r="G128" s="156">
        <f>RES_hhdet_tes!G$78</f>
        <v>571.18164284143154</v>
      </c>
      <c r="H128" s="156">
        <f>RES_hhdet_tes!H$78</f>
        <v>618.27237022948418</v>
      </c>
      <c r="I128" s="156">
        <f>RES_hhdet_tes!I$78</f>
        <v>623.62711262539483</v>
      </c>
      <c r="J128" s="156">
        <f>RES_hhdet_tes!J$78</f>
        <v>661.46881764351463</v>
      </c>
      <c r="K128" s="156">
        <f>RES_hhdet_tes!K$78</f>
        <v>701.92595911756973</v>
      </c>
      <c r="L128" s="156">
        <f>RES_hhdet_tes!L$78</f>
        <v>693.26646005488249</v>
      </c>
      <c r="M128" s="156">
        <f>RES_hhdet_tes!M$78</f>
        <v>678.2688322136072</v>
      </c>
      <c r="N128" s="156">
        <f>RES_hhdet_tes!N$78</f>
        <v>739.05142440514385</v>
      </c>
      <c r="O128" s="156">
        <f>RES_hhdet_tes!O$78</f>
        <v>720.08960838180985</v>
      </c>
      <c r="P128" s="156">
        <f>RES_hhdet_tes!P$78</f>
        <v>679.0359293603608</v>
      </c>
      <c r="Q128" s="156">
        <f>RES_hhdet_tes!Q$78</f>
        <v>669.91116799142162</v>
      </c>
    </row>
    <row r="129" spans="1:17" ht="12" customHeight="1" x14ac:dyDescent="0.25">
      <c r="A129" s="29" t="s">
        <v>140</v>
      </c>
      <c r="B129" s="57">
        <f>RES_hhdet_tes!B$79</f>
        <v>182.83647723197328</v>
      </c>
      <c r="C129" s="57">
        <f>RES_hhdet_tes!C$79</f>
        <v>195.59832734139783</v>
      </c>
      <c r="D129" s="57">
        <f>RES_hhdet_tes!D$79</f>
        <v>164.70240805794637</v>
      </c>
      <c r="E129" s="57">
        <f>RES_hhdet_tes!E$79</f>
        <v>200.72906880977496</v>
      </c>
      <c r="F129" s="57">
        <f>RES_hhdet_tes!F$79</f>
        <v>161.51451751335645</v>
      </c>
      <c r="G129" s="57">
        <f>RES_hhdet_tes!G$79</f>
        <v>143.32265081016814</v>
      </c>
      <c r="H129" s="57">
        <f>RES_hhdet_tes!H$79</f>
        <v>143.99812806726771</v>
      </c>
      <c r="I129" s="57">
        <f>RES_hhdet_tes!I$79</f>
        <v>116.06740956308214</v>
      </c>
      <c r="J129" s="57">
        <f>RES_hhdet_tes!J$79</f>
        <v>134.29707901050043</v>
      </c>
      <c r="K129" s="57">
        <f>RES_hhdet_tes!K$79</f>
        <v>126.94819337411009</v>
      </c>
      <c r="L129" s="57">
        <f>RES_hhdet_tes!L$79</f>
        <v>84.362131127630292</v>
      </c>
      <c r="M129" s="57">
        <f>RES_hhdet_tes!M$79</f>
        <v>66.620372353824379</v>
      </c>
      <c r="N129" s="57">
        <f>RES_hhdet_tes!N$79</f>
        <v>75.483877614626721</v>
      </c>
      <c r="O129" s="57">
        <f>RES_hhdet_tes!O$79</f>
        <v>69.279146816560569</v>
      </c>
      <c r="P129" s="57">
        <f>RES_hhdet_tes!P$79</f>
        <v>53.216922921137339</v>
      </c>
      <c r="Q129" s="57">
        <f>RES_hhdet_tes!Q$79</f>
        <v>45.117633064495109</v>
      </c>
    </row>
    <row r="131" spans="1:17" ht="12" customHeight="1" x14ac:dyDescent="0.25">
      <c r="A131" s="152" t="s">
        <v>199</v>
      </c>
      <c r="B131" s="175">
        <f t="shared" ref="B131:Q146" si="22">IF(B112=0,"",B112/B93)</f>
        <v>0.62897549844404577</v>
      </c>
      <c r="C131" s="175">
        <f t="shared" si="22"/>
        <v>0.63372223189452892</v>
      </c>
      <c r="D131" s="175">
        <f t="shared" si="22"/>
        <v>0.63543315532083622</v>
      </c>
      <c r="E131" s="175">
        <f t="shared" si="22"/>
        <v>0.64200696536965762</v>
      </c>
      <c r="F131" s="175">
        <f t="shared" si="22"/>
        <v>0.6451103838506772</v>
      </c>
      <c r="G131" s="175">
        <f t="shared" si="22"/>
        <v>0.64605321352271572</v>
      </c>
      <c r="H131" s="175">
        <f t="shared" si="22"/>
        <v>0.65097702379973366</v>
      </c>
      <c r="I131" s="175">
        <f t="shared" si="22"/>
        <v>0.65030303240912823</v>
      </c>
      <c r="J131" s="175">
        <f t="shared" si="22"/>
        <v>0.65897819683461922</v>
      </c>
      <c r="K131" s="175">
        <f t="shared" si="22"/>
        <v>0.66118056624144061</v>
      </c>
      <c r="L131" s="175">
        <f t="shared" si="22"/>
        <v>0.66555386333975042</v>
      </c>
      <c r="M131" s="175">
        <f t="shared" si="22"/>
        <v>0.66159873864186391</v>
      </c>
      <c r="N131" s="175">
        <f t="shared" si="22"/>
        <v>0.67085572252408587</v>
      </c>
      <c r="O131" s="175">
        <f t="shared" si="22"/>
        <v>0.67693592643893286</v>
      </c>
      <c r="P131" s="175">
        <f t="shared" si="22"/>
        <v>0.67021672477584637</v>
      </c>
      <c r="Q131" s="175">
        <f t="shared" si="22"/>
        <v>0.67758019093577226</v>
      </c>
    </row>
    <row r="132" spans="1:17" ht="12" customHeight="1" x14ac:dyDescent="0.25">
      <c r="A132" s="158" t="s">
        <v>65</v>
      </c>
      <c r="B132" s="169">
        <f t="shared" si="22"/>
        <v>0.64802915049128507</v>
      </c>
      <c r="C132" s="169">
        <f t="shared" si="22"/>
        <v>0.65172618570253593</v>
      </c>
      <c r="D132" s="169">
        <f t="shared" si="22"/>
        <v>0.65555512577817066</v>
      </c>
      <c r="E132" s="169">
        <f t="shared" si="22"/>
        <v>0.66160684797479019</v>
      </c>
      <c r="F132" s="169">
        <f t="shared" si="22"/>
        <v>0.6655374953643205</v>
      </c>
      <c r="G132" s="169">
        <f t="shared" si="22"/>
        <v>0.66705317103398609</v>
      </c>
      <c r="H132" s="169">
        <f t="shared" si="22"/>
        <v>0.67351484473203382</v>
      </c>
      <c r="I132" s="169">
        <f t="shared" si="22"/>
        <v>0.67589201050494041</v>
      </c>
      <c r="J132" s="169">
        <f t="shared" si="22"/>
        <v>0.68323665589956406</v>
      </c>
      <c r="K132" s="169">
        <f t="shared" si="22"/>
        <v>0.68686718757318033</v>
      </c>
      <c r="L132" s="169">
        <f t="shared" si="22"/>
        <v>0.69272880646118196</v>
      </c>
      <c r="M132" s="169">
        <f t="shared" si="22"/>
        <v>0.69313584023328223</v>
      </c>
      <c r="N132" s="169">
        <f t="shared" si="22"/>
        <v>0.70419592966234679</v>
      </c>
      <c r="O132" s="169">
        <f t="shared" si="22"/>
        <v>0.70993024370238644</v>
      </c>
      <c r="P132" s="169">
        <f t="shared" si="22"/>
        <v>0.70823371696217197</v>
      </c>
      <c r="Q132" s="169">
        <f t="shared" si="22"/>
        <v>0.71574515095038638</v>
      </c>
    </row>
    <row r="133" spans="1:17" ht="12" customHeight="1" x14ac:dyDescent="0.25">
      <c r="A133" s="23" t="s">
        <v>161</v>
      </c>
      <c r="B133" s="73">
        <f t="shared" si="22"/>
        <v>0.64363205345012153</v>
      </c>
      <c r="C133" s="73">
        <f t="shared" si="22"/>
        <v>0.6471368618559693</v>
      </c>
      <c r="D133" s="73">
        <f t="shared" si="22"/>
        <v>0.65060169868972906</v>
      </c>
      <c r="E133" s="73">
        <f t="shared" si="22"/>
        <v>0.65514925678373448</v>
      </c>
      <c r="F133" s="73">
        <f t="shared" si="22"/>
        <v>0.65964260183799872</v>
      </c>
      <c r="G133" s="73">
        <f t="shared" si="22"/>
        <v>0.66333638409722562</v>
      </c>
      <c r="H133" s="73">
        <f t="shared" si="22"/>
        <v>0.66890820146568519</v>
      </c>
      <c r="I133" s="73">
        <f t="shared" si="22"/>
        <v>0.67128830227817882</v>
      </c>
      <c r="J133" s="73">
        <f t="shared" si="22"/>
        <v>0.67731264946318692</v>
      </c>
      <c r="K133" s="73">
        <f t="shared" si="22"/>
        <v>0.68262378789306422</v>
      </c>
      <c r="L133" s="73">
        <f t="shared" si="22"/>
        <v>0.68487923071224666</v>
      </c>
      <c r="M133" s="73">
        <f t="shared" si="22"/>
        <v>0.68929506288061571</v>
      </c>
      <c r="N133" s="73">
        <f t="shared" si="22"/>
        <v>0.69539157160541132</v>
      </c>
      <c r="O133" s="73">
        <f t="shared" si="22"/>
        <v>0.69867601403893054</v>
      </c>
      <c r="P133" s="73">
        <f t="shared" si="22"/>
        <v>0.70225496081541428</v>
      </c>
      <c r="Q133" s="73">
        <f t="shared" si="22"/>
        <v>0.70742544532505891</v>
      </c>
    </row>
    <row r="134" spans="1:17" ht="12" customHeight="1" x14ac:dyDescent="0.25">
      <c r="A134" s="23" t="s">
        <v>60</v>
      </c>
      <c r="B134" s="73">
        <f t="shared" si="22"/>
        <v>1.0000000000000002</v>
      </c>
      <c r="C134" s="73">
        <f t="shared" si="22"/>
        <v>0.99999999999999933</v>
      </c>
      <c r="D134" s="73">
        <f t="shared" si="22"/>
        <v>0.99999999999999978</v>
      </c>
      <c r="E134" s="73">
        <f t="shared" si="22"/>
        <v>1.0000000000000004</v>
      </c>
      <c r="F134" s="73">
        <f t="shared" si="22"/>
        <v>0.99999999999999978</v>
      </c>
      <c r="G134" s="73">
        <f t="shared" si="22"/>
        <v>1</v>
      </c>
      <c r="H134" s="73">
        <f t="shared" si="22"/>
        <v>1.0000000000000002</v>
      </c>
      <c r="I134" s="73">
        <f t="shared" si="22"/>
        <v>1</v>
      </c>
      <c r="J134" s="73">
        <f t="shared" si="22"/>
        <v>0.99999999999999956</v>
      </c>
      <c r="K134" s="73">
        <f t="shared" si="22"/>
        <v>1</v>
      </c>
      <c r="L134" s="73">
        <f t="shared" si="22"/>
        <v>1</v>
      </c>
      <c r="M134" s="73">
        <f t="shared" si="22"/>
        <v>0.99999999999999933</v>
      </c>
      <c r="N134" s="73">
        <f t="shared" si="22"/>
        <v>1.0000000000000002</v>
      </c>
      <c r="O134" s="73">
        <f t="shared" si="22"/>
        <v>1</v>
      </c>
      <c r="P134" s="73">
        <f t="shared" si="22"/>
        <v>1.0000000000000004</v>
      </c>
      <c r="Q134" s="73">
        <f t="shared" si="22"/>
        <v>1.0000000000000009</v>
      </c>
    </row>
    <row r="135" spans="1:17" ht="12" customHeight="1" x14ac:dyDescent="0.25">
      <c r="A135" s="158" t="s">
        <v>112</v>
      </c>
      <c r="B135" s="169">
        <f t="shared" si="22"/>
        <v>1.6292521448704609</v>
      </c>
      <c r="C135" s="169">
        <f t="shared" si="22"/>
        <v>1.6731466010835014</v>
      </c>
      <c r="D135" s="169">
        <f t="shared" si="22"/>
        <v>1.7271725402787754</v>
      </c>
      <c r="E135" s="169">
        <f t="shared" si="22"/>
        <v>1.7771843837207466</v>
      </c>
      <c r="F135" s="169">
        <f t="shared" si="22"/>
        <v>1.8421438078794989</v>
      </c>
      <c r="G135" s="169">
        <f t="shared" si="22"/>
        <v>1.9155322024454409</v>
      </c>
      <c r="H135" s="169">
        <f t="shared" si="22"/>
        <v>1.9956017074937238</v>
      </c>
      <c r="I135" s="169">
        <f t="shared" si="22"/>
        <v>2.0708996524800529</v>
      </c>
      <c r="J135" s="169">
        <f t="shared" si="22"/>
        <v>2.1985160566722217</v>
      </c>
      <c r="K135" s="169">
        <f t="shared" si="22"/>
        <v>2.3271037198987083</v>
      </c>
      <c r="L135" s="169">
        <f t="shared" si="22"/>
        <v>2.4304006654816037</v>
      </c>
      <c r="M135" s="169">
        <f t="shared" si="22"/>
        <v>2.5603060453778963</v>
      </c>
      <c r="N135" s="169">
        <f t="shared" si="22"/>
        <v>2.7389011107826793</v>
      </c>
      <c r="O135" s="169">
        <f t="shared" si="22"/>
        <v>2.9176708108981502</v>
      </c>
      <c r="P135" s="169">
        <f t="shared" si="22"/>
        <v>3.0553353796935796</v>
      </c>
      <c r="Q135" s="169">
        <f t="shared" si="22"/>
        <v>3.1935703647981613</v>
      </c>
    </row>
    <row r="136" spans="1:17" ht="12" customHeight="1" x14ac:dyDescent="0.25">
      <c r="A136" s="23" t="s">
        <v>60</v>
      </c>
      <c r="B136" s="73">
        <f t="shared" si="22"/>
        <v>1.6292521448704609</v>
      </c>
      <c r="C136" s="73">
        <f t="shared" si="22"/>
        <v>1.6731466010835014</v>
      </c>
      <c r="D136" s="73">
        <f t="shared" si="22"/>
        <v>1.7271725402787754</v>
      </c>
      <c r="E136" s="73">
        <f t="shared" si="22"/>
        <v>1.7771843837207466</v>
      </c>
      <c r="F136" s="73">
        <f t="shared" si="22"/>
        <v>1.8421438078794989</v>
      </c>
      <c r="G136" s="73">
        <f t="shared" si="22"/>
        <v>1.9155322024454409</v>
      </c>
      <c r="H136" s="73">
        <f t="shared" si="22"/>
        <v>1.9956017074937238</v>
      </c>
      <c r="I136" s="73">
        <f t="shared" si="22"/>
        <v>2.0708996524800529</v>
      </c>
      <c r="J136" s="73">
        <f t="shared" si="22"/>
        <v>2.1985160566722217</v>
      </c>
      <c r="K136" s="73">
        <f t="shared" si="22"/>
        <v>2.3271037198987083</v>
      </c>
      <c r="L136" s="73">
        <f t="shared" si="22"/>
        <v>2.4304006654816037</v>
      </c>
      <c r="M136" s="73">
        <f t="shared" si="22"/>
        <v>2.5603060453778963</v>
      </c>
      <c r="N136" s="73">
        <f t="shared" si="22"/>
        <v>2.7389011107826793</v>
      </c>
      <c r="O136" s="73">
        <f t="shared" si="22"/>
        <v>2.9176708108981502</v>
      </c>
      <c r="P136" s="73">
        <f t="shared" si="22"/>
        <v>3.0553353796935796</v>
      </c>
      <c r="Q136" s="73">
        <f t="shared" si="22"/>
        <v>3.1935703647981613</v>
      </c>
    </row>
    <row r="137" spans="1:17" ht="12" customHeight="1" x14ac:dyDescent="0.25">
      <c r="A137" s="158" t="s">
        <v>63</v>
      </c>
      <c r="B137" s="169">
        <f t="shared" si="22"/>
        <v>0.592757853473459</v>
      </c>
      <c r="C137" s="169">
        <f t="shared" si="22"/>
        <v>0.59680298069794413</v>
      </c>
      <c r="D137" s="169">
        <f t="shared" si="22"/>
        <v>0.59383918644561395</v>
      </c>
      <c r="E137" s="169">
        <f t="shared" si="22"/>
        <v>0.6005975956312376</v>
      </c>
      <c r="F137" s="169">
        <f t="shared" si="22"/>
        <v>0.59766273450066043</v>
      </c>
      <c r="G137" s="169">
        <f t="shared" si="22"/>
        <v>0.59966085414174852</v>
      </c>
      <c r="H137" s="169">
        <f t="shared" si="22"/>
        <v>0.60278875963137091</v>
      </c>
      <c r="I137" s="169">
        <f t="shared" si="22"/>
        <v>0.60148745567463335</v>
      </c>
      <c r="J137" s="169">
        <f t="shared" si="22"/>
        <v>0.61019863174827005</v>
      </c>
      <c r="K137" s="169">
        <f t="shared" si="22"/>
        <v>0.61236702949747535</v>
      </c>
      <c r="L137" s="169">
        <f t="shared" si="22"/>
        <v>0.60996509506590624</v>
      </c>
      <c r="M137" s="169">
        <f t="shared" si="22"/>
        <v>0.61166353299067422</v>
      </c>
      <c r="N137" s="169">
        <f t="shared" si="22"/>
        <v>0.61461696682965472</v>
      </c>
      <c r="O137" s="169">
        <f t="shared" si="22"/>
        <v>0.61602020326589124</v>
      </c>
      <c r="P137" s="169">
        <f t="shared" si="22"/>
        <v>0.61827183213303105</v>
      </c>
      <c r="Q137" s="169">
        <f t="shared" si="22"/>
        <v>0.61941526812634384</v>
      </c>
    </row>
    <row r="138" spans="1:17" ht="12" customHeight="1" x14ac:dyDescent="0.25">
      <c r="A138" s="167" t="s">
        <v>160</v>
      </c>
      <c r="B138" s="174">
        <f t="shared" si="22"/>
        <v>0.57531550467335735</v>
      </c>
      <c r="C138" s="174">
        <f t="shared" si="22"/>
        <v>0.57637702898204213</v>
      </c>
      <c r="D138" s="174">
        <f t="shared" si="22"/>
        <v>0.57860483488643488</v>
      </c>
      <c r="E138" s="174">
        <f t="shared" si="22"/>
        <v>0.57999077653434672</v>
      </c>
      <c r="F138" s="174">
        <f t="shared" si="22"/>
        <v>0.58313042085481326</v>
      </c>
      <c r="G138" s="174">
        <f t="shared" si="22"/>
        <v>0.58470068460434688</v>
      </c>
      <c r="H138" s="174">
        <f t="shared" si="22"/>
        <v>0.58753473699008163</v>
      </c>
      <c r="I138" s="174">
        <f t="shared" si="22"/>
        <v>0.58924707188787662</v>
      </c>
      <c r="J138" s="174">
        <f t="shared" si="22"/>
        <v>0.59138311587381909</v>
      </c>
      <c r="K138" s="174">
        <f t="shared" si="22"/>
        <v>0.59426167409207276</v>
      </c>
      <c r="L138" s="174">
        <f t="shared" si="22"/>
        <v>0.59645125192960124</v>
      </c>
      <c r="M138" s="174">
        <f t="shared" si="22"/>
        <v>0.59865546153099947</v>
      </c>
      <c r="N138" s="174">
        <f t="shared" si="22"/>
        <v>0.60243117101052313</v>
      </c>
      <c r="O138" s="174">
        <f t="shared" si="22"/>
        <v>0.60418039839969606</v>
      </c>
      <c r="P138" s="174">
        <f t="shared" si="22"/>
        <v>0.60634389921785503</v>
      </c>
      <c r="Q138" s="174">
        <f t="shared" si="22"/>
        <v>0.60895210418054457</v>
      </c>
    </row>
    <row r="139" spans="1:17" ht="12" customHeight="1" x14ac:dyDescent="0.25">
      <c r="A139" s="167" t="s">
        <v>159</v>
      </c>
      <c r="B139" s="174">
        <f t="shared" si="22"/>
        <v>0.67888614934672531</v>
      </c>
      <c r="C139" s="174">
        <f t="shared" si="22"/>
        <v>0.67828387159676573</v>
      </c>
      <c r="D139" s="174">
        <f t="shared" si="22"/>
        <v>0.67938126465899529</v>
      </c>
      <c r="E139" s="174">
        <f t="shared" si="22"/>
        <v>0.68319554677574468</v>
      </c>
      <c r="F139" s="174">
        <f t="shared" si="22"/>
        <v>0.68715818186314936</v>
      </c>
      <c r="G139" s="174">
        <f t="shared" si="22"/>
        <v>0.6892191994448984</v>
      </c>
      <c r="H139" s="174">
        <f t="shared" si="22"/>
        <v>0.6959954801582573</v>
      </c>
      <c r="I139" s="174">
        <f t="shared" si="22"/>
        <v>0.70079817306025949</v>
      </c>
      <c r="J139" s="174">
        <f t="shared" si="22"/>
        <v>0.70448960432228225</v>
      </c>
      <c r="K139" s="174">
        <f t="shared" si="22"/>
        <v>0.70690240429429274</v>
      </c>
      <c r="L139" s="174">
        <f t="shared" si="22"/>
        <v>0.71125852510185616</v>
      </c>
      <c r="M139" s="174">
        <f t="shared" si="22"/>
        <v>0.71328219638381096</v>
      </c>
      <c r="N139" s="174">
        <f t="shared" si="22"/>
        <v>0.70865445987412778</v>
      </c>
      <c r="O139" s="174">
        <f t="shared" si="22"/>
        <v>0.71536186603999818</v>
      </c>
      <c r="P139" s="174">
        <f t="shared" si="22"/>
        <v>0.71548966113494206</v>
      </c>
      <c r="Q139" s="174">
        <f t="shared" si="22"/>
        <v>0.71700744748384515</v>
      </c>
    </row>
    <row r="140" spans="1:17" ht="12" customHeight="1" x14ac:dyDescent="0.25">
      <c r="A140" s="166" t="s">
        <v>203</v>
      </c>
      <c r="B140" s="173">
        <f t="shared" si="22"/>
        <v>0.57531550467335724</v>
      </c>
      <c r="C140" s="173">
        <f t="shared" si="22"/>
        <v>0.57637702898204235</v>
      </c>
      <c r="D140" s="173">
        <f t="shared" si="22"/>
        <v>0.57965968485021091</v>
      </c>
      <c r="E140" s="173">
        <f t="shared" si="22"/>
        <v>0.58161391311905286</v>
      </c>
      <c r="F140" s="173">
        <f t="shared" si="22"/>
        <v>0.58723073370228362</v>
      </c>
      <c r="G140" s="173">
        <f t="shared" si="22"/>
        <v>0.5892942574109914</v>
      </c>
      <c r="H140" s="173">
        <f t="shared" si="22"/>
        <v>0.59788876979882233</v>
      </c>
      <c r="I140" s="173">
        <f t="shared" si="22"/>
        <v>0.60222891945036428</v>
      </c>
      <c r="J140" s="173">
        <f t="shared" si="22"/>
        <v>0.60702440128662638</v>
      </c>
      <c r="K140" s="173">
        <f t="shared" si="22"/>
        <v>0.61131013697361769</v>
      </c>
      <c r="L140" s="173">
        <f t="shared" si="22"/>
        <v>0.613432333619917</v>
      </c>
      <c r="M140" s="173">
        <f t="shared" si="22"/>
        <v>0.61649976782792448</v>
      </c>
      <c r="N140" s="173">
        <f t="shared" si="22"/>
        <v>0.61929888830275237</v>
      </c>
      <c r="O140" s="173">
        <f t="shared" si="22"/>
        <v>0.61981170804162378</v>
      </c>
      <c r="P140" s="173">
        <f t="shared" si="22"/>
        <v>0.6198341804835571</v>
      </c>
      <c r="Q140" s="173">
        <f t="shared" si="22"/>
        <v>0.62168125197811275</v>
      </c>
    </row>
    <row r="141" spans="1:17" ht="12" customHeight="1" x14ac:dyDescent="0.25">
      <c r="A141" s="147" t="s">
        <v>59</v>
      </c>
      <c r="B141" s="172">
        <f t="shared" si="22"/>
        <v>1.0000000000000002</v>
      </c>
      <c r="C141" s="172">
        <f t="shared" si="22"/>
        <v>0.99999999999999967</v>
      </c>
      <c r="D141" s="172">
        <f t="shared" si="22"/>
        <v>0.99999999999999956</v>
      </c>
      <c r="E141" s="172">
        <f t="shared" si="22"/>
        <v>1.0000000000000002</v>
      </c>
      <c r="F141" s="172">
        <f t="shared" si="22"/>
        <v>1.0000000000000002</v>
      </c>
      <c r="G141" s="172">
        <f t="shared" si="22"/>
        <v>1</v>
      </c>
      <c r="H141" s="172">
        <f t="shared" si="22"/>
        <v>1.0000000000000002</v>
      </c>
      <c r="I141" s="172">
        <f t="shared" si="22"/>
        <v>1</v>
      </c>
      <c r="J141" s="172">
        <f t="shared" si="22"/>
        <v>0.99999999999999978</v>
      </c>
      <c r="K141" s="172">
        <f t="shared" si="22"/>
        <v>1</v>
      </c>
      <c r="L141" s="172">
        <f t="shared" si="22"/>
        <v>1.0000000000000002</v>
      </c>
      <c r="M141" s="172">
        <f t="shared" si="22"/>
        <v>0.99999999999999967</v>
      </c>
      <c r="N141" s="172">
        <f t="shared" si="22"/>
        <v>0.99999999999999978</v>
      </c>
      <c r="O141" s="172">
        <f t="shared" si="22"/>
        <v>0.99999999999999967</v>
      </c>
      <c r="P141" s="172">
        <f t="shared" si="22"/>
        <v>1</v>
      </c>
      <c r="Q141" s="172">
        <f t="shared" si="22"/>
        <v>1</v>
      </c>
    </row>
    <row r="142" spans="1:17" ht="12" customHeight="1" x14ac:dyDescent="0.25">
      <c r="A142" s="163" t="s">
        <v>142</v>
      </c>
      <c r="B142" s="171">
        <f t="shared" si="22"/>
        <v>0.70572035239931807</v>
      </c>
      <c r="C142" s="171">
        <f t="shared" si="22"/>
        <v>0.71029505420631078</v>
      </c>
      <c r="D142" s="171">
        <f t="shared" si="22"/>
        <v>0.71184669204812345</v>
      </c>
      <c r="E142" s="171">
        <f t="shared" si="22"/>
        <v>0.71944481984517095</v>
      </c>
      <c r="F142" s="171">
        <f t="shared" si="22"/>
        <v>0.72584981916676605</v>
      </c>
      <c r="G142" s="171">
        <f t="shared" si="22"/>
        <v>0.72872949472138393</v>
      </c>
      <c r="H142" s="171">
        <f t="shared" si="22"/>
        <v>0.73467171114754848</v>
      </c>
      <c r="I142" s="171">
        <f t="shared" si="22"/>
        <v>0.73830262307617578</v>
      </c>
      <c r="J142" s="171">
        <f t="shared" si="22"/>
        <v>0.74485189682523389</v>
      </c>
      <c r="K142" s="171">
        <f t="shared" si="22"/>
        <v>0.74607558159042731</v>
      </c>
      <c r="L142" s="171">
        <f t="shared" si="22"/>
        <v>0.75513944857405513</v>
      </c>
      <c r="M142" s="171">
        <f t="shared" si="22"/>
        <v>0.75659842426470936</v>
      </c>
      <c r="N142" s="171">
        <f t="shared" si="22"/>
        <v>0.75769128223502424</v>
      </c>
      <c r="O142" s="171">
        <f t="shared" si="22"/>
        <v>0.75829434184612032</v>
      </c>
      <c r="P142" s="171">
        <f t="shared" si="22"/>
        <v>0.75937334372953913</v>
      </c>
      <c r="Q142" s="171">
        <f t="shared" si="22"/>
        <v>0.76498941566781375</v>
      </c>
    </row>
    <row r="143" spans="1:17" ht="12" customHeight="1" x14ac:dyDescent="0.25">
      <c r="A143" s="161" t="s">
        <v>141</v>
      </c>
      <c r="B143" s="170">
        <f t="shared" si="22"/>
        <v>0.78456855809591597</v>
      </c>
      <c r="C143" s="170">
        <f t="shared" si="22"/>
        <v>0.78580232970725838</v>
      </c>
      <c r="D143" s="170">
        <f t="shared" si="22"/>
        <v>0.7870052502510464</v>
      </c>
      <c r="E143" s="170">
        <f t="shared" si="22"/>
        <v>0.7960373643487263</v>
      </c>
      <c r="F143" s="170">
        <f t="shared" si="22"/>
        <v>0.79868435984852892</v>
      </c>
      <c r="G143" s="170">
        <f t="shared" si="22"/>
        <v>0.80484499513264285</v>
      </c>
      <c r="H143" s="170">
        <f t="shared" si="22"/>
        <v>0.80741412345984942</v>
      </c>
      <c r="I143" s="170">
        <f t="shared" si="22"/>
        <v>0.80820412927023666</v>
      </c>
      <c r="J143" s="170">
        <f t="shared" si="22"/>
        <v>0.81749321539821196</v>
      </c>
      <c r="K143" s="170">
        <f t="shared" si="22"/>
        <v>0.82242836535394193</v>
      </c>
      <c r="L143" s="170">
        <f t="shared" si="22"/>
        <v>0.81438558966612618</v>
      </c>
      <c r="M143" s="170">
        <f t="shared" si="22"/>
        <v>0.82306463977437849</v>
      </c>
      <c r="N143" s="170">
        <f t="shared" si="22"/>
        <v>0.81356964596215131</v>
      </c>
      <c r="O143" s="170">
        <f t="shared" si="22"/>
        <v>0.81557898033542853</v>
      </c>
      <c r="P143" s="170">
        <f t="shared" si="22"/>
        <v>0.82508382976258066</v>
      </c>
      <c r="Q143" s="170">
        <f t="shared" si="22"/>
        <v>0.82652491234263803</v>
      </c>
    </row>
    <row r="144" spans="1:17" ht="12" customHeight="1" x14ac:dyDescent="0.25">
      <c r="A144" s="148" t="s">
        <v>60</v>
      </c>
      <c r="B144" s="73">
        <f t="shared" si="22"/>
        <v>0.70572035239931841</v>
      </c>
      <c r="C144" s="73">
        <f t="shared" si="22"/>
        <v>0.71255221693817472</v>
      </c>
      <c r="D144" s="73">
        <f t="shared" si="22"/>
        <v>0.71490635978626893</v>
      </c>
      <c r="E144" s="73">
        <f t="shared" si="22"/>
        <v>0.72880353038809154</v>
      </c>
      <c r="F144" s="73">
        <f t="shared" si="22"/>
        <v>0.73274180253634535</v>
      </c>
      <c r="G144" s="73">
        <f t="shared" si="22"/>
        <v>0.73571194559359077</v>
      </c>
      <c r="H144" s="73">
        <f t="shared" si="22"/>
        <v>0.74007764888503336</v>
      </c>
      <c r="I144" s="73">
        <f t="shared" si="22"/>
        <v>0.74121502180115983</v>
      </c>
      <c r="J144" s="73">
        <f t="shared" si="22"/>
        <v>0.75391786663582805</v>
      </c>
      <c r="K144" s="73">
        <f t="shared" si="22"/>
        <v>0.75554133286124459</v>
      </c>
      <c r="L144" s="73">
        <f t="shared" si="22"/>
        <v>0.75661537460382355</v>
      </c>
      <c r="M144" s="73">
        <f t="shared" si="22"/>
        <v>0.75915086818026234</v>
      </c>
      <c r="N144" s="73">
        <f t="shared" si="22"/>
        <v>0.76063249340725791</v>
      </c>
      <c r="O144" s="73">
        <f t="shared" si="22"/>
        <v>0.76172959709827071</v>
      </c>
      <c r="P144" s="73">
        <f t="shared" si="22"/>
        <v>0.76476688899497414</v>
      </c>
      <c r="Q144" s="73">
        <f t="shared" si="22"/>
        <v>0.77050455460239875</v>
      </c>
    </row>
    <row r="145" spans="1:17" ht="12" customHeight="1" x14ac:dyDescent="0.25">
      <c r="A145" s="148" t="s">
        <v>59</v>
      </c>
      <c r="B145" s="73">
        <f t="shared" si="22"/>
        <v>1.0000000000000002</v>
      </c>
      <c r="C145" s="73">
        <f t="shared" si="22"/>
        <v>1.0000000000000002</v>
      </c>
      <c r="D145" s="73">
        <f t="shared" si="22"/>
        <v>1</v>
      </c>
      <c r="E145" s="73">
        <f t="shared" si="22"/>
        <v>0.99999999999999978</v>
      </c>
      <c r="F145" s="73">
        <f t="shared" si="22"/>
        <v>0.99999999999999956</v>
      </c>
      <c r="G145" s="73">
        <f t="shared" si="22"/>
        <v>0.99999999999999967</v>
      </c>
      <c r="H145" s="73">
        <f t="shared" si="22"/>
        <v>1</v>
      </c>
      <c r="I145" s="73">
        <f t="shared" si="22"/>
        <v>0.99999999999999978</v>
      </c>
      <c r="J145" s="73">
        <f t="shared" si="22"/>
        <v>1</v>
      </c>
      <c r="K145" s="73">
        <f t="shared" si="22"/>
        <v>1</v>
      </c>
      <c r="L145" s="73">
        <f t="shared" si="22"/>
        <v>1.0000000000000002</v>
      </c>
      <c r="M145" s="73">
        <f t="shared" si="22"/>
        <v>1</v>
      </c>
      <c r="N145" s="73">
        <f t="shared" si="22"/>
        <v>0.99999999999999944</v>
      </c>
      <c r="O145" s="73">
        <f t="shared" si="22"/>
        <v>1</v>
      </c>
      <c r="P145" s="73">
        <f t="shared" si="22"/>
        <v>1</v>
      </c>
      <c r="Q145" s="73">
        <f t="shared" si="22"/>
        <v>1.0000000000000002</v>
      </c>
    </row>
    <row r="146" spans="1:17" ht="12" customHeight="1" x14ac:dyDescent="0.25">
      <c r="A146" s="158" t="s">
        <v>62</v>
      </c>
      <c r="B146" s="169">
        <f t="shared" si="22"/>
        <v>0.52118605250805849</v>
      </c>
      <c r="C146" s="169">
        <f t="shared" si="22"/>
        <v>0.53011927540576542</v>
      </c>
      <c r="D146" s="169">
        <f t="shared" si="22"/>
        <v>0.52347524834648584</v>
      </c>
      <c r="E146" s="169">
        <f t="shared" si="22"/>
        <v>0.53810732870124933</v>
      </c>
      <c r="F146" s="169">
        <f t="shared" si="22"/>
        <v>0.52997666991397607</v>
      </c>
      <c r="G146" s="169">
        <f t="shared" si="22"/>
        <v>0.52915418683458215</v>
      </c>
      <c r="H146" s="169">
        <f t="shared" si="22"/>
        <v>0.53271059078449612</v>
      </c>
      <c r="I146" s="169">
        <f t="shared" si="22"/>
        <v>0.53058890372376211</v>
      </c>
      <c r="J146" s="169">
        <f t="shared" si="22"/>
        <v>0.53926742257939497</v>
      </c>
      <c r="K146" s="169">
        <f t="shared" si="22"/>
        <v>0.53838242799257374</v>
      </c>
      <c r="L146" s="169">
        <f t="shared" si="22"/>
        <v>0.53160264164824522</v>
      </c>
      <c r="M146" s="169">
        <f t="shared" si="22"/>
        <v>0.52941120889464532</v>
      </c>
      <c r="N146" s="169">
        <f t="shared" si="22"/>
        <v>0.53423998011799689</v>
      </c>
      <c r="O146" s="169">
        <f t="shared" si="22"/>
        <v>0.53533748190586927</v>
      </c>
      <c r="P146" s="169">
        <f t="shared" si="22"/>
        <v>0.53486328621972767</v>
      </c>
      <c r="Q146" s="169">
        <f t="shared" ref="Q146" si="23">IF(Q127=0,"",Q127/Q108)</f>
        <v>0.53501076714118256</v>
      </c>
    </row>
    <row r="147" spans="1:17" ht="12" customHeight="1" x14ac:dyDescent="0.25">
      <c r="A147" s="23" t="s">
        <v>203</v>
      </c>
      <c r="B147" s="73">
        <f t="shared" ref="B147:Q148" si="24">IF(B128=0,"",B128/B109)</f>
        <v>0.45507375503276531</v>
      </c>
      <c r="C147" s="73">
        <f t="shared" si="24"/>
        <v>0.45986818371267896</v>
      </c>
      <c r="D147" s="73">
        <f t="shared" si="24"/>
        <v>0.46736967891174408</v>
      </c>
      <c r="E147" s="73">
        <f t="shared" si="24"/>
        <v>0.47239366053120663</v>
      </c>
      <c r="F147" s="73">
        <f t="shared" si="24"/>
        <v>0.47996607316584572</v>
      </c>
      <c r="G147" s="73">
        <f t="shared" si="24"/>
        <v>0.48554943518002214</v>
      </c>
      <c r="H147" s="73">
        <f t="shared" si="24"/>
        <v>0.49183186272855289</v>
      </c>
      <c r="I147" s="73">
        <f t="shared" si="24"/>
        <v>0.49697931501844511</v>
      </c>
      <c r="J147" s="73">
        <f t="shared" si="24"/>
        <v>0.50287174570859794</v>
      </c>
      <c r="K147" s="73">
        <f t="shared" si="24"/>
        <v>0.50535188201514281</v>
      </c>
      <c r="L147" s="73">
        <f t="shared" si="24"/>
        <v>0.50854125882159318</v>
      </c>
      <c r="M147" s="73">
        <f t="shared" si="24"/>
        <v>0.51056820894376165</v>
      </c>
      <c r="N147" s="73">
        <f t="shared" si="24"/>
        <v>0.5147742204309792</v>
      </c>
      <c r="O147" s="73">
        <f t="shared" si="24"/>
        <v>0.51695314968678585</v>
      </c>
      <c r="P147" s="73">
        <f t="shared" si="24"/>
        <v>0.51977484449452438</v>
      </c>
      <c r="Q147" s="73">
        <f t="shared" si="24"/>
        <v>0.52198594982379187</v>
      </c>
    </row>
    <row r="148" spans="1:17" ht="12" customHeight="1" x14ac:dyDescent="0.25">
      <c r="A148" s="29" t="s">
        <v>140</v>
      </c>
      <c r="B148" s="65">
        <f t="shared" si="24"/>
        <v>0.80629111636711059</v>
      </c>
      <c r="C148" s="65">
        <f t="shared" si="24"/>
        <v>0.81084129748487366</v>
      </c>
      <c r="D148" s="65">
        <f t="shared" si="24"/>
        <v>0.81177021634564439</v>
      </c>
      <c r="E148" s="65">
        <f t="shared" si="24"/>
        <v>0.8183841117960059</v>
      </c>
      <c r="F148" s="65">
        <f t="shared" si="24"/>
        <v>0.82127091552761378</v>
      </c>
      <c r="G148" s="65">
        <f t="shared" si="24"/>
        <v>0.82409730486859678</v>
      </c>
      <c r="H148" s="65">
        <f t="shared" si="24"/>
        <v>0.82830264360045192</v>
      </c>
      <c r="I148" s="65">
        <f t="shared" si="24"/>
        <v>0.83342331932681513</v>
      </c>
      <c r="J148" s="65">
        <f t="shared" si="24"/>
        <v>0.83799658739269811</v>
      </c>
      <c r="K148" s="65">
        <f t="shared" si="24"/>
        <v>0.84306510012469926</v>
      </c>
      <c r="L148" s="65">
        <f t="shared" si="24"/>
        <v>0.84739045596144325</v>
      </c>
      <c r="M148" s="65">
        <f t="shared" si="24"/>
        <v>0.8480663315711936</v>
      </c>
      <c r="N148" s="65">
        <f t="shared" si="24"/>
        <v>0.84831359313421439</v>
      </c>
      <c r="O148" s="65">
        <f t="shared" si="24"/>
        <v>0.84925872343655162</v>
      </c>
      <c r="P148" s="65">
        <f t="shared" si="24"/>
        <v>0.84953004961058121</v>
      </c>
      <c r="Q148" s="65">
        <f t="shared" si="24"/>
        <v>0.84989280798463973</v>
      </c>
    </row>
    <row r="150" spans="1:17" ht="12" customHeight="1" x14ac:dyDescent="0.25">
      <c r="A150" s="152" t="s">
        <v>121</v>
      </c>
      <c r="B150" s="168">
        <f>SUM(B151,B154,B156,B165)</f>
        <v>29739.136740939866</v>
      </c>
      <c r="C150" s="168">
        <f t="shared" ref="C150:Q150" si="25">SUM(C151,C154,C156,C165)</f>
        <v>30318.441446217294</v>
      </c>
      <c r="D150" s="168">
        <f t="shared" si="25"/>
        <v>31064.230230890469</v>
      </c>
      <c r="E150" s="168">
        <f t="shared" si="25"/>
        <v>30896.952494474888</v>
      </c>
      <c r="F150" s="168">
        <f t="shared" si="25"/>
        <v>34677.804407113705</v>
      </c>
      <c r="G150" s="168">
        <f t="shared" si="25"/>
        <v>33944.989161842306</v>
      </c>
      <c r="H150" s="168">
        <f t="shared" si="25"/>
        <v>34325.467359761162</v>
      </c>
      <c r="I150" s="168">
        <f t="shared" si="25"/>
        <v>30394.511980844618</v>
      </c>
      <c r="J150" s="168">
        <f t="shared" si="25"/>
        <v>32890.196391197533</v>
      </c>
      <c r="K150" s="168">
        <f t="shared" si="25"/>
        <v>33339.532721339194</v>
      </c>
      <c r="L150" s="168">
        <f t="shared" si="25"/>
        <v>32579.908496521482</v>
      </c>
      <c r="M150" s="168">
        <f t="shared" si="25"/>
        <v>26490.821200448478</v>
      </c>
      <c r="N150" s="168">
        <f t="shared" si="25"/>
        <v>30024.806692384002</v>
      </c>
      <c r="O150" s="168">
        <f t="shared" si="25"/>
        <v>29884.033769084388</v>
      </c>
      <c r="P150" s="168">
        <f t="shared" si="25"/>
        <v>23522.011981262716</v>
      </c>
      <c r="Q150" s="168">
        <f t="shared" si="25"/>
        <v>23917.860530298422</v>
      </c>
    </row>
    <row r="151" spans="1:17" ht="12" customHeight="1" x14ac:dyDescent="0.25">
      <c r="A151" s="158" t="s">
        <v>65</v>
      </c>
      <c r="B151" s="157">
        <f>SUM(B152:B153)</f>
        <v>23300.804486339912</v>
      </c>
      <c r="C151" s="157">
        <f t="shared" ref="C151:Q151" si="26">SUM(C152:C153)</f>
        <v>24028.977498764023</v>
      </c>
      <c r="D151" s="157">
        <f t="shared" si="26"/>
        <v>24314.081933048852</v>
      </c>
      <c r="E151" s="157">
        <f t="shared" si="26"/>
        <v>24235.830644029767</v>
      </c>
      <c r="F151" s="157">
        <f t="shared" si="26"/>
        <v>27361.026381982523</v>
      </c>
      <c r="G151" s="157">
        <f t="shared" si="26"/>
        <v>26609.670770052337</v>
      </c>
      <c r="H151" s="157">
        <f t="shared" si="26"/>
        <v>26577.820311198448</v>
      </c>
      <c r="I151" s="157">
        <f t="shared" si="26"/>
        <v>22765.420216250477</v>
      </c>
      <c r="J151" s="157">
        <f t="shared" si="26"/>
        <v>25068.758670713356</v>
      </c>
      <c r="K151" s="157">
        <f t="shared" si="26"/>
        <v>25095.764057144061</v>
      </c>
      <c r="L151" s="157">
        <f t="shared" si="26"/>
        <v>24563.858502570532</v>
      </c>
      <c r="M151" s="157">
        <f t="shared" si="26"/>
        <v>18972.158839312189</v>
      </c>
      <c r="N151" s="157">
        <f t="shared" si="26"/>
        <v>21346.633366829996</v>
      </c>
      <c r="O151" s="157">
        <f t="shared" si="26"/>
        <v>21515.745769949302</v>
      </c>
      <c r="P151" s="157">
        <f t="shared" si="26"/>
        <v>15786.451711850512</v>
      </c>
      <c r="Q151" s="157">
        <f t="shared" si="26"/>
        <v>16306.201594979168</v>
      </c>
    </row>
    <row r="152" spans="1:17" ht="12" customHeight="1" x14ac:dyDescent="0.25">
      <c r="A152" s="23" t="s">
        <v>161</v>
      </c>
      <c r="B152" s="156">
        <f>RES_hhdet_emi!B$64</f>
        <v>23300.804486339912</v>
      </c>
      <c r="C152" s="156">
        <f>RES_hhdet_emi!C$64</f>
        <v>24028.977498764023</v>
      </c>
      <c r="D152" s="156">
        <f>RES_hhdet_emi!D$64</f>
        <v>24314.081933048852</v>
      </c>
      <c r="E152" s="156">
        <f>RES_hhdet_emi!E$64</f>
        <v>24235.830644029767</v>
      </c>
      <c r="F152" s="156">
        <f>RES_hhdet_emi!F$64</f>
        <v>27361.026381982523</v>
      </c>
      <c r="G152" s="156">
        <f>RES_hhdet_emi!G$64</f>
        <v>26609.670770052337</v>
      </c>
      <c r="H152" s="156">
        <f>RES_hhdet_emi!H$64</f>
        <v>26577.820311198448</v>
      </c>
      <c r="I152" s="156">
        <f>RES_hhdet_emi!I$64</f>
        <v>22765.420216250477</v>
      </c>
      <c r="J152" s="156">
        <f>RES_hhdet_emi!J$64</f>
        <v>25068.758670713356</v>
      </c>
      <c r="K152" s="156">
        <f>RES_hhdet_emi!K$64</f>
        <v>25095.764057144061</v>
      </c>
      <c r="L152" s="156">
        <f>RES_hhdet_emi!L$64</f>
        <v>24563.858502570532</v>
      </c>
      <c r="M152" s="156">
        <f>RES_hhdet_emi!M$64</f>
        <v>18972.158839312189</v>
      </c>
      <c r="N152" s="156">
        <f>RES_hhdet_emi!N$64</f>
        <v>21346.633366829996</v>
      </c>
      <c r="O152" s="156">
        <f>RES_hhdet_emi!O$64</f>
        <v>21515.745769949302</v>
      </c>
      <c r="P152" s="156">
        <f>RES_hhdet_emi!P$64</f>
        <v>15786.451711850512</v>
      </c>
      <c r="Q152" s="156">
        <f>RES_hhdet_emi!Q$64</f>
        <v>16306.201594979168</v>
      </c>
    </row>
    <row r="153" spans="1:17" ht="12" customHeight="1" x14ac:dyDescent="0.25">
      <c r="A153" s="23" t="s">
        <v>60</v>
      </c>
      <c r="B153" s="156">
        <f>RES_hhdet_emi!B$65</f>
        <v>0</v>
      </c>
      <c r="C153" s="156">
        <f>RES_hhdet_emi!C$65</f>
        <v>0</v>
      </c>
      <c r="D153" s="156">
        <f>RES_hhdet_emi!D$65</f>
        <v>0</v>
      </c>
      <c r="E153" s="156">
        <f>RES_hhdet_emi!E$65</f>
        <v>0</v>
      </c>
      <c r="F153" s="156">
        <f>RES_hhdet_emi!F$65</f>
        <v>0</v>
      </c>
      <c r="G153" s="156">
        <f>RES_hhdet_emi!G$65</f>
        <v>0</v>
      </c>
      <c r="H153" s="156">
        <f>RES_hhdet_emi!H$65</f>
        <v>0</v>
      </c>
      <c r="I153" s="156">
        <f>RES_hhdet_emi!I$65</f>
        <v>0</v>
      </c>
      <c r="J153" s="156">
        <f>RES_hhdet_emi!J$65</f>
        <v>0</v>
      </c>
      <c r="K153" s="156">
        <f>RES_hhdet_emi!K$65</f>
        <v>0</v>
      </c>
      <c r="L153" s="156">
        <f>RES_hhdet_emi!L$65</f>
        <v>0</v>
      </c>
      <c r="M153" s="156">
        <f>RES_hhdet_emi!M$65</f>
        <v>0</v>
      </c>
      <c r="N153" s="156">
        <f>RES_hhdet_emi!N$65</f>
        <v>0</v>
      </c>
      <c r="O153" s="156">
        <f>RES_hhdet_emi!O$65</f>
        <v>0</v>
      </c>
      <c r="P153" s="156">
        <f>RES_hhdet_emi!P$65</f>
        <v>0</v>
      </c>
      <c r="Q153" s="156">
        <f>RES_hhdet_emi!Q$65</f>
        <v>0</v>
      </c>
    </row>
    <row r="154" spans="1:17" ht="12" customHeight="1" x14ac:dyDescent="0.25">
      <c r="A154" s="158" t="s">
        <v>112</v>
      </c>
      <c r="B154" s="157">
        <f>B155</f>
        <v>0</v>
      </c>
      <c r="C154" s="157">
        <f t="shared" ref="C154:Q154" si="27">C155</f>
        <v>0</v>
      </c>
      <c r="D154" s="157">
        <f t="shared" si="27"/>
        <v>0</v>
      </c>
      <c r="E154" s="157">
        <f t="shared" si="27"/>
        <v>0</v>
      </c>
      <c r="F154" s="157">
        <f t="shared" si="27"/>
        <v>0</v>
      </c>
      <c r="G154" s="157">
        <f t="shared" si="27"/>
        <v>0</v>
      </c>
      <c r="H154" s="157">
        <f t="shared" si="27"/>
        <v>0</v>
      </c>
      <c r="I154" s="157">
        <f t="shared" si="27"/>
        <v>0</v>
      </c>
      <c r="J154" s="157">
        <f t="shared" si="27"/>
        <v>0</v>
      </c>
      <c r="K154" s="157">
        <f t="shared" si="27"/>
        <v>0</v>
      </c>
      <c r="L154" s="157">
        <f t="shared" si="27"/>
        <v>0</v>
      </c>
      <c r="M154" s="157">
        <f t="shared" si="27"/>
        <v>0</v>
      </c>
      <c r="N154" s="157">
        <f t="shared" si="27"/>
        <v>0</v>
      </c>
      <c r="O154" s="157">
        <f t="shared" si="27"/>
        <v>0</v>
      </c>
      <c r="P154" s="157">
        <f t="shared" si="27"/>
        <v>0</v>
      </c>
      <c r="Q154" s="157">
        <f t="shared" si="27"/>
        <v>0</v>
      </c>
    </row>
    <row r="155" spans="1:17" ht="12" customHeight="1" x14ac:dyDescent="0.25">
      <c r="A155" s="23" t="s">
        <v>60</v>
      </c>
      <c r="B155" s="156">
        <f>RES_hhdet_emi!B$67</f>
        <v>0</v>
      </c>
      <c r="C155" s="156">
        <f>RES_hhdet_emi!C$67</f>
        <v>0</v>
      </c>
      <c r="D155" s="156">
        <f>RES_hhdet_emi!D$67</f>
        <v>0</v>
      </c>
      <c r="E155" s="156">
        <f>RES_hhdet_emi!E$67</f>
        <v>0</v>
      </c>
      <c r="F155" s="156">
        <f>RES_hhdet_emi!F$67</f>
        <v>0</v>
      </c>
      <c r="G155" s="156">
        <f>RES_hhdet_emi!G$67</f>
        <v>0</v>
      </c>
      <c r="H155" s="156">
        <f>RES_hhdet_emi!H$67</f>
        <v>0</v>
      </c>
      <c r="I155" s="156">
        <f>RES_hhdet_emi!I$67</f>
        <v>0</v>
      </c>
      <c r="J155" s="156">
        <f>RES_hhdet_emi!J$67</f>
        <v>0</v>
      </c>
      <c r="K155" s="156">
        <f>RES_hhdet_emi!K$67</f>
        <v>0</v>
      </c>
      <c r="L155" s="156">
        <f>RES_hhdet_emi!L$67</f>
        <v>0</v>
      </c>
      <c r="M155" s="156">
        <f>RES_hhdet_emi!M$67</f>
        <v>0</v>
      </c>
      <c r="N155" s="156">
        <f>RES_hhdet_emi!N$67</f>
        <v>0</v>
      </c>
      <c r="O155" s="156">
        <f>RES_hhdet_emi!O$67</f>
        <v>0</v>
      </c>
      <c r="P155" s="156">
        <f>RES_hhdet_emi!P$67</f>
        <v>0</v>
      </c>
      <c r="Q155" s="156">
        <f>RES_hhdet_emi!Q$67</f>
        <v>0</v>
      </c>
    </row>
    <row r="156" spans="1:17" ht="12" customHeight="1" x14ac:dyDescent="0.25">
      <c r="A156" s="158" t="s">
        <v>63</v>
      </c>
      <c r="B156" s="157">
        <f>SUM(B157:B158,B161:B162)</f>
        <v>4141.4500217238574</v>
      </c>
      <c r="C156" s="157">
        <f t="shared" ref="C156:Q156" si="28">SUM(C157:C158,C161:C162)</f>
        <v>4025.352714303734</v>
      </c>
      <c r="D156" s="157">
        <f t="shared" si="28"/>
        <v>4301.4064672721643</v>
      </c>
      <c r="E156" s="157">
        <f t="shared" si="28"/>
        <v>4203.983722084341</v>
      </c>
      <c r="F156" s="157">
        <f t="shared" si="28"/>
        <v>4626.234222838134</v>
      </c>
      <c r="G156" s="157">
        <f t="shared" si="28"/>
        <v>4572.2867098274382</v>
      </c>
      <c r="H156" s="157">
        <f t="shared" si="28"/>
        <v>4795.0223037519663</v>
      </c>
      <c r="I156" s="157">
        <f t="shared" si="28"/>
        <v>4681.7414926433321</v>
      </c>
      <c r="J156" s="157">
        <f t="shared" si="28"/>
        <v>4731.8735671949944</v>
      </c>
      <c r="K156" s="157">
        <f t="shared" si="28"/>
        <v>4981.3289633948143</v>
      </c>
      <c r="L156" s="157">
        <f t="shared" si="28"/>
        <v>4814.0666186697508</v>
      </c>
      <c r="M156" s="157">
        <f t="shared" si="28"/>
        <v>4398.385230287995</v>
      </c>
      <c r="N156" s="157">
        <f t="shared" si="28"/>
        <v>5306.0539114891717</v>
      </c>
      <c r="O156" s="157">
        <f t="shared" si="28"/>
        <v>5096.5355613639031</v>
      </c>
      <c r="P156" s="157">
        <f t="shared" si="28"/>
        <v>4667.0853772772825</v>
      </c>
      <c r="Q156" s="157">
        <f t="shared" si="28"/>
        <v>4597.2408875320616</v>
      </c>
    </row>
    <row r="157" spans="1:17" ht="12" customHeight="1" x14ac:dyDescent="0.25">
      <c r="A157" s="167" t="s">
        <v>160</v>
      </c>
      <c r="B157" s="132">
        <f>RES_hhdet_emi!B$69</f>
        <v>4094.0092483830786</v>
      </c>
      <c r="C157" s="132">
        <f>RES_hhdet_emi!C$69</f>
        <v>3978.5593908344072</v>
      </c>
      <c r="D157" s="132">
        <f>RES_hhdet_emi!D$69</f>
        <v>4251.6039222559375</v>
      </c>
      <c r="E157" s="132">
        <f>RES_hhdet_emi!E$69</f>
        <v>4153.8739789542988</v>
      </c>
      <c r="F157" s="132">
        <f>RES_hhdet_emi!F$69</f>
        <v>4569.6363883155036</v>
      </c>
      <c r="G157" s="132">
        <f>RES_hhdet_emi!G$69</f>
        <v>4514.6895202345122</v>
      </c>
      <c r="H157" s="132">
        <f>RES_hhdet_emi!H$69</f>
        <v>4715.7627813847666</v>
      </c>
      <c r="I157" s="132">
        <f>RES_hhdet_emi!I$69</f>
        <v>4585.0554712562407</v>
      </c>
      <c r="J157" s="132">
        <f>RES_hhdet_emi!J$69</f>
        <v>4611.3568678997899</v>
      </c>
      <c r="K157" s="132">
        <f>RES_hhdet_emi!K$69</f>
        <v>4836.5425890494462</v>
      </c>
      <c r="L157" s="132">
        <f>RES_hhdet_emi!L$69</f>
        <v>4660.4139253775147</v>
      </c>
      <c r="M157" s="132">
        <f>RES_hhdet_emi!M$69</f>
        <v>4229.0500848712954</v>
      </c>
      <c r="N157" s="132">
        <f>RES_hhdet_emi!N$69</f>
        <v>5095.9118390131071</v>
      </c>
      <c r="O157" s="132">
        <f>RES_hhdet_emi!O$69</f>
        <v>4896.7574752237342</v>
      </c>
      <c r="P157" s="132">
        <f>RES_hhdet_emi!P$69</f>
        <v>4471.3670047782562</v>
      </c>
      <c r="Q157" s="132">
        <f>RES_hhdet_emi!Q$69</f>
        <v>4398.2524605412336</v>
      </c>
    </row>
    <row r="158" spans="1:17" ht="12" customHeight="1" x14ac:dyDescent="0.25">
      <c r="A158" s="167" t="s">
        <v>159</v>
      </c>
      <c r="B158" s="132">
        <f>SUM(B159:B160)</f>
        <v>47.440773340778961</v>
      </c>
      <c r="C158" s="132">
        <f t="shared" ref="C158:Q158" si="29">SUM(C159:C160)</f>
        <v>46.793323469326786</v>
      </c>
      <c r="D158" s="132">
        <f t="shared" si="29"/>
        <v>49.80254501622656</v>
      </c>
      <c r="E158" s="132">
        <f t="shared" si="29"/>
        <v>50.109743130042496</v>
      </c>
      <c r="F158" s="132">
        <f t="shared" si="29"/>
        <v>56.597834522630635</v>
      </c>
      <c r="G158" s="132">
        <f t="shared" si="29"/>
        <v>57.597189592925929</v>
      </c>
      <c r="H158" s="132">
        <f t="shared" si="29"/>
        <v>79.259522367199295</v>
      </c>
      <c r="I158" s="132">
        <f t="shared" si="29"/>
        <v>96.686021387091316</v>
      </c>
      <c r="J158" s="132">
        <f t="shared" si="29"/>
        <v>120.51669929520422</v>
      </c>
      <c r="K158" s="132">
        <f t="shared" si="29"/>
        <v>144.78637434536799</v>
      </c>
      <c r="L158" s="132">
        <f t="shared" si="29"/>
        <v>153.65269329223656</v>
      </c>
      <c r="M158" s="132">
        <f t="shared" si="29"/>
        <v>169.33514541669948</v>
      </c>
      <c r="N158" s="132">
        <f t="shared" si="29"/>
        <v>210.14207247606475</v>
      </c>
      <c r="O158" s="132">
        <f t="shared" si="29"/>
        <v>199.77808614016902</v>
      </c>
      <c r="P158" s="132">
        <f t="shared" si="29"/>
        <v>195.71837249902643</v>
      </c>
      <c r="Q158" s="132">
        <f t="shared" si="29"/>
        <v>198.98842699082832</v>
      </c>
    </row>
    <row r="159" spans="1:17" ht="12" customHeight="1" x14ac:dyDescent="0.25">
      <c r="A159" s="166" t="s">
        <v>203</v>
      </c>
      <c r="B159" s="165">
        <f>RES_hhdet_emi!B$71</f>
        <v>47.440773340778961</v>
      </c>
      <c r="C159" s="165">
        <f>RES_hhdet_emi!C$71</f>
        <v>46.793323469326786</v>
      </c>
      <c r="D159" s="165">
        <f>RES_hhdet_emi!D$71</f>
        <v>49.80254501622656</v>
      </c>
      <c r="E159" s="165">
        <f>RES_hhdet_emi!E$71</f>
        <v>50.109743130042496</v>
      </c>
      <c r="F159" s="165">
        <f>RES_hhdet_emi!F$71</f>
        <v>56.597834522630635</v>
      </c>
      <c r="G159" s="165">
        <f>RES_hhdet_emi!G$71</f>
        <v>57.597189592925929</v>
      </c>
      <c r="H159" s="165">
        <f>RES_hhdet_emi!H$71</f>
        <v>79.259522367199295</v>
      </c>
      <c r="I159" s="165">
        <f>RES_hhdet_emi!I$71</f>
        <v>96.686021387091316</v>
      </c>
      <c r="J159" s="165">
        <f>RES_hhdet_emi!J$71</f>
        <v>120.51669929520422</v>
      </c>
      <c r="K159" s="165">
        <f>RES_hhdet_emi!K$71</f>
        <v>144.78637434536799</v>
      </c>
      <c r="L159" s="165">
        <f>RES_hhdet_emi!L$71</f>
        <v>153.65269329223656</v>
      </c>
      <c r="M159" s="165">
        <f>RES_hhdet_emi!M$71</f>
        <v>169.33514541669948</v>
      </c>
      <c r="N159" s="165">
        <f>RES_hhdet_emi!N$71</f>
        <v>210.14207247606475</v>
      </c>
      <c r="O159" s="165">
        <f>RES_hhdet_emi!O$71</f>
        <v>199.77808614016902</v>
      </c>
      <c r="P159" s="165">
        <f>RES_hhdet_emi!P$71</f>
        <v>195.71837249902643</v>
      </c>
      <c r="Q159" s="165">
        <f>RES_hhdet_emi!Q$71</f>
        <v>198.98842699082832</v>
      </c>
    </row>
    <row r="160" spans="1:17" ht="12" customHeight="1" x14ac:dyDescent="0.25">
      <c r="A160" s="147" t="s">
        <v>59</v>
      </c>
      <c r="B160" s="164">
        <f>RES_hhdet_emi!B$72</f>
        <v>0</v>
      </c>
      <c r="C160" s="164">
        <f>RES_hhdet_emi!C$72</f>
        <v>0</v>
      </c>
      <c r="D160" s="164">
        <f>RES_hhdet_emi!D$72</f>
        <v>0</v>
      </c>
      <c r="E160" s="164">
        <f>RES_hhdet_emi!E$72</f>
        <v>0</v>
      </c>
      <c r="F160" s="164">
        <f>RES_hhdet_emi!F$72</f>
        <v>0</v>
      </c>
      <c r="G160" s="164">
        <f>RES_hhdet_emi!G$72</f>
        <v>0</v>
      </c>
      <c r="H160" s="164">
        <f>RES_hhdet_emi!H$72</f>
        <v>0</v>
      </c>
      <c r="I160" s="164">
        <f>RES_hhdet_emi!I$72</f>
        <v>0</v>
      </c>
      <c r="J160" s="164">
        <f>RES_hhdet_emi!J$72</f>
        <v>0</v>
      </c>
      <c r="K160" s="164">
        <f>RES_hhdet_emi!K$72</f>
        <v>0</v>
      </c>
      <c r="L160" s="164">
        <f>RES_hhdet_emi!L$72</f>
        <v>0</v>
      </c>
      <c r="M160" s="164">
        <f>RES_hhdet_emi!M$72</f>
        <v>0</v>
      </c>
      <c r="N160" s="164">
        <f>RES_hhdet_emi!N$72</f>
        <v>0</v>
      </c>
      <c r="O160" s="164">
        <f>RES_hhdet_emi!O$72</f>
        <v>0</v>
      </c>
      <c r="P160" s="164">
        <f>RES_hhdet_emi!P$72</f>
        <v>0</v>
      </c>
      <c r="Q160" s="164">
        <f>RES_hhdet_emi!Q$72</f>
        <v>0</v>
      </c>
    </row>
    <row r="161" spans="1:17" ht="12" customHeight="1" x14ac:dyDescent="0.25">
      <c r="A161" s="163" t="s">
        <v>142</v>
      </c>
      <c r="B161" s="162">
        <f>RES_hhdet_emi!B$73</f>
        <v>0</v>
      </c>
      <c r="C161" s="162">
        <f>RES_hhdet_emi!C$73</f>
        <v>0</v>
      </c>
      <c r="D161" s="162">
        <f>RES_hhdet_emi!D$73</f>
        <v>0</v>
      </c>
      <c r="E161" s="162">
        <f>RES_hhdet_emi!E$73</f>
        <v>0</v>
      </c>
      <c r="F161" s="162">
        <f>RES_hhdet_emi!F$73</f>
        <v>0</v>
      </c>
      <c r="G161" s="162">
        <f>RES_hhdet_emi!G$73</f>
        <v>0</v>
      </c>
      <c r="H161" s="162">
        <f>RES_hhdet_emi!H$73</f>
        <v>0</v>
      </c>
      <c r="I161" s="162">
        <f>RES_hhdet_emi!I$73</f>
        <v>0</v>
      </c>
      <c r="J161" s="162">
        <f>RES_hhdet_emi!J$73</f>
        <v>0</v>
      </c>
      <c r="K161" s="162">
        <f>RES_hhdet_emi!K$73</f>
        <v>0</v>
      </c>
      <c r="L161" s="162">
        <f>RES_hhdet_emi!L$73</f>
        <v>0</v>
      </c>
      <c r="M161" s="162">
        <f>RES_hhdet_emi!M$73</f>
        <v>0</v>
      </c>
      <c r="N161" s="162">
        <f>RES_hhdet_emi!N$73</f>
        <v>0</v>
      </c>
      <c r="O161" s="162">
        <f>RES_hhdet_emi!O$73</f>
        <v>0</v>
      </c>
      <c r="P161" s="162">
        <f>RES_hhdet_emi!P$73</f>
        <v>0</v>
      </c>
      <c r="Q161" s="162">
        <f>RES_hhdet_emi!Q$73</f>
        <v>0</v>
      </c>
    </row>
    <row r="162" spans="1:17" ht="12" customHeight="1" x14ac:dyDescent="0.25">
      <c r="A162" s="161" t="s">
        <v>141</v>
      </c>
      <c r="B162" s="160">
        <f>SUM(B163:B164)</f>
        <v>0</v>
      </c>
      <c r="C162" s="160">
        <f t="shared" ref="C162:Q162" si="30">SUM(C163:C164)</f>
        <v>0</v>
      </c>
      <c r="D162" s="160">
        <f t="shared" si="30"/>
        <v>0</v>
      </c>
      <c r="E162" s="160">
        <f t="shared" si="30"/>
        <v>0</v>
      </c>
      <c r="F162" s="160">
        <f t="shared" si="30"/>
        <v>0</v>
      </c>
      <c r="G162" s="160">
        <f t="shared" si="30"/>
        <v>0</v>
      </c>
      <c r="H162" s="160">
        <f t="shared" si="30"/>
        <v>0</v>
      </c>
      <c r="I162" s="160">
        <f t="shared" si="30"/>
        <v>0</v>
      </c>
      <c r="J162" s="160">
        <f t="shared" si="30"/>
        <v>0</v>
      </c>
      <c r="K162" s="160">
        <f t="shared" si="30"/>
        <v>0</v>
      </c>
      <c r="L162" s="160">
        <f t="shared" si="30"/>
        <v>0</v>
      </c>
      <c r="M162" s="160">
        <f t="shared" si="30"/>
        <v>0</v>
      </c>
      <c r="N162" s="160">
        <f t="shared" si="30"/>
        <v>0</v>
      </c>
      <c r="O162" s="160">
        <f t="shared" si="30"/>
        <v>0</v>
      </c>
      <c r="P162" s="160">
        <f t="shared" si="30"/>
        <v>0</v>
      </c>
      <c r="Q162" s="160">
        <f t="shared" si="30"/>
        <v>0</v>
      </c>
    </row>
    <row r="163" spans="1:17" ht="12" customHeight="1" x14ac:dyDescent="0.25">
      <c r="A163" s="148" t="s">
        <v>60</v>
      </c>
      <c r="B163" s="156">
        <f>RES_hhdet_emi!B$75</f>
        <v>0</v>
      </c>
      <c r="C163" s="156">
        <f>RES_hhdet_emi!C$75</f>
        <v>0</v>
      </c>
      <c r="D163" s="156">
        <f>RES_hhdet_emi!D$75</f>
        <v>0</v>
      </c>
      <c r="E163" s="156">
        <f>RES_hhdet_emi!E$75</f>
        <v>0</v>
      </c>
      <c r="F163" s="156">
        <f>RES_hhdet_emi!F$75</f>
        <v>0</v>
      </c>
      <c r="G163" s="156">
        <f>RES_hhdet_emi!G$75</f>
        <v>0</v>
      </c>
      <c r="H163" s="156">
        <f>RES_hhdet_emi!H$75</f>
        <v>0</v>
      </c>
      <c r="I163" s="156">
        <f>RES_hhdet_emi!I$75</f>
        <v>0</v>
      </c>
      <c r="J163" s="156">
        <f>RES_hhdet_emi!J$75</f>
        <v>0</v>
      </c>
      <c r="K163" s="156">
        <f>RES_hhdet_emi!K$75</f>
        <v>0</v>
      </c>
      <c r="L163" s="156">
        <f>RES_hhdet_emi!L$75</f>
        <v>0</v>
      </c>
      <c r="M163" s="156">
        <f>RES_hhdet_emi!M$75</f>
        <v>0</v>
      </c>
      <c r="N163" s="156">
        <f>RES_hhdet_emi!N$75</f>
        <v>0</v>
      </c>
      <c r="O163" s="156">
        <f>RES_hhdet_emi!O$75</f>
        <v>0</v>
      </c>
      <c r="P163" s="156">
        <f>RES_hhdet_emi!P$75</f>
        <v>0</v>
      </c>
      <c r="Q163" s="156">
        <f>RES_hhdet_emi!Q$75</f>
        <v>0</v>
      </c>
    </row>
    <row r="164" spans="1:17" ht="12" customHeight="1" x14ac:dyDescent="0.25">
      <c r="A164" s="148" t="s">
        <v>59</v>
      </c>
      <c r="B164" s="156">
        <f>RES_hhdet_emi!B$76</f>
        <v>0</v>
      </c>
      <c r="C164" s="156">
        <f>RES_hhdet_emi!C$76</f>
        <v>0</v>
      </c>
      <c r="D164" s="156">
        <f>RES_hhdet_emi!D$76</f>
        <v>0</v>
      </c>
      <c r="E164" s="156">
        <f>RES_hhdet_emi!E$76</f>
        <v>0</v>
      </c>
      <c r="F164" s="156">
        <f>RES_hhdet_emi!F$76</f>
        <v>0</v>
      </c>
      <c r="G164" s="156">
        <f>RES_hhdet_emi!G$76</f>
        <v>0</v>
      </c>
      <c r="H164" s="156">
        <f>RES_hhdet_emi!H$76</f>
        <v>0</v>
      </c>
      <c r="I164" s="156">
        <f>RES_hhdet_emi!I$76</f>
        <v>0</v>
      </c>
      <c r="J164" s="156">
        <f>RES_hhdet_emi!J$76</f>
        <v>0</v>
      </c>
      <c r="K164" s="156">
        <f>RES_hhdet_emi!K$76</f>
        <v>0</v>
      </c>
      <c r="L164" s="156">
        <f>RES_hhdet_emi!L$76</f>
        <v>0</v>
      </c>
      <c r="M164" s="156">
        <f>RES_hhdet_emi!M$76</f>
        <v>0</v>
      </c>
      <c r="N164" s="156">
        <f>RES_hhdet_emi!N$76</f>
        <v>0</v>
      </c>
      <c r="O164" s="156">
        <f>RES_hhdet_emi!O$76</f>
        <v>0</v>
      </c>
      <c r="P164" s="156">
        <f>RES_hhdet_emi!P$76</f>
        <v>0</v>
      </c>
      <c r="Q164" s="156">
        <f>RES_hhdet_emi!Q$76</f>
        <v>0</v>
      </c>
    </row>
    <row r="165" spans="1:17" ht="12" customHeight="1" x14ac:dyDescent="0.25">
      <c r="A165" s="158" t="s">
        <v>62</v>
      </c>
      <c r="B165" s="157">
        <f>SUM(B166:B167)</f>
        <v>2296.8822328760989</v>
      </c>
      <c r="C165" s="157">
        <f t="shared" ref="C165:Q165" si="31">SUM(C166:C167)</f>
        <v>2264.1112331495333</v>
      </c>
      <c r="D165" s="157">
        <f t="shared" si="31"/>
        <v>2448.7418305694505</v>
      </c>
      <c r="E165" s="157">
        <f t="shared" si="31"/>
        <v>2457.1381283607807</v>
      </c>
      <c r="F165" s="157">
        <f t="shared" si="31"/>
        <v>2690.5438022930448</v>
      </c>
      <c r="G165" s="157">
        <f t="shared" si="31"/>
        <v>2763.0316819625277</v>
      </c>
      <c r="H165" s="157">
        <f t="shared" si="31"/>
        <v>2952.6247448107461</v>
      </c>
      <c r="I165" s="157">
        <f t="shared" si="31"/>
        <v>2947.350271950811</v>
      </c>
      <c r="J165" s="157">
        <f t="shared" si="31"/>
        <v>3089.5641532891791</v>
      </c>
      <c r="K165" s="157">
        <f t="shared" si="31"/>
        <v>3262.4397008003193</v>
      </c>
      <c r="L165" s="157">
        <f t="shared" si="31"/>
        <v>3201.9833752812015</v>
      </c>
      <c r="M165" s="157">
        <f t="shared" si="31"/>
        <v>3120.2771308482947</v>
      </c>
      <c r="N165" s="157">
        <f t="shared" si="31"/>
        <v>3372.1194140648345</v>
      </c>
      <c r="O165" s="157">
        <f t="shared" si="31"/>
        <v>3271.7524377711802</v>
      </c>
      <c r="P165" s="157">
        <f t="shared" si="31"/>
        <v>3068.4748921349251</v>
      </c>
      <c r="Q165" s="157">
        <f t="shared" si="31"/>
        <v>3014.4180477871919</v>
      </c>
    </row>
    <row r="166" spans="1:17" ht="12" customHeight="1" x14ac:dyDescent="0.25">
      <c r="A166" s="23" t="s">
        <v>203</v>
      </c>
      <c r="B166" s="156">
        <f>RES_hhdet_emi!B$78</f>
        <v>2296.8822328760989</v>
      </c>
      <c r="C166" s="156">
        <f>RES_hhdet_emi!C$78</f>
        <v>2264.1112331495333</v>
      </c>
      <c r="D166" s="156">
        <f>RES_hhdet_emi!D$78</f>
        <v>2448.7418305694505</v>
      </c>
      <c r="E166" s="156">
        <f>RES_hhdet_emi!E$78</f>
        <v>2457.1381283607807</v>
      </c>
      <c r="F166" s="156">
        <f>RES_hhdet_emi!F$78</f>
        <v>2690.5438022930448</v>
      </c>
      <c r="G166" s="156">
        <f>RES_hhdet_emi!G$78</f>
        <v>2763.0316819625277</v>
      </c>
      <c r="H166" s="156">
        <f>RES_hhdet_emi!H$78</f>
        <v>2952.6247448107461</v>
      </c>
      <c r="I166" s="156">
        <f>RES_hhdet_emi!I$78</f>
        <v>2947.350271950811</v>
      </c>
      <c r="J166" s="156">
        <f>RES_hhdet_emi!J$78</f>
        <v>3089.5641532891791</v>
      </c>
      <c r="K166" s="156">
        <f>RES_hhdet_emi!K$78</f>
        <v>3262.4397008003193</v>
      </c>
      <c r="L166" s="156">
        <f>RES_hhdet_emi!L$78</f>
        <v>3201.9833752812015</v>
      </c>
      <c r="M166" s="156">
        <f>RES_hhdet_emi!M$78</f>
        <v>3120.2771308482947</v>
      </c>
      <c r="N166" s="156">
        <f>RES_hhdet_emi!N$78</f>
        <v>3372.1194140648345</v>
      </c>
      <c r="O166" s="156">
        <f>RES_hhdet_emi!O$78</f>
        <v>3271.7524377711802</v>
      </c>
      <c r="P166" s="156">
        <f>RES_hhdet_emi!P$78</f>
        <v>3068.4748921349251</v>
      </c>
      <c r="Q166" s="156">
        <f>RES_hhdet_emi!Q$78</f>
        <v>3014.4180477871919</v>
      </c>
    </row>
    <row r="167" spans="1:17" ht="12" customHeight="1" x14ac:dyDescent="0.25">
      <c r="A167" s="29" t="s">
        <v>140</v>
      </c>
      <c r="B167" s="57">
        <f>RES_hhdet_emi!B$79</f>
        <v>0</v>
      </c>
      <c r="C167" s="57">
        <f>RES_hhdet_emi!C$79</f>
        <v>0</v>
      </c>
      <c r="D167" s="57">
        <f>RES_hhdet_emi!D$79</f>
        <v>0</v>
      </c>
      <c r="E167" s="57">
        <f>RES_hhdet_emi!E$79</f>
        <v>0</v>
      </c>
      <c r="F167" s="57">
        <f>RES_hhdet_emi!F$79</f>
        <v>0</v>
      </c>
      <c r="G167" s="57">
        <f>RES_hhdet_emi!G$79</f>
        <v>0</v>
      </c>
      <c r="H167" s="57">
        <f>RES_hhdet_emi!H$79</f>
        <v>0</v>
      </c>
      <c r="I167" s="57">
        <f>RES_hhdet_emi!I$79</f>
        <v>0</v>
      </c>
      <c r="J167" s="57">
        <f>RES_hhdet_emi!J$79</f>
        <v>0</v>
      </c>
      <c r="K167" s="57">
        <f>RES_hhdet_emi!K$79</f>
        <v>0</v>
      </c>
      <c r="L167" s="57">
        <f>RES_hhdet_emi!L$79</f>
        <v>0</v>
      </c>
      <c r="M167" s="57">
        <f>RES_hhdet_emi!M$79</f>
        <v>0</v>
      </c>
      <c r="N167" s="57">
        <f>RES_hhdet_emi!N$79</f>
        <v>0</v>
      </c>
      <c r="O167" s="57">
        <f>RES_hhdet_emi!O$79</f>
        <v>0</v>
      </c>
      <c r="P167" s="57">
        <f>RES_hhdet_emi!P$79</f>
        <v>0</v>
      </c>
      <c r="Q167" s="57">
        <f>RES_hhdet_emi!Q$79</f>
        <v>0</v>
      </c>
    </row>
    <row r="169" spans="1:17" ht="12" customHeight="1" x14ac:dyDescent="0.25">
      <c r="A169" s="152" t="s">
        <v>198</v>
      </c>
      <c r="B169" s="168">
        <f>SUM(B170,B173,B175,B184)</f>
        <v>16116.56728809052</v>
      </c>
      <c r="C169" s="168">
        <f t="shared" ref="C169:Q169" si="32">SUM(C170,C173,C175,C184)</f>
        <v>16202.78327079729</v>
      </c>
      <c r="D169" s="168">
        <f t="shared" si="32"/>
        <v>16266.286583335606</v>
      </c>
      <c r="E169" s="168">
        <f t="shared" si="32"/>
        <v>15824.272800044631</v>
      </c>
      <c r="F169" s="168">
        <f t="shared" si="32"/>
        <v>16981.472681688585</v>
      </c>
      <c r="G169" s="168">
        <f t="shared" si="32"/>
        <v>16379.827023388107</v>
      </c>
      <c r="H169" s="168">
        <f t="shared" si="32"/>
        <v>15753.471750999593</v>
      </c>
      <c r="I169" s="168">
        <f t="shared" si="32"/>
        <v>14328.468767668734</v>
      </c>
      <c r="J169" s="168">
        <f t="shared" si="32"/>
        <v>14835.436569138912</v>
      </c>
      <c r="K169" s="168">
        <f t="shared" si="32"/>
        <v>14409.218637199685</v>
      </c>
      <c r="L169" s="168">
        <f t="shared" si="32"/>
        <v>14885.748205641503</v>
      </c>
      <c r="M169" s="168">
        <f t="shared" si="32"/>
        <v>11991.476315192358</v>
      </c>
      <c r="N169" s="168">
        <f t="shared" si="32"/>
        <v>13231.842662210032</v>
      </c>
      <c r="O169" s="168">
        <f t="shared" si="32"/>
        <v>13771.873475312033</v>
      </c>
      <c r="P169" s="168">
        <f t="shared" si="32"/>
        <v>11405.088149411293</v>
      </c>
      <c r="Q169" s="168">
        <f t="shared" si="32"/>
        <v>11812.611642434063</v>
      </c>
    </row>
    <row r="170" spans="1:17" ht="12" customHeight="1" x14ac:dyDescent="0.25">
      <c r="A170" s="158" t="s">
        <v>65</v>
      </c>
      <c r="B170" s="157">
        <f>SUM(B171:B172)</f>
        <v>12193.145236057799</v>
      </c>
      <c r="C170" s="157">
        <f t="shared" ref="C170:Q170" si="33">SUM(C171:C172)</f>
        <v>12362.235912384171</v>
      </c>
      <c r="D170" s="157">
        <f t="shared" si="33"/>
        <v>12370.345966046465</v>
      </c>
      <c r="E170" s="157">
        <f t="shared" si="33"/>
        <v>11970.918947781631</v>
      </c>
      <c r="F170" s="157">
        <f t="shared" si="33"/>
        <v>13085.832542998156</v>
      </c>
      <c r="G170" s="157">
        <f t="shared" si="33"/>
        <v>12532.557303829386</v>
      </c>
      <c r="H170" s="157">
        <f t="shared" si="33"/>
        <v>11915.828162436066</v>
      </c>
      <c r="I170" s="157">
        <f t="shared" si="33"/>
        <v>10528.486119235475</v>
      </c>
      <c r="J170" s="157">
        <f t="shared" si="33"/>
        <v>11035.034926738836</v>
      </c>
      <c r="K170" s="157">
        <f t="shared" si="33"/>
        <v>10585.214231439531</v>
      </c>
      <c r="L170" s="157">
        <f t="shared" si="33"/>
        <v>11089.880905776754</v>
      </c>
      <c r="M170" s="157">
        <f t="shared" si="33"/>
        <v>8462.7572281270441</v>
      </c>
      <c r="N170" s="157">
        <f t="shared" si="33"/>
        <v>9317.3520047235143</v>
      </c>
      <c r="O170" s="157">
        <f t="shared" si="33"/>
        <v>9856.0838860568638</v>
      </c>
      <c r="P170" s="157">
        <f t="shared" si="33"/>
        <v>7566.0353934930663</v>
      </c>
      <c r="Q170" s="157">
        <f t="shared" si="33"/>
        <v>8008.5371283536188</v>
      </c>
    </row>
    <row r="171" spans="1:17" ht="12" customHeight="1" x14ac:dyDescent="0.25">
      <c r="A171" s="23" t="s">
        <v>161</v>
      </c>
      <c r="B171" s="156">
        <f>IF(B95=0,0,B95/0.086*1000000/B$7)</f>
        <v>12042.698364056527</v>
      </c>
      <c r="C171" s="156">
        <f t="shared" ref="C171:Q172" si="34">IF(C95=0,0,C95/0.086*1000000/C$7)</f>
        <v>12201.45316707392</v>
      </c>
      <c r="D171" s="156">
        <f t="shared" si="34"/>
        <v>12194.971310325982</v>
      </c>
      <c r="E171" s="156">
        <f t="shared" si="34"/>
        <v>11746.754429459694</v>
      </c>
      <c r="F171" s="156">
        <f t="shared" si="34"/>
        <v>12859.189637743797</v>
      </c>
      <c r="G171" s="156">
        <f t="shared" si="34"/>
        <v>12394.197103704504</v>
      </c>
      <c r="H171" s="156">
        <f t="shared" si="34"/>
        <v>11750.037376284161</v>
      </c>
      <c r="I171" s="156">
        <f t="shared" si="34"/>
        <v>10381.031439349126</v>
      </c>
      <c r="J171" s="156">
        <f t="shared" si="34"/>
        <v>10832.449923568129</v>
      </c>
      <c r="K171" s="156">
        <f t="shared" si="34"/>
        <v>10443.687258181319</v>
      </c>
      <c r="L171" s="156">
        <f t="shared" si="34"/>
        <v>10813.634879806075</v>
      </c>
      <c r="M171" s="156">
        <f t="shared" si="34"/>
        <v>8358.1449017048963</v>
      </c>
      <c r="N171" s="156">
        <f t="shared" si="34"/>
        <v>9048.0446069458503</v>
      </c>
      <c r="O171" s="156">
        <f t="shared" si="34"/>
        <v>9487.9663885991558</v>
      </c>
      <c r="P171" s="156">
        <f t="shared" si="34"/>
        <v>7414.1084940917672</v>
      </c>
      <c r="Q171" s="156">
        <f t="shared" si="34"/>
        <v>7780.8048449654298</v>
      </c>
    </row>
    <row r="172" spans="1:17" ht="12" customHeight="1" x14ac:dyDescent="0.25">
      <c r="A172" s="23" t="s">
        <v>60</v>
      </c>
      <c r="B172" s="156">
        <f>IF(B96=0,0,B96/0.086*1000000/B$7)</f>
        <v>150.44687200127277</v>
      </c>
      <c r="C172" s="156">
        <f t="shared" si="34"/>
        <v>160.78274531025022</v>
      </c>
      <c r="D172" s="156">
        <f t="shared" si="34"/>
        <v>175.37465572048308</v>
      </c>
      <c r="E172" s="156">
        <f t="shared" si="34"/>
        <v>224.16451832193732</v>
      </c>
      <c r="F172" s="156">
        <f t="shared" si="34"/>
        <v>226.64290525435865</v>
      </c>
      <c r="G172" s="156">
        <f t="shared" si="34"/>
        <v>138.36020012488115</v>
      </c>
      <c r="H172" s="156">
        <f t="shared" si="34"/>
        <v>165.79078615190477</v>
      </c>
      <c r="I172" s="156">
        <f t="shared" si="34"/>
        <v>147.45467988634886</v>
      </c>
      <c r="J172" s="156">
        <f t="shared" si="34"/>
        <v>202.58500317070681</v>
      </c>
      <c r="K172" s="156">
        <f t="shared" si="34"/>
        <v>141.52697325821268</v>
      </c>
      <c r="L172" s="156">
        <f t="shared" si="34"/>
        <v>276.2460259706782</v>
      </c>
      <c r="M172" s="156">
        <f t="shared" si="34"/>
        <v>104.61232642214726</v>
      </c>
      <c r="N172" s="156">
        <f t="shared" si="34"/>
        <v>269.30739777766468</v>
      </c>
      <c r="O172" s="156">
        <f t="shared" si="34"/>
        <v>368.11749745770857</v>
      </c>
      <c r="P172" s="156">
        <f t="shared" si="34"/>
        <v>151.92689940129924</v>
      </c>
      <c r="Q172" s="156">
        <f t="shared" si="34"/>
        <v>227.73228338818888</v>
      </c>
    </row>
    <row r="173" spans="1:17" ht="12" customHeight="1" x14ac:dyDescent="0.25">
      <c r="A173" s="158" t="s">
        <v>112</v>
      </c>
      <c r="B173" s="157">
        <f>B174</f>
        <v>13.930530630659822</v>
      </c>
      <c r="C173" s="157">
        <f t="shared" ref="C173:Q173" si="35">C174</f>
        <v>14.001836194800106</v>
      </c>
      <c r="D173" s="157">
        <f t="shared" si="35"/>
        <v>14.444701832878122</v>
      </c>
      <c r="E173" s="157">
        <f t="shared" si="35"/>
        <v>14.284920934689277</v>
      </c>
      <c r="F173" s="157">
        <f t="shared" si="35"/>
        <v>14.316873540633832</v>
      </c>
      <c r="G173" s="157">
        <f t="shared" si="35"/>
        <v>14.784837225463304</v>
      </c>
      <c r="H173" s="157">
        <f t="shared" si="35"/>
        <v>14.718482669193266</v>
      </c>
      <c r="I173" s="157">
        <f t="shared" si="35"/>
        <v>14.936238085819312</v>
      </c>
      <c r="J173" s="157">
        <f t="shared" si="35"/>
        <v>15.060909611605554</v>
      </c>
      <c r="K173" s="157">
        <f t="shared" si="35"/>
        <v>15.221749078917917</v>
      </c>
      <c r="L173" s="157">
        <f t="shared" si="35"/>
        <v>15.472460183466398</v>
      </c>
      <c r="M173" s="157">
        <f t="shared" si="35"/>
        <v>14.91760416342373</v>
      </c>
      <c r="N173" s="157">
        <f t="shared" si="35"/>
        <v>14.83233129994168</v>
      </c>
      <c r="O173" s="157">
        <f t="shared" si="35"/>
        <v>15.88521066778919</v>
      </c>
      <c r="P173" s="157">
        <f t="shared" si="35"/>
        <v>15.488237791839339</v>
      </c>
      <c r="Q173" s="157">
        <f t="shared" si="35"/>
        <v>16.333997578737378</v>
      </c>
    </row>
    <row r="174" spans="1:17" ht="12" customHeight="1" x14ac:dyDescent="0.25">
      <c r="A174" s="23" t="s">
        <v>60</v>
      </c>
      <c r="B174" s="156">
        <f t="shared" ref="B174:Q184" si="36">IF(B98=0,0,B98/0.086*1000000/B$5)</f>
        <v>13.930530630659822</v>
      </c>
      <c r="C174" s="156">
        <f t="shared" si="36"/>
        <v>14.001836194800106</v>
      </c>
      <c r="D174" s="156">
        <f t="shared" si="36"/>
        <v>14.444701832878122</v>
      </c>
      <c r="E174" s="156">
        <f t="shared" si="36"/>
        <v>14.284920934689277</v>
      </c>
      <c r="F174" s="156">
        <f t="shared" si="36"/>
        <v>14.316873540633832</v>
      </c>
      <c r="G174" s="156">
        <f t="shared" si="36"/>
        <v>14.784837225463304</v>
      </c>
      <c r="H174" s="156">
        <f t="shared" si="36"/>
        <v>14.718482669193266</v>
      </c>
      <c r="I174" s="156">
        <f t="shared" si="36"/>
        <v>14.936238085819312</v>
      </c>
      <c r="J174" s="156">
        <f t="shared" si="36"/>
        <v>15.060909611605554</v>
      </c>
      <c r="K174" s="156">
        <f t="shared" si="36"/>
        <v>15.221749078917917</v>
      </c>
      <c r="L174" s="156">
        <f t="shared" si="36"/>
        <v>15.472460183466398</v>
      </c>
      <c r="M174" s="156">
        <f t="shared" si="36"/>
        <v>14.91760416342373</v>
      </c>
      <c r="N174" s="156">
        <f t="shared" si="36"/>
        <v>14.83233129994168</v>
      </c>
      <c r="O174" s="156">
        <f t="shared" si="36"/>
        <v>15.88521066778919</v>
      </c>
      <c r="P174" s="156">
        <f t="shared" si="36"/>
        <v>15.488237791839339</v>
      </c>
      <c r="Q174" s="156">
        <f t="shared" si="36"/>
        <v>16.333997578737378</v>
      </c>
    </row>
    <row r="175" spans="1:17" ht="12" customHeight="1" x14ac:dyDescent="0.25">
      <c r="A175" s="158" t="s">
        <v>63</v>
      </c>
      <c r="B175" s="157">
        <f t="shared" si="36"/>
        <v>2447.1033489371334</v>
      </c>
      <c r="C175" s="157">
        <f t="shared" si="36"/>
        <v>2389.1662057180783</v>
      </c>
      <c r="D175" s="157">
        <f t="shared" si="36"/>
        <v>2414.284607179462</v>
      </c>
      <c r="E175" s="157">
        <f t="shared" si="36"/>
        <v>2368.9023693204863</v>
      </c>
      <c r="F175" s="157">
        <f t="shared" si="36"/>
        <v>2399.7203373699481</v>
      </c>
      <c r="G175" s="157">
        <f t="shared" si="36"/>
        <v>2355.2601162942819</v>
      </c>
      <c r="H175" s="157">
        <f t="shared" si="36"/>
        <v>2337.0485011932929</v>
      </c>
      <c r="I175" s="157">
        <f t="shared" si="36"/>
        <v>2291.8939604372545</v>
      </c>
      <c r="J175" s="157">
        <f t="shared" si="36"/>
        <v>2287.6571292395411</v>
      </c>
      <c r="K175" s="157">
        <f t="shared" si="36"/>
        <v>2303.9221927237672</v>
      </c>
      <c r="L175" s="157">
        <f t="shared" si="36"/>
        <v>2267.8603691793896</v>
      </c>
      <c r="M175" s="157">
        <f t="shared" si="36"/>
        <v>2057.8839739319319</v>
      </c>
      <c r="N175" s="157">
        <f t="shared" si="36"/>
        <v>2381.755587445522</v>
      </c>
      <c r="O175" s="157">
        <f t="shared" si="36"/>
        <v>2372.6404638656163</v>
      </c>
      <c r="P175" s="157">
        <f t="shared" si="36"/>
        <v>2313.3530219448971</v>
      </c>
      <c r="Q175" s="157">
        <f t="shared" si="36"/>
        <v>2289.8578153774474</v>
      </c>
    </row>
    <row r="176" spans="1:17" ht="12" customHeight="1" x14ac:dyDescent="0.25">
      <c r="A176" s="167" t="s">
        <v>160</v>
      </c>
      <c r="B176" s="132">
        <f>IF(B100=0,0,B100/0.086*1000000/B$11)</f>
        <v>2494.1455441303183</v>
      </c>
      <c r="C176" s="132">
        <f t="shared" ref="C176:Q176" si="37">IF(C100=0,0,C100/0.086*1000000/C$11)</f>
        <v>2422.1398061211344</v>
      </c>
      <c r="D176" s="132">
        <f t="shared" si="37"/>
        <v>2442.5933034119666</v>
      </c>
      <c r="E176" s="132">
        <f t="shared" si="37"/>
        <v>2384.0907915176408</v>
      </c>
      <c r="F176" s="132">
        <f t="shared" si="37"/>
        <v>2411.6478245290264</v>
      </c>
      <c r="G176" s="132">
        <f t="shared" si="37"/>
        <v>2383.7100210158037</v>
      </c>
      <c r="H176" s="132">
        <f t="shared" si="37"/>
        <v>2362.4790599355756</v>
      </c>
      <c r="I176" s="132">
        <f t="shared" si="37"/>
        <v>2310.2736453851248</v>
      </c>
      <c r="J176" s="132">
        <f t="shared" si="37"/>
        <v>2312.349327478164</v>
      </c>
      <c r="K176" s="132">
        <f t="shared" si="37"/>
        <v>2350.5838644189998</v>
      </c>
      <c r="L176" s="132">
        <f t="shared" si="37"/>
        <v>2271.9705804246601</v>
      </c>
      <c r="M176" s="132">
        <f t="shared" si="37"/>
        <v>2080.2189013650636</v>
      </c>
      <c r="N176" s="132">
        <f t="shared" si="37"/>
        <v>2391.2880157942341</v>
      </c>
      <c r="O176" s="132">
        <f t="shared" si="37"/>
        <v>2378.8528070599095</v>
      </c>
      <c r="P176" s="132">
        <f t="shared" si="37"/>
        <v>2335.0094129626809</v>
      </c>
      <c r="Q176" s="132">
        <f t="shared" si="37"/>
        <v>2306.9136859170389</v>
      </c>
    </row>
    <row r="177" spans="1:17" ht="12" customHeight="1" x14ac:dyDescent="0.25">
      <c r="A177" s="167" t="s">
        <v>159</v>
      </c>
      <c r="B177" s="132">
        <f>IF(B101=0,0,B101/0.086*1000000/B$12)</f>
        <v>2104.504403709594</v>
      </c>
      <c r="C177" s="132">
        <f t="shared" ref="C177:Q177" si="38">IF(C101=0,0,C101/0.086*1000000/C$12)</f>
        <v>2073.0951316885971</v>
      </c>
      <c r="D177" s="132">
        <f t="shared" si="38"/>
        <v>2081.5012092181914</v>
      </c>
      <c r="E177" s="132">
        <f t="shared" si="38"/>
        <v>2046.5487920771297</v>
      </c>
      <c r="F177" s="132">
        <f t="shared" si="38"/>
        <v>2068.2822100576705</v>
      </c>
      <c r="G177" s="132">
        <f t="shared" si="38"/>
        <v>2047.5917597135217</v>
      </c>
      <c r="H177" s="132">
        <f t="shared" si="38"/>
        <v>2031.1756714878045</v>
      </c>
      <c r="I177" s="132">
        <f t="shared" si="38"/>
        <v>1996.3916494030307</v>
      </c>
      <c r="J177" s="132">
        <f t="shared" si="38"/>
        <v>1998.7552673250402</v>
      </c>
      <c r="K177" s="132">
        <f t="shared" si="38"/>
        <v>2026.1895248938515</v>
      </c>
      <c r="L177" s="132">
        <f t="shared" si="38"/>
        <v>1977.117203840271</v>
      </c>
      <c r="M177" s="132">
        <f t="shared" si="38"/>
        <v>1808.5618473194302</v>
      </c>
      <c r="N177" s="132">
        <f t="shared" si="38"/>
        <v>2093.5457730270136</v>
      </c>
      <c r="O177" s="132">
        <f t="shared" si="38"/>
        <v>2065.3163454245391</v>
      </c>
      <c r="P177" s="132">
        <f t="shared" si="38"/>
        <v>2028.0422879855146</v>
      </c>
      <c r="Q177" s="132">
        <f t="shared" si="38"/>
        <v>2004.5992316726181</v>
      </c>
    </row>
    <row r="178" spans="1:17" ht="12" customHeight="1" x14ac:dyDescent="0.25">
      <c r="A178" s="166" t="s">
        <v>203</v>
      </c>
      <c r="B178" s="165">
        <f t="shared" ref="B178:Q179" si="39">IF(B102=0,0,B102/0.086*1000000/B$12)</f>
        <v>1591.2648571551606</v>
      </c>
      <c r="C178" s="165">
        <f t="shared" si="39"/>
        <v>1574.3908739787773</v>
      </c>
      <c r="D178" s="165">
        <f t="shared" si="39"/>
        <v>1587.685647217756</v>
      </c>
      <c r="E178" s="165">
        <f t="shared" si="39"/>
        <v>1549.659014486414</v>
      </c>
      <c r="F178" s="165">
        <f t="shared" si="39"/>
        <v>1567.5710859438204</v>
      </c>
      <c r="G178" s="165">
        <f t="shared" si="39"/>
        <v>1549.4115136602611</v>
      </c>
      <c r="H178" s="165">
        <f t="shared" si="39"/>
        <v>1535.611388958097</v>
      </c>
      <c r="I178" s="165">
        <f t="shared" si="39"/>
        <v>1501.6778695003491</v>
      </c>
      <c r="J178" s="165">
        <f t="shared" si="39"/>
        <v>1503.0270628608473</v>
      </c>
      <c r="K178" s="165">
        <f t="shared" si="39"/>
        <v>1527.8795118723438</v>
      </c>
      <c r="L178" s="165">
        <f t="shared" si="39"/>
        <v>1476.7808772760491</v>
      </c>
      <c r="M178" s="165">
        <f t="shared" si="39"/>
        <v>1352.1422858873107</v>
      </c>
      <c r="N178" s="165">
        <f t="shared" si="39"/>
        <v>1602.162970582157</v>
      </c>
      <c r="O178" s="165">
        <f t="shared" si="39"/>
        <v>1546.2543245889644</v>
      </c>
      <c r="P178" s="165">
        <f t="shared" si="39"/>
        <v>1517.7561184257645</v>
      </c>
      <c r="Q178" s="165">
        <f t="shared" si="39"/>
        <v>1499.4938958460948</v>
      </c>
    </row>
    <row r="179" spans="1:17" ht="12" customHeight="1" x14ac:dyDescent="0.25">
      <c r="A179" s="147" t="s">
        <v>59</v>
      </c>
      <c r="B179" s="164">
        <f t="shared" si="39"/>
        <v>513.23954655443322</v>
      </c>
      <c r="C179" s="164">
        <f t="shared" si="39"/>
        <v>498.70425770981979</v>
      </c>
      <c r="D179" s="164">
        <f t="shared" si="39"/>
        <v>493.81556200043553</v>
      </c>
      <c r="E179" s="164">
        <f t="shared" si="39"/>
        <v>496.88977759071582</v>
      </c>
      <c r="F179" s="164">
        <f t="shared" si="39"/>
        <v>500.71112411384968</v>
      </c>
      <c r="G179" s="164">
        <f t="shared" si="39"/>
        <v>498.18024605326053</v>
      </c>
      <c r="H179" s="164">
        <f t="shared" si="39"/>
        <v>495.56428252970716</v>
      </c>
      <c r="I179" s="164">
        <f t="shared" si="39"/>
        <v>494.71377990268172</v>
      </c>
      <c r="J179" s="164">
        <f t="shared" si="39"/>
        <v>495.72820446419286</v>
      </c>
      <c r="K179" s="164">
        <f t="shared" si="39"/>
        <v>498.31001302150787</v>
      </c>
      <c r="L179" s="164">
        <f t="shared" si="39"/>
        <v>500.33632656422174</v>
      </c>
      <c r="M179" s="164">
        <f t="shared" si="39"/>
        <v>456.41956143211962</v>
      </c>
      <c r="N179" s="164">
        <f t="shared" si="39"/>
        <v>491.38280244485696</v>
      </c>
      <c r="O179" s="164">
        <f t="shared" si="39"/>
        <v>519.06202083557469</v>
      </c>
      <c r="P179" s="164">
        <f t="shared" si="39"/>
        <v>510.28616955975014</v>
      </c>
      <c r="Q179" s="164">
        <f t="shared" si="39"/>
        <v>505.10533582652317</v>
      </c>
    </row>
    <row r="180" spans="1:17" ht="12" customHeight="1" x14ac:dyDescent="0.25">
      <c r="A180" s="163" t="s">
        <v>142</v>
      </c>
      <c r="B180" s="162">
        <f>IF(B104=0,0,B104/0.086*1000000/B$13)</f>
        <v>2197.9444261956187</v>
      </c>
      <c r="C180" s="162">
        <f t="shared" ref="C180:Q180" si="40">IF(C104=0,0,C104/0.086*1000000/C$13)</f>
        <v>2243.5521284191263</v>
      </c>
      <c r="D180" s="162">
        <f t="shared" si="40"/>
        <v>2244.3559303359875</v>
      </c>
      <c r="E180" s="162">
        <f t="shared" si="40"/>
        <v>2319.0464291196222</v>
      </c>
      <c r="F180" s="162">
        <f t="shared" si="40"/>
        <v>2351.7200095306657</v>
      </c>
      <c r="G180" s="162">
        <f t="shared" si="40"/>
        <v>2163.5509408547809</v>
      </c>
      <c r="H180" s="162">
        <f t="shared" si="40"/>
        <v>2180.5231422461347</v>
      </c>
      <c r="I180" s="162">
        <f t="shared" si="40"/>
        <v>2179.0927318294939</v>
      </c>
      <c r="J180" s="162">
        <f t="shared" si="40"/>
        <v>2189.3769154825536</v>
      </c>
      <c r="K180" s="162">
        <f t="shared" si="40"/>
        <v>2035.2507406341376</v>
      </c>
      <c r="L180" s="162">
        <f t="shared" si="40"/>
        <v>2473.1837524466637</v>
      </c>
      <c r="M180" s="162">
        <f t="shared" si="40"/>
        <v>1943.8872935736574</v>
      </c>
      <c r="N180" s="162">
        <f t="shared" si="40"/>
        <v>2582.8619665614483</v>
      </c>
      <c r="O180" s="162">
        <f t="shared" si="40"/>
        <v>2734.8630396938565</v>
      </c>
      <c r="P180" s="162">
        <f t="shared" si="40"/>
        <v>2276.622872156126</v>
      </c>
      <c r="Q180" s="162">
        <f t="shared" si="40"/>
        <v>2406.3557755751253</v>
      </c>
    </row>
    <row r="181" spans="1:17" ht="12" customHeight="1" x14ac:dyDescent="0.25">
      <c r="A181" s="161" t="s">
        <v>141</v>
      </c>
      <c r="B181" s="160">
        <f>IF(B105=0,0,B105/0.086*1000000/B$14)</f>
        <v>1915.5280904672466</v>
      </c>
      <c r="C181" s="160">
        <f t="shared" ref="C181:Q181" si="41">IF(C105=0,0,C105/0.086*1000000/C$14)</f>
        <v>1957.0131411822836</v>
      </c>
      <c r="D181" s="160">
        <f t="shared" si="41"/>
        <v>1952.6469167187904</v>
      </c>
      <c r="E181" s="160">
        <f t="shared" si="41"/>
        <v>2004.269956518423</v>
      </c>
      <c r="F181" s="160">
        <f t="shared" si="41"/>
        <v>2029.3291303087383</v>
      </c>
      <c r="G181" s="160">
        <f t="shared" si="41"/>
        <v>1904.4883576088735</v>
      </c>
      <c r="H181" s="160">
        <f t="shared" si="41"/>
        <v>1912.904324989677</v>
      </c>
      <c r="I181" s="160">
        <f t="shared" si="41"/>
        <v>1911.1240555918605</v>
      </c>
      <c r="J181" s="160">
        <f t="shared" si="41"/>
        <v>1918.823199527895</v>
      </c>
      <c r="K181" s="160">
        <f t="shared" si="41"/>
        <v>1821.2229944336907</v>
      </c>
      <c r="L181" s="160">
        <f t="shared" si="41"/>
        <v>2107.9057656545715</v>
      </c>
      <c r="M181" s="160">
        <f t="shared" si="41"/>
        <v>1719.946302255011</v>
      </c>
      <c r="N181" s="160">
        <f t="shared" si="41"/>
        <v>2221.9003200410439</v>
      </c>
      <c r="O181" s="160">
        <f t="shared" si="41"/>
        <v>2296.7229966366058</v>
      </c>
      <c r="P181" s="160">
        <f t="shared" si="41"/>
        <v>1990.0910364612525</v>
      </c>
      <c r="Q181" s="160">
        <f t="shared" si="41"/>
        <v>2069.2365899503766</v>
      </c>
    </row>
    <row r="182" spans="1:17" ht="12" customHeight="1" x14ac:dyDescent="0.25">
      <c r="A182" s="148" t="s">
        <v>60</v>
      </c>
      <c r="B182" s="156">
        <f t="shared" ref="B182:Q183" si="42">IF(B106=0,0,B106/0.086*1000000/B$14)</f>
        <v>1402.2885439128133</v>
      </c>
      <c r="C182" s="156">
        <f t="shared" si="42"/>
        <v>1458.3088834724638</v>
      </c>
      <c r="D182" s="156">
        <f t="shared" si="42"/>
        <v>1458.8313547183543</v>
      </c>
      <c r="E182" s="156">
        <f t="shared" si="42"/>
        <v>1507.3801789277065</v>
      </c>
      <c r="F182" s="156">
        <f t="shared" si="42"/>
        <v>1528.6180061948885</v>
      </c>
      <c r="G182" s="156">
        <f t="shared" si="42"/>
        <v>1406.3081115556129</v>
      </c>
      <c r="H182" s="156">
        <f t="shared" si="42"/>
        <v>1417.3400424599699</v>
      </c>
      <c r="I182" s="156">
        <f t="shared" si="42"/>
        <v>1416.4102756891789</v>
      </c>
      <c r="J182" s="156">
        <f t="shared" si="42"/>
        <v>1423.0949950637021</v>
      </c>
      <c r="K182" s="156">
        <f t="shared" si="42"/>
        <v>1322.9129814121829</v>
      </c>
      <c r="L182" s="156">
        <f t="shared" si="42"/>
        <v>1607.5694390903498</v>
      </c>
      <c r="M182" s="156">
        <f t="shared" si="42"/>
        <v>1263.5267408228915</v>
      </c>
      <c r="N182" s="156">
        <f t="shared" si="42"/>
        <v>1730.5175175961865</v>
      </c>
      <c r="O182" s="156">
        <f t="shared" si="42"/>
        <v>1777.6609758010311</v>
      </c>
      <c r="P182" s="156">
        <f t="shared" si="42"/>
        <v>1479.8048669015027</v>
      </c>
      <c r="Q182" s="156">
        <f t="shared" si="42"/>
        <v>1564.1312541238533</v>
      </c>
    </row>
    <row r="183" spans="1:17" ht="12" customHeight="1" x14ac:dyDescent="0.25">
      <c r="A183" s="148" t="s">
        <v>59</v>
      </c>
      <c r="B183" s="156">
        <f t="shared" si="42"/>
        <v>513.2395465544331</v>
      </c>
      <c r="C183" s="156">
        <f t="shared" si="42"/>
        <v>498.70425770981956</v>
      </c>
      <c r="D183" s="156">
        <f t="shared" si="42"/>
        <v>493.81556200043559</v>
      </c>
      <c r="E183" s="156">
        <f t="shared" si="42"/>
        <v>496.88977759071594</v>
      </c>
      <c r="F183" s="156">
        <f t="shared" si="42"/>
        <v>500.71112411384996</v>
      </c>
      <c r="G183" s="156">
        <f t="shared" si="42"/>
        <v>498.18024605326053</v>
      </c>
      <c r="H183" s="156">
        <f t="shared" si="42"/>
        <v>495.56428252970704</v>
      </c>
      <c r="I183" s="156">
        <f t="shared" si="42"/>
        <v>494.71377990268178</v>
      </c>
      <c r="J183" s="156">
        <f t="shared" si="42"/>
        <v>495.72820446419303</v>
      </c>
      <c r="K183" s="156">
        <f t="shared" si="42"/>
        <v>498.31001302150787</v>
      </c>
      <c r="L183" s="156">
        <f t="shared" si="42"/>
        <v>500.33632656422174</v>
      </c>
      <c r="M183" s="156">
        <f t="shared" si="42"/>
        <v>456.41956143211962</v>
      </c>
      <c r="N183" s="156">
        <f t="shared" si="42"/>
        <v>491.38280244485696</v>
      </c>
      <c r="O183" s="156">
        <f t="shared" si="42"/>
        <v>519.0620208355748</v>
      </c>
      <c r="P183" s="156">
        <f t="shared" si="42"/>
        <v>510.28616955975002</v>
      </c>
      <c r="Q183" s="156">
        <f t="shared" si="42"/>
        <v>505.105335826523</v>
      </c>
    </row>
    <row r="184" spans="1:17" ht="12" customHeight="1" x14ac:dyDescent="0.25">
      <c r="A184" s="158" t="s">
        <v>62</v>
      </c>
      <c r="B184" s="157">
        <f t="shared" si="36"/>
        <v>1462.3881724649298</v>
      </c>
      <c r="C184" s="157">
        <f t="shared" si="36"/>
        <v>1437.3793165002414</v>
      </c>
      <c r="D184" s="157">
        <f t="shared" si="36"/>
        <v>1467.2113082768026</v>
      </c>
      <c r="E184" s="157">
        <f t="shared" si="36"/>
        <v>1470.1665620078256</v>
      </c>
      <c r="F184" s="157">
        <f t="shared" si="36"/>
        <v>1481.6029277798452</v>
      </c>
      <c r="G184" s="157">
        <f t="shared" si="36"/>
        <v>1477.2247660389751</v>
      </c>
      <c r="H184" s="157">
        <f t="shared" si="36"/>
        <v>1485.8766047010404</v>
      </c>
      <c r="I184" s="157">
        <f t="shared" si="36"/>
        <v>1493.1524499101845</v>
      </c>
      <c r="J184" s="157">
        <f t="shared" si="36"/>
        <v>1497.6836035489307</v>
      </c>
      <c r="K184" s="157">
        <f t="shared" si="36"/>
        <v>1504.8604639574698</v>
      </c>
      <c r="L184" s="157">
        <f t="shared" si="36"/>
        <v>1512.5344705018933</v>
      </c>
      <c r="M184" s="157">
        <f t="shared" si="36"/>
        <v>1455.917508969959</v>
      </c>
      <c r="N184" s="157">
        <f t="shared" si="36"/>
        <v>1517.9027387410554</v>
      </c>
      <c r="O184" s="157">
        <f t="shared" si="36"/>
        <v>1527.2639147217637</v>
      </c>
      <c r="P184" s="157">
        <f t="shared" si="36"/>
        <v>1510.2114961814891</v>
      </c>
      <c r="Q184" s="157">
        <f t="shared" si="36"/>
        <v>1497.8827011242599</v>
      </c>
    </row>
    <row r="185" spans="1:17" ht="12" customHeight="1" x14ac:dyDescent="0.25">
      <c r="A185" s="23" t="s">
        <v>203</v>
      </c>
      <c r="B185" s="156">
        <f>IF(B109=0,0,B109/0.086*1000000/B$16)</f>
        <v>1627.4717923851301</v>
      </c>
      <c r="C185" s="156">
        <f t="shared" ref="C185:Q185" si="43">IF(C109=0,0,C109/0.086*1000000/C$16)</f>
        <v>1603.1367743067369</v>
      </c>
      <c r="D185" s="156">
        <f t="shared" si="43"/>
        <v>1599.2636572066069</v>
      </c>
      <c r="E185" s="156">
        <f t="shared" si="43"/>
        <v>1603.9691913558941</v>
      </c>
      <c r="F185" s="156">
        <f t="shared" si="43"/>
        <v>1587.8805220364463</v>
      </c>
      <c r="G185" s="156">
        <f t="shared" si="43"/>
        <v>1583.5080967080228</v>
      </c>
      <c r="H185" s="156">
        <f t="shared" si="43"/>
        <v>1577.4077936635153</v>
      </c>
      <c r="I185" s="156">
        <f t="shared" si="43"/>
        <v>1570.667957915774</v>
      </c>
      <c r="J185" s="156">
        <f t="shared" si="43"/>
        <v>1568.5167745271624</v>
      </c>
      <c r="K185" s="156">
        <f t="shared" si="43"/>
        <v>1577.253540945019</v>
      </c>
      <c r="L185" s="156">
        <f t="shared" si="43"/>
        <v>1547.4431697118571</v>
      </c>
      <c r="M185" s="156">
        <f t="shared" si="43"/>
        <v>1496.0009230736048</v>
      </c>
      <c r="N185" s="156">
        <f t="shared" si="43"/>
        <v>1544.3047257263756</v>
      </c>
      <c r="O185" s="156">
        <f t="shared" si="43"/>
        <v>1544.0740545286517</v>
      </c>
      <c r="P185" s="156">
        <f t="shared" si="43"/>
        <v>1538.1804508861426</v>
      </c>
      <c r="Q185" s="156">
        <f t="shared" si="43"/>
        <v>1516.2085534513121</v>
      </c>
    </row>
    <row r="186" spans="1:17" ht="12" customHeight="1" x14ac:dyDescent="0.25">
      <c r="A186" s="29" t="s">
        <v>140</v>
      </c>
      <c r="B186" s="57">
        <f>IF(B110=0,0,B110/0.086*1000000/B$17)</f>
        <v>1017.3597517324714</v>
      </c>
      <c r="C186" s="57">
        <f t="shared" ref="C186:Q186" si="44">IF(C110=0,0,C110/0.086*1000000/C$17)</f>
        <v>1017.1331805909973</v>
      </c>
      <c r="D186" s="57">
        <f t="shared" si="44"/>
        <v>1030.1392204388555</v>
      </c>
      <c r="E186" s="57">
        <f t="shared" si="44"/>
        <v>1084.3574326793844</v>
      </c>
      <c r="F186" s="57">
        <f t="shared" si="44"/>
        <v>1066.0190246666587</v>
      </c>
      <c r="G186" s="57">
        <f t="shared" si="44"/>
        <v>1015.9777904964128</v>
      </c>
      <c r="H186" s="57">
        <f t="shared" si="44"/>
        <v>1046.6974866915079</v>
      </c>
      <c r="I186" s="57">
        <f t="shared" si="44"/>
        <v>1033.5533689604993</v>
      </c>
      <c r="J186" s="57">
        <f t="shared" si="44"/>
        <v>1092.673572300193</v>
      </c>
      <c r="K186" s="57">
        <f t="shared" si="44"/>
        <v>1057.246385498624</v>
      </c>
      <c r="L186" s="57">
        <f t="shared" si="44"/>
        <v>1155.5698452676054</v>
      </c>
      <c r="M186" s="57">
        <f t="shared" si="44"/>
        <v>1001.9320299291192</v>
      </c>
      <c r="N186" s="57">
        <f t="shared" si="44"/>
        <v>1189.7243042976572</v>
      </c>
      <c r="O186" s="57">
        <f t="shared" si="44"/>
        <v>1287.8537475736446</v>
      </c>
      <c r="P186" s="57">
        <f t="shared" si="44"/>
        <v>1094.9860103335984</v>
      </c>
      <c r="Q186" s="57">
        <f t="shared" si="44"/>
        <v>1159.1717251162561</v>
      </c>
    </row>
    <row r="187" spans="1:17" ht="12" customHeight="1" x14ac:dyDescent="0.25"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</row>
    <row r="188" spans="1:17" ht="12" customHeight="1" x14ac:dyDescent="0.25">
      <c r="A188" s="152" t="s">
        <v>74</v>
      </c>
      <c r="B188" s="168">
        <f>SUM(B189,B192,B194,B203)</f>
        <v>10136.925943233737</v>
      </c>
      <c r="C188" s="168">
        <f t="shared" ref="C188:Q188" si="45">SUM(C189,C192,C194,C203)</f>
        <v>10268.063977272992</v>
      </c>
      <c r="D188" s="168">
        <f t="shared" si="45"/>
        <v>10336.13780900193</v>
      </c>
      <c r="E188" s="168">
        <f t="shared" si="45"/>
        <v>10159.293359538269</v>
      </c>
      <c r="F188" s="168">
        <f t="shared" si="45"/>
        <v>10954.924360033914</v>
      </c>
      <c r="G188" s="168">
        <f t="shared" si="45"/>
        <v>10582.239885406107</v>
      </c>
      <c r="H188" s="168">
        <f t="shared" si="45"/>
        <v>10255.148154978893</v>
      </c>
      <c r="I188" s="168">
        <f t="shared" si="45"/>
        <v>9317.8466893944624</v>
      </c>
      <c r="J188" s="168">
        <f t="shared" si="45"/>
        <v>9776.2292395855311</v>
      </c>
      <c r="K188" s="168">
        <f t="shared" si="45"/>
        <v>9527.0953376404068</v>
      </c>
      <c r="L188" s="168">
        <f t="shared" si="45"/>
        <v>9907.2672269674586</v>
      </c>
      <c r="M188" s="168">
        <f t="shared" si="45"/>
        <v>7933.5456045850497</v>
      </c>
      <c r="N188" s="168">
        <f t="shared" si="45"/>
        <v>8876.6573694819381</v>
      </c>
      <c r="O188" s="168">
        <f t="shared" si="45"/>
        <v>9322.6759298101133</v>
      </c>
      <c r="P188" s="168">
        <f t="shared" si="45"/>
        <v>7643.8808252782565</v>
      </c>
      <c r="Q188" s="168">
        <f t="shared" si="45"/>
        <v>8003.9916521305977</v>
      </c>
    </row>
    <row r="189" spans="1:17" ht="12" customHeight="1" x14ac:dyDescent="0.25">
      <c r="A189" s="158" t="s">
        <v>65</v>
      </c>
      <c r="B189" s="157">
        <f>SUM(B190:B191)</f>
        <v>7901.513549139393</v>
      </c>
      <c r="C189" s="157">
        <f t="shared" ref="C189:Q189" si="46">SUM(C190:C191)</f>
        <v>8056.7928579330446</v>
      </c>
      <c r="D189" s="157">
        <f t="shared" si="46"/>
        <v>8109.4437056910765</v>
      </c>
      <c r="E189" s="157">
        <f t="shared" si="46"/>
        <v>7920.0419524034969</v>
      </c>
      <c r="F189" s="157">
        <f t="shared" si="46"/>
        <v>8709.112215423911</v>
      </c>
      <c r="G189" s="157">
        <f t="shared" si="46"/>
        <v>8359.882090684534</v>
      </c>
      <c r="H189" s="157">
        <f t="shared" si="46"/>
        <v>8025.4871546767226</v>
      </c>
      <c r="I189" s="157">
        <f t="shared" si="46"/>
        <v>7116.1196507034219</v>
      </c>
      <c r="J189" s="157">
        <f t="shared" si="46"/>
        <v>7539.5403610799322</v>
      </c>
      <c r="K189" s="157">
        <f t="shared" si="46"/>
        <v>7270.6363290084746</v>
      </c>
      <c r="L189" s="157">
        <f t="shared" si="46"/>
        <v>7682.2799636553809</v>
      </c>
      <c r="M189" s="157">
        <f t="shared" si="46"/>
        <v>5865.8403420081204</v>
      </c>
      <c r="N189" s="157">
        <f t="shared" si="46"/>
        <v>6561.2413569576065</v>
      </c>
      <c r="O189" s="157">
        <f t="shared" si="46"/>
        <v>6997.1320351795139</v>
      </c>
      <c r="P189" s="157">
        <f t="shared" si="46"/>
        <v>5358.5213694009435</v>
      </c>
      <c r="Q189" s="157">
        <f t="shared" si="46"/>
        <v>5732.0716158252344</v>
      </c>
    </row>
    <row r="190" spans="1:17" ht="12" customHeight="1" x14ac:dyDescent="0.25">
      <c r="A190" s="23" t="s">
        <v>161</v>
      </c>
      <c r="B190" s="156">
        <f>IF(B114=0,0,B114/0.086*1000000/B$7)</f>
        <v>7751.0666771381202</v>
      </c>
      <c r="C190" s="156">
        <f t="shared" ref="C190:Q191" si="47">IF(C114=0,0,C114/0.086*1000000/C$7)</f>
        <v>7896.0101126227946</v>
      </c>
      <c r="D190" s="156">
        <f t="shared" si="47"/>
        <v>7934.0690499705934</v>
      </c>
      <c r="E190" s="156">
        <f t="shared" si="47"/>
        <v>7695.8774340815598</v>
      </c>
      <c r="F190" s="156">
        <f t="shared" si="47"/>
        <v>8482.469310169552</v>
      </c>
      <c r="G190" s="156">
        <f t="shared" si="47"/>
        <v>8221.5218905596521</v>
      </c>
      <c r="H190" s="156">
        <f t="shared" si="47"/>
        <v>7859.6963685248174</v>
      </c>
      <c r="I190" s="156">
        <f t="shared" si="47"/>
        <v>6968.6649708170735</v>
      </c>
      <c r="J190" s="156">
        <f t="shared" si="47"/>
        <v>7336.9553579092253</v>
      </c>
      <c r="K190" s="156">
        <f t="shared" si="47"/>
        <v>7129.1093557502618</v>
      </c>
      <c r="L190" s="156">
        <f t="shared" si="47"/>
        <v>7406.0339376847023</v>
      </c>
      <c r="M190" s="156">
        <f t="shared" si="47"/>
        <v>5761.2280155859735</v>
      </c>
      <c r="N190" s="156">
        <f t="shared" si="47"/>
        <v>6291.9339591799417</v>
      </c>
      <c r="O190" s="156">
        <f t="shared" si="47"/>
        <v>6629.014537721805</v>
      </c>
      <c r="P190" s="156">
        <f t="shared" si="47"/>
        <v>5206.5944699996444</v>
      </c>
      <c r="Q190" s="156">
        <f t="shared" si="47"/>
        <v>5504.3393324370454</v>
      </c>
    </row>
    <row r="191" spans="1:17" ht="12" customHeight="1" x14ac:dyDescent="0.25">
      <c r="A191" s="23" t="s">
        <v>60</v>
      </c>
      <c r="B191" s="156">
        <f>IF(B115=0,0,B115/0.086*1000000/B$7)</f>
        <v>150.44687200127279</v>
      </c>
      <c r="C191" s="156">
        <f t="shared" si="47"/>
        <v>160.78274531025014</v>
      </c>
      <c r="D191" s="156">
        <f t="shared" si="47"/>
        <v>175.37465572048305</v>
      </c>
      <c r="E191" s="156">
        <f t="shared" si="47"/>
        <v>224.16451832193746</v>
      </c>
      <c r="F191" s="156">
        <f t="shared" si="47"/>
        <v>226.64290525435862</v>
      </c>
      <c r="G191" s="156">
        <f t="shared" si="47"/>
        <v>138.36020012488115</v>
      </c>
      <c r="H191" s="156">
        <f t="shared" si="47"/>
        <v>165.79078615190477</v>
      </c>
      <c r="I191" s="156">
        <f t="shared" si="47"/>
        <v>147.45467988634886</v>
      </c>
      <c r="J191" s="156">
        <f t="shared" si="47"/>
        <v>202.58500317070673</v>
      </c>
      <c r="K191" s="156">
        <f t="shared" si="47"/>
        <v>141.52697325821268</v>
      </c>
      <c r="L191" s="156">
        <f t="shared" si="47"/>
        <v>276.2460259706782</v>
      </c>
      <c r="M191" s="156">
        <f t="shared" si="47"/>
        <v>104.61232642214718</v>
      </c>
      <c r="N191" s="156">
        <f t="shared" si="47"/>
        <v>269.30739777766473</v>
      </c>
      <c r="O191" s="156">
        <f t="shared" si="47"/>
        <v>368.11749745770857</v>
      </c>
      <c r="P191" s="156">
        <f t="shared" si="47"/>
        <v>151.92689940129929</v>
      </c>
      <c r="Q191" s="156">
        <f t="shared" si="47"/>
        <v>227.73228338818905</v>
      </c>
    </row>
    <row r="192" spans="1:17" ht="12" customHeight="1" x14ac:dyDescent="0.25">
      <c r="A192" s="158" t="s">
        <v>112</v>
      </c>
      <c r="B192" s="157">
        <f>B193</f>
        <v>22.696346909186168</v>
      </c>
      <c r="C192" s="157">
        <f t="shared" ref="C192:Q192" si="48">C193</f>
        <v>23.427124638257741</v>
      </c>
      <c r="D192" s="157">
        <f t="shared" si="48"/>
        <v>24.948492358261589</v>
      </c>
      <c r="E192" s="157">
        <f t="shared" si="48"/>
        <v>25.386938407815354</v>
      </c>
      <c r="F192" s="157">
        <f t="shared" si="48"/>
        <v>26.373739941072454</v>
      </c>
      <c r="G192" s="157">
        <f t="shared" si="48"/>
        <v>28.320831813289068</v>
      </c>
      <c r="H192" s="157">
        <f t="shared" si="48"/>
        <v>29.372229146358862</v>
      </c>
      <c r="I192" s="157">
        <f t="shared" si="48"/>
        <v>30.931450261282539</v>
      </c>
      <c r="J192" s="157">
        <f t="shared" si="48"/>
        <v>33.111651609203811</v>
      </c>
      <c r="K192" s="157">
        <f t="shared" si="48"/>
        <v>35.422588904914626</v>
      </c>
      <c r="L192" s="157">
        <f t="shared" si="48"/>
        <v>37.604277526534347</v>
      </c>
      <c r="M192" s="157">
        <f t="shared" si="48"/>
        <v>38.193632122168253</v>
      </c>
      <c r="N192" s="157">
        <f t="shared" si="48"/>
        <v>40.624288672906964</v>
      </c>
      <c r="O192" s="157">
        <f t="shared" si="48"/>
        <v>46.347815490376426</v>
      </c>
      <c r="P192" s="157">
        <f t="shared" si="48"/>
        <v>47.321760894513893</v>
      </c>
      <c r="Q192" s="157">
        <f t="shared" si="48"/>
        <v>52.163770606140609</v>
      </c>
    </row>
    <row r="193" spans="1:17" ht="12" customHeight="1" x14ac:dyDescent="0.25">
      <c r="A193" s="23" t="s">
        <v>60</v>
      </c>
      <c r="B193" s="156">
        <f t="shared" ref="B193:Q194" si="49">IF(B117=0,0,B117/0.086*1000000/B$5)</f>
        <v>22.696346909186168</v>
      </c>
      <c r="C193" s="156">
        <f t="shared" si="49"/>
        <v>23.427124638257741</v>
      </c>
      <c r="D193" s="156">
        <f t="shared" si="49"/>
        <v>24.948492358261589</v>
      </c>
      <c r="E193" s="156">
        <f t="shared" si="49"/>
        <v>25.386938407815354</v>
      </c>
      <c r="F193" s="156">
        <f t="shared" si="49"/>
        <v>26.373739941072454</v>
      </c>
      <c r="G193" s="156">
        <f t="shared" si="49"/>
        <v>28.320831813289068</v>
      </c>
      <c r="H193" s="156">
        <f t="shared" si="49"/>
        <v>29.372229146358862</v>
      </c>
      <c r="I193" s="156">
        <f t="shared" si="49"/>
        <v>30.931450261282539</v>
      </c>
      <c r="J193" s="156">
        <f t="shared" si="49"/>
        <v>33.111651609203811</v>
      </c>
      <c r="K193" s="156">
        <f t="shared" si="49"/>
        <v>35.422588904914626</v>
      </c>
      <c r="L193" s="156">
        <f t="shared" si="49"/>
        <v>37.604277526534347</v>
      </c>
      <c r="M193" s="156">
        <f t="shared" si="49"/>
        <v>38.193632122168253</v>
      </c>
      <c r="N193" s="156">
        <f t="shared" si="49"/>
        <v>40.624288672906964</v>
      </c>
      <c r="O193" s="156">
        <f t="shared" si="49"/>
        <v>46.347815490376426</v>
      </c>
      <c r="P193" s="156">
        <f t="shared" si="49"/>
        <v>47.321760894513893</v>
      </c>
      <c r="Q193" s="156">
        <f t="shared" si="49"/>
        <v>52.163770606140609</v>
      </c>
    </row>
    <row r="194" spans="1:17" ht="12" customHeight="1" x14ac:dyDescent="0.25">
      <c r="A194" s="158" t="s">
        <v>63</v>
      </c>
      <c r="B194" s="157">
        <f t="shared" si="49"/>
        <v>1450.539728343688</v>
      </c>
      <c r="C194" s="157">
        <f t="shared" si="49"/>
        <v>1425.8615129553471</v>
      </c>
      <c r="D194" s="157">
        <f t="shared" si="49"/>
        <v>1433.6968069756203</v>
      </c>
      <c r="E194" s="157">
        <f t="shared" si="49"/>
        <v>1422.7570672990259</v>
      </c>
      <c r="F194" s="157">
        <f t="shared" si="49"/>
        <v>1434.2234188693703</v>
      </c>
      <c r="G194" s="157">
        <f t="shared" si="49"/>
        <v>1412.357293063023</v>
      </c>
      <c r="H194" s="157">
        <f t="shared" si="49"/>
        <v>1408.7465672326593</v>
      </c>
      <c r="I194" s="157">
        <f t="shared" si="49"/>
        <v>1378.545466939463</v>
      </c>
      <c r="J194" s="157">
        <f t="shared" si="49"/>
        <v>1395.9252501711433</v>
      </c>
      <c r="K194" s="157">
        <f t="shared" si="49"/>
        <v>1410.845989351563</v>
      </c>
      <c r="L194" s="157">
        <f t="shared" si="49"/>
        <v>1383.3156656827077</v>
      </c>
      <c r="M194" s="157">
        <f t="shared" si="49"/>
        <v>1258.7325819800942</v>
      </c>
      <c r="N194" s="157">
        <f t="shared" si="49"/>
        <v>1463.8673948853491</v>
      </c>
      <c r="O194" s="157">
        <f t="shared" si="49"/>
        <v>1461.5944608273758</v>
      </c>
      <c r="P194" s="157">
        <f t="shared" si="49"/>
        <v>1430.2810112483555</v>
      </c>
      <c r="Q194" s="157">
        <f t="shared" si="49"/>
        <v>1418.3728926832252</v>
      </c>
    </row>
    <row r="195" spans="1:17" ht="12" customHeight="1" x14ac:dyDescent="0.25">
      <c r="A195" s="167" t="s">
        <v>160</v>
      </c>
      <c r="B195" s="132">
        <f>IF(B119=0,0,B119/0.086*1000000/B$11)</f>
        <v>1434.9206024501395</v>
      </c>
      <c r="C195" s="132">
        <f t="shared" ref="C195:Q195" si="50">IF(C119=0,0,C119/0.086*1000000/C$11)</f>
        <v>1396.0657452312389</v>
      </c>
      <c r="D195" s="132">
        <f t="shared" si="50"/>
        <v>1413.2962950153922</v>
      </c>
      <c r="E195" s="132">
        <f t="shared" si="50"/>
        <v>1382.7506695007016</v>
      </c>
      <c r="F195" s="132">
        <f t="shared" si="50"/>
        <v>1406.3052108712061</v>
      </c>
      <c r="G195" s="132">
        <f t="shared" si="50"/>
        <v>1393.7568811861825</v>
      </c>
      <c r="H195" s="132">
        <f t="shared" si="50"/>
        <v>1388.0385131238236</v>
      </c>
      <c r="I195" s="132">
        <f t="shared" si="50"/>
        <v>1361.3219808029153</v>
      </c>
      <c r="J195" s="132">
        <f t="shared" si="50"/>
        <v>1367.484350272767</v>
      </c>
      <c r="K195" s="132">
        <f t="shared" si="50"/>
        <v>1396.8619023634487</v>
      </c>
      <c r="L195" s="132">
        <f t="shared" si="50"/>
        <v>1355.119697041511</v>
      </c>
      <c r="M195" s="132">
        <f t="shared" si="50"/>
        <v>1245.3344064822109</v>
      </c>
      <c r="N195" s="132">
        <f t="shared" si="50"/>
        <v>1440.5864395783508</v>
      </c>
      <c r="O195" s="132">
        <f t="shared" si="50"/>
        <v>1437.2562367036915</v>
      </c>
      <c r="P195" s="132">
        <f t="shared" si="50"/>
        <v>1415.8187121661865</v>
      </c>
      <c r="Q195" s="132">
        <f t="shared" si="50"/>
        <v>1404.799943202077</v>
      </c>
    </row>
    <row r="196" spans="1:17" ht="12" customHeight="1" x14ac:dyDescent="0.25">
      <c r="A196" s="167" t="s">
        <v>159</v>
      </c>
      <c r="B196" s="132">
        <f>IF(B120=0,0,B120/0.086*1000000/B$12)</f>
        <v>1428.7188909176325</v>
      </c>
      <c r="C196" s="132">
        <f t="shared" ref="C196:Q196" si="51">IF(C120=0,0,C120/0.086*1000000/C$12)</f>
        <v>1406.1469921101484</v>
      </c>
      <c r="D196" s="132">
        <f t="shared" si="51"/>
        <v>1414.132923907883</v>
      </c>
      <c r="E196" s="132">
        <f t="shared" si="51"/>
        <v>1398.1930210063745</v>
      </c>
      <c r="F196" s="132">
        <f t="shared" si="51"/>
        <v>1421.2370430431247</v>
      </c>
      <c r="G196" s="132">
        <f t="shared" si="51"/>
        <v>1411.2395534197242</v>
      </c>
      <c r="H196" s="132">
        <f t="shared" si="51"/>
        <v>1413.6890867629249</v>
      </c>
      <c r="I196" s="132">
        <f t="shared" si="51"/>
        <v>1399.0676206144019</v>
      </c>
      <c r="J196" s="132">
        <f t="shared" si="51"/>
        <v>1408.1023074148954</v>
      </c>
      <c r="K196" s="132">
        <f t="shared" si="51"/>
        <v>1432.3182467033741</v>
      </c>
      <c r="L196" s="132">
        <f t="shared" si="51"/>
        <v>1406.2414663569368</v>
      </c>
      <c r="M196" s="132">
        <f t="shared" si="51"/>
        <v>1290.0149667519656</v>
      </c>
      <c r="N196" s="132">
        <f t="shared" si="51"/>
        <v>1483.6005490062219</v>
      </c>
      <c r="O196" s="132">
        <f t="shared" si="51"/>
        <v>1477.4485548258078</v>
      </c>
      <c r="P196" s="132">
        <f t="shared" si="51"/>
        <v>1451.0432893980883</v>
      </c>
      <c r="Q196" s="132">
        <f t="shared" si="51"/>
        <v>1437.3125783296612</v>
      </c>
    </row>
    <row r="197" spans="1:17" ht="12" customHeight="1" x14ac:dyDescent="0.25">
      <c r="A197" s="166" t="s">
        <v>203</v>
      </c>
      <c r="B197" s="165">
        <f t="shared" ref="B197:Q198" si="52">IF(B121=0,0,B121/0.086*1000000/B$12)</f>
        <v>915.47934436319906</v>
      </c>
      <c r="C197" s="165">
        <f t="shared" si="52"/>
        <v>907.4427344003285</v>
      </c>
      <c r="D197" s="165">
        <f t="shared" si="52"/>
        <v>920.31736190744743</v>
      </c>
      <c r="E197" s="165">
        <f t="shared" si="52"/>
        <v>901.30324341565836</v>
      </c>
      <c r="F197" s="165">
        <f t="shared" si="52"/>
        <v>920.52591892927524</v>
      </c>
      <c r="G197" s="165">
        <f t="shared" si="52"/>
        <v>913.05930736646383</v>
      </c>
      <c r="H197" s="165">
        <f t="shared" si="52"/>
        <v>918.12480423321745</v>
      </c>
      <c r="I197" s="165">
        <f t="shared" si="52"/>
        <v>904.35384071172041</v>
      </c>
      <c r="J197" s="165">
        <f t="shared" si="52"/>
        <v>912.37410295070231</v>
      </c>
      <c r="K197" s="165">
        <f t="shared" si="52"/>
        <v>934.00823368186639</v>
      </c>
      <c r="L197" s="165">
        <f t="shared" si="52"/>
        <v>905.90513979271498</v>
      </c>
      <c r="M197" s="165">
        <f t="shared" si="52"/>
        <v>833.59540531984612</v>
      </c>
      <c r="N197" s="165">
        <f t="shared" si="52"/>
        <v>992.21774656136506</v>
      </c>
      <c r="O197" s="165">
        <f t="shared" si="52"/>
        <v>958.38653399023349</v>
      </c>
      <c r="P197" s="165">
        <f t="shared" si="52"/>
        <v>940.75711983833833</v>
      </c>
      <c r="Q197" s="165">
        <f t="shared" si="52"/>
        <v>932.2072425031381</v>
      </c>
    </row>
    <row r="198" spans="1:17" ht="12" customHeight="1" x14ac:dyDescent="0.25">
      <c r="A198" s="147" t="s">
        <v>59</v>
      </c>
      <c r="B198" s="164">
        <f t="shared" si="52"/>
        <v>513.23954655443333</v>
      </c>
      <c r="C198" s="164">
        <f t="shared" si="52"/>
        <v>498.70425770981956</v>
      </c>
      <c r="D198" s="164">
        <f t="shared" si="52"/>
        <v>493.81556200043536</v>
      </c>
      <c r="E198" s="164">
        <f t="shared" si="52"/>
        <v>496.88977759071599</v>
      </c>
      <c r="F198" s="164">
        <f t="shared" si="52"/>
        <v>500.71112411384973</v>
      </c>
      <c r="G198" s="164">
        <f t="shared" si="52"/>
        <v>498.18024605326053</v>
      </c>
      <c r="H198" s="164">
        <f t="shared" si="52"/>
        <v>495.56428252970733</v>
      </c>
      <c r="I198" s="164">
        <f t="shared" si="52"/>
        <v>494.71377990268172</v>
      </c>
      <c r="J198" s="164">
        <f t="shared" si="52"/>
        <v>495.7282044641928</v>
      </c>
      <c r="K198" s="164">
        <f t="shared" si="52"/>
        <v>498.31001302150787</v>
      </c>
      <c r="L198" s="164">
        <f t="shared" si="52"/>
        <v>500.33632656422185</v>
      </c>
      <c r="M198" s="164">
        <f t="shared" si="52"/>
        <v>456.41956143211945</v>
      </c>
      <c r="N198" s="164">
        <f t="shared" si="52"/>
        <v>491.38280244485691</v>
      </c>
      <c r="O198" s="164">
        <f t="shared" si="52"/>
        <v>519.06202083557457</v>
      </c>
      <c r="P198" s="164">
        <f t="shared" si="52"/>
        <v>510.28616955975014</v>
      </c>
      <c r="Q198" s="164">
        <f t="shared" si="52"/>
        <v>505.10533582652317</v>
      </c>
    </row>
    <row r="199" spans="1:17" ht="12" customHeight="1" x14ac:dyDescent="0.25">
      <c r="A199" s="163" t="s">
        <v>142</v>
      </c>
      <c r="B199" s="162">
        <f>IF(B123=0,0,B123/0.086*1000000/B$13)</f>
        <v>1551.1341150088888</v>
      </c>
      <c r="C199" s="162">
        <f t="shared" ref="C199:Q199" si="53">IF(C123=0,0,C123/0.086*1000000/C$13)</f>
        <v>1593.5839806701467</v>
      </c>
      <c r="D199" s="162">
        <f t="shared" si="53"/>
        <v>1597.6373447882613</v>
      </c>
      <c r="E199" s="162">
        <f t="shared" si="53"/>
        <v>1668.4259404105533</v>
      </c>
      <c r="F199" s="162">
        <f t="shared" si="53"/>
        <v>1706.9955436486989</v>
      </c>
      <c r="G199" s="162">
        <f t="shared" si="53"/>
        <v>1576.6433839330791</v>
      </c>
      <c r="H199" s="162">
        <f t="shared" si="53"/>
        <v>1601.9686681107974</v>
      </c>
      <c r="I199" s="162">
        <f t="shared" si="53"/>
        <v>1608.8298798359453</v>
      </c>
      <c r="J199" s="162">
        <f t="shared" si="53"/>
        <v>1630.76154836256</v>
      </c>
      <c r="K199" s="162">
        <f t="shared" si="53"/>
        <v>1518.4508800009623</v>
      </c>
      <c r="L199" s="162">
        <f t="shared" si="53"/>
        <v>1867.5986150448864</v>
      </c>
      <c r="M199" s="162">
        <f t="shared" si="53"/>
        <v>1470.7420632660196</v>
      </c>
      <c r="N199" s="162">
        <f t="shared" si="53"/>
        <v>1957.0119952800203</v>
      </c>
      <c r="O199" s="162">
        <f t="shared" si="53"/>
        <v>2073.8311687239329</v>
      </c>
      <c r="P199" s="162">
        <f t="shared" si="53"/>
        <v>1728.8067228403445</v>
      </c>
      <c r="Q199" s="162">
        <f t="shared" si="53"/>
        <v>1840.8366986460842</v>
      </c>
    </row>
    <row r="200" spans="1:17" ht="12" customHeight="1" x14ac:dyDescent="0.25">
      <c r="A200" s="161" t="s">
        <v>141</v>
      </c>
      <c r="B200" s="160">
        <f>IF(B124=0,0,B124/0.086*1000000/B$14)</f>
        <v>1502.863111930111</v>
      </c>
      <c r="C200" s="160">
        <f t="shared" ref="C200:Q200" si="54">IF(C124=0,0,C124/0.086*1000000/C$14)</f>
        <v>1537.8254856087583</v>
      </c>
      <c r="D200" s="160">
        <f t="shared" si="54"/>
        <v>1536.7433753442058</v>
      </c>
      <c r="E200" s="160">
        <f t="shared" si="54"/>
        <v>1595.4737736302613</v>
      </c>
      <c r="F200" s="160">
        <f t="shared" si="54"/>
        <v>1620.7934373626065</v>
      </c>
      <c r="G200" s="160">
        <f t="shared" si="54"/>
        <v>1532.8179229098889</v>
      </c>
      <c r="H200" s="160">
        <f t="shared" si="54"/>
        <v>1544.5059688240949</v>
      </c>
      <c r="I200" s="160">
        <f t="shared" si="54"/>
        <v>1544.5783532770233</v>
      </c>
      <c r="J200" s="160">
        <f t="shared" si="54"/>
        <v>1568.6249471627436</v>
      </c>
      <c r="K200" s="160">
        <f t="shared" si="54"/>
        <v>1497.8254502571115</v>
      </c>
      <c r="L200" s="160">
        <f t="shared" si="54"/>
        <v>1716.6480799232254</v>
      </c>
      <c r="M200" s="160">
        <f t="shared" si="54"/>
        <v>1415.6269836967949</v>
      </c>
      <c r="N200" s="160">
        <f t="shared" si="54"/>
        <v>1807.6706567389826</v>
      </c>
      <c r="O200" s="160">
        <f t="shared" si="54"/>
        <v>1873.1589997098126</v>
      </c>
      <c r="P200" s="160">
        <f t="shared" si="54"/>
        <v>1641.991933939634</v>
      </c>
      <c r="Q200" s="160">
        <f t="shared" si="54"/>
        <v>1710.2755911249139</v>
      </c>
    </row>
    <row r="201" spans="1:17" ht="12" customHeight="1" x14ac:dyDescent="0.25">
      <c r="A201" s="148" t="s">
        <v>60</v>
      </c>
      <c r="B201" s="156">
        <f t="shared" ref="B201:Q202" si="55">IF(B125=0,0,B125/0.086*1000000/B$14)</f>
        <v>989.62356537567769</v>
      </c>
      <c r="C201" s="156">
        <f t="shared" si="55"/>
        <v>1039.1212278989385</v>
      </c>
      <c r="D201" s="156">
        <f t="shared" si="55"/>
        <v>1042.9278133437701</v>
      </c>
      <c r="E201" s="156">
        <f t="shared" si="55"/>
        <v>1098.5839960395456</v>
      </c>
      <c r="F201" s="156">
        <f t="shared" si="55"/>
        <v>1120.0823132487567</v>
      </c>
      <c r="G201" s="156">
        <f t="shared" si="55"/>
        <v>1034.6376768566283</v>
      </c>
      <c r="H201" s="156">
        <f t="shared" si="55"/>
        <v>1048.9416862943879</v>
      </c>
      <c r="I201" s="156">
        <f t="shared" si="55"/>
        <v>1049.8645733743413</v>
      </c>
      <c r="J201" s="156">
        <f t="shared" si="55"/>
        <v>1072.8967426985505</v>
      </c>
      <c r="K201" s="156">
        <f t="shared" si="55"/>
        <v>999.51543723560349</v>
      </c>
      <c r="L201" s="156">
        <f t="shared" si="55"/>
        <v>1216.3117533590037</v>
      </c>
      <c r="M201" s="156">
        <f t="shared" si="55"/>
        <v>959.20742226467519</v>
      </c>
      <c r="N201" s="156">
        <f t="shared" si="55"/>
        <v>1316.2878542941257</v>
      </c>
      <c r="O201" s="156">
        <f t="shared" si="55"/>
        <v>1354.0969788742382</v>
      </c>
      <c r="P201" s="156">
        <f t="shared" si="55"/>
        <v>1131.7057643798839</v>
      </c>
      <c r="Q201" s="156">
        <f t="shared" si="55"/>
        <v>1205.1702552983911</v>
      </c>
    </row>
    <row r="202" spans="1:17" ht="12" customHeight="1" x14ac:dyDescent="0.25">
      <c r="A202" s="148" t="s">
        <v>59</v>
      </c>
      <c r="B202" s="156">
        <f t="shared" si="55"/>
        <v>513.23954655443322</v>
      </c>
      <c r="C202" s="156">
        <f t="shared" si="55"/>
        <v>498.70425770981973</v>
      </c>
      <c r="D202" s="156">
        <f t="shared" si="55"/>
        <v>493.81556200043559</v>
      </c>
      <c r="E202" s="156">
        <f t="shared" si="55"/>
        <v>496.88977759071582</v>
      </c>
      <c r="F202" s="156">
        <f t="shared" si="55"/>
        <v>500.71112411384979</v>
      </c>
      <c r="G202" s="156">
        <f t="shared" si="55"/>
        <v>498.18024605326036</v>
      </c>
      <c r="H202" s="156">
        <f t="shared" si="55"/>
        <v>495.56428252970704</v>
      </c>
      <c r="I202" s="156">
        <f t="shared" si="55"/>
        <v>494.71377990268161</v>
      </c>
      <c r="J202" s="156">
        <f t="shared" si="55"/>
        <v>495.72820446419303</v>
      </c>
      <c r="K202" s="156">
        <f t="shared" si="55"/>
        <v>498.31001302150787</v>
      </c>
      <c r="L202" s="156">
        <f t="shared" si="55"/>
        <v>500.33632656422185</v>
      </c>
      <c r="M202" s="156">
        <f t="shared" si="55"/>
        <v>456.41956143211962</v>
      </c>
      <c r="N202" s="156">
        <f t="shared" si="55"/>
        <v>491.38280244485674</v>
      </c>
      <c r="O202" s="156">
        <f t="shared" si="55"/>
        <v>519.0620208355748</v>
      </c>
      <c r="P202" s="156">
        <f t="shared" si="55"/>
        <v>510.28616955975002</v>
      </c>
      <c r="Q202" s="156">
        <f t="shared" si="55"/>
        <v>505.10533582652312</v>
      </c>
    </row>
    <row r="203" spans="1:17" ht="12" customHeight="1" x14ac:dyDescent="0.25">
      <c r="A203" s="158" t="s">
        <v>62</v>
      </c>
      <c r="B203" s="157">
        <f t="shared" ref="B203:Q203" si="56">IF(B127=0,0,B127/0.086*1000000/B$5)</f>
        <v>762.17631884147056</v>
      </c>
      <c r="C203" s="157">
        <f t="shared" si="56"/>
        <v>761.98248174634227</v>
      </c>
      <c r="D203" s="157">
        <f t="shared" si="56"/>
        <v>768.0488039769715</v>
      </c>
      <c r="E203" s="157">
        <f t="shared" si="56"/>
        <v>791.10740142793065</v>
      </c>
      <c r="F203" s="157">
        <f t="shared" si="56"/>
        <v>785.2149857995596</v>
      </c>
      <c r="G203" s="157">
        <f t="shared" si="56"/>
        <v>781.67966984525981</v>
      </c>
      <c r="H203" s="157">
        <f t="shared" si="56"/>
        <v>791.54220392315233</v>
      </c>
      <c r="I203" s="157">
        <f t="shared" si="56"/>
        <v>792.25012149029442</v>
      </c>
      <c r="J203" s="157">
        <f t="shared" si="56"/>
        <v>807.65197672525221</v>
      </c>
      <c r="K203" s="157">
        <f t="shared" si="56"/>
        <v>810.19043037545373</v>
      </c>
      <c r="L203" s="157">
        <f t="shared" si="56"/>
        <v>804.06732010283633</v>
      </c>
      <c r="M203" s="157">
        <f t="shared" si="56"/>
        <v>770.77904847466664</v>
      </c>
      <c r="N203" s="157">
        <f t="shared" si="56"/>
        <v>810.92432896607443</v>
      </c>
      <c r="O203" s="157">
        <f t="shared" si="56"/>
        <v>817.60161831284938</v>
      </c>
      <c r="P203" s="157">
        <f t="shared" si="56"/>
        <v>807.75668373444296</v>
      </c>
      <c r="Q203" s="157">
        <f t="shared" si="56"/>
        <v>801.38337301599677</v>
      </c>
    </row>
    <row r="204" spans="1:17" ht="12" customHeight="1" x14ac:dyDescent="0.25">
      <c r="A204" s="23" t="s">
        <v>203</v>
      </c>
      <c r="B204" s="156">
        <f>IF(B128=0,0,B128/0.086*1000000/B$16)</f>
        <v>740.61969977060619</v>
      </c>
      <c r="C204" s="156">
        <f t="shared" ref="C204:Q204" si="57">IF(C128=0,0,C128/0.086*1000000/C$16)</f>
        <v>737.23159664344212</v>
      </c>
      <c r="D204" s="156">
        <f t="shared" si="57"/>
        <v>747.44734196387344</v>
      </c>
      <c r="E204" s="156">
        <f t="shared" si="57"/>
        <v>757.70487768389034</v>
      </c>
      <c r="F204" s="156">
        <f t="shared" si="57"/>
        <v>762.1287788183663</v>
      </c>
      <c r="G204" s="156">
        <f t="shared" si="57"/>
        <v>768.87146195957234</v>
      </c>
      <c r="H204" s="156">
        <f t="shared" si="57"/>
        <v>775.8194134400635</v>
      </c>
      <c r="I204" s="156">
        <f t="shared" si="57"/>
        <v>780.58948584640143</v>
      </c>
      <c r="J204" s="156">
        <f t="shared" si="57"/>
        <v>788.76276857969356</v>
      </c>
      <c r="K204" s="156">
        <f t="shared" si="57"/>
        <v>797.06804533161335</v>
      </c>
      <c r="L204" s="156">
        <f t="shared" si="57"/>
        <v>786.93869748014413</v>
      </c>
      <c r="M204" s="156">
        <f t="shared" si="57"/>
        <v>763.81051187190462</v>
      </c>
      <c r="N204" s="156">
        <f t="shared" si="57"/>
        <v>794.9682612936723</v>
      </c>
      <c r="O204" s="156">
        <f t="shared" si="57"/>
        <v>798.21394583823235</v>
      </c>
      <c r="P204" s="156">
        <f t="shared" si="57"/>
        <v>799.50750466386216</v>
      </c>
      <c r="Q204" s="156">
        <f t="shared" si="57"/>
        <v>791.43956190424069</v>
      </c>
    </row>
    <row r="205" spans="1:17" ht="12" customHeight="1" x14ac:dyDescent="0.25">
      <c r="A205" s="29" t="s">
        <v>140</v>
      </c>
      <c r="B205" s="57">
        <f>IF(B129=0,0,B129/0.086*1000000/B$17)</f>
        <v>820.28812997134082</v>
      </c>
      <c r="C205" s="57">
        <f t="shared" ref="C205:Q205" si="58">IF(C129=0,0,C129/0.086*1000000/C$17)</f>
        <v>824.7335878653206</v>
      </c>
      <c r="D205" s="57">
        <f t="shared" si="58"/>
        <v>836.23633784178321</v>
      </c>
      <c r="E205" s="57">
        <f t="shared" si="58"/>
        <v>887.42089441271526</v>
      </c>
      <c r="F205" s="57">
        <f t="shared" si="58"/>
        <v>875.49042035784043</v>
      </c>
      <c r="G205" s="57">
        <f t="shared" si="58"/>
        <v>837.26455895444565</v>
      </c>
      <c r="H205" s="57">
        <f t="shared" si="58"/>
        <v>866.98229527652484</v>
      </c>
      <c r="I205" s="57">
        <f t="shared" si="58"/>
        <v>861.3874794604717</v>
      </c>
      <c r="J205" s="57">
        <f t="shared" si="58"/>
        <v>915.65672472175038</v>
      </c>
      <c r="K205" s="57">
        <f t="shared" si="58"/>
        <v>891.32752984687397</v>
      </c>
      <c r="L205" s="57">
        <f t="shared" si="58"/>
        <v>979.21885807661045</v>
      </c>
      <c r="M205" s="57">
        <f t="shared" si="58"/>
        <v>849.70482110566752</v>
      </c>
      <c r="N205" s="57">
        <f t="shared" si="58"/>
        <v>1009.2592994178491</v>
      </c>
      <c r="O205" s="57">
        <f t="shared" si="58"/>
        <v>1093.7210296373726</v>
      </c>
      <c r="P205" s="57">
        <f t="shared" si="58"/>
        <v>930.22351968159444</v>
      </c>
      <c r="Q205" s="57">
        <f t="shared" si="58"/>
        <v>985.17171239545405</v>
      </c>
    </row>
    <row r="206" spans="1:17" ht="12" customHeight="1" x14ac:dyDescent="0.25"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</row>
    <row r="207" spans="1:17" ht="12" customHeight="1" x14ac:dyDescent="0.25">
      <c r="A207" s="152" t="s">
        <v>197</v>
      </c>
      <c r="B207" s="168">
        <f>SUM(B208,B211,B213,B222)</f>
        <v>3104.7367235181828</v>
      </c>
      <c r="C207" s="168">
        <f t="shared" ref="C207:Q207" si="59">SUM(C208,C211,C213,C222)</f>
        <v>3109.7585224500094</v>
      </c>
      <c r="D207" s="168">
        <f t="shared" si="59"/>
        <v>3147.2194851086647</v>
      </c>
      <c r="E207" s="168">
        <f t="shared" si="59"/>
        <v>3024.9566399182777</v>
      </c>
      <c r="F207" s="168">
        <f t="shared" si="59"/>
        <v>3292.1251526419742</v>
      </c>
      <c r="G207" s="168">
        <f t="shared" si="59"/>
        <v>3193.7292770316926</v>
      </c>
      <c r="H207" s="168">
        <f t="shared" si="59"/>
        <v>3065.3486242742974</v>
      </c>
      <c r="I207" s="168">
        <f t="shared" si="59"/>
        <v>2799.6486894168097</v>
      </c>
      <c r="J207" s="168">
        <f t="shared" si="59"/>
        <v>2870.8060659619414</v>
      </c>
      <c r="K207" s="168">
        <f t="shared" si="59"/>
        <v>2802.5700214229973</v>
      </c>
      <c r="L207" s="168">
        <f t="shared" si="59"/>
        <v>2897.1334657044404</v>
      </c>
      <c r="M207" s="168">
        <f t="shared" si="59"/>
        <v>2357.3935635494086</v>
      </c>
      <c r="N207" s="168">
        <f t="shared" si="59"/>
        <v>2570.6863406319608</v>
      </c>
      <c r="O207" s="168">
        <f t="shared" si="59"/>
        <v>2661.9474638382439</v>
      </c>
      <c r="P207" s="168">
        <f t="shared" si="59"/>
        <v>2231.4769559245797</v>
      </c>
      <c r="Q207" s="168">
        <f t="shared" si="59"/>
        <v>2305.3537309490989</v>
      </c>
    </row>
    <row r="208" spans="1:17" ht="12" customHeight="1" x14ac:dyDescent="0.25">
      <c r="A208" s="158" t="s">
        <v>65</v>
      </c>
      <c r="B208" s="157">
        <f>SUM(B209:B210)</f>
        <v>2432.5811474099451</v>
      </c>
      <c r="C208" s="157">
        <f t="shared" ref="C208:Q208" si="60">SUM(C209:C210)</f>
        <v>2464.6490386089417</v>
      </c>
      <c r="D208" s="157">
        <f t="shared" si="60"/>
        <v>2463.3397271864856</v>
      </c>
      <c r="E208" s="157">
        <f t="shared" si="60"/>
        <v>2372.8015519881033</v>
      </c>
      <c r="F208" s="157">
        <f t="shared" si="60"/>
        <v>2597.5094067878008</v>
      </c>
      <c r="G208" s="157">
        <f t="shared" si="60"/>
        <v>2503.5826108326337</v>
      </c>
      <c r="H208" s="157">
        <f t="shared" si="60"/>
        <v>2373.4646952730818</v>
      </c>
      <c r="I208" s="157">
        <f t="shared" si="60"/>
        <v>2096.9304890506578</v>
      </c>
      <c r="J208" s="157">
        <f t="shared" si="60"/>
        <v>2188.1153764494011</v>
      </c>
      <c r="K208" s="157">
        <f t="shared" si="60"/>
        <v>2109.5867359364588</v>
      </c>
      <c r="L208" s="157">
        <f t="shared" si="60"/>
        <v>2184.3148062316941</v>
      </c>
      <c r="M208" s="157">
        <f t="shared" si="60"/>
        <v>1688.314786318304</v>
      </c>
      <c r="N208" s="157">
        <f t="shared" si="60"/>
        <v>1827.6720105747713</v>
      </c>
      <c r="O208" s="157">
        <f t="shared" si="60"/>
        <v>1916.5346059860171</v>
      </c>
      <c r="P208" s="157">
        <f t="shared" si="60"/>
        <v>1497.6228750700377</v>
      </c>
      <c r="Q208" s="157">
        <f t="shared" si="60"/>
        <v>1571.6942005315868</v>
      </c>
    </row>
    <row r="209" spans="1:17" ht="12" customHeight="1" x14ac:dyDescent="0.25">
      <c r="A209" s="23" t="s">
        <v>161</v>
      </c>
      <c r="B209" s="156">
        <f>IF(B152=0,0,B152*1000000/B$7)</f>
        <v>2432.5811474099451</v>
      </c>
      <c r="C209" s="156">
        <f t="shared" ref="C209:Q210" si="61">IF(C152=0,0,C152*1000000/C$7)</f>
        <v>2464.6490386089417</v>
      </c>
      <c r="D209" s="156">
        <f t="shared" si="61"/>
        <v>2463.3397271864856</v>
      </c>
      <c r="E209" s="156">
        <f t="shared" si="61"/>
        <v>2372.8015519881033</v>
      </c>
      <c r="F209" s="156">
        <f t="shared" si="61"/>
        <v>2597.5094067878008</v>
      </c>
      <c r="G209" s="156">
        <f t="shared" si="61"/>
        <v>2503.5826108326337</v>
      </c>
      <c r="H209" s="156">
        <f t="shared" si="61"/>
        <v>2373.4646952730818</v>
      </c>
      <c r="I209" s="156">
        <f t="shared" si="61"/>
        <v>2096.9304890506578</v>
      </c>
      <c r="J209" s="156">
        <f t="shared" si="61"/>
        <v>2188.1153764494011</v>
      </c>
      <c r="K209" s="156">
        <f t="shared" si="61"/>
        <v>2109.5867359364588</v>
      </c>
      <c r="L209" s="156">
        <f t="shared" si="61"/>
        <v>2184.3148062316941</v>
      </c>
      <c r="M209" s="156">
        <f t="shared" si="61"/>
        <v>1688.314786318304</v>
      </c>
      <c r="N209" s="156">
        <f t="shared" si="61"/>
        <v>1827.6720105747713</v>
      </c>
      <c r="O209" s="156">
        <f t="shared" si="61"/>
        <v>1916.5346059860171</v>
      </c>
      <c r="P209" s="156">
        <f t="shared" si="61"/>
        <v>1497.6228750700377</v>
      </c>
      <c r="Q209" s="156">
        <f t="shared" si="61"/>
        <v>1571.6942005315868</v>
      </c>
    </row>
    <row r="210" spans="1:17" ht="12" customHeight="1" x14ac:dyDescent="0.25">
      <c r="A210" s="23" t="s">
        <v>60</v>
      </c>
      <c r="B210" s="156">
        <f>IF(B153=0,0,B153*1000000/B$7)</f>
        <v>0</v>
      </c>
      <c r="C210" s="156">
        <f t="shared" si="61"/>
        <v>0</v>
      </c>
      <c r="D210" s="156">
        <f t="shared" si="61"/>
        <v>0</v>
      </c>
      <c r="E210" s="156">
        <f t="shared" si="61"/>
        <v>0</v>
      </c>
      <c r="F210" s="156">
        <f t="shared" si="61"/>
        <v>0</v>
      </c>
      <c r="G210" s="156">
        <f t="shared" si="61"/>
        <v>0</v>
      </c>
      <c r="H210" s="156">
        <f t="shared" si="61"/>
        <v>0</v>
      </c>
      <c r="I210" s="156">
        <f t="shared" si="61"/>
        <v>0</v>
      </c>
      <c r="J210" s="156">
        <f t="shared" si="61"/>
        <v>0</v>
      </c>
      <c r="K210" s="156">
        <f t="shared" si="61"/>
        <v>0</v>
      </c>
      <c r="L210" s="156">
        <f t="shared" si="61"/>
        <v>0</v>
      </c>
      <c r="M210" s="156">
        <f t="shared" si="61"/>
        <v>0</v>
      </c>
      <c r="N210" s="156">
        <f t="shared" si="61"/>
        <v>0</v>
      </c>
      <c r="O210" s="156">
        <f t="shared" si="61"/>
        <v>0</v>
      </c>
      <c r="P210" s="156">
        <f t="shared" si="61"/>
        <v>0</v>
      </c>
      <c r="Q210" s="156">
        <f t="shared" si="61"/>
        <v>0</v>
      </c>
    </row>
    <row r="211" spans="1:17" ht="12" customHeight="1" x14ac:dyDescent="0.25">
      <c r="A211" s="158" t="s">
        <v>112</v>
      </c>
      <c r="B211" s="157">
        <f>B212</f>
        <v>0</v>
      </c>
      <c r="C211" s="157">
        <f t="shared" ref="C211:Q211" si="62">C212</f>
        <v>0</v>
      </c>
      <c r="D211" s="157">
        <f t="shared" si="62"/>
        <v>0</v>
      </c>
      <c r="E211" s="157">
        <f t="shared" si="62"/>
        <v>0</v>
      </c>
      <c r="F211" s="157">
        <f t="shared" si="62"/>
        <v>0</v>
      </c>
      <c r="G211" s="157">
        <f t="shared" si="62"/>
        <v>0</v>
      </c>
      <c r="H211" s="157">
        <f t="shared" si="62"/>
        <v>0</v>
      </c>
      <c r="I211" s="157">
        <f t="shared" si="62"/>
        <v>0</v>
      </c>
      <c r="J211" s="157">
        <f t="shared" si="62"/>
        <v>0</v>
      </c>
      <c r="K211" s="157">
        <f t="shared" si="62"/>
        <v>0</v>
      </c>
      <c r="L211" s="157">
        <f t="shared" si="62"/>
        <v>0</v>
      </c>
      <c r="M211" s="157">
        <f t="shared" si="62"/>
        <v>0</v>
      </c>
      <c r="N211" s="157">
        <f t="shared" si="62"/>
        <v>0</v>
      </c>
      <c r="O211" s="157">
        <f t="shared" si="62"/>
        <v>0</v>
      </c>
      <c r="P211" s="157">
        <f t="shared" si="62"/>
        <v>0</v>
      </c>
      <c r="Q211" s="157">
        <f t="shared" si="62"/>
        <v>0</v>
      </c>
    </row>
    <row r="212" spans="1:17" ht="12" customHeight="1" x14ac:dyDescent="0.25">
      <c r="A212" s="23" t="s">
        <v>60</v>
      </c>
      <c r="B212" s="156">
        <f>IF(B155=0,0,B155*1000000/B$5)</f>
        <v>0</v>
      </c>
      <c r="C212" s="156">
        <f t="shared" ref="C212:Q213" si="63">IF(C155=0,0,C155*1000000/C$5)</f>
        <v>0</v>
      </c>
      <c r="D212" s="156">
        <f t="shared" si="63"/>
        <v>0</v>
      </c>
      <c r="E212" s="156">
        <f t="shared" si="63"/>
        <v>0</v>
      </c>
      <c r="F212" s="156">
        <f t="shared" si="63"/>
        <v>0</v>
      </c>
      <c r="G212" s="156">
        <f t="shared" si="63"/>
        <v>0</v>
      </c>
      <c r="H212" s="156">
        <f t="shared" si="63"/>
        <v>0</v>
      </c>
      <c r="I212" s="156">
        <f t="shared" si="63"/>
        <v>0</v>
      </c>
      <c r="J212" s="156">
        <f t="shared" si="63"/>
        <v>0</v>
      </c>
      <c r="K212" s="156">
        <f t="shared" si="63"/>
        <v>0</v>
      </c>
      <c r="L212" s="156">
        <f t="shared" si="63"/>
        <v>0</v>
      </c>
      <c r="M212" s="156">
        <f t="shared" si="63"/>
        <v>0</v>
      </c>
      <c r="N212" s="156">
        <f t="shared" si="63"/>
        <v>0</v>
      </c>
      <c r="O212" s="156">
        <f t="shared" si="63"/>
        <v>0</v>
      </c>
      <c r="P212" s="156">
        <f t="shared" si="63"/>
        <v>0</v>
      </c>
      <c r="Q212" s="156">
        <f t="shared" si="63"/>
        <v>0</v>
      </c>
    </row>
    <row r="213" spans="1:17" ht="12" customHeight="1" x14ac:dyDescent="0.25">
      <c r="A213" s="158" t="s">
        <v>63</v>
      </c>
      <c r="B213" s="157">
        <f>IF(B156=0,0,B156*1000000/B$5)</f>
        <v>432.36332254931733</v>
      </c>
      <c r="C213" s="157">
        <f t="shared" si="63"/>
        <v>412.87989461394687</v>
      </c>
      <c r="D213" s="157">
        <f t="shared" si="63"/>
        <v>435.78965731813423</v>
      </c>
      <c r="E213" s="157">
        <f t="shared" si="63"/>
        <v>411.58973450541646</v>
      </c>
      <c r="F213" s="157">
        <f t="shared" si="63"/>
        <v>439.18991722250581</v>
      </c>
      <c r="G213" s="157">
        <f t="shared" si="63"/>
        <v>430.1856117418854</v>
      </c>
      <c r="H213" s="157">
        <f t="shared" si="63"/>
        <v>428.20728027147641</v>
      </c>
      <c r="I213" s="157">
        <f t="shared" si="63"/>
        <v>431.23677861081325</v>
      </c>
      <c r="J213" s="157">
        <f t="shared" si="63"/>
        <v>413.01946569415901</v>
      </c>
      <c r="K213" s="157">
        <f t="shared" si="63"/>
        <v>418.73781904330269</v>
      </c>
      <c r="L213" s="157">
        <f t="shared" si="63"/>
        <v>428.08571756939881</v>
      </c>
      <c r="M213" s="157">
        <f t="shared" si="63"/>
        <v>391.40821469574388</v>
      </c>
      <c r="N213" s="157">
        <f t="shared" si="63"/>
        <v>454.29768966279249</v>
      </c>
      <c r="O213" s="157">
        <f t="shared" si="63"/>
        <v>453.97853639052863</v>
      </c>
      <c r="P213" s="157">
        <f t="shared" si="63"/>
        <v>442.75521494601981</v>
      </c>
      <c r="Q213" s="157">
        <f t="shared" si="63"/>
        <v>443.11097218408071</v>
      </c>
    </row>
    <row r="214" spans="1:17" ht="12" customHeight="1" x14ac:dyDescent="0.25">
      <c r="A214" s="167" t="s">
        <v>160</v>
      </c>
      <c r="B214" s="132">
        <f>IF(B157=0,0,B157*1000000/B$11)</f>
        <v>503.80830326669582</v>
      </c>
      <c r="C214" s="132">
        <f t="shared" ref="C214:Q214" si="64">IF(C157=0,0,C157*1000000/C$11)</f>
        <v>489.26340680816833</v>
      </c>
      <c r="D214" s="132">
        <f t="shared" si="64"/>
        <v>493.39493866292111</v>
      </c>
      <c r="E214" s="132">
        <f t="shared" si="64"/>
        <v>481.5776446306287</v>
      </c>
      <c r="F214" s="132">
        <f t="shared" si="64"/>
        <v>487.14406479291779</v>
      </c>
      <c r="G214" s="132">
        <f t="shared" si="64"/>
        <v>481.50073037800371</v>
      </c>
      <c r="H214" s="132">
        <f t="shared" si="64"/>
        <v>477.21215367335896</v>
      </c>
      <c r="I214" s="132">
        <f t="shared" si="64"/>
        <v>466.66685033775582</v>
      </c>
      <c r="J214" s="132">
        <f t="shared" si="64"/>
        <v>467.08613055012211</v>
      </c>
      <c r="K214" s="132">
        <f t="shared" si="64"/>
        <v>474.80936756316765</v>
      </c>
      <c r="L214" s="132">
        <f t="shared" si="64"/>
        <v>458.92977091468049</v>
      </c>
      <c r="M214" s="132">
        <f t="shared" si="64"/>
        <v>420.19663110136582</v>
      </c>
      <c r="N214" s="132">
        <f t="shared" si="64"/>
        <v>483.03145768478413</v>
      </c>
      <c r="O214" s="132">
        <f t="shared" si="64"/>
        <v>480.51959087414383</v>
      </c>
      <c r="P214" s="132">
        <f t="shared" si="64"/>
        <v>471.66338517213069</v>
      </c>
      <c r="Q214" s="132">
        <f t="shared" si="64"/>
        <v>465.98815077964673</v>
      </c>
    </row>
    <row r="215" spans="1:17" ht="12" customHeight="1" x14ac:dyDescent="0.25">
      <c r="A215" s="167" t="s">
        <v>159</v>
      </c>
      <c r="B215" s="132">
        <f>IF(B158=0,0,B158*1000000/B$12)</f>
        <v>321.4296974841555</v>
      </c>
      <c r="C215" s="132">
        <f t="shared" ref="C215:Q217" si="65">IF(C158=0,0,C158*1000000/C$12)</f>
        <v>318.02121442531745</v>
      </c>
      <c r="D215" s="132">
        <f t="shared" si="65"/>
        <v>320.70671013089418</v>
      </c>
      <c r="E215" s="132">
        <f t="shared" si="65"/>
        <v>313.02546900989802</v>
      </c>
      <c r="F215" s="132">
        <f t="shared" si="65"/>
        <v>316.64364211538708</v>
      </c>
      <c r="G215" s="132">
        <f t="shared" si="65"/>
        <v>312.97547474570018</v>
      </c>
      <c r="H215" s="132">
        <f t="shared" si="65"/>
        <v>310.18789988767782</v>
      </c>
      <c r="I215" s="132">
        <f t="shared" si="65"/>
        <v>303.33345271954488</v>
      </c>
      <c r="J215" s="132">
        <f t="shared" si="65"/>
        <v>303.60598485758754</v>
      </c>
      <c r="K215" s="132">
        <f t="shared" si="65"/>
        <v>308.62608891605782</v>
      </c>
      <c r="L215" s="132">
        <f t="shared" si="65"/>
        <v>298.30435109454635</v>
      </c>
      <c r="M215" s="132">
        <f t="shared" si="65"/>
        <v>273.12781021589166</v>
      </c>
      <c r="N215" s="132">
        <f t="shared" si="65"/>
        <v>323.63107664880943</v>
      </c>
      <c r="O215" s="132">
        <f t="shared" si="65"/>
        <v>312.33773406819824</v>
      </c>
      <c r="P215" s="132">
        <f t="shared" si="65"/>
        <v>306.58120036188933</v>
      </c>
      <c r="Q215" s="132">
        <f t="shared" si="65"/>
        <v>302.8922980067743</v>
      </c>
    </row>
    <row r="216" spans="1:17" ht="12" customHeight="1" x14ac:dyDescent="0.25">
      <c r="A216" s="166" t="s">
        <v>203</v>
      </c>
      <c r="B216" s="165">
        <f>IF(B159=0,0,B159*1000000/B$12)</f>
        <v>321.4296974841555</v>
      </c>
      <c r="C216" s="165">
        <f t="shared" si="65"/>
        <v>318.02121442531745</v>
      </c>
      <c r="D216" s="165">
        <f t="shared" si="65"/>
        <v>320.70671013089418</v>
      </c>
      <c r="E216" s="165">
        <f t="shared" si="65"/>
        <v>313.02546900989802</v>
      </c>
      <c r="F216" s="165">
        <f t="shared" si="65"/>
        <v>316.64364211538708</v>
      </c>
      <c r="G216" s="165">
        <f t="shared" si="65"/>
        <v>312.97547474570018</v>
      </c>
      <c r="H216" s="165">
        <f t="shared" si="65"/>
        <v>310.18789988767782</v>
      </c>
      <c r="I216" s="165">
        <f t="shared" si="65"/>
        <v>303.33345271954488</v>
      </c>
      <c r="J216" s="165">
        <f t="shared" si="65"/>
        <v>303.60598485758754</v>
      </c>
      <c r="K216" s="165">
        <f t="shared" si="65"/>
        <v>308.62608891605782</v>
      </c>
      <c r="L216" s="165">
        <f t="shared" si="65"/>
        <v>298.30435109454635</v>
      </c>
      <c r="M216" s="165">
        <f t="shared" si="65"/>
        <v>273.12781021589166</v>
      </c>
      <c r="N216" s="165">
        <f t="shared" si="65"/>
        <v>323.63107664880943</v>
      </c>
      <c r="O216" s="165">
        <f t="shared" si="65"/>
        <v>312.33773406819824</v>
      </c>
      <c r="P216" s="165">
        <f t="shared" si="65"/>
        <v>306.58120036188933</v>
      </c>
      <c r="Q216" s="165">
        <f t="shared" si="65"/>
        <v>302.8922980067743</v>
      </c>
    </row>
    <row r="217" spans="1:17" ht="12" customHeight="1" x14ac:dyDescent="0.25">
      <c r="A217" s="147" t="s">
        <v>59</v>
      </c>
      <c r="B217" s="164">
        <f>IF(B160=0,0,B160*1000000/B$12)</f>
        <v>0</v>
      </c>
      <c r="C217" s="164">
        <f t="shared" si="65"/>
        <v>0</v>
      </c>
      <c r="D217" s="164">
        <f t="shared" si="65"/>
        <v>0</v>
      </c>
      <c r="E217" s="164">
        <f t="shared" si="65"/>
        <v>0</v>
      </c>
      <c r="F217" s="164">
        <f t="shared" si="65"/>
        <v>0</v>
      </c>
      <c r="G217" s="164">
        <f t="shared" si="65"/>
        <v>0</v>
      </c>
      <c r="H217" s="164">
        <f t="shared" si="65"/>
        <v>0</v>
      </c>
      <c r="I217" s="164">
        <f t="shared" si="65"/>
        <v>0</v>
      </c>
      <c r="J217" s="164">
        <f t="shared" si="65"/>
        <v>0</v>
      </c>
      <c r="K217" s="164">
        <f t="shared" si="65"/>
        <v>0</v>
      </c>
      <c r="L217" s="164">
        <f t="shared" si="65"/>
        <v>0</v>
      </c>
      <c r="M217" s="164">
        <f t="shared" si="65"/>
        <v>0</v>
      </c>
      <c r="N217" s="164">
        <f t="shared" si="65"/>
        <v>0</v>
      </c>
      <c r="O217" s="164">
        <f t="shared" si="65"/>
        <v>0</v>
      </c>
      <c r="P217" s="164">
        <f t="shared" si="65"/>
        <v>0</v>
      </c>
      <c r="Q217" s="164">
        <f t="shared" si="65"/>
        <v>0</v>
      </c>
    </row>
    <row r="218" spans="1:17" ht="12" customHeight="1" x14ac:dyDescent="0.25">
      <c r="A218" s="163" t="s">
        <v>142</v>
      </c>
      <c r="B218" s="162">
        <f>IF(B161=0,0,B161*1000000/B$13)</f>
        <v>0</v>
      </c>
      <c r="C218" s="162">
        <f t="shared" ref="C218:Q218" si="66">IF(C161=0,0,C161*1000000/C$13)</f>
        <v>0</v>
      </c>
      <c r="D218" s="162">
        <f t="shared" si="66"/>
        <v>0</v>
      </c>
      <c r="E218" s="162">
        <f t="shared" si="66"/>
        <v>0</v>
      </c>
      <c r="F218" s="162">
        <f t="shared" si="66"/>
        <v>0</v>
      </c>
      <c r="G218" s="162">
        <f t="shared" si="66"/>
        <v>0</v>
      </c>
      <c r="H218" s="162">
        <f t="shared" si="66"/>
        <v>0</v>
      </c>
      <c r="I218" s="162">
        <f t="shared" si="66"/>
        <v>0</v>
      </c>
      <c r="J218" s="162">
        <f t="shared" si="66"/>
        <v>0</v>
      </c>
      <c r="K218" s="162">
        <f t="shared" si="66"/>
        <v>0</v>
      </c>
      <c r="L218" s="162">
        <f t="shared" si="66"/>
        <v>0</v>
      </c>
      <c r="M218" s="162">
        <f t="shared" si="66"/>
        <v>0</v>
      </c>
      <c r="N218" s="162">
        <f t="shared" si="66"/>
        <v>0</v>
      </c>
      <c r="O218" s="162">
        <f t="shared" si="66"/>
        <v>0</v>
      </c>
      <c r="P218" s="162">
        <f t="shared" si="66"/>
        <v>0</v>
      </c>
      <c r="Q218" s="162">
        <f t="shared" si="66"/>
        <v>0</v>
      </c>
    </row>
    <row r="219" spans="1:17" ht="12" customHeight="1" x14ac:dyDescent="0.25">
      <c r="A219" s="161" t="s">
        <v>141</v>
      </c>
      <c r="B219" s="160">
        <f>IF(B162=0,0,B162*1000000/B$14)</f>
        <v>0</v>
      </c>
      <c r="C219" s="160">
        <f t="shared" ref="C219:Q221" si="67">IF(C162=0,0,C162*1000000/C$14)</f>
        <v>0</v>
      </c>
      <c r="D219" s="160">
        <f t="shared" si="67"/>
        <v>0</v>
      </c>
      <c r="E219" s="160">
        <f t="shared" si="67"/>
        <v>0</v>
      </c>
      <c r="F219" s="160">
        <f t="shared" si="67"/>
        <v>0</v>
      </c>
      <c r="G219" s="160">
        <f t="shared" si="67"/>
        <v>0</v>
      </c>
      <c r="H219" s="160">
        <f t="shared" si="67"/>
        <v>0</v>
      </c>
      <c r="I219" s="160">
        <f t="shared" si="67"/>
        <v>0</v>
      </c>
      <c r="J219" s="160">
        <f t="shared" si="67"/>
        <v>0</v>
      </c>
      <c r="K219" s="160">
        <f t="shared" si="67"/>
        <v>0</v>
      </c>
      <c r="L219" s="160">
        <f t="shared" si="67"/>
        <v>0</v>
      </c>
      <c r="M219" s="160">
        <f t="shared" si="67"/>
        <v>0</v>
      </c>
      <c r="N219" s="160">
        <f t="shared" si="67"/>
        <v>0</v>
      </c>
      <c r="O219" s="160">
        <f t="shared" si="67"/>
        <v>0</v>
      </c>
      <c r="P219" s="160">
        <f t="shared" si="67"/>
        <v>0</v>
      </c>
      <c r="Q219" s="160">
        <f t="shared" si="67"/>
        <v>0</v>
      </c>
    </row>
    <row r="220" spans="1:17" ht="12" customHeight="1" x14ac:dyDescent="0.25">
      <c r="A220" s="148" t="s">
        <v>60</v>
      </c>
      <c r="B220" s="156">
        <f>IF(B163=0,0,B163*1000000/B$14)</f>
        <v>0</v>
      </c>
      <c r="C220" s="156">
        <f t="shared" si="67"/>
        <v>0</v>
      </c>
      <c r="D220" s="156">
        <f t="shared" si="67"/>
        <v>0</v>
      </c>
      <c r="E220" s="156">
        <f t="shared" si="67"/>
        <v>0</v>
      </c>
      <c r="F220" s="156">
        <f t="shared" si="67"/>
        <v>0</v>
      </c>
      <c r="G220" s="156">
        <f t="shared" si="67"/>
        <v>0</v>
      </c>
      <c r="H220" s="156">
        <f t="shared" si="67"/>
        <v>0</v>
      </c>
      <c r="I220" s="156">
        <f t="shared" si="67"/>
        <v>0</v>
      </c>
      <c r="J220" s="156">
        <f t="shared" si="67"/>
        <v>0</v>
      </c>
      <c r="K220" s="156">
        <f t="shared" si="67"/>
        <v>0</v>
      </c>
      <c r="L220" s="156">
        <f t="shared" si="67"/>
        <v>0</v>
      </c>
      <c r="M220" s="156">
        <f t="shared" si="67"/>
        <v>0</v>
      </c>
      <c r="N220" s="156">
        <f t="shared" si="67"/>
        <v>0</v>
      </c>
      <c r="O220" s="156">
        <f t="shared" si="67"/>
        <v>0</v>
      </c>
      <c r="P220" s="156">
        <f t="shared" si="67"/>
        <v>0</v>
      </c>
      <c r="Q220" s="156">
        <f t="shared" si="67"/>
        <v>0</v>
      </c>
    </row>
    <row r="221" spans="1:17" ht="12" customHeight="1" x14ac:dyDescent="0.25">
      <c r="A221" s="148" t="s">
        <v>59</v>
      </c>
      <c r="B221" s="156">
        <f>IF(B164=0,0,B164*1000000/B$14)</f>
        <v>0</v>
      </c>
      <c r="C221" s="156">
        <f t="shared" si="67"/>
        <v>0</v>
      </c>
      <c r="D221" s="156">
        <f t="shared" si="67"/>
        <v>0</v>
      </c>
      <c r="E221" s="156">
        <f t="shared" si="67"/>
        <v>0</v>
      </c>
      <c r="F221" s="156">
        <f t="shared" si="67"/>
        <v>0</v>
      </c>
      <c r="G221" s="156">
        <f t="shared" si="67"/>
        <v>0</v>
      </c>
      <c r="H221" s="156">
        <f t="shared" si="67"/>
        <v>0</v>
      </c>
      <c r="I221" s="156">
        <f t="shared" si="67"/>
        <v>0</v>
      </c>
      <c r="J221" s="156">
        <f t="shared" si="67"/>
        <v>0</v>
      </c>
      <c r="K221" s="156">
        <f t="shared" si="67"/>
        <v>0</v>
      </c>
      <c r="L221" s="156">
        <f t="shared" si="67"/>
        <v>0</v>
      </c>
      <c r="M221" s="156">
        <f t="shared" si="67"/>
        <v>0</v>
      </c>
      <c r="N221" s="156">
        <f t="shared" si="67"/>
        <v>0</v>
      </c>
      <c r="O221" s="156">
        <f t="shared" si="67"/>
        <v>0</v>
      </c>
      <c r="P221" s="156">
        <f t="shared" si="67"/>
        <v>0</v>
      </c>
      <c r="Q221" s="156">
        <f t="shared" si="67"/>
        <v>0</v>
      </c>
    </row>
    <row r="222" spans="1:17" ht="12" customHeight="1" x14ac:dyDescent="0.25">
      <c r="A222" s="158" t="s">
        <v>62</v>
      </c>
      <c r="B222" s="157">
        <f>IF(B165=0,0,B165*1000000/B$5)</f>
        <v>239.79225355892072</v>
      </c>
      <c r="C222" s="157">
        <f t="shared" ref="C222:Q222" si="68">IF(C165=0,0,C165*1000000/C$5)</f>
        <v>232.22958922712101</v>
      </c>
      <c r="D222" s="157">
        <f t="shared" si="68"/>
        <v>248.09010060404509</v>
      </c>
      <c r="E222" s="157">
        <f t="shared" si="68"/>
        <v>240.56535342475811</v>
      </c>
      <c r="F222" s="157">
        <f t="shared" si="68"/>
        <v>255.42582863166743</v>
      </c>
      <c r="G222" s="157">
        <f t="shared" si="68"/>
        <v>259.9610544571733</v>
      </c>
      <c r="H222" s="157">
        <f t="shared" si="68"/>
        <v>263.6766487297391</v>
      </c>
      <c r="I222" s="157">
        <f t="shared" si="68"/>
        <v>271.48142175533843</v>
      </c>
      <c r="J222" s="157">
        <f t="shared" si="68"/>
        <v>269.67122381838129</v>
      </c>
      <c r="K222" s="157">
        <f t="shared" si="68"/>
        <v>274.24546644323573</v>
      </c>
      <c r="L222" s="157">
        <f t="shared" si="68"/>
        <v>284.73294190334747</v>
      </c>
      <c r="M222" s="157">
        <f t="shared" si="68"/>
        <v>277.67056253536055</v>
      </c>
      <c r="N222" s="157">
        <f t="shared" si="68"/>
        <v>288.71664039439719</v>
      </c>
      <c r="O222" s="157">
        <f t="shared" si="68"/>
        <v>291.43432146169829</v>
      </c>
      <c r="P222" s="157">
        <f t="shared" si="68"/>
        <v>291.09886590852199</v>
      </c>
      <c r="Q222" s="157">
        <f t="shared" si="68"/>
        <v>290.54855823343144</v>
      </c>
    </row>
    <row r="223" spans="1:17" ht="12" customHeight="1" x14ac:dyDescent="0.25">
      <c r="A223" s="23" t="s">
        <v>203</v>
      </c>
      <c r="B223" s="156">
        <f>IF(B166=0,0,B166*1000000/B$16)</f>
        <v>328.74336634667515</v>
      </c>
      <c r="C223" s="156">
        <f t="shared" ref="C223:Q223" si="69">IF(C166=0,0,C166*1000000/C$16)</f>
        <v>323.82778144951772</v>
      </c>
      <c r="D223" s="156">
        <f t="shared" si="69"/>
        <v>323.04542592132412</v>
      </c>
      <c r="E223" s="156">
        <f t="shared" si="69"/>
        <v>323.99592665745598</v>
      </c>
      <c r="F223" s="156">
        <f t="shared" si="69"/>
        <v>320.7460741335222</v>
      </c>
      <c r="G223" s="156">
        <f t="shared" si="69"/>
        <v>319.86286016429034</v>
      </c>
      <c r="H223" s="156">
        <f t="shared" si="69"/>
        <v>318.63062119832506</v>
      </c>
      <c r="I223" s="156">
        <f t="shared" si="69"/>
        <v>317.26919895881031</v>
      </c>
      <c r="J223" s="156">
        <f t="shared" si="69"/>
        <v>316.83466776010687</v>
      </c>
      <c r="K223" s="156">
        <f t="shared" si="69"/>
        <v>318.59946271177932</v>
      </c>
      <c r="L223" s="156">
        <f t="shared" si="69"/>
        <v>312.57787644706656</v>
      </c>
      <c r="M223" s="156">
        <f t="shared" si="69"/>
        <v>302.18673024630158</v>
      </c>
      <c r="N223" s="156">
        <f t="shared" si="69"/>
        <v>311.94392220853229</v>
      </c>
      <c r="O223" s="156">
        <f t="shared" si="69"/>
        <v>311.89732746789599</v>
      </c>
      <c r="P223" s="156">
        <f t="shared" si="69"/>
        <v>310.70684102726034</v>
      </c>
      <c r="Q223" s="156">
        <f t="shared" si="69"/>
        <v>306.26859788132896</v>
      </c>
    </row>
    <row r="224" spans="1:17" ht="12" customHeight="1" x14ac:dyDescent="0.25">
      <c r="A224" s="29" t="s">
        <v>140</v>
      </c>
      <c r="B224" s="57">
        <f>IF(B167=0,0,B167*1000000/B$17)</f>
        <v>0</v>
      </c>
      <c r="C224" s="57">
        <f t="shared" ref="C224:Q224" si="70">IF(C167=0,0,C167*1000000/C$17)</f>
        <v>0</v>
      </c>
      <c r="D224" s="57">
        <f t="shared" si="70"/>
        <v>0</v>
      </c>
      <c r="E224" s="57">
        <f t="shared" si="70"/>
        <v>0</v>
      </c>
      <c r="F224" s="57">
        <f t="shared" si="70"/>
        <v>0</v>
      </c>
      <c r="G224" s="57">
        <f t="shared" si="70"/>
        <v>0</v>
      </c>
      <c r="H224" s="57">
        <f t="shared" si="70"/>
        <v>0</v>
      </c>
      <c r="I224" s="57">
        <f t="shared" si="70"/>
        <v>0</v>
      </c>
      <c r="J224" s="57">
        <f t="shared" si="70"/>
        <v>0</v>
      </c>
      <c r="K224" s="57">
        <f t="shared" si="70"/>
        <v>0</v>
      </c>
      <c r="L224" s="57">
        <f t="shared" si="70"/>
        <v>0</v>
      </c>
      <c r="M224" s="57">
        <f t="shared" si="70"/>
        <v>0</v>
      </c>
      <c r="N224" s="57">
        <f t="shared" si="70"/>
        <v>0</v>
      </c>
      <c r="O224" s="57">
        <f t="shared" si="70"/>
        <v>0</v>
      </c>
      <c r="P224" s="57">
        <f t="shared" si="70"/>
        <v>0</v>
      </c>
      <c r="Q224" s="57">
        <f t="shared" si="70"/>
        <v>0</v>
      </c>
    </row>
    <row r="226" spans="1:17" ht="12" customHeight="1" x14ac:dyDescent="0.25">
      <c r="A226" s="152" t="s">
        <v>196</v>
      </c>
      <c r="B226" s="184">
        <f>B169/RES_summary!B$19</f>
        <v>180.78359125845336</v>
      </c>
      <c r="C226" s="184">
        <f>C169/RES_summary!C$19</f>
        <v>181.29472937389292</v>
      </c>
      <c r="D226" s="184">
        <f>D169/RES_summary!D$19</f>
        <v>181.49215367695973</v>
      </c>
      <c r="E226" s="184">
        <f>E169/RES_summary!E$19</f>
        <v>176.01806422844663</v>
      </c>
      <c r="F226" s="184">
        <f>F169/RES_summary!F$19</f>
        <v>188.24441747448054</v>
      </c>
      <c r="G226" s="184">
        <f>G169/RES_summary!G$19</f>
        <v>181.07341412387299</v>
      </c>
      <c r="H226" s="184">
        <f>H169/RES_summary!H$19</f>
        <v>173.32253715630515</v>
      </c>
      <c r="I226" s="184">
        <f>I169/RES_summary!I$19</f>
        <v>156.94122541201159</v>
      </c>
      <c r="J226" s="184">
        <f>J169/RES_summary!J$19</f>
        <v>161.50800456055501</v>
      </c>
      <c r="K226" s="184">
        <f>K169/RES_summary!K$19</f>
        <v>156.13761531603947</v>
      </c>
      <c r="L226" s="184">
        <f>L169/RES_summary!L$19</f>
        <v>160.35937435848976</v>
      </c>
      <c r="M226" s="184">
        <f>M169/RES_summary!M$19</f>
        <v>128.62014254039428</v>
      </c>
      <c r="N226" s="184">
        <f>N169/RES_summary!N$19</f>
        <v>141.21496971408786</v>
      </c>
      <c r="O226" s="184">
        <f>O169/RES_summary!O$19</f>
        <v>146.23810960001867</v>
      </c>
      <c r="P226" s="184">
        <f>P169/RES_summary!P$19</f>
        <v>120.44691696091228</v>
      </c>
      <c r="Q226" s="184">
        <f>Q169/RES_summary!Q$19</f>
        <v>123.98342734039703</v>
      </c>
    </row>
    <row r="227" spans="1:17" ht="12" customHeight="1" x14ac:dyDescent="0.25">
      <c r="A227" s="158" t="s">
        <v>65</v>
      </c>
      <c r="B227" s="178">
        <f>B170/RES_summary!B$19</f>
        <v>136.77357870986168</v>
      </c>
      <c r="C227" s="178">
        <f>C170/RES_summary!C$19</f>
        <v>138.32242132321167</v>
      </c>
      <c r="D227" s="178">
        <f>D170/RES_summary!D$19</f>
        <v>138.02294208974115</v>
      </c>
      <c r="E227" s="178">
        <f>E170/RES_summary!E$19</f>
        <v>133.15607022511725</v>
      </c>
      <c r="F227" s="178">
        <f>F170/RES_summary!F$19</f>
        <v>145.06014704375698</v>
      </c>
      <c r="G227" s="178">
        <f>G170/RES_summary!G$19</f>
        <v>138.54315649775822</v>
      </c>
      <c r="H227" s="178">
        <f>H170/RES_summary!H$19</f>
        <v>131.1000903214192</v>
      </c>
      <c r="I227" s="178">
        <f>I170/RES_summary!I$19</f>
        <v>115.31961579974261</v>
      </c>
      <c r="J227" s="178">
        <f>J170/RES_summary!J$19</f>
        <v>120.13441350159513</v>
      </c>
      <c r="K227" s="178">
        <f>K170/RES_summary!K$19</f>
        <v>114.7008834635582</v>
      </c>
      <c r="L227" s="178">
        <f>L170/RES_summary!L$19</f>
        <v>119.46771765805796</v>
      </c>
      <c r="M227" s="178">
        <f>M170/RES_summary!M$19</f>
        <v>90.771228859237567</v>
      </c>
      <c r="N227" s="178">
        <f>N170/RES_summary!N$19</f>
        <v>99.438121715298976</v>
      </c>
      <c r="O227" s="178">
        <f>O170/RES_summary!O$19</f>
        <v>104.65787956445809</v>
      </c>
      <c r="P227" s="178">
        <f>P170/RES_summary!P$19</f>
        <v>79.903427735490354</v>
      </c>
      <c r="Q227" s="178">
        <f>Q170/RES_summary!Q$19</f>
        <v>84.056423017349289</v>
      </c>
    </row>
    <row r="228" spans="1:17" ht="12" customHeight="1" x14ac:dyDescent="0.25">
      <c r="A228" s="23" t="s">
        <v>161</v>
      </c>
      <c r="B228" s="177">
        <f>B171/RES_summary!B$19</f>
        <v>135.08597828429902</v>
      </c>
      <c r="C228" s="177">
        <f>C171/RES_summary!C$19</f>
        <v>136.52340544971358</v>
      </c>
      <c r="D228" s="177">
        <f>D171/RES_summary!D$19</f>
        <v>136.06618792805844</v>
      </c>
      <c r="E228" s="177">
        <f>E171/RES_summary!E$19</f>
        <v>130.66262202169534</v>
      </c>
      <c r="F228" s="177">
        <f>F171/RES_summary!F$19</f>
        <v>142.54774647202467</v>
      </c>
      <c r="G228" s="177">
        <f>G171/RES_summary!G$19</f>
        <v>137.01363156567547</v>
      </c>
      <c r="H228" s="177">
        <f>H171/RES_summary!H$19</f>
        <v>129.27603019377378</v>
      </c>
      <c r="I228" s="177">
        <f>I171/RES_summary!I$19</f>
        <v>113.70452918237025</v>
      </c>
      <c r="J228" s="177">
        <f>J171/RES_summary!J$19</f>
        <v>117.92894422109833</v>
      </c>
      <c r="K228" s="177">
        <f>K171/RES_summary!K$19</f>
        <v>113.16730383902633</v>
      </c>
      <c r="L228" s="177">
        <f>L171/RES_summary!L$19</f>
        <v>116.49180813159637</v>
      </c>
      <c r="M228" s="177">
        <f>M171/RES_summary!M$19</f>
        <v>89.649160818386591</v>
      </c>
      <c r="N228" s="177">
        <f>N171/RES_summary!N$19</f>
        <v>96.563976594939703</v>
      </c>
      <c r="O228" s="177">
        <f>O171/RES_summary!O$19</f>
        <v>100.74898459563575</v>
      </c>
      <c r="P228" s="177">
        <f>P171/RES_summary!P$19</f>
        <v>78.29895730995824</v>
      </c>
      <c r="Q228" s="177">
        <f>Q171/RES_summary!Q$19</f>
        <v>81.666178601872659</v>
      </c>
    </row>
    <row r="229" spans="1:17" ht="12" customHeight="1" x14ac:dyDescent="0.25">
      <c r="A229" s="23" t="s">
        <v>60</v>
      </c>
      <c r="B229" s="177">
        <f>B172/RES_summary!B$19</f>
        <v>1.6876004255626686</v>
      </c>
      <c r="C229" s="177">
        <f>C172/RES_summary!C$19</f>
        <v>1.7990158734980737</v>
      </c>
      <c r="D229" s="177">
        <f>D172/RES_summary!D$19</f>
        <v>1.9567541616827249</v>
      </c>
      <c r="E229" s="177">
        <f>E172/RES_summary!E$19</f>
        <v>2.4934482034219152</v>
      </c>
      <c r="F229" s="177">
        <f>F172/RES_summary!F$19</f>
        <v>2.5124005717322877</v>
      </c>
      <c r="G229" s="177">
        <f>G172/RES_summary!G$19</f>
        <v>1.5295249320827293</v>
      </c>
      <c r="H229" s="177">
        <f>H172/RES_summary!H$19</f>
        <v>1.8240601276454023</v>
      </c>
      <c r="I229" s="177">
        <f>I172/RES_summary!I$19</f>
        <v>1.6150866173723519</v>
      </c>
      <c r="J229" s="177">
        <f>J172/RES_summary!J$19</f>
        <v>2.2054692804967906</v>
      </c>
      <c r="K229" s="177">
        <f>K172/RES_summary!K$19</f>
        <v>1.5335796245318629</v>
      </c>
      <c r="L229" s="177">
        <f>L172/RES_summary!L$19</f>
        <v>2.97590952646159</v>
      </c>
      <c r="M229" s="177">
        <f>M172/RES_summary!M$19</f>
        <v>1.1220680408509816</v>
      </c>
      <c r="N229" s="177">
        <f>N172/RES_summary!N$19</f>
        <v>2.8741451203592816</v>
      </c>
      <c r="O229" s="177">
        <f>O172/RES_summary!O$19</f>
        <v>3.9088949688223353</v>
      </c>
      <c r="P229" s="177">
        <f>P172/RES_summary!P$19</f>
        <v>1.6044704255321101</v>
      </c>
      <c r="Q229" s="177">
        <f>Q172/RES_summary!Q$19</f>
        <v>2.3902444154766282</v>
      </c>
    </row>
    <row r="230" spans="1:17" ht="12" customHeight="1" x14ac:dyDescent="0.25">
      <c r="A230" s="158" t="s">
        <v>112</v>
      </c>
      <c r="B230" s="178">
        <f>B173/RES_summary!B$19</f>
        <v>0.15626226792150535</v>
      </c>
      <c r="C230" s="178">
        <f>C173/RES_summary!C$19</f>
        <v>0.15666808975029595</v>
      </c>
      <c r="D230" s="178">
        <f>D173/RES_summary!D$19</f>
        <v>0.16116770299352404</v>
      </c>
      <c r="E230" s="178">
        <f>E173/RES_summary!E$19</f>
        <v>0.15889539837643138</v>
      </c>
      <c r="F230" s="178">
        <f>F173/RES_summary!F$19</f>
        <v>0.15870658394772566</v>
      </c>
      <c r="G230" s="178">
        <f>G173/RES_summary!G$19</f>
        <v>0.16344134464044013</v>
      </c>
      <c r="H230" s="178">
        <f>H173/RES_summary!H$19</f>
        <v>0.16193540063026512</v>
      </c>
      <c r="I230" s="178">
        <f>I173/RES_summary!I$19</f>
        <v>0.16359818667598156</v>
      </c>
      <c r="J230" s="178">
        <f>J173/RES_summary!J$19</f>
        <v>0.16396264760400531</v>
      </c>
      <c r="K230" s="178">
        <f>K173/RES_summary!K$19</f>
        <v>0.16494215695954306</v>
      </c>
      <c r="L230" s="178">
        <f>L173/RES_summary!L$19</f>
        <v>0.16667983365908276</v>
      </c>
      <c r="M230" s="178">
        <f>M173/RES_summary!M$19</f>
        <v>0.16000568432344528</v>
      </c>
      <c r="N230" s="178">
        <f>N173/RES_summary!N$19</f>
        <v>0.15829595837717908</v>
      </c>
      <c r="O230" s="178">
        <f>O173/RES_summary!O$19</f>
        <v>0.16867880632361879</v>
      </c>
      <c r="P230" s="178">
        <f>P173/RES_summary!P$19</f>
        <v>0.16356826591303725</v>
      </c>
      <c r="Q230" s="178">
        <f>Q173/RES_summary!Q$19</f>
        <v>0.17143922642023918</v>
      </c>
    </row>
    <row r="231" spans="1:17" ht="12" customHeight="1" x14ac:dyDescent="0.25">
      <c r="A231" s="23" t="s">
        <v>60</v>
      </c>
      <c r="B231" s="177">
        <f>B174/RES_summary!B$19</f>
        <v>0.15626226792150535</v>
      </c>
      <c r="C231" s="177">
        <f>C174/RES_summary!C$19</f>
        <v>0.15666808975029595</v>
      </c>
      <c r="D231" s="177">
        <f>D174/RES_summary!D$19</f>
        <v>0.16116770299352404</v>
      </c>
      <c r="E231" s="177">
        <f>E174/RES_summary!E$19</f>
        <v>0.15889539837643138</v>
      </c>
      <c r="F231" s="177">
        <f>F174/RES_summary!F$19</f>
        <v>0.15870658394772566</v>
      </c>
      <c r="G231" s="177">
        <f>G174/RES_summary!G$19</f>
        <v>0.16344134464044013</v>
      </c>
      <c r="H231" s="177">
        <f>H174/RES_summary!H$19</f>
        <v>0.16193540063026512</v>
      </c>
      <c r="I231" s="177">
        <f>I174/RES_summary!I$19</f>
        <v>0.16359818667598156</v>
      </c>
      <c r="J231" s="177">
        <f>J174/RES_summary!J$19</f>
        <v>0.16396264760400531</v>
      </c>
      <c r="K231" s="177">
        <f>K174/RES_summary!K$19</f>
        <v>0.16494215695954306</v>
      </c>
      <c r="L231" s="177">
        <f>L174/RES_summary!L$19</f>
        <v>0.16667983365908276</v>
      </c>
      <c r="M231" s="177">
        <f>M174/RES_summary!M$19</f>
        <v>0.16000568432344528</v>
      </c>
      <c r="N231" s="177">
        <f>N174/RES_summary!N$19</f>
        <v>0.15829595837717908</v>
      </c>
      <c r="O231" s="177">
        <f>O174/RES_summary!O$19</f>
        <v>0.16867880632361879</v>
      </c>
      <c r="P231" s="177">
        <f>P174/RES_summary!P$19</f>
        <v>0.16356826591303725</v>
      </c>
      <c r="Q231" s="177">
        <f>Q174/RES_summary!Q$19</f>
        <v>0.17143922642023918</v>
      </c>
    </row>
    <row r="232" spans="1:17" ht="12" customHeight="1" x14ac:dyDescent="0.25">
      <c r="A232" s="158" t="s">
        <v>63</v>
      </c>
      <c r="B232" s="178">
        <f>B175/RES_summary!B$19</f>
        <v>27.449774117119571</v>
      </c>
      <c r="C232" s="178">
        <f>C175/RES_summary!C$19</f>
        <v>26.732644228820565</v>
      </c>
      <c r="D232" s="178">
        <f>D175/RES_summary!D$19</f>
        <v>26.937537999301636</v>
      </c>
      <c r="E232" s="178">
        <f>E175/RES_summary!E$19</f>
        <v>26.350001334203284</v>
      </c>
      <c r="F232" s="178">
        <f>F175/RES_summary!F$19</f>
        <v>26.601577229340204</v>
      </c>
      <c r="G232" s="178">
        <f>G175/RES_summary!G$19</f>
        <v>26.036599153229702</v>
      </c>
      <c r="H232" s="178">
        <f>H175/RES_summary!H$19</f>
        <v>25.712629069110406</v>
      </c>
      <c r="I232" s="178">
        <f>I175/RES_summary!I$19</f>
        <v>25.103355599101725</v>
      </c>
      <c r="J232" s="178">
        <f>J175/RES_summary!J$19</f>
        <v>24.904891496809608</v>
      </c>
      <c r="K232" s="178">
        <f>K175/RES_summary!K$19</f>
        <v>24.965192499535846</v>
      </c>
      <c r="L232" s="178">
        <f>L175/RES_summary!L$19</f>
        <v>24.430929833691085</v>
      </c>
      <c r="M232" s="178">
        <f>M175/RES_summary!M$19</f>
        <v>22.072789296458886</v>
      </c>
      <c r="N232" s="178">
        <f>N175/RES_summary!N$19</f>
        <v>25.418949705928728</v>
      </c>
      <c r="O232" s="178">
        <f>O175/RES_summary!O$19</f>
        <v>25.194136209442465</v>
      </c>
      <c r="P232" s="178">
        <f>P175/RES_summary!P$19</f>
        <v>24.430871176550717</v>
      </c>
      <c r="Q232" s="178">
        <f>Q175/RES_summary!Q$19</f>
        <v>24.034009469407202</v>
      </c>
    </row>
    <row r="233" spans="1:17" ht="12" customHeight="1" x14ac:dyDescent="0.25">
      <c r="A233" s="167" t="s">
        <v>160</v>
      </c>
      <c r="B233" s="183">
        <f>B176/RES_summary!B$19</f>
        <v>27.977458259510708</v>
      </c>
      <c r="C233" s="183">
        <f>C176/RES_summary!C$19</f>
        <v>27.101589481105037</v>
      </c>
      <c r="D233" s="183">
        <f>D176/RES_summary!D$19</f>
        <v>27.253394124220009</v>
      </c>
      <c r="E233" s="183">
        <f>E176/RES_summary!E$19</f>
        <v>26.518946644209564</v>
      </c>
      <c r="F233" s="183">
        <f>F176/RES_summary!F$19</f>
        <v>26.733796790875417</v>
      </c>
      <c r="G233" s="183">
        <f>G176/RES_summary!G$19</f>
        <v>26.351103169179883</v>
      </c>
      <c r="H233" s="183">
        <f>H176/RES_summary!H$19</f>
        <v>25.992420662492687</v>
      </c>
      <c r="I233" s="183">
        <f>I176/RES_summary!I$19</f>
        <v>25.304670221423006</v>
      </c>
      <c r="J233" s="183">
        <f>J176/RES_summary!J$19</f>
        <v>25.173706482276877</v>
      </c>
      <c r="K233" s="183">
        <f>K176/RES_summary!K$19</f>
        <v>25.470816178972878</v>
      </c>
      <c r="L233" s="183">
        <f>L176/RES_summary!L$19</f>
        <v>24.475207816542024</v>
      </c>
      <c r="M233" s="183">
        <f>M176/RES_summary!M$19</f>
        <v>22.312352922702239</v>
      </c>
      <c r="N233" s="183">
        <f>N176/RES_summary!N$19</f>
        <v>25.52068319951157</v>
      </c>
      <c r="O233" s="183">
        <f>O176/RES_summary!O$19</f>
        <v>25.26010263924946</v>
      </c>
      <c r="P233" s="183">
        <f>P176/RES_summary!P$19</f>
        <v>24.659580108601073</v>
      </c>
      <c r="Q233" s="183">
        <f>Q176/RES_summary!Q$19</f>
        <v>24.213025367820073</v>
      </c>
    </row>
    <row r="234" spans="1:17" ht="12" customHeight="1" x14ac:dyDescent="0.25">
      <c r="A234" s="167" t="s">
        <v>159</v>
      </c>
      <c r="B234" s="183">
        <f>B177/RES_summary!B$19</f>
        <v>23.606755528082864</v>
      </c>
      <c r="C234" s="183">
        <f>C177/RES_summary!C$19</f>
        <v>23.196090115159894</v>
      </c>
      <c r="D234" s="183">
        <f>D177/RES_summary!D$19</f>
        <v>23.224485527583628</v>
      </c>
      <c r="E234" s="183">
        <f>E177/RES_summary!E$19</f>
        <v>22.764367202356755</v>
      </c>
      <c r="F234" s="183">
        <f>F177/RES_summary!F$19</f>
        <v>22.927492044018784</v>
      </c>
      <c r="G234" s="183">
        <f>G177/RES_summary!G$19</f>
        <v>22.635430162591856</v>
      </c>
      <c r="H234" s="183">
        <f>H177/RES_summary!H$19</f>
        <v>22.347361036153178</v>
      </c>
      <c r="I234" s="183">
        <f>I177/RES_summary!I$19</f>
        <v>21.866687706825754</v>
      </c>
      <c r="J234" s="183">
        <f>J177/RES_summary!J$19</f>
        <v>21.759721955341352</v>
      </c>
      <c r="K234" s="183">
        <f>K177/RES_summary!K$19</f>
        <v>21.955694375996213</v>
      </c>
      <c r="L234" s="183">
        <f>L177/RES_summary!L$19</f>
        <v>21.298847290798257</v>
      </c>
      <c r="M234" s="183">
        <f>M177/RES_summary!M$19</f>
        <v>19.398569157046484</v>
      </c>
      <c r="N234" s="183">
        <f>N177/RES_summary!N$19</f>
        <v>22.343071216937179</v>
      </c>
      <c r="O234" s="183">
        <f>O177/RES_summary!O$19</f>
        <v>21.930782229616774</v>
      </c>
      <c r="P234" s="183">
        <f>P177/RES_summary!P$19</f>
        <v>21.417760025539003</v>
      </c>
      <c r="Q234" s="183">
        <f>Q177/RES_summary!Q$19</f>
        <v>21.039977501155292</v>
      </c>
    </row>
    <row r="235" spans="1:17" ht="12" customHeight="1" x14ac:dyDescent="0.25">
      <c r="A235" s="166" t="s">
        <v>203</v>
      </c>
      <c r="B235" s="182">
        <f>B178/RES_summary!B$19</f>
        <v>17.849618369568027</v>
      </c>
      <c r="C235" s="182">
        <f>C178/RES_summary!C$19</f>
        <v>17.616033162718722</v>
      </c>
      <c r="D235" s="182">
        <f>D178/RES_summary!D$19</f>
        <v>17.714706180742755</v>
      </c>
      <c r="E235" s="182">
        <f>E178/RES_summary!E$19</f>
        <v>17.237315318735632</v>
      </c>
      <c r="F235" s="182">
        <f>F178/RES_summary!F$19</f>
        <v>17.376967914068501</v>
      </c>
      <c r="G235" s="182">
        <f>G178/RES_summary!G$19</f>
        <v>17.128217059966797</v>
      </c>
      <c r="H235" s="182">
        <f>H178/RES_summary!H$19</f>
        <v>16.895073430619949</v>
      </c>
      <c r="I235" s="182">
        <f>I178/RES_summary!I$19</f>
        <v>16.448035643925149</v>
      </c>
      <c r="J235" s="182">
        <f>J178/RES_summary!J$19</f>
        <v>16.362909213480414</v>
      </c>
      <c r="K235" s="182">
        <f>K178/RES_summary!K$19</f>
        <v>16.556030516332303</v>
      </c>
      <c r="L235" s="182">
        <f>L178/RES_summary!L$19</f>
        <v>15.908885080752531</v>
      </c>
      <c r="M235" s="182">
        <f>M178/RES_summary!M$19</f>
        <v>14.503029399756661</v>
      </c>
      <c r="N235" s="182">
        <f>N178/RES_summary!N$19</f>
        <v>17.098857743672966</v>
      </c>
      <c r="O235" s="182">
        <f>O178/RES_summary!O$19</f>
        <v>16.419066715512393</v>
      </c>
      <c r="P235" s="182">
        <f>P178/RES_summary!P$19</f>
        <v>16.028727070590929</v>
      </c>
      <c r="Q235" s="182">
        <f>Q178/RES_summary!Q$19</f>
        <v>15.738466489083251</v>
      </c>
    </row>
    <row r="236" spans="1:17" ht="12" customHeight="1" x14ac:dyDescent="0.25">
      <c r="A236" s="147" t="s">
        <v>59</v>
      </c>
      <c r="B236" s="181">
        <f>B179/RES_summary!B$19</f>
        <v>5.7571371585148352</v>
      </c>
      <c r="C236" s="181">
        <f>C179/RES_summary!C$19</f>
        <v>5.5800569524411721</v>
      </c>
      <c r="D236" s="181">
        <f>D179/RES_summary!D$19</f>
        <v>5.5097793468408716</v>
      </c>
      <c r="E236" s="181">
        <f>E179/RES_summary!E$19</f>
        <v>5.5270518836211231</v>
      </c>
      <c r="F236" s="181">
        <f>F179/RES_summary!F$19</f>
        <v>5.5505241299502783</v>
      </c>
      <c r="G236" s="181">
        <f>G179/RES_summary!G$19</f>
        <v>5.5072131026250579</v>
      </c>
      <c r="H236" s="181">
        <f>H179/RES_summary!H$19</f>
        <v>5.4522876055332254</v>
      </c>
      <c r="I236" s="181">
        <f>I179/RES_summary!I$19</f>
        <v>5.4186520629006036</v>
      </c>
      <c r="J236" s="181">
        <f>J179/RES_summary!J$19</f>
        <v>5.3968127418609386</v>
      </c>
      <c r="K236" s="181">
        <f>K179/RES_summary!K$19</f>
        <v>5.399663859663911</v>
      </c>
      <c r="L236" s="181">
        <f>L179/RES_summary!L$19</f>
        <v>5.3899622100457218</v>
      </c>
      <c r="M236" s="181">
        <f>M179/RES_summary!M$19</f>
        <v>4.895539757289824</v>
      </c>
      <c r="N236" s="181">
        <f>N179/RES_summary!N$19</f>
        <v>5.2442134732642147</v>
      </c>
      <c r="O236" s="181">
        <f>O179/RES_summary!O$19</f>
        <v>5.5117155141043801</v>
      </c>
      <c r="P236" s="181">
        <f>P179/RES_summary!P$19</f>
        <v>5.3890329549480764</v>
      </c>
      <c r="Q236" s="181">
        <f>Q179/RES_summary!Q$19</f>
        <v>5.3015110120720399</v>
      </c>
    </row>
    <row r="237" spans="1:17" ht="12" customHeight="1" x14ac:dyDescent="0.25">
      <c r="A237" s="163" t="s">
        <v>142</v>
      </c>
      <c r="B237" s="180">
        <f>B180/RES_summary!B$19</f>
        <v>24.654895775961641</v>
      </c>
      <c r="C237" s="180">
        <f>C180/RES_summary!C$19</f>
        <v>25.103352254982813</v>
      </c>
      <c r="D237" s="180">
        <f>D180/RES_summary!D$19</f>
        <v>25.041547702204952</v>
      </c>
      <c r="E237" s="180">
        <f>E180/RES_summary!E$19</f>
        <v>25.79543897324471</v>
      </c>
      <c r="F237" s="180">
        <f>F180/RES_summary!F$19</f>
        <v>26.069480047778722</v>
      </c>
      <c r="G237" s="180">
        <f>G180/RES_summary!G$19</f>
        <v>23.91731945228188</v>
      </c>
      <c r="H237" s="180">
        <f>H180/RES_summary!H$19</f>
        <v>23.990508842481546</v>
      </c>
      <c r="I237" s="180">
        <f>I180/RES_summary!I$19</f>
        <v>23.867831878267825</v>
      </c>
      <c r="J237" s="180">
        <f>J180/RES_summary!J$19</f>
        <v>23.834950539042623</v>
      </c>
      <c r="K237" s="180">
        <f>K180/RES_summary!K$19</f>
        <v>22.053881283501379</v>
      </c>
      <c r="L237" s="180">
        <f>L180/RES_summary!L$19</f>
        <v>26.642812557156081</v>
      </c>
      <c r="M237" s="180">
        <f>M180/RES_summary!M$19</f>
        <v>20.850065013691719</v>
      </c>
      <c r="N237" s="180">
        <f>N180/RES_summary!N$19</f>
        <v>27.565229098841495</v>
      </c>
      <c r="O237" s="180">
        <f>O180/RES_summary!O$19</f>
        <v>29.040435323250659</v>
      </c>
      <c r="P237" s="180">
        <f>P180/RES_summary!P$19</f>
        <v>24.042971210885099</v>
      </c>
      <c r="Q237" s="180">
        <f>Q180/RES_summary!Q$19</f>
        <v>25.256754855498386</v>
      </c>
    </row>
    <row r="238" spans="1:17" ht="12" customHeight="1" x14ac:dyDescent="0.25">
      <c r="A238" s="161" t="s">
        <v>141</v>
      </c>
      <c r="B238" s="179">
        <f>B181/RES_summary!B$19</f>
        <v>21.486960663578458</v>
      </c>
      <c r="C238" s="179">
        <f>C181/RES_summary!C$19</f>
        <v>21.897235918180353</v>
      </c>
      <c r="D238" s="179">
        <f>D181/RES_summary!D$19</f>
        <v>21.786785353273675</v>
      </c>
      <c r="E238" s="179">
        <f>E181/RES_summary!E$19</f>
        <v>22.294087216229659</v>
      </c>
      <c r="F238" s="179">
        <f>F181/RES_summary!F$19</f>
        <v>22.49568616100596</v>
      </c>
      <c r="G238" s="179">
        <f>G181/RES_summary!G$19</f>
        <v>21.05347074660834</v>
      </c>
      <c r="H238" s="179">
        <f>H181/RES_summary!H$19</f>
        <v>21.046118353146035</v>
      </c>
      <c r="I238" s="179">
        <f>I181/RES_summary!I$19</f>
        <v>20.932742783774774</v>
      </c>
      <c r="J238" s="179">
        <f>J181/RES_summary!J$19</f>
        <v>20.889530592239105</v>
      </c>
      <c r="K238" s="179">
        <f>K181/RES_summary!K$19</f>
        <v>19.734686693939736</v>
      </c>
      <c r="L238" s="179">
        <f>L181/RES_summary!L$19</f>
        <v>22.707790372197373</v>
      </c>
      <c r="M238" s="179">
        <f>M181/RES_summary!M$19</f>
        <v>18.448082016189591</v>
      </c>
      <c r="N238" s="179">
        <f>N181/RES_summary!N$19</f>
        <v>23.712916969488194</v>
      </c>
      <c r="O238" s="179">
        <f>O181/RES_summary!O$19</f>
        <v>24.387998474217568</v>
      </c>
      <c r="P238" s="179">
        <f>P181/RES_summary!P$19</f>
        <v>21.016964242023604</v>
      </c>
      <c r="Q238" s="179">
        <f>Q181/RES_summary!Q$19</f>
        <v>21.718401668146221</v>
      </c>
    </row>
    <row r="239" spans="1:17" ht="12" customHeight="1" x14ac:dyDescent="0.25">
      <c r="A239" s="148" t="s">
        <v>60</v>
      </c>
      <c r="B239" s="177">
        <f>B182/RES_summary!B$19</f>
        <v>15.729823505063624</v>
      </c>
      <c r="C239" s="177">
        <f>C182/RES_summary!C$19</f>
        <v>16.317178965739181</v>
      </c>
      <c r="D239" s="177">
        <f>D182/RES_summary!D$19</f>
        <v>16.277006006432799</v>
      </c>
      <c r="E239" s="177">
        <f>E182/RES_summary!E$19</f>
        <v>16.767035332608529</v>
      </c>
      <c r="F239" s="177">
        <f>F182/RES_summary!F$19</f>
        <v>16.945162031055681</v>
      </c>
      <c r="G239" s="177">
        <f>G182/RES_summary!G$19</f>
        <v>15.546257643983282</v>
      </c>
      <c r="H239" s="177">
        <f>H182/RES_summary!H$19</f>
        <v>15.59383074761281</v>
      </c>
      <c r="I239" s="177">
        <f>I182/RES_summary!I$19</f>
        <v>15.514090720874172</v>
      </c>
      <c r="J239" s="177">
        <f>J182/RES_summary!J$19</f>
        <v>15.492717850378165</v>
      </c>
      <c r="K239" s="177">
        <f>K182/RES_summary!K$19</f>
        <v>14.335022834275826</v>
      </c>
      <c r="L239" s="177">
        <f>L182/RES_summary!L$19</f>
        <v>17.317828162151649</v>
      </c>
      <c r="M239" s="177">
        <f>M182/RES_summary!M$19</f>
        <v>13.55254225889977</v>
      </c>
      <c r="N239" s="177">
        <f>N182/RES_summary!N$19</f>
        <v>18.468703496223974</v>
      </c>
      <c r="O239" s="177">
        <f>O182/RES_summary!O$19</f>
        <v>18.876282960113187</v>
      </c>
      <c r="P239" s="177">
        <f>P182/RES_summary!P$19</f>
        <v>15.627931287075533</v>
      </c>
      <c r="Q239" s="177">
        <f>Q182/RES_summary!Q$19</f>
        <v>16.41689065607418</v>
      </c>
    </row>
    <row r="240" spans="1:17" ht="12" customHeight="1" x14ac:dyDescent="0.25">
      <c r="A240" s="148" t="s">
        <v>59</v>
      </c>
      <c r="B240" s="177">
        <f>B183/RES_summary!B$19</f>
        <v>5.7571371585148334</v>
      </c>
      <c r="C240" s="177">
        <f>C183/RES_summary!C$19</f>
        <v>5.5800569524411694</v>
      </c>
      <c r="D240" s="177">
        <f>D183/RES_summary!D$19</f>
        <v>5.5097793468408716</v>
      </c>
      <c r="E240" s="177">
        <f>E183/RES_summary!E$19</f>
        <v>5.527051883621124</v>
      </c>
      <c r="F240" s="177">
        <f>F183/RES_summary!F$19</f>
        <v>5.5505241299502819</v>
      </c>
      <c r="G240" s="177">
        <f>G183/RES_summary!G$19</f>
        <v>5.5072131026250579</v>
      </c>
      <c r="H240" s="177">
        <f>H183/RES_summary!H$19</f>
        <v>5.4522876055332237</v>
      </c>
      <c r="I240" s="177">
        <f>I183/RES_summary!I$19</f>
        <v>5.4186520629006045</v>
      </c>
      <c r="J240" s="177">
        <f>J183/RES_summary!J$19</f>
        <v>5.3968127418609404</v>
      </c>
      <c r="K240" s="177">
        <f>K183/RES_summary!K$19</f>
        <v>5.399663859663911</v>
      </c>
      <c r="L240" s="177">
        <f>L183/RES_summary!L$19</f>
        <v>5.3899622100457218</v>
      </c>
      <c r="M240" s="177">
        <f>M183/RES_summary!M$19</f>
        <v>4.895539757289824</v>
      </c>
      <c r="N240" s="177">
        <f>N183/RES_summary!N$19</f>
        <v>5.2442134732642147</v>
      </c>
      <c r="O240" s="177">
        <f>O183/RES_summary!O$19</f>
        <v>5.5117155141043819</v>
      </c>
      <c r="P240" s="177">
        <f>P183/RES_summary!P$19</f>
        <v>5.3890329549480747</v>
      </c>
      <c r="Q240" s="177">
        <f>Q183/RES_summary!Q$19</f>
        <v>5.3015110120720381</v>
      </c>
    </row>
    <row r="241" spans="1:17" ht="12" customHeight="1" x14ac:dyDescent="0.25">
      <c r="A241" s="158" t="s">
        <v>62</v>
      </c>
      <c r="B241" s="178">
        <f>B184/RES_summary!B$19</f>
        <v>16.403976163550613</v>
      </c>
      <c r="C241" s="178">
        <f>C184/RES_summary!C$19</f>
        <v>16.08299573211039</v>
      </c>
      <c r="D241" s="178">
        <f>D184/RES_summary!D$19</f>
        <v>16.370505884923432</v>
      </c>
      <c r="E241" s="178">
        <f>E184/RES_summary!E$19</f>
        <v>16.353097270749664</v>
      </c>
      <c r="F241" s="178">
        <f>F184/RES_summary!F$19</f>
        <v>16.423986617435617</v>
      </c>
      <c r="G241" s="178">
        <f>G184/RES_summary!G$19</f>
        <v>16.33021712824463</v>
      </c>
      <c r="H241" s="178">
        <f>H184/RES_summary!H$19</f>
        <v>16.347882365145281</v>
      </c>
      <c r="I241" s="178">
        <f>I184/RES_summary!I$19</f>
        <v>16.354655826491268</v>
      </c>
      <c r="J241" s="178">
        <f>J184/RES_summary!J$19</f>
        <v>16.304736914546289</v>
      </c>
      <c r="K241" s="178">
        <f>K184/RES_summary!K$19</f>
        <v>16.306597195985894</v>
      </c>
      <c r="L241" s="178">
        <f>L184/RES_summary!L$19</f>
        <v>16.294047033081636</v>
      </c>
      <c r="M241" s="178">
        <f>M184/RES_summary!M$19</f>
        <v>15.616118700374384</v>
      </c>
      <c r="N241" s="178">
        <f>N184/RES_summary!N$19</f>
        <v>16.199602334482982</v>
      </c>
      <c r="O241" s="178">
        <f>O184/RES_summary!O$19</f>
        <v>16.217415019794501</v>
      </c>
      <c r="P241" s="178">
        <f>P184/RES_summary!P$19</f>
        <v>15.949049782958163</v>
      </c>
      <c r="Q241" s="178">
        <f>Q184/RES_summary!Q$19</f>
        <v>15.721555627220305</v>
      </c>
    </row>
    <row r="242" spans="1:17" ht="12" customHeight="1" x14ac:dyDescent="0.25">
      <c r="A242" s="23" t="s">
        <v>203</v>
      </c>
      <c r="B242" s="177">
        <f>B185/RES_summary!B$19</f>
        <v>18.255760674087988</v>
      </c>
      <c r="C242" s="177">
        <f>C185/RES_summary!C$19</f>
        <v>17.937674212498059</v>
      </c>
      <c r="D242" s="177">
        <f>D185/RES_summary!D$19</f>
        <v>17.843888582479281</v>
      </c>
      <c r="E242" s="177">
        <f>E185/RES_summary!E$19</f>
        <v>17.841423470893087</v>
      </c>
      <c r="F242" s="177">
        <f>F185/RES_summary!F$19</f>
        <v>17.60210374522725</v>
      </c>
      <c r="G242" s="177">
        <f>G185/RES_summary!G$19</f>
        <v>17.505143183399042</v>
      </c>
      <c r="H242" s="177">
        <f>H185/RES_summary!H$19</f>
        <v>17.35492501267488</v>
      </c>
      <c r="I242" s="177">
        <f>I185/RES_summary!I$19</f>
        <v>17.203691338386452</v>
      </c>
      <c r="J242" s="177">
        <f>J185/RES_summary!J$19</f>
        <v>17.075871895851044</v>
      </c>
      <c r="K242" s="177">
        <f>K185/RES_summary!K$19</f>
        <v>17.091045172716928</v>
      </c>
      <c r="L242" s="177">
        <f>L185/RES_summary!L$19</f>
        <v>16.670107214111496</v>
      </c>
      <c r="M242" s="177">
        <f>M185/RES_summary!M$19</f>
        <v>16.046051954629732</v>
      </c>
      <c r="N242" s="177">
        <f>N185/RES_summary!N$19</f>
        <v>16.481373807111801</v>
      </c>
      <c r="O242" s="177">
        <f>O185/RES_summary!O$19</f>
        <v>16.395915284981957</v>
      </c>
      <c r="P242" s="177">
        <f>P185/RES_summary!P$19</f>
        <v>16.244424471927033</v>
      </c>
      <c r="Q242" s="177">
        <f>Q185/RES_summary!Q$19</f>
        <v>15.913901066926449</v>
      </c>
    </row>
    <row r="243" spans="1:17" ht="12" customHeight="1" x14ac:dyDescent="0.25">
      <c r="A243" s="29" t="s">
        <v>140</v>
      </c>
      <c r="B243" s="176">
        <f>B186/RES_summary!B$19</f>
        <v>11.411980369784789</v>
      </c>
      <c r="C243" s="176">
        <f>C186/RES_summary!C$19</f>
        <v>11.380815359346469</v>
      </c>
      <c r="D243" s="176">
        <f>D186/RES_summary!D$19</f>
        <v>11.493845552683808</v>
      </c>
      <c r="E243" s="176">
        <f>E186/RES_summary!E$19</f>
        <v>12.061628274723313</v>
      </c>
      <c r="F243" s="176">
        <f>F186/RES_summary!F$19</f>
        <v>11.817121758319423</v>
      </c>
      <c r="G243" s="176">
        <f>G186/RES_summary!G$19</f>
        <v>11.231288763705248</v>
      </c>
      <c r="H243" s="176">
        <f>H186/RES_summary!H$19</f>
        <v>11.51595450805876</v>
      </c>
      <c r="I243" s="176">
        <f>I186/RES_summary!I$19</f>
        <v>11.32061875441873</v>
      </c>
      <c r="J243" s="176">
        <f>J186/RES_summary!J$19</f>
        <v>11.895539944228323</v>
      </c>
      <c r="K243" s="176">
        <f>K186/RES_summary!K$19</f>
        <v>11.456272098411194</v>
      </c>
      <c r="L243" s="176">
        <f>L186/RES_summary!L$19</f>
        <v>12.448582016483478</v>
      </c>
      <c r="M243" s="176">
        <f>M186/RES_summary!M$19</f>
        <v>10.74668682303966</v>
      </c>
      <c r="N243" s="176">
        <f>N186/RES_summary!N$19</f>
        <v>12.697164400188443</v>
      </c>
      <c r="O243" s="176">
        <f>O186/RES_summary!O$19</f>
        <v>13.675212586296453</v>
      </c>
      <c r="P243" s="176">
        <f>P186/RES_summary!P$19</f>
        <v>11.563934213592145</v>
      </c>
      <c r="Q243" s="176">
        <f>Q186/RES_summary!Q$19</f>
        <v>12.166495243077339</v>
      </c>
    </row>
    <row r="245" spans="1:17" ht="12" customHeight="1" x14ac:dyDescent="0.25">
      <c r="A245" s="152" t="s">
        <v>71</v>
      </c>
      <c r="B245" s="184">
        <f>B188/RES_summary!B$19</f>
        <v>113.70844942229031</v>
      </c>
      <c r="C245" s="184">
        <f>C188/RES_summary!C$19</f>
        <v>114.890500529538</v>
      </c>
      <c r="D245" s="184">
        <f>D188/RES_summary!D$19</f>
        <v>115.32613187692465</v>
      </c>
      <c r="E245" s="184">
        <f>E188/RES_summary!E$19</f>
        <v>113.00482326554652</v>
      </c>
      <c r="F245" s="184">
        <f>F188/RES_summary!F$19</f>
        <v>121.43842841470929</v>
      </c>
      <c r="G245" s="184">
        <f>G188/RES_summary!G$19</f>
        <v>116.98306107825766</v>
      </c>
      <c r="H245" s="184">
        <f>H188/RES_summary!H$19</f>
        <v>112.82898939543027</v>
      </c>
      <c r="I245" s="184">
        <f>I188/RES_summary!I$19</f>
        <v>102.05935479543567</v>
      </c>
      <c r="J245" s="184">
        <f>J188/RES_summary!J$19</f>
        <v>106.43025361967202</v>
      </c>
      <c r="K245" s="184">
        <f>K188/RES_summary!K$19</f>
        <v>103.2351569062472</v>
      </c>
      <c r="L245" s="184">
        <f>L188/RES_summary!L$19</f>
        <v>106.72780112703816</v>
      </c>
      <c r="M245" s="184">
        <f>M188/RES_summary!M$19</f>
        <v>85.094924068661584</v>
      </c>
      <c r="N245" s="184">
        <f>N188/RES_summary!N$19</f>
        <v>94.734870538761342</v>
      </c>
      <c r="O245" s="184">
        <f>O188/RES_summary!O$19</f>
        <v>98.993830202766802</v>
      </c>
      <c r="P245" s="184">
        <f>P188/RES_summary!P$19</f>
        <v>80.725538194890973</v>
      </c>
      <c r="Q245" s="184">
        <f>Q188/RES_summary!Q$19</f>
        <v>84.008714370177657</v>
      </c>
    </row>
    <row r="246" spans="1:17" ht="12" customHeight="1" x14ac:dyDescent="0.25">
      <c r="A246" s="158" t="s">
        <v>65</v>
      </c>
      <c r="B246" s="178">
        <f>B189/RES_summary!B$19</f>
        <v>88.633266021004559</v>
      </c>
      <c r="C246" s="178">
        <f>C189/RES_summary!C$19</f>
        <v>90.148344046115866</v>
      </c>
      <c r="D246" s="178">
        <f>D189/RES_summary!D$19</f>
        <v>90.481647161913429</v>
      </c>
      <c r="E246" s="178">
        <f>E189/RES_summary!E$19</f>
        <v>88.096967910349647</v>
      </c>
      <c r="F246" s="178">
        <f>F189/RES_summary!F$19</f>
        <v>96.542966940682078</v>
      </c>
      <c r="G246" s="178">
        <f>G189/RES_summary!G$19</f>
        <v>92.415651866887401</v>
      </c>
      <c r="H246" s="178">
        <f>H189/RES_summary!H$19</f>
        <v>88.297856977186257</v>
      </c>
      <c r="I246" s="178">
        <f>I189/RES_summary!I$19</f>
        <v>77.943606973545315</v>
      </c>
      <c r="J246" s="178">
        <f>J189/RES_summary!J$19</f>
        <v>82.08023493928529</v>
      </c>
      <c r="K246" s="178">
        <f>K189/RES_summary!K$19</f>
        <v>78.78427323677333</v>
      </c>
      <c r="L246" s="178">
        <f>L189/RES_summary!L$19</f>
        <v>82.758729463907954</v>
      </c>
      <c r="M246" s="178">
        <f>M189/RES_summary!M$19</f>
        <v>62.916791984355179</v>
      </c>
      <c r="N246" s="178">
        <f>N189/RES_summary!N$19</f>
        <v>70.023920565182564</v>
      </c>
      <c r="O246" s="178">
        <f>O189/RES_summary!O$19</f>
        <v>74.299793944570737</v>
      </c>
      <c r="P246" s="178">
        <f>P189/RES_summary!P$19</f>
        <v>56.590301623124631</v>
      </c>
      <c r="Q246" s="178">
        <f>Q189/RES_summary!Q$19</f>
        <v>60.162977180902196</v>
      </c>
    </row>
    <row r="247" spans="1:17" ht="12" customHeight="1" x14ac:dyDescent="0.25">
      <c r="A247" s="23" t="s">
        <v>161</v>
      </c>
      <c r="B247" s="177">
        <f>B190/RES_summary!B$19</f>
        <v>86.945665595441895</v>
      </c>
      <c r="C247" s="177">
        <f>C190/RES_summary!C$19</f>
        <v>88.349328172617788</v>
      </c>
      <c r="D247" s="177">
        <f>D190/RES_summary!D$19</f>
        <v>88.524893000230705</v>
      </c>
      <c r="E247" s="177">
        <f>E190/RES_summary!E$19</f>
        <v>85.603519706927727</v>
      </c>
      <c r="F247" s="177">
        <f>F190/RES_summary!F$19</f>
        <v>94.030566368949778</v>
      </c>
      <c r="G247" s="177">
        <f>G190/RES_summary!G$19</f>
        <v>90.886126934804665</v>
      </c>
      <c r="H247" s="177">
        <f>H190/RES_summary!H$19</f>
        <v>86.473796849540847</v>
      </c>
      <c r="I247" s="177">
        <f>I190/RES_summary!I$19</f>
        <v>76.328520356172959</v>
      </c>
      <c r="J247" s="177">
        <f>J190/RES_summary!J$19</f>
        <v>79.87476565878849</v>
      </c>
      <c r="K247" s="177">
        <f>K190/RES_summary!K$19</f>
        <v>77.250693612241463</v>
      </c>
      <c r="L247" s="177">
        <f>L190/RES_summary!L$19</f>
        <v>79.782819937446362</v>
      </c>
      <c r="M247" s="177">
        <f>M190/RES_summary!M$19</f>
        <v>61.794723943504202</v>
      </c>
      <c r="N247" s="177">
        <f>N190/RES_summary!N$19</f>
        <v>67.149775444823277</v>
      </c>
      <c r="O247" s="177">
        <f>O190/RES_summary!O$19</f>
        <v>70.390898975748399</v>
      </c>
      <c r="P247" s="177">
        <f>P190/RES_summary!P$19</f>
        <v>54.985831197592525</v>
      </c>
      <c r="Q247" s="177">
        <f>Q190/RES_summary!Q$19</f>
        <v>57.772732765425566</v>
      </c>
    </row>
    <row r="248" spans="1:17" ht="12" customHeight="1" x14ac:dyDescent="0.25">
      <c r="A248" s="23" t="s">
        <v>60</v>
      </c>
      <c r="B248" s="177">
        <f>B191/RES_summary!B$19</f>
        <v>1.6876004255626689</v>
      </c>
      <c r="C248" s="177">
        <f>C191/RES_summary!C$19</f>
        <v>1.7990158734980728</v>
      </c>
      <c r="D248" s="177">
        <f>D191/RES_summary!D$19</f>
        <v>1.9567541616827246</v>
      </c>
      <c r="E248" s="177">
        <f>E191/RES_summary!E$19</f>
        <v>2.493448203421917</v>
      </c>
      <c r="F248" s="177">
        <f>F191/RES_summary!F$19</f>
        <v>2.5124005717322877</v>
      </c>
      <c r="G248" s="177">
        <f>G191/RES_summary!G$19</f>
        <v>1.5295249320827293</v>
      </c>
      <c r="H248" s="177">
        <f>H191/RES_summary!H$19</f>
        <v>1.8240601276454023</v>
      </c>
      <c r="I248" s="177">
        <f>I191/RES_summary!I$19</f>
        <v>1.6150866173723519</v>
      </c>
      <c r="J248" s="177">
        <f>J191/RES_summary!J$19</f>
        <v>2.2054692804967897</v>
      </c>
      <c r="K248" s="177">
        <f>K191/RES_summary!K$19</f>
        <v>1.5335796245318629</v>
      </c>
      <c r="L248" s="177">
        <f>L191/RES_summary!L$19</f>
        <v>2.97590952646159</v>
      </c>
      <c r="M248" s="177">
        <f>M191/RES_summary!M$19</f>
        <v>1.1220680408509804</v>
      </c>
      <c r="N248" s="177">
        <f>N191/RES_summary!N$19</f>
        <v>2.874145120359282</v>
      </c>
      <c r="O248" s="177">
        <f>O191/RES_summary!O$19</f>
        <v>3.9088949688223353</v>
      </c>
      <c r="P248" s="177">
        <f>P191/RES_summary!P$19</f>
        <v>1.6044704255321105</v>
      </c>
      <c r="Q248" s="177">
        <f>Q191/RES_summary!Q$19</f>
        <v>2.39024441547663</v>
      </c>
    </row>
    <row r="249" spans="1:17" ht="12" customHeight="1" x14ac:dyDescent="0.25">
      <c r="A249" s="158" t="s">
        <v>112</v>
      </c>
      <c r="B249" s="178">
        <f>B192/RES_summary!B$19</f>
        <v>0.25459063517343516</v>
      </c>
      <c r="C249" s="178">
        <f>C192/RES_summary!C$19</f>
        <v>0.26212868186395261</v>
      </c>
      <c r="D249" s="178">
        <f>D192/RES_summary!D$19</f>
        <v>0.27836443099022012</v>
      </c>
      <c r="E249" s="178">
        <f>E192/RES_summary!E$19</f>
        <v>0.28238642063968072</v>
      </c>
      <c r="F249" s="178">
        <f>F192/RES_summary!F$19</f>
        <v>0.29236035088901074</v>
      </c>
      <c r="G249" s="178">
        <f>G192/RES_summary!G$19</f>
        <v>0.31307715886974669</v>
      </c>
      <c r="H249" s="178">
        <f>H192/RES_summary!H$19</f>
        <v>0.32315856200143728</v>
      </c>
      <c r="I249" s="178">
        <f>I192/RES_summary!I$19</f>
        <v>0.33879542793365697</v>
      </c>
      <c r="J249" s="178">
        <f>J192/RES_summary!J$19</f>
        <v>0.36047451345189491</v>
      </c>
      <c r="K249" s="178">
        <f>K192/RES_summary!K$19</f>
        <v>0.38383750702866937</v>
      </c>
      <c r="L249" s="178">
        <f>L192/RES_summary!L$19</f>
        <v>0.40509877864739768</v>
      </c>
      <c r="M249" s="178">
        <f>M192/RES_summary!M$19</f>
        <v>0.40966352086814428</v>
      </c>
      <c r="N249" s="178">
        <f>N192/RES_summary!N$19</f>
        <v>0.4335569762316645</v>
      </c>
      <c r="O249" s="178">
        <f>O192/RES_summary!O$19</f>
        <v>0.4921492296275648</v>
      </c>
      <c r="P249" s="178">
        <f>P192/RES_summary!P$19</f>
        <v>0.49975590983923002</v>
      </c>
      <c r="Q249" s="178">
        <f>Q192/RES_summary!Q$19</f>
        <v>0.54750323285959779</v>
      </c>
    </row>
    <row r="250" spans="1:17" ht="12" customHeight="1" x14ac:dyDescent="0.25">
      <c r="A250" s="23" t="s">
        <v>60</v>
      </c>
      <c r="B250" s="177">
        <f>B193/RES_summary!B$19</f>
        <v>0.25459063517343516</v>
      </c>
      <c r="C250" s="177">
        <f>C193/RES_summary!C$19</f>
        <v>0.26212868186395261</v>
      </c>
      <c r="D250" s="177">
        <f>D193/RES_summary!D$19</f>
        <v>0.27836443099022012</v>
      </c>
      <c r="E250" s="177">
        <f>E193/RES_summary!E$19</f>
        <v>0.28238642063968072</v>
      </c>
      <c r="F250" s="177">
        <f>F193/RES_summary!F$19</f>
        <v>0.29236035088901074</v>
      </c>
      <c r="G250" s="177">
        <f>G193/RES_summary!G$19</f>
        <v>0.31307715886974669</v>
      </c>
      <c r="H250" s="177">
        <f>H193/RES_summary!H$19</f>
        <v>0.32315856200143728</v>
      </c>
      <c r="I250" s="177">
        <f>I193/RES_summary!I$19</f>
        <v>0.33879542793365697</v>
      </c>
      <c r="J250" s="177">
        <f>J193/RES_summary!J$19</f>
        <v>0.36047451345189491</v>
      </c>
      <c r="K250" s="177">
        <f>K193/RES_summary!K$19</f>
        <v>0.38383750702866937</v>
      </c>
      <c r="L250" s="177">
        <f>L193/RES_summary!L$19</f>
        <v>0.40509877864739768</v>
      </c>
      <c r="M250" s="177">
        <f>M193/RES_summary!M$19</f>
        <v>0.40966352086814428</v>
      </c>
      <c r="N250" s="177">
        <f>N193/RES_summary!N$19</f>
        <v>0.4335569762316645</v>
      </c>
      <c r="O250" s="177">
        <f>O193/RES_summary!O$19</f>
        <v>0.4921492296275648</v>
      </c>
      <c r="P250" s="177">
        <f>P193/RES_summary!P$19</f>
        <v>0.49975590983923002</v>
      </c>
      <c r="Q250" s="177">
        <f>Q193/RES_summary!Q$19</f>
        <v>0.54750323285959779</v>
      </c>
    </row>
    <row r="251" spans="1:17" ht="12" customHeight="1" x14ac:dyDescent="0.25">
      <c r="A251" s="158" t="s">
        <v>63</v>
      </c>
      <c r="B251" s="178">
        <f>B194/RES_summary!B$19</f>
        <v>16.271069183995106</v>
      </c>
      <c r="C251" s="178">
        <f>C194/RES_summary!C$19</f>
        <v>15.954121757697811</v>
      </c>
      <c r="D251" s="178">
        <f>D194/RES_summary!D$19</f>
        <v>15.996565650353094</v>
      </c>
      <c r="E251" s="178">
        <f>E194/RES_summary!E$19</f>
        <v>15.825747446202394</v>
      </c>
      <c r="F251" s="178">
        <f>F194/RES_summary!F$19</f>
        <v>15.898771388917966</v>
      </c>
      <c r="G251" s="178">
        <f>G194/RES_summary!G$19</f>
        <v>15.613129287172049</v>
      </c>
      <c r="H251" s="178">
        <f>H194/RES_summary!H$19</f>
        <v>15.499283783430593</v>
      </c>
      <c r="I251" s="178">
        <f>I194/RES_summary!I$19</f>
        <v>15.099353488199259</v>
      </c>
      <c r="J251" s="178">
        <f>J194/RES_summary!J$19</f>
        <v>15.196930715192348</v>
      </c>
      <c r="K251" s="178">
        <f>K194/RES_summary!K$19</f>
        <v>15.287860771773415</v>
      </c>
      <c r="L251" s="178">
        <f>L194/RES_summary!L$19</f>
        <v>14.902014438555868</v>
      </c>
      <c r="M251" s="178">
        <f>M194/RES_summary!M$19</f>
        <v>13.501120284030781</v>
      </c>
      <c r="N251" s="178">
        <f>N194/RES_summary!N$19</f>
        <v>15.622917768253458</v>
      </c>
      <c r="O251" s="178">
        <f>O194/RES_summary!O$19</f>
        <v>15.5200969088493</v>
      </c>
      <c r="P251" s="178">
        <f>P194/RES_summary!P$19</f>
        <v>15.10491948293207</v>
      </c>
      <c r="Q251" s="178">
        <f>Q194/RES_summary!Q$19</f>
        <v>14.887032419643946</v>
      </c>
    </row>
    <row r="252" spans="1:17" ht="12" customHeight="1" x14ac:dyDescent="0.25">
      <c r="A252" s="167" t="s">
        <v>160</v>
      </c>
      <c r="B252" s="183">
        <f>B195/RES_summary!B$19</f>
        <v>16.095865518048193</v>
      </c>
      <c r="C252" s="183">
        <f>C195/RES_summary!C$19</f>
        <v>15.620733625810285</v>
      </c>
      <c r="D252" s="183">
        <f>D195/RES_summary!D$19</f>
        <v>15.76894560733925</v>
      </c>
      <c r="E252" s="183">
        <f>E195/RES_summary!E$19</f>
        <v>15.380744457048012</v>
      </c>
      <c r="F252" s="183">
        <f>F195/RES_summary!F$19</f>
        <v>15.589290173710239</v>
      </c>
      <c r="G252" s="183">
        <f>G195/RES_summary!G$19</f>
        <v>15.407508063099252</v>
      </c>
      <c r="H252" s="183">
        <f>H195/RES_summary!H$19</f>
        <v>15.271450037673203</v>
      </c>
      <c r="I252" s="183">
        <f>I195/RES_summary!I$19</f>
        <v>14.910702833061851</v>
      </c>
      <c r="J252" s="183">
        <f>J195/RES_summary!J$19</f>
        <v>14.887304977581859</v>
      </c>
      <c r="K252" s="183">
        <f>K195/RES_summary!K$19</f>
        <v>15.136329863007875</v>
      </c>
      <c r="L252" s="183">
        <f>L195/RES_summary!L$19</f>
        <v>14.59826834341365</v>
      </c>
      <c r="M252" s="183">
        <f>M195/RES_summary!M$19</f>
        <v>13.357411936782853</v>
      </c>
      <c r="N252" s="183">
        <f>N195/RES_summary!N$19</f>
        <v>15.37445506487034</v>
      </c>
      <c r="O252" s="183">
        <f>O195/RES_summary!O$19</f>
        <v>15.261658876198952</v>
      </c>
      <c r="P252" s="183">
        <f>P195/RES_summary!P$19</f>
        <v>14.952185956124231</v>
      </c>
      <c r="Q252" s="183">
        <f>Q195/RES_summary!Q$19</f>
        <v>14.744572746310938</v>
      </c>
    </row>
    <row r="253" spans="1:17" ht="12" customHeight="1" x14ac:dyDescent="0.25">
      <c r="A253" s="167" t="s">
        <v>159</v>
      </c>
      <c r="B253" s="183">
        <f>B196/RES_summary!B$19</f>
        <v>16.026299359029696</v>
      </c>
      <c r="C253" s="183">
        <f>C196/RES_summary!C$19</f>
        <v>15.733533809218118</v>
      </c>
      <c r="D253" s="183">
        <f>D196/RES_summary!D$19</f>
        <v>15.7782803487843</v>
      </c>
      <c r="E253" s="183">
        <f>E196/RES_summary!E$19</f>
        <v>15.552514297817952</v>
      </c>
      <c r="F253" s="183">
        <f>F196/RES_summary!F$19</f>
        <v>15.754813747649765</v>
      </c>
      <c r="G253" s="183">
        <f>G196/RES_summary!G$19</f>
        <v>15.600773055752466</v>
      </c>
      <c r="H253" s="183">
        <f>H196/RES_summary!H$19</f>
        <v>15.553662274627358</v>
      </c>
      <c r="I253" s="183">
        <f>I196/RES_summary!I$19</f>
        <v>15.324134795822722</v>
      </c>
      <c r="J253" s="183">
        <f>J196/RES_summary!J$19</f>
        <v>15.329497910481312</v>
      </c>
      <c r="K253" s="183">
        <f>K196/RES_summary!K$19</f>
        <v>15.520533142342403</v>
      </c>
      <c r="L253" s="183">
        <f>L196/RES_summary!L$19</f>
        <v>15.148986710422831</v>
      </c>
      <c r="M253" s="183">
        <f>M196/RES_summary!M$19</f>
        <v>13.836654015041368</v>
      </c>
      <c r="N253" s="183">
        <f>N196/RES_summary!N$19</f>
        <v>15.833517065167788</v>
      </c>
      <c r="O253" s="183">
        <f>O196/RES_summary!O$19</f>
        <v>15.688445299495489</v>
      </c>
      <c r="P253" s="183">
        <f>P196/RES_summary!P$19</f>
        <v>15.324185862942409</v>
      </c>
      <c r="Q253" s="183">
        <f>Q196/RES_summary!Q$19</f>
        <v>15.085820563220889</v>
      </c>
    </row>
    <row r="254" spans="1:17" ht="12" customHeight="1" x14ac:dyDescent="0.25">
      <c r="A254" s="166" t="s">
        <v>203</v>
      </c>
      <c r="B254" s="182">
        <f>B197/RES_summary!B$19</f>
        <v>10.26916220051486</v>
      </c>
      <c r="C254" s="182">
        <f>C197/RES_summary!C$19</f>
        <v>10.153476856776946</v>
      </c>
      <c r="D254" s="182">
        <f>D197/RES_summary!D$19</f>
        <v>10.268501001943427</v>
      </c>
      <c r="E254" s="182">
        <f>E197/RES_summary!E$19</f>
        <v>10.025462414196827</v>
      </c>
      <c r="F254" s="182">
        <f>F197/RES_summary!F$19</f>
        <v>10.204289617699489</v>
      </c>
      <c r="G254" s="182">
        <f>G197/RES_summary!G$19</f>
        <v>10.093559953127411</v>
      </c>
      <c r="H254" s="182">
        <f>H197/RES_summary!H$19</f>
        <v>10.101374669094129</v>
      </c>
      <c r="I254" s="182">
        <f>I197/RES_summary!I$19</f>
        <v>9.9054827329221204</v>
      </c>
      <c r="J254" s="182">
        <f>J197/RES_summary!J$19</f>
        <v>9.9326851686203685</v>
      </c>
      <c r="K254" s="182">
        <f>K197/RES_summary!K$19</f>
        <v>10.120869282678493</v>
      </c>
      <c r="L254" s="182">
        <f>L197/RES_summary!L$19</f>
        <v>9.759024500377107</v>
      </c>
      <c r="M254" s="182">
        <f>M197/RES_summary!M$19</f>
        <v>8.9411142577515452</v>
      </c>
      <c r="N254" s="182">
        <f>N197/RES_summary!N$19</f>
        <v>10.589303591903576</v>
      </c>
      <c r="O254" s="182">
        <f>O197/RES_summary!O$19</f>
        <v>10.176729785391112</v>
      </c>
      <c r="P254" s="182">
        <f>P197/RES_summary!P$19</f>
        <v>9.9351529079943344</v>
      </c>
      <c r="Q254" s="182">
        <f>Q197/RES_summary!Q$19</f>
        <v>9.7843095511488496</v>
      </c>
    </row>
    <row r="255" spans="1:17" ht="12" customHeight="1" x14ac:dyDescent="0.25">
      <c r="A255" s="147" t="s">
        <v>59</v>
      </c>
      <c r="B255" s="181">
        <f>B198/RES_summary!B$19</f>
        <v>5.7571371585148361</v>
      </c>
      <c r="C255" s="181">
        <f>C198/RES_summary!C$19</f>
        <v>5.5800569524411694</v>
      </c>
      <c r="D255" s="181">
        <f>D198/RES_summary!D$19</f>
        <v>5.5097793468408689</v>
      </c>
      <c r="E255" s="181">
        <f>E198/RES_summary!E$19</f>
        <v>5.5270518836211249</v>
      </c>
      <c r="F255" s="181">
        <f>F198/RES_summary!F$19</f>
        <v>5.5505241299502792</v>
      </c>
      <c r="G255" s="181">
        <f>G198/RES_summary!G$19</f>
        <v>5.5072131026250579</v>
      </c>
      <c r="H255" s="181">
        <f>H198/RES_summary!H$19</f>
        <v>5.4522876055332272</v>
      </c>
      <c r="I255" s="181">
        <f>I198/RES_summary!I$19</f>
        <v>5.4186520629006036</v>
      </c>
      <c r="J255" s="181">
        <f>J198/RES_summary!J$19</f>
        <v>5.3968127418609386</v>
      </c>
      <c r="K255" s="181">
        <f>K198/RES_summary!K$19</f>
        <v>5.399663859663911</v>
      </c>
      <c r="L255" s="181">
        <f>L198/RES_summary!L$19</f>
        <v>5.3899622100457236</v>
      </c>
      <c r="M255" s="181">
        <f>M198/RES_summary!M$19</f>
        <v>4.8955397572898223</v>
      </c>
      <c r="N255" s="181">
        <f>N198/RES_summary!N$19</f>
        <v>5.2442134732642147</v>
      </c>
      <c r="O255" s="181">
        <f>O198/RES_summary!O$19</f>
        <v>5.5117155141043792</v>
      </c>
      <c r="P255" s="181">
        <f>P198/RES_summary!P$19</f>
        <v>5.3890329549480764</v>
      </c>
      <c r="Q255" s="181">
        <f>Q198/RES_summary!Q$19</f>
        <v>5.3015110120720399</v>
      </c>
    </row>
    <row r="256" spans="1:17" ht="12" customHeight="1" x14ac:dyDescent="0.25">
      <c r="A256" s="163" t="s">
        <v>142</v>
      </c>
      <c r="B256" s="180">
        <f>B199/RES_summary!B$19</f>
        <v>17.399461735380108</v>
      </c>
      <c r="C256" s="180">
        <f>C199/RES_summary!C$19</f>
        <v>17.830786950713126</v>
      </c>
      <c r="D256" s="180">
        <f>D199/RES_summary!D$19</f>
        <v>17.825742895579882</v>
      </c>
      <c r="E256" s="180">
        <f>E199/RES_summary!E$19</f>
        <v>18.558394944933138</v>
      </c>
      <c r="F256" s="180">
        <f>F199/RES_summary!F$19</f>
        <v>18.9225273784518</v>
      </c>
      <c r="G256" s="180">
        <f>G199/RES_summary!G$19</f>
        <v>17.429256119551301</v>
      </c>
      <c r="H256" s="180">
        <f>H199/RES_summary!H$19</f>
        <v>17.625148182606313</v>
      </c>
      <c r="I256" s="180">
        <f>I199/RES_summary!I$19</f>
        <v>17.621682882866306</v>
      </c>
      <c r="J256" s="180">
        <f>J199/RES_summary!J$19</f>
        <v>17.753508119741532</v>
      </c>
      <c r="K256" s="180">
        <f>K199/RES_summary!K$19</f>
        <v>16.453862304914534</v>
      </c>
      <c r="L256" s="180">
        <f>L199/RES_summary!L$19</f>
        <v>20.119038782872757</v>
      </c>
      <c r="M256" s="180">
        <f>M199/RES_summary!M$19</f>
        <v>15.7751263351759</v>
      </c>
      <c r="N256" s="180">
        <f>N199/RES_summary!N$19</f>
        <v>20.885933781003416</v>
      </c>
      <c r="O256" s="180">
        <f>O199/RES_summary!O$19</f>
        <v>22.021197790369182</v>
      </c>
      <c r="P256" s="180">
        <f>P199/RES_summary!P$19</f>
        <v>18.257591441602862</v>
      </c>
      <c r="Q256" s="180">
        <f>Q199/RES_summary!Q$19</f>
        <v>19.321150138572932</v>
      </c>
    </row>
    <row r="257" spans="1:17" ht="12" customHeight="1" x14ac:dyDescent="0.25">
      <c r="A257" s="161" t="s">
        <v>141</v>
      </c>
      <c r="B257" s="179">
        <f>B200/RES_summary!B$19</f>
        <v>16.85799374568742</v>
      </c>
      <c r="C257" s="179">
        <f>C200/RES_summary!C$19</f>
        <v>17.206898998655582</v>
      </c>
      <c r="D257" s="179">
        <f>D200/RES_summary!D$19</f>
        <v>17.146314459118983</v>
      </c>
      <c r="E257" s="179">
        <f>E200/RES_summary!E$19</f>
        <v>17.746926428168084</v>
      </c>
      <c r="F257" s="179">
        <f>F200/RES_summary!F$19</f>
        <v>17.966952700856453</v>
      </c>
      <c r="G257" s="179">
        <f>G200/RES_summary!G$19</f>
        <v>16.944780560579229</v>
      </c>
      <c r="H257" s="179">
        <f>H200/RES_summary!H$19</f>
        <v>16.992933202337653</v>
      </c>
      <c r="I257" s="179">
        <f>I200/RES_summary!I$19</f>
        <v>16.917929154798525</v>
      </c>
      <c r="J257" s="179">
        <f>J200/RES_summary!J$19</f>
        <v>17.077049532008861</v>
      </c>
      <c r="K257" s="179">
        <f>K200/RES_summary!K$19</f>
        <v>16.230366118469046</v>
      </c>
      <c r="L257" s="179">
        <f>L200/RES_summary!L$19</f>
        <v>18.492897252276741</v>
      </c>
      <c r="M257" s="179">
        <f>M200/RES_summary!M$19</f>
        <v>15.183963979183277</v>
      </c>
      <c r="N257" s="179">
        <f>N200/RES_summary!N$19</f>
        <v>19.2921094635964</v>
      </c>
      <c r="O257" s="179">
        <f>O200/RES_summary!O$19</f>
        <v>19.890338928024349</v>
      </c>
      <c r="P257" s="179">
        <f>P200/RES_summary!P$19</f>
        <v>17.340757346792053</v>
      </c>
      <c r="Q257" s="179">
        <f>Q200/RES_summary!Q$19</f>
        <v>17.950800034986756</v>
      </c>
    </row>
    <row r="258" spans="1:17" ht="12" customHeight="1" x14ac:dyDescent="0.25">
      <c r="A258" s="148" t="s">
        <v>60</v>
      </c>
      <c r="B258" s="177">
        <f>B201/RES_summary!B$19</f>
        <v>11.100856587172583</v>
      </c>
      <c r="C258" s="177">
        <f>C201/RES_summary!C$19</f>
        <v>11.62684204621441</v>
      </c>
      <c r="D258" s="177">
        <f>D201/RES_summary!D$19</f>
        <v>11.636535112278109</v>
      </c>
      <c r="E258" s="177">
        <f>E201/RES_summary!E$19</f>
        <v>12.219874544546963</v>
      </c>
      <c r="F258" s="177">
        <f>F201/RES_summary!F$19</f>
        <v>12.416428570906175</v>
      </c>
      <c r="G258" s="177">
        <f>G201/RES_summary!G$19</f>
        <v>11.437567457954172</v>
      </c>
      <c r="H258" s="177">
        <f>H201/RES_summary!H$19</f>
        <v>11.540645596804429</v>
      </c>
      <c r="I258" s="177">
        <f>I201/RES_summary!I$19</f>
        <v>11.499277091897918</v>
      </c>
      <c r="J258" s="177">
        <f>J201/RES_summary!J$19</f>
        <v>11.680236790147918</v>
      </c>
      <c r="K258" s="177">
        <f>K201/RES_summary!K$19</f>
        <v>10.830702258805132</v>
      </c>
      <c r="L258" s="177">
        <f>L201/RES_summary!L$19</f>
        <v>13.102935042231017</v>
      </c>
      <c r="M258" s="177">
        <f>M201/RES_summary!M$19</f>
        <v>10.288424221893452</v>
      </c>
      <c r="N258" s="177">
        <f>N201/RES_summary!N$19</f>
        <v>14.047895990332185</v>
      </c>
      <c r="O258" s="177">
        <f>O201/RES_summary!O$19</f>
        <v>14.378623413919971</v>
      </c>
      <c r="P258" s="177">
        <f>P201/RES_summary!P$19</f>
        <v>11.951724391843976</v>
      </c>
      <c r="Q258" s="177">
        <f>Q201/RES_summary!Q$19</f>
        <v>12.64928902291472</v>
      </c>
    </row>
    <row r="259" spans="1:17" ht="12" customHeight="1" x14ac:dyDescent="0.25">
      <c r="A259" s="148" t="s">
        <v>59</v>
      </c>
      <c r="B259" s="177">
        <f>B202/RES_summary!B$19</f>
        <v>5.7571371585148352</v>
      </c>
      <c r="C259" s="177">
        <f>C202/RES_summary!C$19</f>
        <v>5.5800569524411712</v>
      </c>
      <c r="D259" s="177">
        <f>D202/RES_summary!D$19</f>
        <v>5.5097793468408716</v>
      </c>
      <c r="E259" s="177">
        <f>E202/RES_summary!E$19</f>
        <v>5.5270518836211231</v>
      </c>
      <c r="F259" s="177">
        <f>F202/RES_summary!F$19</f>
        <v>5.5505241299502801</v>
      </c>
      <c r="G259" s="177">
        <f>G202/RES_summary!G$19</f>
        <v>5.5072131026250561</v>
      </c>
      <c r="H259" s="177">
        <f>H202/RES_summary!H$19</f>
        <v>5.4522876055332237</v>
      </c>
      <c r="I259" s="177">
        <f>I202/RES_summary!I$19</f>
        <v>5.4186520629006028</v>
      </c>
      <c r="J259" s="177">
        <f>J202/RES_summary!J$19</f>
        <v>5.3968127418609404</v>
      </c>
      <c r="K259" s="177">
        <f>K202/RES_summary!K$19</f>
        <v>5.399663859663911</v>
      </c>
      <c r="L259" s="177">
        <f>L202/RES_summary!L$19</f>
        <v>5.3899622100457236</v>
      </c>
      <c r="M259" s="177">
        <f>M202/RES_summary!M$19</f>
        <v>4.895539757289824</v>
      </c>
      <c r="N259" s="177">
        <f>N202/RES_summary!N$19</f>
        <v>5.2442134732642129</v>
      </c>
      <c r="O259" s="177">
        <f>O202/RES_summary!O$19</f>
        <v>5.5117155141043819</v>
      </c>
      <c r="P259" s="177">
        <f>P202/RES_summary!P$19</f>
        <v>5.3890329549480747</v>
      </c>
      <c r="Q259" s="177">
        <f>Q202/RES_summary!Q$19</f>
        <v>5.3015110120720399</v>
      </c>
    </row>
    <row r="260" spans="1:17" ht="12" customHeight="1" x14ac:dyDescent="0.25">
      <c r="A260" s="158" t="s">
        <v>62</v>
      </c>
      <c r="B260" s="178">
        <f>B203/RES_summary!B$19</f>
        <v>8.5495235821172297</v>
      </c>
      <c r="C260" s="178">
        <f>C203/RES_summary!C$19</f>
        <v>8.5259060438603775</v>
      </c>
      <c r="D260" s="178">
        <f>D203/RES_summary!D$19</f>
        <v>8.5695546336678987</v>
      </c>
      <c r="E260" s="178">
        <f>E203/RES_summary!E$19</f>
        <v>8.799721488354793</v>
      </c>
      <c r="F260" s="178">
        <f>F203/RES_summary!F$19</f>
        <v>8.7043297342202361</v>
      </c>
      <c r="G260" s="178">
        <f>G203/RES_summary!G$19</f>
        <v>8.6412027653284547</v>
      </c>
      <c r="H260" s="178">
        <f>H203/RES_summary!H$19</f>
        <v>8.7086900728119883</v>
      </c>
      <c r="I260" s="178">
        <f>I203/RES_summary!I$19</f>
        <v>8.6775989057574403</v>
      </c>
      <c r="J260" s="178">
        <f>J203/RES_summary!J$19</f>
        <v>8.7926134517424934</v>
      </c>
      <c r="K260" s="178">
        <f>K203/RES_summary!K$19</f>
        <v>8.7791853906717829</v>
      </c>
      <c r="L260" s="178">
        <f>L203/RES_summary!L$19</f>
        <v>8.661958445926949</v>
      </c>
      <c r="M260" s="178">
        <f>M203/RES_summary!M$19</f>
        <v>8.2673482794074804</v>
      </c>
      <c r="N260" s="178">
        <f>N203/RES_summary!N$19</f>
        <v>8.6544752290936433</v>
      </c>
      <c r="O260" s="178">
        <f>O203/RES_summary!O$19</f>
        <v>8.6817901197192118</v>
      </c>
      <c r="P260" s="178">
        <f>P203/RES_summary!P$19</f>
        <v>8.530561178995038</v>
      </c>
      <c r="Q260" s="178">
        <f>Q203/RES_summary!Q$19</f>
        <v>8.4112015367719088</v>
      </c>
    </row>
    <row r="261" spans="1:17" ht="12" customHeight="1" x14ac:dyDescent="0.25">
      <c r="A261" s="23" t="s">
        <v>203</v>
      </c>
      <c r="B261" s="177">
        <f>B204/RES_summary!B$19</f>
        <v>8.3077175609367071</v>
      </c>
      <c r="C261" s="177">
        <f>C204/RES_summary!C$19</f>
        <v>8.2489656601312422</v>
      </c>
      <c r="D261" s="177">
        <f>D204/RES_summary!D$19</f>
        <v>8.3396924773302779</v>
      </c>
      <c r="E261" s="177">
        <f>E204/RES_summary!E$19</f>
        <v>8.4281753425025734</v>
      </c>
      <c r="F261" s="177">
        <f>F204/RES_summary!F$19</f>
        <v>8.4484126140545506</v>
      </c>
      <c r="G261" s="177">
        <f>G204/RES_summary!G$19</f>
        <v>8.49961238544482</v>
      </c>
      <c r="H261" s="177">
        <f>H204/RES_summary!H$19</f>
        <v>8.5357050964982406</v>
      </c>
      <c r="I261" s="177">
        <f>I204/RES_summary!I$19</f>
        <v>8.5498787371400571</v>
      </c>
      <c r="J261" s="177">
        <f>J204/RES_summary!J$19</f>
        <v>8.586973509763002</v>
      </c>
      <c r="K261" s="177">
        <f>K204/RES_summary!K$19</f>
        <v>8.6369918436383202</v>
      </c>
      <c r="L261" s="177">
        <f>L204/RES_summary!L$19</f>
        <v>8.4774373073551832</v>
      </c>
      <c r="M261" s="177">
        <f>M204/RES_summary!M$19</f>
        <v>8.1926040070938484</v>
      </c>
      <c r="N261" s="177">
        <f>N204/RES_summary!N$19</f>
        <v>8.4841863531875372</v>
      </c>
      <c r="O261" s="177">
        <f>O204/RES_summary!O$19</f>
        <v>8.4759200485691366</v>
      </c>
      <c r="P261" s="177">
        <f>P204/RES_summary!P$19</f>
        <v>8.4434432037989211</v>
      </c>
      <c r="Q261" s="177">
        <f>Q204/RES_summary!Q$19</f>
        <v>8.3068327638214576</v>
      </c>
    </row>
    <row r="262" spans="1:17" ht="12" customHeight="1" x14ac:dyDescent="0.25">
      <c r="A262" s="29" t="s">
        <v>140</v>
      </c>
      <c r="B262" s="176">
        <f>B205/RES_summary!B$19</f>
        <v>9.2013783923133285</v>
      </c>
      <c r="C262" s="176">
        <f>C205/RES_summary!C$19</f>
        <v>9.2280350924082697</v>
      </c>
      <c r="D262" s="176">
        <f>D205/RES_summary!D$19</f>
        <v>9.3303614909455579</v>
      </c>
      <c r="E262" s="176">
        <f>E205/RES_summary!E$19</f>
        <v>9.8710449424230298</v>
      </c>
      <c r="F262" s="176">
        <f>F205/RES_summary!F$19</f>
        <v>9.7050584053562758</v>
      </c>
      <c r="G262" s="176">
        <f>G205/RES_summary!G$19</f>
        <v>9.2556748003704499</v>
      </c>
      <c r="H262" s="176">
        <f>H205/RES_summary!H$19</f>
        <v>9.5386955626076126</v>
      </c>
      <c r="I262" s="176">
        <f>I205/RES_summary!I$19</f>
        <v>9.4348676591410534</v>
      </c>
      <c r="J262" s="176">
        <f>J205/RES_summary!J$19</f>
        <v>9.9684218784568621</v>
      </c>
      <c r="K262" s="176">
        <f>K205/RES_summary!K$19</f>
        <v>9.6583831837028331</v>
      </c>
      <c r="L262" s="176">
        <f>L205/RES_summary!L$19</f>
        <v>10.548809591021357</v>
      </c>
      <c r="M262" s="176">
        <f>M205/RES_summary!M$19</f>
        <v>9.1139032705597298</v>
      </c>
      <c r="N262" s="176">
        <f>N205/RES_summary!N$19</f>
        <v>10.771177154939691</v>
      </c>
      <c r="O262" s="176">
        <f>O205/RES_summary!O$19</f>
        <v>11.613793583761591</v>
      </c>
      <c r="P262" s="176">
        <f>P205/RES_summary!P$19</f>
        <v>9.8239096061664331</v>
      </c>
      <c r="Q262" s="176">
        <f>Q205/RES_summary!Q$19</f>
        <v>10.340216805470764</v>
      </c>
    </row>
    <row r="264" spans="1:17" ht="12" customHeight="1" x14ac:dyDescent="0.25">
      <c r="A264" s="152" t="s">
        <v>195</v>
      </c>
      <c r="B264" s="184">
        <f>B207/RES_summary!B$19</f>
        <v>34.826613183589515</v>
      </c>
      <c r="C264" s="184">
        <f>C207/RES_summary!C$19</f>
        <v>34.795431150514268</v>
      </c>
      <c r="D264" s="184">
        <f>D207/RES_summary!D$19</f>
        <v>35.115306712451456</v>
      </c>
      <c r="E264" s="184">
        <f>E207/RES_summary!E$19</f>
        <v>33.647486924764074</v>
      </c>
      <c r="F264" s="184">
        <f>F207/RES_summary!F$19</f>
        <v>36.49413647618637</v>
      </c>
      <c r="G264" s="184">
        <f>G207/RES_summary!G$19</f>
        <v>35.305590416416869</v>
      </c>
      <c r="H264" s="184">
        <f>H207/RES_summary!H$19</f>
        <v>33.725518363537802</v>
      </c>
      <c r="I264" s="184">
        <f>I207/RES_summary!I$19</f>
        <v>30.664846548825906</v>
      </c>
      <c r="J264" s="184">
        <f>J207/RES_summary!J$19</f>
        <v>31.253421969284332</v>
      </c>
      <c r="K264" s="184">
        <f>K207/RES_summary!K$19</f>
        <v>30.368516913992071</v>
      </c>
      <c r="L264" s="184">
        <f>L207/RES_summary!L$19</f>
        <v>31.209886367507988</v>
      </c>
      <c r="M264" s="184">
        <f>M207/RES_summary!M$19</f>
        <v>25.285318354287149</v>
      </c>
      <c r="N264" s="184">
        <f>N207/RES_summary!N$19</f>
        <v>27.435286452849102</v>
      </c>
      <c r="O264" s="184">
        <f>O207/RES_summary!O$19</f>
        <v>28.266173492234241</v>
      </c>
      <c r="P264" s="184">
        <f>P207/RES_summary!P$19</f>
        <v>23.56619397319702</v>
      </c>
      <c r="Q264" s="184">
        <f>Q207/RES_summary!Q$19</f>
        <v>24.196652310847039</v>
      </c>
    </row>
    <row r="265" spans="1:17" ht="12" customHeight="1" x14ac:dyDescent="0.25">
      <c r="A265" s="158" t="s">
        <v>65</v>
      </c>
      <c r="B265" s="178">
        <f>B208/RES_summary!B$19</f>
        <v>27.286874927848405</v>
      </c>
      <c r="C265" s="178">
        <f>C208/RES_summary!C$19</f>
        <v>27.577229972677799</v>
      </c>
      <c r="D265" s="178">
        <f>D208/RES_summary!D$19</f>
        <v>27.484873700867194</v>
      </c>
      <c r="E265" s="178">
        <f>E208/RES_summary!E$19</f>
        <v>26.393373095667425</v>
      </c>
      <c r="F265" s="178">
        <f>F208/RES_summary!F$19</f>
        <v>28.79412488720806</v>
      </c>
      <c r="G265" s="178">
        <f>G208/RES_summary!G$19</f>
        <v>27.676253860149405</v>
      </c>
      <c r="H265" s="178">
        <f>H208/RES_summary!H$19</f>
        <v>26.113286603604983</v>
      </c>
      <c r="I265" s="178">
        <f>I208/RES_summary!I$19</f>
        <v>22.967900191679956</v>
      </c>
      <c r="J265" s="178">
        <f>J208/RES_summary!J$19</f>
        <v>23.821216622216504</v>
      </c>
      <c r="K265" s="178">
        <f>K208/RES_summary!K$19</f>
        <v>22.85938263169276</v>
      </c>
      <c r="L265" s="178">
        <f>L208/RES_summary!L$19</f>
        <v>23.530920373659853</v>
      </c>
      <c r="M265" s="178">
        <f>M208/RES_summary!M$19</f>
        <v>18.108803516894756</v>
      </c>
      <c r="N265" s="178">
        <f>N208/RES_summary!N$19</f>
        <v>19.505571084042383</v>
      </c>
      <c r="O265" s="178">
        <f>O208/RES_summary!O$19</f>
        <v>20.350927436621806</v>
      </c>
      <c r="P265" s="178">
        <f>P208/RES_summary!P$19</f>
        <v>15.816103804654468</v>
      </c>
      <c r="Q265" s="178">
        <f>Q208/RES_summary!Q$19</f>
        <v>16.496270224691685</v>
      </c>
    </row>
    <row r="266" spans="1:17" ht="12" customHeight="1" x14ac:dyDescent="0.25">
      <c r="A266" s="23" t="s">
        <v>161</v>
      </c>
      <c r="B266" s="177">
        <f>B209/RES_summary!B$19</f>
        <v>27.286874927848405</v>
      </c>
      <c r="C266" s="177">
        <f>C209/RES_summary!C$19</f>
        <v>27.577229972677799</v>
      </c>
      <c r="D266" s="177">
        <f>D209/RES_summary!D$19</f>
        <v>27.484873700867194</v>
      </c>
      <c r="E266" s="177">
        <f>E209/RES_summary!E$19</f>
        <v>26.393373095667425</v>
      </c>
      <c r="F266" s="177">
        <f>F209/RES_summary!F$19</f>
        <v>28.79412488720806</v>
      </c>
      <c r="G266" s="177">
        <f>G209/RES_summary!G$19</f>
        <v>27.676253860149405</v>
      </c>
      <c r="H266" s="177">
        <f>H209/RES_summary!H$19</f>
        <v>26.113286603604983</v>
      </c>
      <c r="I266" s="177">
        <f>I209/RES_summary!I$19</f>
        <v>22.967900191679956</v>
      </c>
      <c r="J266" s="177">
        <f>J209/RES_summary!J$19</f>
        <v>23.821216622216504</v>
      </c>
      <c r="K266" s="177">
        <f>K209/RES_summary!K$19</f>
        <v>22.85938263169276</v>
      </c>
      <c r="L266" s="177">
        <f>L209/RES_summary!L$19</f>
        <v>23.530920373659853</v>
      </c>
      <c r="M266" s="177">
        <f>M209/RES_summary!M$19</f>
        <v>18.108803516894756</v>
      </c>
      <c r="N266" s="177">
        <f>N209/RES_summary!N$19</f>
        <v>19.505571084042383</v>
      </c>
      <c r="O266" s="177">
        <f>O209/RES_summary!O$19</f>
        <v>20.350927436621806</v>
      </c>
      <c r="P266" s="177">
        <f>P209/RES_summary!P$19</f>
        <v>15.816103804654468</v>
      </c>
      <c r="Q266" s="177">
        <f>Q209/RES_summary!Q$19</f>
        <v>16.496270224691685</v>
      </c>
    </row>
    <row r="267" spans="1:17" ht="12" customHeight="1" x14ac:dyDescent="0.25">
      <c r="A267" s="23" t="s">
        <v>60</v>
      </c>
      <c r="B267" s="177">
        <f>B210/RES_summary!B$19</f>
        <v>0</v>
      </c>
      <c r="C267" s="177">
        <f>C210/RES_summary!C$19</f>
        <v>0</v>
      </c>
      <c r="D267" s="177">
        <f>D210/RES_summary!D$19</f>
        <v>0</v>
      </c>
      <c r="E267" s="177">
        <f>E210/RES_summary!E$19</f>
        <v>0</v>
      </c>
      <c r="F267" s="177">
        <f>F210/RES_summary!F$19</f>
        <v>0</v>
      </c>
      <c r="G267" s="177">
        <f>G210/RES_summary!G$19</f>
        <v>0</v>
      </c>
      <c r="H267" s="177">
        <f>H210/RES_summary!H$19</f>
        <v>0</v>
      </c>
      <c r="I267" s="177">
        <f>I210/RES_summary!I$19</f>
        <v>0</v>
      </c>
      <c r="J267" s="177">
        <f>J210/RES_summary!J$19</f>
        <v>0</v>
      </c>
      <c r="K267" s="177">
        <f>K210/RES_summary!K$19</f>
        <v>0</v>
      </c>
      <c r="L267" s="177">
        <f>L210/RES_summary!L$19</f>
        <v>0</v>
      </c>
      <c r="M267" s="177">
        <f>M210/RES_summary!M$19</f>
        <v>0</v>
      </c>
      <c r="N267" s="177">
        <f>N210/RES_summary!N$19</f>
        <v>0</v>
      </c>
      <c r="O267" s="177">
        <f>O210/RES_summary!O$19</f>
        <v>0</v>
      </c>
      <c r="P267" s="177">
        <f>P210/RES_summary!P$19</f>
        <v>0</v>
      </c>
      <c r="Q267" s="177">
        <f>Q210/RES_summary!Q$19</f>
        <v>0</v>
      </c>
    </row>
    <row r="268" spans="1:17" ht="12" customHeight="1" x14ac:dyDescent="0.25">
      <c r="A268" s="158" t="s">
        <v>112</v>
      </c>
      <c r="B268" s="178">
        <f>B211/RES_summary!B$19</f>
        <v>0</v>
      </c>
      <c r="C268" s="178">
        <f>C211/RES_summary!C$19</f>
        <v>0</v>
      </c>
      <c r="D268" s="178">
        <f>D211/RES_summary!D$19</f>
        <v>0</v>
      </c>
      <c r="E268" s="178">
        <f>E211/RES_summary!E$19</f>
        <v>0</v>
      </c>
      <c r="F268" s="178">
        <f>F211/RES_summary!F$19</f>
        <v>0</v>
      </c>
      <c r="G268" s="178">
        <f>G211/RES_summary!G$19</f>
        <v>0</v>
      </c>
      <c r="H268" s="178">
        <f>H211/RES_summary!H$19</f>
        <v>0</v>
      </c>
      <c r="I268" s="178">
        <f>I211/RES_summary!I$19</f>
        <v>0</v>
      </c>
      <c r="J268" s="178">
        <f>J211/RES_summary!J$19</f>
        <v>0</v>
      </c>
      <c r="K268" s="178">
        <f>K211/RES_summary!K$19</f>
        <v>0</v>
      </c>
      <c r="L268" s="178">
        <f>L211/RES_summary!L$19</f>
        <v>0</v>
      </c>
      <c r="M268" s="178">
        <f>M211/RES_summary!M$19</f>
        <v>0</v>
      </c>
      <c r="N268" s="178">
        <f>N211/RES_summary!N$19</f>
        <v>0</v>
      </c>
      <c r="O268" s="178">
        <f>O211/RES_summary!O$19</f>
        <v>0</v>
      </c>
      <c r="P268" s="178">
        <f>P211/RES_summary!P$19</f>
        <v>0</v>
      </c>
      <c r="Q268" s="178">
        <f>Q211/RES_summary!Q$19</f>
        <v>0</v>
      </c>
    </row>
    <row r="269" spans="1:17" ht="12" customHeight="1" x14ac:dyDescent="0.25">
      <c r="A269" s="23" t="s">
        <v>60</v>
      </c>
      <c r="B269" s="177">
        <f>B212/RES_summary!B$19</f>
        <v>0</v>
      </c>
      <c r="C269" s="177">
        <f>C212/RES_summary!C$19</f>
        <v>0</v>
      </c>
      <c r="D269" s="177">
        <f>D212/RES_summary!D$19</f>
        <v>0</v>
      </c>
      <c r="E269" s="177">
        <f>E212/RES_summary!E$19</f>
        <v>0</v>
      </c>
      <c r="F269" s="177">
        <f>F212/RES_summary!F$19</f>
        <v>0</v>
      </c>
      <c r="G269" s="177">
        <f>G212/RES_summary!G$19</f>
        <v>0</v>
      </c>
      <c r="H269" s="177">
        <f>H212/RES_summary!H$19</f>
        <v>0</v>
      </c>
      <c r="I269" s="177">
        <f>I212/RES_summary!I$19</f>
        <v>0</v>
      </c>
      <c r="J269" s="177">
        <f>J212/RES_summary!J$19</f>
        <v>0</v>
      </c>
      <c r="K269" s="177">
        <f>K212/RES_summary!K$19</f>
        <v>0</v>
      </c>
      <c r="L269" s="177">
        <f>L212/RES_summary!L$19</f>
        <v>0</v>
      </c>
      <c r="M269" s="177">
        <f>M212/RES_summary!M$19</f>
        <v>0</v>
      </c>
      <c r="N269" s="177">
        <f>N212/RES_summary!N$19</f>
        <v>0</v>
      </c>
      <c r="O269" s="177">
        <f>O212/RES_summary!O$19</f>
        <v>0</v>
      </c>
      <c r="P269" s="177">
        <f>P212/RES_summary!P$19</f>
        <v>0</v>
      </c>
      <c r="Q269" s="177">
        <f>Q212/RES_summary!Q$19</f>
        <v>0</v>
      </c>
    </row>
    <row r="270" spans="1:17" ht="12" customHeight="1" x14ac:dyDescent="0.25">
      <c r="A270" s="158" t="s">
        <v>63</v>
      </c>
      <c r="B270" s="178">
        <f>B213/RES_summary!B$19</f>
        <v>4.8499282000741397</v>
      </c>
      <c r="C270" s="178">
        <f>C213/RES_summary!C$19</f>
        <v>4.6197586863280709</v>
      </c>
      <c r="D270" s="178">
        <f>D213/RES_summary!D$19</f>
        <v>4.8623515300560713</v>
      </c>
      <c r="E270" s="178">
        <f>E213/RES_summary!E$19</f>
        <v>4.5782342885127312</v>
      </c>
      <c r="F270" s="178">
        <f>F213/RES_summary!F$19</f>
        <v>4.8685441880059006</v>
      </c>
      <c r="G270" s="178">
        <f>G213/RES_summary!G$19</f>
        <v>4.7555555570792425</v>
      </c>
      <c r="H270" s="178">
        <f>H213/RES_summary!H$19</f>
        <v>4.7112137196516093</v>
      </c>
      <c r="I270" s="178">
        <f>I213/RES_summary!I$19</f>
        <v>4.7233817915437202</v>
      </c>
      <c r="J270" s="178">
        <f>J213/RES_summary!J$19</f>
        <v>4.4963927713252341</v>
      </c>
      <c r="K270" s="178">
        <f>K213/RES_summary!K$19</f>
        <v>4.5374233089412508</v>
      </c>
      <c r="L270" s="178">
        <f>L213/RES_summary!L$19</f>
        <v>4.6116296536050116</v>
      </c>
      <c r="M270" s="178">
        <f>M213/RES_summary!M$19</f>
        <v>4.1982303965248056</v>
      </c>
      <c r="N270" s="178">
        <f>N213/RES_summary!N$19</f>
        <v>4.8484278512571235</v>
      </c>
      <c r="O270" s="178">
        <f>O213/RES_summary!O$19</f>
        <v>4.8206195823498872</v>
      </c>
      <c r="P270" s="178">
        <f>P213/RES_summary!P$19</f>
        <v>4.6758516821605465</v>
      </c>
      <c r="Q270" s="178">
        <f>Q213/RES_summary!Q$19</f>
        <v>4.6508273264621822</v>
      </c>
    </row>
    <row r="271" spans="1:17" ht="12" customHeight="1" x14ac:dyDescent="0.25">
      <c r="A271" s="167" t="s">
        <v>160</v>
      </c>
      <c r="B271" s="183">
        <f>B214/RES_summary!B$19</f>
        <v>5.6513445290353994</v>
      </c>
      <c r="C271" s="183">
        <f>C214/RES_summary!C$19</f>
        <v>5.4744222302660628</v>
      </c>
      <c r="D271" s="183">
        <f>D214/RES_summary!D$19</f>
        <v>5.5050862145133923</v>
      </c>
      <c r="E271" s="183">
        <f>E214/RES_summary!E$19</f>
        <v>5.3567305022281317</v>
      </c>
      <c r="F271" s="183">
        <f>F214/RES_summary!F$19</f>
        <v>5.4001294482531792</v>
      </c>
      <c r="G271" s="183">
        <f>G214/RES_summary!G$19</f>
        <v>5.3228267324308574</v>
      </c>
      <c r="H271" s="183">
        <f>H214/RES_summary!H$19</f>
        <v>5.2503741742668835</v>
      </c>
      <c r="I271" s="183">
        <f>I214/RES_summary!I$19</f>
        <v>5.1114510935342157</v>
      </c>
      <c r="J271" s="183">
        <f>J214/RES_summary!J$19</f>
        <v>5.0849968958776488</v>
      </c>
      <c r="K271" s="183">
        <f>K214/RES_summary!K$19</f>
        <v>5.145011970991753</v>
      </c>
      <c r="L271" s="183">
        <f>L214/RES_summary!L$19</f>
        <v>4.9439027129635411</v>
      </c>
      <c r="M271" s="183">
        <f>M214/RES_summary!M$19</f>
        <v>4.5070139127722726</v>
      </c>
      <c r="N271" s="183">
        <f>N214/RES_summary!N$19</f>
        <v>5.1550849272655723</v>
      </c>
      <c r="O271" s="183">
        <f>O214/RES_summary!O$19</f>
        <v>5.1024486044820447</v>
      </c>
      <c r="P271" s="183">
        <f>P214/RES_summary!P$19</f>
        <v>4.9811452435168455</v>
      </c>
      <c r="Q271" s="183">
        <f>Q214/RES_summary!Q$19</f>
        <v>4.8909428145535347</v>
      </c>
    </row>
    <row r="272" spans="1:17" ht="12" customHeight="1" x14ac:dyDescent="0.25">
      <c r="A272" s="167" t="s">
        <v>159</v>
      </c>
      <c r="B272" s="183">
        <f>B215/RES_summary!B$19</f>
        <v>3.6055578095246248</v>
      </c>
      <c r="C272" s="183">
        <f>C215/RES_summary!C$19</f>
        <v>3.558374449673031</v>
      </c>
      <c r="D272" s="183">
        <f>D215/RES_summary!D$19</f>
        <v>3.5783060394336546</v>
      </c>
      <c r="E272" s="183">
        <f>E215/RES_summary!E$19</f>
        <v>3.4818748264481676</v>
      </c>
      <c r="F272" s="183">
        <f>F215/RES_summary!F$19</f>
        <v>3.5100841413644615</v>
      </c>
      <c r="G272" s="183">
        <f>G215/RES_summary!G$19</f>
        <v>3.4598373760800327</v>
      </c>
      <c r="H272" s="183">
        <f>H215/RES_summary!H$19</f>
        <v>3.4127432132734135</v>
      </c>
      <c r="I272" s="183">
        <f>I215/RES_summary!I$19</f>
        <v>3.3224432107972799</v>
      </c>
      <c r="J272" s="183">
        <f>J215/RES_summary!J$19</f>
        <v>3.3052479823205605</v>
      </c>
      <c r="K272" s="183">
        <f>K215/RES_summary!K$19</f>
        <v>3.344257781144627</v>
      </c>
      <c r="L272" s="183">
        <f>L215/RES_summary!L$19</f>
        <v>3.2135367634263452</v>
      </c>
      <c r="M272" s="183">
        <f>M215/RES_summary!M$19</f>
        <v>2.9295590433020187</v>
      </c>
      <c r="N272" s="183">
        <f>N215/RES_summary!N$19</f>
        <v>3.4539069012679766</v>
      </c>
      <c r="O272" s="183">
        <f>O215/RES_summary!O$19</f>
        <v>3.3165915929133796</v>
      </c>
      <c r="P272" s="183">
        <f>P215/RES_summary!P$19</f>
        <v>3.2377444082859959</v>
      </c>
      <c r="Q272" s="183">
        <f>Q215/RES_summary!Q$19</f>
        <v>3.1791128294598385</v>
      </c>
    </row>
    <row r="273" spans="1:17" ht="12" customHeight="1" x14ac:dyDescent="0.25">
      <c r="A273" s="166" t="s">
        <v>203</v>
      </c>
      <c r="B273" s="182">
        <f>B216/RES_summary!B$19</f>
        <v>3.6055578095246248</v>
      </c>
      <c r="C273" s="182">
        <f>C216/RES_summary!C$19</f>
        <v>3.558374449673031</v>
      </c>
      <c r="D273" s="182">
        <f>D216/RES_summary!D$19</f>
        <v>3.5783060394336546</v>
      </c>
      <c r="E273" s="182">
        <f>E216/RES_summary!E$19</f>
        <v>3.4818748264481676</v>
      </c>
      <c r="F273" s="182">
        <f>F216/RES_summary!F$19</f>
        <v>3.5100841413644615</v>
      </c>
      <c r="G273" s="182">
        <f>G216/RES_summary!G$19</f>
        <v>3.4598373760800327</v>
      </c>
      <c r="H273" s="182">
        <f>H216/RES_summary!H$19</f>
        <v>3.4127432132734135</v>
      </c>
      <c r="I273" s="182">
        <f>I216/RES_summary!I$19</f>
        <v>3.3224432107972799</v>
      </c>
      <c r="J273" s="182">
        <f>J216/RES_summary!J$19</f>
        <v>3.3052479823205605</v>
      </c>
      <c r="K273" s="182">
        <f>K216/RES_summary!K$19</f>
        <v>3.344257781144627</v>
      </c>
      <c r="L273" s="182">
        <f>L216/RES_summary!L$19</f>
        <v>3.2135367634263452</v>
      </c>
      <c r="M273" s="182">
        <f>M216/RES_summary!M$19</f>
        <v>2.9295590433020187</v>
      </c>
      <c r="N273" s="182">
        <f>N216/RES_summary!N$19</f>
        <v>3.4539069012679766</v>
      </c>
      <c r="O273" s="182">
        <f>O216/RES_summary!O$19</f>
        <v>3.3165915929133796</v>
      </c>
      <c r="P273" s="182">
        <f>P216/RES_summary!P$19</f>
        <v>3.2377444082859959</v>
      </c>
      <c r="Q273" s="182">
        <f>Q216/RES_summary!Q$19</f>
        <v>3.1791128294598385</v>
      </c>
    </row>
    <row r="274" spans="1:17" ht="12" customHeight="1" x14ac:dyDescent="0.25">
      <c r="A274" s="147" t="s">
        <v>59</v>
      </c>
      <c r="B274" s="181">
        <f>B217/RES_summary!B$19</f>
        <v>0</v>
      </c>
      <c r="C274" s="181">
        <f>C217/RES_summary!C$19</f>
        <v>0</v>
      </c>
      <c r="D274" s="181">
        <f>D217/RES_summary!D$19</f>
        <v>0</v>
      </c>
      <c r="E274" s="181">
        <f>E217/RES_summary!E$19</f>
        <v>0</v>
      </c>
      <c r="F274" s="181">
        <f>F217/RES_summary!F$19</f>
        <v>0</v>
      </c>
      <c r="G274" s="181">
        <f>G217/RES_summary!G$19</f>
        <v>0</v>
      </c>
      <c r="H274" s="181">
        <f>H217/RES_summary!H$19</f>
        <v>0</v>
      </c>
      <c r="I274" s="181">
        <f>I217/RES_summary!I$19</f>
        <v>0</v>
      </c>
      <c r="J274" s="181">
        <f>J217/RES_summary!J$19</f>
        <v>0</v>
      </c>
      <c r="K274" s="181">
        <f>K217/RES_summary!K$19</f>
        <v>0</v>
      </c>
      <c r="L274" s="181">
        <f>L217/RES_summary!L$19</f>
        <v>0</v>
      </c>
      <c r="M274" s="181">
        <f>M217/RES_summary!M$19</f>
        <v>0</v>
      </c>
      <c r="N274" s="181">
        <f>N217/RES_summary!N$19</f>
        <v>0</v>
      </c>
      <c r="O274" s="181">
        <f>O217/RES_summary!O$19</f>
        <v>0</v>
      </c>
      <c r="P274" s="181">
        <f>P217/RES_summary!P$19</f>
        <v>0</v>
      </c>
      <c r="Q274" s="181">
        <f>Q217/RES_summary!Q$19</f>
        <v>0</v>
      </c>
    </row>
    <row r="275" spans="1:17" ht="12" customHeight="1" x14ac:dyDescent="0.25">
      <c r="A275" s="163" t="s">
        <v>142</v>
      </c>
      <c r="B275" s="180">
        <f>B218/RES_summary!B$19</f>
        <v>0</v>
      </c>
      <c r="C275" s="180">
        <f>C218/RES_summary!C$19</f>
        <v>0</v>
      </c>
      <c r="D275" s="180">
        <f>D218/RES_summary!D$19</f>
        <v>0</v>
      </c>
      <c r="E275" s="180">
        <f>E218/RES_summary!E$19</f>
        <v>0</v>
      </c>
      <c r="F275" s="180">
        <f>F218/RES_summary!F$19</f>
        <v>0</v>
      </c>
      <c r="G275" s="180">
        <f>G218/RES_summary!G$19</f>
        <v>0</v>
      </c>
      <c r="H275" s="180">
        <f>H218/RES_summary!H$19</f>
        <v>0</v>
      </c>
      <c r="I275" s="180">
        <f>I218/RES_summary!I$19</f>
        <v>0</v>
      </c>
      <c r="J275" s="180">
        <f>J218/RES_summary!J$19</f>
        <v>0</v>
      </c>
      <c r="K275" s="180">
        <f>K218/RES_summary!K$19</f>
        <v>0</v>
      </c>
      <c r="L275" s="180">
        <f>L218/RES_summary!L$19</f>
        <v>0</v>
      </c>
      <c r="M275" s="180">
        <f>M218/RES_summary!M$19</f>
        <v>0</v>
      </c>
      <c r="N275" s="180">
        <f>N218/RES_summary!N$19</f>
        <v>0</v>
      </c>
      <c r="O275" s="180">
        <f>O218/RES_summary!O$19</f>
        <v>0</v>
      </c>
      <c r="P275" s="180">
        <f>P218/RES_summary!P$19</f>
        <v>0</v>
      </c>
      <c r="Q275" s="180">
        <f>Q218/RES_summary!Q$19</f>
        <v>0</v>
      </c>
    </row>
    <row r="276" spans="1:17" ht="12" customHeight="1" x14ac:dyDescent="0.25">
      <c r="A276" s="161" t="s">
        <v>141</v>
      </c>
      <c r="B276" s="179">
        <f>B219/RES_summary!B$19</f>
        <v>0</v>
      </c>
      <c r="C276" s="179">
        <f>C219/RES_summary!C$19</f>
        <v>0</v>
      </c>
      <c r="D276" s="179">
        <f>D219/RES_summary!D$19</f>
        <v>0</v>
      </c>
      <c r="E276" s="179">
        <f>E219/RES_summary!E$19</f>
        <v>0</v>
      </c>
      <c r="F276" s="179">
        <f>F219/RES_summary!F$19</f>
        <v>0</v>
      </c>
      <c r="G276" s="179">
        <f>G219/RES_summary!G$19</f>
        <v>0</v>
      </c>
      <c r="H276" s="179">
        <f>H219/RES_summary!H$19</f>
        <v>0</v>
      </c>
      <c r="I276" s="179">
        <f>I219/RES_summary!I$19</f>
        <v>0</v>
      </c>
      <c r="J276" s="179">
        <f>J219/RES_summary!J$19</f>
        <v>0</v>
      </c>
      <c r="K276" s="179">
        <f>K219/RES_summary!K$19</f>
        <v>0</v>
      </c>
      <c r="L276" s="179">
        <f>L219/RES_summary!L$19</f>
        <v>0</v>
      </c>
      <c r="M276" s="179">
        <f>M219/RES_summary!M$19</f>
        <v>0</v>
      </c>
      <c r="N276" s="179">
        <f>N219/RES_summary!N$19</f>
        <v>0</v>
      </c>
      <c r="O276" s="179">
        <f>O219/RES_summary!O$19</f>
        <v>0</v>
      </c>
      <c r="P276" s="179">
        <f>P219/RES_summary!P$19</f>
        <v>0</v>
      </c>
      <c r="Q276" s="179">
        <f>Q219/RES_summary!Q$19</f>
        <v>0</v>
      </c>
    </row>
    <row r="277" spans="1:17" ht="12" customHeight="1" x14ac:dyDescent="0.25">
      <c r="A277" s="148" t="s">
        <v>60</v>
      </c>
      <c r="B277" s="177">
        <f>B220/RES_summary!B$19</f>
        <v>0</v>
      </c>
      <c r="C277" s="177">
        <f>C220/RES_summary!C$19</f>
        <v>0</v>
      </c>
      <c r="D277" s="177">
        <f>D220/RES_summary!D$19</f>
        <v>0</v>
      </c>
      <c r="E277" s="177">
        <f>E220/RES_summary!E$19</f>
        <v>0</v>
      </c>
      <c r="F277" s="177">
        <f>F220/RES_summary!F$19</f>
        <v>0</v>
      </c>
      <c r="G277" s="177">
        <f>G220/RES_summary!G$19</f>
        <v>0</v>
      </c>
      <c r="H277" s="177">
        <f>H220/RES_summary!H$19</f>
        <v>0</v>
      </c>
      <c r="I277" s="177">
        <f>I220/RES_summary!I$19</f>
        <v>0</v>
      </c>
      <c r="J277" s="177">
        <f>J220/RES_summary!J$19</f>
        <v>0</v>
      </c>
      <c r="K277" s="177">
        <f>K220/RES_summary!K$19</f>
        <v>0</v>
      </c>
      <c r="L277" s="177">
        <f>L220/RES_summary!L$19</f>
        <v>0</v>
      </c>
      <c r="M277" s="177">
        <f>M220/RES_summary!M$19</f>
        <v>0</v>
      </c>
      <c r="N277" s="177">
        <f>N220/RES_summary!N$19</f>
        <v>0</v>
      </c>
      <c r="O277" s="177">
        <f>O220/RES_summary!O$19</f>
        <v>0</v>
      </c>
      <c r="P277" s="177">
        <f>P220/RES_summary!P$19</f>
        <v>0</v>
      </c>
      <c r="Q277" s="177">
        <f>Q220/RES_summary!Q$19</f>
        <v>0</v>
      </c>
    </row>
    <row r="278" spans="1:17" ht="12" customHeight="1" x14ac:dyDescent="0.25">
      <c r="A278" s="148" t="s">
        <v>59</v>
      </c>
      <c r="B278" s="177">
        <f>B221/RES_summary!B$19</f>
        <v>0</v>
      </c>
      <c r="C278" s="177">
        <f>C221/RES_summary!C$19</f>
        <v>0</v>
      </c>
      <c r="D278" s="177">
        <f>D221/RES_summary!D$19</f>
        <v>0</v>
      </c>
      <c r="E278" s="177">
        <f>E221/RES_summary!E$19</f>
        <v>0</v>
      </c>
      <c r="F278" s="177">
        <f>F221/RES_summary!F$19</f>
        <v>0</v>
      </c>
      <c r="G278" s="177">
        <f>G221/RES_summary!G$19</f>
        <v>0</v>
      </c>
      <c r="H278" s="177">
        <f>H221/RES_summary!H$19</f>
        <v>0</v>
      </c>
      <c r="I278" s="177">
        <f>I221/RES_summary!I$19</f>
        <v>0</v>
      </c>
      <c r="J278" s="177">
        <f>J221/RES_summary!J$19</f>
        <v>0</v>
      </c>
      <c r="K278" s="177">
        <f>K221/RES_summary!K$19</f>
        <v>0</v>
      </c>
      <c r="L278" s="177">
        <f>L221/RES_summary!L$19</f>
        <v>0</v>
      </c>
      <c r="M278" s="177">
        <f>M221/RES_summary!M$19</f>
        <v>0</v>
      </c>
      <c r="N278" s="177">
        <f>N221/RES_summary!N$19</f>
        <v>0</v>
      </c>
      <c r="O278" s="177">
        <f>O221/RES_summary!O$19</f>
        <v>0</v>
      </c>
      <c r="P278" s="177">
        <f>P221/RES_summary!P$19</f>
        <v>0</v>
      </c>
      <c r="Q278" s="177">
        <f>Q221/RES_summary!Q$19</f>
        <v>0</v>
      </c>
    </row>
    <row r="279" spans="1:17" ht="12" customHeight="1" x14ac:dyDescent="0.25">
      <c r="A279" s="158" t="s">
        <v>62</v>
      </c>
      <c r="B279" s="178">
        <f>B222/RES_summary!B$19</f>
        <v>2.6898100556669764</v>
      </c>
      <c r="C279" s="178">
        <f>C222/RES_summary!C$19</f>
        <v>2.5984424915084054</v>
      </c>
      <c r="D279" s="178">
        <f>D222/RES_summary!D$19</f>
        <v>2.7680814815281902</v>
      </c>
      <c r="E279" s="178">
        <f>E222/RES_summary!E$19</f>
        <v>2.6758795405839191</v>
      </c>
      <c r="F279" s="178">
        <f>F222/RES_summary!F$19</f>
        <v>2.8314674009724081</v>
      </c>
      <c r="G279" s="178">
        <f>G222/RES_summary!G$19</f>
        <v>2.8737809991882175</v>
      </c>
      <c r="H279" s="178">
        <f>H222/RES_summary!H$19</f>
        <v>2.9010180402812091</v>
      </c>
      <c r="I279" s="178">
        <f>I222/RES_summary!I$19</f>
        <v>2.9735645656022269</v>
      </c>
      <c r="J279" s="178">
        <f>J222/RES_summary!J$19</f>
        <v>2.9358125757425939</v>
      </c>
      <c r="K279" s="178">
        <f>K222/RES_summary!K$19</f>
        <v>2.971710973358058</v>
      </c>
      <c r="L279" s="178">
        <f>L222/RES_summary!L$19</f>
        <v>3.0673363402431209</v>
      </c>
      <c r="M279" s="178">
        <f>M222/RES_summary!M$19</f>
        <v>2.9782844408675828</v>
      </c>
      <c r="N279" s="178">
        <f>N222/RES_summary!N$19</f>
        <v>3.0812875175495962</v>
      </c>
      <c r="O279" s="178">
        <f>O222/RES_summary!O$19</f>
        <v>3.0946264732625477</v>
      </c>
      <c r="P279" s="178">
        <f>P222/RES_summary!P$19</f>
        <v>3.0742384863820025</v>
      </c>
      <c r="Q279" s="178">
        <f>Q222/RES_summary!Q$19</f>
        <v>3.0495547596931707</v>
      </c>
    </row>
    <row r="280" spans="1:17" ht="12" customHeight="1" x14ac:dyDescent="0.25">
      <c r="A280" s="23" t="s">
        <v>203</v>
      </c>
      <c r="B280" s="177">
        <f>B223/RES_summary!B$19</f>
        <v>3.6875970737554438</v>
      </c>
      <c r="C280" s="177">
        <f>C223/RES_summary!C$19</f>
        <v>3.6233447686392215</v>
      </c>
      <c r="D280" s="177">
        <f>D223/RES_summary!D$19</f>
        <v>3.604400413430378</v>
      </c>
      <c r="E280" s="177">
        <f>E223/RES_summary!E$19</f>
        <v>3.6039024698807216</v>
      </c>
      <c r="F280" s="177">
        <f>F223/RES_summary!F$19</f>
        <v>3.5555607581431254</v>
      </c>
      <c r="G280" s="177">
        <f>G223/RES_summary!G$19</f>
        <v>3.5359750782883883</v>
      </c>
      <c r="H280" s="177">
        <f>H223/RES_summary!H$19</f>
        <v>3.5056315556778195</v>
      </c>
      <c r="I280" s="177">
        <f>I223/RES_summary!I$19</f>
        <v>3.475082905051015</v>
      </c>
      <c r="J280" s="177">
        <f>J223/RES_summary!J$19</f>
        <v>3.4492638438419339</v>
      </c>
      <c r="K280" s="177">
        <f>K223/RES_summary!K$19</f>
        <v>3.452328790428866</v>
      </c>
      <c r="L280" s="177">
        <f>L223/RES_summary!L$19</f>
        <v>3.3673008580354913</v>
      </c>
      <c r="M280" s="177">
        <f>M223/RES_summary!M$19</f>
        <v>3.2412439716745172</v>
      </c>
      <c r="N280" s="177">
        <f>N223/RES_summary!N$19</f>
        <v>3.3291773981700348</v>
      </c>
      <c r="O280" s="177">
        <f>O223/RES_summary!O$19</f>
        <v>3.3119150883841284</v>
      </c>
      <c r="P280" s="177">
        <f>P223/RES_summary!P$19</f>
        <v>3.2813144966643271</v>
      </c>
      <c r="Q280" s="177">
        <f>Q223/RES_summary!Q$19</f>
        <v>3.2145499743391723</v>
      </c>
    </row>
    <row r="281" spans="1:17" ht="12" customHeight="1" x14ac:dyDescent="0.25">
      <c r="A281" s="29" t="s">
        <v>140</v>
      </c>
      <c r="B281" s="176">
        <f>B224/RES_summary!B$19</f>
        <v>0</v>
      </c>
      <c r="C281" s="176">
        <f>C224/RES_summary!C$19</f>
        <v>0</v>
      </c>
      <c r="D281" s="176">
        <f>D224/RES_summary!D$19</f>
        <v>0</v>
      </c>
      <c r="E281" s="176">
        <f>E224/RES_summary!E$19</f>
        <v>0</v>
      </c>
      <c r="F281" s="176">
        <f>F224/RES_summary!F$19</f>
        <v>0</v>
      </c>
      <c r="G281" s="176">
        <f>G224/RES_summary!G$19</f>
        <v>0</v>
      </c>
      <c r="H281" s="176">
        <f>H224/RES_summary!H$19</f>
        <v>0</v>
      </c>
      <c r="I281" s="176">
        <f>I224/RES_summary!I$19</f>
        <v>0</v>
      </c>
      <c r="J281" s="176">
        <f>J224/RES_summary!J$19</f>
        <v>0</v>
      </c>
      <c r="K281" s="176">
        <f>K224/RES_summary!K$19</f>
        <v>0</v>
      </c>
      <c r="L281" s="176">
        <f>L224/RES_summary!L$19</f>
        <v>0</v>
      </c>
      <c r="M281" s="176">
        <f>M224/RES_summary!M$19</f>
        <v>0</v>
      </c>
      <c r="N281" s="176">
        <f>N224/RES_summary!N$19</f>
        <v>0</v>
      </c>
      <c r="O281" s="176">
        <f>O224/RES_summary!O$19</f>
        <v>0</v>
      </c>
      <c r="P281" s="176">
        <f>P224/RES_summary!P$19</f>
        <v>0</v>
      </c>
      <c r="Q281" s="176">
        <f>Q224/RES_summary!Q$19</f>
        <v>0</v>
      </c>
    </row>
    <row r="283" spans="1:17" s="28" customFormat="1" ht="12" customHeight="1" x14ac:dyDescent="0.25">
      <c r="A283" s="187" t="s">
        <v>194</v>
      </c>
      <c r="B283" s="186"/>
      <c r="C283" s="185"/>
      <c r="D283" s="185"/>
      <c r="E283" s="185"/>
      <c r="F283" s="185"/>
      <c r="G283" s="185"/>
      <c r="H283" s="185"/>
      <c r="I283" s="185"/>
      <c r="J283" s="185"/>
      <c r="K283" s="185"/>
      <c r="L283" s="185"/>
      <c r="M283" s="185"/>
      <c r="N283" s="185"/>
      <c r="O283" s="185"/>
      <c r="P283" s="185"/>
      <c r="Q283" s="185"/>
    </row>
    <row r="285" spans="1:17" ht="12" customHeight="1" x14ac:dyDescent="0.25">
      <c r="A285" s="152" t="s">
        <v>193</v>
      </c>
      <c r="B285" s="168"/>
      <c r="C285" s="168">
        <f>SUM(C286,C289,C291,C300)</f>
        <v>445.44866222642099</v>
      </c>
      <c r="D285" s="168">
        <f t="shared" ref="D285:Q285" si="71">SUM(D286,D289,D291,D300)</f>
        <v>414.27985821141772</v>
      </c>
      <c r="E285" s="168">
        <f t="shared" si="71"/>
        <v>548.60782810489718</v>
      </c>
      <c r="F285" s="168">
        <f t="shared" si="71"/>
        <v>591.14715877163223</v>
      </c>
      <c r="G285" s="168">
        <f t="shared" si="71"/>
        <v>347.92474305748783</v>
      </c>
      <c r="H285" s="168">
        <f t="shared" si="71"/>
        <v>778.67767197486546</v>
      </c>
      <c r="I285" s="168">
        <f t="shared" si="71"/>
        <v>145.65116919209606</v>
      </c>
      <c r="J285" s="168">
        <f t="shared" si="71"/>
        <v>778.08159544829903</v>
      </c>
      <c r="K285" s="168">
        <f t="shared" si="71"/>
        <v>477.73495530062814</v>
      </c>
      <c r="L285" s="168">
        <f t="shared" si="71"/>
        <v>0</v>
      </c>
      <c r="M285" s="168">
        <f t="shared" si="71"/>
        <v>238.74839853490263</v>
      </c>
      <c r="N285" s="168">
        <f t="shared" si="71"/>
        <v>447.16082061198375</v>
      </c>
      <c r="O285" s="168">
        <f t="shared" si="71"/>
        <v>87.023959760901505</v>
      </c>
      <c r="P285" s="168">
        <f t="shared" si="71"/>
        <v>0</v>
      </c>
      <c r="Q285" s="168">
        <f t="shared" si="71"/>
        <v>250.48940461534696</v>
      </c>
    </row>
    <row r="286" spans="1:17" ht="12" customHeight="1" x14ac:dyDescent="0.25">
      <c r="A286" s="158" t="s">
        <v>65</v>
      </c>
      <c r="B286" s="157"/>
      <c r="C286" s="157">
        <f>SUM(C287:C288)</f>
        <v>347.16706859675412</v>
      </c>
      <c r="D286" s="157">
        <f t="shared" ref="D286:Q286" si="72">SUM(D287:D288)</f>
        <v>317.93424186400546</v>
      </c>
      <c r="E286" s="157">
        <f t="shared" si="72"/>
        <v>426.40850391255822</v>
      </c>
      <c r="F286" s="157">
        <f t="shared" si="72"/>
        <v>463.17514765142244</v>
      </c>
      <c r="G286" s="157">
        <f t="shared" si="72"/>
        <v>272.27923713185965</v>
      </c>
      <c r="H286" s="157">
        <f t="shared" si="72"/>
        <v>607.5030935818238</v>
      </c>
      <c r="I286" s="157">
        <f t="shared" si="72"/>
        <v>110.09922668273741</v>
      </c>
      <c r="J286" s="157">
        <f t="shared" si="72"/>
        <v>599.52364881891401</v>
      </c>
      <c r="K286" s="157">
        <f t="shared" si="72"/>
        <v>364.19572024334036</v>
      </c>
      <c r="L286" s="157">
        <f t="shared" si="72"/>
        <v>0</v>
      </c>
      <c r="M286" s="157">
        <f t="shared" si="72"/>
        <v>174.15204380851543</v>
      </c>
      <c r="N286" s="157">
        <f t="shared" si="72"/>
        <v>326.78459623119113</v>
      </c>
      <c r="O286" s="157">
        <f t="shared" si="72"/>
        <v>64.146915928009321</v>
      </c>
      <c r="P286" s="157">
        <f t="shared" si="72"/>
        <v>0</v>
      </c>
      <c r="Q286" s="157">
        <f t="shared" si="72"/>
        <v>175.95900808794127</v>
      </c>
    </row>
    <row r="287" spans="1:17" ht="12" customHeight="1" x14ac:dyDescent="0.25">
      <c r="A287" s="23" t="s">
        <v>161</v>
      </c>
      <c r="B287" s="156"/>
      <c r="C287" s="156">
        <f>RES_hhdet_in_fec!C$64</f>
        <v>342.65182760265691</v>
      </c>
      <c r="D287" s="156">
        <f>RES_hhdet_in_fec!D$64</f>
        <v>313.42688141008659</v>
      </c>
      <c r="E287" s="156">
        <f>RES_hhdet_in_fec!E$64</f>
        <v>418.4236819197863</v>
      </c>
      <c r="F287" s="156">
        <f>RES_hhdet_in_fec!F$64</f>
        <v>455.15308556554436</v>
      </c>
      <c r="G287" s="156">
        <f>RES_hhdet_in_fec!G$64</f>
        <v>269.27325767961304</v>
      </c>
      <c r="H287" s="156">
        <f>RES_hhdet_in_fec!H$64</f>
        <v>599.05060382604222</v>
      </c>
      <c r="I287" s="156">
        <f>RES_hhdet_in_fec!I$64</f>
        <v>108.55725321738069</v>
      </c>
      <c r="J287" s="156">
        <f>RES_hhdet_in_fec!J$64</f>
        <v>588.51738548551953</v>
      </c>
      <c r="K287" s="156">
        <f>RES_hhdet_in_fec!K$64</f>
        <v>359.32633197847713</v>
      </c>
      <c r="L287" s="156">
        <f>RES_hhdet_in_fec!L$64</f>
        <v>0</v>
      </c>
      <c r="M287" s="156">
        <f>RES_hhdet_in_fec!M$64</f>
        <v>171.99926428727036</v>
      </c>
      <c r="N287" s="156">
        <f>RES_hhdet_in_fec!N$64</f>
        <v>317.33926141930124</v>
      </c>
      <c r="O287" s="156">
        <f>RES_hhdet_in_fec!O$64</f>
        <v>61.75107571053163</v>
      </c>
      <c r="P287" s="156">
        <f>RES_hhdet_in_fec!P$64</f>
        <v>0</v>
      </c>
      <c r="Q287" s="156">
        <f>RES_hhdet_in_fec!Q$64</f>
        <v>170.95540430208663</v>
      </c>
    </row>
    <row r="288" spans="1:17" ht="12" customHeight="1" x14ac:dyDescent="0.25">
      <c r="A288" s="23" t="s">
        <v>60</v>
      </c>
      <c r="B288" s="156"/>
      <c r="C288" s="156">
        <f>RES_hhdet_in_fec!C$65</f>
        <v>4.5152409940972396</v>
      </c>
      <c r="D288" s="156">
        <f>RES_hhdet_in_fec!D$65</f>
        <v>4.5073604539188779</v>
      </c>
      <c r="E288" s="156">
        <f>RES_hhdet_in_fec!E$65</f>
        <v>7.9848219927718995</v>
      </c>
      <c r="F288" s="156">
        <f>RES_hhdet_in_fec!F$65</f>
        <v>8.0220620858780638</v>
      </c>
      <c r="G288" s="156">
        <f>RES_hhdet_in_fec!G$65</f>
        <v>3.0059794522465886</v>
      </c>
      <c r="H288" s="156">
        <f>RES_hhdet_in_fec!H$65</f>
        <v>8.452489755781599</v>
      </c>
      <c r="I288" s="156">
        <f>RES_hhdet_in_fec!I$65</f>
        <v>1.5419734653567154</v>
      </c>
      <c r="J288" s="156">
        <f>RES_hhdet_in_fec!J$65</f>
        <v>11.006263333394511</v>
      </c>
      <c r="K288" s="156">
        <f>RES_hhdet_in_fec!K$65</f>
        <v>4.869388264863213</v>
      </c>
      <c r="L288" s="156">
        <f>RES_hhdet_in_fec!L$65</f>
        <v>0</v>
      </c>
      <c r="M288" s="156">
        <f>RES_hhdet_in_fec!M$65</f>
        <v>2.1527795212450593</v>
      </c>
      <c r="N288" s="156">
        <f>RES_hhdet_in_fec!N$65</f>
        <v>9.445334811889877</v>
      </c>
      <c r="O288" s="156">
        <f>RES_hhdet_in_fec!O$65</f>
        <v>2.3958402174776889</v>
      </c>
      <c r="P288" s="156">
        <f>RES_hhdet_in_fec!P$65</f>
        <v>0</v>
      </c>
      <c r="Q288" s="156">
        <f>RES_hhdet_in_fec!Q$65</f>
        <v>5.0036037858546472</v>
      </c>
    </row>
    <row r="289" spans="1:17" ht="12" customHeight="1" x14ac:dyDescent="0.25">
      <c r="A289" s="158" t="s">
        <v>112</v>
      </c>
      <c r="B289" s="157"/>
      <c r="C289" s="157">
        <f>C290</f>
        <v>0.673989347789961</v>
      </c>
      <c r="D289" s="157">
        <f t="shared" ref="D289:Q289" si="73">D290</f>
        <v>0.7340994708616857</v>
      </c>
      <c r="E289" s="157">
        <f t="shared" si="73"/>
        <v>0.62315675011342164</v>
      </c>
      <c r="F289" s="157">
        <f t="shared" si="73"/>
        <v>0.71544032164685512</v>
      </c>
      <c r="G289" s="157">
        <f t="shared" si="73"/>
        <v>0.58738854400194396</v>
      </c>
      <c r="H289" s="157">
        <f t="shared" si="73"/>
        <v>0.81586103679297084</v>
      </c>
      <c r="I289" s="157">
        <f t="shared" si="73"/>
        <v>0.46111258905816938</v>
      </c>
      <c r="J289" s="157">
        <f t="shared" si="73"/>
        <v>1.3126424013816176</v>
      </c>
      <c r="K289" s="157">
        <f t="shared" si="73"/>
        <v>1.0207523682577795</v>
      </c>
      <c r="L289" s="157">
        <f t="shared" si="73"/>
        <v>0</v>
      </c>
      <c r="M289" s="157">
        <f t="shared" si="73"/>
        <v>0.63405173882859811</v>
      </c>
      <c r="N289" s="157">
        <f t="shared" si="73"/>
        <v>0.84061339320515971</v>
      </c>
      <c r="O289" s="157">
        <f t="shared" si="73"/>
        <v>1.0981896636880388</v>
      </c>
      <c r="P289" s="157">
        <f t="shared" si="73"/>
        <v>0</v>
      </c>
      <c r="Q289" s="157">
        <f t="shared" si="73"/>
        <v>1.0834494499470766</v>
      </c>
    </row>
    <row r="290" spans="1:17" ht="12" customHeight="1" x14ac:dyDescent="0.25">
      <c r="A290" s="23" t="s">
        <v>60</v>
      </c>
      <c r="B290" s="156"/>
      <c r="C290" s="156">
        <f>RES_hhdet_in_fec!C$67</f>
        <v>0.673989347789961</v>
      </c>
      <c r="D290" s="156">
        <f>RES_hhdet_in_fec!D$67</f>
        <v>0.7340994708616857</v>
      </c>
      <c r="E290" s="156">
        <f>RES_hhdet_in_fec!E$67</f>
        <v>0.62315675011342164</v>
      </c>
      <c r="F290" s="156">
        <f>RES_hhdet_in_fec!F$67</f>
        <v>0.71544032164685512</v>
      </c>
      <c r="G290" s="156">
        <f>RES_hhdet_in_fec!G$67</f>
        <v>0.58738854400194396</v>
      </c>
      <c r="H290" s="156">
        <f>RES_hhdet_in_fec!H$67</f>
        <v>0.81586103679297084</v>
      </c>
      <c r="I290" s="156">
        <f>RES_hhdet_in_fec!I$67</f>
        <v>0.46111258905816938</v>
      </c>
      <c r="J290" s="156">
        <f>RES_hhdet_in_fec!J$67</f>
        <v>1.3126424013816176</v>
      </c>
      <c r="K290" s="156">
        <f>RES_hhdet_in_fec!K$67</f>
        <v>1.0207523682577795</v>
      </c>
      <c r="L290" s="156">
        <f>RES_hhdet_in_fec!L$67</f>
        <v>0</v>
      </c>
      <c r="M290" s="156">
        <f>RES_hhdet_in_fec!M$67</f>
        <v>0.63405173882859811</v>
      </c>
      <c r="N290" s="156">
        <f>RES_hhdet_in_fec!N$67</f>
        <v>0.84061339320515971</v>
      </c>
      <c r="O290" s="156">
        <f>RES_hhdet_in_fec!O$67</f>
        <v>1.0981896636880388</v>
      </c>
      <c r="P290" s="156">
        <f>RES_hhdet_in_fec!P$67</f>
        <v>0</v>
      </c>
      <c r="Q290" s="156">
        <f>RES_hhdet_in_fec!Q$67</f>
        <v>1.0834494499470766</v>
      </c>
    </row>
    <row r="291" spans="1:17" ht="12" customHeight="1" x14ac:dyDescent="0.25">
      <c r="A291" s="158" t="s">
        <v>63</v>
      </c>
      <c r="B291" s="157"/>
      <c r="C291" s="157">
        <f>SUM(C292:C293,C296:C297)</f>
        <v>62.117630452403283</v>
      </c>
      <c r="D291" s="157">
        <f t="shared" ref="D291:Q291" si="74">SUM(D292:D293,D296:D297)</f>
        <v>58.469561933972649</v>
      </c>
      <c r="E291" s="157">
        <f t="shared" si="74"/>
        <v>77.77025535314948</v>
      </c>
      <c r="F291" s="157">
        <f t="shared" si="74"/>
        <v>77.442019809305094</v>
      </c>
      <c r="G291" s="157">
        <f t="shared" si="74"/>
        <v>45.489557743878592</v>
      </c>
      <c r="H291" s="157">
        <f t="shared" si="74"/>
        <v>105.0555398200914</v>
      </c>
      <c r="I291" s="157">
        <f t="shared" si="74"/>
        <v>20.396404963645296</v>
      </c>
      <c r="J291" s="157">
        <f t="shared" si="74"/>
        <v>108.63738952629141</v>
      </c>
      <c r="K291" s="157">
        <f t="shared" si="74"/>
        <v>67.606345677589943</v>
      </c>
      <c r="L291" s="157">
        <f t="shared" si="74"/>
        <v>0</v>
      </c>
      <c r="M291" s="157">
        <f t="shared" si="74"/>
        <v>36.056434301922536</v>
      </c>
      <c r="N291" s="157">
        <f t="shared" si="74"/>
        <v>72.15103418279061</v>
      </c>
      <c r="O291" s="157">
        <f t="shared" si="74"/>
        <v>13.093401185117889</v>
      </c>
      <c r="P291" s="157">
        <f t="shared" si="74"/>
        <v>0</v>
      </c>
      <c r="Q291" s="157">
        <f t="shared" si="74"/>
        <v>43.846236922021831</v>
      </c>
    </row>
    <row r="292" spans="1:17" ht="12" customHeight="1" x14ac:dyDescent="0.25">
      <c r="A292" s="167" t="s">
        <v>160</v>
      </c>
      <c r="B292" s="132"/>
      <c r="C292" s="132">
        <f>RES_hhdet_in_fec!C$69</f>
        <v>31.962336050862152</v>
      </c>
      <c r="D292" s="132">
        <f>RES_hhdet_in_fec!D$69</f>
        <v>56.162614330584397</v>
      </c>
      <c r="E292" s="132">
        <f>RES_hhdet_in_fec!E$69</f>
        <v>31.291283868569217</v>
      </c>
      <c r="F292" s="132">
        <f>RES_hhdet_in_fec!F$69</f>
        <v>72.977798763518905</v>
      </c>
      <c r="G292" s="132">
        <f>RES_hhdet_in_fec!G$69</f>
        <v>25.438049743119297</v>
      </c>
      <c r="H292" s="132">
        <f>RES_hhdet_in_fec!H$69</f>
        <v>61.145239365800457</v>
      </c>
      <c r="I292" s="132">
        <f>RES_hhdet_in_fec!I$69</f>
        <v>9.4385670142925164</v>
      </c>
      <c r="J292" s="132">
        <f>RES_hhdet_in_fec!J$69</f>
        <v>30.110764347270596</v>
      </c>
      <c r="K292" s="132">
        <f>RES_hhdet_in_fec!K$69</f>
        <v>38.220806641713438</v>
      </c>
      <c r="L292" s="132">
        <f>RES_hhdet_in_fec!L$69</f>
        <v>0</v>
      </c>
      <c r="M292" s="132">
        <f>RES_hhdet_in_fec!M$69</f>
        <v>10.375805814341279</v>
      </c>
      <c r="N292" s="132">
        <f>RES_hhdet_in_fec!N$69</f>
        <v>58.160165805100114</v>
      </c>
      <c r="O292" s="132">
        <f>RES_hhdet_in_fec!O$69</f>
        <v>12.400969936377571</v>
      </c>
      <c r="P292" s="132">
        <f>RES_hhdet_in_fec!P$69</f>
        <v>0</v>
      </c>
      <c r="Q292" s="132">
        <f>RES_hhdet_in_fec!Q$69</f>
        <v>31.258972920787798</v>
      </c>
    </row>
    <row r="293" spans="1:17" ht="12" customHeight="1" x14ac:dyDescent="0.25">
      <c r="A293" s="167" t="s">
        <v>159</v>
      </c>
      <c r="B293" s="132"/>
      <c r="C293" s="132">
        <f>SUM(C294:C295)</f>
        <v>0.49931681154666968</v>
      </c>
      <c r="D293" s="132">
        <f t="shared" ref="D293:Q293" si="75">SUM(D294:D295)</f>
        <v>2.3069476033882541</v>
      </c>
      <c r="E293" s="132">
        <f t="shared" si="75"/>
        <v>1.3289520704830431</v>
      </c>
      <c r="F293" s="132">
        <f t="shared" si="75"/>
        <v>4.4642210457861964</v>
      </c>
      <c r="G293" s="132">
        <f t="shared" si="75"/>
        <v>1.3468848236321316</v>
      </c>
      <c r="H293" s="132">
        <f t="shared" si="75"/>
        <v>13.688469506729605</v>
      </c>
      <c r="I293" s="132">
        <f t="shared" si="75"/>
        <v>10.957837949352781</v>
      </c>
      <c r="J293" s="132">
        <f t="shared" si="75"/>
        <v>14.325243176177667</v>
      </c>
      <c r="K293" s="132">
        <f t="shared" si="75"/>
        <v>13.98589025379701</v>
      </c>
      <c r="L293" s="132">
        <f t="shared" si="75"/>
        <v>0</v>
      </c>
      <c r="M293" s="132">
        <f t="shared" si="75"/>
        <v>16.639023610107671</v>
      </c>
      <c r="N293" s="132">
        <f t="shared" si="75"/>
        <v>8.4800984974244997</v>
      </c>
      <c r="O293" s="132">
        <f t="shared" si="75"/>
        <v>0.6924312487403177</v>
      </c>
      <c r="P293" s="132">
        <f t="shared" si="75"/>
        <v>0</v>
      </c>
      <c r="Q293" s="132">
        <f t="shared" si="75"/>
        <v>5.0362205989028865</v>
      </c>
    </row>
    <row r="294" spans="1:17" ht="12" customHeight="1" x14ac:dyDescent="0.25">
      <c r="A294" s="166" t="s">
        <v>203</v>
      </c>
      <c r="B294" s="165"/>
      <c r="C294" s="165">
        <f>RES_hhdet_in_fec!C$71</f>
        <v>0.37920104065988519</v>
      </c>
      <c r="D294" s="165">
        <f>RES_hhdet_in_fec!D$71</f>
        <v>1.7596471155347724</v>
      </c>
      <c r="E294" s="165">
        <f>RES_hhdet_in_fec!E$71</f>
        <v>1.0062904748800228</v>
      </c>
      <c r="F294" s="165">
        <f>RES_hhdet_in_fec!F$71</f>
        <v>3.3834762967096252</v>
      </c>
      <c r="G294" s="165">
        <f>RES_hhdet_in_fec!G$71</f>
        <v>1.0191869758266023</v>
      </c>
      <c r="H294" s="165">
        <f>RES_hhdet_in_fec!H$71</f>
        <v>10.348769910454205</v>
      </c>
      <c r="I294" s="165">
        <f>RES_hhdet_in_fec!I$71</f>
        <v>8.2424421836439965</v>
      </c>
      <c r="J294" s="165">
        <f>RES_hhdet_in_fec!J$71</f>
        <v>10.772318416287769</v>
      </c>
      <c r="K294" s="165">
        <f>RES_hhdet_in_fec!K$71</f>
        <v>10.546276600255849</v>
      </c>
      <c r="L294" s="165">
        <f>RES_hhdet_in_fec!L$71</f>
        <v>0</v>
      </c>
      <c r="M294" s="165">
        <f>RES_hhdet_in_fec!M$71</f>
        <v>12.43989938881545</v>
      </c>
      <c r="N294" s="165">
        <f>RES_hhdet_in_fec!N$71</f>
        <v>6.4897075452133466</v>
      </c>
      <c r="O294" s="165">
        <f>RES_hhdet_in_fec!O$71</f>
        <v>0.51840717535461567</v>
      </c>
      <c r="P294" s="165">
        <f>RES_hhdet_in_fec!P$71</f>
        <v>0</v>
      </c>
      <c r="Q294" s="165">
        <f>RES_hhdet_in_fec!Q$71</f>
        <v>3.7672278462803308</v>
      </c>
    </row>
    <row r="295" spans="1:17" ht="12" customHeight="1" x14ac:dyDescent="0.25">
      <c r="A295" s="147" t="s">
        <v>59</v>
      </c>
      <c r="B295" s="164"/>
      <c r="C295" s="164">
        <f>RES_hhdet_in_fec!C$72</f>
        <v>0.12011577088678449</v>
      </c>
      <c r="D295" s="164">
        <f>RES_hhdet_in_fec!D$72</f>
        <v>0.54730048785348195</v>
      </c>
      <c r="E295" s="164">
        <f>RES_hhdet_in_fec!E$72</f>
        <v>0.32266159560302043</v>
      </c>
      <c r="F295" s="164">
        <f>RES_hhdet_in_fec!F$72</f>
        <v>1.0807447490765709</v>
      </c>
      <c r="G295" s="164">
        <f>RES_hhdet_in_fec!G$72</f>
        <v>0.32769784780552935</v>
      </c>
      <c r="H295" s="164">
        <f>RES_hhdet_in_fec!H$72</f>
        <v>3.3396995962753997</v>
      </c>
      <c r="I295" s="164">
        <f>RES_hhdet_in_fec!I$72</f>
        <v>2.7153957657087839</v>
      </c>
      <c r="J295" s="164">
        <f>RES_hhdet_in_fec!J$72</f>
        <v>3.5529247598898972</v>
      </c>
      <c r="K295" s="164">
        <f>RES_hhdet_in_fec!K$72</f>
        <v>3.4396136535411603</v>
      </c>
      <c r="L295" s="164">
        <f>RES_hhdet_in_fec!L$72</f>
        <v>0</v>
      </c>
      <c r="M295" s="164">
        <f>RES_hhdet_in_fec!M$72</f>
        <v>4.1991242212922231</v>
      </c>
      <c r="N295" s="164">
        <f>RES_hhdet_in_fec!N$72</f>
        <v>1.9903909522111531</v>
      </c>
      <c r="O295" s="164">
        <f>RES_hhdet_in_fec!O$72</f>
        <v>0.17402407338570197</v>
      </c>
      <c r="P295" s="164">
        <f>RES_hhdet_in_fec!P$72</f>
        <v>0</v>
      </c>
      <c r="Q295" s="164">
        <f>RES_hhdet_in_fec!Q$72</f>
        <v>1.2689927526225562</v>
      </c>
    </row>
    <row r="296" spans="1:17" ht="12" customHeight="1" x14ac:dyDescent="0.25">
      <c r="A296" s="163" t="s">
        <v>142</v>
      </c>
      <c r="B296" s="162"/>
      <c r="C296" s="162">
        <f>RES_hhdet_in_fec!C$73</f>
        <v>28.722138485323672</v>
      </c>
      <c r="D296" s="162">
        <f>RES_hhdet_in_fec!D$73</f>
        <v>0</v>
      </c>
      <c r="E296" s="162">
        <f>RES_hhdet_in_fec!E$73</f>
        <v>43.31771689427292</v>
      </c>
      <c r="F296" s="162">
        <f>RES_hhdet_in_fec!F$73</f>
        <v>0</v>
      </c>
      <c r="G296" s="162">
        <f>RES_hhdet_in_fec!G$73</f>
        <v>18.010202908386148</v>
      </c>
      <c r="H296" s="162">
        <f>RES_hhdet_in_fec!H$73</f>
        <v>28.560017097407563</v>
      </c>
      <c r="I296" s="162">
        <f>RES_hhdet_in_fec!I$73</f>
        <v>0</v>
      </c>
      <c r="J296" s="162">
        <f>RES_hhdet_in_fec!J$73</f>
        <v>58.250441688306111</v>
      </c>
      <c r="K296" s="162">
        <f>RES_hhdet_in_fec!K$73</f>
        <v>13.480614967935033</v>
      </c>
      <c r="L296" s="162">
        <f>RES_hhdet_in_fec!L$73</f>
        <v>0</v>
      </c>
      <c r="M296" s="162">
        <f>RES_hhdet_in_fec!M$73</f>
        <v>7.9723587640013083</v>
      </c>
      <c r="N296" s="162">
        <f>RES_hhdet_in_fec!N$73</f>
        <v>5.2284079248760422</v>
      </c>
      <c r="O296" s="162">
        <f>RES_hhdet_in_fec!O$73</f>
        <v>0</v>
      </c>
      <c r="P296" s="162">
        <f>RES_hhdet_in_fec!P$73</f>
        <v>0</v>
      </c>
      <c r="Q296" s="162">
        <f>RES_hhdet_in_fec!Q$73</f>
        <v>7.119049413185218</v>
      </c>
    </row>
    <row r="297" spans="1:17" ht="12" customHeight="1" x14ac:dyDescent="0.25">
      <c r="A297" s="161" t="s">
        <v>141</v>
      </c>
      <c r="B297" s="160"/>
      <c r="C297" s="160">
        <f>SUM(C298:C299)</f>
        <v>0.93383910467079057</v>
      </c>
      <c r="D297" s="160">
        <f t="shared" ref="D297:Q297" si="76">SUM(D298:D299)</f>
        <v>0</v>
      </c>
      <c r="E297" s="160">
        <f t="shared" si="76"/>
        <v>1.8323025198243035</v>
      </c>
      <c r="F297" s="160">
        <f t="shared" si="76"/>
        <v>0</v>
      </c>
      <c r="G297" s="160">
        <f t="shared" si="76"/>
        <v>0.69442026874101292</v>
      </c>
      <c r="H297" s="160">
        <f t="shared" si="76"/>
        <v>1.6618138501537676</v>
      </c>
      <c r="I297" s="160">
        <f t="shared" si="76"/>
        <v>0</v>
      </c>
      <c r="J297" s="160">
        <f t="shared" si="76"/>
        <v>5.9509403145370516</v>
      </c>
      <c r="K297" s="160">
        <f t="shared" si="76"/>
        <v>1.919033814144472</v>
      </c>
      <c r="L297" s="160">
        <f t="shared" si="76"/>
        <v>0</v>
      </c>
      <c r="M297" s="160">
        <f t="shared" si="76"/>
        <v>1.0692461134722797</v>
      </c>
      <c r="N297" s="160">
        <f t="shared" si="76"/>
        <v>0.28236195538995335</v>
      </c>
      <c r="O297" s="160">
        <f t="shared" si="76"/>
        <v>0</v>
      </c>
      <c r="P297" s="160">
        <f t="shared" si="76"/>
        <v>0</v>
      </c>
      <c r="Q297" s="160">
        <f t="shared" si="76"/>
        <v>0.43199398914592829</v>
      </c>
    </row>
    <row r="298" spans="1:17" ht="12" customHeight="1" x14ac:dyDescent="0.25">
      <c r="A298" s="148" t="s">
        <v>60</v>
      </c>
      <c r="B298" s="156"/>
      <c r="C298" s="156">
        <f>RES_hhdet_in_fec!C$75</f>
        <v>0.69586955417819563</v>
      </c>
      <c r="D298" s="156">
        <f>RES_hhdet_in_fec!D$75</f>
        <v>0</v>
      </c>
      <c r="E298" s="156">
        <f>RES_hhdet_in_fec!E$75</f>
        <v>1.3780461515175435</v>
      </c>
      <c r="F298" s="156">
        <f>RES_hhdet_in_fec!F$75</f>
        <v>0</v>
      </c>
      <c r="G298" s="156">
        <f>RES_hhdet_in_fec!G$75</f>
        <v>0.51277229018360526</v>
      </c>
      <c r="H298" s="156">
        <f>RES_hhdet_in_fec!H$75</f>
        <v>1.2312980226808874</v>
      </c>
      <c r="I298" s="156">
        <f>RES_hhdet_in_fec!I$75</f>
        <v>0</v>
      </c>
      <c r="J298" s="156">
        <f>RES_hhdet_in_fec!J$75</f>
        <v>4.4135141682798773</v>
      </c>
      <c r="K298" s="156">
        <f>RES_hhdet_in_fec!K$75</f>
        <v>1.3939615040332114</v>
      </c>
      <c r="L298" s="156">
        <f>RES_hhdet_in_fec!L$75</f>
        <v>0</v>
      </c>
      <c r="M298" s="156">
        <f>RES_hhdet_in_fec!M$75</f>
        <v>0.78550188172843394</v>
      </c>
      <c r="N298" s="156">
        <f>RES_hhdet_in_fec!N$75</f>
        <v>0.21991639575262364</v>
      </c>
      <c r="O298" s="156">
        <f>RES_hhdet_in_fec!O$75</f>
        <v>0</v>
      </c>
      <c r="P298" s="156">
        <f>RES_hhdet_in_fec!P$75</f>
        <v>0</v>
      </c>
      <c r="Q298" s="156">
        <f>RES_hhdet_in_fec!Q$75</f>
        <v>0.32654327847208203</v>
      </c>
    </row>
    <row r="299" spans="1:17" ht="12" customHeight="1" x14ac:dyDescent="0.25">
      <c r="A299" s="148" t="s">
        <v>59</v>
      </c>
      <c r="B299" s="156"/>
      <c r="C299" s="156">
        <f>RES_hhdet_in_fec!C$76</f>
        <v>0.23796955049259488</v>
      </c>
      <c r="D299" s="156">
        <f>RES_hhdet_in_fec!D$76</f>
        <v>0</v>
      </c>
      <c r="E299" s="156">
        <f>RES_hhdet_in_fec!E$76</f>
        <v>0.45425636830676003</v>
      </c>
      <c r="F299" s="156">
        <f>RES_hhdet_in_fec!F$76</f>
        <v>0</v>
      </c>
      <c r="G299" s="156">
        <f>RES_hhdet_in_fec!G$76</f>
        <v>0.18164797855740764</v>
      </c>
      <c r="H299" s="156">
        <f>RES_hhdet_in_fec!H$76</f>
        <v>0.4305158274728802</v>
      </c>
      <c r="I299" s="156">
        <f>RES_hhdet_in_fec!I$76</f>
        <v>0</v>
      </c>
      <c r="J299" s="156">
        <f>RES_hhdet_in_fec!J$76</f>
        <v>1.5374261462571743</v>
      </c>
      <c r="K299" s="156">
        <f>RES_hhdet_in_fec!K$76</f>
        <v>0.52507231011126076</v>
      </c>
      <c r="L299" s="156">
        <f>RES_hhdet_in_fec!L$76</f>
        <v>0</v>
      </c>
      <c r="M299" s="156">
        <f>RES_hhdet_in_fec!M$76</f>
        <v>0.28374423174384572</v>
      </c>
      <c r="N299" s="156">
        <f>RES_hhdet_in_fec!N$76</f>
        <v>6.2445559637329714E-2</v>
      </c>
      <c r="O299" s="156">
        <f>RES_hhdet_in_fec!O$76</f>
        <v>0</v>
      </c>
      <c r="P299" s="156">
        <f>RES_hhdet_in_fec!P$76</f>
        <v>0</v>
      </c>
      <c r="Q299" s="156">
        <f>RES_hhdet_in_fec!Q$76</f>
        <v>0.10545071067384627</v>
      </c>
    </row>
    <row r="300" spans="1:17" ht="12" customHeight="1" x14ac:dyDescent="0.25">
      <c r="A300" s="158" t="s">
        <v>62</v>
      </c>
      <c r="B300" s="157"/>
      <c r="C300" s="157">
        <f>SUM(C301:C302)</f>
        <v>35.489973829473612</v>
      </c>
      <c r="D300" s="157">
        <f t="shared" ref="D300:Q300" si="77">SUM(D301:D302)</f>
        <v>37.141954942577939</v>
      </c>
      <c r="E300" s="157">
        <f t="shared" si="77"/>
        <v>43.805912089076116</v>
      </c>
      <c r="F300" s="157">
        <f t="shared" si="77"/>
        <v>49.814550989257903</v>
      </c>
      <c r="G300" s="157">
        <f t="shared" si="77"/>
        <v>29.568559637747612</v>
      </c>
      <c r="H300" s="157">
        <f t="shared" si="77"/>
        <v>65.30317753615725</v>
      </c>
      <c r="I300" s="157">
        <f t="shared" si="77"/>
        <v>14.69442495665518</v>
      </c>
      <c r="J300" s="157">
        <f t="shared" si="77"/>
        <v>68.607914701712062</v>
      </c>
      <c r="K300" s="157">
        <f t="shared" si="77"/>
        <v>44.912137011440024</v>
      </c>
      <c r="L300" s="157">
        <f t="shared" si="77"/>
        <v>0</v>
      </c>
      <c r="M300" s="157">
        <f t="shared" si="77"/>
        <v>27.905868685636072</v>
      </c>
      <c r="N300" s="157">
        <f t="shared" si="77"/>
        <v>47.384576804796829</v>
      </c>
      <c r="O300" s="157">
        <f t="shared" si="77"/>
        <v>8.6854529840862629</v>
      </c>
      <c r="P300" s="157">
        <f t="shared" si="77"/>
        <v>0</v>
      </c>
      <c r="Q300" s="157">
        <f t="shared" si="77"/>
        <v>29.600710155436797</v>
      </c>
    </row>
    <row r="301" spans="1:17" ht="12" customHeight="1" x14ac:dyDescent="0.25">
      <c r="A301" s="23" t="s">
        <v>203</v>
      </c>
      <c r="B301" s="156"/>
      <c r="C301" s="156">
        <f>RES_hhdet_in_fec!C$78</f>
        <v>24.949180976583428</v>
      </c>
      <c r="D301" s="156">
        <f>RES_hhdet_in_fec!D$78</f>
        <v>37.141954942577939</v>
      </c>
      <c r="E301" s="156">
        <f>RES_hhdet_in_fec!E$78</f>
        <v>25.574543745929255</v>
      </c>
      <c r="F301" s="156">
        <f>RES_hhdet_in_fec!F$78</f>
        <v>48.906546595880798</v>
      </c>
      <c r="G301" s="156">
        <f>RES_hhdet_in_fec!G$78</f>
        <v>27.004822307975381</v>
      </c>
      <c r="H301" s="156">
        <f>RES_hhdet_in_fec!H$78</f>
        <v>51.071831960231037</v>
      </c>
      <c r="I301" s="156">
        <f>RES_hhdet_in_fec!I$78</f>
        <v>14.69442495665518</v>
      </c>
      <c r="J301" s="156">
        <f>RES_hhdet_in_fec!J$78</f>
        <v>49.001311728764186</v>
      </c>
      <c r="K301" s="156">
        <f>RES_hhdet_in_fec!K$78</f>
        <v>38.010304814994505</v>
      </c>
      <c r="L301" s="156">
        <f>RES_hhdet_in_fec!L$78</f>
        <v>0</v>
      </c>
      <c r="M301" s="156">
        <f>RES_hhdet_in_fec!M$78</f>
        <v>27.905868685636072</v>
      </c>
      <c r="N301" s="156">
        <f>RES_hhdet_in_fec!N$78</f>
        <v>47.384576804796829</v>
      </c>
      <c r="O301" s="156">
        <f>RES_hhdet_in_fec!O$78</f>
        <v>8.6854529840862629</v>
      </c>
      <c r="P301" s="156">
        <f>RES_hhdet_in_fec!P$78</f>
        <v>0</v>
      </c>
      <c r="Q301" s="156">
        <f>RES_hhdet_in_fec!Q$78</f>
        <v>29.600710155436797</v>
      </c>
    </row>
    <row r="302" spans="1:17" ht="12" customHeight="1" x14ac:dyDescent="0.25">
      <c r="A302" s="29" t="s">
        <v>140</v>
      </c>
      <c r="B302" s="57"/>
      <c r="C302" s="57">
        <f>RES_hhdet_in_fec!C$79</f>
        <v>10.540792852890188</v>
      </c>
      <c r="D302" s="57">
        <f>RES_hhdet_in_fec!D$79</f>
        <v>0</v>
      </c>
      <c r="E302" s="57">
        <f>RES_hhdet_in_fec!E$79</f>
        <v>18.231368343146862</v>
      </c>
      <c r="F302" s="57">
        <f>RES_hhdet_in_fec!F$79</f>
        <v>0.90800439337710204</v>
      </c>
      <c r="G302" s="57">
        <f>RES_hhdet_in_fec!G$79</f>
        <v>2.5637373297722319</v>
      </c>
      <c r="H302" s="57">
        <f>RES_hhdet_in_fec!H$79</f>
        <v>14.231345575926206</v>
      </c>
      <c r="I302" s="57">
        <f>RES_hhdet_in_fec!I$79</f>
        <v>0</v>
      </c>
      <c r="J302" s="57">
        <f>RES_hhdet_in_fec!J$79</f>
        <v>19.606602972947872</v>
      </c>
      <c r="K302" s="57">
        <f>RES_hhdet_in_fec!K$79</f>
        <v>6.9018321964455165</v>
      </c>
      <c r="L302" s="57">
        <f>RES_hhdet_in_fec!L$79</f>
        <v>0</v>
      </c>
      <c r="M302" s="57">
        <f>RES_hhdet_in_fec!M$79</f>
        <v>0</v>
      </c>
      <c r="N302" s="57">
        <f>RES_hhdet_in_fec!N$79</f>
        <v>0</v>
      </c>
      <c r="O302" s="57">
        <f>RES_hhdet_in_fec!O$79</f>
        <v>0</v>
      </c>
      <c r="P302" s="57">
        <f>RES_hhdet_in_fec!P$79</f>
        <v>0</v>
      </c>
      <c r="Q302" s="57">
        <f>RES_hhdet_in_fec!Q$79</f>
        <v>0</v>
      </c>
    </row>
    <row r="304" spans="1:17" ht="12" customHeight="1" x14ac:dyDescent="0.25">
      <c r="A304" s="152" t="s">
        <v>192</v>
      </c>
      <c r="B304" s="168"/>
      <c r="C304" s="168">
        <f>SUM(C305,C308,C310,C319)</f>
        <v>301.95220882378925</v>
      </c>
      <c r="D304" s="168">
        <f t="shared" ref="D304:Q304" si="78">SUM(D305,D308,D310,D319)</f>
        <v>275.54666669188424</v>
      </c>
      <c r="E304" s="168">
        <f t="shared" si="78"/>
        <v>378.70657383688518</v>
      </c>
      <c r="F304" s="168">
        <f t="shared" si="78"/>
        <v>400.02380969653888</v>
      </c>
      <c r="G304" s="168">
        <f t="shared" si="78"/>
        <v>237.77018412959862</v>
      </c>
      <c r="H304" s="168">
        <f t="shared" si="78"/>
        <v>537.06092945466469</v>
      </c>
      <c r="I304" s="168">
        <f t="shared" si="78"/>
        <v>99.903243483955379</v>
      </c>
      <c r="J304" s="168">
        <f t="shared" si="78"/>
        <v>544.14193560873582</v>
      </c>
      <c r="K304" s="168">
        <f t="shared" si="78"/>
        <v>334.17018539985571</v>
      </c>
      <c r="L304" s="168">
        <f t="shared" si="78"/>
        <v>0</v>
      </c>
      <c r="M304" s="168">
        <f t="shared" si="78"/>
        <v>166.89643755500828</v>
      </c>
      <c r="N304" s="168">
        <f t="shared" si="78"/>
        <v>316.25026359549804</v>
      </c>
      <c r="O304" s="168">
        <f t="shared" si="78"/>
        <v>64.934742127514383</v>
      </c>
      <c r="P304" s="168">
        <f t="shared" si="78"/>
        <v>0</v>
      </c>
      <c r="Q304" s="168">
        <f t="shared" si="78"/>
        <v>181.86826770527955</v>
      </c>
    </row>
    <row r="305" spans="1:17" ht="12" customHeight="1" x14ac:dyDescent="0.25">
      <c r="A305" s="158" t="s">
        <v>65</v>
      </c>
      <c r="B305" s="157"/>
      <c r="C305" s="157">
        <f>SUM(C306:C307)</f>
        <v>238.64052552382117</v>
      </c>
      <c r="D305" s="157">
        <f t="shared" ref="D305:Q305" si="79">SUM(D306:D307)</f>
        <v>220.50834351223375</v>
      </c>
      <c r="E305" s="157">
        <f t="shared" si="79"/>
        <v>296.29976452752499</v>
      </c>
      <c r="F305" s="157">
        <f t="shared" si="79"/>
        <v>325.81587340226076</v>
      </c>
      <c r="G305" s="157">
        <f t="shared" si="79"/>
        <v>190.17680623805086</v>
      </c>
      <c r="H305" s="157">
        <f t="shared" si="79"/>
        <v>427.04216432479984</v>
      </c>
      <c r="I305" s="157">
        <f t="shared" si="79"/>
        <v>77.475737000864385</v>
      </c>
      <c r="J305" s="157">
        <f t="shared" si="79"/>
        <v>420.5994652760325</v>
      </c>
      <c r="K305" s="157">
        <f t="shared" si="79"/>
        <v>259.95234504992584</v>
      </c>
      <c r="L305" s="157">
        <f t="shared" si="79"/>
        <v>0</v>
      </c>
      <c r="M305" s="157">
        <f t="shared" si="79"/>
        <v>124.51635057560786</v>
      </c>
      <c r="N305" s="157">
        <f t="shared" si="79"/>
        <v>241.27702217680866</v>
      </c>
      <c r="O305" s="157">
        <f t="shared" si="79"/>
        <v>47.995171332079153</v>
      </c>
      <c r="P305" s="157">
        <f t="shared" si="79"/>
        <v>0</v>
      </c>
      <c r="Q305" s="157">
        <f t="shared" si="79"/>
        <v>132.14373920633614</v>
      </c>
    </row>
    <row r="306" spans="1:17" ht="12" customHeight="1" x14ac:dyDescent="0.25">
      <c r="A306" s="23" t="s">
        <v>161</v>
      </c>
      <c r="B306" s="156"/>
      <c r="C306" s="156">
        <f>RES_hhdet_in_tes!C$64</f>
        <v>233.87817411271087</v>
      </c>
      <c r="D306" s="156">
        <f>RES_hhdet_in_tes!D$64</f>
        <v>215.73963480292821</v>
      </c>
      <c r="E306" s="156">
        <f>RES_hhdet_in_tes!E$64</f>
        <v>287.91345869816513</v>
      </c>
      <c r="F306" s="156">
        <f>RES_hhdet_in_tes!F$64</f>
        <v>317.33695450681967</v>
      </c>
      <c r="G306" s="156">
        <f>RES_hhdet_in_tes!G$64</f>
        <v>187.02928565285887</v>
      </c>
      <c r="H306" s="156">
        <f>RES_hhdet_in_tes!H$64</f>
        <v>418.22031279368599</v>
      </c>
      <c r="I306" s="156">
        <f>RES_hhdet_in_tes!I$64</f>
        <v>75.870345220065403</v>
      </c>
      <c r="J306" s="156">
        <f>RES_hhdet_in_tes!J$64</f>
        <v>409.29809411468256</v>
      </c>
      <c r="K306" s="156">
        <f>RES_hhdet_in_tes!K$64</f>
        <v>254.89222831165574</v>
      </c>
      <c r="L306" s="156">
        <f>RES_hhdet_in_tes!L$64</f>
        <v>0</v>
      </c>
      <c r="M306" s="156">
        <f>RES_hhdet_in_tes!M$64</f>
        <v>122.29570624302606</v>
      </c>
      <c r="N306" s="156">
        <f>RES_hhdet_in_tes!N$64</f>
        <v>231.37376097196403</v>
      </c>
      <c r="O306" s="156">
        <f>RES_hhdet_in_tes!O$64</f>
        <v>45.470156472849666</v>
      </c>
      <c r="P306" s="156">
        <f>RES_hhdet_in_tes!P$64</f>
        <v>0</v>
      </c>
      <c r="Q306" s="156">
        <f>RES_hhdet_in_tes!Q$64</f>
        <v>126.89373580759461</v>
      </c>
    </row>
    <row r="307" spans="1:17" ht="12" customHeight="1" x14ac:dyDescent="0.25">
      <c r="A307" s="23" t="s">
        <v>60</v>
      </c>
      <c r="B307" s="156"/>
      <c r="C307" s="156">
        <f>RES_hhdet_in_tes!C$65</f>
        <v>4.7623514111102958</v>
      </c>
      <c r="D307" s="156">
        <f>RES_hhdet_in_tes!D$65</f>
        <v>4.7687087093055354</v>
      </c>
      <c r="E307" s="156">
        <f>RES_hhdet_in_tes!E$65</f>
        <v>8.3863058293598662</v>
      </c>
      <c r="F307" s="156">
        <f>RES_hhdet_in_tes!F$65</f>
        <v>8.4789188954410957</v>
      </c>
      <c r="G307" s="156">
        <f>RES_hhdet_in_tes!G$65</f>
        <v>3.1475205851919923</v>
      </c>
      <c r="H307" s="156">
        <f>RES_hhdet_in_tes!H$65</f>
        <v>8.8218515311138592</v>
      </c>
      <c r="I307" s="156">
        <f>RES_hhdet_in_tes!I$65</f>
        <v>1.6053917807989837</v>
      </c>
      <c r="J307" s="156">
        <f>RES_hhdet_in_tes!J$65</f>
        <v>11.301371161349934</v>
      </c>
      <c r="K307" s="156">
        <f>RES_hhdet_in_tes!K$65</f>
        <v>5.0601167382701098</v>
      </c>
      <c r="L307" s="156">
        <f>RES_hhdet_in_tes!L$65</f>
        <v>0</v>
      </c>
      <c r="M307" s="156">
        <f>RES_hhdet_in_tes!M$65</f>
        <v>2.2206443325817973</v>
      </c>
      <c r="N307" s="156">
        <f>RES_hhdet_in_tes!N$65</f>
        <v>9.9032612048446129</v>
      </c>
      <c r="O307" s="156">
        <f>RES_hhdet_in_tes!O$65</f>
        <v>2.5250148592294881</v>
      </c>
      <c r="P307" s="156">
        <f>RES_hhdet_in_tes!P$65</f>
        <v>0</v>
      </c>
      <c r="Q307" s="156">
        <f>RES_hhdet_in_tes!Q$65</f>
        <v>5.2500033987415229</v>
      </c>
    </row>
    <row r="308" spans="1:17" ht="12" customHeight="1" x14ac:dyDescent="0.25">
      <c r="A308" s="158" t="s">
        <v>112</v>
      </c>
      <c r="B308" s="157"/>
      <c r="C308" s="157">
        <f>C309</f>
        <v>1.2947113826330432</v>
      </c>
      <c r="D308" s="157">
        <f t="shared" ref="D308:Q308" si="80">D309</f>
        <v>1.4543221334196013</v>
      </c>
      <c r="E308" s="157">
        <f t="shared" si="80"/>
        <v>1.2792382614435673</v>
      </c>
      <c r="F308" s="157">
        <f t="shared" si="80"/>
        <v>1.5338378397290624</v>
      </c>
      <c r="G308" s="157">
        <f t="shared" si="80"/>
        <v>1.3245444699874944</v>
      </c>
      <c r="H308" s="157">
        <f t="shared" si="80"/>
        <v>1.9461718594066126</v>
      </c>
      <c r="I308" s="157">
        <f t="shared" si="80"/>
        <v>1.1752591584627998</v>
      </c>
      <c r="J308" s="157">
        <f t="shared" si="80"/>
        <v>3.3604483879467701</v>
      </c>
      <c r="K308" s="157">
        <f t="shared" si="80"/>
        <v>2.8085272997937962</v>
      </c>
      <c r="L308" s="157">
        <f t="shared" si="80"/>
        <v>0</v>
      </c>
      <c r="M308" s="157">
        <f t="shared" si="80"/>
        <v>2.0553924442493012</v>
      </c>
      <c r="N308" s="157">
        <f t="shared" si="80"/>
        <v>2.8959565568520897</v>
      </c>
      <c r="O308" s="157">
        <f t="shared" si="80"/>
        <v>3.9647004353303621</v>
      </c>
      <c r="P308" s="157">
        <f t="shared" si="80"/>
        <v>0</v>
      </c>
      <c r="Q308" s="157">
        <f t="shared" si="80"/>
        <v>4.2559756414435395</v>
      </c>
    </row>
    <row r="309" spans="1:17" ht="12" customHeight="1" x14ac:dyDescent="0.25">
      <c r="A309" s="23" t="s">
        <v>60</v>
      </c>
      <c r="B309" s="156"/>
      <c r="C309" s="156">
        <f>RES_hhdet_in_tes!C$67</f>
        <v>1.2947113826330432</v>
      </c>
      <c r="D309" s="156">
        <f>RES_hhdet_in_tes!D$67</f>
        <v>1.4543221334196013</v>
      </c>
      <c r="E309" s="156">
        <f>RES_hhdet_in_tes!E$67</f>
        <v>1.2792382614435673</v>
      </c>
      <c r="F309" s="156">
        <f>RES_hhdet_in_tes!F$67</f>
        <v>1.5338378397290624</v>
      </c>
      <c r="G309" s="156">
        <f>RES_hhdet_in_tes!G$67</f>
        <v>1.3245444699874944</v>
      </c>
      <c r="H309" s="156">
        <f>RES_hhdet_in_tes!H$67</f>
        <v>1.9461718594066126</v>
      </c>
      <c r="I309" s="156">
        <f>RES_hhdet_in_tes!I$67</f>
        <v>1.1752591584627998</v>
      </c>
      <c r="J309" s="156">
        <f>RES_hhdet_in_tes!J$67</f>
        <v>3.3604483879467701</v>
      </c>
      <c r="K309" s="156">
        <f>RES_hhdet_in_tes!K$67</f>
        <v>2.8085272997937962</v>
      </c>
      <c r="L309" s="156">
        <f>RES_hhdet_in_tes!L$67</f>
        <v>0</v>
      </c>
      <c r="M309" s="156">
        <f>RES_hhdet_in_tes!M$67</f>
        <v>2.0553924442493012</v>
      </c>
      <c r="N309" s="156">
        <f>RES_hhdet_in_tes!N$67</f>
        <v>2.8959565568520897</v>
      </c>
      <c r="O309" s="156">
        <f>RES_hhdet_in_tes!O$67</f>
        <v>3.9647004353303621</v>
      </c>
      <c r="P309" s="156">
        <f>RES_hhdet_in_tes!P$67</f>
        <v>0</v>
      </c>
      <c r="Q309" s="156">
        <f>RES_hhdet_in_tes!Q$67</f>
        <v>4.2559756414435395</v>
      </c>
    </row>
    <row r="310" spans="1:17" ht="12" customHeight="1" x14ac:dyDescent="0.25">
      <c r="A310" s="158" t="s">
        <v>63</v>
      </c>
      <c r="B310" s="157"/>
      <c r="C310" s="157">
        <f>SUM(C311:C312,C315:C316)</f>
        <v>40.8939778947896</v>
      </c>
      <c r="D310" s="157">
        <f t="shared" ref="D310:Q310" si="81">SUM(D311:D312,D315:D316)</f>
        <v>35.047728725073299</v>
      </c>
      <c r="E310" s="157">
        <f t="shared" si="81"/>
        <v>52.967846371443422</v>
      </c>
      <c r="F310" s="157">
        <f t="shared" si="81"/>
        <v>47.077480028629175</v>
      </c>
      <c r="G310" s="157">
        <f t="shared" si="81"/>
        <v>30.279595093920918</v>
      </c>
      <c r="H310" s="157">
        <f t="shared" si="81"/>
        <v>69.645994154372872</v>
      </c>
      <c r="I310" s="157">
        <f t="shared" si="81"/>
        <v>13.583250807536189</v>
      </c>
      <c r="J310" s="157">
        <f t="shared" si="81"/>
        <v>77.683960907953448</v>
      </c>
      <c r="K310" s="157">
        <f t="shared" si="81"/>
        <v>45.492185293913352</v>
      </c>
      <c r="L310" s="157">
        <f t="shared" si="81"/>
        <v>0</v>
      </c>
      <c r="M310" s="157">
        <f t="shared" si="81"/>
        <v>25.548799196209817</v>
      </c>
      <c r="N310" s="157">
        <f t="shared" si="81"/>
        <v>46.898507269255504</v>
      </c>
      <c r="O310" s="157">
        <f t="shared" si="81"/>
        <v>8.3458738090404481</v>
      </c>
      <c r="P310" s="157">
        <f t="shared" si="81"/>
        <v>0</v>
      </c>
      <c r="Q310" s="157">
        <f t="shared" si="81"/>
        <v>29.608143053545213</v>
      </c>
    </row>
    <row r="311" spans="1:17" ht="12" customHeight="1" x14ac:dyDescent="0.25">
      <c r="A311" s="167" t="s">
        <v>160</v>
      </c>
      <c r="B311" s="132"/>
      <c r="C311" s="132">
        <f>RES_hhdet_in_tes!C$69</f>
        <v>18.925474543572442</v>
      </c>
      <c r="D311" s="132">
        <f>RES_hhdet_in_tes!D$69</f>
        <v>33.453288045778123</v>
      </c>
      <c r="E311" s="132">
        <f>RES_hhdet_in_tes!E$69</f>
        <v>18.731407618719523</v>
      </c>
      <c r="F311" s="132">
        <f>RES_hhdet_in_tes!F$69</f>
        <v>43.950492619791255</v>
      </c>
      <c r="G311" s="132">
        <f>RES_hhdet_in_tes!G$69</f>
        <v>15.390168436082304</v>
      </c>
      <c r="H311" s="132">
        <f>RES_hhdet_in_tes!H$69</f>
        <v>37.243565283803534</v>
      </c>
      <c r="I311" s="132">
        <f>RES_hhdet_in_tes!I$69</f>
        <v>5.7843274263131192</v>
      </c>
      <c r="J311" s="132">
        <f>RES_hhdet_in_tes!J$69</f>
        <v>18.550340169383823</v>
      </c>
      <c r="K311" s="132">
        <f>RES_hhdet_in_tes!K$69</f>
        <v>23.665149346015671</v>
      </c>
      <c r="L311" s="132">
        <f>RES_hhdet_in_tes!L$69</f>
        <v>0</v>
      </c>
      <c r="M311" s="132">
        <f>RES_hhdet_in_tes!M$69</f>
        <v>6.4919500831566133</v>
      </c>
      <c r="N311" s="132">
        <f>RES_hhdet_in_tes!N$69</f>
        <v>36.579125852239137</v>
      </c>
      <c r="O311" s="132">
        <f>RES_hhdet_in_tes!O$69</f>
        <v>7.8399434700032247</v>
      </c>
      <c r="P311" s="132">
        <f>RES_hhdet_in_tes!P$69</f>
        <v>0</v>
      </c>
      <c r="Q311" s="132">
        <f>RES_hhdet_in_tes!Q$69</f>
        <v>19.969747012005858</v>
      </c>
    </row>
    <row r="312" spans="1:17" ht="12" customHeight="1" x14ac:dyDescent="0.25">
      <c r="A312" s="167" t="s">
        <v>159</v>
      </c>
      <c r="B312" s="132"/>
      <c r="C312" s="132">
        <f>SUM(C313:C314)</f>
        <v>0.3449183649806456</v>
      </c>
      <c r="D312" s="132">
        <f t="shared" ref="D312:Q312" si="82">SUM(D313:D314)</f>
        <v>1.5944406792951786</v>
      </c>
      <c r="E312" s="132">
        <f t="shared" si="82"/>
        <v>0.92767356118130584</v>
      </c>
      <c r="F312" s="132">
        <f t="shared" si="82"/>
        <v>3.1269874088379188</v>
      </c>
      <c r="G312" s="132">
        <f t="shared" si="82"/>
        <v>0.94767921324358939</v>
      </c>
      <c r="H312" s="132">
        <f t="shared" si="82"/>
        <v>9.6714943156233986</v>
      </c>
      <c r="I312" s="132">
        <f t="shared" si="82"/>
        <v>7.7989233812230694</v>
      </c>
      <c r="J312" s="132">
        <f t="shared" si="82"/>
        <v>10.235176427998056</v>
      </c>
      <c r="K312" s="132">
        <f t="shared" si="82"/>
        <v>10.006389260362665</v>
      </c>
      <c r="L312" s="132">
        <f t="shared" si="82"/>
        <v>0</v>
      </c>
      <c r="M312" s="132">
        <f t="shared" si="82"/>
        <v>12.048429016095557</v>
      </c>
      <c r="N312" s="132">
        <f t="shared" si="82"/>
        <v>6.0615588968614329</v>
      </c>
      <c r="O312" s="132">
        <f t="shared" si="82"/>
        <v>0.50593033903722362</v>
      </c>
      <c r="P312" s="132">
        <f t="shared" si="82"/>
        <v>0</v>
      </c>
      <c r="Q312" s="132">
        <f t="shared" si="82"/>
        <v>3.71689524061886</v>
      </c>
    </row>
    <row r="313" spans="1:17" ht="12" customHeight="1" x14ac:dyDescent="0.25">
      <c r="A313" s="166" t="s">
        <v>203</v>
      </c>
      <c r="B313" s="165"/>
      <c r="C313" s="165">
        <f>RES_hhdet_in_tes!C$71</f>
        <v>0.2225895770635121</v>
      </c>
      <c r="D313" s="165">
        <f>RES_hhdet_in_tes!D$71</f>
        <v>1.037661605128178</v>
      </c>
      <c r="E313" s="165">
        <f>RES_hhdet_in_tes!E$71</f>
        <v>0.59799696963288829</v>
      </c>
      <c r="F313" s="165">
        <f>RES_hhdet_in_tes!F$71</f>
        <v>2.0253292524922291</v>
      </c>
      <c r="G313" s="165">
        <f>RES_hhdet_in_tes!G$71</f>
        <v>0.61313993358038865</v>
      </c>
      <c r="H313" s="165">
        <f>RES_hhdet_in_tes!H$71</f>
        <v>6.2811822686606913</v>
      </c>
      <c r="I313" s="165">
        <f>RES_hhdet_in_tes!I$71</f>
        <v>5.0412047347133893</v>
      </c>
      <c r="J313" s="165">
        <f>RES_hhdet_in_tes!J$71</f>
        <v>6.6318405011216148</v>
      </c>
      <c r="K313" s="165">
        <f>RES_hhdet_in_tes!K$71</f>
        <v>6.5251210616882194</v>
      </c>
      <c r="L313" s="165">
        <f>RES_hhdet_in_tes!L$71</f>
        <v>0</v>
      </c>
      <c r="M313" s="165">
        <f>RES_hhdet_in_tes!M$71</f>
        <v>7.7855802668920981</v>
      </c>
      <c r="N313" s="165">
        <f>RES_hhdet_in_tes!N$71</f>
        <v>4.0539121620853624</v>
      </c>
      <c r="O313" s="165">
        <f>RES_hhdet_in_tes!O$71</f>
        <v>0.32818525050271935</v>
      </c>
      <c r="P313" s="165">
        <f>RES_hhdet_in_tes!P$71</f>
        <v>0</v>
      </c>
      <c r="Q313" s="165">
        <f>RES_hhdet_in_tes!Q$71</f>
        <v>2.4106911156075848</v>
      </c>
    </row>
    <row r="314" spans="1:17" ht="12" customHeight="1" x14ac:dyDescent="0.25">
      <c r="A314" s="147" t="s">
        <v>59</v>
      </c>
      <c r="B314" s="164"/>
      <c r="C314" s="164">
        <f>RES_hhdet_in_tes!C$72</f>
        <v>0.12232878791713349</v>
      </c>
      <c r="D314" s="164">
        <f>RES_hhdet_in_tes!D$72</f>
        <v>0.55677907416700068</v>
      </c>
      <c r="E314" s="164">
        <f>RES_hhdet_in_tes!E$72</f>
        <v>0.32967659154841761</v>
      </c>
      <c r="F314" s="164">
        <f>RES_hhdet_in_tes!F$72</f>
        <v>1.1016581563456898</v>
      </c>
      <c r="G314" s="164">
        <f>RES_hhdet_in_tes!G$72</f>
        <v>0.33453927966320074</v>
      </c>
      <c r="H314" s="164">
        <f>RES_hhdet_in_tes!H$72</f>
        <v>3.3903120469627073</v>
      </c>
      <c r="I314" s="164">
        <f>RES_hhdet_in_tes!I$72</f>
        <v>2.7577186465096797</v>
      </c>
      <c r="J314" s="164">
        <f>RES_hhdet_in_tes!J$72</f>
        <v>3.6033359268764409</v>
      </c>
      <c r="K314" s="164">
        <f>RES_hhdet_in_tes!K$72</f>
        <v>3.4812681986744458</v>
      </c>
      <c r="L314" s="164">
        <f>RES_hhdet_in_tes!L$72</f>
        <v>0</v>
      </c>
      <c r="M314" s="164">
        <f>RES_hhdet_in_tes!M$72</f>
        <v>4.2628487492034584</v>
      </c>
      <c r="N314" s="164">
        <f>RES_hhdet_in_tes!N$72</f>
        <v>2.00764673477607</v>
      </c>
      <c r="O314" s="164">
        <f>RES_hhdet_in_tes!O$72</f>
        <v>0.17774508853450433</v>
      </c>
      <c r="P314" s="164">
        <f>RES_hhdet_in_tes!P$72</f>
        <v>0</v>
      </c>
      <c r="Q314" s="164">
        <f>RES_hhdet_in_tes!Q$72</f>
        <v>1.306204125011275</v>
      </c>
    </row>
    <row r="315" spans="1:17" ht="12" customHeight="1" x14ac:dyDescent="0.25">
      <c r="A315" s="163" t="s">
        <v>142</v>
      </c>
      <c r="B315" s="162"/>
      <c r="C315" s="162">
        <f>RES_hhdet_in_tes!C$73</f>
        <v>20.881012895390011</v>
      </c>
      <c r="D315" s="162">
        <f>RES_hhdet_in_tes!D$73</f>
        <v>0</v>
      </c>
      <c r="E315" s="162">
        <f>RES_hhdet_in_tes!E$73</f>
        <v>31.839785443420539</v>
      </c>
      <c r="F315" s="162">
        <f>RES_hhdet_in_tes!F$73</f>
        <v>0</v>
      </c>
      <c r="G315" s="162">
        <f>RES_hhdet_in_tes!G$73</f>
        <v>13.377194109552425</v>
      </c>
      <c r="H315" s="162">
        <f>RES_hhdet_in_tes!H$73</f>
        <v>21.37911254112176</v>
      </c>
      <c r="I315" s="162">
        <f>RES_hhdet_in_tes!I$73</f>
        <v>0</v>
      </c>
      <c r="J315" s="162">
        <f>RES_hhdet_in_tes!J$73</f>
        <v>44.025867287239137</v>
      </c>
      <c r="K315" s="162">
        <f>RES_hhdet_in_tes!K$73</f>
        <v>10.230987371946021</v>
      </c>
      <c r="L315" s="162">
        <f>RES_hhdet_in_tes!L$73</f>
        <v>0</v>
      </c>
      <c r="M315" s="162">
        <f>RES_hhdet_in_tes!M$73</f>
        <v>6.1219374603328722</v>
      </c>
      <c r="N315" s="162">
        <f>RES_hhdet_in_tes!N$73</f>
        <v>4.0287819386604067</v>
      </c>
      <c r="O315" s="162">
        <f>RES_hhdet_in_tes!O$73</f>
        <v>0</v>
      </c>
      <c r="P315" s="162">
        <f>RES_hhdet_in_tes!P$73</f>
        <v>0</v>
      </c>
      <c r="Q315" s="162">
        <f>RES_hhdet_in_tes!Q$73</f>
        <v>5.5618356105194664</v>
      </c>
    </row>
    <row r="316" spans="1:17" ht="12" customHeight="1" x14ac:dyDescent="0.25">
      <c r="A316" s="161" t="s">
        <v>141</v>
      </c>
      <c r="B316" s="160"/>
      <c r="C316" s="160">
        <f>SUM(C317:C318)</f>
        <v>0.74257209084649978</v>
      </c>
      <c r="D316" s="160">
        <f t="shared" ref="D316:Q316" si="83">SUM(D317:D318)</f>
        <v>0</v>
      </c>
      <c r="E316" s="160">
        <f t="shared" si="83"/>
        <v>1.468979748122061</v>
      </c>
      <c r="F316" s="160">
        <f t="shared" si="83"/>
        <v>0</v>
      </c>
      <c r="G316" s="160">
        <f t="shared" si="83"/>
        <v>0.56455333504259642</v>
      </c>
      <c r="H316" s="160">
        <f t="shared" si="83"/>
        <v>1.351822013824173</v>
      </c>
      <c r="I316" s="160">
        <f t="shared" si="83"/>
        <v>0</v>
      </c>
      <c r="J316" s="160">
        <f t="shared" si="83"/>
        <v>4.8725770233324264</v>
      </c>
      <c r="K316" s="160">
        <f t="shared" si="83"/>
        <v>1.5896593155889933</v>
      </c>
      <c r="L316" s="160">
        <f t="shared" si="83"/>
        <v>0</v>
      </c>
      <c r="M316" s="160">
        <f t="shared" si="83"/>
        <v>0.88648263662477478</v>
      </c>
      <c r="N316" s="160">
        <f t="shared" si="83"/>
        <v>0.22904058149452147</v>
      </c>
      <c r="O316" s="160">
        <f t="shared" si="83"/>
        <v>0</v>
      </c>
      <c r="P316" s="160">
        <f t="shared" si="83"/>
        <v>0</v>
      </c>
      <c r="Q316" s="160">
        <f t="shared" si="83"/>
        <v>0.35966519040102707</v>
      </c>
    </row>
    <row r="317" spans="1:17" ht="12" customHeight="1" x14ac:dyDescent="0.25">
      <c r="A317" s="148" t="s">
        <v>60</v>
      </c>
      <c r="B317" s="156"/>
      <c r="C317" s="156">
        <f>RES_hhdet_in_tes!C$75</f>
        <v>0.50176202050549656</v>
      </c>
      <c r="D317" s="156">
        <f>RES_hhdet_in_tes!D$75</f>
        <v>0</v>
      </c>
      <c r="E317" s="156">
        <f>RES_hhdet_in_tes!E$75</f>
        <v>1.0114849071577932</v>
      </c>
      <c r="F317" s="156">
        <f>RES_hhdet_in_tes!F$75</f>
        <v>0</v>
      </c>
      <c r="G317" s="156">
        <f>RES_hhdet_in_tes!G$75</f>
        <v>0.38106818970466344</v>
      </c>
      <c r="H317" s="156">
        <f>RES_hhdet_in_tes!H$75</f>
        <v>0.91808156871687574</v>
      </c>
      <c r="I317" s="156">
        <f>RES_hhdet_in_tes!I$75</f>
        <v>0</v>
      </c>
      <c r="J317" s="156">
        <f>RES_hhdet_in_tes!J$75</f>
        <v>3.3327099803792568</v>
      </c>
      <c r="K317" s="156">
        <f>RES_hhdet_in_tes!K$75</f>
        <v>1.0607971880861284</v>
      </c>
      <c r="L317" s="156">
        <f>RES_hhdet_in_tes!L$75</f>
        <v>0</v>
      </c>
      <c r="M317" s="156">
        <f>RES_hhdet_in_tes!M$75</f>
        <v>0.60066721993296535</v>
      </c>
      <c r="N317" s="156">
        <f>RES_hhdet_in_tes!N$75</f>
        <v>0.16678001296186057</v>
      </c>
      <c r="O317" s="156">
        <f>RES_hhdet_in_tes!O$75</f>
        <v>0</v>
      </c>
      <c r="P317" s="156">
        <f>RES_hhdet_in_tes!P$75</f>
        <v>0</v>
      </c>
      <c r="Q317" s="156">
        <f>RES_hhdet_in_tes!Q$75</f>
        <v>0.25344324130384643</v>
      </c>
    </row>
    <row r="318" spans="1:17" ht="12" customHeight="1" x14ac:dyDescent="0.25">
      <c r="A318" s="148" t="s">
        <v>59</v>
      </c>
      <c r="B318" s="156"/>
      <c r="C318" s="156">
        <f>RES_hhdet_in_tes!C$76</f>
        <v>0.24081007034100324</v>
      </c>
      <c r="D318" s="156">
        <f>RES_hhdet_in_tes!D$76</f>
        <v>0</v>
      </c>
      <c r="E318" s="156">
        <f>RES_hhdet_in_tes!E$76</f>
        <v>0.45749484096426779</v>
      </c>
      <c r="F318" s="156">
        <f>RES_hhdet_in_tes!F$76</f>
        <v>0</v>
      </c>
      <c r="G318" s="156">
        <f>RES_hhdet_in_tes!G$76</f>
        <v>0.18348514533793292</v>
      </c>
      <c r="H318" s="156">
        <f>RES_hhdet_in_tes!H$76</f>
        <v>0.4337404451072972</v>
      </c>
      <c r="I318" s="156">
        <f>RES_hhdet_in_tes!I$76</f>
        <v>0</v>
      </c>
      <c r="J318" s="156">
        <f>RES_hhdet_in_tes!J$76</f>
        <v>1.5398670429531696</v>
      </c>
      <c r="K318" s="156">
        <f>RES_hhdet_in_tes!K$76</f>
        <v>0.52886212750286499</v>
      </c>
      <c r="L318" s="156">
        <f>RES_hhdet_in_tes!L$76</f>
        <v>0</v>
      </c>
      <c r="M318" s="156">
        <f>RES_hhdet_in_tes!M$76</f>
        <v>0.28581541669180943</v>
      </c>
      <c r="N318" s="156">
        <f>RES_hhdet_in_tes!N$76</f>
        <v>6.2260568532660897E-2</v>
      </c>
      <c r="O318" s="156">
        <f>RES_hhdet_in_tes!O$76</f>
        <v>0</v>
      </c>
      <c r="P318" s="156">
        <f>RES_hhdet_in_tes!P$76</f>
        <v>0</v>
      </c>
      <c r="Q318" s="156">
        <f>RES_hhdet_in_tes!Q$76</f>
        <v>0.10622194909718062</v>
      </c>
    </row>
    <row r="319" spans="1:17" ht="12" customHeight="1" x14ac:dyDescent="0.25">
      <c r="A319" s="158" t="s">
        <v>62</v>
      </c>
      <c r="B319" s="157"/>
      <c r="C319" s="157">
        <f>SUM(C320:C321)</f>
        <v>21.122994022545466</v>
      </c>
      <c r="D319" s="157">
        <f t="shared" ref="D319:Q319" si="84">SUM(D320:D321)</f>
        <v>18.53627232115759</v>
      </c>
      <c r="E319" s="157">
        <f t="shared" si="84"/>
        <v>28.159724676473139</v>
      </c>
      <c r="F319" s="157">
        <f t="shared" si="84"/>
        <v>25.596618425919878</v>
      </c>
      <c r="G319" s="157">
        <f t="shared" si="84"/>
        <v>15.989238327639358</v>
      </c>
      <c r="H319" s="157">
        <f t="shared" si="84"/>
        <v>38.426599116085356</v>
      </c>
      <c r="I319" s="157">
        <f t="shared" si="84"/>
        <v>7.6689965170920065</v>
      </c>
      <c r="J319" s="157">
        <f t="shared" si="84"/>
        <v>42.498061036803136</v>
      </c>
      <c r="K319" s="157">
        <f t="shared" si="84"/>
        <v>25.917127756222733</v>
      </c>
      <c r="L319" s="157">
        <f t="shared" si="84"/>
        <v>0</v>
      </c>
      <c r="M319" s="157">
        <f t="shared" si="84"/>
        <v>14.775895338941289</v>
      </c>
      <c r="N319" s="157">
        <f t="shared" si="84"/>
        <v>25.178777592581799</v>
      </c>
      <c r="O319" s="157">
        <f t="shared" si="84"/>
        <v>4.628996551064418</v>
      </c>
      <c r="P319" s="157">
        <f t="shared" si="84"/>
        <v>0</v>
      </c>
      <c r="Q319" s="157">
        <f t="shared" si="84"/>
        <v>15.860409803954669</v>
      </c>
    </row>
    <row r="320" spans="1:17" ht="12" customHeight="1" x14ac:dyDescent="0.25">
      <c r="A320" s="23" t="s">
        <v>203</v>
      </c>
      <c r="B320" s="156"/>
      <c r="C320" s="156">
        <f>RES_hhdet_in_tes!C$78</f>
        <v>12.344846938668439</v>
      </c>
      <c r="D320" s="156">
        <f>RES_hhdet_in_tes!D$78</f>
        <v>18.53627232115759</v>
      </c>
      <c r="E320" s="156">
        <f>RES_hhdet_in_tes!E$78</f>
        <v>12.880619144592972</v>
      </c>
      <c r="F320" s="156">
        <f>RES_hhdet_in_tes!F$78</f>
        <v>24.833347663158307</v>
      </c>
      <c r="G320" s="156">
        <f>RES_hhdet_in_tes!G$78</f>
        <v>13.827414729234192</v>
      </c>
      <c r="H320" s="156">
        <f>RES_hhdet_in_tes!H$78</f>
        <v>26.391006597124655</v>
      </c>
      <c r="I320" s="156">
        <f>RES_hhdet_in_tes!I$78</f>
        <v>7.6689965170920065</v>
      </c>
      <c r="J320" s="156">
        <f>RES_hhdet_in_tes!J$78</f>
        <v>25.833007627098503</v>
      </c>
      <c r="K320" s="156">
        <f>RES_hhdet_in_tes!K$78</f>
        <v>20.040472330789154</v>
      </c>
      <c r="L320" s="156">
        <f>RES_hhdet_in_tes!L$78</f>
        <v>0</v>
      </c>
      <c r="M320" s="156">
        <f>RES_hhdet_in_tes!M$78</f>
        <v>14.775895338941289</v>
      </c>
      <c r="N320" s="156">
        <f>RES_hhdet_in_tes!N$78</f>
        <v>25.178777592581799</v>
      </c>
      <c r="O320" s="156">
        <f>RES_hhdet_in_tes!O$78</f>
        <v>4.628996551064418</v>
      </c>
      <c r="P320" s="156">
        <f>RES_hhdet_in_tes!P$78</f>
        <v>0</v>
      </c>
      <c r="Q320" s="156">
        <f>RES_hhdet_in_tes!Q$78</f>
        <v>15.860409803954669</v>
      </c>
    </row>
    <row r="321" spans="1:17" ht="12" customHeight="1" x14ac:dyDescent="0.25">
      <c r="A321" s="29" t="s">
        <v>140</v>
      </c>
      <c r="B321" s="57"/>
      <c r="C321" s="57">
        <f>RES_hhdet_in_tes!C$79</f>
        <v>8.7781470838770268</v>
      </c>
      <c r="D321" s="57">
        <f>RES_hhdet_in_tes!D$79</f>
        <v>0</v>
      </c>
      <c r="E321" s="57">
        <f>RES_hhdet_in_tes!E$79</f>
        <v>15.27910553188017</v>
      </c>
      <c r="F321" s="57">
        <f>RES_hhdet_in_tes!F$79</f>
        <v>0.76327076276157146</v>
      </c>
      <c r="G321" s="57">
        <f>RES_hhdet_in_tes!G$79</f>
        <v>2.1618235984051659</v>
      </c>
      <c r="H321" s="57">
        <f>RES_hhdet_in_tes!H$79</f>
        <v>12.0355925189607</v>
      </c>
      <c r="I321" s="57">
        <f>RES_hhdet_in_tes!I$79</f>
        <v>0</v>
      </c>
      <c r="J321" s="57">
        <f>RES_hhdet_in_tes!J$79</f>
        <v>16.66505340970463</v>
      </c>
      <c r="K321" s="57">
        <f>RES_hhdet_in_tes!K$79</f>
        <v>5.8766554254335803</v>
      </c>
      <c r="L321" s="57">
        <f>RES_hhdet_in_tes!L$79</f>
        <v>0</v>
      </c>
      <c r="M321" s="57">
        <f>RES_hhdet_in_tes!M$79</f>
        <v>0</v>
      </c>
      <c r="N321" s="57">
        <f>RES_hhdet_in_tes!N$79</f>
        <v>0</v>
      </c>
      <c r="O321" s="57">
        <f>RES_hhdet_in_tes!O$79</f>
        <v>0</v>
      </c>
      <c r="P321" s="57">
        <f>RES_hhdet_in_tes!P$79</f>
        <v>0</v>
      </c>
      <c r="Q321" s="57">
        <f>RES_hhdet_in_tes!Q$79</f>
        <v>0</v>
      </c>
    </row>
    <row r="323" spans="1:17" ht="12" customHeight="1" x14ac:dyDescent="0.25">
      <c r="A323" s="152" t="s">
        <v>191</v>
      </c>
      <c r="B323" s="175"/>
      <c r="C323" s="175">
        <f t="shared" ref="C323:Q338" si="85">IF(C304=0,"",C304/C285)</f>
        <v>0.67786085003507612</v>
      </c>
      <c r="D323" s="175">
        <f t="shared" si="85"/>
        <v>0.66512204547310061</v>
      </c>
      <c r="E323" s="175">
        <f t="shared" si="85"/>
        <v>0.69030472121603448</v>
      </c>
      <c r="F323" s="175">
        <f t="shared" si="85"/>
        <v>0.67669074233184845</v>
      </c>
      <c r="G323" s="175">
        <f t="shared" si="85"/>
        <v>0.68339544362417393</v>
      </c>
      <c r="H323" s="175">
        <f t="shared" si="85"/>
        <v>0.68970891138124246</v>
      </c>
      <c r="I323" s="175">
        <f t="shared" si="85"/>
        <v>0.68590759715903982</v>
      </c>
      <c r="J323" s="175">
        <f t="shared" si="85"/>
        <v>0.69933788280292553</v>
      </c>
      <c r="K323" s="175">
        <f t="shared" si="85"/>
        <v>0.69948866351964911</v>
      </c>
      <c r="L323" s="175" t="str">
        <f t="shared" si="85"/>
        <v/>
      </c>
      <c r="M323" s="175">
        <f t="shared" si="85"/>
        <v>0.69904735939248486</v>
      </c>
      <c r="N323" s="175">
        <f t="shared" si="85"/>
        <v>0.70724054751191823</v>
      </c>
      <c r="O323" s="175">
        <f t="shared" si="85"/>
        <v>0.74617085117618998</v>
      </c>
      <c r="P323" s="175" t="str">
        <f t="shared" si="85"/>
        <v/>
      </c>
      <c r="Q323" s="175">
        <f t="shared" si="85"/>
        <v>0.72605173853384164</v>
      </c>
    </row>
    <row r="324" spans="1:17" ht="12" customHeight="1" x14ac:dyDescent="0.25">
      <c r="A324" s="158" t="s">
        <v>65</v>
      </c>
      <c r="B324" s="169"/>
      <c r="C324" s="169">
        <f t="shared" si="85"/>
        <v>0.68739390083398122</v>
      </c>
      <c r="D324" s="169">
        <f t="shared" si="85"/>
        <v>0.69356588399985841</v>
      </c>
      <c r="E324" s="169">
        <f t="shared" si="85"/>
        <v>0.69487301920293298</v>
      </c>
      <c r="F324" s="169">
        <f t="shared" si="85"/>
        <v>0.70343988673473501</v>
      </c>
      <c r="G324" s="169">
        <f t="shared" si="85"/>
        <v>0.69846238825016194</v>
      </c>
      <c r="H324" s="169">
        <f t="shared" si="85"/>
        <v>0.70294648510671676</v>
      </c>
      <c r="I324" s="169">
        <f t="shared" si="85"/>
        <v>0.70369011059558961</v>
      </c>
      <c r="J324" s="169">
        <f t="shared" si="85"/>
        <v>0.70155608724464924</v>
      </c>
      <c r="K324" s="169">
        <f t="shared" si="85"/>
        <v>0.71377100443749464</v>
      </c>
      <c r="L324" s="169" t="str">
        <f t="shared" si="85"/>
        <v/>
      </c>
      <c r="M324" s="169">
        <f t="shared" si="85"/>
        <v>0.71498644433089009</v>
      </c>
      <c r="N324" s="169">
        <f t="shared" si="85"/>
        <v>0.73833658305641736</v>
      </c>
      <c r="O324" s="169">
        <f t="shared" si="85"/>
        <v>0.7482069969808538</v>
      </c>
      <c r="P324" s="169" t="str">
        <f t="shared" si="85"/>
        <v/>
      </c>
      <c r="Q324" s="169">
        <f t="shared" si="85"/>
        <v>0.75099161243448798</v>
      </c>
    </row>
    <row r="325" spans="1:17" ht="12" customHeight="1" x14ac:dyDescent="0.25">
      <c r="A325" s="23" t="s">
        <v>161</v>
      </c>
      <c r="B325" s="73"/>
      <c r="C325" s="73">
        <f t="shared" si="85"/>
        <v>0.68255341215899989</v>
      </c>
      <c r="D325" s="73">
        <f t="shared" si="85"/>
        <v>0.68832524457484312</v>
      </c>
      <c r="E325" s="73">
        <f t="shared" si="85"/>
        <v>0.68809073467634041</v>
      </c>
      <c r="F325" s="73">
        <f t="shared" si="85"/>
        <v>0.69720927874742822</v>
      </c>
      <c r="G325" s="73">
        <f t="shared" si="85"/>
        <v>0.69457059072457261</v>
      </c>
      <c r="H325" s="73">
        <f t="shared" si="85"/>
        <v>0.69813853808439297</v>
      </c>
      <c r="I325" s="73">
        <f t="shared" si="85"/>
        <v>0.69889706096504378</v>
      </c>
      <c r="J325" s="73">
        <f t="shared" si="85"/>
        <v>0.69547324209805073</v>
      </c>
      <c r="K325" s="73">
        <f t="shared" si="85"/>
        <v>0.70936139555428745</v>
      </c>
      <c r="L325" s="73" t="str">
        <f t="shared" si="85"/>
        <v/>
      </c>
      <c r="M325" s="73">
        <f t="shared" si="85"/>
        <v>0.71102458926085732</v>
      </c>
      <c r="N325" s="73">
        <f t="shared" si="85"/>
        <v>0.7291053742834841</v>
      </c>
      <c r="O325" s="73">
        <f t="shared" si="85"/>
        <v>0.73634598182545896</v>
      </c>
      <c r="P325" s="73" t="str">
        <f t="shared" si="85"/>
        <v/>
      </c>
      <c r="Q325" s="73">
        <f t="shared" si="85"/>
        <v>0.74226220765368212</v>
      </c>
    </row>
    <row r="326" spans="1:17" ht="12" customHeight="1" x14ac:dyDescent="0.25">
      <c r="A326" s="23" t="s">
        <v>60</v>
      </c>
      <c r="B326" s="73"/>
      <c r="C326" s="73">
        <f t="shared" si="85"/>
        <v>1.0547280681886311</v>
      </c>
      <c r="D326" s="73">
        <f t="shared" si="85"/>
        <v>1.0579825505544893</v>
      </c>
      <c r="E326" s="73">
        <f t="shared" si="85"/>
        <v>1.0502808750090362</v>
      </c>
      <c r="F326" s="73">
        <f t="shared" si="85"/>
        <v>1.0569500465930421</v>
      </c>
      <c r="G326" s="73">
        <f t="shared" si="85"/>
        <v>1.0470865271017138</v>
      </c>
      <c r="H326" s="73">
        <f t="shared" si="85"/>
        <v>1.0436985771061849</v>
      </c>
      <c r="I326" s="73">
        <f t="shared" si="85"/>
        <v>1.0411280199478643</v>
      </c>
      <c r="J326" s="73">
        <f t="shared" si="85"/>
        <v>1.0268127173606709</v>
      </c>
      <c r="K326" s="73">
        <f t="shared" si="85"/>
        <v>1.0391688776972592</v>
      </c>
      <c r="L326" s="73" t="str">
        <f t="shared" si="85"/>
        <v/>
      </c>
      <c r="M326" s="73">
        <f t="shared" si="85"/>
        <v>1.0315242739291242</v>
      </c>
      <c r="N326" s="73">
        <f t="shared" si="85"/>
        <v>1.0484817533813935</v>
      </c>
      <c r="O326" s="73">
        <f t="shared" si="85"/>
        <v>1.0539162172875587</v>
      </c>
      <c r="P326" s="73" t="str">
        <f t="shared" si="85"/>
        <v/>
      </c>
      <c r="Q326" s="73">
        <f t="shared" si="85"/>
        <v>1.0492444293018275</v>
      </c>
    </row>
    <row r="327" spans="1:17" ht="12" customHeight="1" x14ac:dyDescent="0.25">
      <c r="A327" s="158" t="s">
        <v>112</v>
      </c>
      <c r="B327" s="169"/>
      <c r="C327" s="169">
        <f t="shared" si="85"/>
        <v>1.9209671293447819</v>
      </c>
      <c r="D327" s="169">
        <f t="shared" si="85"/>
        <v>1.981096828352864</v>
      </c>
      <c r="E327" s="169">
        <f t="shared" si="85"/>
        <v>2.0528354402174593</v>
      </c>
      <c r="F327" s="169">
        <f t="shared" si="85"/>
        <v>2.1439074557586544</v>
      </c>
      <c r="G327" s="169">
        <f t="shared" si="85"/>
        <v>2.254971574629673</v>
      </c>
      <c r="H327" s="169">
        <f t="shared" si="85"/>
        <v>2.3854207660862525</v>
      </c>
      <c r="I327" s="169">
        <f t="shared" si="85"/>
        <v>2.5487466322775689</v>
      </c>
      <c r="J327" s="169">
        <f t="shared" si="85"/>
        <v>2.5600638714776704</v>
      </c>
      <c r="K327" s="169">
        <f t="shared" si="85"/>
        <v>2.7514286394332759</v>
      </c>
      <c r="L327" s="169" t="str">
        <f t="shared" si="85"/>
        <v/>
      </c>
      <c r="M327" s="169">
        <f t="shared" si="85"/>
        <v>3.2416793746936339</v>
      </c>
      <c r="N327" s="169">
        <f t="shared" si="85"/>
        <v>3.4450516494986463</v>
      </c>
      <c r="O327" s="169">
        <f t="shared" si="85"/>
        <v>3.6102146709483227</v>
      </c>
      <c r="P327" s="169" t="str">
        <f t="shared" si="85"/>
        <v/>
      </c>
      <c r="Q327" s="169">
        <f t="shared" si="85"/>
        <v>3.9281718603959157</v>
      </c>
    </row>
    <row r="328" spans="1:17" ht="12" customHeight="1" x14ac:dyDescent="0.25">
      <c r="A328" s="23" t="s">
        <v>60</v>
      </c>
      <c r="B328" s="73"/>
      <c r="C328" s="73">
        <f t="shared" si="85"/>
        <v>1.9209671293447819</v>
      </c>
      <c r="D328" s="73">
        <f t="shared" si="85"/>
        <v>1.981096828352864</v>
      </c>
      <c r="E328" s="73">
        <f t="shared" si="85"/>
        <v>2.0528354402174593</v>
      </c>
      <c r="F328" s="73">
        <f t="shared" si="85"/>
        <v>2.1439074557586544</v>
      </c>
      <c r="G328" s="73">
        <f t="shared" si="85"/>
        <v>2.254971574629673</v>
      </c>
      <c r="H328" s="73">
        <f t="shared" si="85"/>
        <v>2.3854207660862525</v>
      </c>
      <c r="I328" s="73">
        <f t="shared" si="85"/>
        <v>2.5487466322775689</v>
      </c>
      <c r="J328" s="73">
        <f t="shared" si="85"/>
        <v>2.5600638714776704</v>
      </c>
      <c r="K328" s="73">
        <f t="shared" si="85"/>
        <v>2.7514286394332759</v>
      </c>
      <c r="L328" s="73" t="str">
        <f t="shared" si="85"/>
        <v/>
      </c>
      <c r="M328" s="73">
        <f t="shared" si="85"/>
        <v>3.2416793746936339</v>
      </c>
      <c r="N328" s="73">
        <f t="shared" si="85"/>
        <v>3.4450516494986463</v>
      </c>
      <c r="O328" s="73">
        <f t="shared" si="85"/>
        <v>3.6102146709483227</v>
      </c>
      <c r="P328" s="73" t="str">
        <f t="shared" si="85"/>
        <v/>
      </c>
      <c r="Q328" s="73">
        <f t="shared" si="85"/>
        <v>3.9281718603959157</v>
      </c>
    </row>
    <row r="329" spans="1:17" ht="12" customHeight="1" x14ac:dyDescent="0.25">
      <c r="A329" s="158" t="s">
        <v>63</v>
      </c>
      <c r="B329" s="169"/>
      <c r="C329" s="169">
        <f t="shared" si="85"/>
        <v>0.65833125953064175</v>
      </c>
      <c r="D329" s="169">
        <f t="shared" si="85"/>
        <v>0.59941835659126885</v>
      </c>
      <c r="E329" s="169">
        <f t="shared" si="85"/>
        <v>0.68108103967153</v>
      </c>
      <c r="F329" s="169">
        <f t="shared" si="85"/>
        <v>0.60790614894283213</v>
      </c>
      <c r="G329" s="169">
        <f t="shared" si="85"/>
        <v>0.66563837055539543</v>
      </c>
      <c r="H329" s="169">
        <f t="shared" si="85"/>
        <v>0.66294451747753902</v>
      </c>
      <c r="I329" s="169">
        <f t="shared" si="85"/>
        <v>0.66596298866133896</v>
      </c>
      <c r="J329" s="169">
        <f t="shared" si="85"/>
        <v>0.71507573264316238</v>
      </c>
      <c r="K329" s="169">
        <f t="shared" si="85"/>
        <v>0.67289815531314889</v>
      </c>
      <c r="L329" s="169" t="str">
        <f t="shared" si="85"/>
        <v/>
      </c>
      <c r="M329" s="169">
        <f t="shared" si="85"/>
        <v>0.70857808573843228</v>
      </c>
      <c r="N329" s="169">
        <f t="shared" si="85"/>
        <v>0.65000464373720213</v>
      </c>
      <c r="O329" s="169">
        <f t="shared" si="85"/>
        <v>0.63741068428625436</v>
      </c>
      <c r="P329" s="169" t="str">
        <f t="shared" si="85"/>
        <v/>
      </c>
      <c r="Q329" s="169">
        <f t="shared" si="85"/>
        <v>0.6752721586165239</v>
      </c>
    </row>
    <row r="330" spans="1:17" ht="12" customHeight="1" x14ac:dyDescent="0.25">
      <c r="A330" s="167" t="s">
        <v>160</v>
      </c>
      <c r="B330" s="174"/>
      <c r="C330" s="174">
        <f t="shared" si="85"/>
        <v>0.59211800143318827</v>
      </c>
      <c r="D330" s="174">
        <f t="shared" si="85"/>
        <v>0.5956504775376974</v>
      </c>
      <c r="E330" s="174">
        <f t="shared" si="85"/>
        <v>0.59861422424838362</v>
      </c>
      <c r="F330" s="174">
        <f t="shared" si="85"/>
        <v>0.60224470132636831</v>
      </c>
      <c r="G330" s="174">
        <f t="shared" si="85"/>
        <v>0.60500583148066089</v>
      </c>
      <c r="H330" s="174">
        <f t="shared" si="85"/>
        <v>0.60909999977258211</v>
      </c>
      <c r="I330" s="174">
        <f t="shared" si="85"/>
        <v>0.6128395780370155</v>
      </c>
      <c r="J330" s="174">
        <f t="shared" si="85"/>
        <v>0.61607005240520663</v>
      </c>
      <c r="K330" s="174">
        <f t="shared" si="85"/>
        <v>0.61916928043554142</v>
      </c>
      <c r="L330" s="174" t="str">
        <f t="shared" si="85"/>
        <v/>
      </c>
      <c r="M330" s="174">
        <f t="shared" si="85"/>
        <v>0.62568153253056646</v>
      </c>
      <c r="N330" s="174">
        <f t="shared" si="85"/>
        <v>0.62893778492343089</v>
      </c>
      <c r="O330" s="174">
        <f t="shared" si="85"/>
        <v>0.63220405421717674</v>
      </c>
      <c r="P330" s="174" t="str">
        <f t="shared" si="85"/>
        <v/>
      </c>
      <c r="Q330" s="174">
        <f t="shared" si="85"/>
        <v>0.6388484696093647</v>
      </c>
    </row>
    <row r="331" spans="1:17" ht="12" customHeight="1" x14ac:dyDescent="0.25">
      <c r="A331" s="167" t="s">
        <v>159</v>
      </c>
      <c r="B331" s="174"/>
      <c r="C331" s="174">
        <f t="shared" si="85"/>
        <v>0.69078059661607671</v>
      </c>
      <c r="D331" s="174">
        <f t="shared" si="85"/>
        <v>0.69114733119789795</v>
      </c>
      <c r="E331" s="174">
        <f t="shared" si="85"/>
        <v>0.69804892274566244</v>
      </c>
      <c r="F331" s="174">
        <f t="shared" si="85"/>
        <v>0.70045532619615691</v>
      </c>
      <c r="G331" s="174">
        <f t="shared" si="85"/>
        <v>0.7036082051084307</v>
      </c>
      <c r="H331" s="174">
        <f t="shared" si="85"/>
        <v>0.70654314646854</v>
      </c>
      <c r="I331" s="174">
        <f t="shared" si="85"/>
        <v>0.71172099982403092</v>
      </c>
      <c r="J331" s="174">
        <f t="shared" si="85"/>
        <v>0.71448535303182592</v>
      </c>
      <c r="K331" s="174">
        <f t="shared" si="85"/>
        <v>0.71546316171371682</v>
      </c>
      <c r="L331" s="174" t="str">
        <f t="shared" si="85"/>
        <v/>
      </c>
      <c r="M331" s="174">
        <f t="shared" si="85"/>
        <v>0.72410673236718803</v>
      </c>
      <c r="N331" s="174">
        <f t="shared" si="85"/>
        <v>0.71479817111822408</v>
      </c>
      <c r="O331" s="174">
        <f t="shared" si="85"/>
        <v>0.73065786669452082</v>
      </c>
      <c r="P331" s="174" t="str">
        <f t="shared" si="85"/>
        <v/>
      </c>
      <c r="Q331" s="174">
        <f t="shared" si="85"/>
        <v>0.73803265119652728</v>
      </c>
    </row>
    <row r="332" spans="1:17" ht="12" customHeight="1" x14ac:dyDescent="0.25">
      <c r="A332" s="166" t="s">
        <v>203</v>
      </c>
      <c r="B332" s="173"/>
      <c r="C332" s="173">
        <f t="shared" si="85"/>
        <v>0.58699621888210529</v>
      </c>
      <c r="D332" s="173">
        <f t="shared" si="85"/>
        <v>0.58969869354334914</v>
      </c>
      <c r="E332" s="173">
        <f t="shared" si="85"/>
        <v>0.59425879958188599</v>
      </c>
      <c r="F332" s="173">
        <f t="shared" si="85"/>
        <v>0.59859418978694434</v>
      </c>
      <c r="G332" s="173">
        <f t="shared" si="85"/>
        <v>0.60159710447938863</v>
      </c>
      <c r="H332" s="173">
        <f t="shared" si="85"/>
        <v>0.60694964937963447</v>
      </c>
      <c r="I332" s="173">
        <f t="shared" si="85"/>
        <v>0.61161541960427379</v>
      </c>
      <c r="J332" s="173">
        <f t="shared" si="85"/>
        <v>0.61563725141045378</v>
      </c>
      <c r="K332" s="173">
        <f t="shared" si="85"/>
        <v>0.61871324914140047</v>
      </c>
      <c r="L332" s="173" t="str">
        <f t="shared" si="85"/>
        <v/>
      </c>
      <c r="M332" s="173">
        <f t="shared" si="85"/>
        <v>0.62585556551140686</v>
      </c>
      <c r="N332" s="173">
        <f t="shared" si="85"/>
        <v>0.62466792745929378</v>
      </c>
      <c r="O332" s="173">
        <f t="shared" si="85"/>
        <v>0.63306463742178087</v>
      </c>
      <c r="P332" s="173" t="str">
        <f t="shared" si="85"/>
        <v/>
      </c>
      <c r="Q332" s="173">
        <f t="shared" si="85"/>
        <v>0.63991115323376113</v>
      </c>
    </row>
    <row r="333" spans="1:17" ht="12" customHeight="1" x14ac:dyDescent="0.25">
      <c r="A333" s="147" t="s">
        <v>59</v>
      </c>
      <c r="B333" s="172"/>
      <c r="C333" s="172">
        <f t="shared" si="85"/>
        <v>1.0184240338634207</v>
      </c>
      <c r="D333" s="172">
        <f t="shared" si="85"/>
        <v>1.0173187974867222</v>
      </c>
      <c r="E333" s="172">
        <f t="shared" si="85"/>
        <v>1.0217410315977855</v>
      </c>
      <c r="F333" s="172">
        <f t="shared" si="85"/>
        <v>1.0193509219332206</v>
      </c>
      <c r="G333" s="172">
        <f t="shared" si="85"/>
        <v>1.0208772559950756</v>
      </c>
      <c r="H333" s="172">
        <f t="shared" si="85"/>
        <v>1.0151547913901457</v>
      </c>
      <c r="I333" s="172">
        <f t="shared" si="85"/>
        <v>1.0155862660373003</v>
      </c>
      <c r="J333" s="172">
        <f t="shared" si="85"/>
        <v>1.0141886390490593</v>
      </c>
      <c r="K333" s="172">
        <f t="shared" si="85"/>
        <v>1.0121102395004162</v>
      </c>
      <c r="L333" s="172" t="str">
        <f t="shared" si="85"/>
        <v/>
      </c>
      <c r="M333" s="172">
        <f t="shared" si="85"/>
        <v>1.015175671057339</v>
      </c>
      <c r="N333" s="172">
        <f t="shared" si="85"/>
        <v>1.0086695443152749</v>
      </c>
      <c r="O333" s="172">
        <f t="shared" si="85"/>
        <v>1.0213821862481933</v>
      </c>
      <c r="P333" s="172" t="str">
        <f t="shared" si="85"/>
        <v/>
      </c>
      <c r="Q333" s="172">
        <f t="shared" si="85"/>
        <v>1.0293235499665512</v>
      </c>
    </row>
    <row r="334" spans="1:17" ht="12" customHeight="1" x14ac:dyDescent="0.25">
      <c r="A334" s="163" t="s">
        <v>142</v>
      </c>
      <c r="B334" s="171"/>
      <c r="C334" s="171">
        <f t="shared" si="85"/>
        <v>0.72700063423410166</v>
      </c>
      <c r="D334" s="171" t="str">
        <f t="shared" si="85"/>
        <v/>
      </c>
      <c r="E334" s="171">
        <f t="shared" si="85"/>
        <v>0.73502916880714253</v>
      </c>
      <c r="F334" s="171" t="str">
        <f t="shared" si="85"/>
        <v/>
      </c>
      <c r="G334" s="171">
        <f t="shared" si="85"/>
        <v>0.74275643520504475</v>
      </c>
      <c r="H334" s="171">
        <f t="shared" si="85"/>
        <v>0.74856791815654677</v>
      </c>
      <c r="I334" s="171" t="str">
        <f t="shared" si="85"/>
        <v/>
      </c>
      <c r="J334" s="171">
        <f t="shared" si="85"/>
        <v>0.75580314949058003</v>
      </c>
      <c r="K334" s="171">
        <f t="shared" si="85"/>
        <v>0.75894070087169097</v>
      </c>
      <c r="L334" s="171" t="str">
        <f t="shared" si="85"/>
        <v/>
      </c>
      <c r="M334" s="171">
        <f t="shared" si="85"/>
        <v>0.76789537971824617</v>
      </c>
      <c r="N334" s="171">
        <f t="shared" si="85"/>
        <v>0.77055616098583646</v>
      </c>
      <c r="O334" s="171" t="str">
        <f t="shared" si="85"/>
        <v/>
      </c>
      <c r="P334" s="171" t="str">
        <f t="shared" si="85"/>
        <v/>
      </c>
      <c r="Q334" s="171">
        <f t="shared" si="85"/>
        <v>0.78126099254464643</v>
      </c>
    </row>
    <row r="335" spans="1:17" ht="12" customHeight="1" x14ac:dyDescent="0.25">
      <c r="A335" s="161" t="s">
        <v>141</v>
      </c>
      <c r="B335" s="170"/>
      <c r="C335" s="170">
        <f t="shared" si="85"/>
        <v>0.79518204702755646</v>
      </c>
      <c r="D335" s="170" t="str">
        <f t="shared" si="85"/>
        <v/>
      </c>
      <c r="E335" s="170">
        <f t="shared" si="85"/>
        <v>0.80171245317226281</v>
      </c>
      <c r="F335" s="170" t="str">
        <f t="shared" si="85"/>
        <v/>
      </c>
      <c r="G335" s="170">
        <f t="shared" si="85"/>
        <v>0.81298510492231768</v>
      </c>
      <c r="H335" s="170">
        <f t="shared" si="85"/>
        <v>0.81346175668176612</v>
      </c>
      <c r="I335" s="170" t="str">
        <f t="shared" si="85"/>
        <v/>
      </c>
      <c r="J335" s="170">
        <f t="shared" si="85"/>
        <v>0.81879110960491697</v>
      </c>
      <c r="K335" s="170">
        <f t="shared" si="85"/>
        <v>0.8283644112324734</v>
      </c>
      <c r="L335" s="170" t="str">
        <f t="shared" si="85"/>
        <v/>
      </c>
      <c r="M335" s="170">
        <f t="shared" si="85"/>
        <v>0.82907258250020932</v>
      </c>
      <c r="N335" s="170">
        <f t="shared" si="85"/>
        <v>0.81115949625085682</v>
      </c>
      <c r="O335" s="170" t="str">
        <f t="shared" si="85"/>
        <v/>
      </c>
      <c r="P335" s="170" t="str">
        <f t="shared" si="85"/>
        <v/>
      </c>
      <c r="Q335" s="170">
        <f t="shared" si="85"/>
        <v>0.83256989550271632</v>
      </c>
    </row>
    <row r="336" spans="1:17" ht="12" customHeight="1" x14ac:dyDescent="0.25">
      <c r="A336" s="148" t="s">
        <v>60</v>
      </c>
      <c r="B336" s="73"/>
      <c r="C336" s="73">
        <f t="shared" si="85"/>
        <v>0.72105758542355658</v>
      </c>
      <c r="D336" s="73" t="str">
        <f t="shared" si="85"/>
        <v/>
      </c>
      <c r="E336" s="73">
        <f t="shared" si="85"/>
        <v>0.73399929751548398</v>
      </c>
      <c r="F336" s="73" t="str">
        <f t="shared" si="85"/>
        <v/>
      </c>
      <c r="G336" s="73">
        <f t="shared" si="85"/>
        <v>0.74315285166485234</v>
      </c>
      <c r="H336" s="73">
        <f t="shared" si="85"/>
        <v>0.74562092345275599</v>
      </c>
      <c r="I336" s="73" t="str">
        <f t="shared" si="85"/>
        <v/>
      </c>
      <c r="J336" s="73">
        <f t="shared" si="85"/>
        <v>0.75511482535427021</v>
      </c>
      <c r="K336" s="73">
        <f t="shared" si="85"/>
        <v>0.76099460782588069</v>
      </c>
      <c r="L336" s="73" t="str">
        <f t="shared" si="85"/>
        <v/>
      </c>
      <c r="M336" s="73">
        <f t="shared" si="85"/>
        <v>0.76469227369798942</v>
      </c>
      <c r="N336" s="73">
        <f t="shared" si="85"/>
        <v>0.75837916673327821</v>
      </c>
      <c r="O336" s="73" t="str">
        <f t="shared" si="85"/>
        <v/>
      </c>
      <c r="P336" s="73" t="str">
        <f t="shared" si="85"/>
        <v/>
      </c>
      <c r="Q336" s="73">
        <f t="shared" si="85"/>
        <v>0.77613981978047264</v>
      </c>
    </row>
    <row r="337" spans="1:17" ht="12" customHeight="1" x14ac:dyDescent="0.25">
      <c r="A337" s="148" t="s">
        <v>59</v>
      </c>
      <c r="B337" s="73"/>
      <c r="C337" s="73">
        <f t="shared" si="85"/>
        <v>1.0119364844894168</v>
      </c>
      <c r="D337" s="73" t="str">
        <f t="shared" si="85"/>
        <v/>
      </c>
      <c r="E337" s="73">
        <f t="shared" si="85"/>
        <v>1.0071291739278838</v>
      </c>
      <c r="F337" s="73" t="str">
        <f t="shared" si="85"/>
        <v/>
      </c>
      <c r="G337" s="73">
        <f t="shared" si="85"/>
        <v>1.0101138850820994</v>
      </c>
      <c r="H337" s="73">
        <f t="shared" si="85"/>
        <v>1.0074901256321875</v>
      </c>
      <c r="I337" s="73" t="str">
        <f t="shared" si="85"/>
        <v/>
      </c>
      <c r="J337" s="73">
        <f t="shared" si="85"/>
        <v>1.0015876513495867</v>
      </c>
      <c r="K337" s="73">
        <f t="shared" si="85"/>
        <v>1.0072177056733409</v>
      </c>
      <c r="L337" s="73" t="str">
        <f t="shared" si="85"/>
        <v/>
      </c>
      <c r="M337" s="73">
        <f t="shared" si="85"/>
        <v>1.0072994786016778</v>
      </c>
      <c r="N337" s="73">
        <f t="shared" si="85"/>
        <v>0.99703756190603132</v>
      </c>
      <c r="O337" s="73" t="str">
        <f t="shared" si="85"/>
        <v/>
      </c>
      <c r="P337" s="73" t="str">
        <f t="shared" si="85"/>
        <v/>
      </c>
      <c r="Q337" s="73">
        <f t="shared" si="85"/>
        <v>1.0073137337662876</v>
      </c>
    </row>
    <row r="338" spans="1:17" ht="12" customHeight="1" x14ac:dyDescent="0.25">
      <c r="A338" s="158" t="s">
        <v>62</v>
      </c>
      <c r="B338" s="169"/>
      <c r="C338" s="169">
        <f t="shared" si="85"/>
        <v>0.59518201179971852</v>
      </c>
      <c r="D338" s="169">
        <f t="shared" si="85"/>
        <v>0.49906560787699422</v>
      </c>
      <c r="E338" s="169">
        <f t="shared" si="85"/>
        <v>0.6428293199149101</v>
      </c>
      <c r="F338" s="169">
        <f t="shared" si="85"/>
        <v>0.51383818417714089</v>
      </c>
      <c r="G338" s="169">
        <f t="shared" si="85"/>
        <v>0.54075134276163006</v>
      </c>
      <c r="H338" s="169">
        <f t="shared" si="85"/>
        <v>0.58843383378717229</v>
      </c>
      <c r="I338" s="169">
        <f t="shared" si="85"/>
        <v>0.52189837572505204</v>
      </c>
      <c r="J338" s="169">
        <f t="shared" si="85"/>
        <v>0.619433795963232</v>
      </c>
      <c r="K338" s="169">
        <f t="shared" si="85"/>
        <v>0.57706289392600307</v>
      </c>
      <c r="L338" s="169" t="str">
        <f t="shared" si="85"/>
        <v/>
      </c>
      <c r="M338" s="169">
        <f t="shared" si="85"/>
        <v>0.52949060663167435</v>
      </c>
      <c r="N338" s="169">
        <f t="shared" si="85"/>
        <v>0.5313707389707637</v>
      </c>
      <c r="O338" s="169">
        <f t="shared" si="85"/>
        <v>0.53295971546283183</v>
      </c>
      <c r="P338" s="169" t="str">
        <f t="shared" si="85"/>
        <v/>
      </c>
      <c r="Q338" s="169">
        <f t="shared" si="85"/>
        <v>0.53581180048281951</v>
      </c>
    </row>
    <row r="339" spans="1:17" ht="12" customHeight="1" x14ac:dyDescent="0.25">
      <c r="A339" s="23" t="s">
        <v>203</v>
      </c>
      <c r="B339" s="73"/>
      <c r="C339" s="73">
        <f t="shared" ref="C339:Q340" si="86">IF(C320=0,"",C320/C301)</f>
        <v>0.4947996870219889</v>
      </c>
      <c r="D339" s="73">
        <f t="shared" si="86"/>
        <v>0.49906560787699422</v>
      </c>
      <c r="E339" s="73">
        <f t="shared" si="86"/>
        <v>0.50365000731022636</v>
      </c>
      <c r="F339" s="73">
        <f t="shared" si="86"/>
        <v>0.5077714414873431</v>
      </c>
      <c r="G339" s="73">
        <f t="shared" si="86"/>
        <v>0.51203501995088185</v>
      </c>
      <c r="H339" s="73">
        <f t="shared" si="86"/>
        <v>0.51674290081614815</v>
      </c>
      <c r="I339" s="73">
        <f t="shared" si="86"/>
        <v>0.52189837572505204</v>
      </c>
      <c r="J339" s="73">
        <f t="shared" si="86"/>
        <v>0.52719012442138991</v>
      </c>
      <c r="K339" s="73">
        <f t="shared" si="86"/>
        <v>0.52723787479029849</v>
      </c>
      <c r="L339" s="73" t="str">
        <f t="shared" si="86"/>
        <v/>
      </c>
      <c r="M339" s="73">
        <f t="shared" si="86"/>
        <v>0.52949060663167435</v>
      </c>
      <c r="N339" s="73">
        <f t="shared" si="86"/>
        <v>0.5313707389707637</v>
      </c>
      <c r="O339" s="73">
        <f t="shared" si="86"/>
        <v>0.53295971546283183</v>
      </c>
      <c r="P339" s="73" t="str">
        <f t="shared" si="86"/>
        <v/>
      </c>
      <c r="Q339" s="73">
        <f t="shared" si="86"/>
        <v>0.53581180048281951</v>
      </c>
    </row>
    <row r="340" spans="1:17" ht="12" customHeight="1" x14ac:dyDescent="0.25">
      <c r="A340" s="29" t="s">
        <v>140</v>
      </c>
      <c r="B340" s="65"/>
      <c r="C340" s="65">
        <f t="shared" si="86"/>
        <v>0.83277863500278726</v>
      </c>
      <c r="D340" s="65" t="str">
        <f t="shared" si="86"/>
        <v/>
      </c>
      <c r="E340" s="65">
        <f t="shared" si="86"/>
        <v>0.8380668551202608</v>
      </c>
      <c r="F340" s="65">
        <f t="shared" si="86"/>
        <v>0.84060249964515155</v>
      </c>
      <c r="G340" s="65">
        <f t="shared" si="86"/>
        <v>0.84323131441754495</v>
      </c>
      <c r="H340" s="65">
        <f t="shared" si="86"/>
        <v>0.84571008797089087</v>
      </c>
      <c r="I340" s="65" t="str">
        <f t="shared" si="86"/>
        <v/>
      </c>
      <c r="J340" s="65">
        <f t="shared" si="86"/>
        <v>0.8499714832140054</v>
      </c>
      <c r="K340" s="65">
        <f t="shared" si="86"/>
        <v>0.85146309822775634</v>
      </c>
      <c r="L340" s="65" t="str">
        <f t="shared" si="86"/>
        <v/>
      </c>
      <c r="M340" s="65" t="str">
        <f t="shared" si="86"/>
        <v/>
      </c>
      <c r="N340" s="65" t="str">
        <f t="shared" si="86"/>
        <v/>
      </c>
      <c r="O340" s="65" t="str">
        <f t="shared" si="86"/>
        <v/>
      </c>
      <c r="P340" s="65" t="str">
        <f t="shared" si="86"/>
        <v/>
      </c>
      <c r="Q340" s="65" t="str">
        <f t="shared" si="86"/>
        <v/>
      </c>
    </row>
    <row r="342" spans="1:17" ht="12" customHeight="1" x14ac:dyDescent="0.25">
      <c r="A342" s="152" t="s">
        <v>190</v>
      </c>
      <c r="B342" s="168"/>
      <c r="C342" s="168">
        <f>SUM(C343,C346,C348,C357)</f>
        <v>939.38297157024931</v>
      </c>
      <c r="D342" s="168">
        <f t="shared" ref="D342:Q342" si="87">SUM(D343,D346,D348,D357)</f>
        <v>959.46176635607492</v>
      </c>
      <c r="E342" s="168">
        <f t="shared" si="87"/>
        <v>1118.7210983233665</v>
      </c>
      <c r="F342" s="168">
        <f t="shared" si="87"/>
        <v>1363.2896086935029</v>
      </c>
      <c r="G342" s="168">
        <f t="shared" si="87"/>
        <v>758.0390336566611</v>
      </c>
      <c r="H342" s="168">
        <f t="shared" si="87"/>
        <v>1694.9289537573516</v>
      </c>
      <c r="I342" s="168">
        <f t="shared" si="87"/>
        <v>331.02196324931441</v>
      </c>
      <c r="J342" s="168">
        <f t="shared" si="87"/>
        <v>1593.4265731226997</v>
      </c>
      <c r="K342" s="168">
        <f t="shared" si="87"/>
        <v>1047.8060978798997</v>
      </c>
      <c r="L342" s="168">
        <f t="shared" si="87"/>
        <v>0</v>
      </c>
      <c r="M342" s="168">
        <f t="shared" si="87"/>
        <v>523.12554655957865</v>
      </c>
      <c r="N342" s="168">
        <f t="shared" si="87"/>
        <v>1008.5107410026779</v>
      </c>
      <c r="O342" s="168">
        <f t="shared" si="87"/>
        <v>195.7859181072449</v>
      </c>
      <c r="P342" s="168">
        <f t="shared" si="87"/>
        <v>0</v>
      </c>
      <c r="Q342" s="168">
        <f t="shared" si="87"/>
        <v>553.33451697148166</v>
      </c>
    </row>
    <row r="343" spans="1:17" ht="12" customHeight="1" x14ac:dyDescent="0.25">
      <c r="A343" s="158" t="s">
        <v>65</v>
      </c>
      <c r="B343" s="157"/>
      <c r="C343" s="157">
        <f>SUM(C344:C345)</f>
        <v>804.81883088361712</v>
      </c>
      <c r="D343" s="157">
        <f t="shared" ref="D343:Q343" si="88">SUM(D344:D345)</f>
        <v>736.1754292362283</v>
      </c>
      <c r="E343" s="157">
        <f t="shared" si="88"/>
        <v>982.79136829004824</v>
      </c>
      <c r="F343" s="157">
        <f t="shared" si="88"/>
        <v>1069.0612005803059</v>
      </c>
      <c r="G343" s="157">
        <f t="shared" si="88"/>
        <v>632.46762741693522</v>
      </c>
      <c r="H343" s="157">
        <f t="shared" si="88"/>
        <v>1407.0469432034683</v>
      </c>
      <c r="I343" s="157">
        <f t="shared" si="88"/>
        <v>254.97871185926704</v>
      </c>
      <c r="J343" s="157">
        <f t="shared" si="88"/>
        <v>1382.3065747379837</v>
      </c>
      <c r="K343" s="157">
        <f t="shared" si="88"/>
        <v>843.983820054121</v>
      </c>
      <c r="L343" s="157">
        <f t="shared" si="88"/>
        <v>0</v>
      </c>
      <c r="M343" s="157">
        <f t="shared" si="88"/>
        <v>403.99097756176639</v>
      </c>
      <c r="N343" s="157">
        <f t="shared" si="88"/>
        <v>745.36480705749557</v>
      </c>
      <c r="O343" s="157">
        <f t="shared" si="88"/>
        <v>145.04060552330301</v>
      </c>
      <c r="P343" s="157">
        <f t="shared" si="88"/>
        <v>0</v>
      </c>
      <c r="Q343" s="157">
        <f t="shared" si="88"/>
        <v>401.53916465663883</v>
      </c>
    </row>
    <row r="344" spans="1:17" ht="12" customHeight="1" x14ac:dyDescent="0.25">
      <c r="A344" s="23" t="s">
        <v>161</v>
      </c>
      <c r="B344" s="156"/>
      <c r="C344" s="156">
        <f>RES_hhdet_in_emi!C$64</f>
        <v>804.81883088361712</v>
      </c>
      <c r="D344" s="156">
        <f>RES_hhdet_in_emi!D$64</f>
        <v>736.1754292362283</v>
      </c>
      <c r="E344" s="156">
        <f>RES_hhdet_in_emi!E$64</f>
        <v>982.79136829004824</v>
      </c>
      <c r="F344" s="156">
        <f>RES_hhdet_in_emi!F$64</f>
        <v>1069.0612005803059</v>
      </c>
      <c r="G344" s="156">
        <f>RES_hhdet_in_emi!G$64</f>
        <v>632.46762741693522</v>
      </c>
      <c r="H344" s="156">
        <f>RES_hhdet_in_emi!H$64</f>
        <v>1407.0469432034683</v>
      </c>
      <c r="I344" s="156">
        <f>RES_hhdet_in_emi!I$64</f>
        <v>254.97871185926704</v>
      </c>
      <c r="J344" s="156">
        <f>RES_hhdet_in_emi!J$64</f>
        <v>1382.3065747379837</v>
      </c>
      <c r="K344" s="156">
        <f>RES_hhdet_in_emi!K$64</f>
        <v>843.983820054121</v>
      </c>
      <c r="L344" s="156">
        <f>RES_hhdet_in_emi!L$64</f>
        <v>0</v>
      </c>
      <c r="M344" s="156">
        <f>RES_hhdet_in_emi!M$64</f>
        <v>403.99097756176639</v>
      </c>
      <c r="N344" s="156">
        <f>RES_hhdet_in_emi!N$64</f>
        <v>745.36480705749557</v>
      </c>
      <c r="O344" s="156">
        <f>RES_hhdet_in_emi!O$64</f>
        <v>145.04060552330301</v>
      </c>
      <c r="P344" s="156">
        <f>RES_hhdet_in_emi!P$64</f>
        <v>0</v>
      </c>
      <c r="Q344" s="156">
        <f>RES_hhdet_in_emi!Q$64</f>
        <v>401.53916465663883</v>
      </c>
    </row>
    <row r="345" spans="1:17" ht="12" customHeight="1" x14ac:dyDescent="0.25">
      <c r="A345" s="23" t="s">
        <v>60</v>
      </c>
      <c r="B345" s="156"/>
      <c r="C345" s="156">
        <f>RES_hhdet_in_emi!C$65</f>
        <v>0</v>
      </c>
      <c r="D345" s="156">
        <f>RES_hhdet_in_emi!D$65</f>
        <v>0</v>
      </c>
      <c r="E345" s="156">
        <f>RES_hhdet_in_emi!E$65</f>
        <v>0</v>
      </c>
      <c r="F345" s="156">
        <f>RES_hhdet_in_emi!F$65</f>
        <v>0</v>
      </c>
      <c r="G345" s="156">
        <f>RES_hhdet_in_emi!G$65</f>
        <v>0</v>
      </c>
      <c r="H345" s="156">
        <f>RES_hhdet_in_emi!H$65</f>
        <v>0</v>
      </c>
      <c r="I345" s="156">
        <f>RES_hhdet_in_emi!I$65</f>
        <v>0</v>
      </c>
      <c r="J345" s="156">
        <f>RES_hhdet_in_emi!J$65</f>
        <v>0</v>
      </c>
      <c r="K345" s="156">
        <f>RES_hhdet_in_emi!K$65</f>
        <v>0</v>
      </c>
      <c r="L345" s="156">
        <f>RES_hhdet_in_emi!L$65</f>
        <v>0</v>
      </c>
      <c r="M345" s="156">
        <f>RES_hhdet_in_emi!M$65</f>
        <v>0</v>
      </c>
      <c r="N345" s="156">
        <f>RES_hhdet_in_emi!N$65</f>
        <v>0</v>
      </c>
      <c r="O345" s="156">
        <f>RES_hhdet_in_emi!O$65</f>
        <v>0</v>
      </c>
      <c r="P345" s="156">
        <f>RES_hhdet_in_emi!P$65</f>
        <v>0</v>
      </c>
      <c r="Q345" s="156">
        <f>RES_hhdet_in_emi!Q$65</f>
        <v>0</v>
      </c>
    </row>
    <row r="346" spans="1:17" ht="12" customHeight="1" x14ac:dyDescent="0.25">
      <c r="A346" s="158" t="s">
        <v>112</v>
      </c>
      <c r="B346" s="157"/>
      <c r="C346" s="157">
        <f>C347</f>
        <v>0</v>
      </c>
      <c r="D346" s="157">
        <f t="shared" ref="D346:Q346" si="89">D347</f>
        <v>0</v>
      </c>
      <c r="E346" s="157">
        <f t="shared" si="89"/>
        <v>0</v>
      </c>
      <c r="F346" s="157">
        <f t="shared" si="89"/>
        <v>0</v>
      </c>
      <c r="G346" s="157">
        <f t="shared" si="89"/>
        <v>0</v>
      </c>
      <c r="H346" s="157">
        <f t="shared" si="89"/>
        <v>0</v>
      </c>
      <c r="I346" s="157">
        <f t="shared" si="89"/>
        <v>0</v>
      </c>
      <c r="J346" s="157">
        <f t="shared" si="89"/>
        <v>0</v>
      </c>
      <c r="K346" s="157">
        <f t="shared" si="89"/>
        <v>0</v>
      </c>
      <c r="L346" s="157">
        <f t="shared" si="89"/>
        <v>0</v>
      </c>
      <c r="M346" s="157">
        <f t="shared" si="89"/>
        <v>0</v>
      </c>
      <c r="N346" s="157">
        <f t="shared" si="89"/>
        <v>0</v>
      </c>
      <c r="O346" s="157">
        <f t="shared" si="89"/>
        <v>0</v>
      </c>
      <c r="P346" s="157">
        <f t="shared" si="89"/>
        <v>0</v>
      </c>
      <c r="Q346" s="157">
        <f t="shared" si="89"/>
        <v>0</v>
      </c>
    </row>
    <row r="347" spans="1:17" ht="12" customHeight="1" x14ac:dyDescent="0.25">
      <c r="A347" s="23" t="s">
        <v>60</v>
      </c>
      <c r="B347" s="156"/>
      <c r="C347" s="156">
        <f>RES_hhdet_in_emi!C$67</f>
        <v>0</v>
      </c>
      <c r="D347" s="156">
        <f>RES_hhdet_in_emi!D$67</f>
        <v>0</v>
      </c>
      <c r="E347" s="156">
        <f>RES_hhdet_in_emi!E$67</f>
        <v>0</v>
      </c>
      <c r="F347" s="156">
        <f>RES_hhdet_in_emi!F$67</f>
        <v>0</v>
      </c>
      <c r="G347" s="156">
        <f>RES_hhdet_in_emi!G$67</f>
        <v>0</v>
      </c>
      <c r="H347" s="156">
        <f>RES_hhdet_in_emi!H$67</f>
        <v>0</v>
      </c>
      <c r="I347" s="156">
        <f>RES_hhdet_in_emi!I$67</f>
        <v>0</v>
      </c>
      <c r="J347" s="156">
        <f>RES_hhdet_in_emi!J$67</f>
        <v>0</v>
      </c>
      <c r="K347" s="156">
        <f>RES_hhdet_in_emi!K$67</f>
        <v>0</v>
      </c>
      <c r="L347" s="156">
        <f>RES_hhdet_in_emi!L$67</f>
        <v>0</v>
      </c>
      <c r="M347" s="156">
        <f>RES_hhdet_in_emi!M$67</f>
        <v>0</v>
      </c>
      <c r="N347" s="156">
        <f>RES_hhdet_in_emi!N$67</f>
        <v>0</v>
      </c>
      <c r="O347" s="156">
        <f>RES_hhdet_in_emi!O$67</f>
        <v>0</v>
      </c>
      <c r="P347" s="156">
        <f>RES_hhdet_in_emi!P$67</f>
        <v>0</v>
      </c>
      <c r="Q347" s="156">
        <f>RES_hhdet_in_emi!Q$67</f>
        <v>0</v>
      </c>
    </row>
    <row r="348" spans="1:17" ht="12" customHeight="1" x14ac:dyDescent="0.25">
      <c r="A348" s="158" t="s">
        <v>63</v>
      </c>
      <c r="B348" s="157"/>
      <c r="C348" s="157">
        <f>SUM(C349:C350,C353:C354)</f>
        <v>75.963634144574101</v>
      </c>
      <c r="D348" s="157">
        <f t="shared" ref="D348:Q348" si="90">SUM(D349:D350,D353:D354)</f>
        <v>136.04750648888523</v>
      </c>
      <c r="E348" s="157">
        <f t="shared" si="90"/>
        <v>75.860374670506999</v>
      </c>
      <c r="F348" s="157">
        <f t="shared" si="90"/>
        <v>179.35696578283449</v>
      </c>
      <c r="G348" s="157">
        <f t="shared" si="90"/>
        <v>62.142620027829203</v>
      </c>
      <c r="H348" s="157">
        <f t="shared" si="90"/>
        <v>167.92475721921875</v>
      </c>
      <c r="I348" s="157">
        <f t="shared" si="90"/>
        <v>41.529062462865468</v>
      </c>
      <c r="J348" s="157">
        <f t="shared" si="90"/>
        <v>96.025972203015542</v>
      </c>
      <c r="K348" s="157">
        <f t="shared" si="90"/>
        <v>114.54387152990462</v>
      </c>
      <c r="L348" s="157">
        <f t="shared" si="90"/>
        <v>0</v>
      </c>
      <c r="M348" s="157">
        <f t="shared" si="90"/>
        <v>53.589409739507474</v>
      </c>
      <c r="N348" s="157">
        <f t="shared" si="90"/>
        <v>151.84928634587487</v>
      </c>
      <c r="O348" s="157">
        <f t="shared" si="90"/>
        <v>30.344965779275583</v>
      </c>
      <c r="P348" s="157">
        <f t="shared" si="90"/>
        <v>0</v>
      </c>
      <c r="Q348" s="157">
        <f t="shared" si="90"/>
        <v>82.269358225445657</v>
      </c>
    </row>
    <row r="349" spans="1:17" ht="12" customHeight="1" x14ac:dyDescent="0.25">
      <c r="A349" s="167" t="s">
        <v>160</v>
      </c>
      <c r="B349" s="132"/>
      <c r="C349" s="132">
        <f>RES_hhdet_in_emi!C$69</f>
        <v>75.072968712117571</v>
      </c>
      <c r="D349" s="132">
        <f>RES_hhdet_in_emi!D$69</f>
        <v>131.91445649408215</v>
      </c>
      <c r="E349" s="132">
        <f>RES_hhdet_in_emi!E$69</f>
        <v>73.496804835819276</v>
      </c>
      <c r="F349" s="132">
        <f>RES_hhdet_in_emi!F$69</f>
        <v>171.40987425119965</v>
      </c>
      <c r="G349" s="132">
        <f>RES_hhdet_in_emi!G$69</f>
        <v>59.748758958779952</v>
      </c>
      <c r="H349" s="132">
        <f>RES_hhdet_in_emi!H$69</f>
        <v>143.61762026714743</v>
      </c>
      <c r="I349" s="132">
        <f>RES_hhdet_in_emi!I$69</f>
        <v>22.169257122621797</v>
      </c>
      <c r="J349" s="132">
        <f>RES_hhdet_in_emi!J$69</f>
        <v>70.724006722894586</v>
      </c>
      <c r="K349" s="132">
        <f>RES_hhdet_in_emi!K$69</f>
        <v>89.772831891861998</v>
      </c>
      <c r="L349" s="132">
        <f>RES_hhdet_in_emi!L$69</f>
        <v>0</v>
      </c>
      <c r="M349" s="132">
        <f>RES_hhdet_in_emi!M$69</f>
        <v>24.370638742534563</v>
      </c>
      <c r="N349" s="132">
        <f>RES_hhdet_in_emi!N$69</f>
        <v>136.606295010157</v>
      </c>
      <c r="O349" s="132">
        <f>RES_hhdet_in_emi!O$69</f>
        <v>29.127333701519973</v>
      </c>
      <c r="P349" s="132">
        <f>RES_hhdet_in_emi!P$69</f>
        <v>0</v>
      </c>
      <c r="Q349" s="132">
        <f>RES_hhdet_in_emi!Q$69</f>
        <v>73.420913049687215</v>
      </c>
    </row>
    <row r="350" spans="1:17" ht="12" customHeight="1" x14ac:dyDescent="0.25">
      <c r="A350" s="167" t="s">
        <v>159</v>
      </c>
      <c r="B350" s="132"/>
      <c r="C350" s="132">
        <f>SUM(C351:C352)</f>
        <v>0.89066543245652707</v>
      </c>
      <c r="D350" s="132">
        <f t="shared" ref="D350:Q350" si="91">SUM(D351:D352)</f>
        <v>4.1330499948030734</v>
      </c>
      <c r="E350" s="132">
        <f t="shared" si="91"/>
        <v>2.3635698346877283</v>
      </c>
      <c r="F350" s="132">
        <f t="shared" si="91"/>
        <v>7.9470915316348263</v>
      </c>
      <c r="G350" s="132">
        <f t="shared" si="91"/>
        <v>2.3938610690492497</v>
      </c>
      <c r="H350" s="132">
        <f t="shared" si="91"/>
        <v>24.307136952071311</v>
      </c>
      <c r="I350" s="132">
        <f t="shared" si="91"/>
        <v>19.359805340243671</v>
      </c>
      <c r="J350" s="132">
        <f t="shared" si="91"/>
        <v>25.301965480120952</v>
      </c>
      <c r="K350" s="132">
        <f t="shared" si="91"/>
        <v>24.771039638042623</v>
      </c>
      <c r="L350" s="132">
        <f t="shared" si="91"/>
        <v>0</v>
      </c>
      <c r="M350" s="132">
        <f t="shared" si="91"/>
        <v>29.218770996972914</v>
      </c>
      <c r="N350" s="132">
        <f t="shared" si="91"/>
        <v>15.242991335717877</v>
      </c>
      <c r="O350" s="132">
        <f t="shared" si="91"/>
        <v>1.2176320777556096</v>
      </c>
      <c r="P350" s="132">
        <f t="shared" si="91"/>
        <v>0</v>
      </c>
      <c r="Q350" s="132">
        <f t="shared" si="91"/>
        <v>8.8484451757584424</v>
      </c>
    </row>
    <row r="351" spans="1:17" ht="12" customHeight="1" x14ac:dyDescent="0.25">
      <c r="A351" s="166" t="s">
        <v>203</v>
      </c>
      <c r="B351" s="165"/>
      <c r="C351" s="165">
        <f>RES_hhdet_in_emi!C$71</f>
        <v>0.89066543245652707</v>
      </c>
      <c r="D351" s="165">
        <f>RES_hhdet_in_emi!D$71</f>
        <v>4.1330499948030734</v>
      </c>
      <c r="E351" s="165">
        <f>RES_hhdet_in_emi!E$71</f>
        <v>2.3635698346877283</v>
      </c>
      <c r="F351" s="165">
        <f>RES_hhdet_in_emi!F$71</f>
        <v>7.9470915316348263</v>
      </c>
      <c r="G351" s="165">
        <f>RES_hhdet_in_emi!G$71</f>
        <v>2.3938610690492497</v>
      </c>
      <c r="H351" s="165">
        <f>RES_hhdet_in_emi!H$71</f>
        <v>24.307136952071311</v>
      </c>
      <c r="I351" s="165">
        <f>RES_hhdet_in_emi!I$71</f>
        <v>19.359805340243671</v>
      </c>
      <c r="J351" s="165">
        <f>RES_hhdet_in_emi!J$71</f>
        <v>25.301965480120952</v>
      </c>
      <c r="K351" s="165">
        <f>RES_hhdet_in_emi!K$71</f>
        <v>24.771039638042623</v>
      </c>
      <c r="L351" s="165">
        <f>RES_hhdet_in_emi!L$71</f>
        <v>0</v>
      </c>
      <c r="M351" s="165">
        <f>RES_hhdet_in_emi!M$71</f>
        <v>29.218770996972914</v>
      </c>
      <c r="N351" s="165">
        <f>RES_hhdet_in_emi!N$71</f>
        <v>15.242991335717877</v>
      </c>
      <c r="O351" s="165">
        <f>RES_hhdet_in_emi!O$71</f>
        <v>1.2176320777556096</v>
      </c>
      <c r="P351" s="165">
        <f>RES_hhdet_in_emi!P$71</f>
        <v>0</v>
      </c>
      <c r="Q351" s="165">
        <f>RES_hhdet_in_emi!Q$71</f>
        <v>8.8484451757584424</v>
      </c>
    </row>
    <row r="352" spans="1:17" ht="12" customHeight="1" x14ac:dyDescent="0.25">
      <c r="A352" s="147" t="s">
        <v>59</v>
      </c>
      <c r="B352" s="164"/>
      <c r="C352" s="164">
        <f>RES_hhdet_in_emi!C$72</f>
        <v>0</v>
      </c>
      <c r="D352" s="164">
        <f>RES_hhdet_in_emi!D$72</f>
        <v>0</v>
      </c>
      <c r="E352" s="164">
        <f>RES_hhdet_in_emi!E$72</f>
        <v>0</v>
      </c>
      <c r="F352" s="164">
        <f>RES_hhdet_in_emi!F$72</f>
        <v>0</v>
      </c>
      <c r="G352" s="164">
        <f>RES_hhdet_in_emi!G$72</f>
        <v>0</v>
      </c>
      <c r="H352" s="164">
        <f>RES_hhdet_in_emi!H$72</f>
        <v>0</v>
      </c>
      <c r="I352" s="164">
        <f>RES_hhdet_in_emi!I$72</f>
        <v>0</v>
      </c>
      <c r="J352" s="164">
        <f>RES_hhdet_in_emi!J$72</f>
        <v>0</v>
      </c>
      <c r="K352" s="164">
        <f>RES_hhdet_in_emi!K$72</f>
        <v>0</v>
      </c>
      <c r="L352" s="164">
        <f>RES_hhdet_in_emi!L$72</f>
        <v>0</v>
      </c>
      <c r="M352" s="164">
        <f>RES_hhdet_in_emi!M$72</f>
        <v>0</v>
      </c>
      <c r="N352" s="164">
        <f>RES_hhdet_in_emi!N$72</f>
        <v>0</v>
      </c>
      <c r="O352" s="164">
        <f>RES_hhdet_in_emi!O$72</f>
        <v>0</v>
      </c>
      <c r="P352" s="164">
        <f>RES_hhdet_in_emi!P$72</f>
        <v>0</v>
      </c>
      <c r="Q352" s="164">
        <f>RES_hhdet_in_emi!Q$72</f>
        <v>0</v>
      </c>
    </row>
    <row r="353" spans="1:17" ht="12" customHeight="1" x14ac:dyDescent="0.25">
      <c r="A353" s="163" t="s">
        <v>142</v>
      </c>
      <c r="B353" s="162"/>
      <c r="C353" s="162">
        <f>RES_hhdet_in_emi!C$73</f>
        <v>0</v>
      </c>
      <c r="D353" s="162">
        <f>RES_hhdet_in_emi!D$73</f>
        <v>0</v>
      </c>
      <c r="E353" s="162">
        <f>RES_hhdet_in_emi!E$73</f>
        <v>0</v>
      </c>
      <c r="F353" s="162">
        <f>RES_hhdet_in_emi!F$73</f>
        <v>0</v>
      </c>
      <c r="G353" s="162">
        <f>RES_hhdet_in_emi!G$73</f>
        <v>0</v>
      </c>
      <c r="H353" s="162">
        <f>RES_hhdet_in_emi!H$73</f>
        <v>0</v>
      </c>
      <c r="I353" s="162">
        <f>RES_hhdet_in_emi!I$73</f>
        <v>0</v>
      </c>
      <c r="J353" s="162">
        <f>RES_hhdet_in_emi!J$73</f>
        <v>0</v>
      </c>
      <c r="K353" s="162">
        <f>RES_hhdet_in_emi!K$73</f>
        <v>0</v>
      </c>
      <c r="L353" s="162">
        <f>RES_hhdet_in_emi!L$73</f>
        <v>0</v>
      </c>
      <c r="M353" s="162">
        <f>RES_hhdet_in_emi!M$73</f>
        <v>0</v>
      </c>
      <c r="N353" s="162">
        <f>RES_hhdet_in_emi!N$73</f>
        <v>0</v>
      </c>
      <c r="O353" s="162">
        <f>RES_hhdet_in_emi!O$73</f>
        <v>0</v>
      </c>
      <c r="P353" s="162">
        <f>RES_hhdet_in_emi!P$73</f>
        <v>0</v>
      </c>
      <c r="Q353" s="162">
        <f>RES_hhdet_in_emi!Q$73</f>
        <v>0</v>
      </c>
    </row>
    <row r="354" spans="1:17" ht="12" customHeight="1" x14ac:dyDescent="0.25">
      <c r="A354" s="161" t="s">
        <v>141</v>
      </c>
      <c r="B354" s="160"/>
      <c r="C354" s="160">
        <f>SUM(C355:C356)</f>
        <v>0</v>
      </c>
      <c r="D354" s="160">
        <f t="shared" ref="D354:Q354" si="92">SUM(D355:D356)</f>
        <v>0</v>
      </c>
      <c r="E354" s="160">
        <f t="shared" si="92"/>
        <v>0</v>
      </c>
      <c r="F354" s="160">
        <f t="shared" si="92"/>
        <v>0</v>
      </c>
      <c r="G354" s="160">
        <f t="shared" si="92"/>
        <v>0</v>
      </c>
      <c r="H354" s="160">
        <f t="shared" si="92"/>
        <v>0</v>
      </c>
      <c r="I354" s="160">
        <f t="shared" si="92"/>
        <v>0</v>
      </c>
      <c r="J354" s="160">
        <f t="shared" si="92"/>
        <v>0</v>
      </c>
      <c r="K354" s="160">
        <f t="shared" si="92"/>
        <v>0</v>
      </c>
      <c r="L354" s="160">
        <f t="shared" si="92"/>
        <v>0</v>
      </c>
      <c r="M354" s="160">
        <f t="shared" si="92"/>
        <v>0</v>
      </c>
      <c r="N354" s="160">
        <f t="shared" si="92"/>
        <v>0</v>
      </c>
      <c r="O354" s="160">
        <f t="shared" si="92"/>
        <v>0</v>
      </c>
      <c r="P354" s="160">
        <f t="shared" si="92"/>
        <v>0</v>
      </c>
      <c r="Q354" s="160">
        <f t="shared" si="92"/>
        <v>0</v>
      </c>
    </row>
    <row r="355" spans="1:17" ht="12" customHeight="1" x14ac:dyDescent="0.25">
      <c r="A355" s="148" t="s">
        <v>60</v>
      </c>
      <c r="B355" s="156"/>
      <c r="C355" s="156">
        <f>RES_hhdet_in_emi!C$75</f>
        <v>0</v>
      </c>
      <c r="D355" s="156">
        <f>RES_hhdet_in_emi!D$75</f>
        <v>0</v>
      </c>
      <c r="E355" s="156">
        <f>RES_hhdet_in_emi!E$75</f>
        <v>0</v>
      </c>
      <c r="F355" s="156">
        <f>RES_hhdet_in_emi!F$75</f>
        <v>0</v>
      </c>
      <c r="G355" s="156">
        <f>RES_hhdet_in_emi!G$75</f>
        <v>0</v>
      </c>
      <c r="H355" s="156">
        <f>RES_hhdet_in_emi!H$75</f>
        <v>0</v>
      </c>
      <c r="I355" s="156">
        <f>RES_hhdet_in_emi!I$75</f>
        <v>0</v>
      </c>
      <c r="J355" s="156">
        <f>RES_hhdet_in_emi!J$75</f>
        <v>0</v>
      </c>
      <c r="K355" s="156">
        <f>RES_hhdet_in_emi!K$75</f>
        <v>0</v>
      </c>
      <c r="L355" s="156">
        <f>RES_hhdet_in_emi!L$75</f>
        <v>0</v>
      </c>
      <c r="M355" s="156">
        <f>RES_hhdet_in_emi!M$75</f>
        <v>0</v>
      </c>
      <c r="N355" s="156">
        <f>RES_hhdet_in_emi!N$75</f>
        <v>0</v>
      </c>
      <c r="O355" s="156">
        <f>RES_hhdet_in_emi!O$75</f>
        <v>0</v>
      </c>
      <c r="P355" s="156">
        <f>RES_hhdet_in_emi!P$75</f>
        <v>0</v>
      </c>
      <c r="Q355" s="156">
        <f>RES_hhdet_in_emi!Q$75</f>
        <v>0</v>
      </c>
    </row>
    <row r="356" spans="1:17" ht="12" customHeight="1" x14ac:dyDescent="0.25">
      <c r="A356" s="148" t="s">
        <v>59</v>
      </c>
      <c r="B356" s="156"/>
      <c r="C356" s="156">
        <f>RES_hhdet_in_emi!C$76</f>
        <v>0</v>
      </c>
      <c r="D356" s="156">
        <f>RES_hhdet_in_emi!D$76</f>
        <v>0</v>
      </c>
      <c r="E356" s="156">
        <f>RES_hhdet_in_emi!E$76</f>
        <v>0</v>
      </c>
      <c r="F356" s="156">
        <f>RES_hhdet_in_emi!F$76</f>
        <v>0</v>
      </c>
      <c r="G356" s="156">
        <f>RES_hhdet_in_emi!G$76</f>
        <v>0</v>
      </c>
      <c r="H356" s="156">
        <f>RES_hhdet_in_emi!H$76</f>
        <v>0</v>
      </c>
      <c r="I356" s="156">
        <f>RES_hhdet_in_emi!I$76</f>
        <v>0</v>
      </c>
      <c r="J356" s="156">
        <f>RES_hhdet_in_emi!J$76</f>
        <v>0</v>
      </c>
      <c r="K356" s="156">
        <f>RES_hhdet_in_emi!K$76</f>
        <v>0</v>
      </c>
      <c r="L356" s="156">
        <f>RES_hhdet_in_emi!L$76</f>
        <v>0</v>
      </c>
      <c r="M356" s="156">
        <f>RES_hhdet_in_emi!M$76</f>
        <v>0</v>
      </c>
      <c r="N356" s="156">
        <f>RES_hhdet_in_emi!N$76</f>
        <v>0</v>
      </c>
      <c r="O356" s="156">
        <f>RES_hhdet_in_emi!O$76</f>
        <v>0</v>
      </c>
      <c r="P356" s="156">
        <f>RES_hhdet_in_emi!P$76</f>
        <v>0</v>
      </c>
      <c r="Q356" s="156">
        <f>RES_hhdet_in_emi!Q$76</f>
        <v>0</v>
      </c>
    </row>
    <row r="357" spans="1:17" ht="12" customHeight="1" x14ac:dyDescent="0.25">
      <c r="A357" s="158" t="s">
        <v>62</v>
      </c>
      <c r="B357" s="157"/>
      <c r="C357" s="157">
        <f>SUM(C358:C359)</f>
        <v>58.600506542058092</v>
      </c>
      <c r="D357" s="157">
        <f t="shared" ref="D357:Q357" si="93">SUM(D358:D359)</f>
        <v>87.238830630961374</v>
      </c>
      <c r="E357" s="157">
        <f t="shared" si="93"/>
        <v>60.069355362811166</v>
      </c>
      <c r="F357" s="157">
        <f t="shared" si="93"/>
        <v>114.87144233036254</v>
      </c>
      <c r="G357" s="157">
        <f t="shared" si="93"/>
        <v>63.428786211896586</v>
      </c>
      <c r="H357" s="157">
        <f t="shared" si="93"/>
        <v>119.9572533346645</v>
      </c>
      <c r="I357" s="157">
        <f t="shared" si="93"/>
        <v>34.51418892718192</v>
      </c>
      <c r="J357" s="157">
        <f t="shared" si="93"/>
        <v>115.09402618170037</v>
      </c>
      <c r="K357" s="157">
        <f t="shared" si="93"/>
        <v>89.278406295874092</v>
      </c>
      <c r="L357" s="157">
        <f t="shared" si="93"/>
        <v>0</v>
      </c>
      <c r="M357" s="157">
        <f t="shared" si="93"/>
        <v>65.545159258304864</v>
      </c>
      <c r="N357" s="157">
        <f t="shared" si="93"/>
        <v>111.29664759930743</v>
      </c>
      <c r="O357" s="157">
        <f t="shared" si="93"/>
        <v>20.400346804666302</v>
      </c>
      <c r="P357" s="157">
        <f t="shared" si="93"/>
        <v>0</v>
      </c>
      <c r="Q357" s="157">
        <f t="shared" si="93"/>
        <v>69.525994089397159</v>
      </c>
    </row>
    <row r="358" spans="1:17" ht="12" customHeight="1" x14ac:dyDescent="0.25">
      <c r="A358" s="23" t="s">
        <v>203</v>
      </c>
      <c r="B358" s="156"/>
      <c r="C358" s="156">
        <f>RES_hhdet_in_emi!C$78</f>
        <v>58.600506542058092</v>
      </c>
      <c r="D358" s="156">
        <f>RES_hhdet_in_emi!D$78</f>
        <v>87.238830630961374</v>
      </c>
      <c r="E358" s="156">
        <f>RES_hhdet_in_emi!E$78</f>
        <v>60.069355362811166</v>
      </c>
      <c r="F358" s="156">
        <f>RES_hhdet_in_emi!F$78</f>
        <v>114.87144233036254</v>
      </c>
      <c r="G358" s="156">
        <f>RES_hhdet_in_emi!G$78</f>
        <v>63.428786211896586</v>
      </c>
      <c r="H358" s="156">
        <f>RES_hhdet_in_emi!H$78</f>
        <v>119.9572533346645</v>
      </c>
      <c r="I358" s="156">
        <f>RES_hhdet_in_emi!I$78</f>
        <v>34.51418892718192</v>
      </c>
      <c r="J358" s="156">
        <f>RES_hhdet_in_emi!J$78</f>
        <v>115.09402618170037</v>
      </c>
      <c r="K358" s="156">
        <f>RES_hhdet_in_emi!K$78</f>
        <v>89.278406295874092</v>
      </c>
      <c r="L358" s="156">
        <f>RES_hhdet_in_emi!L$78</f>
        <v>0</v>
      </c>
      <c r="M358" s="156">
        <f>RES_hhdet_in_emi!M$78</f>
        <v>65.545159258304864</v>
      </c>
      <c r="N358" s="156">
        <f>RES_hhdet_in_emi!N$78</f>
        <v>111.29664759930743</v>
      </c>
      <c r="O358" s="156">
        <f>RES_hhdet_in_emi!O$78</f>
        <v>20.400346804666302</v>
      </c>
      <c r="P358" s="156">
        <f>RES_hhdet_in_emi!P$78</f>
        <v>0</v>
      </c>
      <c r="Q358" s="156">
        <f>RES_hhdet_in_emi!Q$78</f>
        <v>69.525994089397159</v>
      </c>
    </row>
    <row r="359" spans="1:17" ht="12" customHeight="1" x14ac:dyDescent="0.25">
      <c r="A359" s="29" t="s">
        <v>140</v>
      </c>
      <c r="B359" s="57"/>
      <c r="C359" s="57">
        <f>RES_hhdet_in_emi!C$79</f>
        <v>0</v>
      </c>
      <c r="D359" s="57">
        <f>RES_hhdet_in_emi!D$79</f>
        <v>0</v>
      </c>
      <c r="E359" s="57">
        <f>RES_hhdet_in_emi!E$79</f>
        <v>0</v>
      </c>
      <c r="F359" s="57">
        <f>RES_hhdet_in_emi!F$79</f>
        <v>0</v>
      </c>
      <c r="G359" s="57">
        <f>RES_hhdet_in_emi!G$79</f>
        <v>0</v>
      </c>
      <c r="H359" s="57">
        <f>RES_hhdet_in_emi!H$79</f>
        <v>0</v>
      </c>
      <c r="I359" s="57">
        <f>RES_hhdet_in_emi!I$79</f>
        <v>0</v>
      </c>
      <c r="J359" s="57">
        <f>RES_hhdet_in_emi!J$79</f>
        <v>0</v>
      </c>
      <c r="K359" s="57">
        <f>RES_hhdet_in_emi!K$79</f>
        <v>0</v>
      </c>
      <c r="L359" s="57">
        <f>RES_hhdet_in_emi!L$79</f>
        <v>0</v>
      </c>
      <c r="M359" s="57">
        <f>RES_hhdet_in_emi!M$79</f>
        <v>0</v>
      </c>
      <c r="N359" s="57">
        <f>RES_hhdet_in_emi!N$79</f>
        <v>0</v>
      </c>
      <c r="O359" s="57">
        <f>RES_hhdet_in_emi!O$79</f>
        <v>0</v>
      </c>
      <c r="P359" s="57">
        <f>RES_hhdet_in_emi!P$79</f>
        <v>0</v>
      </c>
      <c r="Q359" s="57">
        <f>RES_hhdet_in_emi!Q$79</f>
        <v>0</v>
      </c>
    </row>
    <row r="361" spans="1:17" ht="12" customHeight="1" x14ac:dyDescent="0.25">
      <c r="A361" s="152" t="s">
        <v>189</v>
      </c>
      <c r="B361" s="168"/>
      <c r="C361" s="168">
        <f t="shared" ref="C361:Q361" si="94">SUM(C362,C365,C367,C376)</f>
        <v>16263.909775157488</v>
      </c>
      <c r="D361" s="168">
        <f t="shared" si="94"/>
        <v>16704.872217185657</v>
      </c>
      <c r="E361" s="168">
        <f t="shared" si="94"/>
        <v>16032.781925464844</v>
      </c>
      <c r="F361" s="168">
        <f t="shared" si="94"/>
        <v>17668.798076553088</v>
      </c>
      <c r="G361" s="168">
        <f t="shared" si="94"/>
        <v>16917.554267753512</v>
      </c>
      <c r="H361" s="168">
        <f t="shared" si="94"/>
        <v>16255.94779761712</v>
      </c>
      <c r="I361" s="168">
        <f t="shared" si="94"/>
        <v>14824.260796673731</v>
      </c>
      <c r="J361" s="168">
        <f t="shared" si="94"/>
        <v>15269.155461122909</v>
      </c>
      <c r="K361" s="168">
        <f t="shared" si="94"/>
        <v>15051.73381507277</v>
      </c>
      <c r="L361" s="168">
        <f t="shared" si="94"/>
        <v>0</v>
      </c>
      <c r="M361" s="168">
        <f t="shared" si="94"/>
        <v>12340.126931814075</v>
      </c>
      <c r="N361" s="168">
        <f t="shared" si="94"/>
        <v>14116.585025679404</v>
      </c>
      <c r="O361" s="168">
        <f t="shared" si="94"/>
        <v>15004.552659191968</v>
      </c>
      <c r="P361" s="168">
        <f t="shared" si="94"/>
        <v>0</v>
      </c>
      <c r="Q361" s="168">
        <f t="shared" si="94"/>
        <v>12497.801048772446</v>
      </c>
    </row>
    <row r="362" spans="1:17" ht="12" customHeight="1" x14ac:dyDescent="0.25">
      <c r="A362" s="158" t="s">
        <v>65</v>
      </c>
      <c r="B362" s="157"/>
      <c r="C362" s="157">
        <f t="shared" ref="C362:Q362" si="95">SUM(C363:C364)</f>
        <v>12675.521018162841</v>
      </c>
      <c r="D362" s="157">
        <f t="shared" si="95"/>
        <v>12819.959210026675</v>
      </c>
      <c r="E362" s="157">
        <f t="shared" si="95"/>
        <v>12461.569456654899</v>
      </c>
      <c r="F362" s="157">
        <f t="shared" si="95"/>
        <v>13843.842495895564</v>
      </c>
      <c r="G362" s="157">
        <f t="shared" si="95"/>
        <v>13239.353803013835</v>
      </c>
      <c r="H362" s="157">
        <f t="shared" si="95"/>
        <v>12682.447348350068</v>
      </c>
      <c r="I362" s="157">
        <f t="shared" si="95"/>
        <v>11205.812208101168</v>
      </c>
      <c r="J362" s="157">
        <f t="shared" si="95"/>
        <v>11765.115445458345</v>
      </c>
      <c r="K362" s="157">
        <f t="shared" si="95"/>
        <v>11474.515265984477</v>
      </c>
      <c r="L362" s="157">
        <f t="shared" si="95"/>
        <v>0</v>
      </c>
      <c r="M362" s="157">
        <f t="shared" si="95"/>
        <v>9001.3517963671493</v>
      </c>
      <c r="N362" s="157">
        <f t="shared" si="95"/>
        <v>10316.383558529265</v>
      </c>
      <c r="O362" s="157">
        <f t="shared" si="95"/>
        <v>11060.123908530877</v>
      </c>
      <c r="P362" s="157">
        <f t="shared" si="95"/>
        <v>0</v>
      </c>
      <c r="Q362" s="157">
        <f t="shared" si="95"/>
        <v>8779.2163472917491</v>
      </c>
    </row>
    <row r="363" spans="1:17" ht="12" customHeight="1" x14ac:dyDescent="0.25">
      <c r="A363" s="23" t="s">
        <v>161</v>
      </c>
      <c r="B363" s="156"/>
      <c r="C363" s="156">
        <f t="shared" ref="C363:Q366" si="96">IF(C287=0,0,C287/0.086*1000000/C$49)</f>
        <v>12510.66369931032</v>
      </c>
      <c r="D363" s="156">
        <f t="shared" si="96"/>
        <v>12638.210377861424</v>
      </c>
      <c r="E363" s="156">
        <f t="shared" si="96"/>
        <v>12228.217136171259</v>
      </c>
      <c r="F363" s="156">
        <f t="shared" si="96"/>
        <v>13604.071073416804</v>
      </c>
      <c r="G363" s="156">
        <f t="shared" si="96"/>
        <v>13093.19052625392</v>
      </c>
      <c r="H363" s="156">
        <f t="shared" si="96"/>
        <v>12505.99021187998</v>
      </c>
      <c r="I363" s="156">
        <f t="shared" si="96"/>
        <v>11048.87136843066</v>
      </c>
      <c r="J363" s="156">
        <f t="shared" si="96"/>
        <v>11549.12737059991</v>
      </c>
      <c r="K363" s="156">
        <f t="shared" si="96"/>
        <v>11321.098114503822</v>
      </c>
      <c r="L363" s="156">
        <f t="shared" si="96"/>
        <v>0</v>
      </c>
      <c r="M363" s="156">
        <f t="shared" si="96"/>
        <v>8890.0816361843135</v>
      </c>
      <c r="N363" s="156">
        <f t="shared" si="96"/>
        <v>10018.200296888477</v>
      </c>
      <c r="O363" s="156">
        <f t="shared" si="96"/>
        <v>10647.03640016051</v>
      </c>
      <c r="P363" s="156">
        <f t="shared" si="96"/>
        <v>0</v>
      </c>
      <c r="Q363" s="156">
        <f t="shared" si="96"/>
        <v>8529.568883206297</v>
      </c>
    </row>
    <row r="364" spans="1:17" ht="12" customHeight="1" x14ac:dyDescent="0.25">
      <c r="A364" s="23" t="s">
        <v>60</v>
      </c>
      <c r="B364" s="156"/>
      <c r="C364" s="156">
        <f t="shared" si="96"/>
        <v>164.85731885252073</v>
      </c>
      <c r="D364" s="156">
        <f t="shared" si="96"/>
        <v>181.7488321652506</v>
      </c>
      <c r="E364" s="156">
        <f t="shared" si="96"/>
        <v>233.35232048363966</v>
      </c>
      <c r="F364" s="156">
        <f t="shared" si="96"/>
        <v>239.77142247876026</v>
      </c>
      <c r="G364" s="156">
        <f t="shared" si="96"/>
        <v>146.16327675991423</v>
      </c>
      <c r="H364" s="156">
        <f t="shared" si="96"/>
        <v>176.45713647008787</v>
      </c>
      <c r="I364" s="156">
        <f t="shared" si="96"/>
        <v>156.94083967050742</v>
      </c>
      <c r="J364" s="156">
        <f t="shared" si="96"/>
        <v>215.98807485843486</v>
      </c>
      <c r="K364" s="156">
        <f t="shared" si="96"/>
        <v>153.41715148065447</v>
      </c>
      <c r="L364" s="156">
        <f t="shared" si="96"/>
        <v>0</v>
      </c>
      <c r="M364" s="156">
        <f t="shared" si="96"/>
        <v>111.27016018283508</v>
      </c>
      <c r="N364" s="156">
        <f t="shared" si="96"/>
        <v>298.18326164078894</v>
      </c>
      <c r="O364" s="156">
        <f t="shared" si="96"/>
        <v>413.0875083703674</v>
      </c>
      <c r="P364" s="156">
        <f t="shared" si="96"/>
        <v>0</v>
      </c>
      <c r="Q364" s="156">
        <f t="shared" si="96"/>
        <v>249.64746408545153</v>
      </c>
    </row>
    <row r="365" spans="1:17" ht="12" customHeight="1" x14ac:dyDescent="0.25">
      <c r="A365" s="158" t="s">
        <v>112</v>
      </c>
      <c r="B365" s="157"/>
      <c r="C365" s="157">
        <f t="shared" ref="C365:Q365" si="97">C366</f>
        <v>24.608227325422622</v>
      </c>
      <c r="D365" s="157">
        <f t="shared" si="97"/>
        <v>29.600854621297849</v>
      </c>
      <c r="E365" s="157">
        <f t="shared" si="97"/>
        <v>18.211435871162141</v>
      </c>
      <c r="F365" s="157">
        <f t="shared" si="97"/>
        <v>21.383796557983366</v>
      </c>
      <c r="G365" s="157">
        <f t="shared" si="97"/>
        <v>28.56128449527283</v>
      </c>
      <c r="H365" s="157">
        <f t="shared" si="97"/>
        <v>17.032200744346515</v>
      </c>
      <c r="I365" s="157">
        <f t="shared" si="97"/>
        <v>46.931674594471367</v>
      </c>
      <c r="J365" s="157">
        <f t="shared" si="97"/>
        <v>25.759433212155194</v>
      </c>
      <c r="K365" s="157">
        <f t="shared" si="97"/>
        <v>32.160286300283268</v>
      </c>
      <c r="L365" s="157">
        <f t="shared" si="97"/>
        <v>0</v>
      </c>
      <c r="M365" s="157">
        <f t="shared" si="97"/>
        <v>32.772068782436236</v>
      </c>
      <c r="N365" s="157">
        <f t="shared" si="97"/>
        <v>26.53763454200865</v>
      </c>
      <c r="O365" s="157">
        <f t="shared" si="97"/>
        <v>189.34836663213673</v>
      </c>
      <c r="P365" s="157">
        <f t="shared" si="97"/>
        <v>0</v>
      </c>
      <c r="Q365" s="157">
        <f t="shared" si="97"/>
        <v>54.057119472313545</v>
      </c>
    </row>
    <row r="366" spans="1:17" ht="12" customHeight="1" x14ac:dyDescent="0.25">
      <c r="A366" s="23" t="s">
        <v>60</v>
      </c>
      <c r="B366" s="156"/>
      <c r="C366" s="156">
        <f t="shared" si="96"/>
        <v>24.608227325422622</v>
      </c>
      <c r="D366" s="156">
        <f t="shared" si="96"/>
        <v>29.600854621297849</v>
      </c>
      <c r="E366" s="156">
        <f t="shared" si="96"/>
        <v>18.211435871162141</v>
      </c>
      <c r="F366" s="156">
        <f t="shared" si="96"/>
        <v>21.383796557983366</v>
      </c>
      <c r="G366" s="156">
        <f t="shared" si="96"/>
        <v>28.56128449527283</v>
      </c>
      <c r="H366" s="156">
        <f t="shared" si="96"/>
        <v>17.032200744346515</v>
      </c>
      <c r="I366" s="156">
        <f t="shared" si="96"/>
        <v>46.931674594471367</v>
      </c>
      <c r="J366" s="156">
        <f t="shared" si="96"/>
        <v>25.759433212155194</v>
      </c>
      <c r="K366" s="156">
        <f t="shared" si="96"/>
        <v>32.160286300283268</v>
      </c>
      <c r="L366" s="156">
        <f t="shared" si="96"/>
        <v>0</v>
      </c>
      <c r="M366" s="156">
        <f t="shared" si="96"/>
        <v>32.772068782436236</v>
      </c>
      <c r="N366" s="156">
        <f t="shared" si="96"/>
        <v>26.53763454200865</v>
      </c>
      <c r="O366" s="156">
        <f t="shared" si="96"/>
        <v>189.34836663213673</v>
      </c>
      <c r="P366" s="156">
        <f t="shared" si="96"/>
        <v>0</v>
      </c>
      <c r="Q366" s="156">
        <f t="shared" si="96"/>
        <v>54.057119472313545</v>
      </c>
    </row>
    <row r="367" spans="1:17" ht="12" customHeight="1" x14ac:dyDescent="0.25">
      <c r="A367" s="158" t="s">
        <v>63</v>
      </c>
      <c r="B367" s="157"/>
      <c r="C367" s="157">
        <f t="shared" ref="C367:Q367" si="98">IF(C291=0,0,C291/0.086*1000000/SUM(C$53:C$56))</f>
        <v>2267.995445479507</v>
      </c>
      <c r="D367" s="157">
        <f t="shared" si="98"/>
        <v>2357.6491623770585</v>
      </c>
      <c r="E367" s="157">
        <f t="shared" si="98"/>
        <v>2272.7957577126485</v>
      </c>
      <c r="F367" s="157">
        <f t="shared" si="98"/>
        <v>2314.6646149738676</v>
      </c>
      <c r="G367" s="157">
        <f t="shared" si="98"/>
        <v>2211.8923045982283</v>
      </c>
      <c r="H367" s="157">
        <f t="shared" si="98"/>
        <v>2193.1762430463227</v>
      </c>
      <c r="I367" s="157">
        <f t="shared" si="98"/>
        <v>2075.9299645365049</v>
      </c>
      <c r="J367" s="157">
        <f t="shared" si="98"/>
        <v>2131.9116134751589</v>
      </c>
      <c r="K367" s="157">
        <f t="shared" si="98"/>
        <v>2130.0361383615536</v>
      </c>
      <c r="L367" s="157">
        <f t="shared" si="98"/>
        <v>0</v>
      </c>
      <c r="M367" s="157">
        <f t="shared" si="98"/>
        <v>1863.6396253325784</v>
      </c>
      <c r="N367" s="157">
        <f t="shared" si="98"/>
        <v>2277.7626343428547</v>
      </c>
      <c r="O367" s="157">
        <f t="shared" si="98"/>
        <v>2257.5464057232489</v>
      </c>
      <c r="P367" s="157">
        <f t="shared" si="98"/>
        <v>0</v>
      </c>
      <c r="Q367" s="157">
        <f t="shared" si="98"/>
        <v>2187.6436116340055</v>
      </c>
    </row>
    <row r="368" spans="1:17" ht="12" customHeight="1" x14ac:dyDescent="0.25">
      <c r="A368" s="167" t="s">
        <v>160</v>
      </c>
      <c r="B368" s="132"/>
      <c r="C368" s="132">
        <f t="shared" ref="C368:Q368" si="99">IF(C292=0,0,C292/0.086*1000000/C$53)</f>
        <v>2357.6457088954548</v>
      </c>
      <c r="D368" s="132">
        <f t="shared" si="99"/>
        <v>2372.4984804812748</v>
      </c>
      <c r="E368" s="132">
        <f t="shared" si="99"/>
        <v>2309.6596430400255</v>
      </c>
      <c r="F368" s="132">
        <f t="shared" si="99"/>
        <v>2334.7899547350712</v>
      </c>
      <c r="G368" s="132">
        <f t="shared" si="99"/>
        <v>2303.7694774703937</v>
      </c>
      <c r="H368" s="132">
        <f t="shared" si="99"/>
        <v>2278.4421026287223</v>
      </c>
      <c r="I368" s="132">
        <f t="shared" si="99"/>
        <v>2220.8152869318965</v>
      </c>
      <c r="J368" s="132">
        <f t="shared" si="99"/>
        <v>2218.5134844637914</v>
      </c>
      <c r="K368" s="132">
        <f t="shared" si="99"/>
        <v>2254.9302192153664</v>
      </c>
      <c r="L368" s="132">
        <f t="shared" si="99"/>
        <v>0</v>
      </c>
      <c r="M368" s="132">
        <f t="shared" si="99"/>
        <v>1989.3575495799691</v>
      </c>
      <c r="N368" s="132">
        <f t="shared" si="99"/>
        <v>2289.4223486564692</v>
      </c>
      <c r="O368" s="132">
        <f t="shared" si="99"/>
        <v>2272.3624459966268</v>
      </c>
      <c r="P368" s="132">
        <f t="shared" si="99"/>
        <v>0</v>
      </c>
      <c r="Q368" s="132">
        <f t="shared" si="99"/>
        <v>2197.7387577278359</v>
      </c>
    </row>
    <row r="369" spans="1:17" ht="12" customHeight="1" x14ac:dyDescent="0.25">
      <c r="A369" s="167" t="s">
        <v>159</v>
      </c>
      <c r="B369" s="132"/>
      <c r="C369" s="132">
        <f t="shared" ref="C369:Q369" si="100">IF(C293=0,0,C293/0.086*1000000/C$54)</f>
        <v>2035.5019763026523</v>
      </c>
      <c r="D369" s="132">
        <f t="shared" si="100"/>
        <v>2045.9066900151449</v>
      </c>
      <c r="E369" s="132">
        <f t="shared" si="100"/>
        <v>2002.7911786196305</v>
      </c>
      <c r="F369" s="132">
        <f t="shared" si="100"/>
        <v>2028.7888595196521</v>
      </c>
      <c r="G369" s="132">
        <f t="shared" si="100"/>
        <v>2005.8124203394684</v>
      </c>
      <c r="H369" s="132">
        <f t="shared" si="100"/>
        <v>2000.6350513885127</v>
      </c>
      <c r="I369" s="132">
        <f t="shared" si="100"/>
        <v>1965.4809170222004</v>
      </c>
      <c r="J369" s="132">
        <f t="shared" si="100"/>
        <v>1970.07243324772</v>
      </c>
      <c r="K369" s="132">
        <f t="shared" si="100"/>
        <v>2001.3587611128571</v>
      </c>
      <c r="L369" s="132">
        <f t="shared" si="100"/>
        <v>0</v>
      </c>
      <c r="M369" s="132">
        <f t="shared" si="100"/>
        <v>1780.9995177382473</v>
      </c>
      <c r="N369" s="132">
        <f t="shared" si="100"/>
        <v>2074.9508364519584</v>
      </c>
      <c r="O369" s="132">
        <f t="shared" si="100"/>
        <v>2021.4951836581138</v>
      </c>
      <c r="P369" s="132">
        <f t="shared" si="100"/>
        <v>0</v>
      </c>
      <c r="Q369" s="132">
        <f t="shared" si="100"/>
        <v>1946.6657266013592</v>
      </c>
    </row>
    <row r="370" spans="1:17" ht="12" customHeight="1" x14ac:dyDescent="0.25">
      <c r="A370" s="166" t="s">
        <v>203</v>
      </c>
      <c r="B370" s="165"/>
      <c r="C370" s="165">
        <f t="shared" ref="C370:Q371" si="101">IF(C294=0,0,C294/0.086*1000000/C$54)</f>
        <v>1545.8411369893859</v>
      </c>
      <c r="D370" s="165">
        <f t="shared" si="101"/>
        <v>1560.5355754291743</v>
      </c>
      <c r="E370" s="165">
        <f t="shared" si="101"/>
        <v>1516.5254872481003</v>
      </c>
      <c r="F370" s="165">
        <f t="shared" si="101"/>
        <v>1537.6386936960937</v>
      </c>
      <c r="G370" s="165">
        <f t="shared" si="101"/>
        <v>1517.7971114474224</v>
      </c>
      <c r="H370" s="165">
        <f t="shared" si="101"/>
        <v>1512.5220399132838</v>
      </c>
      <c r="I370" s="165">
        <f t="shared" si="101"/>
        <v>1478.4269393733766</v>
      </c>
      <c r="J370" s="165">
        <f t="shared" si="101"/>
        <v>1481.4581011362557</v>
      </c>
      <c r="K370" s="165">
        <f t="shared" si="101"/>
        <v>1509.1554908570288</v>
      </c>
      <c r="L370" s="165">
        <f t="shared" si="101"/>
        <v>0</v>
      </c>
      <c r="M370" s="165">
        <f t="shared" si="101"/>
        <v>1331.5357518174269</v>
      </c>
      <c r="N370" s="165">
        <f t="shared" si="101"/>
        <v>1587.9325108498138</v>
      </c>
      <c r="O370" s="165">
        <f t="shared" si="101"/>
        <v>1513.4464397145919</v>
      </c>
      <c r="P370" s="165">
        <f t="shared" si="101"/>
        <v>0</v>
      </c>
      <c r="Q370" s="165">
        <f t="shared" si="101"/>
        <v>1456.1580829580307</v>
      </c>
    </row>
    <row r="371" spans="1:17" ht="12" customHeight="1" x14ac:dyDescent="0.25">
      <c r="A371" s="147" t="s">
        <v>59</v>
      </c>
      <c r="B371" s="164"/>
      <c r="C371" s="164">
        <f t="shared" si="101"/>
        <v>489.66083931326659</v>
      </c>
      <c r="D371" s="164">
        <f t="shared" si="101"/>
        <v>485.37111458597093</v>
      </c>
      <c r="E371" s="164">
        <f t="shared" si="101"/>
        <v>486.26569137153047</v>
      </c>
      <c r="F371" s="164">
        <f t="shared" si="101"/>
        <v>491.15016582355827</v>
      </c>
      <c r="G371" s="164">
        <f t="shared" si="101"/>
        <v>488.01530889204594</v>
      </c>
      <c r="H371" s="164">
        <f t="shared" si="101"/>
        <v>488.11301147522897</v>
      </c>
      <c r="I371" s="164">
        <f t="shared" si="101"/>
        <v>487.0539776488236</v>
      </c>
      <c r="J371" s="164">
        <f t="shared" si="101"/>
        <v>488.61433211146431</v>
      </c>
      <c r="K371" s="164">
        <f t="shared" si="101"/>
        <v>492.20327025582827</v>
      </c>
      <c r="L371" s="164">
        <f t="shared" si="101"/>
        <v>0</v>
      </c>
      <c r="M371" s="164">
        <f t="shared" si="101"/>
        <v>449.46376592082066</v>
      </c>
      <c r="N371" s="164">
        <f t="shared" si="101"/>
        <v>487.01832560214456</v>
      </c>
      <c r="O371" s="164">
        <f t="shared" si="101"/>
        <v>508.04874394352174</v>
      </c>
      <c r="P371" s="164">
        <f t="shared" si="101"/>
        <v>0</v>
      </c>
      <c r="Q371" s="164">
        <f t="shared" si="101"/>
        <v>490.50764364332844</v>
      </c>
    </row>
    <row r="372" spans="1:17" ht="12" customHeight="1" x14ac:dyDescent="0.25">
      <c r="A372" s="163" t="s">
        <v>142</v>
      </c>
      <c r="B372" s="162"/>
      <c r="C372" s="162">
        <f t="shared" ref="C372:Q372" si="102">IF(C296=0,0,C296/0.086*1000000/C$55)</f>
        <v>2191.9102916335746</v>
      </c>
      <c r="D372" s="162">
        <f t="shared" si="102"/>
        <v>0</v>
      </c>
      <c r="E372" s="162">
        <f t="shared" si="102"/>
        <v>2269.6601934591554</v>
      </c>
      <c r="F372" s="162">
        <f t="shared" si="102"/>
        <v>0</v>
      </c>
      <c r="G372" s="162">
        <f t="shared" si="102"/>
        <v>2122.7924569866468</v>
      </c>
      <c r="H372" s="162">
        <f t="shared" si="102"/>
        <v>2139.761301454716</v>
      </c>
      <c r="I372" s="162">
        <f t="shared" si="102"/>
        <v>0</v>
      </c>
      <c r="J372" s="162">
        <f t="shared" si="102"/>
        <v>2156.84336076113</v>
      </c>
      <c r="K372" s="162">
        <f t="shared" si="102"/>
        <v>2000.0668099526201</v>
      </c>
      <c r="L372" s="162">
        <f t="shared" si="102"/>
        <v>0</v>
      </c>
      <c r="M372" s="162">
        <f t="shared" si="102"/>
        <v>1915.096457671616</v>
      </c>
      <c r="N372" s="162">
        <f t="shared" si="102"/>
        <v>2539.5304773699063</v>
      </c>
      <c r="O372" s="162">
        <f t="shared" si="102"/>
        <v>0</v>
      </c>
      <c r="P372" s="162">
        <f t="shared" si="102"/>
        <v>0</v>
      </c>
      <c r="Q372" s="162">
        <f t="shared" si="102"/>
        <v>2355.7439954719393</v>
      </c>
    </row>
    <row r="373" spans="1:17" ht="12" customHeight="1" x14ac:dyDescent="0.25">
      <c r="A373" s="161" t="s">
        <v>141</v>
      </c>
      <c r="B373" s="160"/>
      <c r="C373" s="160">
        <f t="shared" ref="C373:Q373" si="103">IF(C297=0,0,C297/0.086*1000000/C$56)</f>
        <v>1933.8608594926789</v>
      </c>
      <c r="D373" s="160">
        <f t="shared" si="103"/>
        <v>0</v>
      </c>
      <c r="E373" s="160">
        <f t="shared" si="103"/>
        <v>1989.9609835884735</v>
      </c>
      <c r="F373" s="160">
        <f t="shared" si="103"/>
        <v>0</v>
      </c>
      <c r="G373" s="160">
        <f t="shared" si="103"/>
        <v>1885.5689974425659</v>
      </c>
      <c r="H373" s="160">
        <f t="shared" si="103"/>
        <v>1898.5313730481134</v>
      </c>
      <c r="I373" s="160">
        <f t="shared" si="103"/>
        <v>0</v>
      </c>
      <c r="J373" s="160">
        <f t="shared" si="103"/>
        <v>1915.613586834148</v>
      </c>
      <c r="K373" s="160">
        <f t="shared" si="103"/>
        <v>1808.0798494975199</v>
      </c>
      <c r="L373" s="160">
        <f t="shared" si="103"/>
        <v>0</v>
      </c>
      <c r="M373" s="160">
        <f t="shared" si="103"/>
        <v>1707.3992006763974</v>
      </c>
      <c r="N373" s="160">
        <f t="shared" si="103"/>
        <v>2228.344585323543</v>
      </c>
      <c r="O373" s="160">
        <f t="shared" si="103"/>
        <v>0</v>
      </c>
      <c r="P373" s="160">
        <f t="shared" si="103"/>
        <v>0</v>
      </c>
      <c r="Q373" s="160">
        <f t="shared" si="103"/>
        <v>2053.8096916760128</v>
      </c>
    </row>
    <row r="374" spans="1:17" ht="12" customHeight="1" x14ac:dyDescent="0.25">
      <c r="A374" s="148" t="s">
        <v>60</v>
      </c>
      <c r="B374" s="156"/>
      <c r="C374" s="156">
        <f t="shared" ref="C374:Q375" si="104">IF(C298=0,0,C298/0.086*1000000/C$56)</f>
        <v>1441.0564811507245</v>
      </c>
      <c r="D374" s="156">
        <f t="shared" si="104"/>
        <v>0</v>
      </c>
      <c r="E374" s="156">
        <f t="shared" si="104"/>
        <v>1496.6186235268137</v>
      </c>
      <c r="F374" s="156">
        <f t="shared" si="104"/>
        <v>0</v>
      </c>
      <c r="G374" s="156">
        <f t="shared" si="104"/>
        <v>1392.3377191607096</v>
      </c>
      <c r="H374" s="156">
        <f t="shared" si="104"/>
        <v>1406.6906022088269</v>
      </c>
      <c r="I374" s="156">
        <f t="shared" si="104"/>
        <v>0</v>
      </c>
      <c r="J374" s="156">
        <f t="shared" si="104"/>
        <v>1420.7145861955537</v>
      </c>
      <c r="K374" s="156">
        <f t="shared" si="104"/>
        <v>1313.3659698129532</v>
      </c>
      <c r="L374" s="156">
        <f t="shared" si="104"/>
        <v>0</v>
      </c>
      <c r="M374" s="156">
        <f t="shared" si="104"/>
        <v>1254.3092447047777</v>
      </c>
      <c r="N374" s="156">
        <f t="shared" si="104"/>
        <v>1735.5366059228836</v>
      </c>
      <c r="O374" s="156">
        <f t="shared" si="104"/>
        <v>0</v>
      </c>
      <c r="P374" s="156">
        <f t="shared" si="104"/>
        <v>0</v>
      </c>
      <c r="Q374" s="156">
        <f t="shared" si="104"/>
        <v>1552.4700966407936</v>
      </c>
    </row>
    <row r="375" spans="1:17" ht="12" customHeight="1" x14ac:dyDescent="0.25">
      <c r="A375" s="148" t="s">
        <v>59</v>
      </c>
      <c r="B375" s="156"/>
      <c r="C375" s="156">
        <f t="shared" si="104"/>
        <v>492.80437834195408</v>
      </c>
      <c r="D375" s="156">
        <f t="shared" si="104"/>
        <v>0</v>
      </c>
      <c r="E375" s="156">
        <f t="shared" si="104"/>
        <v>493.3423600616598</v>
      </c>
      <c r="F375" s="156">
        <f t="shared" si="104"/>
        <v>0</v>
      </c>
      <c r="G375" s="156">
        <f t="shared" si="104"/>
        <v>493.23127828185608</v>
      </c>
      <c r="H375" s="156">
        <f t="shared" si="104"/>
        <v>491.84077083928673</v>
      </c>
      <c r="I375" s="156">
        <f t="shared" si="104"/>
        <v>0</v>
      </c>
      <c r="J375" s="156">
        <f t="shared" si="104"/>
        <v>494.89900063859398</v>
      </c>
      <c r="K375" s="156">
        <f t="shared" si="104"/>
        <v>494.71387968456668</v>
      </c>
      <c r="L375" s="156">
        <f t="shared" si="104"/>
        <v>0</v>
      </c>
      <c r="M375" s="156">
        <f t="shared" si="104"/>
        <v>453.08995597161964</v>
      </c>
      <c r="N375" s="156">
        <f t="shared" si="104"/>
        <v>492.80797940065946</v>
      </c>
      <c r="O375" s="156">
        <f t="shared" si="104"/>
        <v>0</v>
      </c>
      <c r="P375" s="156">
        <f t="shared" si="104"/>
        <v>0</v>
      </c>
      <c r="Q375" s="156">
        <f t="shared" si="104"/>
        <v>501.33959503521942</v>
      </c>
    </row>
    <row r="376" spans="1:17" ht="12" customHeight="1" x14ac:dyDescent="0.25">
      <c r="A376" s="158" t="s">
        <v>62</v>
      </c>
      <c r="B376" s="157"/>
      <c r="C376" s="157">
        <f t="shared" ref="C376:Q376" si="105">IF(C300=0,0,C300/0.086*1000000/SUM(C$58:C$59))</f>
        <v>1295.7850841897155</v>
      </c>
      <c r="D376" s="157">
        <f t="shared" si="105"/>
        <v>1497.662990160625</v>
      </c>
      <c r="E376" s="157">
        <f t="shared" si="105"/>
        <v>1280.2052752261336</v>
      </c>
      <c r="F376" s="157">
        <f t="shared" si="105"/>
        <v>1488.9071691256734</v>
      </c>
      <c r="G376" s="157">
        <f t="shared" si="105"/>
        <v>1437.7468756461749</v>
      </c>
      <c r="H376" s="157">
        <f t="shared" si="105"/>
        <v>1363.2920054763829</v>
      </c>
      <c r="I376" s="157">
        <f t="shared" si="105"/>
        <v>1495.5869494415876</v>
      </c>
      <c r="J376" s="157">
        <f t="shared" si="105"/>
        <v>1346.3689689772516</v>
      </c>
      <c r="K376" s="157">
        <f t="shared" si="105"/>
        <v>1415.0221244264569</v>
      </c>
      <c r="L376" s="157">
        <f t="shared" si="105"/>
        <v>0</v>
      </c>
      <c r="M376" s="157">
        <f t="shared" si="105"/>
        <v>1442.363441331911</v>
      </c>
      <c r="N376" s="157">
        <f t="shared" si="105"/>
        <v>1495.9011982652755</v>
      </c>
      <c r="O376" s="157">
        <f t="shared" si="105"/>
        <v>1497.5339783057041</v>
      </c>
      <c r="P376" s="157">
        <f t="shared" si="105"/>
        <v>0</v>
      </c>
      <c r="Q376" s="157">
        <f t="shared" si="105"/>
        <v>1476.8839703743754</v>
      </c>
    </row>
    <row r="377" spans="1:17" ht="12" customHeight="1" x14ac:dyDescent="0.25">
      <c r="A377" s="23" t="s">
        <v>203</v>
      </c>
      <c r="B377" s="156"/>
      <c r="C377" s="156">
        <f t="shared" ref="C377:Q377" si="106">IF(C301=0,0,C301/0.086*1000000/C$58)</f>
        <v>1489.9434936503349</v>
      </c>
      <c r="D377" s="156">
        <f t="shared" si="106"/>
        <v>1497.662990160625</v>
      </c>
      <c r="E377" s="156">
        <f t="shared" si="106"/>
        <v>1504.3857172193032</v>
      </c>
      <c r="F377" s="156">
        <f t="shared" si="106"/>
        <v>1500.8787720577493</v>
      </c>
      <c r="G377" s="156">
        <f t="shared" si="106"/>
        <v>1501.609705977027</v>
      </c>
      <c r="H377" s="156">
        <f t="shared" si="106"/>
        <v>1501.3004909769156</v>
      </c>
      <c r="I377" s="156">
        <f t="shared" si="106"/>
        <v>1495.5869494415876</v>
      </c>
      <c r="J377" s="156">
        <f t="shared" si="106"/>
        <v>1495.9707490465955</v>
      </c>
      <c r="K377" s="156">
        <f t="shared" si="106"/>
        <v>1511.6035196731925</v>
      </c>
      <c r="L377" s="156">
        <f t="shared" si="106"/>
        <v>0</v>
      </c>
      <c r="M377" s="156">
        <f t="shared" si="106"/>
        <v>1442.363441331911</v>
      </c>
      <c r="N377" s="156">
        <f t="shared" si="106"/>
        <v>1495.9011982652755</v>
      </c>
      <c r="O377" s="156">
        <f t="shared" si="106"/>
        <v>1497.5339783057041</v>
      </c>
      <c r="P377" s="156">
        <f t="shared" si="106"/>
        <v>0</v>
      </c>
      <c r="Q377" s="156">
        <f t="shared" si="106"/>
        <v>1476.8839703743754</v>
      </c>
    </row>
    <row r="378" spans="1:17" ht="12" customHeight="1" x14ac:dyDescent="0.25">
      <c r="A378" s="29" t="s">
        <v>140</v>
      </c>
      <c r="B378" s="57"/>
      <c r="C378" s="57">
        <f t="shared" ref="C378:Q378" si="107">IF(C302=0,0,C302/0.086*1000000/C$59)</f>
        <v>990.3289252908869</v>
      </c>
      <c r="D378" s="57">
        <f t="shared" si="107"/>
        <v>0</v>
      </c>
      <c r="E378" s="57">
        <f t="shared" si="107"/>
        <v>1058.8619243641908</v>
      </c>
      <c r="F378" s="57">
        <f t="shared" si="107"/>
        <v>1041.4696813626356</v>
      </c>
      <c r="G378" s="57">
        <f t="shared" si="107"/>
        <v>992.93263884016596</v>
      </c>
      <c r="H378" s="57">
        <f t="shared" si="107"/>
        <v>1025.1137415360708</v>
      </c>
      <c r="I378" s="57">
        <f t="shared" si="107"/>
        <v>0</v>
      </c>
      <c r="J378" s="57">
        <f t="shared" si="107"/>
        <v>1077.1551876898773</v>
      </c>
      <c r="K378" s="57">
        <f t="shared" si="107"/>
        <v>1046.7081841587501</v>
      </c>
      <c r="L378" s="57">
        <f t="shared" si="107"/>
        <v>0</v>
      </c>
      <c r="M378" s="57">
        <f t="shared" si="107"/>
        <v>0</v>
      </c>
      <c r="N378" s="57">
        <f t="shared" si="107"/>
        <v>0</v>
      </c>
      <c r="O378" s="57">
        <f t="shared" si="107"/>
        <v>0</v>
      </c>
      <c r="P378" s="57">
        <f t="shared" si="107"/>
        <v>0</v>
      </c>
      <c r="Q378" s="57">
        <f t="shared" si="107"/>
        <v>0</v>
      </c>
    </row>
    <row r="380" spans="1:17" ht="12" customHeight="1" x14ac:dyDescent="0.25">
      <c r="A380" s="152" t="s">
        <v>188</v>
      </c>
      <c r="B380" s="168"/>
      <c r="C380" s="168">
        <f t="shared" ref="C380:Q380" si="108">SUM(C381,C384,C386,C395)</f>
        <v>11024.667705082038</v>
      </c>
      <c r="D380" s="168">
        <f t="shared" si="108"/>
        <v>11110.778778461288</v>
      </c>
      <c r="E380" s="168">
        <f t="shared" si="108"/>
        <v>11067.505057375482</v>
      </c>
      <c r="F380" s="168">
        <f t="shared" si="108"/>
        <v>11956.312086534246</v>
      </c>
      <c r="G380" s="168">
        <f t="shared" si="108"/>
        <v>11561.379503847449</v>
      </c>
      <c r="H380" s="168">
        <f t="shared" si="108"/>
        <v>11211.872058964811</v>
      </c>
      <c r="I380" s="168">
        <f t="shared" si="108"/>
        <v>10168.073102705433</v>
      </c>
      <c r="J380" s="168">
        <f t="shared" si="108"/>
        <v>10678.298852370423</v>
      </c>
      <c r="K380" s="168">
        <f t="shared" si="108"/>
        <v>10528.517169958763</v>
      </c>
      <c r="L380" s="168">
        <f t="shared" si="108"/>
        <v>0</v>
      </c>
      <c r="M380" s="168">
        <f t="shared" si="108"/>
        <v>8626.3331462527149</v>
      </c>
      <c r="N380" s="168">
        <f t="shared" si="108"/>
        <v>9983.8213225600502</v>
      </c>
      <c r="O380" s="168">
        <f t="shared" si="108"/>
        <v>11195.959829227235</v>
      </c>
      <c r="P380" s="168">
        <f t="shared" si="108"/>
        <v>0</v>
      </c>
      <c r="Q380" s="168">
        <f t="shared" si="108"/>
        <v>9074.0501793112999</v>
      </c>
    </row>
    <row r="381" spans="1:17" ht="12" customHeight="1" x14ac:dyDescent="0.25">
      <c r="A381" s="158" t="s">
        <v>65</v>
      </c>
      <c r="B381" s="157"/>
      <c r="C381" s="157">
        <f t="shared" ref="C381:Q381" si="109">SUM(C382:C383)</f>
        <v>8713.075837778073</v>
      </c>
      <c r="D381" s="157">
        <f t="shared" si="109"/>
        <v>8891.4863423442748</v>
      </c>
      <c r="E381" s="157">
        <f t="shared" si="109"/>
        <v>8659.2083923528426</v>
      </c>
      <c r="F381" s="157">
        <f t="shared" si="109"/>
        <v>9738.3109972862894</v>
      </c>
      <c r="G381" s="157">
        <f t="shared" si="109"/>
        <v>9247.1906761419086</v>
      </c>
      <c r="H381" s="157">
        <f t="shared" si="109"/>
        <v>8915.0817860736806</v>
      </c>
      <c r="I381" s="157">
        <f t="shared" si="109"/>
        <v>7885.4192320321199</v>
      </c>
      <c r="J381" s="157">
        <f t="shared" si="109"/>
        <v>8253.8883578973437</v>
      </c>
      <c r="K381" s="157">
        <f t="shared" si="109"/>
        <v>8190.1762868351061</v>
      </c>
      <c r="L381" s="157">
        <f t="shared" si="109"/>
        <v>0</v>
      </c>
      <c r="M381" s="157">
        <f t="shared" si="109"/>
        <v>6435.8445150560192</v>
      </c>
      <c r="N381" s="157">
        <f t="shared" si="109"/>
        <v>7616.9633861039019</v>
      </c>
      <c r="O381" s="157">
        <f t="shared" si="109"/>
        <v>8275.2620958380321</v>
      </c>
      <c r="P381" s="157">
        <f t="shared" si="109"/>
        <v>0</v>
      </c>
      <c r="Q381" s="157">
        <f t="shared" si="109"/>
        <v>6593.1178405638448</v>
      </c>
    </row>
    <row r="382" spans="1:17" ht="12" customHeight="1" x14ac:dyDescent="0.25">
      <c r="A382" s="23" t="s">
        <v>161</v>
      </c>
      <c r="B382" s="156"/>
      <c r="C382" s="156">
        <f t="shared" ref="C382:Q383" si="110">IF(C306=0,0,C306/0.086*1000000/C$49)</f>
        <v>8539.1961963379963</v>
      </c>
      <c r="D382" s="156">
        <f t="shared" si="110"/>
        <v>8699.1992493297839</v>
      </c>
      <c r="E382" s="156">
        <f t="shared" si="110"/>
        <v>8414.1229130098964</v>
      </c>
      <c r="F382" s="156">
        <f t="shared" si="110"/>
        <v>9484.8845811256833</v>
      </c>
      <c r="G382" s="156">
        <f t="shared" si="110"/>
        <v>9094.1450782895627</v>
      </c>
      <c r="H382" s="156">
        <f t="shared" si="110"/>
        <v>8730.9137238196181</v>
      </c>
      <c r="I382" s="156">
        <f t="shared" si="110"/>
        <v>7722.0237263770096</v>
      </c>
      <c r="J382" s="156">
        <f t="shared" si="110"/>
        <v>8032.1090558344549</v>
      </c>
      <c r="K382" s="156">
        <f t="shared" si="110"/>
        <v>8030.749957711444</v>
      </c>
      <c r="L382" s="156">
        <f t="shared" si="110"/>
        <v>0</v>
      </c>
      <c r="M382" s="156">
        <f t="shared" si="110"/>
        <v>6321.0666438634426</v>
      </c>
      <c r="N382" s="156">
        <f t="shared" si="110"/>
        <v>7304.3236771097845</v>
      </c>
      <c r="O382" s="156">
        <f t="shared" si="110"/>
        <v>7839.902471607591</v>
      </c>
      <c r="P382" s="156">
        <f t="shared" si="110"/>
        <v>0</v>
      </c>
      <c r="Q382" s="156">
        <f t="shared" si="110"/>
        <v>6331.1766295828565</v>
      </c>
    </row>
    <row r="383" spans="1:17" ht="12" customHeight="1" x14ac:dyDescent="0.25">
      <c r="A383" s="23" t="s">
        <v>60</v>
      </c>
      <c r="B383" s="156"/>
      <c r="C383" s="156">
        <f t="shared" si="110"/>
        <v>173.8796414400764</v>
      </c>
      <c r="D383" s="156">
        <f t="shared" si="110"/>
        <v>192.28709301449166</v>
      </c>
      <c r="E383" s="156">
        <f t="shared" si="110"/>
        <v>245.08547934294609</v>
      </c>
      <c r="F383" s="156">
        <f t="shared" si="110"/>
        <v>253.42641616060564</v>
      </c>
      <c r="G383" s="156">
        <f t="shared" si="110"/>
        <v>153.04559785234525</v>
      </c>
      <c r="H383" s="156">
        <f t="shared" si="110"/>
        <v>184.16806225406259</v>
      </c>
      <c r="I383" s="156">
        <f t="shared" si="110"/>
        <v>163.39550565511064</v>
      </c>
      <c r="J383" s="156">
        <f t="shared" si="110"/>
        <v>221.77930206288949</v>
      </c>
      <c r="K383" s="156">
        <f t="shared" si="110"/>
        <v>159.4263291236621</v>
      </c>
      <c r="L383" s="156">
        <f t="shared" si="110"/>
        <v>0</v>
      </c>
      <c r="M383" s="156">
        <f t="shared" si="110"/>
        <v>114.7778711925763</v>
      </c>
      <c r="N383" s="156">
        <f t="shared" si="110"/>
        <v>312.6397089941172</v>
      </c>
      <c r="O383" s="156">
        <f t="shared" si="110"/>
        <v>435.35962423044037</v>
      </c>
      <c r="P383" s="156">
        <f t="shared" si="110"/>
        <v>0</v>
      </c>
      <c r="Q383" s="156">
        <f t="shared" si="110"/>
        <v>261.94121098098805</v>
      </c>
    </row>
    <row r="384" spans="1:17" ht="12" customHeight="1" x14ac:dyDescent="0.25">
      <c r="A384" s="158" t="s">
        <v>112</v>
      </c>
      <c r="B384" s="157"/>
      <c r="C384" s="157">
        <f t="shared" ref="C384:Q384" si="111">C385</f>
        <v>47.271595803580915</v>
      </c>
      <c r="D384" s="157">
        <f t="shared" si="111"/>
        <v>58.642159206787383</v>
      </c>
      <c r="E384" s="157">
        <f t="shared" si="111"/>
        <v>37.385080973569167</v>
      </c>
      <c r="F384" s="157">
        <f t="shared" si="111"/>
        <v>45.844880873086794</v>
      </c>
      <c r="G384" s="157">
        <f t="shared" si="111"/>
        <v>64.404884671751432</v>
      </c>
      <c r="H384" s="157">
        <f t="shared" si="111"/>
        <v>40.628965347713901</v>
      </c>
      <c r="I384" s="157">
        <f t="shared" si="111"/>
        <v>119.61694756980566</v>
      </c>
      <c r="J384" s="157">
        <f t="shared" si="111"/>
        <v>65.94579431618051</v>
      </c>
      <c r="K384" s="157">
        <f t="shared" si="111"/>
        <v>88.486732778973021</v>
      </c>
      <c r="L384" s="157">
        <f t="shared" si="111"/>
        <v>0</v>
      </c>
      <c r="M384" s="157">
        <f t="shared" si="111"/>
        <v>106.23653943806465</v>
      </c>
      <c r="N384" s="157">
        <f t="shared" si="111"/>
        <v>91.42352165273914</v>
      </c>
      <c r="O384" s="157">
        <f t="shared" si="111"/>
        <v>683.58825113544196</v>
      </c>
      <c r="P384" s="157">
        <f t="shared" si="111"/>
        <v>0</v>
      </c>
      <c r="Q384" s="157">
        <f t="shared" si="111"/>
        <v>212.34565556520215</v>
      </c>
    </row>
    <row r="385" spans="1:17" ht="12" customHeight="1" x14ac:dyDescent="0.25">
      <c r="A385" s="23" t="s">
        <v>60</v>
      </c>
      <c r="B385" s="156"/>
      <c r="C385" s="156">
        <f t="shared" ref="C385:Q385" si="112">IF(C309=0,0,C309/0.086*1000000/C$49)</f>
        <v>47.271595803580915</v>
      </c>
      <c r="D385" s="156">
        <f t="shared" si="112"/>
        <v>58.642159206787383</v>
      </c>
      <c r="E385" s="156">
        <f t="shared" si="112"/>
        <v>37.385080973569167</v>
      </c>
      <c r="F385" s="156">
        <f t="shared" si="112"/>
        <v>45.844880873086794</v>
      </c>
      <c r="G385" s="156">
        <f t="shared" si="112"/>
        <v>64.404884671751432</v>
      </c>
      <c r="H385" s="156">
        <f t="shared" si="112"/>
        <v>40.628965347713901</v>
      </c>
      <c r="I385" s="156">
        <f t="shared" si="112"/>
        <v>119.61694756980566</v>
      </c>
      <c r="J385" s="156">
        <f t="shared" si="112"/>
        <v>65.94579431618051</v>
      </c>
      <c r="K385" s="156">
        <f t="shared" si="112"/>
        <v>88.486732778973021</v>
      </c>
      <c r="L385" s="156">
        <f t="shared" si="112"/>
        <v>0</v>
      </c>
      <c r="M385" s="156">
        <f t="shared" si="112"/>
        <v>106.23653943806465</v>
      </c>
      <c r="N385" s="156">
        <f t="shared" si="112"/>
        <v>91.42352165273914</v>
      </c>
      <c r="O385" s="156">
        <f t="shared" si="112"/>
        <v>683.58825113544196</v>
      </c>
      <c r="P385" s="156">
        <f t="shared" si="112"/>
        <v>0</v>
      </c>
      <c r="Q385" s="156">
        <f t="shared" si="112"/>
        <v>212.34565556520215</v>
      </c>
    </row>
    <row r="386" spans="1:17" ht="12" customHeight="1" x14ac:dyDescent="0.25">
      <c r="A386" s="158" t="s">
        <v>63</v>
      </c>
      <c r="B386" s="157"/>
      <c r="C386" s="157">
        <f t="shared" ref="C386:Q386" si="113">IF(C310=0,0,C310/0.086*1000000/SUM(C$53:C$56))</f>
        <v>1493.0922982322827</v>
      </c>
      <c r="D386" s="157">
        <f t="shared" si="113"/>
        <v>1413.2181863308381</v>
      </c>
      <c r="E386" s="157">
        <f t="shared" si="113"/>
        <v>1547.9580976239736</v>
      </c>
      <c r="F386" s="157">
        <f t="shared" si="113"/>
        <v>1407.0988521830075</v>
      </c>
      <c r="G386" s="157">
        <f t="shared" si="113"/>
        <v>1472.320389476783</v>
      </c>
      <c r="H386" s="157">
        <f t="shared" si="113"/>
        <v>1453.954166189546</v>
      </c>
      <c r="I386" s="157">
        <f t="shared" si="113"/>
        <v>1382.4925234343584</v>
      </c>
      <c r="J386" s="157">
        <f t="shared" si="113"/>
        <v>1524.478258936216</v>
      </c>
      <c r="K386" s="157">
        <f t="shared" si="113"/>
        <v>1433.2973882538327</v>
      </c>
      <c r="L386" s="157">
        <f t="shared" si="113"/>
        <v>0</v>
      </c>
      <c r="M386" s="157">
        <f t="shared" si="113"/>
        <v>1320.5341982244477</v>
      </c>
      <c r="N386" s="157">
        <f t="shared" si="113"/>
        <v>1480.5562896539384</v>
      </c>
      <c r="O386" s="157">
        <f t="shared" si="113"/>
        <v>1438.9841992800302</v>
      </c>
      <c r="P386" s="157">
        <f t="shared" si="113"/>
        <v>0</v>
      </c>
      <c r="Q386" s="157">
        <f t="shared" si="113"/>
        <v>1477.2548239117434</v>
      </c>
    </row>
    <row r="387" spans="1:17" ht="12" customHeight="1" x14ac:dyDescent="0.25">
      <c r="A387" s="167" t="s">
        <v>160</v>
      </c>
      <c r="B387" s="132"/>
      <c r="C387" s="132">
        <f t="shared" ref="C387:Q387" si="114">IF(C311=0,0,C311/0.086*1000000/C$53)</f>
        <v>1396.0044652387094</v>
      </c>
      <c r="D387" s="132">
        <f t="shared" si="114"/>
        <v>1413.179852856133</v>
      </c>
      <c r="E387" s="132">
        <f t="shared" si="114"/>
        <v>1382.5951154962036</v>
      </c>
      <c r="F387" s="132">
        <f t="shared" si="114"/>
        <v>1406.1148789492281</v>
      </c>
      <c r="G387" s="132">
        <f t="shared" si="114"/>
        <v>1393.7939682567435</v>
      </c>
      <c r="H387" s="132">
        <f t="shared" si="114"/>
        <v>1387.7990841929961</v>
      </c>
      <c r="I387" s="132">
        <f t="shared" si="114"/>
        <v>1361.003503341497</v>
      </c>
      <c r="J387" s="132">
        <f t="shared" si="114"/>
        <v>1366.7597186352655</v>
      </c>
      <c r="K387" s="132">
        <f t="shared" si="114"/>
        <v>1396.183521263936</v>
      </c>
      <c r="L387" s="132">
        <f t="shared" si="114"/>
        <v>0</v>
      </c>
      <c r="M387" s="132">
        <f t="shared" si="114"/>
        <v>1244.7042803724473</v>
      </c>
      <c r="N387" s="132">
        <f t="shared" si="114"/>
        <v>1439.9042207181985</v>
      </c>
      <c r="O387" s="132">
        <f t="shared" si="114"/>
        <v>1436.5967510099276</v>
      </c>
      <c r="P387" s="132">
        <f t="shared" si="114"/>
        <v>0</v>
      </c>
      <c r="Q387" s="132">
        <f t="shared" si="114"/>
        <v>1404.022041975614</v>
      </c>
    </row>
    <row r="388" spans="1:17" ht="12" customHeight="1" x14ac:dyDescent="0.25">
      <c r="A388" s="167" t="s">
        <v>159</v>
      </c>
      <c r="B388" s="132"/>
      <c r="C388" s="132">
        <f t="shared" ref="C388:Q390" si="115">IF(C312=0,0,C312/0.086*1000000/C$54)</f>
        <v>1406.0852696035495</v>
      </c>
      <c r="D388" s="132">
        <f t="shared" si="115"/>
        <v>1414.0229486838925</v>
      </c>
      <c r="E388" s="132">
        <f t="shared" si="115"/>
        <v>1398.0462247199484</v>
      </c>
      <c r="F388" s="132">
        <f t="shared" si="115"/>
        <v>1421.0759623779668</v>
      </c>
      <c r="G388" s="132">
        <f t="shared" si="115"/>
        <v>1411.3060768592504</v>
      </c>
      <c r="H388" s="132">
        <f t="shared" si="115"/>
        <v>1413.534984143289</v>
      </c>
      <c r="I388" s="132">
        <f t="shared" si="115"/>
        <v>1398.8740433980934</v>
      </c>
      <c r="J388" s="132">
        <f t="shared" si="115"/>
        <v>1407.5878979672657</v>
      </c>
      <c r="K388" s="132">
        <f t="shared" si="115"/>
        <v>1431.898466949252</v>
      </c>
      <c r="L388" s="132">
        <f t="shared" si="115"/>
        <v>0</v>
      </c>
      <c r="M388" s="132">
        <f t="shared" si="115"/>
        <v>1289.63374113698</v>
      </c>
      <c r="N388" s="132">
        <f t="shared" si="115"/>
        <v>1483.1710630560892</v>
      </c>
      <c r="O388" s="132">
        <f t="shared" si="115"/>
        <v>1477.0213584248859</v>
      </c>
      <c r="P388" s="132">
        <f t="shared" si="115"/>
        <v>0</v>
      </c>
      <c r="Q388" s="132">
        <f t="shared" si="115"/>
        <v>1436.7028671970152</v>
      </c>
    </row>
    <row r="389" spans="1:17" ht="12" customHeight="1" x14ac:dyDescent="0.25">
      <c r="A389" s="166" t="s">
        <v>203</v>
      </c>
      <c r="B389" s="165"/>
      <c r="C389" s="165">
        <f t="shared" si="115"/>
        <v>907.40290240518391</v>
      </c>
      <c r="D389" s="165">
        <f t="shared" si="115"/>
        <v>920.24579005850251</v>
      </c>
      <c r="E389" s="165">
        <f t="shared" si="115"/>
        <v>901.20861558739068</v>
      </c>
      <c r="F389" s="165">
        <f t="shared" si="115"/>
        <v>920.42158803806888</v>
      </c>
      <c r="G389" s="165">
        <f t="shared" si="115"/>
        <v>913.10234743394938</v>
      </c>
      <c r="H389" s="165">
        <f t="shared" si="115"/>
        <v>918.02472180433688</v>
      </c>
      <c r="I389" s="165">
        <f t="shared" si="115"/>
        <v>904.22871287910982</v>
      </c>
      <c r="J389" s="165">
        <f t="shared" si="115"/>
        <v>912.04079346327455</v>
      </c>
      <c r="K389" s="165">
        <f t="shared" si="115"/>
        <v>933.73449720773738</v>
      </c>
      <c r="L389" s="165">
        <f t="shared" si="115"/>
        <v>0</v>
      </c>
      <c r="M389" s="165">
        <f t="shared" si="115"/>
        <v>833.34906095235192</v>
      </c>
      <c r="N389" s="165">
        <f t="shared" si="115"/>
        <v>991.93051049778569</v>
      </c>
      <c r="O389" s="165">
        <f t="shared" si="115"/>
        <v>958.10942161520325</v>
      </c>
      <c r="P389" s="165">
        <f t="shared" si="115"/>
        <v>0</v>
      </c>
      <c r="Q389" s="165">
        <f t="shared" si="115"/>
        <v>931.81179815633652</v>
      </c>
    </row>
    <row r="390" spans="1:17" ht="12" customHeight="1" x14ac:dyDescent="0.25">
      <c r="A390" s="147" t="s">
        <v>59</v>
      </c>
      <c r="B390" s="164"/>
      <c r="C390" s="164">
        <f t="shared" si="115"/>
        <v>498.68236719836517</v>
      </c>
      <c r="D390" s="164">
        <f t="shared" si="115"/>
        <v>493.77715862539003</v>
      </c>
      <c r="E390" s="164">
        <f t="shared" si="115"/>
        <v>496.83760913255799</v>
      </c>
      <c r="F390" s="164">
        <f t="shared" si="115"/>
        <v>500.65437433989825</v>
      </c>
      <c r="G390" s="164">
        <f t="shared" si="115"/>
        <v>498.20372942530116</v>
      </c>
      <c r="H390" s="164">
        <f t="shared" si="115"/>
        <v>495.51026233895186</v>
      </c>
      <c r="I390" s="164">
        <f t="shared" si="115"/>
        <v>494.64533051898349</v>
      </c>
      <c r="J390" s="164">
        <f t="shared" si="115"/>
        <v>495.54710450399097</v>
      </c>
      <c r="K390" s="164">
        <f t="shared" si="115"/>
        <v>498.16396974151445</v>
      </c>
      <c r="L390" s="164">
        <f t="shared" si="115"/>
        <v>0</v>
      </c>
      <c r="M390" s="164">
        <f t="shared" si="115"/>
        <v>456.28468018462786</v>
      </c>
      <c r="N390" s="164">
        <f t="shared" si="115"/>
        <v>491.24055255830331</v>
      </c>
      <c r="O390" s="164">
        <f t="shared" si="115"/>
        <v>518.91193680968286</v>
      </c>
      <c r="P390" s="164">
        <f t="shared" si="115"/>
        <v>0</v>
      </c>
      <c r="Q390" s="164">
        <f t="shared" si="115"/>
        <v>504.89106904067887</v>
      </c>
    </row>
    <row r="391" spans="1:17" ht="12" customHeight="1" x14ac:dyDescent="0.25">
      <c r="A391" s="163" t="s">
        <v>142</v>
      </c>
      <c r="B391" s="162"/>
      <c r="C391" s="162">
        <f t="shared" ref="C391:Q391" si="116">IF(C315=0,0,C315/0.086*1000000/C$55)</f>
        <v>1593.5201722018635</v>
      </c>
      <c r="D391" s="162">
        <f t="shared" si="116"/>
        <v>0</v>
      </c>
      <c r="E391" s="162">
        <f t="shared" si="116"/>
        <v>1668.2664454729411</v>
      </c>
      <c r="F391" s="162">
        <f t="shared" si="116"/>
        <v>0</v>
      </c>
      <c r="G391" s="162">
        <f t="shared" si="116"/>
        <v>1576.7177580315604</v>
      </c>
      <c r="H391" s="162">
        <f t="shared" si="116"/>
        <v>1601.7566627818996</v>
      </c>
      <c r="I391" s="162">
        <f t="shared" si="116"/>
        <v>0</v>
      </c>
      <c r="J391" s="162">
        <f t="shared" si="116"/>
        <v>1630.1490050211091</v>
      </c>
      <c r="K391" s="162">
        <f t="shared" si="116"/>
        <v>1517.9321065356485</v>
      </c>
      <c r="L391" s="162">
        <f t="shared" si="116"/>
        <v>0</v>
      </c>
      <c r="M391" s="162">
        <f t="shared" si="116"/>
        <v>1470.5937215608139</v>
      </c>
      <c r="N391" s="162">
        <f t="shared" si="116"/>
        <v>1956.8508553486838</v>
      </c>
      <c r="O391" s="162">
        <f t="shared" si="116"/>
        <v>0</v>
      </c>
      <c r="P391" s="162">
        <f t="shared" si="116"/>
        <v>0</v>
      </c>
      <c r="Q391" s="162">
        <f t="shared" si="116"/>
        <v>1840.4508920834985</v>
      </c>
    </row>
    <row r="392" spans="1:17" ht="12" customHeight="1" x14ac:dyDescent="0.25">
      <c r="A392" s="161" t="s">
        <v>141</v>
      </c>
      <c r="B392" s="160"/>
      <c r="C392" s="160">
        <f t="shared" ref="C392:Q394" si="117">IF(C316=0,0,C316/0.086*1000000/C$56)</f>
        <v>1537.771436917858</v>
      </c>
      <c r="D392" s="160">
        <f t="shared" si="117"/>
        <v>0</v>
      </c>
      <c r="E392" s="160">
        <f t="shared" si="117"/>
        <v>1595.3765018698039</v>
      </c>
      <c r="F392" s="160">
        <f t="shared" si="117"/>
        <v>0</v>
      </c>
      <c r="G392" s="160">
        <f t="shared" si="117"/>
        <v>1532.9395092241136</v>
      </c>
      <c r="H392" s="160">
        <f t="shared" si="117"/>
        <v>1544.3826658351638</v>
      </c>
      <c r="I392" s="160">
        <f t="shared" si="117"/>
        <v>0</v>
      </c>
      <c r="J392" s="160">
        <f t="shared" si="117"/>
        <v>1568.4873743381868</v>
      </c>
      <c r="K392" s="160">
        <f t="shared" si="117"/>
        <v>1497.7489999903121</v>
      </c>
      <c r="L392" s="160">
        <f t="shared" si="117"/>
        <v>0</v>
      </c>
      <c r="M392" s="160">
        <f t="shared" si="117"/>
        <v>1415.5578646635738</v>
      </c>
      <c r="N392" s="160">
        <f t="shared" si="117"/>
        <v>1807.5428713043696</v>
      </c>
      <c r="O392" s="160">
        <f t="shared" si="117"/>
        <v>0</v>
      </c>
      <c r="P392" s="160">
        <f t="shared" si="117"/>
        <v>0</v>
      </c>
      <c r="Q392" s="160">
        <f t="shared" si="117"/>
        <v>1709.9401203811638</v>
      </c>
    </row>
    <row r="393" spans="1:17" ht="12" customHeight="1" x14ac:dyDescent="0.25">
      <c r="A393" s="148" t="s">
        <v>60</v>
      </c>
      <c r="B393" s="156"/>
      <c r="C393" s="156">
        <f t="shared" si="117"/>
        <v>1039.0847067575085</v>
      </c>
      <c r="D393" s="156">
        <f t="shared" si="117"/>
        <v>0</v>
      </c>
      <c r="E393" s="156">
        <f t="shared" si="117"/>
        <v>1098.5170183172718</v>
      </c>
      <c r="F393" s="156">
        <f t="shared" si="117"/>
        <v>0</v>
      </c>
      <c r="G393" s="156">
        <f t="shared" si="117"/>
        <v>1034.7197464748178</v>
      </c>
      <c r="H393" s="156">
        <f t="shared" si="117"/>
        <v>1048.857945831259</v>
      </c>
      <c r="I393" s="156">
        <f t="shared" si="117"/>
        <v>0</v>
      </c>
      <c r="J393" s="156">
        <f t="shared" si="117"/>
        <v>1072.8026466333199</v>
      </c>
      <c r="K393" s="156">
        <f t="shared" si="117"/>
        <v>999.46442112966577</v>
      </c>
      <c r="L393" s="156">
        <f t="shared" si="117"/>
        <v>0</v>
      </c>
      <c r="M393" s="156">
        <f t="shared" si="117"/>
        <v>959.1605882537043</v>
      </c>
      <c r="N393" s="156">
        <f t="shared" si="117"/>
        <v>1316.1948050348983</v>
      </c>
      <c r="O393" s="156">
        <f t="shared" si="117"/>
        <v>0</v>
      </c>
      <c r="P393" s="156">
        <f t="shared" si="117"/>
        <v>0</v>
      </c>
      <c r="Q393" s="156">
        <f t="shared" si="117"/>
        <v>1204.9338610213583</v>
      </c>
    </row>
    <row r="394" spans="1:17" ht="12" customHeight="1" x14ac:dyDescent="0.25">
      <c r="A394" s="148" t="s">
        <v>59</v>
      </c>
      <c r="B394" s="156"/>
      <c r="C394" s="156">
        <f t="shared" si="117"/>
        <v>498.68673016034955</v>
      </c>
      <c r="D394" s="156">
        <f t="shared" si="117"/>
        <v>0</v>
      </c>
      <c r="E394" s="156">
        <f t="shared" si="117"/>
        <v>496.85948355253203</v>
      </c>
      <c r="F394" s="156">
        <f t="shared" si="117"/>
        <v>0</v>
      </c>
      <c r="G394" s="156">
        <f t="shared" si="117"/>
        <v>498.2197627492958</v>
      </c>
      <c r="H394" s="156">
        <f t="shared" si="117"/>
        <v>495.52472000390497</v>
      </c>
      <c r="I394" s="156">
        <f t="shared" si="117"/>
        <v>0</v>
      </c>
      <c r="J394" s="156">
        <f t="shared" si="117"/>
        <v>495.68472770486699</v>
      </c>
      <c r="K394" s="156">
        <f t="shared" si="117"/>
        <v>498.28457886064643</v>
      </c>
      <c r="L394" s="156">
        <f t="shared" si="117"/>
        <v>0</v>
      </c>
      <c r="M394" s="156">
        <f t="shared" si="117"/>
        <v>456.39727640986962</v>
      </c>
      <c r="N394" s="156">
        <f t="shared" si="117"/>
        <v>491.34806626947125</v>
      </c>
      <c r="O394" s="156">
        <f t="shared" si="117"/>
        <v>0</v>
      </c>
      <c r="P394" s="156">
        <f t="shared" si="117"/>
        <v>0</v>
      </c>
      <c r="Q394" s="156">
        <f t="shared" si="117"/>
        <v>505.00625935980554</v>
      </c>
    </row>
    <row r="395" spans="1:17" ht="12" customHeight="1" x14ac:dyDescent="0.25">
      <c r="A395" s="158" t="s">
        <v>62</v>
      </c>
      <c r="B395" s="157"/>
      <c r="C395" s="157">
        <f t="shared" ref="C395:Q395" si="118">IF(C319=0,0,C319/0.086*1000000/SUM(C$58:C$59))</f>
        <v>771.22797326810257</v>
      </c>
      <c r="D395" s="157">
        <f t="shared" si="118"/>
        <v>747.43209057938918</v>
      </c>
      <c r="E395" s="157">
        <f t="shared" si="118"/>
        <v>822.95348642509589</v>
      </c>
      <c r="F395" s="157">
        <f t="shared" si="118"/>
        <v>765.05735619186328</v>
      </c>
      <c r="G395" s="157">
        <f t="shared" si="118"/>
        <v>777.46355355700746</v>
      </c>
      <c r="H395" s="157">
        <f t="shared" si="118"/>
        <v>802.20714135387072</v>
      </c>
      <c r="I395" s="157">
        <f t="shared" si="118"/>
        <v>780.54439966915004</v>
      </c>
      <c r="J395" s="157">
        <f t="shared" si="118"/>
        <v>833.98644122068185</v>
      </c>
      <c r="K395" s="157">
        <f t="shared" si="118"/>
        <v>816.55676209085209</v>
      </c>
      <c r="L395" s="157">
        <f t="shared" si="118"/>
        <v>0</v>
      </c>
      <c r="M395" s="157">
        <f t="shared" si="118"/>
        <v>763.71789353418308</v>
      </c>
      <c r="N395" s="157">
        <f t="shared" si="118"/>
        <v>794.87812514947052</v>
      </c>
      <c r="O395" s="157">
        <f t="shared" si="118"/>
        <v>798.12528297373046</v>
      </c>
      <c r="P395" s="157">
        <f t="shared" si="118"/>
        <v>0</v>
      </c>
      <c r="Q395" s="157">
        <f t="shared" si="118"/>
        <v>791.3318592705092</v>
      </c>
    </row>
    <row r="396" spans="1:17" ht="12" customHeight="1" x14ac:dyDescent="0.25">
      <c r="A396" s="23" t="s">
        <v>203</v>
      </c>
      <c r="B396" s="156"/>
      <c r="C396" s="156">
        <f t="shared" ref="C396:Q396" si="119">IF(C320=0,0,C320/0.086*1000000/C$58)</f>
        <v>737.22357433863453</v>
      </c>
      <c r="D396" s="156">
        <f t="shared" si="119"/>
        <v>747.43209057938918</v>
      </c>
      <c r="E396" s="156">
        <f t="shared" si="119"/>
        <v>757.68387747490192</v>
      </c>
      <c r="F396" s="156">
        <f t="shared" si="119"/>
        <v>762.10337758551668</v>
      </c>
      <c r="G396" s="156">
        <f t="shared" si="119"/>
        <v>768.87675575838466</v>
      </c>
      <c r="H396" s="156">
        <f t="shared" si="119"/>
        <v>775.78637070411889</v>
      </c>
      <c r="I396" s="156">
        <f t="shared" si="119"/>
        <v>780.54439966915004</v>
      </c>
      <c r="J396" s="156">
        <f t="shared" si="119"/>
        <v>788.66100532063467</v>
      </c>
      <c r="K396" s="156">
        <f t="shared" si="119"/>
        <v>796.97462723802926</v>
      </c>
      <c r="L396" s="156">
        <f t="shared" si="119"/>
        <v>0</v>
      </c>
      <c r="M396" s="156">
        <f t="shared" si="119"/>
        <v>763.71789353418308</v>
      </c>
      <c r="N396" s="156">
        <f t="shared" si="119"/>
        <v>794.87812514947052</v>
      </c>
      <c r="O396" s="156">
        <f t="shared" si="119"/>
        <v>798.12528297373046</v>
      </c>
      <c r="P396" s="156">
        <f t="shared" si="119"/>
        <v>0</v>
      </c>
      <c r="Q396" s="156">
        <f t="shared" si="119"/>
        <v>791.3318592705092</v>
      </c>
    </row>
    <row r="397" spans="1:17" ht="12" customHeight="1" x14ac:dyDescent="0.25">
      <c r="A397" s="29" t="s">
        <v>140</v>
      </c>
      <c r="B397" s="57"/>
      <c r="C397" s="57">
        <f t="shared" ref="C397:Q397" si="120">IF(C321=0,0,C321/0.086*1000000/C$59)</f>
        <v>824.72477060752215</v>
      </c>
      <c r="D397" s="57">
        <f t="shared" si="120"/>
        <v>0</v>
      </c>
      <c r="E397" s="57">
        <f t="shared" si="120"/>
        <v>887.39708295848482</v>
      </c>
      <c r="F397" s="57">
        <f t="shared" si="120"/>
        <v>875.46201745807093</v>
      </c>
      <c r="G397" s="57">
        <f t="shared" si="120"/>
        <v>837.2718941772747</v>
      </c>
      <c r="H397" s="57">
        <f t="shared" si="120"/>
        <v>866.94903253463951</v>
      </c>
      <c r="I397" s="57">
        <f t="shared" si="120"/>
        <v>0</v>
      </c>
      <c r="J397" s="57">
        <f t="shared" si="120"/>
        <v>915.55119253242515</v>
      </c>
      <c r="K397" s="57">
        <f t="shared" si="120"/>
        <v>891.23339342415841</v>
      </c>
      <c r="L397" s="57">
        <f t="shared" si="120"/>
        <v>0</v>
      </c>
      <c r="M397" s="57">
        <f t="shared" si="120"/>
        <v>0</v>
      </c>
      <c r="N397" s="57">
        <f t="shared" si="120"/>
        <v>0</v>
      </c>
      <c r="O397" s="57">
        <f t="shared" si="120"/>
        <v>0</v>
      </c>
      <c r="P397" s="57">
        <f t="shared" si="120"/>
        <v>0</v>
      </c>
      <c r="Q397" s="57">
        <f t="shared" si="120"/>
        <v>0</v>
      </c>
    </row>
    <row r="399" spans="1:17" ht="12" customHeight="1" x14ac:dyDescent="0.25">
      <c r="A399" s="152" t="s">
        <v>187</v>
      </c>
      <c r="B399" s="168"/>
      <c r="C399" s="168">
        <f t="shared" ref="C399:Q399" si="121">SUM(C400,C403,C405,C414)</f>
        <v>2949.6360462988591</v>
      </c>
      <c r="D399" s="168">
        <f t="shared" si="121"/>
        <v>3327.1736152385542</v>
      </c>
      <c r="E399" s="168">
        <f t="shared" si="121"/>
        <v>2811.6882439396686</v>
      </c>
      <c r="F399" s="168">
        <f t="shared" si="121"/>
        <v>3504.2733563487541</v>
      </c>
      <c r="G399" s="168">
        <f t="shared" si="121"/>
        <v>3169.8760725060079</v>
      </c>
      <c r="H399" s="168">
        <f t="shared" si="121"/>
        <v>3043.0180192326425</v>
      </c>
      <c r="I399" s="168">
        <f t="shared" si="121"/>
        <v>2897.439209224643</v>
      </c>
      <c r="J399" s="168">
        <f t="shared" si="121"/>
        <v>2689.1831466999256</v>
      </c>
      <c r="K399" s="168">
        <f t="shared" si="121"/>
        <v>2839.0881885646131</v>
      </c>
      <c r="L399" s="168">
        <f t="shared" si="121"/>
        <v>0</v>
      </c>
      <c r="M399" s="168">
        <f t="shared" si="121"/>
        <v>2325.324353785536</v>
      </c>
      <c r="N399" s="168">
        <f t="shared" si="121"/>
        <v>2738.0721192129827</v>
      </c>
      <c r="O399" s="168">
        <f t="shared" si="121"/>
        <v>2903.1141636925363</v>
      </c>
      <c r="P399" s="168">
        <f t="shared" si="121"/>
        <v>0</v>
      </c>
      <c r="Q399" s="168">
        <f t="shared" si="121"/>
        <v>2374.2719404626878</v>
      </c>
    </row>
    <row r="400" spans="1:17" ht="12" customHeight="1" x14ac:dyDescent="0.25">
      <c r="A400" s="158" t="s">
        <v>65</v>
      </c>
      <c r="B400" s="157"/>
      <c r="C400" s="157">
        <f t="shared" ref="C400:Q400" si="122">SUM(C401:C402)</f>
        <v>2527.1084383680409</v>
      </c>
      <c r="D400" s="157">
        <f t="shared" si="122"/>
        <v>2552.8724022471183</v>
      </c>
      <c r="E400" s="157">
        <f t="shared" si="122"/>
        <v>2470.0552627530556</v>
      </c>
      <c r="F400" s="157">
        <f t="shared" si="122"/>
        <v>2747.9727400621764</v>
      </c>
      <c r="G400" s="157">
        <f t="shared" si="122"/>
        <v>2644.7767328188047</v>
      </c>
      <c r="H400" s="157">
        <f t="shared" si="122"/>
        <v>2526.1644109522554</v>
      </c>
      <c r="I400" s="157">
        <f t="shared" si="122"/>
        <v>2231.8317189793383</v>
      </c>
      <c r="J400" s="157">
        <f t="shared" si="122"/>
        <v>2332.8816068838355</v>
      </c>
      <c r="K400" s="157">
        <f t="shared" si="122"/>
        <v>2286.8205288207291</v>
      </c>
      <c r="L400" s="157">
        <f t="shared" si="122"/>
        <v>0</v>
      </c>
      <c r="M400" s="157">
        <f t="shared" si="122"/>
        <v>1795.7640666034879</v>
      </c>
      <c r="N400" s="157">
        <f t="shared" si="122"/>
        <v>2023.6399215913498</v>
      </c>
      <c r="O400" s="157">
        <f t="shared" si="122"/>
        <v>2150.6625209612639</v>
      </c>
      <c r="P400" s="157">
        <f t="shared" si="122"/>
        <v>0</v>
      </c>
      <c r="Q400" s="157">
        <f t="shared" si="122"/>
        <v>1722.9418053640416</v>
      </c>
    </row>
    <row r="401" spans="1:17" ht="12" customHeight="1" x14ac:dyDescent="0.25">
      <c r="A401" s="23" t="s">
        <v>161</v>
      </c>
      <c r="B401" s="156"/>
      <c r="C401" s="156">
        <f t="shared" ref="C401:Q401" si="123">IF(C344=0,0,C344*1000000/C$49)</f>
        <v>2527.1084383680409</v>
      </c>
      <c r="D401" s="156">
        <f t="shared" si="123"/>
        <v>2552.8724022471183</v>
      </c>
      <c r="E401" s="156">
        <f t="shared" si="123"/>
        <v>2470.0552627530556</v>
      </c>
      <c r="F401" s="156">
        <f t="shared" si="123"/>
        <v>2747.9727400621764</v>
      </c>
      <c r="G401" s="156">
        <f t="shared" si="123"/>
        <v>2644.7767328188047</v>
      </c>
      <c r="H401" s="156">
        <f t="shared" si="123"/>
        <v>2526.1644109522554</v>
      </c>
      <c r="I401" s="156">
        <f t="shared" si="123"/>
        <v>2231.8317189793383</v>
      </c>
      <c r="J401" s="156">
        <f t="shared" si="123"/>
        <v>2332.8816068838355</v>
      </c>
      <c r="K401" s="156">
        <f t="shared" si="123"/>
        <v>2286.8205288207291</v>
      </c>
      <c r="L401" s="156">
        <f t="shared" si="123"/>
        <v>0</v>
      </c>
      <c r="M401" s="156">
        <f t="shared" si="123"/>
        <v>1795.7640666034879</v>
      </c>
      <c r="N401" s="156">
        <f t="shared" si="123"/>
        <v>2023.6399215913498</v>
      </c>
      <c r="O401" s="156">
        <f t="shared" si="123"/>
        <v>2150.6625209612639</v>
      </c>
      <c r="P401" s="156">
        <f t="shared" si="123"/>
        <v>0</v>
      </c>
      <c r="Q401" s="156">
        <f t="shared" si="123"/>
        <v>1722.9418053640416</v>
      </c>
    </row>
    <row r="402" spans="1:17" ht="12" customHeight="1" x14ac:dyDescent="0.25">
      <c r="A402" s="23" t="s">
        <v>60</v>
      </c>
      <c r="B402" s="156"/>
      <c r="C402" s="156">
        <f t="shared" ref="C402:Q402" si="124">IF(C345=0,0,C345*1000000/C$49)</f>
        <v>0</v>
      </c>
      <c r="D402" s="156">
        <f t="shared" si="124"/>
        <v>0</v>
      </c>
      <c r="E402" s="156">
        <f t="shared" si="124"/>
        <v>0</v>
      </c>
      <c r="F402" s="156">
        <f t="shared" si="124"/>
        <v>0</v>
      </c>
      <c r="G402" s="156">
        <f t="shared" si="124"/>
        <v>0</v>
      </c>
      <c r="H402" s="156">
        <f t="shared" si="124"/>
        <v>0</v>
      </c>
      <c r="I402" s="156">
        <f t="shared" si="124"/>
        <v>0</v>
      </c>
      <c r="J402" s="156">
        <f t="shared" si="124"/>
        <v>0</v>
      </c>
      <c r="K402" s="156">
        <f t="shared" si="124"/>
        <v>0</v>
      </c>
      <c r="L402" s="156">
        <f t="shared" si="124"/>
        <v>0</v>
      </c>
      <c r="M402" s="156">
        <f t="shared" si="124"/>
        <v>0</v>
      </c>
      <c r="N402" s="156">
        <f t="shared" si="124"/>
        <v>0</v>
      </c>
      <c r="O402" s="156">
        <f t="shared" si="124"/>
        <v>0</v>
      </c>
      <c r="P402" s="156">
        <f t="shared" si="124"/>
        <v>0</v>
      </c>
      <c r="Q402" s="156">
        <f t="shared" si="124"/>
        <v>0</v>
      </c>
    </row>
    <row r="403" spans="1:17" ht="12" customHeight="1" x14ac:dyDescent="0.25">
      <c r="A403" s="158" t="s">
        <v>112</v>
      </c>
      <c r="B403" s="157"/>
      <c r="C403" s="157">
        <f t="shared" ref="C403:Q403" si="125">C404</f>
        <v>0</v>
      </c>
      <c r="D403" s="157">
        <f t="shared" si="125"/>
        <v>0</v>
      </c>
      <c r="E403" s="157">
        <f t="shared" si="125"/>
        <v>0</v>
      </c>
      <c r="F403" s="157">
        <f t="shared" si="125"/>
        <v>0</v>
      </c>
      <c r="G403" s="157">
        <f t="shared" si="125"/>
        <v>0</v>
      </c>
      <c r="H403" s="157">
        <f t="shared" si="125"/>
        <v>0</v>
      </c>
      <c r="I403" s="157">
        <f t="shared" si="125"/>
        <v>0</v>
      </c>
      <c r="J403" s="157">
        <f t="shared" si="125"/>
        <v>0</v>
      </c>
      <c r="K403" s="157">
        <f t="shared" si="125"/>
        <v>0</v>
      </c>
      <c r="L403" s="157">
        <f t="shared" si="125"/>
        <v>0</v>
      </c>
      <c r="M403" s="157">
        <f t="shared" si="125"/>
        <v>0</v>
      </c>
      <c r="N403" s="157">
        <f t="shared" si="125"/>
        <v>0</v>
      </c>
      <c r="O403" s="157">
        <f t="shared" si="125"/>
        <v>0</v>
      </c>
      <c r="P403" s="157">
        <f t="shared" si="125"/>
        <v>0</v>
      </c>
      <c r="Q403" s="157">
        <f t="shared" si="125"/>
        <v>0</v>
      </c>
    </row>
    <row r="404" spans="1:17" ht="12" customHeight="1" x14ac:dyDescent="0.25">
      <c r="A404" s="23" t="s">
        <v>60</v>
      </c>
      <c r="B404" s="156"/>
      <c r="C404" s="156">
        <f t="shared" ref="C404:Q404" si="126">IF(C347=0,0,C347*1000000/C$49)</f>
        <v>0</v>
      </c>
      <c r="D404" s="156">
        <f t="shared" si="126"/>
        <v>0</v>
      </c>
      <c r="E404" s="156">
        <f t="shared" si="126"/>
        <v>0</v>
      </c>
      <c r="F404" s="156">
        <f t="shared" si="126"/>
        <v>0</v>
      </c>
      <c r="G404" s="156">
        <f t="shared" si="126"/>
        <v>0</v>
      </c>
      <c r="H404" s="156">
        <f t="shared" si="126"/>
        <v>0</v>
      </c>
      <c r="I404" s="156">
        <f t="shared" si="126"/>
        <v>0</v>
      </c>
      <c r="J404" s="156">
        <f t="shared" si="126"/>
        <v>0</v>
      </c>
      <c r="K404" s="156">
        <f t="shared" si="126"/>
        <v>0</v>
      </c>
      <c r="L404" s="156">
        <f t="shared" si="126"/>
        <v>0</v>
      </c>
      <c r="M404" s="156">
        <f t="shared" si="126"/>
        <v>0</v>
      </c>
      <c r="N404" s="156">
        <f t="shared" si="126"/>
        <v>0</v>
      </c>
      <c r="O404" s="156">
        <f t="shared" si="126"/>
        <v>0</v>
      </c>
      <c r="P404" s="156">
        <f t="shared" si="126"/>
        <v>0</v>
      </c>
      <c r="Q404" s="156">
        <f t="shared" si="126"/>
        <v>0</v>
      </c>
    </row>
    <row r="405" spans="1:17" ht="12" customHeight="1" x14ac:dyDescent="0.25">
      <c r="A405" s="158" t="s">
        <v>63</v>
      </c>
      <c r="B405" s="157"/>
      <c r="C405" s="157">
        <f t="shared" ref="C405:Q405" si="127">IF(C348=0,0,C348*1000000/SUM(C$53:C$56))</f>
        <v>238.52366953826396</v>
      </c>
      <c r="D405" s="157">
        <f t="shared" si="127"/>
        <v>471.77875125544745</v>
      </c>
      <c r="E405" s="157">
        <f t="shared" si="127"/>
        <v>190.66032093395808</v>
      </c>
      <c r="F405" s="157">
        <f t="shared" si="127"/>
        <v>461.02884703322502</v>
      </c>
      <c r="G405" s="157">
        <f t="shared" si="127"/>
        <v>259.86050264301912</v>
      </c>
      <c r="H405" s="157">
        <f t="shared" si="127"/>
        <v>301.48641980571455</v>
      </c>
      <c r="I405" s="157">
        <f t="shared" si="127"/>
        <v>363.50438116282589</v>
      </c>
      <c r="J405" s="157">
        <f t="shared" si="127"/>
        <v>162.06044912867168</v>
      </c>
      <c r="K405" s="157">
        <f t="shared" si="127"/>
        <v>310.36291293877292</v>
      </c>
      <c r="L405" s="157">
        <f t="shared" si="127"/>
        <v>0</v>
      </c>
      <c r="M405" s="157">
        <f t="shared" si="127"/>
        <v>238.20813262094509</v>
      </c>
      <c r="N405" s="157">
        <f t="shared" si="127"/>
        <v>412.26561142289779</v>
      </c>
      <c r="O405" s="157">
        <f t="shared" si="127"/>
        <v>449.95524091944583</v>
      </c>
      <c r="P405" s="157">
        <f t="shared" si="127"/>
        <v>0</v>
      </c>
      <c r="Q405" s="157">
        <f t="shared" si="127"/>
        <v>353.00495957423874</v>
      </c>
    </row>
    <row r="406" spans="1:17" ht="12" customHeight="1" x14ac:dyDescent="0.25">
      <c r="A406" s="167" t="s">
        <v>160</v>
      </c>
      <c r="B406" s="132"/>
      <c r="C406" s="132">
        <f t="shared" ref="C406:Q406" si="128">IF(C349=0,0,C349*1000000/C$53)</f>
        <v>476.2358343914525</v>
      </c>
      <c r="D406" s="132">
        <f t="shared" si="128"/>
        <v>479.23604008075961</v>
      </c>
      <c r="E406" s="132">
        <f t="shared" si="128"/>
        <v>466.54282410343512</v>
      </c>
      <c r="F406" s="132">
        <f t="shared" si="128"/>
        <v>471.61905541056154</v>
      </c>
      <c r="G406" s="132">
        <f t="shared" si="128"/>
        <v>465.35303214098144</v>
      </c>
      <c r="H406" s="132">
        <f t="shared" si="128"/>
        <v>460.23699479696518</v>
      </c>
      <c r="I406" s="132">
        <f t="shared" si="128"/>
        <v>448.5965882027287</v>
      </c>
      <c r="J406" s="132">
        <f t="shared" si="128"/>
        <v>448.13163249930534</v>
      </c>
      <c r="K406" s="132">
        <f t="shared" si="128"/>
        <v>455.48768010000856</v>
      </c>
      <c r="L406" s="132">
        <f t="shared" si="128"/>
        <v>0</v>
      </c>
      <c r="M406" s="132">
        <f t="shared" si="128"/>
        <v>401.84296943029892</v>
      </c>
      <c r="N406" s="132">
        <f t="shared" si="128"/>
        <v>462.45496444741678</v>
      </c>
      <c r="O406" s="132">
        <f t="shared" si="128"/>
        <v>459.00892633100557</v>
      </c>
      <c r="P406" s="132">
        <f t="shared" si="128"/>
        <v>0</v>
      </c>
      <c r="Q406" s="132">
        <f t="shared" si="128"/>
        <v>443.93521346822575</v>
      </c>
    </row>
    <row r="407" spans="1:17" ht="12" customHeight="1" x14ac:dyDescent="0.25">
      <c r="A407" s="167" t="s">
        <v>159</v>
      </c>
      <c r="B407" s="132"/>
      <c r="C407" s="132">
        <f t="shared" ref="C407:Q407" si="129">IF(C350=0,0,C350*1000000/C$54)</f>
        <v>312.25427168006109</v>
      </c>
      <c r="D407" s="132">
        <f t="shared" si="129"/>
        <v>315.22249465134252</v>
      </c>
      <c r="E407" s="132">
        <f t="shared" si="129"/>
        <v>306.33261735235914</v>
      </c>
      <c r="F407" s="132">
        <f t="shared" si="129"/>
        <v>310.59740805076734</v>
      </c>
      <c r="G407" s="132">
        <f t="shared" si="129"/>
        <v>306.58948080275451</v>
      </c>
      <c r="H407" s="132">
        <f t="shared" si="129"/>
        <v>305.52393559209941</v>
      </c>
      <c r="I407" s="132">
        <f t="shared" si="129"/>
        <v>298.63684963468887</v>
      </c>
      <c r="J407" s="132">
        <f t="shared" si="129"/>
        <v>299.24913325553723</v>
      </c>
      <c r="K407" s="132">
        <f t="shared" si="129"/>
        <v>304.84390496121358</v>
      </c>
      <c r="L407" s="132">
        <f t="shared" si="129"/>
        <v>0</v>
      </c>
      <c r="M407" s="132">
        <f t="shared" si="129"/>
        <v>268.96536548992623</v>
      </c>
      <c r="N407" s="132">
        <f t="shared" si="129"/>
        <v>320.75657568420883</v>
      </c>
      <c r="O407" s="132">
        <f t="shared" si="129"/>
        <v>305.71066098049261</v>
      </c>
      <c r="P407" s="132">
        <f t="shared" si="129"/>
        <v>0</v>
      </c>
      <c r="Q407" s="132">
        <f t="shared" si="129"/>
        <v>294.13862185776213</v>
      </c>
    </row>
    <row r="408" spans="1:17" ht="12" customHeight="1" x14ac:dyDescent="0.25">
      <c r="A408" s="166" t="s">
        <v>203</v>
      </c>
      <c r="B408" s="165"/>
      <c r="C408" s="165">
        <f t="shared" ref="C408:Q408" si="130">IF(C351=0,0,C351*1000000/C$54)</f>
        <v>312.25427168006109</v>
      </c>
      <c r="D408" s="165">
        <f t="shared" si="130"/>
        <v>315.22249465134252</v>
      </c>
      <c r="E408" s="165">
        <f t="shared" si="130"/>
        <v>306.33261735235914</v>
      </c>
      <c r="F408" s="165">
        <f t="shared" si="130"/>
        <v>310.59740805076734</v>
      </c>
      <c r="G408" s="165">
        <f t="shared" si="130"/>
        <v>306.58948080275451</v>
      </c>
      <c r="H408" s="165">
        <f t="shared" si="130"/>
        <v>305.52393559209941</v>
      </c>
      <c r="I408" s="165">
        <f t="shared" si="130"/>
        <v>298.63684963468887</v>
      </c>
      <c r="J408" s="165">
        <f t="shared" si="130"/>
        <v>299.24913325553723</v>
      </c>
      <c r="K408" s="165">
        <f t="shared" si="130"/>
        <v>304.84390496121358</v>
      </c>
      <c r="L408" s="165">
        <f t="shared" si="130"/>
        <v>0</v>
      </c>
      <c r="M408" s="165">
        <f t="shared" si="130"/>
        <v>268.96536548992623</v>
      </c>
      <c r="N408" s="165">
        <f t="shared" si="130"/>
        <v>320.75657568420883</v>
      </c>
      <c r="O408" s="165">
        <f t="shared" si="130"/>
        <v>305.71066098049261</v>
      </c>
      <c r="P408" s="165">
        <f t="shared" si="130"/>
        <v>0</v>
      </c>
      <c r="Q408" s="165">
        <f t="shared" si="130"/>
        <v>294.13862185776213</v>
      </c>
    </row>
    <row r="409" spans="1:17" ht="12" customHeight="1" x14ac:dyDescent="0.25">
      <c r="A409" s="147" t="s">
        <v>59</v>
      </c>
      <c r="B409" s="164"/>
      <c r="C409" s="164">
        <f t="shared" ref="C409:Q409" si="131">IF(C352=0,0,C352*1000000/C$54)</f>
        <v>0</v>
      </c>
      <c r="D409" s="164">
        <f t="shared" si="131"/>
        <v>0</v>
      </c>
      <c r="E409" s="164">
        <f t="shared" si="131"/>
        <v>0</v>
      </c>
      <c r="F409" s="164">
        <f t="shared" si="131"/>
        <v>0</v>
      </c>
      <c r="G409" s="164">
        <f t="shared" si="131"/>
        <v>0</v>
      </c>
      <c r="H409" s="164">
        <f t="shared" si="131"/>
        <v>0</v>
      </c>
      <c r="I409" s="164">
        <f t="shared" si="131"/>
        <v>0</v>
      </c>
      <c r="J409" s="164">
        <f t="shared" si="131"/>
        <v>0</v>
      </c>
      <c r="K409" s="164">
        <f t="shared" si="131"/>
        <v>0</v>
      </c>
      <c r="L409" s="164">
        <f t="shared" si="131"/>
        <v>0</v>
      </c>
      <c r="M409" s="164">
        <f t="shared" si="131"/>
        <v>0</v>
      </c>
      <c r="N409" s="164">
        <f t="shared" si="131"/>
        <v>0</v>
      </c>
      <c r="O409" s="164">
        <f t="shared" si="131"/>
        <v>0</v>
      </c>
      <c r="P409" s="164">
        <f t="shared" si="131"/>
        <v>0</v>
      </c>
      <c r="Q409" s="164">
        <f t="shared" si="131"/>
        <v>0</v>
      </c>
    </row>
    <row r="410" spans="1:17" ht="12" customHeight="1" x14ac:dyDescent="0.25">
      <c r="A410" s="163" t="s">
        <v>142</v>
      </c>
      <c r="B410" s="162"/>
      <c r="C410" s="162">
        <f t="shared" ref="C410:Q410" si="132">IF(C353=0,0,C353*1000000/C$55)</f>
        <v>0</v>
      </c>
      <c r="D410" s="162">
        <f t="shared" si="132"/>
        <v>0</v>
      </c>
      <c r="E410" s="162">
        <f t="shared" si="132"/>
        <v>0</v>
      </c>
      <c r="F410" s="162">
        <f t="shared" si="132"/>
        <v>0</v>
      </c>
      <c r="G410" s="162">
        <f t="shared" si="132"/>
        <v>0</v>
      </c>
      <c r="H410" s="162">
        <f t="shared" si="132"/>
        <v>0</v>
      </c>
      <c r="I410" s="162">
        <f t="shared" si="132"/>
        <v>0</v>
      </c>
      <c r="J410" s="162">
        <f t="shared" si="132"/>
        <v>0</v>
      </c>
      <c r="K410" s="162">
        <f t="shared" si="132"/>
        <v>0</v>
      </c>
      <c r="L410" s="162">
        <f t="shared" si="132"/>
        <v>0</v>
      </c>
      <c r="M410" s="162">
        <f t="shared" si="132"/>
        <v>0</v>
      </c>
      <c r="N410" s="162">
        <f t="shared" si="132"/>
        <v>0</v>
      </c>
      <c r="O410" s="162">
        <f t="shared" si="132"/>
        <v>0</v>
      </c>
      <c r="P410" s="162">
        <f t="shared" si="132"/>
        <v>0</v>
      </c>
      <c r="Q410" s="162">
        <f t="shared" si="132"/>
        <v>0</v>
      </c>
    </row>
    <row r="411" spans="1:17" ht="12" customHeight="1" x14ac:dyDescent="0.25">
      <c r="A411" s="161" t="s">
        <v>141</v>
      </c>
      <c r="B411" s="160"/>
      <c r="C411" s="160">
        <f t="shared" ref="C411:Q411" si="133">IF(C354=0,0,C354*1000000/C$56)</f>
        <v>0</v>
      </c>
      <c r="D411" s="160">
        <f t="shared" si="133"/>
        <v>0</v>
      </c>
      <c r="E411" s="160">
        <f t="shared" si="133"/>
        <v>0</v>
      </c>
      <c r="F411" s="160">
        <f t="shared" si="133"/>
        <v>0</v>
      </c>
      <c r="G411" s="160">
        <f t="shared" si="133"/>
        <v>0</v>
      </c>
      <c r="H411" s="160">
        <f t="shared" si="133"/>
        <v>0</v>
      </c>
      <c r="I411" s="160">
        <f t="shared" si="133"/>
        <v>0</v>
      </c>
      <c r="J411" s="160">
        <f t="shared" si="133"/>
        <v>0</v>
      </c>
      <c r="K411" s="160">
        <f t="shared" si="133"/>
        <v>0</v>
      </c>
      <c r="L411" s="160">
        <f t="shared" si="133"/>
        <v>0</v>
      </c>
      <c r="M411" s="160">
        <f t="shared" si="133"/>
        <v>0</v>
      </c>
      <c r="N411" s="160">
        <f t="shared" si="133"/>
        <v>0</v>
      </c>
      <c r="O411" s="160">
        <f t="shared" si="133"/>
        <v>0</v>
      </c>
      <c r="P411" s="160">
        <f t="shared" si="133"/>
        <v>0</v>
      </c>
      <c r="Q411" s="160">
        <f t="shared" si="133"/>
        <v>0</v>
      </c>
    </row>
    <row r="412" spans="1:17" ht="12" customHeight="1" x14ac:dyDescent="0.25">
      <c r="A412" s="148" t="s">
        <v>60</v>
      </c>
      <c r="B412" s="156"/>
      <c r="C412" s="156">
        <f t="shared" ref="C412:Q412" si="134">IF(C355=0,0,C355*1000000/C$56)</f>
        <v>0</v>
      </c>
      <c r="D412" s="156">
        <f t="shared" si="134"/>
        <v>0</v>
      </c>
      <c r="E412" s="156">
        <f t="shared" si="134"/>
        <v>0</v>
      </c>
      <c r="F412" s="156">
        <f t="shared" si="134"/>
        <v>0</v>
      </c>
      <c r="G412" s="156">
        <f t="shared" si="134"/>
        <v>0</v>
      </c>
      <c r="H412" s="156">
        <f t="shared" si="134"/>
        <v>0</v>
      </c>
      <c r="I412" s="156">
        <f t="shared" si="134"/>
        <v>0</v>
      </c>
      <c r="J412" s="156">
        <f t="shared" si="134"/>
        <v>0</v>
      </c>
      <c r="K412" s="156">
        <f t="shared" si="134"/>
        <v>0</v>
      </c>
      <c r="L412" s="156">
        <f t="shared" si="134"/>
        <v>0</v>
      </c>
      <c r="M412" s="156">
        <f t="shared" si="134"/>
        <v>0</v>
      </c>
      <c r="N412" s="156">
        <f t="shared" si="134"/>
        <v>0</v>
      </c>
      <c r="O412" s="156">
        <f t="shared" si="134"/>
        <v>0</v>
      </c>
      <c r="P412" s="156">
        <f t="shared" si="134"/>
        <v>0</v>
      </c>
      <c r="Q412" s="156">
        <f t="shared" si="134"/>
        <v>0</v>
      </c>
    </row>
    <row r="413" spans="1:17" ht="12" customHeight="1" x14ac:dyDescent="0.25">
      <c r="A413" s="148" t="s">
        <v>59</v>
      </c>
      <c r="B413" s="156"/>
      <c r="C413" s="156">
        <f t="shared" ref="C413:Q413" si="135">IF(C356=0,0,C356*1000000/C$56)</f>
        <v>0</v>
      </c>
      <c r="D413" s="156">
        <f t="shared" si="135"/>
        <v>0</v>
      </c>
      <c r="E413" s="156">
        <f t="shared" si="135"/>
        <v>0</v>
      </c>
      <c r="F413" s="156">
        <f t="shared" si="135"/>
        <v>0</v>
      </c>
      <c r="G413" s="156">
        <f t="shared" si="135"/>
        <v>0</v>
      </c>
      <c r="H413" s="156">
        <f t="shared" si="135"/>
        <v>0</v>
      </c>
      <c r="I413" s="156">
        <f t="shared" si="135"/>
        <v>0</v>
      </c>
      <c r="J413" s="156">
        <f t="shared" si="135"/>
        <v>0</v>
      </c>
      <c r="K413" s="156">
        <f t="shared" si="135"/>
        <v>0</v>
      </c>
      <c r="L413" s="156">
        <f t="shared" si="135"/>
        <v>0</v>
      </c>
      <c r="M413" s="156">
        <f t="shared" si="135"/>
        <v>0</v>
      </c>
      <c r="N413" s="156">
        <f t="shared" si="135"/>
        <v>0</v>
      </c>
      <c r="O413" s="156">
        <f t="shared" si="135"/>
        <v>0</v>
      </c>
      <c r="P413" s="156">
        <f t="shared" si="135"/>
        <v>0</v>
      </c>
      <c r="Q413" s="156">
        <f t="shared" si="135"/>
        <v>0</v>
      </c>
    </row>
    <row r="414" spans="1:17" ht="12" customHeight="1" x14ac:dyDescent="0.25">
      <c r="A414" s="158" t="s">
        <v>62</v>
      </c>
      <c r="B414" s="157"/>
      <c r="C414" s="157">
        <f t="shared" ref="C414:Q414" si="136">IF(C357=0,0,C357*1000000/SUM(C$58:C$59))</f>
        <v>184.00393839255418</v>
      </c>
      <c r="D414" s="157">
        <f t="shared" si="136"/>
        <v>302.52246173598854</v>
      </c>
      <c r="E414" s="157">
        <f t="shared" si="136"/>
        <v>150.9726602526548</v>
      </c>
      <c r="F414" s="157">
        <f t="shared" si="136"/>
        <v>295.271769253353</v>
      </c>
      <c r="G414" s="157">
        <f t="shared" si="136"/>
        <v>265.23883704418421</v>
      </c>
      <c r="H414" s="157">
        <f t="shared" si="136"/>
        <v>215.36718847467256</v>
      </c>
      <c r="I414" s="157">
        <f t="shared" si="136"/>
        <v>302.10310908247874</v>
      </c>
      <c r="J414" s="157">
        <f t="shared" si="136"/>
        <v>194.24109068741839</v>
      </c>
      <c r="K414" s="157">
        <f t="shared" si="136"/>
        <v>241.90474680511127</v>
      </c>
      <c r="L414" s="157">
        <f t="shared" si="136"/>
        <v>0</v>
      </c>
      <c r="M414" s="157">
        <f t="shared" si="136"/>
        <v>291.35215456110285</v>
      </c>
      <c r="N414" s="157">
        <f t="shared" si="136"/>
        <v>302.16658619873544</v>
      </c>
      <c r="O414" s="157">
        <f t="shared" si="136"/>
        <v>302.49640181182662</v>
      </c>
      <c r="P414" s="157">
        <f t="shared" si="136"/>
        <v>0</v>
      </c>
      <c r="Q414" s="157">
        <f t="shared" si="136"/>
        <v>298.3251755244072</v>
      </c>
    </row>
    <row r="415" spans="1:17" ht="12" customHeight="1" x14ac:dyDescent="0.25">
      <c r="A415" s="23" t="s">
        <v>203</v>
      </c>
      <c r="B415" s="156"/>
      <c r="C415" s="156">
        <f t="shared" ref="C415:Q415" si="137">IF(C358=0,0,C358*1000000/C$58)</f>
        <v>300.9631515954577</v>
      </c>
      <c r="D415" s="156">
        <f t="shared" si="137"/>
        <v>302.52246173598854</v>
      </c>
      <c r="E415" s="156">
        <f t="shared" si="137"/>
        <v>303.88042808271138</v>
      </c>
      <c r="F415" s="156">
        <f t="shared" si="137"/>
        <v>303.17203795060789</v>
      </c>
      <c r="G415" s="156">
        <f t="shared" si="137"/>
        <v>303.31968393643984</v>
      </c>
      <c r="H415" s="156">
        <f t="shared" si="137"/>
        <v>303.25722363418629</v>
      </c>
      <c r="I415" s="156">
        <f t="shared" si="137"/>
        <v>302.10310908247874</v>
      </c>
      <c r="J415" s="156">
        <f t="shared" si="137"/>
        <v>302.1806352028965</v>
      </c>
      <c r="K415" s="156">
        <f t="shared" si="137"/>
        <v>305.33839785362801</v>
      </c>
      <c r="L415" s="156">
        <f t="shared" si="137"/>
        <v>0</v>
      </c>
      <c r="M415" s="156">
        <f t="shared" si="137"/>
        <v>291.35215456110285</v>
      </c>
      <c r="N415" s="156">
        <f t="shared" si="137"/>
        <v>302.16658619873544</v>
      </c>
      <c r="O415" s="156">
        <f t="shared" si="137"/>
        <v>302.49640181182662</v>
      </c>
      <c r="P415" s="156">
        <f t="shared" si="137"/>
        <v>0</v>
      </c>
      <c r="Q415" s="156">
        <f t="shared" si="137"/>
        <v>298.3251755244072</v>
      </c>
    </row>
    <row r="416" spans="1:17" ht="12" customHeight="1" x14ac:dyDescent="0.25">
      <c r="A416" s="29" t="s">
        <v>140</v>
      </c>
      <c r="B416" s="57"/>
      <c r="C416" s="57">
        <f t="shared" ref="C416:Q416" si="138">IF(C359=0,0,C359*1000000/C$59)</f>
        <v>0</v>
      </c>
      <c r="D416" s="57">
        <f t="shared" si="138"/>
        <v>0</v>
      </c>
      <c r="E416" s="57">
        <f t="shared" si="138"/>
        <v>0</v>
      </c>
      <c r="F416" s="57">
        <f t="shared" si="138"/>
        <v>0</v>
      </c>
      <c r="G416" s="57">
        <f t="shared" si="138"/>
        <v>0</v>
      </c>
      <c r="H416" s="57">
        <f t="shared" si="138"/>
        <v>0</v>
      </c>
      <c r="I416" s="57">
        <f t="shared" si="138"/>
        <v>0</v>
      </c>
      <c r="J416" s="57">
        <f t="shared" si="138"/>
        <v>0</v>
      </c>
      <c r="K416" s="57">
        <f t="shared" si="138"/>
        <v>0</v>
      </c>
      <c r="L416" s="57">
        <f t="shared" si="138"/>
        <v>0</v>
      </c>
      <c r="M416" s="57">
        <f t="shared" si="138"/>
        <v>0</v>
      </c>
      <c r="N416" s="57">
        <f t="shared" si="138"/>
        <v>0</v>
      </c>
      <c r="O416" s="57">
        <f t="shared" si="138"/>
        <v>0</v>
      </c>
      <c r="P416" s="57">
        <f t="shared" si="138"/>
        <v>0</v>
      </c>
      <c r="Q416" s="57">
        <f t="shared" si="138"/>
        <v>0</v>
      </c>
    </row>
    <row r="418" spans="1:17" ht="12" customHeight="1" x14ac:dyDescent="0.25">
      <c r="A418" s="152" t="s">
        <v>186</v>
      </c>
      <c r="B418" s="168"/>
      <c r="C418" s="184">
        <f>C361/RES_summary!C$21</f>
        <v>168.06571307643088</v>
      </c>
      <c r="D418" s="184">
        <f>D361/RES_summary!D$21</f>
        <v>170.58208135262549</v>
      </c>
      <c r="E418" s="184">
        <f>E361/RES_summary!E$21</f>
        <v>161.92452743041838</v>
      </c>
      <c r="F418" s="184">
        <f>F361/RES_summary!F$21</f>
        <v>175.86686028133263</v>
      </c>
      <c r="G418" s="184">
        <f>G361/RES_summary!G$21</f>
        <v>167.21940953242355</v>
      </c>
      <c r="H418" s="184">
        <f>H361/RES_summary!H$21</f>
        <v>158.20538378018625</v>
      </c>
      <c r="I418" s="184">
        <f>I361/RES_summary!I$21</f>
        <v>142.03472979494714</v>
      </c>
      <c r="J418" s="184">
        <f>J361/RES_summary!J$21</f>
        <v>144.06057186751792</v>
      </c>
      <c r="K418" s="184">
        <f>K361/RES_summary!K$21</f>
        <v>140.25440551440849</v>
      </c>
      <c r="L418" s="184">
        <f>L361/RES_summary!L$21</f>
        <v>0</v>
      </c>
      <c r="M418" s="184">
        <f>M361/RES_summary!M$21</f>
        <v>112.44736196245434</v>
      </c>
      <c r="N418" s="184">
        <f>N361/RES_summary!N$21</f>
        <v>128.33461830290992</v>
      </c>
      <c r="O418" s="184">
        <f>O361/RES_summary!O$21</f>
        <v>135.50494689706915</v>
      </c>
      <c r="P418" s="184">
        <f>P361/RES_summary!P$21</f>
        <v>0</v>
      </c>
      <c r="Q418" s="184">
        <f>Q361/RES_summary!Q$21</f>
        <v>111.59565595351056</v>
      </c>
    </row>
    <row r="419" spans="1:17" ht="12" customHeight="1" x14ac:dyDescent="0.25">
      <c r="A419" s="158" t="s">
        <v>65</v>
      </c>
      <c r="B419" s="157"/>
      <c r="C419" s="178">
        <f>C362/RES_summary!C$21</f>
        <v>130.98452389269951</v>
      </c>
      <c r="D419" s="178">
        <f>D362/RES_summary!D$21</f>
        <v>130.91122736349431</v>
      </c>
      <c r="E419" s="178">
        <f>E362/RES_summary!E$21</f>
        <v>125.85674492991498</v>
      </c>
      <c r="F419" s="178">
        <f>F362/RES_summary!F$21</f>
        <v>137.7950612958393</v>
      </c>
      <c r="G419" s="178">
        <f>G362/RES_summary!G$21</f>
        <v>130.86270571335965</v>
      </c>
      <c r="H419" s="178">
        <f>H362/RES_summary!H$21</f>
        <v>123.42752788070844</v>
      </c>
      <c r="I419" s="178">
        <f>I362/RES_summary!I$21</f>
        <v>107.36552270233237</v>
      </c>
      <c r="J419" s="178">
        <f>J362/RES_summary!J$21</f>
        <v>111.00085158445647</v>
      </c>
      <c r="K419" s="178">
        <f>K362/RES_summary!K$21</f>
        <v>106.9213246107938</v>
      </c>
      <c r="L419" s="178">
        <f>L362/RES_summary!L$21</f>
        <v>0</v>
      </c>
      <c r="M419" s="178">
        <f>M362/RES_summary!M$21</f>
        <v>82.023326760763624</v>
      </c>
      <c r="N419" s="178">
        <f>N362/RES_summary!N$21</f>
        <v>93.786786523927717</v>
      </c>
      <c r="O419" s="178">
        <f>O362/RES_summary!O$21</f>
        <v>99.883117940364528</v>
      </c>
      <c r="P419" s="178">
        <f>P362/RES_summary!P$21</f>
        <v>0</v>
      </c>
      <c r="Q419" s="178">
        <f>Q362/RES_summary!Q$21</f>
        <v>78.391582904101014</v>
      </c>
    </row>
    <row r="420" spans="1:17" ht="12" customHeight="1" x14ac:dyDescent="0.25">
      <c r="A420" s="23" t="s">
        <v>161</v>
      </c>
      <c r="B420" s="156"/>
      <c r="C420" s="177">
        <f>C363/RES_summary!C$21</f>
        <v>129.28094441938376</v>
      </c>
      <c r="D420" s="177">
        <f>D363/RES_summary!D$21</f>
        <v>129.05529613151145</v>
      </c>
      <c r="E420" s="177">
        <f>E363/RES_summary!E$21</f>
        <v>123.49998211764904</v>
      </c>
      <c r="F420" s="177">
        <f>F363/RES_summary!F$21</f>
        <v>135.40848994707923</v>
      </c>
      <c r="G420" s="177">
        <f>G363/RES_summary!G$21</f>
        <v>129.41797342828553</v>
      </c>
      <c r="H420" s="177">
        <f>H363/RES_summary!H$21</f>
        <v>121.71021989328398</v>
      </c>
      <c r="I420" s="177">
        <f>I363/RES_summary!I$21</f>
        <v>105.86183560034924</v>
      </c>
      <c r="J420" s="177">
        <f>J363/RES_summary!J$21</f>
        <v>108.96305940532163</v>
      </c>
      <c r="K420" s="177">
        <f>K363/RES_summary!K$21</f>
        <v>105.49175964233245</v>
      </c>
      <c r="L420" s="177">
        <f>L363/RES_summary!L$21</f>
        <v>0</v>
      </c>
      <c r="M420" s="177">
        <f>M363/RES_summary!M$21</f>
        <v>81.009395863064171</v>
      </c>
      <c r="N420" s="177">
        <f>N363/RES_summary!N$21</f>
        <v>91.075986780407916</v>
      </c>
      <c r="O420" s="177">
        <f>O363/RES_summary!O$21</f>
        <v>96.152556812887127</v>
      </c>
      <c r="P420" s="177">
        <f>P363/RES_summary!P$21</f>
        <v>0</v>
      </c>
      <c r="Q420" s="177">
        <f>Q363/RES_summary!Q$21</f>
        <v>76.162424958393203</v>
      </c>
    </row>
    <row r="421" spans="1:17" ht="12" customHeight="1" x14ac:dyDescent="0.25">
      <c r="A421" s="23" t="s">
        <v>60</v>
      </c>
      <c r="B421" s="156"/>
      <c r="C421" s="177">
        <f>C364/RES_summary!C$21</f>
        <v>1.703579473315735</v>
      </c>
      <c r="D421" s="177">
        <f>D364/RES_summary!D$21</f>
        <v>1.8559312319828498</v>
      </c>
      <c r="E421" s="177">
        <f>E364/RES_summary!E$21</f>
        <v>2.3567628122659294</v>
      </c>
      <c r="F421" s="177">
        <f>F364/RES_summary!F$21</f>
        <v>2.386571348760063</v>
      </c>
      <c r="G421" s="177">
        <f>G364/RES_summary!G$21</f>
        <v>1.4447322850741258</v>
      </c>
      <c r="H421" s="177">
        <f>H364/RES_summary!H$21</f>
        <v>1.7173079874244608</v>
      </c>
      <c r="I421" s="177">
        <f>I364/RES_summary!I$21</f>
        <v>1.503687101983143</v>
      </c>
      <c r="J421" s="177">
        <f>J364/RES_summary!J$21</f>
        <v>2.0377921791348466</v>
      </c>
      <c r="K421" s="177">
        <f>K364/RES_summary!K$21</f>
        <v>1.4295649684613503</v>
      </c>
      <c r="L421" s="177">
        <f>L364/RES_summary!L$21</f>
        <v>0</v>
      </c>
      <c r="M421" s="177">
        <f>M364/RES_summary!M$21</f>
        <v>1.0139308976994603</v>
      </c>
      <c r="N421" s="177">
        <f>N364/RES_summary!N$21</f>
        <v>2.7107997435198139</v>
      </c>
      <c r="O421" s="177">
        <f>O364/RES_summary!O$21</f>
        <v>3.7305611274774026</v>
      </c>
      <c r="P421" s="177">
        <f>P364/RES_summary!P$21</f>
        <v>0</v>
      </c>
      <c r="Q421" s="177">
        <f>Q364/RES_summary!Q$21</f>
        <v>2.2291579457078048</v>
      </c>
    </row>
    <row r="422" spans="1:17" ht="12" customHeight="1" x14ac:dyDescent="0.25">
      <c r="A422" s="158" t="s">
        <v>112</v>
      </c>
      <c r="B422" s="157"/>
      <c r="C422" s="178">
        <f>C365/RES_summary!C$21</f>
        <v>0.25429305315695633</v>
      </c>
      <c r="D422" s="178">
        <f>D365/RES_summary!D$21</f>
        <v>0.30226962083090753</v>
      </c>
      <c r="E422" s="178">
        <f>E365/RES_summary!E$21</f>
        <v>0.18392803949909656</v>
      </c>
      <c r="F422" s="178">
        <f>F365/RES_summary!F$21</f>
        <v>0.2128441983010628</v>
      </c>
      <c r="G422" s="178">
        <f>G365/RES_summary!G$21</f>
        <v>0.28231037732744879</v>
      </c>
      <c r="H422" s="178">
        <f>H365/RES_summary!H$21</f>
        <v>0.16575999682869924</v>
      </c>
      <c r="I422" s="178">
        <f>I365/RES_summary!I$21</f>
        <v>0.44966341399942367</v>
      </c>
      <c r="J422" s="178">
        <f>J365/RES_summary!J$21</f>
        <v>0.24303365624737092</v>
      </c>
      <c r="K422" s="178">
        <f>K365/RES_summary!K$21</f>
        <v>0.29967456850070517</v>
      </c>
      <c r="L422" s="178">
        <f>L365/RES_summary!L$21</f>
        <v>0</v>
      </c>
      <c r="M422" s="178">
        <f>M365/RES_summary!M$21</f>
        <v>0.29863004659509773</v>
      </c>
      <c r="N422" s="178">
        <f>N365/RES_summary!N$21</f>
        <v>0.24125503394875691</v>
      </c>
      <c r="O422" s="178">
        <f>O365/RES_summary!O$21</f>
        <v>1.7099903574810205</v>
      </c>
      <c r="P422" s="178">
        <f>P365/RES_summary!P$21</f>
        <v>0</v>
      </c>
      <c r="Q422" s="178">
        <f>Q365/RES_summary!Q$21</f>
        <v>0.48268808912289773</v>
      </c>
    </row>
    <row r="423" spans="1:17" ht="12" customHeight="1" x14ac:dyDescent="0.25">
      <c r="A423" s="23" t="s">
        <v>60</v>
      </c>
      <c r="B423" s="156"/>
      <c r="C423" s="177">
        <f>C366/RES_summary!C$21</f>
        <v>0.25429305315695633</v>
      </c>
      <c r="D423" s="177">
        <f>D366/RES_summary!D$21</f>
        <v>0.30226962083090753</v>
      </c>
      <c r="E423" s="177">
        <f>E366/RES_summary!E$21</f>
        <v>0.18392803949909656</v>
      </c>
      <c r="F423" s="177">
        <f>F366/RES_summary!F$21</f>
        <v>0.2128441983010628</v>
      </c>
      <c r="G423" s="177">
        <f>G366/RES_summary!G$21</f>
        <v>0.28231037732744879</v>
      </c>
      <c r="H423" s="177">
        <f>H366/RES_summary!H$21</f>
        <v>0.16575999682869924</v>
      </c>
      <c r="I423" s="177">
        <f>I366/RES_summary!I$21</f>
        <v>0.44966341399942367</v>
      </c>
      <c r="J423" s="177">
        <f>J366/RES_summary!J$21</f>
        <v>0.24303365624737092</v>
      </c>
      <c r="K423" s="177">
        <f>K366/RES_summary!K$21</f>
        <v>0.29967456850070517</v>
      </c>
      <c r="L423" s="177">
        <f>L366/RES_summary!L$21</f>
        <v>0</v>
      </c>
      <c r="M423" s="177">
        <f>M366/RES_summary!M$21</f>
        <v>0.29863004659509773</v>
      </c>
      <c r="N423" s="177">
        <f>N366/RES_summary!N$21</f>
        <v>0.24125503394875691</v>
      </c>
      <c r="O423" s="177">
        <f>O366/RES_summary!O$21</f>
        <v>1.7099903574810205</v>
      </c>
      <c r="P423" s="177">
        <f>P366/RES_summary!P$21</f>
        <v>0</v>
      </c>
      <c r="Q423" s="177">
        <f>Q366/RES_summary!Q$21</f>
        <v>0.48268808912289773</v>
      </c>
    </row>
    <row r="424" spans="1:17" ht="12" customHeight="1" x14ac:dyDescent="0.25">
      <c r="A424" s="158" t="s">
        <v>63</v>
      </c>
      <c r="B424" s="157"/>
      <c r="C424" s="178">
        <f>C367/RES_summary!C$21</f>
        <v>23.43669370207877</v>
      </c>
      <c r="D424" s="178">
        <f>D367/RES_summary!D$21</f>
        <v>24.075173757019527</v>
      </c>
      <c r="E424" s="178">
        <f>E367/RES_summary!E$21</f>
        <v>22.954305791994368</v>
      </c>
      <c r="F424" s="178">
        <f>F367/RES_summary!F$21</f>
        <v>23.039076946606176</v>
      </c>
      <c r="G424" s="178">
        <f>G367/RES_summary!G$21</f>
        <v>21.863167646474622</v>
      </c>
      <c r="H424" s="178">
        <f>H367/RES_summary!H$21</f>
        <v>21.344328460478419</v>
      </c>
      <c r="I424" s="178">
        <f>I367/RES_summary!I$21</f>
        <v>19.889973309990342</v>
      </c>
      <c r="J424" s="178">
        <f>J367/RES_summary!J$21</f>
        <v>20.114040163531609</v>
      </c>
      <c r="K424" s="178">
        <f>K367/RES_summary!K$21</f>
        <v>19.84800927126027</v>
      </c>
      <c r="L424" s="178">
        <f>L367/RES_summary!L$21</f>
        <v>0</v>
      </c>
      <c r="M424" s="178">
        <f>M367/RES_summary!M$21</f>
        <v>16.982107289113468</v>
      </c>
      <c r="N424" s="178">
        <f>N367/RES_summary!N$21</f>
        <v>20.707260129221815</v>
      </c>
      <c r="O424" s="178">
        <f>O367/RES_summary!O$21</f>
        <v>20.387725830519503</v>
      </c>
      <c r="P424" s="178">
        <f>P367/RES_summary!P$21</f>
        <v>0</v>
      </c>
      <c r="Q424" s="178">
        <f>Q367/RES_summary!Q$21</f>
        <v>19.533958244341132</v>
      </c>
    </row>
    <row r="425" spans="1:17" ht="12" customHeight="1" x14ac:dyDescent="0.25">
      <c r="A425" s="167" t="s">
        <v>160</v>
      </c>
      <c r="B425" s="132"/>
      <c r="C425" s="183">
        <f>C368/RES_summary!C$21</f>
        <v>24.363109038660731</v>
      </c>
      <c r="D425" s="183">
        <f>D368/RES_summary!D$21</f>
        <v>24.226807816589197</v>
      </c>
      <c r="E425" s="183">
        <f>E368/RES_summary!E$21</f>
        <v>23.326615927480201</v>
      </c>
      <c r="F425" s="183">
        <f>F368/RES_summary!F$21</f>
        <v>23.239395061090416</v>
      </c>
      <c r="G425" s="183">
        <f>G368/RES_summary!G$21</f>
        <v>22.771315854781331</v>
      </c>
      <c r="H425" s="183">
        <f>H368/RES_summary!H$21</f>
        <v>22.174148917982492</v>
      </c>
      <c r="I425" s="183">
        <f>I368/RES_summary!I$21</f>
        <v>21.278153665148469</v>
      </c>
      <c r="J425" s="183">
        <f>J368/RES_summary!J$21</f>
        <v>20.931106640533862</v>
      </c>
      <c r="K425" s="183">
        <f>K368/RES_summary!K$21</f>
        <v>21.011791814695801</v>
      </c>
      <c r="L425" s="183">
        <f>L368/RES_summary!L$21</f>
        <v>0</v>
      </c>
      <c r="M425" s="183">
        <f>M368/RES_summary!M$21</f>
        <v>18.127691042921469</v>
      </c>
      <c r="N425" s="183">
        <f>N368/RES_summary!N$21</f>
        <v>20.813259206423329</v>
      </c>
      <c r="O425" s="183">
        <f>O368/RES_summary!O$21</f>
        <v>20.521528336736775</v>
      </c>
      <c r="P425" s="183">
        <f>P368/RES_summary!P$21</f>
        <v>0</v>
      </c>
      <c r="Q425" s="183">
        <f>Q368/RES_summary!Q$21</f>
        <v>19.624100057760234</v>
      </c>
    </row>
    <row r="426" spans="1:17" ht="12" customHeight="1" x14ac:dyDescent="0.25">
      <c r="A426" s="167" t="s">
        <v>159</v>
      </c>
      <c r="B426" s="132"/>
      <c r="C426" s="183">
        <f>C369/RES_summary!C$21</f>
        <v>21.034185250974005</v>
      </c>
      <c r="D426" s="183">
        <f>D369/RES_summary!D$21</f>
        <v>20.891810299333191</v>
      </c>
      <c r="E426" s="183">
        <f>E369/RES_summary!E$21</f>
        <v>20.227370187372628</v>
      </c>
      <c r="F426" s="183">
        <f>F369/RES_summary!F$21</f>
        <v>20.19360487066432</v>
      </c>
      <c r="G426" s="183">
        <f>G369/RES_summary!G$21</f>
        <v>19.826197289125442</v>
      </c>
      <c r="H426" s="183">
        <f>H369/RES_summary!H$21</f>
        <v>19.470487974586639</v>
      </c>
      <c r="I426" s="183">
        <f>I369/RES_summary!I$21</f>
        <v>18.831735004892288</v>
      </c>
      <c r="J426" s="183">
        <f>J369/RES_summary!J$21</f>
        <v>18.587128939561364</v>
      </c>
      <c r="K426" s="183">
        <f>K369/RES_summary!K$21</f>
        <v>18.648973381381829</v>
      </c>
      <c r="L426" s="183">
        <f>L369/RES_summary!L$21</f>
        <v>0</v>
      </c>
      <c r="M426" s="183">
        <f>M369/RES_summary!M$21</f>
        <v>16.22906300175541</v>
      </c>
      <c r="N426" s="183">
        <f>N369/RES_summary!N$21</f>
        <v>18.863487387988148</v>
      </c>
      <c r="O426" s="183">
        <f>O369/RES_summary!O$21</f>
        <v>18.255965621638545</v>
      </c>
      <c r="P426" s="183">
        <f>P369/RES_summary!P$21</f>
        <v>0</v>
      </c>
      <c r="Q426" s="183">
        <f>Q369/RES_summary!Q$21</f>
        <v>17.382212905656196</v>
      </c>
    </row>
    <row r="427" spans="1:17" ht="12" customHeight="1" x14ac:dyDescent="0.25">
      <c r="A427" s="166" t="s">
        <v>203</v>
      </c>
      <c r="B427" s="165"/>
      <c r="C427" s="182">
        <f>C370/RES_summary!C$21</f>
        <v>15.974196646604678</v>
      </c>
      <c r="D427" s="182">
        <f>D370/RES_summary!D$21</f>
        <v>15.935435064727088</v>
      </c>
      <c r="E427" s="182">
        <f>E370/RES_summary!E$21</f>
        <v>15.316285969611222</v>
      </c>
      <c r="F427" s="182">
        <f>F370/RES_summary!F$21</f>
        <v>15.30492839047581</v>
      </c>
      <c r="G427" s="182">
        <f>G370/RES_summary!G$21</f>
        <v>15.00247215107405</v>
      </c>
      <c r="H427" s="182">
        <f>H370/RES_summary!H$21</f>
        <v>14.720097085667776</v>
      </c>
      <c r="I427" s="182">
        <f>I370/RES_summary!I$21</f>
        <v>14.16515627562255</v>
      </c>
      <c r="J427" s="182">
        <f>J370/RES_summary!J$21</f>
        <v>13.977177833498926</v>
      </c>
      <c r="K427" s="182">
        <f>K370/RES_summary!K$21</f>
        <v>14.062546468035222</v>
      </c>
      <c r="L427" s="182">
        <f>L370/RES_summary!L$21</f>
        <v>0</v>
      </c>
      <c r="M427" s="182">
        <f>M370/RES_summary!M$21</f>
        <v>12.133398908932623</v>
      </c>
      <c r="N427" s="182">
        <f>N370/RES_summary!N$21</f>
        <v>14.435978127853508</v>
      </c>
      <c r="O427" s="182">
        <f>O370/RES_summary!O$21</f>
        <v>13.667816968835123</v>
      </c>
      <c r="P427" s="182">
        <f>P370/RES_summary!P$21</f>
        <v>0</v>
      </c>
      <c r="Q427" s="182">
        <f>Q370/RES_summary!Q$21</f>
        <v>13.002360639727819</v>
      </c>
    </row>
    <row r="428" spans="1:17" ht="12" customHeight="1" x14ac:dyDescent="0.25">
      <c r="A428" s="147" t="s">
        <v>59</v>
      </c>
      <c r="B428" s="164"/>
      <c r="C428" s="181">
        <f>C371/RES_summary!C$21</f>
        <v>5.0599886043693267</v>
      </c>
      <c r="D428" s="181">
        <f>D371/RES_summary!D$21</f>
        <v>4.9563752346061074</v>
      </c>
      <c r="E428" s="181">
        <f>E371/RES_summary!E$21</f>
        <v>4.9110842177614069</v>
      </c>
      <c r="F428" s="181">
        <f>F371/RES_summary!F$21</f>
        <v>4.8886764801885105</v>
      </c>
      <c r="G428" s="181">
        <f>G371/RES_summary!G$21</f>
        <v>4.8237251380513904</v>
      </c>
      <c r="H428" s="181">
        <f>H371/RES_summary!H$21</f>
        <v>4.7503908889188651</v>
      </c>
      <c r="I428" s="181">
        <f>I371/RES_summary!I$21</f>
        <v>4.6665787292697374</v>
      </c>
      <c r="J428" s="181">
        <f>J371/RES_summary!J$21</f>
        <v>4.6099511060624385</v>
      </c>
      <c r="K428" s="181">
        <f>K371/RES_summary!K$21</f>
        <v>4.5864269133466058</v>
      </c>
      <c r="L428" s="181">
        <f>L371/RES_summary!L$21</f>
        <v>0</v>
      </c>
      <c r="M428" s="181">
        <f>M371/RES_summary!M$21</f>
        <v>4.0956640928227896</v>
      </c>
      <c r="N428" s="181">
        <f>N371/RES_summary!N$21</f>
        <v>4.427509260134638</v>
      </c>
      <c r="O428" s="181">
        <f>O371/RES_summary!O$21</f>
        <v>4.5881486528034197</v>
      </c>
      <c r="P428" s="181">
        <f>P371/RES_summary!P$21</f>
        <v>0</v>
      </c>
      <c r="Q428" s="181">
        <f>Q371/RES_summary!Q$21</f>
        <v>4.3798522659283767</v>
      </c>
    </row>
    <row r="429" spans="1:17" ht="12" customHeight="1" x14ac:dyDescent="0.25">
      <c r="A429" s="163" t="s">
        <v>142</v>
      </c>
      <c r="B429" s="162"/>
      <c r="C429" s="180">
        <f>C372/RES_summary!C$21</f>
        <v>22.650455594979903</v>
      </c>
      <c r="D429" s="180">
        <f>D372/RES_summary!D$21</f>
        <v>0</v>
      </c>
      <c r="E429" s="180">
        <f>E372/RES_summary!E$21</f>
        <v>22.922637877945828</v>
      </c>
      <c r="F429" s="180">
        <f>F372/RES_summary!F$21</f>
        <v>0</v>
      </c>
      <c r="G429" s="180">
        <f>G372/RES_summary!G$21</f>
        <v>20.982471555820613</v>
      </c>
      <c r="H429" s="180">
        <f>H372/RES_summary!H$21</f>
        <v>20.824486034844206</v>
      </c>
      <c r="I429" s="180">
        <f>I372/RES_summary!I$21</f>
        <v>0</v>
      </c>
      <c r="J429" s="180">
        <f>J372/RES_summary!J$21</f>
        <v>20.349264815007476</v>
      </c>
      <c r="K429" s="180">
        <f>K372/RES_summary!K$21</f>
        <v>18.636934778775714</v>
      </c>
      <c r="L429" s="180">
        <f>L372/RES_summary!L$21</f>
        <v>0</v>
      </c>
      <c r="M429" s="180">
        <f>M372/RES_summary!M$21</f>
        <v>17.450999147636555</v>
      </c>
      <c r="N429" s="180">
        <f>N372/RES_summary!N$21</f>
        <v>23.087005383314239</v>
      </c>
      <c r="O429" s="180">
        <f>O372/RES_summary!O$21</f>
        <v>0</v>
      </c>
      <c r="P429" s="180">
        <f>P372/RES_summary!P$21</f>
        <v>0</v>
      </c>
      <c r="Q429" s="180">
        <f>Q372/RES_summary!Q$21</f>
        <v>21.034964103469743</v>
      </c>
    </row>
    <row r="430" spans="1:17" ht="12" customHeight="1" x14ac:dyDescent="0.25">
      <c r="A430" s="161" t="s">
        <v>141</v>
      </c>
      <c r="B430" s="160"/>
      <c r="C430" s="179">
        <f>C373/RES_summary!C$21</f>
        <v>19.983860512906059</v>
      </c>
      <c r="D430" s="179">
        <f>D373/RES_summary!D$21</f>
        <v>0</v>
      </c>
      <c r="E430" s="179">
        <f>E373/RES_summary!E$21</f>
        <v>20.097790475198007</v>
      </c>
      <c r="F430" s="179">
        <f>F373/RES_summary!F$21</f>
        <v>0</v>
      </c>
      <c r="G430" s="179">
        <f>G373/RES_summary!G$21</f>
        <v>18.637666496864089</v>
      </c>
      <c r="H430" s="179">
        <f>H373/RES_summary!H$21</f>
        <v>18.476799275636747</v>
      </c>
      <c r="I430" s="179">
        <f>I373/RES_summary!I$21</f>
        <v>0</v>
      </c>
      <c r="J430" s="179">
        <f>J373/RES_summary!J$21</f>
        <v>18.073323668696204</v>
      </c>
      <c r="K430" s="179">
        <f>K373/RES_summary!K$21</f>
        <v>16.847970308902902</v>
      </c>
      <c r="L430" s="179">
        <f>L373/RES_summary!L$21</f>
        <v>0</v>
      </c>
      <c r="M430" s="179">
        <f>M373/RES_summary!M$21</f>
        <v>15.558392307771827</v>
      </c>
      <c r="N430" s="179">
        <f>N373/RES_summary!N$21</f>
        <v>20.257998041639652</v>
      </c>
      <c r="O430" s="179">
        <f>O373/RES_summary!O$21</f>
        <v>0</v>
      </c>
      <c r="P430" s="179">
        <f>P373/RES_summary!P$21</f>
        <v>0</v>
      </c>
      <c r="Q430" s="179">
        <f>Q373/RES_summary!Q$21</f>
        <v>18.338925291883562</v>
      </c>
    </row>
    <row r="431" spans="1:17" ht="12" customHeight="1" x14ac:dyDescent="0.25">
      <c r="A431" s="148" t="s">
        <v>60</v>
      </c>
      <c r="B431" s="156"/>
      <c r="C431" s="177">
        <f>C374/RES_summary!C$21</f>
        <v>14.891387645174241</v>
      </c>
      <c r="D431" s="177">
        <f>D374/RES_summary!D$21</f>
        <v>0</v>
      </c>
      <c r="E431" s="177">
        <f>E374/RES_summary!E$21</f>
        <v>15.115234803589228</v>
      </c>
      <c r="F431" s="177">
        <f>F374/RES_summary!F$21</f>
        <v>0</v>
      </c>
      <c r="G431" s="177">
        <f>G374/RES_summary!G$21</f>
        <v>13.762384773995601</v>
      </c>
      <c r="H431" s="177">
        <f>H374/RES_summary!H$21</f>
        <v>13.690129259337972</v>
      </c>
      <c r="I431" s="177">
        <f>I374/RES_summary!I$21</f>
        <v>0</v>
      </c>
      <c r="J431" s="177">
        <f>J374/RES_summary!J$21</f>
        <v>13.404078324368831</v>
      </c>
      <c r="K431" s="177">
        <f>K374/RES_summary!K$21</f>
        <v>12.238149144951494</v>
      </c>
      <c r="L431" s="177">
        <f>L374/RES_summary!L$21</f>
        <v>0</v>
      </c>
      <c r="M431" s="177">
        <f>M374/RES_summary!M$21</f>
        <v>11.429685158954564</v>
      </c>
      <c r="N431" s="177">
        <f>N374/RES_summary!N$21</f>
        <v>15.7778547337529</v>
      </c>
      <c r="O431" s="177">
        <f>O374/RES_summary!O$21</f>
        <v>0</v>
      </c>
      <c r="P431" s="177">
        <f>P374/RES_summary!P$21</f>
        <v>0</v>
      </c>
      <c r="Q431" s="177">
        <f>Q374/RES_summary!Q$21</f>
        <v>13.86235211352289</v>
      </c>
    </row>
    <row r="432" spans="1:17" ht="12" customHeight="1" x14ac:dyDescent="0.25">
      <c r="A432" s="148" t="s">
        <v>59</v>
      </c>
      <c r="B432" s="156"/>
      <c r="C432" s="177">
        <f>C375/RES_summary!C$21</f>
        <v>5.0924728677318143</v>
      </c>
      <c r="D432" s="177">
        <f>D375/RES_summary!D$21</f>
        <v>0</v>
      </c>
      <c r="E432" s="177">
        <f>E375/RES_summary!E$21</f>
        <v>4.9825556716087789</v>
      </c>
      <c r="F432" s="177">
        <f>F375/RES_summary!F$21</f>
        <v>0</v>
      </c>
      <c r="G432" s="177">
        <f>G375/RES_summary!G$21</f>
        <v>4.8752817228684862</v>
      </c>
      <c r="H432" s="177">
        <f>H375/RES_summary!H$21</f>
        <v>4.7866700162987765</v>
      </c>
      <c r="I432" s="177">
        <f>I375/RES_summary!I$21</f>
        <v>0</v>
      </c>
      <c r="J432" s="177">
        <f>J375/RES_summary!J$21</f>
        <v>4.6692453443273694</v>
      </c>
      <c r="K432" s="177">
        <f>K375/RES_summary!K$21</f>
        <v>4.6098211639514064</v>
      </c>
      <c r="L432" s="177">
        <f>L375/RES_summary!L$21</f>
        <v>0</v>
      </c>
      <c r="M432" s="177">
        <f>M375/RES_summary!M$21</f>
        <v>4.1287071488172638</v>
      </c>
      <c r="N432" s="177">
        <f>N375/RES_summary!N$21</f>
        <v>4.4801433078867534</v>
      </c>
      <c r="O432" s="177">
        <f>O375/RES_summary!O$21</f>
        <v>0</v>
      </c>
      <c r="P432" s="177">
        <f>P375/RES_summary!P$21</f>
        <v>0</v>
      </c>
      <c r="Q432" s="177">
        <f>Q375/RES_summary!Q$21</f>
        <v>4.4765731783606757</v>
      </c>
    </row>
    <row r="433" spans="1:17" ht="12" customHeight="1" x14ac:dyDescent="0.25">
      <c r="A433" s="158" t="s">
        <v>62</v>
      </c>
      <c r="B433" s="157"/>
      <c r="C433" s="178">
        <f>C376/RES_summary!C$21</f>
        <v>13.390202428495627</v>
      </c>
      <c r="D433" s="178">
        <f>D376/RES_summary!D$21</f>
        <v>15.293410611280748</v>
      </c>
      <c r="E433" s="178">
        <f>E376/RES_summary!E$21</f>
        <v>12.929548669009925</v>
      </c>
      <c r="F433" s="178">
        <f>F376/RES_summary!F$21</f>
        <v>14.819877840586093</v>
      </c>
      <c r="G433" s="178">
        <f>G376/RES_summary!G$21</f>
        <v>14.211225795261804</v>
      </c>
      <c r="H433" s="178">
        <f>H376/RES_summary!H$21</f>
        <v>13.267767442170701</v>
      </c>
      <c r="I433" s="178">
        <f>I376/RES_summary!I$21</f>
        <v>14.329570368625003</v>
      </c>
      <c r="J433" s="178">
        <f>J376/RES_summary!J$21</f>
        <v>12.702646463282486</v>
      </c>
      <c r="K433" s="178">
        <f>K376/RES_summary!K$21</f>
        <v>13.185397063853708</v>
      </c>
      <c r="L433" s="178">
        <f>L376/RES_summary!L$21</f>
        <v>0</v>
      </c>
      <c r="M433" s="178">
        <f>M376/RES_summary!M$21</f>
        <v>13.14329786598214</v>
      </c>
      <c r="N433" s="178">
        <f>N376/RES_summary!N$21</f>
        <v>13.599316615811642</v>
      </c>
      <c r="O433" s="178">
        <f>O376/RES_summary!O$21</f>
        <v>13.5241127687041</v>
      </c>
      <c r="P433" s="178">
        <f>P376/RES_summary!P$21</f>
        <v>0</v>
      </c>
      <c r="Q433" s="178">
        <f>Q376/RES_summary!Q$21</f>
        <v>13.187426715945504</v>
      </c>
    </row>
    <row r="434" spans="1:17" ht="12" customHeight="1" x14ac:dyDescent="0.25">
      <c r="A434" s="23" t="s">
        <v>203</v>
      </c>
      <c r="B434" s="156"/>
      <c r="C434" s="177">
        <f>C377/RES_summary!C$21</f>
        <v>15.396569408324046</v>
      </c>
      <c r="D434" s="177">
        <f>D377/RES_summary!D$21</f>
        <v>15.293410611280748</v>
      </c>
      <c r="E434" s="177">
        <f>E377/RES_summary!E$21</f>
        <v>15.193679267033627</v>
      </c>
      <c r="F434" s="177">
        <f>F377/RES_summary!F$21</f>
        <v>14.939037514666749</v>
      </c>
      <c r="G434" s="177">
        <f>G377/RES_summary!G$21</f>
        <v>14.842469804293881</v>
      </c>
      <c r="H434" s="177">
        <f>H377/RES_summary!H$21</f>
        <v>14.610887245787108</v>
      </c>
      <c r="I434" s="177">
        <f>I377/RES_summary!I$21</f>
        <v>14.329570368625003</v>
      </c>
      <c r="J434" s="177">
        <f>J377/RES_summary!J$21</f>
        <v>14.1141009503405</v>
      </c>
      <c r="K434" s="177">
        <f>K377/RES_summary!K$21</f>
        <v>14.08535758272218</v>
      </c>
      <c r="L434" s="177">
        <f>L377/RES_summary!L$21</f>
        <v>0</v>
      </c>
      <c r="M434" s="177">
        <f>M377/RES_summary!M$21</f>
        <v>13.14329786598214</v>
      </c>
      <c r="N434" s="177">
        <f>N377/RES_summary!N$21</f>
        <v>13.599316615811642</v>
      </c>
      <c r="O434" s="177">
        <f>O377/RES_summary!O$21</f>
        <v>13.5241127687041</v>
      </c>
      <c r="P434" s="177">
        <f>P377/RES_summary!P$21</f>
        <v>0</v>
      </c>
      <c r="Q434" s="177">
        <f>Q377/RES_summary!Q$21</f>
        <v>13.187426715945504</v>
      </c>
    </row>
    <row r="435" spans="1:17" ht="12" customHeight="1" x14ac:dyDescent="0.25">
      <c r="A435" s="29" t="s">
        <v>140</v>
      </c>
      <c r="B435" s="57"/>
      <c r="C435" s="176">
        <f>C378/RES_summary!C$21</f>
        <v>10.23372235275553</v>
      </c>
      <c r="D435" s="176">
        <f>D378/RES_summary!D$21</f>
        <v>0</v>
      </c>
      <c r="E435" s="176">
        <f>E378/RES_summary!E$21</f>
        <v>10.694071528810115</v>
      </c>
      <c r="F435" s="176">
        <f>F378/RES_summary!F$21</f>
        <v>10.366296685596531</v>
      </c>
      <c r="G435" s="176">
        <f>G378/RES_summary!G$21</f>
        <v>9.8145161495835946</v>
      </c>
      <c r="H435" s="176">
        <f>H378/RES_summary!H$21</f>
        <v>9.97656457298846</v>
      </c>
      <c r="I435" s="176">
        <f>I378/RES_summary!I$21</f>
        <v>0</v>
      </c>
      <c r="J435" s="176">
        <f>J378/RES_summary!J$21</f>
        <v>10.162683373272536</v>
      </c>
      <c r="K435" s="176">
        <f>K378/RES_summary!K$21</f>
        <v>9.7533902685178298</v>
      </c>
      <c r="L435" s="176">
        <f>L378/RES_summary!L$21</f>
        <v>0</v>
      </c>
      <c r="M435" s="176">
        <f>M378/RES_summary!M$21</f>
        <v>0</v>
      </c>
      <c r="N435" s="176">
        <f>N378/RES_summary!N$21</f>
        <v>0</v>
      </c>
      <c r="O435" s="176">
        <f>O378/RES_summary!O$21</f>
        <v>0</v>
      </c>
      <c r="P435" s="176">
        <f>P378/RES_summary!P$21</f>
        <v>0</v>
      </c>
      <c r="Q435" s="176">
        <f>Q378/RES_summary!Q$21</f>
        <v>0</v>
      </c>
    </row>
    <row r="437" spans="1:17" ht="12" customHeight="1" x14ac:dyDescent="0.25">
      <c r="A437" s="152" t="s">
        <v>185</v>
      </c>
      <c r="B437" s="168"/>
      <c r="C437" s="184">
        <f>C380/RES_summary!C$21</f>
        <v>113.92516712774064</v>
      </c>
      <c r="D437" s="184">
        <f>D380/RES_summary!D$21</f>
        <v>113.45790287031707</v>
      </c>
      <c r="E437" s="184">
        <f>E380/RES_summary!E$21</f>
        <v>111.77726576589303</v>
      </c>
      <c r="F437" s="184">
        <f>F380/RES_summary!F$21</f>
        <v>119.00747623534646</v>
      </c>
      <c r="G437" s="184">
        <f>G380/RES_summary!G$21</f>
        <v>114.27698255998301</v>
      </c>
      <c r="H437" s="184">
        <f>H380/RES_summary!H$21</f>
        <v>109.11566302168394</v>
      </c>
      <c r="I437" s="184">
        <f>I380/RES_summary!I$21</f>
        <v>97.422700226785679</v>
      </c>
      <c r="J437" s="184">
        <f>J380/RES_summary!J$21</f>
        <v>100.74701532520868</v>
      </c>
      <c r="K437" s="184">
        <f>K380/RES_summary!K$21</f>
        <v>98.106366666016513</v>
      </c>
      <c r="L437" s="184">
        <f>L380/RES_summary!L$21</f>
        <v>0</v>
      </c>
      <c r="M437" s="184">
        <f>M380/RES_summary!M$21</f>
        <v>78.606031450504645</v>
      </c>
      <c r="N437" s="184">
        <f>N380/RES_summary!N$21</f>
        <v>90.76344571328309</v>
      </c>
      <c r="O437" s="184">
        <f>O380/RES_summary!O$21</f>
        <v>101.10984156477051</v>
      </c>
      <c r="P437" s="184">
        <f>P380/RES_summary!P$21</f>
        <v>0</v>
      </c>
      <c r="Q437" s="184">
        <f>Q380/RES_summary!Q$21</f>
        <v>81.024220017870761</v>
      </c>
    </row>
    <row r="438" spans="1:17" ht="12" customHeight="1" x14ac:dyDescent="0.25">
      <c r="A438" s="158" t="s">
        <v>65</v>
      </c>
      <c r="B438" s="157"/>
      <c r="C438" s="178">
        <f>C381/RES_summary!C$21</f>
        <v>90.037962827484535</v>
      </c>
      <c r="D438" s="178">
        <f>D381/RES_summary!D$21</f>
        <v>90.795561131868354</v>
      </c>
      <c r="E438" s="178">
        <f>E381/RES_summary!E$21</f>
        <v>87.454456336503441</v>
      </c>
      <c r="F438" s="178">
        <f>F381/RES_summary!F$21</f>
        <v>96.93054231055109</v>
      </c>
      <c r="G438" s="178">
        <f>G381/RES_summary!G$21</f>
        <v>91.402677965431309</v>
      </c>
      <c r="H438" s="178">
        <f>H381/RES_summary!H$21</f>
        <v>86.762946889155288</v>
      </c>
      <c r="I438" s="178">
        <f>I381/RES_summary!I$21</f>
        <v>75.552056544557558</v>
      </c>
      <c r="J438" s="178">
        <f>J381/RES_summary!J$21</f>
        <v>77.8733231184153</v>
      </c>
      <c r="K438" s="178">
        <f>K381/RES_summary!K$21</f>
        <v>76.317341263233715</v>
      </c>
      <c r="L438" s="178">
        <f>L381/RES_summary!L$21</f>
        <v>0</v>
      </c>
      <c r="M438" s="178">
        <f>M381/RES_summary!M$21</f>
        <v>58.645566752869144</v>
      </c>
      <c r="N438" s="178">
        <f>N381/RES_summary!N$21</f>
        <v>69.246215497918442</v>
      </c>
      <c r="O438" s="178">
        <f>O381/RES_summary!O$21</f>
        <v>74.733247723244588</v>
      </c>
      <c r="P438" s="178">
        <f>P381/RES_summary!P$21</f>
        <v>0</v>
      </c>
      <c r="Q438" s="178">
        <f>Q381/RES_summary!Q$21</f>
        <v>58.871421246442644</v>
      </c>
    </row>
    <row r="439" spans="1:17" ht="12" customHeight="1" x14ac:dyDescent="0.25">
      <c r="A439" s="23" t="s">
        <v>161</v>
      </c>
      <c r="B439" s="156"/>
      <c r="C439" s="177">
        <f>C382/RES_summary!C$21</f>
        <v>88.241149740588412</v>
      </c>
      <c r="D439" s="177">
        <f>D382/RES_summary!D$21</f>
        <v>88.832018273401417</v>
      </c>
      <c r="E439" s="177">
        <f>E382/RES_summary!E$21</f>
        <v>84.979193427848031</v>
      </c>
      <c r="F439" s="177">
        <f>F382/RES_summary!F$21</f>
        <v>94.408055612281515</v>
      </c>
      <c r="G439" s="177">
        <f>G382/RES_summary!G$21</f>
        <v>89.889918254461307</v>
      </c>
      <c r="H439" s="177">
        <f>H382/RES_summary!H$21</f>
        <v>84.970594986227297</v>
      </c>
      <c r="I439" s="177">
        <f>I382/RES_summary!I$21</f>
        <v>73.986525769448718</v>
      </c>
      <c r="J439" s="177">
        <f>J382/RES_summary!J$21</f>
        <v>75.780892193541533</v>
      </c>
      <c r="K439" s="177">
        <f>K382/RES_summary!K$21</f>
        <v>74.831781839362421</v>
      </c>
      <c r="L439" s="177">
        <f>L382/RES_summary!L$21</f>
        <v>0</v>
      </c>
      <c r="M439" s="177">
        <f>M382/RES_summary!M$21</f>
        <v>57.599672419805394</v>
      </c>
      <c r="N439" s="177">
        <f>N382/RES_summary!N$21</f>
        <v>66.403991429766961</v>
      </c>
      <c r="O439" s="177">
        <f>O382/RES_summary!O$21</f>
        <v>70.8015488514136</v>
      </c>
      <c r="P439" s="177">
        <f>P382/RES_summary!P$21</f>
        <v>0</v>
      </c>
      <c r="Q439" s="177">
        <f>Q382/RES_summary!Q$21</f>
        <v>56.532489689874822</v>
      </c>
    </row>
    <row r="440" spans="1:17" ht="12" customHeight="1" x14ac:dyDescent="0.25">
      <c r="A440" s="23" t="s">
        <v>60</v>
      </c>
      <c r="B440" s="156"/>
      <c r="C440" s="177">
        <f>C383/RES_summary!C$21</f>
        <v>1.796813086896111</v>
      </c>
      <c r="D440" s="177">
        <f>D383/RES_summary!D$21</f>
        <v>1.9635428584669512</v>
      </c>
      <c r="E440" s="177">
        <f>E383/RES_summary!E$21</f>
        <v>2.475262908655417</v>
      </c>
      <c r="F440" s="177">
        <f>F383/RES_summary!F$21</f>
        <v>2.5224866982695677</v>
      </c>
      <c r="G440" s="177">
        <f>G383/RES_summary!G$21</f>
        <v>1.51275971096999</v>
      </c>
      <c r="H440" s="177">
        <f>H383/RES_summary!H$21</f>
        <v>1.7923519029279957</v>
      </c>
      <c r="I440" s="177">
        <f>I383/RES_summary!I$21</f>
        <v>1.5655307751088521</v>
      </c>
      <c r="J440" s="177">
        <f>J383/RES_summary!J$21</f>
        <v>2.0924309248737747</v>
      </c>
      <c r="K440" s="177">
        <f>K383/RES_summary!K$21</f>
        <v>1.485559423871299</v>
      </c>
      <c r="L440" s="177">
        <f>L383/RES_summary!L$21</f>
        <v>0</v>
      </c>
      <c r="M440" s="177">
        <f>M383/RES_summary!M$21</f>
        <v>1.0458943330637407</v>
      </c>
      <c r="N440" s="177">
        <f>N383/RES_summary!N$21</f>
        <v>2.8422240681514861</v>
      </c>
      <c r="O440" s="177">
        <f>O383/RES_summary!O$21</f>
        <v>3.9316988718309944</v>
      </c>
      <c r="P440" s="177">
        <f>P383/RES_summary!P$21</f>
        <v>0</v>
      </c>
      <c r="Q440" s="177">
        <f>Q383/RES_summary!Q$21</f>
        <v>2.3389315565678195</v>
      </c>
    </row>
    <row r="441" spans="1:17" ht="12" customHeight="1" x14ac:dyDescent="0.25">
      <c r="A441" s="158" t="s">
        <v>112</v>
      </c>
      <c r="B441" s="157"/>
      <c r="C441" s="178">
        <f>C384/RES_summary!C$21</f>
        <v>0.48848859633523839</v>
      </c>
      <c r="D441" s="178">
        <f>D384/RES_summary!D$21</f>
        <v>0.59882538713553368</v>
      </c>
      <c r="E441" s="178">
        <f>E384/RES_summary!E$21</f>
        <v>0.37757399793346214</v>
      </c>
      <c r="F441" s="178">
        <f>F384/RES_summary!F$21</f>
        <v>0.45631826365262207</v>
      </c>
      <c r="G441" s="178">
        <f>G384/RES_summary!G$21</f>
        <v>0.63660187609637431</v>
      </c>
      <c r="H441" s="178">
        <f>H384/RES_summary!H$21</f>
        <v>0.39540733862157051</v>
      </c>
      <c r="I441" s="178">
        <f>I384/RES_summary!I$21</f>
        <v>1.1460781120894654</v>
      </c>
      <c r="J441" s="178">
        <f>J384/RES_summary!J$21</f>
        <v>0.6221816829120177</v>
      </c>
      <c r="K441" s="178">
        <f>K384/RES_summary!K$21</f>
        <v>0.82453319028264938</v>
      </c>
      <c r="L441" s="178">
        <f>L384/RES_summary!L$21</f>
        <v>0</v>
      </c>
      <c r="M441" s="178">
        <f>M384/RES_summary!M$21</f>
        <v>0.96806286271112718</v>
      </c>
      <c r="N441" s="178">
        <f>N384/RES_summary!N$21</f>
        <v>0.83113605265501678</v>
      </c>
      <c r="O441" s="178">
        <f>O384/RES_summary!O$21</f>
        <v>6.1734322757581479</v>
      </c>
      <c r="P441" s="178">
        <f>P384/RES_summary!P$21</f>
        <v>0</v>
      </c>
      <c r="Q441" s="178">
        <f>Q384/RES_summary!Q$21</f>
        <v>1.8960817690408425</v>
      </c>
    </row>
    <row r="442" spans="1:17" ht="12" customHeight="1" x14ac:dyDescent="0.25">
      <c r="A442" s="23" t="s">
        <v>60</v>
      </c>
      <c r="B442" s="156"/>
      <c r="C442" s="177">
        <f>C385/RES_summary!C$21</f>
        <v>0.48848859633523839</v>
      </c>
      <c r="D442" s="177">
        <f>D385/RES_summary!D$21</f>
        <v>0.59882538713553368</v>
      </c>
      <c r="E442" s="177">
        <f>E385/RES_summary!E$21</f>
        <v>0.37757399793346214</v>
      </c>
      <c r="F442" s="177">
        <f>F385/RES_summary!F$21</f>
        <v>0.45631826365262207</v>
      </c>
      <c r="G442" s="177">
        <f>G385/RES_summary!G$21</f>
        <v>0.63660187609637431</v>
      </c>
      <c r="H442" s="177">
        <f>H385/RES_summary!H$21</f>
        <v>0.39540733862157051</v>
      </c>
      <c r="I442" s="177">
        <f>I385/RES_summary!I$21</f>
        <v>1.1460781120894654</v>
      </c>
      <c r="J442" s="177">
        <f>J385/RES_summary!J$21</f>
        <v>0.6221816829120177</v>
      </c>
      <c r="K442" s="177">
        <f>K385/RES_summary!K$21</f>
        <v>0.82453319028264938</v>
      </c>
      <c r="L442" s="177">
        <f>L385/RES_summary!L$21</f>
        <v>0</v>
      </c>
      <c r="M442" s="177">
        <f>M385/RES_summary!M$21</f>
        <v>0.96806286271112718</v>
      </c>
      <c r="N442" s="177">
        <f>N385/RES_summary!N$21</f>
        <v>0.83113605265501678</v>
      </c>
      <c r="O442" s="177">
        <f>O385/RES_summary!O$21</f>
        <v>6.1734322757581479</v>
      </c>
      <c r="P442" s="177">
        <f>P385/RES_summary!P$21</f>
        <v>0</v>
      </c>
      <c r="Q442" s="177">
        <f>Q385/RES_summary!Q$21</f>
        <v>1.8960817690408425</v>
      </c>
    </row>
    <row r="443" spans="1:17" ht="12" customHeight="1" x14ac:dyDescent="0.25">
      <c r="A443" s="158" t="s">
        <v>63</v>
      </c>
      <c r="B443" s="157"/>
      <c r="C443" s="178">
        <f>C386/RES_summary!C$21</f>
        <v>15.429108084123376</v>
      </c>
      <c r="D443" s="178">
        <f>D386/RES_summary!D$21</f>
        <v>14.43110108808189</v>
      </c>
      <c r="E443" s="178">
        <f>E386/RES_summary!E$21</f>
        <v>15.633742453749747</v>
      </c>
      <c r="F443" s="178">
        <f>F386/RES_summary!F$21</f>
        <v>14.005596541808947</v>
      </c>
      <c r="G443" s="178">
        <f>G386/RES_summary!G$21</f>
        <v>14.552963287378807</v>
      </c>
      <c r="H443" s="178">
        <f>H386/RES_summary!H$21</f>
        <v>14.150105532113965</v>
      </c>
      <c r="I443" s="178">
        <f>I386/RES_summary!I$21</f>
        <v>13.245986069915434</v>
      </c>
      <c r="J443" s="178">
        <f>J386/RES_summary!J$21</f>
        <v>14.383062006351363</v>
      </c>
      <c r="K443" s="178">
        <f>K386/RES_summary!K$21</f>
        <v>13.355688825269311</v>
      </c>
      <c r="L443" s="178">
        <f>L386/RES_summary!L$21</f>
        <v>0</v>
      </c>
      <c r="M443" s="178">
        <f>M386/RES_summary!M$21</f>
        <v>12.033149074724701</v>
      </c>
      <c r="N443" s="178">
        <f>N386/RES_summary!N$21</f>
        <v>13.459815243068398</v>
      </c>
      <c r="O443" s="178">
        <f>O386/RES_summary!O$21</f>
        <v>12.995354272671982</v>
      </c>
      <c r="P443" s="178">
        <f>P386/RES_summary!P$21</f>
        <v>0</v>
      </c>
      <c r="Q443" s="178">
        <f>Q386/RES_summary!Q$21</f>
        <v>13.19073814998128</v>
      </c>
    </row>
    <row r="444" spans="1:17" ht="12" customHeight="1" x14ac:dyDescent="0.25">
      <c r="A444" s="167" t="s">
        <v>160</v>
      </c>
      <c r="B444" s="132"/>
      <c r="C444" s="183">
        <f>C387/RES_summary!C$21</f>
        <v>14.425835432670638</v>
      </c>
      <c r="D444" s="183">
        <f>D387/RES_summary!D$21</f>
        <v>14.430709645165377</v>
      </c>
      <c r="E444" s="183">
        <f>E387/RES_summary!E$21</f>
        <v>13.963644097768551</v>
      </c>
      <c r="F444" s="183">
        <f>F387/RES_summary!F$21</f>
        <v>13.99580253757188</v>
      </c>
      <c r="G444" s="183">
        <f>G387/RES_summary!G$21</f>
        <v>13.776778882630738</v>
      </c>
      <c r="H444" s="183">
        <f>H387/RES_summary!H$21</f>
        <v>13.506274100900336</v>
      </c>
      <c r="I444" s="183">
        <f>I387/RES_summary!I$21</f>
        <v>13.040094713556362</v>
      </c>
      <c r="J444" s="183">
        <f>J387/RES_summary!J$21</f>
        <v>12.895027964932666</v>
      </c>
      <c r="K444" s="183">
        <f>K387/RES_summary!K$21</f>
        <v>13.009856018566596</v>
      </c>
      <c r="L444" s="183">
        <f>L387/RES_summary!L$21</f>
        <v>0</v>
      </c>
      <c r="M444" s="183">
        <f>M387/RES_summary!M$21</f>
        <v>11.342161512975727</v>
      </c>
      <c r="N444" s="183">
        <f>N387/RES_summary!N$21</f>
        <v>13.090245142325093</v>
      </c>
      <c r="O444" s="183">
        <f>O387/RES_summary!O$21</f>
        <v>12.973793413217663</v>
      </c>
      <c r="P444" s="183">
        <f>P387/RES_summary!P$21</f>
        <v>0</v>
      </c>
      <c r="Q444" s="183">
        <f>Q387/RES_summary!Q$21</f>
        <v>12.536826289361169</v>
      </c>
    </row>
    <row r="445" spans="1:17" ht="12" customHeight="1" x14ac:dyDescent="0.25">
      <c r="A445" s="167" t="s">
        <v>159</v>
      </c>
      <c r="B445" s="132"/>
      <c r="C445" s="183">
        <f>C388/RES_summary!C$21</f>
        <v>14.530007037000905</v>
      </c>
      <c r="D445" s="183">
        <f>D388/RES_summary!D$21</f>
        <v>14.439318932276894</v>
      </c>
      <c r="E445" s="183">
        <f>E388/RES_summary!E$21</f>
        <v>14.119693969273188</v>
      </c>
      <c r="F445" s="183">
        <f>F388/RES_summary!F$21</f>
        <v>14.144718086757477</v>
      </c>
      <c r="G445" s="183">
        <f>G388/RES_summary!G$21</f>
        <v>13.949875088727186</v>
      </c>
      <c r="H445" s="183">
        <f>H388/RES_summary!H$21</f>
        <v>13.756739836842314</v>
      </c>
      <c r="I445" s="183">
        <f>I388/RES_summary!I$21</f>
        <v>13.40294126610314</v>
      </c>
      <c r="J445" s="183">
        <f>J388/RES_summary!J$21</f>
        <v>13.280231382230571</v>
      </c>
      <c r="K445" s="183">
        <f>K388/RES_summary!K$21</f>
        <v>13.342653458158386</v>
      </c>
      <c r="L445" s="183">
        <f>L388/RES_summary!L$21</f>
        <v>0</v>
      </c>
      <c r="M445" s="183">
        <f>M388/RES_summary!M$21</f>
        <v>11.751573779582339</v>
      </c>
      <c r="N445" s="183">
        <f>N388/RES_summary!N$21</f>
        <v>13.483586285845615</v>
      </c>
      <c r="O445" s="183">
        <f>O388/RES_summary!O$21</f>
        <v>13.338864895554929</v>
      </c>
      <c r="P445" s="183">
        <f>P388/RES_summary!P$21</f>
        <v>0</v>
      </c>
      <c r="Q445" s="183">
        <f>Q388/RES_summary!Q$21</f>
        <v>12.828640674423932</v>
      </c>
    </row>
    <row r="446" spans="1:17" ht="12" customHeight="1" x14ac:dyDescent="0.25">
      <c r="A446" s="166" t="s">
        <v>203</v>
      </c>
      <c r="B446" s="165"/>
      <c r="C446" s="182">
        <f>C389/RES_summary!C$21</f>
        <v>9.3767930312361507</v>
      </c>
      <c r="D446" s="182">
        <f>D389/RES_summary!D$21</f>
        <v>9.3971052387144383</v>
      </c>
      <c r="E446" s="182">
        <f>E389/RES_summary!E$21</f>
        <v>9.1018377143540459</v>
      </c>
      <c r="F446" s="182">
        <f>F389/RES_summary!F$21</f>
        <v>9.1614412096440709</v>
      </c>
      <c r="G446" s="182">
        <f>G389/RES_summary!G$21</f>
        <v>9.0254438061188154</v>
      </c>
      <c r="H446" s="182">
        <f>H389/RES_summary!H$21</f>
        <v>8.9343577649802342</v>
      </c>
      <c r="I446" s="182">
        <f>I389/RES_summary!I$21</f>
        <v>8.6636279992749969</v>
      </c>
      <c r="J446" s="182">
        <f>J389/RES_summary!J$21</f>
        <v>8.6048713438903999</v>
      </c>
      <c r="K446" s="182">
        <f>K389/RES_summary!K$21</f>
        <v>8.700683816439998</v>
      </c>
      <c r="L446" s="182">
        <f>L389/RES_summary!L$21</f>
        <v>0</v>
      </c>
      <c r="M446" s="182">
        <f>M389/RES_summary!M$21</f>
        <v>7.5937552357255127</v>
      </c>
      <c r="N446" s="182">
        <f>N389/RES_summary!N$21</f>
        <v>9.0176925379739465</v>
      </c>
      <c r="O446" s="182">
        <f>O389/RES_summary!O$21</f>
        <v>8.652611593722872</v>
      </c>
      <c r="P446" s="182">
        <f>P389/RES_summary!P$21</f>
        <v>0</v>
      </c>
      <c r="Q446" s="182">
        <f>Q389/RES_summary!Q$21</f>
        <v>8.3203555917294949</v>
      </c>
    </row>
    <row r="447" spans="1:17" ht="12" customHeight="1" x14ac:dyDescent="0.25">
      <c r="A447" s="147" t="s">
        <v>59</v>
      </c>
      <c r="B447" s="164"/>
      <c r="C447" s="181">
        <f>C390/RES_summary!C$21</f>
        <v>5.1532140057647497</v>
      </c>
      <c r="D447" s="181">
        <f>D390/RES_summary!D$21</f>
        <v>5.0422136935624557</v>
      </c>
      <c r="E447" s="181">
        <f>E390/RES_summary!E$21</f>
        <v>5.0178562549191446</v>
      </c>
      <c r="F447" s="181">
        <f>F390/RES_summary!F$21</f>
        <v>4.9832768771134095</v>
      </c>
      <c r="G447" s="181">
        <f>G390/RES_summary!G$21</f>
        <v>4.9244312826083716</v>
      </c>
      <c r="H447" s="181">
        <f>H390/RES_summary!H$21</f>
        <v>4.8223820718620791</v>
      </c>
      <c r="I447" s="181">
        <f>I390/RES_summary!I$21</f>
        <v>4.7393132668281419</v>
      </c>
      <c r="J447" s="181">
        <f>J390/RES_summary!J$21</f>
        <v>4.6753600383401688</v>
      </c>
      <c r="K447" s="181">
        <f>K390/RES_summary!K$21</f>
        <v>4.6419696417183873</v>
      </c>
      <c r="L447" s="181">
        <f>L390/RES_summary!L$21</f>
        <v>0</v>
      </c>
      <c r="M447" s="181">
        <f>M390/RES_summary!M$21</f>
        <v>4.1578185438568234</v>
      </c>
      <c r="N447" s="181">
        <f>N390/RES_summary!N$21</f>
        <v>4.4658937478716654</v>
      </c>
      <c r="O447" s="181">
        <f>O390/RES_summary!O$21</f>
        <v>4.6862533018320605</v>
      </c>
      <c r="P447" s="181">
        <f>P390/RES_summary!P$21</f>
        <v>0</v>
      </c>
      <c r="Q447" s="181">
        <f>Q390/RES_summary!Q$21</f>
        <v>4.5082850826944405</v>
      </c>
    </row>
    <row r="448" spans="1:17" ht="12" customHeight="1" x14ac:dyDescent="0.25">
      <c r="A448" s="163" t="s">
        <v>142</v>
      </c>
      <c r="B448" s="162"/>
      <c r="C448" s="180">
        <f>C391/RES_summary!C$21</f>
        <v>16.466895583241747</v>
      </c>
      <c r="D448" s="180">
        <f>D391/RES_summary!D$21</f>
        <v>0</v>
      </c>
      <c r="E448" s="180">
        <f>E391/RES_summary!E$21</f>
        <v>16.848807466293643</v>
      </c>
      <c r="F448" s="180">
        <f>F391/RES_summary!F$21</f>
        <v>0</v>
      </c>
      <c r="G448" s="180">
        <f>G391/RES_summary!G$21</f>
        <v>15.58486577459257</v>
      </c>
      <c r="H448" s="180">
        <f>H391/RES_summary!H$21</f>
        <v>15.588542157783408</v>
      </c>
      <c r="I448" s="180">
        <f>I391/RES_summary!I$21</f>
        <v>0</v>
      </c>
      <c r="J448" s="180">
        <f>J391/RES_summary!J$21</f>
        <v>15.380038437000493</v>
      </c>
      <c r="K448" s="180">
        <f>K391/RES_summary!K$21</f>
        <v>14.14432834310403</v>
      </c>
      <c r="L448" s="180">
        <f>L391/RES_summary!L$21</f>
        <v>0</v>
      </c>
      <c r="M448" s="180">
        <f>M391/RES_summary!M$21</f>
        <v>13.400541616937165</v>
      </c>
      <c r="N448" s="180">
        <f>N391/RES_summary!N$21</f>
        <v>17.789834236825961</v>
      </c>
      <c r="O448" s="180">
        <f>O391/RES_summary!O$21</f>
        <v>0</v>
      </c>
      <c r="P448" s="180">
        <f>P391/RES_summary!P$21</f>
        <v>0</v>
      </c>
      <c r="Q448" s="180">
        <f>Q391/RES_summary!Q$21</f>
        <v>16.433796933617781</v>
      </c>
    </row>
    <row r="449" spans="1:17" ht="12" customHeight="1" x14ac:dyDescent="0.25">
      <c r="A449" s="161" t="s">
        <v>141</v>
      </c>
      <c r="B449" s="160"/>
      <c r="C449" s="179">
        <f>C392/RES_summary!C$21</f>
        <v>15.890807110165792</v>
      </c>
      <c r="D449" s="179">
        <f>D392/RES_summary!D$21</f>
        <v>0</v>
      </c>
      <c r="E449" s="179">
        <f>E392/RES_summary!E$21</f>
        <v>16.112648905213128</v>
      </c>
      <c r="F449" s="179">
        <f>F392/RES_summary!F$21</f>
        <v>0</v>
      </c>
      <c r="G449" s="179">
        <f>G392/RES_summary!G$21</f>
        <v>15.152145252460214</v>
      </c>
      <c r="H449" s="179">
        <f>H392/RES_summary!H$21</f>
        <v>15.030169596615851</v>
      </c>
      <c r="I449" s="179">
        <f>I392/RES_summary!I$21</f>
        <v>0</v>
      </c>
      <c r="J449" s="179">
        <f>J392/RES_summary!J$21</f>
        <v>14.798276740940571</v>
      </c>
      <c r="K449" s="179">
        <f>K392/RES_summary!K$21</f>
        <v>13.956259005396543</v>
      </c>
      <c r="L449" s="179">
        <f>L392/RES_summary!L$21</f>
        <v>0</v>
      </c>
      <c r="M449" s="179">
        <f>M392/RES_summary!M$21</f>
        <v>12.89903649015578</v>
      </c>
      <c r="N449" s="179">
        <f>N392/RES_summary!N$21</f>
        <v>16.432467486507264</v>
      </c>
      <c r="O449" s="179">
        <f>O392/RES_summary!O$21</f>
        <v>0</v>
      </c>
      <c r="P449" s="179">
        <f>P392/RES_summary!P$21</f>
        <v>0</v>
      </c>
      <c r="Q449" s="179">
        <f>Q392/RES_summary!Q$21</f>
        <v>15.268437113895617</v>
      </c>
    </row>
    <row r="450" spans="1:17" ht="12" customHeight="1" x14ac:dyDescent="0.25">
      <c r="A450" s="148" t="s">
        <v>60</v>
      </c>
      <c r="B450" s="156"/>
      <c r="C450" s="177">
        <f>C393/RES_summary!C$21</f>
        <v>10.737548019035522</v>
      </c>
      <c r="D450" s="177">
        <f>D393/RES_summary!D$21</f>
        <v>0</v>
      </c>
      <c r="E450" s="177">
        <f>E393/RES_summary!E$21</f>
        <v>11.094571727616087</v>
      </c>
      <c r="F450" s="177">
        <f>F393/RES_summary!F$21</f>
        <v>0</v>
      </c>
      <c r="G450" s="177">
        <f>G393/RES_summary!G$21</f>
        <v>10.227555490503777</v>
      </c>
      <c r="H450" s="177">
        <f>H393/RES_summary!H$21</f>
        <v>10.207646820535173</v>
      </c>
      <c r="I450" s="177">
        <f>I393/RES_summary!I$21</f>
        <v>0</v>
      </c>
      <c r="J450" s="177">
        <f>J393/RES_summary!J$21</f>
        <v>10.12161826294073</v>
      </c>
      <c r="K450" s="177">
        <f>K393/RES_summary!K$21</f>
        <v>9.3131655090769989</v>
      </c>
      <c r="L450" s="177">
        <f>L393/RES_summary!L$21</f>
        <v>0</v>
      </c>
      <c r="M450" s="177">
        <f>M393/RES_summary!M$21</f>
        <v>8.7401919318531309</v>
      </c>
      <c r="N450" s="177">
        <f>N393/RES_summary!N$21</f>
        <v>11.965596325822233</v>
      </c>
      <c r="O450" s="177">
        <f>O393/RES_summary!O$21</f>
        <v>0</v>
      </c>
      <c r="P450" s="177">
        <f>P393/RES_summary!P$21</f>
        <v>0</v>
      </c>
      <c r="Q450" s="177">
        <f>Q393/RES_summary!Q$21</f>
        <v>10.759123471123107</v>
      </c>
    </row>
    <row r="451" spans="1:17" ht="12" customHeight="1" x14ac:dyDescent="0.25">
      <c r="A451" s="148" t="s">
        <v>59</v>
      </c>
      <c r="B451" s="156"/>
      <c r="C451" s="177">
        <f>C394/RES_summary!C$21</f>
        <v>5.1532590911302716</v>
      </c>
      <c r="D451" s="177">
        <f>D394/RES_summary!D$21</f>
        <v>0</v>
      </c>
      <c r="E451" s="177">
        <f>E394/RES_summary!E$21</f>
        <v>5.018077177597041</v>
      </c>
      <c r="F451" s="177">
        <f>F394/RES_summary!F$21</f>
        <v>0</v>
      </c>
      <c r="G451" s="177">
        <f>G394/RES_summary!G$21</f>
        <v>4.9245897619564376</v>
      </c>
      <c r="H451" s="177">
        <f>H394/RES_summary!H$21</f>
        <v>4.8225227760806799</v>
      </c>
      <c r="I451" s="177">
        <f>I394/RES_summary!I$21</f>
        <v>0</v>
      </c>
      <c r="J451" s="177">
        <f>J394/RES_summary!J$21</f>
        <v>4.6766584779998421</v>
      </c>
      <c r="K451" s="177">
        <f>K394/RES_summary!K$21</f>
        <v>4.6430934963195458</v>
      </c>
      <c r="L451" s="177">
        <f>L394/RES_summary!L$21</f>
        <v>0</v>
      </c>
      <c r="M451" s="177">
        <f>M394/RES_summary!M$21</f>
        <v>4.1588445583026488</v>
      </c>
      <c r="N451" s="177">
        <f>N394/RES_summary!N$21</f>
        <v>4.4668711606850309</v>
      </c>
      <c r="O451" s="177">
        <f>O394/RES_summary!O$21</f>
        <v>0</v>
      </c>
      <c r="P451" s="177">
        <f>P394/RES_summary!P$21</f>
        <v>0</v>
      </c>
      <c r="Q451" s="177">
        <f>Q394/RES_summary!Q$21</f>
        <v>4.5093136427725105</v>
      </c>
    </row>
    <row r="452" spans="1:17" ht="12" customHeight="1" x14ac:dyDescent="0.25">
      <c r="A452" s="158" t="s">
        <v>62</v>
      </c>
      <c r="B452" s="157"/>
      <c r="C452" s="178">
        <f>C395/RES_summary!C$21</f>
        <v>7.9696076197975039</v>
      </c>
      <c r="D452" s="178">
        <f>D395/RES_summary!D$21</f>
        <v>7.6324152632313007</v>
      </c>
      <c r="E452" s="178">
        <f>E395/RES_summary!E$21</f>
        <v>8.3114929777063828</v>
      </c>
      <c r="F452" s="178">
        <f>F395/RES_summary!F$21</f>
        <v>7.6150191193338062</v>
      </c>
      <c r="G452" s="178">
        <f>G395/RES_summary!G$21</f>
        <v>7.6847394310765349</v>
      </c>
      <c r="H452" s="178">
        <f>H395/RES_summary!H$21</f>
        <v>7.8072032617931315</v>
      </c>
      <c r="I452" s="178">
        <f>I395/RES_summary!I$21</f>
        <v>7.4785795002232227</v>
      </c>
      <c r="J452" s="178">
        <f>J395/RES_summary!J$21</f>
        <v>7.868448517529993</v>
      </c>
      <c r="K452" s="178">
        <f>K395/RES_summary!K$21</f>
        <v>7.6088033872308447</v>
      </c>
      <c r="L452" s="178">
        <f>L395/RES_summary!L$21</f>
        <v>0</v>
      </c>
      <c r="M452" s="178">
        <f>M395/RES_summary!M$21</f>
        <v>6.959252760199675</v>
      </c>
      <c r="N452" s="178">
        <f>N395/RES_summary!N$21</f>
        <v>7.2262789196412189</v>
      </c>
      <c r="O452" s="178">
        <f>O395/RES_summary!O$21</f>
        <v>7.2078072930957866</v>
      </c>
      <c r="P452" s="178">
        <f>P395/RES_summary!P$21</f>
        <v>0</v>
      </c>
      <c r="Q452" s="178">
        <f>Q395/RES_summary!Q$21</f>
        <v>7.0659788524059959</v>
      </c>
    </row>
    <row r="453" spans="1:17" ht="12" customHeight="1" x14ac:dyDescent="0.25">
      <c r="A453" s="23" t="s">
        <v>203</v>
      </c>
      <c r="B453" s="156"/>
      <c r="C453" s="177">
        <f>C396/RES_summary!C$21</f>
        <v>7.6182177244510685</v>
      </c>
      <c r="D453" s="177">
        <f>D396/RES_summary!D$21</f>
        <v>7.6324152632313007</v>
      </c>
      <c r="E453" s="177">
        <f>E396/RES_summary!E$21</f>
        <v>7.6522966739107181</v>
      </c>
      <c r="F453" s="177">
        <f>F396/RES_summary!F$21</f>
        <v>7.5856166132558291</v>
      </c>
      <c r="G453" s="177">
        <f>G396/RES_summary!G$21</f>
        <v>7.5998643223619773</v>
      </c>
      <c r="H453" s="177">
        <f>H396/RES_summary!H$21</f>
        <v>7.5500722588856917</v>
      </c>
      <c r="I453" s="177">
        <f>I396/RES_summary!I$21</f>
        <v>7.4785795002232227</v>
      </c>
      <c r="J453" s="177">
        <f>J396/RES_summary!J$21</f>
        <v>7.440814636106067</v>
      </c>
      <c r="K453" s="177">
        <f>K396/RES_summary!K$21</f>
        <v>7.4263339975758589</v>
      </c>
      <c r="L453" s="177">
        <f>L396/RES_summary!L$21</f>
        <v>0</v>
      </c>
      <c r="M453" s="177">
        <f>M396/RES_summary!M$21</f>
        <v>6.959252760199675</v>
      </c>
      <c r="N453" s="177">
        <f>N396/RES_summary!N$21</f>
        <v>7.2262789196412189</v>
      </c>
      <c r="O453" s="177">
        <f>O396/RES_summary!O$21</f>
        <v>7.2078072930957866</v>
      </c>
      <c r="P453" s="177">
        <f>P396/RES_summary!P$21</f>
        <v>0</v>
      </c>
      <c r="Q453" s="177">
        <f>Q396/RES_summary!Q$21</f>
        <v>7.0659788524059959</v>
      </c>
    </row>
    <row r="454" spans="1:17" ht="12" customHeight="1" x14ac:dyDescent="0.25">
      <c r="A454" s="29" t="s">
        <v>140</v>
      </c>
      <c r="B454" s="57"/>
      <c r="C454" s="176">
        <f>C397/RES_summary!C$21</f>
        <v>8.5224253319252643</v>
      </c>
      <c r="D454" s="176">
        <f>D397/RES_summary!D$21</f>
        <v>0</v>
      </c>
      <c r="E454" s="176">
        <f>E397/RES_summary!E$21</f>
        <v>8.9623468945810121</v>
      </c>
      <c r="F454" s="176">
        <f>F397/RES_summary!F$21</f>
        <v>8.7139349059756928</v>
      </c>
      <c r="G454" s="176">
        <f>G397/RES_summary!G$21</f>
        <v>8.2759073531855982</v>
      </c>
      <c r="H454" s="176">
        <f>H397/RES_summary!H$21</f>
        <v>8.4372813026693443</v>
      </c>
      <c r="I454" s="176">
        <f>I397/RES_summary!I$21</f>
        <v>0</v>
      </c>
      <c r="J454" s="176">
        <f>J397/RES_summary!J$21</f>
        <v>8.637991060214766</v>
      </c>
      <c r="K454" s="176">
        <f>K397/RES_summary!K$21</f>
        <v>8.3046518962566402</v>
      </c>
      <c r="L454" s="176">
        <f>L397/RES_summary!L$21</f>
        <v>0</v>
      </c>
      <c r="M454" s="176">
        <f>M397/RES_summary!M$21</f>
        <v>0</v>
      </c>
      <c r="N454" s="176">
        <f>N397/RES_summary!N$21</f>
        <v>0</v>
      </c>
      <c r="O454" s="176">
        <f>O397/RES_summary!O$21</f>
        <v>0</v>
      </c>
      <c r="P454" s="176">
        <f>P397/RES_summary!P$21</f>
        <v>0</v>
      </c>
      <c r="Q454" s="176">
        <f>Q397/RES_summary!Q$21</f>
        <v>0</v>
      </c>
    </row>
    <row r="456" spans="1:17" ht="12" customHeight="1" x14ac:dyDescent="0.25">
      <c r="A456" s="152" t="s">
        <v>184</v>
      </c>
      <c r="B456" s="168"/>
      <c r="C456" s="184">
        <f>C399/RES_summary!C$21</f>
        <v>30.48053587916327</v>
      </c>
      <c r="D456" s="184">
        <f>D399/RES_summary!D$21</f>
        <v>33.975488883120043</v>
      </c>
      <c r="E456" s="184">
        <f>E399/RES_summary!E$21</f>
        <v>28.396899072048821</v>
      </c>
      <c r="F456" s="184">
        <f>F399/RES_summary!F$21</f>
        <v>34.879879778942538</v>
      </c>
      <c r="G456" s="184">
        <f>G399/RES_summary!G$21</f>
        <v>31.332236134496522</v>
      </c>
      <c r="H456" s="184">
        <f>H399/RES_summary!H$21</f>
        <v>29.615119313639262</v>
      </c>
      <c r="I456" s="184">
        <f>I399/RES_summary!I$21</f>
        <v>27.761046626476524</v>
      </c>
      <c r="J456" s="184">
        <f>J399/RES_summary!J$21</f>
        <v>25.37175438133842</v>
      </c>
      <c r="K456" s="184">
        <f>K399/RES_summary!K$21</f>
        <v>26.455066969850179</v>
      </c>
      <c r="L456" s="184">
        <f>L399/RES_summary!L$21</f>
        <v>0</v>
      </c>
      <c r="M456" s="184">
        <f>M399/RES_summary!M$21</f>
        <v>21.189132878051662</v>
      </c>
      <c r="N456" s="184">
        <f>N399/RES_summary!N$21</f>
        <v>24.891957910913099</v>
      </c>
      <c r="O456" s="184">
        <f>O399/RES_summary!O$21</f>
        <v>26.217797992550835</v>
      </c>
      <c r="P456" s="184">
        <f>P399/RES_summary!P$21</f>
        <v>0</v>
      </c>
      <c r="Q456" s="184">
        <f>Q399/RES_summary!Q$21</f>
        <v>21.200404261033796</v>
      </c>
    </row>
    <row r="457" spans="1:17" ht="12" customHeight="1" x14ac:dyDescent="0.25">
      <c r="A457" s="158" t="s">
        <v>65</v>
      </c>
      <c r="B457" s="157"/>
      <c r="C457" s="178">
        <f>C400/RES_summary!C$21</f>
        <v>26.114279259255039</v>
      </c>
      <c r="D457" s="178">
        <f>D400/RES_summary!D$21</f>
        <v>26.068699128089271</v>
      </c>
      <c r="E457" s="178">
        <f>E400/RES_summary!E$21</f>
        <v>24.946545958630331</v>
      </c>
      <c r="F457" s="178">
        <f>F400/RES_summary!F$21</f>
        <v>27.352021107465482</v>
      </c>
      <c r="G457" s="178">
        <f>G400/RES_summary!G$21</f>
        <v>26.141958619280988</v>
      </c>
      <c r="H457" s="178">
        <f>H400/RES_summary!H$21</f>
        <v>24.585020516929372</v>
      </c>
      <c r="I457" s="178">
        <f>I400/RES_summary!I$21</f>
        <v>21.383704691983741</v>
      </c>
      <c r="J457" s="178">
        <f>J400/RES_summary!J$21</f>
        <v>22.010140589804703</v>
      </c>
      <c r="K457" s="178">
        <f>K400/RES_summary!K$21</f>
        <v>21.30895069820539</v>
      </c>
      <c r="L457" s="178">
        <f>L400/RES_summary!L$21</f>
        <v>0</v>
      </c>
      <c r="M457" s="178">
        <f>M400/RES_summary!M$21</f>
        <v>16.363602506870368</v>
      </c>
      <c r="N457" s="178">
        <f>N400/RES_summary!N$21</f>
        <v>18.397017157303413</v>
      </c>
      <c r="O457" s="178">
        <f>O400/RES_summary!O$21</f>
        <v>19.422465788597986</v>
      </c>
      <c r="P457" s="178">
        <f>P400/RES_summary!P$21</f>
        <v>0</v>
      </c>
      <c r="Q457" s="178">
        <f>Q400/RES_summary!Q$21</f>
        <v>15.384532061999122</v>
      </c>
    </row>
    <row r="458" spans="1:17" ht="12" customHeight="1" x14ac:dyDescent="0.25">
      <c r="A458" s="23" t="s">
        <v>161</v>
      </c>
      <c r="B458" s="156"/>
      <c r="C458" s="177">
        <f>C401/RES_summary!C$21</f>
        <v>26.114279259255039</v>
      </c>
      <c r="D458" s="177">
        <f>D401/RES_summary!D$21</f>
        <v>26.068699128089271</v>
      </c>
      <c r="E458" s="177">
        <f>E401/RES_summary!E$21</f>
        <v>24.946545958630331</v>
      </c>
      <c r="F458" s="177">
        <f>F401/RES_summary!F$21</f>
        <v>27.352021107465482</v>
      </c>
      <c r="G458" s="177">
        <f>G401/RES_summary!G$21</f>
        <v>26.141958619280988</v>
      </c>
      <c r="H458" s="177">
        <f>H401/RES_summary!H$21</f>
        <v>24.585020516929372</v>
      </c>
      <c r="I458" s="177">
        <f>I401/RES_summary!I$21</f>
        <v>21.383704691983741</v>
      </c>
      <c r="J458" s="177">
        <f>J401/RES_summary!J$21</f>
        <v>22.010140589804703</v>
      </c>
      <c r="K458" s="177">
        <f>K401/RES_summary!K$21</f>
        <v>21.30895069820539</v>
      </c>
      <c r="L458" s="177">
        <f>L401/RES_summary!L$21</f>
        <v>0</v>
      </c>
      <c r="M458" s="177">
        <f>M401/RES_summary!M$21</f>
        <v>16.363602506870368</v>
      </c>
      <c r="N458" s="177">
        <f>N401/RES_summary!N$21</f>
        <v>18.397017157303413</v>
      </c>
      <c r="O458" s="177">
        <f>O401/RES_summary!O$21</f>
        <v>19.422465788597986</v>
      </c>
      <c r="P458" s="177">
        <f>P401/RES_summary!P$21</f>
        <v>0</v>
      </c>
      <c r="Q458" s="177">
        <f>Q401/RES_summary!Q$21</f>
        <v>15.384532061999122</v>
      </c>
    </row>
    <row r="459" spans="1:17" ht="12" customHeight="1" x14ac:dyDescent="0.25">
      <c r="A459" s="23" t="s">
        <v>60</v>
      </c>
      <c r="B459" s="156"/>
      <c r="C459" s="177">
        <f>C402/RES_summary!C$21</f>
        <v>0</v>
      </c>
      <c r="D459" s="177">
        <f>D402/RES_summary!D$21</f>
        <v>0</v>
      </c>
      <c r="E459" s="177">
        <f>E402/RES_summary!E$21</f>
        <v>0</v>
      </c>
      <c r="F459" s="177">
        <f>F402/RES_summary!F$21</f>
        <v>0</v>
      </c>
      <c r="G459" s="177">
        <f>G402/RES_summary!G$21</f>
        <v>0</v>
      </c>
      <c r="H459" s="177">
        <f>H402/RES_summary!H$21</f>
        <v>0</v>
      </c>
      <c r="I459" s="177">
        <f>I402/RES_summary!I$21</f>
        <v>0</v>
      </c>
      <c r="J459" s="177">
        <f>J402/RES_summary!J$21</f>
        <v>0</v>
      </c>
      <c r="K459" s="177">
        <f>K402/RES_summary!K$21</f>
        <v>0</v>
      </c>
      <c r="L459" s="177">
        <f>L402/RES_summary!L$21</f>
        <v>0</v>
      </c>
      <c r="M459" s="177">
        <f>M402/RES_summary!M$21</f>
        <v>0</v>
      </c>
      <c r="N459" s="177">
        <f>N402/RES_summary!N$21</f>
        <v>0</v>
      </c>
      <c r="O459" s="177">
        <f>O402/RES_summary!O$21</f>
        <v>0</v>
      </c>
      <c r="P459" s="177">
        <f>P402/RES_summary!P$21</f>
        <v>0</v>
      </c>
      <c r="Q459" s="177">
        <f>Q402/RES_summary!Q$21</f>
        <v>0</v>
      </c>
    </row>
    <row r="460" spans="1:17" ht="12" customHeight="1" x14ac:dyDescent="0.25">
      <c r="A460" s="158" t="s">
        <v>112</v>
      </c>
      <c r="B460" s="157"/>
      <c r="C460" s="178">
        <f>C403/RES_summary!C$21</f>
        <v>0</v>
      </c>
      <c r="D460" s="178">
        <f>D403/RES_summary!D$21</f>
        <v>0</v>
      </c>
      <c r="E460" s="178">
        <f>E403/RES_summary!E$21</f>
        <v>0</v>
      </c>
      <c r="F460" s="178">
        <f>F403/RES_summary!F$21</f>
        <v>0</v>
      </c>
      <c r="G460" s="178">
        <f>G403/RES_summary!G$21</f>
        <v>0</v>
      </c>
      <c r="H460" s="178">
        <f>H403/RES_summary!H$21</f>
        <v>0</v>
      </c>
      <c r="I460" s="178">
        <f>I403/RES_summary!I$21</f>
        <v>0</v>
      </c>
      <c r="J460" s="178">
        <f>J403/RES_summary!J$21</f>
        <v>0</v>
      </c>
      <c r="K460" s="178">
        <f>K403/RES_summary!K$21</f>
        <v>0</v>
      </c>
      <c r="L460" s="178">
        <f>L403/RES_summary!L$21</f>
        <v>0</v>
      </c>
      <c r="M460" s="178">
        <f>M403/RES_summary!M$21</f>
        <v>0</v>
      </c>
      <c r="N460" s="178">
        <f>N403/RES_summary!N$21</f>
        <v>0</v>
      </c>
      <c r="O460" s="178">
        <f>O403/RES_summary!O$21</f>
        <v>0</v>
      </c>
      <c r="P460" s="178">
        <f>P403/RES_summary!P$21</f>
        <v>0</v>
      </c>
      <c r="Q460" s="178">
        <f>Q403/RES_summary!Q$21</f>
        <v>0</v>
      </c>
    </row>
    <row r="461" spans="1:17" ht="12" customHeight="1" x14ac:dyDescent="0.25">
      <c r="A461" s="23" t="s">
        <v>60</v>
      </c>
      <c r="B461" s="156"/>
      <c r="C461" s="177">
        <f>C404/RES_summary!C$21</f>
        <v>0</v>
      </c>
      <c r="D461" s="177">
        <f>D404/RES_summary!D$21</f>
        <v>0</v>
      </c>
      <c r="E461" s="177">
        <f>E404/RES_summary!E$21</f>
        <v>0</v>
      </c>
      <c r="F461" s="177">
        <f>F404/RES_summary!F$21</f>
        <v>0</v>
      </c>
      <c r="G461" s="177">
        <f>G404/RES_summary!G$21</f>
        <v>0</v>
      </c>
      <c r="H461" s="177">
        <f>H404/RES_summary!H$21</f>
        <v>0</v>
      </c>
      <c r="I461" s="177">
        <f>I404/RES_summary!I$21</f>
        <v>0</v>
      </c>
      <c r="J461" s="177">
        <f>J404/RES_summary!J$21</f>
        <v>0</v>
      </c>
      <c r="K461" s="177">
        <f>K404/RES_summary!K$21</f>
        <v>0</v>
      </c>
      <c r="L461" s="177">
        <f>L404/RES_summary!L$21</f>
        <v>0</v>
      </c>
      <c r="M461" s="177">
        <f>M404/RES_summary!M$21</f>
        <v>0</v>
      </c>
      <c r="N461" s="177">
        <f>N404/RES_summary!N$21</f>
        <v>0</v>
      </c>
      <c r="O461" s="177">
        <f>O404/RES_summary!O$21</f>
        <v>0</v>
      </c>
      <c r="P461" s="177">
        <f>P404/RES_summary!P$21</f>
        <v>0</v>
      </c>
      <c r="Q461" s="177">
        <f>Q404/RES_summary!Q$21</f>
        <v>0</v>
      </c>
    </row>
    <row r="462" spans="1:17" ht="12" customHeight="1" x14ac:dyDescent="0.25">
      <c r="A462" s="158" t="s">
        <v>63</v>
      </c>
      <c r="B462" s="157"/>
      <c r="C462" s="178">
        <f>C405/RES_summary!C$21</f>
        <v>2.4648224910708536</v>
      </c>
      <c r="D462" s="178">
        <f>D405/RES_summary!D$21</f>
        <v>4.8175765896792422</v>
      </c>
      <c r="E462" s="178">
        <f>E405/RES_summary!E$21</f>
        <v>1.9255911114170516</v>
      </c>
      <c r="F462" s="178">
        <f>F405/RES_summary!F$21</f>
        <v>4.5888631176588479</v>
      </c>
      <c r="G462" s="178">
        <f>G405/RES_summary!G$21</f>
        <v>2.5685580270660884</v>
      </c>
      <c r="H462" s="178">
        <f>H405/RES_summary!H$21</f>
        <v>2.934112199650952</v>
      </c>
      <c r="I462" s="178">
        <f>I405/RES_summary!I$21</f>
        <v>3.4828209828395793</v>
      </c>
      <c r="J462" s="178">
        <f>J405/RES_summary!J$21</f>
        <v>1.528998839393984</v>
      </c>
      <c r="K462" s="178">
        <f>K405/RES_summary!K$21</f>
        <v>2.892010075567315</v>
      </c>
      <c r="L462" s="178">
        <f>L405/RES_summary!L$21</f>
        <v>0</v>
      </c>
      <c r="M462" s="178">
        <f>M405/RES_summary!M$21</f>
        <v>2.1706321384888745</v>
      </c>
      <c r="N462" s="178">
        <f>N405/RES_summary!N$21</f>
        <v>3.7479283966432964</v>
      </c>
      <c r="O462" s="178">
        <f>O405/RES_summary!O$21</f>
        <v>4.0635107498187093</v>
      </c>
      <c r="P462" s="178">
        <f>P405/RES_summary!P$21</f>
        <v>0</v>
      </c>
      <c r="Q462" s="178">
        <f>Q405/RES_summary!Q$21</f>
        <v>3.1520600995963988</v>
      </c>
    </row>
    <row r="463" spans="1:17" ht="12" customHeight="1" x14ac:dyDescent="0.25">
      <c r="A463" s="167" t="s">
        <v>160</v>
      </c>
      <c r="B463" s="132"/>
      <c r="C463" s="183">
        <f>C406/RES_summary!C$21</f>
        <v>4.9212591686781826</v>
      </c>
      <c r="D463" s="183">
        <f>D406/RES_summary!D$21</f>
        <v>4.8937268189375507</v>
      </c>
      <c r="E463" s="183">
        <f>E406/RES_summary!E$21</f>
        <v>4.7118913405173908</v>
      </c>
      <c r="F463" s="183">
        <f>F406/RES_summary!F$21</f>
        <v>4.6942730436185984</v>
      </c>
      <c r="G463" s="183">
        <f>G406/RES_summary!G$21</f>
        <v>4.5997227511226448</v>
      </c>
      <c r="H463" s="183">
        <f>H406/RES_summary!H$21</f>
        <v>4.4790972078765297</v>
      </c>
      <c r="I463" s="183">
        <f>I406/RES_summary!I$21</f>
        <v>4.2981094346779445</v>
      </c>
      <c r="J463" s="183">
        <f>J406/RES_summary!J$21</f>
        <v>4.2280072014557009</v>
      </c>
      <c r="K463" s="183">
        <f>K406/RES_summary!K$21</f>
        <v>4.2443053123614458</v>
      </c>
      <c r="L463" s="183">
        <f>L406/RES_summary!L$21</f>
        <v>0</v>
      </c>
      <c r="M463" s="183">
        <f>M406/RES_summary!M$21</f>
        <v>3.6617274753553648</v>
      </c>
      <c r="N463" s="183">
        <f>N406/RES_summary!N$21</f>
        <v>4.2042024495785348</v>
      </c>
      <c r="O463" s="183">
        <f>O406/RES_summary!O$21</f>
        <v>4.145273877902679</v>
      </c>
      <c r="P463" s="183">
        <f>P406/RES_summary!P$21</f>
        <v>0</v>
      </c>
      <c r="Q463" s="183">
        <f>Q406/RES_summary!Q$21</f>
        <v>3.9639966386498378</v>
      </c>
    </row>
    <row r="464" spans="1:17" ht="12" customHeight="1" x14ac:dyDescent="0.25">
      <c r="A464" s="167" t="s">
        <v>159</v>
      </c>
      <c r="B464" s="132"/>
      <c r="C464" s="183">
        <f>C407/RES_summary!C$21</f>
        <v>3.2267294615241355</v>
      </c>
      <c r="D464" s="183">
        <f>D407/RES_summary!D$21</f>
        <v>3.2188997633561036</v>
      </c>
      <c r="E464" s="183">
        <f>E407/RES_summary!E$21</f>
        <v>3.0938339043032785</v>
      </c>
      <c r="F464" s="183">
        <f>F407/RES_summary!F$21</f>
        <v>3.0915397147412884</v>
      </c>
      <c r="G464" s="183">
        <f>G407/RES_summary!G$21</f>
        <v>3.0304446575005293</v>
      </c>
      <c r="H464" s="183">
        <f>H407/RES_summary!H$21</f>
        <v>2.9734059241668005</v>
      </c>
      <c r="I464" s="183">
        <f>I407/RES_summary!I$21</f>
        <v>2.8613099045177872</v>
      </c>
      <c r="J464" s="183">
        <f>J407/RES_summary!J$21</f>
        <v>2.8233389448037891</v>
      </c>
      <c r="K464" s="183">
        <f>K407/RES_summary!K$21</f>
        <v>2.8405830976236368</v>
      </c>
      <c r="L464" s="183">
        <f>L407/RES_summary!L$21</f>
        <v>0</v>
      </c>
      <c r="M464" s="183">
        <f>M407/RES_summary!M$21</f>
        <v>2.4509023266718892</v>
      </c>
      <c r="N464" s="183">
        <f>N407/RES_summary!N$21</f>
        <v>2.9160149309269809</v>
      </c>
      <c r="O464" s="183">
        <f>O407/RES_summary!O$21</f>
        <v>2.7608491784426459</v>
      </c>
      <c r="P464" s="183">
        <f>P407/RES_summary!P$21</f>
        <v>0</v>
      </c>
      <c r="Q464" s="183">
        <f>Q407/RES_summary!Q$21</f>
        <v>2.6264294270152946</v>
      </c>
    </row>
    <row r="465" spans="1:17" ht="12" customHeight="1" x14ac:dyDescent="0.25">
      <c r="A465" s="166" t="s">
        <v>203</v>
      </c>
      <c r="B465" s="165"/>
      <c r="C465" s="182">
        <f>C408/RES_summary!C$21</f>
        <v>3.2267294615241355</v>
      </c>
      <c r="D465" s="182">
        <f>D408/RES_summary!D$21</f>
        <v>3.2188997633561036</v>
      </c>
      <c r="E465" s="182">
        <f>E408/RES_summary!E$21</f>
        <v>3.0938339043032785</v>
      </c>
      <c r="F465" s="182">
        <f>F408/RES_summary!F$21</f>
        <v>3.0915397147412884</v>
      </c>
      <c r="G465" s="182">
        <f>G408/RES_summary!G$21</f>
        <v>3.0304446575005293</v>
      </c>
      <c r="H465" s="182">
        <f>H408/RES_summary!H$21</f>
        <v>2.9734059241668005</v>
      </c>
      <c r="I465" s="182">
        <f>I408/RES_summary!I$21</f>
        <v>2.8613099045177872</v>
      </c>
      <c r="J465" s="182">
        <f>J408/RES_summary!J$21</f>
        <v>2.8233389448037891</v>
      </c>
      <c r="K465" s="182">
        <f>K408/RES_summary!K$21</f>
        <v>2.8405830976236368</v>
      </c>
      <c r="L465" s="182">
        <f>L408/RES_summary!L$21</f>
        <v>0</v>
      </c>
      <c r="M465" s="182">
        <f>M408/RES_summary!M$21</f>
        <v>2.4509023266718892</v>
      </c>
      <c r="N465" s="182">
        <f>N408/RES_summary!N$21</f>
        <v>2.9160149309269809</v>
      </c>
      <c r="O465" s="182">
        <f>O408/RES_summary!O$21</f>
        <v>2.7608491784426459</v>
      </c>
      <c r="P465" s="182">
        <f>P408/RES_summary!P$21</f>
        <v>0</v>
      </c>
      <c r="Q465" s="182">
        <f>Q408/RES_summary!Q$21</f>
        <v>2.6264294270152946</v>
      </c>
    </row>
    <row r="466" spans="1:17" ht="12" customHeight="1" x14ac:dyDescent="0.25">
      <c r="A466" s="147" t="s">
        <v>59</v>
      </c>
      <c r="B466" s="164"/>
      <c r="C466" s="181">
        <f>C409/RES_summary!C$21</f>
        <v>0</v>
      </c>
      <c r="D466" s="181">
        <f>D409/RES_summary!D$21</f>
        <v>0</v>
      </c>
      <c r="E466" s="181">
        <f>E409/RES_summary!E$21</f>
        <v>0</v>
      </c>
      <c r="F466" s="181">
        <f>F409/RES_summary!F$21</f>
        <v>0</v>
      </c>
      <c r="G466" s="181">
        <f>G409/RES_summary!G$21</f>
        <v>0</v>
      </c>
      <c r="H466" s="181">
        <f>H409/RES_summary!H$21</f>
        <v>0</v>
      </c>
      <c r="I466" s="181">
        <f>I409/RES_summary!I$21</f>
        <v>0</v>
      </c>
      <c r="J466" s="181">
        <f>J409/RES_summary!J$21</f>
        <v>0</v>
      </c>
      <c r="K466" s="181">
        <f>K409/RES_summary!K$21</f>
        <v>0</v>
      </c>
      <c r="L466" s="181">
        <f>L409/RES_summary!L$21</f>
        <v>0</v>
      </c>
      <c r="M466" s="181">
        <f>M409/RES_summary!M$21</f>
        <v>0</v>
      </c>
      <c r="N466" s="181">
        <f>N409/RES_summary!N$21</f>
        <v>0</v>
      </c>
      <c r="O466" s="181">
        <f>O409/RES_summary!O$21</f>
        <v>0</v>
      </c>
      <c r="P466" s="181">
        <f>P409/RES_summary!P$21</f>
        <v>0</v>
      </c>
      <c r="Q466" s="181">
        <f>Q409/RES_summary!Q$21</f>
        <v>0</v>
      </c>
    </row>
    <row r="467" spans="1:17" ht="12" customHeight="1" x14ac:dyDescent="0.25">
      <c r="A467" s="163" t="s">
        <v>142</v>
      </c>
      <c r="B467" s="162"/>
      <c r="C467" s="180">
        <f>C410/RES_summary!C$21</f>
        <v>0</v>
      </c>
      <c r="D467" s="180">
        <f>D410/RES_summary!D$21</f>
        <v>0</v>
      </c>
      <c r="E467" s="180">
        <f>E410/RES_summary!E$21</f>
        <v>0</v>
      </c>
      <c r="F467" s="180">
        <f>F410/RES_summary!F$21</f>
        <v>0</v>
      </c>
      <c r="G467" s="180">
        <f>G410/RES_summary!G$21</f>
        <v>0</v>
      </c>
      <c r="H467" s="180">
        <f>H410/RES_summary!H$21</f>
        <v>0</v>
      </c>
      <c r="I467" s="180">
        <f>I410/RES_summary!I$21</f>
        <v>0</v>
      </c>
      <c r="J467" s="180">
        <f>J410/RES_summary!J$21</f>
        <v>0</v>
      </c>
      <c r="K467" s="180">
        <f>K410/RES_summary!K$21</f>
        <v>0</v>
      </c>
      <c r="L467" s="180">
        <f>L410/RES_summary!L$21</f>
        <v>0</v>
      </c>
      <c r="M467" s="180">
        <f>M410/RES_summary!M$21</f>
        <v>0</v>
      </c>
      <c r="N467" s="180">
        <f>N410/RES_summary!N$21</f>
        <v>0</v>
      </c>
      <c r="O467" s="180">
        <f>O410/RES_summary!O$21</f>
        <v>0</v>
      </c>
      <c r="P467" s="180">
        <f>P410/RES_summary!P$21</f>
        <v>0</v>
      </c>
      <c r="Q467" s="180">
        <f>Q410/RES_summary!Q$21</f>
        <v>0</v>
      </c>
    </row>
    <row r="468" spans="1:17" ht="12" customHeight="1" x14ac:dyDescent="0.25">
      <c r="A468" s="161" t="s">
        <v>141</v>
      </c>
      <c r="B468" s="160"/>
      <c r="C468" s="179">
        <f>C411/RES_summary!C$21</f>
        <v>0</v>
      </c>
      <c r="D468" s="179">
        <f>D411/RES_summary!D$21</f>
        <v>0</v>
      </c>
      <c r="E468" s="179">
        <f>E411/RES_summary!E$21</f>
        <v>0</v>
      </c>
      <c r="F468" s="179">
        <f>F411/RES_summary!F$21</f>
        <v>0</v>
      </c>
      <c r="G468" s="179">
        <f>G411/RES_summary!G$21</f>
        <v>0</v>
      </c>
      <c r="H468" s="179">
        <f>H411/RES_summary!H$21</f>
        <v>0</v>
      </c>
      <c r="I468" s="179">
        <f>I411/RES_summary!I$21</f>
        <v>0</v>
      </c>
      <c r="J468" s="179">
        <f>J411/RES_summary!J$21</f>
        <v>0</v>
      </c>
      <c r="K468" s="179">
        <f>K411/RES_summary!K$21</f>
        <v>0</v>
      </c>
      <c r="L468" s="179">
        <f>L411/RES_summary!L$21</f>
        <v>0</v>
      </c>
      <c r="M468" s="179">
        <f>M411/RES_summary!M$21</f>
        <v>0</v>
      </c>
      <c r="N468" s="179">
        <f>N411/RES_summary!N$21</f>
        <v>0</v>
      </c>
      <c r="O468" s="179">
        <f>O411/RES_summary!O$21</f>
        <v>0</v>
      </c>
      <c r="P468" s="179">
        <f>P411/RES_summary!P$21</f>
        <v>0</v>
      </c>
      <c r="Q468" s="179">
        <f>Q411/RES_summary!Q$21</f>
        <v>0</v>
      </c>
    </row>
    <row r="469" spans="1:17" ht="12" customHeight="1" x14ac:dyDescent="0.25">
      <c r="A469" s="148" t="s">
        <v>60</v>
      </c>
      <c r="B469" s="156"/>
      <c r="C469" s="177">
        <f>C412/RES_summary!C$21</f>
        <v>0</v>
      </c>
      <c r="D469" s="177">
        <f>D412/RES_summary!D$21</f>
        <v>0</v>
      </c>
      <c r="E469" s="177">
        <f>E412/RES_summary!E$21</f>
        <v>0</v>
      </c>
      <c r="F469" s="177">
        <f>F412/RES_summary!F$21</f>
        <v>0</v>
      </c>
      <c r="G469" s="177">
        <f>G412/RES_summary!G$21</f>
        <v>0</v>
      </c>
      <c r="H469" s="177">
        <f>H412/RES_summary!H$21</f>
        <v>0</v>
      </c>
      <c r="I469" s="177">
        <f>I412/RES_summary!I$21</f>
        <v>0</v>
      </c>
      <c r="J469" s="177">
        <f>J412/RES_summary!J$21</f>
        <v>0</v>
      </c>
      <c r="K469" s="177">
        <f>K412/RES_summary!K$21</f>
        <v>0</v>
      </c>
      <c r="L469" s="177">
        <f>L412/RES_summary!L$21</f>
        <v>0</v>
      </c>
      <c r="M469" s="177">
        <f>M412/RES_summary!M$21</f>
        <v>0</v>
      </c>
      <c r="N469" s="177">
        <f>N412/RES_summary!N$21</f>
        <v>0</v>
      </c>
      <c r="O469" s="177">
        <f>O412/RES_summary!O$21</f>
        <v>0</v>
      </c>
      <c r="P469" s="177">
        <f>P412/RES_summary!P$21</f>
        <v>0</v>
      </c>
      <c r="Q469" s="177">
        <f>Q412/RES_summary!Q$21</f>
        <v>0</v>
      </c>
    </row>
    <row r="470" spans="1:17" ht="12" customHeight="1" x14ac:dyDescent="0.25">
      <c r="A470" s="148" t="s">
        <v>59</v>
      </c>
      <c r="B470" s="156"/>
      <c r="C470" s="177">
        <f>C413/RES_summary!C$21</f>
        <v>0</v>
      </c>
      <c r="D470" s="177">
        <f>D413/RES_summary!D$21</f>
        <v>0</v>
      </c>
      <c r="E470" s="177">
        <f>E413/RES_summary!E$21</f>
        <v>0</v>
      </c>
      <c r="F470" s="177">
        <f>F413/RES_summary!F$21</f>
        <v>0</v>
      </c>
      <c r="G470" s="177">
        <f>G413/RES_summary!G$21</f>
        <v>0</v>
      </c>
      <c r="H470" s="177">
        <f>H413/RES_summary!H$21</f>
        <v>0</v>
      </c>
      <c r="I470" s="177">
        <f>I413/RES_summary!I$21</f>
        <v>0</v>
      </c>
      <c r="J470" s="177">
        <f>J413/RES_summary!J$21</f>
        <v>0</v>
      </c>
      <c r="K470" s="177">
        <f>K413/RES_summary!K$21</f>
        <v>0</v>
      </c>
      <c r="L470" s="177">
        <f>L413/RES_summary!L$21</f>
        <v>0</v>
      </c>
      <c r="M470" s="177">
        <f>M413/RES_summary!M$21</f>
        <v>0</v>
      </c>
      <c r="N470" s="177">
        <f>N413/RES_summary!N$21</f>
        <v>0</v>
      </c>
      <c r="O470" s="177">
        <f>O413/RES_summary!O$21</f>
        <v>0</v>
      </c>
      <c r="P470" s="177">
        <f>P413/RES_summary!P$21</f>
        <v>0</v>
      </c>
      <c r="Q470" s="177">
        <f>Q413/RES_summary!Q$21</f>
        <v>0</v>
      </c>
    </row>
    <row r="471" spans="1:17" ht="12" customHeight="1" x14ac:dyDescent="0.25">
      <c r="A471" s="158" t="s">
        <v>62</v>
      </c>
      <c r="B471" s="157"/>
      <c r="C471" s="178">
        <f>C414/RES_summary!C$21</f>
        <v>1.9014341288373768</v>
      </c>
      <c r="D471" s="178">
        <f>D414/RES_summary!D$21</f>
        <v>3.0892131653515298</v>
      </c>
      <c r="E471" s="178">
        <f>E414/RES_summary!E$21</f>
        <v>1.5247620020014374</v>
      </c>
      <c r="F471" s="178">
        <f>F414/RES_summary!F$21</f>
        <v>2.9389955538182129</v>
      </c>
      <c r="G471" s="178">
        <f>G414/RES_summary!G$21</f>
        <v>2.6217194881494446</v>
      </c>
      <c r="H471" s="178">
        <f>H414/RES_summary!H$21</f>
        <v>2.09598659705894</v>
      </c>
      <c r="I471" s="178">
        <f>I414/RES_summary!I$21</f>
        <v>2.8945209516532024</v>
      </c>
      <c r="J471" s="178">
        <f>J414/RES_summary!J$21</f>
        <v>1.832614952139733</v>
      </c>
      <c r="K471" s="178">
        <f>K414/RES_summary!K$21</f>
        <v>2.2541061960774753</v>
      </c>
      <c r="L471" s="178">
        <f>L414/RES_summary!L$21</f>
        <v>0</v>
      </c>
      <c r="M471" s="178">
        <f>M414/RES_summary!M$21</f>
        <v>2.6548982326924162</v>
      </c>
      <c r="N471" s="178">
        <f>N414/RES_summary!N$21</f>
        <v>2.7470123569663913</v>
      </c>
      <c r="O471" s="178">
        <f>O414/RES_summary!O$21</f>
        <v>2.7318214541341388</v>
      </c>
      <c r="P471" s="178">
        <f>P414/RES_summary!P$21</f>
        <v>0</v>
      </c>
      <c r="Q471" s="178">
        <f>Q414/RES_summary!Q$21</f>
        <v>2.6638120994382746</v>
      </c>
    </row>
    <row r="472" spans="1:17" ht="12" customHeight="1" x14ac:dyDescent="0.25">
      <c r="A472" s="23" t="s">
        <v>203</v>
      </c>
      <c r="B472" s="156"/>
      <c r="C472" s="177">
        <f>C415/RES_summary!C$21</f>
        <v>3.1100508661135122</v>
      </c>
      <c r="D472" s="177">
        <f>D415/RES_summary!D$21</f>
        <v>3.0892131653515298</v>
      </c>
      <c r="E472" s="177">
        <f>E415/RES_summary!E$21</f>
        <v>3.0690677975537697</v>
      </c>
      <c r="F472" s="177">
        <f>F415/RES_summary!F$21</f>
        <v>3.0176310923050598</v>
      </c>
      <c r="G472" s="177">
        <f>G415/RES_summary!G$21</f>
        <v>2.9981247670114941</v>
      </c>
      <c r="H472" s="177">
        <f>H415/RES_summary!H$21</f>
        <v>2.9513459348210329</v>
      </c>
      <c r="I472" s="177">
        <f>I415/RES_summary!I$21</f>
        <v>2.8945209516532024</v>
      </c>
      <c r="J472" s="177">
        <f>J415/RES_summary!J$21</f>
        <v>2.8509969150197962</v>
      </c>
      <c r="K472" s="177">
        <f>K415/RES_summary!K$21</f>
        <v>2.8451908595937052</v>
      </c>
      <c r="L472" s="177">
        <f>L415/RES_summary!L$21</f>
        <v>0</v>
      </c>
      <c r="M472" s="177">
        <f>M415/RES_summary!M$21</f>
        <v>2.6548982326924162</v>
      </c>
      <c r="N472" s="177">
        <f>N415/RES_summary!N$21</f>
        <v>2.7470123569663913</v>
      </c>
      <c r="O472" s="177">
        <f>O415/RES_summary!O$21</f>
        <v>2.7318214541341388</v>
      </c>
      <c r="P472" s="177">
        <f>P415/RES_summary!P$21</f>
        <v>0</v>
      </c>
      <c r="Q472" s="177">
        <f>Q415/RES_summary!Q$21</f>
        <v>2.6638120994382746</v>
      </c>
    </row>
    <row r="473" spans="1:17" ht="12" customHeight="1" x14ac:dyDescent="0.25">
      <c r="A473" s="29" t="s">
        <v>140</v>
      </c>
      <c r="B473" s="57"/>
      <c r="C473" s="176">
        <f>C416/RES_summary!C$21</f>
        <v>0</v>
      </c>
      <c r="D473" s="176">
        <f>D416/RES_summary!D$21</f>
        <v>0</v>
      </c>
      <c r="E473" s="176">
        <f>E416/RES_summary!E$21</f>
        <v>0</v>
      </c>
      <c r="F473" s="176">
        <f>F416/RES_summary!F$21</f>
        <v>0</v>
      </c>
      <c r="G473" s="176">
        <f>G416/RES_summary!G$21</f>
        <v>0</v>
      </c>
      <c r="H473" s="176">
        <f>H416/RES_summary!H$21</f>
        <v>0</v>
      </c>
      <c r="I473" s="176">
        <f>I416/RES_summary!I$21</f>
        <v>0</v>
      </c>
      <c r="J473" s="176">
        <f>J416/RES_summary!J$21</f>
        <v>0</v>
      </c>
      <c r="K473" s="176">
        <f>K416/RES_summary!K$21</f>
        <v>0</v>
      </c>
      <c r="L473" s="176">
        <f>L416/RES_summary!L$21</f>
        <v>0</v>
      </c>
      <c r="M473" s="176">
        <f>M416/RES_summary!M$21</f>
        <v>0</v>
      </c>
      <c r="N473" s="176">
        <f>N416/RES_summary!N$21</f>
        <v>0</v>
      </c>
      <c r="O473" s="176">
        <f>O416/RES_summary!O$21</f>
        <v>0</v>
      </c>
      <c r="P473" s="176">
        <f>P416/RES_summary!P$21</f>
        <v>0</v>
      </c>
      <c r="Q473" s="176">
        <f>Q416/RES_summary!Q$21</f>
        <v>0</v>
      </c>
    </row>
  </sheetData>
  <mergeCells count="1">
    <mergeCell ref="B75:Q75"/>
  </mergeCells>
  <pageMargins left="0.39370078740157483" right="0.39370078740157483" top="0.39370078740157483" bottom="0.39370078740157483" header="0.31496062992125984" footer="0.31496062992125984"/>
  <pageSetup paperSize="9" scale="14" orientation="portrait" horizontalDpi="1200" verticalDpi="1200" r:id="rId1"/>
  <headerFooter alignWithMargins="0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4">
    <tabColor theme="9" tint="0.59999389629810485"/>
    <pageSetUpPr fitToPage="1"/>
  </sheetPr>
  <dimension ref="A1:Q591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RES_hhdet_num!B$81</f>
        <v>4763538</v>
      </c>
      <c r="C5" s="151">
        <f>RES_hhdet_num!C$81</f>
        <v>4570242</v>
      </c>
      <c r="D5" s="151">
        <f>RES_hhdet_num!D$81</f>
        <v>4567387</v>
      </c>
      <c r="E5" s="151">
        <f>RES_hhdet_num!E$81</f>
        <v>4564948</v>
      </c>
      <c r="F5" s="151">
        <f>RES_hhdet_num!F$81</f>
        <v>4539514</v>
      </c>
      <c r="G5" s="151">
        <f>RES_hhdet_num!G$81</f>
        <v>4505859</v>
      </c>
      <c r="H5" s="151">
        <f>RES_hhdet_num!H$81</f>
        <v>4376880</v>
      </c>
      <c r="I5" s="151">
        <f>RES_hhdet_num!I$81</f>
        <v>4704508.9999999991</v>
      </c>
      <c r="J5" s="151">
        <f>RES_hhdet_num!J$81</f>
        <v>4714578</v>
      </c>
      <c r="K5" s="151">
        <f>RES_hhdet_num!K$81</f>
        <v>4989163.9999999991</v>
      </c>
      <c r="L5" s="151">
        <f>RES_hhdet_num!L$81</f>
        <v>5648168</v>
      </c>
      <c r="M5" s="151">
        <f>RES_hhdet_num!M$81</f>
        <v>5713025.9999999963</v>
      </c>
      <c r="N5" s="151">
        <f>RES_hhdet_num!N$81</f>
        <v>6118755.9999999991</v>
      </c>
      <c r="O5" s="151">
        <f>RES_hhdet_num!O$81</f>
        <v>6506055</v>
      </c>
      <c r="P5" s="151">
        <f>RES_hhdet_num!P$81</f>
        <v>6656647.9999999981</v>
      </c>
      <c r="Q5" s="151">
        <f>RES_hhdet_num!Q$81</f>
        <v>6831491.9999999981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157</v>
      </c>
      <c r="B7" s="67">
        <f>RES_hhdet_num!B$83</f>
        <v>4763538</v>
      </c>
      <c r="C7" s="67">
        <f>RES_hhdet_num!C$83</f>
        <v>4570242</v>
      </c>
      <c r="D7" s="67">
        <f>RES_hhdet_num!D$83</f>
        <v>4567387</v>
      </c>
      <c r="E7" s="67">
        <f>RES_hhdet_num!E$83</f>
        <v>4564948</v>
      </c>
      <c r="F7" s="67">
        <f>RES_hhdet_num!F$83</f>
        <v>4539514</v>
      </c>
      <c r="G7" s="67">
        <f>RES_hhdet_num!G$83</f>
        <v>4505859</v>
      </c>
      <c r="H7" s="67">
        <f>RES_hhdet_num!H$83</f>
        <v>4376880</v>
      </c>
      <c r="I7" s="67">
        <f>RES_hhdet_num!I$83</f>
        <v>4704508.9999999991</v>
      </c>
      <c r="J7" s="67">
        <f>RES_hhdet_num!J$83</f>
        <v>4714578</v>
      </c>
      <c r="K7" s="67">
        <f>RES_hhdet_num!K$83</f>
        <v>4989163.9999999991</v>
      </c>
      <c r="L7" s="67">
        <f>RES_hhdet_num!L$83</f>
        <v>5648168</v>
      </c>
      <c r="M7" s="67">
        <f>RES_hhdet_num!M$83</f>
        <v>5713025.9999999963</v>
      </c>
      <c r="N7" s="67">
        <f>RES_hhdet_num!N$83</f>
        <v>6118755.9999999991</v>
      </c>
      <c r="O7" s="67">
        <f>RES_hhdet_num!O$83</f>
        <v>6506055</v>
      </c>
      <c r="P7" s="67">
        <f>RES_hhdet_num!P$83</f>
        <v>6656647.9999999981</v>
      </c>
      <c r="Q7" s="67">
        <f>RES_hhdet_num!Q$83</f>
        <v>6831491.9999999981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RES_hhdet_num!B$86</f>
        <v>67825</v>
      </c>
      <c r="C9" s="67">
        <f>RES_hhdet_num!C$86</f>
        <v>66825</v>
      </c>
      <c r="D9" s="67">
        <f>RES_hhdet_num!D$86</f>
        <v>70739</v>
      </c>
      <c r="E9" s="67">
        <f>RES_hhdet_num!E$86</f>
        <v>71508</v>
      </c>
      <c r="F9" s="67">
        <f>RES_hhdet_num!F$86</f>
        <v>73145</v>
      </c>
      <c r="G9" s="67">
        <f>RES_hhdet_num!G$86</f>
        <v>77000.999999999985</v>
      </c>
      <c r="H9" s="67">
        <f>RES_hhdet_num!H$86</f>
        <v>76696.999999999985</v>
      </c>
      <c r="I9" s="67">
        <f>RES_hhdet_num!I$86</f>
        <v>85752.999999999985</v>
      </c>
      <c r="J9" s="67">
        <f>RES_hhdet_num!J$86</f>
        <v>89323</v>
      </c>
      <c r="K9" s="67">
        <f>RES_hhdet_num!K$86</f>
        <v>99917</v>
      </c>
      <c r="L9" s="67">
        <f>RES_hhdet_num!L$86</f>
        <v>118174.99999999999</v>
      </c>
      <c r="M9" s="67">
        <f>RES_hhdet_num!M$86</f>
        <v>122160.99999999997</v>
      </c>
      <c r="N9" s="67">
        <f>RES_hhdet_num!N$86</f>
        <v>135905</v>
      </c>
      <c r="O9" s="67">
        <f>RES_hhdet_num!O$86</f>
        <v>160816.99999999997</v>
      </c>
      <c r="P9" s="67">
        <f>RES_hhdet_num!P$86</f>
        <v>173393.99999999994</v>
      </c>
      <c r="Q9" s="67">
        <f>RES_hhdet_num!Q$86</f>
        <v>196278.99999999997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156</v>
      </c>
      <c r="B11" s="67">
        <f>RES_hhdet_num!B$88</f>
        <v>1422208</v>
      </c>
      <c r="C11" s="67">
        <f>RES_hhdet_num!C$88</f>
        <v>1448482</v>
      </c>
      <c r="D11" s="67">
        <f>RES_hhdet_num!D$88</f>
        <v>1470274</v>
      </c>
      <c r="E11" s="67">
        <f>RES_hhdet_num!E$88</f>
        <v>1592478</v>
      </c>
      <c r="F11" s="67">
        <f>RES_hhdet_num!F$88</f>
        <v>1624833</v>
      </c>
      <c r="G11" s="67">
        <f>RES_hhdet_num!G$88</f>
        <v>1672863</v>
      </c>
      <c r="H11" s="67">
        <f>RES_hhdet_num!H$88</f>
        <v>1714441.9999999998</v>
      </c>
      <c r="I11" s="67">
        <f>RES_hhdet_num!I$88</f>
        <v>1882641</v>
      </c>
      <c r="J11" s="67">
        <f>RES_hhdet_num!J$88</f>
        <v>1889768.9999999998</v>
      </c>
      <c r="K11" s="67">
        <f>RES_hhdet_num!K$88</f>
        <v>2064610.9999999995</v>
      </c>
      <c r="L11" s="67">
        <f>RES_hhdet_num!L$88</f>
        <v>2327454.9999999995</v>
      </c>
      <c r="M11" s="67">
        <f>RES_hhdet_num!M$88</f>
        <v>2455711.9999999977</v>
      </c>
      <c r="N11" s="67">
        <f>RES_hhdet_num!N$88</f>
        <v>2645394.9999999995</v>
      </c>
      <c r="O11" s="67">
        <f>RES_hhdet_num!O$88</f>
        <v>2827375</v>
      </c>
      <c r="P11" s="67">
        <f>RES_hhdet_num!P$88</f>
        <v>2926004.9999999986</v>
      </c>
      <c r="Q11" s="67">
        <f>RES_hhdet_num!Q$88</f>
        <v>3011818.9999999995</v>
      </c>
    </row>
    <row r="12" spans="1:17" ht="12" customHeight="1" x14ac:dyDescent="0.25">
      <c r="A12" s="23" t="s">
        <v>155</v>
      </c>
      <c r="B12" s="67">
        <f>RES_hhdet_num!B$89</f>
        <v>25831</v>
      </c>
      <c r="C12" s="67">
        <f>RES_hhdet_num!C$89</f>
        <v>26209</v>
      </c>
      <c r="D12" s="67">
        <f>RES_hhdet_num!D$89</f>
        <v>26496</v>
      </c>
      <c r="E12" s="67">
        <f>RES_hhdet_num!E$89</f>
        <v>29555</v>
      </c>
      <c r="F12" s="67">
        <f>RES_hhdet_num!F$89</f>
        <v>30961</v>
      </c>
      <c r="G12" s="67">
        <f>RES_hhdet_num!G$89</f>
        <v>32833.999999999985</v>
      </c>
      <c r="H12" s="67">
        <f>RES_hhdet_num!H$89</f>
        <v>44330.999999999993</v>
      </c>
      <c r="I12" s="67">
        <f>RES_hhdet_num!I$89</f>
        <v>61075.999999999993</v>
      </c>
      <c r="J12" s="67">
        <f>RES_hhdet_num!J$89</f>
        <v>75983</v>
      </c>
      <c r="K12" s="67">
        <f>RES_hhdet_num!K$89</f>
        <v>95086</v>
      </c>
      <c r="L12" s="67">
        <f>RES_hhdet_num!L$89</f>
        <v>118054.99999999999</v>
      </c>
      <c r="M12" s="67">
        <f>RES_hhdet_num!M$89</f>
        <v>151274.99999999991</v>
      </c>
      <c r="N12" s="67">
        <f>RES_hhdet_num!N$89</f>
        <v>162819.99999999997</v>
      </c>
      <c r="O12" s="67">
        <f>RES_hhdet_num!O$89</f>
        <v>177463.99999999997</v>
      </c>
      <c r="P12" s="67">
        <f>RES_hhdet_num!P$89</f>
        <v>197038.99999999991</v>
      </c>
      <c r="Q12" s="67">
        <f>RES_hhdet_num!Q$89</f>
        <v>209634.99999999991</v>
      </c>
    </row>
    <row r="13" spans="1:17" ht="12" customHeight="1" x14ac:dyDescent="0.25">
      <c r="A13" s="23" t="s">
        <v>144</v>
      </c>
      <c r="B13" s="67">
        <f>RES_hhdet_num!B$92</f>
        <v>1556159</v>
      </c>
      <c r="C13" s="67">
        <f>RES_hhdet_num!C$92</f>
        <v>1563885.9999999998</v>
      </c>
      <c r="D13" s="67">
        <f>RES_hhdet_num!D$92</f>
        <v>1540681.0000000005</v>
      </c>
      <c r="E13" s="67">
        <f>RES_hhdet_num!E$92</f>
        <v>1526108</v>
      </c>
      <c r="F13" s="67">
        <f>RES_hhdet_num!F$92</f>
        <v>1524861.0000000002</v>
      </c>
      <c r="G13" s="67">
        <f>RES_hhdet_num!G$92</f>
        <v>1411304.9999999998</v>
      </c>
      <c r="H13" s="67">
        <f>RES_hhdet_num!H$92</f>
        <v>1244904</v>
      </c>
      <c r="I13" s="67">
        <f>RES_hhdet_num!I$92</f>
        <v>1155158.9999999998</v>
      </c>
      <c r="J13" s="67">
        <f>RES_hhdet_num!J$92</f>
        <v>1032965.0000000002</v>
      </c>
      <c r="K13" s="67">
        <f>RES_hhdet_num!K$92</f>
        <v>996716.99999999988</v>
      </c>
      <c r="L13" s="67">
        <f>RES_hhdet_num!L$92</f>
        <v>986886.00000000012</v>
      </c>
      <c r="M13" s="67">
        <f>RES_hhdet_num!M$92</f>
        <v>829119.99999999942</v>
      </c>
      <c r="N13" s="67">
        <f>RES_hhdet_num!N$92</f>
        <v>706234.99999999977</v>
      </c>
      <c r="O13" s="67">
        <f>RES_hhdet_num!O$92</f>
        <v>696430.99999999965</v>
      </c>
      <c r="P13" s="67">
        <f>RES_hhdet_num!P$92</f>
        <v>550889</v>
      </c>
      <c r="Q13" s="67">
        <f>RES_hhdet_num!Q$92</f>
        <v>547792</v>
      </c>
    </row>
    <row r="14" spans="1:17" ht="12" customHeight="1" x14ac:dyDescent="0.25">
      <c r="A14" s="23" t="s">
        <v>143</v>
      </c>
      <c r="B14" s="67">
        <f>RES_hhdet_num!B$93</f>
        <v>28264</v>
      </c>
      <c r="C14" s="67">
        <f>RES_hhdet_num!C$93</f>
        <v>28297.999999999996</v>
      </c>
      <c r="D14" s="67">
        <f>RES_hhdet_num!D$93</f>
        <v>27765.000000000007</v>
      </c>
      <c r="E14" s="67">
        <f>RES_hhdet_num!E$93</f>
        <v>28323</v>
      </c>
      <c r="F14" s="67">
        <f>RES_hhdet_num!F$93</f>
        <v>29056.000000000004</v>
      </c>
      <c r="G14" s="67">
        <f>RES_hhdet_num!G$93</f>
        <v>27699.999999999996</v>
      </c>
      <c r="H14" s="67">
        <f>RES_hhdet_num!H$93</f>
        <v>32190.000000000007</v>
      </c>
      <c r="I14" s="67">
        <f>RES_hhdet_num!I$93</f>
        <v>37474.999999999978</v>
      </c>
      <c r="J14" s="67">
        <f>RES_hhdet_num!J$93</f>
        <v>41533.000000000007</v>
      </c>
      <c r="K14" s="67">
        <f>RES_hhdet_num!K$93</f>
        <v>45904</v>
      </c>
      <c r="L14" s="67">
        <f>RES_hhdet_num!L$93</f>
        <v>50057.999999999993</v>
      </c>
      <c r="M14" s="67">
        <f>RES_hhdet_num!M$93</f>
        <v>51074.999999999964</v>
      </c>
      <c r="N14" s="67">
        <f>RES_hhdet_num!N$93</f>
        <v>43467.999999999993</v>
      </c>
      <c r="O14" s="67">
        <f>RES_hhdet_num!O$93</f>
        <v>43711.999999999978</v>
      </c>
      <c r="P14" s="67">
        <f>RES_hhdet_num!P$93</f>
        <v>37096.999999999985</v>
      </c>
      <c r="Q14" s="67">
        <f>RES_hhdet_num!Q$93</f>
        <v>38127.999999999993</v>
      </c>
    </row>
    <row r="15" spans="1:17" ht="12" customHeight="1" x14ac:dyDescent="0.25">
      <c r="A15" s="23" t="s">
        <v>142</v>
      </c>
      <c r="B15" s="67">
        <f>RES_hhdet_num!B$96</f>
        <v>1700196</v>
      </c>
      <c r="C15" s="67">
        <f>RES_hhdet_num!C$96</f>
        <v>1476648</v>
      </c>
      <c r="D15" s="67">
        <f>RES_hhdet_num!D$96</f>
        <v>1475579</v>
      </c>
      <c r="E15" s="67">
        <f>RES_hhdet_num!E$96</f>
        <v>1363184.9999999998</v>
      </c>
      <c r="F15" s="67">
        <f>RES_hhdet_num!F$96</f>
        <v>1304938</v>
      </c>
      <c r="G15" s="67">
        <f>RES_hhdet_num!G$96</f>
        <v>1334955</v>
      </c>
      <c r="H15" s="67">
        <f>RES_hhdet_num!H$96</f>
        <v>1307212</v>
      </c>
      <c r="I15" s="67">
        <f>RES_hhdet_num!I$96</f>
        <v>1518882.9999999991</v>
      </c>
      <c r="J15" s="67">
        <f>RES_hhdet_num!J$96</f>
        <v>1609610</v>
      </c>
      <c r="K15" s="67">
        <f>RES_hhdet_num!K$96</f>
        <v>1708174.9999999998</v>
      </c>
      <c r="L15" s="67">
        <f>RES_hhdet_num!L$96</f>
        <v>2061166</v>
      </c>
      <c r="M15" s="67">
        <f>RES_hhdet_num!M$96</f>
        <v>2096684.9999999995</v>
      </c>
      <c r="N15" s="67">
        <f>RES_hhdet_num!N$96</f>
        <v>2412361</v>
      </c>
      <c r="O15" s="67">
        <f>RES_hhdet_num!O$96</f>
        <v>2598006</v>
      </c>
      <c r="P15" s="67">
        <f>RES_hhdet_num!P$96</f>
        <v>2759772.9999999995</v>
      </c>
      <c r="Q15" s="67">
        <f>RES_hhdet_num!Q$96</f>
        <v>2827324.9999999991</v>
      </c>
    </row>
    <row r="16" spans="1:17" ht="12" customHeight="1" x14ac:dyDescent="0.25">
      <c r="A16" s="23" t="s">
        <v>141</v>
      </c>
      <c r="B16" s="67">
        <f>RES_hhdet_num!B$97</f>
        <v>30880</v>
      </c>
      <c r="C16" s="67">
        <f>RES_hhdet_num!C$97</f>
        <v>26719</v>
      </c>
      <c r="D16" s="67">
        <f>RES_hhdet_num!D$97</f>
        <v>26592.000000000007</v>
      </c>
      <c r="E16" s="67">
        <f>RES_hhdet_num!E$97</f>
        <v>25299</v>
      </c>
      <c r="F16" s="67">
        <f>RES_hhdet_num!F$97</f>
        <v>24865</v>
      </c>
      <c r="G16" s="67">
        <f>RES_hhdet_num!G$97</f>
        <v>26201.999999999989</v>
      </c>
      <c r="H16" s="67">
        <f>RES_hhdet_num!H$97</f>
        <v>33800.999999999993</v>
      </c>
      <c r="I16" s="67">
        <f>RES_hhdet_num!I$97</f>
        <v>49274.999999999993</v>
      </c>
      <c r="J16" s="67">
        <f>RES_hhdet_num!J$97</f>
        <v>64718.000000000015</v>
      </c>
      <c r="K16" s="67">
        <f>RES_hhdet_num!K$97</f>
        <v>78670.999999999985</v>
      </c>
      <c r="L16" s="67">
        <f>RES_hhdet_num!L$97</f>
        <v>104547.99999999999</v>
      </c>
      <c r="M16" s="67">
        <f>RES_hhdet_num!M$97</f>
        <v>129158.99999999993</v>
      </c>
      <c r="N16" s="67">
        <f>RES_hhdet_num!N$97</f>
        <v>148476.99999999997</v>
      </c>
      <c r="O16" s="67">
        <f>RES_hhdet_num!O$97</f>
        <v>163066.99999999997</v>
      </c>
      <c r="P16" s="67">
        <f>RES_hhdet_num!P$97</f>
        <v>185844.99999999988</v>
      </c>
      <c r="Q16" s="67">
        <f>RES_hhdet_num!Q$97</f>
        <v>196792.99999999991</v>
      </c>
    </row>
    <row r="17" spans="1:17" ht="12" customHeight="1" x14ac:dyDescent="0.25">
      <c r="A17" s="146" t="s">
        <v>62</v>
      </c>
      <c r="B17" s="145"/>
      <c r="C17" s="145"/>
      <c r="D17" s="145"/>
      <c r="E17" s="145"/>
      <c r="F17" s="145"/>
      <c r="G17" s="145"/>
      <c r="H17" s="145"/>
      <c r="I17" s="145"/>
      <c r="J17" s="145"/>
      <c r="K17" s="145"/>
      <c r="L17" s="145"/>
      <c r="M17" s="145"/>
      <c r="N17" s="145"/>
      <c r="O17" s="145"/>
      <c r="P17" s="145"/>
      <c r="Q17" s="145"/>
    </row>
    <row r="18" spans="1:17" ht="12" customHeight="1" x14ac:dyDescent="0.25">
      <c r="A18" s="23" t="s">
        <v>55</v>
      </c>
      <c r="B18" s="67">
        <f>RES_hhdet_num!B$101</f>
        <v>0</v>
      </c>
      <c r="C18" s="67">
        <f>RES_hhdet_num!C$101</f>
        <v>0</v>
      </c>
      <c r="D18" s="67">
        <f>RES_hhdet_num!D$101</f>
        <v>0</v>
      </c>
      <c r="E18" s="67">
        <f>RES_hhdet_num!E$101</f>
        <v>0</v>
      </c>
      <c r="F18" s="67">
        <f>RES_hhdet_num!F$101</f>
        <v>0</v>
      </c>
      <c r="G18" s="67">
        <f>RES_hhdet_num!G$101</f>
        <v>0</v>
      </c>
      <c r="H18" s="67">
        <f>RES_hhdet_num!H$101</f>
        <v>0</v>
      </c>
      <c r="I18" s="67">
        <f>RES_hhdet_num!I$101</f>
        <v>0</v>
      </c>
      <c r="J18" s="67">
        <f>RES_hhdet_num!J$101</f>
        <v>0</v>
      </c>
      <c r="K18" s="67">
        <f>RES_hhdet_num!K$101</f>
        <v>0</v>
      </c>
      <c r="L18" s="67">
        <f>RES_hhdet_num!L$101</f>
        <v>0</v>
      </c>
      <c r="M18" s="67">
        <f>RES_hhdet_num!M$101</f>
        <v>0</v>
      </c>
      <c r="N18" s="67">
        <f>RES_hhdet_num!N$101</f>
        <v>0</v>
      </c>
      <c r="O18" s="67">
        <f>RES_hhdet_num!O$101</f>
        <v>0</v>
      </c>
      <c r="P18" s="67">
        <f>RES_hhdet_num!P$101</f>
        <v>0</v>
      </c>
      <c r="Q18" s="67">
        <f>RES_hhdet_num!Q$101</f>
        <v>0</v>
      </c>
    </row>
    <row r="19" spans="1:17" ht="12" customHeight="1" x14ac:dyDescent="0.25">
      <c r="A19" s="23" t="s">
        <v>57</v>
      </c>
      <c r="B19" s="67">
        <f>RES_hhdet_num!B$102</f>
        <v>1327001</v>
      </c>
      <c r="C19" s="67">
        <f>RES_hhdet_num!C$102</f>
        <v>1228164</v>
      </c>
      <c r="D19" s="67">
        <f>RES_hhdet_num!D$102</f>
        <v>1206125</v>
      </c>
      <c r="E19" s="67">
        <f>RES_hhdet_num!E$102</f>
        <v>1174035</v>
      </c>
      <c r="F19" s="67">
        <f>RES_hhdet_num!F$102</f>
        <v>1165672.0000000002</v>
      </c>
      <c r="G19" s="67">
        <f>RES_hhdet_num!G$102</f>
        <v>1140803</v>
      </c>
      <c r="H19" s="67">
        <f>RES_hhdet_num!H$102</f>
        <v>1050858.9999999995</v>
      </c>
      <c r="I19" s="67">
        <f>RES_hhdet_num!I$102</f>
        <v>1085362.9999999998</v>
      </c>
      <c r="J19" s="67">
        <f>RES_hhdet_num!J$102</f>
        <v>1068679.9999999998</v>
      </c>
      <c r="K19" s="67">
        <f>RES_hhdet_num!K$102</f>
        <v>1146035.9999999998</v>
      </c>
      <c r="L19" s="67">
        <f>RES_hhdet_num!L$102</f>
        <v>1223114</v>
      </c>
      <c r="M19" s="67">
        <f>RES_hhdet_num!M$102</f>
        <v>1177082.9999999991</v>
      </c>
      <c r="N19" s="67">
        <f>RES_hhdet_num!N$102</f>
        <v>1229608.9999999995</v>
      </c>
      <c r="O19" s="67">
        <f>RES_hhdet_num!O$102</f>
        <v>1252441</v>
      </c>
      <c r="P19" s="67">
        <f>RES_hhdet_num!P$102</f>
        <v>1099471</v>
      </c>
      <c r="Q19" s="67">
        <f>RES_hhdet_num!Q$102</f>
        <v>1125292.9999999993</v>
      </c>
    </row>
    <row r="20" spans="1:17" ht="12" customHeight="1" x14ac:dyDescent="0.25">
      <c r="A20" s="29" t="s">
        <v>140</v>
      </c>
      <c r="B20" s="83">
        <f>RES_hhdet_num!B$103</f>
        <v>3436537</v>
      </c>
      <c r="C20" s="83">
        <f>RES_hhdet_num!C$103</f>
        <v>3342078</v>
      </c>
      <c r="D20" s="83">
        <f>RES_hhdet_num!D$103</f>
        <v>3361262.0000000005</v>
      </c>
      <c r="E20" s="83">
        <f>RES_hhdet_num!E$103</f>
        <v>3390913</v>
      </c>
      <c r="F20" s="83">
        <f>RES_hhdet_num!F$103</f>
        <v>3373842</v>
      </c>
      <c r="G20" s="83">
        <f>RES_hhdet_num!G$103</f>
        <v>3365056.0000000005</v>
      </c>
      <c r="H20" s="83">
        <f>RES_hhdet_num!H$103</f>
        <v>3326020.9999999995</v>
      </c>
      <c r="I20" s="83">
        <f>RES_hhdet_num!I$103</f>
        <v>3619146</v>
      </c>
      <c r="J20" s="83">
        <f>RES_hhdet_num!J$103</f>
        <v>3645898.0000000009</v>
      </c>
      <c r="K20" s="83">
        <f>RES_hhdet_num!K$103</f>
        <v>3843128.0000000005</v>
      </c>
      <c r="L20" s="83">
        <f>RES_hhdet_num!L$103</f>
        <v>4425054</v>
      </c>
      <c r="M20" s="83">
        <f>RES_hhdet_num!M$103</f>
        <v>4535942.9999999981</v>
      </c>
      <c r="N20" s="83">
        <f>RES_hhdet_num!N$103</f>
        <v>4889147.0000000009</v>
      </c>
      <c r="O20" s="83">
        <f>RES_hhdet_num!O$103</f>
        <v>5253614.0000000009</v>
      </c>
      <c r="P20" s="83">
        <f>RES_hhdet_num!P$103</f>
        <v>5557176.9999999981</v>
      </c>
      <c r="Q20" s="83">
        <f>RES_hhdet_num!Q$103</f>
        <v>5706199</v>
      </c>
    </row>
    <row r="22" spans="1:17" ht="12" customHeight="1" x14ac:dyDescent="0.25">
      <c r="A22" s="152" t="s">
        <v>23</v>
      </c>
      <c r="B22" s="151"/>
      <c r="C22" s="151"/>
      <c r="D22" s="151"/>
      <c r="E22" s="151"/>
      <c r="F22" s="151"/>
      <c r="G22" s="151"/>
      <c r="H22" s="151"/>
      <c r="I22" s="151"/>
      <c r="J22" s="151"/>
      <c r="K22" s="151"/>
      <c r="L22" s="151"/>
      <c r="M22" s="151"/>
      <c r="N22" s="151"/>
      <c r="O22" s="151"/>
      <c r="P22" s="151"/>
      <c r="Q22" s="151"/>
    </row>
    <row r="23" spans="1:17" ht="12" customHeight="1" x14ac:dyDescent="0.25">
      <c r="A23" s="150" t="s">
        <v>65</v>
      </c>
      <c r="B23" s="149"/>
      <c r="C23" s="149"/>
      <c r="D23" s="149"/>
      <c r="E23" s="149"/>
      <c r="F23" s="149"/>
      <c r="G23" s="149"/>
      <c r="H23" s="149"/>
      <c r="I23" s="149"/>
      <c r="J23" s="149"/>
      <c r="K23" s="149"/>
      <c r="L23" s="149"/>
      <c r="M23" s="149"/>
      <c r="N23" s="149"/>
      <c r="O23" s="149"/>
      <c r="P23" s="149"/>
      <c r="Q23" s="149"/>
    </row>
    <row r="24" spans="1:17" ht="12" customHeight="1" x14ac:dyDescent="0.25">
      <c r="A24" s="23" t="s">
        <v>157</v>
      </c>
      <c r="B24" s="67"/>
      <c r="C24" s="67">
        <f>B7+C41-C7</f>
        <v>297721.125</v>
      </c>
      <c r="D24" s="67">
        <f t="shared" ref="D24:Q24" si="0">C7+D41-D7</f>
        <v>297721.125</v>
      </c>
      <c r="E24" s="67">
        <f t="shared" si="0"/>
        <v>297721.125</v>
      </c>
      <c r="F24" s="67">
        <f t="shared" si="0"/>
        <v>297721.125</v>
      </c>
      <c r="G24" s="67">
        <f t="shared" si="0"/>
        <v>297721.125</v>
      </c>
      <c r="H24" s="67">
        <f t="shared" si="0"/>
        <v>297721.125</v>
      </c>
      <c r="I24" s="67">
        <f t="shared" si="0"/>
        <v>297721.12500000093</v>
      </c>
      <c r="J24" s="67">
        <f t="shared" si="0"/>
        <v>297721.12499999907</v>
      </c>
      <c r="K24" s="67">
        <f t="shared" si="0"/>
        <v>297721.12500000093</v>
      </c>
      <c r="L24" s="67">
        <f t="shared" si="0"/>
        <v>297721.12499999907</v>
      </c>
      <c r="M24" s="67">
        <f t="shared" si="0"/>
        <v>297721.12500000373</v>
      </c>
      <c r="N24" s="67">
        <f t="shared" si="0"/>
        <v>297721.12499999721</v>
      </c>
      <c r="O24" s="67">
        <f t="shared" si="0"/>
        <v>297721.12499999907</v>
      </c>
      <c r="P24" s="67">
        <f t="shared" si="0"/>
        <v>297721.12500000186</v>
      </c>
      <c r="Q24" s="67">
        <f t="shared" si="0"/>
        <v>297721.125</v>
      </c>
    </row>
    <row r="25" spans="1:17" ht="12" customHeight="1" x14ac:dyDescent="0.25">
      <c r="A25" s="146" t="s">
        <v>112</v>
      </c>
      <c r="B25" s="145"/>
      <c r="C25" s="145"/>
      <c r="D25" s="145"/>
      <c r="E25" s="145"/>
      <c r="F25" s="145"/>
      <c r="G25" s="145"/>
      <c r="H25" s="145"/>
      <c r="I25" s="145"/>
      <c r="J25" s="145"/>
      <c r="K25" s="145"/>
      <c r="L25" s="145"/>
      <c r="M25" s="145"/>
      <c r="N25" s="145"/>
      <c r="O25" s="145"/>
      <c r="P25" s="145"/>
      <c r="Q25" s="145"/>
    </row>
    <row r="26" spans="1:17" ht="12" customHeight="1" x14ac:dyDescent="0.25">
      <c r="A26" s="23" t="s">
        <v>60</v>
      </c>
      <c r="B26" s="67"/>
      <c r="C26" s="67">
        <f>B9+C43-C9</f>
        <v>8868</v>
      </c>
      <c r="D26" s="67">
        <f t="shared" ref="D26:Q26" si="1">C9+D43-D9</f>
        <v>7433</v>
      </c>
      <c r="E26" s="67">
        <f t="shared" si="1"/>
        <v>6998</v>
      </c>
      <c r="F26" s="67">
        <f t="shared" si="1"/>
        <v>7738</v>
      </c>
      <c r="G26" s="67">
        <f t="shared" si="1"/>
        <v>7411.0000000000146</v>
      </c>
      <c r="H26" s="67">
        <f t="shared" si="1"/>
        <v>7164</v>
      </c>
      <c r="I26" s="67">
        <f t="shared" si="1"/>
        <v>7241</v>
      </c>
      <c r="J26" s="67">
        <f t="shared" si="1"/>
        <v>14971.999999999985</v>
      </c>
      <c r="K26" s="67">
        <f t="shared" si="1"/>
        <v>8869</v>
      </c>
      <c r="L26" s="67">
        <f t="shared" si="1"/>
        <v>11729.000000000015</v>
      </c>
      <c r="M26" s="67">
        <f t="shared" si="1"/>
        <v>9399.0000000000291</v>
      </c>
      <c r="N26" s="67">
        <f t="shared" si="1"/>
        <v>9374.9999999999709</v>
      </c>
      <c r="O26" s="67">
        <f t="shared" si="1"/>
        <v>11267.000000000029</v>
      </c>
      <c r="P26" s="67">
        <f t="shared" si="1"/>
        <v>6860.0000000000291</v>
      </c>
      <c r="Q26" s="67">
        <f t="shared" si="1"/>
        <v>16296.999999999971</v>
      </c>
    </row>
    <row r="27" spans="1:17" ht="12" customHeight="1" x14ac:dyDescent="0.25">
      <c r="A27" s="146" t="s">
        <v>63</v>
      </c>
      <c r="B27" s="145"/>
      <c r="C27" s="145"/>
      <c r="D27" s="145"/>
      <c r="E27" s="145"/>
      <c r="F27" s="145"/>
      <c r="G27" s="145"/>
      <c r="H27" s="145"/>
      <c r="I27" s="145"/>
      <c r="J27" s="145"/>
      <c r="K27" s="145"/>
      <c r="L27" s="145"/>
      <c r="M27" s="145"/>
      <c r="N27" s="145"/>
      <c r="O27" s="145"/>
      <c r="P27" s="145"/>
      <c r="Q27" s="145"/>
    </row>
    <row r="28" spans="1:17" ht="12" customHeight="1" x14ac:dyDescent="0.25">
      <c r="A28" s="23" t="s">
        <v>156</v>
      </c>
      <c r="B28" s="67"/>
      <c r="C28" s="67">
        <f t="shared" ref="C28:Q33" si="2">B11+C45-C11</f>
        <v>66666</v>
      </c>
      <c r="D28" s="67">
        <f t="shared" si="2"/>
        <v>70639.590827582637</v>
      </c>
      <c r="E28" s="67">
        <f t="shared" si="2"/>
        <v>66666</v>
      </c>
      <c r="F28" s="67">
        <f t="shared" si="2"/>
        <v>66666</v>
      </c>
      <c r="G28" s="67">
        <f t="shared" si="2"/>
        <v>66666</v>
      </c>
      <c r="H28" s="67">
        <f t="shared" si="2"/>
        <v>66666.000000000233</v>
      </c>
      <c r="I28" s="67">
        <f t="shared" si="2"/>
        <v>66666</v>
      </c>
      <c r="J28" s="67">
        <f t="shared" si="2"/>
        <v>87075.286604095483</v>
      </c>
      <c r="K28" s="67">
        <f t="shared" si="2"/>
        <v>66666</v>
      </c>
      <c r="L28" s="67">
        <f t="shared" si="2"/>
        <v>188286.60012353538</v>
      </c>
      <c r="M28" s="67">
        <f t="shared" si="2"/>
        <v>66666.000000001863</v>
      </c>
      <c r="N28" s="67">
        <f t="shared" si="2"/>
        <v>108412.77771038469</v>
      </c>
      <c r="O28" s="67">
        <f t="shared" si="2"/>
        <v>102837.66745010111</v>
      </c>
      <c r="P28" s="67">
        <f t="shared" si="2"/>
        <v>84126.052512563765</v>
      </c>
      <c r="Q28" s="67">
        <f t="shared" si="2"/>
        <v>140691.75518518873</v>
      </c>
    </row>
    <row r="29" spans="1:17" ht="12" customHeight="1" x14ac:dyDescent="0.25">
      <c r="A29" s="23" t="s">
        <v>155</v>
      </c>
      <c r="B29" s="67"/>
      <c r="C29" s="67">
        <f t="shared" si="2"/>
        <v>1210.5</v>
      </c>
      <c r="D29" s="67">
        <f t="shared" si="2"/>
        <v>1638.7239943668501</v>
      </c>
      <c r="E29" s="67">
        <f t="shared" si="2"/>
        <v>2099.9862689041038</v>
      </c>
      <c r="F29" s="67">
        <f t="shared" si="2"/>
        <v>1590.5870207194312</v>
      </c>
      <c r="G29" s="67">
        <f t="shared" si="2"/>
        <v>1620.4887885377102</v>
      </c>
      <c r="H29" s="67">
        <f t="shared" si="2"/>
        <v>1492.1031260621312</v>
      </c>
      <c r="I29" s="67">
        <f t="shared" si="2"/>
        <v>4159.1560338782219</v>
      </c>
      <c r="J29" s="67">
        <f t="shared" si="2"/>
        <v>1750.597339005777</v>
      </c>
      <c r="K29" s="67">
        <f t="shared" si="2"/>
        <v>4145.0618350781151</v>
      </c>
      <c r="L29" s="67">
        <f t="shared" si="2"/>
        <v>11818.969506265465</v>
      </c>
      <c r="M29" s="67">
        <f t="shared" si="2"/>
        <v>2729.2753763804212</v>
      </c>
      <c r="N29" s="67">
        <f t="shared" si="2"/>
        <v>4951.8429741265136</v>
      </c>
      <c r="O29" s="67">
        <f t="shared" si="2"/>
        <v>6915.4693551057717</v>
      </c>
      <c r="P29" s="67">
        <f t="shared" si="2"/>
        <v>2868.282176868699</v>
      </c>
      <c r="Q29" s="67">
        <f t="shared" si="2"/>
        <v>4042.369127431768</v>
      </c>
    </row>
    <row r="30" spans="1:17" ht="12" customHeight="1" x14ac:dyDescent="0.25">
      <c r="A30" s="23" t="s">
        <v>144</v>
      </c>
      <c r="B30" s="67"/>
      <c r="C30" s="67">
        <f t="shared" si="2"/>
        <v>173251.72256090422</v>
      </c>
      <c r="D30" s="67">
        <f t="shared" si="2"/>
        <v>145890</v>
      </c>
      <c r="E30" s="67">
        <f t="shared" si="2"/>
        <v>145890</v>
      </c>
      <c r="F30" s="67">
        <f t="shared" si="2"/>
        <v>145889.99999999977</v>
      </c>
      <c r="G30" s="67">
        <f t="shared" si="2"/>
        <v>174247.50291453814</v>
      </c>
      <c r="H30" s="67">
        <f t="shared" si="2"/>
        <v>194683.83788047335</v>
      </c>
      <c r="I30" s="67">
        <f t="shared" si="2"/>
        <v>189005.35539882933</v>
      </c>
      <c r="J30" s="67">
        <f t="shared" si="2"/>
        <v>161626.86095247348</v>
      </c>
      <c r="K30" s="67">
        <f t="shared" si="2"/>
        <v>167033.81201691518</v>
      </c>
      <c r="L30" s="67">
        <f t="shared" si="2"/>
        <v>207688.43524931988</v>
      </c>
      <c r="M30" s="67">
        <f t="shared" si="2"/>
        <v>206817.35864901147</v>
      </c>
      <c r="N30" s="67">
        <f t="shared" si="2"/>
        <v>203995.26088774961</v>
      </c>
      <c r="O30" s="67">
        <f t="shared" si="2"/>
        <v>178945.44274904684</v>
      </c>
      <c r="P30" s="67">
        <f t="shared" si="2"/>
        <v>145541.99999999965</v>
      </c>
      <c r="Q30" s="67">
        <f t="shared" si="2"/>
        <v>99260.355398829095</v>
      </c>
    </row>
    <row r="31" spans="1:17" ht="12" customHeight="1" x14ac:dyDescent="0.25">
      <c r="A31" s="23" t="s">
        <v>143</v>
      </c>
      <c r="B31" s="67"/>
      <c r="C31" s="67">
        <f t="shared" si="2"/>
        <v>3274.7501358976733</v>
      </c>
      <c r="D31" s="67">
        <f t="shared" si="2"/>
        <v>2649.75</v>
      </c>
      <c r="E31" s="67">
        <f t="shared" si="2"/>
        <v>2649.75</v>
      </c>
      <c r="F31" s="67">
        <f t="shared" si="2"/>
        <v>2649.75</v>
      </c>
      <c r="G31" s="67">
        <f t="shared" si="2"/>
        <v>2649.7500000000036</v>
      </c>
      <c r="H31" s="67">
        <f t="shared" si="2"/>
        <v>2649.75</v>
      </c>
      <c r="I31" s="67">
        <f t="shared" si="2"/>
        <v>2649.75</v>
      </c>
      <c r="J31" s="67">
        <f t="shared" si="2"/>
        <v>2649.7499999999854</v>
      </c>
      <c r="K31" s="67">
        <f t="shared" si="2"/>
        <v>3032.3402862834409</v>
      </c>
      <c r="L31" s="67">
        <f t="shared" si="2"/>
        <v>3763.3720206032231</v>
      </c>
      <c r="M31" s="67">
        <f t="shared" si="2"/>
        <v>3782.319361546346</v>
      </c>
      <c r="N31" s="67">
        <f t="shared" si="2"/>
        <v>12043.987651036441</v>
      </c>
      <c r="O31" s="67">
        <f t="shared" si="2"/>
        <v>3852.1722440137673</v>
      </c>
      <c r="P31" s="67">
        <f t="shared" si="2"/>
        <v>7799.6480173608434</v>
      </c>
      <c r="Q31" s="67">
        <f t="shared" si="2"/>
        <v>6378.0897296585681</v>
      </c>
    </row>
    <row r="32" spans="1:17" ht="12" customHeight="1" x14ac:dyDescent="0.25">
      <c r="A32" s="23" t="s">
        <v>142</v>
      </c>
      <c r="B32" s="67"/>
      <c r="C32" s="67">
        <f t="shared" si="2"/>
        <v>250506.29516769294</v>
      </c>
      <c r="D32" s="67">
        <f t="shared" si="2"/>
        <v>159393.75</v>
      </c>
      <c r="E32" s="67">
        <f t="shared" si="2"/>
        <v>217130.8105305403</v>
      </c>
      <c r="F32" s="67">
        <f t="shared" si="2"/>
        <v>172205.10729597486</v>
      </c>
      <c r="G32" s="67">
        <f t="shared" si="2"/>
        <v>159393.75000000047</v>
      </c>
      <c r="H32" s="67">
        <f t="shared" si="2"/>
        <v>164823.00306833978</v>
      </c>
      <c r="I32" s="67">
        <f t="shared" si="2"/>
        <v>159393.75000000023</v>
      </c>
      <c r="J32" s="67">
        <f t="shared" si="2"/>
        <v>159393.74999999953</v>
      </c>
      <c r="K32" s="67">
        <f t="shared" si="2"/>
        <v>186352.04516769294</v>
      </c>
      <c r="L32" s="67">
        <f t="shared" si="2"/>
        <v>294554.79164696019</v>
      </c>
      <c r="M32" s="67">
        <f t="shared" si="2"/>
        <v>264130.560530541</v>
      </c>
      <c r="N32" s="67">
        <f t="shared" si="2"/>
        <v>273351.85729597416</v>
      </c>
      <c r="O32" s="67">
        <f t="shared" si="2"/>
        <v>256450.69300425844</v>
      </c>
      <c r="P32" s="67">
        <f t="shared" si="2"/>
        <v>206764.11249495484</v>
      </c>
      <c r="Q32" s="67">
        <f t="shared" si="2"/>
        <v>409120.18525814684</v>
      </c>
    </row>
    <row r="33" spans="1:17" ht="12" customHeight="1" x14ac:dyDescent="0.25">
      <c r="A33" s="23" t="s">
        <v>141</v>
      </c>
      <c r="B33" s="67"/>
      <c r="C33" s="67">
        <f t="shared" si="2"/>
        <v>4648.7930885258938</v>
      </c>
      <c r="D33" s="67">
        <f t="shared" si="2"/>
        <v>2894.9999999999964</v>
      </c>
      <c r="E33" s="67">
        <f t="shared" si="2"/>
        <v>3240.3816336847522</v>
      </c>
      <c r="F33" s="67">
        <f t="shared" si="2"/>
        <v>2895</v>
      </c>
      <c r="G33" s="67">
        <f t="shared" si="2"/>
        <v>2895.0000000000146</v>
      </c>
      <c r="H33" s="67">
        <f t="shared" si="2"/>
        <v>2895</v>
      </c>
      <c r="I33" s="67">
        <f t="shared" si="2"/>
        <v>6271.9873693539339</v>
      </c>
      <c r="J33" s="67">
        <f t="shared" si="2"/>
        <v>3952.877771801257</v>
      </c>
      <c r="K33" s="67">
        <f t="shared" si="2"/>
        <v>4523.7099797934061</v>
      </c>
      <c r="L33" s="67">
        <f t="shared" si="2"/>
        <v>7235.0753719060594</v>
      </c>
      <c r="M33" s="67">
        <f t="shared" si="2"/>
        <v>1931.4559419259749</v>
      </c>
      <c r="N33" s="67">
        <f t="shared" si="2"/>
        <v>7689.5090728103823</v>
      </c>
      <c r="O33" s="67">
        <f t="shared" si="2"/>
        <v>10128.039585278661</v>
      </c>
      <c r="P33" s="67">
        <f t="shared" si="2"/>
        <v>8021.1519928444468</v>
      </c>
      <c r="Q33" s="67">
        <f t="shared" si="2"/>
        <v>11144.675381531357</v>
      </c>
    </row>
    <row r="34" spans="1:17" ht="12" customHeight="1" x14ac:dyDescent="0.25">
      <c r="A34" s="146" t="s">
        <v>62</v>
      </c>
      <c r="B34" s="145"/>
      <c r="C34" s="145"/>
      <c r="D34" s="145"/>
      <c r="E34" s="145"/>
      <c r="F34" s="145"/>
      <c r="G34" s="145"/>
      <c r="H34" s="145"/>
      <c r="I34" s="145"/>
      <c r="J34" s="145"/>
      <c r="K34" s="145"/>
      <c r="L34" s="145"/>
      <c r="M34" s="145"/>
      <c r="N34" s="145"/>
      <c r="O34" s="145"/>
      <c r="P34" s="145"/>
      <c r="Q34" s="145"/>
    </row>
    <row r="35" spans="1:17" ht="12" customHeight="1" x14ac:dyDescent="0.25">
      <c r="A35" s="23" t="s">
        <v>55</v>
      </c>
      <c r="B35" s="67"/>
      <c r="C35" s="67">
        <f t="shared" ref="C35:Q37" si="3">B18+C52-C18</f>
        <v>0</v>
      </c>
      <c r="D35" s="67">
        <f t="shared" si="3"/>
        <v>0</v>
      </c>
      <c r="E35" s="67">
        <f t="shared" si="3"/>
        <v>0</v>
      </c>
      <c r="F35" s="67">
        <f t="shared" si="3"/>
        <v>0</v>
      </c>
      <c r="G35" s="67">
        <f t="shared" si="3"/>
        <v>0</v>
      </c>
      <c r="H35" s="67">
        <f t="shared" si="3"/>
        <v>0</v>
      </c>
      <c r="I35" s="67">
        <f t="shared" si="3"/>
        <v>0</v>
      </c>
      <c r="J35" s="67">
        <f t="shared" si="3"/>
        <v>0</v>
      </c>
      <c r="K35" s="67">
        <f t="shared" si="3"/>
        <v>0</v>
      </c>
      <c r="L35" s="67">
        <f t="shared" si="3"/>
        <v>0</v>
      </c>
      <c r="M35" s="67">
        <f t="shared" si="3"/>
        <v>0</v>
      </c>
      <c r="N35" s="67">
        <f t="shared" si="3"/>
        <v>0</v>
      </c>
      <c r="O35" s="67">
        <f t="shared" si="3"/>
        <v>0</v>
      </c>
      <c r="P35" s="67">
        <f t="shared" si="3"/>
        <v>0</v>
      </c>
      <c r="Q35" s="67">
        <f t="shared" si="3"/>
        <v>0</v>
      </c>
    </row>
    <row r="36" spans="1:17" ht="12" customHeight="1" x14ac:dyDescent="0.25">
      <c r="A36" s="23" t="s">
        <v>57</v>
      </c>
      <c r="B36" s="67"/>
      <c r="C36" s="67">
        <f t="shared" si="3"/>
        <v>149270.29015785549</v>
      </c>
      <c r="D36" s="67">
        <f t="shared" si="3"/>
        <v>141011.08484214451</v>
      </c>
      <c r="E36" s="67">
        <f t="shared" si="3"/>
        <v>179867.53979665041</v>
      </c>
      <c r="F36" s="67">
        <f t="shared" si="3"/>
        <v>199000.66397816688</v>
      </c>
      <c r="G36" s="67">
        <f t="shared" si="3"/>
        <v>218932.7391785006</v>
      </c>
      <c r="H36" s="67">
        <f t="shared" si="3"/>
        <v>232658.83544472698</v>
      </c>
      <c r="I36" s="67">
        <f t="shared" si="3"/>
        <v>200619.0077939292</v>
      </c>
      <c r="J36" s="67">
        <f t="shared" si="3"/>
        <v>281582.03601558972</v>
      </c>
      <c r="K36" s="67">
        <f t="shared" si="3"/>
        <v>288018.14230565145</v>
      </c>
      <c r="L36" s="67">
        <f t="shared" si="3"/>
        <v>411149.84951636847</v>
      </c>
      <c r="M36" s="67">
        <f t="shared" si="3"/>
        <v>553844.58391977008</v>
      </c>
      <c r="N36" s="67">
        <f t="shared" si="3"/>
        <v>560423.64416662464</v>
      </c>
      <c r="O36" s="67">
        <f t="shared" si="3"/>
        <v>667352.91277905833</v>
      </c>
      <c r="P36" s="67">
        <f t="shared" si="3"/>
        <v>736302.15216952562</v>
      </c>
      <c r="Q36" s="67">
        <f t="shared" si="3"/>
        <v>801749.87500000023</v>
      </c>
    </row>
    <row r="37" spans="1:17" ht="12" customHeight="1" x14ac:dyDescent="0.25">
      <c r="A37" s="29" t="s">
        <v>140</v>
      </c>
      <c r="B37" s="83"/>
      <c r="C37" s="83">
        <f t="shared" si="3"/>
        <v>341746.83484214451</v>
      </c>
      <c r="D37" s="83">
        <f t="shared" si="3"/>
        <v>322175.24999999953</v>
      </c>
      <c r="E37" s="83">
        <f t="shared" si="3"/>
        <v>322175.25000000047</v>
      </c>
      <c r="F37" s="83">
        <f t="shared" si="3"/>
        <v>322175.25</v>
      </c>
      <c r="G37" s="83">
        <f t="shared" si="3"/>
        <v>322175.24999999953</v>
      </c>
      <c r="H37" s="83">
        <f t="shared" si="3"/>
        <v>322175.25000000047</v>
      </c>
      <c r="I37" s="83">
        <f t="shared" si="3"/>
        <v>322175.25</v>
      </c>
      <c r="J37" s="83">
        <f t="shared" si="3"/>
        <v>322175.24999999907</v>
      </c>
      <c r="K37" s="83">
        <f t="shared" si="3"/>
        <v>409995.54015785595</v>
      </c>
      <c r="L37" s="83">
        <f t="shared" si="3"/>
        <v>578184.92004549503</v>
      </c>
      <c r="M37" s="83">
        <f t="shared" si="3"/>
        <v>598324.25081848539</v>
      </c>
      <c r="N37" s="83">
        <f t="shared" si="3"/>
        <v>574530.29979966395</v>
      </c>
      <c r="O37" s="83">
        <f t="shared" si="3"/>
        <v>572515.27873377409</v>
      </c>
      <c r="P37" s="83">
        <f t="shared" si="3"/>
        <v>453400.22982032504</v>
      </c>
      <c r="Q37" s="83">
        <f t="shared" si="3"/>
        <v>583401.01238833647</v>
      </c>
    </row>
    <row r="39" spans="1:17" ht="12" customHeight="1" x14ac:dyDescent="0.25">
      <c r="A39" s="152" t="s">
        <v>22</v>
      </c>
      <c r="B39" s="151"/>
      <c r="C39" s="151"/>
      <c r="D39" s="151"/>
      <c r="E39" s="151"/>
      <c r="F39" s="151"/>
      <c r="G39" s="151"/>
      <c r="H39" s="151"/>
      <c r="I39" s="151"/>
      <c r="J39" s="151"/>
      <c r="K39" s="151"/>
      <c r="L39" s="151"/>
      <c r="M39" s="151"/>
      <c r="N39" s="151"/>
      <c r="O39" s="151"/>
      <c r="P39" s="151"/>
      <c r="Q39" s="151"/>
    </row>
    <row r="40" spans="1:17" ht="12" customHeight="1" x14ac:dyDescent="0.25">
      <c r="A40" s="150" t="s">
        <v>65</v>
      </c>
      <c r="B40" s="149"/>
      <c r="C40" s="149"/>
      <c r="D40" s="149"/>
      <c r="E40" s="149"/>
      <c r="F40" s="149"/>
      <c r="G40" s="149"/>
      <c r="H40" s="149"/>
      <c r="I40" s="149"/>
      <c r="J40" s="149"/>
      <c r="K40" s="149"/>
      <c r="L40" s="149"/>
      <c r="M40" s="149"/>
      <c r="N40" s="149"/>
      <c r="O40" s="149"/>
      <c r="P40" s="149"/>
      <c r="Q40" s="149"/>
    </row>
    <row r="41" spans="1:17" ht="12" customHeight="1" x14ac:dyDescent="0.25">
      <c r="A41" s="23" t="s">
        <v>157</v>
      </c>
      <c r="B41" s="67"/>
      <c r="C41" s="67">
        <f>RES_hhdet_in!C$83</f>
        <v>104425.125</v>
      </c>
      <c r="D41" s="67">
        <f>RES_hhdet_in!D$83</f>
        <v>294866.125</v>
      </c>
      <c r="E41" s="67">
        <f>RES_hhdet_in!E$83</f>
        <v>295282.125</v>
      </c>
      <c r="F41" s="67">
        <f>RES_hhdet_in!F$83</f>
        <v>272287.12499999994</v>
      </c>
      <c r="G41" s="67">
        <f>RES_hhdet_in!G$83</f>
        <v>264066.125</v>
      </c>
      <c r="H41" s="67">
        <f>RES_hhdet_in!H$83</f>
        <v>168742.125</v>
      </c>
      <c r="I41" s="67">
        <f>RES_hhdet_in!I$83</f>
        <v>625350.125</v>
      </c>
      <c r="J41" s="67">
        <f>RES_hhdet_in!J$83</f>
        <v>307790.12499999994</v>
      </c>
      <c r="K41" s="67">
        <f>RES_hhdet_in!K$83</f>
        <v>572307.12500000012</v>
      </c>
      <c r="L41" s="67">
        <f>RES_hhdet_in!L$83</f>
        <v>956725.125</v>
      </c>
      <c r="M41" s="67">
        <f>RES_hhdet_in!M$83</f>
        <v>362579.12500000006</v>
      </c>
      <c r="N41" s="67">
        <f>RES_hhdet_in!N$83</f>
        <v>703451.125</v>
      </c>
      <c r="O41" s="67">
        <f>RES_hhdet_in!O$83</f>
        <v>685020.12500000012</v>
      </c>
      <c r="P41" s="67">
        <f>RES_hhdet_in!P$83</f>
        <v>448314.125</v>
      </c>
      <c r="Q41" s="67">
        <f>RES_hhdet_in!Q$83</f>
        <v>472565.125</v>
      </c>
    </row>
    <row r="42" spans="1:17" ht="12" customHeight="1" x14ac:dyDescent="0.25">
      <c r="A42" s="146" t="s">
        <v>112</v>
      </c>
      <c r="B42" s="145"/>
      <c r="C42" s="145"/>
      <c r="D42" s="145"/>
      <c r="E42" s="145"/>
      <c r="F42" s="145"/>
      <c r="G42" s="145"/>
      <c r="H42" s="145"/>
      <c r="I42" s="145"/>
      <c r="J42" s="145"/>
      <c r="K42" s="145"/>
      <c r="L42" s="145"/>
      <c r="M42" s="145"/>
      <c r="N42" s="145"/>
      <c r="O42" s="145"/>
      <c r="P42" s="145"/>
      <c r="Q42" s="145"/>
    </row>
    <row r="43" spans="1:17" ht="12" customHeight="1" x14ac:dyDescent="0.25">
      <c r="A43" s="23" t="s">
        <v>60</v>
      </c>
      <c r="B43" s="67"/>
      <c r="C43" s="67">
        <f>RES_hhdet_in!C$86</f>
        <v>7868</v>
      </c>
      <c r="D43" s="67">
        <f>RES_hhdet_in!D$86</f>
        <v>11347</v>
      </c>
      <c r="E43" s="67">
        <f>RES_hhdet_in!E$86</f>
        <v>7767</v>
      </c>
      <c r="F43" s="67">
        <f>RES_hhdet_in!F$86</f>
        <v>9375</v>
      </c>
      <c r="G43" s="67">
        <f>RES_hhdet_in!G$86</f>
        <v>11267</v>
      </c>
      <c r="H43" s="67">
        <f>RES_hhdet_in!H$86</f>
        <v>6860</v>
      </c>
      <c r="I43" s="67">
        <f>RES_hhdet_in!I$86</f>
        <v>16297</v>
      </c>
      <c r="J43" s="67">
        <f>RES_hhdet_in!J$86</f>
        <v>18542</v>
      </c>
      <c r="K43" s="67">
        <f>RES_hhdet_in!K$86</f>
        <v>19463</v>
      </c>
      <c r="L43" s="67">
        <f>RES_hhdet_in!L$86</f>
        <v>29987</v>
      </c>
      <c r="M43" s="67">
        <f>RES_hhdet_in!M$86</f>
        <v>13385</v>
      </c>
      <c r="N43" s="67">
        <f>RES_hhdet_in!N$86</f>
        <v>23119</v>
      </c>
      <c r="O43" s="67">
        <f>RES_hhdet_in!O$86</f>
        <v>36179</v>
      </c>
      <c r="P43" s="67">
        <f>RES_hhdet_in!P$86</f>
        <v>19437</v>
      </c>
      <c r="Q43" s="67">
        <f>RES_hhdet_in!Q$86</f>
        <v>39182</v>
      </c>
    </row>
    <row r="44" spans="1:17" ht="12" customHeight="1" x14ac:dyDescent="0.25">
      <c r="A44" s="146" t="s">
        <v>63</v>
      </c>
      <c r="B44" s="145"/>
      <c r="C44" s="145"/>
      <c r="D44" s="145"/>
      <c r="E44" s="145"/>
      <c r="F44" s="145"/>
      <c r="G44" s="145"/>
      <c r="H44" s="145"/>
      <c r="I44" s="145"/>
      <c r="J44" s="145"/>
      <c r="K44" s="145"/>
      <c r="L44" s="145"/>
      <c r="M44" s="145"/>
      <c r="N44" s="145"/>
      <c r="O44" s="145"/>
      <c r="P44" s="145"/>
      <c r="Q44" s="145"/>
    </row>
    <row r="45" spans="1:17" ht="12" customHeight="1" x14ac:dyDescent="0.25">
      <c r="A45" s="23" t="s">
        <v>156</v>
      </c>
      <c r="B45" s="67"/>
      <c r="C45" s="67">
        <f>RES_hhdet_in!C$88</f>
        <v>92939.999999999884</v>
      </c>
      <c r="D45" s="67">
        <f>RES_hhdet_in!D$88</f>
        <v>92431.590827582637</v>
      </c>
      <c r="E45" s="67">
        <f>RES_hhdet_in!E$88</f>
        <v>188870.00000000006</v>
      </c>
      <c r="F45" s="67">
        <f>RES_hhdet_in!F$88</f>
        <v>99020.999999999884</v>
      </c>
      <c r="G45" s="67">
        <f>RES_hhdet_in!G$88</f>
        <v>114696.00000000006</v>
      </c>
      <c r="H45" s="67">
        <f>RES_hhdet_in!H$88</f>
        <v>108245.00000000003</v>
      </c>
      <c r="I45" s="67">
        <f>RES_hhdet_in!I$88</f>
        <v>234865.00000000026</v>
      </c>
      <c r="J45" s="67">
        <f>RES_hhdet_in!J$88</f>
        <v>94203.286604095367</v>
      </c>
      <c r="K45" s="67">
        <f>RES_hhdet_in!K$88</f>
        <v>241507.99999999988</v>
      </c>
      <c r="L45" s="67">
        <f>RES_hhdet_in!L$88</f>
        <v>451130.60012353538</v>
      </c>
      <c r="M45" s="67">
        <f>RES_hhdet_in!M$88</f>
        <v>194922.99999999997</v>
      </c>
      <c r="N45" s="67">
        <f>RES_hhdet_in!N$88</f>
        <v>298095.77771038644</v>
      </c>
      <c r="O45" s="67">
        <f>RES_hhdet_in!O$88</f>
        <v>284817.66745010158</v>
      </c>
      <c r="P45" s="67">
        <f>RES_hhdet_in!P$88</f>
        <v>182756.05251256225</v>
      </c>
      <c r="Q45" s="67">
        <f>RES_hhdet_in!Q$88</f>
        <v>226505.75518518977</v>
      </c>
    </row>
    <row r="46" spans="1:17" ht="12" customHeight="1" x14ac:dyDescent="0.25">
      <c r="A46" s="23" t="s">
        <v>155</v>
      </c>
      <c r="B46" s="67"/>
      <c r="C46" s="67">
        <f>RES_hhdet_in!C$89</f>
        <v>1588.5000000000007</v>
      </c>
      <c r="D46" s="67">
        <f>RES_hhdet_in!D$89</f>
        <v>1925.7239943668496</v>
      </c>
      <c r="E46" s="67">
        <f>RES_hhdet_in!E$89</f>
        <v>5158.9862689041038</v>
      </c>
      <c r="F46" s="67">
        <f>RES_hhdet_in!F$89</f>
        <v>2996.5870207194307</v>
      </c>
      <c r="G46" s="67">
        <f>RES_hhdet_in!G$89</f>
        <v>3493.4887885376938</v>
      </c>
      <c r="H46" s="67">
        <f>RES_hhdet_in!H$89</f>
        <v>12989.103126062137</v>
      </c>
      <c r="I46" s="67">
        <f>RES_hhdet_in!I$89</f>
        <v>20904.156033878226</v>
      </c>
      <c r="J46" s="67">
        <f>RES_hhdet_in!J$89</f>
        <v>16657.597339005788</v>
      </c>
      <c r="K46" s="67">
        <f>RES_hhdet_in!K$89</f>
        <v>23248.061835078115</v>
      </c>
      <c r="L46" s="67">
        <f>RES_hhdet_in!L$89</f>
        <v>34787.96950626545</v>
      </c>
      <c r="M46" s="67">
        <f>RES_hhdet_in!M$89</f>
        <v>35949.275376380341</v>
      </c>
      <c r="N46" s="67">
        <f>RES_hhdet_in!N$89</f>
        <v>16496.842974126561</v>
      </c>
      <c r="O46" s="67">
        <f>RES_hhdet_in!O$89</f>
        <v>21559.469355105779</v>
      </c>
      <c r="P46" s="67">
        <f>RES_hhdet_in!P$89</f>
        <v>22443.282176868637</v>
      </c>
      <c r="Q46" s="67">
        <f>RES_hhdet_in!Q$89</f>
        <v>16638.369127431764</v>
      </c>
    </row>
    <row r="47" spans="1:17" ht="12" customHeight="1" x14ac:dyDescent="0.25">
      <c r="A47" s="23" t="s">
        <v>144</v>
      </c>
      <c r="B47" s="67"/>
      <c r="C47" s="67">
        <f>RES_hhdet_in!C$92</f>
        <v>180978.72256090411</v>
      </c>
      <c r="D47" s="67">
        <f>RES_hhdet_in!D$92</f>
        <v>122685.00000000064</v>
      </c>
      <c r="E47" s="67">
        <f>RES_hhdet_in!E$92</f>
        <v>131316.99999999956</v>
      </c>
      <c r="F47" s="67">
        <f>RES_hhdet_in!F$92</f>
        <v>144643.00000000012</v>
      </c>
      <c r="G47" s="67">
        <f>RES_hhdet_in!G$92</f>
        <v>60691.502914537676</v>
      </c>
      <c r="H47" s="67">
        <f>RES_hhdet_in!H$92</f>
        <v>28282.837880473537</v>
      </c>
      <c r="I47" s="67">
        <f>RES_hhdet_in!I$92</f>
        <v>99260.355398829081</v>
      </c>
      <c r="J47" s="67">
        <f>RES_hhdet_in!J$92</f>
        <v>39432.860952473886</v>
      </c>
      <c r="K47" s="67">
        <f>RES_hhdet_in!K$92</f>
        <v>130785.81201691483</v>
      </c>
      <c r="L47" s="67">
        <f>RES_hhdet_in!L$92</f>
        <v>197857.43524932009</v>
      </c>
      <c r="M47" s="67">
        <f>RES_hhdet_in!M$92</f>
        <v>49051.358649010792</v>
      </c>
      <c r="N47" s="67">
        <f>RES_hhdet_in!N$92</f>
        <v>81110.260887750002</v>
      </c>
      <c r="O47" s="67">
        <f>RES_hhdet_in!O$92</f>
        <v>169141.44274904672</v>
      </c>
      <c r="P47" s="67">
        <f>RES_hhdet_in!P$92</f>
        <v>0</v>
      </c>
      <c r="Q47" s="67">
        <f>RES_hhdet_in!Q$92</f>
        <v>96163.355398829066</v>
      </c>
    </row>
    <row r="48" spans="1:17" ht="12" customHeight="1" x14ac:dyDescent="0.25">
      <c r="A48" s="23" t="s">
        <v>143</v>
      </c>
      <c r="B48" s="67"/>
      <c r="C48" s="67">
        <f>RES_hhdet_in!C$93</f>
        <v>3308.7501358976701</v>
      </c>
      <c r="D48" s="67">
        <f>RES_hhdet_in!D$93</f>
        <v>2116.7500000000109</v>
      </c>
      <c r="E48" s="67">
        <f>RES_hhdet_in!E$93</f>
        <v>3207.7499999999936</v>
      </c>
      <c r="F48" s="67">
        <f>RES_hhdet_in!F$93</f>
        <v>3382.7500000000036</v>
      </c>
      <c r="G48" s="67">
        <f>RES_hhdet_in!G$93</f>
        <v>1293.7499999999968</v>
      </c>
      <c r="H48" s="67">
        <f>RES_hhdet_in!H$93</f>
        <v>7139.7500000000127</v>
      </c>
      <c r="I48" s="67">
        <f>RES_hhdet_in!I$93</f>
        <v>7934.7499999999727</v>
      </c>
      <c r="J48" s="67">
        <f>RES_hhdet_in!J$93</f>
        <v>6707.7500000000173</v>
      </c>
      <c r="K48" s="67">
        <f>RES_hhdet_in!K$93</f>
        <v>7403.3402862834346</v>
      </c>
      <c r="L48" s="67">
        <f>RES_hhdet_in!L$93</f>
        <v>7917.3720206032167</v>
      </c>
      <c r="M48" s="67">
        <f>RES_hhdet_in!M$93</f>
        <v>4799.3193615463197</v>
      </c>
      <c r="N48" s="67">
        <f>RES_hhdet_in!N$93</f>
        <v>4436.9876510364729</v>
      </c>
      <c r="O48" s="67">
        <f>RES_hhdet_in!O$93</f>
        <v>4096.1722440137519</v>
      </c>
      <c r="P48" s="67">
        <f>RES_hhdet_in!P$93</f>
        <v>1184.6480173608534</v>
      </c>
      <c r="Q48" s="67">
        <f>RES_hhdet_in!Q$93</f>
        <v>7409.0897296585736</v>
      </c>
    </row>
    <row r="49" spans="1:17" ht="12" customHeight="1" x14ac:dyDescent="0.25">
      <c r="A49" s="23" t="s">
        <v>142</v>
      </c>
      <c r="B49" s="67"/>
      <c r="C49" s="67">
        <f>RES_hhdet_in!C$96</f>
        <v>26958.295167692835</v>
      </c>
      <c r="D49" s="67">
        <f>RES_hhdet_in!D$96</f>
        <v>158324.75000000006</v>
      </c>
      <c r="E49" s="67">
        <f>RES_hhdet_in!E$96</f>
        <v>104736.81053054016</v>
      </c>
      <c r="F49" s="67">
        <f>RES_hhdet_in!F$96</f>
        <v>113958.10729597506</v>
      </c>
      <c r="G49" s="67">
        <f>RES_hhdet_in!G$96</f>
        <v>189410.75000000044</v>
      </c>
      <c r="H49" s="67">
        <f>RES_hhdet_in!H$96</f>
        <v>137080.00306833972</v>
      </c>
      <c r="I49" s="67">
        <f>RES_hhdet_in!I$96</f>
        <v>371064.7499999993</v>
      </c>
      <c r="J49" s="67">
        <f>RES_hhdet_in!J$96</f>
        <v>250120.75000000055</v>
      </c>
      <c r="K49" s="67">
        <f>RES_hhdet_in!K$96</f>
        <v>284917.04516769276</v>
      </c>
      <c r="L49" s="67">
        <f>RES_hhdet_in!L$96</f>
        <v>647545.79164696066</v>
      </c>
      <c r="M49" s="67">
        <f>RES_hhdet_in!M$96</f>
        <v>299649.56053054036</v>
      </c>
      <c r="N49" s="67">
        <f>RES_hhdet_in!N$96</f>
        <v>589027.85729597451</v>
      </c>
      <c r="O49" s="67">
        <f>RES_hhdet_in!O$96</f>
        <v>442095.69300425856</v>
      </c>
      <c r="P49" s="67">
        <f>RES_hhdet_in!P$96</f>
        <v>368531.11249495437</v>
      </c>
      <c r="Q49" s="67">
        <f>RES_hhdet_in!Q$96</f>
        <v>476672.18525814638</v>
      </c>
    </row>
    <row r="50" spans="1:17" ht="12" customHeight="1" x14ac:dyDescent="0.25">
      <c r="A50" s="23" t="s">
        <v>141</v>
      </c>
      <c r="B50" s="67"/>
      <c r="C50" s="67">
        <f>RES_hhdet_in!C$97</f>
        <v>487.7930885258944</v>
      </c>
      <c r="D50" s="67">
        <f>RES_hhdet_in!D$97</f>
        <v>2768.0000000000041</v>
      </c>
      <c r="E50" s="67">
        <f>RES_hhdet_in!E$97</f>
        <v>1947.381633684744</v>
      </c>
      <c r="F50" s="67">
        <f>RES_hhdet_in!F$97</f>
        <v>2461.0000000000005</v>
      </c>
      <c r="G50" s="67">
        <f>RES_hhdet_in!G$97</f>
        <v>4232.0000000000027</v>
      </c>
      <c r="H50" s="67">
        <f>RES_hhdet_in!H$97</f>
        <v>10494.000000000004</v>
      </c>
      <c r="I50" s="67">
        <f>RES_hhdet_in!I$97</f>
        <v>21745.98736935393</v>
      </c>
      <c r="J50" s="67">
        <f>RES_hhdet_in!J$97</f>
        <v>19395.877771801275</v>
      </c>
      <c r="K50" s="67">
        <f>RES_hhdet_in!K$97</f>
        <v>18476.709979793381</v>
      </c>
      <c r="L50" s="67">
        <f>RES_hhdet_in!L$97</f>
        <v>33112.075371906067</v>
      </c>
      <c r="M50" s="67">
        <f>RES_hhdet_in!M$97</f>
        <v>26542.455941925906</v>
      </c>
      <c r="N50" s="67">
        <f>RES_hhdet_in!N$97</f>
        <v>27007.509072810419</v>
      </c>
      <c r="O50" s="67">
        <f>RES_hhdet_in!O$97</f>
        <v>24718.039585278668</v>
      </c>
      <c r="P50" s="67">
        <f>RES_hhdet_in!P$97</f>
        <v>30799.151992844359</v>
      </c>
      <c r="Q50" s="67">
        <f>RES_hhdet_in!Q$97</f>
        <v>22092.675381531393</v>
      </c>
    </row>
    <row r="51" spans="1:17" ht="12" customHeight="1" x14ac:dyDescent="0.25">
      <c r="A51" s="146" t="s">
        <v>62</v>
      </c>
      <c r="B51" s="145"/>
      <c r="C51" s="145"/>
      <c r="D51" s="145"/>
      <c r="E51" s="145"/>
      <c r="F51" s="145"/>
      <c r="G51" s="145"/>
      <c r="H51" s="145"/>
      <c r="I51" s="145"/>
      <c r="J51" s="145"/>
      <c r="K51" s="145"/>
      <c r="L51" s="145"/>
      <c r="M51" s="145"/>
      <c r="N51" s="145"/>
      <c r="O51" s="145"/>
      <c r="P51" s="145"/>
      <c r="Q51" s="145"/>
    </row>
    <row r="52" spans="1:17" ht="12" customHeight="1" x14ac:dyDescent="0.25">
      <c r="A52" s="23" t="s">
        <v>55</v>
      </c>
      <c r="B52" s="67"/>
      <c r="C52" s="67">
        <f>RES_hhdet_in!C$101</f>
        <v>0</v>
      </c>
      <c r="D52" s="67">
        <f>RES_hhdet_in!D$101</f>
        <v>0</v>
      </c>
      <c r="E52" s="67">
        <f>RES_hhdet_in!E$101</f>
        <v>0</v>
      </c>
      <c r="F52" s="67">
        <f>RES_hhdet_in!F$101</f>
        <v>0</v>
      </c>
      <c r="G52" s="67">
        <f>RES_hhdet_in!G$101</f>
        <v>0</v>
      </c>
      <c r="H52" s="67">
        <f>RES_hhdet_in!H$101</f>
        <v>0</v>
      </c>
      <c r="I52" s="67">
        <f>RES_hhdet_in!I$101</f>
        <v>0</v>
      </c>
      <c r="J52" s="67">
        <f>RES_hhdet_in!J$101</f>
        <v>0</v>
      </c>
      <c r="K52" s="67">
        <f>RES_hhdet_in!K$101</f>
        <v>0</v>
      </c>
      <c r="L52" s="67">
        <f>RES_hhdet_in!L$101</f>
        <v>0</v>
      </c>
      <c r="M52" s="67">
        <f>RES_hhdet_in!M$101</f>
        <v>0</v>
      </c>
      <c r="N52" s="67">
        <f>RES_hhdet_in!N$101</f>
        <v>0</v>
      </c>
      <c r="O52" s="67">
        <f>RES_hhdet_in!O$101</f>
        <v>0</v>
      </c>
      <c r="P52" s="67">
        <f>RES_hhdet_in!P$101</f>
        <v>0</v>
      </c>
      <c r="Q52" s="67">
        <f>RES_hhdet_in!Q$101</f>
        <v>0</v>
      </c>
    </row>
    <row r="53" spans="1:17" ht="12" customHeight="1" x14ac:dyDescent="0.25">
      <c r="A53" s="23" t="s">
        <v>57</v>
      </c>
      <c r="B53" s="67"/>
      <c r="C53" s="67">
        <f>RES_hhdet_in!C$102</f>
        <v>50433.290157855386</v>
      </c>
      <c r="D53" s="67">
        <f>RES_hhdet_in!D$102</f>
        <v>118972.08484214444</v>
      </c>
      <c r="E53" s="67">
        <f>RES_hhdet_in!E$102</f>
        <v>147777.53979665035</v>
      </c>
      <c r="F53" s="67">
        <f>RES_hhdet_in!F$102</f>
        <v>190637.66397816708</v>
      </c>
      <c r="G53" s="67">
        <f>RES_hhdet_in!G$102</f>
        <v>194063.73917850028</v>
      </c>
      <c r="H53" s="67">
        <f>RES_hhdet_in!H$102</f>
        <v>142714.8354447266</v>
      </c>
      <c r="I53" s="67">
        <f>RES_hhdet_in!I$102</f>
        <v>235123.00779392946</v>
      </c>
      <c r="J53" s="67">
        <f>RES_hhdet_in!J$102</f>
        <v>264899.03601558972</v>
      </c>
      <c r="K53" s="67">
        <f>RES_hhdet_in!K$102</f>
        <v>365374.14230565151</v>
      </c>
      <c r="L53" s="67">
        <f>RES_hhdet_in!L$102</f>
        <v>488227.8495163687</v>
      </c>
      <c r="M53" s="67">
        <f>RES_hhdet_in!M$102</f>
        <v>507813.58391976927</v>
      </c>
      <c r="N53" s="67">
        <f>RES_hhdet_in!N$102</f>
        <v>612949.64416662522</v>
      </c>
      <c r="O53" s="67">
        <f>RES_hhdet_in!O$102</f>
        <v>690184.91277905868</v>
      </c>
      <c r="P53" s="67">
        <f>RES_hhdet_in!P$102</f>
        <v>583332.15216952574</v>
      </c>
      <c r="Q53" s="67">
        <f>RES_hhdet_in!Q$102</f>
        <v>827571.87499999953</v>
      </c>
    </row>
    <row r="54" spans="1:17" ht="12" customHeight="1" x14ac:dyDescent="0.25">
      <c r="A54" s="29" t="s">
        <v>140</v>
      </c>
      <c r="B54" s="83"/>
      <c r="C54" s="83">
        <f>RES_hhdet_in!C$103</f>
        <v>247287.83484214463</v>
      </c>
      <c r="D54" s="83">
        <f>RES_hhdet_in!D$103</f>
        <v>341359.25000000012</v>
      </c>
      <c r="E54" s="83">
        <f>RES_hhdet_in!E$103</f>
        <v>351826.25</v>
      </c>
      <c r="F54" s="83">
        <f>RES_hhdet_in!F$103</f>
        <v>305104.25000000006</v>
      </c>
      <c r="G54" s="83">
        <f>RES_hhdet_in!G$103</f>
        <v>313389.25000000017</v>
      </c>
      <c r="H54" s="83">
        <f>RES_hhdet_in!H$103</f>
        <v>283140.24999999942</v>
      </c>
      <c r="I54" s="83">
        <f>RES_hhdet_in!I$103</f>
        <v>615300.25000000023</v>
      </c>
      <c r="J54" s="83">
        <f>RES_hhdet_in!J$103</f>
        <v>348927.25000000023</v>
      </c>
      <c r="K54" s="83">
        <f>RES_hhdet_in!K$103</f>
        <v>607225.54015785526</v>
      </c>
      <c r="L54" s="83">
        <f>RES_hhdet_in!L$103</f>
        <v>1160110.9200454941</v>
      </c>
      <c r="M54" s="83">
        <f>RES_hhdet_in!M$103</f>
        <v>709213.25081848365</v>
      </c>
      <c r="N54" s="83">
        <f>RES_hhdet_in!N$103</f>
        <v>927734.29979966697</v>
      </c>
      <c r="O54" s="83">
        <f>RES_hhdet_in!O$103</f>
        <v>936982.27873377362</v>
      </c>
      <c r="P54" s="83">
        <f>RES_hhdet_in!P$103</f>
        <v>756963.22982032201</v>
      </c>
      <c r="Q54" s="83">
        <f>RES_hhdet_in!Q$103</f>
        <v>732423.0123883381</v>
      </c>
    </row>
    <row r="56" spans="1:17" ht="12" customHeight="1" x14ac:dyDescent="0.25">
      <c r="A56" s="193" t="s">
        <v>21</v>
      </c>
      <c r="B56" s="151"/>
      <c r="C56" s="151"/>
      <c r="D56" s="151"/>
      <c r="E56" s="151"/>
      <c r="F56" s="151"/>
      <c r="G56" s="151"/>
      <c r="H56" s="151"/>
      <c r="I56" s="151"/>
      <c r="J56" s="151"/>
      <c r="K56" s="151"/>
      <c r="L56" s="151"/>
      <c r="M56" s="151"/>
      <c r="N56" s="151"/>
      <c r="O56" s="151"/>
      <c r="P56" s="151"/>
      <c r="Q56" s="151"/>
    </row>
    <row r="57" spans="1:17" ht="12" customHeight="1" x14ac:dyDescent="0.25">
      <c r="A57" s="192" t="s">
        <v>65</v>
      </c>
      <c r="B57" s="149"/>
      <c r="C57" s="149"/>
      <c r="D57" s="149"/>
      <c r="E57" s="149"/>
      <c r="F57" s="149"/>
      <c r="G57" s="149"/>
      <c r="H57" s="149"/>
      <c r="I57" s="149"/>
      <c r="J57" s="149"/>
      <c r="K57" s="149"/>
      <c r="L57" s="149"/>
      <c r="M57" s="149"/>
      <c r="N57" s="149"/>
      <c r="O57" s="149"/>
      <c r="P57" s="149"/>
      <c r="Q57" s="149"/>
    </row>
    <row r="58" spans="1:17" ht="12" customHeight="1" x14ac:dyDescent="0.25">
      <c r="A58" s="148" t="s">
        <v>157</v>
      </c>
      <c r="B58" s="67"/>
      <c r="C58" s="67">
        <f>RES_hhdet_in_new!C$83</f>
        <v>43219.569566002065</v>
      </c>
      <c r="D58" s="67">
        <f>RES_hhdet_in_new!D$83</f>
        <v>118166.56560618841</v>
      </c>
      <c r="E58" s="67">
        <f>RES_hhdet_in_new!E$83</f>
        <v>124680.79899679004</v>
      </c>
      <c r="F58" s="67">
        <f>RES_hhdet_in_new!F$83</f>
        <v>115365.10543256188</v>
      </c>
      <c r="G58" s="67">
        <f>RES_hhdet_in_new!G$83</f>
        <v>91026.003814672818</v>
      </c>
      <c r="H58" s="67">
        <f>RES_hhdet_in_new!H$83</f>
        <v>80473.808943164535</v>
      </c>
      <c r="I58" s="67">
        <f>RES_hhdet_in_new!I$83</f>
        <v>277657.67733034719</v>
      </c>
      <c r="J58" s="67">
        <f>RES_hhdet_in_new!J$83</f>
        <v>152118.8978221498</v>
      </c>
      <c r="K58" s="67">
        <f>RES_hhdet_in_new!K$83</f>
        <v>203497.3137924684</v>
      </c>
      <c r="L58" s="67">
        <f>RES_hhdet_in_new!L$83</f>
        <v>443550.75809171377</v>
      </c>
      <c r="M58" s="67">
        <f>RES_hhdet_in_new!M$83</f>
        <v>138151.25631274722</v>
      </c>
      <c r="N58" s="67">
        <f>RES_hhdet_in_new!N$83</f>
        <v>248893.03447823756</v>
      </c>
      <c r="O58" s="67">
        <f>RES_hhdet_in_new!O$83</f>
        <v>317816.81726437958</v>
      </c>
      <c r="P58" s="67">
        <f>RES_hhdet_in_new!P$83</f>
        <v>214949.09023907088</v>
      </c>
      <c r="Q58" s="67">
        <f>RES_hhdet_in_new!Q$83</f>
        <v>254597.37073965237</v>
      </c>
    </row>
    <row r="59" spans="1:17" ht="12" customHeight="1" x14ac:dyDescent="0.25">
      <c r="A59" s="191" t="s">
        <v>112</v>
      </c>
      <c r="B59" s="145"/>
      <c r="C59" s="145"/>
      <c r="D59" s="145"/>
      <c r="E59" s="145"/>
      <c r="F59" s="145"/>
      <c r="G59" s="145"/>
      <c r="H59" s="145"/>
      <c r="I59" s="145"/>
      <c r="J59" s="145"/>
      <c r="K59" s="145"/>
      <c r="L59" s="145"/>
      <c r="M59" s="145"/>
      <c r="N59" s="145"/>
      <c r="O59" s="145"/>
      <c r="P59" s="145"/>
      <c r="Q59" s="145"/>
    </row>
    <row r="60" spans="1:17" ht="12" customHeight="1" x14ac:dyDescent="0.25">
      <c r="A60" s="148" t="s">
        <v>60</v>
      </c>
      <c r="B60" s="67"/>
      <c r="C60" s="67">
        <f>RES_hhdet_in_new!C$86</f>
        <v>3256</v>
      </c>
      <c r="D60" s="67">
        <f>RES_hhdet_in_new!D$86</f>
        <v>4547</v>
      </c>
      <c r="E60" s="67">
        <f>RES_hhdet_in_new!E$86</f>
        <v>3280</v>
      </c>
      <c r="F60" s="67">
        <f>RES_hhdet_in_new!F$86</f>
        <v>3972</v>
      </c>
      <c r="G60" s="67">
        <f>RES_hhdet_in_new!G$86</f>
        <v>3883.9999999999995</v>
      </c>
      <c r="H60" s="67">
        <f>RES_hhdet_in_new!H$86</f>
        <v>3271.9999999999995</v>
      </c>
      <c r="I60" s="67">
        <f>RES_hhdet_in_new!I$86</f>
        <v>7235.9999999999991</v>
      </c>
      <c r="J60" s="67">
        <f>RES_hhdet_in_new!J$86</f>
        <v>9164</v>
      </c>
      <c r="K60" s="67">
        <f>RES_hhdet_in_new!K$86</f>
        <v>6920.9999999999991</v>
      </c>
      <c r="L60" s="67">
        <f>RES_hhdet_in_new!L$86</f>
        <v>13901.999999999998</v>
      </c>
      <c r="M60" s="67">
        <f>RES_hhdet_in_new!M$86</f>
        <v>5099.9999999999973</v>
      </c>
      <c r="N60" s="67">
        <f>RES_hhdet_in_new!N$86</f>
        <v>8179.9999999999982</v>
      </c>
      <c r="O60" s="67">
        <f>RES_hhdet_in_new!O$86</f>
        <v>16784.999999999996</v>
      </c>
      <c r="P60" s="67">
        <f>RES_hhdet_in_new!P$86</f>
        <v>9318.9999999999964</v>
      </c>
      <c r="Q60" s="67">
        <f>RES_hhdet_in_new!Q$86</f>
        <v>21109.999999999989</v>
      </c>
    </row>
    <row r="61" spans="1:17" ht="12" customHeight="1" x14ac:dyDescent="0.25">
      <c r="A61" s="191" t="s">
        <v>63</v>
      </c>
      <c r="B61" s="145"/>
      <c r="C61" s="145"/>
      <c r="D61" s="145"/>
      <c r="E61" s="145"/>
      <c r="F61" s="145"/>
      <c r="G61" s="145"/>
      <c r="H61" s="145"/>
      <c r="I61" s="145"/>
      <c r="J61" s="145"/>
      <c r="K61" s="145"/>
      <c r="L61" s="145"/>
      <c r="M61" s="145"/>
      <c r="N61" s="145"/>
      <c r="O61" s="145"/>
      <c r="P61" s="145"/>
      <c r="Q61" s="145"/>
    </row>
    <row r="62" spans="1:17" ht="12" customHeight="1" x14ac:dyDescent="0.25">
      <c r="A62" s="148" t="s">
        <v>156</v>
      </c>
      <c r="B62" s="67"/>
      <c r="C62" s="67">
        <f>RES_hhdet_in_new!C$88</f>
        <v>34990.365073121618</v>
      </c>
      <c r="D62" s="67">
        <f>RES_hhdet_in_new!D$88</f>
        <v>36313.745565128454</v>
      </c>
      <c r="E62" s="67">
        <f>RES_hhdet_in_new!E$88</f>
        <v>62993.763351893271</v>
      </c>
      <c r="F62" s="67">
        <f>RES_hhdet_in_new!F$88</f>
        <v>38460.529014808802</v>
      </c>
      <c r="G62" s="67">
        <f>RES_hhdet_in_new!G$88</f>
        <v>34355.023186816987</v>
      </c>
      <c r="H62" s="67">
        <f>RES_hhdet_in_new!H$88</f>
        <v>38883.352613056166</v>
      </c>
      <c r="I62" s="67">
        <f>RES_hhdet_in_new!I$88</f>
        <v>79181.786405793202</v>
      </c>
      <c r="J62" s="67">
        <f>RES_hhdet_in_new!J$88</f>
        <v>26461.668748132484</v>
      </c>
      <c r="K62" s="67">
        <f>RES_hhdet_in_new!K$88</f>
        <v>65561.743347110576</v>
      </c>
      <c r="L62" s="67">
        <f>RES_hhdet_in_new!L$88</f>
        <v>233011.05139303749</v>
      </c>
      <c r="M62" s="67">
        <f>RES_hhdet_in_new!M$88</f>
        <v>44305.498549540396</v>
      </c>
      <c r="N62" s="67">
        <f>RES_hhdet_in_new!N$88</f>
        <v>80454.370744008906</v>
      </c>
      <c r="O62" s="67">
        <f>RES_hhdet_in_new!O$88</f>
        <v>110177.9807053385</v>
      </c>
      <c r="P62" s="67">
        <f>RES_hhdet_in_new!P$88</f>
        <v>42593.638776732048</v>
      </c>
      <c r="Q62" s="67">
        <f>RES_hhdet_in_new!Q$88</f>
        <v>58076.581405835881</v>
      </c>
    </row>
    <row r="63" spans="1:17" ht="12" customHeight="1" x14ac:dyDescent="0.25">
      <c r="A63" s="148" t="s">
        <v>155</v>
      </c>
      <c r="B63" s="67"/>
      <c r="C63" s="67">
        <f>RES_hhdet_in_new!C$89</f>
        <v>1011.1196923409781</v>
      </c>
      <c r="D63" s="67">
        <f>RES_hhdet_in_new!D$89</f>
        <v>941.41475704096217</v>
      </c>
      <c r="E63" s="67">
        <f>RES_hhdet_in_new!E$89</f>
        <v>4228.1091970282832</v>
      </c>
      <c r="F63" s="67">
        <f>RES_hhdet_in_new!F$89</f>
        <v>2138.8608163592785</v>
      </c>
      <c r="G63" s="67">
        <f>RES_hhdet_in_new!G$89</f>
        <v>2547.3007833372776</v>
      </c>
      <c r="H63" s="67">
        <f>RES_hhdet_in_new!H$89</f>
        <v>12502.422116752501</v>
      </c>
      <c r="I63" s="67">
        <f>RES_hhdet_in_new!I$89</f>
        <v>19313.788625404533</v>
      </c>
      <c r="J63" s="67">
        <f>RES_hhdet_in_new!J$89</f>
        <v>15970.959127538525</v>
      </c>
      <c r="K63" s="67">
        <f>RES_hhdet_in_new!K$89</f>
        <v>22122.45689909787</v>
      </c>
      <c r="L63" s="67">
        <f>RES_hhdet_in_new!L$89</f>
        <v>34787.969506265443</v>
      </c>
      <c r="M63" s="67">
        <f>RES_hhdet_in_new!M$89</f>
        <v>35949.275376380319</v>
      </c>
      <c r="N63" s="67">
        <f>RES_hhdet_in_new!N$89</f>
        <v>16496.842974126557</v>
      </c>
      <c r="O63" s="67">
        <f>RES_hhdet_in_new!O$89</f>
        <v>21559.469355105775</v>
      </c>
      <c r="P63" s="67">
        <f>RES_hhdet_in_new!P$89</f>
        <v>22443.282176868626</v>
      </c>
      <c r="Q63" s="67">
        <f>RES_hhdet_in_new!Q$89</f>
        <v>16638.369127431757</v>
      </c>
    </row>
    <row r="64" spans="1:17" ht="12" customHeight="1" x14ac:dyDescent="0.25">
      <c r="A64" s="148" t="s">
        <v>144</v>
      </c>
      <c r="B64" s="67"/>
      <c r="C64" s="67">
        <f>RES_hhdet_in_new!C$92</f>
        <v>0</v>
      </c>
      <c r="D64" s="67">
        <f>RES_hhdet_in_new!D$92</f>
        <v>0</v>
      </c>
      <c r="E64" s="67">
        <f>RES_hhdet_in_new!E$92</f>
        <v>0</v>
      </c>
      <c r="F64" s="67">
        <f>RES_hhdet_in_new!F$92</f>
        <v>0</v>
      </c>
      <c r="G64" s="67">
        <f>RES_hhdet_in_new!G$92</f>
        <v>0</v>
      </c>
      <c r="H64" s="67">
        <f>RES_hhdet_in_new!H$92</f>
        <v>0</v>
      </c>
      <c r="I64" s="67">
        <f>RES_hhdet_in_new!I$92</f>
        <v>0</v>
      </c>
      <c r="J64" s="67">
        <f>RES_hhdet_in_new!J$92</f>
        <v>0</v>
      </c>
      <c r="K64" s="67">
        <f>RES_hhdet_in_new!K$92</f>
        <v>0</v>
      </c>
      <c r="L64" s="67">
        <f>RES_hhdet_in_new!L$92</f>
        <v>0</v>
      </c>
      <c r="M64" s="67">
        <f>RES_hhdet_in_new!M$92</f>
        <v>0</v>
      </c>
      <c r="N64" s="67">
        <f>RES_hhdet_in_new!N$92</f>
        <v>0</v>
      </c>
      <c r="O64" s="67">
        <f>RES_hhdet_in_new!O$92</f>
        <v>0</v>
      </c>
      <c r="P64" s="67">
        <f>RES_hhdet_in_new!P$92</f>
        <v>0</v>
      </c>
      <c r="Q64" s="67">
        <f>RES_hhdet_in_new!Q$92</f>
        <v>0</v>
      </c>
    </row>
    <row r="65" spans="1:17" ht="12" customHeight="1" x14ac:dyDescent="0.25">
      <c r="A65" s="148" t="s">
        <v>143</v>
      </c>
      <c r="B65" s="67"/>
      <c r="C65" s="67">
        <f>RES_hhdet_in_new!C$93</f>
        <v>0</v>
      </c>
      <c r="D65" s="67">
        <f>RES_hhdet_in_new!D$93</f>
        <v>0</v>
      </c>
      <c r="E65" s="67">
        <f>RES_hhdet_in_new!E$93</f>
        <v>0</v>
      </c>
      <c r="F65" s="67">
        <f>RES_hhdet_in_new!F$93</f>
        <v>0</v>
      </c>
      <c r="G65" s="67">
        <f>RES_hhdet_in_new!G$93</f>
        <v>0</v>
      </c>
      <c r="H65" s="67">
        <f>RES_hhdet_in_new!H$93</f>
        <v>0</v>
      </c>
      <c r="I65" s="67">
        <f>RES_hhdet_in_new!I$93</f>
        <v>0</v>
      </c>
      <c r="J65" s="67">
        <f>RES_hhdet_in_new!J$93</f>
        <v>0</v>
      </c>
      <c r="K65" s="67">
        <f>RES_hhdet_in_new!K$93</f>
        <v>0</v>
      </c>
      <c r="L65" s="67">
        <f>RES_hhdet_in_new!L$93</f>
        <v>0</v>
      </c>
      <c r="M65" s="67">
        <f>RES_hhdet_in_new!M$93</f>
        <v>0</v>
      </c>
      <c r="N65" s="67">
        <f>RES_hhdet_in_new!N$93</f>
        <v>0</v>
      </c>
      <c r="O65" s="67">
        <f>RES_hhdet_in_new!O$93</f>
        <v>0</v>
      </c>
      <c r="P65" s="67">
        <f>RES_hhdet_in_new!P$93</f>
        <v>0</v>
      </c>
      <c r="Q65" s="67">
        <f>RES_hhdet_in_new!Q$93</f>
        <v>0</v>
      </c>
    </row>
    <row r="66" spans="1:17" ht="12" customHeight="1" x14ac:dyDescent="0.25">
      <c r="A66" s="148" t="s">
        <v>142</v>
      </c>
      <c r="B66" s="67"/>
      <c r="C66" s="67">
        <f>RES_hhdet_in_new!C$96</f>
        <v>7089.7994199333898</v>
      </c>
      <c r="D66" s="67">
        <f>RES_hhdet_in_new!D$96</f>
        <v>79479.080941908382</v>
      </c>
      <c r="E66" s="67">
        <f>RES_hhdet_in_new!E$96</f>
        <v>56411.990811444404</v>
      </c>
      <c r="F66" s="67">
        <f>RES_hhdet_in_new!F$96</f>
        <v>73367.726938089036</v>
      </c>
      <c r="G66" s="67">
        <f>RES_hhdet_in_new!G$96</f>
        <v>51770.546815568865</v>
      </c>
      <c r="H66" s="67">
        <f>RES_hhdet_in_new!H$96</f>
        <v>20947.390809864894</v>
      </c>
      <c r="I66" s="67">
        <f>RES_hhdet_in_new!I$96</f>
        <v>158544.65932925066</v>
      </c>
      <c r="J66" s="67">
        <f>RES_hhdet_in_new!J$96</f>
        <v>90600.473586150241</v>
      </c>
      <c r="K66" s="67">
        <f>RES_hhdet_in_new!K$96</f>
        <v>97375.431042676646</v>
      </c>
      <c r="L66" s="67">
        <f>RES_hhdet_in_new!L$96</f>
        <v>142639.66182050481</v>
      </c>
      <c r="M66" s="67">
        <f>RES_hhdet_in_new!M$96</f>
        <v>31354.026444900599</v>
      </c>
      <c r="N66" s="67">
        <f>RES_hhdet_in_new!N$96</f>
        <v>124934.31168729169</v>
      </c>
      <c r="O66" s="67">
        <f>RES_hhdet_in_new!O$96</f>
        <v>161361.32761865665</v>
      </c>
      <c r="P66" s="67">
        <f>RES_hhdet_in_new!P$96</f>
        <v>119113.01729262585</v>
      </c>
      <c r="Q66" s="67">
        <f>RES_hhdet_in_new!Q$96</f>
        <v>157941.09542353067</v>
      </c>
    </row>
    <row r="67" spans="1:17" ht="12" customHeight="1" x14ac:dyDescent="0.25">
      <c r="A67" s="148" t="s">
        <v>141</v>
      </c>
      <c r="B67" s="67"/>
      <c r="C67" s="67">
        <f>RES_hhdet_in_new!C$97</f>
        <v>128.28538060607556</v>
      </c>
      <c r="D67" s="67">
        <f>RES_hhdet_in_new!D$97</f>
        <v>1432.3243421106072</v>
      </c>
      <c r="E67" s="67">
        <f>RES_hhdet_in_new!E$97</f>
        <v>1046.9356364240598</v>
      </c>
      <c r="F67" s="67">
        <f>RES_hhdet_in_new!F$97</f>
        <v>1397.9886633047577</v>
      </c>
      <c r="G67" s="67">
        <f>RES_hhdet_in_new!G$97</f>
        <v>2353.1330289496914</v>
      </c>
      <c r="H67" s="67">
        <f>RES_hhdet_in_new!H$97</f>
        <v>8140.6434034909735</v>
      </c>
      <c r="I67" s="67">
        <f>RES_hhdet_in_new!I$97</f>
        <v>20617.442969898813</v>
      </c>
      <c r="J67" s="67">
        <f>RES_hhdet_in_new!J$97</f>
        <v>19085.796360328572</v>
      </c>
      <c r="K67" s="67">
        <f>RES_hhdet_in_new!K$97</f>
        <v>18437.682503583303</v>
      </c>
      <c r="L67" s="67">
        <f>RES_hhdet_in_new!L$97</f>
        <v>33112.075371906059</v>
      </c>
      <c r="M67" s="67">
        <f>RES_hhdet_in_new!M$97</f>
        <v>26542.455941925891</v>
      </c>
      <c r="N67" s="67">
        <f>RES_hhdet_in_new!N$97</f>
        <v>27007.509072810411</v>
      </c>
      <c r="O67" s="67">
        <f>RES_hhdet_in_new!O$97</f>
        <v>24718.039585278661</v>
      </c>
      <c r="P67" s="67">
        <f>RES_hhdet_in_new!P$97</f>
        <v>30799.151992844345</v>
      </c>
      <c r="Q67" s="67">
        <f>RES_hhdet_in_new!Q$97</f>
        <v>21941.324782854059</v>
      </c>
    </row>
    <row r="68" spans="1:17" ht="12" customHeight="1" x14ac:dyDescent="0.25">
      <c r="A68" s="191" t="s">
        <v>62</v>
      </c>
      <c r="B68" s="145"/>
      <c r="C68" s="145"/>
      <c r="D68" s="145"/>
      <c r="E68" s="145"/>
      <c r="F68" s="145"/>
      <c r="G68" s="145"/>
      <c r="H68" s="145"/>
      <c r="I68" s="145"/>
      <c r="J68" s="145"/>
      <c r="K68" s="145"/>
      <c r="L68" s="145"/>
      <c r="M68" s="145"/>
      <c r="N68" s="145"/>
      <c r="O68" s="145"/>
      <c r="P68" s="145"/>
      <c r="Q68" s="145"/>
    </row>
    <row r="69" spans="1:17" ht="12" customHeight="1" x14ac:dyDescent="0.25">
      <c r="A69" s="148" t="s">
        <v>55</v>
      </c>
      <c r="B69" s="67"/>
      <c r="C69" s="67">
        <f>RES_hhdet_in_new!C$101</f>
        <v>0</v>
      </c>
      <c r="D69" s="67">
        <f>RES_hhdet_in_new!D$101</f>
        <v>0</v>
      </c>
      <c r="E69" s="67">
        <f>RES_hhdet_in_new!E$101</f>
        <v>0</v>
      </c>
      <c r="F69" s="67">
        <f>RES_hhdet_in_new!F$101</f>
        <v>0</v>
      </c>
      <c r="G69" s="67">
        <f>RES_hhdet_in_new!G$101</f>
        <v>0</v>
      </c>
      <c r="H69" s="67">
        <f>RES_hhdet_in_new!H$101</f>
        <v>0</v>
      </c>
      <c r="I69" s="67">
        <f>RES_hhdet_in_new!I$101</f>
        <v>0</v>
      </c>
      <c r="J69" s="67">
        <f>RES_hhdet_in_new!J$101</f>
        <v>0</v>
      </c>
      <c r="K69" s="67">
        <f>RES_hhdet_in_new!K$101</f>
        <v>0</v>
      </c>
      <c r="L69" s="67">
        <f>RES_hhdet_in_new!L$101</f>
        <v>0</v>
      </c>
      <c r="M69" s="67">
        <f>RES_hhdet_in_new!M$101</f>
        <v>0</v>
      </c>
      <c r="N69" s="67">
        <f>RES_hhdet_in_new!N$101</f>
        <v>0</v>
      </c>
      <c r="O69" s="67">
        <f>RES_hhdet_in_new!O$101</f>
        <v>0</v>
      </c>
      <c r="P69" s="67">
        <f>RES_hhdet_in_new!P$101</f>
        <v>0</v>
      </c>
      <c r="Q69" s="67">
        <f>RES_hhdet_in_new!Q$101</f>
        <v>0</v>
      </c>
    </row>
    <row r="70" spans="1:17" ht="12" customHeight="1" x14ac:dyDescent="0.25">
      <c r="A70" s="148" t="s">
        <v>57</v>
      </c>
      <c r="B70" s="67"/>
      <c r="C70" s="67">
        <f>RES_hhdet_in_new!C$102</f>
        <v>0</v>
      </c>
      <c r="D70" s="67">
        <f>RES_hhdet_in_new!D$102</f>
        <v>0</v>
      </c>
      <c r="E70" s="67">
        <f>RES_hhdet_in_new!E$102</f>
        <v>0</v>
      </c>
      <c r="F70" s="67">
        <f>RES_hhdet_in_new!F$102</f>
        <v>0</v>
      </c>
      <c r="G70" s="67">
        <f>RES_hhdet_in_new!G$102</f>
        <v>0</v>
      </c>
      <c r="H70" s="67">
        <f>RES_hhdet_in_new!H$102</f>
        <v>0</v>
      </c>
      <c r="I70" s="67">
        <f>RES_hhdet_in_new!I$102</f>
        <v>0</v>
      </c>
      <c r="J70" s="67">
        <f>RES_hhdet_in_new!J$102</f>
        <v>0</v>
      </c>
      <c r="K70" s="67">
        <f>RES_hhdet_in_new!K$102</f>
        <v>0</v>
      </c>
      <c r="L70" s="67">
        <f>RES_hhdet_in_new!L$102</f>
        <v>0</v>
      </c>
      <c r="M70" s="67">
        <f>RES_hhdet_in_new!M$102</f>
        <v>0</v>
      </c>
      <c r="N70" s="67">
        <f>RES_hhdet_in_new!N$102</f>
        <v>0</v>
      </c>
      <c r="O70" s="67">
        <f>RES_hhdet_in_new!O$102</f>
        <v>0</v>
      </c>
      <c r="P70" s="67">
        <f>RES_hhdet_in_new!P$102</f>
        <v>0</v>
      </c>
      <c r="Q70" s="67">
        <f>RES_hhdet_in_new!Q$102</f>
        <v>0</v>
      </c>
    </row>
    <row r="71" spans="1:17" ht="12" customHeight="1" x14ac:dyDescent="0.25">
      <c r="A71" s="159" t="s">
        <v>140</v>
      </c>
      <c r="B71" s="83"/>
      <c r="C71" s="83">
        <f>RES_hhdet_in_new!C$103</f>
        <v>43219.569566002065</v>
      </c>
      <c r="D71" s="83">
        <f>RES_hhdet_in_new!D$103</f>
        <v>118166.56560618841</v>
      </c>
      <c r="E71" s="83">
        <f>RES_hhdet_in_new!E$103</f>
        <v>124680.79899679002</v>
      </c>
      <c r="F71" s="83">
        <f>RES_hhdet_in_new!F$103</f>
        <v>115365.10543256188</v>
      </c>
      <c r="G71" s="83">
        <f>RES_hhdet_in_new!G$103</f>
        <v>91026.003814672818</v>
      </c>
      <c r="H71" s="83">
        <f>RES_hhdet_in_new!H$103</f>
        <v>80473.808943164535</v>
      </c>
      <c r="I71" s="83">
        <f>RES_hhdet_in_new!I$103</f>
        <v>277657.67733034719</v>
      </c>
      <c r="J71" s="83">
        <f>RES_hhdet_in_new!J$103</f>
        <v>152118.89782214983</v>
      </c>
      <c r="K71" s="83">
        <f>RES_hhdet_in_new!K$103</f>
        <v>203497.3137924684</v>
      </c>
      <c r="L71" s="83">
        <f>RES_hhdet_in_new!L$103</f>
        <v>443550.75809171383</v>
      </c>
      <c r="M71" s="83">
        <f>RES_hhdet_in_new!M$103</f>
        <v>138151.25631274719</v>
      </c>
      <c r="N71" s="83">
        <f>RES_hhdet_in_new!N$103</f>
        <v>248893.03447823753</v>
      </c>
      <c r="O71" s="83">
        <f>RES_hhdet_in_new!O$103</f>
        <v>317816.81726437958</v>
      </c>
      <c r="P71" s="83">
        <f>RES_hhdet_in_new!P$103</f>
        <v>214949.09023907091</v>
      </c>
      <c r="Q71" s="83">
        <f>RES_hhdet_in_new!Q$103</f>
        <v>254597.37073965234</v>
      </c>
    </row>
    <row r="73" spans="1:17" ht="12" customHeight="1" x14ac:dyDescent="0.25">
      <c r="A73" s="193" t="s">
        <v>202</v>
      </c>
      <c r="B73" s="151"/>
      <c r="C73" s="151"/>
      <c r="D73" s="151"/>
      <c r="E73" s="151"/>
      <c r="F73" s="151"/>
      <c r="G73" s="151"/>
      <c r="H73" s="151"/>
      <c r="I73" s="151"/>
      <c r="J73" s="151"/>
      <c r="K73" s="151"/>
      <c r="L73" s="151"/>
      <c r="M73" s="151"/>
      <c r="N73" s="151"/>
      <c r="O73" s="151"/>
      <c r="P73" s="151"/>
      <c r="Q73" s="151"/>
    </row>
    <row r="74" spans="1:17" ht="12" customHeight="1" x14ac:dyDescent="0.25">
      <c r="A74" s="192" t="s">
        <v>65</v>
      </c>
      <c r="B74" s="149"/>
      <c r="C74" s="149"/>
      <c r="D74" s="149"/>
      <c r="E74" s="149"/>
      <c r="F74" s="149"/>
      <c r="G74" s="149"/>
      <c r="H74" s="149"/>
      <c r="I74" s="149"/>
      <c r="J74" s="149"/>
      <c r="K74" s="149"/>
      <c r="L74" s="149"/>
      <c r="M74" s="149"/>
      <c r="N74" s="149"/>
      <c r="O74" s="149"/>
      <c r="P74" s="149"/>
      <c r="Q74" s="149"/>
    </row>
    <row r="75" spans="1:17" ht="12" customHeight="1" x14ac:dyDescent="0.25">
      <c r="A75" s="148" t="s">
        <v>157</v>
      </c>
      <c r="B75" s="67"/>
      <c r="C75" s="67">
        <f>C41-C58</f>
        <v>61205.555433997935</v>
      </c>
      <c r="D75" s="67">
        <f t="shared" ref="D75:Q75" si="4">D41-D58</f>
        <v>176699.55939381159</v>
      </c>
      <c r="E75" s="67">
        <f t="shared" si="4"/>
        <v>170601.32600320998</v>
      </c>
      <c r="F75" s="67">
        <f t="shared" si="4"/>
        <v>156922.01956743805</v>
      </c>
      <c r="G75" s="67">
        <f t="shared" si="4"/>
        <v>173040.12118532718</v>
      </c>
      <c r="H75" s="67">
        <f t="shared" si="4"/>
        <v>88268.316056835465</v>
      </c>
      <c r="I75" s="67">
        <f t="shared" si="4"/>
        <v>347692.44766965281</v>
      </c>
      <c r="J75" s="67">
        <f t="shared" si="4"/>
        <v>155671.22717785015</v>
      </c>
      <c r="K75" s="67">
        <f t="shared" si="4"/>
        <v>368809.81120753172</v>
      </c>
      <c r="L75" s="67">
        <f t="shared" si="4"/>
        <v>513174.36690828623</v>
      </c>
      <c r="M75" s="67">
        <f t="shared" si="4"/>
        <v>224427.86868725283</v>
      </c>
      <c r="N75" s="67">
        <f t="shared" si="4"/>
        <v>454558.09052176244</v>
      </c>
      <c r="O75" s="67">
        <f t="shared" si="4"/>
        <v>367203.30773562053</v>
      </c>
      <c r="P75" s="67">
        <f t="shared" si="4"/>
        <v>233365.03476092912</v>
      </c>
      <c r="Q75" s="67">
        <f t="shared" si="4"/>
        <v>217967.75426034763</v>
      </c>
    </row>
    <row r="76" spans="1:17" ht="12" customHeight="1" x14ac:dyDescent="0.25">
      <c r="A76" s="191" t="s">
        <v>112</v>
      </c>
      <c r="B76" s="145"/>
      <c r="C76" s="145"/>
      <c r="D76" s="145"/>
      <c r="E76" s="145"/>
      <c r="F76" s="145"/>
      <c r="G76" s="145"/>
      <c r="H76" s="145"/>
      <c r="I76" s="145"/>
      <c r="J76" s="145"/>
      <c r="K76" s="145"/>
      <c r="L76" s="145"/>
      <c r="M76" s="145"/>
      <c r="N76" s="145"/>
      <c r="O76" s="145"/>
      <c r="P76" s="145"/>
      <c r="Q76" s="145"/>
    </row>
    <row r="77" spans="1:17" ht="12" customHeight="1" x14ac:dyDescent="0.25">
      <c r="A77" s="148" t="s">
        <v>60</v>
      </c>
      <c r="B77" s="67"/>
      <c r="C77" s="67">
        <f>C43-C60</f>
        <v>4612</v>
      </c>
      <c r="D77" s="67">
        <f t="shared" ref="D77:Q77" si="5">D43-D60</f>
        <v>6800</v>
      </c>
      <c r="E77" s="67">
        <f t="shared" si="5"/>
        <v>4487</v>
      </c>
      <c r="F77" s="67">
        <f t="shared" si="5"/>
        <v>5403</v>
      </c>
      <c r="G77" s="67">
        <f t="shared" si="5"/>
        <v>7383</v>
      </c>
      <c r="H77" s="67">
        <f t="shared" si="5"/>
        <v>3588.0000000000005</v>
      </c>
      <c r="I77" s="67">
        <f t="shared" si="5"/>
        <v>9061</v>
      </c>
      <c r="J77" s="67">
        <f t="shared" si="5"/>
        <v>9378</v>
      </c>
      <c r="K77" s="67">
        <f t="shared" si="5"/>
        <v>12542</v>
      </c>
      <c r="L77" s="67">
        <f t="shared" si="5"/>
        <v>16085.000000000002</v>
      </c>
      <c r="M77" s="67">
        <f t="shared" si="5"/>
        <v>8285.0000000000036</v>
      </c>
      <c r="N77" s="67">
        <f t="shared" si="5"/>
        <v>14939.000000000002</v>
      </c>
      <c r="O77" s="67">
        <f t="shared" si="5"/>
        <v>19394.000000000004</v>
      </c>
      <c r="P77" s="67">
        <f t="shared" si="5"/>
        <v>10118.000000000004</v>
      </c>
      <c r="Q77" s="67">
        <f t="shared" si="5"/>
        <v>18072.000000000011</v>
      </c>
    </row>
    <row r="78" spans="1:17" ht="12" customHeight="1" x14ac:dyDescent="0.25">
      <c r="A78" s="191" t="s">
        <v>63</v>
      </c>
      <c r="B78" s="145"/>
      <c r="C78" s="145"/>
      <c r="D78" s="145"/>
      <c r="E78" s="145"/>
      <c r="F78" s="145"/>
      <c r="G78" s="145"/>
      <c r="H78" s="145"/>
      <c r="I78" s="145"/>
      <c r="J78" s="145"/>
      <c r="K78" s="145"/>
      <c r="L78" s="145"/>
      <c r="M78" s="145"/>
      <c r="N78" s="145"/>
      <c r="O78" s="145"/>
      <c r="P78" s="145"/>
      <c r="Q78" s="145"/>
    </row>
    <row r="79" spans="1:17" ht="12" customHeight="1" x14ac:dyDescent="0.25">
      <c r="A79" s="148" t="s">
        <v>156</v>
      </c>
      <c r="B79" s="67"/>
      <c r="C79" s="67">
        <f t="shared" ref="C79:Q84" si="6">C45-C62</f>
        <v>57949.634926878265</v>
      </c>
      <c r="D79" s="67">
        <f t="shared" si="6"/>
        <v>56117.845262454182</v>
      </c>
      <c r="E79" s="67">
        <f t="shared" si="6"/>
        <v>125876.23664810679</v>
      </c>
      <c r="F79" s="67">
        <f t="shared" si="6"/>
        <v>60560.470985191081</v>
      </c>
      <c r="G79" s="67">
        <f t="shared" si="6"/>
        <v>80340.976813183079</v>
      </c>
      <c r="H79" s="67">
        <f t="shared" si="6"/>
        <v>69361.647386943863</v>
      </c>
      <c r="I79" s="67">
        <f t="shared" si="6"/>
        <v>155683.21359420707</v>
      </c>
      <c r="J79" s="67">
        <f t="shared" si="6"/>
        <v>67741.61785596289</v>
      </c>
      <c r="K79" s="67">
        <f t="shared" si="6"/>
        <v>175946.25665288931</v>
      </c>
      <c r="L79" s="67">
        <f t="shared" si="6"/>
        <v>218119.54873049789</v>
      </c>
      <c r="M79" s="67">
        <f t="shared" si="6"/>
        <v>150617.50145045959</v>
      </c>
      <c r="N79" s="67">
        <f t="shared" si="6"/>
        <v>217641.40696637752</v>
      </c>
      <c r="O79" s="67">
        <f t="shared" si="6"/>
        <v>174639.68674476308</v>
      </c>
      <c r="P79" s="67">
        <f t="shared" si="6"/>
        <v>140162.4137358302</v>
      </c>
      <c r="Q79" s="67">
        <f t="shared" si="6"/>
        <v>168429.17377935391</v>
      </c>
    </row>
    <row r="80" spans="1:17" ht="12" customHeight="1" x14ac:dyDescent="0.25">
      <c r="A80" s="148" t="s">
        <v>155</v>
      </c>
      <c r="B80" s="67"/>
      <c r="C80" s="67">
        <f t="shared" si="6"/>
        <v>577.38030765902261</v>
      </c>
      <c r="D80" s="67">
        <f t="shared" si="6"/>
        <v>984.30923732588747</v>
      </c>
      <c r="E80" s="67">
        <f t="shared" si="6"/>
        <v>930.87707187582055</v>
      </c>
      <c r="F80" s="67">
        <f t="shared" si="6"/>
        <v>857.72620436015222</v>
      </c>
      <c r="G80" s="67">
        <f t="shared" si="6"/>
        <v>946.18800520041623</v>
      </c>
      <c r="H80" s="67">
        <f t="shared" si="6"/>
        <v>486.68100930963556</v>
      </c>
      <c r="I80" s="67">
        <f t="shared" si="6"/>
        <v>1590.3674084736922</v>
      </c>
      <c r="J80" s="67">
        <f t="shared" si="6"/>
        <v>686.63821146726332</v>
      </c>
      <c r="K80" s="67">
        <f t="shared" si="6"/>
        <v>1125.6049359802455</v>
      </c>
      <c r="L80" s="67">
        <f t="shared" si="6"/>
        <v>0</v>
      </c>
      <c r="M80" s="67">
        <f t="shared" si="6"/>
        <v>0</v>
      </c>
      <c r="N80" s="67">
        <f t="shared" si="6"/>
        <v>0</v>
      </c>
      <c r="O80" s="67">
        <f t="shared" si="6"/>
        <v>0</v>
      </c>
      <c r="P80" s="67">
        <f t="shared" si="6"/>
        <v>0</v>
      </c>
      <c r="Q80" s="67">
        <f t="shared" si="6"/>
        <v>0</v>
      </c>
    </row>
    <row r="81" spans="1:17" ht="12" customHeight="1" x14ac:dyDescent="0.25">
      <c r="A81" s="148" t="s">
        <v>144</v>
      </c>
      <c r="B81" s="67"/>
      <c r="C81" s="67">
        <f t="shared" si="6"/>
        <v>180978.72256090411</v>
      </c>
      <c r="D81" s="67">
        <f t="shared" si="6"/>
        <v>122685.00000000064</v>
      </c>
      <c r="E81" s="67">
        <f t="shared" si="6"/>
        <v>131316.99999999956</v>
      </c>
      <c r="F81" s="67">
        <f t="shared" si="6"/>
        <v>144643.00000000012</v>
      </c>
      <c r="G81" s="67">
        <f t="shared" si="6"/>
        <v>60691.502914537676</v>
      </c>
      <c r="H81" s="67">
        <f t="shared" si="6"/>
        <v>28282.837880473537</v>
      </c>
      <c r="I81" s="67">
        <f t="shared" si="6"/>
        <v>99260.355398829081</v>
      </c>
      <c r="J81" s="67">
        <f t="shared" si="6"/>
        <v>39432.860952473886</v>
      </c>
      <c r="K81" s="67">
        <f t="shared" si="6"/>
        <v>130785.81201691483</v>
      </c>
      <c r="L81" s="67">
        <f t="shared" si="6"/>
        <v>197857.43524932009</v>
      </c>
      <c r="M81" s="67">
        <f t="shared" si="6"/>
        <v>49051.358649010792</v>
      </c>
      <c r="N81" s="67">
        <f t="shared" si="6"/>
        <v>81110.260887750002</v>
      </c>
      <c r="O81" s="67">
        <f t="shared" si="6"/>
        <v>169141.44274904672</v>
      </c>
      <c r="P81" s="67">
        <f t="shared" si="6"/>
        <v>0</v>
      </c>
      <c r="Q81" s="67">
        <f t="shared" si="6"/>
        <v>96163.355398829066</v>
      </c>
    </row>
    <row r="82" spans="1:17" ht="12" customHeight="1" x14ac:dyDescent="0.25">
      <c r="A82" s="148" t="s">
        <v>143</v>
      </c>
      <c r="B82" s="67"/>
      <c r="C82" s="67">
        <f t="shared" si="6"/>
        <v>3308.7501358976701</v>
      </c>
      <c r="D82" s="67">
        <f t="shared" si="6"/>
        <v>2116.7500000000109</v>
      </c>
      <c r="E82" s="67">
        <f t="shared" si="6"/>
        <v>3207.7499999999936</v>
      </c>
      <c r="F82" s="67">
        <f t="shared" si="6"/>
        <v>3382.7500000000036</v>
      </c>
      <c r="G82" s="67">
        <f t="shared" si="6"/>
        <v>1293.7499999999968</v>
      </c>
      <c r="H82" s="67">
        <f t="shared" si="6"/>
        <v>7139.7500000000127</v>
      </c>
      <c r="I82" s="67">
        <f t="shared" si="6"/>
        <v>7934.7499999999727</v>
      </c>
      <c r="J82" s="67">
        <f t="shared" si="6"/>
        <v>6707.7500000000173</v>
      </c>
      <c r="K82" s="67">
        <f t="shared" si="6"/>
        <v>7403.3402862834346</v>
      </c>
      <c r="L82" s="67">
        <f t="shared" si="6"/>
        <v>7917.3720206032167</v>
      </c>
      <c r="M82" s="67">
        <f t="shared" si="6"/>
        <v>4799.3193615463197</v>
      </c>
      <c r="N82" s="67">
        <f t="shared" si="6"/>
        <v>4436.9876510364729</v>
      </c>
      <c r="O82" s="67">
        <f t="shared" si="6"/>
        <v>4096.1722440137519</v>
      </c>
      <c r="P82" s="67">
        <f t="shared" si="6"/>
        <v>1184.6480173608534</v>
      </c>
      <c r="Q82" s="67">
        <f t="shared" si="6"/>
        <v>7409.0897296585736</v>
      </c>
    </row>
    <row r="83" spans="1:17" ht="12" customHeight="1" x14ac:dyDescent="0.25">
      <c r="A83" s="148" t="s">
        <v>142</v>
      </c>
      <c r="B83" s="67"/>
      <c r="C83" s="67">
        <f t="shared" si="6"/>
        <v>19868.495747759443</v>
      </c>
      <c r="D83" s="67">
        <f t="shared" si="6"/>
        <v>78845.669058091677</v>
      </c>
      <c r="E83" s="67">
        <f t="shared" si="6"/>
        <v>48324.819719095751</v>
      </c>
      <c r="F83" s="67">
        <f t="shared" si="6"/>
        <v>40590.380357886024</v>
      </c>
      <c r="G83" s="67">
        <f t="shared" si="6"/>
        <v>137640.20318443156</v>
      </c>
      <c r="H83" s="67">
        <f t="shared" si="6"/>
        <v>116132.61225847482</v>
      </c>
      <c r="I83" s="67">
        <f t="shared" si="6"/>
        <v>212520.09067074864</v>
      </c>
      <c r="J83" s="67">
        <f t="shared" si="6"/>
        <v>159520.27641385031</v>
      </c>
      <c r="K83" s="67">
        <f t="shared" si="6"/>
        <v>187541.61412501612</v>
      </c>
      <c r="L83" s="67">
        <f t="shared" si="6"/>
        <v>504906.12982645584</v>
      </c>
      <c r="M83" s="67">
        <f t="shared" si="6"/>
        <v>268295.53408563975</v>
      </c>
      <c r="N83" s="67">
        <f t="shared" si="6"/>
        <v>464093.54560868279</v>
      </c>
      <c r="O83" s="67">
        <f t="shared" si="6"/>
        <v>280734.36538560188</v>
      </c>
      <c r="P83" s="67">
        <f t="shared" si="6"/>
        <v>249418.09520232852</v>
      </c>
      <c r="Q83" s="67">
        <f t="shared" si="6"/>
        <v>318731.0898346157</v>
      </c>
    </row>
    <row r="84" spans="1:17" ht="12" customHeight="1" x14ac:dyDescent="0.25">
      <c r="A84" s="148" t="s">
        <v>141</v>
      </c>
      <c r="B84" s="67"/>
      <c r="C84" s="67">
        <f t="shared" si="6"/>
        <v>359.50770791981881</v>
      </c>
      <c r="D84" s="67">
        <f t="shared" si="6"/>
        <v>1335.6756578893969</v>
      </c>
      <c r="E84" s="67">
        <f t="shared" si="6"/>
        <v>900.44599726068418</v>
      </c>
      <c r="F84" s="67">
        <f t="shared" si="6"/>
        <v>1063.0113366952428</v>
      </c>
      <c r="G84" s="67">
        <f t="shared" si="6"/>
        <v>1878.8669710503113</v>
      </c>
      <c r="H84" s="67">
        <f t="shared" si="6"/>
        <v>2353.3565965090302</v>
      </c>
      <c r="I84" s="67">
        <f t="shared" si="6"/>
        <v>1128.5443994551169</v>
      </c>
      <c r="J84" s="67">
        <f t="shared" si="6"/>
        <v>310.08141147270362</v>
      </c>
      <c r="K84" s="67">
        <f t="shared" si="6"/>
        <v>39.027476210078021</v>
      </c>
      <c r="L84" s="67">
        <f t="shared" si="6"/>
        <v>0</v>
      </c>
      <c r="M84" s="67">
        <f t="shared" si="6"/>
        <v>0</v>
      </c>
      <c r="N84" s="67">
        <f t="shared" si="6"/>
        <v>0</v>
      </c>
      <c r="O84" s="67">
        <f t="shared" si="6"/>
        <v>0</v>
      </c>
      <c r="P84" s="67">
        <f t="shared" si="6"/>
        <v>0</v>
      </c>
      <c r="Q84" s="67">
        <f t="shared" si="6"/>
        <v>151.35059867733435</v>
      </c>
    </row>
    <row r="85" spans="1:17" ht="12" customHeight="1" x14ac:dyDescent="0.25">
      <c r="A85" s="191" t="s">
        <v>62</v>
      </c>
      <c r="B85" s="145"/>
      <c r="C85" s="145"/>
      <c r="D85" s="145"/>
      <c r="E85" s="145"/>
      <c r="F85" s="145"/>
      <c r="G85" s="145"/>
      <c r="H85" s="145"/>
      <c r="I85" s="145"/>
      <c r="J85" s="145"/>
      <c r="K85" s="145"/>
      <c r="L85" s="145"/>
      <c r="M85" s="145"/>
      <c r="N85" s="145"/>
      <c r="O85" s="145"/>
      <c r="P85" s="145"/>
      <c r="Q85" s="145"/>
    </row>
    <row r="86" spans="1:17" ht="12" customHeight="1" x14ac:dyDescent="0.25">
      <c r="A86" s="148" t="s">
        <v>55</v>
      </c>
      <c r="B86" s="67"/>
      <c r="C86" s="67">
        <f t="shared" ref="C86:Q88" si="7">C52-C69</f>
        <v>0</v>
      </c>
      <c r="D86" s="67">
        <f t="shared" si="7"/>
        <v>0</v>
      </c>
      <c r="E86" s="67">
        <f t="shared" si="7"/>
        <v>0</v>
      </c>
      <c r="F86" s="67">
        <f t="shared" si="7"/>
        <v>0</v>
      </c>
      <c r="G86" s="67">
        <f t="shared" si="7"/>
        <v>0</v>
      </c>
      <c r="H86" s="67">
        <f t="shared" si="7"/>
        <v>0</v>
      </c>
      <c r="I86" s="67">
        <f t="shared" si="7"/>
        <v>0</v>
      </c>
      <c r="J86" s="67">
        <f t="shared" si="7"/>
        <v>0</v>
      </c>
      <c r="K86" s="67">
        <f t="shared" si="7"/>
        <v>0</v>
      </c>
      <c r="L86" s="67">
        <f t="shared" si="7"/>
        <v>0</v>
      </c>
      <c r="M86" s="67">
        <f t="shared" si="7"/>
        <v>0</v>
      </c>
      <c r="N86" s="67">
        <f t="shared" si="7"/>
        <v>0</v>
      </c>
      <c r="O86" s="67">
        <f t="shared" si="7"/>
        <v>0</v>
      </c>
      <c r="P86" s="67">
        <f t="shared" si="7"/>
        <v>0</v>
      </c>
      <c r="Q86" s="67">
        <f t="shared" si="7"/>
        <v>0</v>
      </c>
    </row>
    <row r="87" spans="1:17" ht="12" customHeight="1" x14ac:dyDescent="0.25">
      <c r="A87" s="148" t="s">
        <v>57</v>
      </c>
      <c r="B87" s="67"/>
      <c r="C87" s="67">
        <f t="shared" si="7"/>
        <v>50433.290157855386</v>
      </c>
      <c r="D87" s="67">
        <f t="shared" si="7"/>
        <v>118972.08484214444</v>
      </c>
      <c r="E87" s="67">
        <f t="shared" si="7"/>
        <v>147777.53979665035</v>
      </c>
      <c r="F87" s="67">
        <f t="shared" si="7"/>
        <v>190637.66397816708</v>
      </c>
      <c r="G87" s="67">
        <f t="shared" si="7"/>
        <v>194063.73917850028</v>
      </c>
      <c r="H87" s="67">
        <f t="shared" si="7"/>
        <v>142714.8354447266</v>
      </c>
      <c r="I87" s="67">
        <f t="shared" si="7"/>
        <v>235123.00779392946</v>
      </c>
      <c r="J87" s="67">
        <f t="shared" si="7"/>
        <v>264899.03601558972</v>
      </c>
      <c r="K87" s="67">
        <f t="shared" si="7"/>
        <v>365374.14230565151</v>
      </c>
      <c r="L87" s="67">
        <f t="shared" si="7"/>
        <v>488227.8495163687</v>
      </c>
      <c r="M87" s="67">
        <f t="shared" si="7"/>
        <v>507813.58391976927</v>
      </c>
      <c r="N87" s="67">
        <f t="shared" si="7"/>
        <v>612949.64416662522</v>
      </c>
      <c r="O87" s="67">
        <f t="shared" si="7"/>
        <v>690184.91277905868</v>
      </c>
      <c r="P87" s="67">
        <f t="shared" si="7"/>
        <v>583332.15216952574</v>
      </c>
      <c r="Q87" s="67">
        <f t="shared" si="7"/>
        <v>827571.87499999953</v>
      </c>
    </row>
    <row r="88" spans="1:17" ht="12" customHeight="1" x14ac:dyDescent="0.25">
      <c r="A88" s="159" t="s">
        <v>140</v>
      </c>
      <c r="B88" s="83"/>
      <c r="C88" s="83">
        <f t="shared" si="7"/>
        <v>204068.26527614257</v>
      </c>
      <c r="D88" s="83">
        <f t="shared" si="7"/>
        <v>223192.68439381171</v>
      </c>
      <c r="E88" s="83">
        <f t="shared" si="7"/>
        <v>227145.45100320998</v>
      </c>
      <c r="F88" s="83">
        <f t="shared" si="7"/>
        <v>189739.14456743817</v>
      </c>
      <c r="G88" s="83">
        <f t="shared" si="7"/>
        <v>222363.24618532736</v>
      </c>
      <c r="H88" s="83">
        <f t="shared" si="7"/>
        <v>202666.44105683488</v>
      </c>
      <c r="I88" s="83">
        <f t="shared" si="7"/>
        <v>337642.57266965305</v>
      </c>
      <c r="J88" s="83">
        <f t="shared" si="7"/>
        <v>196808.35217785041</v>
      </c>
      <c r="K88" s="83">
        <f t="shared" si="7"/>
        <v>403728.22636538686</v>
      </c>
      <c r="L88" s="83">
        <f t="shared" si="7"/>
        <v>716560.16195378033</v>
      </c>
      <c r="M88" s="83">
        <f t="shared" si="7"/>
        <v>571061.99450573651</v>
      </c>
      <c r="N88" s="83">
        <f t="shared" si="7"/>
        <v>678841.26532142947</v>
      </c>
      <c r="O88" s="83">
        <f t="shared" si="7"/>
        <v>619165.46146939404</v>
      </c>
      <c r="P88" s="83">
        <f t="shared" si="7"/>
        <v>542014.13958125107</v>
      </c>
      <c r="Q88" s="83">
        <f t="shared" si="7"/>
        <v>477825.64164868579</v>
      </c>
    </row>
    <row r="90" spans="1:17" ht="12" customHeight="1" x14ac:dyDescent="0.25">
      <c r="A90" s="190" t="s">
        <v>201</v>
      </c>
      <c r="B90" s="215">
        <v>2015</v>
      </c>
      <c r="C90" s="215"/>
      <c r="D90" s="215"/>
      <c r="E90" s="215"/>
      <c r="F90" s="215"/>
      <c r="G90" s="215"/>
      <c r="H90" s="215"/>
      <c r="I90" s="215"/>
      <c r="J90" s="215"/>
      <c r="K90" s="215"/>
      <c r="L90" s="215"/>
      <c r="M90" s="215"/>
      <c r="N90" s="215"/>
      <c r="O90" s="215"/>
      <c r="P90" s="215"/>
      <c r="Q90" s="215"/>
    </row>
    <row r="91" spans="1:17" s="28" customFormat="1" ht="12" customHeight="1" x14ac:dyDescent="0.25">
      <c r="A91" s="155" t="s">
        <v>174</v>
      </c>
      <c r="B91" s="154" t="s">
        <v>173</v>
      </c>
      <c r="C91" s="154">
        <v>2001</v>
      </c>
      <c r="D91" s="154">
        <v>2002</v>
      </c>
      <c r="E91" s="154">
        <v>2003</v>
      </c>
      <c r="F91" s="154">
        <v>2004</v>
      </c>
      <c r="G91" s="154">
        <v>2005</v>
      </c>
      <c r="H91" s="154">
        <v>2006</v>
      </c>
      <c r="I91" s="154">
        <v>2007</v>
      </c>
      <c r="J91" s="154">
        <v>2008</v>
      </c>
      <c r="K91" s="154">
        <v>2009</v>
      </c>
      <c r="L91" s="154">
        <v>2010</v>
      </c>
      <c r="M91" s="154">
        <v>2011</v>
      </c>
      <c r="N91" s="154">
        <v>2012</v>
      </c>
      <c r="O91" s="154">
        <v>2013</v>
      </c>
      <c r="P91" s="154">
        <v>2014</v>
      </c>
      <c r="Q91" s="154">
        <v>2015</v>
      </c>
    </row>
    <row r="92" spans="1:17" ht="12" customHeight="1" x14ac:dyDescent="0.25">
      <c r="A92" s="152" t="s">
        <v>20</v>
      </c>
      <c r="B92" s="151"/>
      <c r="C92" s="151"/>
      <c r="D92" s="151"/>
      <c r="E92" s="151"/>
      <c r="F92" s="151"/>
      <c r="G92" s="151"/>
      <c r="H92" s="151"/>
      <c r="I92" s="151"/>
      <c r="J92" s="151"/>
      <c r="K92" s="151"/>
      <c r="L92" s="151"/>
      <c r="M92" s="151"/>
      <c r="N92" s="151"/>
      <c r="O92" s="151"/>
      <c r="P92" s="151"/>
      <c r="Q92" s="151"/>
    </row>
    <row r="93" spans="1:17" ht="12.95" customHeight="1" x14ac:dyDescent="0.25">
      <c r="A93" s="150" t="s">
        <v>65</v>
      </c>
      <c r="B93" s="189">
        <f>RES_hhdet_numvin!B82</f>
        <v>0</v>
      </c>
      <c r="C93" s="189">
        <f>RES_hhdet_numvin!C82</f>
        <v>0</v>
      </c>
      <c r="D93" s="189">
        <f>RES_hhdet_numvin!D82</f>
        <v>0</v>
      </c>
      <c r="E93" s="189">
        <f>RES_hhdet_numvin!E82</f>
        <v>0</v>
      </c>
      <c r="F93" s="189">
        <f>RES_hhdet_numvin!F82</f>
        <v>0</v>
      </c>
      <c r="G93" s="189">
        <f>RES_hhdet_numvin!G82</f>
        <v>0</v>
      </c>
      <c r="H93" s="189">
        <f>RES_hhdet_numvin!H82</f>
        <v>0</v>
      </c>
      <c r="I93" s="189">
        <f>RES_hhdet_numvin!I82</f>
        <v>0</v>
      </c>
      <c r="J93" s="189">
        <f>RES_hhdet_numvin!J82</f>
        <v>0</v>
      </c>
      <c r="K93" s="189">
        <f>RES_hhdet_numvin!K82</f>
        <v>0</v>
      </c>
      <c r="L93" s="189">
        <f>RES_hhdet_numvin!L82</f>
        <v>0</v>
      </c>
      <c r="M93" s="189">
        <f>RES_hhdet_numvin!M82</f>
        <v>0</v>
      </c>
      <c r="N93" s="189">
        <f>RES_hhdet_numvin!N82</f>
        <v>0</v>
      </c>
      <c r="O93" s="189">
        <f>RES_hhdet_numvin!O82</f>
        <v>0</v>
      </c>
      <c r="P93" s="189">
        <f>RES_hhdet_numvin!P82</f>
        <v>0</v>
      </c>
      <c r="Q93" s="189">
        <f>RES_hhdet_numvin!Q82</f>
        <v>0</v>
      </c>
    </row>
    <row r="94" spans="1:17" ht="12" customHeight="1" x14ac:dyDescent="0.25">
      <c r="A94" s="23" t="s">
        <v>157</v>
      </c>
      <c r="B94" s="80">
        <f>RES_hhdet_numvin!B83</f>
        <v>297721.12499999983</v>
      </c>
      <c r="C94" s="80">
        <f>RES_hhdet_numvin!C83</f>
        <v>104425.12499999994</v>
      </c>
      <c r="D94" s="80">
        <f>RES_hhdet_numvin!D83</f>
        <v>294866.12499999988</v>
      </c>
      <c r="E94" s="80">
        <f>RES_hhdet_numvin!E83</f>
        <v>295282.12499999988</v>
      </c>
      <c r="F94" s="80">
        <f>RES_hhdet_numvin!F83</f>
        <v>272287.12499999988</v>
      </c>
      <c r="G94" s="80">
        <f>RES_hhdet_numvin!G83</f>
        <v>264066.12499999988</v>
      </c>
      <c r="H94" s="80">
        <f>RES_hhdet_numvin!H83</f>
        <v>168742.12499999994</v>
      </c>
      <c r="I94" s="80">
        <f>RES_hhdet_numvin!I83</f>
        <v>625350.12499999965</v>
      </c>
      <c r="J94" s="80">
        <f>RES_hhdet_numvin!J83</f>
        <v>307790.12499999983</v>
      </c>
      <c r="K94" s="80">
        <f>RES_hhdet_numvin!K83</f>
        <v>572307.12499999988</v>
      </c>
      <c r="L94" s="80">
        <f>RES_hhdet_numvin!L83</f>
        <v>956725.12499999953</v>
      </c>
      <c r="M94" s="80">
        <f>RES_hhdet_numvin!M83</f>
        <v>362579.12499999988</v>
      </c>
      <c r="N94" s="80">
        <f>RES_hhdet_numvin!N83</f>
        <v>703451.12499999977</v>
      </c>
      <c r="O94" s="80">
        <f>RES_hhdet_numvin!O83</f>
        <v>685020.12499999965</v>
      </c>
      <c r="P94" s="80">
        <f>RES_hhdet_numvin!P83</f>
        <v>448314.12499999983</v>
      </c>
      <c r="Q94" s="80">
        <f>RES_hhdet_numvin!Q83</f>
        <v>472565.12499999988</v>
      </c>
    </row>
    <row r="95" spans="1:17" ht="12.95" customHeight="1" x14ac:dyDescent="0.25">
      <c r="A95" s="146" t="s">
        <v>112</v>
      </c>
      <c r="B95" s="188">
        <f>RES_hhdet_numvin!B85</f>
        <v>0</v>
      </c>
      <c r="C95" s="188">
        <f>RES_hhdet_numvin!C85</f>
        <v>0</v>
      </c>
      <c r="D95" s="188">
        <f>RES_hhdet_numvin!D85</f>
        <v>0</v>
      </c>
      <c r="E95" s="188">
        <f>RES_hhdet_numvin!E85</f>
        <v>0</v>
      </c>
      <c r="F95" s="188">
        <f>RES_hhdet_numvin!F85</f>
        <v>0</v>
      </c>
      <c r="G95" s="188">
        <f>RES_hhdet_numvin!G85</f>
        <v>0</v>
      </c>
      <c r="H95" s="188">
        <f>RES_hhdet_numvin!H85</f>
        <v>0</v>
      </c>
      <c r="I95" s="188">
        <f>RES_hhdet_numvin!I85</f>
        <v>0</v>
      </c>
      <c r="J95" s="188">
        <f>RES_hhdet_numvin!J85</f>
        <v>0</v>
      </c>
      <c r="K95" s="188">
        <f>RES_hhdet_numvin!K85</f>
        <v>0</v>
      </c>
      <c r="L95" s="188">
        <f>RES_hhdet_numvin!L85</f>
        <v>0</v>
      </c>
      <c r="M95" s="188">
        <f>RES_hhdet_numvin!M85</f>
        <v>0</v>
      </c>
      <c r="N95" s="188">
        <f>RES_hhdet_numvin!N85</f>
        <v>0</v>
      </c>
      <c r="O95" s="188">
        <f>RES_hhdet_numvin!O85</f>
        <v>0</v>
      </c>
      <c r="P95" s="188">
        <f>RES_hhdet_numvin!P85</f>
        <v>0</v>
      </c>
      <c r="Q95" s="188">
        <f>RES_hhdet_numvin!Q85</f>
        <v>0</v>
      </c>
    </row>
    <row r="96" spans="1:17" ht="12" customHeight="1" x14ac:dyDescent="0.25">
      <c r="A96" s="23" t="s">
        <v>60</v>
      </c>
      <c r="B96" s="80">
        <f>RES_hhdet_numvin!B86</f>
        <v>0</v>
      </c>
      <c r="C96" s="80">
        <f>RES_hhdet_numvin!C86</f>
        <v>0</v>
      </c>
      <c r="D96" s="80">
        <f>RES_hhdet_numvin!D86</f>
        <v>0</v>
      </c>
      <c r="E96" s="80">
        <f>RES_hhdet_numvin!E86</f>
        <v>0</v>
      </c>
      <c r="F96" s="80">
        <f>RES_hhdet_numvin!F86</f>
        <v>0</v>
      </c>
      <c r="G96" s="80">
        <f>RES_hhdet_numvin!G86</f>
        <v>0</v>
      </c>
      <c r="H96" s="80">
        <f>RES_hhdet_numvin!H86</f>
        <v>0</v>
      </c>
      <c r="I96" s="80">
        <f>RES_hhdet_numvin!I86</f>
        <v>0</v>
      </c>
      <c r="J96" s="80">
        <f>RES_hhdet_numvin!J86</f>
        <v>15526.999999999993</v>
      </c>
      <c r="K96" s="80">
        <f>RES_hhdet_numvin!K86</f>
        <v>19462.999999999993</v>
      </c>
      <c r="L96" s="80">
        <f>RES_hhdet_numvin!L86</f>
        <v>29986.999999999985</v>
      </c>
      <c r="M96" s="80">
        <f>RES_hhdet_numvin!M86</f>
        <v>13384.999999999995</v>
      </c>
      <c r="N96" s="80">
        <f>RES_hhdet_numvin!N86</f>
        <v>23118.999999999993</v>
      </c>
      <c r="O96" s="80">
        <f>RES_hhdet_numvin!O86</f>
        <v>36178.999999999985</v>
      </c>
      <c r="P96" s="80">
        <f>RES_hhdet_numvin!P86</f>
        <v>19436.999999999993</v>
      </c>
      <c r="Q96" s="80">
        <f>RES_hhdet_numvin!Q86</f>
        <v>39181.999999999985</v>
      </c>
    </row>
    <row r="97" spans="1:17" ht="12" customHeight="1" x14ac:dyDescent="0.25">
      <c r="A97" s="146" t="s">
        <v>63</v>
      </c>
      <c r="B97" s="188">
        <f>RES_hhdet_numvin!B87</f>
        <v>0</v>
      </c>
      <c r="C97" s="188">
        <f>RES_hhdet_numvin!C87</f>
        <v>0</v>
      </c>
      <c r="D97" s="188">
        <f>RES_hhdet_numvin!D87</f>
        <v>0</v>
      </c>
      <c r="E97" s="188">
        <f>RES_hhdet_numvin!E87</f>
        <v>0</v>
      </c>
      <c r="F97" s="188">
        <f>RES_hhdet_numvin!F87</f>
        <v>0</v>
      </c>
      <c r="G97" s="188">
        <f>RES_hhdet_numvin!G87</f>
        <v>0</v>
      </c>
      <c r="H97" s="188">
        <f>RES_hhdet_numvin!H87</f>
        <v>0</v>
      </c>
      <c r="I97" s="188">
        <f>RES_hhdet_numvin!I87</f>
        <v>0</v>
      </c>
      <c r="J97" s="188">
        <f>RES_hhdet_numvin!J87</f>
        <v>0</v>
      </c>
      <c r="K97" s="188">
        <f>RES_hhdet_numvin!K87</f>
        <v>0</v>
      </c>
      <c r="L97" s="188">
        <f>RES_hhdet_numvin!L87</f>
        <v>0</v>
      </c>
      <c r="M97" s="188">
        <f>RES_hhdet_numvin!M87</f>
        <v>0</v>
      </c>
      <c r="N97" s="188">
        <f>RES_hhdet_numvin!N87</f>
        <v>0</v>
      </c>
      <c r="O97" s="188">
        <f>RES_hhdet_numvin!O87</f>
        <v>0</v>
      </c>
      <c r="P97" s="188">
        <f>RES_hhdet_numvin!P87</f>
        <v>0</v>
      </c>
      <c r="Q97" s="188">
        <f>RES_hhdet_numvin!Q87</f>
        <v>0</v>
      </c>
    </row>
    <row r="98" spans="1:17" ht="12" customHeight="1" x14ac:dyDescent="0.25">
      <c r="A98" s="23" t="s">
        <v>156</v>
      </c>
      <c r="B98" s="80">
        <f>RES_hhdet_numvin!B88</f>
        <v>296444.39763724804</v>
      </c>
      <c r="C98" s="80">
        <f>RES_hhdet_numvin!C88</f>
        <v>56402.319128485673</v>
      </c>
      <c r="D98" s="80">
        <f>RES_hhdet_numvin!D88</f>
        <v>94931.60481525572</v>
      </c>
      <c r="E98" s="80">
        <f>RES_hhdet_numvin!E88</f>
        <v>155919.78241708371</v>
      </c>
      <c r="F98" s="80">
        <f>RES_hhdet_numvin!F88</f>
        <v>93942.164339782787</v>
      </c>
      <c r="G98" s="80">
        <f>RES_hhdet_numvin!G88</f>
        <v>98803.990819014929</v>
      </c>
      <c r="H98" s="80">
        <f>RES_hhdet_numvin!H88</f>
        <v>78395.4077516502</v>
      </c>
      <c r="I98" s="80">
        <f>RES_hhdet_numvin!I88</f>
        <v>243980.07044880622</v>
      </c>
      <c r="J98" s="80">
        <f>RES_hhdet_numvin!J88</f>
        <v>94468.716059849859</v>
      </c>
      <c r="K98" s="80">
        <f>RES_hhdet_numvin!K88</f>
        <v>237832.33208197379</v>
      </c>
      <c r="L98" s="80">
        <f>RES_hhdet_numvin!L88</f>
        <v>451130.60012353514</v>
      </c>
      <c r="M98" s="80">
        <f>RES_hhdet_numvin!M88</f>
        <v>145331.72275133454</v>
      </c>
      <c r="N98" s="80">
        <f>RES_hhdet_numvin!N88</f>
        <v>298095.77771038632</v>
      </c>
      <c r="O98" s="80">
        <f>RES_hhdet_numvin!O88</f>
        <v>284817.66745010146</v>
      </c>
      <c r="P98" s="80">
        <f>RES_hhdet_numvin!P88</f>
        <v>173843.62389871269</v>
      </c>
      <c r="Q98" s="80">
        <f>RES_hhdet_numvin!Q88</f>
        <v>207478.82256677793</v>
      </c>
    </row>
    <row r="99" spans="1:17" ht="12" customHeight="1" x14ac:dyDescent="0.25">
      <c r="A99" s="23" t="s">
        <v>155</v>
      </c>
      <c r="B99" s="80">
        <f>RES_hhdet_numvin!B89</f>
        <v>0</v>
      </c>
      <c r="C99" s="80">
        <f>RES_hhdet_numvin!C89</f>
        <v>0</v>
      </c>
      <c r="D99" s="80">
        <f>RES_hhdet_numvin!D89</f>
        <v>0</v>
      </c>
      <c r="E99" s="80">
        <f>RES_hhdet_numvin!E89</f>
        <v>0</v>
      </c>
      <c r="F99" s="80">
        <f>RES_hhdet_numvin!F89</f>
        <v>0</v>
      </c>
      <c r="G99" s="80">
        <f>RES_hhdet_numvin!G89</f>
        <v>0</v>
      </c>
      <c r="H99" s="80">
        <f>RES_hhdet_numvin!H89</f>
        <v>949.97627585934197</v>
      </c>
      <c r="I99" s="80">
        <f>RES_hhdet_numvin!I89</f>
        <v>20904.156033878218</v>
      </c>
      <c r="J99" s="80">
        <f>RES_hhdet_numvin!J89</f>
        <v>16657.597339005781</v>
      </c>
      <c r="K99" s="80">
        <f>RES_hhdet_numvin!K89</f>
        <v>23248.061835078104</v>
      </c>
      <c r="L99" s="80">
        <f>RES_hhdet_numvin!L89</f>
        <v>34787.969506265435</v>
      </c>
      <c r="M99" s="80">
        <f>RES_hhdet_numvin!M89</f>
        <v>35949.275376380327</v>
      </c>
      <c r="N99" s="80">
        <f>RES_hhdet_numvin!N89</f>
        <v>16496.842974126554</v>
      </c>
      <c r="O99" s="80">
        <f>RES_hhdet_numvin!O89</f>
        <v>21559.469355105768</v>
      </c>
      <c r="P99" s="80">
        <f>RES_hhdet_numvin!P89</f>
        <v>22443.282176868626</v>
      </c>
      <c r="Q99" s="80">
        <f>RES_hhdet_numvin!Q89</f>
        <v>16638.369127431757</v>
      </c>
    </row>
    <row r="100" spans="1:17" ht="12" customHeight="1" x14ac:dyDescent="0.25">
      <c r="A100" s="23" t="s">
        <v>144</v>
      </c>
      <c r="B100" s="80">
        <f>RES_hhdet_numvin!B92</f>
        <v>0</v>
      </c>
      <c r="C100" s="80">
        <f>RES_hhdet_numvin!C92</f>
        <v>0</v>
      </c>
      <c r="D100" s="80">
        <f>RES_hhdet_numvin!D92</f>
        <v>0</v>
      </c>
      <c r="E100" s="80">
        <f>RES_hhdet_numvin!E92</f>
        <v>562.54510569327954</v>
      </c>
      <c r="F100" s="80">
        <f>RES_hhdet_numvin!F92</f>
        <v>27446.473626837782</v>
      </c>
      <c r="G100" s="80">
        <f>RES_hhdet_numvin!G92</f>
        <v>83470.246601241452</v>
      </c>
      <c r="H100" s="80">
        <f>RES_hhdet_numvin!H92</f>
        <v>5797.7741653923522</v>
      </c>
      <c r="I100" s="80">
        <f>RES_hhdet_numvin!I92</f>
        <v>97868.682107726432</v>
      </c>
      <c r="J100" s="80">
        <f>RES_hhdet_numvin!J92</f>
        <v>40774.358691439018</v>
      </c>
      <c r="K100" s="80">
        <f>RES_hhdet_numvin!K92</f>
        <v>85264.900817466667</v>
      </c>
      <c r="L100" s="80">
        <f>RES_hhdet_numvin!L92</f>
        <v>107207.04696729493</v>
      </c>
      <c r="M100" s="80">
        <f>RES_hhdet_numvin!M92</f>
        <v>31819.233219740883</v>
      </c>
      <c r="N100" s="80">
        <f>RES_hhdet_numvin!N92</f>
        <v>33224.275229045335</v>
      </c>
      <c r="O100" s="80">
        <f>RES_hhdet_numvin!O92</f>
        <v>34356.46346812167</v>
      </c>
      <c r="P100" s="80">
        <f>RES_hhdet_numvin!P92</f>
        <v>0</v>
      </c>
      <c r="Q100" s="80">
        <f>RES_hhdet_numvin!Q92</f>
        <v>0</v>
      </c>
    </row>
    <row r="101" spans="1:17" ht="12" customHeight="1" x14ac:dyDescent="0.25">
      <c r="A101" s="23" t="s">
        <v>143</v>
      </c>
      <c r="B101" s="80">
        <f>RES_hhdet_numvin!B93</f>
        <v>1276.7273627518148</v>
      </c>
      <c r="C101" s="80">
        <f>RES_hhdet_numvin!C93</f>
        <v>817.10191840002847</v>
      </c>
      <c r="D101" s="80">
        <f>RES_hhdet_numvin!D93</f>
        <v>289.77408672073733</v>
      </c>
      <c r="E101" s="80">
        <f>RES_hhdet_numvin!E93</f>
        <v>1074.4786693601022</v>
      </c>
      <c r="F101" s="80">
        <f>RES_hhdet_numvin!F93</f>
        <v>3.0562513153181547</v>
      </c>
      <c r="G101" s="80">
        <f>RES_hhdet_numvin!G93</f>
        <v>416.15950769515263</v>
      </c>
      <c r="H101" s="80">
        <f>RES_hhdet_numvin!H93</f>
        <v>120.8007586708782</v>
      </c>
      <c r="I101" s="80">
        <f>RES_hhdet_numvin!I93</f>
        <v>5674.6525594612185</v>
      </c>
      <c r="J101" s="80">
        <f>RES_hhdet_numvin!J93</f>
        <v>2053.7708169950311</v>
      </c>
      <c r="K101" s="80">
        <f>RES_hhdet_numvin!K93</f>
        <v>5195.9612451766552</v>
      </c>
      <c r="L101" s="80">
        <f>RES_hhdet_numvin!L93</f>
        <v>7369.4928114272661</v>
      </c>
      <c r="M101" s="80">
        <f>RES_hhdet_numvin!M93</f>
        <v>3242.5383865235167</v>
      </c>
      <c r="N101" s="80">
        <f>RES_hhdet_numvin!N93</f>
        <v>4436.9876510364629</v>
      </c>
      <c r="O101" s="80">
        <f>RES_hhdet_numvin!O93</f>
        <v>3438.6875274947506</v>
      </c>
      <c r="P101" s="80">
        <f>RES_hhdet_numvin!P93</f>
        <v>1102.9234104708614</v>
      </c>
      <c r="Q101" s="80">
        <f>RES_hhdet_numvin!Q93</f>
        <v>1614.8870365001887</v>
      </c>
    </row>
    <row r="102" spans="1:17" ht="12" customHeight="1" x14ac:dyDescent="0.25">
      <c r="A102" s="23" t="s">
        <v>142</v>
      </c>
      <c r="B102" s="80">
        <f>RES_hhdet_numvin!B96</f>
        <v>0</v>
      </c>
      <c r="C102" s="80">
        <f>RES_hhdet_numvin!C96</f>
        <v>47205.703953114251</v>
      </c>
      <c r="D102" s="80">
        <f>RES_hhdet_numvin!D96</f>
        <v>199644.74609802343</v>
      </c>
      <c r="E102" s="80">
        <f>RES_hhdet_numvin!E96</f>
        <v>137725.31880786276</v>
      </c>
      <c r="F102" s="80">
        <f>RES_hhdet_numvin!F96</f>
        <v>150895.43078206404</v>
      </c>
      <c r="G102" s="80">
        <f>RES_hhdet_numvin!G96</f>
        <v>81375.728072048354</v>
      </c>
      <c r="H102" s="80">
        <f>RES_hhdet_numvin!H96</f>
        <v>83478.166048427142</v>
      </c>
      <c r="I102" s="80">
        <f>RES_hhdet_numvin!I96</f>
        <v>256922.56385012757</v>
      </c>
      <c r="J102" s="80">
        <f>RES_hhdet_numvin!J96</f>
        <v>139639.94882012304</v>
      </c>
      <c r="K102" s="80">
        <f>RES_hhdet_numvin!K96</f>
        <v>202289.15904051121</v>
      </c>
      <c r="L102" s="80">
        <f>RES_hhdet_numvin!L96</f>
        <v>323117.94021957077</v>
      </c>
      <c r="M102" s="80">
        <f>RES_hhdet_numvin!M96</f>
        <v>119693.8993240947</v>
      </c>
      <c r="N102" s="80">
        <f>RES_hhdet_numvin!N96</f>
        <v>324189.73236259469</v>
      </c>
      <c r="O102" s="80">
        <f>RES_hhdet_numvin!O96</f>
        <v>316129.79761389742</v>
      </c>
      <c r="P102" s="80">
        <f>RES_hhdet_numvin!P96</f>
        <v>220125.14352110331</v>
      </c>
      <c r="Q102" s="80">
        <f>RES_hhdet_numvin!Q96</f>
        <v>224891.72148643594</v>
      </c>
    </row>
    <row r="103" spans="1:17" ht="12" customHeight="1" x14ac:dyDescent="0.25">
      <c r="A103" s="23" t="s">
        <v>141</v>
      </c>
      <c r="B103" s="80">
        <f>RES_hhdet_numvin!B97</f>
        <v>0</v>
      </c>
      <c r="C103" s="80">
        <f>RES_hhdet_numvin!C97</f>
        <v>0</v>
      </c>
      <c r="D103" s="80">
        <f>RES_hhdet_numvin!D97</f>
        <v>0</v>
      </c>
      <c r="E103" s="80">
        <f>RES_hhdet_numvin!E97</f>
        <v>0</v>
      </c>
      <c r="F103" s="80">
        <f>RES_hhdet_numvin!F97</f>
        <v>0</v>
      </c>
      <c r="G103" s="80">
        <f>RES_hhdet_numvin!G97</f>
        <v>0</v>
      </c>
      <c r="H103" s="80">
        <f>RES_hhdet_numvin!H97</f>
        <v>0</v>
      </c>
      <c r="I103" s="80">
        <f>RES_hhdet_numvin!I97</f>
        <v>0</v>
      </c>
      <c r="J103" s="80">
        <f>RES_hhdet_numvin!J97</f>
        <v>14195.733272587147</v>
      </c>
      <c r="K103" s="80">
        <f>RES_hhdet_numvin!K97</f>
        <v>18476.709979793373</v>
      </c>
      <c r="L103" s="80">
        <f>RES_hhdet_numvin!L97</f>
        <v>33112.075371906052</v>
      </c>
      <c r="M103" s="80">
        <f>RES_hhdet_numvin!M97</f>
        <v>26542.455941925895</v>
      </c>
      <c r="N103" s="80">
        <f>RES_hhdet_numvin!N97</f>
        <v>27007.509072810408</v>
      </c>
      <c r="O103" s="80">
        <f>RES_hhdet_numvin!O97</f>
        <v>24718.039585278657</v>
      </c>
      <c r="P103" s="80">
        <f>RES_hhdet_numvin!P97</f>
        <v>30799.151992844345</v>
      </c>
      <c r="Q103" s="80">
        <f>RES_hhdet_numvin!Q97</f>
        <v>21941.324782854059</v>
      </c>
    </row>
    <row r="104" spans="1:17" ht="12" customHeight="1" x14ac:dyDescent="0.25">
      <c r="A104" s="146" t="s">
        <v>62</v>
      </c>
      <c r="B104" s="188">
        <f>RES_hhdet_numvin!B100</f>
        <v>0</v>
      </c>
      <c r="C104" s="188">
        <f>RES_hhdet_numvin!C100</f>
        <v>0</v>
      </c>
      <c r="D104" s="188">
        <f>RES_hhdet_numvin!D100</f>
        <v>0</v>
      </c>
      <c r="E104" s="188">
        <f>RES_hhdet_numvin!E100</f>
        <v>0</v>
      </c>
      <c r="F104" s="188">
        <f>RES_hhdet_numvin!F100</f>
        <v>0</v>
      </c>
      <c r="G104" s="188">
        <f>RES_hhdet_numvin!G100</f>
        <v>0</v>
      </c>
      <c r="H104" s="188">
        <f>RES_hhdet_numvin!H100</f>
        <v>0</v>
      </c>
      <c r="I104" s="188">
        <f>RES_hhdet_numvin!I100</f>
        <v>0</v>
      </c>
      <c r="J104" s="188">
        <f>RES_hhdet_numvin!J100</f>
        <v>0</v>
      </c>
      <c r="K104" s="188">
        <f>RES_hhdet_numvin!K100</f>
        <v>0</v>
      </c>
      <c r="L104" s="188">
        <f>RES_hhdet_numvin!L100</f>
        <v>0</v>
      </c>
      <c r="M104" s="188">
        <f>RES_hhdet_numvin!M100</f>
        <v>0</v>
      </c>
      <c r="N104" s="188">
        <f>RES_hhdet_numvin!N100</f>
        <v>0</v>
      </c>
      <c r="O104" s="188">
        <f>RES_hhdet_numvin!O100</f>
        <v>0</v>
      </c>
      <c r="P104" s="188">
        <f>RES_hhdet_numvin!P100</f>
        <v>0</v>
      </c>
      <c r="Q104" s="188">
        <f>RES_hhdet_numvin!Q100</f>
        <v>0</v>
      </c>
    </row>
    <row r="105" spans="1:17" ht="12" customHeight="1" x14ac:dyDescent="0.25">
      <c r="A105" s="23" t="s">
        <v>55</v>
      </c>
      <c r="B105" s="80">
        <f>RES_hhdet_numvin!B101</f>
        <v>0</v>
      </c>
      <c r="C105" s="80">
        <f>RES_hhdet_numvin!C101</f>
        <v>0</v>
      </c>
      <c r="D105" s="80">
        <f>RES_hhdet_numvin!D101</f>
        <v>0</v>
      </c>
      <c r="E105" s="80">
        <f>RES_hhdet_numvin!E101</f>
        <v>0</v>
      </c>
      <c r="F105" s="80">
        <f>RES_hhdet_numvin!F101</f>
        <v>0</v>
      </c>
      <c r="G105" s="80">
        <f>RES_hhdet_numvin!G101</f>
        <v>0</v>
      </c>
      <c r="H105" s="80">
        <f>RES_hhdet_numvin!H101</f>
        <v>0</v>
      </c>
      <c r="I105" s="80">
        <f>RES_hhdet_numvin!I101</f>
        <v>0</v>
      </c>
      <c r="J105" s="80">
        <f>RES_hhdet_numvin!J101</f>
        <v>0</v>
      </c>
      <c r="K105" s="80">
        <f>RES_hhdet_numvin!K101</f>
        <v>0</v>
      </c>
      <c r="L105" s="80">
        <f>RES_hhdet_numvin!L101</f>
        <v>0</v>
      </c>
      <c r="M105" s="80">
        <f>RES_hhdet_numvin!M101</f>
        <v>0</v>
      </c>
      <c r="N105" s="80">
        <f>RES_hhdet_numvin!N101</f>
        <v>0</v>
      </c>
      <c r="O105" s="80">
        <f>RES_hhdet_numvin!O101</f>
        <v>0</v>
      </c>
      <c r="P105" s="80">
        <f>RES_hhdet_numvin!P101</f>
        <v>0</v>
      </c>
      <c r="Q105" s="80">
        <f>RES_hhdet_numvin!Q101</f>
        <v>0</v>
      </c>
    </row>
    <row r="106" spans="1:17" ht="12" customHeight="1" x14ac:dyDescent="0.25">
      <c r="A106" s="23" t="s">
        <v>57</v>
      </c>
      <c r="B106" s="80">
        <f>RES_hhdet_numvin!B102</f>
        <v>297721.12499999988</v>
      </c>
      <c r="C106" s="80">
        <f>RES_hhdet_numvin!C102</f>
        <v>1593.5988840632813</v>
      </c>
      <c r="D106" s="80">
        <f>RES_hhdet_numvin!D102</f>
        <v>8904.1415276352291</v>
      </c>
      <c r="E106" s="80">
        <f>RES_hhdet_numvin!E102</f>
        <v>17915.180135863164</v>
      </c>
      <c r="F106" s="80">
        <f>RES_hhdet_numvin!F102</f>
        <v>28642.824170902521</v>
      </c>
      <c r="G106" s="80">
        <f>RES_hhdet_numvin!G102</f>
        <v>50612.529624482748</v>
      </c>
      <c r="H106" s="80">
        <f>RES_hhdet_numvin!H102</f>
        <v>51907.087492732695</v>
      </c>
      <c r="I106" s="80">
        <f>RES_hhdet_numvin!I102</f>
        <v>310990.91149885498</v>
      </c>
      <c r="J106" s="80">
        <f>RES_hhdet_numvin!J102</f>
        <v>437.61885591929695</v>
      </c>
      <c r="K106" s="80">
        <f>RES_hhdet_numvin!K102</f>
        <v>2250.5395401161145</v>
      </c>
      <c r="L106" s="80">
        <f>RES_hhdet_numvin!L102</f>
        <v>7962.5379420454574</v>
      </c>
      <c r="M106" s="80">
        <f>RES_hhdet_numvin!M102</f>
        <v>7346.2119051683085</v>
      </c>
      <c r="N106" s="80">
        <f>RES_hhdet_numvin!N102</f>
        <v>35783.332903258459</v>
      </c>
      <c r="O106" s="80">
        <f>RES_hhdet_numvin!O102</f>
        <v>60421.789355444671</v>
      </c>
      <c r="P106" s="80">
        <f>RES_hhdet_numvin!P102</f>
        <v>79516.447594919795</v>
      </c>
      <c r="Q106" s="80">
        <f>RES_hhdet_numvin!Q102</f>
        <v>163287.12356859239</v>
      </c>
    </row>
    <row r="107" spans="1:17" ht="12" customHeight="1" x14ac:dyDescent="0.25">
      <c r="A107" s="29" t="s">
        <v>140</v>
      </c>
      <c r="B107" s="78">
        <f>RES_hhdet_numvin!B103</f>
        <v>0</v>
      </c>
      <c r="C107" s="78">
        <f>RES_hhdet_numvin!C103</f>
        <v>102831.52611593666</v>
      </c>
      <c r="D107" s="78">
        <f>RES_hhdet_numvin!D103</f>
        <v>285961.98347236466</v>
      </c>
      <c r="E107" s="78">
        <f>RES_hhdet_numvin!E103</f>
        <v>277366.94486413669</v>
      </c>
      <c r="F107" s="78">
        <f>RES_hhdet_numvin!F103</f>
        <v>243644.3008290974</v>
      </c>
      <c r="G107" s="78">
        <f>RES_hhdet_numvin!G103</f>
        <v>213453.59537551712</v>
      </c>
      <c r="H107" s="78">
        <f>RES_hhdet_numvin!H103</f>
        <v>116835.03750726726</v>
      </c>
      <c r="I107" s="78">
        <f>RES_hhdet_numvin!I103</f>
        <v>314359.21350114478</v>
      </c>
      <c r="J107" s="78">
        <f>RES_hhdet_numvin!J103</f>
        <v>307352.5061440806</v>
      </c>
      <c r="K107" s="78">
        <f>RES_hhdet_numvin!K103</f>
        <v>570056.58545988367</v>
      </c>
      <c r="L107" s="78">
        <f>RES_hhdet_numvin!L103</f>
        <v>948762.58705795417</v>
      </c>
      <c r="M107" s="78">
        <f>RES_hhdet_numvin!M103</f>
        <v>355232.91309483151</v>
      </c>
      <c r="N107" s="78">
        <f>RES_hhdet_numvin!N103</f>
        <v>667667.79209674115</v>
      </c>
      <c r="O107" s="78">
        <f>RES_hhdet_numvin!O103</f>
        <v>624598.33564455505</v>
      </c>
      <c r="P107" s="78">
        <f>RES_hhdet_numvin!P103</f>
        <v>368797.67740508006</v>
      </c>
      <c r="Q107" s="78">
        <f>RES_hhdet_numvin!Q103</f>
        <v>309278.00143140741</v>
      </c>
    </row>
    <row r="109" spans="1:17" s="28" customFormat="1" ht="12" customHeight="1" x14ac:dyDescent="0.25">
      <c r="A109" s="187" t="s">
        <v>200</v>
      </c>
      <c r="B109" s="186"/>
      <c r="C109" s="185"/>
      <c r="D109" s="185"/>
      <c r="E109" s="185"/>
      <c r="F109" s="185"/>
      <c r="G109" s="185"/>
      <c r="H109" s="185"/>
      <c r="I109" s="185"/>
      <c r="J109" s="185"/>
      <c r="K109" s="185"/>
      <c r="L109" s="185"/>
      <c r="M109" s="185"/>
      <c r="N109" s="185"/>
      <c r="O109" s="185"/>
      <c r="P109" s="185"/>
      <c r="Q109" s="185"/>
    </row>
    <row r="111" spans="1:17" ht="12" customHeight="1" x14ac:dyDescent="0.25">
      <c r="A111" s="152" t="s">
        <v>118</v>
      </c>
      <c r="B111" s="168">
        <f>SUM(B112,B115,B117,B130)</f>
        <v>7887.4730137100942</v>
      </c>
      <c r="C111" s="168">
        <f t="shared" ref="C111:Q111" si="8">SUM(C112,C115,C117,C130)</f>
        <v>7972.7310419722389</v>
      </c>
      <c r="D111" s="168">
        <f t="shared" si="8"/>
        <v>7433.5775094263954</v>
      </c>
      <c r="E111" s="168">
        <f t="shared" si="8"/>
        <v>7926.3634113903681</v>
      </c>
      <c r="F111" s="168">
        <f t="shared" si="8"/>
        <v>7942.8763471500733</v>
      </c>
      <c r="G111" s="168">
        <f t="shared" si="8"/>
        <v>7675.9457160524744</v>
      </c>
      <c r="H111" s="168">
        <f t="shared" si="8"/>
        <v>7114.7993273265856</v>
      </c>
      <c r="I111" s="168">
        <f t="shared" si="8"/>
        <v>6875.4461392432113</v>
      </c>
      <c r="J111" s="168">
        <f t="shared" si="8"/>
        <v>7300.2543627818477</v>
      </c>
      <c r="K111" s="168">
        <f t="shared" si="8"/>
        <v>7479.0104319827187</v>
      </c>
      <c r="L111" s="168">
        <f t="shared" si="8"/>
        <v>8588.0004139684079</v>
      </c>
      <c r="M111" s="168">
        <f t="shared" si="8"/>
        <v>6973.8306894195812</v>
      </c>
      <c r="N111" s="168">
        <f t="shared" si="8"/>
        <v>8252.1476972130386</v>
      </c>
      <c r="O111" s="168">
        <f t="shared" si="8"/>
        <v>9123.0575116653818</v>
      </c>
      <c r="P111" s="168">
        <f t="shared" si="8"/>
        <v>7518.2623274444422</v>
      </c>
      <c r="Q111" s="168">
        <f t="shared" si="8"/>
        <v>8000.514594426837</v>
      </c>
    </row>
    <row r="112" spans="1:17" ht="12" customHeight="1" x14ac:dyDescent="0.25">
      <c r="A112" s="158" t="s">
        <v>65</v>
      </c>
      <c r="B112" s="157">
        <f>SUM(B113:B114)</f>
        <v>6323.7335623964491</v>
      </c>
      <c r="C112" s="157">
        <f t="shared" ref="C112:Q112" si="9">SUM(C113:C114)</f>
        <v>6463.7927146640704</v>
      </c>
      <c r="D112" s="157">
        <f t="shared" si="9"/>
        <v>5936.3023385824918</v>
      </c>
      <c r="E112" s="157">
        <f t="shared" si="9"/>
        <v>6401.8921699975926</v>
      </c>
      <c r="F112" s="157">
        <f t="shared" si="9"/>
        <v>6421.893480296797</v>
      </c>
      <c r="G112" s="157">
        <f t="shared" si="9"/>
        <v>6214.1775993555893</v>
      </c>
      <c r="H112" s="157">
        <f t="shared" si="9"/>
        <v>5696.0209395143684</v>
      </c>
      <c r="I112" s="157">
        <f t="shared" si="9"/>
        <v>5365.6086055269861</v>
      </c>
      <c r="J112" s="157">
        <f t="shared" si="9"/>
        <v>5777.2399519934861</v>
      </c>
      <c r="K112" s="157">
        <f t="shared" si="9"/>
        <v>5901.3639227460144</v>
      </c>
      <c r="L112" s="157">
        <f t="shared" si="9"/>
        <v>6691.364273965235</v>
      </c>
      <c r="M112" s="157">
        <f t="shared" si="9"/>
        <v>5298.7243454317213</v>
      </c>
      <c r="N112" s="157">
        <f t="shared" si="9"/>
        <v>6133.7512483185174</v>
      </c>
      <c r="O112" s="157">
        <f t="shared" si="9"/>
        <v>6800.0630898856534</v>
      </c>
      <c r="P112" s="157">
        <f t="shared" si="9"/>
        <v>5369.5378662480944</v>
      </c>
      <c r="Q112" s="157">
        <f t="shared" si="9"/>
        <v>5747.0285060122769</v>
      </c>
    </row>
    <row r="113" spans="1:17" ht="12" customHeight="1" x14ac:dyDescent="0.25">
      <c r="A113" s="23" t="s">
        <v>157</v>
      </c>
      <c r="B113" s="156">
        <f>RES_hhdet_fec!B$83</f>
        <v>6299.3377132225296</v>
      </c>
      <c r="C113" s="156">
        <f>RES_hhdet_fec!C$83</f>
        <v>6437.5529228606747</v>
      </c>
      <c r="D113" s="156">
        <f>RES_hhdet_fec!D$83</f>
        <v>5909.9034588793802</v>
      </c>
      <c r="E113" s="156">
        <f>RES_hhdet_fec!E$83</f>
        <v>6364.061459171221</v>
      </c>
      <c r="F113" s="156">
        <f>RES_hhdet_fec!F$83</f>
        <v>6386.7352578915934</v>
      </c>
      <c r="G113" s="156">
        <f>RES_hhdet_fec!G$83</f>
        <v>6192.499163759092</v>
      </c>
      <c r="H113" s="156">
        <f>RES_hhdet_fec!H$83</f>
        <v>5670.9481347359351</v>
      </c>
      <c r="I113" s="156">
        <f>RES_hhdet_fec!I$83</f>
        <v>5341.4600444278076</v>
      </c>
      <c r="J113" s="156">
        <f>RES_hhdet_fec!J$83</f>
        <v>5742.9778873776204</v>
      </c>
      <c r="K113" s="156">
        <f>RES_hhdet_fec!K$83</f>
        <v>5875.7513989286117</v>
      </c>
      <c r="L113" s="156">
        <f>RES_hhdet_fec!L$83</f>
        <v>6635.9205968249671</v>
      </c>
      <c r="M113" s="156">
        <f>RES_hhdet_fec!M$83</f>
        <v>5277.0382194005551</v>
      </c>
      <c r="N113" s="156">
        <f>RES_hhdet_fec!N$83</f>
        <v>6074.1214624327686</v>
      </c>
      <c r="O113" s="156">
        <f>RES_hhdet_fec!O$83</f>
        <v>6713.5457057562689</v>
      </c>
      <c r="P113" s="156">
        <f>RES_hhdet_fec!P$83</f>
        <v>5333.0862909612251</v>
      </c>
      <c r="Q113" s="156">
        <f>RES_hhdet_fec!Q$83</f>
        <v>5691.3712815790796</v>
      </c>
    </row>
    <row r="114" spans="1:17" ht="12" customHeight="1" x14ac:dyDescent="0.25">
      <c r="A114" s="23" t="s">
        <v>60</v>
      </c>
      <c r="B114" s="156">
        <f>RES_hhdet_fec!B$84</f>
        <v>24.3958491739198</v>
      </c>
      <c r="C114" s="156">
        <f>RES_hhdet_fec!C$84</f>
        <v>26.239791803395381</v>
      </c>
      <c r="D114" s="156">
        <f>RES_hhdet_fec!D$84</f>
        <v>26.398879703111685</v>
      </c>
      <c r="E114" s="156">
        <f>RES_hhdet_fec!E$84</f>
        <v>37.830710826371316</v>
      </c>
      <c r="F114" s="156">
        <f>RES_hhdet_fec!F$84</f>
        <v>35.158222405203489</v>
      </c>
      <c r="G114" s="156">
        <f>RES_hhdet_fec!G$84</f>
        <v>21.678435596497778</v>
      </c>
      <c r="H114" s="156">
        <f>RES_hhdet_fec!H$84</f>
        <v>25.072804778433369</v>
      </c>
      <c r="I114" s="156">
        <f>RES_hhdet_fec!I$84</f>
        <v>24.148561099178785</v>
      </c>
      <c r="J114" s="156">
        <f>RES_hhdet_fec!J$84</f>
        <v>34.262064615865917</v>
      </c>
      <c r="K114" s="156">
        <f>RES_hhdet_fec!K$84</f>
        <v>25.612523817402444</v>
      </c>
      <c r="L114" s="156">
        <f>RES_hhdet_fec!L$84</f>
        <v>55.443677140267638</v>
      </c>
      <c r="M114" s="156">
        <f>RES_hhdet_fec!M$84</f>
        <v>21.686126031166168</v>
      </c>
      <c r="N114" s="156">
        <f>RES_hhdet_fec!N$84</f>
        <v>59.629785885749016</v>
      </c>
      <c r="O114" s="156">
        <f>RES_hhdet_fec!O$84</f>
        <v>86.517384129384908</v>
      </c>
      <c r="P114" s="156">
        <f>RES_hhdet_fec!P$84</f>
        <v>36.451575286869208</v>
      </c>
      <c r="Q114" s="156">
        <f>RES_hhdet_fec!Q$84</f>
        <v>55.657224433197698</v>
      </c>
    </row>
    <row r="115" spans="1:17" ht="12" customHeight="1" x14ac:dyDescent="0.25">
      <c r="A115" s="158" t="s">
        <v>112</v>
      </c>
      <c r="B115" s="157">
        <f>B116</f>
        <v>5.7068448892414221</v>
      </c>
      <c r="C115" s="157">
        <f t="shared" ref="C115:Q115" si="10">C116</f>
        <v>5.537697013841048</v>
      </c>
      <c r="D115" s="157">
        <f t="shared" si="10"/>
        <v>5.7164726258526404</v>
      </c>
      <c r="E115" s="157">
        <f t="shared" si="10"/>
        <v>5.6762188014228681</v>
      </c>
      <c r="F115" s="157">
        <f t="shared" si="10"/>
        <v>5.6820121353110071</v>
      </c>
      <c r="G115" s="157">
        <f t="shared" si="10"/>
        <v>5.8290761693282382</v>
      </c>
      <c r="H115" s="157">
        <f t="shared" si="10"/>
        <v>5.6946063883484248</v>
      </c>
      <c r="I115" s="157">
        <f t="shared" si="10"/>
        <v>6.0911730229110992</v>
      </c>
      <c r="J115" s="157">
        <f t="shared" si="10"/>
        <v>6.0272312598510611</v>
      </c>
      <c r="K115" s="157">
        <f t="shared" si="10"/>
        <v>6.4653467370150448</v>
      </c>
      <c r="L115" s="157">
        <f t="shared" si="10"/>
        <v>7.2017152860416216</v>
      </c>
      <c r="M115" s="157">
        <f t="shared" si="10"/>
        <v>7.1109142981653806</v>
      </c>
      <c r="N115" s="157">
        <f t="shared" si="10"/>
        <v>7.669037839034293</v>
      </c>
      <c r="O115" s="157">
        <f t="shared" si="10"/>
        <v>8.7052380034684873</v>
      </c>
      <c r="P115" s="157">
        <f t="shared" si="10"/>
        <v>8.8137573385704364</v>
      </c>
      <c r="Q115" s="157">
        <f t="shared" si="10"/>
        <v>9.4128618054354742</v>
      </c>
    </row>
    <row r="116" spans="1:17" ht="12" customHeight="1" x14ac:dyDescent="0.25">
      <c r="A116" s="23" t="s">
        <v>60</v>
      </c>
      <c r="B116" s="156">
        <f>RES_hhdet_fec!B$86</f>
        <v>5.7068448892414221</v>
      </c>
      <c r="C116" s="156">
        <f>RES_hhdet_fec!C$86</f>
        <v>5.537697013841048</v>
      </c>
      <c r="D116" s="156">
        <f>RES_hhdet_fec!D$86</f>
        <v>5.7164726258526404</v>
      </c>
      <c r="E116" s="156">
        <f>RES_hhdet_fec!E$86</f>
        <v>5.6762188014228681</v>
      </c>
      <c r="F116" s="156">
        <f>RES_hhdet_fec!F$86</f>
        <v>5.6820121353110071</v>
      </c>
      <c r="G116" s="156">
        <f>RES_hhdet_fec!G$86</f>
        <v>5.8290761693282382</v>
      </c>
      <c r="H116" s="156">
        <f>RES_hhdet_fec!H$86</f>
        <v>5.6946063883484248</v>
      </c>
      <c r="I116" s="156">
        <f>RES_hhdet_fec!I$86</f>
        <v>6.0911730229110992</v>
      </c>
      <c r="J116" s="156">
        <f>RES_hhdet_fec!J$86</f>
        <v>6.0272312598510611</v>
      </c>
      <c r="K116" s="156">
        <f>RES_hhdet_fec!K$86</f>
        <v>6.4653467370150448</v>
      </c>
      <c r="L116" s="156">
        <f>RES_hhdet_fec!L$86</f>
        <v>7.2017152860416216</v>
      </c>
      <c r="M116" s="156">
        <f>RES_hhdet_fec!M$86</f>
        <v>7.1109142981653806</v>
      </c>
      <c r="N116" s="156">
        <f>RES_hhdet_fec!N$86</f>
        <v>7.669037839034293</v>
      </c>
      <c r="O116" s="156">
        <f>RES_hhdet_fec!O$86</f>
        <v>8.7052380034684873</v>
      </c>
      <c r="P116" s="156">
        <f>RES_hhdet_fec!P$86</f>
        <v>8.8137573385704364</v>
      </c>
      <c r="Q116" s="156">
        <f>RES_hhdet_fec!Q$86</f>
        <v>9.4128618054354742</v>
      </c>
    </row>
    <row r="117" spans="1:17" ht="12" customHeight="1" x14ac:dyDescent="0.25">
      <c r="A117" s="158" t="s">
        <v>63</v>
      </c>
      <c r="B117" s="157">
        <f>RES_hhdet_fec!B$87</f>
        <v>1057.5140452200419</v>
      </c>
      <c r="C117" s="157">
        <f>RES_hhdet_fec!C$87</f>
        <v>1027.3288241213595</v>
      </c>
      <c r="D117" s="157">
        <f>RES_hhdet_fec!D$87</f>
        <v>1014.9907736193229</v>
      </c>
      <c r="E117" s="157">
        <f>RES_hhdet_fec!E$87</f>
        <v>1030.1879042703706</v>
      </c>
      <c r="F117" s="157">
        <f>RES_hhdet_fec!F$87</f>
        <v>1030.8202118449492</v>
      </c>
      <c r="G117" s="157">
        <f>RES_hhdet_fec!G$87</f>
        <v>994.62770360040417</v>
      </c>
      <c r="H117" s="157">
        <f>RES_hhdet_fec!H$87</f>
        <v>961.09607655937782</v>
      </c>
      <c r="I117" s="157">
        <f>RES_hhdet_fec!I$87</f>
        <v>1024.206043910601</v>
      </c>
      <c r="J117" s="157">
        <f>RES_hhdet_fec!J$87</f>
        <v>1020.3575486223169</v>
      </c>
      <c r="K117" s="157">
        <f>RES_hhdet_fec!K$87</f>
        <v>1056.9506558322928</v>
      </c>
      <c r="L117" s="157">
        <f>RES_hhdet_fec!L$87</f>
        <v>1268.2982954219708</v>
      </c>
      <c r="M117" s="157">
        <f>RES_hhdet_fec!M$87</f>
        <v>1114.0533809321121</v>
      </c>
      <c r="N117" s="157">
        <f>RES_hhdet_fec!N$87</f>
        <v>1435.65253670688</v>
      </c>
      <c r="O117" s="157">
        <f>RES_hhdet_fec!O$87</f>
        <v>1555.1227390626743</v>
      </c>
      <c r="P117" s="157">
        <f>RES_hhdet_fec!P$87</f>
        <v>1462.3407533080465</v>
      </c>
      <c r="Q117" s="157">
        <f>RES_hhdet_fec!Q$87</f>
        <v>1520.8377833654079</v>
      </c>
    </row>
    <row r="118" spans="1:17" ht="12" customHeight="1" x14ac:dyDescent="0.25">
      <c r="A118" s="167" t="s">
        <v>156</v>
      </c>
      <c r="B118" s="132">
        <f>RES_hhdet_fec!B$88</f>
        <v>376.76957957636608</v>
      </c>
      <c r="C118" s="132">
        <f>RES_hhdet_fec!C$88</f>
        <v>382.70262467324147</v>
      </c>
      <c r="D118" s="132">
        <f>RES_hhdet_fec!D$88</f>
        <v>381.71139499662473</v>
      </c>
      <c r="E118" s="132">
        <f>RES_hhdet_fec!E$88</f>
        <v>412.83482599487974</v>
      </c>
      <c r="F118" s="132">
        <f>RES_hhdet_fec!F$88</f>
        <v>421.24144339290939</v>
      </c>
      <c r="G118" s="132">
        <f>RES_hhdet_fec!G$88</f>
        <v>428.66906863346691</v>
      </c>
      <c r="H118" s="132">
        <f>RES_hhdet_fec!H$88</f>
        <v>433.2738592615392</v>
      </c>
      <c r="I118" s="132">
        <f>RES_hhdet_fec!I$88</f>
        <v>471.27907633226778</v>
      </c>
      <c r="J118" s="132">
        <f>RES_hhdet_fec!J$88</f>
        <v>469.75429460504364</v>
      </c>
      <c r="K118" s="132">
        <f>RES_hhdet_fec!K$88</f>
        <v>512.09009512737123</v>
      </c>
      <c r="L118" s="132">
        <f>RES_hhdet_fec!L$88</f>
        <v>574.91600805924975</v>
      </c>
      <c r="M118" s="132">
        <f>RES_hhdet_fec!M$88</f>
        <v>552.53782711905274</v>
      </c>
      <c r="N118" s="132">
        <f>RES_hhdet_fec!N$88</f>
        <v>677.46480613818687</v>
      </c>
      <c r="O118" s="132">
        <f>RES_hhdet_fec!O$88</f>
        <v>718.56634992778334</v>
      </c>
      <c r="P118" s="132">
        <f>RES_hhdet_fec!P$88</f>
        <v>728.16683850975949</v>
      </c>
      <c r="Q118" s="132">
        <f>RES_hhdet_fec!Q$88</f>
        <v>738.71040043442758</v>
      </c>
    </row>
    <row r="119" spans="1:17" ht="12" customHeight="1" x14ac:dyDescent="0.25">
      <c r="A119" s="167" t="s">
        <v>155</v>
      </c>
      <c r="B119" s="132">
        <f>SUM(B120:B121)</f>
        <v>5.5060525200181187</v>
      </c>
      <c r="C119" s="132">
        <f t="shared" ref="C119:Q119" si="11">SUM(C120:C121)</f>
        <v>5.6250988966522399</v>
      </c>
      <c r="D119" s="132">
        <f t="shared" si="11"/>
        <v>5.5965019172400483</v>
      </c>
      <c r="E119" s="132">
        <f t="shared" si="11"/>
        <v>6.2431644882966326</v>
      </c>
      <c r="F119" s="132">
        <f t="shared" si="11"/>
        <v>6.5505751872740996</v>
      </c>
      <c r="G119" s="132">
        <f t="shared" si="11"/>
        <v>6.8756101681247905</v>
      </c>
      <c r="H119" s="132">
        <f t="shared" si="11"/>
        <v>9.1714879804832794</v>
      </c>
      <c r="I119" s="132">
        <f t="shared" si="11"/>
        <v>12.536401178556613</v>
      </c>
      <c r="J119" s="132">
        <f t="shared" si="11"/>
        <v>15.516342807079781</v>
      </c>
      <c r="K119" s="132">
        <f t="shared" si="11"/>
        <v>19.404734251258933</v>
      </c>
      <c r="L119" s="132">
        <f t="shared" si="11"/>
        <v>24.034651398496528</v>
      </c>
      <c r="M119" s="132">
        <f t="shared" si="11"/>
        <v>28.061932689416633</v>
      </c>
      <c r="N119" s="132">
        <f t="shared" si="11"/>
        <v>34.817532918984334</v>
      </c>
      <c r="O119" s="132">
        <f t="shared" si="11"/>
        <v>37.23803483472409</v>
      </c>
      <c r="P119" s="132">
        <f t="shared" si="11"/>
        <v>40.519865408589688</v>
      </c>
      <c r="Q119" s="132">
        <f t="shared" si="11"/>
        <v>42.527582121926827</v>
      </c>
    </row>
    <row r="120" spans="1:17" ht="12" customHeight="1" x14ac:dyDescent="0.25">
      <c r="A120" s="166" t="s">
        <v>55</v>
      </c>
      <c r="B120" s="165">
        <f>RES_hhdet_fec!B$90</f>
        <v>4.3659083174920283</v>
      </c>
      <c r="C120" s="165">
        <f>RES_hhdet_fec!C$90</f>
        <v>4.5010324660850065</v>
      </c>
      <c r="D120" s="165">
        <f>RES_hhdet_fec!D$90</f>
        <v>4.4712661239943836</v>
      </c>
      <c r="E120" s="165">
        <f>RES_hhdet_fec!E$90</f>
        <v>4.9802048339009826</v>
      </c>
      <c r="F120" s="165">
        <f>RES_hhdet_fec!F$90</f>
        <v>5.2173587154968546</v>
      </c>
      <c r="G120" s="165">
        <f>RES_hhdet_fec!G$90</f>
        <v>5.4688866510182939</v>
      </c>
      <c r="H120" s="165">
        <f>RES_hhdet_fec!H$90</f>
        <v>7.2821660025243764</v>
      </c>
      <c r="I120" s="165">
        <f>RES_hhdet_fec!I$90</f>
        <v>9.9378992399217019</v>
      </c>
      <c r="J120" s="165">
        <f>RES_hhdet_fec!J$90</f>
        <v>12.276988017336743</v>
      </c>
      <c r="K120" s="165">
        <f>RES_hhdet_fec!K$90</f>
        <v>15.329855944016909</v>
      </c>
      <c r="L120" s="165">
        <f>RES_hhdet_fec!L$90</f>
        <v>18.954871765698158</v>
      </c>
      <c r="M120" s="165">
        <f>RES_hhdet_fec!M$90</f>
        <v>22.124073942031263</v>
      </c>
      <c r="N120" s="165">
        <f>RES_hhdet_fec!N$90</f>
        <v>27.936935400094175</v>
      </c>
      <c r="O120" s="165">
        <f>RES_hhdet_fec!O$90</f>
        <v>29.316160102685554</v>
      </c>
      <c r="P120" s="165">
        <f>RES_hhdet_fec!P$90</f>
        <v>31.872885624095709</v>
      </c>
      <c r="Q120" s="165">
        <f>RES_hhdet_fec!Q$90</f>
        <v>33.421235013391417</v>
      </c>
    </row>
    <row r="121" spans="1:17" ht="12" customHeight="1" x14ac:dyDescent="0.25">
      <c r="A121" s="147" t="s">
        <v>59</v>
      </c>
      <c r="B121" s="164">
        <f>RES_hhdet_fec!B$91</f>
        <v>1.1401442025260906</v>
      </c>
      <c r="C121" s="164">
        <f>RES_hhdet_fec!C$91</f>
        <v>1.124066430567233</v>
      </c>
      <c r="D121" s="164">
        <f>RES_hhdet_fec!D$91</f>
        <v>1.1252357932456647</v>
      </c>
      <c r="E121" s="164">
        <f>RES_hhdet_fec!E$91</f>
        <v>1.2629596543956501</v>
      </c>
      <c r="F121" s="164">
        <f>RES_hhdet_fec!F$91</f>
        <v>1.3332164717772452</v>
      </c>
      <c r="G121" s="164">
        <f>RES_hhdet_fec!G$91</f>
        <v>1.4067235171064965</v>
      </c>
      <c r="H121" s="164">
        <f>RES_hhdet_fec!H$91</f>
        <v>1.889321977958903</v>
      </c>
      <c r="I121" s="164">
        <f>RES_hhdet_fec!I$91</f>
        <v>2.5985019386349109</v>
      </c>
      <c r="J121" s="164">
        <f>RES_hhdet_fec!J$91</f>
        <v>3.2393547897430373</v>
      </c>
      <c r="K121" s="164">
        <f>RES_hhdet_fec!K$91</f>
        <v>4.0748783072420238</v>
      </c>
      <c r="L121" s="164">
        <f>RES_hhdet_fec!L$91</f>
        <v>5.0797796327983704</v>
      </c>
      <c r="M121" s="164">
        <f>RES_hhdet_fec!M$91</f>
        <v>5.9378587473853708</v>
      </c>
      <c r="N121" s="164">
        <f>RES_hhdet_fec!N$91</f>
        <v>6.8805975188901565</v>
      </c>
      <c r="O121" s="164">
        <f>RES_hhdet_fec!O$91</f>
        <v>7.9218747320385337</v>
      </c>
      <c r="P121" s="164">
        <f>RES_hhdet_fec!P$91</f>
        <v>8.6469797844939791</v>
      </c>
      <c r="Q121" s="164">
        <f>RES_hhdet_fec!Q$91</f>
        <v>9.106347108535406</v>
      </c>
    </row>
    <row r="122" spans="1:17" ht="12" customHeight="1" x14ac:dyDescent="0.25">
      <c r="A122" s="163" t="s">
        <v>144</v>
      </c>
      <c r="B122" s="162">
        <f>RES_hhdet_fec!B$92</f>
        <v>343.54638561543038</v>
      </c>
      <c r="C122" s="162">
        <f>RES_hhdet_fec!C$92</f>
        <v>344.3281592133219</v>
      </c>
      <c r="D122" s="162">
        <f>RES_hhdet_fec!D$92</f>
        <v>333.32540035983351</v>
      </c>
      <c r="E122" s="162">
        <f>RES_hhdet_fec!E$92</f>
        <v>329.69083153280565</v>
      </c>
      <c r="F122" s="162">
        <f>RES_hhdet_fec!F$92</f>
        <v>329.43623086910327</v>
      </c>
      <c r="G122" s="162">
        <f>RES_hhdet_fec!G$92</f>
        <v>301.37102856697334</v>
      </c>
      <c r="H122" s="162">
        <f>RES_hhdet_fec!H$92</f>
        <v>262.1768365470586</v>
      </c>
      <c r="I122" s="162">
        <f>RES_hhdet_fec!I$92</f>
        <v>240.97442006791124</v>
      </c>
      <c r="J122" s="162">
        <f>RES_hhdet_fec!J$92</f>
        <v>213.97660802039206</v>
      </c>
      <c r="K122" s="162">
        <f>RES_hhdet_fec!K$92</f>
        <v>206.01498565085814</v>
      </c>
      <c r="L122" s="162">
        <f>RES_hhdet_fec!L$92</f>
        <v>203.14626257989312</v>
      </c>
      <c r="M122" s="162">
        <f>RES_hhdet_fec!M$92</f>
        <v>155.60190804950562</v>
      </c>
      <c r="N122" s="162">
        <f>RES_hhdet_fec!N$92</f>
        <v>151.08305288697252</v>
      </c>
      <c r="O122" s="162">
        <f>RES_hhdet_fec!O$92</f>
        <v>148.07103150022442</v>
      </c>
      <c r="P122" s="162">
        <f>RES_hhdet_fec!P$92</f>
        <v>114.85691279203486</v>
      </c>
      <c r="Q122" s="162">
        <f>RES_hhdet_fec!Q$92</f>
        <v>112.71849128435555</v>
      </c>
    </row>
    <row r="123" spans="1:17" ht="12" customHeight="1" x14ac:dyDescent="0.25">
      <c r="A123" s="161" t="s">
        <v>143</v>
      </c>
      <c r="B123" s="160">
        <f>SUM(B124:B125)</f>
        <v>5.2284742078879871</v>
      </c>
      <c r="C123" s="160">
        <f t="shared" ref="C123:Q123" si="12">SUM(C124:C125)</f>
        <v>5.2634883578658513</v>
      </c>
      <c r="D123" s="160">
        <f t="shared" si="12"/>
        <v>5.0836394577022048</v>
      </c>
      <c r="E123" s="160">
        <f t="shared" si="12"/>
        <v>5.1874836929809618</v>
      </c>
      <c r="F123" s="160">
        <f t="shared" si="12"/>
        <v>5.3314679781657803</v>
      </c>
      <c r="G123" s="160">
        <f t="shared" si="12"/>
        <v>5.031564915081308</v>
      </c>
      <c r="H123" s="160">
        <f t="shared" si="12"/>
        <v>5.7783804359651763</v>
      </c>
      <c r="I123" s="160">
        <f t="shared" si="12"/>
        <v>6.6757975789401272</v>
      </c>
      <c r="J123" s="160">
        <f t="shared" si="12"/>
        <v>7.362920788706651</v>
      </c>
      <c r="K123" s="160">
        <f t="shared" si="12"/>
        <v>8.1344401481126898</v>
      </c>
      <c r="L123" s="160">
        <f t="shared" si="12"/>
        <v>8.8516882759819495</v>
      </c>
      <c r="M123" s="160">
        <f t="shared" si="12"/>
        <v>8.2352478603057335</v>
      </c>
      <c r="N123" s="160">
        <f t="shared" si="12"/>
        <v>8.0672397139372496</v>
      </c>
      <c r="O123" s="160">
        <f t="shared" si="12"/>
        <v>7.9922356931360365</v>
      </c>
      <c r="P123" s="160">
        <f t="shared" si="12"/>
        <v>6.655407588676824</v>
      </c>
      <c r="Q123" s="160">
        <f t="shared" si="12"/>
        <v>6.755853254230388</v>
      </c>
    </row>
    <row r="124" spans="1:17" ht="12" customHeight="1" x14ac:dyDescent="0.25">
      <c r="A124" s="148" t="s">
        <v>57</v>
      </c>
      <c r="B124" s="156">
        <f>RES_hhdet_fec!B$94</f>
        <v>3.9809407891199395</v>
      </c>
      <c r="C124" s="156">
        <f>RES_hhdet_fec!C$94</f>
        <v>4.0498277125840181</v>
      </c>
      <c r="D124" s="156">
        <f>RES_hhdet_fec!D$94</f>
        <v>3.9045115969131849</v>
      </c>
      <c r="E124" s="156">
        <f>RES_hhdet_fec!E$94</f>
        <v>3.9771705043006031</v>
      </c>
      <c r="F124" s="156">
        <f>RES_hhdet_fec!F$94</f>
        <v>4.0802830098521063</v>
      </c>
      <c r="G124" s="156">
        <f>RES_hhdet_fec!G$94</f>
        <v>3.8447999329332312</v>
      </c>
      <c r="H124" s="156">
        <f>RES_hhdet_fec!H$94</f>
        <v>4.4064900100668867</v>
      </c>
      <c r="I124" s="156">
        <f>RES_hhdet_fec!I$94</f>
        <v>5.0814092733807703</v>
      </c>
      <c r="J124" s="156">
        <f>RES_hhdet_fec!J$94</f>
        <v>5.5922599503296766</v>
      </c>
      <c r="K124" s="156">
        <f>RES_hhdet_fec!K$94</f>
        <v>6.167239784067112</v>
      </c>
      <c r="L124" s="156">
        <f>RES_hhdet_fec!L$94</f>
        <v>6.6977463941588935</v>
      </c>
      <c r="M124" s="156">
        <f>RES_hhdet_fec!M$94</f>
        <v>6.2304477576932227</v>
      </c>
      <c r="N124" s="156">
        <f>RES_hhdet_fec!N$94</f>
        <v>6.2303289354633682</v>
      </c>
      <c r="O124" s="156">
        <f>RES_hhdet_fec!O$94</f>
        <v>6.0409611344262792</v>
      </c>
      <c r="P124" s="156">
        <f>RES_hhdet_fec!P$94</f>
        <v>5.0274201899112336</v>
      </c>
      <c r="Q124" s="156">
        <f>RES_hhdet_fec!Q$94</f>
        <v>5.0996088172125322</v>
      </c>
    </row>
    <row r="125" spans="1:17" ht="12" customHeight="1" x14ac:dyDescent="0.25">
      <c r="A125" s="148" t="s">
        <v>59</v>
      </c>
      <c r="B125" s="156">
        <f>RES_hhdet_fec!B$95</f>
        <v>1.2475334187680474</v>
      </c>
      <c r="C125" s="156">
        <f>RES_hhdet_fec!C$95</f>
        <v>1.213660645281833</v>
      </c>
      <c r="D125" s="156">
        <f>RES_hhdet_fec!D$95</f>
        <v>1.1791278607890197</v>
      </c>
      <c r="E125" s="156">
        <f>RES_hhdet_fec!E$95</f>
        <v>1.2103131886803589</v>
      </c>
      <c r="F125" s="156">
        <f>RES_hhdet_fec!F$95</f>
        <v>1.251184968313674</v>
      </c>
      <c r="G125" s="156">
        <f>RES_hhdet_fec!G$95</f>
        <v>1.1867649821480768</v>
      </c>
      <c r="H125" s="156">
        <f>RES_hhdet_fec!H$95</f>
        <v>1.3718904258982894</v>
      </c>
      <c r="I125" s="156">
        <f>RES_hhdet_fec!I$95</f>
        <v>1.5943883055593568</v>
      </c>
      <c r="J125" s="156">
        <f>RES_hhdet_fec!J$95</f>
        <v>1.7706608383769746</v>
      </c>
      <c r="K125" s="156">
        <f>RES_hhdet_fec!K$95</f>
        <v>1.9672003640455782</v>
      </c>
      <c r="L125" s="156">
        <f>RES_hhdet_fec!L$95</f>
        <v>2.1539418818230551</v>
      </c>
      <c r="M125" s="156">
        <f>RES_hhdet_fec!M$95</f>
        <v>2.0048001026125117</v>
      </c>
      <c r="N125" s="156">
        <f>RES_hhdet_fec!N$95</f>
        <v>1.8369107784738812</v>
      </c>
      <c r="O125" s="156">
        <f>RES_hhdet_fec!O$95</f>
        <v>1.9512745587097575</v>
      </c>
      <c r="P125" s="156">
        <f>RES_hhdet_fec!P$95</f>
        <v>1.6279873987655902</v>
      </c>
      <c r="Q125" s="156">
        <f>RES_hhdet_fec!Q$95</f>
        <v>1.6562444370178553</v>
      </c>
    </row>
    <row r="126" spans="1:17" ht="12" customHeight="1" x14ac:dyDescent="0.25">
      <c r="A126" s="163" t="s">
        <v>142</v>
      </c>
      <c r="B126" s="162">
        <f>RES_hhdet_fec!B$96</f>
        <v>321.37652366104732</v>
      </c>
      <c r="C126" s="162">
        <f>RES_hhdet_fec!C$96</f>
        <v>284.91256164602271</v>
      </c>
      <c r="D126" s="162">
        <f>RES_hhdet_fec!D$96</f>
        <v>284.80830522231525</v>
      </c>
      <c r="E126" s="162">
        <f>RES_hhdet_fec!E$96</f>
        <v>271.87088035723099</v>
      </c>
      <c r="F126" s="162">
        <f>RES_hhdet_fec!F$96</f>
        <v>263.92099729853572</v>
      </c>
      <c r="G126" s="162">
        <f>RES_hhdet_fec!G$96</f>
        <v>248.38891057739602</v>
      </c>
      <c r="H126" s="162">
        <f>RES_hhdet_fec!H$96</f>
        <v>245.13491753267951</v>
      </c>
      <c r="I126" s="162">
        <f>RES_hhdet_fec!I$96</f>
        <v>284.64167389874649</v>
      </c>
      <c r="J126" s="162">
        <f>RES_hhdet_fec!J$96</f>
        <v>303.06769601596892</v>
      </c>
      <c r="K126" s="162">
        <f>RES_hhdet_fec!K$96</f>
        <v>298.98454131391384</v>
      </c>
      <c r="L126" s="162">
        <f>RES_hhdet_fec!L$96</f>
        <v>438.3972345574112</v>
      </c>
      <c r="M126" s="162">
        <f>RES_hhdet_fec!M$96</f>
        <v>350.51186239087735</v>
      </c>
      <c r="N126" s="162">
        <f>RES_hhdet_fec!N$96</f>
        <v>535.84841098038817</v>
      </c>
      <c r="O126" s="162">
        <f>RES_hhdet_fec!O$96</f>
        <v>611.04639042204792</v>
      </c>
      <c r="P126" s="162">
        <f>RES_hhdet_fec!P$96</f>
        <v>540.33476070326765</v>
      </c>
      <c r="Q126" s="162">
        <f>RES_hhdet_fec!Q$96</f>
        <v>585.10528651330276</v>
      </c>
    </row>
    <row r="127" spans="1:17" ht="12" customHeight="1" x14ac:dyDescent="0.25">
      <c r="A127" s="161" t="s">
        <v>141</v>
      </c>
      <c r="B127" s="160">
        <f>SUM(B128:B129)</f>
        <v>5.0870296392920569</v>
      </c>
      <c r="C127" s="160">
        <f t="shared" ref="C127:Q127" si="13">SUM(C128:C129)</f>
        <v>4.4968913342554515</v>
      </c>
      <c r="D127" s="160">
        <f t="shared" si="13"/>
        <v>4.4655316656072017</v>
      </c>
      <c r="E127" s="160">
        <f t="shared" si="13"/>
        <v>4.3607182041765213</v>
      </c>
      <c r="F127" s="160">
        <f t="shared" si="13"/>
        <v>4.3394971189609013</v>
      </c>
      <c r="G127" s="160">
        <f t="shared" si="13"/>
        <v>4.29152073936182</v>
      </c>
      <c r="H127" s="160">
        <f t="shared" si="13"/>
        <v>5.5605948016519413</v>
      </c>
      <c r="I127" s="160">
        <f t="shared" si="13"/>
        <v>8.0986748541788458</v>
      </c>
      <c r="J127" s="160">
        <f t="shared" si="13"/>
        <v>10.679686385125979</v>
      </c>
      <c r="K127" s="160">
        <f t="shared" si="13"/>
        <v>12.321859340777987</v>
      </c>
      <c r="L127" s="160">
        <f t="shared" si="13"/>
        <v>18.952450550938256</v>
      </c>
      <c r="M127" s="160">
        <f t="shared" si="13"/>
        <v>19.104602822954107</v>
      </c>
      <c r="N127" s="160">
        <f t="shared" si="13"/>
        <v>28.371494068411113</v>
      </c>
      <c r="O127" s="160">
        <f t="shared" si="13"/>
        <v>32.208696684758557</v>
      </c>
      <c r="P127" s="160">
        <f t="shared" si="13"/>
        <v>31.806968305718147</v>
      </c>
      <c r="Q127" s="160">
        <f t="shared" si="13"/>
        <v>35.020169757164965</v>
      </c>
    </row>
    <row r="128" spans="1:17" ht="12" customHeight="1" x14ac:dyDescent="0.25">
      <c r="A128" s="148" t="s">
        <v>60</v>
      </c>
      <c r="B128" s="156">
        <f>RES_hhdet_fec!B$98</f>
        <v>3.7240296402983795</v>
      </c>
      <c r="C128" s="156">
        <f>RES_hhdet_fec!C$98</f>
        <v>3.3509517349450655</v>
      </c>
      <c r="D128" s="156">
        <f>RES_hhdet_fec!D$98</f>
        <v>3.3362189310816608</v>
      </c>
      <c r="E128" s="156">
        <f>RES_hhdet_fec!E$98</f>
        <v>3.2796281586155147</v>
      </c>
      <c r="F128" s="156">
        <f>RES_hhdet_fec!F$98</f>
        <v>3.2687814582670867</v>
      </c>
      <c r="G128" s="156">
        <f>RES_hhdet_fec!G$98</f>
        <v>3.1689353219522931</v>
      </c>
      <c r="H128" s="156">
        <f>RES_hhdet_fec!H$98</f>
        <v>4.1200459266662914</v>
      </c>
      <c r="I128" s="156">
        <f>RES_hhdet_fec!I$98</f>
        <v>6.002251004774247</v>
      </c>
      <c r="J128" s="156">
        <f>RES_hhdet_fec!J$98</f>
        <v>7.9205881225858077</v>
      </c>
      <c r="K128" s="156">
        <f>RES_hhdet_fec!K$98</f>
        <v>8.9504402958182947</v>
      </c>
      <c r="L128" s="156">
        <f>RES_hhdet_fec!L$98</f>
        <v>14.453862595749538</v>
      </c>
      <c r="M128" s="156">
        <f>RES_hhdet_fec!M$98</f>
        <v>14.034843127343153</v>
      </c>
      <c r="N128" s="156">
        <f>RES_hhdet_fec!N$98</f>
        <v>22.097016253571084</v>
      </c>
      <c r="O128" s="156">
        <f>RES_hhdet_fec!O$98</f>
        <v>24.929494441321417</v>
      </c>
      <c r="P128" s="156">
        <f>RES_hhdet_fec!P$98</f>
        <v>23.651232852080625</v>
      </c>
      <c r="Q128" s="156">
        <f>RES_hhdet_fec!Q$98</f>
        <v>26.471667042780396</v>
      </c>
    </row>
    <row r="129" spans="1:17" ht="12" customHeight="1" x14ac:dyDescent="0.25">
      <c r="A129" s="148" t="s">
        <v>59</v>
      </c>
      <c r="B129" s="156">
        <f>RES_hhdet_fec!B$99</f>
        <v>1.362999998993677</v>
      </c>
      <c r="C129" s="156">
        <f>RES_hhdet_fec!C$99</f>
        <v>1.1459395993103858</v>
      </c>
      <c r="D129" s="156">
        <f>RES_hhdet_fec!D$99</f>
        <v>1.1293127345255405</v>
      </c>
      <c r="E129" s="156">
        <f>RES_hhdet_fec!E$99</f>
        <v>1.0810900455610062</v>
      </c>
      <c r="F129" s="156">
        <f>RES_hhdet_fec!F$99</f>
        <v>1.0707156606938149</v>
      </c>
      <c r="G129" s="156">
        <f>RES_hhdet_fec!G$99</f>
        <v>1.1225854174095273</v>
      </c>
      <c r="H129" s="156">
        <f>RES_hhdet_fec!H$99</f>
        <v>1.4405488749856499</v>
      </c>
      <c r="I129" s="156">
        <f>RES_hhdet_fec!I$99</f>
        <v>2.0964238494045984</v>
      </c>
      <c r="J129" s="156">
        <f>RES_hhdet_fec!J$99</f>
        <v>2.7590982625401725</v>
      </c>
      <c r="K129" s="156">
        <f>RES_hhdet_fec!K$99</f>
        <v>3.3714190449596932</v>
      </c>
      <c r="L129" s="156">
        <f>RES_hhdet_fec!L$99</f>
        <v>4.498587955188718</v>
      </c>
      <c r="M129" s="156">
        <f>RES_hhdet_fec!M$99</f>
        <v>5.069759695610955</v>
      </c>
      <c r="N129" s="156">
        <f>RES_hhdet_fec!N$99</f>
        <v>6.2744778148400293</v>
      </c>
      <c r="O129" s="156">
        <f>RES_hhdet_fec!O$99</f>
        <v>7.2792022434371395</v>
      </c>
      <c r="P129" s="156">
        <f>RES_hhdet_fec!P$99</f>
        <v>8.1557354536375222</v>
      </c>
      <c r="Q129" s="156">
        <f>RES_hhdet_fec!Q$99</f>
        <v>8.5485027143845649</v>
      </c>
    </row>
    <row r="130" spans="1:17" ht="12" customHeight="1" x14ac:dyDescent="0.25">
      <c r="A130" s="158" t="s">
        <v>62</v>
      </c>
      <c r="B130" s="157">
        <f>SUM(B131:B133)</f>
        <v>500.51856120436105</v>
      </c>
      <c r="C130" s="157">
        <f t="shared" ref="C130:Q130" si="14">SUM(C131:C133)</f>
        <v>476.07180617296774</v>
      </c>
      <c r="D130" s="157">
        <f t="shared" si="14"/>
        <v>476.56792459872838</v>
      </c>
      <c r="E130" s="157">
        <f t="shared" si="14"/>
        <v>488.60711832098195</v>
      </c>
      <c r="F130" s="157">
        <f t="shared" si="14"/>
        <v>484.48064287301622</v>
      </c>
      <c r="G130" s="157">
        <f t="shared" si="14"/>
        <v>461.31133692715304</v>
      </c>
      <c r="H130" s="157">
        <f t="shared" si="14"/>
        <v>451.98770486449052</v>
      </c>
      <c r="I130" s="157">
        <f t="shared" si="14"/>
        <v>479.54031678271321</v>
      </c>
      <c r="J130" s="157">
        <f t="shared" si="14"/>
        <v>496.62963090619337</v>
      </c>
      <c r="K130" s="157">
        <f t="shared" si="14"/>
        <v>514.23050666739596</v>
      </c>
      <c r="L130" s="157">
        <f t="shared" si="14"/>
        <v>621.13612929515989</v>
      </c>
      <c r="M130" s="157">
        <f t="shared" si="14"/>
        <v>553.94204875758305</v>
      </c>
      <c r="N130" s="157">
        <f t="shared" si="14"/>
        <v>675.07487434860673</v>
      </c>
      <c r="O130" s="157">
        <f t="shared" si="14"/>
        <v>759.16644471358666</v>
      </c>
      <c r="P130" s="157">
        <f t="shared" si="14"/>
        <v>677.56995054973163</v>
      </c>
      <c r="Q130" s="157">
        <f t="shared" si="14"/>
        <v>723.23544324371687</v>
      </c>
    </row>
    <row r="131" spans="1:17" ht="12" customHeight="1" x14ac:dyDescent="0.25">
      <c r="A131" s="23" t="s">
        <v>55</v>
      </c>
      <c r="B131" s="156">
        <f>RES_hhdet_fec!B$101</f>
        <v>0</v>
      </c>
      <c r="C131" s="156">
        <f>RES_hhdet_fec!C$101</f>
        <v>0</v>
      </c>
      <c r="D131" s="156">
        <f>RES_hhdet_fec!D$101</f>
        <v>0</v>
      </c>
      <c r="E131" s="156">
        <f>RES_hhdet_fec!E$101</f>
        <v>0</v>
      </c>
      <c r="F131" s="156">
        <f>RES_hhdet_fec!F$101</f>
        <v>0</v>
      </c>
      <c r="G131" s="156">
        <f>RES_hhdet_fec!G$101</f>
        <v>0</v>
      </c>
      <c r="H131" s="156">
        <f>RES_hhdet_fec!H$101</f>
        <v>0</v>
      </c>
      <c r="I131" s="156">
        <f>RES_hhdet_fec!I$101</f>
        <v>0</v>
      </c>
      <c r="J131" s="156">
        <f>RES_hhdet_fec!J$101</f>
        <v>0</v>
      </c>
      <c r="K131" s="156">
        <f>RES_hhdet_fec!K$101</f>
        <v>0</v>
      </c>
      <c r="L131" s="156">
        <f>RES_hhdet_fec!L$101</f>
        <v>0</v>
      </c>
      <c r="M131" s="156">
        <f>RES_hhdet_fec!M$101</f>
        <v>0</v>
      </c>
      <c r="N131" s="156">
        <f>RES_hhdet_fec!N$101</f>
        <v>0</v>
      </c>
      <c r="O131" s="156">
        <f>RES_hhdet_fec!O$101</f>
        <v>0</v>
      </c>
      <c r="P131" s="156">
        <f>RES_hhdet_fec!P$101</f>
        <v>0</v>
      </c>
      <c r="Q131" s="156">
        <f>RES_hhdet_fec!Q$101</f>
        <v>0</v>
      </c>
    </row>
    <row r="132" spans="1:17" ht="12" customHeight="1" x14ac:dyDescent="0.25">
      <c r="A132" s="23" t="s">
        <v>57</v>
      </c>
      <c r="B132" s="156">
        <f>RES_hhdet_fec!B$102</f>
        <v>199.84584029836824</v>
      </c>
      <c r="C132" s="156">
        <f>RES_hhdet_fec!C$102</f>
        <v>183.01233119836976</v>
      </c>
      <c r="D132" s="156">
        <f>RES_hhdet_fec!D$102</f>
        <v>179.07759374443296</v>
      </c>
      <c r="E132" s="156">
        <f>RES_hhdet_fec!E$102</f>
        <v>171.69099022936095</v>
      </c>
      <c r="F132" s="156">
        <f>RES_hhdet_fec!F$102</f>
        <v>174.91712762029374</v>
      </c>
      <c r="G132" s="156">
        <f>RES_hhdet_fec!G$102</f>
        <v>167.58184536902712</v>
      </c>
      <c r="H132" s="156">
        <f>RES_hhdet_fec!H$102</f>
        <v>153.00586284701276</v>
      </c>
      <c r="I132" s="156">
        <f>RES_hhdet_fec!I$102</f>
        <v>158.60338560488168</v>
      </c>
      <c r="J132" s="156">
        <f>RES_hhdet_fec!J$102</f>
        <v>155.00256967517257</v>
      </c>
      <c r="K132" s="156">
        <f>RES_hhdet_fec!K$102</f>
        <v>164.5681161951934</v>
      </c>
      <c r="L132" s="156">
        <f>RES_hhdet_fec!L$102</f>
        <v>180.51387861581406</v>
      </c>
      <c r="M132" s="156">
        <f>RES_hhdet_fec!M$102</f>
        <v>162.98661190885639</v>
      </c>
      <c r="N132" s="156">
        <f>RES_hhdet_fec!N$102</f>
        <v>175.84040232516361</v>
      </c>
      <c r="O132" s="156">
        <f>RES_hhdet_fec!O$102</f>
        <v>179.22114657728878</v>
      </c>
      <c r="P132" s="156">
        <f>RES_hhdet_fec!P$102</f>
        <v>156.8305374155257</v>
      </c>
      <c r="Q132" s="156">
        <f>RES_hhdet_fec!Q$102</f>
        <v>158.45436366156997</v>
      </c>
    </row>
    <row r="133" spans="1:17" ht="12" customHeight="1" x14ac:dyDescent="0.25">
      <c r="A133" s="29" t="s">
        <v>140</v>
      </c>
      <c r="B133" s="57">
        <f>RES_hhdet_fec!B$103</f>
        <v>300.67272090599278</v>
      </c>
      <c r="C133" s="57">
        <f>RES_hhdet_fec!C$103</f>
        <v>293.05947497459795</v>
      </c>
      <c r="D133" s="57">
        <f>RES_hhdet_fec!D$103</f>
        <v>297.49033085429539</v>
      </c>
      <c r="E133" s="57">
        <f>RES_hhdet_fec!E$103</f>
        <v>316.91612809162098</v>
      </c>
      <c r="F133" s="57">
        <f>RES_hhdet_fec!F$103</f>
        <v>309.56351525272248</v>
      </c>
      <c r="G133" s="57">
        <f>RES_hhdet_fec!G$103</f>
        <v>293.72949155812591</v>
      </c>
      <c r="H133" s="57">
        <f>RES_hhdet_fec!H$103</f>
        <v>298.98184201747779</v>
      </c>
      <c r="I133" s="57">
        <f>RES_hhdet_fec!I$103</f>
        <v>320.93693117783153</v>
      </c>
      <c r="J133" s="57">
        <f>RES_hhdet_fec!J$103</f>
        <v>341.62706123102078</v>
      </c>
      <c r="K133" s="57">
        <f>RES_hhdet_fec!K$103</f>
        <v>349.6623904722025</v>
      </c>
      <c r="L133" s="57">
        <f>RES_hhdet_fec!L$103</f>
        <v>440.62225067934588</v>
      </c>
      <c r="M133" s="57">
        <f>RES_hhdet_fec!M$103</f>
        <v>390.95543684872661</v>
      </c>
      <c r="N133" s="57">
        <f>RES_hhdet_fec!N$103</f>
        <v>499.23447202344312</v>
      </c>
      <c r="O133" s="57">
        <f>RES_hhdet_fec!O$103</f>
        <v>579.94529813629788</v>
      </c>
      <c r="P133" s="57">
        <f>RES_hhdet_fec!P$103</f>
        <v>520.73941313420596</v>
      </c>
      <c r="Q133" s="57">
        <f>RES_hhdet_fec!Q$103</f>
        <v>564.78107958214696</v>
      </c>
    </row>
    <row r="135" spans="1:17" ht="12" customHeight="1" x14ac:dyDescent="0.25">
      <c r="A135" s="152" t="s">
        <v>119</v>
      </c>
      <c r="B135" s="168">
        <f>SUM(B136,B139,B141,B154)</f>
        <v>4103.3148030039847</v>
      </c>
      <c r="C135" s="168">
        <f t="shared" ref="C135:Q135" si="15">SUM(C136,C139,C141,C154)</f>
        <v>4152.0411802465042</v>
      </c>
      <c r="D135" s="168">
        <f t="shared" si="15"/>
        <v>3917.5180680744347</v>
      </c>
      <c r="E135" s="168">
        <f t="shared" si="15"/>
        <v>4213.1862049695446</v>
      </c>
      <c r="F135" s="168">
        <f t="shared" si="15"/>
        <v>4253.8395481589796</v>
      </c>
      <c r="G135" s="168">
        <f t="shared" si="15"/>
        <v>4138.5654157334693</v>
      </c>
      <c r="H135" s="168">
        <f t="shared" si="15"/>
        <v>3877.6938208430201</v>
      </c>
      <c r="I135" s="168">
        <f t="shared" si="15"/>
        <v>3830.1891142714649</v>
      </c>
      <c r="J135" s="168">
        <f t="shared" si="15"/>
        <v>4115.4438038803273</v>
      </c>
      <c r="K135" s="168">
        <f t="shared" si="15"/>
        <v>4265.4380549016169</v>
      </c>
      <c r="L135" s="168">
        <f t="shared" si="15"/>
        <v>5023.9298184312847</v>
      </c>
      <c r="M135" s="168">
        <f t="shared" si="15"/>
        <v>4110.8796412117808</v>
      </c>
      <c r="N135" s="168">
        <f t="shared" si="15"/>
        <v>4964.7803360364524</v>
      </c>
      <c r="O135" s="168">
        <f t="shared" si="15"/>
        <v>5566.5674555906526</v>
      </c>
      <c r="P135" s="168">
        <f t="shared" si="15"/>
        <v>4621.3971898545069</v>
      </c>
      <c r="Q135" s="168">
        <f t="shared" si="15"/>
        <v>4971.2556649675307</v>
      </c>
    </row>
    <row r="136" spans="1:17" ht="12" customHeight="1" x14ac:dyDescent="0.25">
      <c r="A136" s="158" t="s">
        <v>65</v>
      </c>
      <c r="B136" s="157">
        <f>SUM(B137:B138)</f>
        <v>3166.5989916702551</v>
      </c>
      <c r="C136" s="157">
        <f t="shared" ref="C136:Q136" si="16">SUM(C137:C138)</f>
        <v>3247.8177825406574</v>
      </c>
      <c r="D136" s="157">
        <f t="shared" si="16"/>
        <v>3012.1571916136904</v>
      </c>
      <c r="E136" s="157">
        <f t="shared" si="16"/>
        <v>3284.782056464956</v>
      </c>
      <c r="F136" s="157">
        <f t="shared" si="16"/>
        <v>3324.7884693520009</v>
      </c>
      <c r="G136" s="157">
        <f t="shared" si="16"/>
        <v>3242.0722455365626</v>
      </c>
      <c r="H136" s="157">
        <f t="shared" si="16"/>
        <v>2996.6588204998543</v>
      </c>
      <c r="I136" s="157">
        <f t="shared" si="16"/>
        <v>2877.2833676239343</v>
      </c>
      <c r="J136" s="157">
        <f t="shared" si="16"/>
        <v>3136.4072706036272</v>
      </c>
      <c r="K136" s="157">
        <f t="shared" si="16"/>
        <v>3251.0486185659443</v>
      </c>
      <c r="L136" s="157">
        <f t="shared" si="16"/>
        <v>3771.4949134252042</v>
      </c>
      <c r="M136" s="157">
        <f t="shared" si="16"/>
        <v>3007.4412734721946</v>
      </c>
      <c r="N136" s="157">
        <f t="shared" si="16"/>
        <v>3542.5147519990833</v>
      </c>
      <c r="O136" s="157">
        <f t="shared" si="16"/>
        <v>3981.503367682395</v>
      </c>
      <c r="P136" s="157">
        <f t="shared" si="16"/>
        <v>3159.4760538237774</v>
      </c>
      <c r="Q136" s="157">
        <f t="shared" si="16"/>
        <v>3418.7755867485189</v>
      </c>
    </row>
    <row r="137" spans="1:17" ht="12" customHeight="1" x14ac:dyDescent="0.25">
      <c r="A137" s="23" t="s">
        <v>157</v>
      </c>
      <c r="B137" s="156">
        <f>RES_hhdet_tes!B$83</f>
        <v>3142.2031424963352</v>
      </c>
      <c r="C137" s="156">
        <f>RES_hhdet_tes!C$83</f>
        <v>3221.5779907372621</v>
      </c>
      <c r="D137" s="156">
        <f>RES_hhdet_tes!D$83</f>
        <v>2985.7583119105789</v>
      </c>
      <c r="E137" s="156">
        <f>RES_hhdet_tes!E$83</f>
        <v>3246.9513456385848</v>
      </c>
      <c r="F137" s="156">
        <f>RES_hhdet_tes!F$83</f>
        <v>3289.6302469467973</v>
      </c>
      <c r="G137" s="156">
        <f>RES_hhdet_tes!G$83</f>
        <v>3220.3938099400648</v>
      </c>
      <c r="H137" s="156">
        <f>RES_hhdet_tes!H$83</f>
        <v>2971.5860157214211</v>
      </c>
      <c r="I137" s="156">
        <f>RES_hhdet_tes!I$83</f>
        <v>2853.1348065247557</v>
      </c>
      <c r="J137" s="156">
        <f>RES_hhdet_tes!J$83</f>
        <v>3102.1452059877615</v>
      </c>
      <c r="K137" s="156">
        <f>RES_hhdet_tes!K$83</f>
        <v>3225.4360947485416</v>
      </c>
      <c r="L137" s="156">
        <f>RES_hhdet_tes!L$83</f>
        <v>3716.0512362849367</v>
      </c>
      <c r="M137" s="156">
        <f>RES_hhdet_tes!M$83</f>
        <v>2985.7551474410284</v>
      </c>
      <c r="N137" s="156">
        <f>RES_hhdet_tes!N$83</f>
        <v>3482.8849661133345</v>
      </c>
      <c r="O137" s="156">
        <f>RES_hhdet_tes!O$83</f>
        <v>3894.9859835530101</v>
      </c>
      <c r="P137" s="156">
        <f>RES_hhdet_tes!P$83</f>
        <v>3123.0244785369082</v>
      </c>
      <c r="Q137" s="156">
        <f>RES_hhdet_tes!Q$83</f>
        <v>3363.1183623153211</v>
      </c>
    </row>
    <row r="138" spans="1:17" ht="12" customHeight="1" x14ac:dyDescent="0.25">
      <c r="A138" s="23" t="s">
        <v>60</v>
      </c>
      <c r="B138" s="156">
        <f>RES_hhdet_tes!B$84</f>
        <v>24.395849173919792</v>
      </c>
      <c r="C138" s="156">
        <f>RES_hhdet_tes!C$84</f>
        <v>26.239791803395377</v>
      </c>
      <c r="D138" s="156">
        <f>RES_hhdet_tes!D$84</f>
        <v>26.398879703111682</v>
      </c>
      <c r="E138" s="156">
        <f>RES_hhdet_tes!E$84</f>
        <v>37.830710826371323</v>
      </c>
      <c r="F138" s="156">
        <f>RES_hhdet_tes!F$84</f>
        <v>35.158222405203482</v>
      </c>
      <c r="G138" s="156">
        <f>RES_hhdet_tes!G$84</f>
        <v>21.678435596497785</v>
      </c>
      <c r="H138" s="156">
        <f>RES_hhdet_tes!H$84</f>
        <v>25.072804778433358</v>
      </c>
      <c r="I138" s="156">
        <f>RES_hhdet_tes!I$84</f>
        <v>24.148561099178774</v>
      </c>
      <c r="J138" s="156">
        <f>RES_hhdet_tes!J$84</f>
        <v>34.262064615865917</v>
      </c>
      <c r="K138" s="156">
        <f>RES_hhdet_tes!K$84</f>
        <v>25.612523817402465</v>
      </c>
      <c r="L138" s="156">
        <f>RES_hhdet_tes!L$84</f>
        <v>55.443677140267624</v>
      </c>
      <c r="M138" s="156">
        <f>RES_hhdet_tes!M$84</f>
        <v>21.686126031166168</v>
      </c>
      <c r="N138" s="156">
        <f>RES_hhdet_tes!N$84</f>
        <v>59.629785885748994</v>
      </c>
      <c r="O138" s="156">
        <f>RES_hhdet_tes!O$84</f>
        <v>86.517384129384908</v>
      </c>
      <c r="P138" s="156">
        <f>RES_hhdet_tes!P$84</f>
        <v>36.451575286869179</v>
      </c>
      <c r="Q138" s="156">
        <f>RES_hhdet_tes!Q$84</f>
        <v>55.657224433197676</v>
      </c>
    </row>
    <row r="139" spans="1:17" ht="12" customHeight="1" x14ac:dyDescent="0.25">
      <c r="A139" s="158" t="s">
        <v>112</v>
      </c>
      <c r="B139" s="157">
        <f>B140</f>
        <v>9.2978892762396157</v>
      </c>
      <c r="C139" s="157">
        <f t="shared" ref="C139:Q139" si="17">C140</f>
        <v>9.2078281296894833</v>
      </c>
      <c r="D139" s="157">
        <f t="shared" si="17"/>
        <v>9.7997043370182961</v>
      </c>
      <c r="E139" s="157">
        <f t="shared" si="17"/>
        <v>9.9665614649088816</v>
      </c>
      <c r="F139" s="157">
        <f t="shared" si="17"/>
        <v>10.29631201277701</v>
      </c>
      <c r="G139" s="157">
        <f t="shared" si="17"/>
        <v>10.974351294274872</v>
      </c>
      <c r="H139" s="157">
        <f t="shared" si="17"/>
        <v>11.056116916764335</v>
      </c>
      <c r="I139" s="157">
        <f t="shared" si="17"/>
        <v>12.514441016645408</v>
      </c>
      <c r="J139" s="157">
        <f t="shared" si="17"/>
        <v>13.425158026368122</v>
      </c>
      <c r="K139" s="157">
        <f t="shared" si="17"/>
        <v>15.198765525232847</v>
      </c>
      <c r="L139" s="157">
        <f t="shared" si="17"/>
        <v>18.266053968287725</v>
      </c>
      <c r="M139" s="157">
        <f t="shared" si="17"/>
        <v>18.765279776297369</v>
      </c>
      <c r="N139" s="157">
        <f t="shared" si="17"/>
        <v>21.377028231887007</v>
      </c>
      <c r="O139" s="157">
        <f t="shared" si="17"/>
        <v>25.932492028203708</v>
      </c>
      <c r="P139" s="157">
        <f t="shared" si="17"/>
        <v>27.090440285055447</v>
      </c>
      <c r="Q139" s="157">
        <f t="shared" si="17"/>
        <v>30.646648317866564</v>
      </c>
    </row>
    <row r="140" spans="1:17" ht="12" customHeight="1" x14ac:dyDescent="0.25">
      <c r="A140" s="23" t="s">
        <v>60</v>
      </c>
      <c r="B140" s="156">
        <f>RES_hhdet_tes!B$86</f>
        <v>9.2978892762396157</v>
      </c>
      <c r="C140" s="156">
        <f>RES_hhdet_tes!C$86</f>
        <v>9.2078281296894833</v>
      </c>
      <c r="D140" s="156">
        <f>RES_hhdet_tes!D$86</f>
        <v>9.7997043370182961</v>
      </c>
      <c r="E140" s="156">
        <f>RES_hhdet_tes!E$86</f>
        <v>9.9665614649088816</v>
      </c>
      <c r="F140" s="156">
        <f>RES_hhdet_tes!F$86</f>
        <v>10.29631201277701</v>
      </c>
      <c r="G140" s="156">
        <f>RES_hhdet_tes!G$86</f>
        <v>10.974351294274872</v>
      </c>
      <c r="H140" s="156">
        <f>RES_hhdet_tes!H$86</f>
        <v>11.056116916764335</v>
      </c>
      <c r="I140" s="156">
        <f>RES_hhdet_tes!I$86</f>
        <v>12.514441016645408</v>
      </c>
      <c r="J140" s="156">
        <f>RES_hhdet_tes!J$86</f>
        <v>13.425158026368122</v>
      </c>
      <c r="K140" s="156">
        <f>RES_hhdet_tes!K$86</f>
        <v>15.198765525232847</v>
      </c>
      <c r="L140" s="156">
        <f>RES_hhdet_tes!L$86</f>
        <v>18.266053968287725</v>
      </c>
      <c r="M140" s="156">
        <f>RES_hhdet_tes!M$86</f>
        <v>18.765279776297369</v>
      </c>
      <c r="N140" s="156">
        <f>RES_hhdet_tes!N$86</f>
        <v>21.377028231887007</v>
      </c>
      <c r="O140" s="156">
        <f>RES_hhdet_tes!O$86</f>
        <v>25.932492028203708</v>
      </c>
      <c r="P140" s="156">
        <f>RES_hhdet_tes!P$86</f>
        <v>27.090440285055447</v>
      </c>
      <c r="Q140" s="156">
        <f>RES_hhdet_tes!Q$86</f>
        <v>30.646648317866564</v>
      </c>
    </row>
    <row r="141" spans="1:17" ht="12" customHeight="1" x14ac:dyDescent="0.25">
      <c r="A141" s="158" t="s">
        <v>63</v>
      </c>
      <c r="B141" s="157">
        <f>RES_hhdet_tes!B$87</f>
        <v>600.53962392567973</v>
      </c>
      <c r="C141" s="157">
        <f>RES_hhdet_tes!C$87</f>
        <v>580.34032320927247</v>
      </c>
      <c r="D141" s="157">
        <f>RES_hhdet_tes!D$87</f>
        <v>577.17879347171527</v>
      </c>
      <c r="E141" s="157">
        <f>RES_hhdet_tes!E$87</f>
        <v>585.4570305705854</v>
      </c>
      <c r="F141" s="157">
        <f>RES_hhdet_tes!F$87</f>
        <v>588.25870555741346</v>
      </c>
      <c r="G141" s="157">
        <f>RES_hhdet_tes!G$87</f>
        <v>569.09032590525044</v>
      </c>
      <c r="H141" s="157">
        <f>RES_hhdet_tes!H$87</f>
        <v>553.58627795351572</v>
      </c>
      <c r="I141" s="157">
        <f>RES_hhdet_tes!I$87</f>
        <v>600.20483609320115</v>
      </c>
      <c r="J141" s="157">
        <f>RES_hhdet_tes!J$87</f>
        <v>606.96083423922187</v>
      </c>
      <c r="K141" s="157">
        <f>RES_hhdet_tes!K$87</f>
        <v>628.32014056383935</v>
      </c>
      <c r="L141" s="157">
        <f>RES_hhdet_tes!L$87</f>
        <v>777.28651909162295</v>
      </c>
      <c r="M141" s="157">
        <f>RES_hhdet_tes!M$87</f>
        <v>676.84424775423781</v>
      </c>
      <c r="N141" s="157">
        <f>RES_hhdet_tes!N$87</f>
        <v>893.59943712362735</v>
      </c>
      <c r="O141" s="157">
        <f>RES_hhdet_tes!O$87</f>
        <v>980.01393487282905</v>
      </c>
      <c r="P141" s="157">
        <f>RES_hhdet_tes!P$87</f>
        <v>915.73091420091987</v>
      </c>
      <c r="Q141" s="157">
        <f>RES_hhdet_tes!Q$87</f>
        <v>962.72248623635937</v>
      </c>
    </row>
    <row r="142" spans="1:17" ht="12" customHeight="1" x14ac:dyDescent="0.25">
      <c r="A142" s="167" t="s">
        <v>156</v>
      </c>
      <c r="B142" s="132">
        <f>RES_hhdet_tes!B$88</f>
        <v>173.40910465563655</v>
      </c>
      <c r="C142" s="132">
        <f>RES_hhdet_tes!C$88</f>
        <v>177.3847071579043</v>
      </c>
      <c r="D142" s="132">
        <f>RES_hhdet_tes!D$88</f>
        <v>178.16066332133818</v>
      </c>
      <c r="E142" s="132">
        <f>RES_hhdet_tes!E$88</f>
        <v>194.99860440861914</v>
      </c>
      <c r="F142" s="132">
        <f>RES_hhdet_tes!F$88</f>
        <v>200.4058361925581</v>
      </c>
      <c r="G142" s="132">
        <f>RES_hhdet_tes!G$88</f>
        <v>205.54374787576552</v>
      </c>
      <c r="H142" s="132">
        <f>RES_hhdet_tes!H$88</f>
        <v>209.3276185535361</v>
      </c>
      <c r="I142" s="132">
        <f>RES_hhdet_tes!I$88</f>
        <v>230.33013023574881</v>
      </c>
      <c r="J142" s="132">
        <f>RES_hhdet_tes!J$88</f>
        <v>230.9519956132493</v>
      </c>
      <c r="K142" s="132">
        <f>RES_hhdet_tes!K$88</f>
        <v>254.39764172603265</v>
      </c>
      <c r="L142" s="132">
        <f>RES_hhdet_tes!L$88</f>
        <v>288.75767696968222</v>
      </c>
      <c r="M142" s="132">
        <f>RES_hhdet_tes!M$88</f>
        <v>279.49915471086382</v>
      </c>
      <c r="N142" s="132">
        <f>RES_hhdet_tes!N$88</f>
        <v>345.26474736694178</v>
      </c>
      <c r="O142" s="132">
        <f>RES_hhdet_tes!O$88</f>
        <v>368.64321289194913</v>
      </c>
      <c r="P142" s="132">
        <f>RES_hhdet_tes!P$88</f>
        <v>375.51955924968598</v>
      </c>
      <c r="Q142" s="132">
        <f>RES_hhdet_tes!Q$88</f>
        <v>382.80664921242698</v>
      </c>
    </row>
    <row r="143" spans="1:17" ht="12" customHeight="1" x14ac:dyDescent="0.25">
      <c r="A143" s="167" t="s">
        <v>155</v>
      </c>
      <c r="B143" s="132">
        <f>SUM(B144:B145)</f>
        <v>3.1495640001545184</v>
      </c>
      <c r="C143" s="132">
        <f t="shared" ref="C143:Q143" si="18">SUM(C144:C145)</f>
        <v>3.2129856765275262</v>
      </c>
      <c r="D143" s="132">
        <f t="shared" si="18"/>
        <v>3.2169614106148661</v>
      </c>
      <c r="E143" s="132">
        <f t="shared" si="18"/>
        <v>3.6432033854901573</v>
      </c>
      <c r="F143" s="132">
        <f t="shared" si="18"/>
        <v>3.8533195371651745</v>
      </c>
      <c r="G143" s="132">
        <f t="shared" si="18"/>
        <v>4.0802004960439602</v>
      </c>
      <c r="H143" s="132">
        <f t="shared" si="18"/>
        <v>5.5282996658499943</v>
      </c>
      <c r="I143" s="132">
        <f t="shared" si="18"/>
        <v>7.6896352053731452</v>
      </c>
      <c r="J143" s="132">
        <f t="shared" si="18"/>
        <v>9.5715412330798824</v>
      </c>
      <c r="K143" s="132">
        <f t="shared" si="18"/>
        <v>12.038185665274042</v>
      </c>
      <c r="L143" s="132">
        <f t="shared" si="18"/>
        <v>14.988717950359426</v>
      </c>
      <c r="M143" s="132">
        <f t="shared" si="18"/>
        <v>17.557170558516741</v>
      </c>
      <c r="N143" s="132">
        <f t="shared" si="18"/>
        <v>21.601406067934452</v>
      </c>
      <c r="O143" s="132">
        <f t="shared" si="18"/>
        <v>23.414074394887493</v>
      </c>
      <c r="P143" s="132">
        <f t="shared" si="18"/>
        <v>25.528008956974951</v>
      </c>
      <c r="Q143" s="132">
        <f t="shared" si="18"/>
        <v>26.838353328262048</v>
      </c>
    </row>
    <row r="144" spans="1:17" ht="12" customHeight="1" x14ac:dyDescent="0.25">
      <c r="A144" s="166" t="s">
        <v>55</v>
      </c>
      <c r="B144" s="165">
        <f>RES_hhdet_tes!B$90</f>
        <v>2.0094197976284276</v>
      </c>
      <c r="C144" s="165">
        <f>RES_hhdet_tes!C$90</f>
        <v>2.0889192459602932</v>
      </c>
      <c r="D144" s="165">
        <f>RES_hhdet_tes!D$90</f>
        <v>2.0917256173692014</v>
      </c>
      <c r="E144" s="165">
        <f>RES_hhdet_tes!E$90</f>
        <v>2.3802437310945073</v>
      </c>
      <c r="F144" s="165">
        <f>RES_hhdet_tes!F$90</f>
        <v>2.5201030653879286</v>
      </c>
      <c r="G144" s="165">
        <f>RES_hhdet_tes!G$90</f>
        <v>2.6734769789374639</v>
      </c>
      <c r="H144" s="165">
        <f>RES_hhdet_tes!H$90</f>
        <v>3.6389776878910913</v>
      </c>
      <c r="I144" s="165">
        <f>RES_hhdet_tes!I$90</f>
        <v>5.0911332667382334</v>
      </c>
      <c r="J144" s="165">
        <f>RES_hhdet_tes!J$90</f>
        <v>6.3321864433368447</v>
      </c>
      <c r="K144" s="165">
        <f>RES_hhdet_tes!K$90</f>
        <v>7.9633073580320168</v>
      </c>
      <c r="L144" s="165">
        <f>RES_hhdet_tes!L$90</f>
        <v>9.9089383175610557</v>
      </c>
      <c r="M144" s="165">
        <f>RES_hhdet_tes!M$90</f>
        <v>11.61931181113137</v>
      </c>
      <c r="N144" s="165">
        <f>RES_hhdet_tes!N$90</f>
        <v>14.720808549044296</v>
      </c>
      <c r="O144" s="165">
        <f>RES_hhdet_tes!O$90</f>
        <v>15.492199662848956</v>
      </c>
      <c r="P144" s="165">
        <f>RES_hhdet_tes!P$90</f>
        <v>16.881029172480972</v>
      </c>
      <c r="Q144" s="165">
        <f>RES_hhdet_tes!Q$90</f>
        <v>17.732006219726642</v>
      </c>
    </row>
    <row r="145" spans="1:17" ht="12" customHeight="1" x14ac:dyDescent="0.25">
      <c r="A145" s="147" t="s">
        <v>59</v>
      </c>
      <c r="B145" s="164">
        <f>RES_hhdet_tes!B$91</f>
        <v>1.1401442025260908</v>
      </c>
      <c r="C145" s="164">
        <f>RES_hhdet_tes!C$91</f>
        <v>1.124066430567233</v>
      </c>
      <c r="D145" s="164">
        <f>RES_hhdet_tes!D$91</f>
        <v>1.1252357932456647</v>
      </c>
      <c r="E145" s="164">
        <f>RES_hhdet_tes!E$91</f>
        <v>1.2629596543956501</v>
      </c>
      <c r="F145" s="164">
        <f>RES_hhdet_tes!F$91</f>
        <v>1.3332164717772459</v>
      </c>
      <c r="G145" s="164">
        <f>RES_hhdet_tes!G$91</f>
        <v>1.4067235171064965</v>
      </c>
      <c r="H145" s="164">
        <f>RES_hhdet_tes!H$91</f>
        <v>1.8893219779589026</v>
      </c>
      <c r="I145" s="164">
        <f>RES_hhdet_tes!I$91</f>
        <v>2.5985019386349113</v>
      </c>
      <c r="J145" s="164">
        <f>RES_hhdet_tes!J$91</f>
        <v>3.2393547897430381</v>
      </c>
      <c r="K145" s="164">
        <f>RES_hhdet_tes!K$91</f>
        <v>4.0748783072420247</v>
      </c>
      <c r="L145" s="164">
        <f>RES_hhdet_tes!L$91</f>
        <v>5.0797796327983713</v>
      </c>
      <c r="M145" s="164">
        <f>RES_hhdet_tes!M$91</f>
        <v>5.9378587473853708</v>
      </c>
      <c r="N145" s="164">
        <f>RES_hhdet_tes!N$91</f>
        <v>6.8805975188901565</v>
      </c>
      <c r="O145" s="164">
        <f>RES_hhdet_tes!O$91</f>
        <v>7.9218747320385363</v>
      </c>
      <c r="P145" s="164">
        <f>RES_hhdet_tes!P$91</f>
        <v>8.6469797844939791</v>
      </c>
      <c r="Q145" s="164">
        <f>RES_hhdet_tes!Q$91</f>
        <v>9.106347108535406</v>
      </c>
    </row>
    <row r="146" spans="1:17" ht="12" customHeight="1" x14ac:dyDescent="0.25">
      <c r="A146" s="163" t="s">
        <v>144</v>
      </c>
      <c r="B146" s="162">
        <f>RES_hhdet_tes!B$92</f>
        <v>189.74165973028724</v>
      </c>
      <c r="C146" s="162">
        <f>RES_hhdet_tes!C$92</f>
        <v>191.66657702801086</v>
      </c>
      <c r="D146" s="162">
        <f>RES_hhdet_tes!D$92</f>
        <v>186.92371486304725</v>
      </c>
      <c r="E146" s="162">
        <f>RES_hhdet_tes!E$92</f>
        <v>186.46403920097293</v>
      </c>
      <c r="F146" s="162">
        <f>RES_hhdet_tes!F$92</f>
        <v>188.11960498059932</v>
      </c>
      <c r="G146" s="162">
        <f>RES_hhdet_tes!G$92</f>
        <v>173.34503203189257</v>
      </c>
      <c r="H146" s="162">
        <f>RES_hhdet_tes!H$92</f>
        <v>151.92402489313451</v>
      </c>
      <c r="I146" s="162">
        <f>RES_hhdet_tes!I$92</f>
        <v>141.29967315563846</v>
      </c>
      <c r="J146" s="162">
        <f>RES_hhdet_tes!J$92</f>
        <v>127.15862701123667</v>
      </c>
      <c r="K146" s="162">
        <f>RES_hhdet_tes!K$92</f>
        <v>123.36667054138032</v>
      </c>
      <c r="L146" s="162">
        <f>RES_hhdet_tes!L$92</f>
        <v>122.52278430551851</v>
      </c>
      <c r="M146" s="162">
        <f>RES_hhdet_tes!M$92</f>
        <v>94.297603492968307</v>
      </c>
      <c r="N146" s="162">
        <f>RES_hhdet_tes!N$92</f>
        <v>92.195401422991011</v>
      </c>
      <c r="O146" s="162">
        <f>RES_hhdet_tes!O$92</f>
        <v>90.770482043099022</v>
      </c>
      <c r="P146" s="162">
        <f>RES_hhdet_tes!P$92</f>
        <v>70.691642890481276</v>
      </c>
      <c r="Q146" s="162">
        <f>RES_hhdet_tes!Q$92</f>
        <v>69.381624513644155</v>
      </c>
    </row>
    <row r="147" spans="1:17" ht="12" customHeight="1" x14ac:dyDescent="0.25">
      <c r="A147" s="161" t="s">
        <v>143</v>
      </c>
      <c r="B147" s="160">
        <f>SUM(B148:B149)</f>
        <v>3.4462184995686469</v>
      </c>
      <c r="C147" s="160">
        <f t="shared" ref="C147:Q147" si="19">SUM(C148:C149)</f>
        <v>3.4681170680318525</v>
      </c>
      <c r="D147" s="160">
        <f t="shared" si="19"/>
        <v>3.3689478478933284</v>
      </c>
      <c r="E147" s="160">
        <f t="shared" si="19"/>
        <v>3.4620590814407173</v>
      </c>
      <c r="F147" s="160">
        <f t="shared" si="19"/>
        <v>3.586557907784484</v>
      </c>
      <c r="G147" s="160">
        <f t="shared" si="19"/>
        <v>3.4013051669681356</v>
      </c>
      <c r="H147" s="160">
        <f t="shared" si="19"/>
        <v>3.9311624507711866</v>
      </c>
      <c r="I147" s="160">
        <f t="shared" si="19"/>
        <v>4.5873131386067829</v>
      </c>
      <c r="J147" s="160">
        <f t="shared" si="19"/>
        <v>5.0976506678213278</v>
      </c>
      <c r="K147" s="160">
        <f t="shared" si="19"/>
        <v>5.689998661989959</v>
      </c>
      <c r="L147" s="160">
        <f t="shared" si="19"/>
        <v>6.2294047805283688</v>
      </c>
      <c r="M147" s="160">
        <f t="shared" si="19"/>
        <v>5.8015275178352148</v>
      </c>
      <c r="N147" s="160">
        <f t="shared" si="19"/>
        <v>5.6544660438763179</v>
      </c>
      <c r="O147" s="160">
        <f t="shared" si="19"/>
        <v>5.6646479129892491</v>
      </c>
      <c r="P147" s="160">
        <f t="shared" si="19"/>
        <v>4.7245122165845208</v>
      </c>
      <c r="Q147" s="160">
        <f t="shared" si="19"/>
        <v>4.7989819077753335</v>
      </c>
    </row>
    <row r="148" spans="1:17" ht="12" customHeight="1" x14ac:dyDescent="0.25">
      <c r="A148" s="148" t="s">
        <v>57</v>
      </c>
      <c r="B148" s="156">
        <f>RES_hhdet_tes!B$94</f>
        <v>2.1986850808005998</v>
      </c>
      <c r="C148" s="156">
        <f>RES_hhdet_tes!C$94</f>
        <v>2.2544564227500197</v>
      </c>
      <c r="D148" s="156">
        <f>RES_hhdet_tes!D$94</f>
        <v>2.1898199871043089</v>
      </c>
      <c r="E148" s="156">
        <f>RES_hhdet_tes!E$94</f>
        <v>2.2517458927603586</v>
      </c>
      <c r="F148" s="156">
        <f>RES_hhdet_tes!F$94</f>
        <v>2.33537293947081</v>
      </c>
      <c r="G148" s="156">
        <f>RES_hhdet_tes!G$94</f>
        <v>2.2145401848200583</v>
      </c>
      <c r="H148" s="156">
        <f>RES_hhdet_tes!H$94</f>
        <v>2.5592720248728971</v>
      </c>
      <c r="I148" s="156">
        <f>RES_hhdet_tes!I$94</f>
        <v>2.9929248330474261</v>
      </c>
      <c r="J148" s="156">
        <f>RES_hhdet_tes!J$94</f>
        <v>3.3269898294443538</v>
      </c>
      <c r="K148" s="156">
        <f>RES_hhdet_tes!K$94</f>
        <v>3.7227982979443799</v>
      </c>
      <c r="L148" s="156">
        <f>RES_hhdet_tes!L$94</f>
        <v>4.0754628987053136</v>
      </c>
      <c r="M148" s="156">
        <f>RES_hhdet_tes!M$94</f>
        <v>3.796727415222704</v>
      </c>
      <c r="N148" s="156">
        <f>RES_hhdet_tes!N$94</f>
        <v>3.8175552654024365</v>
      </c>
      <c r="O148" s="156">
        <f>RES_hhdet_tes!O$94</f>
        <v>3.7133733542794887</v>
      </c>
      <c r="P148" s="156">
        <f>RES_hhdet_tes!P$94</f>
        <v>3.0965248178189309</v>
      </c>
      <c r="Q148" s="156">
        <f>RES_hhdet_tes!Q$94</f>
        <v>3.1427374707574787</v>
      </c>
    </row>
    <row r="149" spans="1:17" ht="12" customHeight="1" x14ac:dyDescent="0.25">
      <c r="A149" s="148" t="s">
        <v>59</v>
      </c>
      <c r="B149" s="156">
        <f>RES_hhdet_tes!B$95</f>
        <v>1.2475334187680471</v>
      </c>
      <c r="C149" s="156">
        <f>RES_hhdet_tes!C$95</f>
        <v>1.2136606452818328</v>
      </c>
      <c r="D149" s="156">
        <f>RES_hhdet_tes!D$95</f>
        <v>1.1791278607890197</v>
      </c>
      <c r="E149" s="156">
        <f>RES_hhdet_tes!E$95</f>
        <v>1.2103131886803589</v>
      </c>
      <c r="F149" s="156">
        <f>RES_hhdet_tes!F$95</f>
        <v>1.2511849683136738</v>
      </c>
      <c r="G149" s="156">
        <f>RES_hhdet_tes!G$95</f>
        <v>1.1867649821480772</v>
      </c>
      <c r="H149" s="156">
        <f>RES_hhdet_tes!H$95</f>
        <v>1.3718904258982896</v>
      </c>
      <c r="I149" s="156">
        <f>RES_hhdet_tes!I$95</f>
        <v>1.5943883055593571</v>
      </c>
      <c r="J149" s="156">
        <f>RES_hhdet_tes!J$95</f>
        <v>1.7706608383769742</v>
      </c>
      <c r="K149" s="156">
        <f>RES_hhdet_tes!K$95</f>
        <v>1.9672003640455789</v>
      </c>
      <c r="L149" s="156">
        <f>RES_hhdet_tes!L$95</f>
        <v>2.1539418818230551</v>
      </c>
      <c r="M149" s="156">
        <f>RES_hhdet_tes!M$95</f>
        <v>2.0048001026125108</v>
      </c>
      <c r="N149" s="156">
        <f>RES_hhdet_tes!N$95</f>
        <v>1.8369107784738812</v>
      </c>
      <c r="O149" s="156">
        <f>RES_hhdet_tes!O$95</f>
        <v>1.95127455870976</v>
      </c>
      <c r="P149" s="156">
        <f>RES_hhdet_tes!P$95</f>
        <v>1.6279873987655902</v>
      </c>
      <c r="Q149" s="156">
        <f>RES_hhdet_tes!Q$95</f>
        <v>1.6562444370178553</v>
      </c>
    </row>
    <row r="150" spans="1:17" ht="12" customHeight="1" x14ac:dyDescent="0.25">
      <c r="A150" s="163" t="s">
        <v>142</v>
      </c>
      <c r="B150" s="162">
        <f>RES_hhdet_tes!B$96</f>
        <v>226.80195353094217</v>
      </c>
      <c r="C150" s="162">
        <f>RES_hhdet_tes!C$96</f>
        <v>201.09682974326321</v>
      </c>
      <c r="D150" s="162">
        <f>RES_hhdet_tes!D$96</f>
        <v>202.01283177031866</v>
      </c>
      <c r="E150" s="162">
        <f>RES_hhdet_tes!E$96</f>
        <v>193.47448232031482</v>
      </c>
      <c r="F150" s="162">
        <f>RES_hhdet_tes!F$96</f>
        <v>188.8841523918793</v>
      </c>
      <c r="G150" s="162">
        <f>RES_hhdet_tes!G$96</f>
        <v>179.30581304986649</v>
      </c>
      <c r="H150" s="162">
        <f>RES_hhdet_tes!H$96</f>
        <v>178.41097649161935</v>
      </c>
      <c r="I150" s="162">
        <f>RES_hhdet_tes!I$96</f>
        <v>209.71486022888089</v>
      </c>
      <c r="J150" s="162">
        <f>RES_hhdet_tes!J$96</f>
        <v>225.46912134056038</v>
      </c>
      <c r="K150" s="162">
        <f>RES_hhdet_tes!K$96</f>
        <v>222.71117879493727</v>
      </c>
      <c r="L150" s="162">
        <f>RES_hhdet_tes!L$96</f>
        <v>329.31130856530496</v>
      </c>
      <c r="M150" s="162">
        <f>RES_hhdet_tes!M$96</f>
        <v>263.92574669690237</v>
      </c>
      <c r="N150" s="162">
        <f>RES_hhdet_tes!N$96</f>
        <v>405.68532834977191</v>
      </c>
      <c r="O150" s="162">
        <f>RES_hhdet_tes!O$96</f>
        <v>465.07918045915335</v>
      </c>
      <c r="P150" s="162">
        <f>RES_hhdet_tes!P$96</f>
        <v>412.86870351606893</v>
      </c>
      <c r="Q150" s="162">
        <f>RES_hhdet_tes!Q$96</f>
        <v>449.85213962602512</v>
      </c>
    </row>
    <row r="151" spans="1:17" ht="12" customHeight="1" x14ac:dyDescent="0.25">
      <c r="A151" s="161" t="s">
        <v>141</v>
      </c>
      <c r="B151" s="160">
        <f>SUM(B152:B153)</f>
        <v>3.9911235090905555</v>
      </c>
      <c r="C151" s="160">
        <f t="shared" ref="C151:Q151" si="20">SUM(C152:C153)</f>
        <v>3.5111065355346844</v>
      </c>
      <c r="D151" s="160">
        <f t="shared" si="20"/>
        <v>3.4956742585030822</v>
      </c>
      <c r="E151" s="160">
        <f t="shared" si="20"/>
        <v>3.4146421737476995</v>
      </c>
      <c r="F151" s="160">
        <f t="shared" si="20"/>
        <v>3.4092345474271477</v>
      </c>
      <c r="G151" s="160">
        <f t="shared" si="20"/>
        <v>3.4142272847138182</v>
      </c>
      <c r="H151" s="160">
        <f t="shared" si="20"/>
        <v>4.4641958986045296</v>
      </c>
      <c r="I151" s="160">
        <f t="shared" si="20"/>
        <v>6.5832241289531632</v>
      </c>
      <c r="J151" s="160">
        <f t="shared" si="20"/>
        <v>8.7118983732744155</v>
      </c>
      <c r="K151" s="160">
        <f t="shared" si="20"/>
        <v>10.116465174225139</v>
      </c>
      <c r="L151" s="160">
        <f t="shared" si="20"/>
        <v>15.476626520229519</v>
      </c>
      <c r="M151" s="160">
        <f t="shared" si="20"/>
        <v>15.76304477715129</v>
      </c>
      <c r="N151" s="160">
        <f t="shared" si="20"/>
        <v>23.198087872111827</v>
      </c>
      <c r="O151" s="160">
        <f t="shared" si="20"/>
        <v>26.442337170750719</v>
      </c>
      <c r="P151" s="160">
        <f t="shared" si="20"/>
        <v>26.39848737112419</v>
      </c>
      <c r="Q151" s="160">
        <f t="shared" si="20"/>
        <v>29.044737648225649</v>
      </c>
    </row>
    <row r="152" spans="1:17" ht="12" customHeight="1" x14ac:dyDescent="0.25">
      <c r="A152" s="148" t="s">
        <v>60</v>
      </c>
      <c r="B152" s="156">
        <f>RES_hhdet_tes!B$98</f>
        <v>2.6281235100968785</v>
      </c>
      <c r="C152" s="156">
        <f>RES_hhdet_tes!C$98</f>
        <v>2.3651669362242989</v>
      </c>
      <c r="D152" s="156">
        <f>RES_hhdet_tes!D$98</f>
        <v>2.3663615239775417</v>
      </c>
      <c r="E152" s="156">
        <f>RES_hhdet_tes!E$98</f>
        <v>2.3335521281866929</v>
      </c>
      <c r="F152" s="156">
        <f>RES_hhdet_tes!F$98</f>
        <v>2.3385188867333331</v>
      </c>
      <c r="G152" s="156">
        <f>RES_hhdet_tes!G$98</f>
        <v>2.2916418673042913</v>
      </c>
      <c r="H152" s="156">
        <f>RES_hhdet_tes!H$98</f>
        <v>3.0236470236188788</v>
      </c>
      <c r="I152" s="156">
        <f>RES_hhdet_tes!I$98</f>
        <v>4.4868002795485644</v>
      </c>
      <c r="J152" s="156">
        <f>RES_hhdet_tes!J$98</f>
        <v>5.9528001107342421</v>
      </c>
      <c r="K152" s="156">
        <f>RES_hhdet_tes!K$98</f>
        <v>6.7450461292654458</v>
      </c>
      <c r="L152" s="156">
        <f>RES_hhdet_tes!L$98</f>
        <v>10.978038565040801</v>
      </c>
      <c r="M152" s="156">
        <f>RES_hhdet_tes!M$98</f>
        <v>10.693285081540337</v>
      </c>
      <c r="N152" s="156">
        <f>RES_hhdet_tes!N$98</f>
        <v>16.923610057271798</v>
      </c>
      <c r="O152" s="156">
        <f>RES_hhdet_tes!O$98</f>
        <v>19.163134927313582</v>
      </c>
      <c r="P152" s="156">
        <f>RES_hhdet_tes!P$98</f>
        <v>18.242751917486668</v>
      </c>
      <c r="Q152" s="156">
        <f>RES_hhdet_tes!Q$98</f>
        <v>20.49623493384108</v>
      </c>
    </row>
    <row r="153" spans="1:17" ht="12" customHeight="1" x14ac:dyDescent="0.25">
      <c r="A153" s="148" t="s">
        <v>59</v>
      </c>
      <c r="B153" s="156">
        <f>RES_hhdet_tes!B$99</f>
        <v>1.362999998993677</v>
      </c>
      <c r="C153" s="156">
        <f>RES_hhdet_tes!C$99</f>
        <v>1.1459395993103856</v>
      </c>
      <c r="D153" s="156">
        <f>RES_hhdet_tes!D$99</f>
        <v>1.1293127345255405</v>
      </c>
      <c r="E153" s="156">
        <f>RES_hhdet_tes!E$99</f>
        <v>1.0810900455610069</v>
      </c>
      <c r="F153" s="156">
        <f>RES_hhdet_tes!F$99</f>
        <v>1.0707156606938149</v>
      </c>
      <c r="G153" s="156">
        <f>RES_hhdet_tes!G$99</f>
        <v>1.1225854174095267</v>
      </c>
      <c r="H153" s="156">
        <f>RES_hhdet_tes!H$99</f>
        <v>1.4405488749856503</v>
      </c>
      <c r="I153" s="156">
        <f>RES_hhdet_tes!I$99</f>
        <v>2.0964238494045988</v>
      </c>
      <c r="J153" s="156">
        <f>RES_hhdet_tes!J$99</f>
        <v>2.7590982625401725</v>
      </c>
      <c r="K153" s="156">
        <f>RES_hhdet_tes!K$99</f>
        <v>3.3714190449596928</v>
      </c>
      <c r="L153" s="156">
        <f>RES_hhdet_tes!L$99</f>
        <v>4.498587955188718</v>
      </c>
      <c r="M153" s="156">
        <f>RES_hhdet_tes!M$99</f>
        <v>5.0697596956109532</v>
      </c>
      <c r="N153" s="156">
        <f>RES_hhdet_tes!N$99</f>
        <v>6.2744778148400302</v>
      </c>
      <c r="O153" s="156">
        <f>RES_hhdet_tes!O$99</f>
        <v>7.2792022434371386</v>
      </c>
      <c r="P153" s="156">
        <f>RES_hhdet_tes!P$99</f>
        <v>8.1557354536375222</v>
      </c>
      <c r="Q153" s="156">
        <f>RES_hhdet_tes!Q$99</f>
        <v>8.5485027143845667</v>
      </c>
    </row>
    <row r="154" spans="1:17" ht="12" customHeight="1" x14ac:dyDescent="0.25">
      <c r="A154" s="158" t="s">
        <v>62</v>
      </c>
      <c r="B154" s="157">
        <f>SUM(B155:B157)</f>
        <v>326.87829813181088</v>
      </c>
      <c r="C154" s="157">
        <f t="shared" ref="C154:Q154" si="21">SUM(C155:C157)</f>
        <v>314.67524636688529</v>
      </c>
      <c r="D154" s="157">
        <f t="shared" si="21"/>
        <v>318.38237865201046</v>
      </c>
      <c r="E154" s="157">
        <f t="shared" si="21"/>
        <v>332.9805564690937</v>
      </c>
      <c r="F154" s="157">
        <f t="shared" si="21"/>
        <v>330.49606123678836</v>
      </c>
      <c r="G154" s="157">
        <f t="shared" si="21"/>
        <v>316.42849299738106</v>
      </c>
      <c r="H154" s="157">
        <f t="shared" si="21"/>
        <v>316.39260547288518</v>
      </c>
      <c r="I154" s="157">
        <f t="shared" si="21"/>
        <v>340.18646953768382</v>
      </c>
      <c r="J154" s="157">
        <f t="shared" si="21"/>
        <v>358.65054101111008</v>
      </c>
      <c r="K154" s="157">
        <f t="shared" si="21"/>
        <v>370.87053024660082</v>
      </c>
      <c r="L154" s="157">
        <f t="shared" si="21"/>
        <v>456.88233194616976</v>
      </c>
      <c r="M154" s="157">
        <f t="shared" si="21"/>
        <v>407.82884020905158</v>
      </c>
      <c r="N154" s="157">
        <f t="shared" si="21"/>
        <v>507.28911868185486</v>
      </c>
      <c r="O154" s="157">
        <f t="shared" si="21"/>
        <v>579.11766100722434</v>
      </c>
      <c r="P154" s="157">
        <f t="shared" si="21"/>
        <v>519.09978154475436</v>
      </c>
      <c r="Q154" s="157">
        <f t="shared" si="21"/>
        <v>559.11094366478562</v>
      </c>
    </row>
    <row r="155" spans="1:17" ht="12" customHeight="1" x14ac:dyDescent="0.25">
      <c r="A155" s="23" t="s">
        <v>55</v>
      </c>
      <c r="B155" s="156">
        <f>RES_hhdet_tes!B$101</f>
        <v>0</v>
      </c>
      <c r="C155" s="156">
        <f>RES_hhdet_tes!C$101</f>
        <v>0</v>
      </c>
      <c r="D155" s="156">
        <f>RES_hhdet_tes!D$101</f>
        <v>0</v>
      </c>
      <c r="E155" s="156">
        <f>RES_hhdet_tes!E$101</f>
        <v>0</v>
      </c>
      <c r="F155" s="156">
        <f>RES_hhdet_tes!F$101</f>
        <v>0</v>
      </c>
      <c r="G155" s="156">
        <f>RES_hhdet_tes!G$101</f>
        <v>0</v>
      </c>
      <c r="H155" s="156">
        <f>RES_hhdet_tes!H$101</f>
        <v>0</v>
      </c>
      <c r="I155" s="156">
        <f>RES_hhdet_tes!I$101</f>
        <v>0</v>
      </c>
      <c r="J155" s="156">
        <f>RES_hhdet_tes!J$101</f>
        <v>0</v>
      </c>
      <c r="K155" s="156">
        <f>RES_hhdet_tes!K$101</f>
        <v>0</v>
      </c>
      <c r="L155" s="156">
        <f>RES_hhdet_tes!L$101</f>
        <v>0</v>
      </c>
      <c r="M155" s="156">
        <f>RES_hhdet_tes!M$101</f>
        <v>0</v>
      </c>
      <c r="N155" s="156">
        <f>RES_hhdet_tes!N$101</f>
        <v>0</v>
      </c>
      <c r="O155" s="156">
        <f>RES_hhdet_tes!O$101</f>
        <v>0</v>
      </c>
      <c r="P155" s="156">
        <f>RES_hhdet_tes!P$101</f>
        <v>0</v>
      </c>
      <c r="Q155" s="156">
        <f>RES_hhdet_tes!Q$101</f>
        <v>0</v>
      </c>
    </row>
    <row r="156" spans="1:17" ht="12" customHeight="1" x14ac:dyDescent="0.25">
      <c r="A156" s="23" t="s">
        <v>57</v>
      </c>
      <c r="B156" s="156">
        <f>RES_hhdet_tes!B$102</f>
        <v>84.448554331381274</v>
      </c>
      <c r="C156" s="156">
        <f>RES_hhdet_tes!C$102</f>
        <v>77.631384098430345</v>
      </c>
      <c r="D156" s="156">
        <f>RES_hhdet_tes!D$102</f>
        <v>76.652768067030181</v>
      </c>
      <c r="E156" s="156">
        <f>RES_hhdet_tes!E$102</f>
        <v>74.192190398223403</v>
      </c>
      <c r="F156" s="156">
        <f>RES_hhdet_tes!F$102</f>
        <v>76.472155067907906</v>
      </c>
      <c r="G156" s="156">
        <f>RES_hhdet_tes!G$102</f>
        <v>74.128470015438182</v>
      </c>
      <c r="H156" s="156">
        <f>RES_hhdet_tes!H$102</f>
        <v>68.402891891143881</v>
      </c>
      <c r="I156" s="156">
        <f>RES_hhdet_tes!I$102</f>
        <v>72.08258317409134</v>
      </c>
      <c r="J156" s="156">
        <f>RES_hhdet_tes!J$102</f>
        <v>71.548913175046437</v>
      </c>
      <c r="K156" s="156">
        <f>RES_hhdet_tes!K$102</f>
        <v>76.278752553820297</v>
      </c>
      <c r="L156" s="156">
        <f>RES_hhdet_tes!L$102</f>
        <v>84.23604801273882</v>
      </c>
      <c r="M156" s="156">
        <f>RES_hhdet_tes!M$102</f>
        <v>76.366553568048602</v>
      </c>
      <c r="N156" s="156">
        <f>RES_hhdet_tes!N$102</f>
        <v>82.929250148359529</v>
      </c>
      <c r="O156" s="156">
        <f>RES_hhdet_tes!O$102</f>
        <v>84.96268325505514</v>
      </c>
      <c r="P156" s="156">
        <f>RES_hhdet_tes!P$102</f>
        <v>74.5299411794647</v>
      </c>
      <c r="Q156" s="156">
        <f>RES_hhdet_tes!Q$102</f>
        <v>75.654561416252463</v>
      </c>
    </row>
    <row r="157" spans="1:17" ht="12" customHeight="1" x14ac:dyDescent="0.25">
      <c r="A157" s="29" t="s">
        <v>140</v>
      </c>
      <c r="B157" s="57">
        <f>RES_hhdet_tes!B$103</f>
        <v>242.42974380042963</v>
      </c>
      <c r="C157" s="57">
        <f>RES_hhdet_tes!C$103</f>
        <v>237.04386226845492</v>
      </c>
      <c r="D157" s="57">
        <f>RES_hhdet_tes!D$103</f>
        <v>241.72961058498029</v>
      </c>
      <c r="E157" s="57">
        <f>RES_hhdet_tes!E$103</f>
        <v>258.78836607087032</v>
      </c>
      <c r="F157" s="57">
        <f>RES_hhdet_tes!F$103</f>
        <v>254.02390616888047</v>
      </c>
      <c r="G157" s="57">
        <f>RES_hhdet_tes!G$103</f>
        <v>242.30002298194287</v>
      </c>
      <c r="H157" s="57">
        <f>RES_hhdet_tes!H$103</f>
        <v>247.98971358174128</v>
      </c>
      <c r="I157" s="57">
        <f>RES_hhdet_tes!I$103</f>
        <v>268.10388636359249</v>
      </c>
      <c r="J157" s="57">
        <f>RES_hhdet_tes!J$103</f>
        <v>287.10162783606364</v>
      </c>
      <c r="K157" s="57">
        <f>RES_hhdet_tes!K$103</f>
        <v>294.59177769278051</v>
      </c>
      <c r="L157" s="57">
        <f>RES_hhdet_tes!L$103</f>
        <v>372.64628393343094</v>
      </c>
      <c r="M157" s="57">
        <f>RES_hhdet_tes!M$103</f>
        <v>331.462286641003</v>
      </c>
      <c r="N157" s="57">
        <f>RES_hhdet_tes!N$103</f>
        <v>424.35986853349533</v>
      </c>
      <c r="O157" s="57">
        <f>RES_hhdet_tes!O$103</f>
        <v>494.15497775216926</v>
      </c>
      <c r="P157" s="57">
        <f>RES_hhdet_tes!P$103</f>
        <v>444.56984036528968</v>
      </c>
      <c r="Q157" s="57">
        <f>RES_hhdet_tes!Q$103</f>
        <v>483.45638224853315</v>
      </c>
    </row>
    <row r="159" spans="1:17" ht="12" customHeight="1" x14ac:dyDescent="0.25">
      <c r="A159" s="152" t="s">
        <v>199</v>
      </c>
      <c r="B159" s="175">
        <f t="shared" ref="B159:Q174" si="22">IF(B135=0,"",B135/B111)</f>
        <v>0.52023186588043557</v>
      </c>
      <c r="C159" s="175">
        <f t="shared" si="22"/>
        <v>0.52078028951286448</v>
      </c>
      <c r="D159" s="175">
        <f t="shared" si="22"/>
        <v>0.52700305648346246</v>
      </c>
      <c r="E159" s="175">
        <f t="shared" si="22"/>
        <v>0.53154088278555311</v>
      </c>
      <c r="F159" s="175">
        <f t="shared" si="22"/>
        <v>0.53555404393085748</v>
      </c>
      <c r="G159" s="175">
        <f t="shared" si="22"/>
        <v>0.53916032874993003</v>
      </c>
      <c r="H159" s="175">
        <f t="shared" si="22"/>
        <v>0.54501801701553809</v>
      </c>
      <c r="I159" s="175">
        <f t="shared" si="22"/>
        <v>0.55708226589250232</v>
      </c>
      <c r="J159" s="175">
        <f t="shared" si="22"/>
        <v>0.56373978211796016</v>
      </c>
      <c r="K159" s="175">
        <f t="shared" si="22"/>
        <v>0.57032118001349419</v>
      </c>
      <c r="L159" s="175">
        <f t="shared" si="22"/>
        <v>0.58499412858199773</v>
      </c>
      <c r="M159" s="175">
        <f t="shared" si="22"/>
        <v>0.58947224621450078</v>
      </c>
      <c r="N159" s="175">
        <f t="shared" si="22"/>
        <v>0.60163493410487379</v>
      </c>
      <c r="O159" s="175">
        <f t="shared" si="22"/>
        <v>0.61016467872452285</v>
      </c>
      <c r="P159" s="175">
        <f t="shared" si="22"/>
        <v>0.61468953710017482</v>
      </c>
      <c r="Q159" s="175">
        <f t="shared" si="22"/>
        <v>0.62136698912223853</v>
      </c>
    </row>
    <row r="160" spans="1:17" ht="12" customHeight="1" x14ac:dyDescent="0.25">
      <c r="A160" s="158" t="s">
        <v>65</v>
      </c>
      <c r="B160" s="169">
        <f t="shared" si="22"/>
        <v>0.50074832540386749</v>
      </c>
      <c r="C160" s="169">
        <f t="shared" si="22"/>
        <v>0.50246317075925129</v>
      </c>
      <c r="D160" s="169">
        <f t="shared" si="22"/>
        <v>0.50741303589549869</v>
      </c>
      <c r="E160" s="169">
        <f t="shared" si="22"/>
        <v>0.51309549883689953</v>
      </c>
      <c r="F160" s="169">
        <f t="shared" si="22"/>
        <v>0.51772712822984124</v>
      </c>
      <c r="G160" s="169">
        <f t="shared" si="22"/>
        <v>0.52172185195877985</v>
      </c>
      <c r="H160" s="169">
        <f t="shared" si="22"/>
        <v>0.52609687575259223</v>
      </c>
      <c r="I160" s="169">
        <f t="shared" si="22"/>
        <v>0.53624548101777547</v>
      </c>
      <c r="J160" s="169">
        <f t="shared" si="22"/>
        <v>0.54289025497744525</v>
      </c>
      <c r="K160" s="169">
        <f t="shared" si="22"/>
        <v>0.55089783669080539</v>
      </c>
      <c r="L160" s="169">
        <f t="shared" si="22"/>
        <v>0.56363616730587207</v>
      </c>
      <c r="M160" s="169">
        <f t="shared" si="22"/>
        <v>0.56757835988676231</v>
      </c>
      <c r="N160" s="169">
        <f t="shared" si="22"/>
        <v>0.5775445740435291</v>
      </c>
      <c r="O160" s="169">
        <f t="shared" si="22"/>
        <v>0.58550976881441641</v>
      </c>
      <c r="P160" s="169">
        <f t="shared" si="22"/>
        <v>0.58840744446252069</v>
      </c>
      <c r="Q160" s="169">
        <f t="shared" si="22"/>
        <v>0.59487708877238965</v>
      </c>
    </row>
    <row r="161" spans="1:17" ht="12" customHeight="1" x14ac:dyDescent="0.25">
      <c r="A161" s="23" t="s">
        <v>157</v>
      </c>
      <c r="B161" s="73">
        <f t="shared" si="22"/>
        <v>0.49881484142384386</v>
      </c>
      <c r="C161" s="73">
        <f t="shared" si="22"/>
        <v>0.50043518544088017</v>
      </c>
      <c r="D161" s="73">
        <f t="shared" si="22"/>
        <v>0.50521270485808079</v>
      </c>
      <c r="E161" s="73">
        <f t="shared" si="22"/>
        <v>0.51020112965116282</v>
      </c>
      <c r="F161" s="73">
        <f t="shared" si="22"/>
        <v>0.51507227309634551</v>
      </c>
      <c r="G161" s="73">
        <f t="shared" si="22"/>
        <v>0.5200475163221755</v>
      </c>
      <c r="H161" s="73">
        <f t="shared" si="22"/>
        <v>0.52400162109043724</v>
      </c>
      <c r="I161" s="73">
        <f t="shared" si="22"/>
        <v>0.53414886244466731</v>
      </c>
      <c r="J161" s="73">
        <f t="shared" si="22"/>
        <v>0.54016318133592434</v>
      </c>
      <c r="K161" s="73">
        <f t="shared" si="22"/>
        <v>0.54894019092378032</v>
      </c>
      <c r="L161" s="73">
        <f t="shared" si="22"/>
        <v>0.5599903106229035</v>
      </c>
      <c r="M161" s="73">
        <f t="shared" si="22"/>
        <v>0.56580131189199445</v>
      </c>
      <c r="N161" s="73">
        <f t="shared" si="22"/>
        <v>0.57339731970364505</v>
      </c>
      <c r="O161" s="73">
        <f t="shared" si="22"/>
        <v>0.58016823810604368</v>
      </c>
      <c r="P161" s="73">
        <f t="shared" si="22"/>
        <v>0.58559421471015061</v>
      </c>
      <c r="Q161" s="73">
        <f t="shared" si="22"/>
        <v>0.59091529895449357</v>
      </c>
    </row>
    <row r="162" spans="1:17" ht="12" customHeight="1" x14ac:dyDescent="0.25">
      <c r="A162" s="23" t="s">
        <v>60</v>
      </c>
      <c r="B162" s="73">
        <f t="shared" si="22"/>
        <v>0.99999999999999967</v>
      </c>
      <c r="C162" s="73">
        <f t="shared" si="22"/>
        <v>0.99999999999999989</v>
      </c>
      <c r="D162" s="73">
        <f t="shared" si="22"/>
        <v>0.99999999999999989</v>
      </c>
      <c r="E162" s="73">
        <f t="shared" si="22"/>
        <v>1.0000000000000002</v>
      </c>
      <c r="F162" s="73">
        <f t="shared" si="22"/>
        <v>0.99999999999999978</v>
      </c>
      <c r="G162" s="73">
        <f t="shared" si="22"/>
        <v>1.0000000000000002</v>
      </c>
      <c r="H162" s="73">
        <f t="shared" si="22"/>
        <v>0.99999999999999956</v>
      </c>
      <c r="I162" s="73">
        <f t="shared" si="22"/>
        <v>0.99999999999999956</v>
      </c>
      <c r="J162" s="73">
        <f t="shared" si="22"/>
        <v>1</v>
      </c>
      <c r="K162" s="73">
        <f t="shared" si="22"/>
        <v>1.0000000000000009</v>
      </c>
      <c r="L162" s="73">
        <f t="shared" si="22"/>
        <v>0.99999999999999978</v>
      </c>
      <c r="M162" s="73">
        <f t="shared" si="22"/>
        <v>1</v>
      </c>
      <c r="N162" s="73">
        <f t="shared" si="22"/>
        <v>0.99999999999999967</v>
      </c>
      <c r="O162" s="73">
        <f t="shared" si="22"/>
        <v>1</v>
      </c>
      <c r="P162" s="73">
        <f t="shared" si="22"/>
        <v>0.99999999999999922</v>
      </c>
      <c r="Q162" s="73">
        <f t="shared" si="22"/>
        <v>0.99999999999999967</v>
      </c>
    </row>
    <row r="163" spans="1:17" ht="12" customHeight="1" x14ac:dyDescent="0.25">
      <c r="A163" s="158" t="s">
        <v>112</v>
      </c>
      <c r="B163" s="169">
        <f t="shared" si="22"/>
        <v>1.6292521448704611</v>
      </c>
      <c r="C163" s="169">
        <f t="shared" si="22"/>
        <v>1.66275404860093</v>
      </c>
      <c r="D163" s="169">
        <f t="shared" si="22"/>
        <v>1.7142921830324731</v>
      </c>
      <c r="E163" s="169">
        <f t="shared" si="22"/>
        <v>1.7558451873649665</v>
      </c>
      <c r="F163" s="169">
        <f t="shared" si="22"/>
        <v>1.8120890571124129</v>
      </c>
      <c r="G163" s="169">
        <f t="shared" si="22"/>
        <v>1.8826913520225266</v>
      </c>
      <c r="H163" s="169">
        <f t="shared" si="22"/>
        <v>1.9415067807646806</v>
      </c>
      <c r="I163" s="169">
        <f t="shared" si="22"/>
        <v>2.0545206924141017</v>
      </c>
      <c r="J163" s="169">
        <f t="shared" si="22"/>
        <v>2.2274171087140053</v>
      </c>
      <c r="K163" s="169">
        <f t="shared" si="22"/>
        <v>2.3508043951019233</v>
      </c>
      <c r="L163" s="169">
        <f t="shared" si="22"/>
        <v>2.536347695345722</v>
      </c>
      <c r="M163" s="169">
        <f t="shared" si="22"/>
        <v>2.6389405060244955</v>
      </c>
      <c r="N163" s="169">
        <f t="shared" si="22"/>
        <v>2.7874459196277566</v>
      </c>
      <c r="O163" s="169">
        <f t="shared" si="22"/>
        <v>2.9789526739959604</v>
      </c>
      <c r="P163" s="169">
        <f t="shared" si="22"/>
        <v>3.0736539757571122</v>
      </c>
      <c r="Q163" s="169">
        <f t="shared" si="22"/>
        <v>3.2558268623650251</v>
      </c>
    </row>
    <row r="164" spans="1:17" ht="12" customHeight="1" x14ac:dyDescent="0.25">
      <c r="A164" s="23" t="s">
        <v>60</v>
      </c>
      <c r="B164" s="73">
        <f t="shared" si="22"/>
        <v>1.6292521448704611</v>
      </c>
      <c r="C164" s="73">
        <f t="shared" si="22"/>
        <v>1.66275404860093</v>
      </c>
      <c r="D164" s="73">
        <f t="shared" si="22"/>
        <v>1.7142921830324731</v>
      </c>
      <c r="E164" s="73">
        <f t="shared" si="22"/>
        <v>1.7558451873649665</v>
      </c>
      <c r="F164" s="73">
        <f t="shared" si="22"/>
        <v>1.8120890571124129</v>
      </c>
      <c r="G164" s="73">
        <f t="shared" si="22"/>
        <v>1.8826913520225266</v>
      </c>
      <c r="H164" s="73">
        <f t="shared" si="22"/>
        <v>1.9415067807646806</v>
      </c>
      <c r="I164" s="73">
        <f t="shared" si="22"/>
        <v>2.0545206924141017</v>
      </c>
      <c r="J164" s="73">
        <f t="shared" si="22"/>
        <v>2.2274171087140053</v>
      </c>
      <c r="K164" s="73">
        <f t="shared" si="22"/>
        <v>2.3508043951019233</v>
      </c>
      <c r="L164" s="73">
        <f t="shared" si="22"/>
        <v>2.536347695345722</v>
      </c>
      <c r="M164" s="73">
        <f t="shared" si="22"/>
        <v>2.6389405060244955</v>
      </c>
      <c r="N164" s="73">
        <f t="shared" si="22"/>
        <v>2.7874459196277566</v>
      </c>
      <c r="O164" s="73">
        <f t="shared" si="22"/>
        <v>2.9789526739959604</v>
      </c>
      <c r="P164" s="73">
        <f t="shared" si="22"/>
        <v>3.0736539757571122</v>
      </c>
      <c r="Q164" s="73">
        <f t="shared" si="22"/>
        <v>3.2558268623650251</v>
      </c>
    </row>
    <row r="165" spans="1:17" ht="12" customHeight="1" x14ac:dyDescent="0.25">
      <c r="A165" s="158" t="s">
        <v>63</v>
      </c>
      <c r="B165" s="169">
        <f t="shared" si="22"/>
        <v>0.56787862689873081</v>
      </c>
      <c r="C165" s="169">
        <f t="shared" si="22"/>
        <v>0.56490221006464836</v>
      </c>
      <c r="D165" s="169">
        <f t="shared" si="22"/>
        <v>0.56865422669170873</v>
      </c>
      <c r="E165" s="169">
        <f t="shared" si="22"/>
        <v>0.56830120810361739</v>
      </c>
      <c r="F165" s="169">
        <f t="shared" si="22"/>
        <v>0.57067051926014856</v>
      </c>
      <c r="G165" s="169">
        <f t="shared" si="22"/>
        <v>0.57216416136935278</v>
      </c>
      <c r="H165" s="169">
        <f t="shared" si="22"/>
        <v>0.57599473294625858</v>
      </c>
      <c r="I165" s="169">
        <f t="shared" si="22"/>
        <v>0.58601961945226588</v>
      </c>
      <c r="J165" s="169">
        <f t="shared" si="22"/>
        <v>0.59485112356814351</v>
      </c>
      <c r="K165" s="169">
        <f t="shared" si="22"/>
        <v>0.59446497061782932</v>
      </c>
      <c r="L165" s="169">
        <f t="shared" si="22"/>
        <v>0.6128578126276002</v>
      </c>
      <c r="M165" s="169">
        <f t="shared" si="22"/>
        <v>0.60755100189896838</v>
      </c>
      <c r="N165" s="169">
        <f t="shared" si="22"/>
        <v>0.62243433858542008</v>
      </c>
      <c r="O165" s="169">
        <f t="shared" si="22"/>
        <v>0.63018430009165516</v>
      </c>
      <c r="P165" s="169">
        <f t="shared" si="22"/>
        <v>0.62620898181862983</v>
      </c>
      <c r="Q165" s="169">
        <f t="shared" si="22"/>
        <v>0.63302115239797963</v>
      </c>
    </row>
    <row r="166" spans="1:17" ht="12" customHeight="1" x14ac:dyDescent="0.25">
      <c r="A166" s="167" t="s">
        <v>156</v>
      </c>
      <c r="B166" s="174">
        <f t="shared" si="22"/>
        <v>0.46025240373868581</v>
      </c>
      <c r="C166" s="174">
        <f t="shared" si="22"/>
        <v>0.46350533213447026</v>
      </c>
      <c r="D166" s="174">
        <f t="shared" si="22"/>
        <v>0.46674179931912579</v>
      </c>
      <c r="E166" s="174">
        <f t="shared" si="22"/>
        <v>0.47234049099103292</v>
      </c>
      <c r="F166" s="174">
        <f t="shared" si="22"/>
        <v>0.47575052107499133</v>
      </c>
      <c r="G166" s="174">
        <f t="shared" si="22"/>
        <v>0.47949283705262047</v>
      </c>
      <c r="H166" s="174">
        <f t="shared" si="22"/>
        <v>0.48313004368716983</v>
      </c>
      <c r="I166" s="174">
        <f t="shared" si="22"/>
        <v>0.48873404698611789</v>
      </c>
      <c r="J166" s="174">
        <f t="shared" si="22"/>
        <v>0.49164424522702305</v>
      </c>
      <c r="K166" s="174">
        <f t="shared" si="22"/>
        <v>0.49678297656344395</v>
      </c>
      <c r="L166" s="174">
        <f t="shared" si="22"/>
        <v>0.50226063098233198</v>
      </c>
      <c r="M166" s="174">
        <f t="shared" si="22"/>
        <v>0.50584619005757492</v>
      </c>
      <c r="N166" s="174">
        <f t="shared" si="22"/>
        <v>0.5096423374892125</v>
      </c>
      <c r="O166" s="174">
        <f t="shared" si="22"/>
        <v>0.51302598977672442</v>
      </c>
      <c r="P166" s="174">
        <f t="shared" si="22"/>
        <v>0.51570538424711987</v>
      </c>
      <c r="Q166" s="174">
        <f t="shared" si="22"/>
        <v>0.51820936728019873</v>
      </c>
    </row>
    <row r="167" spans="1:17" ht="12" customHeight="1" x14ac:dyDescent="0.25">
      <c r="A167" s="167" t="s">
        <v>155</v>
      </c>
      <c r="B167" s="174">
        <f t="shared" si="22"/>
        <v>0.57201851756840016</v>
      </c>
      <c r="C167" s="174">
        <f t="shared" si="22"/>
        <v>0.57118741120084571</v>
      </c>
      <c r="D167" s="174">
        <f t="shared" si="22"/>
        <v>0.57481645824242511</v>
      </c>
      <c r="E167" s="174">
        <f t="shared" si="22"/>
        <v>0.58355076056696342</v>
      </c>
      <c r="F167" s="174">
        <f t="shared" si="22"/>
        <v>0.58824140277804549</v>
      </c>
      <c r="G167" s="174">
        <f t="shared" si="22"/>
        <v>0.59343104048564288</v>
      </c>
      <c r="H167" s="174">
        <f t="shared" si="22"/>
        <v>0.60277020235038103</v>
      </c>
      <c r="I167" s="174">
        <f t="shared" si="22"/>
        <v>0.61338458269237495</v>
      </c>
      <c r="J167" s="174">
        <f t="shared" si="22"/>
        <v>0.61686837884972412</v>
      </c>
      <c r="K167" s="174">
        <f t="shared" si="22"/>
        <v>0.62037364229778269</v>
      </c>
      <c r="L167" s="174">
        <f t="shared" si="22"/>
        <v>0.62362951314937876</v>
      </c>
      <c r="M167" s="174">
        <f t="shared" si="22"/>
        <v>0.62565792430748401</v>
      </c>
      <c r="N167" s="174">
        <f t="shared" si="22"/>
        <v>0.62041748099148741</v>
      </c>
      <c r="O167" s="174">
        <f t="shared" si="22"/>
        <v>0.62876772361397826</v>
      </c>
      <c r="P167" s="174">
        <f t="shared" si="22"/>
        <v>0.63001218537027381</v>
      </c>
      <c r="Q167" s="174">
        <f t="shared" si="22"/>
        <v>0.63108110052709632</v>
      </c>
    </row>
    <row r="168" spans="1:17" ht="12" customHeight="1" x14ac:dyDescent="0.25">
      <c r="A168" s="166" t="s">
        <v>55</v>
      </c>
      <c r="B168" s="173">
        <f t="shared" si="22"/>
        <v>0.46025240373868581</v>
      </c>
      <c r="C168" s="173">
        <f t="shared" si="22"/>
        <v>0.46409779571690873</v>
      </c>
      <c r="D168" s="173">
        <f t="shared" si="22"/>
        <v>0.46781505715892585</v>
      </c>
      <c r="E168" s="173">
        <f t="shared" si="22"/>
        <v>0.47794093023882073</v>
      </c>
      <c r="F168" s="173">
        <f t="shared" si="22"/>
        <v>0.48302277125446541</v>
      </c>
      <c r="G168" s="173">
        <f t="shared" si="22"/>
        <v>0.48885214661372967</v>
      </c>
      <c r="H168" s="173">
        <f t="shared" si="22"/>
        <v>0.49971089461976465</v>
      </c>
      <c r="I168" s="173">
        <f t="shared" si="22"/>
        <v>0.51229471579733432</v>
      </c>
      <c r="J168" s="173">
        <f t="shared" si="22"/>
        <v>0.51577686924471655</v>
      </c>
      <c r="K168" s="173">
        <f t="shared" si="22"/>
        <v>0.51946393932945056</v>
      </c>
      <c r="L168" s="173">
        <f t="shared" si="22"/>
        <v>0.5227647245544994</v>
      </c>
      <c r="M168" s="173">
        <f t="shared" si="22"/>
        <v>0.52518861768297698</v>
      </c>
      <c r="N168" s="173">
        <f t="shared" si="22"/>
        <v>0.52692997060066482</v>
      </c>
      <c r="O168" s="173">
        <f t="shared" si="22"/>
        <v>0.52845255342393116</v>
      </c>
      <c r="P168" s="173">
        <f t="shared" si="22"/>
        <v>0.52963604775461615</v>
      </c>
      <c r="Q168" s="173">
        <f t="shared" si="22"/>
        <v>0.5305610703081941</v>
      </c>
    </row>
    <row r="169" spans="1:17" ht="12" customHeight="1" x14ac:dyDescent="0.25">
      <c r="A169" s="147" t="s">
        <v>59</v>
      </c>
      <c r="B169" s="172">
        <f t="shared" si="22"/>
        <v>1.0000000000000002</v>
      </c>
      <c r="C169" s="172">
        <f t="shared" si="22"/>
        <v>1</v>
      </c>
      <c r="D169" s="172">
        <f t="shared" si="22"/>
        <v>1</v>
      </c>
      <c r="E169" s="172">
        <f t="shared" si="22"/>
        <v>1</v>
      </c>
      <c r="F169" s="172">
        <f t="shared" si="22"/>
        <v>1.0000000000000004</v>
      </c>
      <c r="G169" s="172">
        <f t="shared" si="22"/>
        <v>1</v>
      </c>
      <c r="H169" s="172">
        <f t="shared" si="22"/>
        <v>0.99999999999999978</v>
      </c>
      <c r="I169" s="172">
        <f t="shared" si="22"/>
        <v>1.0000000000000002</v>
      </c>
      <c r="J169" s="172">
        <f t="shared" si="22"/>
        <v>1.0000000000000002</v>
      </c>
      <c r="K169" s="172">
        <f t="shared" si="22"/>
        <v>1.0000000000000002</v>
      </c>
      <c r="L169" s="172">
        <f t="shared" si="22"/>
        <v>1.0000000000000002</v>
      </c>
      <c r="M169" s="172">
        <f t="shared" si="22"/>
        <v>1</v>
      </c>
      <c r="N169" s="172">
        <f t="shared" si="22"/>
        <v>1</v>
      </c>
      <c r="O169" s="172">
        <f t="shared" si="22"/>
        <v>1.0000000000000004</v>
      </c>
      <c r="P169" s="172">
        <f t="shared" si="22"/>
        <v>1</v>
      </c>
      <c r="Q169" s="172">
        <f t="shared" si="22"/>
        <v>1</v>
      </c>
    </row>
    <row r="170" spans="1:17" ht="12" customHeight="1" x14ac:dyDescent="0.25">
      <c r="A170" s="163" t="s">
        <v>144</v>
      </c>
      <c r="B170" s="171">
        <f t="shared" si="22"/>
        <v>0.55230288448642317</v>
      </c>
      <c r="C170" s="171">
        <f t="shared" si="22"/>
        <v>0.5566392753526368</v>
      </c>
      <c r="D170" s="171">
        <f t="shared" si="22"/>
        <v>0.56078449065465219</v>
      </c>
      <c r="E170" s="171">
        <f t="shared" si="22"/>
        <v>0.56557241320318297</v>
      </c>
      <c r="F170" s="171">
        <f t="shared" si="22"/>
        <v>0.57103496019339151</v>
      </c>
      <c r="G170" s="171">
        <f t="shared" si="22"/>
        <v>0.57518810901018746</v>
      </c>
      <c r="H170" s="171">
        <f t="shared" si="22"/>
        <v>0.57947157687161044</v>
      </c>
      <c r="I170" s="171">
        <f t="shared" si="22"/>
        <v>0.58636793530125519</v>
      </c>
      <c r="J170" s="171">
        <f t="shared" si="22"/>
        <v>0.5942641496547062</v>
      </c>
      <c r="K170" s="171">
        <f t="shared" si="22"/>
        <v>0.59882377076420434</v>
      </c>
      <c r="L170" s="171">
        <f t="shared" si="22"/>
        <v>0.60312595835885929</v>
      </c>
      <c r="M170" s="171">
        <f t="shared" si="22"/>
        <v>0.60601829807232821</v>
      </c>
      <c r="N170" s="171">
        <f t="shared" si="22"/>
        <v>0.61022993420687466</v>
      </c>
      <c r="O170" s="171">
        <f t="shared" si="22"/>
        <v>0.61301985353537192</v>
      </c>
      <c r="P170" s="171">
        <f t="shared" si="22"/>
        <v>0.61547573560921642</v>
      </c>
      <c r="Q170" s="171">
        <f t="shared" si="22"/>
        <v>0.61553010267512143</v>
      </c>
    </row>
    <row r="171" spans="1:17" ht="12" customHeight="1" x14ac:dyDescent="0.25">
      <c r="A171" s="161" t="s">
        <v>143</v>
      </c>
      <c r="B171" s="170">
        <f t="shared" si="22"/>
        <v>0.65912508363711098</v>
      </c>
      <c r="C171" s="170">
        <f t="shared" si="22"/>
        <v>0.65890087186172575</v>
      </c>
      <c r="D171" s="170">
        <f t="shared" si="22"/>
        <v>0.66270393011232276</v>
      </c>
      <c r="E171" s="170">
        <f t="shared" si="22"/>
        <v>0.66738698111478056</v>
      </c>
      <c r="F171" s="170">
        <f t="shared" si="22"/>
        <v>0.67271489249728011</v>
      </c>
      <c r="G171" s="170">
        <f t="shared" si="22"/>
        <v>0.67599349792214136</v>
      </c>
      <c r="H171" s="170">
        <f t="shared" si="22"/>
        <v>0.68032253921934016</v>
      </c>
      <c r="I171" s="170">
        <f t="shared" si="22"/>
        <v>0.68715581686871352</v>
      </c>
      <c r="J171" s="170">
        <f t="shared" si="22"/>
        <v>0.69234082697727439</v>
      </c>
      <c r="K171" s="170">
        <f t="shared" si="22"/>
        <v>0.69949480952418375</v>
      </c>
      <c r="L171" s="170">
        <f t="shared" si="22"/>
        <v>0.70375329386950403</v>
      </c>
      <c r="M171" s="170">
        <f t="shared" si="22"/>
        <v>0.70447515560507168</v>
      </c>
      <c r="N171" s="170">
        <f t="shared" si="22"/>
        <v>0.70091707255301483</v>
      </c>
      <c r="O171" s="170">
        <f t="shared" si="22"/>
        <v>0.70876887650525777</v>
      </c>
      <c r="P171" s="170">
        <f t="shared" si="22"/>
        <v>0.70987571439239405</v>
      </c>
      <c r="Q171" s="170">
        <f t="shared" si="22"/>
        <v>0.71034430843658447</v>
      </c>
    </row>
    <row r="172" spans="1:17" ht="12" customHeight="1" x14ac:dyDescent="0.25">
      <c r="A172" s="148" t="s">
        <v>57</v>
      </c>
      <c r="B172" s="73">
        <f t="shared" si="22"/>
        <v>0.55230288448642306</v>
      </c>
      <c r="C172" s="73">
        <f t="shared" si="22"/>
        <v>0.55667958805871021</v>
      </c>
      <c r="D172" s="73">
        <f t="shared" si="22"/>
        <v>0.56084350955328932</v>
      </c>
      <c r="E172" s="73">
        <f t="shared" si="22"/>
        <v>0.56616780455489535</v>
      </c>
      <c r="F172" s="73">
        <f t="shared" si="22"/>
        <v>0.57235562676213914</v>
      </c>
      <c r="G172" s="73">
        <f t="shared" si="22"/>
        <v>0.5759832041847146</v>
      </c>
      <c r="H172" s="73">
        <f t="shared" si="22"/>
        <v>0.58079605741215545</v>
      </c>
      <c r="I172" s="73">
        <f t="shared" si="22"/>
        <v>0.58899503504392381</v>
      </c>
      <c r="J172" s="73">
        <f t="shared" si="22"/>
        <v>0.59492760690572333</v>
      </c>
      <c r="K172" s="73">
        <f t="shared" si="22"/>
        <v>0.6036409201345021</v>
      </c>
      <c r="L172" s="73">
        <f t="shared" si="22"/>
        <v>0.6084827132689774</v>
      </c>
      <c r="M172" s="73">
        <f t="shared" si="22"/>
        <v>0.60938275431883471</v>
      </c>
      <c r="N172" s="73">
        <f t="shared" si="22"/>
        <v>0.61273735382937911</v>
      </c>
      <c r="O172" s="73">
        <f t="shared" si="22"/>
        <v>0.61469909698933267</v>
      </c>
      <c r="P172" s="73">
        <f t="shared" si="22"/>
        <v>0.61592719542975072</v>
      </c>
      <c r="Q172" s="73">
        <f t="shared" si="22"/>
        <v>0.61627030295929885</v>
      </c>
    </row>
    <row r="173" spans="1:17" ht="12" customHeight="1" x14ac:dyDescent="0.25">
      <c r="A173" s="148" t="s">
        <v>59</v>
      </c>
      <c r="B173" s="73">
        <f t="shared" si="22"/>
        <v>0.99999999999999978</v>
      </c>
      <c r="C173" s="73">
        <f t="shared" si="22"/>
        <v>0.99999999999999978</v>
      </c>
      <c r="D173" s="73">
        <f t="shared" si="22"/>
        <v>1</v>
      </c>
      <c r="E173" s="73">
        <f t="shared" si="22"/>
        <v>1</v>
      </c>
      <c r="F173" s="73">
        <f t="shared" si="22"/>
        <v>0.99999999999999978</v>
      </c>
      <c r="G173" s="73">
        <f t="shared" si="22"/>
        <v>1.0000000000000004</v>
      </c>
      <c r="H173" s="73">
        <f t="shared" si="22"/>
        <v>1.0000000000000002</v>
      </c>
      <c r="I173" s="73">
        <f t="shared" si="22"/>
        <v>1.0000000000000002</v>
      </c>
      <c r="J173" s="73">
        <f t="shared" si="22"/>
        <v>0.99999999999999978</v>
      </c>
      <c r="K173" s="73">
        <f t="shared" si="22"/>
        <v>1.0000000000000004</v>
      </c>
      <c r="L173" s="73">
        <f t="shared" si="22"/>
        <v>1</v>
      </c>
      <c r="M173" s="73">
        <f t="shared" si="22"/>
        <v>0.99999999999999956</v>
      </c>
      <c r="N173" s="73">
        <f t="shared" si="22"/>
        <v>1</v>
      </c>
      <c r="O173" s="73">
        <f t="shared" si="22"/>
        <v>1.0000000000000013</v>
      </c>
      <c r="P173" s="73">
        <f t="shared" si="22"/>
        <v>1</v>
      </c>
      <c r="Q173" s="73">
        <f t="shared" si="22"/>
        <v>1</v>
      </c>
    </row>
    <row r="174" spans="1:17" ht="12" customHeight="1" x14ac:dyDescent="0.25">
      <c r="A174" s="163" t="s">
        <v>142</v>
      </c>
      <c r="B174" s="171">
        <f t="shared" si="22"/>
        <v>0.7057203523993183</v>
      </c>
      <c r="C174" s="171">
        <f t="shared" si="22"/>
        <v>0.70581945766612875</v>
      </c>
      <c r="D174" s="171">
        <f t="shared" si="22"/>
        <v>0.70929403414915082</v>
      </c>
      <c r="E174" s="171">
        <f t="shared" si="22"/>
        <v>0.7116410630888258</v>
      </c>
      <c r="F174" s="171">
        <f t="shared" si="22"/>
        <v>0.71568444468335324</v>
      </c>
      <c r="G174" s="171">
        <f t="shared" si="22"/>
        <v>0.72187527467735402</v>
      </c>
      <c r="H174" s="171">
        <f t="shared" si="22"/>
        <v>0.72780727563153036</v>
      </c>
      <c r="I174" s="171">
        <f t="shared" si="22"/>
        <v>0.73676794179998129</v>
      </c>
      <c r="J174" s="171">
        <f t="shared" si="22"/>
        <v>0.74395629855806278</v>
      </c>
      <c r="K174" s="171">
        <f t="shared" si="22"/>
        <v>0.74489195266154373</v>
      </c>
      <c r="L174" s="171">
        <f t="shared" si="22"/>
        <v>0.75117104444731464</v>
      </c>
      <c r="M174" s="171">
        <f t="shared" si="22"/>
        <v>0.75297236703099801</v>
      </c>
      <c r="N174" s="171">
        <f t="shared" si="22"/>
        <v>0.75708972917831385</v>
      </c>
      <c r="O174" s="171">
        <f t="shared" si="22"/>
        <v>0.76111926647324524</v>
      </c>
      <c r="P174" s="171">
        <f t="shared" si="22"/>
        <v>0.76409798803005669</v>
      </c>
      <c r="Q174" s="171">
        <f t="shared" ref="Q174" si="23">IF(Q150=0,"",Q150/Q126)</f>
        <v>0.7688396430439659</v>
      </c>
    </row>
    <row r="175" spans="1:17" ht="12" customHeight="1" x14ac:dyDescent="0.25">
      <c r="A175" s="161" t="s">
        <v>141</v>
      </c>
      <c r="B175" s="170">
        <f t="shared" ref="B175:Q181" si="24">IF(B151=0,"",B151/B127)</f>
        <v>0.78456855809591575</v>
      </c>
      <c r="C175" s="170">
        <f t="shared" si="24"/>
        <v>0.78078527466041536</v>
      </c>
      <c r="D175" s="170">
        <f t="shared" si="24"/>
        <v>0.78281255632474778</v>
      </c>
      <c r="E175" s="170">
        <f t="shared" si="24"/>
        <v>0.78304582269895173</v>
      </c>
      <c r="F175" s="170">
        <f t="shared" si="24"/>
        <v>0.78562894592806964</v>
      </c>
      <c r="G175" s="170">
        <f t="shared" si="24"/>
        <v>0.79557515670343426</v>
      </c>
      <c r="H175" s="170">
        <f t="shared" si="24"/>
        <v>0.80282704599844368</v>
      </c>
      <c r="I175" s="170">
        <f t="shared" si="24"/>
        <v>0.81287670482983732</v>
      </c>
      <c r="J175" s="170">
        <f t="shared" si="24"/>
        <v>0.81574477555893588</v>
      </c>
      <c r="K175" s="170">
        <f t="shared" si="24"/>
        <v>0.82101774532887972</v>
      </c>
      <c r="L175" s="170">
        <f t="shared" si="24"/>
        <v>0.81660292312243166</v>
      </c>
      <c r="M175" s="170">
        <f t="shared" si="24"/>
        <v>0.82509146739298089</v>
      </c>
      <c r="N175" s="170">
        <f t="shared" si="24"/>
        <v>0.81765478462907715</v>
      </c>
      <c r="O175" s="170">
        <f t="shared" si="24"/>
        <v>0.82096886532088298</v>
      </c>
      <c r="P175" s="170">
        <f t="shared" si="24"/>
        <v>0.82995924406848798</v>
      </c>
      <c r="Q175" s="170">
        <f t="shared" si="24"/>
        <v>0.82937169778519504</v>
      </c>
    </row>
    <row r="176" spans="1:17" ht="12" customHeight="1" x14ac:dyDescent="0.25">
      <c r="A176" s="148" t="s">
        <v>60</v>
      </c>
      <c r="B176" s="73">
        <f t="shared" si="24"/>
        <v>0.70572035239931818</v>
      </c>
      <c r="C176" s="73">
        <f t="shared" si="24"/>
        <v>0.70581945766612864</v>
      </c>
      <c r="D176" s="73">
        <f t="shared" si="24"/>
        <v>0.70929443566532535</v>
      </c>
      <c r="E176" s="73">
        <f t="shared" si="24"/>
        <v>0.71152948301669505</v>
      </c>
      <c r="F176" s="73">
        <f t="shared" si="24"/>
        <v>0.7154099827686482</v>
      </c>
      <c r="G176" s="73">
        <f t="shared" si="24"/>
        <v>0.72315829592018133</v>
      </c>
      <c r="H176" s="73">
        <f t="shared" si="24"/>
        <v>0.73388672782719278</v>
      </c>
      <c r="I176" s="73">
        <f t="shared" si="24"/>
        <v>0.7475196015594352</v>
      </c>
      <c r="J176" s="73">
        <f t="shared" si="24"/>
        <v>0.75156036630154321</v>
      </c>
      <c r="K176" s="73">
        <f t="shared" si="24"/>
        <v>0.75359936565542773</v>
      </c>
      <c r="L176" s="73">
        <f t="shared" si="24"/>
        <v>0.75952282597934229</v>
      </c>
      <c r="M176" s="73">
        <f t="shared" si="24"/>
        <v>0.76190983999723649</v>
      </c>
      <c r="N176" s="73">
        <f t="shared" si="24"/>
        <v>0.76587761275401989</v>
      </c>
      <c r="O176" s="73">
        <f t="shared" si="24"/>
        <v>0.76869328306754936</v>
      </c>
      <c r="P176" s="73">
        <f t="shared" si="24"/>
        <v>0.77132350907795633</v>
      </c>
      <c r="Q176" s="73">
        <f t="shared" si="24"/>
        <v>0.77427065325041577</v>
      </c>
    </row>
    <row r="177" spans="1:17" ht="12" customHeight="1" x14ac:dyDescent="0.25">
      <c r="A177" s="148" t="s">
        <v>59</v>
      </c>
      <c r="B177" s="73">
        <f t="shared" si="24"/>
        <v>1</v>
      </c>
      <c r="C177" s="73">
        <f t="shared" si="24"/>
        <v>0.99999999999999978</v>
      </c>
      <c r="D177" s="73">
        <f t="shared" si="24"/>
        <v>1</v>
      </c>
      <c r="E177" s="73">
        <f t="shared" si="24"/>
        <v>1.0000000000000007</v>
      </c>
      <c r="F177" s="73">
        <f t="shared" si="24"/>
        <v>1</v>
      </c>
      <c r="G177" s="73">
        <f t="shared" si="24"/>
        <v>0.99999999999999944</v>
      </c>
      <c r="H177" s="73">
        <f t="shared" si="24"/>
        <v>1.0000000000000002</v>
      </c>
      <c r="I177" s="73">
        <f t="shared" si="24"/>
        <v>1.0000000000000002</v>
      </c>
      <c r="J177" s="73">
        <f t="shared" si="24"/>
        <v>1</v>
      </c>
      <c r="K177" s="73">
        <f t="shared" si="24"/>
        <v>0.99999999999999989</v>
      </c>
      <c r="L177" s="73">
        <f t="shared" si="24"/>
        <v>1</v>
      </c>
      <c r="M177" s="73">
        <f t="shared" si="24"/>
        <v>0.99999999999999967</v>
      </c>
      <c r="N177" s="73">
        <f t="shared" si="24"/>
        <v>1.0000000000000002</v>
      </c>
      <c r="O177" s="73">
        <f t="shared" si="24"/>
        <v>0.99999999999999989</v>
      </c>
      <c r="P177" s="73">
        <f t="shared" si="24"/>
        <v>1</v>
      </c>
      <c r="Q177" s="73">
        <f t="shared" si="24"/>
        <v>1.0000000000000002</v>
      </c>
    </row>
    <row r="178" spans="1:17" ht="12" customHeight="1" x14ac:dyDescent="0.25">
      <c r="A178" s="158" t="s">
        <v>62</v>
      </c>
      <c r="B178" s="169">
        <f t="shared" si="24"/>
        <v>0.65307927311480241</v>
      </c>
      <c r="C178" s="169">
        <f t="shared" si="24"/>
        <v>0.66098273892018</v>
      </c>
      <c r="D178" s="169">
        <f t="shared" si="24"/>
        <v>0.66807345232075654</v>
      </c>
      <c r="E178" s="169">
        <f t="shared" si="24"/>
        <v>0.68148936841797692</v>
      </c>
      <c r="F178" s="169">
        <f t="shared" si="24"/>
        <v>0.68216566770741416</v>
      </c>
      <c r="G178" s="169">
        <f t="shared" si="24"/>
        <v>0.68593261788263649</v>
      </c>
      <c r="H178" s="169">
        <f t="shared" si="24"/>
        <v>0.70000268163874546</v>
      </c>
      <c r="I178" s="169">
        <f t="shared" si="24"/>
        <v>0.70940118616101122</v>
      </c>
      <c r="J178" s="169">
        <f t="shared" si="24"/>
        <v>0.72216903441038205</v>
      </c>
      <c r="K178" s="169">
        <f t="shared" si="24"/>
        <v>0.72121456319292176</v>
      </c>
      <c r="L178" s="169">
        <f t="shared" si="24"/>
        <v>0.73555909952399856</v>
      </c>
      <c r="M178" s="169">
        <f t="shared" si="24"/>
        <v>0.73623015462313501</v>
      </c>
      <c r="N178" s="169">
        <f t="shared" si="24"/>
        <v>0.75145607984795504</v>
      </c>
      <c r="O178" s="169">
        <f t="shared" si="24"/>
        <v>0.76283358549350799</v>
      </c>
      <c r="P178" s="169">
        <f t="shared" si="24"/>
        <v>0.76611983917467719</v>
      </c>
      <c r="Q178" s="169">
        <f t="shared" si="24"/>
        <v>0.77306905916718971</v>
      </c>
    </row>
    <row r="179" spans="1:17" ht="12" customHeight="1" x14ac:dyDescent="0.25">
      <c r="A179" s="23" t="s">
        <v>55</v>
      </c>
      <c r="B179" s="73" t="str">
        <f t="shared" si="24"/>
        <v/>
      </c>
      <c r="C179" s="73" t="str">
        <f t="shared" si="24"/>
        <v/>
      </c>
      <c r="D179" s="73" t="str">
        <f t="shared" si="24"/>
        <v/>
      </c>
      <c r="E179" s="73" t="str">
        <f t="shared" si="24"/>
        <v/>
      </c>
      <c r="F179" s="73" t="str">
        <f t="shared" si="24"/>
        <v/>
      </c>
      <c r="G179" s="73" t="str">
        <f t="shared" si="24"/>
        <v/>
      </c>
      <c r="H179" s="73" t="str">
        <f t="shared" si="24"/>
        <v/>
      </c>
      <c r="I179" s="73" t="str">
        <f t="shared" si="24"/>
        <v/>
      </c>
      <c r="J179" s="73" t="str">
        <f t="shared" si="24"/>
        <v/>
      </c>
      <c r="K179" s="73" t="str">
        <f t="shared" si="24"/>
        <v/>
      </c>
      <c r="L179" s="73" t="str">
        <f t="shared" si="24"/>
        <v/>
      </c>
      <c r="M179" s="73" t="str">
        <f t="shared" si="24"/>
        <v/>
      </c>
      <c r="N179" s="73" t="str">
        <f t="shared" si="24"/>
        <v/>
      </c>
      <c r="O179" s="73" t="str">
        <f t="shared" si="24"/>
        <v/>
      </c>
      <c r="P179" s="73" t="str">
        <f t="shared" si="24"/>
        <v/>
      </c>
      <c r="Q179" s="73" t="str">
        <f t="shared" si="24"/>
        <v/>
      </c>
    </row>
    <row r="180" spans="1:17" ht="12" customHeight="1" x14ac:dyDescent="0.25">
      <c r="A180" s="23" t="s">
        <v>57</v>
      </c>
      <c r="B180" s="73">
        <f t="shared" si="24"/>
        <v>0.42256848681613918</v>
      </c>
      <c r="C180" s="73">
        <f t="shared" si="24"/>
        <v>0.42418663043139176</v>
      </c>
      <c r="D180" s="73">
        <f t="shared" si="24"/>
        <v>0.42804220485798833</v>
      </c>
      <c r="E180" s="73">
        <f t="shared" si="24"/>
        <v>0.43212628862534086</v>
      </c>
      <c r="F180" s="73">
        <f t="shared" si="24"/>
        <v>0.43719077776026588</v>
      </c>
      <c r="G180" s="73">
        <f t="shared" si="24"/>
        <v>0.44234188883767228</v>
      </c>
      <c r="H180" s="73">
        <f t="shared" si="24"/>
        <v>0.44706059374691048</v>
      </c>
      <c r="I180" s="73">
        <f t="shared" si="24"/>
        <v>0.45448325645245685</v>
      </c>
      <c r="J180" s="73">
        <f t="shared" si="24"/>
        <v>0.46159823882266088</v>
      </c>
      <c r="K180" s="73">
        <f t="shared" si="24"/>
        <v>0.46350869364844927</v>
      </c>
      <c r="L180" s="73">
        <f t="shared" si="24"/>
        <v>0.46664582611965022</v>
      </c>
      <c r="M180" s="73">
        <f t="shared" si="24"/>
        <v>0.46854494779456779</v>
      </c>
      <c r="N180" s="73">
        <f t="shared" si="24"/>
        <v>0.47161658556153085</v>
      </c>
      <c r="O180" s="73">
        <f t="shared" si="24"/>
        <v>0.47406617398474876</v>
      </c>
      <c r="P180" s="73">
        <f t="shared" si="24"/>
        <v>0.47522595030071285</v>
      </c>
      <c r="Q180" s="73">
        <f t="shared" si="24"/>
        <v>0.47745331632416893</v>
      </c>
    </row>
    <row r="181" spans="1:17" ht="12" customHeight="1" x14ac:dyDescent="0.25">
      <c r="A181" s="29" t="s">
        <v>140</v>
      </c>
      <c r="B181" s="65">
        <f t="shared" si="24"/>
        <v>0.80629111636711071</v>
      </c>
      <c r="C181" s="65">
        <f t="shared" si="24"/>
        <v>0.80885923339964216</v>
      </c>
      <c r="D181" s="65">
        <f t="shared" si="24"/>
        <v>0.81256291554354565</v>
      </c>
      <c r="E181" s="65">
        <f t="shared" si="24"/>
        <v>0.81658313708810104</v>
      </c>
      <c r="F181" s="65">
        <f t="shared" si="24"/>
        <v>0.82058735494555812</v>
      </c>
      <c r="G181" s="65">
        <f t="shared" si="24"/>
        <v>0.8249087338715333</v>
      </c>
      <c r="H181" s="65">
        <f t="shared" si="24"/>
        <v>0.82944740693397823</v>
      </c>
      <c r="I181" s="65">
        <f t="shared" si="24"/>
        <v>0.83537873120322137</v>
      </c>
      <c r="J181" s="65">
        <f t="shared" si="24"/>
        <v>0.84039486450962086</v>
      </c>
      <c r="K181" s="65">
        <f t="shared" si="24"/>
        <v>0.84250347111952262</v>
      </c>
      <c r="L181" s="65">
        <f t="shared" si="24"/>
        <v>0.84572733982201209</v>
      </c>
      <c r="M181" s="65">
        <f t="shared" si="24"/>
        <v>0.84782626202294398</v>
      </c>
      <c r="N181" s="65">
        <f t="shared" si="24"/>
        <v>0.85002116703505237</v>
      </c>
      <c r="O181" s="65">
        <f t="shared" si="24"/>
        <v>0.8520717028660757</v>
      </c>
      <c r="P181" s="65">
        <f t="shared" si="24"/>
        <v>0.85372804353242659</v>
      </c>
      <c r="Q181" s="65">
        <f t="shared" si="24"/>
        <v>0.85600668954104864</v>
      </c>
    </row>
    <row r="183" spans="1:17" ht="12" customHeight="1" x14ac:dyDescent="0.25">
      <c r="A183" s="152" t="s">
        <v>121</v>
      </c>
      <c r="B183" s="168">
        <f>SUM(B184,B187,B189,B202)</f>
        <v>1446.0891858159735</v>
      </c>
      <c r="C183" s="168">
        <f t="shared" ref="C183:Q183" si="25">SUM(C184,C187,C189,C202)</f>
        <v>1403.8645648552354</v>
      </c>
      <c r="D183" s="168">
        <f t="shared" si="25"/>
        <v>1364.0177231327805</v>
      </c>
      <c r="E183" s="168">
        <f t="shared" si="25"/>
        <v>1335.0931651862059</v>
      </c>
      <c r="F183" s="168">
        <f t="shared" si="25"/>
        <v>1343.2159912145348</v>
      </c>
      <c r="G183" s="168">
        <f t="shared" si="25"/>
        <v>1249.0703689022594</v>
      </c>
      <c r="H183" s="168">
        <f t="shared" si="25"/>
        <v>1108.5004274824626</v>
      </c>
      <c r="I183" s="168">
        <f t="shared" si="25"/>
        <v>1069.0573639172203</v>
      </c>
      <c r="J183" s="168">
        <f t="shared" si="25"/>
        <v>989.56934363070911</v>
      </c>
      <c r="K183" s="168">
        <f t="shared" si="25"/>
        <v>995.32572644263519</v>
      </c>
      <c r="L183" s="168">
        <f t="shared" si="25"/>
        <v>1031.27510477335</v>
      </c>
      <c r="M183" s="168">
        <f t="shared" si="25"/>
        <v>858.12974609518938</v>
      </c>
      <c r="N183" s="168">
        <f t="shared" si="25"/>
        <v>880.14925424904629</v>
      </c>
      <c r="O183" s="168">
        <f t="shared" si="25"/>
        <v>880.62308715635822</v>
      </c>
      <c r="P183" s="168">
        <f t="shared" si="25"/>
        <v>731.04493602886532</v>
      </c>
      <c r="Q183" s="168">
        <f t="shared" si="25"/>
        <v>729.87615485989272</v>
      </c>
    </row>
    <row r="184" spans="1:17" ht="12" customHeight="1" x14ac:dyDescent="0.25">
      <c r="A184" s="158" t="s">
        <v>65</v>
      </c>
      <c r="B184" s="157">
        <f>SUM(B185:B186)</f>
        <v>0</v>
      </c>
      <c r="C184" s="157">
        <f t="shared" ref="C184:Q184" si="26">SUM(C185:C186)</f>
        <v>0</v>
      </c>
      <c r="D184" s="157">
        <f t="shared" si="26"/>
        <v>0</v>
      </c>
      <c r="E184" s="157">
        <f t="shared" si="26"/>
        <v>0</v>
      </c>
      <c r="F184" s="157">
        <f t="shared" si="26"/>
        <v>0</v>
      </c>
      <c r="G184" s="157">
        <f t="shared" si="26"/>
        <v>0</v>
      </c>
      <c r="H184" s="157">
        <f t="shared" si="26"/>
        <v>0</v>
      </c>
      <c r="I184" s="157">
        <f t="shared" si="26"/>
        <v>0</v>
      </c>
      <c r="J184" s="157">
        <f t="shared" si="26"/>
        <v>0</v>
      </c>
      <c r="K184" s="157">
        <f t="shared" si="26"/>
        <v>0</v>
      </c>
      <c r="L184" s="157">
        <f t="shared" si="26"/>
        <v>0</v>
      </c>
      <c r="M184" s="157">
        <f t="shared" si="26"/>
        <v>0</v>
      </c>
      <c r="N184" s="157">
        <f t="shared" si="26"/>
        <v>0</v>
      </c>
      <c r="O184" s="157">
        <f t="shared" si="26"/>
        <v>0</v>
      </c>
      <c r="P184" s="157">
        <f t="shared" si="26"/>
        <v>0</v>
      </c>
      <c r="Q184" s="157">
        <f t="shared" si="26"/>
        <v>0</v>
      </c>
    </row>
    <row r="185" spans="1:17" ht="12" customHeight="1" x14ac:dyDescent="0.25">
      <c r="A185" s="23" t="s">
        <v>157</v>
      </c>
      <c r="B185" s="156">
        <f>RES_hhdet_emi!B$83</f>
        <v>0</v>
      </c>
      <c r="C185" s="156">
        <f>RES_hhdet_emi!C$83</f>
        <v>0</v>
      </c>
      <c r="D185" s="156">
        <f>RES_hhdet_emi!D$83</f>
        <v>0</v>
      </c>
      <c r="E185" s="156">
        <f>RES_hhdet_emi!E$83</f>
        <v>0</v>
      </c>
      <c r="F185" s="156">
        <f>RES_hhdet_emi!F$83</f>
        <v>0</v>
      </c>
      <c r="G185" s="156">
        <f>RES_hhdet_emi!G$83</f>
        <v>0</v>
      </c>
      <c r="H185" s="156">
        <f>RES_hhdet_emi!H$83</f>
        <v>0</v>
      </c>
      <c r="I185" s="156">
        <f>RES_hhdet_emi!I$83</f>
        <v>0</v>
      </c>
      <c r="J185" s="156">
        <f>RES_hhdet_emi!J$83</f>
        <v>0</v>
      </c>
      <c r="K185" s="156">
        <f>RES_hhdet_emi!K$83</f>
        <v>0</v>
      </c>
      <c r="L185" s="156">
        <f>RES_hhdet_emi!L$83</f>
        <v>0</v>
      </c>
      <c r="M185" s="156">
        <f>RES_hhdet_emi!M$83</f>
        <v>0</v>
      </c>
      <c r="N185" s="156">
        <f>RES_hhdet_emi!N$83</f>
        <v>0</v>
      </c>
      <c r="O185" s="156">
        <f>RES_hhdet_emi!O$83</f>
        <v>0</v>
      </c>
      <c r="P185" s="156">
        <f>RES_hhdet_emi!P$83</f>
        <v>0</v>
      </c>
      <c r="Q185" s="156">
        <f>RES_hhdet_emi!Q$83</f>
        <v>0</v>
      </c>
    </row>
    <row r="186" spans="1:17" ht="12" customHeight="1" x14ac:dyDescent="0.25">
      <c r="A186" s="23" t="s">
        <v>60</v>
      </c>
      <c r="B186" s="156">
        <f>RES_hhdet_emi!B$84</f>
        <v>0</v>
      </c>
      <c r="C186" s="156">
        <f>RES_hhdet_emi!C$84</f>
        <v>0</v>
      </c>
      <c r="D186" s="156">
        <f>RES_hhdet_emi!D$84</f>
        <v>0</v>
      </c>
      <c r="E186" s="156">
        <f>RES_hhdet_emi!E$84</f>
        <v>0</v>
      </c>
      <c r="F186" s="156">
        <f>RES_hhdet_emi!F$84</f>
        <v>0</v>
      </c>
      <c r="G186" s="156">
        <f>RES_hhdet_emi!G$84</f>
        <v>0</v>
      </c>
      <c r="H186" s="156">
        <f>RES_hhdet_emi!H$84</f>
        <v>0</v>
      </c>
      <c r="I186" s="156">
        <f>RES_hhdet_emi!I$84</f>
        <v>0</v>
      </c>
      <c r="J186" s="156">
        <f>RES_hhdet_emi!J$84</f>
        <v>0</v>
      </c>
      <c r="K186" s="156">
        <f>RES_hhdet_emi!K$84</f>
        <v>0</v>
      </c>
      <c r="L186" s="156">
        <f>RES_hhdet_emi!L$84</f>
        <v>0</v>
      </c>
      <c r="M186" s="156">
        <f>RES_hhdet_emi!M$84</f>
        <v>0</v>
      </c>
      <c r="N186" s="156">
        <f>RES_hhdet_emi!N$84</f>
        <v>0</v>
      </c>
      <c r="O186" s="156">
        <f>RES_hhdet_emi!O$84</f>
        <v>0</v>
      </c>
      <c r="P186" s="156">
        <f>RES_hhdet_emi!P$84</f>
        <v>0</v>
      </c>
      <c r="Q186" s="156">
        <f>RES_hhdet_emi!Q$84</f>
        <v>0</v>
      </c>
    </row>
    <row r="187" spans="1:17" ht="12" customHeight="1" x14ac:dyDescent="0.25">
      <c r="A187" s="158" t="s">
        <v>112</v>
      </c>
      <c r="B187" s="157">
        <f>B188</f>
        <v>0</v>
      </c>
      <c r="C187" s="157">
        <f t="shared" ref="C187:Q187" si="27">C188</f>
        <v>0</v>
      </c>
      <c r="D187" s="157">
        <f t="shared" si="27"/>
        <v>0</v>
      </c>
      <c r="E187" s="157">
        <f t="shared" si="27"/>
        <v>0</v>
      </c>
      <c r="F187" s="157">
        <f t="shared" si="27"/>
        <v>0</v>
      </c>
      <c r="G187" s="157">
        <f t="shared" si="27"/>
        <v>0</v>
      </c>
      <c r="H187" s="157">
        <f t="shared" si="27"/>
        <v>0</v>
      </c>
      <c r="I187" s="157">
        <f t="shared" si="27"/>
        <v>0</v>
      </c>
      <c r="J187" s="157">
        <f t="shared" si="27"/>
        <v>0</v>
      </c>
      <c r="K187" s="157">
        <f t="shared" si="27"/>
        <v>0</v>
      </c>
      <c r="L187" s="157">
        <f t="shared" si="27"/>
        <v>0</v>
      </c>
      <c r="M187" s="157">
        <f t="shared" si="27"/>
        <v>0</v>
      </c>
      <c r="N187" s="157">
        <f t="shared" si="27"/>
        <v>0</v>
      </c>
      <c r="O187" s="157">
        <f t="shared" si="27"/>
        <v>0</v>
      </c>
      <c r="P187" s="157">
        <f t="shared" si="27"/>
        <v>0</v>
      </c>
      <c r="Q187" s="157">
        <f t="shared" si="27"/>
        <v>0</v>
      </c>
    </row>
    <row r="188" spans="1:17" ht="12" customHeight="1" x14ac:dyDescent="0.25">
      <c r="A188" s="23" t="s">
        <v>60</v>
      </c>
      <c r="B188" s="156">
        <f>RES_hhdet_emi!B$86</f>
        <v>0</v>
      </c>
      <c r="C188" s="156">
        <f>RES_hhdet_emi!C$86</f>
        <v>0</v>
      </c>
      <c r="D188" s="156">
        <f>RES_hhdet_emi!D$86</f>
        <v>0</v>
      </c>
      <c r="E188" s="156">
        <f>RES_hhdet_emi!E$86</f>
        <v>0</v>
      </c>
      <c r="F188" s="156">
        <f>RES_hhdet_emi!F$86</f>
        <v>0</v>
      </c>
      <c r="G188" s="156">
        <f>RES_hhdet_emi!G$86</f>
        <v>0</v>
      </c>
      <c r="H188" s="156">
        <f>RES_hhdet_emi!H$86</f>
        <v>0</v>
      </c>
      <c r="I188" s="156">
        <f>RES_hhdet_emi!I$86</f>
        <v>0</v>
      </c>
      <c r="J188" s="156">
        <f>RES_hhdet_emi!J$86</f>
        <v>0</v>
      </c>
      <c r="K188" s="156">
        <f>RES_hhdet_emi!K$86</f>
        <v>0</v>
      </c>
      <c r="L188" s="156">
        <f>RES_hhdet_emi!L$86</f>
        <v>0</v>
      </c>
      <c r="M188" s="156">
        <f>RES_hhdet_emi!M$86</f>
        <v>0</v>
      </c>
      <c r="N188" s="156">
        <f>RES_hhdet_emi!N$86</f>
        <v>0</v>
      </c>
      <c r="O188" s="156">
        <f>RES_hhdet_emi!O$86</f>
        <v>0</v>
      </c>
      <c r="P188" s="156">
        <f>RES_hhdet_emi!P$86</f>
        <v>0</v>
      </c>
      <c r="Q188" s="156">
        <f>RES_hhdet_emi!Q$86</f>
        <v>0</v>
      </c>
    </row>
    <row r="189" spans="1:17" ht="12" customHeight="1" x14ac:dyDescent="0.25">
      <c r="A189" s="158" t="s">
        <v>63</v>
      </c>
      <c r="B189" s="157">
        <f>RES_hhdet_emi!B$87</f>
        <v>918.12229583025089</v>
      </c>
      <c r="C189" s="157">
        <f>RES_hhdet_emi!C$87</f>
        <v>920.36963102233301</v>
      </c>
      <c r="D189" s="157">
        <f>RES_hhdet_emi!D$87</f>
        <v>890.91785728510024</v>
      </c>
      <c r="E189" s="157">
        <f>RES_hhdet_emi!E$87</f>
        <v>881.50775147617173</v>
      </c>
      <c r="F189" s="157">
        <f>RES_hhdet_emi!F$87</f>
        <v>881.10753933460728</v>
      </c>
      <c r="G189" s="157">
        <f>RES_hhdet_emi!G$87</f>
        <v>806.3407850117112</v>
      </c>
      <c r="H189" s="157">
        <f>RES_hhdet_emi!H$87</f>
        <v>704.27870619813461</v>
      </c>
      <c r="I189" s="157">
        <f>RES_hhdet_emi!I$87</f>
        <v>650.04771070654283</v>
      </c>
      <c r="J189" s="157">
        <f>RES_hhdet_emi!J$87</f>
        <v>580.07258088090509</v>
      </c>
      <c r="K189" s="157">
        <f>RES_hhdet_emi!K$87</f>
        <v>560.55802565554654</v>
      </c>
      <c r="L189" s="157">
        <f>RES_hhdet_emi!L$87</f>
        <v>554.38075986348622</v>
      </c>
      <c r="M189" s="157">
        <f>RES_hhdet_emi!M$87</f>
        <v>427.54017530224922</v>
      </c>
      <c r="N189" s="157">
        <f>RES_hhdet_emi!N$87</f>
        <v>415.60162988594431</v>
      </c>
      <c r="O189" s="157">
        <f>RES_hhdet_emi!O$87</f>
        <v>407.14397327129893</v>
      </c>
      <c r="P189" s="157">
        <f>RES_hhdet_emi!P$87</f>
        <v>316.71891868248036</v>
      </c>
      <c r="Q189" s="157">
        <f>RES_hhdet_emi!Q$87</f>
        <v>311.26019836980987</v>
      </c>
    </row>
    <row r="190" spans="1:17" ht="12" customHeight="1" x14ac:dyDescent="0.25">
      <c r="A190" s="167" t="s">
        <v>156</v>
      </c>
      <c r="B190" s="132">
        <f>RES_hhdet_emi!B$88</f>
        <v>0</v>
      </c>
      <c r="C190" s="132">
        <f>RES_hhdet_emi!C$88</f>
        <v>0</v>
      </c>
      <c r="D190" s="132">
        <f>RES_hhdet_emi!D$88</f>
        <v>0</v>
      </c>
      <c r="E190" s="132">
        <f>RES_hhdet_emi!E$88</f>
        <v>0</v>
      </c>
      <c r="F190" s="132">
        <f>RES_hhdet_emi!F$88</f>
        <v>0</v>
      </c>
      <c r="G190" s="132">
        <f>RES_hhdet_emi!G$88</f>
        <v>0</v>
      </c>
      <c r="H190" s="132">
        <f>RES_hhdet_emi!H$88</f>
        <v>0</v>
      </c>
      <c r="I190" s="132">
        <f>RES_hhdet_emi!I$88</f>
        <v>0</v>
      </c>
      <c r="J190" s="132">
        <f>RES_hhdet_emi!J$88</f>
        <v>0</v>
      </c>
      <c r="K190" s="132">
        <f>RES_hhdet_emi!K$88</f>
        <v>0</v>
      </c>
      <c r="L190" s="132">
        <f>RES_hhdet_emi!L$88</f>
        <v>0</v>
      </c>
      <c r="M190" s="132">
        <f>RES_hhdet_emi!M$88</f>
        <v>0</v>
      </c>
      <c r="N190" s="132">
        <f>RES_hhdet_emi!N$88</f>
        <v>0</v>
      </c>
      <c r="O190" s="132">
        <f>RES_hhdet_emi!O$88</f>
        <v>0</v>
      </c>
      <c r="P190" s="132">
        <f>RES_hhdet_emi!P$88</f>
        <v>0</v>
      </c>
      <c r="Q190" s="132">
        <f>RES_hhdet_emi!Q$88</f>
        <v>0</v>
      </c>
    </row>
    <row r="191" spans="1:17" ht="12" customHeight="1" x14ac:dyDescent="0.25">
      <c r="A191" s="167" t="s">
        <v>155</v>
      </c>
      <c r="B191" s="132">
        <f>SUM(B192:B193)</f>
        <v>0</v>
      </c>
      <c r="C191" s="132">
        <f t="shared" ref="C191:Q191" si="28">SUM(C192:C193)</f>
        <v>0</v>
      </c>
      <c r="D191" s="132">
        <f t="shared" si="28"/>
        <v>0</v>
      </c>
      <c r="E191" s="132">
        <f t="shared" si="28"/>
        <v>0</v>
      </c>
      <c r="F191" s="132">
        <f t="shared" si="28"/>
        <v>0</v>
      </c>
      <c r="G191" s="132">
        <f t="shared" si="28"/>
        <v>0</v>
      </c>
      <c r="H191" s="132">
        <f t="shared" si="28"/>
        <v>0</v>
      </c>
      <c r="I191" s="132">
        <f t="shared" si="28"/>
        <v>0</v>
      </c>
      <c r="J191" s="132">
        <f t="shared" si="28"/>
        <v>0</v>
      </c>
      <c r="K191" s="132">
        <f t="shared" si="28"/>
        <v>0</v>
      </c>
      <c r="L191" s="132">
        <f t="shared" si="28"/>
        <v>0</v>
      </c>
      <c r="M191" s="132">
        <f t="shared" si="28"/>
        <v>0</v>
      </c>
      <c r="N191" s="132">
        <f t="shared" si="28"/>
        <v>0</v>
      </c>
      <c r="O191" s="132">
        <f t="shared" si="28"/>
        <v>0</v>
      </c>
      <c r="P191" s="132">
        <f t="shared" si="28"/>
        <v>0</v>
      </c>
      <c r="Q191" s="132">
        <f t="shared" si="28"/>
        <v>0</v>
      </c>
    </row>
    <row r="192" spans="1:17" ht="12" customHeight="1" x14ac:dyDescent="0.25">
      <c r="A192" s="166" t="s">
        <v>55</v>
      </c>
      <c r="B192" s="165">
        <f>RES_hhdet_emi!B$90</f>
        <v>0</v>
      </c>
      <c r="C192" s="165">
        <f>RES_hhdet_emi!C$90</f>
        <v>0</v>
      </c>
      <c r="D192" s="165">
        <f>RES_hhdet_emi!D$90</f>
        <v>0</v>
      </c>
      <c r="E192" s="165">
        <f>RES_hhdet_emi!E$90</f>
        <v>0</v>
      </c>
      <c r="F192" s="165">
        <f>RES_hhdet_emi!F$90</f>
        <v>0</v>
      </c>
      <c r="G192" s="165">
        <f>RES_hhdet_emi!G$90</f>
        <v>0</v>
      </c>
      <c r="H192" s="165">
        <f>RES_hhdet_emi!H$90</f>
        <v>0</v>
      </c>
      <c r="I192" s="165">
        <f>RES_hhdet_emi!I$90</f>
        <v>0</v>
      </c>
      <c r="J192" s="165">
        <f>RES_hhdet_emi!J$90</f>
        <v>0</v>
      </c>
      <c r="K192" s="165">
        <f>RES_hhdet_emi!K$90</f>
        <v>0</v>
      </c>
      <c r="L192" s="165">
        <f>RES_hhdet_emi!L$90</f>
        <v>0</v>
      </c>
      <c r="M192" s="165">
        <f>RES_hhdet_emi!M$90</f>
        <v>0</v>
      </c>
      <c r="N192" s="165">
        <f>RES_hhdet_emi!N$90</f>
        <v>0</v>
      </c>
      <c r="O192" s="165">
        <f>RES_hhdet_emi!O$90</f>
        <v>0</v>
      </c>
      <c r="P192" s="165">
        <f>RES_hhdet_emi!P$90</f>
        <v>0</v>
      </c>
      <c r="Q192" s="165">
        <f>RES_hhdet_emi!Q$90</f>
        <v>0</v>
      </c>
    </row>
    <row r="193" spans="1:17" ht="12" customHeight="1" x14ac:dyDescent="0.25">
      <c r="A193" s="147" t="s">
        <v>59</v>
      </c>
      <c r="B193" s="164">
        <f>RES_hhdet_emi!B$91</f>
        <v>0</v>
      </c>
      <c r="C193" s="164">
        <f>RES_hhdet_emi!C$91</f>
        <v>0</v>
      </c>
      <c r="D193" s="164">
        <f>RES_hhdet_emi!D$91</f>
        <v>0</v>
      </c>
      <c r="E193" s="164">
        <f>RES_hhdet_emi!E$91</f>
        <v>0</v>
      </c>
      <c r="F193" s="164">
        <f>RES_hhdet_emi!F$91</f>
        <v>0</v>
      </c>
      <c r="G193" s="164">
        <f>RES_hhdet_emi!G$91</f>
        <v>0</v>
      </c>
      <c r="H193" s="164">
        <f>RES_hhdet_emi!H$91</f>
        <v>0</v>
      </c>
      <c r="I193" s="164">
        <f>RES_hhdet_emi!I$91</f>
        <v>0</v>
      </c>
      <c r="J193" s="164">
        <f>RES_hhdet_emi!J$91</f>
        <v>0</v>
      </c>
      <c r="K193" s="164">
        <f>RES_hhdet_emi!K$91</f>
        <v>0</v>
      </c>
      <c r="L193" s="164">
        <f>RES_hhdet_emi!L$91</f>
        <v>0</v>
      </c>
      <c r="M193" s="164">
        <f>RES_hhdet_emi!M$91</f>
        <v>0</v>
      </c>
      <c r="N193" s="164">
        <f>RES_hhdet_emi!N$91</f>
        <v>0</v>
      </c>
      <c r="O193" s="164">
        <f>RES_hhdet_emi!O$91</f>
        <v>0</v>
      </c>
      <c r="P193" s="164">
        <f>RES_hhdet_emi!P$91</f>
        <v>0</v>
      </c>
      <c r="Q193" s="164">
        <f>RES_hhdet_emi!Q$91</f>
        <v>0</v>
      </c>
    </row>
    <row r="194" spans="1:17" ht="12" customHeight="1" x14ac:dyDescent="0.25">
      <c r="A194" s="163" t="s">
        <v>144</v>
      </c>
      <c r="B194" s="162">
        <f>RES_hhdet_emi!B$92</f>
        <v>907.60516460294593</v>
      </c>
      <c r="C194" s="162">
        <f>RES_hhdet_emi!C$92</f>
        <v>909.67050944342645</v>
      </c>
      <c r="D194" s="162">
        <f>RES_hhdet_emi!D$92</f>
        <v>880.60264210895389</v>
      </c>
      <c r="E194" s="162">
        <f>RES_hhdet_emi!E$92</f>
        <v>871.00058085423871</v>
      </c>
      <c r="F194" s="162">
        <f>RES_hhdet_emi!F$92</f>
        <v>870.32795879514288</v>
      </c>
      <c r="G194" s="162">
        <f>RES_hhdet_emi!G$92</f>
        <v>796.18332033705292</v>
      </c>
      <c r="H194" s="162">
        <f>RES_hhdet_emi!H$92</f>
        <v>692.63732891004724</v>
      </c>
      <c r="I194" s="162">
        <f>RES_hhdet_emi!I$92</f>
        <v>636.62328392434893</v>
      </c>
      <c r="J194" s="162">
        <f>RES_hhdet_emi!J$92</f>
        <v>565.29855261211969</v>
      </c>
      <c r="K194" s="162">
        <f>RES_hhdet_emi!K$92</f>
        <v>544.2649749534213</v>
      </c>
      <c r="L194" s="162">
        <f>RES_hhdet_emi!L$92</f>
        <v>536.68617923895249</v>
      </c>
      <c r="M194" s="162">
        <f>RES_hhdet_emi!M$92</f>
        <v>411.08013730027403</v>
      </c>
      <c r="N194" s="162">
        <f>RES_hhdet_emi!N$92</f>
        <v>399.14190579694855</v>
      </c>
      <c r="O194" s="162">
        <f>RES_hhdet_emi!O$92</f>
        <v>391.18453444632325</v>
      </c>
      <c r="P194" s="162">
        <f>RES_hhdet_emi!P$92</f>
        <v>303.43712408342344</v>
      </c>
      <c r="Q194" s="162">
        <f>RES_hhdet_emi!Q$92</f>
        <v>297.78769074419353</v>
      </c>
    </row>
    <row r="195" spans="1:17" ht="12" customHeight="1" x14ac:dyDescent="0.25">
      <c r="A195" s="161" t="s">
        <v>143</v>
      </c>
      <c r="B195" s="160">
        <f>SUM(B196:B197)</f>
        <v>10.51713122730493</v>
      </c>
      <c r="C195" s="160">
        <f t="shared" ref="C195:Q195" si="29">SUM(C196:C197)</f>
        <v>10.699121578906514</v>
      </c>
      <c r="D195" s="160">
        <f t="shared" si="29"/>
        <v>10.315215176146316</v>
      </c>
      <c r="E195" s="160">
        <f t="shared" si="29"/>
        <v>10.507170621933041</v>
      </c>
      <c r="F195" s="160">
        <f t="shared" si="29"/>
        <v>10.779580539464396</v>
      </c>
      <c r="G195" s="160">
        <f t="shared" si="29"/>
        <v>10.157464674658266</v>
      </c>
      <c r="H195" s="160">
        <f t="shared" si="29"/>
        <v>11.641377288087419</v>
      </c>
      <c r="I195" s="160">
        <f t="shared" si="29"/>
        <v>13.42442678219388</v>
      </c>
      <c r="J195" s="160">
        <f t="shared" si="29"/>
        <v>14.774028268785427</v>
      </c>
      <c r="K195" s="160">
        <f t="shared" si="29"/>
        <v>16.293050702125214</v>
      </c>
      <c r="L195" s="160">
        <f t="shared" si="29"/>
        <v>17.694580624533675</v>
      </c>
      <c r="M195" s="160">
        <f t="shared" si="29"/>
        <v>16.460038001975207</v>
      </c>
      <c r="N195" s="160">
        <f t="shared" si="29"/>
        <v>16.459724088995763</v>
      </c>
      <c r="O195" s="160">
        <f t="shared" si="29"/>
        <v>15.959438824975667</v>
      </c>
      <c r="P195" s="160">
        <f t="shared" si="29"/>
        <v>13.281794599056946</v>
      </c>
      <c r="Q195" s="160">
        <f t="shared" si="29"/>
        <v>13.472507625616331</v>
      </c>
    </row>
    <row r="196" spans="1:17" ht="12" customHeight="1" x14ac:dyDescent="0.25">
      <c r="A196" s="148" t="s">
        <v>57</v>
      </c>
      <c r="B196" s="156">
        <f>RES_hhdet_emi!B$94</f>
        <v>10.51713122730493</v>
      </c>
      <c r="C196" s="156">
        <f>RES_hhdet_emi!C$94</f>
        <v>10.699121578906514</v>
      </c>
      <c r="D196" s="156">
        <f>RES_hhdet_emi!D$94</f>
        <v>10.315215176146316</v>
      </c>
      <c r="E196" s="156">
        <f>RES_hhdet_emi!E$94</f>
        <v>10.507170621933041</v>
      </c>
      <c r="F196" s="156">
        <f>RES_hhdet_emi!F$94</f>
        <v>10.779580539464396</v>
      </c>
      <c r="G196" s="156">
        <f>RES_hhdet_emi!G$94</f>
        <v>10.157464674658266</v>
      </c>
      <c r="H196" s="156">
        <f>RES_hhdet_emi!H$94</f>
        <v>11.641377288087419</v>
      </c>
      <c r="I196" s="156">
        <f>RES_hhdet_emi!I$94</f>
        <v>13.42442678219388</v>
      </c>
      <c r="J196" s="156">
        <f>RES_hhdet_emi!J$94</f>
        <v>14.774028268785427</v>
      </c>
      <c r="K196" s="156">
        <f>RES_hhdet_emi!K$94</f>
        <v>16.293050702125214</v>
      </c>
      <c r="L196" s="156">
        <f>RES_hhdet_emi!L$94</f>
        <v>17.694580624533675</v>
      </c>
      <c r="M196" s="156">
        <f>RES_hhdet_emi!M$94</f>
        <v>16.460038001975207</v>
      </c>
      <c r="N196" s="156">
        <f>RES_hhdet_emi!N$94</f>
        <v>16.459724088995763</v>
      </c>
      <c r="O196" s="156">
        <f>RES_hhdet_emi!O$94</f>
        <v>15.959438824975667</v>
      </c>
      <c r="P196" s="156">
        <f>RES_hhdet_emi!P$94</f>
        <v>13.281794599056946</v>
      </c>
      <c r="Q196" s="156">
        <f>RES_hhdet_emi!Q$94</f>
        <v>13.472507625616331</v>
      </c>
    </row>
    <row r="197" spans="1:17" ht="12" customHeight="1" x14ac:dyDescent="0.25">
      <c r="A197" s="148" t="s">
        <v>59</v>
      </c>
      <c r="B197" s="156">
        <f>RES_hhdet_emi!B$95</f>
        <v>0</v>
      </c>
      <c r="C197" s="156">
        <f>RES_hhdet_emi!C$95</f>
        <v>0</v>
      </c>
      <c r="D197" s="156">
        <f>RES_hhdet_emi!D$95</f>
        <v>0</v>
      </c>
      <c r="E197" s="156">
        <f>RES_hhdet_emi!E$95</f>
        <v>0</v>
      </c>
      <c r="F197" s="156">
        <f>RES_hhdet_emi!F$95</f>
        <v>0</v>
      </c>
      <c r="G197" s="156">
        <f>RES_hhdet_emi!G$95</f>
        <v>0</v>
      </c>
      <c r="H197" s="156">
        <f>RES_hhdet_emi!H$95</f>
        <v>0</v>
      </c>
      <c r="I197" s="156">
        <f>RES_hhdet_emi!I$95</f>
        <v>0</v>
      </c>
      <c r="J197" s="156">
        <f>RES_hhdet_emi!J$95</f>
        <v>0</v>
      </c>
      <c r="K197" s="156">
        <f>RES_hhdet_emi!K$95</f>
        <v>0</v>
      </c>
      <c r="L197" s="156">
        <f>RES_hhdet_emi!L$95</f>
        <v>0</v>
      </c>
      <c r="M197" s="156">
        <f>RES_hhdet_emi!M$95</f>
        <v>0</v>
      </c>
      <c r="N197" s="156">
        <f>RES_hhdet_emi!N$95</f>
        <v>0</v>
      </c>
      <c r="O197" s="156">
        <f>RES_hhdet_emi!O$95</f>
        <v>0</v>
      </c>
      <c r="P197" s="156">
        <f>RES_hhdet_emi!P$95</f>
        <v>0</v>
      </c>
      <c r="Q197" s="156">
        <f>RES_hhdet_emi!Q$95</f>
        <v>0</v>
      </c>
    </row>
    <row r="198" spans="1:17" ht="12" customHeight="1" x14ac:dyDescent="0.25">
      <c r="A198" s="163" t="s">
        <v>142</v>
      </c>
      <c r="B198" s="162">
        <f>RES_hhdet_emi!B$96</f>
        <v>0</v>
      </c>
      <c r="C198" s="162">
        <f>RES_hhdet_emi!C$96</f>
        <v>0</v>
      </c>
      <c r="D198" s="162">
        <f>RES_hhdet_emi!D$96</f>
        <v>0</v>
      </c>
      <c r="E198" s="162">
        <f>RES_hhdet_emi!E$96</f>
        <v>0</v>
      </c>
      <c r="F198" s="162">
        <f>RES_hhdet_emi!F$96</f>
        <v>0</v>
      </c>
      <c r="G198" s="162">
        <f>RES_hhdet_emi!G$96</f>
        <v>0</v>
      </c>
      <c r="H198" s="162">
        <f>RES_hhdet_emi!H$96</f>
        <v>0</v>
      </c>
      <c r="I198" s="162">
        <f>RES_hhdet_emi!I$96</f>
        <v>0</v>
      </c>
      <c r="J198" s="162">
        <f>RES_hhdet_emi!J$96</f>
        <v>0</v>
      </c>
      <c r="K198" s="162">
        <f>RES_hhdet_emi!K$96</f>
        <v>0</v>
      </c>
      <c r="L198" s="162">
        <f>RES_hhdet_emi!L$96</f>
        <v>0</v>
      </c>
      <c r="M198" s="162">
        <f>RES_hhdet_emi!M$96</f>
        <v>0</v>
      </c>
      <c r="N198" s="162">
        <f>RES_hhdet_emi!N$96</f>
        <v>0</v>
      </c>
      <c r="O198" s="162">
        <f>RES_hhdet_emi!O$96</f>
        <v>0</v>
      </c>
      <c r="P198" s="162">
        <f>RES_hhdet_emi!P$96</f>
        <v>0</v>
      </c>
      <c r="Q198" s="162">
        <f>RES_hhdet_emi!Q$96</f>
        <v>0</v>
      </c>
    </row>
    <row r="199" spans="1:17" ht="12" customHeight="1" x14ac:dyDescent="0.25">
      <c r="A199" s="161" t="s">
        <v>141</v>
      </c>
      <c r="B199" s="160">
        <f>SUM(B200:B201)</f>
        <v>0</v>
      </c>
      <c r="C199" s="160">
        <f t="shared" ref="C199:Q199" si="30">SUM(C200:C201)</f>
        <v>0</v>
      </c>
      <c r="D199" s="160">
        <f t="shared" si="30"/>
        <v>0</v>
      </c>
      <c r="E199" s="160">
        <f t="shared" si="30"/>
        <v>0</v>
      </c>
      <c r="F199" s="160">
        <f t="shared" si="30"/>
        <v>0</v>
      </c>
      <c r="G199" s="160">
        <f t="shared" si="30"/>
        <v>0</v>
      </c>
      <c r="H199" s="160">
        <f t="shared" si="30"/>
        <v>0</v>
      </c>
      <c r="I199" s="160">
        <f t="shared" si="30"/>
        <v>0</v>
      </c>
      <c r="J199" s="160">
        <f t="shared" si="30"/>
        <v>0</v>
      </c>
      <c r="K199" s="160">
        <f t="shared" si="30"/>
        <v>0</v>
      </c>
      <c r="L199" s="160">
        <f t="shared" si="30"/>
        <v>0</v>
      </c>
      <c r="M199" s="160">
        <f t="shared" si="30"/>
        <v>0</v>
      </c>
      <c r="N199" s="160">
        <f t="shared" si="30"/>
        <v>0</v>
      </c>
      <c r="O199" s="160">
        <f t="shared" si="30"/>
        <v>0</v>
      </c>
      <c r="P199" s="160">
        <f t="shared" si="30"/>
        <v>0</v>
      </c>
      <c r="Q199" s="160">
        <f t="shared" si="30"/>
        <v>0</v>
      </c>
    </row>
    <row r="200" spans="1:17" ht="12" customHeight="1" x14ac:dyDescent="0.25">
      <c r="A200" s="148" t="s">
        <v>60</v>
      </c>
      <c r="B200" s="156">
        <f>RES_hhdet_emi!B$98</f>
        <v>0</v>
      </c>
      <c r="C200" s="156">
        <f>RES_hhdet_emi!C$98</f>
        <v>0</v>
      </c>
      <c r="D200" s="156">
        <f>RES_hhdet_emi!D$98</f>
        <v>0</v>
      </c>
      <c r="E200" s="156">
        <f>RES_hhdet_emi!E$98</f>
        <v>0</v>
      </c>
      <c r="F200" s="156">
        <f>RES_hhdet_emi!F$98</f>
        <v>0</v>
      </c>
      <c r="G200" s="156">
        <f>RES_hhdet_emi!G$98</f>
        <v>0</v>
      </c>
      <c r="H200" s="156">
        <f>RES_hhdet_emi!H$98</f>
        <v>0</v>
      </c>
      <c r="I200" s="156">
        <f>RES_hhdet_emi!I$98</f>
        <v>0</v>
      </c>
      <c r="J200" s="156">
        <f>RES_hhdet_emi!J$98</f>
        <v>0</v>
      </c>
      <c r="K200" s="156">
        <f>RES_hhdet_emi!K$98</f>
        <v>0</v>
      </c>
      <c r="L200" s="156">
        <f>RES_hhdet_emi!L$98</f>
        <v>0</v>
      </c>
      <c r="M200" s="156">
        <f>RES_hhdet_emi!M$98</f>
        <v>0</v>
      </c>
      <c r="N200" s="156">
        <f>RES_hhdet_emi!N$98</f>
        <v>0</v>
      </c>
      <c r="O200" s="156">
        <f>RES_hhdet_emi!O$98</f>
        <v>0</v>
      </c>
      <c r="P200" s="156">
        <f>RES_hhdet_emi!P$98</f>
        <v>0</v>
      </c>
      <c r="Q200" s="156">
        <f>RES_hhdet_emi!Q$98</f>
        <v>0</v>
      </c>
    </row>
    <row r="201" spans="1:17" ht="12" customHeight="1" x14ac:dyDescent="0.25">
      <c r="A201" s="148" t="s">
        <v>59</v>
      </c>
      <c r="B201" s="156">
        <f>RES_hhdet_emi!B$99</f>
        <v>0</v>
      </c>
      <c r="C201" s="156">
        <f>RES_hhdet_emi!C$99</f>
        <v>0</v>
      </c>
      <c r="D201" s="156">
        <f>RES_hhdet_emi!D$99</f>
        <v>0</v>
      </c>
      <c r="E201" s="156">
        <f>RES_hhdet_emi!E$99</f>
        <v>0</v>
      </c>
      <c r="F201" s="156">
        <f>RES_hhdet_emi!F$99</f>
        <v>0</v>
      </c>
      <c r="G201" s="156">
        <f>RES_hhdet_emi!G$99</f>
        <v>0</v>
      </c>
      <c r="H201" s="156">
        <f>RES_hhdet_emi!H$99</f>
        <v>0</v>
      </c>
      <c r="I201" s="156">
        <f>RES_hhdet_emi!I$99</f>
        <v>0</v>
      </c>
      <c r="J201" s="156">
        <f>RES_hhdet_emi!J$99</f>
        <v>0</v>
      </c>
      <c r="K201" s="156">
        <f>RES_hhdet_emi!K$99</f>
        <v>0</v>
      </c>
      <c r="L201" s="156">
        <f>RES_hhdet_emi!L$99</f>
        <v>0</v>
      </c>
      <c r="M201" s="156">
        <f>RES_hhdet_emi!M$99</f>
        <v>0</v>
      </c>
      <c r="N201" s="156">
        <f>RES_hhdet_emi!N$99</f>
        <v>0</v>
      </c>
      <c r="O201" s="156">
        <f>RES_hhdet_emi!O$99</f>
        <v>0</v>
      </c>
      <c r="P201" s="156">
        <f>RES_hhdet_emi!P$99</f>
        <v>0</v>
      </c>
      <c r="Q201" s="156">
        <f>RES_hhdet_emi!Q$99</f>
        <v>0</v>
      </c>
    </row>
    <row r="202" spans="1:17" ht="12" customHeight="1" x14ac:dyDescent="0.25">
      <c r="A202" s="158" t="s">
        <v>62</v>
      </c>
      <c r="B202" s="157">
        <f>SUM(B203:B205)</f>
        <v>527.96688998572245</v>
      </c>
      <c r="C202" s="157">
        <f t="shared" ref="C202:Q202" si="31">SUM(C203:C205)</f>
        <v>483.49493383290229</v>
      </c>
      <c r="D202" s="157">
        <f t="shared" si="31"/>
        <v>473.09986584768023</v>
      </c>
      <c r="E202" s="157">
        <f t="shared" si="31"/>
        <v>453.58541371003412</v>
      </c>
      <c r="F202" s="157">
        <f t="shared" si="31"/>
        <v>462.10845187992766</v>
      </c>
      <c r="G202" s="157">
        <f t="shared" si="31"/>
        <v>442.7295838905481</v>
      </c>
      <c r="H202" s="157">
        <f t="shared" si="31"/>
        <v>404.221721284328</v>
      </c>
      <c r="I202" s="157">
        <f t="shared" si="31"/>
        <v>419.00965321067741</v>
      </c>
      <c r="J202" s="157">
        <f t="shared" si="31"/>
        <v>409.49676274980402</v>
      </c>
      <c r="K202" s="157">
        <f t="shared" si="31"/>
        <v>434.76770078708864</v>
      </c>
      <c r="L202" s="157">
        <f t="shared" si="31"/>
        <v>476.89434490986372</v>
      </c>
      <c r="M202" s="157">
        <f t="shared" si="31"/>
        <v>430.58957079294009</v>
      </c>
      <c r="N202" s="157">
        <f t="shared" si="31"/>
        <v>464.54762436310199</v>
      </c>
      <c r="O202" s="157">
        <f t="shared" si="31"/>
        <v>473.47911388505935</v>
      </c>
      <c r="P202" s="157">
        <f t="shared" si="31"/>
        <v>414.3260173463849</v>
      </c>
      <c r="Q202" s="157">
        <f t="shared" si="31"/>
        <v>418.61595649008291</v>
      </c>
    </row>
    <row r="203" spans="1:17" ht="12" customHeight="1" x14ac:dyDescent="0.25">
      <c r="A203" s="23" t="s">
        <v>55</v>
      </c>
      <c r="B203" s="156">
        <f>RES_hhdet_emi!B$101</f>
        <v>0</v>
      </c>
      <c r="C203" s="156">
        <f>RES_hhdet_emi!C$101</f>
        <v>0</v>
      </c>
      <c r="D203" s="156">
        <f>RES_hhdet_emi!D$101</f>
        <v>0</v>
      </c>
      <c r="E203" s="156">
        <f>RES_hhdet_emi!E$101</f>
        <v>0</v>
      </c>
      <c r="F203" s="156">
        <f>RES_hhdet_emi!F$101</f>
        <v>0</v>
      </c>
      <c r="G203" s="156">
        <f>RES_hhdet_emi!G$101</f>
        <v>0</v>
      </c>
      <c r="H203" s="156">
        <f>RES_hhdet_emi!H$101</f>
        <v>0</v>
      </c>
      <c r="I203" s="156">
        <f>RES_hhdet_emi!I$101</f>
        <v>0</v>
      </c>
      <c r="J203" s="156">
        <f>RES_hhdet_emi!J$101</f>
        <v>0</v>
      </c>
      <c r="K203" s="156">
        <f>RES_hhdet_emi!K$101</f>
        <v>0</v>
      </c>
      <c r="L203" s="156">
        <f>RES_hhdet_emi!L$101</f>
        <v>0</v>
      </c>
      <c r="M203" s="156">
        <f>RES_hhdet_emi!M$101</f>
        <v>0</v>
      </c>
      <c r="N203" s="156">
        <f>RES_hhdet_emi!N$101</f>
        <v>0</v>
      </c>
      <c r="O203" s="156">
        <f>RES_hhdet_emi!O$101</f>
        <v>0</v>
      </c>
      <c r="P203" s="156">
        <f>RES_hhdet_emi!P$101</f>
        <v>0</v>
      </c>
      <c r="Q203" s="156">
        <f>RES_hhdet_emi!Q$101</f>
        <v>0</v>
      </c>
    </row>
    <row r="204" spans="1:17" ht="12" customHeight="1" x14ac:dyDescent="0.25">
      <c r="A204" s="23" t="s">
        <v>57</v>
      </c>
      <c r="B204" s="156">
        <f>RES_hhdet_emi!B$102</f>
        <v>527.96688998572245</v>
      </c>
      <c r="C204" s="156">
        <f>RES_hhdet_emi!C$102</f>
        <v>483.49493383290229</v>
      </c>
      <c r="D204" s="156">
        <f>RES_hhdet_emi!D$102</f>
        <v>473.09986584768023</v>
      </c>
      <c r="E204" s="156">
        <f>RES_hhdet_emi!E$102</f>
        <v>453.58541371003412</v>
      </c>
      <c r="F204" s="156">
        <f>RES_hhdet_emi!F$102</f>
        <v>462.10845187992766</v>
      </c>
      <c r="G204" s="156">
        <f>RES_hhdet_emi!G$102</f>
        <v>442.7295838905481</v>
      </c>
      <c r="H204" s="156">
        <f>RES_hhdet_emi!H$102</f>
        <v>404.221721284328</v>
      </c>
      <c r="I204" s="156">
        <f>RES_hhdet_emi!I$102</f>
        <v>419.00965321067741</v>
      </c>
      <c r="J204" s="156">
        <f>RES_hhdet_emi!J$102</f>
        <v>409.49676274980402</v>
      </c>
      <c r="K204" s="156">
        <f>RES_hhdet_emi!K$102</f>
        <v>434.76770078708864</v>
      </c>
      <c r="L204" s="156">
        <f>RES_hhdet_emi!L$102</f>
        <v>476.89434490986372</v>
      </c>
      <c r="M204" s="156">
        <f>RES_hhdet_emi!M$102</f>
        <v>430.58957079294009</v>
      </c>
      <c r="N204" s="156">
        <f>RES_hhdet_emi!N$102</f>
        <v>464.54762436310199</v>
      </c>
      <c r="O204" s="156">
        <f>RES_hhdet_emi!O$102</f>
        <v>473.47911388505935</v>
      </c>
      <c r="P204" s="156">
        <f>RES_hhdet_emi!P$102</f>
        <v>414.3260173463849</v>
      </c>
      <c r="Q204" s="156">
        <f>RES_hhdet_emi!Q$102</f>
        <v>418.61595649008291</v>
      </c>
    </row>
    <row r="205" spans="1:17" ht="12" customHeight="1" x14ac:dyDescent="0.25">
      <c r="A205" s="29" t="s">
        <v>140</v>
      </c>
      <c r="B205" s="57">
        <f>RES_hhdet_emi!B$103</f>
        <v>0</v>
      </c>
      <c r="C205" s="57">
        <f>RES_hhdet_emi!C$103</f>
        <v>0</v>
      </c>
      <c r="D205" s="57">
        <f>RES_hhdet_emi!D$103</f>
        <v>0</v>
      </c>
      <c r="E205" s="57">
        <f>RES_hhdet_emi!E$103</f>
        <v>0</v>
      </c>
      <c r="F205" s="57">
        <f>RES_hhdet_emi!F$103</f>
        <v>0</v>
      </c>
      <c r="G205" s="57">
        <f>RES_hhdet_emi!G$103</f>
        <v>0</v>
      </c>
      <c r="H205" s="57">
        <f>RES_hhdet_emi!H$103</f>
        <v>0</v>
      </c>
      <c r="I205" s="57">
        <f>RES_hhdet_emi!I$103</f>
        <v>0</v>
      </c>
      <c r="J205" s="57">
        <f>RES_hhdet_emi!J$103</f>
        <v>0</v>
      </c>
      <c r="K205" s="57">
        <f>RES_hhdet_emi!K$103</f>
        <v>0</v>
      </c>
      <c r="L205" s="57">
        <f>RES_hhdet_emi!L$103</f>
        <v>0</v>
      </c>
      <c r="M205" s="57">
        <f>RES_hhdet_emi!M$103</f>
        <v>0</v>
      </c>
      <c r="N205" s="57">
        <f>RES_hhdet_emi!N$103</f>
        <v>0</v>
      </c>
      <c r="O205" s="57">
        <f>RES_hhdet_emi!O$103</f>
        <v>0</v>
      </c>
      <c r="P205" s="57">
        <f>RES_hhdet_emi!P$103</f>
        <v>0</v>
      </c>
      <c r="Q205" s="57">
        <f>RES_hhdet_emi!Q$103</f>
        <v>0</v>
      </c>
    </row>
    <row r="207" spans="1:17" ht="12" customHeight="1" x14ac:dyDescent="0.25">
      <c r="A207" s="152" t="s">
        <v>198</v>
      </c>
      <c r="B207" s="168">
        <f>IF(B111=0,0,B111/0.086*1000000/B$5)</f>
        <v>19253.504954720862</v>
      </c>
      <c r="C207" s="168">
        <f t="shared" ref="C207:Q207" si="32">IF(C111=0,0,C111/0.086*1000000/C$5)</f>
        <v>20284.74091889531</v>
      </c>
      <c r="D207" s="168">
        <f t="shared" si="32"/>
        <v>18924.813637212668</v>
      </c>
      <c r="E207" s="168">
        <f t="shared" si="32"/>
        <v>20190.156911210361</v>
      </c>
      <c r="F207" s="168">
        <f t="shared" si="32"/>
        <v>20345.576044581587</v>
      </c>
      <c r="G207" s="168">
        <f t="shared" si="32"/>
        <v>19808.694134635869</v>
      </c>
      <c r="H207" s="168">
        <f t="shared" si="32"/>
        <v>18901.6433478541</v>
      </c>
      <c r="I207" s="168">
        <f t="shared" si="32"/>
        <v>16993.707128785394</v>
      </c>
      <c r="J207" s="168">
        <f t="shared" si="32"/>
        <v>18005.148846195403</v>
      </c>
      <c r="K207" s="168">
        <f t="shared" si="32"/>
        <v>17430.823597138606</v>
      </c>
      <c r="L207" s="168">
        <f t="shared" si="32"/>
        <v>17680.152206851002</v>
      </c>
      <c r="M207" s="168">
        <f t="shared" si="32"/>
        <v>14194.063623749433</v>
      </c>
      <c r="N207" s="168">
        <f t="shared" si="32"/>
        <v>15682.142870470239</v>
      </c>
      <c r="O207" s="168">
        <f t="shared" si="32"/>
        <v>16305.128697671993</v>
      </c>
      <c r="P207" s="168">
        <f t="shared" si="32"/>
        <v>13132.984494641181</v>
      </c>
      <c r="Q207" s="168">
        <f t="shared" si="32"/>
        <v>13617.704517560664</v>
      </c>
    </row>
    <row r="208" spans="1:17" ht="12" customHeight="1" x14ac:dyDescent="0.25">
      <c r="A208" s="158" t="s">
        <v>65</v>
      </c>
      <c r="B208" s="157">
        <f>SUM(B209:B210)</f>
        <v>15436.380608123844</v>
      </c>
      <c r="C208" s="157">
        <f t="shared" ref="C208:Q208" si="33">SUM(C209:C210)</f>
        <v>16445.601874708296</v>
      </c>
      <c r="D208" s="157">
        <f t="shared" si="33"/>
        <v>15112.967519254704</v>
      </c>
      <c r="E208" s="157">
        <f t="shared" si="33"/>
        <v>16306.999910596787</v>
      </c>
      <c r="F208" s="157">
        <f t="shared" si="33"/>
        <v>16449.597909258817</v>
      </c>
      <c r="G208" s="157">
        <f t="shared" si="33"/>
        <v>16036.427030289744</v>
      </c>
      <c r="H208" s="157">
        <f t="shared" si="33"/>
        <v>15132.423466546968</v>
      </c>
      <c r="I208" s="157">
        <f t="shared" si="33"/>
        <v>13261.914843543907</v>
      </c>
      <c r="J208" s="157">
        <f t="shared" si="33"/>
        <v>14248.827518414228</v>
      </c>
      <c r="K208" s="157">
        <f t="shared" si="33"/>
        <v>13753.909618846932</v>
      </c>
      <c r="L208" s="157">
        <f t="shared" si="33"/>
        <v>13775.539489118801</v>
      </c>
      <c r="M208" s="157">
        <f t="shared" si="33"/>
        <v>10784.665391701321</v>
      </c>
      <c r="N208" s="157">
        <f t="shared" si="33"/>
        <v>11656.403513056621</v>
      </c>
      <c r="O208" s="157">
        <f t="shared" si="33"/>
        <v>12153.371135839157</v>
      </c>
      <c r="P208" s="157">
        <f t="shared" si="33"/>
        <v>9379.5686382753502</v>
      </c>
      <c r="Q208" s="157">
        <f t="shared" si="33"/>
        <v>9782.0377833433595</v>
      </c>
    </row>
    <row r="209" spans="1:17" ht="12" customHeight="1" x14ac:dyDescent="0.25">
      <c r="A209" s="23" t="s">
        <v>157</v>
      </c>
      <c r="B209" s="156">
        <f>IF(B113=0,0,B113/0.086*1000000/B$7)</f>
        <v>15376.829773258451</v>
      </c>
      <c r="C209" s="156">
        <f t="shared" ref="C209:Q210" si="34">IF(C113=0,0,C113/0.086*1000000/C$7)</f>
        <v>16378.840889583435</v>
      </c>
      <c r="D209" s="156">
        <f t="shared" si="34"/>
        <v>15045.759788121335</v>
      </c>
      <c r="E209" s="156">
        <f t="shared" si="34"/>
        <v>16210.636932014522</v>
      </c>
      <c r="F209" s="156">
        <f t="shared" si="34"/>
        <v>16359.540572813685</v>
      </c>
      <c r="G209" s="156">
        <f t="shared" si="34"/>
        <v>15980.483239656833</v>
      </c>
      <c r="H209" s="156">
        <f t="shared" si="34"/>
        <v>15065.813406045037</v>
      </c>
      <c r="I209" s="156">
        <f t="shared" si="34"/>
        <v>13202.228014996343</v>
      </c>
      <c r="J209" s="156">
        <f t="shared" si="34"/>
        <v>14164.324493926248</v>
      </c>
      <c r="K209" s="156">
        <f t="shared" si="34"/>
        <v>13694.216242483999</v>
      </c>
      <c r="L209" s="156">
        <f t="shared" si="34"/>
        <v>13661.39736016023</v>
      </c>
      <c r="M209" s="156">
        <f t="shared" si="34"/>
        <v>10740.526916543611</v>
      </c>
      <c r="N209" s="156">
        <f t="shared" si="34"/>
        <v>11543.084792172398</v>
      </c>
      <c r="O209" s="156">
        <f t="shared" si="34"/>
        <v>11998.743470606119</v>
      </c>
      <c r="P209" s="156">
        <f t="shared" si="34"/>
        <v>9315.8946199719176</v>
      </c>
      <c r="Q209" s="156">
        <f t="shared" si="34"/>
        <v>9687.3034224902694</v>
      </c>
    </row>
    <row r="210" spans="1:17" ht="12" customHeight="1" x14ac:dyDescent="0.25">
      <c r="A210" s="23" t="s">
        <v>60</v>
      </c>
      <c r="B210" s="156">
        <f>IF(B114=0,0,B114/0.086*1000000/B$7)</f>
        <v>59.550834865392268</v>
      </c>
      <c r="C210" s="156">
        <f t="shared" si="34"/>
        <v>66.760985124861236</v>
      </c>
      <c r="D210" s="156">
        <f t="shared" si="34"/>
        <v>67.207731133368583</v>
      </c>
      <c r="E210" s="156">
        <f t="shared" si="34"/>
        <v>96.362978582265313</v>
      </c>
      <c r="F210" s="156">
        <f t="shared" si="34"/>
        <v>90.057336445132549</v>
      </c>
      <c r="G210" s="156">
        <f t="shared" si="34"/>
        <v>55.943790632910627</v>
      </c>
      <c r="H210" s="156">
        <f t="shared" si="34"/>
        <v>66.61006050193069</v>
      </c>
      <c r="I210" s="156">
        <f t="shared" si="34"/>
        <v>59.686828547564545</v>
      </c>
      <c r="J210" s="156">
        <f t="shared" si="34"/>
        <v>84.50302448797909</v>
      </c>
      <c r="K210" s="156">
        <f t="shared" si="34"/>
        <v>59.693376362933876</v>
      </c>
      <c r="L210" s="156">
        <f t="shared" si="34"/>
        <v>114.14212895857032</v>
      </c>
      <c r="M210" s="156">
        <f t="shared" si="34"/>
        <v>44.138475157709941</v>
      </c>
      <c r="N210" s="156">
        <f t="shared" si="34"/>
        <v>113.31872088422274</v>
      </c>
      <c r="O210" s="156">
        <f t="shared" si="34"/>
        <v>154.62766523303776</v>
      </c>
      <c r="P210" s="156">
        <f t="shared" si="34"/>
        <v>63.674018303431779</v>
      </c>
      <c r="Q210" s="156">
        <f t="shared" si="34"/>
        <v>94.734360853089882</v>
      </c>
    </row>
    <row r="211" spans="1:17" ht="12" customHeight="1" x14ac:dyDescent="0.25">
      <c r="A211" s="158" t="s">
        <v>112</v>
      </c>
      <c r="B211" s="157">
        <f>B212</f>
        <v>13.930541018630949</v>
      </c>
      <c r="C211" s="157">
        <f t="shared" ref="C211:Q211" si="35">C212</f>
        <v>14.089368952965241</v>
      </c>
      <c r="D211" s="157">
        <f t="shared" si="35"/>
        <v>14.55331285229806</v>
      </c>
      <c r="E211" s="157">
        <f t="shared" si="35"/>
        <v>14.458553351011117</v>
      </c>
      <c r="F211" s="157">
        <f t="shared" si="35"/>
        <v>14.554401319200247</v>
      </c>
      <c r="G211" s="157">
        <f t="shared" si="35"/>
        <v>15.042626823721093</v>
      </c>
      <c r="H211" s="157">
        <f t="shared" si="35"/>
        <v>15.128665476981013</v>
      </c>
      <c r="I211" s="157">
        <f t="shared" si="35"/>
        <v>15.055257262694996</v>
      </c>
      <c r="J211" s="157">
        <f t="shared" si="35"/>
        <v>14.865399282156922</v>
      </c>
      <c r="K211" s="157">
        <f t="shared" si="35"/>
        <v>15.068346205979102</v>
      </c>
      <c r="L211" s="157">
        <f t="shared" si="35"/>
        <v>14.826201242436241</v>
      </c>
      <c r="M211" s="157">
        <f t="shared" si="35"/>
        <v>14.473074335504036</v>
      </c>
      <c r="N211" s="157">
        <f t="shared" si="35"/>
        <v>14.574017756782919</v>
      </c>
      <c r="O211" s="157">
        <f t="shared" si="35"/>
        <v>15.558383339020322</v>
      </c>
      <c r="P211" s="157">
        <f t="shared" si="35"/>
        <v>15.395969630434639</v>
      </c>
      <c r="Q211" s="157">
        <f t="shared" si="35"/>
        <v>16.021665758893089</v>
      </c>
    </row>
    <row r="212" spans="1:17" ht="12" customHeight="1" x14ac:dyDescent="0.25">
      <c r="A212" s="23" t="s">
        <v>60</v>
      </c>
      <c r="B212" s="156">
        <f t="shared" ref="B212:Q226" si="36">IF(B116=0,0,B116/0.086*1000000/B$5)</f>
        <v>13.930541018630949</v>
      </c>
      <c r="C212" s="156">
        <f t="shared" si="36"/>
        <v>14.089368952965241</v>
      </c>
      <c r="D212" s="156">
        <f t="shared" si="36"/>
        <v>14.55331285229806</v>
      </c>
      <c r="E212" s="156">
        <f t="shared" si="36"/>
        <v>14.458553351011117</v>
      </c>
      <c r="F212" s="156">
        <f t="shared" si="36"/>
        <v>14.554401319200247</v>
      </c>
      <c r="G212" s="156">
        <f t="shared" si="36"/>
        <v>15.042626823721093</v>
      </c>
      <c r="H212" s="156">
        <f t="shared" si="36"/>
        <v>15.128665476981013</v>
      </c>
      <c r="I212" s="156">
        <f t="shared" si="36"/>
        <v>15.055257262694996</v>
      </c>
      <c r="J212" s="156">
        <f t="shared" si="36"/>
        <v>14.865399282156922</v>
      </c>
      <c r="K212" s="156">
        <f t="shared" si="36"/>
        <v>15.068346205979102</v>
      </c>
      <c r="L212" s="156">
        <f t="shared" si="36"/>
        <v>14.826201242436241</v>
      </c>
      <c r="M212" s="156">
        <f t="shared" si="36"/>
        <v>14.473074335504036</v>
      </c>
      <c r="N212" s="156">
        <f t="shared" si="36"/>
        <v>14.574017756782919</v>
      </c>
      <c r="O212" s="156">
        <f t="shared" si="36"/>
        <v>15.558383339020322</v>
      </c>
      <c r="P212" s="156">
        <f t="shared" si="36"/>
        <v>15.395969630434639</v>
      </c>
      <c r="Q212" s="156">
        <f t="shared" si="36"/>
        <v>16.021665758893089</v>
      </c>
    </row>
    <row r="213" spans="1:17" ht="12" customHeight="1" x14ac:dyDescent="0.25">
      <c r="A213" s="158" t="s">
        <v>63</v>
      </c>
      <c r="B213" s="157">
        <f t="shared" si="36"/>
        <v>2581.4163641434357</v>
      </c>
      <c r="C213" s="157">
        <f t="shared" si="36"/>
        <v>2613.7968189455082</v>
      </c>
      <c r="D213" s="157">
        <f t="shared" si="36"/>
        <v>2584.0197683925412</v>
      </c>
      <c r="E213" s="157">
        <f t="shared" si="36"/>
        <v>2624.110749875555</v>
      </c>
      <c r="F213" s="157">
        <f t="shared" si="36"/>
        <v>2640.4327716757361</v>
      </c>
      <c r="G213" s="157">
        <f t="shared" si="36"/>
        <v>2566.7555096504771</v>
      </c>
      <c r="H213" s="157">
        <f t="shared" si="36"/>
        <v>2553.3109826968653</v>
      </c>
      <c r="I213" s="157">
        <f t="shared" si="36"/>
        <v>2531.4804591959846</v>
      </c>
      <c r="J213" s="157">
        <f t="shared" si="36"/>
        <v>2516.5821115694844</v>
      </c>
      <c r="K213" s="157">
        <f t="shared" si="36"/>
        <v>2463.3633821270782</v>
      </c>
      <c r="L213" s="157">
        <f t="shared" si="36"/>
        <v>2611.0509811198772</v>
      </c>
      <c r="M213" s="157">
        <f t="shared" si="36"/>
        <v>2267.4689526366524</v>
      </c>
      <c r="N213" s="157">
        <f t="shared" si="36"/>
        <v>2728.2725684362022</v>
      </c>
      <c r="O213" s="157">
        <f t="shared" si="36"/>
        <v>2779.3835968556064</v>
      </c>
      <c r="P213" s="157">
        <f t="shared" si="36"/>
        <v>2554.433139286919</v>
      </c>
      <c r="Q213" s="157">
        <f t="shared" si="36"/>
        <v>2588.6234327275502</v>
      </c>
    </row>
    <row r="214" spans="1:17" ht="12" customHeight="1" x14ac:dyDescent="0.25">
      <c r="A214" s="167" t="s">
        <v>156</v>
      </c>
      <c r="B214" s="132">
        <f>IF(B118=0,0,B118/0.086*1000000/B$11)</f>
        <v>3080.4506956654736</v>
      </c>
      <c r="C214" s="132">
        <f t="shared" ref="C214:Q214" si="37">IF(C118=0,0,C118/0.086*1000000/C$11)</f>
        <v>3072.2028437055455</v>
      </c>
      <c r="D214" s="132">
        <f t="shared" si="37"/>
        <v>3018.8281864360038</v>
      </c>
      <c r="E214" s="132">
        <f t="shared" si="37"/>
        <v>3014.4246598250238</v>
      </c>
      <c r="F214" s="132">
        <f t="shared" si="37"/>
        <v>3014.5598461640079</v>
      </c>
      <c r="G214" s="132">
        <f t="shared" si="37"/>
        <v>2979.6367388587842</v>
      </c>
      <c r="H214" s="132">
        <f t="shared" si="37"/>
        <v>2938.6051735480883</v>
      </c>
      <c r="I214" s="132">
        <f t="shared" si="37"/>
        <v>2910.7988510170194</v>
      </c>
      <c r="J214" s="132">
        <f t="shared" si="37"/>
        <v>2890.4375294512352</v>
      </c>
      <c r="K214" s="132">
        <f t="shared" si="37"/>
        <v>2884.0958368686188</v>
      </c>
      <c r="L214" s="132">
        <f t="shared" si="37"/>
        <v>2872.2659991939986</v>
      </c>
      <c r="M214" s="132">
        <f t="shared" si="37"/>
        <v>2616.2915092945395</v>
      </c>
      <c r="N214" s="132">
        <f t="shared" si="37"/>
        <v>2977.815315214882</v>
      </c>
      <c r="O214" s="132">
        <f t="shared" si="37"/>
        <v>2955.1872933653572</v>
      </c>
      <c r="P214" s="132">
        <f t="shared" si="37"/>
        <v>2893.7258349665822</v>
      </c>
      <c r="Q214" s="132">
        <f t="shared" si="37"/>
        <v>2851.9827449806826</v>
      </c>
    </row>
    <row r="215" spans="1:17" ht="12" customHeight="1" x14ac:dyDescent="0.25">
      <c r="A215" s="167" t="s">
        <v>155</v>
      </c>
      <c r="B215" s="132">
        <f>IF(B119=0,0,B119/0.086*1000000/B$12)</f>
        <v>2478.5670903890127</v>
      </c>
      <c r="C215" s="132">
        <f t="shared" ref="C215:Q215" si="38">IF(C119=0,0,C119/0.086*1000000/C$12)</f>
        <v>2495.6361061184557</v>
      </c>
      <c r="D215" s="132">
        <f t="shared" si="38"/>
        <v>2456.053883183793</v>
      </c>
      <c r="E215" s="132">
        <f t="shared" si="38"/>
        <v>2456.2658064769398</v>
      </c>
      <c r="F215" s="132">
        <f t="shared" si="38"/>
        <v>2460.1750241204054</v>
      </c>
      <c r="G215" s="132">
        <f t="shared" si="38"/>
        <v>2434.9441263114927</v>
      </c>
      <c r="H215" s="132">
        <f t="shared" si="38"/>
        <v>2405.6576453359271</v>
      </c>
      <c r="I215" s="132">
        <f t="shared" si="38"/>
        <v>2386.7330330637647</v>
      </c>
      <c r="J215" s="132">
        <f t="shared" si="38"/>
        <v>2374.51259860755</v>
      </c>
      <c r="K215" s="132">
        <f t="shared" si="38"/>
        <v>2372.9723069861038</v>
      </c>
      <c r="L215" s="132">
        <f t="shared" si="38"/>
        <v>2367.3092260403396</v>
      </c>
      <c r="M215" s="132">
        <f t="shared" si="38"/>
        <v>2157.0090424735986</v>
      </c>
      <c r="N215" s="132">
        <f t="shared" si="38"/>
        <v>2486.5190636388552</v>
      </c>
      <c r="O215" s="132">
        <f t="shared" si="38"/>
        <v>2439.9337615230775</v>
      </c>
      <c r="P215" s="132">
        <f t="shared" si="38"/>
        <v>2391.2079622880533</v>
      </c>
      <c r="Q215" s="132">
        <f t="shared" si="38"/>
        <v>2358.8941200639897</v>
      </c>
    </row>
    <row r="216" spans="1:17" ht="12" customHeight="1" x14ac:dyDescent="0.25">
      <c r="A216" s="166" t="s">
        <v>55</v>
      </c>
      <c r="B216" s="165">
        <f t="shared" ref="B216:Q217" si="39">IF(B120=0,0,B120/0.086*1000000/B$12)</f>
        <v>1965.3275438345797</v>
      </c>
      <c r="C216" s="165">
        <f t="shared" si="39"/>
        <v>1996.9318484086361</v>
      </c>
      <c r="D216" s="165">
        <f t="shared" si="39"/>
        <v>1962.2383211833571</v>
      </c>
      <c r="E216" s="165">
        <f t="shared" si="39"/>
        <v>1959.3760288862245</v>
      </c>
      <c r="F216" s="165">
        <f t="shared" si="39"/>
        <v>1959.4639000065556</v>
      </c>
      <c r="G216" s="165">
        <f t="shared" si="39"/>
        <v>1936.7638802582323</v>
      </c>
      <c r="H216" s="165">
        <f t="shared" si="39"/>
        <v>1910.0933628062198</v>
      </c>
      <c r="I216" s="165">
        <f t="shared" si="39"/>
        <v>1892.019253161083</v>
      </c>
      <c r="J216" s="165">
        <f t="shared" si="39"/>
        <v>1878.7843941433571</v>
      </c>
      <c r="K216" s="165">
        <f t="shared" si="39"/>
        <v>1874.6622939645958</v>
      </c>
      <c r="L216" s="165">
        <f t="shared" si="39"/>
        <v>1866.9728994761174</v>
      </c>
      <c r="M216" s="165">
        <f t="shared" si="39"/>
        <v>1700.5894810414788</v>
      </c>
      <c r="N216" s="165">
        <f t="shared" si="39"/>
        <v>1995.1362611939981</v>
      </c>
      <c r="O216" s="165">
        <f t="shared" si="39"/>
        <v>1920.871740687503</v>
      </c>
      <c r="P216" s="165">
        <f t="shared" si="39"/>
        <v>1880.921792728303</v>
      </c>
      <c r="Q216" s="165">
        <f t="shared" si="39"/>
        <v>1853.7887842374664</v>
      </c>
    </row>
    <row r="217" spans="1:17" ht="12" customHeight="1" x14ac:dyDescent="0.25">
      <c r="A217" s="147" t="s">
        <v>59</v>
      </c>
      <c r="B217" s="164">
        <f t="shared" si="39"/>
        <v>513.23954655443333</v>
      </c>
      <c r="C217" s="164">
        <f t="shared" si="39"/>
        <v>498.70425770981967</v>
      </c>
      <c r="D217" s="164">
        <f t="shared" si="39"/>
        <v>493.8155620004357</v>
      </c>
      <c r="E217" s="164">
        <f t="shared" si="39"/>
        <v>496.88977759071582</v>
      </c>
      <c r="F217" s="164">
        <f t="shared" si="39"/>
        <v>500.71112411384968</v>
      </c>
      <c r="G217" s="164">
        <f t="shared" si="39"/>
        <v>498.18024605326059</v>
      </c>
      <c r="H217" s="164">
        <f t="shared" si="39"/>
        <v>495.56428252970744</v>
      </c>
      <c r="I217" s="164">
        <f t="shared" si="39"/>
        <v>494.71377990268155</v>
      </c>
      <c r="J217" s="164">
        <f t="shared" si="39"/>
        <v>495.72820446419274</v>
      </c>
      <c r="K217" s="164">
        <f t="shared" si="39"/>
        <v>498.31001302150753</v>
      </c>
      <c r="L217" s="164">
        <f t="shared" si="39"/>
        <v>500.33632656422174</v>
      </c>
      <c r="M217" s="164">
        <f t="shared" si="39"/>
        <v>456.41956143211956</v>
      </c>
      <c r="N217" s="164">
        <f t="shared" si="39"/>
        <v>491.38280244485696</v>
      </c>
      <c r="O217" s="164">
        <f t="shared" si="39"/>
        <v>519.06202083557434</v>
      </c>
      <c r="P217" s="164">
        <f t="shared" si="39"/>
        <v>510.28616955974974</v>
      </c>
      <c r="Q217" s="164">
        <f t="shared" si="39"/>
        <v>505.105335826523</v>
      </c>
    </row>
    <row r="218" spans="1:17" ht="12" customHeight="1" x14ac:dyDescent="0.25">
      <c r="A218" s="163" t="s">
        <v>144</v>
      </c>
      <c r="B218" s="162">
        <f>IF(B122=0,0,B122/0.086*1000000/B$13)</f>
        <v>2567.0419373167597</v>
      </c>
      <c r="C218" s="162">
        <f t="shared" ref="C218:Q218" si="40">IF(C122=0,0,C122/0.086*1000000/C$13)</f>
        <v>2560.1711408670899</v>
      </c>
      <c r="D218" s="162">
        <f t="shared" si="40"/>
        <v>2515.6906253599259</v>
      </c>
      <c r="E218" s="162">
        <f t="shared" si="40"/>
        <v>2512.0203289340616</v>
      </c>
      <c r="F218" s="162">
        <f t="shared" si="40"/>
        <v>2512.1331369319264</v>
      </c>
      <c r="G218" s="162">
        <f t="shared" si="40"/>
        <v>2483.031156031107</v>
      </c>
      <c r="H218" s="162">
        <f t="shared" si="40"/>
        <v>2448.837715057758</v>
      </c>
      <c r="I218" s="162">
        <f t="shared" si="40"/>
        <v>2425.6644672504394</v>
      </c>
      <c r="J218" s="162">
        <f t="shared" si="40"/>
        <v>2408.6973839969141</v>
      </c>
      <c r="K218" s="162">
        <f t="shared" si="40"/>
        <v>2403.4134954690921</v>
      </c>
      <c r="L218" s="162">
        <f t="shared" si="40"/>
        <v>2393.5549232152907</v>
      </c>
      <c r="M218" s="162">
        <f t="shared" si="40"/>
        <v>2182.2227327812079</v>
      </c>
      <c r="N218" s="162">
        <f t="shared" si="40"/>
        <v>2487.5284922614137</v>
      </c>
      <c r="O218" s="162">
        <f t="shared" si="40"/>
        <v>2472.2566632375192</v>
      </c>
      <c r="P218" s="162">
        <f t="shared" si="40"/>
        <v>2424.3459164764608</v>
      </c>
      <c r="Q218" s="162">
        <f t="shared" si="40"/>
        <v>2392.6602272640648</v>
      </c>
    </row>
    <row r="219" spans="1:17" ht="12" customHeight="1" x14ac:dyDescent="0.25">
      <c r="A219" s="161" t="s">
        <v>143</v>
      </c>
      <c r="B219" s="160">
        <f>IF(B123=0,0,B123/0.086*1000000/B$14)</f>
        <v>2151.0123025625444</v>
      </c>
      <c r="C219" s="160">
        <f t="shared" ref="C219:Q219" si="41">IF(C123=0,0,C123/0.086*1000000/C$14)</f>
        <v>2162.8154992734521</v>
      </c>
      <c r="D219" s="160">
        <f t="shared" si="41"/>
        <v>2129.0144684843326</v>
      </c>
      <c r="E219" s="160">
        <f t="shared" si="41"/>
        <v>2129.7029913978049</v>
      </c>
      <c r="F219" s="160">
        <f t="shared" si="41"/>
        <v>2133.5976631195654</v>
      </c>
      <c r="G219" s="160">
        <f t="shared" si="41"/>
        <v>2112.1504974734739</v>
      </c>
      <c r="H219" s="160">
        <f t="shared" si="41"/>
        <v>2087.3087973172283</v>
      </c>
      <c r="I219" s="160">
        <f t="shared" si="41"/>
        <v>2071.3956836154744</v>
      </c>
      <c r="J219" s="160">
        <f t="shared" si="41"/>
        <v>2061.3815040622362</v>
      </c>
      <c r="K219" s="160">
        <f t="shared" si="41"/>
        <v>2060.5287850764112</v>
      </c>
      <c r="L219" s="160">
        <f t="shared" si="41"/>
        <v>2056.147026654186</v>
      </c>
      <c r="M219" s="160">
        <f t="shared" si="41"/>
        <v>1874.8643377399264</v>
      </c>
      <c r="N219" s="160">
        <f t="shared" si="41"/>
        <v>2158.0268922600239</v>
      </c>
      <c r="O219" s="160">
        <f t="shared" si="41"/>
        <v>2126.0288519399815</v>
      </c>
      <c r="P219" s="160">
        <f t="shared" si="41"/>
        <v>2086.1110152694687</v>
      </c>
      <c r="Q219" s="160">
        <f t="shared" si="41"/>
        <v>2060.3344835481921</v>
      </c>
    </row>
    <row r="220" spans="1:17" ht="12" customHeight="1" x14ac:dyDescent="0.25">
      <c r="A220" s="148" t="s">
        <v>57</v>
      </c>
      <c r="B220" s="156">
        <f t="shared" ref="B220:Q221" si="42">IF(B124=0,0,B124/0.086*1000000/B$14)</f>
        <v>1637.7727560081109</v>
      </c>
      <c r="C220" s="156">
        <f t="shared" si="42"/>
        <v>1664.1112415636319</v>
      </c>
      <c r="D220" s="156">
        <f t="shared" si="42"/>
        <v>1635.198906483897</v>
      </c>
      <c r="E220" s="156">
        <f t="shared" si="42"/>
        <v>1632.8132138070887</v>
      </c>
      <c r="F220" s="156">
        <f t="shared" si="42"/>
        <v>1632.8865390057156</v>
      </c>
      <c r="G220" s="156">
        <f t="shared" si="42"/>
        <v>1613.9702514202133</v>
      </c>
      <c r="H220" s="156">
        <f t="shared" si="42"/>
        <v>1591.744514787521</v>
      </c>
      <c r="I220" s="156">
        <f t="shared" si="42"/>
        <v>1576.6819037127927</v>
      </c>
      <c r="J220" s="156">
        <f t="shared" si="42"/>
        <v>1565.6532995980433</v>
      </c>
      <c r="K220" s="156">
        <f t="shared" si="42"/>
        <v>1562.2187720549034</v>
      </c>
      <c r="L220" s="156">
        <f t="shared" si="42"/>
        <v>1555.8107000899643</v>
      </c>
      <c r="M220" s="156">
        <f t="shared" si="42"/>
        <v>1418.4447763078069</v>
      </c>
      <c r="N220" s="156">
        <f t="shared" si="42"/>
        <v>1666.6440898151675</v>
      </c>
      <c r="O220" s="156">
        <f t="shared" si="42"/>
        <v>1606.9668311044072</v>
      </c>
      <c r="P220" s="156">
        <f t="shared" si="42"/>
        <v>1575.8248457097188</v>
      </c>
      <c r="Q220" s="156">
        <f t="shared" si="42"/>
        <v>1555.2291477216686</v>
      </c>
    </row>
    <row r="221" spans="1:17" ht="12" customHeight="1" x14ac:dyDescent="0.25">
      <c r="A221" s="148" t="s">
        <v>59</v>
      </c>
      <c r="B221" s="156">
        <f t="shared" si="42"/>
        <v>513.23954655443333</v>
      </c>
      <c r="C221" s="156">
        <f t="shared" si="42"/>
        <v>498.70425770981979</v>
      </c>
      <c r="D221" s="156">
        <f t="shared" si="42"/>
        <v>493.81556200043531</v>
      </c>
      <c r="E221" s="156">
        <f t="shared" si="42"/>
        <v>496.88977759071599</v>
      </c>
      <c r="F221" s="156">
        <f t="shared" si="42"/>
        <v>500.71112411384985</v>
      </c>
      <c r="G221" s="156">
        <f t="shared" si="42"/>
        <v>498.18024605326048</v>
      </c>
      <c r="H221" s="156">
        <f t="shared" si="42"/>
        <v>495.56428252970699</v>
      </c>
      <c r="I221" s="156">
        <f t="shared" si="42"/>
        <v>494.71377990268172</v>
      </c>
      <c r="J221" s="156">
        <f t="shared" si="42"/>
        <v>495.72820446419308</v>
      </c>
      <c r="K221" s="156">
        <f t="shared" si="42"/>
        <v>498.31001302150753</v>
      </c>
      <c r="L221" s="156">
        <f t="shared" si="42"/>
        <v>500.33632656422168</v>
      </c>
      <c r="M221" s="156">
        <f t="shared" si="42"/>
        <v>456.41956143211956</v>
      </c>
      <c r="N221" s="156">
        <f t="shared" si="42"/>
        <v>491.38280244485691</v>
      </c>
      <c r="O221" s="156">
        <f t="shared" si="42"/>
        <v>519.06202083557457</v>
      </c>
      <c r="P221" s="156">
        <f t="shared" si="42"/>
        <v>510.28616955974974</v>
      </c>
      <c r="Q221" s="156">
        <f t="shared" si="42"/>
        <v>505.105335826523</v>
      </c>
    </row>
    <row r="222" spans="1:17" ht="12" customHeight="1" x14ac:dyDescent="0.25">
      <c r="A222" s="163" t="s">
        <v>142</v>
      </c>
      <c r="B222" s="162">
        <f>IF(B126=0,0,B126/0.086*1000000/B$15)</f>
        <v>2197.9444261956182</v>
      </c>
      <c r="C222" s="162">
        <f t="shared" ref="C222:Q222" si="43">IF(C126=0,0,C126/0.086*1000000/C$15)</f>
        <v>2243.5521284191259</v>
      </c>
      <c r="D222" s="162">
        <f t="shared" si="43"/>
        <v>2244.3559303359884</v>
      </c>
      <c r="E222" s="162">
        <f t="shared" si="43"/>
        <v>2319.0464291196213</v>
      </c>
      <c r="F222" s="162">
        <f t="shared" si="43"/>
        <v>2351.7200095306653</v>
      </c>
      <c r="G222" s="162">
        <f t="shared" si="43"/>
        <v>2163.5509408547787</v>
      </c>
      <c r="H222" s="162">
        <f t="shared" si="43"/>
        <v>2180.5231422461352</v>
      </c>
      <c r="I222" s="162">
        <f t="shared" si="43"/>
        <v>2179.0927318294957</v>
      </c>
      <c r="J222" s="162">
        <f t="shared" si="43"/>
        <v>2189.3769154825527</v>
      </c>
      <c r="K222" s="162">
        <f t="shared" si="43"/>
        <v>2035.2507406341385</v>
      </c>
      <c r="L222" s="162">
        <f t="shared" si="43"/>
        <v>2473.1837524466637</v>
      </c>
      <c r="M222" s="162">
        <f t="shared" si="43"/>
        <v>1943.8872935736565</v>
      </c>
      <c r="N222" s="162">
        <f t="shared" si="43"/>
        <v>2582.8619665614483</v>
      </c>
      <c r="O222" s="162">
        <f t="shared" si="43"/>
        <v>2734.8630396938588</v>
      </c>
      <c r="P222" s="162">
        <f t="shared" si="43"/>
        <v>2276.6228721561256</v>
      </c>
      <c r="Q222" s="162">
        <f t="shared" si="43"/>
        <v>2406.3557755751253</v>
      </c>
    </row>
    <row r="223" spans="1:17" ht="12" customHeight="1" x14ac:dyDescent="0.25">
      <c r="A223" s="161" t="s">
        <v>141</v>
      </c>
      <c r="B223" s="160">
        <f>IF(B127=0,0,B127/0.086*1000000/B$16)</f>
        <v>1915.5280904672466</v>
      </c>
      <c r="C223" s="160">
        <f t="shared" ref="C223:Q223" si="44">IF(C127=0,0,C127/0.086*1000000/C$16)</f>
        <v>1957.0131411822838</v>
      </c>
      <c r="D223" s="160">
        <f t="shared" si="44"/>
        <v>1952.6469167187895</v>
      </c>
      <c r="E223" s="160">
        <f t="shared" si="44"/>
        <v>2004.2699565184218</v>
      </c>
      <c r="F223" s="160">
        <f t="shared" si="44"/>
        <v>2029.3291303087376</v>
      </c>
      <c r="G223" s="160">
        <f t="shared" si="44"/>
        <v>1904.4883576088735</v>
      </c>
      <c r="H223" s="160">
        <f t="shared" si="44"/>
        <v>1912.9043249896772</v>
      </c>
      <c r="I223" s="160">
        <f t="shared" si="44"/>
        <v>1911.1240555918607</v>
      </c>
      <c r="J223" s="160">
        <f t="shared" si="44"/>
        <v>1918.8231995278941</v>
      </c>
      <c r="K223" s="160">
        <f t="shared" si="44"/>
        <v>1821.2229944336912</v>
      </c>
      <c r="L223" s="160">
        <f t="shared" si="44"/>
        <v>2107.905765654572</v>
      </c>
      <c r="M223" s="160">
        <f t="shared" si="44"/>
        <v>1719.9463022550103</v>
      </c>
      <c r="N223" s="160">
        <f t="shared" si="44"/>
        <v>2221.900320041043</v>
      </c>
      <c r="O223" s="160">
        <f t="shared" si="44"/>
        <v>2296.7229966366058</v>
      </c>
      <c r="P223" s="160">
        <f t="shared" si="44"/>
        <v>1990.0910364612525</v>
      </c>
      <c r="Q223" s="160">
        <f t="shared" si="44"/>
        <v>2069.2365899503766</v>
      </c>
    </row>
    <row r="224" spans="1:17" ht="12" customHeight="1" x14ac:dyDescent="0.25">
      <c r="A224" s="148" t="s">
        <v>60</v>
      </c>
      <c r="B224" s="156">
        <f t="shared" ref="B224:Q225" si="45">IF(B128=0,0,B128/0.086*1000000/B$16)</f>
        <v>1402.2885439128133</v>
      </c>
      <c r="C224" s="156">
        <f t="shared" si="45"/>
        <v>1458.308883472464</v>
      </c>
      <c r="D224" s="156">
        <f t="shared" si="45"/>
        <v>1458.8313547183539</v>
      </c>
      <c r="E224" s="156">
        <f t="shared" si="45"/>
        <v>1507.3801789277061</v>
      </c>
      <c r="F224" s="156">
        <f t="shared" si="45"/>
        <v>1528.6180061948883</v>
      </c>
      <c r="G224" s="156">
        <f t="shared" si="45"/>
        <v>1406.3081115556129</v>
      </c>
      <c r="H224" s="156">
        <f t="shared" si="45"/>
        <v>1417.3400424599699</v>
      </c>
      <c r="I224" s="156">
        <f t="shared" si="45"/>
        <v>1416.4102756891787</v>
      </c>
      <c r="J224" s="156">
        <f t="shared" si="45"/>
        <v>1423.0949950637016</v>
      </c>
      <c r="K224" s="156">
        <f t="shared" si="45"/>
        <v>1322.9129814121834</v>
      </c>
      <c r="L224" s="156">
        <f t="shared" si="45"/>
        <v>1607.56943909035</v>
      </c>
      <c r="M224" s="156">
        <f t="shared" si="45"/>
        <v>1263.5267408228908</v>
      </c>
      <c r="N224" s="156">
        <f t="shared" si="45"/>
        <v>1730.5175175961861</v>
      </c>
      <c r="O224" s="156">
        <f t="shared" si="45"/>
        <v>1777.6609758010313</v>
      </c>
      <c r="P224" s="156">
        <f t="shared" si="45"/>
        <v>1479.8048669015027</v>
      </c>
      <c r="Q224" s="156">
        <f t="shared" si="45"/>
        <v>1564.1312541238533</v>
      </c>
    </row>
    <row r="225" spans="1:17" ht="12" customHeight="1" x14ac:dyDescent="0.25">
      <c r="A225" s="148" t="s">
        <v>59</v>
      </c>
      <c r="B225" s="156">
        <f t="shared" si="45"/>
        <v>513.23954655443322</v>
      </c>
      <c r="C225" s="156">
        <f t="shared" si="45"/>
        <v>498.70425770981967</v>
      </c>
      <c r="D225" s="156">
        <f t="shared" si="45"/>
        <v>493.81556200043565</v>
      </c>
      <c r="E225" s="156">
        <f t="shared" si="45"/>
        <v>496.88977759071565</v>
      </c>
      <c r="F225" s="156">
        <f t="shared" si="45"/>
        <v>500.71112411384962</v>
      </c>
      <c r="G225" s="156">
        <f t="shared" si="45"/>
        <v>498.18024605326053</v>
      </c>
      <c r="H225" s="156">
        <f t="shared" si="45"/>
        <v>495.5642825297071</v>
      </c>
      <c r="I225" s="156">
        <f t="shared" si="45"/>
        <v>494.71377990268161</v>
      </c>
      <c r="J225" s="156">
        <f t="shared" si="45"/>
        <v>495.72820446419286</v>
      </c>
      <c r="K225" s="156">
        <f t="shared" si="45"/>
        <v>498.31001302150793</v>
      </c>
      <c r="L225" s="156">
        <f t="shared" si="45"/>
        <v>500.33632656422185</v>
      </c>
      <c r="M225" s="156">
        <f t="shared" si="45"/>
        <v>456.41956143211968</v>
      </c>
      <c r="N225" s="156">
        <f t="shared" si="45"/>
        <v>491.38280244485685</v>
      </c>
      <c r="O225" s="156">
        <f t="shared" si="45"/>
        <v>519.06202083557469</v>
      </c>
      <c r="P225" s="156">
        <f t="shared" si="45"/>
        <v>510.28616955974991</v>
      </c>
      <c r="Q225" s="156">
        <f t="shared" si="45"/>
        <v>505.105335826523</v>
      </c>
    </row>
    <row r="226" spans="1:17" ht="12" customHeight="1" x14ac:dyDescent="0.25">
      <c r="A226" s="158" t="s">
        <v>62</v>
      </c>
      <c r="B226" s="157">
        <f t="shared" si="36"/>
        <v>1221.7774414349487</v>
      </c>
      <c r="C226" s="157">
        <f t="shared" si="36"/>
        <v>1211.2528562885416</v>
      </c>
      <c r="D226" s="157">
        <f t="shared" si="36"/>
        <v>1213.2730367131253</v>
      </c>
      <c r="E226" s="157">
        <f t="shared" si="36"/>
        <v>1244.5876973870061</v>
      </c>
      <c r="F226" s="157">
        <f t="shared" si="36"/>
        <v>1240.9909623278293</v>
      </c>
      <c r="G226" s="157">
        <f t="shared" si="36"/>
        <v>1190.4689678719265</v>
      </c>
      <c r="H226" s="157">
        <f t="shared" si="36"/>
        <v>1200.7802331332825</v>
      </c>
      <c r="I226" s="157">
        <f t="shared" si="36"/>
        <v>1185.256568782806</v>
      </c>
      <c r="J226" s="157">
        <f t="shared" si="36"/>
        <v>1224.8738169295357</v>
      </c>
      <c r="K226" s="157">
        <f t="shared" si="36"/>
        <v>1198.4822499586128</v>
      </c>
      <c r="L226" s="157">
        <f t="shared" si="36"/>
        <v>1278.7355353698879</v>
      </c>
      <c r="M226" s="157">
        <f t="shared" si="36"/>
        <v>1127.4562050759569</v>
      </c>
      <c r="N226" s="157">
        <f t="shared" si="36"/>
        <v>1282.8927712206323</v>
      </c>
      <c r="O226" s="157">
        <f t="shared" si="36"/>
        <v>1356.8155816382116</v>
      </c>
      <c r="P226" s="157">
        <f t="shared" si="36"/>
        <v>1183.5867474484817</v>
      </c>
      <c r="Q226" s="157">
        <f t="shared" si="36"/>
        <v>1231.0216357308611</v>
      </c>
    </row>
    <row r="227" spans="1:17" ht="12" customHeight="1" x14ac:dyDescent="0.25">
      <c r="A227" s="23" t="s">
        <v>55</v>
      </c>
      <c r="B227" s="156">
        <f>IF(B131=0,0,B131/0.086*1000000/B$18)</f>
        <v>0</v>
      </c>
      <c r="C227" s="156">
        <f t="shared" ref="C227:Q227" si="46">IF(C131=0,0,C131/0.086*1000000/C$18)</f>
        <v>0</v>
      </c>
      <c r="D227" s="156">
        <f t="shared" si="46"/>
        <v>0</v>
      </c>
      <c r="E227" s="156">
        <f t="shared" si="46"/>
        <v>0</v>
      </c>
      <c r="F227" s="156">
        <f t="shared" si="46"/>
        <v>0</v>
      </c>
      <c r="G227" s="156">
        <f t="shared" si="46"/>
        <v>0</v>
      </c>
      <c r="H227" s="156">
        <f t="shared" si="46"/>
        <v>0</v>
      </c>
      <c r="I227" s="156">
        <f t="shared" si="46"/>
        <v>0</v>
      </c>
      <c r="J227" s="156">
        <f t="shared" si="46"/>
        <v>0</v>
      </c>
      <c r="K227" s="156">
        <f t="shared" si="46"/>
        <v>0</v>
      </c>
      <c r="L227" s="156">
        <f t="shared" si="46"/>
        <v>0</v>
      </c>
      <c r="M227" s="156">
        <f t="shared" si="46"/>
        <v>0</v>
      </c>
      <c r="N227" s="156">
        <f t="shared" si="46"/>
        <v>0</v>
      </c>
      <c r="O227" s="156">
        <f t="shared" si="46"/>
        <v>0</v>
      </c>
      <c r="P227" s="156">
        <f t="shared" si="46"/>
        <v>0</v>
      </c>
      <c r="Q227" s="156">
        <f t="shared" si="46"/>
        <v>0</v>
      </c>
    </row>
    <row r="228" spans="1:17" ht="12" customHeight="1" x14ac:dyDescent="0.25">
      <c r="A228" s="23" t="s">
        <v>57</v>
      </c>
      <c r="B228" s="156">
        <f>IF(B132=0,0,B132/0.086*1000000/B$19)</f>
        <v>1751.1583191562784</v>
      </c>
      <c r="C228" s="156">
        <f t="shared" ref="C228:Q228" si="47">IF(C132=0,0,C132/0.086*1000000/C$19)</f>
        <v>1732.708630746172</v>
      </c>
      <c r="D228" s="156">
        <f t="shared" si="47"/>
        <v>1726.4359843958571</v>
      </c>
      <c r="E228" s="156">
        <f t="shared" si="47"/>
        <v>1700.4662238622393</v>
      </c>
      <c r="F228" s="156">
        <f t="shared" si="47"/>
        <v>1744.8476832317035</v>
      </c>
      <c r="G228" s="156">
        <f t="shared" si="47"/>
        <v>1708.1179738676842</v>
      </c>
      <c r="H228" s="156">
        <f t="shared" si="47"/>
        <v>1693.0320243548799</v>
      </c>
      <c r="I228" s="156">
        <f t="shared" si="47"/>
        <v>1699.1784444561429</v>
      </c>
      <c r="J228" s="156">
        <f t="shared" si="47"/>
        <v>1686.5249292016472</v>
      </c>
      <c r="K228" s="156">
        <f t="shared" si="47"/>
        <v>1669.740519892689</v>
      </c>
      <c r="L228" s="156">
        <f t="shared" si="47"/>
        <v>1716.1103450340504</v>
      </c>
      <c r="M228" s="156">
        <f t="shared" si="47"/>
        <v>1610.0760623769863</v>
      </c>
      <c r="N228" s="156">
        <f t="shared" si="47"/>
        <v>1662.8504191090626</v>
      </c>
      <c r="O228" s="156">
        <f t="shared" si="47"/>
        <v>1663.9241454616615</v>
      </c>
      <c r="P228" s="156">
        <f t="shared" si="47"/>
        <v>1658.6257392696411</v>
      </c>
      <c r="Q228" s="156">
        <f t="shared" si="47"/>
        <v>1637.3447632891443</v>
      </c>
    </row>
    <row r="229" spans="1:17" ht="12" customHeight="1" x14ac:dyDescent="0.25">
      <c r="A229" s="29" t="s">
        <v>140</v>
      </c>
      <c r="B229" s="57">
        <f>IF(B133=0,0,B133/0.086*1000000/B$20)</f>
        <v>1017.3597517324711</v>
      </c>
      <c r="C229" s="57">
        <f t="shared" ref="C229:Q229" si="48">IF(C133=0,0,C133/0.086*1000000/C$20)</f>
        <v>1019.6256082766818</v>
      </c>
      <c r="D229" s="57">
        <f t="shared" si="48"/>
        <v>1029.1342637540893</v>
      </c>
      <c r="E229" s="57">
        <f t="shared" si="48"/>
        <v>1086.7489837926582</v>
      </c>
      <c r="F229" s="57">
        <f t="shared" si="48"/>
        <v>1066.9070332139404</v>
      </c>
      <c r="G229" s="57">
        <f t="shared" si="48"/>
        <v>1014.9784146725209</v>
      </c>
      <c r="H229" s="57">
        <f t="shared" si="48"/>
        <v>1045.252885268872</v>
      </c>
      <c r="I229" s="57">
        <f t="shared" si="48"/>
        <v>1031.1340800115763</v>
      </c>
      <c r="J229" s="57">
        <f t="shared" si="48"/>
        <v>1089.5553547391614</v>
      </c>
      <c r="K229" s="57">
        <f t="shared" si="48"/>
        <v>1057.9511662574791</v>
      </c>
      <c r="L229" s="57">
        <f t="shared" si="48"/>
        <v>1157.8422642487735</v>
      </c>
      <c r="M229" s="57">
        <f t="shared" si="48"/>
        <v>1002.2157358964567</v>
      </c>
      <c r="N229" s="57">
        <f t="shared" si="48"/>
        <v>1187.3343142009423</v>
      </c>
      <c r="O229" s="57">
        <f t="shared" si="48"/>
        <v>1283.6021029198273</v>
      </c>
      <c r="P229" s="57">
        <f t="shared" si="48"/>
        <v>1089.6016907593387</v>
      </c>
      <c r="Q229" s="57">
        <f t="shared" si="48"/>
        <v>1150.8925390801057</v>
      </c>
    </row>
    <row r="231" spans="1:17" ht="12" customHeight="1" x14ac:dyDescent="0.25">
      <c r="A231" s="152" t="s">
        <v>74</v>
      </c>
      <c r="B231" s="168">
        <f t="shared" ref="B231:Q231" si="49">IF(B135=0,0,B135/0.086*1000000/B$5)</f>
        <v>10016.286807332646</v>
      </c>
      <c r="C231" s="168">
        <f t="shared" si="49"/>
        <v>10563.893248435748</v>
      </c>
      <c r="D231" s="168">
        <f t="shared" si="49"/>
        <v>9973.4346301909882</v>
      </c>
      <c r="E231" s="168">
        <f t="shared" si="49"/>
        <v>10731.893828163591</v>
      </c>
      <c r="F231" s="168">
        <f t="shared" si="49"/>
        <v>10896.15552677845</v>
      </c>
      <c r="G231" s="168">
        <f t="shared" si="49"/>
        <v>10680.062041737083</v>
      </c>
      <c r="H231" s="168">
        <f t="shared" si="49"/>
        <v>10301.736175782378</v>
      </c>
      <c r="I231" s="168">
        <f t="shared" si="49"/>
        <v>9466.8928732173335</v>
      </c>
      <c r="J231" s="168">
        <f t="shared" si="49"/>
        <v>10150.21868755564</v>
      </c>
      <c r="K231" s="168">
        <f t="shared" si="49"/>
        <v>9941.1678825271465</v>
      </c>
      <c r="L231" s="168">
        <f t="shared" si="49"/>
        <v>10342.785233443887</v>
      </c>
      <c r="M231" s="168">
        <f t="shared" si="49"/>
        <v>8367.0065672031142</v>
      </c>
      <c r="N231" s="168">
        <f t="shared" si="49"/>
        <v>9434.9249924985761</v>
      </c>
      <c r="O231" s="168">
        <f t="shared" si="49"/>
        <v>9948.8136133770295</v>
      </c>
      <c r="P231" s="168">
        <f t="shared" si="49"/>
        <v>8072.7081597547622</v>
      </c>
      <c r="Q231" s="168">
        <f t="shared" si="49"/>
        <v>8461.5920548329741</v>
      </c>
    </row>
    <row r="232" spans="1:17" ht="12" customHeight="1" x14ac:dyDescent="0.25">
      <c r="A232" s="158" t="s">
        <v>65</v>
      </c>
      <c r="B232" s="157">
        <f t="shared" ref="B232:Q232" si="50">SUM(B233:B234)</f>
        <v>7729.7417398147481</v>
      </c>
      <c r="C232" s="157">
        <f t="shared" si="50"/>
        <v>8263.3092630102183</v>
      </c>
      <c r="D232" s="157">
        <f t="shared" si="50"/>
        <v>7668.5167303350927</v>
      </c>
      <c r="E232" s="157">
        <f t="shared" si="50"/>
        <v>8367.0482536609361</v>
      </c>
      <c r="F232" s="157">
        <f t="shared" si="50"/>
        <v>8516.4030860961666</v>
      </c>
      <c r="G232" s="157">
        <f t="shared" si="50"/>
        <v>8366.5544090446001</v>
      </c>
      <c r="H232" s="157">
        <f t="shared" si="50"/>
        <v>7961.1207083155714</v>
      </c>
      <c r="I232" s="157">
        <f t="shared" si="50"/>
        <v>7111.6419044929798</v>
      </c>
      <c r="J232" s="157">
        <f t="shared" si="50"/>
        <v>7735.5496046015378</v>
      </c>
      <c r="K232" s="157">
        <f t="shared" si="50"/>
        <v>7576.9990550636339</v>
      </c>
      <c r="L232" s="157">
        <f t="shared" si="50"/>
        <v>7764.3922802176112</v>
      </c>
      <c r="M232" s="157">
        <f t="shared" si="50"/>
        <v>6121.1426949493607</v>
      </c>
      <c r="N232" s="157">
        <f t="shared" si="50"/>
        <v>6732.0926018277814</v>
      </c>
      <c r="O232" s="157">
        <f t="shared" si="50"/>
        <v>7115.9175240609866</v>
      </c>
      <c r="P232" s="157">
        <f t="shared" si="50"/>
        <v>5519.008012608404</v>
      </c>
      <c r="Q232" s="157">
        <f t="shared" si="50"/>
        <v>5819.1101588168167</v>
      </c>
    </row>
    <row r="233" spans="1:17" ht="12" customHeight="1" x14ac:dyDescent="0.25">
      <c r="A233" s="23" t="s">
        <v>157</v>
      </c>
      <c r="B233" s="156">
        <f t="shared" ref="B233:Q234" si="51">IF(B137=0,0,B137/0.086*1000000/B$7)</f>
        <v>7670.1909049493561</v>
      </c>
      <c r="C233" s="156">
        <f t="shared" si="51"/>
        <v>8196.5482778853566</v>
      </c>
      <c r="D233" s="156">
        <f t="shared" si="51"/>
        <v>7601.308999201724</v>
      </c>
      <c r="E233" s="156">
        <f t="shared" si="51"/>
        <v>8270.6852750786711</v>
      </c>
      <c r="F233" s="156">
        <f t="shared" si="51"/>
        <v>8426.3457496510346</v>
      </c>
      <c r="G233" s="156">
        <f t="shared" si="51"/>
        <v>8310.6106184116888</v>
      </c>
      <c r="H233" s="156">
        <f t="shared" si="51"/>
        <v>7894.5106478136404</v>
      </c>
      <c r="I233" s="156">
        <f t="shared" si="51"/>
        <v>7051.955075945415</v>
      </c>
      <c r="J233" s="156">
        <f t="shared" si="51"/>
        <v>7651.0465801135588</v>
      </c>
      <c r="K233" s="156">
        <f t="shared" si="51"/>
        <v>7517.3056787006999</v>
      </c>
      <c r="L233" s="156">
        <f t="shared" si="51"/>
        <v>7650.2501512590406</v>
      </c>
      <c r="M233" s="156">
        <f t="shared" si="51"/>
        <v>6077.0042197916509</v>
      </c>
      <c r="N233" s="156">
        <f t="shared" si="51"/>
        <v>6618.7738809435587</v>
      </c>
      <c r="O233" s="156">
        <f t="shared" si="51"/>
        <v>6961.2898588279486</v>
      </c>
      <c r="P233" s="156">
        <f t="shared" si="51"/>
        <v>5455.3339943049723</v>
      </c>
      <c r="Q233" s="156">
        <f t="shared" si="51"/>
        <v>5724.3757979637267</v>
      </c>
    </row>
    <row r="234" spans="1:17" ht="12" customHeight="1" x14ac:dyDescent="0.25">
      <c r="A234" s="23" t="s">
        <v>60</v>
      </c>
      <c r="B234" s="156">
        <f t="shared" si="51"/>
        <v>59.55083486539224</v>
      </c>
      <c r="C234" s="156">
        <f t="shared" si="51"/>
        <v>66.760985124861236</v>
      </c>
      <c r="D234" s="156">
        <f t="shared" si="51"/>
        <v>67.207731133368569</v>
      </c>
      <c r="E234" s="156">
        <f t="shared" si="51"/>
        <v>96.362978582265328</v>
      </c>
      <c r="F234" s="156">
        <f t="shared" si="51"/>
        <v>90.057336445132535</v>
      </c>
      <c r="G234" s="156">
        <f t="shared" si="51"/>
        <v>55.943790632910641</v>
      </c>
      <c r="H234" s="156">
        <f t="shared" si="51"/>
        <v>66.610060501930661</v>
      </c>
      <c r="I234" s="156">
        <f t="shared" si="51"/>
        <v>59.686828547564524</v>
      </c>
      <c r="J234" s="156">
        <f t="shared" si="51"/>
        <v>84.50302448797909</v>
      </c>
      <c r="K234" s="156">
        <f t="shared" si="51"/>
        <v>59.693376362933918</v>
      </c>
      <c r="L234" s="156">
        <f t="shared" si="51"/>
        <v>114.1421289585703</v>
      </c>
      <c r="M234" s="156">
        <f t="shared" si="51"/>
        <v>44.138475157709941</v>
      </c>
      <c r="N234" s="156">
        <f t="shared" si="51"/>
        <v>113.3187208842227</v>
      </c>
      <c r="O234" s="156">
        <f t="shared" si="51"/>
        <v>154.62766523303776</v>
      </c>
      <c r="P234" s="156">
        <f t="shared" si="51"/>
        <v>63.674018303431723</v>
      </c>
      <c r="Q234" s="156">
        <f t="shared" si="51"/>
        <v>94.734360853089854</v>
      </c>
    </row>
    <row r="235" spans="1:17" ht="12" customHeight="1" x14ac:dyDescent="0.25">
      <c r="A235" s="158" t="s">
        <v>112</v>
      </c>
      <c r="B235" s="157">
        <f t="shared" ref="B235:Q235" si="52">B236</f>
        <v>22.696363833810413</v>
      </c>
      <c r="C235" s="157">
        <f t="shared" si="52"/>
        <v>23.427155268775202</v>
      </c>
      <c r="D235" s="157">
        <f t="shared" si="52"/>
        <v>24.948630459920587</v>
      </c>
      <c r="E235" s="157">
        <f t="shared" si="52"/>
        <v>25.386981317632479</v>
      </c>
      <c r="F235" s="157">
        <f t="shared" si="52"/>
        <v>26.373871363345234</v>
      </c>
      <c r="G235" s="157">
        <f t="shared" si="52"/>
        <v>28.320623432721789</v>
      </c>
      <c r="H235" s="157">
        <f t="shared" si="52"/>
        <v>29.372406607479171</v>
      </c>
      <c r="I235" s="157">
        <f t="shared" si="52"/>
        <v>30.931337575824553</v>
      </c>
      <c r="J235" s="157">
        <f t="shared" si="52"/>
        <v>33.111444688941219</v>
      </c>
      <c r="K235" s="157">
        <f t="shared" si="52"/>
        <v>35.422734487933063</v>
      </c>
      <c r="L235" s="157">
        <f t="shared" si="52"/>
        <v>37.604401351985047</v>
      </c>
      <c r="M235" s="157">
        <f t="shared" si="52"/>
        <v>38.193582110665155</v>
      </c>
      <c r="N235" s="157">
        <f t="shared" si="52"/>
        <v>40.624286328727017</v>
      </c>
      <c r="O235" s="157">
        <f t="shared" si="52"/>
        <v>46.347687650828796</v>
      </c>
      <c r="P235" s="157">
        <f t="shared" si="52"/>
        <v>47.321883265221189</v>
      </c>
      <c r="Q235" s="157">
        <f t="shared" si="52"/>
        <v>52.163769757638043</v>
      </c>
    </row>
    <row r="236" spans="1:17" ht="12" customHeight="1" x14ac:dyDescent="0.25">
      <c r="A236" s="23" t="s">
        <v>60</v>
      </c>
      <c r="B236" s="156">
        <f t="shared" ref="B236:Q237" si="53">IF(B140=0,0,B140/0.086*1000000/B$5)</f>
        <v>22.696363833810413</v>
      </c>
      <c r="C236" s="156">
        <f t="shared" si="53"/>
        <v>23.427155268775202</v>
      </c>
      <c r="D236" s="156">
        <f t="shared" si="53"/>
        <v>24.948630459920587</v>
      </c>
      <c r="E236" s="156">
        <f t="shared" si="53"/>
        <v>25.386981317632479</v>
      </c>
      <c r="F236" s="156">
        <f t="shared" si="53"/>
        <v>26.373871363345234</v>
      </c>
      <c r="G236" s="156">
        <f t="shared" si="53"/>
        <v>28.320623432721789</v>
      </c>
      <c r="H236" s="156">
        <f t="shared" si="53"/>
        <v>29.372406607479171</v>
      </c>
      <c r="I236" s="156">
        <f t="shared" si="53"/>
        <v>30.931337575824553</v>
      </c>
      <c r="J236" s="156">
        <f t="shared" si="53"/>
        <v>33.111444688941219</v>
      </c>
      <c r="K236" s="156">
        <f t="shared" si="53"/>
        <v>35.422734487933063</v>
      </c>
      <c r="L236" s="156">
        <f t="shared" si="53"/>
        <v>37.604401351985047</v>
      </c>
      <c r="M236" s="156">
        <f t="shared" si="53"/>
        <v>38.193582110665155</v>
      </c>
      <c r="N236" s="156">
        <f t="shared" si="53"/>
        <v>40.624286328727017</v>
      </c>
      <c r="O236" s="156">
        <f t="shared" si="53"/>
        <v>46.347687650828796</v>
      </c>
      <c r="P236" s="156">
        <f t="shared" si="53"/>
        <v>47.321883265221189</v>
      </c>
      <c r="Q236" s="156">
        <f t="shared" si="53"/>
        <v>52.163769757638043</v>
      </c>
    </row>
    <row r="237" spans="1:17" ht="12" customHeight="1" x14ac:dyDescent="0.25">
      <c r="A237" s="158" t="s">
        <v>63</v>
      </c>
      <c r="B237" s="157">
        <f t="shared" si="53"/>
        <v>1465.9311803236883</v>
      </c>
      <c r="C237" s="157">
        <f t="shared" si="53"/>
        <v>1476.5395996822654</v>
      </c>
      <c r="D237" s="157">
        <f t="shared" si="53"/>
        <v>1469.4137631513488</v>
      </c>
      <c r="E237" s="157">
        <f t="shared" si="53"/>
        <v>1491.2853093519673</v>
      </c>
      <c r="F237" s="157">
        <f t="shared" si="53"/>
        <v>1506.8171408837054</v>
      </c>
      <c r="G237" s="157">
        <f t="shared" si="53"/>
        <v>1468.6055136193311</v>
      </c>
      <c r="H237" s="157">
        <f t="shared" si="53"/>
        <v>1470.69367760723</v>
      </c>
      <c r="I237" s="157">
        <f t="shared" si="53"/>
        <v>1483.4972153488784</v>
      </c>
      <c r="J237" s="157">
        <f t="shared" si="53"/>
        <v>1496.9916966185988</v>
      </c>
      <c r="K237" s="157">
        <f t="shared" si="53"/>
        <v>1464.3832405772105</v>
      </c>
      <c r="L237" s="157">
        <f t="shared" si="53"/>
        <v>1600.2029929482771</v>
      </c>
      <c r="M237" s="157">
        <f t="shared" si="53"/>
        <v>1377.6030339492029</v>
      </c>
      <c r="N237" s="157">
        <f t="shared" si="53"/>
        <v>1698.1705316153327</v>
      </c>
      <c r="O237" s="157">
        <f t="shared" si="53"/>
        <v>1751.5239066706772</v>
      </c>
      <c r="P237" s="157">
        <f t="shared" si="53"/>
        <v>1599.6089752766275</v>
      </c>
      <c r="Q237" s="157">
        <f t="shared" si="53"/>
        <v>1638.6533885096076</v>
      </c>
    </row>
    <row r="238" spans="1:17" ht="12" customHeight="1" x14ac:dyDescent="0.25">
      <c r="A238" s="167" t="s">
        <v>156</v>
      </c>
      <c r="B238" s="132">
        <f t="shared" ref="B238:Q238" si="54">IF(B142=0,0,B142/0.086*1000000/B$11)</f>
        <v>1417.7848372785411</v>
      </c>
      <c r="C238" s="132">
        <f t="shared" si="54"/>
        <v>1423.982399456203</v>
      </c>
      <c r="D238" s="132">
        <f t="shared" si="54"/>
        <v>1409.0132995724339</v>
      </c>
      <c r="E238" s="132">
        <f t="shared" si="54"/>
        <v>1423.8348238772294</v>
      </c>
      <c r="F238" s="132">
        <f t="shared" si="54"/>
        <v>1434.1784176242722</v>
      </c>
      <c r="G238" s="132">
        <f t="shared" si="54"/>
        <v>1428.7144733016166</v>
      </c>
      <c r="H238" s="132">
        <f t="shared" si="54"/>
        <v>1419.7284458756312</v>
      </c>
      <c r="I238" s="132">
        <f t="shared" si="54"/>
        <v>1422.6065024200898</v>
      </c>
      <c r="J238" s="132">
        <f t="shared" si="54"/>
        <v>1421.0669775429137</v>
      </c>
      <c r="K238" s="132">
        <f t="shared" si="54"/>
        <v>1432.7697145338291</v>
      </c>
      <c r="L238" s="132">
        <f t="shared" si="54"/>
        <v>1442.6261331042761</v>
      </c>
      <c r="M238" s="132">
        <f t="shared" si="54"/>
        <v>1323.4410920566252</v>
      </c>
      <c r="N238" s="132">
        <f t="shared" si="54"/>
        <v>1517.6207578572887</v>
      </c>
      <c r="O238" s="132">
        <f t="shared" si="54"/>
        <v>1516.0878861543615</v>
      </c>
      <c r="P238" s="132">
        <f t="shared" si="54"/>
        <v>1492.309993627259</v>
      </c>
      <c r="Q238" s="132">
        <f t="shared" si="54"/>
        <v>1477.924173770484</v>
      </c>
    </row>
    <row r="239" spans="1:17" ht="12" customHeight="1" x14ac:dyDescent="0.25">
      <c r="A239" s="167" t="s">
        <v>155</v>
      </c>
      <c r="B239" s="132">
        <f t="shared" ref="B239:Q241" si="55">IF(B143=0,0,B143/0.086*1000000/B$12)</f>
        <v>1417.786272738146</v>
      </c>
      <c r="C239" s="132">
        <f t="shared" si="55"/>
        <v>1425.4759267531599</v>
      </c>
      <c r="D239" s="132">
        <f t="shared" si="55"/>
        <v>1411.7801943842628</v>
      </c>
      <c r="E239" s="132">
        <f t="shared" si="55"/>
        <v>1433.3557795242443</v>
      </c>
      <c r="F239" s="132">
        <f t="shared" si="55"/>
        <v>1447.1768072680989</v>
      </c>
      <c r="G239" s="132">
        <f t="shared" si="55"/>
        <v>1444.971426401434</v>
      </c>
      <c r="H239" s="132">
        <f t="shared" si="55"/>
        <v>1450.0587456648782</v>
      </c>
      <c r="I239" s="132">
        <f t="shared" si="55"/>
        <v>1463.9852454839238</v>
      </c>
      <c r="J239" s="132">
        <f t="shared" si="55"/>
        <v>1464.7617372612851</v>
      </c>
      <c r="K239" s="132">
        <f t="shared" si="55"/>
        <v>1472.1294731567414</v>
      </c>
      <c r="L239" s="132">
        <f t="shared" si="55"/>
        <v>1476.3239001095694</v>
      </c>
      <c r="M239" s="132">
        <f t="shared" si="55"/>
        <v>1349.5498002265051</v>
      </c>
      <c r="N239" s="132">
        <f t="shared" si="55"/>
        <v>1542.6798939001308</v>
      </c>
      <c r="O239" s="132">
        <f t="shared" si="55"/>
        <v>1534.1515970017567</v>
      </c>
      <c r="P239" s="132">
        <f t="shared" si="55"/>
        <v>1506.4901539958955</v>
      </c>
      <c r="Q239" s="132">
        <f t="shared" si="55"/>
        <v>1488.6534973168793</v>
      </c>
    </row>
    <row r="240" spans="1:17" ht="12" customHeight="1" x14ac:dyDescent="0.25">
      <c r="A240" s="166" t="s">
        <v>55</v>
      </c>
      <c r="B240" s="165">
        <f t="shared" si="55"/>
        <v>904.54672618371274</v>
      </c>
      <c r="C240" s="165">
        <f t="shared" si="55"/>
        <v>926.77166904334013</v>
      </c>
      <c r="D240" s="165">
        <f t="shared" si="55"/>
        <v>917.96463238382694</v>
      </c>
      <c r="E240" s="165">
        <f t="shared" si="55"/>
        <v>936.46600193352856</v>
      </c>
      <c r="F240" s="165">
        <f t="shared" si="55"/>
        <v>946.46568315424906</v>
      </c>
      <c r="G240" s="165">
        <f t="shared" si="55"/>
        <v>946.79118034817327</v>
      </c>
      <c r="H240" s="165">
        <f t="shared" si="55"/>
        <v>954.49446313517092</v>
      </c>
      <c r="I240" s="165">
        <f t="shared" si="55"/>
        <v>969.27146558124184</v>
      </c>
      <c r="J240" s="165">
        <f t="shared" si="55"/>
        <v>969.03353279709222</v>
      </c>
      <c r="K240" s="165">
        <f t="shared" si="55"/>
        <v>973.81946013523338</v>
      </c>
      <c r="L240" s="165">
        <f t="shared" si="55"/>
        <v>975.98757354534757</v>
      </c>
      <c r="M240" s="165">
        <f t="shared" si="55"/>
        <v>893.13023879438538</v>
      </c>
      <c r="N240" s="165">
        <f t="shared" si="55"/>
        <v>1051.2970914552739</v>
      </c>
      <c r="O240" s="165">
        <f t="shared" si="55"/>
        <v>1015.089576166182</v>
      </c>
      <c r="P240" s="165">
        <f t="shared" si="55"/>
        <v>996.20398443614579</v>
      </c>
      <c r="Q240" s="165">
        <f t="shared" si="55"/>
        <v>983.54816149035628</v>
      </c>
    </row>
    <row r="241" spans="1:17" ht="12" customHeight="1" x14ac:dyDescent="0.25">
      <c r="A241" s="147" t="s">
        <v>59</v>
      </c>
      <c r="B241" s="164">
        <f t="shared" si="55"/>
        <v>513.23954655443345</v>
      </c>
      <c r="C241" s="164">
        <f t="shared" si="55"/>
        <v>498.70425770981967</v>
      </c>
      <c r="D241" s="164">
        <f t="shared" si="55"/>
        <v>493.8155620004357</v>
      </c>
      <c r="E241" s="164">
        <f t="shared" si="55"/>
        <v>496.88977759071582</v>
      </c>
      <c r="F241" s="164">
        <f t="shared" si="55"/>
        <v>500.71112411384991</v>
      </c>
      <c r="G241" s="164">
        <f t="shared" si="55"/>
        <v>498.18024605326059</v>
      </c>
      <c r="H241" s="164">
        <f t="shared" si="55"/>
        <v>495.56428252970727</v>
      </c>
      <c r="I241" s="164">
        <f t="shared" si="55"/>
        <v>494.71377990268161</v>
      </c>
      <c r="J241" s="164">
        <f t="shared" si="55"/>
        <v>495.72820446419291</v>
      </c>
      <c r="K241" s="164">
        <f t="shared" si="55"/>
        <v>498.3100130215077</v>
      </c>
      <c r="L241" s="164">
        <f t="shared" si="55"/>
        <v>500.33632656422185</v>
      </c>
      <c r="M241" s="164">
        <f t="shared" si="55"/>
        <v>456.41956143211956</v>
      </c>
      <c r="N241" s="164">
        <f t="shared" si="55"/>
        <v>491.38280244485696</v>
      </c>
      <c r="O241" s="164">
        <f t="shared" si="55"/>
        <v>519.06202083557457</v>
      </c>
      <c r="P241" s="164">
        <f t="shared" si="55"/>
        <v>510.28616955974974</v>
      </c>
      <c r="Q241" s="164">
        <f t="shared" si="55"/>
        <v>505.105335826523</v>
      </c>
    </row>
    <row r="242" spans="1:17" ht="12" customHeight="1" x14ac:dyDescent="0.25">
      <c r="A242" s="163" t="s">
        <v>144</v>
      </c>
      <c r="B242" s="162">
        <f t="shared" ref="B242:Q242" si="56">IF(B146=0,0,B146/0.086*1000000/B$13)</f>
        <v>1417.7846665776624</v>
      </c>
      <c r="C242" s="162">
        <f t="shared" si="56"/>
        <v>1425.0918086309903</v>
      </c>
      <c r="D242" s="162">
        <f t="shared" si="56"/>
        <v>1410.7602859871495</v>
      </c>
      <c r="E242" s="162">
        <f t="shared" si="56"/>
        <v>1420.7293994506906</v>
      </c>
      <c r="F242" s="162">
        <f t="shared" si="56"/>
        <v>1434.5158458484223</v>
      </c>
      <c r="G242" s="162">
        <f t="shared" si="56"/>
        <v>1428.209995250912</v>
      </c>
      <c r="H242" s="162">
        <f t="shared" si="56"/>
        <v>1419.0318522471905</v>
      </c>
      <c r="I242" s="162">
        <f t="shared" si="56"/>
        <v>1422.331865395259</v>
      </c>
      <c r="J242" s="162">
        <f t="shared" si="56"/>
        <v>1431.4025026764416</v>
      </c>
      <c r="K242" s="162">
        <f t="shared" si="56"/>
        <v>1439.2211320623785</v>
      </c>
      <c r="L242" s="162">
        <f t="shared" si="56"/>
        <v>1443.615106948788</v>
      </c>
      <c r="M242" s="162">
        <f t="shared" si="56"/>
        <v>1322.4669065348126</v>
      </c>
      <c r="N242" s="162">
        <f t="shared" si="56"/>
        <v>1517.9643481704086</v>
      </c>
      <c r="O242" s="162">
        <f t="shared" si="56"/>
        <v>1515.5424175997116</v>
      </c>
      <c r="P242" s="162">
        <f t="shared" si="56"/>
        <v>1492.1260863145494</v>
      </c>
      <c r="Q242" s="162">
        <f t="shared" si="56"/>
        <v>1472.7543953545294</v>
      </c>
    </row>
    <row r="243" spans="1:17" ht="12" customHeight="1" x14ac:dyDescent="0.25">
      <c r="A243" s="161" t="s">
        <v>143</v>
      </c>
      <c r="B243" s="160">
        <f t="shared" ref="B243:Q245" si="57">IF(B147=0,0,B147/0.086*1000000/B$14)</f>
        <v>1417.7861638309919</v>
      </c>
      <c r="C243" s="160">
        <f t="shared" si="57"/>
        <v>1425.0810181473312</v>
      </c>
      <c r="D243" s="160">
        <f t="shared" si="57"/>
        <v>1410.906255530565</v>
      </c>
      <c r="E243" s="160">
        <f t="shared" si="57"/>
        <v>1421.3360501000984</v>
      </c>
      <c r="F243" s="160">
        <f t="shared" si="57"/>
        <v>1435.3029225779264</v>
      </c>
      <c r="G243" s="160">
        <f t="shared" si="57"/>
        <v>1427.8000029250848</v>
      </c>
      <c r="H243" s="160">
        <f t="shared" si="57"/>
        <v>1420.0432211257237</v>
      </c>
      <c r="I243" s="160">
        <f t="shared" si="57"/>
        <v>1423.3715930331184</v>
      </c>
      <c r="J243" s="160">
        <f t="shared" si="57"/>
        <v>1427.1785752381063</v>
      </c>
      <c r="K243" s="160">
        <f t="shared" si="57"/>
        <v>1441.3291900361216</v>
      </c>
      <c r="L243" s="160">
        <f t="shared" si="57"/>
        <v>1447.0202426878707</v>
      </c>
      <c r="M243" s="160">
        <f t="shared" si="57"/>
        <v>1320.7953460677343</v>
      </c>
      <c r="N243" s="160">
        <f t="shared" si="57"/>
        <v>1512.5978918135766</v>
      </c>
      <c r="O243" s="160">
        <f t="shared" si="57"/>
        <v>1506.8630808072637</v>
      </c>
      <c r="P243" s="160">
        <f t="shared" si="57"/>
        <v>1480.8795472662564</v>
      </c>
      <c r="Q243" s="160">
        <f t="shared" si="57"/>
        <v>1463.5468738640877</v>
      </c>
    </row>
    <row r="244" spans="1:17" ht="12" customHeight="1" x14ac:dyDescent="0.25">
      <c r="A244" s="148" t="s">
        <v>57</v>
      </c>
      <c r="B244" s="156">
        <f t="shared" si="57"/>
        <v>904.54661727655866</v>
      </c>
      <c r="C244" s="156">
        <f t="shared" si="57"/>
        <v>926.37676043751139</v>
      </c>
      <c r="D244" s="156">
        <f t="shared" si="57"/>
        <v>917.09069353012978</v>
      </c>
      <c r="E244" s="156">
        <f t="shared" si="57"/>
        <v>924.44627250938254</v>
      </c>
      <c r="F244" s="156">
        <f t="shared" si="57"/>
        <v>934.59179846407665</v>
      </c>
      <c r="G244" s="156">
        <f t="shared" si="57"/>
        <v>929.61975687182394</v>
      </c>
      <c r="H244" s="156">
        <f t="shared" si="57"/>
        <v>924.47893859601663</v>
      </c>
      <c r="I244" s="156">
        <f t="shared" si="57"/>
        <v>928.65781313043681</v>
      </c>
      <c r="J244" s="156">
        <f t="shared" si="57"/>
        <v>931.45037077391351</v>
      </c>
      <c r="K244" s="156">
        <f t="shared" si="57"/>
        <v>943.01917701461412</v>
      </c>
      <c r="L244" s="156">
        <f t="shared" si="57"/>
        <v>946.68391612364871</v>
      </c>
      <c r="M244" s="156">
        <f t="shared" si="57"/>
        <v>864.37578463561499</v>
      </c>
      <c r="N244" s="156">
        <f t="shared" si="57"/>
        <v>1021.2150893687198</v>
      </c>
      <c r="O244" s="156">
        <f t="shared" si="57"/>
        <v>987.80105997168857</v>
      </c>
      <c r="P244" s="156">
        <f t="shared" si="57"/>
        <v>970.59337770650689</v>
      </c>
      <c r="Q244" s="156">
        <f t="shared" si="57"/>
        <v>958.44153803756478</v>
      </c>
    </row>
    <row r="245" spans="1:17" ht="12" customHeight="1" x14ac:dyDescent="0.25">
      <c r="A245" s="148" t="s">
        <v>59</v>
      </c>
      <c r="B245" s="156">
        <f t="shared" si="57"/>
        <v>513.23954655443333</v>
      </c>
      <c r="C245" s="156">
        <f t="shared" si="57"/>
        <v>498.70425770981973</v>
      </c>
      <c r="D245" s="156">
        <f t="shared" si="57"/>
        <v>493.81556200043531</v>
      </c>
      <c r="E245" s="156">
        <f t="shared" si="57"/>
        <v>496.88977759071599</v>
      </c>
      <c r="F245" s="156">
        <f t="shared" si="57"/>
        <v>500.71112411384979</v>
      </c>
      <c r="G245" s="156">
        <f t="shared" si="57"/>
        <v>498.18024605326065</v>
      </c>
      <c r="H245" s="156">
        <f t="shared" si="57"/>
        <v>495.5642825297071</v>
      </c>
      <c r="I245" s="156">
        <f t="shared" si="57"/>
        <v>494.71377990268184</v>
      </c>
      <c r="J245" s="156">
        <f t="shared" si="57"/>
        <v>495.72820446419291</v>
      </c>
      <c r="K245" s="156">
        <f t="shared" si="57"/>
        <v>498.31001302150776</v>
      </c>
      <c r="L245" s="156">
        <f t="shared" si="57"/>
        <v>500.33632656422168</v>
      </c>
      <c r="M245" s="156">
        <f t="shared" si="57"/>
        <v>456.41956143211934</v>
      </c>
      <c r="N245" s="156">
        <f t="shared" si="57"/>
        <v>491.38280244485691</v>
      </c>
      <c r="O245" s="156">
        <f t="shared" si="57"/>
        <v>519.06202083557514</v>
      </c>
      <c r="P245" s="156">
        <f t="shared" si="57"/>
        <v>510.28616955974974</v>
      </c>
      <c r="Q245" s="156">
        <f t="shared" si="57"/>
        <v>505.105335826523</v>
      </c>
    </row>
    <row r="246" spans="1:17" ht="12" customHeight="1" x14ac:dyDescent="0.25">
      <c r="A246" s="163" t="s">
        <v>142</v>
      </c>
      <c r="B246" s="162">
        <f t="shared" ref="B246:Q246" si="58">IF(B150=0,0,B150/0.086*1000000/B$15)</f>
        <v>1551.1341150088892</v>
      </c>
      <c r="C246" s="162">
        <f t="shared" si="58"/>
        <v>1583.5427465264763</v>
      </c>
      <c r="D246" s="162">
        <f t="shared" si="58"/>
        <v>1591.9082718945838</v>
      </c>
      <c r="E246" s="162">
        <f t="shared" si="58"/>
        <v>1650.3286661710326</v>
      </c>
      <c r="F246" s="162">
        <f t="shared" si="58"/>
        <v>1683.0894290716844</v>
      </c>
      <c r="G246" s="162">
        <f t="shared" si="58"/>
        <v>1561.8139297079911</v>
      </c>
      <c r="H246" s="162">
        <f t="shared" si="58"/>
        <v>1587.0006076096636</v>
      </c>
      <c r="I246" s="162">
        <f t="shared" si="58"/>
        <v>1605.485667021316</v>
      </c>
      <c r="J246" s="162">
        <f t="shared" si="58"/>
        <v>1628.8007461908685</v>
      </c>
      <c r="K246" s="162">
        <f t="shared" si="58"/>
        <v>1516.0418983468164</v>
      </c>
      <c r="L246" s="162">
        <f t="shared" si="58"/>
        <v>1857.7840224354893</v>
      </c>
      <c r="M246" s="162">
        <f t="shared" si="58"/>
        <v>1463.6934166836368</v>
      </c>
      <c r="N246" s="162">
        <f t="shared" si="58"/>
        <v>1955.4582667689742</v>
      </c>
      <c r="O246" s="162">
        <f t="shared" si="58"/>
        <v>2081.5569506765796</v>
      </c>
      <c r="P246" s="162">
        <f t="shared" si="58"/>
        <v>1739.5629561177047</v>
      </c>
      <c r="Q246" s="162">
        <f t="shared" si="58"/>
        <v>1850.1017155299655</v>
      </c>
    </row>
    <row r="247" spans="1:17" ht="12" customHeight="1" x14ac:dyDescent="0.25">
      <c r="A247" s="161" t="s">
        <v>141</v>
      </c>
      <c r="B247" s="160">
        <f t="shared" ref="B247:Q249" si="59">IF(B151=0,0,B151/0.086*1000000/B$16)</f>
        <v>1502.8631119301106</v>
      </c>
      <c r="C247" s="160">
        <f t="shared" si="59"/>
        <v>1528.0070429520517</v>
      </c>
      <c r="D247" s="160">
        <f t="shared" si="59"/>
        <v>1528.5565244762727</v>
      </c>
      <c r="E247" s="160">
        <f t="shared" si="59"/>
        <v>1569.4352170127599</v>
      </c>
      <c r="F247" s="160">
        <f t="shared" si="59"/>
        <v>1594.2997055855797</v>
      </c>
      <c r="G247" s="160">
        <f t="shared" si="59"/>
        <v>1515.1636235445458</v>
      </c>
      <c r="H247" s="160">
        <f t="shared" si="59"/>
        <v>1535.7313285091093</v>
      </c>
      <c r="I247" s="160">
        <f t="shared" si="59"/>
        <v>1553.5082248305464</v>
      </c>
      <c r="J247" s="160">
        <f t="shared" si="59"/>
        <v>1565.2700002361614</v>
      </c>
      <c r="K247" s="160">
        <f t="shared" si="59"/>
        <v>1495.2563966310599</v>
      </c>
      <c r="L247" s="160">
        <f t="shared" si="59"/>
        <v>1721.3220099001505</v>
      </c>
      <c r="M247" s="160">
        <f t="shared" si="59"/>
        <v>1419.1130183647178</v>
      </c>
      <c r="N247" s="160">
        <f t="shared" si="59"/>
        <v>1816.7474276504365</v>
      </c>
      <c r="O247" s="160">
        <f t="shared" si="59"/>
        <v>1885.538072505133</v>
      </c>
      <c r="P247" s="160">
        <f t="shared" si="59"/>
        <v>1651.694452248855</v>
      </c>
      <c r="Q247" s="160">
        <f t="shared" si="59"/>
        <v>1716.1662637263914</v>
      </c>
    </row>
    <row r="248" spans="1:17" ht="12" customHeight="1" x14ac:dyDescent="0.25">
      <c r="A248" s="148" t="s">
        <v>60</v>
      </c>
      <c r="B248" s="156">
        <f t="shared" si="59"/>
        <v>989.62356537567734</v>
      </c>
      <c r="C248" s="156">
        <f t="shared" si="59"/>
        <v>1029.3027852422322</v>
      </c>
      <c r="D248" s="156">
        <f t="shared" si="59"/>
        <v>1034.740962475837</v>
      </c>
      <c r="E248" s="156">
        <f t="shared" si="59"/>
        <v>1072.545439422044</v>
      </c>
      <c r="F248" s="156">
        <f t="shared" si="59"/>
        <v>1093.5885814717301</v>
      </c>
      <c r="G248" s="156">
        <f t="shared" si="59"/>
        <v>1016.9833774912853</v>
      </c>
      <c r="H248" s="156">
        <f t="shared" si="59"/>
        <v>1040.167045979402</v>
      </c>
      <c r="I248" s="156">
        <f t="shared" si="59"/>
        <v>1058.7944449278646</v>
      </c>
      <c r="J248" s="156">
        <f t="shared" si="59"/>
        <v>1069.5417957719683</v>
      </c>
      <c r="K248" s="156">
        <f t="shared" si="59"/>
        <v>996.94638360955196</v>
      </c>
      <c r="L248" s="156">
        <f t="shared" si="59"/>
        <v>1220.9856833359288</v>
      </c>
      <c r="M248" s="156">
        <f t="shared" si="59"/>
        <v>962.69345693259845</v>
      </c>
      <c r="N248" s="156">
        <f t="shared" si="59"/>
        <v>1325.3646252055798</v>
      </c>
      <c r="O248" s="156">
        <f t="shared" si="59"/>
        <v>1366.4760516695583</v>
      </c>
      <c r="P248" s="156">
        <f t="shared" si="59"/>
        <v>1141.4082826891051</v>
      </c>
      <c r="Q248" s="156">
        <f t="shared" si="59"/>
        <v>1211.0609278998681</v>
      </c>
    </row>
    <row r="249" spans="1:17" ht="12" customHeight="1" x14ac:dyDescent="0.25">
      <c r="A249" s="148" t="s">
        <v>59</v>
      </c>
      <c r="B249" s="156">
        <f t="shared" si="59"/>
        <v>513.23954655443322</v>
      </c>
      <c r="C249" s="156">
        <f t="shared" si="59"/>
        <v>498.70425770981961</v>
      </c>
      <c r="D249" s="156">
        <f t="shared" si="59"/>
        <v>493.81556200043565</v>
      </c>
      <c r="E249" s="156">
        <f t="shared" si="59"/>
        <v>496.88977759071588</v>
      </c>
      <c r="F249" s="156">
        <f t="shared" si="59"/>
        <v>500.71112411384962</v>
      </c>
      <c r="G249" s="156">
        <f t="shared" si="59"/>
        <v>498.18024605326036</v>
      </c>
      <c r="H249" s="156">
        <f t="shared" si="59"/>
        <v>495.56428252970733</v>
      </c>
      <c r="I249" s="156">
        <f t="shared" si="59"/>
        <v>494.71377990268172</v>
      </c>
      <c r="J249" s="156">
        <f t="shared" si="59"/>
        <v>495.72820446419286</v>
      </c>
      <c r="K249" s="156">
        <f t="shared" si="59"/>
        <v>498.31001302150787</v>
      </c>
      <c r="L249" s="156">
        <f t="shared" si="59"/>
        <v>500.33632656422185</v>
      </c>
      <c r="M249" s="156">
        <f t="shared" si="59"/>
        <v>456.41956143211951</v>
      </c>
      <c r="N249" s="156">
        <f t="shared" si="59"/>
        <v>491.38280244485696</v>
      </c>
      <c r="O249" s="156">
        <f t="shared" si="59"/>
        <v>519.06202083557469</v>
      </c>
      <c r="P249" s="156">
        <f t="shared" si="59"/>
        <v>510.28616955974991</v>
      </c>
      <c r="Q249" s="156">
        <f t="shared" si="59"/>
        <v>505.10533582652317</v>
      </c>
    </row>
    <row r="250" spans="1:17" ht="12" customHeight="1" x14ac:dyDescent="0.25">
      <c r="A250" s="158" t="s">
        <v>62</v>
      </c>
      <c r="B250" s="157">
        <f t="shared" ref="B250:Q250" si="60">IF(B154=0,0,B154/0.086*1000000/B$5)</f>
        <v>797.9175233603994</v>
      </c>
      <c r="C250" s="157">
        <f t="shared" si="60"/>
        <v>800.61723047449152</v>
      </c>
      <c r="D250" s="157">
        <f t="shared" si="60"/>
        <v>810.55550624462569</v>
      </c>
      <c r="E250" s="157">
        <f t="shared" si="60"/>
        <v>848.17328383305494</v>
      </c>
      <c r="F250" s="157">
        <f t="shared" si="60"/>
        <v>846.56142843523014</v>
      </c>
      <c r="G250" s="157">
        <f t="shared" si="60"/>
        <v>816.58149564043094</v>
      </c>
      <c r="H250" s="157">
        <f t="shared" si="60"/>
        <v>840.54938325209571</v>
      </c>
      <c r="I250" s="157">
        <f t="shared" si="60"/>
        <v>840.82241579965273</v>
      </c>
      <c r="J250" s="157">
        <f t="shared" si="60"/>
        <v>884.5659416465619</v>
      </c>
      <c r="K250" s="157">
        <f t="shared" si="60"/>
        <v>864.36285239837093</v>
      </c>
      <c r="L250" s="157">
        <f t="shared" si="60"/>
        <v>940.58555892601294</v>
      </c>
      <c r="M250" s="157">
        <f t="shared" si="60"/>
        <v>830.06725619388465</v>
      </c>
      <c r="N250" s="157">
        <f t="shared" si="60"/>
        <v>964.0375727267359</v>
      </c>
      <c r="O250" s="157">
        <f t="shared" si="60"/>
        <v>1035.0244949945366</v>
      </c>
      <c r="P250" s="157">
        <f t="shared" si="60"/>
        <v>906.76928860451005</v>
      </c>
      <c r="Q250" s="157">
        <f t="shared" si="60"/>
        <v>951.66473774891176</v>
      </c>
    </row>
    <row r="251" spans="1:17" ht="12" customHeight="1" x14ac:dyDescent="0.25">
      <c r="A251" s="23" t="s">
        <v>55</v>
      </c>
      <c r="B251" s="156">
        <f t="shared" ref="B251:Q251" si="61">IF(B155=0,0,B155/0.086*1000000/B$18)</f>
        <v>0</v>
      </c>
      <c r="C251" s="156">
        <f t="shared" si="61"/>
        <v>0</v>
      </c>
      <c r="D251" s="156">
        <f t="shared" si="61"/>
        <v>0</v>
      </c>
      <c r="E251" s="156">
        <f t="shared" si="61"/>
        <v>0</v>
      </c>
      <c r="F251" s="156">
        <f t="shared" si="61"/>
        <v>0</v>
      </c>
      <c r="G251" s="156">
        <f t="shared" si="61"/>
        <v>0</v>
      </c>
      <c r="H251" s="156">
        <f t="shared" si="61"/>
        <v>0</v>
      </c>
      <c r="I251" s="156">
        <f t="shared" si="61"/>
        <v>0</v>
      </c>
      <c r="J251" s="156">
        <f t="shared" si="61"/>
        <v>0</v>
      </c>
      <c r="K251" s="156">
        <f t="shared" si="61"/>
        <v>0</v>
      </c>
      <c r="L251" s="156">
        <f t="shared" si="61"/>
        <v>0</v>
      </c>
      <c r="M251" s="156">
        <f t="shared" si="61"/>
        <v>0</v>
      </c>
      <c r="N251" s="156">
        <f t="shared" si="61"/>
        <v>0</v>
      </c>
      <c r="O251" s="156">
        <f t="shared" si="61"/>
        <v>0</v>
      </c>
      <c r="P251" s="156">
        <f t="shared" si="61"/>
        <v>0</v>
      </c>
      <c r="Q251" s="156">
        <f t="shared" si="61"/>
        <v>0</v>
      </c>
    </row>
    <row r="252" spans="1:17" ht="12" customHeight="1" x14ac:dyDescent="0.25">
      <c r="A252" s="23" t="s">
        <v>57</v>
      </c>
      <c r="B252" s="156">
        <f t="shared" ref="B252:Q252" si="62">IF(B156=0,0,B156/0.086*1000000/B$19)</f>
        <v>739.9843211013623</v>
      </c>
      <c r="C252" s="156">
        <f t="shared" si="62"/>
        <v>734.99183559560936</v>
      </c>
      <c r="D252" s="156">
        <f t="shared" si="62"/>
        <v>738.98746530697417</v>
      </c>
      <c r="E252" s="156">
        <f t="shared" si="62"/>
        <v>734.81615825033748</v>
      </c>
      <c r="F252" s="156">
        <f t="shared" si="62"/>
        <v>762.83131570526655</v>
      </c>
      <c r="G252" s="156">
        <f t="shared" si="62"/>
        <v>755.57213091820927</v>
      </c>
      <c r="H252" s="156">
        <f t="shared" si="62"/>
        <v>756.8879020406265</v>
      </c>
      <c r="I252" s="156">
        <f t="shared" si="62"/>
        <v>772.24815273024785</v>
      </c>
      <c r="J252" s="156">
        <f t="shared" si="62"/>
        <v>778.49693704999311</v>
      </c>
      <c r="K252" s="156">
        <f t="shared" si="62"/>
        <v>773.93924710734279</v>
      </c>
      <c r="L252" s="156">
        <f t="shared" si="62"/>
        <v>800.81572967089255</v>
      </c>
      <c r="M252" s="156">
        <f t="shared" si="62"/>
        <v>754.39300459170818</v>
      </c>
      <c r="N252" s="156">
        <f t="shared" si="62"/>
        <v>784.22783695977671</v>
      </c>
      <c r="O252" s="156">
        <f t="shared" si="62"/>
        <v>788.81015343985234</v>
      </c>
      <c r="P252" s="156">
        <f t="shared" si="62"/>
        <v>788.22199313763758</v>
      </c>
      <c r="Q252" s="156">
        <f t="shared" si="62"/>
        <v>781.75568719841328</v>
      </c>
    </row>
    <row r="253" spans="1:17" ht="12" customHeight="1" x14ac:dyDescent="0.25">
      <c r="A253" s="29" t="s">
        <v>140</v>
      </c>
      <c r="B253" s="57">
        <f t="shared" ref="B253:Q253" si="63">IF(B157=0,0,B157/0.086*1000000/B$20)</f>
        <v>820.28812997134082</v>
      </c>
      <c r="C253" s="57">
        <f t="shared" si="63"/>
        <v>824.7335878653206</v>
      </c>
      <c r="D253" s="57">
        <f t="shared" si="63"/>
        <v>836.2363378417831</v>
      </c>
      <c r="E253" s="57">
        <f t="shared" si="63"/>
        <v>887.42089441271469</v>
      </c>
      <c r="F253" s="57">
        <f t="shared" si="63"/>
        <v>875.49042035783998</v>
      </c>
      <c r="G253" s="57">
        <f t="shared" si="63"/>
        <v>837.26455895444519</v>
      </c>
      <c r="H253" s="57">
        <f t="shared" si="63"/>
        <v>866.98229527652495</v>
      </c>
      <c r="I253" s="57">
        <f t="shared" si="63"/>
        <v>861.38747946047158</v>
      </c>
      <c r="J253" s="57">
        <f t="shared" si="63"/>
        <v>915.65672472174936</v>
      </c>
      <c r="K253" s="57">
        <f t="shared" si="63"/>
        <v>891.3275298468734</v>
      </c>
      <c r="L253" s="57">
        <f t="shared" si="63"/>
        <v>979.21885807661033</v>
      </c>
      <c r="M253" s="57">
        <f t="shared" si="63"/>
        <v>849.70482110566684</v>
      </c>
      <c r="N253" s="57">
        <f t="shared" si="63"/>
        <v>1009.2592994178483</v>
      </c>
      <c r="O253" s="57">
        <f t="shared" si="63"/>
        <v>1093.7210296373728</v>
      </c>
      <c r="P253" s="57">
        <f t="shared" si="63"/>
        <v>930.22351968159433</v>
      </c>
      <c r="Q253" s="57">
        <f t="shared" si="63"/>
        <v>985.17171239545326</v>
      </c>
    </row>
    <row r="255" spans="1:17" ht="12" customHeight="1" x14ac:dyDescent="0.25">
      <c r="A255" s="152" t="s">
        <v>197</v>
      </c>
      <c r="B255" s="168">
        <f t="shared" ref="B255:Q255" si="64">IF(B183=0,0,B183*1000000/B$5)</f>
        <v>303.57460900195895</v>
      </c>
      <c r="C255" s="168">
        <f t="shared" si="64"/>
        <v>307.17510470019647</v>
      </c>
      <c r="D255" s="168">
        <f t="shared" si="64"/>
        <v>298.64290526131913</v>
      </c>
      <c r="E255" s="168">
        <f t="shared" si="64"/>
        <v>292.4662373341834</v>
      </c>
      <c r="F255" s="168">
        <f t="shared" si="64"/>
        <v>295.89422815185389</v>
      </c>
      <c r="G255" s="168">
        <f t="shared" si="64"/>
        <v>277.21026532393921</v>
      </c>
      <c r="H255" s="168">
        <f t="shared" si="64"/>
        <v>253.26269568333211</v>
      </c>
      <c r="I255" s="168">
        <f t="shared" si="64"/>
        <v>227.24100727987141</v>
      </c>
      <c r="J255" s="168">
        <f t="shared" si="64"/>
        <v>209.89563511956089</v>
      </c>
      <c r="K255" s="168">
        <f t="shared" si="64"/>
        <v>199.49749626242701</v>
      </c>
      <c r="L255" s="168">
        <f t="shared" si="64"/>
        <v>182.58577024857439</v>
      </c>
      <c r="M255" s="168">
        <f t="shared" si="64"/>
        <v>150.20581843933317</v>
      </c>
      <c r="N255" s="168">
        <f t="shared" si="64"/>
        <v>143.84447659770163</v>
      </c>
      <c r="O255" s="168">
        <f t="shared" si="64"/>
        <v>135.35438712958288</v>
      </c>
      <c r="P255" s="168">
        <f t="shared" si="64"/>
        <v>109.82178057617972</v>
      </c>
      <c r="Q255" s="168">
        <f t="shared" si="64"/>
        <v>106.83993406709587</v>
      </c>
    </row>
    <row r="256" spans="1:17" ht="12" customHeight="1" x14ac:dyDescent="0.25">
      <c r="A256" s="158" t="s">
        <v>65</v>
      </c>
      <c r="B256" s="157">
        <f t="shared" ref="B256:Q256" si="65">SUM(B257:B258)</f>
        <v>0</v>
      </c>
      <c r="C256" s="157">
        <f t="shared" si="65"/>
        <v>0</v>
      </c>
      <c r="D256" s="157">
        <f t="shared" si="65"/>
        <v>0</v>
      </c>
      <c r="E256" s="157">
        <f t="shared" si="65"/>
        <v>0</v>
      </c>
      <c r="F256" s="157">
        <f t="shared" si="65"/>
        <v>0</v>
      </c>
      <c r="G256" s="157">
        <f t="shared" si="65"/>
        <v>0</v>
      </c>
      <c r="H256" s="157">
        <f t="shared" si="65"/>
        <v>0</v>
      </c>
      <c r="I256" s="157">
        <f t="shared" si="65"/>
        <v>0</v>
      </c>
      <c r="J256" s="157">
        <f t="shared" si="65"/>
        <v>0</v>
      </c>
      <c r="K256" s="157">
        <f t="shared" si="65"/>
        <v>0</v>
      </c>
      <c r="L256" s="157">
        <f t="shared" si="65"/>
        <v>0</v>
      </c>
      <c r="M256" s="157">
        <f t="shared" si="65"/>
        <v>0</v>
      </c>
      <c r="N256" s="157">
        <f t="shared" si="65"/>
        <v>0</v>
      </c>
      <c r="O256" s="157">
        <f t="shared" si="65"/>
        <v>0</v>
      </c>
      <c r="P256" s="157">
        <f t="shared" si="65"/>
        <v>0</v>
      </c>
      <c r="Q256" s="157">
        <f t="shared" si="65"/>
        <v>0</v>
      </c>
    </row>
    <row r="257" spans="1:17" ht="12" customHeight="1" x14ac:dyDescent="0.25">
      <c r="A257" s="23" t="s">
        <v>157</v>
      </c>
      <c r="B257" s="156">
        <f t="shared" ref="B257:Q257" si="66">IF(B185=0,0,B185*1000000/B$7)</f>
        <v>0</v>
      </c>
      <c r="C257" s="156">
        <f t="shared" si="66"/>
        <v>0</v>
      </c>
      <c r="D257" s="156">
        <f t="shared" si="66"/>
        <v>0</v>
      </c>
      <c r="E257" s="156">
        <f t="shared" si="66"/>
        <v>0</v>
      </c>
      <c r="F257" s="156">
        <f t="shared" si="66"/>
        <v>0</v>
      </c>
      <c r="G257" s="156">
        <f t="shared" si="66"/>
        <v>0</v>
      </c>
      <c r="H257" s="156">
        <f t="shared" si="66"/>
        <v>0</v>
      </c>
      <c r="I257" s="156">
        <f t="shared" si="66"/>
        <v>0</v>
      </c>
      <c r="J257" s="156">
        <f t="shared" si="66"/>
        <v>0</v>
      </c>
      <c r="K257" s="156">
        <f t="shared" si="66"/>
        <v>0</v>
      </c>
      <c r="L257" s="156">
        <f t="shared" si="66"/>
        <v>0</v>
      </c>
      <c r="M257" s="156">
        <f t="shared" si="66"/>
        <v>0</v>
      </c>
      <c r="N257" s="156">
        <f t="shared" si="66"/>
        <v>0</v>
      </c>
      <c r="O257" s="156">
        <f t="shared" si="66"/>
        <v>0</v>
      </c>
      <c r="P257" s="156">
        <f t="shared" si="66"/>
        <v>0</v>
      </c>
      <c r="Q257" s="156">
        <f t="shared" si="66"/>
        <v>0</v>
      </c>
    </row>
    <row r="258" spans="1:17" ht="12" customHeight="1" x14ac:dyDescent="0.25">
      <c r="A258" s="23" t="s">
        <v>60</v>
      </c>
      <c r="B258" s="156">
        <f t="shared" ref="B258:Q258" si="67">IF(B186=0,0,B186*1000000/B$7)</f>
        <v>0</v>
      </c>
      <c r="C258" s="156">
        <f t="shared" si="67"/>
        <v>0</v>
      </c>
      <c r="D258" s="156">
        <f t="shared" si="67"/>
        <v>0</v>
      </c>
      <c r="E258" s="156">
        <f t="shared" si="67"/>
        <v>0</v>
      </c>
      <c r="F258" s="156">
        <f t="shared" si="67"/>
        <v>0</v>
      </c>
      <c r="G258" s="156">
        <f t="shared" si="67"/>
        <v>0</v>
      </c>
      <c r="H258" s="156">
        <f t="shared" si="67"/>
        <v>0</v>
      </c>
      <c r="I258" s="156">
        <f t="shared" si="67"/>
        <v>0</v>
      </c>
      <c r="J258" s="156">
        <f t="shared" si="67"/>
        <v>0</v>
      </c>
      <c r="K258" s="156">
        <f t="shared" si="67"/>
        <v>0</v>
      </c>
      <c r="L258" s="156">
        <f t="shared" si="67"/>
        <v>0</v>
      </c>
      <c r="M258" s="156">
        <f t="shared" si="67"/>
        <v>0</v>
      </c>
      <c r="N258" s="156">
        <f t="shared" si="67"/>
        <v>0</v>
      </c>
      <c r="O258" s="156">
        <f t="shared" si="67"/>
        <v>0</v>
      </c>
      <c r="P258" s="156">
        <f t="shared" si="67"/>
        <v>0</v>
      </c>
      <c r="Q258" s="156">
        <f t="shared" si="67"/>
        <v>0</v>
      </c>
    </row>
    <row r="259" spans="1:17" ht="12" customHeight="1" x14ac:dyDescent="0.25">
      <c r="A259" s="158" t="s">
        <v>112</v>
      </c>
      <c r="B259" s="157">
        <f t="shared" ref="B259:Q259" si="68">B260</f>
        <v>0</v>
      </c>
      <c r="C259" s="157">
        <f t="shared" si="68"/>
        <v>0</v>
      </c>
      <c r="D259" s="157">
        <f t="shared" si="68"/>
        <v>0</v>
      </c>
      <c r="E259" s="157">
        <f t="shared" si="68"/>
        <v>0</v>
      </c>
      <c r="F259" s="157">
        <f t="shared" si="68"/>
        <v>0</v>
      </c>
      <c r="G259" s="157">
        <f t="shared" si="68"/>
        <v>0</v>
      </c>
      <c r="H259" s="157">
        <f t="shared" si="68"/>
        <v>0</v>
      </c>
      <c r="I259" s="157">
        <f t="shared" si="68"/>
        <v>0</v>
      </c>
      <c r="J259" s="157">
        <f t="shared" si="68"/>
        <v>0</v>
      </c>
      <c r="K259" s="157">
        <f t="shared" si="68"/>
        <v>0</v>
      </c>
      <c r="L259" s="157">
        <f t="shared" si="68"/>
        <v>0</v>
      </c>
      <c r="M259" s="157">
        <f t="shared" si="68"/>
        <v>0</v>
      </c>
      <c r="N259" s="157">
        <f t="shared" si="68"/>
        <v>0</v>
      </c>
      <c r="O259" s="157">
        <f t="shared" si="68"/>
        <v>0</v>
      </c>
      <c r="P259" s="157">
        <f t="shared" si="68"/>
        <v>0</v>
      </c>
      <c r="Q259" s="157">
        <f t="shared" si="68"/>
        <v>0</v>
      </c>
    </row>
    <row r="260" spans="1:17" ht="12" customHeight="1" x14ac:dyDescent="0.25">
      <c r="A260" s="23" t="s">
        <v>60</v>
      </c>
      <c r="B260" s="156">
        <f t="shared" ref="B260:Q260" si="69">IF(B188=0,0,B188*1000000/B$5)</f>
        <v>0</v>
      </c>
      <c r="C260" s="156">
        <f t="shared" si="69"/>
        <v>0</v>
      </c>
      <c r="D260" s="156">
        <f t="shared" si="69"/>
        <v>0</v>
      </c>
      <c r="E260" s="156">
        <f t="shared" si="69"/>
        <v>0</v>
      </c>
      <c r="F260" s="156">
        <f t="shared" si="69"/>
        <v>0</v>
      </c>
      <c r="G260" s="156">
        <f t="shared" si="69"/>
        <v>0</v>
      </c>
      <c r="H260" s="156">
        <f t="shared" si="69"/>
        <v>0</v>
      </c>
      <c r="I260" s="156">
        <f t="shared" si="69"/>
        <v>0</v>
      </c>
      <c r="J260" s="156">
        <f t="shared" si="69"/>
        <v>0</v>
      </c>
      <c r="K260" s="156">
        <f t="shared" si="69"/>
        <v>0</v>
      </c>
      <c r="L260" s="156">
        <f t="shared" si="69"/>
        <v>0</v>
      </c>
      <c r="M260" s="156">
        <f t="shared" si="69"/>
        <v>0</v>
      </c>
      <c r="N260" s="156">
        <f t="shared" si="69"/>
        <v>0</v>
      </c>
      <c r="O260" s="156">
        <f t="shared" si="69"/>
        <v>0</v>
      </c>
      <c r="P260" s="156">
        <f t="shared" si="69"/>
        <v>0</v>
      </c>
      <c r="Q260" s="156">
        <f t="shared" si="69"/>
        <v>0</v>
      </c>
    </row>
    <row r="261" spans="1:17" ht="12" customHeight="1" x14ac:dyDescent="0.25">
      <c r="A261" s="158" t="s">
        <v>63</v>
      </c>
      <c r="B261" s="157">
        <f t="shared" ref="B261:Q261" si="70">IF(B189=0,0,B189*1000000/B$5)</f>
        <v>192.73957630447177</v>
      </c>
      <c r="C261" s="157">
        <f t="shared" si="70"/>
        <v>201.38312829437325</v>
      </c>
      <c r="D261" s="157">
        <f t="shared" si="70"/>
        <v>195.06073325625795</v>
      </c>
      <c r="E261" s="157">
        <f t="shared" si="70"/>
        <v>193.1035690825332</v>
      </c>
      <c r="F261" s="157">
        <f t="shared" si="70"/>
        <v>194.09732833395981</v>
      </c>
      <c r="G261" s="157">
        <f t="shared" si="70"/>
        <v>178.95384320985437</v>
      </c>
      <c r="H261" s="157">
        <f t="shared" si="70"/>
        <v>160.9088451586826</v>
      </c>
      <c r="I261" s="157">
        <f t="shared" si="70"/>
        <v>138.1754633069132</v>
      </c>
      <c r="J261" s="157">
        <f t="shared" si="70"/>
        <v>123.03807061435937</v>
      </c>
      <c r="K261" s="157">
        <f t="shared" si="70"/>
        <v>112.35510110622674</v>
      </c>
      <c r="L261" s="157">
        <f t="shared" si="70"/>
        <v>98.152314142122933</v>
      </c>
      <c r="M261" s="157">
        <f t="shared" si="70"/>
        <v>74.836028280328065</v>
      </c>
      <c r="N261" s="157">
        <f t="shared" si="70"/>
        <v>67.922569536347652</v>
      </c>
      <c r="O261" s="157">
        <f t="shared" si="70"/>
        <v>62.579239381053334</v>
      </c>
      <c r="P261" s="157">
        <f t="shared" si="70"/>
        <v>47.579340034576028</v>
      </c>
      <c r="Q261" s="157">
        <f t="shared" si="70"/>
        <v>45.562550372570144</v>
      </c>
    </row>
    <row r="262" spans="1:17" ht="12" customHeight="1" x14ac:dyDescent="0.25">
      <c r="A262" s="167" t="s">
        <v>156</v>
      </c>
      <c r="B262" s="132">
        <f t="shared" ref="B262:Q262" si="71">IF(B190=0,0,B190*1000000/B$11)</f>
        <v>0</v>
      </c>
      <c r="C262" s="132">
        <f t="shared" si="71"/>
        <v>0</v>
      </c>
      <c r="D262" s="132">
        <f t="shared" si="71"/>
        <v>0</v>
      </c>
      <c r="E262" s="132">
        <f t="shared" si="71"/>
        <v>0</v>
      </c>
      <c r="F262" s="132">
        <f t="shared" si="71"/>
        <v>0</v>
      </c>
      <c r="G262" s="132">
        <f t="shared" si="71"/>
        <v>0</v>
      </c>
      <c r="H262" s="132">
        <f t="shared" si="71"/>
        <v>0</v>
      </c>
      <c r="I262" s="132">
        <f t="shared" si="71"/>
        <v>0</v>
      </c>
      <c r="J262" s="132">
        <f t="shared" si="71"/>
        <v>0</v>
      </c>
      <c r="K262" s="132">
        <f t="shared" si="71"/>
        <v>0</v>
      </c>
      <c r="L262" s="132">
        <f t="shared" si="71"/>
        <v>0</v>
      </c>
      <c r="M262" s="132">
        <f t="shared" si="71"/>
        <v>0</v>
      </c>
      <c r="N262" s="132">
        <f t="shared" si="71"/>
        <v>0</v>
      </c>
      <c r="O262" s="132">
        <f t="shared" si="71"/>
        <v>0</v>
      </c>
      <c r="P262" s="132">
        <f t="shared" si="71"/>
        <v>0</v>
      </c>
      <c r="Q262" s="132">
        <f t="shared" si="71"/>
        <v>0</v>
      </c>
    </row>
    <row r="263" spans="1:17" ht="12" customHeight="1" x14ac:dyDescent="0.25">
      <c r="A263" s="167" t="s">
        <v>155</v>
      </c>
      <c r="B263" s="132">
        <f t="shared" ref="B263:Q263" si="72">IF(B191=0,0,B191*1000000/B$12)</f>
        <v>0</v>
      </c>
      <c r="C263" s="132">
        <f t="shared" si="72"/>
        <v>0</v>
      </c>
      <c r="D263" s="132">
        <f t="shared" si="72"/>
        <v>0</v>
      </c>
      <c r="E263" s="132">
        <f t="shared" si="72"/>
        <v>0</v>
      </c>
      <c r="F263" s="132">
        <f t="shared" si="72"/>
        <v>0</v>
      </c>
      <c r="G263" s="132">
        <f t="shared" si="72"/>
        <v>0</v>
      </c>
      <c r="H263" s="132">
        <f t="shared" si="72"/>
        <v>0</v>
      </c>
      <c r="I263" s="132">
        <f t="shared" si="72"/>
        <v>0</v>
      </c>
      <c r="J263" s="132">
        <f t="shared" si="72"/>
        <v>0</v>
      </c>
      <c r="K263" s="132">
        <f t="shared" si="72"/>
        <v>0</v>
      </c>
      <c r="L263" s="132">
        <f t="shared" si="72"/>
        <v>0</v>
      </c>
      <c r="M263" s="132">
        <f t="shared" si="72"/>
        <v>0</v>
      </c>
      <c r="N263" s="132">
        <f t="shared" si="72"/>
        <v>0</v>
      </c>
      <c r="O263" s="132">
        <f t="shared" si="72"/>
        <v>0</v>
      </c>
      <c r="P263" s="132">
        <f t="shared" si="72"/>
        <v>0</v>
      </c>
      <c r="Q263" s="132">
        <f t="shared" si="72"/>
        <v>0</v>
      </c>
    </row>
    <row r="264" spans="1:17" ht="12" customHeight="1" x14ac:dyDescent="0.25">
      <c r="A264" s="166" t="s">
        <v>55</v>
      </c>
      <c r="B264" s="165">
        <f t="shared" ref="B264:Q264" si="73">IF(B192=0,0,B192*1000000/B$12)</f>
        <v>0</v>
      </c>
      <c r="C264" s="165">
        <f t="shared" si="73"/>
        <v>0</v>
      </c>
      <c r="D264" s="165">
        <f t="shared" si="73"/>
        <v>0</v>
      </c>
      <c r="E264" s="165">
        <f t="shared" si="73"/>
        <v>0</v>
      </c>
      <c r="F264" s="165">
        <f t="shared" si="73"/>
        <v>0</v>
      </c>
      <c r="G264" s="165">
        <f t="shared" si="73"/>
        <v>0</v>
      </c>
      <c r="H264" s="165">
        <f t="shared" si="73"/>
        <v>0</v>
      </c>
      <c r="I264" s="165">
        <f t="shared" si="73"/>
        <v>0</v>
      </c>
      <c r="J264" s="165">
        <f t="shared" si="73"/>
        <v>0</v>
      </c>
      <c r="K264" s="165">
        <f t="shared" si="73"/>
        <v>0</v>
      </c>
      <c r="L264" s="165">
        <f t="shared" si="73"/>
        <v>0</v>
      </c>
      <c r="M264" s="165">
        <f t="shared" si="73"/>
        <v>0</v>
      </c>
      <c r="N264" s="165">
        <f t="shared" si="73"/>
        <v>0</v>
      </c>
      <c r="O264" s="165">
        <f t="shared" si="73"/>
        <v>0</v>
      </c>
      <c r="P264" s="165">
        <f t="shared" si="73"/>
        <v>0</v>
      </c>
      <c r="Q264" s="165">
        <f t="shared" si="73"/>
        <v>0</v>
      </c>
    </row>
    <row r="265" spans="1:17" ht="12" customHeight="1" x14ac:dyDescent="0.25">
      <c r="A265" s="147" t="s">
        <v>59</v>
      </c>
      <c r="B265" s="164">
        <f t="shared" ref="B265:Q265" si="74">IF(B193=0,0,B193*1000000/B$12)</f>
        <v>0</v>
      </c>
      <c r="C265" s="164">
        <f t="shared" si="74"/>
        <v>0</v>
      </c>
      <c r="D265" s="164">
        <f t="shared" si="74"/>
        <v>0</v>
      </c>
      <c r="E265" s="164">
        <f t="shared" si="74"/>
        <v>0</v>
      </c>
      <c r="F265" s="164">
        <f t="shared" si="74"/>
        <v>0</v>
      </c>
      <c r="G265" s="164">
        <f t="shared" si="74"/>
        <v>0</v>
      </c>
      <c r="H265" s="164">
        <f t="shared" si="74"/>
        <v>0</v>
      </c>
      <c r="I265" s="164">
        <f t="shared" si="74"/>
        <v>0</v>
      </c>
      <c r="J265" s="164">
        <f t="shared" si="74"/>
        <v>0</v>
      </c>
      <c r="K265" s="164">
        <f t="shared" si="74"/>
        <v>0</v>
      </c>
      <c r="L265" s="164">
        <f t="shared" si="74"/>
        <v>0</v>
      </c>
      <c r="M265" s="164">
        <f t="shared" si="74"/>
        <v>0</v>
      </c>
      <c r="N265" s="164">
        <f t="shared" si="74"/>
        <v>0</v>
      </c>
      <c r="O265" s="164">
        <f t="shared" si="74"/>
        <v>0</v>
      </c>
      <c r="P265" s="164">
        <f t="shared" si="74"/>
        <v>0</v>
      </c>
      <c r="Q265" s="164">
        <f t="shared" si="74"/>
        <v>0</v>
      </c>
    </row>
    <row r="266" spans="1:17" ht="12" customHeight="1" x14ac:dyDescent="0.25">
      <c r="A266" s="163" t="s">
        <v>144</v>
      </c>
      <c r="B266" s="162">
        <f t="shared" ref="B266:Q266" si="75">IF(B194=0,0,B194*1000000/B$13)</f>
        <v>583.23420974524197</v>
      </c>
      <c r="C266" s="162">
        <f t="shared" si="75"/>
        <v>581.67315868511298</v>
      </c>
      <c r="D266" s="162">
        <f t="shared" si="75"/>
        <v>571.56714602760314</v>
      </c>
      <c r="E266" s="162">
        <f t="shared" si="75"/>
        <v>570.73325141748728</v>
      </c>
      <c r="F266" s="162">
        <f t="shared" si="75"/>
        <v>570.75888149486593</v>
      </c>
      <c r="G266" s="162">
        <f t="shared" si="75"/>
        <v>564.14688556835915</v>
      </c>
      <c r="H266" s="162">
        <f t="shared" si="75"/>
        <v>556.37810538808401</v>
      </c>
      <c r="I266" s="162">
        <f t="shared" si="75"/>
        <v>551.11312288987847</v>
      </c>
      <c r="J266" s="162">
        <f t="shared" si="75"/>
        <v>547.25818649433381</v>
      </c>
      <c r="K266" s="162">
        <f t="shared" si="75"/>
        <v>546.0576823244927</v>
      </c>
      <c r="L266" s="162">
        <f t="shared" si="75"/>
        <v>543.81780594612997</v>
      </c>
      <c r="M266" s="162">
        <f t="shared" si="75"/>
        <v>495.8029444474555</v>
      </c>
      <c r="N266" s="162">
        <f t="shared" si="75"/>
        <v>565.16868435711717</v>
      </c>
      <c r="O266" s="162">
        <f t="shared" si="75"/>
        <v>561.69891122928686</v>
      </c>
      <c r="P266" s="162">
        <f t="shared" si="75"/>
        <v>550.81354698210248</v>
      </c>
      <c r="Q266" s="162">
        <f t="shared" si="75"/>
        <v>543.61453023080571</v>
      </c>
    </row>
    <row r="267" spans="1:17" ht="12" customHeight="1" x14ac:dyDescent="0.25">
      <c r="A267" s="161" t="s">
        <v>143</v>
      </c>
      <c r="B267" s="160">
        <f t="shared" ref="B267:Q267" si="76">IF(B195=0,0,B195*1000000/B$14)</f>
        <v>372.10342581746852</v>
      </c>
      <c r="C267" s="160">
        <f t="shared" si="76"/>
        <v>378.08755314532885</v>
      </c>
      <c r="D267" s="160">
        <f t="shared" si="76"/>
        <v>371.51864491792952</v>
      </c>
      <c r="E267" s="160">
        <f t="shared" si="76"/>
        <v>370.97661342135513</v>
      </c>
      <c r="F267" s="160">
        <f t="shared" si="76"/>
        <v>370.99327297165456</v>
      </c>
      <c r="G267" s="160">
        <f t="shared" si="76"/>
        <v>366.69547561943205</v>
      </c>
      <c r="H267" s="160">
        <f t="shared" si="76"/>
        <v>361.64576850224961</v>
      </c>
      <c r="I267" s="160">
        <f t="shared" si="76"/>
        <v>358.22352987842265</v>
      </c>
      <c r="J267" s="160">
        <f t="shared" si="76"/>
        <v>355.71782122132817</v>
      </c>
      <c r="K267" s="160">
        <f t="shared" si="76"/>
        <v>354.93749351091873</v>
      </c>
      <c r="L267" s="160">
        <f t="shared" si="76"/>
        <v>353.4815738649902</v>
      </c>
      <c r="M267" s="160">
        <f t="shared" si="76"/>
        <v>322.27191389085107</v>
      </c>
      <c r="N267" s="160">
        <f t="shared" si="76"/>
        <v>378.66301851927318</v>
      </c>
      <c r="O267" s="160">
        <f t="shared" si="76"/>
        <v>365.10429229904088</v>
      </c>
      <c r="P267" s="160">
        <f t="shared" si="76"/>
        <v>358.02880553837105</v>
      </c>
      <c r="Q267" s="160">
        <f t="shared" si="76"/>
        <v>353.34944465002974</v>
      </c>
    </row>
    <row r="268" spans="1:17" ht="12" customHeight="1" x14ac:dyDescent="0.25">
      <c r="A268" s="148" t="s">
        <v>57</v>
      </c>
      <c r="B268" s="156">
        <f t="shared" ref="B268:Q268" si="77">IF(B196=0,0,B196*1000000/B$14)</f>
        <v>372.10342581746852</v>
      </c>
      <c r="C268" s="156">
        <f t="shared" si="77"/>
        <v>378.08755314532885</v>
      </c>
      <c r="D268" s="156">
        <f t="shared" si="77"/>
        <v>371.51864491792952</v>
      </c>
      <c r="E268" s="156">
        <f t="shared" si="77"/>
        <v>370.97661342135513</v>
      </c>
      <c r="F268" s="156">
        <f t="shared" si="77"/>
        <v>370.99327297165456</v>
      </c>
      <c r="G268" s="156">
        <f t="shared" si="77"/>
        <v>366.69547561943205</v>
      </c>
      <c r="H268" s="156">
        <f t="shared" si="77"/>
        <v>361.64576850224961</v>
      </c>
      <c r="I268" s="156">
        <f t="shared" si="77"/>
        <v>358.22352987842265</v>
      </c>
      <c r="J268" s="156">
        <f t="shared" si="77"/>
        <v>355.71782122132817</v>
      </c>
      <c r="K268" s="156">
        <f t="shared" si="77"/>
        <v>354.93749351091873</v>
      </c>
      <c r="L268" s="156">
        <f t="shared" si="77"/>
        <v>353.4815738649902</v>
      </c>
      <c r="M268" s="156">
        <f t="shared" si="77"/>
        <v>322.27191389085107</v>
      </c>
      <c r="N268" s="156">
        <f t="shared" si="77"/>
        <v>378.66301851927318</v>
      </c>
      <c r="O268" s="156">
        <f t="shared" si="77"/>
        <v>365.10429229904088</v>
      </c>
      <c r="P268" s="156">
        <f t="shared" si="77"/>
        <v>358.02880553837105</v>
      </c>
      <c r="Q268" s="156">
        <f t="shared" si="77"/>
        <v>353.34944465002974</v>
      </c>
    </row>
    <row r="269" spans="1:17" ht="12" customHeight="1" x14ac:dyDescent="0.25">
      <c r="A269" s="148" t="s">
        <v>59</v>
      </c>
      <c r="B269" s="156">
        <f t="shared" ref="B269:Q269" si="78">IF(B197=0,0,B197*1000000/B$14)</f>
        <v>0</v>
      </c>
      <c r="C269" s="156">
        <f t="shared" si="78"/>
        <v>0</v>
      </c>
      <c r="D269" s="156">
        <f t="shared" si="78"/>
        <v>0</v>
      </c>
      <c r="E269" s="156">
        <f t="shared" si="78"/>
        <v>0</v>
      </c>
      <c r="F269" s="156">
        <f t="shared" si="78"/>
        <v>0</v>
      </c>
      <c r="G269" s="156">
        <f t="shared" si="78"/>
        <v>0</v>
      </c>
      <c r="H269" s="156">
        <f t="shared" si="78"/>
        <v>0</v>
      </c>
      <c r="I269" s="156">
        <f t="shared" si="78"/>
        <v>0</v>
      </c>
      <c r="J269" s="156">
        <f t="shared" si="78"/>
        <v>0</v>
      </c>
      <c r="K269" s="156">
        <f t="shared" si="78"/>
        <v>0</v>
      </c>
      <c r="L269" s="156">
        <f t="shared" si="78"/>
        <v>0</v>
      </c>
      <c r="M269" s="156">
        <f t="shared" si="78"/>
        <v>0</v>
      </c>
      <c r="N269" s="156">
        <f t="shared" si="78"/>
        <v>0</v>
      </c>
      <c r="O269" s="156">
        <f t="shared" si="78"/>
        <v>0</v>
      </c>
      <c r="P269" s="156">
        <f t="shared" si="78"/>
        <v>0</v>
      </c>
      <c r="Q269" s="156">
        <f t="shared" si="78"/>
        <v>0</v>
      </c>
    </row>
    <row r="270" spans="1:17" ht="12" customHeight="1" x14ac:dyDescent="0.25">
      <c r="A270" s="163" t="s">
        <v>142</v>
      </c>
      <c r="B270" s="162">
        <f t="shared" ref="B270:Q270" si="79">IF(B198=0,0,B198*1000000/B$15)</f>
        <v>0</v>
      </c>
      <c r="C270" s="162">
        <f t="shared" si="79"/>
        <v>0</v>
      </c>
      <c r="D270" s="162">
        <f t="shared" si="79"/>
        <v>0</v>
      </c>
      <c r="E270" s="162">
        <f t="shared" si="79"/>
        <v>0</v>
      </c>
      <c r="F270" s="162">
        <f t="shared" si="79"/>
        <v>0</v>
      </c>
      <c r="G270" s="162">
        <f t="shared" si="79"/>
        <v>0</v>
      </c>
      <c r="H270" s="162">
        <f t="shared" si="79"/>
        <v>0</v>
      </c>
      <c r="I270" s="162">
        <f t="shared" si="79"/>
        <v>0</v>
      </c>
      <c r="J270" s="162">
        <f t="shared" si="79"/>
        <v>0</v>
      </c>
      <c r="K270" s="162">
        <f t="shared" si="79"/>
        <v>0</v>
      </c>
      <c r="L270" s="162">
        <f t="shared" si="79"/>
        <v>0</v>
      </c>
      <c r="M270" s="162">
        <f t="shared" si="79"/>
        <v>0</v>
      </c>
      <c r="N270" s="162">
        <f t="shared" si="79"/>
        <v>0</v>
      </c>
      <c r="O270" s="162">
        <f t="shared" si="79"/>
        <v>0</v>
      </c>
      <c r="P270" s="162">
        <f t="shared" si="79"/>
        <v>0</v>
      </c>
      <c r="Q270" s="162">
        <f t="shared" si="79"/>
        <v>0</v>
      </c>
    </row>
    <row r="271" spans="1:17" ht="12" customHeight="1" x14ac:dyDescent="0.25">
      <c r="A271" s="161" t="s">
        <v>141</v>
      </c>
      <c r="B271" s="160">
        <f t="shared" ref="B271:Q271" si="80">IF(B199=0,0,B199*1000000/B$16)</f>
        <v>0</v>
      </c>
      <c r="C271" s="160">
        <f t="shared" si="80"/>
        <v>0</v>
      </c>
      <c r="D271" s="160">
        <f t="shared" si="80"/>
        <v>0</v>
      </c>
      <c r="E271" s="160">
        <f t="shared" si="80"/>
        <v>0</v>
      </c>
      <c r="F271" s="160">
        <f t="shared" si="80"/>
        <v>0</v>
      </c>
      <c r="G271" s="160">
        <f t="shared" si="80"/>
        <v>0</v>
      </c>
      <c r="H271" s="160">
        <f t="shared" si="80"/>
        <v>0</v>
      </c>
      <c r="I271" s="160">
        <f t="shared" si="80"/>
        <v>0</v>
      </c>
      <c r="J271" s="160">
        <f t="shared" si="80"/>
        <v>0</v>
      </c>
      <c r="K271" s="160">
        <f t="shared" si="80"/>
        <v>0</v>
      </c>
      <c r="L271" s="160">
        <f t="shared" si="80"/>
        <v>0</v>
      </c>
      <c r="M271" s="160">
        <f t="shared" si="80"/>
        <v>0</v>
      </c>
      <c r="N271" s="160">
        <f t="shared" si="80"/>
        <v>0</v>
      </c>
      <c r="O271" s="160">
        <f t="shared" si="80"/>
        <v>0</v>
      </c>
      <c r="P271" s="160">
        <f t="shared" si="80"/>
        <v>0</v>
      </c>
      <c r="Q271" s="160">
        <f t="shared" si="80"/>
        <v>0</v>
      </c>
    </row>
    <row r="272" spans="1:17" ht="12" customHeight="1" x14ac:dyDescent="0.25">
      <c r="A272" s="148" t="s">
        <v>60</v>
      </c>
      <c r="B272" s="156">
        <f t="shared" ref="B272:Q272" si="81">IF(B200=0,0,B200*1000000/B$16)</f>
        <v>0</v>
      </c>
      <c r="C272" s="156">
        <f t="shared" si="81"/>
        <v>0</v>
      </c>
      <c r="D272" s="156">
        <f t="shared" si="81"/>
        <v>0</v>
      </c>
      <c r="E272" s="156">
        <f t="shared" si="81"/>
        <v>0</v>
      </c>
      <c r="F272" s="156">
        <f t="shared" si="81"/>
        <v>0</v>
      </c>
      <c r="G272" s="156">
        <f t="shared" si="81"/>
        <v>0</v>
      </c>
      <c r="H272" s="156">
        <f t="shared" si="81"/>
        <v>0</v>
      </c>
      <c r="I272" s="156">
        <f t="shared" si="81"/>
        <v>0</v>
      </c>
      <c r="J272" s="156">
        <f t="shared" si="81"/>
        <v>0</v>
      </c>
      <c r="K272" s="156">
        <f t="shared" si="81"/>
        <v>0</v>
      </c>
      <c r="L272" s="156">
        <f t="shared" si="81"/>
        <v>0</v>
      </c>
      <c r="M272" s="156">
        <f t="shared" si="81"/>
        <v>0</v>
      </c>
      <c r="N272" s="156">
        <f t="shared" si="81"/>
        <v>0</v>
      </c>
      <c r="O272" s="156">
        <f t="shared" si="81"/>
        <v>0</v>
      </c>
      <c r="P272" s="156">
        <f t="shared" si="81"/>
        <v>0</v>
      </c>
      <c r="Q272" s="156">
        <f t="shared" si="81"/>
        <v>0</v>
      </c>
    </row>
    <row r="273" spans="1:17" ht="12" customHeight="1" x14ac:dyDescent="0.25">
      <c r="A273" s="148" t="s">
        <v>59</v>
      </c>
      <c r="B273" s="156">
        <f t="shared" ref="B273:Q273" si="82">IF(B201=0,0,B201*1000000/B$16)</f>
        <v>0</v>
      </c>
      <c r="C273" s="156">
        <f t="shared" si="82"/>
        <v>0</v>
      </c>
      <c r="D273" s="156">
        <f t="shared" si="82"/>
        <v>0</v>
      </c>
      <c r="E273" s="156">
        <f t="shared" si="82"/>
        <v>0</v>
      </c>
      <c r="F273" s="156">
        <f t="shared" si="82"/>
        <v>0</v>
      </c>
      <c r="G273" s="156">
        <f t="shared" si="82"/>
        <v>0</v>
      </c>
      <c r="H273" s="156">
        <f t="shared" si="82"/>
        <v>0</v>
      </c>
      <c r="I273" s="156">
        <f t="shared" si="82"/>
        <v>0</v>
      </c>
      <c r="J273" s="156">
        <f t="shared" si="82"/>
        <v>0</v>
      </c>
      <c r="K273" s="156">
        <f t="shared" si="82"/>
        <v>0</v>
      </c>
      <c r="L273" s="156">
        <f t="shared" si="82"/>
        <v>0</v>
      </c>
      <c r="M273" s="156">
        <f t="shared" si="82"/>
        <v>0</v>
      </c>
      <c r="N273" s="156">
        <f t="shared" si="82"/>
        <v>0</v>
      </c>
      <c r="O273" s="156">
        <f t="shared" si="82"/>
        <v>0</v>
      </c>
      <c r="P273" s="156">
        <f t="shared" si="82"/>
        <v>0</v>
      </c>
      <c r="Q273" s="156">
        <f t="shared" si="82"/>
        <v>0</v>
      </c>
    </row>
    <row r="274" spans="1:17" ht="12" customHeight="1" x14ac:dyDescent="0.25">
      <c r="A274" s="158" t="s">
        <v>62</v>
      </c>
      <c r="B274" s="157">
        <f t="shared" ref="B274:Q274" si="83">IF(B202=0,0,B202*1000000/B$5)</f>
        <v>110.83503269748712</v>
      </c>
      <c r="C274" s="157">
        <f t="shared" si="83"/>
        <v>105.79197640582322</v>
      </c>
      <c r="D274" s="157">
        <f t="shared" si="83"/>
        <v>103.58217200506114</v>
      </c>
      <c r="E274" s="157">
        <f t="shared" si="83"/>
        <v>99.362668251650206</v>
      </c>
      <c r="F274" s="157">
        <f t="shared" si="83"/>
        <v>101.79689981789409</v>
      </c>
      <c r="G274" s="157">
        <f t="shared" si="83"/>
        <v>98.256422114084813</v>
      </c>
      <c r="H274" s="157">
        <f t="shared" si="83"/>
        <v>92.353850524649516</v>
      </c>
      <c r="I274" s="157">
        <f t="shared" si="83"/>
        <v>89.065543972958167</v>
      </c>
      <c r="J274" s="157">
        <f t="shared" si="83"/>
        <v>86.857564505201523</v>
      </c>
      <c r="K274" s="157">
        <f t="shared" si="83"/>
        <v>87.142395156200266</v>
      </c>
      <c r="L274" s="157">
        <f t="shared" si="83"/>
        <v>84.433456106451459</v>
      </c>
      <c r="M274" s="157">
        <f t="shared" si="83"/>
        <v>75.36979015900512</v>
      </c>
      <c r="N274" s="157">
        <f t="shared" si="83"/>
        <v>75.921907061353977</v>
      </c>
      <c r="O274" s="157">
        <f t="shared" si="83"/>
        <v>72.775147748529534</v>
      </c>
      <c r="P274" s="157">
        <f t="shared" si="83"/>
        <v>62.242440541603671</v>
      </c>
      <c r="Q274" s="157">
        <f t="shared" si="83"/>
        <v>61.277383694525739</v>
      </c>
    </row>
    <row r="275" spans="1:17" ht="12" customHeight="1" x14ac:dyDescent="0.25">
      <c r="A275" s="23" t="s">
        <v>55</v>
      </c>
      <c r="B275" s="156">
        <f t="shared" ref="B275:Q275" si="84">IF(B203=0,0,B203*1000000/B$18)</f>
        <v>0</v>
      </c>
      <c r="C275" s="156">
        <f t="shared" si="84"/>
        <v>0</v>
      </c>
      <c r="D275" s="156">
        <f t="shared" si="84"/>
        <v>0</v>
      </c>
      <c r="E275" s="156">
        <f t="shared" si="84"/>
        <v>0</v>
      </c>
      <c r="F275" s="156">
        <f t="shared" si="84"/>
        <v>0</v>
      </c>
      <c r="G275" s="156">
        <f t="shared" si="84"/>
        <v>0</v>
      </c>
      <c r="H275" s="156">
        <f t="shared" si="84"/>
        <v>0</v>
      </c>
      <c r="I275" s="156">
        <f t="shared" si="84"/>
        <v>0</v>
      </c>
      <c r="J275" s="156">
        <f t="shared" si="84"/>
        <v>0</v>
      </c>
      <c r="K275" s="156">
        <f t="shared" si="84"/>
        <v>0</v>
      </c>
      <c r="L275" s="156">
        <f t="shared" si="84"/>
        <v>0</v>
      </c>
      <c r="M275" s="156">
        <f t="shared" si="84"/>
        <v>0</v>
      </c>
      <c r="N275" s="156">
        <f t="shared" si="84"/>
        <v>0</v>
      </c>
      <c r="O275" s="156">
        <f t="shared" si="84"/>
        <v>0</v>
      </c>
      <c r="P275" s="156">
        <f t="shared" si="84"/>
        <v>0</v>
      </c>
      <c r="Q275" s="156">
        <f t="shared" si="84"/>
        <v>0</v>
      </c>
    </row>
    <row r="276" spans="1:17" ht="12" customHeight="1" x14ac:dyDescent="0.25">
      <c r="A276" s="23" t="s">
        <v>57</v>
      </c>
      <c r="B276" s="156">
        <f t="shared" ref="B276:Q276" si="85">IF(B204=0,0,B204*1000000/B$19)</f>
        <v>397.86472654182057</v>
      </c>
      <c r="C276" s="156">
        <f t="shared" si="85"/>
        <v>393.67294093696142</v>
      </c>
      <c r="D276" s="156">
        <f t="shared" si="85"/>
        <v>392.24779011104175</v>
      </c>
      <c r="E276" s="156">
        <f t="shared" si="85"/>
        <v>386.34743743588064</v>
      </c>
      <c r="F276" s="156">
        <f t="shared" si="85"/>
        <v>396.43094445086399</v>
      </c>
      <c r="G276" s="156">
        <f t="shared" si="85"/>
        <v>388.08592183799317</v>
      </c>
      <c r="H276" s="156">
        <f t="shared" si="85"/>
        <v>384.65838070029201</v>
      </c>
      <c r="I276" s="156">
        <f t="shared" si="85"/>
        <v>386.05485281023721</v>
      </c>
      <c r="J276" s="156">
        <f t="shared" si="85"/>
        <v>383.17996289797145</v>
      </c>
      <c r="K276" s="156">
        <f t="shared" si="85"/>
        <v>379.36653018499305</v>
      </c>
      <c r="L276" s="156">
        <f t="shared" si="85"/>
        <v>389.90179567061102</v>
      </c>
      <c r="M276" s="156">
        <f t="shared" si="85"/>
        <v>365.81071240765556</v>
      </c>
      <c r="N276" s="156">
        <f t="shared" si="85"/>
        <v>377.80109316303162</v>
      </c>
      <c r="O276" s="156">
        <f t="shared" si="85"/>
        <v>378.04504474467012</v>
      </c>
      <c r="P276" s="156">
        <f t="shared" si="85"/>
        <v>376.84124214861953</v>
      </c>
      <c r="Q276" s="156">
        <f t="shared" si="85"/>
        <v>372.00618549131929</v>
      </c>
    </row>
    <row r="277" spans="1:17" ht="12" customHeight="1" x14ac:dyDescent="0.25">
      <c r="A277" s="29" t="s">
        <v>140</v>
      </c>
      <c r="B277" s="57">
        <f t="shared" ref="B277:Q277" si="86">IF(B205=0,0,B205*1000000/B$20)</f>
        <v>0</v>
      </c>
      <c r="C277" s="57">
        <f t="shared" si="86"/>
        <v>0</v>
      </c>
      <c r="D277" s="57">
        <f t="shared" si="86"/>
        <v>0</v>
      </c>
      <c r="E277" s="57">
        <f t="shared" si="86"/>
        <v>0</v>
      </c>
      <c r="F277" s="57">
        <f t="shared" si="86"/>
        <v>0</v>
      </c>
      <c r="G277" s="57">
        <f t="shared" si="86"/>
        <v>0</v>
      </c>
      <c r="H277" s="57">
        <f t="shared" si="86"/>
        <v>0</v>
      </c>
      <c r="I277" s="57">
        <f t="shared" si="86"/>
        <v>0</v>
      </c>
      <c r="J277" s="57">
        <f t="shared" si="86"/>
        <v>0</v>
      </c>
      <c r="K277" s="57">
        <f t="shared" si="86"/>
        <v>0</v>
      </c>
      <c r="L277" s="57">
        <f t="shared" si="86"/>
        <v>0</v>
      </c>
      <c r="M277" s="57">
        <f t="shared" si="86"/>
        <v>0</v>
      </c>
      <c r="N277" s="57">
        <f t="shared" si="86"/>
        <v>0</v>
      </c>
      <c r="O277" s="57">
        <f t="shared" si="86"/>
        <v>0</v>
      </c>
      <c r="P277" s="57">
        <f t="shared" si="86"/>
        <v>0</v>
      </c>
      <c r="Q277" s="57">
        <f t="shared" si="86"/>
        <v>0</v>
      </c>
    </row>
    <row r="279" spans="1:17" ht="12" customHeight="1" x14ac:dyDescent="0.25">
      <c r="A279" s="152" t="s">
        <v>196</v>
      </c>
      <c r="B279" s="184">
        <f>B207/RES_summary!B$19</f>
        <v>215.97141052480634</v>
      </c>
      <c r="C279" s="184">
        <f>C207/RES_summary!C$19</f>
        <v>226.96820378624355</v>
      </c>
      <c r="D279" s="184">
        <f>D207/RES_summary!D$19</f>
        <v>211.15484270832854</v>
      </c>
      <c r="E279" s="184">
        <f>E207/RES_summary!E$19</f>
        <v>224.5810838125729</v>
      </c>
      <c r="F279" s="184">
        <f>F207/RES_summary!F$19</f>
        <v>225.53645272620545</v>
      </c>
      <c r="G279" s="184">
        <f>G207/RES_summary!G$19</f>
        <v>218.9783732863946</v>
      </c>
      <c r="H279" s="184">
        <f>H207/RES_summary!H$19</f>
        <v>207.95928880031133</v>
      </c>
      <c r="I279" s="184">
        <f>I207/RES_summary!I$19</f>
        <v>186.13386149833121</v>
      </c>
      <c r="J279" s="184">
        <f>J207/RES_summary!J$19</f>
        <v>196.01550978378694</v>
      </c>
      <c r="K279" s="184">
        <f>K207/RES_summary!K$19</f>
        <v>188.87958451997596</v>
      </c>
      <c r="L279" s="184">
        <f>L207/RES_summary!L$19</f>
        <v>190.46258926904349</v>
      </c>
      <c r="M279" s="184">
        <f>M207/RES_summary!M$19</f>
        <v>152.24501458599528</v>
      </c>
      <c r="N279" s="184">
        <f>N207/RES_summary!N$19</f>
        <v>167.36545219285208</v>
      </c>
      <c r="O279" s="184">
        <f>O207/RES_summary!O$19</f>
        <v>173.1377507792956</v>
      </c>
      <c r="P279" s="184">
        <f>P207/RES_summary!P$19</f>
        <v>138.69489408169505</v>
      </c>
      <c r="Q279" s="184">
        <f>Q207/RES_summary!Q$19</f>
        <v>142.9294155858729</v>
      </c>
    </row>
    <row r="280" spans="1:17" ht="12" customHeight="1" x14ac:dyDescent="0.25">
      <c r="A280" s="158" t="s">
        <v>65</v>
      </c>
      <c r="B280" s="178">
        <f>B208/RES_summary!B$19</f>
        <v>173.1537660895784</v>
      </c>
      <c r="C280" s="178">
        <f>C208/RES_summary!C$19</f>
        <v>184.01165351879177</v>
      </c>
      <c r="D280" s="178">
        <f>D208/RES_summary!D$19</f>
        <v>168.62392098326185</v>
      </c>
      <c r="E280" s="178">
        <f>E208/RES_summary!E$19</f>
        <v>181.38758057991791</v>
      </c>
      <c r="F280" s="178">
        <f>F208/RES_summary!F$19</f>
        <v>182.34843550741726</v>
      </c>
      <c r="G280" s="178">
        <f>G208/RES_summary!G$19</f>
        <v>177.27724405005904</v>
      </c>
      <c r="H280" s="178">
        <f>H208/RES_summary!H$19</f>
        <v>166.48965193206439</v>
      </c>
      <c r="I280" s="178">
        <f>I208/RES_summary!I$19</f>
        <v>145.2591481060376</v>
      </c>
      <c r="J280" s="178">
        <f>J208/RES_summary!J$19</f>
        <v>155.12180508484897</v>
      </c>
      <c r="K280" s="178">
        <f>K208/RES_summary!K$19</f>
        <v>149.03671762013371</v>
      </c>
      <c r="L280" s="178">
        <f>L208/RES_summary!L$19</f>
        <v>148.39945318224343</v>
      </c>
      <c r="M280" s="178">
        <f>M208/RES_summary!M$19</f>
        <v>115.675932093006</v>
      </c>
      <c r="N280" s="178">
        <f>N208/RES_summary!N$19</f>
        <v>124.40131817563095</v>
      </c>
      <c r="O280" s="178">
        <f>O208/RES_summary!O$19</f>
        <v>129.05186962097628</v>
      </c>
      <c r="P280" s="178">
        <f>P208/RES_summary!P$19</f>
        <v>99.05579949084769</v>
      </c>
      <c r="Q280" s="178">
        <f>Q208/RES_summary!Q$19</f>
        <v>102.67082398573315</v>
      </c>
    </row>
    <row r="281" spans="1:17" ht="12" customHeight="1" x14ac:dyDescent="0.25">
      <c r="A281" s="23" t="s">
        <v>157</v>
      </c>
      <c r="B281" s="177">
        <f>B209/RES_summary!B$19</f>
        <v>172.48576938798794</v>
      </c>
      <c r="C281" s="177">
        <f>C209/RES_summary!C$19</f>
        <v>183.26465749171038</v>
      </c>
      <c r="D281" s="177">
        <f>D209/RES_summary!D$19</f>
        <v>167.87404633887724</v>
      </c>
      <c r="E281" s="177">
        <f>E209/RES_summary!E$19</f>
        <v>180.31570668292028</v>
      </c>
      <c r="F281" s="177">
        <f>F209/RES_summary!F$19</f>
        <v>181.35012451542082</v>
      </c>
      <c r="G281" s="177">
        <f>G209/RES_summary!G$19</f>
        <v>176.6588044807969</v>
      </c>
      <c r="H281" s="177">
        <f>H209/RES_summary!H$19</f>
        <v>165.75679603408767</v>
      </c>
      <c r="I281" s="177">
        <f>I209/RES_summary!I$19</f>
        <v>144.6053919953813</v>
      </c>
      <c r="J281" s="177">
        <f>J209/RES_summary!J$19</f>
        <v>154.20185137800789</v>
      </c>
      <c r="K281" s="177">
        <f>K209/RES_summary!K$19</f>
        <v>148.38988300195328</v>
      </c>
      <c r="L281" s="177">
        <f>L209/RES_summary!L$19</f>
        <v>147.16983676425207</v>
      </c>
      <c r="M281" s="177">
        <f>M209/RES_summary!M$19</f>
        <v>115.20250440011152</v>
      </c>
      <c r="N281" s="177">
        <f>N209/RES_summary!N$19</f>
        <v>123.19194015125291</v>
      </c>
      <c r="O281" s="177">
        <f>O209/RES_summary!O$19</f>
        <v>127.40993924047432</v>
      </c>
      <c r="P281" s="177">
        <f>P209/RES_summary!P$19</f>
        <v>98.383350572023943</v>
      </c>
      <c r="Q281" s="177">
        <f>Q209/RES_summary!Q$19</f>
        <v>101.6765061243658</v>
      </c>
    </row>
    <row r="282" spans="1:17" ht="12" customHeight="1" x14ac:dyDescent="0.25">
      <c r="A282" s="23" t="s">
        <v>60</v>
      </c>
      <c r="B282" s="177">
        <f>B210/RES_summary!B$19</f>
        <v>0.66799670159043245</v>
      </c>
      <c r="C282" s="177">
        <f>C210/RES_summary!C$19</f>
        <v>0.74699602708137902</v>
      </c>
      <c r="D282" s="177">
        <f>D210/RES_summary!D$19</f>
        <v>0.74987464438462115</v>
      </c>
      <c r="E282" s="177">
        <f>E210/RES_summary!E$19</f>
        <v>1.0718738969976405</v>
      </c>
      <c r="F282" s="177">
        <f>F210/RES_summary!F$19</f>
        <v>0.99831099199645801</v>
      </c>
      <c r="G282" s="177">
        <f>G210/RES_summary!G$19</f>
        <v>0.61843956926212607</v>
      </c>
      <c r="H282" s="177">
        <f>H210/RES_summary!H$19</f>
        <v>0.7328558979767148</v>
      </c>
      <c r="I282" s="177">
        <f>I210/RES_summary!I$19</f>
        <v>0.65375611065630257</v>
      </c>
      <c r="J282" s="177">
        <f>J210/RES_summary!J$19</f>
        <v>0.91995370684109101</v>
      </c>
      <c r="K282" s="177">
        <f>K210/RES_summary!K$19</f>
        <v>0.64683461818042576</v>
      </c>
      <c r="L282" s="177">
        <f>L210/RES_summary!L$19</f>
        <v>1.2296164179913718</v>
      </c>
      <c r="M282" s="177">
        <f>M210/RES_summary!M$19</f>
        <v>0.47342769289447884</v>
      </c>
      <c r="N282" s="177">
        <f>N210/RES_summary!N$19</f>
        <v>1.2093780243780441</v>
      </c>
      <c r="O282" s="177">
        <f>O210/RES_summary!O$19</f>
        <v>1.6419303805019625</v>
      </c>
      <c r="P282" s="177">
        <f>P210/RES_summary!P$19</f>
        <v>0.67244891882373847</v>
      </c>
      <c r="Q282" s="177">
        <f>Q210/RES_summary!Q$19</f>
        <v>0.99431786136734357</v>
      </c>
    </row>
    <row r="283" spans="1:17" ht="12" customHeight="1" x14ac:dyDescent="0.25">
      <c r="A283" s="158" t="s">
        <v>112</v>
      </c>
      <c r="B283" s="178">
        <f>B211/RES_summary!B$19</f>
        <v>0.15626238444599178</v>
      </c>
      <c r="C283" s="178">
        <f>C211/RES_summary!C$19</f>
        <v>0.15764750343729503</v>
      </c>
      <c r="D283" s="178">
        <f>D211/RES_summary!D$19</f>
        <v>0.16237953752788969</v>
      </c>
      <c r="E283" s="178">
        <f>E211/RES_summary!E$19</f>
        <v>0.1608267630713191</v>
      </c>
      <c r="F283" s="178">
        <f>F211/RES_summary!F$19</f>
        <v>0.16133964641223483</v>
      </c>
      <c r="G283" s="178">
        <f>G211/RES_summary!G$19</f>
        <v>0.16629112093023299</v>
      </c>
      <c r="H283" s="178">
        <f>H211/RES_summary!H$19</f>
        <v>0.16644830585315087</v>
      </c>
      <c r="I283" s="178">
        <f>I211/RES_summary!I$19</f>
        <v>0.16490181623816805</v>
      </c>
      <c r="J283" s="178">
        <f>J211/RES_summary!J$19</f>
        <v>0.16183419772434948</v>
      </c>
      <c r="K283" s="178">
        <f>K211/RES_summary!K$19</f>
        <v>0.16327989064473677</v>
      </c>
      <c r="L283" s="178">
        <f>L211/RES_summary!L$19</f>
        <v>0.1597178940894009</v>
      </c>
      <c r="M283" s="178">
        <f>M211/RES_summary!M$19</f>
        <v>0.15523767341906225</v>
      </c>
      <c r="N283" s="178">
        <f>N211/RES_summary!N$19</f>
        <v>0.15553914361561277</v>
      </c>
      <c r="O283" s="178">
        <f>O211/RES_summary!O$19</f>
        <v>0.16520835542160742</v>
      </c>
      <c r="P283" s="178">
        <f>P211/RES_summary!P$19</f>
        <v>0.16259383981222525</v>
      </c>
      <c r="Q283" s="178">
        <f>Q211/RES_summary!Q$19</f>
        <v>0.16816103776357907</v>
      </c>
    </row>
    <row r="284" spans="1:17" ht="12" customHeight="1" x14ac:dyDescent="0.25">
      <c r="A284" s="23" t="s">
        <v>60</v>
      </c>
      <c r="B284" s="177">
        <f>B212/RES_summary!B$19</f>
        <v>0.15626238444599178</v>
      </c>
      <c r="C284" s="177">
        <f>C212/RES_summary!C$19</f>
        <v>0.15764750343729503</v>
      </c>
      <c r="D284" s="177">
        <f>D212/RES_summary!D$19</f>
        <v>0.16237953752788969</v>
      </c>
      <c r="E284" s="177">
        <f>E212/RES_summary!E$19</f>
        <v>0.1608267630713191</v>
      </c>
      <c r="F284" s="177">
        <f>F212/RES_summary!F$19</f>
        <v>0.16133964641223483</v>
      </c>
      <c r="G284" s="177">
        <f>G212/RES_summary!G$19</f>
        <v>0.16629112093023299</v>
      </c>
      <c r="H284" s="177">
        <f>H212/RES_summary!H$19</f>
        <v>0.16644830585315087</v>
      </c>
      <c r="I284" s="177">
        <f>I212/RES_summary!I$19</f>
        <v>0.16490181623816805</v>
      </c>
      <c r="J284" s="177">
        <f>J212/RES_summary!J$19</f>
        <v>0.16183419772434948</v>
      </c>
      <c r="K284" s="177">
        <f>K212/RES_summary!K$19</f>
        <v>0.16327989064473677</v>
      </c>
      <c r="L284" s="177">
        <f>L212/RES_summary!L$19</f>
        <v>0.1597178940894009</v>
      </c>
      <c r="M284" s="177">
        <f>M212/RES_summary!M$19</f>
        <v>0.15523767341906225</v>
      </c>
      <c r="N284" s="177">
        <f>N212/RES_summary!N$19</f>
        <v>0.15553914361561277</v>
      </c>
      <c r="O284" s="177">
        <f>O212/RES_summary!O$19</f>
        <v>0.16520835542160742</v>
      </c>
      <c r="P284" s="177">
        <f>P212/RES_summary!P$19</f>
        <v>0.16259383981222525</v>
      </c>
      <c r="Q284" s="177">
        <f>Q212/RES_summary!Q$19</f>
        <v>0.16816103776357907</v>
      </c>
    </row>
    <row r="285" spans="1:17" ht="12" customHeight="1" x14ac:dyDescent="0.25">
      <c r="A285" s="158" t="s">
        <v>63</v>
      </c>
      <c r="B285" s="178">
        <f>B213/RES_summary!B$19</f>
        <v>28.956397010673935</v>
      </c>
      <c r="C285" s="178">
        <f>C213/RES_summary!C$19</f>
        <v>29.246060939612288</v>
      </c>
      <c r="D285" s="178">
        <f>D213/RES_summary!D$19</f>
        <v>28.831369133128288</v>
      </c>
      <c r="E285" s="178">
        <f>E213/RES_summary!E$19</f>
        <v>29.188759594238668</v>
      </c>
      <c r="F285" s="178">
        <f>F213/RES_summary!F$19</f>
        <v>29.26994250154765</v>
      </c>
      <c r="G285" s="178">
        <f>G213/RES_summary!G$19</f>
        <v>28.37460876052263</v>
      </c>
      <c r="H285" s="178">
        <f>H213/RES_summary!H$19</f>
        <v>28.091987890986562</v>
      </c>
      <c r="I285" s="178">
        <f>I213/RES_summary!I$19</f>
        <v>27.727571718566825</v>
      </c>
      <c r="J285" s="178">
        <f>J213/RES_summary!J$19</f>
        <v>27.397114554611775</v>
      </c>
      <c r="K285" s="178">
        <f>K213/RES_summary!K$19</f>
        <v>26.692889727497686</v>
      </c>
      <c r="L285" s="178">
        <f>L213/RES_summary!L$19</f>
        <v>28.128011838317949</v>
      </c>
      <c r="M285" s="178">
        <f>M213/RES_summary!M$19</f>
        <v>24.320790220346314</v>
      </c>
      <c r="N285" s="178">
        <f>N213/RES_summary!N$19</f>
        <v>29.117103185018166</v>
      </c>
      <c r="O285" s="178">
        <f>O213/RES_summary!O$19</f>
        <v>29.513181615129177</v>
      </c>
      <c r="P285" s="178">
        <f>P213/RES_summary!P$19</f>
        <v>26.976871391018179</v>
      </c>
      <c r="Q285" s="178">
        <f>Q213/RES_summary!Q$19</f>
        <v>27.16980926811307</v>
      </c>
    </row>
    <row r="286" spans="1:17" ht="12" customHeight="1" x14ac:dyDescent="0.25">
      <c r="A286" s="167" t="s">
        <v>156</v>
      </c>
      <c r="B286" s="183">
        <f>B214/RES_summary!B$19</f>
        <v>34.554190697204341</v>
      </c>
      <c r="C286" s="183">
        <f>C214/RES_summary!C$19</f>
        <v>34.375216518210827</v>
      </c>
      <c r="D286" s="183">
        <f>D214/RES_summary!D$19</f>
        <v>33.68277242196654</v>
      </c>
      <c r="E286" s="183">
        <f>E214/RES_summary!E$19</f>
        <v>33.530336596788061</v>
      </c>
      <c r="F286" s="183">
        <f>F214/RES_summary!F$19</f>
        <v>33.417246714710465</v>
      </c>
      <c r="G286" s="183">
        <f>G214/RES_summary!G$19</f>
        <v>32.938870256914512</v>
      </c>
      <c r="H286" s="183">
        <f>H214/RES_summary!H$19</f>
        <v>32.331064061969776</v>
      </c>
      <c r="I286" s="183">
        <f>I214/RES_summary!I$19</f>
        <v>31.882285959074778</v>
      </c>
      <c r="J286" s="183">
        <f>J214/RES_summary!J$19</f>
        <v>31.467142575346905</v>
      </c>
      <c r="K286" s="183">
        <f>K214/RES_summary!K$19</f>
        <v>31.251926815033638</v>
      </c>
      <c r="L286" s="183">
        <f>L214/RES_summary!L$19</f>
        <v>30.94199715452346</v>
      </c>
      <c r="M286" s="183">
        <f>M214/RES_summary!M$19</f>
        <v>28.06224838440912</v>
      </c>
      <c r="N286" s="183">
        <f>N214/RES_summary!N$19</f>
        <v>31.780312862485399</v>
      </c>
      <c r="O286" s="183">
        <f>O214/RES_summary!O$19</f>
        <v>31.379971945752573</v>
      </c>
      <c r="P286" s="183">
        <f>P214/RES_summary!P$19</f>
        <v>30.560075536974907</v>
      </c>
      <c r="Q286" s="183">
        <f>Q214/RES_summary!Q$19</f>
        <v>29.933989717240657</v>
      </c>
    </row>
    <row r="287" spans="1:17" ht="12" customHeight="1" x14ac:dyDescent="0.25">
      <c r="A287" s="167" t="s">
        <v>155</v>
      </c>
      <c r="B287" s="183">
        <f>B215/RES_summary!B$19</f>
        <v>27.802710823331289</v>
      </c>
      <c r="C287" s="183">
        <f>C215/RES_summary!C$19</f>
        <v>27.923947689278563</v>
      </c>
      <c r="D287" s="183">
        <f>D215/RES_summary!D$19</f>
        <v>27.403581421118616</v>
      </c>
      <c r="E287" s="183">
        <f>E215/RES_summary!E$19</f>
        <v>27.321770671532903</v>
      </c>
      <c r="F287" s="183">
        <f>F215/RES_summary!F$19</f>
        <v>27.271734494511531</v>
      </c>
      <c r="G287" s="183">
        <f>G215/RES_summary!G$19</f>
        <v>26.917478769619738</v>
      </c>
      <c r="H287" s="183">
        <f>H215/RES_summary!H$19</f>
        <v>26.46747924581317</v>
      </c>
      <c r="I287" s="183">
        <f>I215/RES_summary!I$19</f>
        <v>26.142137936299434</v>
      </c>
      <c r="J287" s="183">
        <f>J215/RES_summary!J$19</f>
        <v>25.850455415837018</v>
      </c>
      <c r="K287" s="183">
        <f>K215/RES_summary!K$19</f>
        <v>25.71341628943571</v>
      </c>
      <c r="L287" s="183">
        <f>L215/RES_summary!L$19</f>
        <v>25.502260360486172</v>
      </c>
      <c r="M287" s="183">
        <f>M215/RES_summary!M$19</f>
        <v>23.136001207156053</v>
      </c>
      <c r="N287" s="183">
        <f>N215/RES_summary!N$19</f>
        <v>26.537023091129722</v>
      </c>
      <c r="O287" s="183">
        <f>O215/RES_summary!O$19</f>
        <v>25.908697278843771</v>
      </c>
      <c r="P287" s="183">
        <f>P215/RES_summary!P$19</f>
        <v>25.253082053982027</v>
      </c>
      <c r="Q287" s="183">
        <f>Q215/RES_summary!Q$19</f>
        <v>24.758604328278707</v>
      </c>
    </row>
    <row r="288" spans="1:17" ht="12" customHeight="1" x14ac:dyDescent="0.25">
      <c r="A288" s="166" t="s">
        <v>55</v>
      </c>
      <c r="B288" s="182">
        <f>B216/RES_summary!B$19</f>
        <v>22.045573664816455</v>
      </c>
      <c r="C288" s="182">
        <f>C216/RES_summary!C$19</f>
        <v>22.343890736837391</v>
      </c>
      <c r="D288" s="182">
        <f>D216/RES_summary!D$19</f>
        <v>21.893802074277744</v>
      </c>
      <c r="E288" s="182">
        <f>E216/RES_summary!E$19</f>
        <v>21.794718787911787</v>
      </c>
      <c r="F288" s="182">
        <f>F216/RES_summary!F$19</f>
        <v>21.721210364561252</v>
      </c>
      <c r="G288" s="182">
        <f>G216/RES_summary!G$19</f>
        <v>21.410265666994682</v>
      </c>
      <c r="H288" s="182">
        <f>H216/RES_summary!H$19</f>
        <v>21.015191640279944</v>
      </c>
      <c r="I288" s="182">
        <f>I216/RES_summary!I$19</f>
        <v>20.723485873398829</v>
      </c>
      <c r="J288" s="182">
        <f>J216/RES_summary!J$19</f>
        <v>20.453642673976077</v>
      </c>
      <c r="K288" s="182">
        <f>K216/RES_summary!K$19</f>
        <v>20.313752429771796</v>
      </c>
      <c r="L288" s="182">
        <f>L216/RES_summary!L$19</f>
        <v>20.112298150440445</v>
      </c>
      <c r="M288" s="182">
        <f>M216/RES_summary!M$19</f>
        <v>18.240461449866228</v>
      </c>
      <c r="N288" s="182">
        <f>N216/RES_summary!N$19</f>
        <v>21.292809617865508</v>
      </c>
      <c r="O288" s="182">
        <f>O216/RES_summary!O$19</f>
        <v>20.396981764739394</v>
      </c>
      <c r="P288" s="182">
        <f>P216/RES_summary!P$19</f>
        <v>19.864049099033949</v>
      </c>
      <c r="Q288" s="182">
        <f>Q216/RES_summary!Q$19</f>
        <v>19.457093316206667</v>
      </c>
    </row>
    <row r="289" spans="1:17" ht="12" customHeight="1" x14ac:dyDescent="0.25">
      <c r="A289" s="147" t="s">
        <v>59</v>
      </c>
      <c r="B289" s="181">
        <f>B217/RES_summary!B$19</f>
        <v>5.7571371585148361</v>
      </c>
      <c r="C289" s="181">
        <f>C217/RES_summary!C$19</f>
        <v>5.5800569524411703</v>
      </c>
      <c r="D289" s="181">
        <f>D217/RES_summary!D$19</f>
        <v>5.5097793468408733</v>
      </c>
      <c r="E289" s="181">
        <f>E217/RES_summary!E$19</f>
        <v>5.5270518836211231</v>
      </c>
      <c r="F289" s="181">
        <f>F217/RES_summary!F$19</f>
        <v>5.5505241299502783</v>
      </c>
      <c r="G289" s="181">
        <f>G217/RES_summary!G$19</f>
        <v>5.5072131026250588</v>
      </c>
      <c r="H289" s="181">
        <f>H217/RES_summary!H$19</f>
        <v>5.4522876055332281</v>
      </c>
      <c r="I289" s="181">
        <f>I217/RES_summary!I$19</f>
        <v>5.4186520629006019</v>
      </c>
      <c r="J289" s="181">
        <f>J217/RES_summary!J$19</f>
        <v>5.3968127418609377</v>
      </c>
      <c r="K289" s="181">
        <f>K217/RES_summary!K$19</f>
        <v>5.3996638596639075</v>
      </c>
      <c r="L289" s="181">
        <f>L217/RES_summary!L$19</f>
        <v>5.3899622100457218</v>
      </c>
      <c r="M289" s="181">
        <f>M217/RES_summary!M$19</f>
        <v>4.8955397572898232</v>
      </c>
      <c r="N289" s="181">
        <f>N217/RES_summary!N$19</f>
        <v>5.2442134732642147</v>
      </c>
      <c r="O289" s="181">
        <f>O217/RES_summary!O$19</f>
        <v>5.5117155141043765</v>
      </c>
      <c r="P289" s="181">
        <f>P217/RES_summary!P$19</f>
        <v>5.389032954948072</v>
      </c>
      <c r="Q289" s="181">
        <f>Q217/RES_summary!Q$19</f>
        <v>5.3015110120720381</v>
      </c>
    </row>
    <row r="290" spans="1:17" ht="12" customHeight="1" x14ac:dyDescent="0.25">
      <c r="A290" s="163" t="s">
        <v>144</v>
      </c>
      <c r="B290" s="180">
        <f>B218/RES_summary!B$19</f>
        <v>28.795155447408249</v>
      </c>
      <c r="C290" s="180">
        <f>C218/RES_summary!C$19</f>
        <v>28.646037312051913</v>
      </c>
      <c r="D290" s="180">
        <f>D218/RES_summary!D$19</f>
        <v>28.068982262323054</v>
      </c>
      <c r="E290" s="180">
        <f>E218/RES_summary!E$19</f>
        <v>27.941944706630196</v>
      </c>
      <c r="F290" s="180">
        <f>F218/RES_summary!F$19</f>
        <v>27.847704839523185</v>
      </c>
      <c r="G290" s="180">
        <f>G218/RES_summary!G$19</f>
        <v>27.449064520432241</v>
      </c>
      <c r="H290" s="180">
        <f>H218/RES_summary!H$19</f>
        <v>26.942554159906251</v>
      </c>
      <c r="I290" s="180">
        <f>I218/RES_summary!I$19</f>
        <v>26.568558029567914</v>
      </c>
      <c r="J290" s="180">
        <f>J218/RES_summary!J$19</f>
        <v>26.222612746619735</v>
      </c>
      <c r="K290" s="180">
        <f>K218/RES_summary!K$19</f>
        <v>26.043275575826797</v>
      </c>
      <c r="L290" s="180">
        <f>L218/RES_summary!L$19</f>
        <v>25.78499680882825</v>
      </c>
      <c r="M290" s="180">
        <f>M218/RES_summary!M$19</f>
        <v>23.406442340181972</v>
      </c>
      <c r="N290" s="180">
        <f>N218/RES_summary!N$19</f>
        <v>26.547796075361937</v>
      </c>
      <c r="O290" s="180">
        <f>O218/RES_summary!O$19</f>
        <v>26.251921463409559</v>
      </c>
      <c r="P290" s="180">
        <f>P218/RES_summary!P$19</f>
        <v>25.603045540813266</v>
      </c>
      <c r="Q290" s="180">
        <f>Q218/RES_summary!Q$19</f>
        <v>25.113008402951728</v>
      </c>
    </row>
    <row r="291" spans="1:17" ht="12" customHeight="1" x14ac:dyDescent="0.25">
      <c r="A291" s="161" t="s">
        <v>143</v>
      </c>
      <c r="B291" s="179">
        <f>B219/RES_summary!B$19</f>
        <v>24.128446333961506</v>
      </c>
      <c r="C291" s="179">
        <f>C219/RES_summary!C$19</f>
        <v>24.199981205275183</v>
      </c>
      <c r="D291" s="179">
        <f>D219/RES_summary!D$19</f>
        <v>23.754617817350244</v>
      </c>
      <c r="E291" s="179">
        <f>E219/RES_summary!E$19</f>
        <v>23.689315942930183</v>
      </c>
      <c r="F291" s="179">
        <f>F219/RES_summary!F$19</f>
        <v>23.651532275639944</v>
      </c>
      <c r="G291" s="179">
        <f>G219/RES_summary!G$19</f>
        <v>23.349105040905947</v>
      </c>
      <c r="H291" s="179">
        <f>H219/RES_summary!H$19</f>
        <v>22.964947809472051</v>
      </c>
      <c r="I291" s="179">
        <f>I219/RES_summary!I$19</f>
        <v>22.688214782119825</v>
      </c>
      <c r="J291" s="179">
        <f>J219/RES_summary!J$19</f>
        <v>22.441511027164299</v>
      </c>
      <c r="K291" s="179">
        <f>K219/RES_summary!K$19</f>
        <v>22.327792983951259</v>
      </c>
      <c r="L291" s="179">
        <f>L219/RES_summary!L$19</f>
        <v>22.150210135784359</v>
      </c>
      <c r="M291" s="179">
        <f>M219/RES_summary!M$19</f>
        <v>20.109727278408336</v>
      </c>
      <c r="N291" s="179">
        <f>N219/RES_summary!N$19</f>
        <v>23.031236843756925</v>
      </c>
      <c r="O291" s="179">
        <f>O219/RES_summary!O$19</f>
        <v>22.575464465320799</v>
      </c>
      <c r="P291" s="179">
        <f>P219/RES_summary!P$19</f>
        <v>22.031012556476902</v>
      </c>
      <c r="Q291" s="179">
        <f>Q219/RES_summary!Q$19</f>
        <v>21.624966473990945</v>
      </c>
    </row>
    <row r="292" spans="1:17" ht="12" customHeight="1" x14ac:dyDescent="0.25">
      <c r="A292" s="148" t="s">
        <v>57</v>
      </c>
      <c r="B292" s="177">
        <f>B220/RES_summary!B$19</f>
        <v>18.371309175446669</v>
      </c>
      <c r="C292" s="177">
        <f>C220/RES_summary!C$19</f>
        <v>18.619924252834007</v>
      </c>
      <c r="D292" s="177">
        <f>D220/RES_summary!D$19</f>
        <v>18.244838470509372</v>
      </c>
      <c r="E292" s="177">
        <f>E220/RES_summary!E$19</f>
        <v>18.162264059309056</v>
      </c>
      <c r="F292" s="177">
        <f>F220/RES_summary!F$19</f>
        <v>18.101008145689665</v>
      </c>
      <c r="G292" s="177">
        <f>G220/RES_summary!G$19</f>
        <v>17.841891938280888</v>
      </c>
      <c r="H292" s="177">
        <f>H220/RES_summary!H$19</f>
        <v>17.512660203938822</v>
      </c>
      <c r="I292" s="177">
        <f>I220/RES_summary!I$19</f>
        <v>17.269562719219223</v>
      </c>
      <c r="J292" s="177">
        <f>J220/RES_summary!J$19</f>
        <v>17.044698285303362</v>
      </c>
      <c r="K292" s="177">
        <f>K220/RES_summary!K$19</f>
        <v>16.928129124287349</v>
      </c>
      <c r="L292" s="177">
        <f>L220/RES_summary!L$19</f>
        <v>16.760247925738636</v>
      </c>
      <c r="M292" s="177">
        <f>M220/RES_summary!M$19</f>
        <v>15.214187521118514</v>
      </c>
      <c r="N292" s="177">
        <f>N220/RES_summary!N$19</f>
        <v>17.787023370492715</v>
      </c>
      <c r="O292" s="177">
        <f>O220/RES_summary!O$19</f>
        <v>17.063748951216422</v>
      </c>
      <c r="P292" s="177">
        <f>P220/RES_summary!P$19</f>
        <v>16.641979601528828</v>
      </c>
      <c r="Q292" s="177">
        <f>Q220/RES_summary!Q$19</f>
        <v>16.323455461918901</v>
      </c>
    </row>
    <row r="293" spans="1:17" ht="12" customHeight="1" x14ac:dyDescent="0.25">
      <c r="A293" s="148" t="s">
        <v>59</v>
      </c>
      <c r="B293" s="177">
        <f>B221/RES_summary!B$19</f>
        <v>5.7571371585148361</v>
      </c>
      <c r="C293" s="177">
        <f>C221/RES_summary!C$19</f>
        <v>5.5800569524411721</v>
      </c>
      <c r="D293" s="177">
        <f>D221/RES_summary!D$19</f>
        <v>5.5097793468408689</v>
      </c>
      <c r="E293" s="177">
        <f>E221/RES_summary!E$19</f>
        <v>5.5270518836211249</v>
      </c>
      <c r="F293" s="177">
        <f>F221/RES_summary!F$19</f>
        <v>5.550524129950281</v>
      </c>
      <c r="G293" s="177">
        <f>G221/RES_summary!G$19</f>
        <v>5.5072131026250579</v>
      </c>
      <c r="H293" s="177">
        <f>H221/RES_summary!H$19</f>
        <v>5.4522876055332228</v>
      </c>
      <c r="I293" s="177">
        <f>I221/RES_summary!I$19</f>
        <v>5.4186520629006036</v>
      </c>
      <c r="J293" s="177">
        <f>J221/RES_summary!J$19</f>
        <v>5.3968127418609413</v>
      </c>
      <c r="K293" s="177">
        <f>K221/RES_summary!K$19</f>
        <v>5.3996638596639075</v>
      </c>
      <c r="L293" s="177">
        <f>L221/RES_summary!L$19</f>
        <v>5.3899622100457218</v>
      </c>
      <c r="M293" s="177">
        <f>M221/RES_summary!M$19</f>
        <v>4.8955397572898232</v>
      </c>
      <c r="N293" s="177">
        <f>N221/RES_summary!N$19</f>
        <v>5.2442134732642147</v>
      </c>
      <c r="O293" s="177">
        <f>O221/RES_summary!O$19</f>
        <v>5.5117155141043792</v>
      </c>
      <c r="P293" s="177">
        <f>P221/RES_summary!P$19</f>
        <v>5.389032954948072</v>
      </c>
      <c r="Q293" s="177">
        <f>Q221/RES_summary!Q$19</f>
        <v>5.3015110120720381</v>
      </c>
    </row>
    <row r="294" spans="1:17" ht="12" customHeight="1" x14ac:dyDescent="0.25">
      <c r="A294" s="163" t="s">
        <v>142</v>
      </c>
      <c r="B294" s="180">
        <f>B222/RES_summary!B$19</f>
        <v>24.654895775961634</v>
      </c>
      <c r="C294" s="180">
        <f>C222/RES_summary!C$19</f>
        <v>25.103352254982809</v>
      </c>
      <c r="D294" s="180">
        <f>D222/RES_summary!D$19</f>
        <v>25.041547702204962</v>
      </c>
      <c r="E294" s="180">
        <f>E222/RES_summary!E$19</f>
        <v>25.7954389732447</v>
      </c>
      <c r="F294" s="180">
        <f>F222/RES_summary!F$19</f>
        <v>26.069480047778718</v>
      </c>
      <c r="G294" s="180">
        <f>G222/RES_summary!G$19</f>
        <v>23.917319452281856</v>
      </c>
      <c r="H294" s="180">
        <f>H222/RES_summary!H$19</f>
        <v>23.99050884248155</v>
      </c>
      <c r="I294" s="180">
        <f>I222/RES_summary!I$19</f>
        <v>23.867831878267847</v>
      </c>
      <c r="J294" s="180">
        <f>J222/RES_summary!J$19</f>
        <v>23.834950539042612</v>
      </c>
      <c r="K294" s="180">
        <f>K222/RES_summary!K$19</f>
        <v>22.05388128350139</v>
      </c>
      <c r="L294" s="180">
        <f>L222/RES_summary!L$19</f>
        <v>26.642812557156081</v>
      </c>
      <c r="M294" s="180">
        <f>M222/RES_summary!M$19</f>
        <v>20.850065013691708</v>
      </c>
      <c r="N294" s="180">
        <f>N222/RES_summary!N$19</f>
        <v>27.565229098841495</v>
      </c>
      <c r="O294" s="180">
        <f>O222/RES_summary!O$19</f>
        <v>29.040435323250684</v>
      </c>
      <c r="P294" s="180">
        <f>P222/RES_summary!P$19</f>
        <v>24.042971210885092</v>
      </c>
      <c r="Q294" s="180">
        <f>Q222/RES_summary!Q$19</f>
        <v>25.256754855498386</v>
      </c>
    </row>
    <row r="295" spans="1:17" ht="12" customHeight="1" x14ac:dyDescent="0.25">
      <c r="A295" s="161" t="s">
        <v>141</v>
      </c>
      <c r="B295" s="179">
        <f>B223/RES_summary!B$19</f>
        <v>21.486960663578458</v>
      </c>
      <c r="C295" s="179">
        <f>C223/RES_summary!C$19</f>
        <v>21.897235918180357</v>
      </c>
      <c r="D295" s="179">
        <f>D223/RES_summary!D$19</f>
        <v>21.786785353273665</v>
      </c>
      <c r="E295" s="179">
        <f>E223/RES_summary!E$19</f>
        <v>22.294087216229645</v>
      </c>
      <c r="F295" s="179">
        <f>F223/RES_summary!F$19</f>
        <v>22.495686161005953</v>
      </c>
      <c r="G295" s="179">
        <f>G223/RES_summary!G$19</f>
        <v>21.05347074660834</v>
      </c>
      <c r="H295" s="179">
        <f>H223/RES_summary!H$19</f>
        <v>21.046118353146035</v>
      </c>
      <c r="I295" s="179">
        <f>I223/RES_summary!I$19</f>
        <v>20.932742783774778</v>
      </c>
      <c r="J295" s="179">
        <f>J223/RES_summary!J$19</f>
        <v>20.889530592239094</v>
      </c>
      <c r="K295" s="179">
        <f>K223/RES_summary!K$19</f>
        <v>19.734686693939739</v>
      </c>
      <c r="L295" s="179">
        <f>L223/RES_summary!L$19</f>
        <v>22.707790372197376</v>
      </c>
      <c r="M295" s="179">
        <f>M223/RES_summary!M$19</f>
        <v>18.448082016189584</v>
      </c>
      <c r="N295" s="179">
        <f>N223/RES_summary!N$19</f>
        <v>23.712916969488184</v>
      </c>
      <c r="O295" s="179">
        <f>O223/RES_summary!O$19</f>
        <v>24.387998474217568</v>
      </c>
      <c r="P295" s="179">
        <f>P223/RES_summary!P$19</f>
        <v>21.016964242023604</v>
      </c>
      <c r="Q295" s="179">
        <f>Q223/RES_summary!Q$19</f>
        <v>21.718401668146221</v>
      </c>
    </row>
    <row r="296" spans="1:17" ht="12" customHeight="1" x14ac:dyDescent="0.25">
      <c r="A296" s="148" t="s">
        <v>60</v>
      </c>
      <c r="B296" s="177">
        <f>B224/RES_summary!B$19</f>
        <v>15.729823505063624</v>
      </c>
      <c r="C296" s="177">
        <f>C224/RES_summary!C$19</f>
        <v>16.317178965739185</v>
      </c>
      <c r="D296" s="177">
        <f>D224/RES_summary!D$19</f>
        <v>16.277006006432792</v>
      </c>
      <c r="E296" s="177">
        <f>E224/RES_summary!E$19</f>
        <v>16.767035332608522</v>
      </c>
      <c r="F296" s="177">
        <f>F224/RES_summary!F$19</f>
        <v>16.945162031055677</v>
      </c>
      <c r="G296" s="177">
        <f>G224/RES_summary!G$19</f>
        <v>15.546257643983282</v>
      </c>
      <c r="H296" s="177">
        <f>H224/RES_summary!H$19</f>
        <v>15.59383074761281</v>
      </c>
      <c r="I296" s="177">
        <f>I224/RES_summary!I$19</f>
        <v>15.514090720874171</v>
      </c>
      <c r="J296" s="177">
        <f>J224/RES_summary!J$19</f>
        <v>15.49271785037816</v>
      </c>
      <c r="K296" s="177">
        <f>K224/RES_summary!K$19</f>
        <v>14.335022834275831</v>
      </c>
      <c r="L296" s="177">
        <f>L224/RES_summary!L$19</f>
        <v>17.317828162151653</v>
      </c>
      <c r="M296" s="177">
        <f>M224/RES_summary!M$19</f>
        <v>13.552542258899763</v>
      </c>
      <c r="N296" s="177">
        <f>N224/RES_summary!N$19</f>
        <v>18.46870349622397</v>
      </c>
      <c r="O296" s="177">
        <f>O224/RES_summary!O$19</f>
        <v>18.876282960113191</v>
      </c>
      <c r="P296" s="177">
        <f>P224/RES_summary!P$19</f>
        <v>15.627931287075533</v>
      </c>
      <c r="Q296" s="177">
        <f>Q224/RES_summary!Q$19</f>
        <v>16.41689065607418</v>
      </c>
    </row>
    <row r="297" spans="1:17" ht="12" customHeight="1" x14ac:dyDescent="0.25">
      <c r="A297" s="148" t="s">
        <v>59</v>
      </c>
      <c r="B297" s="177">
        <f>B225/RES_summary!B$19</f>
        <v>5.7571371585148352</v>
      </c>
      <c r="C297" s="177">
        <f>C225/RES_summary!C$19</f>
        <v>5.5800569524411703</v>
      </c>
      <c r="D297" s="177">
        <f>D225/RES_summary!D$19</f>
        <v>5.5097793468408724</v>
      </c>
      <c r="E297" s="177">
        <f>E225/RES_summary!E$19</f>
        <v>5.5270518836211213</v>
      </c>
      <c r="F297" s="177">
        <f>F225/RES_summary!F$19</f>
        <v>5.5505241299502783</v>
      </c>
      <c r="G297" s="177">
        <f>G225/RES_summary!G$19</f>
        <v>5.5072131026250579</v>
      </c>
      <c r="H297" s="177">
        <f>H225/RES_summary!H$19</f>
        <v>5.4522876055332246</v>
      </c>
      <c r="I297" s="177">
        <f>I225/RES_summary!I$19</f>
        <v>5.4186520629006028</v>
      </c>
      <c r="J297" s="177">
        <f>J225/RES_summary!J$19</f>
        <v>5.3968127418609386</v>
      </c>
      <c r="K297" s="177">
        <f>K225/RES_summary!K$19</f>
        <v>5.3996638596639119</v>
      </c>
      <c r="L297" s="177">
        <f>L225/RES_summary!L$19</f>
        <v>5.3899622100457236</v>
      </c>
      <c r="M297" s="177">
        <f>M225/RES_summary!M$19</f>
        <v>4.8955397572898249</v>
      </c>
      <c r="N297" s="177">
        <f>N225/RES_summary!N$19</f>
        <v>5.2442134732642138</v>
      </c>
      <c r="O297" s="177">
        <f>O225/RES_summary!O$19</f>
        <v>5.5117155141043801</v>
      </c>
      <c r="P297" s="177">
        <f>P225/RES_summary!P$19</f>
        <v>5.3890329549480738</v>
      </c>
      <c r="Q297" s="177">
        <f>Q225/RES_summary!Q$19</f>
        <v>5.3015110120720381</v>
      </c>
    </row>
    <row r="298" spans="1:17" ht="12" customHeight="1" x14ac:dyDescent="0.25">
      <c r="A298" s="158" t="s">
        <v>62</v>
      </c>
      <c r="B298" s="178">
        <f>B226/RES_summary!B$19</f>
        <v>13.70498504010801</v>
      </c>
      <c r="C298" s="178">
        <f>C226/RES_summary!C$19</f>
        <v>13.55284182440221</v>
      </c>
      <c r="D298" s="178">
        <f>D226/RES_summary!D$19</f>
        <v>13.53717305441052</v>
      </c>
      <c r="E298" s="178">
        <f>E226/RES_summary!E$19</f>
        <v>13.843916875344986</v>
      </c>
      <c r="F298" s="178">
        <f>F226/RES_summary!F$19</f>
        <v>13.756735070828253</v>
      </c>
      <c r="G298" s="178">
        <f>G226/RES_summary!G$19</f>
        <v>13.160229354882695</v>
      </c>
      <c r="H298" s="178">
        <f>H226/RES_summary!H$19</f>
        <v>13.211200671407196</v>
      </c>
      <c r="I298" s="178">
        <f>I226/RES_summary!I$19</f>
        <v>12.982239857488612</v>
      </c>
      <c r="J298" s="178">
        <f>J226/RES_summary!J$19</f>
        <v>13.334755946601865</v>
      </c>
      <c r="K298" s="178">
        <f>K226/RES_summary!K$19</f>
        <v>12.986697281699806</v>
      </c>
      <c r="L298" s="178">
        <f>L226/RES_summary!L$19</f>
        <v>13.775406354392699</v>
      </c>
      <c r="M298" s="178">
        <f>M226/RES_summary!M$19</f>
        <v>12.093054599223914</v>
      </c>
      <c r="N298" s="178">
        <f>N226/RES_summary!N$19</f>
        <v>13.691491688587325</v>
      </c>
      <c r="O298" s="178">
        <f>O226/RES_summary!O$19</f>
        <v>14.407491187768573</v>
      </c>
      <c r="P298" s="178">
        <f>P226/RES_summary!P$19</f>
        <v>12.499629360017014</v>
      </c>
      <c r="Q298" s="178">
        <f>Q226/RES_summary!Q$19</f>
        <v>12.920621294263112</v>
      </c>
    </row>
    <row r="299" spans="1:17" ht="12" customHeight="1" x14ac:dyDescent="0.25">
      <c r="A299" s="23" t="s">
        <v>55</v>
      </c>
      <c r="B299" s="177">
        <f>B227/RES_summary!B$19</f>
        <v>0</v>
      </c>
      <c r="C299" s="177">
        <f>C227/RES_summary!C$19</f>
        <v>0</v>
      </c>
      <c r="D299" s="177">
        <f>D227/RES_summary!D$19</f>
        <v>0</v>
      </c>
      <c r="E299" s="177">
        <f>E227/RES_summary!E$19</f>
        <v>0</v>
      </c>
      <c r="F299" s="177">
        <f>F227/RES_summary!F$19</f>
        <v>0</v>
      </c>
      <c r="G299" s="177">
        <f>G227/RES_summary!G$19</f>
        <v>0</v>
      </c>
      <c r="H299" s="177">
        <f>H227/RES_summary!H$19</f>
        <v>0</v>
      </c>
      <c r="I299" s="177">
        <f>I227/RES_summary!I$19</f>
        <v>0</v>
      </c>
      <c r="J299" s="177">
        <f>J227/RES_summary!J$19</f>
        <v>0</v>
      </c>
      <c r="K299" s="177">
        <f>K227/RES_summary!K$19</f>
        <v>0</v>
      </c>
      <c r="L299" s="177">
        <f>L227/RES_summary!L$19</f>
        <v>0</v>
      </c>
      <c r="M299" s="177">
        <f>M227/RES_summary!M$19</f>
        <v>0</v>
      </c>
      <c r="N299" s="177">
        <f>N227/RES_summary!N$19</f>
        <v>0</v>
      </c>
      <c r="O299" s="177">
        <f>O227/RES_summary!O$19</f>
        <v>0</v>
      </c>
      <c r="P299" s="177">
        <f>P227/RES_summary!P$19</f>
        <v>0</v>
      </c>
      <c r="Q299" s="177">
        <f>Q227/RES_summary!Q$19</f>
        <v>0</v>
      </c>
    </row>
    <row r="300" spans="1:17" ht="12" customHeight="1" x14ac:dyDescent="0.25">
      <c r="A300" s="23" t="s">
        <v>57</v>
      </c>
      <c r="B300" s="177">
        <f>B228/RES_summary!B$19</f>
        <v>19.643183572542085</v>
      </c>
      <c r="C300" s="177">
        <f>C228/RES_summary!C$19</f>
        <v>19.387468007493652</v>
      </c>
      <c r="D300" s="177">
        <f>D228/RES_summary!D$19</f>
        <v>19.262822119119026</v>
      </c>
      <c r="E300" s="177">
        <f>E228/RES_summary!E$19</f>
        <v>18.914788489316461</v>
      </c>
      <c r="F300" s="177">
        <f>F228/RES_summary!F$19</f>
        <v>19.342129028999395</v>
      </c>
      <c r="G300" s="177">
        <f>G228/RES_summary!G$19</f>
        <v>18.882662973970625</v>
      </c>
      <c r="H300" s="177">
        <f>H228/RES_summary!H$19</f>
        <v>18.627043650200072</v>
      </c>
      <c r="I300" s="177">
        <f>I228/RES_summary!I$19</f>
        <v>18.611280213580741</v>
      </c>
      <c r="J300" s="177">
        <f>J228/RES_summary!J$19</f>
        <v>18.360583774367445</v>
      </c>
      <c r="K300" s="177">
        <f>K228/RES_summary!K$19</f>
        <v>18.093229725833012</v>
      </c>
      <c r="L300" s="177">
        <f>L228/RES_summary!L$19</f>
        <v>18.487104407388625</v>
      </c>
      <c r="M300" s="177">
        <f>M228/RES_summary!M$19</f>
        <v>17.269617785212862</v>
      </c>
      <c r="N300" s="177">
        <f>N228/RES_summary!N$19</f>
        <v>17.74653595634005</v>
      </c>
      <c r="O300" s="177">
        <f>O228/RES_summary!O$19</f>
        <v>17.668556277861583</v>
      </c>
      <c r="P300" s="177">
        <f>P228/RES_summary!P$19</f>
        <v>17.516423728592947</v>
      </c>
      <c r="Q300" s="177">
        <f>Q228/RES_summary!Q$19</f>
        <v>17.185328836274941</v>
      </c>
    </row>
    <row r="301" spans="1:17" ht="12" customHeight="1" x14ac:dyDescent="0.25">
      <c r="A301" s="29" t="s">
        <v>140</v>
      </c>
      <c r="B301" s="176">
        <f>B229/RES_summary!B$19</f>
        <v>11.411980369784786</v>
      </c>
      <c r="C301" s="176">
        <f>C229/RES_summary!C$19</f>
        <v>11.408703407665584</v>
      </c>
      <c r="D301" s="176">
        <f>D229/RES_summary!D$19</f>
        <v>11.482632682915662</v>
      </c>
      <c r="E301" s="176">
        <f>E229/RES_summary!E$19</f>
        <v>12.088230204731792</v>
      </c>
      <c r="F301" s="176">
        <f>F229/RES_summary!F$19</f>
        <v>11.826965583694808</v>
      </c>
      <c r="G301" s="176">
        <f>G229/RES_summary!G$19</f>
        <v>11.220241004033149</v>
      </c>
      <c r="H301" s="176">
        <f>H229/RES_summary!H$19</f>
        <v>11.500060742690184</v>
      </c>
      <c r="I301" s="176">
        <f>I229/RES_summary!I$19</f>
        <v>11.29412002811195</v>
      </c>
      <c r="J301" s="176">
        <f>J229/RES_summary!J$19</f>
        <v>11.861593043257743</v>
      </c>
      <c r="K301" s="176">
        <f>K229/RES_summary!K$19</f>
        <v>11.463909069559939</v>
      </c>
      <c r="L301" s="176">
        <f>L229/RES_summary!L$19</f>
        <v>12.473062054776909</v>
      </c>
      <c r="M301" s="176">
        <f>M229/RES_summary!M$19</f>
        <v>10.749729843014798</v>
      </c>
      <c r="N301" s="176">
        <f>N229/RES_summary!N$19</f>
        <v>12.67165756884677</v>
      </c>
      <c r="O301" s="176">
        <f>O229/RES_summary!O$19</f>
        <v>13.630066043382024</v>
      </c>
      <c r="P301" s="176">
        <f>P229/RES_summary!P$19</f>
        <v>11.507071462146829</v>
      </c>
      <c r="Q301" s="176">
        <f>Q229/RES_summary!Q$19</f>
        <v>12.079598129092545</v>
      </c>
    </row>
    <row r="303" spans="1:17" ht="12" customHeight="1" x14ac:dyDescent="0.25">
      <c r="A303" s="152" t="s">
        <v>71</v>
      </c>
      <c r="B303" s="184">
        <f>B231/RES_summary!B$19</f>
        <v>112.35520987414957</v>
      </c>
      <c r="C303" s="184">
        <f>C231/RES_summary!C$19</f>
        <v>118.20056687801474</v>
      </c>
      <c r="D303" s="184">
        <f>D231/RES_summary!D$19</f>
        <v>111.27924749857389</v>
      </c>
      <c r="E303" s="184">
        <f>E231/RES_summary!E$19</f>
        <v>119.37402754667129</v>
      </c>
      <c r="F303" s="184">
        <f>F231/RES_summary!F$19</f>
        <v>120.78695931134</v>
      </c>
      <c r="G303" s="184">
        <f>G231/RES_summary!G$19</f>
        <v>118.06445173021737</v>
      </c>
      <c r="H303" s="184">
        <f>H231/RES_summary!H$19</f>
        <v>113.34155920190727</v>
      </c>
      <c r="I303" s="184">
        <f>I231/RES_summary!I$19</f>
        <v>103.69187332281152</v>
      </c>
      <c r="J303" s="184">
        <f>J231/RES_summary!J$19</f>
        <v>110.50174077725296</v>
      </c>
      <c r="K303" s="184">
        <f>K231/RES_summary!K$19</f>
        <v>107.72202752389117</v>
      </c>
      <c r="L303" s="184">
        <f>L231/RES_summary!L$19</f>
        <v>111.41949643691505</v>
      </c>
      <c r="M303" s="184">
        <f>M231/RES_summary!M$19</f>
        <v>89.744210722966059</v>
      </c>
      <c r="N303" s="184">
        <f>N231/RES_summary!N$19</f>
        <v>100.69290280147894</v>
      </c>
      <c r="O303" s="184">
        <f>O231/RES_summary!O$19</f>
        <v>105.64254007933542</v>
      </c>
      <c r="P303" s="184">
        <f>P231/RES_summary!P$19</f>
        <v>85.25430024123493</v>
      </c>
      <c r="Q303" s="184">
        <f>Q231/RES_summary!Q$19</f>
        <v>88.81162061959499</v>
      </c>
    </row>
    <row r="304" spans="1:17" ht="12" customHeight="1" x14ac:dyDescent="0.25">
      <c r="A304" s="158" t="s">
        <v>65</v>
      </c>
      <c r="B304" s="178">
        <f>B232/RES_summary!B$19</f>
        <v>86.706458406729354</v>
      </c>
      <c r="C304" s="178">
        <f>C232/RES_summary!C$19</f>
        <v>92.459078883704862</v>
      </c>
      <c r="D304" s="178">
        <f>D232/RES_summary!D$19</f>
        <v>85.561975670719576</v>
      </c>
      <c r="E304" s="178">
        <f>E232/RES_summary!E$19</f>
        <v>93.069151140471305</v>
      </c>
      <c r="F304" s="178">
        <f>F232/RES_summary!F$19</f>
        <v>94.406731852459544</v>
      </c>
      <c r="G304" s="178">
        <f>G232/RES_summary!G$19</f>
        <v>92.489412075945381</v>
      </c>
      <c r="H304" s="178">
        <f>H232/RES_summary!H$19</f>
        <v>87.589685726595604</v>
      </c>
      <c r="I304" s="178">
        <f>I232/RES_summary!I$19</f>
        <v>77.894561748354434</v>
      </c>
      <c r="J304" s="178">
        <f>J232/RES_summary!J$19</f>
        <v>84.214116315075216</v>
      </c>
      <c r="K304" s="178">
        <f>K232/RES_summary!K$19</f>
        <v>82.104005324430091</v>
      </c>
      <c r="L304" s="178">
        <f>L232/RES_summary!L$19</f>
        <v>83.643299021926893</v>
      </c>
      <c r="M304" s="178">
        <f>M232/RES_summary!M$19</f>
        <v>65.655155815720818</v>
      </c>
      <c r="N304" s="178">
        <f>N232/RES_summary!N$19</f>
        <v>71.847306316198299</v>
      </c>
      <c r="O304" s="178">
        <f>O232/RES_summary!O$19</f>
        <v>75.561130346846028</v>
      </c>
      <c r="P304" s="178">
        <f>P232/RES_summary!P$19</f>
        <v>58.285169837601543</v>
      </c>
      <c r="Q304" s="178">
        <f>Q232/RES_summary!Q$19</f>
        <v>61.076520874495365</v>
      </c>
    </row>
    <row r="305" spans="1:17" ht="12" customHeight="1" x14ac:dyDescent="0.25">
      <c r="A305" s="23" t="s">
        <v>157</v>
      </c>
      <c r="B305" s="177">
        <f>B233/RES_summary!B$19</f>
        <v>86.038461705138914</v>
      </c>
      <c r="C305" s="177">
        <f>C233/RES_summary!C$19</f>
        <v>91.712082856623468</v>
      </c>
      <c r="D305" s="177">
        <f>D233/RES_summary!D$19</f>
        <v>84.812101026334958</v>
      </c>
      <c r="E305" s="177">
        <f>E233/RES_summary!E$19</f>
        <v>91.997277243473675</v>
      </c>
      <c r="F305" s="177">
        <f>F233/RES_summary!F$19</f>
        <v>93.408420860463082</v>
      </c>
      <c r="G305" s="177">
        <f>G233/RES_summary!G$19</f>
        <v>91.870972506683245</v>
      </c>
      <c r="H305" s="177">
        <f>H233/RES_summary!H$19</f>
        <v>86.856829828618885</v>
      </c>
      <c r="I305" s="177">
        <f>I233/RES_summary!I$19</f>
        <v>77.240805637698131</v>
      </c>
      <c r="J305" s="177">
        <f>J233/RES_summary!J$19</f>
        <v>83.294162608234132</v>
      </c>
      <c r="K305" s="177">
        <f>K233/RES_summary!K$19</f>
        <v>81.457170706249656</v>
      </c>
      <c r="L305" s="177">
        <f>L233/RES_summary!L$19</f>
        <v>82.413682603935513</v>
      </c>
      <c r="M305" s="177">
        <f>M233/RES_summary!M$19</f>
        <v>65.181728122826343</v>
      </c>
      <c r="N305" s="177">
        <f>N233/RES_summary!N$19</f>
        <v>70.637928291820259</v>
      </c>
      <c r="O305" s="177">
        <f>O233/RES_summary!O$19</f>
        <v>73.919199966344067</v>
      </c>
      <c r="P305" s="177">
        <f>P233/RES_summary!P$19</f>
        <v>57.612720918777811</v>
      </c>
      <c r="Q305" s="177">
        <f>Q233/RES_summary!Q$19</f>
        <v>60.082203013128016</v>
      </c>
    </row>
    <row r="306" spans="1:17" ht="12" customHeight="1" x14ac:dyDescent="0.25">
      <c r="A306" s="23" t="s">
        <v>60</v>
      </c>
      <c r="B306" s="177">
        <f>B234/RES_summary!B$19</f>
        <v>0.66799670159043212</v>
      </c>
      <c r="C306" s="177">
        <f>C234/RES_summary!C$19</f>
        <v>0.74699602708137902</v>
      </c>
      <c r="D306" s="177">
        <f>D234/RES_summary!D$19</f>
        <v>0.74987464438462104</v>
      </c>
      <c r="E306" s="177">
        <f>E234/RES_summary!E$19</f>
        <v>1.0718738969976407</v>
      </c>
      <c r="F306" s="177">
        <f>F234/RES_summary!F$19</f>
        <v>0.99831099199645779</v>
      </c>
      <c r="G306" s="177">
        <f>G234/RES_summary!G$19</f>
        <v>0.61843956926212618</v>
      </c>
      <c r="H306" s="177">
        <f>H234/RES_summary!H$19</f>
        <v>0.73285589797671447</v>
      </c>
      <c r="I306" s="177">
        <f>I234/RES_summary!I$19</f>
        <v>0.65375611065630224</v>
      </c>
      <c r="J306" s="177">
        <f>J234/RES_summary!J$19</f>
        <v>0.91995370684109101</v>
      </c>
      <c r="K306" s="177">
        <f>K234/RES_summary!K$19</f>
        <v>0.6468346181804262</v>
      </c>
      <c r="L306" s="177">
        <f>L234/RES_summary!L$19</f>
        <v>1.2296164179913713</v>
      </c>
      <c r="M306" s="177">
        <f>M234/RES_summary!M$19</f>
        <v>0.47342769289447884</v>
      </c>
      <c r="N306" s="177">
        <f>N234/RES_summary!N$19</f>
        <v>1.2093780243780436</v>
      </c>
      <c r="O306" s="177">
        <f>O234/RES_summary!O$19</f>
        <v>1.6419303805019625</v>
      </c>
      <c r="P306" s="177">
        <f>P234/RES_summary!P$19</f>
        <v>0.67244891882373781</v>
      </c>
      <c r="Q306" s="177">
        <f>Q234/RES_summary!Q$19</f>
        <v>0.99431786136734335</v>
      </c>
    </row>
    <row r="307" spans="1:17" ht="12" customHeight="1" x14ac:dyDescent="0.25">
      <c r="A307" s="158" t="s">
        <v>112</v>
      </c>
      <c r="B307" s="178">
        <f>B235/RES_summary!B$19</f>
        <v>0.25459082502120467</v>
      </c>
      <c r="C307" s="178">
        <f>C235/RES_summary!C$19</f>
        <v>0.2621290245921914</v>
      </c>
      <c r="D307" s="178">
        <f>D235/RES_summary!D$19</f>
        <v>0.27836597186848938</v>
      </c>
      <c r="E307" s="178">
        <f>E235/RES_summary!E$19</f>
        <v>0.28238689793826133</v>
      </c>
      <c r="F307" s="178">
        <f>F235/RES_summary!F$19</f>
        <v>0.29236180774199672</v>
      </c>
      <c r="G307" s="178">
        <f>G235/RES_summary!G$19</f>
        <v>0.31307485529348178</v>
      </c>
      <c r="H307" s="178">
        <f>H235/RES_summary!H$19</f>
        <v>0.32316051446068594</v>
      </c>
      <c r="I307" s="178">
        <f>I235/RES_summary!I$19</f>
        <v>0.33879419367798397</v>
      </c>
      <c r="J307" s="178">
        <f>J235/RES_summary!J$19</f>
        <v>0.36047226078622113</v>
      </c>
      <c r="K307" s="178">
        <f>K235/RES_summary!K$19</f>
        <v>0.38383908455940863</v>
      </c>
      <c r="L307" s="178">
        <f>L235/RES_summary!L$19</f>
        <v>0.40510011257912421</v>
      </c>
      <c r="M307" s="178">
        <f>M235/RES_summary!M$19</f>
        <v>0.40966298444656546</v>
      </c>
      <c r="N307" s="178">
        <f>N235/RES_summary!N$19</f>
        <v>0.4335569512137355</v>
      </c>
      <c r="O307" s="178">
        <f>O235/RES_summary!O$19</f>
        <v>0.49214787214967254</v>
      </c>
      <c r="P307" s="178">
        <f>P235/RES_summary!P$19</f>
        <v>0.49975720217246117</v>
      </c>
      <c r="Q307" s="178">
        <f>Q235/RES_summary!Q$19</f>
        <v>0.5475032239538401</v>
      </c>
    </row>
    <row r="308" spans="1:17" ht="12" customHeight="1" x14ac:dyDescent="0.25">
      <c r="A308" s="23" t="s">
        <v>60</v>
      </c>
      <c r="B308" s="177">
        <f>B236/RES_summary!B$19</f>
        <v>0.25459082502120467</v>
      </c>
      <c r="C308" s="177">
        <f>C236/RES_summary!C$19</f>
        <v>0.2621290245921914</v>
      </c>
      <c r="D308" s="177">
        <f>D236/RES_summary!D$19</f>
        <v>0.27836597186848938</v>
      </c>
      <c r="E308" s="177">
        <f>E236/RES_summary!E$19</f>
        <v>0.28238689793826133</v>
      </c>
      <c r="F308" s="177">
        <f>F236/RES_summary!F$19</f>
        <v>0.29236180774199672</v>
      </c>
      <c r="G308" s="177">
        <f>G236/RES_summary!G$19</f>
        <v>0.31307485529348178</v>
      </c>
      <c r="H308" s="177">
        <f>H236/RES_summary!H$19</f>
        <v>0.32316051446068594</v>
      </c>
      <c r="I308" s="177">
        <f>I236/RES_summary!I$19</f>
        <v>0.33879419367798397</v>
      </c>
      <c r="J308" s="177">
        <f>J236/RES_summary!J$19</f>
        <v>0.36047226078622113</v>
      </c>
      <c r="K308" s="177">
        <f>K236/RES_summary!K$19</f>
        <v>0.38383908455940863</v>
      </c>
      <c r="L308" s="177">
        <f>L236/RES_summary!L$19</f>
        <v>0.40510011257912421</v>
      </c>
      <c r="M308" s="177">
        <f>M236/RES_summary!M$19</f>
        <v>0.40966298444656546</v>
      </c>
      <c r="N308" s="177">
        <f>N236/RES_summary!N$19</f>
        <v>0.4335569512137355</v>
      </c>
      <c r="O308" s="177">
        <f>O236/RES_summary!O$19</f>
        <v>0.49214787214967254</v>
      </c>
      <c r="P308" s="177">
        <f>P236/RES_summary!P$19</f>
        <v>0.49975720217246117</v>
      </c>
      <c r="Q308" s="177">
        <f>Q236/RES_summary!Q$19</f>
        <v>0.5475032239538401</v>
      </c>
    </row>
    <row r="309" spans="1:17" ht="12" customHeight="1" x14ac:dyDescent="0.25">
      <c r="A309" s="158" t="s">
        <v>63</v>
      </c>
      <c r="B309" s="178">
        <f>B237/RES_summary!B$19</f>
        <v>16.443718974356027</v>
      </c>
      <c r="C309" s="178">
        <f>C237/RES_summary!C$19</f>
        <v>16.52116446047237</v>
      </c>
      <c r="D309" s="178">
        <f>D237/RES_summary!D$19</f>
        <v>16.395079918862265</v>
      </c>
      <c r="E309" s="178">
        <f>E237/RES_summary!E$19</f>
        <v>16.588007340451888</v>
      </c>
      <c r="F309" s="178">
        <f>F237/RES_summary!F$19</f>
        <v>16.703493286072884</v>
      </c>
      <c r="G309" s="178">
        <f>G237/RES_summary!G$19</f>
        <v>16.234934225647923</v>
      </c>
      <c r="H309" s="178">
        <f>H237/RES_summary!H$19</f>
        <v>16.180837063198336</v>
      </c>
      <c r="I309" s="178">
        <f>I237/RES_summary!I$19</f>
        <v>16.248901026849943</v>
      </c>
      <c r="J309" s="178">
        <f>J237/RES_summary!J$19</f>
        <v>16.297204375335951</v>
      </c>
      <c r="K309" s="178">
        <f>K237/RES_summary!K$19</f>
        <v>15.867987907561872</v>
      </c>
      <c r="L309" s="178">
        <f>L237/RES_summary!L$19</f>
        <v>17.238471808794781</v>
      </c>
      <c r="M309" s="178">
        <f>M237/RES_summary!M$19</f>
        <v>14.776120465346038</v>
      </c>
      <c r="N309" s="178">
        <f>N237/RES_summary!N$19</f>
        <v>18.123484862490209</v>
      </c>
      <c r="O309" s="178">
        <f>O237/RES_summary!O$19</f>
        <v>18.598743699608082</v>
      </c>
      <c r="P309" s="178">
        <f>P237/RES_summary!P$19</f>
        <v>16.893159166421615</v>
      </c>
      <c r="Q309" s="178">
        <f>Q237/RES_summary!Q$19</f>
        <v>17.199063973334241</v>
      </c>
    </row>
    <row r="310" spans="1:17" ht="12" customHeight="1" x14ac:dyDescent="0.25">
      <c r="A310" s="167" t="s">
        <v>156</v>
      </c>
      <c r="B310" s="183">
        <f>B238/RES_summary!B$19</f>
        <v>15.903649327633234</v>
      </c>
      <c r="C310" s="183">
        <f>C238/RES_summary!C$19</f>
        <v>15.933096149467639</v>
      </c>
      <c r="D310" s="183">
        <f>D238/RES_summary!D$19</f>
        <v>15.721157806285291</v>
      </c>
      <c r="E310" s="183">
        <f>E238/RES_summary!E$19</f>
        <v>15.837735651221477</v>
      </c>
      <c r="F310" s="183">
        <f>F238/RES_summary!F$19</f>
        <v>15.898272537415043</v>
      </c>
      <c r="G310" s="183">
        <f>G238/RES_summary!G$19</f>
        <v>15.793952348796118</v>
      </c>
      <c r="H310" s="183">
        <f>H238/RES_summary!H$19</f>
        <v>15.620108392712147</v>
      </c>
      <c r="I310" s="183">
        <f>I238/RES_summary!I$19</f>
        <v>15.581958643947297</v>
      </c>
      <c r="J310" s="183">
        <f>J238/RES_summary!J$19</f>
        <v>15.470639560907552</v>
      </c>
      <c r="K310" s="183">
        <f>K238/RES_summary!K$19</f>
        <v>15.525425226515319</v>
      </c>
      <c r="L310" s="183">
        <f>L238/RES_summary!L$19</f>
        <v>15.540947014684475</v>
      </c>
      <c r="M310" s="183">
        <f>M238/RES_summary!M$19</f>
        <v>14.195181429702689</v>
      </c>
      <c r="N310" s="183">
        <f>N238/RES_summary!N$19</f>
        <v>16.196592933375545</v>
      </c>
      <c r="O310" s="183">
        <f>O238/RES_summary!O$19</f>
        <v>16.098741166635559</v>
      </c>
      <c r="P310" s="183">
        <f>P238/RES_summary!P$19</f>
        <v>15.759995497416652</v>
      </c>
      <c r="Q310" s="183">
        <f>Q238/RES_summary!Q$19</f>
        <v>15.512073871543258</v>
      </c>
    </row>
    <row r="311" spans="1:17" ht="12" customHeight="1" x14ac:dyDescent="0.25">
      <c r="A311" s="167" t="s">
        <v>155</v>
      </c>
      <c r="B311" s="183">
        <f>B239/RES_summary!B$19</f>
        <v>15.903665429544878</v>
      </c>
      <c r="C311" s="183">
        <f>C239/RES_summary!C$19</f>
        <v>15.949807391146861</v>
      </c>
      <c r="D311" s="183">
        <f>D239/RES_summary!D$19</f>
        <v>15.752029615645327</v>
      </c>
      <c r="E311" s="183">
        <f>E239/RES_summary!E$19</f>
        <v>15.943640055409183</v>
      </c>
      <c r="F311" s="183">
        <f>F239/RES_summary!F$19</f>
        <v>16.042363355241871</v>
      </c>
      <c r="G311" s="183">
        <f>G239/RES_summary!G$19</f>
        <v>15.973667433505646</v>
      </c>
      <c r="H311" s="183">
        <f>H239/RES_summary!H$19</f>
        <v>15.953807820703318</v>
      </c>
      <c r="I311" s="183">
        <f>I239/RES_summary!I$19</f>
        <v>16.035184368743533</v>
      </c>
      <c r="J311" s="183">
        <f>J239/RES_summary!J$19</f>
        <v>15.946328524894453</v>
      </c>
      <c r="K311" s="183">
        <f>K239/RES_summary!K$19</f>
        <v>15.951925719396367</v>
      </c>
      <c r="L311" s="183">
        <f>L239/RES_summary!L$19</f>
        <v>15.903962212818691</v>
      </c>
      <c r="M311" s="183">
        <f>M239/RES_summary!M$19</f>
        <v>14.475222492044699</v>
      </c>
      <c r="N311" s="183">
        <f>N239/RES_summary!N$19</f>
        <v>16.464033019211641</v>
      </c>
      <c r="O311" s="183">
        <f>O239/RES_summary!O$19</f>
        <v>16.290552609822271</v>
      </c>
      <c r="P311" s="183">
        <f>P239/RES_summary!P$19</f>
        <v>15.909749412164057</v>
      </c>
      <c r="Q311" s="183">
        <f>Q239/RES_summary!Q$19</f>
        <v>15.62468726700506</v>
      </c>
    </row>
    <row r="312" spans="1:17" ht="12" customHeight="1" x14ac:dyDescent="0.25">
      <c r="A312" s="166" t="s">
        <v>55</v>
      </c>
      <c r="B312" s="182">
        <f>B240/RES_summary!B$19</f>
        <v>10.146528271030043</v>
      </c>
      <c r="C312" s="182">
        <f>C240/RES_summary!C$19</f>
        <v>10.369750438705688</v>
      </c>
      <c r="D312" s="182">
        <f>D240/RES_summary!D$19</f>
        <v>10.242250268804453</v>
      </c>
      <c r="E312" s="182">
        <f>E240/RES_summary!E$19</f>
        <v>10.416588171788062</v>
      </c>
      <c r="F312" s="182">
        <f>F240/RES_summary!F$19</f>
        <v>10.491839225291592</v>
      </c>
      <c r="G312" s="182">
        <f>G240/RES_summary!G$19</f>
        <v>10.466454330880586</v>
      </c>
      <c r="H312" s="182">
        <f>H240/RES_summary!H$19</f>
        <v>10.501520215170091</v>
      </c>
      <c r="I312" s="182">
        <f>I240/RES_summary!I$19</f>
        <v>10.616532305842927</v>
      </c>
      <c r="J312" s="182">
        <f>J240/RES_summary!J$19</f>
        <v>10.549515783033513</v>
      </c>
      <c r="K312" s="182">
        <f>K240/RES_summary!K$19</f>
        <v>10.552261859732456</v>
      </c>
      <c r="L312" s="182">
        <f>L240/RES_summary!L$19</f>
        <v>10.514000002772967</v>
      </c>
      <c r="M312" s="182">
        <f>M240/RES_summary!M$19</f>
        <v>9.5796827347548739</v>
      </c>
      <c r="N312" s="182">
        <f>N240/RES_summary!N$19</f>
        <v>11.219819545947425</v>
      </c>
      <c r="O312" s="182">
        <f>O240/RES_summary!O$19</f>
        <v>10.778837095717892</v>
      </c>
      <c r="P312" s="182">
        <f>P240/RES_summary!P$19</f>
        <v>10.520716457215986</v>
      </c>
      <c r="Q312" s="182">
        <f>Q240/RES_summary!Q$19</f>
        <v>10.323176254933021</v>
      </c>
    </row>
    <row r="313" spans="1:17" ht="12" customHeight="1" x14ac:dyDescent="0.25">
      <c r="A313" s="147" t="s">
        <v>59</v>
      </c>
      <c r="B313" s="181">
        <f>B241/RES_summary!B$19</f>
        <v>5.7571371585148379</v>
      </c>
      <c r="C313" s="181">
        <f>C241/RES_summary!C$19</f>
        <v>5.5800569524411703</v>
      </c>
      <c r="D313" s="181">
        <f>D241/RES_summary!D$19</f>
        <v>5.5097793468408733</v>
      </c>
      <c r="E313" s="181">
        <f>E241/RES_summary!E$19</f>
        <v>5.5270518836211231</v>
      </c>
      <c r="F313" s="181">
        <f>F241/RES_summary!F$19</f>
        <v>5.550524129950281</v>
      </c>
      <c r="G313" s="181">
        <f>G241/RES_summary!G$19</f>
        <v>5.5072131026250588</v>
      </c>
      <c r="H313" s="181">
        <f>H241/RES_summary!H$19</f>
        <v>5.4522876055332263</v>
      </c>
      <c r="I313" s="181">
        <f>I241/RES_summary!I$19</f>
        <v>5.4186520629006028</v>
      </c>
      <c r="J313" s="181">
        <f>J241/RES_summary!J$19</f>
        <v>5.3968127418609395</v>
      </c>
      <c r="K313" s="181">
        <f>K241/RES_summary!K$19</f>
        <v>5.3996638596639093</v>
      </c>
      <c r="L313" s="181">
        <f>L241/RES_summary!L$19</f>
        <v>5.3899622100457236</v>
      </c>
      <c r="M313" s="181">
        <f>M241/RES_summary!M$19</f>
        <v>4.8955397572898232</v>
      </c>
      <c r="N313" s="181">
        <f>N241/RES_summary!N$19</f>
        <v>5.2442134732642147</v>
      </c>
      <c r="O313" s="181">
        <f>O241/RES_summary!O$19</f>
        <v>5.5117155141043792</v>
      </c>
      <c r="P313" s="181">
        <f>P241/RES_summary!P$19</f>
        <v>5.389032954948072</v>
      </c>
      <c r="Q313" s="181">
        <f>Q241/RES_summary!Q$19</f>
        <v>5.3015110120720381</v>
      </c>
    </row>
    <row r="314" spans="1:17" ht="12" customHeight="1" x14ac:dyDescent="0.25">
      <c r="A314" s="163" t="s">
        <v>144</v>
      </c>
      <c r="B314" s="180">
        <f>B242/RES_summary!B$19</f>
        <v>15.903647412838518</v>
      </c>
      <c r="C314" s="180">
        <f>C242/RES_summary!C$19</f>
        <v>15.945509451105172</v>
      </c>
      <c r="D314" s="180">
        <f>D242/RES_summary!D$19</f>
        <v>15.7406499211713</v>
      </c>
      <c r="E314" s="180">
        <f>E242/RES_summary!E$19</f>
        <v>15.803193097318744</v>
      </c>
      <c r="F314" s="180">
        <f>F242/RES_summary!F$19</f>
        <v>15.902013024514437</v>
      </c>
      <c r="G314" s="180">
        <f>G242/RES_summary!G$19</f>
        <v>15.788375515606047</v>
      </c>
      <c r="H314" s="180">
        <f>H242/RES_summary!H$19</f>
        <v>15.612444343989642</v>
      </c>
      <c r="I314" s="180">
        <f>I242/RES_summary!I$19</f>
        <v>15.57895051572932</v>
      </c>
      <c r="J314" s="180">
        <f>J242/RES_summary!J$19</f>
        <v>15.583158665594636</v>
      </c>
      <c r="K314" s="180">
        <f>K242/RES_summary!K$19</f>
        <v>15.595332483367907</v>
      </c>
      <c r="L314" s="180">
        <f>L242/RES_summary!L$19</f>
        <v>15.551600911604668</v>
      </c>
      <c r="M314" s="180">
        <f>M242/RES_summary!M$19</f>
        <v>14.184732350925159</v>
      </c>
      <c r="N314" s="180">
        <f>N242/RES_summary!N$19</f>
        <v>16.20025985240564</v>
      </c>
      <c r="O314" s="180">
        <f>O242/RES_summary!O$19</f>
        <v>16.092949050521419</v>
      </c>
      <c r="P314" s="180">
        <f>P242/RES_summary!P$19</f>
        <v>15.758053288068311</v>
      </c>
      <c r="Q314" s="180">
        <f>Q242/RES_summary!Q$19</f>
        <v>15.457812640750065</v>
      </c>
    </row>
    <row r="315" spans="1:17" ht="12" customHeight="1" x14ac:dyDescent="0.25">
      <c r="A315" s="161" t="s">
        <v>143</v>
      </c>
      <c r="B315" s="179">
        <f>B243/RES_summary!B$19</f>
        <v>15.903664207905923</v>
      </c>
      <c r="C315" s="179">
        <f>C243/RES_summary!C$19</f>
        <v>15.945388715193195</v>
      </c>
      <c r="D315" s="179">
        <f>D243/RES_summary!D$19</f>
        <v>15.742278585874212</v>
      </c>
      <c r="E315" s="179">
        <f>E243/RES_summary!E$19</f>
        <v>15.809941051826415</v>
      </c>
      <c r="F315" s="179">
        <f>F243/RES_summary!F$19</f>
        <v>15.910737992203074</v>
      </c>
      <c r="G315" s="179">
        <f>G243/RES_summary!G$19</f>
        <v>15.783843189953515</v>
      </c>
      <c r="H315" s="179">
        <f>H243/RES_summary!H$19</f>
        <v>15.623571606779647</v>
      </c>
      <c r="I315" s="179">
        <f>I243/RES_summary!I$19</f>
        <v>15.590338761900368</v>
      </c>
      <c r="J315" s="179">
        <f>J243/RES_summary!J$19</f>
        <v>15.537174303166553</v>
      </c>
      <c r="K315" s="179">
        <f>K243/RES_summary!K$19</f>
        <v>15.618175300404388</v>
      </c>
      <c r="L315" s="179">
        <f>L243/RES_summary!L$19</f>
        <v>15.588283342959921</v>
      </c>
      <c r="M315" s="179">
        <f>M243/RES_summary!M$19</f>
        <v>14.166803253632267</v>
      </c>
      <c r="N315" s="179">
        <f>N243/RES_summary!N$19</f>
        <v>16.142987105801243</v>
      </c>
      <c r="O315" s="179">
        <f>O243/RES_summary!O$19</f>
        <v>16.000786585669793</v>
      </c>
      <c r="P315" s="179">
        <f>P243/RES_summary!P$19</f>
        <v>15.639280777316841</v>
      </c>
      <c r="Q315" s="179">
        <f>Q243/RES_summary!Q$19</f>
        <v>15.361171854931419</v>
      </c>
    </row>
    <row r="316" spans="1:17" ht="12" customHeight="1" x14ac:dyDescent="0.25">
      <c r="A316" s="148" t="s">
        <v>57</v>
      </c>
      <c r="B316" s="177">
        <f>B244/RES_summary!B$19</f>
        <v>10.146527049391088</v>
      </c>
      <c r="C316" s="177">
        <f>C244/RES_summary!C$19</f>
        <v>10.365331762752023</v>
      </c>
      <c r="D316" s="177">
        <f>D244/RES_summary!D$19</f>
        <v>10.232499239033345</v>
      </c>
      <c r="E316" s="177">
        <f>E244/RES_summary!E$19</f>
        <v>10.282889168205292</v>
      </c>
      <c r="F316" s="177">
        <f>F244/RES_summary!F$19</f>
        <v>10.360213862252795</v>
      </c>
      <c r="G316" s="177">
        <f>G244/RES_summary!G$19</f>
        <v>10.276630087328455</v>
      </c>
      <c r="H316" s="177">
        <f>H244/RES_summary!H$19</f>
        <v>10.171284001246423</v>
      </c>
      <c r="I316" s="177">
        <f>I244/RES_summary!I$19</f>
        <v>10.171686698999766</v>
      </c>
      <c r="J316" s="177">
        <f>J244/RES_summary!J$19</f>
        <v>10.140361561305616</v>
      </c>
      <c r="K316" s="177">
        <f>K244/RES_summary!K$19</f>
        <v>10.21851144074048</v>
      </c>
      <c r="L316" s="177">
        <f>L244/RES_summary!L$19</f>
        <v>10.198321132914195</v>
      </c>
      <c r="M316" s="177">
        <f>M244/RES_summary!M$19</f>
        <v>9.2712634963424474</v>
      </c>
      <c r="N316" s="177">
        <f>N244/RES_summary!N$19</f>
        <v>10.898773632537031</v>
      </c>
      <c r="O316" s="177">
        <f>O244/RES_summary!O$19</f>
        <v>10.489071071565407</v>
      </c>
      <c r="P316" s="177">
        <f>P244/RES_summary!P$19</f>
        <v>10.250247822368772</v>
      </c>
      <c r="Q316" s="177">
        <f>Q244/RES_summary!Q$19</f>
        <v>10.059660842859381</v>
      </c>
    </row>
    <row r="317" spans="1:17" ht="12" customHeight="1" x14ac:dyDescent="0.25">
      <c r="A317" s="148" t="s">
        <v>59</v>
      </c>
      <c r="B317" s="177">
        <f>B245/RES_summary!B$19</f>
        <v>5.7571371585148361</v>
      </c>
      <c r="C317" s="177">
        <f>C245/RES_summary!C$19</f>
        <v>5.5800569524411712</v>
      </c>
      <c r="D317" s="177">
        <f>D245/RES_summary!D$19</f>
        <v>5.5097793468408689</v>
      </c>
      <c r="E317" s="177">
        <f>E245/RES_summary!E$19</f>
        <v>5.5270518836211249</v>
      </c>
      <c r="F317" s="177">
        <f>F245/RES_summary!F$19</f>
        <v>5.5505241299502801</v>
      </c>
      <c r="G317" s="177">
        <f>G245/RES_summary!G$19</f>
        <v>5.5072131026250597</v>
      </c>
      <c r="H317" s="177">
        <f>H245/RES_summary!H$19</f>
        <v>5.4522876055332246</v>
      </c>
      <c r="I317" s="177">
        <f>I245/RES_summary!I$19</f>
        <v>5.4186520629006054</v>
      </c>
      <c r="J317" s="177">
        <f>J245/RES_summary!J$19</f>
        <v>5.3968127418609395</v>
      </c>
      <c r="K317" s="177">
        <f>K245/RES_summary!K$19</f>
        <v>5.3996638596639102</v>
      </c>
      <c r="L317" s="177">
        <f>L245/RES_summary!L$19</f>
        <v>5.3899622100457218</v>
      </c>
      <c r="M317" s="177">
        <f>M245/RES_summary!M$19</f>
        <v>4.8955397572898205</v>
      </c>
      <c r="N317" s="177">
        <f>N245/RES_summary!N$19</f>
        <v>5.2442134732642147</v>
      </c>
      <c r="O317" s="177">
        <f>O245/RES_summary!O$19</f>
        <v>5.5117155141043854</v>
      </c>
      <c r="P317" s="177">
        <f>P245/RES_summary!P$19</f>
        <v>5.389032954948072</v>
      </c>
      <c r="Q317" s="177">
        <f>Q245/RES_summary!Q$19</f>
        <v>5.3015110120720381</v>
      </c>
    </row>
    <row r="318" spans="1:17" ht="12" customHeight="1" x14ac:dyDescent="0.25">
      <c r="A318" s="163" t="s">
        <v>142</v>
      </c>
      <c r="B318" s="180">
        <f>B246/RES_summary!B$19</f>
        <v>17.399461735380111</v>
      </c>
      <c r="C318" s="180">
        <f>C246/RES_summary!C$19</f>
        <v>17.718434474213755</v>
      </c>
      <c r="D318" s="180">
        <f>D246/RES_summary!D$19</f>
        <v>17.761820391035357</v>
      </c>
      <c r="E318" s="180">
        <f>E246/RES_summary!E$19</f>
        <v>18.357093613762789</v>
      </c>
      <c r="F318" s="180">
        <f>F246/RES_summary!F$19</f>
        <v>18.657521351178268</v>
      </c>
      <c r="G318" s="180">
        <f>G246/RES_summary!G$19</f>
        <v>17.265321549161989</v>
      </c>
      <c r="H318" s="180">
        <f>H246/RES_summary!H$19</f>
        <v>17.460466881660636</v>
      </c>
      <c r="I318" s="180">
        <f>I246/RES_summary!I$19</f>
        <v>17.585053368179381</v>
      </c>
      <c r="J318" s="180">
        <f>J246/RES_summary!J$19</f>
        <v>17.732161579340644</v>
      </c>
      <c r="K318" s="180">
        <f>K246/RES_summary!K$19</f>
        <v>16.427758693033219</v>
      </c>
      <c r="L318" s="180">
        <f>L246/RES_summary!L$19</f>
        <v>20.013309335572963</v>
      </c>
      <c r="M318" s="180">
        <f>M246/RES_summary!M$19</f>
        <v>15.699522806109645</v>
      </c>
      <c r="N318" s="180">
        <f>N246/RES_summary!N$19</f>
        <v>20.869351833180087</v>
      </c>
      <c r="O318" s="180">
        <f>O246/RES_summary!O$19</f>
        <v>22.10323483129628</v>
      </c>
      <c r="P318" s="180">
        <f>P246/RES_summary!P$19</f>
        <v>18.371185928501877</v>
      </c>
      <c r="Q318" s="180">
        <f>Q246/RES_summary!Q$19</f>
        <v>19.418394387550336</v>
      </c>
    </row>
    <row r="319" spans="1:17" ht="12" customHeight="1" x14ac:dyDescent="0.25">
      <c r="A319" s="161" t="s">
        <v>141</v>
      </c>
      <c r="B319" s="179">
        <f>B247/RES_summary!B$19</f>
        <v>16.857993745687413</v>
      </c>
      <c r="C319" s="179">
        <f>C247/RES_summary!C$19</f>
        <v>17.097039360680363</v>
      </c>
      <c r="D319" s="179">
        <f>D247/RES_summary!D$19</f>
        <v>17.054969136494734</v>
      </c>
      <c r="E319" s="179">
        <f>E247/RES_summary!E$19</f>
        <v>17.457291865554726</v>
      </c>
      <c r="F319" s="179">
        <f>F247/RES_summary!F$19</f>
        <v>17.673262206599766</v>
      </c>
      <c r="G319" s="179">
        <f>G247/RES_summary!G$19</f>
        <v>16.749618288384099</v>
      </c>
      <c r="H319" s="179">
        <f>H247/RES_summary!H$19</f>
        <v>16.896393027189859</v>
      </c>
      <c r="I319" s="179">
        <f>I247/RES_summary!I$19</f>
        <v>17.015738977125395</v>
      </c>
      <c r="J319" s="179">
        <f>J247/RES_summary!J$19</f>
        <v>17.040525444497607</v>
      </c>
      <c r="K319" s="179">
        <f>K247/RES_summary!K$19</f>
        <v>16.20252797423025</v>
      </c>
      <c r="L319" s="179">
        <f>L247/RES_summary!L$19</f>
        <v>18.543247995587784</v>
      </c>
      <c r="M319" s="179">
        <f>M247/RES_summary!M$19</f>
        <v>15.221355061323925</v>
      </c>
      <c r="N319" s="179">
        <f>N247/RES_summary!N$19</f>
        <v>19.388980017614049</v>
      </c>
      <c r="O319" s="179">
        <f>O247/RES_summary!O$19</f>
        <v>20.021787434825828</v>
      </c>
      <c r="P319" s="179">
        <f>P247/RES_summary!P$19</f>
        <v>17.443223754924354</v>
      </c>
      <c r="Q319" s="179">
        <f>Q247/RES_summary!Q$19</f>
        <v>18.012627664691244</v>
      </c>
    </row>
    <row r="320" spans="1:17" ht="12" customHeight="1" x14ac:dyDescent="0.25">
      <c r="A320" s="148" t="s">
        <v>60</v>
      </c>
      <c r="B320" s="177">
        <f>B248/RES_summary!B$19</f>
        <v>11.100856587172578</v>
      </c>
      <c r="C320" s="177">
        <f>C248/RES_summary!C$19</f>
        <v>11.516982408239194</v>
      </c>
      <c r="D320" s="177">
        <f>D248/RES_summary!D$19</f>
        <v>11.545189789653861</v>
      </c>
      <c r="E320" s="177">
        <f>E248/RES_summary!E$19</f>
        <v>11.930239981933601</v>
      </c>
      <c r="F320" s="177">
        <f>F248/RES_summary!F$19</f>
        <v>12.12273807664949</v>
      </c>
      <c r="G320" s="177">
        <f>G248/RES_summary!G$19</f>
        <v>11.242405185759043</v>
      </c>
      <c r="H320" s="177">
        <f>H248/RES_summary!H$19</f>
        <v>11.444105421656635</v>
      </c>
      <c r="I320" s="177">
        <f>I248/RES_summary!I$19</f>
        <v>11.597086914224791</v>
      </c>
      <c r="J320" s="177">
        <f>J248/RES_summary!J$19</f>
        <v>11.643712702636666</v>
      </c>
      <c r="K320" s="177">
        <f>K248/RES_summary!K$19</f>
        <v>10.802864114566336</v>
      </c>
      <c r="L320" s="177">
        <f>L248/RES_summary!L$19</f>
        <v>13.153285785542062</v>
      </c>
      <c r="M320" s="177">
        <f>M248/RES_summary!M$19</f>
        <v>10.325815304034103</v>
      </c>
      <c r="N320" s="177">
        <f>N248/RES_summary!N$19</f>
        <v>14.144766544349837</v>
      </c>
      <c r="O320" s="177">
        <f>O248/RES_summary!O$19</f>
        <v>14.510071920721447</v>
      </c>
      <c r="P320" s="177">
        <f>P248/RES_summary!P$19</f>
        <v>12.054190799976283</v>
      </c>
      <c r="Q320" s="177">
        <f>Q248/RES_summary!Q$19</f>
        <v>12.711116652619204</v>
      </c>
    </row>
    <row r="321" spans="1:17" ht="12" customHeight="1" x14ac:dyDescent="0.25">
      <c r="A321" s="148" t="s">
        <v>59</v>
      </c>
      <c r="B321" s="177">
        <f>B249/RES_summary!B$19</f>
        <v>5.7571371585148352</v>
      </c>
      <c r="C321" s="177">
        <f>C249/RES_summary!C$19</f>
        <v>5.5800569524411694</v>
      </c>
      <c r="D321" s="177">
        <f>D249/RES_summary!D$19</f>
        <v>5.5097793468408724</v>
      </c>
      <c r="E321" s="177">
        <f>E249/RES_summary!E$19</f>
        <v>5.5270518836211231</v>
      </c>
      <c r="F321" s="177">
        <f>F249/RES_summary!F$19</f>
        <v>5.5505241299502783</v>
      </c>
      <c r="G321" s="177">
        <f>G249/RES_summary!G$19</f>
        <v>5.5072131026250561</v>
      </c>
      <c r="H321" s="177">
        <f>H249/RES_summary!H$19</f>
        <v>5.4522876055332272</v>
      </c>
      <c r="I321" s="177">
        <f>I249/RES_summary!I$19</f>
        <v>5.4186520629006036</v>
      </c>
      <c r="J321" s="177">
        <f>J249/RES_summary!J$19</f>
        <v>5.3968127418609386</v>
      </c>
      <c r="K321" s="177">
        <f>K249/RES_summary!K$19</f>
        <v>5.399663859663911</v>
      </c>
      <c r="L321" s="177">
        <f>L249/RES_summary!L$19</f>
        <v>5.3899622100457236</v>
      </c>
      <c r="M321" s="177">
        <f>M249/RES_summary!M$19</f>
        <v>4.8955397572898223</v>
      </c>
      <c r="N321" s="177">
        <f>N249/RES_summary!N$19</f>
        <v>5.2442134732642147</v>
      </c>
      <c r="O321" s="177">
        <f>O249/RES_summary!O$19</f>
        <v>5.5117155141043801</v>
      </c>
      <c r="P321" s="177">
        <f>P249/RES_summary!P$19</f>
        <v>5.3890329549480738</v>
      </c>
      <c r="Q321" s="177">
        <f>Q249/RES_summary!Q$19</f>
        <v>5.3015110120720399</v>
      </c>
    </row>
    <row r="322" spans="1:17" ht="12" customHeight="1" x14ac:dyDescent="0.25">
      <c r="A322" s="158" t="s">
        <v>62</v>
      </c>
      <c r="B322" s="178">
        <f>B250/RES_summary!B$19</f>
        <v>8.9504416680429806</v>
      </c>
      <c r="C322" s="178">
        <f>C250/RES_summary!C$19</f>
        <v>8.9581945092453434</v>
      </c>
      <c r="D322" s="178">
        <f>D250/RES_summary!D$19</f>
        <v>9.0438259371235574</v>
      </c>
      <c r="E322" s="178">
        <f>E250/RES_summary!E$19</f>
        <v>9.4344821678098274</v>
      </c>
      <c r="F322" s="178">
        <f>F250/RES_summary!F$19</f>
        <v>9.3843723650655573</v>
      </c>
      <c r="G322" s="178">
        <f>G250/RES_summary!G$19</f>
        <v>9.0270305733306095</v>
      </c>
      <c r="H322" s="178">
        <f>H250/RES_summary!H$19</f>
        <v>9.2478758976526318</v>
      </c>
      <c r="I322" s="178">
        <f>I250/RES_summary!I$19</f>
        <v>9.209616353929178</v>
      </c>
      <c r="J322" s="178">
        <f>J250/RES_summary!J$19</f>
        <v>9.6299478260555702</v>
      </c>
      <c r="K322" s="178">
        <f>K250/RES_summary!K$19</f>
        <v>9.36619520733983</v>
      </c>
      <c r="L322" s="178">
        <f>L250/RES_summary!L$19</f>
        <v>10.132625493614261</v>
      </c>
      <c r="M322" s="178">
        <f>M250/RES_summary!M$19</f>
        <v>8.9032714574526342</v>
      </c>
      <c r="N322" s="178">
        <f>N250/RES_summary!N$19</f>
        <v>10.288554671576691</v>
      </c>
      <c r="O322" s="178">
        <f>O250/RES_summary!O$19</f>
        <v>10.990518160731622</v>
      </c>
      <c r="P322" s="178">
        <f>P250/RES_summary!P$19</f>
        <v>9.5762140350393086</v>
      </c>
      <c r="Q322" s="178">
        <f>Q250/RES_summary!Q$19</f>
        <v>9.9885325478115412</v>
      </c>
    </row>
    <row r="323" spans="1:17" ht="12" customHeight="1" x14ac:dyDescent="0.25">
      <c r="A323" s="23" t="s">
        <v>55</v>
      </c>
      <c r="B323" s="177">
        <f>B251/RES_summary!B$19</f>
        <v>0</v>
      </c>
      <c r="C323" s="177">
        <f>C251/RES_summary!C$19</f>
        <v>0</v>
      </c>
      <c r="D323" s="177">
        <f>D251/RES_summary!D$19</f>
        <v>0</v>
      </c>
      <c r="E323" s="177">
        <f>E251/RES_summary!E$19</f>
        <v>0</v>
      </c>
      <c r="F323" s="177">
        <f>F251/RES_summary!F$19</f>
        <v>0</v>
      </c>
      <c r="G323" s="177">
        <f>G251/RES_summary!G$19</f>
        <v>0</v>
      </c>
      <c r="H323" s="177">
        <f>H251/RES_summary!H$19</f>
        <v>0</v>
      </c>
      <c r="I323" s="177">
        <f>I251/RES_summary!I$19</f>
        <v>0</v>
      </c>
      <c r="J323" s="177">
        <f>J251/RES_summary!J$19</f>
        <v>0</v>
      </c>
      <c r="K323" s="177">
        <f>K251/RES_summary!K$19</f>
        <v>0</v>
      </c>
      <c r="L323" s="177">
        <f>L251/RES_summary!L$19</f>
        <v>0</v>
      </c>
      <c r="M323" s="177">
        <f>M251/RES_summary!M$19</f>
        <v>0</v>
      </c>
      <c r="N323" s="177">
        <f>N251/RES_summary!N$19</f>
        <v>0</v>
      </c>
      <c r="O323" s="177">
        <f>O251/RES_summary!O$19</f>
        <v>0</v>
      </c>
      <c r="P323" s="177">
        <f>P251/RES_summary!P$19</f>
        <v>0</v>
      </c>
      <c r="Q323" s="177">
        <f>Q251/RES_summary!Q$19</f>
        <v>0</v>
      </c>
    </row>
    <row r="324" spans="1:17" ht="12" customHeight="1" x14ac:dyDescent="0.25">
      <c r="A324" s="23" t="s">
        <v>57</v>
      </c>
      <c r="B324" s="177">
        <f>B252/RES_summary!B$19</f>
        <v>8.3005903585007523</v>
      </c>
      <c r="C324" s="177">
        <f>C252/RES_summary!C$19</f>
        <v>8.2239047266951406</v>
      </c>
      <c r="D324" s="177">
        <f>D252/RES_summary!D$19</f>
        <v>8.2453008516549335</v>
      </c>
      <c r="E324" s="177">
        <f>E252/RES_summary!E$19</f>
        <v>8.17357735002164</v>
      </c>
      <c r="F324" s="177">
        <f>F252/RES_summary!F$19</f>
        <v>8.4562004337276626</v>
      </c>
      <c r="G324" s="177">
        <f>G252/RES_summary!G$19</f>
        <v>8.3525928061913444</v>
      </c>
      <c r="H324" s="177">
        <f>H252/RES_summary!H$19</f>
        <v>8.3274171940080652</v>
      </c>
      <c r="I324" s="177">
        <f>I252/RES_summary!I$19</f>
        <v>8.4585152382173519</v>
      </c>
      <c r="J324" s="177">
        <f>J252/RES_summary!J$19</f>
        <v>8.4752131340039369</v>
      </c>
      <c r="K324" s="177">
        <f>K252/RES_summary!K$19</f>
        <v>8.3863692741021509</v>
      </c>
      <c r="L324" s="177">
        <f>L252/RES_summary!L$19</f>
        <v>8.6269301087460928</v>
      </c>
      <c r="M324" s="177">
        <f>M252/RES_summary!M$19</f>
        <v>8.0915921636046981</v>
      </c>
      <c r="N324" s="177">
        <f>N252/RES_summary!N$19</f>
        <v>8.3695606932740301</v>
      </c>
      <c r="O324" s="177">
        <f>O252/RES_summary!O$19</f>
        <v>8.3760648744800541</v>
      </c>
      <c r="P324" s="177">
        <f>P252/RES_summary!P$19</f>
        <v>8.3242591122905392</v>
      </c>
      <c r="Q324" s="177">
        <f>Q252/RES_summary!Q$19</f>
        <v>8.2051922450008412</v>
      </c>
    </row>
    <row r="325" spans="1:17" ht="12" customHeight="1" x14ac:dyDescent="0.25">
      <c r="A325" s="29" t="s">
        <v>140</v>
      </c>
      <c r="B325" s="176">
        <f>B253/RES_summary!B$19</f>
        <v>9.2013783923133285</v>
      </c>
      <c r="C325" s="176">
        <f>C253/RES_summary!C$19</f>
        <v>9.2280350924082697</v>
      </c>
      <c r="D325" s="176">
        <f>D253/RES_summary!D$19</f>
        <v>9.3303614909455561</v>
      </c>
      <c r="E325" s="176">
        <f>E253/RES_summary!E$19</f>
        <v>9.8710449424230227</v>
      </c>
      <c r="F325" s="176">
        <f>F253/RES_summary!F$19</f>
        <v>9.7050584053562705</v>
      </c>
      <c r="G325" s="176">
        <f>G253/RES_summary!G$19</f>
        <v>9.2556748003704445</v>
      </c>
      <c r="H325" s="176">
        <f>H253/RES_summary!H$19</f>
        <v>9.5386955626076144</v>
      </c>
      <c r="I325" s="176">
        <f>I253/RES_summary!I$19</f>
        <v>9.4348676591410516</v>
      </c>
      <c r="J325" s="176">
        <f>J253/RES_summary!J$19</f>
        <v>9.9684218784568515</v>
      </c>
      <c r="K325" s="176">
        <f>K253/RES_summary!K$19</f>
        <v>9.658383183702826</v>
      </c>
      <c r="L325" s="176">
        <f>L253/RES_summary!L$19</f>
        <v>10.548809591021355</v>
      </c>
      <c r="M325" s="176">
        <f>M253/RES_summary!M$19</f>
        <v>9.1139032705597227</v>
      </c>
      <c r="N325" s="176">
        <f>N253/RES_summary!N$19</f>
        <v>10.771177154939682</v>
      </c>
      <c r="O325" s="176">
        <f>O253/RES_summary!O$19</f>
        <v>11.613793583761595</v>
      </c>
      <c r="P325" s="176">
        <f>P253/RES_summary!P$19</f>
        <v>9.8239096061664313</v>
      </c>
      <c r="Q325" s="176">
        <f>Q253/RES_summary!Q$19</f>
        <v>10.340216805470755</v>
      </c>
    </row>
    <row r="327" spans="1:17" ht="12" customHeight="1" x14ac:dyDescent="0.25">
      <c r="A327" s="152" t="s">
        <v>195</v>
      </c>
      <c r="B327" s="184">
        <f>B255/RES_summary!B$19</f>
        <v>3.4052727885056497</v>
      </c>
      <c r="C327" s="184">
        <f>C255/RES_summary!C$19</f>
        <v>3.4370161315055991</v>
      </c>
      <c r="D327" s="184">
        <f>D255/RES_summary!D$19</f>
        <v>3.3321276972796574</v>
      </c>
      <c r="E327" s="184">
        <f>E255/RES_summary!E$19</f>
        <v>3.253188414926417</v>
      </c>
      <c r="F327" s="184">
        <f>F255/RES_summary!F$19</f>
        <v>3.2800710313287209</v>
      </c>
      <c r="G327" s="184">
        <f>G255/RES_summary!G$19</f>
        <v>3.0644651558724227</v>
      </c>
      <c r="H327" s="184">
        <f>H255/RES_summary!H$19</f>
        <v>2.7864418508317081</v>
      </c>
      <c r="I327" s="184">
        <f>I255/RES_summary!I$19</f>
        <v>2.4889946528574787</v>
      </c>
      <c r="J327" s="184">
        <f>J255/RES_summary!J$19</f>
        <v>2.2850574727709727</v>
      </c>
      <c r="K327" s="184">
        <f>K255/RES_summary!K$19</f>
        <v>2.1617454847634554</v>
      </c>
      <c r="L327" s="184">
        <f>L255/RES_summary!L$19</f>
        <v>1.9669377366418075</v>
      </c>
      <c r="M327" s="184">
        <f>M255/RES_summary!M$19</f>
        <v>1.6111021921118398</v>
      </c>
      <c r="N327" s="184">
        <f>N255/RES_summary!N$19</f>
        <v>1.5351598356211487</v>
      </c>
      <c r="O327" s="184">
        <f>O255/RES_summary!O$19</f>
        <v>1.4372750182016045</v>
      </c>
      <c r="P327" s="184">
        <f>P255/RES_summary!P$19</f>
        <v>1.1598064576328095</v>
      </c>
      <c r="Q327" s="184">
        <f>Q255/RES_summary!Q$19</f>
        <v>1.1213761700990865</v>
      </c>
    </row>
    <row r="328" spans="1:17" ht="12" customHeight="1" x14ac:dyDescent="0.25">
      <c r="A328" s="158" t="s">
        <v>65</v>
      </c>
      <c r="B328" s="178">
        <f>B256/RES_summary!B$19</f>
        <v>0</v>
      </c>
      <c r="C328" s="178">
        <f>C256/RES_summary!C$19</f>
        <v>0</v>
      </c>
      <c r="D328" s="178">
        <f>D256/RES_summary!D$19</f>
        <v>0</v>
      </c>
      <c r="E328" s="178">
        <f>E256/RES_summary!E$19</f>
        <v>0</v>
      </c>
      <c r="F328" s="178">
        <f>F256/RES_summary!F$19</f>
        <v>0</v>
      </c>
      <c r="G328" s="178">
        <f>G256/RES_summary!G$19</f>
        <v>0</v>
      </c>
      <c r="H328" s="178">
        <f>H256/RES_summary!H$19</f>
        <v>0</v>
      </c>
      <c r="I328" s="178">
        <f>I256/RES_summary!I$19</f>
        <v>0</v>
      </c>
      <c r="J328" s="178">
        <f>J256/RES_summary!J$19</f>
        <v>0</v>
      </c>
      <c r="K328" s="178">
        <f>K256/RES_summary!K$19</f>
        <v>0</v>
      </c>
      <c r="L328" s="178">
        <f>L256/RES_summary!L$19</f>
        <v>0</v>
      </c>
      <c r="M328" s="178">
        <f>M256/RES_summary!M$19</f>
        <v>0</v>
      </c>
      <c r="N328" s="178">
        <f>N256/RES_summary!N$19</f>
        <v>0</v>
      </c>
      <c r="O328" s="178">
        <f>O256/RES_summary!O$19</f>
        <v>0</v>
      </c>
      <c r="P328" s="178">
        <f>P256/RES_summary!P$19</f>
        <v>0</v>
      </c>
      <c r="Q328" s="178">
        <f>Q256/RES_summary!Q$19</f>
        <v>0</v>
      </c>
    </row>
    <row r="329" spans="1:17" ht="12" customHeight="1" x14ac:dyDescent="0.25">
      <c r="A329" s="23" t="s">
        <v>157</v>
      </c>
      <c r="B329" s="177">
        <f>B257/RES_summary!B$19</f>
        <v>0</v>
      </c>
      <c r="C329" s="177">
        <f>C257/RES_summary!C$19</f>
        <v>0</v>
      </c>
      <c r="D329" s="177">
        <f>D257/RES_summary!D$19</f>
        <v>0</v>
      </c>
      <c r="E329" s="177">
        <f>E257/RES_summary!E$19</f>
        <v>0</v>
      </c>
      <c r="F329" s="177">
        <f>F257/RES_summary!F$19</f>
        <v>0</v>
      </c>
      <c r="G329" s="177">
        <f>G257/RES_summary!G$19</f>
        <v>0</v>
      </c>
      <c r="H329" s="177">
        <f>H257/RES_summary!H$19</f>
        <v>0</v>
      </c>
      <c r="I329" s="177">
        <f>I257/RES_summary!I$19</f>
        <v>0</v>
      </c>
      <c r="J329" s="177">
        <f>J257/RES_summary!J$19</f>
        <v>0</v>
      </c>
      <c r="K329" s="177">
        <f>K257/RES_summary!K$19</f>
        <v>0</v>
      </c>
      <c r="L329" s="177">
        <f>L257/RES_summary!L$19</f>
        <v>0</v>
      </c>
      <c r="M329" s="177">
        <f>M257/RES_summary!M$19</f>
        <v>0</v>
      </c>
      <c r="N329" s="177">
        <f>N257/RES_summary!N$19</f>
        <v>0</v>
      </c>
      <c r="O329" s="177">
        <f>O257/RES_summary!O$19</f>
        <v>0</v>
      </c>
      <c r="P329" s="177">
        <f>P257/RES_summary!P$19</f>
        <v>0</v>
      </c>
      <c r="Q329" s="177">
        <f>Q257/RES_summary!Q$19</f>
        <v>0</v>
      </c>
    </row>
    <row r="330" spans="1:17" ht="12" customHeight="1" x14ac:dyDescent="0.25">
      <c r="A330" s="23" t="s">
        <v>60</v>
      </c>
      <c r="B330" s="177">
        <f>B258/RES_summary!B$19</f>
        <v>0</v>
      </c>
      <c r="C330" s="177">
        <f>C258/RES_summary!C$19</f>
        <v>0</v>
      </c>
      <c r="D330" s="177">
        <f>D258/RES_summary!D$19</f>
        <v>0</v>
      </c>
      <c r="E330" s="177">
        <f>E258/RES_summary!E$19</f>
        <v>0</v>
      </c>
      <c r="F330" s="177">
        <f>F258/RES_summary!F$19</f>
        <v>0</v>
      </c>
      <c r="G330" s="177">
        <f>G258/RES_summary!G$19</f>
        <v>0</v>
      </c>
      <c r="H330" s="177">
        <f>H258/RES_summary!H$19</f>
        <v>0</v>
      </c>
      <c r="I330" s="177">
        <f>I258/RES_summary!I$19</f>
        <v>0</v>
      </c>
      <c r="J330" s="177">
        <f>J258/RES_summary!J$19</f>
        <v>0</v>
      </c>
      <c r="K330" s="177">
        <f>K258/RES_summary!K$19</f>
        <v>0</v>
      </c>
      <c r="L330" s="177">
        <f>L258/RES_summary!L$19</f>
        <v>0</v>
      </c>
      <c r="M330" s="177">
        <f>M258/RES_summary!M$19</f>
        <v>0</v>
      </c>
      <c r="N330" s="177">
        <f>N258/RES_summary!N$19</f>
        <v>0</v>
      </c>
      <c r="O330" s="177">
        <f>O258/RES_summary!O$19</f>
        <v>0</v>
      </c>
      <c r="P330" s="177">
        <f>P258/RES_summary!P$19</f>
        <v>0</v>
      </c>
      <c r="Q330" s="177">
        <f>Q258/RES_summary!Q$19</f>
        <v>0</v>
      </c>
    </row>
    <row r="331" spans="1:17" ht="12" customHeight="1" x14ac:dyDescent="0.25">
      <c r="A331" s="158" t="s">
        <v>112</v>
      </c>
      <c r="B331" s="178">
        <f>B259/RES_summary!B$19</f>
        <v>0</v>
      </c>
      <c r="C331" s="178">
        <f>C259/RES_summary!C$19</f>
        <v>0</v>
      </c>
      <c r="D331" s="178">
        <f>D259/RES_summary!D$19</f>
        <v>0</v>
      </c>
      <c r="E331" s="178">
        <f>E259/RES_summary!E$19</f>
        <v>0</v>
      </c>
      <c r="F331" s="178">
        <f>F259/RES_summary!F$19</f>
        <v>0</v>
      </c>
      <c r="G331" s="178">
        <f>G259/RES_summary!G$19</f>
        <v>0</v>
      </c>
      <c r="H331" s="178">
        <f>H259/RES_summary!H$19</f>
        <v>0</v>
      </c>
      <c r="I331" s="178">
        <f>I259/RES_summary!I$19</f>
        <v>0</v>
      </c>
      <c r="J331" s="178">
        <f>J259/RES_summary!J$19</f>
        <v>0</v>
      </c>
      <c r="K331" s="178">
        <f>K259/RES_summary!K$19</f>
        <v>0</v>
      </c>
      <c r="L331" s="178">
        <f>L259/RES_summary!L$19</f>
        <v>0</v>
      </c>
      <c r="M331" s="178">
        <f>M259/RES_summary!M$19</f>
        <v>0</v>
      </c>
      <c r="N331" s="178">
        <f>N259/RES_summary!N$19</f>
        <v>0</v>
      </c>
      <c r="O331" s="178">
        <f>O259/RES_summary!O$19</f>
        <v>0</v>
      </c>
      <c r="P331" s="178">
        <f>P259/RES_summary!P$19</f>
        <v>0</v>
      </c>
      <c r="Q331" s="178">
        <f>Q259/RES_summary!Q$19</f>
        <v>0</v>
      </c>
    </row>
    <row r="332" spans="1:17" ht="12" customHeight="1" x14ac:dyDescent="0.25">
      <c r="A332" s="23" t="s">
        <v>60</v>
      </c>
      <c r="B332" s="177">
        <f>B260/RES_summary!B$19</f>
        <v>0</v>
      </c>
      <c r="C332" s="177">
        <f>C260/RES_summary!C$19</f>
        <v>0</v>
      </c>
      <c r="D332" s="177">
        <f>D260/RES_summary!D$19</f>
        <v>0</v>
      </c>
      <c r="E332" s="177">
        <f>E260/RES_summary!E$19</f>
        <v>0</v>
      </c>
      <c r="F332" s="177">
        <f>F260/RES_summary!F$19</f>
        <v>0</v>
      </c>
      <c r="G332" s="177">
        <f>G260/RES_summary!G$19</f>
        <v>0</v>
      </c>
      <c r="H332" s="177">
        <f>H260/RES_summary!H$19</f>
        <v>0</v>
      </c>
      <c r="I332" s="177">
        <f>I260/RES_summary!I$19</f>
        <v>0</v>
      </c>
      <c r="J332" s="177">
        <f>J260/RES_summary!J$19</f>
        <v>0</v>
      </c>
      <c r="K332" s="177">
        <f>K260/RES_summary!K$19</f>
        <v>0</v>
      </c>
      <c r="L332" s="177">
        <f>L260/RES_summary!L$19</f>
        <v>0</v>
      </c>
      <c r="M332" s="177">
        <f>M260/RES_summary!M$19</f>
        <v>0</v>
      </c>
      <c r="N332" s="177">
        <f>N260/RES_summary!N$19</f>
        <v>0</v>
      </c>
      <c r="O332" s="177">
        <f>O260/RES_summary!O$19</f>
        <v>0</v>
      </c>
      <c r="P332" s="177">
        <f>P260/RES_summary!P$19</f>
        <v>0</v>
      </c>
      <c r="Q332" s="177">
        <f>Q260/RES_summary!Q$19</f>
        <v>0</v>
      </c>
    </row>
    <row r="333" spans="1:17" ht="12" customHeight="1" x14ac:dyDescent="0.25">
      <c r="A333" s="158" t="s">
        <v>63</v>
      </c>
      <c r="B333" s="178">
        <f>B261/RES_summary!B$19</f>
        <v>2.1620083333566633</v>
      </c>
      <c r="C333" s="178">
        <f>C261/RES_summary!C$19</f>
        <v>2.2532980374056328</v>
      </c>
      <c r="D333" s="178">
        <f>D261/RES_summary!D$19</f>
        <v>2.176402855999946</v>
      </c>
      <c r="E333" s="178">
        <f>E261/RES_summary!E$19</f>
        <v>2.1479480829865207</v>
      </c>
      <c r="F333" s="178">
        <f>F261/RES_summary!F$19</f>
        <v>2.1516236660073966</v>
      </c>
      <c r="G333" s="178">
        <f>G261/RES_summary!G$19</f>
        <v>1.9782738434495382</v>
      </c>
      <c r="H333" s="178">
        <f>H261/RES_summary!H$19</f>
        <v>1.7703481324378094</v>
      </c>
      <c r="I333" s="178">
        <f>I261/RES_summary!I$19</f>
        <v>1.5134503822342251</v>
      </c>
      <c r="J333" s="178">
        <f>J261/RES_summary!J$19</f>
        <v>1.339470744746627</v>
      </c>
      <c r="K333" s="178">
        <f>K261/RES_summary!K$19</f>
        <v>1.2174745901924953</v>
      </c>
      <c r="L333" s="178">
        <f>L261/RES_summary!L$19</f>
        <v>1.0573632893846521</v>
      </c>
      <c r="M333" s="178">
        <f>M261/RES_summary!M$19</f>
        <v>0.80268854072438445</v>
      </c>
      <c r="N333" s="178">
        <f>N261/RES_summary!N$19</f>
        <v>0.72489401853092472</v>
      </c>
      <c r="O333" s="178">
        <f>O261/RES_summary!O$19</f>
        <v>0.66450433804068432</v>
      </c>
      <c r="P333" s="178">
        <f>P261/RES_summary!P$19</f>
        <v>0.50247615302257875</v>
      </c>
      <c r="Q333" s="178">
        <f>Q261/RES_summary!Q$19</f>
        <v>0.4782178001406569</v>
      </c>
    </row>
    <row r="334" spans="1:17" ht="12" customHeight="1" x14ac:dyDescent="0.25">
      <c r="A334" s="167" t="s">
        <v>156</v>
      </c>
      <c r="B334" s="183">
        <f>B262/RES_summary!B$19</f>
        <v>0</v>
      </c>
      <c r="C334" s="183">
        <f>C262/RES_summary!C$19</f>
        <v>0</v>
      </c>
      <c r="D334" s="183">
        <f>D262/RES_summary!D$19</f>
        <v>0</v>
      </c>
      <c r="E334" s="183">
        <f>E262/RES_summary!E$19</f>
        <v>0</v>
      </c>
      <c r="F334" s="183">
        <f>F262/RES_summary!F$19</f>
        <v>0</v>
      </c>
      <c r="G334" s="183">
        <f>G262/RES_summary!G$19</f>
        <v>0</v>
      </c>
      <c r="H334" s="183">
        <f>H262/RES_summary!H$19</f>
        <v>0</v>
      </c>
      <c r="I334" s="183">
        <f>I262/RES_summary!I$19</f>
        <v>0</v>
      </c>
      <c r="J334" s="183">
        <f>J262/RES_summary!J$19</f>
        <v>0</v>
      </c>
      <c r="K334" s="183">
        <f>K262/RES_summary!K$19</f>
        <v>0</v>
      </c>
      <c r="L334" s="183">
        <f>L262/RES_summary!L$19</f>
        <v>0</v>
      </c>
      <c r="M334" s="183">
        <f>M262/RES_summary!M$19</f>
        <v>0</v>
      </c>
      <c r="N334" s="183">
        <f>N262/RES_summary!N$19</f>
        <v>0</v>
      </c>
      <c r="O334" s="183">
        <f>O262/RES_summary!O$19</f>
        <v>0</v>
      </c>
      <c r="P334" s="183">
        <f>P262/RES_summary!P$19</f>
        <v>0</v>
      </c>
      <c r="Q334" s="183">
        <f>Q262/RES_summary!Q$19</f>
        <v>0</v>
      </c>
    </row>
    <row r="335" spans="1:17" ht="12" customHeight="1" x14ac:dyDescent="0.25">
      <c r="A335" s="167" t="s">
        <v>155</v>
      </c>
      <c r="B335" s="183">
        <f>B263/RES_summary!B$19</f>
        <v>0</v>
      </c>
      <c r="C335" s="183">
        <f>C263/RES_summary!C$19</f>
        <v>0</v>
      </c>
      <c r="D335" s="183">
        <f>D263/RES_summary!D$19</f>
        <v>0</v>
      </c>
      <c r="E335" s="183">
        <f>E263/RES_summary!E$19</f>
        <v>0</v>
      </c>
      <c r="F335" s="183">
        <f>F263/RES_summary!F$19</f>
        <v>0</v>
      </c>
      <c r="G335" s="183">
        <f>G263/RES_summary!G$19</f>
        <v>0</v>
      </c>
      <c r="H335" s="183">
        <f>H263/RES_summary!H$19</f>
        <v>0</v>
      </c>
      <c r="I335" s="183">
        <f>I263/RES_summary!I$19</f>
        <v>0</v>
      </c>
      <c r="J335" s="183">
        <f>J263/RES_summary!J$19</f>
        <v>0</v>
      </c>
      <c r="K335" s="183">
        <f>K263/RES_summary!K$19</f>
        <v>0</v>
      </c>
      <c r="L335" s="183">
        <f>L263/RES_summary!L$19</f>
        <v>0</v>
      </c>
      <c r="M335" s="183">
        <f>M263/RES_summary!M$19</f>
        <v>0</v>
      </c>
      <c r="N335" s="183">
        <f>N263/RES_summary!N$19</f>
        <v>0</v>
      </c>
      <c r="O335" s="183">
        <f>O263/RES_summary!O$19</f>
        <v>0</v>
      </c>
      <c r="P335" s="183">
        <f>P263/RES_summary!P$19</f>
        <v>0</v>
      </c>
      <c r="Q335" s="183">
        <f>Q263/RES_summary!Q$19</f>
        <v>0</v>
      </c>
    </row>
    <row r="336" spans="1:17" ht="12" customHeight="1" x14ac:dyDescent="0.25">
      <c r="A336" s="166" t="s">
        <v>55</v>
      </c>
      <c r="B336" s="182">
        <f>B264/RES_summary!B$19</f>
        <v>0</v>
      </c>
      <c r="C336" s="182">
        <f>C264/RES_summary!C$19</f>
        <v>0</v>
      </c>
      <c r="D336" s="182">
        <f>D264/RES_summary!D$19</f>
        <v>0</v>
      </c>
      <c r="E336" s="182">
        <f>E264/RES_summary!E$19</f>
        <v>0</v>
      </c>
      <c r="F336" s="182">
        <f>F264/RES_summary!F$19</f>
        <v>0</v>
      </c>
      <c r="G336" s="182">
        <f>G264/RES_summary!G$19</f>
        <v>0</v>
      </c>
      <c r="H336" s="182">
        <f>H264/RES_summary!H$19</f>
        <v>0</v>
      </c>
      <c r="I336" s="182">
        <f>I264/RES_summary!I$19</f>
        <v>0</v>
      </c>
      <c r="J336" s="182">
        <f>J264/RES_summary!J$19</f>
        <v>0</v>
      </c>
      <c r="K336" s="182">
        <f>K264/RES_summary!K$19</f>
        <v>0</v>
      </c>
      <c r="L336" s="182">
        <f>L264/RES_summary!L$19</f>
        <v>0</v>
      </c>
      <c r="M336" s="182">
        <f>M264/RES_summary!M$19</f>
        <v>0</v>
      </c>
      <c r="N336" s="182">
        <f>N264/RES_summary!N$19</f>
        <v>0</v>
      </c>
      <c r="O336" s="182">
        <f>O264/RES_summary!O$19</f>
        <v>0</v>
      </c>
      <c r="P336" s="182">
        <f>P264/RES_summary!P$19</f>
        <v>0</v>
      </c>
      <c r="Q336" s="182">
        <f>Q264/RES_summary!Q$19</f>
        <v>0</v>
      </c>
    </row>
    <row r="337" spans="1:17" ht="12" customHeight="1" x14ac:dyDescent="0.25">
      <c r="A337" s="147" t="s">
        <v>59</v>
      </c>
      <c r="B337" s="181">
        <f>B265/RES_summary!B$19</f>
        <v>0</v>
      </c>
      <c r="C337" s="181">
        <f>C265/RES_summary!C$19</f>
        <v>0</v>
      </c>
      <c r="D337" s="181">
        <f>D265/RES_summary!D$19</f>
        <v>0</v>
      </c>
      <c r="E337" s="181">
        <f>E265/RES_summary!E$19</f>
        <v>0</v>
      </c>
      <c r="F337" s="181">
        <f>F265/RES_summary!F$19</f>
        <v>0</v>
      </c>
      <c r="G337" s="181">
        <f>G265/RES_summary!G$19</f>
        <v>0</v>
      </c>
      <c r="H337" s="181">
        <f>H265/RES_summary!H$19</f>
        <v>0</v>
      </c>
      <c r="I337" s="181">
        <f>I265/RES_summary!I$19</f>
        <v>0</v>
      </c>
      <c r="J337" s="181">
        <f>J265/RES_summary!J$19</f>
        <v>0</v>
      </c>
      <c r="K337" s="181">
        <f>K265/RES_summary!K$19</f>
        <v>0</v>
      </c>
      <c r="L337" s="181">
        <f>L265/RES_summary!L$19</f>
        <v>0</v>
      </c>
      <c r="M337" s="181">
        <f>M265/RES_summary!M$19</f>
        <v>0</v>
      </c>
      <c r="N337" s="181">
        <f>N265/RES_summary!N$19</f>
        <v>0</v>
      </c>
      <c r="O337" s="181">
        <f>O265/RES_summary!O$19</f>
        <v>0</v>
      </c>
      <c r="P337" s="181">
        <f>P265/RES_summary!P$19</f>
        <v>0</v>
      </c>
      <c r="Q337" s="181">
        <f>Q265/RES_summary!Q$19</f>
        <v>0</v>
      </c>
    </row>
    <row r="338" spans="1:17" ht="12" customHeight="1" x14ac:dyDescent="0.25">
      <c r="A338" s="163" t="s">
        <v>144</v>
      </c>
      <c r="B338" s="180">
        <f>B266/RES_summary!B$19</f>
        <v>6.5422849107853187</v>
      </c>
      <c r="C338" s="180">
        <f>C266/RES_summary!C$19</f>
        <v>6.50840513789616</v>
      </c>
      <c r="D338" s="180">
        <f>D266/RES_summary!D$19</f>
        <v>6.377297717711234</v>
      </c>
      <c r="E338" s="180">
        <f>E266/RES_summary!E$19</f>
        <v>6.3484346721468379</v>
      </c>
      <c r="F338" s="180">
        <f>F266/RES_summary!F$19</f>
        <v>6.3270232905797306</v>
      </c>
      <c r="G338" s="180">
        <f>G266/RES_summary!G$19</f>
        <v>6.2364518557707527</v>
      </c>
      <c r="H338" s="180">
        <f>H266/RES_summary!H$19</f>
        <v>6.1213722516728399</v>
      </c>
      <c r="I338" s="180">
        <f>I266/RES_summary!I$19</f>
        <v>6.0363999984522083</v>
      </c>
      <c r="J338" s="180">
        <f>J266/RES_summary!J$19</f>
        <v>5.9578009226902129</v>
      </c>
      <c r="K338" s="180">
        <f>K266/RES_summary!K$19</f>
        <v>5.9170553580911829</v>
      </c>
      <c r="L338" s="180">
        <f>L266/RES_summary!L$19</f>
        <v>5.8583741926709445</v>
      </c>
      <c r="M338" s="180">
        <f>M266/RES_summary!M$19</f>
        <v>5.3179645033352978</v>
      </c>
      <c r="N338" s="180">
        <f>N266/RES_summary!N$19</f>
        <v>6.0316828640033844</v>
      </c>
      <c r="O338" s="180">
        <f>O266/RES_summary!O$19</f>
        <v>5.9644598891944511</v>
      </c>
      <c r="P338" s="180">
        <f>P266/RES_summary!P$19</f>
        <v>5.817034702859651</v>
      </c>
      <c r="Q338" s="180">
        <f>Q266/RES_summary!Q$19</f>
        <v>5.7056978295925029</v>
      </c>
    </row>
    <row r="339" spans="1:17" ht="12" customHeight="1" x14ac:dyDescent="0.25">
      <c r="A339" s="161" t="s">
        <v>143</v>
      </c>
      <c r="B339" s="179">
        <f>B267/RES_summary!B$19</f>
        <v>4.1739777730810799</v>
      </c>
      <c r="C339" s="179">
        <f>C267/RES_summary!C$19</f>
        <v>4.2304633396325642</v>
      </c>
      <c r="D339" s="179">
        <f>D267/RES_summary!D$19</f>
        <v>4.1452435165121626</v>
      </c>
      <c r="E339" s="179">
        <f>E267/RES_summary!E$19</f>
        <v>4.1264825368953151</v>
      </c>
      <c r="F339" s="179">
        <f>F267/RES_summary!F$19</f>
        <v>4.1125651388767324</v>
      </c>
      <c r="G339" s="179">
        <f>G267/RES_summary!G$19</f>
        <v>4.0536937062509741</v>
      </c>
      <c r="H339" s="179">
        <f>H267/RES_summary!H$19</f>
        <v>3.9788919635872908</v>
      </c>
      <c r="I339" s="179">
        <f>I267/RES_summary!I$19</f>
        <v>3.9236599989939536</v>
      </c>
      <c r="J339" s="179">
        <f>J267/RES_summary!J$19</f>
        <v>3.8725705997487601</v>
      </c>
      <c r="K339" s="179">
        <f>K267/RES_summary!K$19</f>
        <v>3.8460859827592522</v>
      </c>
      <c r="L339" s="179">
        <f>L267/RES_summary!L$19</f>
        <v>3.8079432252361753</v>
      </c>
      <c r="M339" s="179">
        <f>M267/RES_summary!M$19</f>
        <v>3.4566769271679969</v>
      </c>
      <c r="N339" s="179">
        <f>N267/RES_summary!N$19</f>
        <v>4.0412275188823177</v>
      </c>
      <c r="O339" s="179">
        <f>O267/RES_summary!O$19</f>
        <v>3.8768989279764399</v>
      </c>
      <c r="P339" s="179">
        <f>P267/RES_summary!P$19</f>
        <v>3.7810725568588199</v>
      </c>
      <c r="Q339" s="179">
        <f>Q267/RES_summary!Q$19</f>
        <v>3.7087035892351903</v>
      </c>
    </row>
    <row r="340" spans="1:17" ht="12" customHeight="1" x14ac:dyDescent="0.25">
      <c r="A340" s="148" t="s">
        <v>57</v>
      </c>
      <c r="B340" s="177">
        <f>B268/RES_summary!B$19</f>
        <v>4.1739777730810799</v>
      </c>
      <c r="C340" s="177">
        <f>C268/RES_summary!C$19</f>
        <v>4.2304633396325642</v>
      </c>
      <c r="D340" s="177">
        <f>D268/RES_summary!D$19</f>
        <v>4.1452435165121626</v>
      </c>
      <c r="E340" s="177">
        <f>E268/RES_summary!E$19</f>
        <v>4.1264825368953151</v>
      </c>
      <c r="F340" s="177">
        <f>F268/RES_summary!F$19</f>
        <v>4.1125651388767324</v>
      </c>
      <c r="G340" s="177">
        <f>G268/RES_summary!G$19</f>
        <v>4.0536937062509741</v>
      </c>
      <c r="H340" s="177">
        <f>H268/RES_summary!H$19</f>
        <v>3.9788919635872908</v>
      </c>
      <c r="I340" s="177">
        <f>I268/RES_summary!I$19</f>
        <v>3.9236599989939536</v>
      </c>
      <c r="J340" s="177">
        <f>J268/RES_summary!J$19</f>
        <v>3.8725705997487601</v>
      </c>
      <c r="K340" s="177">
        <f>K268/RES_summary!K$19</f>
        <v>3.8460859827592522</v>
      </c>
      <c r="L340" s="177">
        <f>L268/RES_summary!L$19</f>
        <v>3.8079432252361753</v>
      </c>
      <c r="M340" s="177">
        <f>M268/RES_summary!M$19</f>
        <v>3.4566769271679969</v>
      </c>
      <c r="N340" s="177">
        <f>N268/RES_summary!N$19</f>
        <v>4.0412275188823177</v>
      </c>
      <c r="O340" s="177">
        <f>O268/RES_summary!O$19</f>
        <v>3.8768989279764399</v>
      </c>
      <c r="P340" s="177">
        <f>P268/RES_summary!P$19</f>
        <v>3.7810725568588199</v>
      </c>
      <c r="Q340" s="177">
        <f>Q268/RES_summary!Q$19</f>
        <v>3.7087035892351903</v>
      </c>
    </row>
    <row r="341" spans="1:17" ht="12" customHeight="1" x14ac:dyDescent="0.25">
      <c r="A341" s="148" t="s">
        <v>59</v>
      </c>
      <c r="B341" s="177">
        <f>B269/RES_summary!B$19</f>
        <v>0</v>
      </c>
      <c r="C341" s="177">
        <f>C269/RES_summary!C$19</f>
        <v>0</v>
      </c>
      <c r="D341" s="177">
        <f>D269/RES_summary!D$19</f>
        <v>0</v>
      </c>
      <c r="E341" s="177">
        <f>E269/RES_summary!E$19</f>
        <v>0</v>
      </c>
      <c r="F341" s="177">
        <f>F269/RES_summary!F$19</f>
        <v>0</v>
      </c>
      <c r="G341" s="177">
        <f>G269/RES_summary!G$19</f>
        <v>0</v>
      </c>
      <c r="H341" s="177">
        <f>H269/RES_summary!H$19</f>
        <v>0</v>
      </c>
      <c r="I341" s="177">
        <f>I269/RES_summary!I$19</f>
        <v>0</v>
      </c>
      <c r="J341" s="177">
        <f>J269/RES_summary!J$19</f>
        <v>0</v>
      </c>
      <c r="K341" s="177">
        <f>K269/RES_summary!K$19</f>
        <v>0</v>
      </c>
      <c r="L341" s="177">
        <f>L269/RES_summary!L$19</f>
        <v>0</v>
      </c>
      <c r="M341" s="177">
        <f>M269/RES_summary!M$19</f>
        <v>0</v>
      </c>
      <c r="N341" s="177">
        <f>N269/RES_summary!N$19</f>
        <v>0</v>
      </c>
      <c r="O341" s="177">
        <f>O269/RES_summary!O$19</f>
        <v>0</v>
      </c>
      <c r="P341" s="177">
        <f>P269/RES_summary!P$19</f>
        <v>0</v>
      </c>
      <c r="Q341" s="177">
        <f>Q269/RES_summary!Q$19</f>
        <v>0</v>
      </c>
    </row>
    <row r="342" spans="1:17" ht="12" customHeight="1" x14ac:dyDescent="0.25">
      <c r="A342" s="163" t="s">
        <v>142</v>
      </c>
      <c r="B342" s="180">
        <f>B270/RES_summary!B$19</f>
        <v>0</v>
      </c>
      <c r="C342" s="180">
        <f>C270/RES_summary!C$19</f>
        <v>0</v>
      </c>
      <c r="D342" s="180">
        <f>D270/RES_summary!D$19</f>
        <v>0</v>
      </c>
      <c r="E342" s="180">
        <f>E270/RES_summary!E$19</f>
        <v>0</v>
      </c>
      <c r="F342" s="180">
        <f>F270/RES_summary!F$19</f>
        <v>0</v>
      </c>
      <c r="G342" s="180">
        <f>G270/RES_summary!G$19</f>
        <v>0</v>
      </c>
      <c r="H342" s="180">
        <f>H270/RES_summary!H$19</f>
        <v>0</v>
      </c>
      <c r="I342" s="180">
        <f>I270/RES_summary!I$19</f>
        <v>0</v>
      </c>
      <c r="J342" s="180">
        <f>J270/RES_summary!J$19</f>
        <v>0</v>
      </c>
      <c r="K342" s="180">
        <f>K270/RES_summary!K$19</f>
        <v>0</v>
      </c>
      <c r="L342" s="180">
        <f>L270/RES_summary!L$19</f>
        <v>0</v>
      </c>
      <c r="M342" s="180">
        <f>M270/RES_summary!M$19</f>
        <v>0</v>
      </c>
      <c r="N342" s="180">
        <f>N270/RES_summary!N$19</f>
        <v>0</v>
      </c>
      <c r="O342" s="180">
        <f>O270/RES_summary!O$19</f>
        <v>0</v>
      </c>
      <c r="P342" s="180">
        <f>P270/RES_summary!P$19</f>
        <v>0</v>
      </c>
      <c r="Q342" s="180">
        <f>Q270/RES_summary!Q$19</f>
        <v>0</v>
      </c>
    </row>
    <row r="343" spans="1:17" ht="12" customHeight="1" x14ac:dyDescent="0.25">
      <c r="A343" s="161" t="s">
        <v>141</v>
      </c>
      <c r="B343" s="179">
        <f>B271/RES_summary!B$19</f>
        <v>0</v>
      </c>
      <c r="C343" s="179">
        <f>C271/RES_summary!C$19</f>
        <v>0</v>
      </c>
      <c r="D343" s="179">
        <f>D271/RES_summary!D$19</f>
        <v>0</v>
      </c>
      <c r="E343" s="179">
        <f>E271/RES_summary!E$19</f>
        <v>0</v>
      </c>
      <c r="F343" s="179">
        <f>F271/RES_summary!F$19</f>
        <v>0</v>
      </c>
      <c r="G343" s="179">
        <f>G271/RES_summary!G$19</f>
        <v>0</v>
      </c>
      <c r="H343" s="179">
        <f>H271/RES_summary!H$19</f>
        <v>0</v>
      </c>
      <c r="I343" s="179">
        <f>I271/RES_summary!I$19</f>
        <v>0</v>
      </c>
      <c r="J343" s="179">
        <f>J271/RES_summary!J$19</f>
        <v>0</v>
      </c>
      <c r="K343" s="179">
        <f>K271/RES_summary!K$19</f>
        <v>0</v>
      </c>
      <c r="L343" s="179">
        <f>L271/RES_summary!L$19</f>
        <v>0</v>
      </c>
      <c r="M343" s="179">
        <f>M271/RES_summary!M$19</f>
        <v>0</v>
      </c>
      <c r="N343" s="179">
        <f>N271/RES_summary!N$19</f>
        <v>0</v>
      </c>
      <c r="O343" s="179">
        <f>O271/RES_summary!O$19</f>
        <v>0</v>
      </c>
      <c r="P343" s="179">
        <f>P271/RES_summary!P$19</f>
        <v>0</v>
      </c>
      <c r="Q343" s="179">
        <f>Q271/RES_summary!Q$19</f>
        <v>0</v>
      </c>
    </row>
    <row r="344" spans="1:17" ht="12" customHeight="1" x14ac:dyDescent="0.25">
      <c r="A344" s="148" t="s">
        <v>60</v>
      </c>
      <c r="B344" s="177">
        <f>B272/RES_summary!B$19</f>
        <v>0</v>
      </c>
      <c r="C344" s="177">
        <f>C272/RES_summary!C$19</f>
        <v>0</v>
      </c>
      <c r="D344" s="177">
        <f>D272/RES_summary!D$19</f>
        <v>0</v>
      </c>
      <c r="E344" s="177">
        <f>E272/RES_summary!E$19</f>
        <v>0</v>
      </c>
      <c r="F344" s="177">
        <f>F272/RES_summary!F$19</f>
        <v>0</v>
      </c>
      <c r="G344" s="177">
        <f>G272/RES_summary!G$19</f>
        <v>0</v>
      </c>
      <c r="H344" s="177">
        <f>H272/RES_summary!H$19</f>
        <v>0</v>
      </c>
      <c r="I344" s="177">
        <f>I272/RES_summary!I$19</f>
        <v>0</v>
      </c>
      <c r="J344" s="177">
        <f>J272/RES_summary!J$19</f>
        <v>0</v>
      </c>
      <c r="K344" s="177">
        <f>K272/RES_summary!K$19</f>
        <v>0</v>
      </c>
      <c r="L344" s="177">
        <f>L272/RES_summary!L$19</f>
        <v>0</v>
      </c>
      <c r="M344" s="177">
        <f>M272/RES_summary!M$19</f>
        <v>0</v>
      </c>
      <c r="N344" s="177">
        <f>N272/RES_summary!N$19</f>
        <v>0</v>
      </c>
      <c r="O344" s="177">
        <f>O272/RES_summary!O$19</f>
        <v>0</v>
      </c>
      <c r="P344" s="177">
        <f>P272/RES_summary!P$19</f>
        <v>0</v>
      </c>
      <c r="Q344" s="177">
        <f>Q272/RES_summary!Q$19</f>
        <v>0</v>
      </c>
    </row>
    <row r="345" spans="1:17" ht="12" customHeight="1" x14ac:dyDescent="0.25">
      <c r="A345" s="148" t="s">
        <v>59</v>
      </c>
      <c r="B345" s="177">
        <f>B273/RES_summary!B$19</f>
        <v>0</v>
      </c>
      <c r="C345" s="177">
        <f>C273/RES_summary!C$19</f>
        <v>0</v>
      </c>
      <c r="D345" s="177">
        <f>D273/RES_summary!D$19</f>
        <v>0</v>
      </c>
      <c r="E345" s="177">
        <f>E273/RES_summary!E$19</f>
        <v>0</v>
      </c>
      <c r="F345" s="177">
        <f>F273/RES_summary!F$19</f>
        <v>0</v>
      </c>
      <c r="G345" s="177">
        <f>G273/RES_summary!G$19</f>
        <v>0</v>
      </c>
      <c r="H345" s="177">
        <f>H273/RES_summary!H$19</f>
        <v>0</v>
      </c>
      <c r="I345" s="177">
        <f>I273/RES_summary!I$19</f>
        <v>0</v>
      </c>
      <c r="J345" s="177">
        <f>J273/RES_summary!J$19</f>
        <v>0</v>
      </c>
      <c r="K345" s="177">
        <f>K273/RES_summary!K$19</f>
        <v>0</v>
      </c>
      <c r="L345" s="177">
        <f>L273/RES_summary!L$19</f>
        <v>0</v>
      </c>
      <c r="M345" s="177">
        <f>M273/RES_summary!M$19</f>
        <v>0</v>
      </c>
      <c r="N345" s="177">
        <f>N273/RES_summary!N$19</f>
        <v>0</v>
      </c>
      <c r="O345" s="177">
        <f>O273/RES_summary!O$19</f>
        <v>0</v>
      </c>
      <c r="P345" s="177">
        <f>P273/RES_summary!P$19</f>
        <v>0</v>
      </c>
      <c r="Q345" s="177">
        <f>Q273/RES_summary!Q$19</f>
        <v>0</v>
      </c>
    </row>
    <row r="346" spans="1:17" ht="12" customHeight="1" x14ac:dyDescent="0.25">
      <c r="A346" s="158" t="s">
        <v>62</v>
      </c>
      <c r="B346" s="178">
        <f>B274/RES_summary!B$19</f>
        <v>1.2432644551489855</v>
      </c>
      <c r="C346" s="178">
        <f>C274/RES_summary!C$19</f>
        <v>1.1837180940999663</v>
      </c>
      <c r="D346" s="178">
        <f>D274/RES_summary!D$19</f>
        <v>1.1557248412797108</v>
      </c>
      <c r="E346" s="178">
        <f>E274/RES_summary!E$19</f>
        <v>1.1052403319398962</v>
      </c>
      <c r="F346" s="178">
        <f>F274/RES_summary!F$19</f>
        <v>1.1284473653213243</v>
      </c>
      <c r="G346" s="178">
        <f>G274/RES_summary!G$19</f>
        <v>1.0861913124228841</v>
      </c>
      <c r="H346" s="178">
        <f>H274/RES_summary!H$19</f>
        <v>1.0160937183938987</v>
      </c>
      <c r="I346" s="178">
        <f>I274/RES_summary!I$19</f>
        <v>0.97554427062325311</v>
      </c>
      <c r="J346" s="178">
        <f>J274/RES_summary!J$19</f>
        <v>0.94558672802434574</v>
      </c>
      <c r="K346" s="178">
        <f>K274/RES_summary!K$19</f>
        <v>0.94427089457096014</v>
      </c>
      <c r="L346" s="178">
        <f>L274/RES_summary!L$19</f>
        <v>0.90957444725715542</v>
      </c>
      <c r="M346" s="178">
        <f>M274/RES_summary!M$19</f>
        <v>0.80841365138745547</v>
      </c>
      <c r="N346" s="178">
        <f>N274/RES_summary!N$19</f>
        <v>0.81026581709022383</v>
      </c>
      <c r="O346" s="178">
        <f>O274/RES_summary!O$19</f>
        <v>0.77277068016091999</v>
      </c>
      <c r="P346" s="178">
        <f>P274/RES_summary!P$19</f>
        <v>0.65733030461023068</v>
      </c>
      <c r="Q346" s="178">
        <f>Q274/RES_summary!Q$19</f>
        <v>0.64315836995842979</v>
      </c>
    </row>
    <row r="347" spans="1:17" ht="12" customHeight="1" x14ac:dyDescent="0.25">
      <c r="A347" s="23" t="s">
        <v>55</v>
      </c>
      <c r="B347" s="177">
        <f>B275/RES_summary!B$19</f>
        <v>0</v>
      </c>
      <c r="C347" s="177">
        <f>C275/RES_summary!C$19</f>
        <v>0</v>
      </c>
      <c r="D347" s="177">
        <f>D275/RES_summary!D$19</f>
        <v>0</v>
      </c>
      <c r="E347" s="177">
        <f>E275/RES_summary!E$19</f>
        <v>0</v>
      </c>
      <c r="F347" s="177">
        <f>F275/RES_summary!F$19</f>
        <v>0</v>
      </c>
      <c r="G347" s="177">
        <f>G275/RES_summary!G$19</f>
        <v>0</v>
      </c>
      <c r="H347" s="177">
        <f>H275/RES_summary!H$19</f>
        <v>0</v>
      </c>
      <c r="I347" s="177">
        <f>I275/RES_summary!I$19</f>
        <v>0</v>
      </c>
      <c r="J347" s="177">
        <f>J275/RES_summary!J$19</f>
        <v>0</v>
      </c>
      <c r="K347" s="177">
        <f>K275/RES_summary!K$19</f>
        <v>0</v>
      </c>
      <c r="L347" s="177">
        <f>L275/RES_summary!L$19</f>
        <v>0</v>
      </c>
      <c r="M347" s="177">
        <f>M275/RES_summary!M$19</f>
        <v>0</v>
      </c>
      <c r="N347" s="177">
        <f>N275/RES_summary!N$19</f>
        <v>0</v>
      </c>
      <c r="O347" s="177">
        <f>O275/RES_summary!O$19</f>
        <v>0</v>
      </c>
      <c r="P347" s="177">
        <f>P275/RES_summary!P$19</f>
        <v>0</v>
      </c>
      <c r="Q347" s="177">
        <f>Q275/RES_summary!Q$19</f>
        <v>0</v>
      </c>
    </row>
    <row r="348" spans="1:17" ht="12" customHeight="1" x14ac:dyDescent="0.25">
      <c r="A348" s="23" t="s">
        <v>57</v>
      </c>
      <c r="B348" s="177">
        <f>B276/RES_summary!B$19</f>
        <v>4.4629487665431213</v>
      </c>
      <c r="C348" s="177">
        <f>C276/RES_summary!C$19</f>
        <v>4.404849962884124</v>
      </c>
      <c r="D348" s="177">
        <f>D276/RES_summary!D$19</f>
        <v>4.3765303062601433</v>
      </c>
      <c r="E348" s="177">
        <f>E276/RES_summary!E$19</f>
        <v>4.2974567562367101</v>
      </c>
      <c r="F348" s="177">
        <f>F276/RES_summary!F$19</f>
        <v>4.3945489066729442</v>
      </c>
      <c r="G348" s="177">
        <f>G276/RES_summary!G$19</f>
        <v>4.2901578105969786</v>
      </c>
      <c r="H348" s="177">
        <f>H276/RES_summary!H$19</f>
        <v>4.2320808730418538</v>
      </c>
      <c r="I348" s="177">
        <f>I276/RES_summary!I$19</f>
        <v>4.228499406231399</v>
      </c>
      <c r="J348" s="177">
        <f>J276/RES_summary!J$19</f>
        <v>4.1715409524231442</v>
      </c>
      <c r="K348" s="177">
        <f>K276/RES_summary!K$19</f>
        <v>4.1107978749718415</v>
      </c>
      <c r="L348" s="177">
        <f>L276/RES_summary!L$19</f>
        <v>4.2002865526970936</v>
      </c>
      <c r="M348" s="177">
        <f>M276/RES_summary!M$19</f>
        <v>3.9236725100366496</v>
      </c>
      <c r="N348" s="177">
        <f>N276/RES_summary!N$19</f>
        <v>4.0320287424016179</v>
      </c>
      <c r="O348" s="177">
        <f>O276/RES_summary!O$19</f>
        <v>4.0143116901429732</v>
      </c>
      <c r="P348" s="177">
        <f>P276/RES_summary!P$19</f>
        <v>3.9797470397337276</v>
      </c>
      <c r="Q348" s="177">
        <f>Q276/RES_summary!Q$19</f>
        <v>3.9045219859219373</v>
      </c>
    </row>
    <row r="349" spans="1:17" ht="12" customHeight="1" x14ac:dyDescent="0.25">
      <c r="A349" s="29" t="s">
        <v>140</v>
      </c>
      <c r="B349" s="176">
        <f>B277/RES_summary!B$19</f>
        <v>0</v>
      </c>
      <c r="C349" s="176">
        <f>C277/RES_summary!C$19</f>
        <v>0</v>
      </c>
      <c r="D349" s="176">
        <f>D277/RES_summary!D$19</f>
        <v>0</v>
      </c>
      <c r="E349" s="176">
        <f>E277/RES_summary!E$19</f>
        <v>0</v>
      </c>
      <c r="F349" s="176">
        <f>F277/RES_summary!F$19</f>
        <v>0</v>
      </c>
      <c r="G349" s="176">
        <f>G277/RES_summary!G$19</f>
        <v>0</v>
      </c>
      <c r="H349" s="176">
        <f>H277/RES_summary!H$19</f>
        <v>0</v>
      </c>
      <c r="I349" s="176">
        <f>I277/RES_summary!I$19</f>
        <v>0</v>
      </c>
      <c r="J349" s="176">
        <f>J277/RES_summary!J$19</f>
        <v>0</v>
      </c>
      <c r="K349" s="176">
        <f>K277/RES_summary!K$19</f>
        <v>0</v>
      </c>
      <c r="L349" s="176">
        <f>L277/RES_summary!L$19</f>
        <v>0</v>
      </c>
      <c r="M349" s="176">
        <f>M277/RES_summary!M$19</f>
        <v>0</v>
      </c>
      <c r="N349" s="176">
        <f>N277/RES_summary!N$19</f>
        <v>0</v>
      </c>
      <c r="O349" s="176">
        <f>O277/RES_summary!O$19</f>
        <v>0</v>
      </c>
      <c r="P349" s="176">
        <f>P277/RES_summary!P$19</f>
        <v>0</v>
      </c>
      <c r="Q349" s="176">
        <f>Q277/RES_summary!Q$19</f>
        <v>0</v>
      </c>
    </row>
    <row r="351" spans="1:17" s="28" customFormat="1" ht="12" customHeight="1" x14ac:dyDescent="0.25">
      <c r="A351" s="187" t="s">
        <v>194</v>
      </c>
      <c r="B351" s="186"/>
      <c r="C351" s="185"/>
      <c r="D351" s="185"/>
      <c r="E351" s="185"/>
      <c r="F351" s="185"/>
      <c r="G351" s="185"/>
      <c r="H351" s="185"/>
      <c r="I351" s="185"/>
      <c r="J351" s="185"/>
      <c r="K351" s="185"/>
      <c r="L351" s="185"/>
      <c r="M351" s="185"/>
      <c r="N351" s="185"/>
      <c r="O351" s="185"/>
      <c r="P351" s="185"/>
      <c r="Q351" s="185"/>
    </row>
    <row r="353" spans="1:17" ht="12" customHeight="1" x14ac:dyDescent="0.25">
      <c r="A353" s="152" t="s">
        <v>193</v>
      </c>
      <c r="B353" s="168"/>
      <c r="C353" s="168">
        <f>SUM(C354,C357,C359,C372)</f>
        <v>72.585743010525292</v>
      </c>
      <c r="D353" s="168">
        <f t="shared" ref="D353:Q353" si="87">SUM(D354,D357,D359,D372)</f>
        <v>183.73371092468219</v>
      </c>
      <c r="E353" s="168">
        <f t="shared" si="87"/>
        <v>210.71231391071979</v>
      </c>
      <c r="F353" s="168">
        <f t="shared" si="87"/>
        <v>198.04007081883466</v>
      </c>
      <c r="G353" s="168">
        <f t="shared" si="87"/>
        <v>152.8205955824107</v>
      </c>
      <c r="H353" s="168">
        <f t="shared" si="87"/>
        <v>130.70850260716483</v>
      </c>
      <c r="I353" s="168">
        <f t="shared" si="87"/>
        <v>407.30383240814729</v>
      </c>
      <c r="J353" s="168">
        <f t="shared" si="87"/>
        <v>238.5908398453341</v>
      </c>
      <c r="K353" s="168">
        <f t="shared" si="87"/>
        <v>312.76434126005762</v>
      </c>
      <c r="L353" s="168">
        <f t="shared" si="87"/>
        <v>707.89790840656781</v>
      </c>
      <c r="M353" s="168">
        <f t="shared" si="87"/>
        <v>172.97436533001979</v>
      </c>
      <c r="N353" s="168">
        <f t="shared" si="87"/>
        <v>351.6402110070473</v>
      </c>
      <c r="O353" s="168">
        <f t="shared" si="87"/>
        <v>472.62424778515236</v>
      </c>
      <c r="P353" s="168">
        <f t="shared" si="87"/>
        <v>252.37578647056159</v>
      </c>
      <c r="Q353" s="168">
        <f t="shared" si="87"/>
        <v>316.45017644258593</v>
      </c>
    </row>
    <row r="354" spans="1:17" ht="12" customHeight="1" x14ac:dyDescent="0.25">
      <c r="A354" s="158" t="s">
        <v>65</v>
      </c>
      <c r="B354" s="157"/>
      <c r="C354" s="157">
        <f>SUM(C355:C356)</f>
        <v>58.57893968254762</v>
      </c>
      <c r="D354" s="157">
        <f t="shared" ref="D354:Q354" si="88">SUM(D355:D356)</f>
        <v>149.24492218813515</v>
      </c>
      <c r="E354" s="157">
        <f t="shared" si="88"/>
        <v>172.09919911299298</v>
      </c>
      <c r="F354" s="157">
        <f t="shared" si="88"/>
        <v>163.22636696158719</v>
      </c>
      <c r="G354" s="157">
        <f t="shared" si="88"/>
        <v>126.45239147202625</v>
      </c>
      <c r="H354" s="157">
        <f t="shared" si="88"/>
        <v>106.72698477924918</v>
      </c>
      <c r="I354" s="157">
        <f t="shared" si="88"/>
        <v>328.197642676638</v>
      </c>
      <c r="J354" s="157">
        <f t="shared" si="88"/>
        <v>194.97530837028307</v>
      </c>
      <c r="K354" s="157">
        <f t="shared" si="88"/>
        <v>255.01749685774115</v>
      </c>
      <c r="L354" s="157">
        <f t="shared" si="88"/>
        <v>566.25208188860415</v>
      </c>
      <c r="M354" s="157">
        <f t="shared" si="88"/>
        <v>135.83260030090474</v>
      </c>
      <c r="N354" s="157">
        <f t="shared" si="88"/>
        <v>270.38052981989921</v>
      </c>
      <c r="O354" s="157">
        <f t="shared" si="88"/>
        <v>363.36206429104845</v>
      </c>
      <c r="P354" s="157">
        <f t="shared" si="88"/>
        <v>188.99043428470679</v>
      </c>
      <c r="Q354" s="157">
        <f t="shared" si="88"/>
        <v>237.17731580553038</v>
      </c>
    </row>
    <row r="355" spans="1:17" ht="12" customHeight="1" x14ac:dyDescent="0.25">
      <c r="A355" s="23" t="s">
        <v>157</v>
      </c>
      <c r="B355" s="156"/>
      <c r="C355" s="156">
        <f>RES_hhdet_in_fec!C$83</f>
        <v>58.341138247819281</v>
      </c>
      <c r="D355" s="156">
        <f>RES_hhdet_in_fec!D$83</f>
        <v>148.58122641887863</v>
      </c>
      <c r="E355" s="156">
        <f>RES_hhdet_in_fec!E$83</f>
        <v>171.08221306227412</v>
      </c>
      <c r="F355" s="156">
        <f>RES_hhdet_in_fec!F$83</f>
        <v>162.33274439845437</v>
      </c>
      <c r="G355" s="156">
        <f>RES_hhdet_in_fec!G$83</f>
        <v>126.01125666686173</v>
      </c>
      <c r="H355" s="156">
        <f>RES_hhdet_in_fec!H$83</f>
        <v>106.25719281703967</v>
      </c>
      <c r="I355" s="156">
        <f>RES_hhdet_in_fec!I$83</f>
        <v>326.72055006525756</v>
      </c>
      <c r="J355" s="156">
        <f>RES_hhdet_in_fec!J$83</f>
        <v>193.8190024751859</v>
      </c>
      <c r="K355" s="156">
        <f>RES_hhdet_in_fec!K$83</f>
        <v>253.91069480356722</v>
      </c>
      <c r="L355" s="156">
        <f>RES_hhdet_in_fec!L$83</f>
        <v>561.56019898956845</v>
      </c>
      <c r="M355" s="156">
        <f>RES_hhdet_in_fec!M$83</f>
        <v>135.27667727165601</v>
      </c>
      <c r="N355" s="156">
        <f>RES_hhdet_in_fec!N$83</f>
        <v>267.75200243948814</v>
      </c>
      <c r="O355" s="156">
        <f>RES_hhdet_in_fec!O$83</f>
        <v>358.73899905198118</v>
      </c>
      <c r="P355" s="156">
        <f>RES_hhdet_in_fec!P$83</f>
        <v>187.7074562677102</v>
      </c>
      <c r="Q355" s="156">
        <f>RES_hhdet_in_fec!Q$83</f>
        <v>234.88036685487842</v>
      </c>
    </row>
    <row r="356" spans="1:17" ht="12" customHeight="1" x14ac:dyDescent="0.25">
      <c r="A356" s="23" t="s">
        <v>60</v>
      </c>
      <c r="B356" s="156"/>
      <c r="C356" s="156">
        <f>RES_hhdet_in_fec!C$84</f>
        <v>0.2378014347283397</v>
      </c>
      <c r="D356" s="156">
        <f>RES_hhdet_in_fec!D$84</f>
        <v>0.66369576925652951</v>
      </c>
      <c r="E356" s="156">
        <f>RES_hhdet_in_fec!E$84</f>
        <v>1.0169860507188433</v>
      </c>
      <c r="F356" s="156">
        <f>RES_hhdet_in_fec!F$84</f>
        <v>0.89362256313283139</v>
      </c>
      <c r="G356" s="156">
        <f>RES_hhdet_in_fec!G$84</f>
        <v>0.44113480516451897</v>
      </c>
      <c r="H356" s="156">
        <f>RES_hhdet_in_fec!H$84</f>
        <v>0.46979196220951558</v>
      </c>
      <c r="I356" s="156">
        <f>RES_hhdet_in_fec!I$84</f>
        <v>1.4770926113804443</v>
      </c>
      <c r="J356" s="156">
        <f>RES_hhdet_in_fec!J$84</f>
        <v>1.1563058950971805</v>
      </c>
      <c r="K356" s="156">
        <f>RES_hhdet_in_fec!K$84</f>
        <v>1.1068020541739367</v>
      </c>
      <c r="L356" s="156">
        <f>RES_hhdet_in_fec!L$84</f>
        <v>4.691882899035738</v>
      </c>
      <c r="M356" s="156">
        <f>RES_hhdet_in_fec!M$84</f>
        <v>0.55592302924873838</v>
      </c>
      <c r="N356" s="156">
        <f>RES_hhdet_in_fec!N$84</f>
        <v>2.628527380411096</v>
      </c>
      <c r="O356" s="156">
        <f>RES_hhdet_in_fec!O$84</f>
        <v>4.6230652390672935</v>
      </c>
      <c r="P356" s="156">
        <f>RES_hhdet_in_fec!P$84</f>
        <v>1.282978016996593</v>
      </c>
      <c r="Q356" s="156">
        <f>RES_hhdet_in_fec!Q$84</f>
        <v>2.2969489506519611</v>
      </c>
    </row>
    <row r="357" spans="1:17" ht="12" customHeight="1" x14ac:dyDescent="0.25">
      <c r="A357" s="158" t="s">
        <v>112</v>
      </c>
      <c r="B357" s="157"/>
      <c r="C357" s="157">
        <f>C358</f>
        <v>0.23750212690893679</v>
      </c>
      <c r="D357" s="157">
        <f t="shared" ref="D357:Q357" si="89">D358</f>
        <v>0.31468717727211121</v>
      </c>
      <c r="E357" s="157">
        <f t="shared" si="89"/>
        <v>0.21552745932420606</v>
      </c>
      <c r="F357" s="157">
        <f t="shared" si="89"/>
        <v>0.24619615365535569</v>
      </c>
      <c r="G357" s="157">
        <f t="shared" si="89"/>
        <v>0.22667084114745256</v>
      </c>
      <c r="H357" s="157">
        <f t="shared" si="89"/>
        <v>0.17975376533116635</v>
      </c>
      <c r="I357" s="157">
        <f t="shared" si="89"/>
        <v>0.37752954221286755</v>
      </c>
      <c r="J357" s="157">
        <f t="shared" si="89"/>
        <v>0.61310510301402299</v>
      </c>
      <c r="K357" s="157">
        <f t="shared" si="89"/>
        <v>0.43468551469741706</v>
      </c>
      <c r="L357" s="157">
        <f t="shared" si="89"/>
        <v>0.82113190369747069</v>
      </c>
      <c r="M357" s="157">
        <f t="shared" si="89"/>
        <v>0.27750743278533069</v>
      </c>
      <c r="N357" s="157">
        <f t="shared" si="89"/>
        <v>0.43131836151933667</v>
      </c>
      <c r="O357" s="157">
        <f t="shared" si="89"/>
        <v>0.87007626855354059</v>
      </c>
      <c r="P357" s="157">
        <f t="shared" si="89"/>
        <v>0.45243177256563266</v>
      </c>
      <c r="Q357" s="157">
        <f t="shared" si="89"/>
        <v>0.99600695858429344</v>
      </c>
    </row>
    <row r="358" spans="1:17" ht="12" customHeight="1" x14ac:dyDescent="0.25">
      <c r="A358" s="23" t="s">
        <v>60</v>
      </c>
      <c r="B358" s="156"/>
      <c r="C358" s="156">
        <f>RES_hhdet_in_fec!C$86</f>
        <v>0.23750212690893679</v>
      </c>
      <c r="D358" s="156">
        <f>RES_hhdet_in_fec!D$86</f>
        <v>0.31468717727211121</v>
      </c>
      <c r="E358" s="156">
        <f>RES_hhdet_in_fec!E$86</f>
        <v>0.21552745932420606</v>
      </c>
      <c r="F358" s="156">
        <f>RES_hhdet_in_fec!F$86</f>
        <v>0.24619615365535569</v>
      </c>
      <c r="G358" s="156">
        <f>RES_hhdet_in_fec!G$86</f>
        <v>0.22667084114745256</v>
      </c>
      <c r="H358" s="156">
        <f>RES_hhdet_in_fec!H$86</f>
        <v>0.17975376533116635</v>
      </c>
      <c r="I358" s="156">
        <f>RES_hhdet_in_fec!I$86</f>
        <v>0.37752954221286755</v>
      </c>
      <c r="J358" s="156">
        <f>RES_hhdet_in_fec!J$86</f>
        <v>0.61310510301402299</v>
      </c>
      <c r="K358" s="156">
        <f>RES_hhdet_in_fec!K$86</f>
        <v>0.43468551469741706</v>
      </c>
      <c r="L358" s="156">
        <f>RES_hhdet_in_fec!L$86</f>
        <v>0.82113190369747069</v>
      </c>
      <c r="M358" s="156">
        <f>RES_hhdet_in_fec!M$86</f>
        <v>0.27750743278533069</v>
      </c>
      <c r="N358" s="156">
        <f>RES_hhdet_in_fec!N$86</f>
        <v>0.43131836151933667</v>
      </c>
      <c r="O358" s="156">
        <f>RES_hhdet_in_fec!O$86</f>
        <v>0.87007626855354059</v>
      </c>
      <c r="P358" s="156">
        <f>RES_hhdet_in_fec!P$86</f>
        <v>0.45243177256563266</v>
      </c>
      <c r="Q358" s="156">
        <f>RES_hhdet_in_fec!Q$86</f>
        <v>0.99600695858429344</v>
      </c>
    </row>
    <row r="359" spans="1:17" ht="12" customHeight="1" x14ac:dyDescent="0.25">
      <c r="A359" s="158" t="s">
        <v>63</v>
      </c>
      <c r="B359" s="157"/>
      <c r="C359" s="157">
        <f>RES_hhdet_in_fec!C$87</f>
        <v>10.08780678477342</v>
      </c>
      <c r="D359" s="157">
        <f>RES_hhdet_in_fec!D$87</f>
        <v>24.009093104030029</v>
      </c>
      <c r="E359" s="157">
        <f>RES_hhdet_in_fec!E$87</f>
        <v>27.062782860159761</v>
      </c>
      <c r="F359" s="157">
        <f>RES_hhdet_in_fec!F$87</f>
        <v>24.265177218975964</v>
      </c>
      <c r="G359" s="157">
        <f>RES_hhdet_in_fec!G$87</f>
        <v>18.398920039859625</v>
      </c>
      <c r="H359" s="157">
        <f>RES_hhdet_in_fec!H$87</f>
        <v>16.749696655328876</v>
      </c>
      <c r="I359" s="157">
        <f>RES_hhdet_in_fec!I$87</f>
        <v>54.650659956773183</v>
      </c>
      <c r="J359" s="157">
        <f>RES_hhdet_in_fec!J$87</f>
        <v>29.054385850540022</v>
      </c>
      <c r="K359" s="157">
        <f>RES_hhdet_in_fec!K$87</f>
        <v>39.143971436056773</v>
      </c>
      <c r="L359" s="157">
        <f>RES_hhdet_in_fec!L$87</f>
        <v>97.295823508305048</v>
      </c>
      <c r="M359" s="157">
        <f>RES_hhdet_in_fec!M$87</f>
        <v>25.103745020984761</v>
      </c>
      <c r="N359" s="157">
        <f>RES_hhdet_in_fec!N$87</f>
        <v>55.665426360844123</v>
      </c>
      <c r="O359" s="157">
        <f>RES_hhdet_in_fec!O$87</f>
        <v>73.589889165096849</v>
      </c>
      <c r="P359" s="157">
        <f>RES_hhdet_in_fec!P$87</f>
        <v>42.941631856759727</v>
      </c>
      <c r="Q359" s="157">
        <f>RES_hhdet_in_fec!Q$87</f>
        <v>53.260404872815357</v>
      </c>
    </row>
    <row r="360" spans="1:17" ht="12" customHeight="1" x14ac:dyDescent="0.25">
      <c r="A360" s="167" t="s">
        <v>156</v>
      </c>
      <c r="B360" s="132"/>
      <c r="C360" s="132">
        <f>RES_hhdet_in_fec!C$88</f>
        <v>8.5317392468922275</v>
      </c>
      <c r="D360" s="132">
        <f>RES_hhdet_in_fec!D$88</f>
        <v>8.6997116468393738</v>
      </c>
      <c r="E360" s="132">
        <f>RES_hhdet_in_fec!E$88</f>
        <v>15.141076844047451</v>
      </c>
      <c r="F360" s="132">
        <f>RES_hhdet_in_fec!F$88</f>
        <v>9.2443190411341956</v>
      </c>
      <c r="G360" s="132">
        <f>RES_hhdet_in_fec!G$88</f>
        <v>8.1749827822295451</v>
      </c>
      <c r="H360" s="132">
        <f>RES_hhdet_in_fec!H$88</f>
        <v>9.1212629861775163</v>
      </c>
      <c r="I360" s="132">
        <f>RES_hhdet_in_fec!I$88</f>
        <v>18.492384703471437</v>
      </c>
      <c r="J360" s="132">
        <f>RES_hhdet_in_fec!J$88</f>
        <v>6.1286087025473419</v>
      </c>
      <c r="K360" s="132">
        <f>RES_hhdet_in_fec!K$88</f>
        <v>15.223754554511196</v>
      </c>
      <c r="L360" s="132">
        <f>RES_hhdet_in_fec!L$88</f>
        <v>54.533998618291228</v>
      </c>
      <c r="M360" s="132">
        <f>RES_hhdet_in_fec!M$88</f>
        <v>9.463936376647581</v>
      </c>
      <c r="N360" s="132">
        <f>RES_hhdet_in_fec!N$88</f>
        <v>19.669517379788854</v>
      </c>
      <c r="O360" s="132">
        <f>RES_hhdet_in_fec!O$88</f>
        <v>26.867579726818668</v>
      </c>
      <c r="P360" s="132">
        <f>RES_hhdet_in_fec!P$88</f>
        <v>10.201153004646645</v>
      </c>
      <c r="Q360" s="132">
        <f>RES_hhdet_in_fec!Q$88</f>
        <v>13.787538446298628</v>
      </c>
    </row>
    <row r="361" spans="1:17" ht="12" customHeight="1" x14ac:dyDescent="0.25">
      <c r="A361" s="167" t="s">
        <v>155</v>
      </c>
      <c r="B361" s="132"/>
      <c r="C361" s="132">
        <f>SUM(C362:C363)</f>
        <v>0.20512434961808915</v>
      </c>
      <c r="D361" s="132">
        <f t="shared" ref="D361:Q361" si="90">SUM(D362:D363)</f>
        <v>0.18799757738361209</v>
      </c>
      <c r="E361" s="132">
        <f t="shared" si="90"/>
        <v>0.85128630670497951</v>
      </c>
      <c r="F361" s="132">
        <f t="shared" si="90"/>
        <v>0.43218369618042507</v>
      </c>
      <c r="G361" s="132">
        <f t="shared" si="90"/>
        <v>0.51123187566030126</v>
      </c>
      <c r="H361" s="132">
        <f t="shared" si="90"/>
        <v>2.5064445819799093</v>
      </c>
      <c r="I361" s="132">
        <f t="shared" si="90"/>
        <v>3.8892310349005212</v>
      </c>
      <c r="J361" s="132">
        <f t="shared" si="90"/>
        <v>3.2032278343530747</v>
      </c>
      <c r="K361" s="132">
        <f t="shared" si="90"/>
        <v>4.4528477650245391</v>
      </c>
      <c r="L361" s="132">
        <f t="shared" si="90"/>
        <v>7.0221058460390369</v>
      </c>
      <c r="M361" s="132">
        <f t="shared" si="90"/>
        <v>6.6117702440246182</v>
      </c>
      <c r="N361" s="132">
        <f t="shared" si="90"/>
        <v>3.52767312611511</v>
      </c>
      <c r="O361" s="132">
        <f t="shared" si="90"/>
        <v>4.4735718096347172</v>
      </c>
      <c r="P361" s="132">
        <f t="shared" si="90"/>
        <v>4.5620637017621952</v>
      </c>
      <c r="Q361" s="132">
        <f t="shared" si="90"/>
        <v>3.3347072601580461</v>
      </c>
    </row>
    <row r="362" spans="1:17" ht="12" customHeight="1" x14ac:dyDescent="0.25">
      <c r="A362" s="166" t="s">
        <v>55</v>
      </c>
      <c r="B362" s="165"/>
      <c r="C362" s="165">
        <f>RES_hhdet_in_fec!C$90</f>
        <v>0.16413424442458657</v>
      </c>
      <c r="D362" s="165">
        <f>RES_hhdet_in_fec!D$90</f>
        <v>0.15019867974295245</v>
      </c>
      <c r="E362" s="165">
        <f>RES_hhdet_in_fec!E$90</f>
        <v>0.67907552133750826</v>
      </c>
      <c r="F362" s="165">
        <f>RES_hhdet_in_fec!F$90</f>
        <v>0.34422280631831087</v>
      </c>
      <c r="G362" s="165">
        <f>RES_hhdet_in_fec!G$90</f>
        <v>0.4066357911528008</v>
      </c>
      <c r="H362" s="165">
        <f>RES_hhdet_in_fec!H$90</f>
        <v>1.9901182404584838</v>
      </c>
      <c r="I362" s="165">
        <f>RES_hhdet_in_fec!I$90</f>
        <v>3.0830846584368699</v>
      </c>
      <c r="J362" s="165">
        <f>RES_hhdet_in_fec!J$90</f>
        <v>2.5344883280877633</v>
      </c>
      <c r="K362" s="165">
        <f>RES_hhdet_in_fec!K$90</f>
        <v>3.517776326879364</v>
      </c>
      <c r="L362" s="165">
        <f>RES_hhdet_in_fec!L$90</f>
        <v>5.5379673967376739</v>
      </c>
      <c r="M362" s="165">
        <f>RES_hhdet_in_fec!M$90</f>
        <v>5.2127305480171353</v>
      </c>
      <c r="N362" s="165">
        <f>RES_hhdet_in_fec!N$90</f>
        <v>2.830538753743526</v>
      </c>
      <c r="O362" s="165">
        <f>RES_hhdet_in_fec!O$90</f>
        <v>3.5218815381690871</v>
      </c>
      <c r="P362" s="165">
        <f>RES_hhdet_in_fec!P$90</f>
        <v>3.5885147472696421</v>
      </c>
      <c r="Q362" s="165">
        <f>RES_hhdet_in_fec!Q$90</f>
        <v>2.6206529852338365</v>
      </c>
    </row>
    <row r="363" spans="1:17" ht="12" customHeight="1" x14ac:dyDescent="0.25">
      <c r="A363" s="147" t="s">
        <v>59</v>
      </c>
      <c r="B363" s="164"/>
      <c r="C363" s="164">
        <f>RES_hhdet_in_fec!C$91</f>
        <v>4.0990105193502581E-2</v>
      </c>
      <c r="D363" s="164">
        <f>RES_hhdet_in_fec!D$91</f>
        <v>3.7798897640659634E-2</v>
      </c>
      <c r="E363" s="164">
        <f>RES_hhdet_in_fec!E$91</f>
        <v>0.17221078536747128</v>
      </c>
      <c r="F363" s="164">
        <f>RES_hhdet_in_fec!F$91</f>
        <v>8.7960889862114214E-2</v>
      </c>
      <c r="G363" s="164">
        <f>RES_hhdet_in_fec!G$91</f>
        <v>0.10459608450750044</v>
      </c>
      <c r="H363" s="164">
        <f>RES_hhdet_in_fec!H$91</f>
        <v>0.51632634152142531</v>
      </c>
      <c r="I363" s="164">
        <f>RES_hhdet_in_fec!I$91</f>
        <v>0.80614637646365161</v>
      </c>
      <c r="J363" s="164">
        <f>RES_hhdet_in_fec!J$91</f>
        <v>0.66873950626531142</v>
      </c>
      <c r="K363" s="164">
        <f>RES_hhdet_in_fec!K$91</f>
        <v>0.93507143814517468</v>
      </c>
      <c r="L363" s="164">
        <f>RES_hhdet_in_fec!L$91</f>
        <v>1.484138449301363</v>
      </c>
      <c r="M363" s="164">
        <f>RES_hhdet_in_fec!M$91</f>
        <v>1.3990396960074829</v>
      </c>
      <c r="N363" s="164">
        <f>RES_hhdet_in_fec!N$91</f>
        <v>0.69713437237158404</v>
      </c>
      <c r="O363" s="164">
        <f>RES_hhdet_in_fec!O$91</f>
        <v>0.95169027146563046</v>
      </c>
      <c r="P363" s="164">
        <f>RES_hhdet_in_fec!P$91</f>
        <v>0.97354895449255341</v>
      </c>
      <c r="Q363" s="164">
        <f>RES_hhdet_in_fec!Q$91</f>
        <v>0.71405427492420981</v>
      </c>
    </row>
    <row r="364" spans="1:17" ht="12" customHeight="1" x14ac:dyDescent="0.25">
      <c r="A364" s="163" t="s">
        <v>144</v>
      </c>
      <c r="B364" s="162"/>
      <c r="C364" s="162">
        <f>RES_hhdet_in_fec!C$92</f>
        <v>0</v>
      </c>
      <c r="D364" s="162">
        <f>RES_hhdet_in_fec!D$92</f>
        <v>0</v>
      </c>
      <c r="E364" s="162">
        <f>RES_hhdet_in_fec!E$92</f>
        <v>0</v>
      </c>
      <c r="F364" s="162">
        <f>RES_hhdet_in_fec!F$92</f>
        <v>0</v>
      </c>
      <c r="G364" s="162">
        <f>RES_hhdet_in_fec!G$92</f>
        <v>0</v>
      </c>
      <c r="H364" s="162">
        <f>RES_hhdet_in_fec!H$92</f>
        <v>0</v>
      </c>
      <c r="I364" s="162">
        <f>RES_hhdet_in_fec!I$92</f>
        <v>0</v>
      </c>
      <c r="J364" s="162">
        <f>RES_hhdet_in_fec!J$92</f>
        <v>0</v>
      </c>
      <c r="K364" s="162">
        <f>RES_hhdet_in_fec!K$92</f>
        <v>0</v>
      </c>
      <c r="L364" s="162">
        <f>RES_hhdet_in_fec!L$92</f>
        <v>0</v>
      </c>
      <c r="M364" s="162">
        <f>RES_hhdet_in_fec!M$92</f>
        <v>0</v>
      </c>
      <c r="N364" s="162">
        <f>RES_hhdet_in_fec!N$92</f>
        <v>0</v>
      </c>
      <c r="O364" s="162">
        <f>RES_hhdet_in_fec!O$92</f>
        <v>0</v>
      </c>
      <c r="P364" s="162">
        <f>RES_hhdet_in_fec!P$92</f>
        <v>0</v>
      </c>
      <c r="Q364" s="162">
        <f>RES_hhdet_in_fec!Q$92</f>
        <v>0</v>
      </c>
    </row>
    <row r="365" spans="1:17" ht="12" customHeight="1" x14ac:dyDescent="0.25">
      <c r="A365" s="161" t="s">
        <v>143</v>
      </c>
      <c r="B365" s="160"/>
      <c r="C365" s="160">
        <f>SUM(C366:C367)</f>
        <v>0</v>
      </c>
      <c r="D365" s="160">
        <f t="shared" ref="D365:Q365" si="91">SUM(D366:D367)</f>
        <v>0</v>
      </c>
      <c r="E365" s="160">
        <f t="shared" si="91"/>
        <v>0</v>
      </c>
      <c r="F365" s="160">
        <f t="shared" si="91"/>
        <v>0</v>
      </c>
      <c r="G365" s="160">
        <f t="shared" si="91"/>
        <v>0</v>
      </c>
      <c r="H365" s="160">
        <f t="shared" si="91"/>
        <v>0</v>
      </c>
      <c r="I365" s="160">
        <f t="shared" si="91"/>
        <v>0</v>
      </c>
      <c r="J365" s="160">
        <f t="shared" si="91"/>
        <v>0</v>
      </c>
      <c r="K365" s="160">
        <f t="shared" si="91"/>
        <v>0</v>
      </c>
      <c r="L365" s="160">
        <f t="shared" si="91"/>
        <v>0</v>
      </c>
      <c r="M365" s="160">
        <f t="shared" si="91"/>
        <v>0</v>
      </c>
      <c r="N365" s="160">
        <f t="shared" si="91"/>
        <v>0</v>
      </c>
      <c r="O365" s="160">
        <f t="shared" si="91"/>
        <v>0</v>
      </c>
      <c r="P365" s="160">
        <f t="shared" si="91"/>
        <v>0</v>
      </c>
      <c r="Q365" s="160">
        <f t="shared" si="91"/>
        <v>0</v>
      </c>
    </row>
    <row r="366" spans="1:17" ht="12" customHeight="1" x14ac:dyDescent="0.25">
      <c r="A366" s="148" t="s">
        <v>57</v>
      </c>
      <c r="B366" s="156"/>
      <c r="C366" s="156">
        <f>RES_hhdet_in_fec!C$94</f>
        <v>0</v>
      </c>
      <c r="D366" s="156">
        <f>RES_hhdet_in_fec!D$94</f>
        <v>0</v>
      </c>
      <c r="E366" s="156">
        <f>RES_hhdet_in_fec!E$94</f>
        <v>0</v>
      </c>
      <c r="F366" s="156">
        <f>RES_hhdet_in_fec!F$94</f>
        <v>0</v>
      </c>
      <c r="G366" s="156">
        <f>RES_hhdet_in_fec!G$94</f>
        <v>0</v>
      </c>
      <c r="H366" s="156">
        <f>RES_hhdet_in_fec!H$94</f>
        <v>0</v>
      </c>
      <c r="I366" s="156">
        <f>RES_hhdet_in_fec!I$94</f>
        <v>0</v>
      </c>
      <c r="J366" s="156">
        <f>RES_hhdet_in_fec!J$94</f>
        <v>0</v>
      </c>
      <c r="K366" s="156">
        <f>RES_hhdet_in_fec!K$94</f>
        <v>0</v>
      </c>
      <c r="L366" s="156">
        <f>RES_hhdet_in_fec!L$94</f>
        <v>0</v>
      </c>
      <c r="M366" s="156">
        <f>RES_hhdet_in_fec!M$94</f>
        <v>0</v>
      </c>
      <c r="N366" s="156">
        <f>RES_hhdet_in_fec!N$94</f>
        <v>0</v>
      </c>
      <c r="O366" s="156">
        <f>RES_hhdet_in_fec!O$94</f>
        <v>0</v>
      </c>
      <c r="P366" s="156">
        <f>RES_hhdet_in_fec!P$94</f>
        <v>0</v>
      </c>
      <c r="Q366" s="156">
        <f>RES_hhdet_in_fec!Q$94</f>
        <v>0</v>
      </c>
    </row>
    <row r="367" spans="1:17" ht="12" customHeight="1" x14ac:dyDescent="0.25">
      <c r="A367" s="148" t="s">
        <v>59</v>
      </c>
      <c r="B367" s="156"/>
      <c r="C367" s="156">
        <f>RES_hhdet_in_fec!C$95</f>
        <v>0</v>
      </c>
      <c r="D367" s="156">
        <f>RES_hhdet_in_fec!D$95</f>
        <v>0</v>
      </c>
      <c r="E367" s="156">
        <f>RES_hhdet_in_fec!E$95</f>
        <v>0</v>
      </c>
      <c r="F367" s="156">
        <f>RES_hhdet_in_fec!F$95</f>
        <v>0</v>
      </c>
      <c r="G367" s="156">
        <f>RES_hhdet_in_fec!G$95</f>
        <v>0</v>
      </c>
      <c r="H367" s="156">
        <f>RES_hhdet_in_fec!H$95</f>
        <v>0</v>
      </c>
      <c r="I367" s="156">
        <f>RES_hhdet_in_fec!I$95</f>
        <v>0</v>
      </c>
      <c r="J367" s="156">
        <f>RES_hhdet_in_fec!J$95</f>
        <v>0</v>
      </c>
      <c r="K367" s="156">
        <f>RES_hhdet_in_fec!K$95</f>
        <v>0</v>
      </c>
      <c r="L367" s="156">
        <f>RES_hhdet_in_fec!L$95</f>
        <v>0</v>
      </c>
      <c r="M367" s="156">
        <f>RES_hhdet_in_fec!M$95</f>
        <v>0</v>
      </c>
      <c r="N367" s="156">
        <f>RES_hhdet_in_fec!N$95</f>
        <v>0</v>
      </c>
      <c r="O367" s="156">
        <f>RES_hhdet_in_fec!O$95</f>
        <v>0</v>
      </c>
      <c r="P367" s="156">
        <f>RES_hhdet_in_fec!P$95</f>
        <v>0</v>
      </c>
      <c r="Q367" s="156">
        <f>RES_hhdet_in_fec!Q$95</f>
        <v>0</v>
      </c>
    </row>
    <row r="368" spans="1:17" ht="12" customHeight="1" x14ac:dyDescent="0.25">
      <c r="A368" s="163" t="s">
        <v>142</v>
      </c>
      <c r="B368" s="162"/>
      <c r="C368" s="162">
        <f>RES_hhdet_in_fec!C$96</f>
        <v>1.3296996015292661</v>
      </c>
      <c r="D368" s="162">
        <f>RES_hhdet_in_fec!D$96</f>
        <v>14.884966843470778</v>
      </c>
      <c r="E368" s="162">
        <f>RES_hhdet_in_fec!E$96</f>
        <v>10.893116177820881</v>
      </c>
      <c r="F368" s="162">
        <f>RES_hhdet_in_fec!F$96</f>
        <v>14.349149480409727</v>
      </c>
      <c r="G368" s="162">
        <f>RES_hhdet_in_fec!G$96</f>
        <v>9.3353329436871579</v>
      </c>
      <c r="H368" s="162">
        <f>RES_hhdet_in_fec!H$96</f>
        <v>3.8038751090101477</v>
      </c>
      <c r="I368" s="162">
        <f>RES_hhdet_in_fec!I$96</f>
        <v>28.910505684112291</v>
      </c>
      <c r="J368" s="162">
        <f>RES_hhdet_in_fec!J$96</f>
        <v>16.59833022028187</v>
      </c>
      <c r="K368" s="162">
        <f>RES_hhdet_in_fec!K$96</f>
        <v>16.61077139395551</v>
      </c>
      <c r="L368" s="162">
        <f>RES_hhdet_in_fec!L$96</f>
        <v>29.746386759325983</v>
      </c>
      <c r="M368" s="162">
        <f>RES_hhdet_in_fec!M$96</f>
        <v>5.1421443032259209</v>
      </c>
      <c r="N368" s="162">
        <f>RES_hhdet_in_fec!N$96</f>
        <v>27.309313357376869</v>
      </c>
      <c r="O368" s="162">
        <f>RES_hhdet_in_fec!O$96</f>
        <v>37.383425039988396</v>
      </c>
      <c r="P368" s="162">
        <f>RES_hhdet_in_fec!P$96</f>
        <v>22.96846985610382</v>
      </c>
      <c r="Q368" s="162">
        <f>RES_hhdet_in_fec!Q$96</f>
        <v>32.268783158218518</v>
      </c>
    </row>
    <row r="369" spans="1:17" ht="12" customHeight="1" x14ac:dyDescent="0.25">
      <c r="A369" s="161" t="s">
        <v>141</v>
      </c>
      <c r="B369" s="160"/>
      <c r="C369" s="160">
        <f>SUM(C370:C371)</f>
        <v>2.1243586733838384E-2</v>
      </c>
      <c r="D369" s="160">
        <f t="shared" ref="D369:Q369" si="92">SUM(D370:D371)</f>
        <v>0.23641703633626265</v>
      </c>
      <c r="E369" s="160">
        <f t="shared" si="92"/>
        <v>0.17730353158645143</v>
      </c>
      <c r="F369" s="160">
        <f t="shared" si="92"/>
        <v>0.23952500125161524</v>
      </c>
      <c r="G369" s="160">
        <f t="shared" si="92"/>
        <v>0.3773724382826189</v>
      </c>
      <c r="H369" s="160">
        <f t="shared" si="92"/>
        <v>1.3181139781613014</v>
      </c>
      <c r="I369" s="160">
        <f t="shared" si="92"/>
        <v>3.3585385342889298</v>
      </c>
      <c r="J369" s="160">
        <f t="shared" si="92"/>
        <v>3.1242190933577394</v>
      </c>
      <c r="K369" s="160">
        <f t="shared" si="92"/>
        <v>2.8565977225655237</v>
      </c>
      <c r="L369" s="160">
        <f t="shared" si="92"/>
        <v>5.9933322846488055</v>
      </c>
      <c r="M369" s="160">
        <f t="shared" si="92"/>
        <v>3.8858940970866422</v>
      </c>
      <c r="N369" s="160">
        <f t="shared" si="92"/>
        <v>5.158922497563287</v>
      </c>
      <c r="O369" s="160">
        <f t="shared" si="92"/>
        <v>4.8653125886550743</v>
      </c>
      <c r="P369" s="160">
        <f t="shared" si="92"/>
        <v>5.209945294247067</v>
      </c>
      <c r="Q369" s="160">
        <f t="shared" si="92"/>
        <v>3.8693760081401614</v>
      </c>
    </row>
    <row r="370" spans="1:17" ht="12" customHeight="1" x14ac:dyDescent="0.25">
      <c r="A370" s="148" t="s">
        <v>60</v>
      </c>
      <c r="B370" s="156"/>
      <c r="C370" s="156">
        <f>RES_hhdet_in_fec!C$98</f>
        <v>1.5830098735084955E-2</v>
      </c>
      <c r="D370" s="156">
        <f>RES_hhdet_in_fec!D$98</f>
        <v>0.17662823854323995</v>
      </c>
      <c r="E370" s="156">
        <f>RES_hhdet_in_fec!E$98</f>
        <v>0.13334722116553507</v>
      </c>
      <c r="F370" s="156">
        <f>RES_hhdet_in_fec!F$98</f>
        <v>0.18042525698695708</v>
      </c>
      <c r="G370" s="156">
        <f>RES_hhdet_in_fec!G$98</f>
        <v>0.27865852732262153</v>
      </c>
      <c r="H370" s="156">
        <f>RES_hhdet_in_fec!H$98</f>
        <v>0.97663834901115631</v>
      </c>
      <c r="I370" s="156">
        <f>RES_hhdet_in_fec!I$98</f>
        <v>2.489146885753414</v>
      </c>
      <c r="J370" s="156">
        <f>RES_hhdet_in_fec!J$98</f>
        <v>2.3170767146935471</v>
      </c>
      <c r="K370" s="156">
        <f>RES_hhdet_in_fec!K$98</f>
        <v>2.0749958799139248</v>
      </c>
      <c r="L370" s="156">
        <f>RES_hhdet_in_fec!L$98</f>
        <v>4.5707440892753031</v>
      </c>
      <c r="M370" s="156">
        <f>RES_hhdet_in_fec!M$98</f>
        <v>2.8547002294417076</v>
      </c>
      <c r="N370" s="156">
        <f>RES_hhdet_in_fec!N$98</f>
        <v>4.0180046212826621</v>
      </c>
      <c r="O370" s="156">
        <f>RES_hhdet_in_fec!O$98</f>
        <v>3.7657463858686095</v>
      </c>
      <c r="P370" s="156">
        <f>RES_hhdet_in_fec!P$98</f>
        <v>3.8740450871165462</v>
      </c>
      <c r="Q370" s="156">
        <f>RES_hhdet_in_fec!Q$98</f>
        <v>2.9248525652806872</v>
      </c>
    </row>
    <row r="371" spans="1:17" ht="12" customHeight="1" x14ac:dyDescent="0.25">
      <c r="A371" s="148" t="s">
        <v>59</v>
      </c>
      <c r="B371" s="156"/>
      <c r="C371" s="156">
        <f>RES_hhdet_in_fec!C$99</f>
        <v>5.4134879987534296E-3</v>
      </c>
      <c r="D371" s="156">
        <f>RES_hhdet_in_fec!D$99</f>
        <v>5.9788797793022701E-2</v>
      </c>
      <c r="E371" s="156">
        <f>RES_hhdet_in_fec!E$99</f>
        <v>4.3956310420916363E-2</v>
      </c>
      <c r="F371" s="156">
        <f>RES_hhdet_in_fec!F$99</f>
        <v>5.9099744264658152E-2</v>
      </c>
      <c r="G371" s="156">
        <f>RES_hhdet_in_fec!G$99</f>
        <v>9.8713910959997375E-2</v>
      </c>
      <c r="H371" s="156">
        <f>RES_hhdet_in_fec!H$99</f>
        <v>0.34147562915014501</v>
      </c>
      <c r="I371" s="156">
        <f>RES_hhdet_in_fec!I$99</f>
        <v>0.86939164853551587</v>
      </c>
      <c r="J371" s="156">
        <f>RES_hhdet_in_fec!J$99</f>
        <v>0.80714237866419214</v>
      </c>
      <c r="K371" s="156">
        <f>RES_hhdet_in_fec!K$99</f>
        <v>0.78160184265159915</v>
      </c>
      <c r="L371" s="156">
        <f>RES_hhdet_in_fec!L$99</f>
        <v>1.4225881953735025</v>
      </c>
      <c r="M371" s="156">
        <f>RES_hhdet_in_fec!M$99</f>
        <v>1.0311938676449344</v>
      </c>
      <c r="N371" s="156">
        <f>RES_hhdet_in_fec!N$99</f>
        <v>1.1409178762806249</v>
      </c>
      <c r="O371" s="156">
        <f>RES_hhdet_in_fec!O$99</f>
        <v>1.0995662027864652</v>
      </c>
      <c r="P371" s="156">
        <f>RES_hhdet_in_fec!P$99</f>
        <v>1.3359002071305206</v>
      </c>
      <c r="Q371" s="156">
        <f>RES_hhdet_in_fec!Q$99</f>
        <v>0.94452344285947409</v>
      </c>
    </row>
    <row r="372" spans="1:17" ht="12" customHeight="1" x14ac:dyDescent="0.25">
      <c r="A372" s="158" t="s">
        <v>62</v>
      </c>
      <c r="B372" s="157"/>
      <c r="C372" s="157">
        <f>SUM(C373:C375)</f>
        <v>3.6814944162953118</v>
      </c>
      <c r="D372" s="157">
        <f t="shared" ref="D372:Q372" si="93">SUM(D373:D375)</f>
        <v>10.165008455244912</v>
      </c>
      <c r="E372" s="157">
        <f t="shared" si="93"/>
        <v>11.334804478242845</v>
      </c>
      <c r="F372" s="157">
        <f t="shared" si="93"/>
        <v>10.302330484616169</v>
      </c>
      <c r="G372" s="157">
        <f t="shared" si="93"/>
        <v>7.7426132293773753</v>
      </c>
      <c r="H372" s="157">
        <f t="shared" si="93"/>
        <v>7.0520674072555956</v>
      </c>
      <c r="I372" s="157">
        <f t="shared" si="93"/>
        <v>24.078000232523184</v>
      </c>
      <c r="J372" s="157">
        <f t="shared" si="93"/>
        <v>13.94804052149699</v>
      </c>
      <c r="K372" s="157">
        <f t="shared" si="93"/>
        <v>18.168187451562272</v>
      </c>
      <c r="L372" s="157">
        <f t="shared" si="93"/>
        <v>43.528871105961088</v>
      </c>
      <c r="M372" s="157">
        <f t="shared" si="93"/>
        <v>11.760512575344942</v>
      </c>
      <c r="N372" s="157">
        <f t="shared" si="93"/>
        <v>25.162936464784657</v>
      </c>
      <c r="O372" s="157">
        <f t="shared" si="93"/>
        <v>34.802218060453534</v>
      </c>
      <c r="P372" s="157">
        <f t="shared" si="93"/>
        <v>19.991288556529426</v>
      </c>
      <c r="Q372" s="157">
        <f t="shared" si="93"/>
        <v>25.016448805655884</v>
      </c>
    </row>
    <row r="373" spans="1:17" ht="12" customHeight="1" x14ac:dyDescent="0.25">
      <c r="A373" s="23" t="s">
        <v>55</v>
      </c>
      <c r="B373" s="156"/>
      <c r="C373" s="156">
        <f>RES_hhdet_in_fec!C$101</f>
        <v>0</v>
      </c>
      <c r="D373" s="156">
        <f>RES_hhdet_in_fec!D$101</f>
        <v>0</v>
      </c>
      <c r="E373" s="156">
        <f>RES_hhdet_in_fec!E$101</f>
        <v>0</v>
      </c>
      <c r="F373" s="156">
        <f>RES_hhdet_in_fec!F$101</f>
        <v>0</v>
      </c>
      <c r="G373" s="156">
        <f>RES_hhdet_in_fec!G$101</f>
        <v>0</v>
      </c>
      <c r="H373" s="156">
        <f>RES_hhdet_in_fec!H$101</f>
        <v>0</v>
      </c>
      <c r="I373" s="156">
        <f>RES_hhdet_in_fec!I$101</f>
        <v>0</v>
      </c>
      <c r="J373" s="156">
        <f>RES_hhdet_in_fec!J$101</f>
        <v>0</v>
      </c>
      <c r="K373" s="156">
        <f>RES_hhdet_in_fec!K$101</f>
        <v>0</v>
      </c>
      <c r="L373" s="156">
        <f>RES_hhdet_in_fec!L$101</f>
        <v>0</v>
      </c>
      <c r="M373" s="156">
        <f>RES_hhdet_in_fec!M$101</f>
        <v>0</v>
      </c>
      <c r="N373" s="156">
        <f>RES_hhdet_in_fec!N$101</f>
        <v>0</v>
      </c>
      <c r="O373" s="156">
        <f>RES_hhdet_in_fec!O$101</f>
        <v>0</v>
      </c>
      <c r="P373" s="156">
        <f>RES_hhdet_in_fec!P$101</f>
        <v>0</v>
      </c>
      <c r="Q373" s="156">
        <f>RES_hhdet_in_fec!Q$101</f>
        <v>0</v>
      </c>
    </row>
    <row r="374" spans="1:17" ht="12" customHeight="1" x14ac:dyDescent="0.25">
      <c r="A374" s="23" t="s">
        <v>57</v>
      </c>
      <c r="B374" s="156"/>
      <c r="C374" s="156">
        <f>RES_hhdet_in_fec!C$102</f>
        <v>0</v>
      </c>
      <c r="D374" s="156">
        <f>RES_hhdet_in_fec!D$102</f>
        <v>0</v>
      </c>
      <c r="E374" s="156">
        <f>RES_hhdet_in_fec!E$102</f>
        <v>0</v>
      </c>
      <c r="F374" s="156">
        <f>RES_hhdet_in_fec!F$102</f>
        <v>0</v>
      </c>
      <c r="G374" s="156">
        <f>RES_hhdet_in_fec!G$102</f>
        <v>0</v>
      </c>
      <c r="H374" s="156">
        <f>RES_hhdet_in_fec!H$102</f>
        <v>0</v>
      </c>
      <c r="I374" s="156">
        <f>RES_hhdet_in_fec!I$102</f>
        <v>0</v>
      </c>
      <c r="J374" s="156">
        <f>RES_hhdet_in_fec!J$102</f>
        <v>0</v>
      </c>
      <c r="K374" s="156">
        <f>RES_hhdet_in_fec!K$102</f>
        <v>0</v>
      </c>
      <c r="L374" s="156">
        <f>RES_hhdet_in_fec!L$102</f>
        <v>0</v>
      </c>
      <c r="M374" s="156">
        <f>RES_hhdet_in_fec!M$102</f>
        <v>0</v>
      </c>
      <c r="N374" s="156">
        <f>RES_hhdet_in_fec!N$102</f>
        <v>0</v>
      </c>
      <c r="O374" s="156">
        <f>RES_hhdet_in_fec!O$102</f>
        <v>0</v>
      </c>
      <c r="P374" s="156">
        <f>RES_hhdet_in_fec!P$102</f>
        <v>0</v>
      </c>
      <c r="Q374" s="156">
        <f>RES_hhdet_in_fec!Q$102</f>
        <v>0</v>
      </c>
    </row>
    <row r="375" spans="1:17" ht="12" customHeight="1" x14ac:dyDescent="0.25">
      <c r="A375" s="29" t="s">
        <v>140</v>
      </c>
      <c r="B375" s="57"/>
      <c r="C375" s="57">
        <f>RES_hhdet_in_fec!C$103</f>
        <v>3.6814944162953118</v>
      </c>
      <c r="D375" s="57">
        <f>RES_hhdet_in_fec!D$103</f>
        <v>10.165008455244912</v>
      </c>
      <c r="E375" s="57">
        <f>RES_hhdet_in_fec!E$103</f>
        <v>11.334804478242845</v>
      </c>
      <c r="F375" s="57">
        <f>RES_hhdet_in_fec!F$103</f>
        <v>10.302330484616169</v>
      </c>
      <c r="G375" s="57">
        <f>RES_hhdet_in_fec!G$103</f>
        <v>7.7426132293773753</v>
      </c>
      <c r="H375" s="57">
        <f>RES_hhdet_in_fec!H$103</f>
        <v>7.0520674072555956</v>
      </c>
      <c r="I375" s="57">
        <f>RES_hhdet_in_fec!I$103</f>
        <v>24.078000232523184</v>
      </c>
      <c r="J375" s="57">
        <f>RES_hhdet_in_fec!J$103</f>
        <v>13.94804052149699</v>
      </c>
      <c r="K375" s="57">
        <f>RES_hhdet_in_fec!K$103</f>
        <v>18.168187451562272</v>
      </c>
      <c r="L375" s="57">
        <f>RES_hhdet_in_fec!L$103</f>
        <v>43.528871105961088</v>
      </c>
      <c r="M375" s="57">
        <f>RES_hhdet_in_fec!M$103</f>
        <v>11.760512575344942</v>
      </c>
      <c r="N375" s="57">
        <f>RES_hhdet_in_fec!N$103</f>
        <v>25.162936464784657</v>
      </c>
      <c r="O375" s="57">
        <f>RES_hhdet_in_fec!O$103</f>
        <v>34.802218060453534</v>
      </c>
      <c r="P375" s="57">
        <f>RES_hhdet_in_fec!P$103</f>
        <v>19.991288556529426</v>
      </c>
      <c r="Q375" s="57">
        <f>RES_hhdet_in_fec!Q$103</f>
        <v>25.016448805655884</v>
      </c>
    </row>
    <row r="377" spans="1:17" ht="12" customHeight="1" x14ac:dyDescent="0.25">
      <c r="A377" s="152" t="s">
        <v>192</v>
      </c>
      <c r="B377" s="168"/>
      <c r="C377" s="168">
        <f>SUM(C378,C381,C383,C396)</f>
        <v>42.253767147304558</v>
      </c>
      <c r="D377" s="168">
        <f t="shared" ref="D377:Q377" si="94">SUM(D378,D381,D383,D396)</f>
        <v>110.12017727975521</v>
      </c>
      <c r="E377" s="168">
        <f t="shared" si="94"/>
        <v>125.39251059711418</v>
      </c>
      <c r="F377" s="168">
        <f t="shared" si="94"/>
        <v>119.16388163512602</v>
      </c>
      <c r="G377" s="168">
        <f t="shared" si="94"/>
        <v>92.023080326360372</v>
      </c>
      <c r="H377" s="168">
        <f t="shared" si="94"/>
        <v>78.515485174766951</v>
      </c>
      <c r="I377" s="168">
        <f t="shared" si="94"/>
        <v>249.47710550117364</v>
      </c>
      <c r="J377" s="168">
        <f t="shared" si="94"/>
        <v>147.79625953696461</v>
      </c>
      <c r="K377" s="168">
        <f t="shared" si="94"/>
        <v>192.9925787607759</v>
      </c>
      <c r="L377" s="168">
        <f t="shared" si="94"/>
        <v>439.69705558993587</v>
      </c>
      <c r="M377" s="168">
        <f t="shared" si="94"/>
        <v>107.74056650401843</v>
      </c>
      <c r="N377" s="168">
        <f t="shared" si="94"/>
        <v>224.70805711369965</v>
      </c>
      <c r="O377" s="168">
        <f t="shared" si="94"/>
        <v>304.6760921836306</v>
      </c>
      <c r="P377" s="168">
        <f t="shared" si="94"/>
        <v>164.00223105622183</v>
      </c>
      <c r="Q377" s="168">
        <f t="shared" si="94"/>
        <v>207.7501324740156</v>
      </c>
    </row>
    <row r="378" spans="1:17" ht="12" customHeight="1" x14ac:dyDescent="0.25">
      <c r="A378" s="158" t="s">
        <v>65</v>
      </c>
      <c r="B378" s="157"/>
      <c r="C378" s="157">
        <f>SUM(C379:C380)</f>
        <v>33.341264010126231</v>
      </c>
      <c r="D378" s="157">
        <f t="shared" ref="D378:Q378" si="95">SUM(D379:D380)</f>
        <v>85.416459930818249</v>
      </c>
      <c r="E378" s="157">
        <f t="shared" si="95"/>
        <v>99.054655011096429</v>
      </c>
      <c r="F378" s="157">
        <f t="shared" si="95"/>
        <v>94.131936114864274</v>
      </c>
      <c r="G378" s="157">
        <f t="shared" si="95"/>
        <v>73.160121508862446</v>
      </c>
      <c r="H378" s="157">
        <f t="shared" si="95"/>
        <v>61.848588043746211</v>
      </c>
      <c r="I378" s="157">
        <f t="shared" si="95"/>
        <v>191.19156957547509</v>
      </c>
      <c r="J378" s="157">
        <f t="shared" si="95"/>
        <v>113.75215373020308</v>
      </c>
      <c r="K378" s="157">
        <f t="shared" si="95"/>
        <v>150.26433790295803</v>
      </c>
      <c r="L378" s="157">
        <f t="shared" si="95"/>
        <v>338.91770680585677</v>
      </c>
      <c r="M378" s="157">
        <f t="shared" si="95"/>
        <v>80.366367198590922</v>
      </c>
      <c r="N378" s="157">
        <f t="shared" si="95"/>
        <v>163.74800446168115</v>
      </c>
      <c r="O378" s="157">
        <f t="shared" si="95"/>
        <v>221.62718608035863</v>
      </c>
      <c r="P378" s="157">
        <f t="shared" si="95"/>
        <v>114.59129689658999</v>
      </c>
      <c r="Q378" s="157">
        <f t="shared" si="95"/>
        <v>144.5550544620065</v>
      </c>
    </row>
    <row r="379" spans="1:17" ht="12" customHeight="1" x14ac:dyDescent="0.25">
      <c r="A379" s="23" t="s">
        <v>157</v>
      </c>
      <c r="B379" s="156"/>
      <c r="C379" s="156">
        <f>RES_hhdet_in_tes!C$83</f>
        <v>33.071893040242763</v>
      </c>
      <c r="D379" s="156">
        <f>RES_hhdet_in_tes!D$83</f>
        <v>84.667860602517152</v>
      </c>
      <c r="E379" s="156">
        <f>RES_hhdet_in_tes!E$83</f>
        <v>97.913846292187515</v>
      </c>
      <c r="F379" s="156">
        <f>RES_hhdet_in_tes!F$83</f>
        <v>93.136530970787902</v>
      </c>
      <c r="G379" s="156">
        <f>RES_hhdet_in_tes!G$83</f>
        <v>72.670929146000915</v>
      </c>
      <c r="H379" s="156">
        <f>RES_hhdet_in_tes!H$83</f>
        <v>61.331105852168619</v>
      </c>
      <c r="I379" s="156">
        <f>RES_hhdet_in_tes!I$83</f>
        <v>189.58693050811971</v>
      </c>
      <c r="J379" s="156">
        <f>RES_hhdet_in_tes!J$83</f>
        <v>112.50952695853766</v>
      </c>
      <c r="K379" s="156">
        <f>RES_hhdet_in_tes!K$83</f>
        <v>149.08052019212252</v>
      </c>
      <c r="L379" s="156">
        <f>RES_hhdet_in_tes!L$83</f>
        <v>333.93537371391091</v>
      </c>
      <c r="M379" s="156">
        <f>RES_hhdet_in_tes!M$83</f>
        <v>79.786859567599521</v>
      </c>
      <c r="N379" s="156">
        <f>RES_hhdet_in_tes!N$83</f>
        <v>160.99169739485563</v>
      </c>
      <c r="O379" s="156">
        <f>RES_hhdet_in_tes!O$83</f>
        <v>216.81126540394578</v>
      </c>
      <c r="P379" s="156">
        <f>RES_hhdet_in_tes!P$83</f>
        <v>113.2692317139814</v>
      </c>
      <c r="Q379" s="156">
        <f>RES_hhdet_in_tes!Q$83</f>
        <v>142.20171686935191</v>
      </c>
    </row>
    <row r="380" spans="1:17" ht="12" customHeight="1" x14ac:dyDescent="0.25">
      <c r="A380" s="23" t="s">
        <v>60</v>
      </c>
      <c r="B380" s="156"/>
      <c r="C380" s="156">
        <f>RES_hhdet_in_tes!C$84</f>
        <v>0.26937096988346809</v>
      </c>
      <c r="D380" s="156">
        <f>RES_hhdet_in_tes!D$84</f>
        <v>0.74859932830109799</v>
      </c>
      <c r="E380" s="156">
        <f>RES_hhdet_in_tes!E$84</f>
        <v>1.14080871890891</v>
      </c>
      <c r="F380" s="156">
        <f>RES_hhdet_in_tes!F$84</f>
        <v>0.99540514407637648</v>
      </c>
      <c r="G380" s="156">
        <f>RES_hhdet_in_tes!G$84</f>
        <v>0.48919236286153273</v>
      </c>
      <c r="H380" s="156">
        <f>RES_hhdet_in_tes!H$84</f>
        <v>0.51748219157759512</v>
      </c>
      <c r="I380" s="156">
        <f>RES_hhdet_in_tes!I$84</f>
        <v>1.6046390673553923</v>
      </c>
      <c r="J380" s="156">
        <f>RES_hhdet_in_tes!J$84</f>
        <v>1.242626771665418</v>
      </c>
      <c r="K380" s="156">
        <f>RES_hhdet_in_tes!K$84</f>
        <v>1.1838177108355228</v>
      </c>
      <c r="L380" s="156">
        <f>RES_hhdet_in_tes!L$84</f>
        <v>4.9823330919458391</v>
      </c>
      <c r="M380" s="156">
        <f>RES_hhdet_in_tes!M$84</f>
        <v>0.57950763099139724</v>
      </c>
      <c r="N380" s="156">
        <f>RES_hhdet_in_tes!N$84</f>
        <v>2.7563070668255181</v>
      </c>
      <c r="O380" s="156">
        <f>RES_hhdet_in_tes!O$84</f>
        <v>4.815920676412853</v>
      </c>
      <c r="P380" s="156">
        <f>RES_hhdet_in_tes!P$84</f>
        <v>1.3220651826085996</v>
      </c>
      <c r="Q380" s="156">
        <f>RES_hhdet_in_tes!Q$84</f>
        <v>2.3533375926545799</v>
      </c>
    </row>
    <row r="381" spans="1:17" ht="12" customHeight="1" x14ac:dyDescent="0.25">
      <c r="A381" s="158" t="s">
        <v>112</v>
      </c>
      <c r="B381" s="157"/>
      <c r="C381" s="157">
        <f>C382</f>
        <v>0.45600372114420706</v>
      </c>
      <c r="D381" s="157">
        <f t="shared" ref="D381:Q381" si="96">D382</f>
        <v>0.62316959889366252</v>
      </c>
      <c r="E381" s="157">
        <f t="shared" si="96"/>
        <v>0.44203622203511167</v>
      </c>
      <c r="F381" s="157">
        <f t="shared" si="96"/>
        <v>0.52706809770346053</v>
      </c>
      <c r="G381" s="157">
        <f t="shared" si="96"/>
        <v>0.51035151497090503</v>
      </c>
      <c r="H381" s="157">
        <f t="shared" si="96"/>
        <v>0.42802928717759964</v>
      </c>
      <c r="I381" s="157">
        <f t="shared" si="96"/>
        <v>0.96107184287162084</v>
      </c>
      <c r="J381" s="157">
        <f t="shared" si="96"/>
        <v>1.5703905114801646</v>
      </c>
      <c r="K381" s="157">
        <f t="shared" si="96"/>
        <v>1.1958610419669844</v>
      </c>
      <c r="L381" s="157">
        <f t="shared" si="96"/>
        <v>2.4425791174600162</v>
      </c>
      <c r="M381" s="157">
        <f t="shared" si="96"/>
        <v>0.88274887510797662</v>
      </c>
      <c r="N381" s="157">
        <f t="shared" si="96"/>
        <v>1.4511075051377385</v>
      </c>
      <c r="O381" s="157">
        <f t="shared" si="96"/>
        <v>3.0660947506685674</v>
      </c>
      <c r="P381" s="157">
        <f t="shared" si="96"/>
        <v>1.6562644234306911</v>
      </c>
      <c r="Q381" s="157">
        <f t="shared" si="96"/>
        <v>3.7587351963159978</v>
      </c>
    </row>
    <row r="382" spans="1:17" ht="12" customHeight="1" x14ac:dyDescent="0.25">
      <c r="A382" s="23" t="s">
        <v>60</v>
      </c>
      <c r="B382" s="156"/>
      <c r="C382" s="156">
        <f>RES_hhdet_in_tes!C$86</f>
        <v>0.45600372114420706</v>
      </c>
      <c r="D382" s="156">
        <f>RES_hhdet_in_tes!D$86</f>
        <v>0.62316959889366252</v>
      </c>
      <c r="E382" s="156">
        <f>RES_hhdet_in_tes!E$86</f>
        <v>0.44203622203511167</v>
      </c>
      <c r="F382" s="156">
        <f>RES_hhdet_in_tes!F$86</f>
        <v>0.52706809770346053</v>
      </c>
      <c r="G382" s="156">
        <f>RES_hhdet_in_tes!G$86</f>
        <v>0.51035151497090503</v>
      </c>
      <c r="H382" s="156">
        <f>RES_hhdet_in_tes!H$86</f>
        <v>0.42802928717759964</v>
      </c>
      <c r="I382" s="156">
        <f>RES_hhdet_in_tes!I$86</f>
        <v>0.96107184287162084</v>
      </c>
      <c r="J382" s="156">
        <f>RES_hhdet_in_tes!J$86</f>
        <v>1.5703905114801646</v>
      </c>
      <c r="K382" s="156">
        <f>RES_hhdet_in_tes!K$86</f>
        <v>1.1958610419669844</v>
      </c>
      <c r="L382" s="156">
        <f>RES_hhdet_in_tes!L$86</f>
        <v>2.4425791174600162</v>
      </c>
      <c r="M382" s="156">
        <f>RES_hhdet_in_tes!M$86</f>
        <v>0.88274887510797662</v>
      </c>
      <c r="N382" s="156">
        <f>RES_hhdet_in_tes!N$86</f>
        <v>1.4511075051377385</v>
      </c>
      <c r="O382" s="156">
        <f>RES_hhdet_in_tes!O$86</f>
        <v>3.0660947506685674</v>
      </c>
      <c r="P382" s="156">
        <f>RES_hhdet_in_tes!P$86</f>
        <v>1.6562644234306911</v>
      </c>
      <c r="Q382" s="156">
        <f>RES_hhdet_in_tes!Q$86</f>
        <v>3.7587351963159978</v>
      </c>
    </row>
    <row r="383" spans="1:17" ht="12" customHeight="1" x14ac:dyDescent="0.25">
      <c r="A383" s="158" t="s">
        <v>63</v>
      </c>
      <c r="B383" s="157"/>
      <c r="C383" s="157">
        <f>RES_hhdet_in_tes!C$87</f>
        <v>5.3910962670482654</v>
      </c>
      <c r="D383" s="157">
        <f>RES_hhdet_in_tes!D$87</f>
        <v>15.582621618752595</v>
      </c>
      <c r="E383" s="157">
        <f>RES_hhdet_in_tes!E$87</f>
        <v>16.380676182012841</v>
      </c>
      <c r="F383" s="157">
        <f>RES_hhdet_in_tes!F$87</f>
        <v>15.819087532531492</v>
      </c>
      <c r="G383" s="157">
        <f>RES_hhdet_in_tes!G$87</f>
        <v>11.798260712564598</v>
      </c>
      <c r="H383" s="157">
        <f>RES_hhdet_in_tes!H$87</f>
        <v>10.238974177089068</v>
      </c>
      <c r="I383" s="157">
        <f>RES_hhdet_in_tes!I$87</f>
        <v>36.756854424483265</v>
      </c>
      <c r="J383" s="157">
        <f>RES_hhdet_in_tes!J$87</f>
        <v>20.49640905254671</v>
      </c>
      <c r="K383" s="157">
        <f>RES_hhdet_in_tes!K$87</f>
        <v>25.935191118940097</v>
      </c>
      <c r="L383" s="157">
        <f>RES_hhdet_in_tes!L$87</f>
        <v>60.988542193420258</v>
      </c>
      <c r="M383" s="157">
        <f>RES_hhdet_in_tes!M$87</f>
        <v>16.396916013434847</v>
      </c>
      <c r="N383" s="157">
        <f>RES_hhdet_in_tes!N$87</f>
        <v>37.907516979600096</v>
      </c>
      <c r="O383" s="157">
        <f>RES_hhdet_in_tes!O$87</f>
        <v>50.090733516430461</v>
      </c>
      <c r="P383" s="157">
        <f>RES_hhdet_in_tes!P$87</f>
        <v>30.560084352697913</v>
      </c>
      <c r="Q383" s="157">
        <f>RES_hhdet_in_tes!Q$87</f>
        <v>37.867374290865541</v>
      </c>
    </row>
    <row r="384" spans="1:17" ht="12" customHeight="1" x14ac:dyDescent="0.25">
      <c r="A384" s="167" t="s">
        <v>156</v>
      </c>
      <c r="B384" s="132"/>
      <c r="C384" s="132">
        <f>RES_hhdet_in_tes!C$88</f>
        <v>4.2848131883096938</v>
      </c>
      <c r="D384" s="132">
        <f>RES_hhdet_in_tes!D$88</f>
        <v>4.3999500278551302</v>
      </c>
      <c r="E384" s="132">
        <f>RES_hhdet_in_tes!E$88</f>
        <v>7.7126852857170558</v>
      </c>
      <c r="F384" s="132">
        <f>RES_hhdet_in_tes!F$88</f>
        <v>4.7430209327796486</v>
      </c>
      <c r="G384" s="132">
        <f>RES_hhdet_in_tes!G$88</f>
        <v>4.2212618934997588</v>
      </c>
      <c r="H384" s="132">
        <f>RES_hhdet_in_tes!H$88</f>
        <v>4.7466249565638625</v>
      </c>
      <c r="I384" s="132">
        <f>RES_hhdet_in_tes!I$88</f>
        <v>9.685235942843855</v>
      </c>
      <c r="J384" s="132">
        <f>RES_hhdet_in_tes!J$88</f>
        <v>3.23218584556232</v>
      </c>
      <c r="K384" s="132">
        <f>RES_hhdet_in_tes!K$88</f>
        <v>8.0745330426598194</v>
      </c>
      <c r="L384" s="132">
        <f>RES_hhdet_in_tes!L$88</f>
        <v>28.89432154197263</v>
      </c>
      <c r="M384" s="132">
        <f>RES_hhdet_in_tes!M$88</f>
        <v>5.0407809965749699</v>
      </c>
      <c r="N384" s="132">
        <f>RES_hhdet_in_tes!N$88</f>
        <v>10.496905679440873</v>
      </c>
      <c r="O384" s="132">
        <f>RES_hhdet_in_tes!O$88</f>
        <v>14.361006846363557</v>
      </c>
      <c r="P384" s="132">
        <f>RES_hhdet_in_tes!P$88</f>
        <v>5.4645037052549625</v>
      </c>
      <c r="Q384" s="132">
        <f>RES_hhdet_in_tes!Q$88</f>
        <v>7.3787897054582201</v>
      </c>
    </row>
    <row r="385" spans="1:17" ht="12" customHeight="1" x14ac:dyDescent="0.25">
      <c r="A385" s="167" t="s">
        <v>155</v>
      </c>
      <c r="B385" s="132"/>
      <c r="C385" s="132">
        <f>SUM(C386:C387)</f>
        <v>0.12394857651249155</v>
      </c>
      <c r="D385" s="132">
        <f t="shared" ref="D385:Q385" si="97">SUM(D386:D387)</f>
        <v>0.11429056405201671</v>
      </c>
      <c r="E385" s="132">
        <f t="shared" si="97"/>
        <v>0.52114048446673666</v>
      </c>
      <c r="F385" s="132">
        <f t="shared" si="97"/>
        <v>0.26616398043815576</v>
      </c>
      <c r="G385" s="132">
        <f t="shared" si="97"/>
        <v>0.31655850978198019</v>
      </c>
      <c r="H385" s="132">
        <f t="shared" si="97"/>
        <v>1.5589181342097083</v>
      </c>
      <c r="I385" s="132">
        <f t="shared" si="97"/>
        <v>2.4313636423961817</v>
      </c>
      <c r="J385" s="132">
        <f t="shared" si="97"/>
        <v>2.0111314884644997</v>
      </c>
      <c r="K385" s="132">
        <f t="shared" si="97"/>
        <v>2.8000339491504973</v>
      </c>
      <c r="L385" s="132">
        <f t="shared" si="97"/>
        <v>4.4156572315320268</v>
      </c>
      <c r="M385" s="132">
        <f t="shared" si="97"/>
        <v>4.1718186339970824</v>
      </c>
      <c r="N385" s="132">
        <f t="shared" si="97"/>
        <v>2.1883813518991277</v>
      </c>
      <c r="O385" s="132">
        <f t="shared" si="97"/>
        <v>2.8442168196570661</v>
      </c>
      <c r="P385" s="132">
        <f t="shared" si="97"/>
        <v>2.9072780080113199</v>
      </c>
      <c r="Q385" s="132">
        <f t="shared" si="97"/>
        <v>2.1296733587681103</v>
      </c>
    </row>
    <row r="386" spans="1:17" ht="12" customHeight="1" x14ac:dyDescent="0.25">
      <c r="A386" s="166" t="s">
        <v>55</v>
      </c>
      <c r="B386" s="165"/>
      <c r="C386" s="165">
        <f>RES_hhdet_in_tes!C$90</f>
        <v>8.0585036179232211E-2</v>
      </c>
      <c r="D386" s="165">
        <f>RES_hhdet_in_tes!D$90</f>
        <v>7.4313760762671349E-2</v>
      </c>
      <c r="E386" s="165">
        <f>RES_hhdet_in_tes!E$90</f>
        <v>0.3404809558839974</v>
      </c>
      <c r="F386" s="165">
        <f>RES_hhdet_in_tes!F$90</f>
        <v>0.17407345965694734</v>
      </c>
      <c r="G386" s="165">
        <f>RES_hhdet_in_tes!G$90</f>
        <v>0.20741919158370592</v>
      </c>
      <c r="H386" s="165">
        <f>RES_hhdet_in_tes!H$90</f>
        <v>1.0261506521943788</v>
      </c>
      <c r="I386" s="165">
        <f>RES_hhdet_in_tes!I$90</f>
        <v>1.6097507869673215</v>
      </c>
      <c r="J386" s="165">
        <f>RES_hhdet_in_tes!J$90</f>
        <v>1.3304920531512976</v>
      </c>
      <c r="K386" s="165">
        <f>RES_hhdet_in_tes!K$90</f>
        <v>1.8522335150827742</v>
      </c>
      <c r="L386" s="165">
        <f>RES_hhdet_in_tes!L$90</f>
        <v>2.9191606169154745</v>
      </c>
      <c r="M386" s="165">
        <f>RES_hhdet_in_tes!M$90</f>
        <v>2.760903948978632</v>
      </c>
      <c r="N386" s="165">
        <f>RES_hhdet_in_tes!N$90</f>
        <v>1.4913262040578918</v>
      </c>
      <c r="O386" s="165">
        <f>RES_hhdet_in_tes!O$90</f>
        <v>1.8819097484452256</v>
      </c>
      <c r="P386" s="165">
        <f>RES_hhdet_in_tes!P$90</f>
        <v>1.9225097009511214</v>
      </c>
      <c r="Q386" s="165">
        <f>RES_hhdet_in_tes!Q$90</f>
        <v>1.4070677430084968</v>
      </c>
    </row>
    <row r="387" spans="1:17" ht="12" customHeight="1" x14ac:dyDescent="0.25">
      <c r="A387" s="147" t="s">
        <v>59</v>
      </c>
      <c r="B387" s="164"/>
      <c r="C387" s="164">
        <f>RES_hhdet_in_tes!C$91</f>
        <v>4.3363540333259336E-2</v>
      </c>
      <c r="D387" s="164">
        <f>RES_hhdet_in_tes!D$91</f>
        <v>3.9976803289345351E-2</v>
      </c>
      <c r="E387" s="164">
        <f>RES_hhdet_in_tes!E$91</f>
        <v>0.1806595285827392</v>
      </c>
      <c r="F387" s="164">
        <f>RES_hhdet_in_tes!F$91</f>
        <v>9.2090520781208426E-2</v>
      </c>
      <c r="G387" s="164">
        <f>RES_hhdet_in_tes!G$91</f>
        <v>0.1091393181982743</v>
      </c>
      <c r="H387" s="164">
        <f>RES_hhdet_in_tes!H$91</f>
        <v>0.53276748201532942</v>
      </c>
      <c r="I387" s="164">
        <f>RES_hhdet_in_tes!I$91</f>
        <v>0.82161285542885998</v>
      </c>
      <c r="J387" s="164">
        <f>RES_hhdet_in_tes!J$91</f>
        <v>0.68063943531320226</v>
      </c>
      <c r="K387" s="164">
        <f>RES_hhdet_in_tes!K$91</f>
        <v>0.94780043406772319</v>
      </c>
      <c r="L387" s="164">
        <f>RES_hhdet_in_tes!L$91</f>
        <v>1.4964966146165519</v>
      </c>
      <c r="M387" s="164">
        <f>RES_hhdet_in_tes!M$91</f>
        <v>1.4109146850184509</v>
      </c>
      <c r="N387" s="164">
        <f>RES_hhdet_in_tes!N$91</f>
        <v>0.69705514784123601</v>
      </c>
      <c r="O387" s="164">
        <f>RES_hhdet_in_tes!O$91</f>
        <v>0.96230707121184023</v>
      </c>
      <c r="P387" s="164">
        <f>RES_hhdet_in_tes!P$91</f>
        <v>0.98476830706019836</v>
      </c>
      <c r="Q387" s="164">
        <f>RES_hhdet_in_tes!Q$91</f>
        <v>0.72260561575961346</v>
      </c>
    </row>
    <row r="388" spans="1:17" ht="12" customHeight="1" x14ac:dyDescent="0.25">
      <c r="A388" s="163" t="s">
        <v>144</v>
      </c>
      <c r="B388" s="162"/>
      <c r="C388" s="162">
        <f>RES_hhdet_in_tes!C$92</f>
        <v>0</v>
      </c>
      <c r="D388" s="162">
        <f>RES_hhdet_in_tes!D$92</f>
        <v>0</v>
      </c>
      <c r="E388" s="162">
        <f>RES_hhdet_in_tes!E$92</f>
        <v>0</v>
      </c>
      <c r="F388" s="162">
        <f>RES_hhdet_in_tes!F$92</f>
        <v>0</v>
      </c>
      <c r="G388" s="162">
        <f>RES_hhdet_in_tes!G$92</f>
        <v>0</v>
      </c>
      <c r="H388" s="162">
        <f>RES_hhdet_in_tes!H$92</f>
        <v>0</v>
      </c>
      <c r="I388" s="162">
        <f>RES_hhdet_in_tes!I$92</f>
        <v>0</v>
      </c>
      <c r="J388" s="162">
        <f>RES_hhdet_in_tes!J$92</f>
        <v>0</v>
      </c>
      <c r="K388" s="162">
        <f>RES_hhdet_in_tes!K$92</f>
        <v>0</v>
      </c>
      <c r="L388" s="162">
        <f>RES_hhdet_in_tes!L$92</f>
        <v>0</v>
      </c>
      <c r="M388" s="162">
        <f>RES_hhdet_in_tes!M$92</f>
        <v>0</v>
      </c>
      <c r="N388" s="162">
        <f>RES_hhdet_in_tes!N$92</f>
        <v>0</v>
      </c>
      <c r="O388" s="162">
        <f>RES_hhdet_in_tes!O$92</f>
        <v>0</v>
      </c>
      <c r="P388" s="162">
        <f>RES_hhdet_in_tes!P$92</f>
        <v>0</v>
      </c>
      <c r="Q388" s="162">
        <f>RES_hhdet_in_tes!Q$92</f>
        <v>0</v>
      </c>
    </row>
    <row r="389" spans="1:17" ht="12" customHeight="1" x14ac:dyDescent="0.25">
      <c r="A389" s="161" t="s">
        <v>143</v>
      </c>
      <c r="B389" s="160"/>
      <c r="C389" s="160">
        <f>SUM(C390:C391)</f>
        <v>0</v>
      </c>
      <c r="D389" s="160">
        <f t="shared" ref="D389:Q389" si="98">SUM(D390:D391)</f>
        <v>0</v>
      </c>
      <c r="E389" s="160">
        <f t="shared" si="98"/>
        <v>0</v>
      </c>
      <c r="F389" s="160">
        <f t="shared" si="98"/>
        <v>0</v>
      </c>
      <c r="G389" s="160">
        <f t="shared" si="98"/>
        <v>0</v>
      </c>
      <c r="H389" s="160">
        <f t="shared" si="98"/>
        <v>0</v>
      </c>
      <c r="I389" s="160">
        <f t="shared" si="98"/>
        <v>0</v>
      </c>
      <c r="J389" s="160">
        <f t="shared" si="98"/>
        <v>0</v>
      </c>
      <c r="K389" s="160">
        <f t="shared" si="98"/>
        <v>0</v>
      </c>
      <c r="L389" s="160">
        <f t="shared" si="98"/>
        <v>0</v>
      </c>
      <c r="M389" s="160">
        <f t="shared" si="98"/>
        <v>0</v>
      </c>
      <c r="N389" s="160">
        <f t="shared" si="98"/>
        <v>0</v>
      </c>
      <c r="O389" s="160">
        <f t="shared" si="98"/>
        <v>0</v>
      </c>
      <c r="P389" s="160">
        <f t="shared" si="98"/>
        <v>0</v>
      </c>
      <c r="Q389" s="160">
        <f t="shared" si="98"/>
        <v>0</v>
      </c>
    </row>
    <row r="390" spans="1:17" ht="12" customHeight="1" x14ac:dyDescent="0.25">
      <c r="A390" s="148" t="s">
        <v>57</v>
      </c>
      <c r="B390" s="156"/>
      <c r="C390" s="156">
        <f>RES_hhdet_in_tes!C$94</f>
        <v>0</v>
      </c>
      <c r="D390" s="156">
        <f>RES_hhdet_in_tes!D$94</f>
        <v>0</v>
      </c>
      <c r="E390" s="156">
        <f>RES_hhdet_in_tes!E$94</f>
        <v>0</v>
      </c>
      <c r="F390" s="156">
        <f>RES_hhdet_in_tes!F$94</f>
        <v>0</v>
      </c>
      <c r="G390" s="156">
        <f>RES_hhdet_in_tes!G$94</f>
        <v>0</v>
      </c>
      <c r="H390" s="156">
        <f>RES_hhdet_in_tes!H$94</f>
        <v>0</v>
      </c>
      <c r="I390" s="156">
        <f>RES_hhdet_in_tes!I$94</f>
        <v>0</v>
      </c>
      <c r="J390" s="156">
        <f>RES_hhdet_in_tes!J$94</f>
        <v>0</v>
      </c>
      <c r="K390" s="156">
        <f>RES_hhdet_in_tes!K$94</f>
        <v>0</v>
      </c>
      <c r="L390" s="156">
        <f>RES_hhdet_in_tes!L$94</f>
        <v>0</v>
      </c>
      <c r="M390" s="156">
        <f>RES_hhdet_in_tes!M$94</f>
        <v>0</v>
      </c>
      <c r="N390" s="156">
        <f>RES_hhdet_in_tes!N$94</f>
        <v>0</v>
      </c>
      <c r="O390" s="156">
        <f>RES_hhdet_in_tes!O$94</f>
        <v>0</v>
      </c>
      <c r="P390" s="156">
        <f>RES_hhdet_in_tes!P$94</f>
        <v>0</v>
      </c>
      <c r="Q390" s="156">
        <f>RES_hhdet_in_tes!Q$94</f>
        <v>0</v>
      </c>
    </row>
    <row r="391" spans="1:17" ht="12" customHeight="1" x14ac:dyDescent="0.25">
      <c r="A391" s="148" t="s">
        <v>59</v>
      </c>
      <c r="B391" s="156"/>
      <c r="C391" s="156">
        <f>RES_hhdet_in_tes!C$95</f>
        <v>0</v>
      </c>
      <c r="D391" s="156">
        <f>RES_hhdet_in_tes!D$95</f>
        <v>0</v>
      </c>
      <c r="E391" s="156">
        <f>RES_hhdet_in_tes!E$95</f>
        <v>0</v>
      </c>
      <c r="F391" s="156">
        <f>RES_hhdet_in_tes!F$95</f>
        <v>0</v>
      </c>
      <c r="G391" s="156">
        <f>RES_hhdet_in_tes!G$95</f>
        <v>0</v>
      </c>
      <c r="H391" s="156">
        <f>RES_hhdet_in_tes!H$95</f>
        <v>0</v>
      </c>
      <c r="I391" s="156">
        <f>RES_hhdet_in_tes!I$95</f>
        <v>0</v>
      </c>
      <c r="J391" s="156">
        <f>RES_hhdet_in_tes!J$95</f>
        <v>0</v>
      </c>
      <c r="K391" s="156">
        <f>RES_hhdet_in_tes!K$95</f>
        <v>0</v>
      </c>
      <c r="L391" s="156">
        <f>RES_hhdet_in_tes!L$95</f>
        <v>0</v>
      </c>
      <c r="M391" s="156">
        <f>RES_hhdet_in_tes!M$95</f>
        <v>0</v>
      </c>
      <c r="N391" s="156">
        <f>RES_hhdet_in_tes!N$95</f>
        <v>0</v>
      </c>
      <c r="O391" s="156">
        <f>RES_hhdet_in_tes!O$95</f>
        <v>0</v>
      </c>
      <c r="P391" s="156">
        <f>RES_hhdet_in_tes!P$95</f>
        <v>0</v>
      </c>
      <c r="Q391" s="156">
        <f>RES_hhdet_in_tes!Q$95</f>
        <v>0</v>
      </c>
    </row>
    <row r="392" spans="1:17" ht="12" customHeight="1" x14ac:dyDescent="0.25">
      <c r="A392" s="163" t="s">
        <v>142</v>
      </c>
      <c r="B392" s="162"/>
      <c r="C392" s="162">
        <f>RES_hhdet_in_tes!C$96</f>
        <v>0.96547747725639632</v>
      </c>
      <c r="D392" s="162">
        <f>RES_hhdet_in_tes!D$96</f>
        <v>10.880109234557203</v>
      </c>
      <c r="E392" s="162">
        <f>RES_hhdet_in_tes!E$96</f>
        <v>8.0055598672567516</v>
      </c>
      <c r="F392" s="162">
        <f>RES_hhdet_in_tes!F$96</f>
        <v>10.618250340465407</v>
      </c>
      <c r="G392" s="162">
        <f>RES_hhdet_in_tes!G$96</f>
        <v>6.9538092511102141</v>
      </c>
      <c r="H392" s="162">
        <f>RES_hhdet_in_tes!H$96</f>
        <v>2.8584248526360989</v>
      </c>
      <c r="I392" s="162">
        <f>RES_hhdet_in_tes!I$96</f>
        <v>21.886022778831901</v>
      </c>
      <c r="J392" s="162">
        <f>RES_hhdet_in_tes!J$96</f>
        <v>12.684671872300072</v>
      </c>
      <c r="K392" s="162">
        <f>RES_hhdet_in_tes!K$96</f>
        <v>12.69020198634917</v>
      </c>
      <c r="L392" s="162">
        <f>RES_hhdet_in_tes!L$96</f>
        <v>22.778007205573481</v>
      </c>
      <c r="M392" s="162">
        <f>RES_hhdet_in_tes!M$96</f>
        <v>3.9453065113419372</v>
      </c>
      <c r="N392" s="162">
        <f>RES_hhdet_in_tes!N$96</f>
        <v>21.002932782449285</v>
      </c>
      <c r="O392" s="162">
        <f>RES_hhdet_in_tes!O$96</f>
        <v>28.877560211310293</v>
      </c>
      <c r="P392" s="162">
        <f>RES_hhdet_in_tes!P$96</f>
        <v>17.813839290437997</v>
      </c>
      <c r="Q392" s="162">
        <f>RES_hhdet_in_tes!Q$96</f>
        <v>25.121060968722322</v>
      </c>
    </row>
    <row r="393" spans="1:17" ht="12" customHeight="1" x14ac:dyDescent="0.25">
      <c r="A393" s="161" t="s">
        <v>141</v>
      </c>
      <c r="B393" s="160"/>
      <c r="C393" s="160">
        <f>SUM(C394:C395)</f>
        <v>1.685702496968397E-2</v>
      </c>
      <c r="D393" s="160">
        <f t="shared" ref="D393:Q393" si="99">SUM(D394:D395)</f>
        <v>0.18827179228824578</v>
      </c>
      <c r="E393" s="160">
        <f t="shared" si="99"/>
        <v>0.14129054457230142</v>
      </c>
      <c r="F393" s="160">
        <f t="shared" si="99"/>
        <v>0.19165227884828076</v>
      </c>
      <c r="G393" s="160">
        <f t="shared" si="99"/>
        <v>0.30663105817264547</v>
      </c>
      <c r="H393" s="160">
        <f t="shared" si="99"/>
        <v>1.075006233679398</v>
      </c>
      <c r="I393" s="160">
        <f t="shared" si="99"/>
        <v>2.7542320604113253</v>
      </c>
      <c r="J393" s="160">
        <f t="shared" si="99"/>
        <v>2.5684198462198187</v>
      </c>
      <c r="K393" s="160">
        <f t="shared" si="99"/>
        <v>2.3704221407806125</v>
      </c>
      <c r="L393" s="160">
        <f t="shared" si="99"/>
        <v>4.9005562143421217</v>
      </c>
      <c r="M393" s="160">
        <f t="shared" si="99"/>
        <v>3.2390098715208584</v>
      </c>
      <c r="N393" s="160">
        <f t="shared" si="99"/>
        <v>4.2192971658108078</v>
      </c>
      <c r="O393" s="160">
        <f t="shared" si="99"/>
        <v>4.007949639099551</v>
      </c>
      <c r="P393" s="160">
        <f t="shared" si="99"/>
        <v>4.3744633489936344</v>
      </c>
      <c r="Q393" s="160">
        <f t="shared" si="99"/>
        <v>3.2378502579168869</v>
      </c>
    </row>
    <row r="394" spans="1:17" ht="12" customHeight="1" x14ac:dyDescent="0.25">
      <c r="A394" s="148" t="s">
        <v>60</v>
      </c>
      <c r="B394" s="156"/>
      <c r="C394" s="156">
        <f>RES_hhdet_in_tes!C$98</f>
        <v>1.1355302864751277E-2</v>
      </c>
      <c r="D394" s="156">
        <f>RES_hhdet_in_tes!D$98</f>
        <v>0.12744869583814616</v>
      </c>
      <c r="E394" s="156">
        <f>RES_hhdet_in_tes!E$98</f>
        <v>9.6557365077431456E-2</v>
      </c>
      <c r="F394" s="156">
        <f>RES_hhdet_in_tes!F$98</f>
        <v>0.13146131999349189</v>
      </c>
      <c r="G394" s="156">
        <f>RES_hhdet_in_tes!G$98</f>
        <v>0.20581189010770606</v>
      </c>
      <c r="H394" s="156">
        <f>RES_hhdet_in_tes!H$98</f>
        <v>0.72811307403703174</v>
      </c>
      <c r="I394" s="156">
        <f>RES_hhdet_in_tes!I$98</f>
        <v>1.8771484817364437</v>
      </c>
      <c r="J394" s="156">
        <f>RES_hhdet_in_tes!J$98</f>
        <v>1.7549894741532432</v>
      </c>
      <c r="K394" s="156">
        <f>RES_hhdet_in_tes!K$98</f>
        <v>1.5804538848345331</v>
      </c>
      <c r="L394" s="156">
        <f>RES_hhdet_in_tes!L$98</f>
        <v>3.4761125133360347</v>
      </c>
      <c r="M394" s="156">
        <f>RES_hhdet_in_tes!M$98</f>
        <v>2.1972693999004971</v>
      </c>
      <c r="N394" s="156">
        <f>RES_hhdet_in_tes!N$98</f>
        <v>3.0780873123502737</v>
      </c>
      <c r="O394" s="156">
        <f>RES_hhdet_in_tes!O$98</f>
        <v>2.9046176674919817</v>
      </c>
      <c r="P394" s="156">
        <f>RES_hhdet_in_tes!P$98</f>
        <v>3.0229856933060471</v>
      </c>
      <c r="Q394" s="156">
        <f>RES_hhdet_in_tes!Q$98</f>
        <v>2.2848799796584367</v>
      </c>
    </row>
    <row r="395" spans="1:17" ht="12" customHeight="1" x14ac:dyDescent="0.25">
      <c r="A395" s="148" t="s">
        <v>59</v>
      </c>
      <c r="B395" s="156"/>
      <c r="C395" s="156">
        <f>RES_hhdet_in_tes!C$99</f>
        <v>5.5017221049326916E-3</v>
      </c>
      <c r="D395" s="156">
        <f>RES_hhdet_in_tes!D$99</f>
        <v>6.082309645009961E-2</v>
      </c>
      <c r="E395" s="156">
        <f>RES_hhdet_in_tes!E$99</f>
        <v>4.4733179494869962E-2</v>
      </c>
      <c r="F395" s="156">
        <f>RES_hhdet_in_tes!F$99</f>
        <v>6.019095885478886E-2</v>
      </c>
      <c r="G395" s="156">
        <f>RES_hhdet_in_tes!G$99</f>
        <v>0.10081916806493939</v>
      </c>
      <c r="H395" s="156">
        <f>RES_hhdet_in_tes!H$99</f>
        <v>0.34689315964236622</v>
      </c>
      <c r="I395" s="156">
        <f>RES_hhdet_in_tes!I$99</f>
        <v>0.87708357867488174</v>
      </c>
      <c r="J395" s="156">
        <f>RES_hhdet_in_tes!J$99</f>
        <v>0.81343037206657554</v>
      </c>
      <c r="K395" s="156">
        <f>RES_hhdet_in_tes!K$99</f>
        <v>0.78996825594607922</v>
      </c>
      <c r="L395" s="156">
        <f>RES_hhdet_in_tes!L$99</f>
        <v>1.4244437010060869</v>
      </c>
      <c r="M395" s="156">
        <f>RES_hhdet_in_tes!M$99</f>
        <v>1.0417404716203611</v>
      </c>
      <c r="N395" s="156">
        <f>RES_hhdet_in_tes!N$99</f>
        <v>1.1412098534605337</v>
      </c>
      <c r="O395" s="156">
        <f>RES_hhdet_in_tes!O$99</f>
        <v>1.1033319716075696</v>
      </c>
      <c r="P395" s="156">
        <f>RES_hhdet_in_tes!P$99</f>
        <v>1.3514776556875874</v>
      </c>
      <c r="Q395" s="156">
        <f>RES_hhdet_in_tes!Q$99</f>
        <v>0.95297027825845015</v>
      </c>
    </row>
    <row r="396" spans="1:17" ht="12" customHeight="1" x14ac:dyDescent="0.25">
      <c r="A396" s="158" t="s">
        <v>62</v>
      </c>
      <c r="B396" s="157"/>
      <c r="C396" s="157">
        <f>SUM(C397:C399)</f>
        <v>3.0654031489858542</v>
      </c>
      <c r="D396" s="157">
        <f t="shared" ref="D396:Q396" si="100">SUM(D397:D399)</f>
        <v>8.4979261312906917</v>
      </c>
      <c r="E396" s="157">
        <f t="shared" si="100"/>
        <v>9.5151431819697923</v>
      </c>
      <c r="F396" s="157">
        <f t="shared" si="100"/>
        <v>8.6857898900267827</v>
      </c>
      <c r="G396" s="157">
        <f t="shared" si="100"/>
        <v>6.5543465899624245</v>
      </c>
      <c r="H396" s="157">
        <f t="shared" si="100"/>
        <v>5.9998936667540832</v>
      </c>
      <c r="I396" s="157">
        <f t="shared" si="100"/>
        <v>20.567609658343645</v>
      </c>
      <c r="J396" s="157">
        <f t="shared" si="100"/>
        <v>11.977306242734654</v>
      </c>
      <c r="K396" s="157">
        <f t="shared" si="100"/>
        <v>15.597188696910765</v>
      </c>
      <c r="L396" s="157">
        <f t="shared" si="100"/>
        <v>37.348227473198854</v>
      </c>
      <c r="M396" s="157">
        <f t="shared" si="100"/>
        <v>10.094534416884677</v>
      </c>
      <c r="N396" s="157">
        <f t="shared" si="100"/>
        <v>21.601428167280666</v>
      </c>
      <c r="O396" s="157">
        <f t="shared" si="100"/>
        <v>29.892077836172948</v>
      </c>
      <c r="P396" s="157">
        <f t="shared" si="100"/>
        <v>17.194585383503238</v>
      </c>
      <c r="Q396" s="157">
        <f t="shared" si="100"/>
        <v>21.568968524827557</v>
      </c>
    </row>
    <row r="397" spans="1:17" ht="12" customHeight="1" x14ac:dyDescent="0.25">
      <c r="A397" s="23" t="s">
        <v>55</v>
      </c>
      <c r="B397" s="156"/>
      <c r="C397" s="156">
        <f>RES_hhdet_in_tes!C$101</f>
        <v>0</v>
      </c>
      <c r="D397" s="156">
        <f>RES_hhdet_in_tes!D$101</f>
        <v>0</v>
      </c>
      <c r="E397" s="156">
        <f>RES_hhdet_in_tes!E$101</f>
        <v>0</v>
      </c>
      <c r="F397" s="156">
        <f>RES_hhdet_in_tes!F$101</f>
        <v>0</v>
      </c>
      <c r="G397" s="156">
        <f>RES_hhdet_in_tes!G$101</f>
        <v>0</v>
      </c>
      <c r="H397" s="156">
        <f>RES_hhdet_in_tes!H$101</f>
        <v>0</v>
      </c>
      <c r="I397" s="156">
        <f>RES_hhdet_in_tes!I$101</f>
        <v>0</v>
      </c>
      <c r="J397" s="156">
        <f>RES_hhdet_in_tes!J$101</f>
        <v>0</v>
      </c>
      <c r="K397" s="156">
        <f>RES_hhdet_in_tes!K$101</f>
        <v>0</v>
      </c>
      <c r="L397" s="156">
        <f>RES_hhdet_in_tes!L$101</f>
        <v>0</v>
      </c>
      <c r="M397" s="156">
        <f>RES_hhdet_in_tes!M$101</f>
        <v>0</v>
      </c>
      <c r="N397" s="156">
        <f>RES_hhdet_in_tes!N$101</f>
        <v>0</v>
      </c>
      <c r="O397" s="156">
        <f>RES_hhdet_in_tes!O$101</f>
        <v>0</v>
      </c>
      <c r="P397" s="156">
        <f>RES_hhdet_in_tes!P$101</f>
        <v>0</v>
      </c>
      <c r="Q397" s="156">
        <f>RES_hhdet_in_tes!Q$101</f>
        <v>0</v>
      </c>
    </row>
    <row r="398" spans="1:17" ht="12" customHeight="1" x14ac:dyDescent="0.25">
      <c r="A398" s="23" t="s">
        <v>57</v>
      </c>
      <c r="B398" s="156"/>
      <c r="C398" s="156">
        <f>RES_hhdet_in_tes!C$102</f>
        <v>0</v>
      </c>
      <c r="D398" s="156">
        <f>RES_hhdet_in_tes!D$102</f>
        <v>0</v>
      </c>
      <c r="E398" s="156">
        <f>RES_hhdet_in_tes!E$102</f>
        <v>0</v>
      </c>
      <c r="F398" s="156">
        <f>RES_hhdet_in_tes!F$102</f>
        <v>0</v>
      </c>
      <c r="G398" s="156">
        <f>RES_hhdet_in_tes!G$102</f>
        <v>0</v>
      </c>
      <c r="H398" s="156">
        <f>RES_hhdet_in_tes!H$102</f>
        <v>0</v>
      </c>
      <c r="I398" s="156">
        <f>RES_hhdet_in_tes!I$102</f>
        <v>0</v>
      </c>
      <c r="J398" s="156">
        <f>RES_hhdet_in_tes!J$102</f>
        <v>0</v>
      </c>
      <c r="K398" s="156">
        <f>RES_hhdet_in_tes!K$102</f>
        <v>0</v>
      </c>
      <c r="L398" s="156">
        <f>RES_hhdet_in_tes!L$102</f>
        <v>0</v>
      </c>
      <c r="M398" s="156">
        <f>RES_hhdet_in_tes!M$102</f>
        <v>0</v>
      </c>
      <c r="N398" s="156">
        <f>RES_hhdet_in_tes!N$102</f>
        <v>0</v>
      </c>
      <c r="O398" s="156">
        <f>RES_hhdet_in_tes!O$102</f>
        <v>0</v>
      </c>
      <c r="P398" s="156">
        <f>RES_hhdet_in_tes!P$102</f>
        <v>0</v>
      </c>
      <c r="Q398" s="156">
        <f>RES_hhdet_in_tes!Q$102</f>
        <v>0</v>
      </c>
    </row>
    <row r="399" spans="1:17" ht="12" customHeight="1" x14ac:dyDescent="0.25">
      <c r="A399" s="29" t="s">
        <v>140</v>
      </c>
      <c r="B399" s="57"/>
      <c r="C399" s="57">
        <f>RES_hhdet_in_tes!C$103</f>
        <v>3.0654031489858542</v>
      </c>
      <c r="D399" s="57">
        <f>RES_hhdet_in_tes!D$103</f>
        <v>8.4979261312906917</v>
      </c>
      <c r="E399" s="57">
        <f>RES_hhdet_in_tes!E$103</f>
        <v>9.5151431819697923</v>
      </c>
      <c r="F399" s="57">
        <f>RES_hhdet_in_tes!F$103</f>
        <v>8.6857898900267827</v>
      </c>
      <c r="G399" s="57">
        <f>RES_hhdet_in_tes!G$103</f>
        <v>6.5543465899624245</v>
      </c>
      <c r="H399" s="57">
        <f>RES_hhdet_in_tes!H$103</f>
        <v>5.9998936667540832</v>
      </c>
      <c r="I399" s="57">
        <f>RES_hhdet_in_tes!I$103</f>
        <v>20.567609658343645</v>
      </c>
      <c r="J399" s="57">
        <f>RES_hhdet_in_tes!J$103</f>
        <v>11.977306242734654</v>
      </c>
      <c r="K399" s="57">
        <f>RES_hhdet_in_tes!K$103</f>
        <v>15.597188696910765</v>
      </c>
      <c r="L399" s="57">
        <f>RES_hhdet_in_tes!L$103</f>
        <v>37.348227473198854</v>
      </c>
      <c r="M399" s="57">
        <f>RES_hhdet_in_tes!M$103</f>
        <v>10.094534416884677</v>
      </c>
      <c r="N399" s="57">
        <f>RES_hhdet_in_tes!N$103</f>
        <v>21.601428167280666</v>
      </c>
      <c r="O399" s="57">
        <f>RES_hhdet_in_tes!O$103</f>
        <v>29.892077836172948</v>
      </c>
      <c r="P399" s="57">
        <f>RES_hhdet_in_tes!P$103</f>
        <v>17.194585383503238</v>
      </c>
      <c r="Q399" s="57">
        <f>RES_hhdet_in_tes!Q$103</f>
        <v>21.568968524827557</v>
      </c>
    </row>
    <row r="401" spans="1:17" ht="12" customHeight="1" x14ac:dyDescent="0.25">
      <c r="A401" s="152" t="s">
        <v>191</v>
      </c>
      <c r="B401" s="175"/>
      <c r="C401" s="175">
        <f t="shared" ref="C401:Q416" si="101">IF(C377=0,"",C377/C353)</f>
        <v>0.58212212749792414</v>
      </c>
      <c r="D401" s="175">
        <f t="shared" si="101"/>
        <v>0.59934661269045331</v>
      </c>
      <c r="E401" s="175">
        <f t="shared" si="101"/>
        <v>0.59508866980713726</v>
      </c>
      <c r="F401" s="175">
        <f t="shared" si="101"/>
        <v>0.60171601202938418</v>
      </c>
      <c r="G401" s="175">
        <f t="shared" si="101"/>
        <v>0.6021641256903465</v>
      </c>
      <c r="H401" s="175">
        <f t="shared" si="101"/>
        <v>0.60069148990819432</v>
      </c>
      <c r="I401" s="175">
        <f t="shared" si="101"/>
        <v>0.61250861310624716</v>
      </c>
      <c r="J401" s="175">
        <f t="shared" si="101"/>
        <v>0.61945487778480157</v>
      </c>
      <c r="K401" s="175">
        <f t="shared" si="101"/>
        <v>0.61705429072653217</v>
      </c>
      <c r="L401" s="175">
        <f t="shared" si="101"/>
        <v>0.62113060424159938</v>
      </c>
      <c r="M401" s="175">
        <f t="shared" si="101"/>
        <v>0.62287013626822074</v>
      </c>
      <c r="N401" s="175">
        <f t="shared" si="101"/>
        <v>0.6390283308901672</v>
      </c>
      <c r="O401" s="175">
        <f t="shared" si="101"/>
        <v>0.64464761089052636</v>
      </c>
      <c r="P401" s="175">
        <f t="shared" si="101"/>
        <v>0.64983346203599401</v>
      </c>
      <c r="Q401" s="175">
        <f t="shared" si="101"/>
        <v>0.65650186961329771</v>
      </c>
    </row>
    <row r="402" spans="1:17" ht="12" customHeight="1" x14ac:dyDescent="0.25">
      <c r="A402" s="158" t="s">
        <v>65</v>
      </c>
      <c r="B402" s="169"/>
      <c r="C402" s="169">
        <f t="shared" si="101"/>
        <v>0.56916810360190884</v>
      </c>
      <c r="D402" s="169">
        <f t="shared" si="101"/>
        <v>0.57232406086917975</v>
      </c>
      <c r="E402" s="169">
        <f t="shared" si="101"/>
        <v>0.57556720497032288</v>
      </c>
      <c r="F402" s="169">
        <f t="shared" si="101"/>
        <v>0.57669565197770267</v>
      </c>
      <c r="G402" s="169">
        <f t="shared" si="101"/>
        <v>0.5785586231878177</v>
      </c>
      <c r="H402" s="169">
        <f t="shared" si="101"/>
        <v>0.57950281432265638</v>
      </c>
      <c r="I402" s="169">
        <f t="shared" si="101"/>
        <v>0.58255010004398367</v>
      </c>
      <c r="J402" s="169">
        <f t="shared" si="101"/>
        <v>0.58341825270599479</v>
      </c>
      <c r="K402" s="169">
        <f t="shared" si="101"/>
        <v>0.58923148315106166</v>
      </c>
      <c r="L402" s="169">
        <f t="shared" si="101"/>
        <v>0.59852796598199576</v>
      </c>
      <c r="M402" s="169">
        <f t="shared" si="101"/>
        <v>0.59165742995833392</v>
      </c>
      <c r="N402" s="169">
        <f t="shared" si="101"/>
        <v>0.6056205473476729</v>
      </c>
      <c r="O402" s="169">
        <f t="shared" si="101"/>
        <v>0.60993484972839107</v>
      </c>
      <c r="P402" s="169">
        <f t="shared" si="101"/>
        <v>0.60633384610335694</v>
      </c>
      <c r="Q402" s="169">
        <f t="shared" si="101"/>
        <v>0.60948094454586044</v>
      </c>
    </row>
    <row r="403" spans="1:17" ht="12" customHeight="1" x14ac:dyDescent="0.25">
      <c r="A403" s="23" t="s">
        <v>157</v>
      </c>
      <c r="B403" s="73"/>
      <c r="C403" s="73">
        <f t="shared" si="101"/>
        <v>0.56687089133847934</v>
      </c>
      <c r="D403" s="73">
        <f t="shared" si="101"/>
        <v>0.56984225156294244</v>
      </c>
      <c r="E403" s="73">
        <f t="shared" si="101"/>
        <v>0.57232043319749881</v>
      </c>
      <c r="F403" s="73">
        <f t="shared" si="101"/>
        <v>0.57373841190154051</v>
      </c>
      <c r="G403" s="73">
        <f t="shared" si="101"/>
        <v>0.57670188416676449</v>
      </c>
      <c r="H403" s="73">
        <f t="shared" si="101"/>
        <v>0.57719486301291978</v>
      </c>
      <c r="I403" s="73">
        <f t="shared" si="101"/>
        <v>0.58027243915404936</v>
      </c>
      <c r="J403" s="73">
        <f t="shared" si="101"/>
        <v>0.58048759678732709</v>
      </c>
      <c r="K403" s="73">
        <f t="shared" si="101"/>
        <v>0.5871376166626443</v>
      </c>
      <c r="L403" s="73">
        <f t="shared" si="101"/>
        <v>0.59465641317666473</v>
      </c>
      <c r="M403" s="73">
        <f t="shared" si="101"/>
        <v>0.58980499208577875</v>
      </c>
      <c r="N403" s="73">
        <f t="shared" si="101"/>
        <v>0.60127168397644271</v>
      </c>
      <c r="O403" s="73">
        <f t="shared" si="101"/>
        <v>0.60437049213188521</v>
      </c>
      <c r="P403" s="73">
        <f t="shared" si="101"/>
        <v>0.60343490858687954</v>
      </c>
      <c r="Q403" s="73">
        <f t="shared" si="101"/>
        <v>0.60542189529707136</v>
      </c>
    </row>
    <row r="404" spans="1:17" ht="12" customHeight="1" x14ac:dyDescent="0.25">
      <c r="A404" s="23" t="s">
        <v>60</v>
      </c>
      <c r="B404" s="73"/>
      <c r="C404" s="73">
        <f t="shared" si="101"/>
        <v>1.1327558649559575</v>
      </c>
      <c r="D404" s="73">
        <f t="shared" si="101"/>
        <v>1.1279254185086598</v>
      </c>
      <c r="E404" s="73">
        <f t="shared" si="101"/>
        <v>1.1217545394084258</v>
      </c>
      <c r="F404" s="73">
        <f t="shared" si="101"/>
        <v>1.11389884851018</v>
      </c>
      <c r="G404" s="73">
        <f t="shared" si="101"/>
        <v>1.1089407526551684</v>
      </c>
      <c r="H404" s="73">
        <f t="shared" si="101"/>
        <v>1.1015135064120378</v>
      </c>
      <c r="I404" s="73">
        <f t="shared" si="101"/>
        <v>1.0863496675782212</v>
      </c>
      <c r="J404" s="73">
        <f t="shared" si="101"/>
        <v>1.0746522844294439</v>
      </c>
      <c r="K404" s="73">
        <f t="shared" si="101"/>
        <v>1.0695839480701603</v>
      </c>
      <c r="L404" s="73">
        <f t="shared" si="101"/>
        <v>1.0619048256660015</v>
      </c>
      <c r="M404" s="73">
        <f t="shared" si="101"/>
        <v>1.0424242215231316</v>
      </c>
      <c r="N404" s="73">
        <f t="shared" si="101"/>
        <v>1.0486126518470724</v>
      </c>
      <c r="O404" s="73">
        <f t="shared" si="101"/>
        <v>1.0417159238238369</v>
      </c>
      <c r="P404" s="73">
        <f t="shared" si="101"/>
        <v>1.030465966754059</v>
      </c>
      <c r="Q404" s="73">
        <f t="shared" si="101"/>
        <v>1.0245493666659913</v>
      </c>
    </row>
    <row r="405" spans="1:17" ht="12" customHeight="1" x14ac:dyDescent="0.25">
      <c r="A405" s="158" t="s">
        <v>112</v>
      </c>
      <c r="B405" s="169"/>
      <c r="C405" s="169">
        <f t="shared" si="101"/>
        <v>1.9199984736096627</v>
      </c>
      <c r="D405" s="169">
        <f t="shared" si="101"/>
        <v>1.9802827820810931</v>
      </c>
      <c r="E405" s="169">
        <f t="shared" si="101"/>
        <v>2.0509508320709195</v>
      </c>
      <c r="F405" s="169">
        <f t="shared" si="101"/>
        <v>2.1408461906406995</v>
      </c>
      <c r="G405" s="169">
        <f t="shared" si="101"/>
        <v>2.2515093356843114</v>
      </c>
      <c r="H405" s="169">
        <f t="shared" si="101"/>
        <v>2.3811978925116088</v>
      </c>
      <c r="I405" s="169">
        <f t="shared" si="101"/>
        <v>2.5456864573785509</v>
      </c>
      <c r="J405" s="169">
        <f t="shared" si="101"/>
        <v>2.5613724364063017</v>
      </c>
      <c r="K405" s="169">
        <f t="shared" si="101"/>
        <v>2.7510947605406604</v>
      </c>
      <c r="L405" s="169">
        <f t="shared" si="101"/>
        <v>2.9746489041058313</v>
      </c>
      <c r="M405" s="169">
        <f t="shared" si="101"/>
        <v>3.180991825148114</v>
      </c>
      <c r="N405" s="169">
        <f t="shared" si="101"/>
        <v>3.3643536528937759</v>
      </c>
      <c r="O405" s="169">
        <f t="shared" si="101"/>
        <v>3.5239379138173721</v>
      </c>
      <c r="P405" s="169">
        <f t="shared" si="101"/>
        <v>3.6608048414425243</v>
      </c>
      <c r="Q405" s="169">
        <f t="shared" si="101"/>
        <v>3.7738041525920631</v>
      </c>
    </row>
    <row r="406" spans="1:17" ht="12" customHeight="1" x14ac:dyDescent="0.25">
      <c r="A406" s="23" t="s">
        <v>60</v>
      </c>
      <c r="B406" s="73"/>
      <c r="C406" s="73">
        <f t="shared" si="101"/>
        <v>1.9199984736096627</v>
      </c>
      <c r="D406" s="73">
        <f t="shared" si="101"/>
        <v>1.9802827820810931</v>
      </c>
      <c r="E406" s="73">
        <f t="shared" si="101"/>
        <v>2.0509508320709195</v>
      </c>
      <c r="F406" s="73">
        <f t="shared" si="101"/>
        <v>2.1408461906406995</v>
      </c>
      <c r="G406" s="73">
        <f t="shared" si="101"/>
        <v>2.2515093356843114</v>
      </c>
      <c r="H406" s="73">
        <f t="shared" si="101"/>
        <v>2.3811978925116088</v>
      </c>
      <c r="I406" s="73">
        <f t="shared" si="101"/>
        <v>2.5456864573785509</v>
      </c>
      <c r="J406" s="73">
        <f t="shared" si="101"/>
        <v>2.5613724364063017</v>
      </c>
      <c r="K406" s="73">
        <f t="shared" si="101"/>
        <v>2.7510947605406604</v>
      </c>
      <c r="L406" s="73">
        <f t="shared" si="101"/>
        <v>2.9746489041058313</v>
      </c>
      <c r="M406" s="73">
        <f t="shared" si="101"/>
        <v>3.180991825148114</v>
      </c>
      <c r="N406" s="73">
        <f t="shared" si="101"/>
        <v>3.3643536528937759</v>
      </c>
      <c r="O406" s="73">
        <f t="shared" si="101"/>
        <v>3.5239379138173721</v>
      </c>
      <c r="P406" s="73">
        <f t="shared" si="101"/>
        <v>3.6608048414425243</v>
      </c>
      <c r="Q406" s="73">
        <f t="shared" si="101"/>
        <v>3.7738041525920631</v>
      </c>
    </row>
    <row r="407" spans="1:17" ht="12" customHeight="1" x14ac:dyDescent="0.25">
      <c r="A407" s="158" t="s">
        <v>63</v>
      </c>
      <c r="B407" s="169"/>
      <c r="C407" s="169">
        <f t="shared" si="101"/>
        <v>0.53441708213381023</v>
      </c>
      <c r="D407" s="169">
        <f t="shared" si="101"/>
        <v>0.64902999672807238</v>
      </c>
      <c r="E407" s="169">
        <f t="shared" si="101"/>
        <v>0.60528424835893391</v>
      </c>
      <c r="F407" s="169">
        <f t="shared" si="101"/>
        <v>0.6519254893453067</v>
      </c>
      <c r="G407" s="169">
        <f t="shared" si="101"/>
        <v>0.64124745838368313</v>
      </c>
      <c r="H407" s="169">
        <f t="shared" si="101"/>
        <v>0.61129311102070394</v>
      </c>
      <c r="I407" s="169">
        <f t="shared" si="101"/>
        <v>0.67257841814822894</v>
      </c>
      <c r="J407" s="169">
        <f t="shared" si="101"/>
        <v>0.7054497437317454</v>
      </c>
      <c r="K407" s="169">
        <f t="shared" si="101"/>
        <v>0.66255901400567541</v>
      </c>
      <c r="L407" s="169">
        <f t="shared" si="101"/>
        <v>0.62683617851504547</v>
      </c>
      <c r="M407" s="169">
        <f t="shared" si="101"/>
        <v>0.65316613117797018</v>
      </c>
      <c r="N407" s="169">
        <f t="shared" si="101"/>
        <v>0.68098853198158205</v>
      </c>
      <c r="O407" s="169">
        <f t="shared" si="101"/>
        <v>0.68067412636066493</v>
      </c>
      <c r="P407" s="169">
        <f t="shared" si="101"/>
        <v>0.71166565012333705</v>
      </c>
      <c r="Q407" s="169">
        <f t="shared" si="101"/>
        <v>0.71098547563226333</v>
      </c>
    </row>
    <row r="408" spans="1:17" ht="12" customHeight="1" x14ac:dyDescent="0.25">
      <c r="A408" s="167" t="s">
        <v>156</v>
      </c>
      <c r="B408" s="174"/>
      <c r="C408" s="174">
        <f t="shared" si="101"/>
        <v>0.50222036378695945</v>
      </c>
      <c r="D408" s="174">
        <f t="shared" si="101"/>
        <v>0.50575814538101882</v>
      </c>
      <c r="E408" s="174">
        <f t="shared" si="101"/>
        <v>0.5093881607733346</v>
      </c>
      <c r="F408" s="174">
        <f t="shared" si="101"/>
        <v>0.51307412819427334</v>
      </c>
      <c r="G408" s="174">
        <f t="shared" si="101"/>
        <v>0.51636339866987502</v>
      </c>
      <c r="H408" s="174">
        <f t="shared" si="101"/>
        <v>0.52039119623641605</v>
      </c>
      <c r="I408" s="174">
        <f t="shared" si="101"/>
        <v>0.52374185904891535</v>
      </c>
      <c r="J408" s="174">
        <f t="shared" si="101"/>
        <v>0.52739308421157149</v>
      </c>
      <c r="K408" s="174">
        <f t="shared" si="101"/>
        <v>0.53039038521986182</v>
      </c>
      <c r="L408" s="174">
        <f t="shared" si="101"/>
        <v>0.52984050819778317</v>
      </c>
      <c r="M408" s="174">
        <f t="shared" si="101"/>
        <v>0.53263048228147225</v>
      </c>
      <c r="N408" s="174">
        <f t="shared" si="101"/>
        <v>0.53366361140242446</v>
      </c>
      <c r="O408" s="174">
        <f t="shared" si="101"/>
        <v>0.53451062553389184</v>
      </c>
      <c r="P408" s="174">
        <f t="shared" si="101"/>
        <v>0.53567510484019509</v>
      </c>
      <c r="Q408" s="174">
        <f t="shared" si="101"/>
        <v>0.5351781780480992</v>
      </c>
    </row>
    <row r="409" spans="1:17" ht="12" customHeight="1" x14ac:dyDescent="0.25">
      <c r="A409" s="167" t="s">
        <v>155</v>
      </c>
      <c r="B409" s="174"/>
      <c r="C409" s="174">
        <f t="shared" si="101"/>
        <v>0.60426066794734634</v>
      </c>
      <c r="D409" s="174">
        <f t="shared" si="101"/>
        <v>0.6079363662160655</v>
      </c>
      <c r="E409" s="174">
        <f t="shared" si="101"/>
        <v>0.61218003903279317</v>
      </c>
      <c r="F409" s="174">
        <f t="shared" si="101"/>
        <v>0.61585844813322033</v>
      </c>
      <c r="G409" s="174">
        <f t="shared" si="101"/>
        <v>0.61920730074414243</v>
      </c>
      <c r="H409" s="174">
        <f t="shared" si="101"/>
        <v>0.62196393465770394</v>
      </c>
      <c r="I409" s="174">
        <f t="shared" si="101"/>
        <v>0.62515279256439726</v>
      </c>
      <c r="J409" s="174">
        <f t="shared" si="101"/>
        <v>0.62784528371540849</v>
      </c>
      <c r="K409" s="174">
        <f t="shared" si="101"/>
        <v>0.62881870140356499</v>
      </c>
      <c r="L409" s="174">
        <f t="shared" si="101"/>
        <v>0.62882236872330388</v>
      </c>
      <c r="M409" s="174">
        <f t="shared" si="101"/>
        <v>0.63096848196855604</v>
      </c>
      <c r="N409" s="174">
        <f t="shared" si="101"/>
        <v>0.62034697480860634</v>
      </c>
      <c r="O409" s="174">
        <f t="shared" si="101"/>
        <v>0.63578208659386792</v>
      </c>
      <c r="P409" s="174">
        <f t="shared" si="101"/>
        <v>0.63727255866425569</v>
      </c>
      <c r="Q409" s="174">
        <f t="shared" si="101"/>
        <v>0.63863877474725494</v>
      </c>
    </row>
    <row r="410" spans="1:17" ht="12" customHeight="1" x14ac:dyDescent="0.25">
      <c r="A410" s="166" t="s">
        <v>55</v>
      </c>
      <c r="B410" s="173"/>
      <c r="C410" s="173">
        <f t="shared" si="101"/>
        <v>0.49097028144092114</v>
      </c>
      <c r="D410" s="173">
        <f t="shared" si="101"/>
        <v>0.49476973359453424</v>
      </c>
      <c r="E410" s="173">
        <f t="shared" si="101"/>
        <v>0.50138894008929313</v>
      </c>
      <c r="F410" s="173">
        <f t="shared" si="101"/>
        <v>0.50569996078637958</v>
      </c>
      <c r="G410" s="173">
        <f t="shared" si="101"/>
        <v>0.51008591987360108</v>
      </c>
      <c r="H410" s="173">
        <f t="shared" si="101"/>
        <v>0.51562295713543838</v>
      </c>
      <c r="I410" s="173">
        <f t="shared" si="101"/>
        <v>0.52212344625770624</v>
      </c>
      <c r="J410" s="173">
        <f t="shared" si="101"/>
        <v>0.52495489460594025</v>
      </c>
      <c r="K410" s="173">
        <f t="shared" si="101"/>
        <v>0.52653532884676024</v>
      </c>
      <c r="L410" s="173">
        <f t="shared" si="101"/>
        <v>0.52711769640159023</v>
      </c>
      <c r="M410" s="173">
        <f t="shared" si="101"/>
        <v>0.52964639617308618</v>
      </c>
      <c r="N410" s="173">
        <f t="shared" si="101"/>
        <v>0.5268700886308445</v>
      </c>
      <c r="O410" s="173">
        <f t="shared" si="101"/>
        <v>0.53434782744668063</v>
      </c>
      <c r="P410" s="173">
        <f t="shared" si="101"/>
        <v>0.53573966845583743</v>
      </c>
      <c r="Q410" s="173">
        <f t="shared" si="101"/>
        <v>0.53691494102297044</v>
      </c>
    </row>
    <row r="411" spans="1:17" ht="12" customHeight="1" x14ac:dyDescent="0.25">
      <c r="A411" s="147" t="s">
        <v>59</v>
      </c>
      <c r="B411" s="172"/>
      <c r="C411" s="172">
        <f t="shared" si="101"/>
        <v>1.0579026359789137</v>
      </c>
      <c r="D411" s="172">
        <f t="shared" si="101"/>
        <v>1.0576182318698888</v>
      </c>
      <c r="E411" s="172">
        <f t="shared" si="101"/>
        <v>1.0490604766550458</v>
      </c>
      <c r="F411" s="172">
        <f t="shared" si="101"/>
        <v>1.0469484895567536</v>
      </c>
      <c r="G411" s="172">
        <f t="shared" si="101"/>
        <v>1.0434359824477757</v>
      </c>
      <c r="H411" s="172">
        <f t="shared" si="101"/>
        <v>1.0318425367287247</v>
      </c>
      <c r="I411" s="172">
        <f t="shared" si="101"/>
        <v>1.0191856955718832</v>
      </c>
      <c r="J411" s="172">
        <f t="shared" si="101"/>
        <v>1.0177945656513521</v>
      </c>
      <c r="K411" s="172">
        <f t="shared" si="101"/>
        <v>1.0136128592996039</v>
      </c>
      <c r="L411" s="172">
        <f t="shared" si="101"/>
        <v>1.0083268278111159</v>
      </c>
      <c r="M411" s="172">
        <f t="shared" si="101"/>
        <v>1.0084879571643723</v>
      </c>
      <c r="N411" s="172">
        <f t="shared" si="101"/>
        <v>0.99988635687252303</v>
      </c>
      <c r="O411" s="172">
        <f t="shared" si="101"/>
        <v>1.011155730035844</v>
      </c>
      <c r="P411" s="172">
        <f t="shared" si="101"/>
        <v>1.0115241791549074</v>
      </c>
      <c r="Q411" s="172">
        <f t="shared" si="101"/>
        <v>1.011975757495901</v>
      </c>
    </row>
    <row r="412" spans="1:17" ht="12" customHeight="1" x14ac:dyDescent="0.25">
      <c r="A412" s="163" t="s">
        <v>144</v>
      </c>
      <c r="B412" s="171"/>
      <c r="C412" s="171" t="str">
        <f t="shared" si="101"/>
        <v/>
      </c>
      <c r="D412" s="171" t="str">
        <f t="shared" si="101"/>
        <v/>
      </c>
      <c r="E412" s="171" t="str">
        <f t="shared" si="101"/>
        <v/>
      </c>
      <c r="F412" s="171" t="str">
        <f t="shared" si="101"/>
        <v/>
      </c>
      <c r="G412" s="171" t="str">
        <f t="shared" si="101"/>
        <v/>
      </c>
      <c r="H412" s="171" t="str">
        <f t="shared" si="101"/>
        <v/>
      </c>
      <c r="I412" s="171" t="str">
        <f t="shared" si="101"/>
        <v/>
      </c>
      <c r="J412" s="171" t="str">
        <f t="shared" si="101"/>
        <v/>
      </c>
      <c r="K412" s="171" t="str">
        <f t="shared" si="101"/>
        <v/>
      </c>
      <c r="L412" s="171" t="str">
        <f t="shared" si="101"/>
        <v/>
      </c>
      <c r="M412" s="171" t="str">
        <f t="shared" si="101"/>
        <v/>
      </c>
      <c r="N412" s="171" t="str">
        <f t="shared" si="101"/>
        <v/>
      </c>
      <c r="O412" s="171" t="str">
        <f t="shared" si="101"/>
        <v/>
      </c>
      <c r="P412" s="171" t="str">
        <f t="shared" si="101"/>
        <v/>
      </c>
      <c r="Q412" s="171" t="str">
        <f t="shared" si="101"/>
        <v/>
      </c>
    </row>
    <row r="413" spans="1:17" ht="12" customHeight="1" x14ac:dyDescent="0.25">
      <c r="A413" s="161" t="s">
        <v>143</v>
      </c>
      <c r="B413" s="170"/>
      <c r="C413" s="170" t="str">
        <f t="shared" si="101"/>
        <v/>
      </c>
      <c r="D413" s="170" t="str">
        <f t="shared" si="101"/>
        <v/>
      </c>
      <c r="E413" s="170" t="str">
        <f t="shared" si="101"/>
        <v/>
      </c>
      <c r="F413" s="170" t="str">
        <f t="shared" si="101"/>
        <v/>
      </c>
      <c r="G413" s="170" t="str">
        <f t="shared" si="101"/>
        <v/>
      </c>
      <c r="H413" s="170" t="str">
        <f t="shared" si="101"/>
        <v/>
      </c>
      <c r="I413" s="170" t="str">
        <f t="shared" si="101"/>
        <v/>
      </c>
      <c r="J413" s="170" t="str">
        <f t="shared" si="101"/>
        <v/>
      </c>
      <c r="K413" s="170" t="str">
        <f t="shared" si="101"/>
        <v/>
      </c>
      <c r="L413" s="170" t="str">
        <f t="shared" si="101"/>
        <v/>
      </c>
      <c r="M413" s="170" t="str">
        <f t="shared" si="101"/>
        <v/>
      </c>
      <c r="N413" s="170" t="str">
        <f t="shared" si="101"/>
        <v/>
      </c>
      <c r="O413" s="170" t="str">
        <f t="shared" si="101"/>
        <v/>
      </c>
      <c r="P413" s="170" t="str">
        <f t="shared" si="101"/>
        <v/>
      </c>
      <c r="Q413" s="170" t="str">
        <f t="shared" si="101"/>
        <v/>
      </c>
    </row>
    <row r="414" spans="1:17" ht="12" customHeight="1" x14ac:dyDescent="0.25">
      <c r="A414" s="148" t="s">
        <v>57</v>
      </c>
      <c r="B414" s="73"/>
      <c r="C414" s="73" t="str">
        <f t="shared" si="101"/>
        <v/>
      </c>
      <c r="D414" s="73" t="str">
        <f t="shared" si="101"/>
        <v/>
      </c>
      <c r="E414" s="73" t="str">
        <f t="shared" si="101"/>
        <v/>
      </c>
      <c r="F414" s="73" t="str">
        <f t="shared" si="101"/>
        <v/>
      </c>
      <c r="G414" s="73" t="str">
        <f t="shared" si="101"/>
        <v/>
      </c>
      <c r="H414" s="73" t="str">
        <f t="shared" si="101"/>
        <v/>
      </c>
      <c r="I414" s="73" t="str">
        <f t="shared" si="101"/>
        <v/>
      </c>
      <c r="J414" s="73" t="str">
        <f t="shared" si="101"/>
        <v/>
      </c>
      <c r="K414" s="73" t="str">
        <f t="shared" si="101"/>
        <v/>
      </c>
      <c r="L414" s="73" t="str">
        <f t="shared" si="101"/>
        <v/>
      </c>
      <c r="M414" s="73" t="str">
        <f t="shared" si="101"/>
        <v/>
      </c>
      <c r="N414" s="73" t="str">
        <f t="shared" si="101"/>
        <v/>
      </c>
      <c r="O414" s="73" t="str">
        <f t="shared" si="101"/>
        <v/>
      </c>
      <c r="P414" s="73" t="str">
        <f t="shared" si="101"/>
        <v/>
      </c>
      <c r="Q414" s="73" t="str">
        <f t="shared" si="101"/>
        <v/>
      </c>
    </row>
    <row r="415" spans="1:17" ht="12" customHeight="1" x14ac:dyDescent="0.25">
      <c r="A415" s="148" t="s">
        <v>59</v>
      </c>
      <c r="B415" s="73"/>
      <c r="C415" s="73" t="str">
        <f t="shared" si="101"/>
        <v/>
      </c>
      <c r="D415" s="73" t="str">
        <f t="shared" si="101"/>
        <v/>
      </c>
      <c r="E415" s="73" t="str">
        <f t="shared" si="101"/>
        <v/>
      </c>
      <c r="F415" s="73" t="str">
        <f t="shared" si="101"/>
        <v/>
      </c>
      <c r="G415" s="73" t="str">
        <f t="shared" si="101"/>
        <v/>
      </c>
      <c r="H415" s="73" t="str">
        <f t="shared" si="101"/>
        <v/>
      </c>
      <c r="I415" s="73" t="str">
        <f t="shared" si="101"/>
        <v/>
      </c>
      <c r="J415" s="73" t="str">
        <f t="shared" si="101"/>
        <v/>
      </c>
      <c r="K415" s="73" t="str">
        <f t="shared" si="101"/>
        <v/>
      </c>
      <c r="L415" s="73" t="str">
        <f t="shared" si="101"/>
        <v/>
      </c>
      <c r="M415" s="73" t="str">
        <f t="shared" si="101"/>
        <v/>
      </c>
      <c r="N415" s="73" t="str">
        <f t="shared" si="101"/>
        <v/>
      </c>
      <c r="O415" s="73" t="str">
        <f t="shared" si="101"/>
        <v/>
      </c>
      <c r="P415" s="73" t="str">
        <f t="shared" si="101"/>
        <v/>
      </c>
      <c r="Q415" s="73" t="str">
        <f t="shared" si="101"/>
        <v/>
      </c>
    </row>
    <row r="416" spans="1:17" ht="12" customHeight="1" x14ac:dyDescent="0.25">
      <c r="A416" s="163" t="s">
        <v>142</v>
      </c>
      <c r="B416" s="171"/>
      <c r="C416" s="171">
        <f t="shared" si="101"/>
        <v>0.72608691177015938</v>
      </c>
      <c r="D416" s="171">
        <f t="shared" si="101"/>
        <v>0.73094615184377876</v>
      </c>
      <c r="E416" s="171">
        <f t="shared" si="101"/>
        <v>0.73491916698332949</v>
      </c>
      <c r="F416" s="171">
        <f t="shared" si="101"/>
        <v>0.73999161796746526</v>
      </c>
      <c r="G416" s="171">
        <f t="shared" si="101"/>
        <v>0.74489140270166754</v>
      </c>
      <c r="H416" s="171">
        <f t="shared" si="101"/>
        <v>0.7514507628984497</v>
      </c>
      <c r="I416" s="171">
        <f t="shared" si="101"/>
        <v>0.75702663308512519</v>
      </c>
      <c r="J416" s="171">
        <f t="shared" si="101"/>
        <v>0.76421373137885817</v>
      </c>
      <c r="K416" s="171">
        <f t="shared" si="101"/>
        <v>0.76397427219827996</v>
      </c>
      <c r="L416" s="171">
        <f t="shared" si="101"/>
        <v>0.76574030284307382</v>
      </c>
      <c r="M416" s="171">
        <f t="shared" si="101"/>
        <v>0.76724927942353771</v>
      </c>
      <c r="N416" s="171">
        <f t="shared" si="101"/>
        <v>0.76907582800048369</v>
      </c>
      <c r="O416" s="171">
        <f t="shared" si="101"/>
        <v>0.77246962204293668</v>
      </c>
      <c r="P416" s="171">
        <f t="shared" si="101"/>
        <v>0.77557797284889696</v>
      </c>
      <c r="Q416" s="171">
        <f t="shared" si="101"/>
        <v>0.77849421360421689</v>
      </c>
    </row>
    <row r="417" spans="1:17" ht="12" customHeight="1" x14ac:dyDescent="0.25">
      <c r="A417" s="161" t="s">
        <v>141</v>
      </c>
      <c r="B417" s="170"/>
      <c r="C417" s="170">
        <f t="shared" ref="C417:Q423" si="102">IF(C393=0,"",C393/C369)</f>
        <v>0.79351124557666297</v>
      </c>
      <c r="D417" s="170">
        <f t="shared" si="102"/>
        <v>0.79635459104758199</v>
      </c>
      <c r="E417" s="170">
        <f t="shared" si="102"/>
        <v>0.79688511169564358</v>
      </c>
      <c r="F417" s="170">
        <f t="shared" si="102"/>
        <v>0.80013475773643628</v>
      </c>
      <c r="G417" s="170">
        <f t="shared" si="102"/>
        <v>0.81254227141783375</v>
      </c>
      <c r="H417" s="170">
        <f t="shared" si="102"/>
        <v>0.81556394324789294</v>
      </c>
      <c r="I417" s="170">
        <f t="shared" si="102"/>
        <v>0.82006861981544943</v>
      </c>
      <c r="J417" s="170">
        <f t="shared" si="102"/>
        <v>0.8220997854089106</v>
      </c>
      <c r="K417" s="170">
        <f t="shared" si="102"/>
        <v>0.82980607386738559</v>
      </c>
      <c r="L417" s="170">
        <f t="shared" si="102"/>
        <v>0.81766803200521732</v>
      </c>
      <c r="M417" s="170">
        <f t="shared" si="102"/>
        <v>0.83353014534009817</v>
      </c>
      <c r="N417" s="170">
        <f t="shared" si="102"/>
        <v>0.81786403416676789</v>
      </c>
      <c r="O417" s="170">
        <f t="shared" si="102"/>
        <v>0.82378050044416051</v>
      </c>
      <c r="P417" s="170">
        <f t="shared" si="102"/>
        <v>0.83963709826742527</v>
      </c>
      <c r="Q417" s="170">
        <f t="shared" si="102"/>
        <v>0.83678873573033263</v>
      </c>
    </row>
    <row r="418" spans="1:17" ht="12" customHeight="1" x14ac:dyDescent="0.25">
      <c r="A418" s="148" t="s">
        <v>60</v>
      </c>
      <c r="B418" s="73"/>
      <c r="C418" s="73">
        <f t="shared" si="102"/>
        <v>0.71732356536627351</v>
      </c>
      <c r="D418" s="73">
        <f t="shared" si="102"/>
        <v>0.72156466536321007</v>
      </c>
      <c r="E418" s="73">
        <f t="shared" si="102"/>
        <v>0.72410481623435341</v>
      </c>
      <c r="F418" s="73">
        <f t="shared" si="102"/>
        <v>0.72861927531019244</v>
      </c>
      <c r="G418" s="73">
        <f t="shared" si="102"/>
        <v>0.73858098686290674</v>
      </c>
      <c r="H418" s="73">
        <f t="shared" si="102"/>
        <v>0.74552988296460432</v>
      </c>
      <c r="I418" s="73">
        <f t="shared" si="102"/>
        <v>0.75413327051138213</v>
      </c>
      <c r="J418" s="73">
        <f t="shared" si="102"/>
        <v>0.75741535143145022</v>
      </c>
      <c r="K418" s="73">
        <f t="shared" si="102"/>
        <v>0.76166603516344988</v>
      </c>
      <c r="L418" s="73">
        <f t="shared" si="102"/>
        <v>0.76051348433448973</v>
      </c>
      <c r="M418" s="73">
        <f t="shared" si="102"/>
        <v>0.7697023236412518</v>
      </c>
      <c r="N418" s="73">
        <f t="shared" si="102"/>
        <v>0.76607361177391087</v>
      </c>
      <c r="O418" s="73">
        <f t="shared" si="102"/>
        <v>0.77132588598953156</v>
      </c>
      <c r="P418" s="73">
        <f t="shared" si="102"/>
        <v>0.78031763320443359</v>
      </c>
      <c r="Q418" s="73">
        <f t="shared" si="102"/>
        <v>0.78119492475654595</v>
      </c>
    </row>
    <row r="419" spans="1:17" ht="12" customHeight="1" x14ac:dyDescent="0.25">
      <c r="A419" s="148" t="s">
        <v>59</v>
      </c>
      <c r="B419" s="73"/>
      <c r="C419" s="73">
        <f t="shared" si="102"/>
        <v>1.0162989381706544</v>
      </c>
      <c r="D419" s="73">
        <f t="shared" si="102"/>
        <v>1.017299204788453</v>
      </c>
      <c r="E419" s="73">
        <f t="shared" si="102"/>
        <v>1.017673664293351</v>
      </c>
      <c r="F419" s="73">
        <f t="shared" si="102"/>
        <v>1.0184639477498256</v>
      </c>
      <c r="G419" s="73">
        <f t="shared" si="102"/>
        <v>1.0213268533732307</v>
      </c>
      <c r="H419" s="73">
        <f t="shared" si="102"/>
        <v>1.0158650575026518</v>
      </c>
      <c r="I419" s="73">
        <f t="shared" si="102"/>
        <v>1.0088474856554268</v>
      </c>
      <c r="J419" s="73">
        <f t="shared" si="102"/>
        <v>1.0077904389220522</v>
      </c>
      <c r="K419" s="73">
        <f t="shared" si="102"/>
        <v>1.0107041882937442</v>
      </c>
      <c r="L419" s="73">
        <f t="shared" si="102"/>
        <v>1.0013043167647664</v>
      </c>
      <c r="M419" s="73">
        <f t="shared" si="102"/>
        <v>1.0102275666160752</v>
      </c>
      <c r="N419" s="73">
        <f t="shared" si="102"/>
        <v>1.0002559142826832</v>
      </c>
      <c r="O419" s="73">
        <f t="shared" si="102"/>
        <v>1.0034247767997611</v>
      </c>
      <c r="P419" s="73">
        <f t="shared" si="102"/>
        <v>1.0116606378784285</v>
      </c>
      <c r="Q419" s="73">
        <f t="shared" si="102"/>
        <v>1.0089429600322084</v>
      </c>
    </row>
    <row r="420" spans="1:17" ht="12" customHeight="1" x14ac:dyDescent="0.25">
      <c r="A420" s="158" t="s">
        <v>62</v>
      </c>
      <c r="B420" s="169"/>
      <c r="C420" s="169">
        <f t="shared" si="102"/>
        <v>0.83265185339342973</v>
      </c>
      <c r="D420" s="169">
        <f t="shared" si="102"/>
        <v>0.83599794025807783</v>
      </c>
      <c r="E420" s="169">
        <f t="shared" si="102"/>
        <v>0.83946248920606514</v>
      </c>
      <c r="F420" s="169">
        <f t="shared" si="102"/>
        <v>0.84308981380443326</v>
      </c>
      <c r="G420" s="169">
        <f t="shared" si="102"/>
        <v>0.84652899425398453</v>
      </c>
      <c r="H420" s="169">
        <f t="shared" si="102"/>
        <v>0.85079925080991536</v>
      </c>
      <c r="I420" s="169">
        <f t="shared" si="102"/>
        <v>0.85420755294129846</v>
      </c>
      <c r="J420" s="169">
        <f t="shared" si="102"/>
        <v>0.85870887916299055</v>
      </c>
      <c r="K420" s="169">
        <f t="shared" si="102"/>
        <v>0.85848897907367039</v>
      </c>
      <c r="L420" s="169">
        <f t="shared" si="102"/>
        <v>0.85801047728260926</v>
      </c>
      <c r="M420" s="169">
        <f t="shared" si="102"/>
        <v>0.85834136498838776</v>
      </c>
      <c r="N420" s="169">
        <f t="shared" si="102"/>
        <v>0.8584621352723163</v>
      </c>
      <c r="O420" s="169">
        <f t="shared" si="102"/>
        <v>0.85891300905731416</v>
      </c>
      <c r="P420" s="169">
        <f t="shared" si="102"/>
        <v>0.86010390650317803</v>
      </c>
      <c r="Q420" s="169">
        <f t="shared" si="102"/>
        <v>0.86219146020242099</v>
      </c>
    </row>
    <row r="421" spans="1:17" ht="12" customHeight="1" x14ac:dyDescent="0.25">
      <c r="A421" s="23" t="s">
        <v>55</v>
      </c>
      <c r="B421" s="73"/>
      <c r="C421" s="73" t="str">
        <f t="shared" si="102"/>
        <v/>
      </c>
      <c r="D421" s="73" t="str">
        <f t="shared" si="102"/>
        <v/>
      </c>
      <c r="E421" s="73" t="str">
        <f t="shared" si="102"/>
        <v/>
      </c>
      <c r="F421" s="73" t="str">
        <f t="shared" si="102"/>
        <v/>
      </c>
      <c r="G421" s="73" t="str">
        <f t="shared" si="102"/>
        <v/>
      </c>
      <c r="H421" s="73" t="str">
        <f t="shared" si="102"/>
        <v/>
      </c>
      <c r="I421" s="73" t="str">
        <f t="shared" si="102"/>
        <v/>
      </c>
      <c r="J421" s="73" t="str">
        <f t="shared" si="102"/>
        <v/>
      </c>
      <c r="K421" s="73" t="str">
        <f t="shared" si="102"/>
        <v/>
      </c>
      <c r="L421" s="73" t="str">
        <f t="shared" si="102"/>
        <v/>
      </c>
      <c r="M421" s="73" t="str">
        <f t="shared" si="102"/>
        <v/>
      </c>
      <c r="N421" s="73" t="str">
        <f t="shared" si="102"/>
        <v/>
      </c>
      <c r="O421" s="73" t="str">
        <f t="shared" si="102"/>
        <v/>
      </c>
      <c r="P421" s="73" t="str">
        <f t="shared" si="102"/>
        <v/>
      </c>
      <c r="Q421" s="73" t="str">
        <f t="shared" si="102"/>
        <v/>
      </c>
    </row>
    <row r="422" spans="1:17" ht="12" customHeight="1" x14ac:dyDescent="0.25">
      <c r="A422" s="23" t="s">
        <v>57</v>
      </c>
      <c r="B422" s="73"/>
      <c r="C422" s="73" t="str">
        <f t="shared" si="102"/>
        <v/>
      </c>
      <c r="D422" s="73" t="str">
        <f t="shared" si="102"/>
        <v/>
      </c>
      <c r="E422" s="73" t="str">
        <f t="shared" si="102"/>
        <v/>
      </c>
      <c r="F422" s="73" t="str">
        <f t="shared" si="102"/>
        <v/>
      </c>
      <c r="G422" s="73" t="str">
        <f t="shared" si="102"/>
        <v/>
      </c>
      <c r="H422" s="73" t="str">
        <f t="shared" si="102"/>
        <v/>
      </c>
      <c r="I422" s="73" t="str">
        <f t="shared" si="102"/>
        <v/>
      </c>
      <c r="J422" s="73" t="str">
        <f t="shared" si="102"/>
        <v/>
      </c>
      <c r="K422" s="73" t="str">
        <f t="shared" si="102"/>
        <v/>
      </c>
      <c r="L422" s="73" t="str">
        <f t="shared" si="102"/>
        <v/>
      </c>
      <c r="M422" s="73" t="str">
        <f t="shared" si="102"/>
        <v/>
      </c>
      <c r="N422" s="73" t="str">
        <f t="shared" si="102"/>
        <v/>
      </c>
      <c r="O422" s="73" t="str">
        <f t="shared" si="102"/>
        <v/>
      </c>
      <c r="P422" s="73" t="str">
        <f t="shared" si="102"/>
        <v/>
      </c>
      <c r="Q422" s="73" t="str">
        <f t="shared" si="102"/>
        <v/>
      </c>
    </row>
    <row r="423" spans="1:17" ht="12" customHeight="1" x14ac:dyDescent="0.25">
      <c r="A423" s="29" t="s">
        <v>140</v>
      </c>
      <c r="B423" s="65"/>
      <c r="C423" s="65">
        <f t="shared" si="102"/>
        <v>0.83265185339342973</v>
      </c>
      <c r="D423" s="65">
        <f t="shared" si="102"/>
        <v>0.83599794025807783</v>
      </c>
      <c r="E423" s="65">
        <f t="shared" si="102"/>
        <v>0.83946248920606514</v>
      </c>
      <c r="F423" s="65">
        <f t="shared" si="102"/>
        <v>0.84308981380443326</v>
      </c>
      <c r="G423" s="65">
        <f t="shared" si="102"/>
        <v>0.84652899425398453</v>
      </c>
      <c r="H423" s="65">
        <f t="shared" si="102"/>
        <v>0.85079925080991536</v>
      </c>
      <c r="I423" s="65">
        <f t="shared" si="102"/>
        <v>0.85420755294129846</v>
      </c>
      <c r="J423" s="65">
        <f t="shared" si="102"/>
        <v>0.85870887916299055</v>
      </c>
      <c r="K423" s="65">
        <f t="shared" si="102"/>
        <v>0.85848897907367039</v>
      </c>
      <c r="L423" s="65">
        <f t="shared" si="102"/>
        <v>0.85801047728260926</v>
      </c>
      <c r="M423" s="65">
        <f t="shared" si="102"/>
        <v>0.85834136498838776</v>
      </c>
      <c r="N423" s="65">
        <f t="shared" si="102"/>
        <v>0.8584621352723163</v>
      </c>
      <c r="O423" s="65">
        <f t="shared" si="102"/>
        <v>0.85891300905731416</v>
      </c>
      <c r="P423" s="65">
        <f t="shared" si="102"/>
        <v>0.86010390650317803</v>
      </c>
      <c r="Q423" s="65">
        <f t="shared" si="102"/>
        <v>0.86219146020242099</v>
      </c>
    </row>
    <row r="425" spans="1:17" ht="12" customHeight="1" x14ac:dyDescent="0.25">
      <c r="A425" s="152" t="s">
        <v>190</v>
      </c>
      <c r="B425" s="168"/>
      <c r="C425" s="168">
        <f>SUM(C426,C429,C431,C444)</f>
        <v>0</v>
      </c>
      <c r="D425" s="168">
        <f t="shared" ref="D425:Q425" si="103">SUM(D426,D429,D431,D444)</f>
        <v>0</v>
      </c>
      <c r="E425" s="168">
        <f t="shared" si="103"/>
        <v>0</v>
      </c>
      <c r="F425" s="168">
        <f t="shared" si="103"/>
        <v>0</v>
      </c>
      <c r="G425" s="168">
        <f t="shared" si="103"/>
        <v>0</v>
      </c>
      <c r="H425" s="168">
        <f t="shared" si="103"/>
        <v>0</v>
      </c>
      <c r="I425" s="168">
        <f t="shared" si="103"/>
        <v>0</v>
      </c>
      <c r="J425" s="168">
        <f t="shared" si="103"/>
        <v>0</v>
      </c>
      <c r="K425" s="168">
        <f t="shared" si="103"/>
        <v>0</v>
      </c>
      <c r="L425" s="168">
        <f t="shared" si="103"/>
        <v>0</v>
      </c>
      <c r="M425" s="168">
        <f t="shared" si="103"/>
        <v>0</v>
      </c>
      <c r="N425" s="168">
        <f t="shared" si="103"/>
        <v>0</v>
      </c>
      <c r="O425" s="168">
        <f t="shared" si="103"/>
        <v>0</v>
      </c>
      <c r="P425" s="168">
        <f t="shared" si="103"/>
        <v>0</v>
      </c>
      <c r="Q425" s="168">
        <f t="shared" si="103"/>
        <v>0</v>
      </c>
    </row>
    <row r="426" spans="1:17" ht="12" customHeight="1" x14ac:dyDescent="0.25">
      <c r="A426" s="158" t="s">
        <v>65</v>
      </c>
      <c r="B426" s="157"/>
      <c r="C426" s="157">
        <f>SUM(C427:C428)</f>
        <v>0</v>
      </c>
      <c r="D426" s="157">
        <f t="shared" ref="D426:Q426" si="104">SUM(D427:D428)</f>
        <v>0</v>
      </c>
      <c r="E426" s="157">
        <f t="shared" si="104"/>
        <v>0</v>
      </c>
      <c r="F426" s="157">
        <f t="shared" si="104"/>
        <v>0</v>
      </c>
      <c r="G426" s="157">
        <f t="shared" si="104"/>
        <v>0</v>
      </c>
      <c r="H426" s="157">
        <f t="shared" si="104"/>
        <v>0</v>
      </c>
      <c r="I426" s="157">
        <f t="shared" si="104"/>
        <v>0</v>
      </c>
      <c r="J426" s="157">
        <f t="shared" si="104"/>
        <v>0</v>
      </c>
      <c r="K426" s="157">
        <f t="shared" si="104"/>
        <v>0</v>
      </c>
      <c r="L426" s="157">
        <f t="shared" si="104"/>
        <v>0</v>
      </c>
      <c r="M426" s="157">
        <f t="shared" si="104"/>
        <v>0</v>
      </c>
      <c r="N426" s="157">
        <f t="shared" si="104"/>
        <v>0</v>
      </c>
      <c r="O426" s="157">
        <f t="shared" si="104"/>
        <v>0</v>
      </c>
      <c r="P426" s="157">
        <f t="shared" si="104"/>
        <v>0</v>
      </c>
      <c r="Q426" s="157">
        <f t="shared" si="104"/>
        <v>0</v>
      </c>
    </row>
    <row r="427" spans="1:17" ht="12" customHeight="1" x14ac:dyDescent="0.25">
      <c r="A427" s="23" t="s">
        <v>157</v>
      </c>
      <c r="B427" s="156"/>
      <c r="C427" s="156">
        <f>RES_hhdet_in_emi!C$83</f>
        <v>0</v>
      </c>
      <c r="D427" s="156">
        <f>RES_hhdet_in_emi!D$83</f>
        <v>0</v>
      </c>
      <c r="E427" s="156">
        <f>RES_hhdet_in_emi!E$83</f>
        <v>0</v>
      </c>
      <c r="F427" s="156">
        <f>RES_hhdet_in_emi!F$83</f>
        <v>0</v>
      </c>
      <c r="G427" s="156">
        <f>RES_hhdet_in_emi!G$83</f>
        <v>0</v>
      </c>
      <c r="H427" s="156">
        <f>RES_hhdet_in_emi!H$83</f>
        <v>0</v>
      </c>
      <c r="I427" s="156">
        <f>RES_hhdet_in_emi!I$83</f>
        <v>0</v>
      </c>
      <c r="J427" s="156">
        <f>RES_hhdet_in_emi!J$83</f>
        <v>0</v>
      </c>
      <c r="K427" s="156">
        <f>RES_hhdet_in_emi!K$83</f>
        <v>0</v>
      </c>
      <c r="L427" s="156">
        <f>RES_hhdet_in_emi!L$83</f>
        <v>0</v>
      </c>
      <c r="M427" s="156">
        <f>RES_hhdet_in_emi!M$83</f>
        <v>0</v>
      </c>
      <c r="N427" s="156">
        <f>RES_hhdet_in_emi!N$83</f>
        <v>0</v>
      </c>
      <c r="O427" s="156">
        <f>RES_hhdet_in_emi!O$83</f>
        <v>0</v>
      </c>
      <c r="P427" s="156">
        <f>RES_hhdet_in_emi!P$83</f>
        <v>0</v>
      </c>
      <c r="Q427" s="156">
        <f>RES_hhdet_in_emi!Q$83</f>
        <v>0</v>
      </c>
    </row>
    <row r="428" spans="1:17" ht="12" customHeight="1" x14ac:dyDescent="0.25">
      <c r="A428" s="23" t="s">
        <v>60</v>
      </c>
      <c r="B428" s="156"/>
      <c r="C428" s="156">
        <f>RES_hhdet_in_emi!C$84</f>
        <v>0</v>
      </c>
      <c r="D428" s="156">
        <f>RES_hhdet_in_emi!D$84</f>
        <v>0</v>
      </c>
      <c r="E428" s="156">
        <f>RES_hhdet_in_emi!E$84</f>
        <v>0</v>
      </c>
      <c r="F428" s="156">
        <f>RES_hhdet_in_emi!F$84</f>
        <v>0</v>
      </c>
      <c r="G428" s="156">
        <f>RES_hhdet_in_emi!G$84</f>
        <v>0</v>
      </c>
      <c r="H428" s="156">
        <f>RES_hhdet_in_emi!H$84</f>
        <v>0</v>
      </c>
      <c r="I428" s="156">
        <f>RES_hhdet_in_emi!I$84</f>
        <v>0</v>
      </c>
      <c r="J428" s="156">
        <f>RES_hhdet_in_emi!J$84</f>
        <v>0</v>
      </c>
      <c r="K428" s="156">
        <f>RES_hhdet_in_emi!K$84</f>
        <v>0</v>
      </c>
      <c r="L428" s="156">
        <f>RES_hhdet_in_emi!L$84</f>
        <v>0</v>
      </c>
      <c r="M428" s="156">
        <f>RES_hhdet_in_emi!M$84</f>
        <v>0</v>
      </c>
      <c r="N428" s="156">
        <f>RES_hhdet_in_emi!N$84</f>
        <v>0</v>
      </c>
      <c r="O428" s="156">
        <f>RES_hhdet_in_emi!O$84</f>
        <v>0</v>
      </c>
      <c r="P428" s="156">
        <f>RES_hhdet_in_emi!P$84</f>
        <v>0</v>
      </c>
      <c r="Q428" s="156">
        <f>RES_hhdet_in_emi!Q$84</f>
        <v>0</v>
      </c>
    </row>
    <row r="429" spans="1:17" ht="12" customHeight="1" x14ac:dyDescent="0.25">
      <c r="A429" s="158" t="s">
        <v>112</v>
      </c>
      <c r="B429" s="157"/>
      <c r="C429" s="157">
        <f>C430</f>
        <v>0</v>
      </c>
      <c r="D429" s="157">
        <f t="shared" ref="D429:Q429" si="105">D430</f>
        <v>0</v>
      </c>
      <c r="E429" s="157">
        <f t="shared" si="105"/>
        <v>0</v>
      </c>
      <c r="F429" s="157">
        <f t="shared" si="105"/>
        <v>0</v>
      </c>
      <c r="G429" s="157">
        <f t="shared" si="105"/>
        <v>0</v>
      </c>
      <c r="H429" s="157">
        <f t="shared" si="105"/>
        <v>0</v>
      </c>
      <c r="I429" s="157">
        <f t="shared" si="105"/>
        <v>0</v>
      </c>
      <c r="J429" s="157">
        <f t="shared" si="105"/>
        <v>0</v>
      </c>
      <c r="K429" s="157">
        <f t="shared" si="105"/>
        <v>0</v>
      </c>
      <c r="L429" s="157">
        <f t="shared" si="105"/>
        <v>0</v>
      </c>
      <c r="M429" s="157">
        <f t="shared" si="105"/>
        <v>0</v>
      </c>
      <c r="N429" s="157">
        <f t="shared" si="105"/>
        <v>0</v>
      </c>
      <c r="O429" s="157">
        <f t="shared" si="105"/>
        <v>0</v>
      </c>
      <c r="P429" s="157">
        <f t="shared" si="105"/>
        <v>0</v>
      </c>
      <c r="Q429" s="157">
        <f t="shared" si="105"/>
        <v>0</v>
      </c>
    </row>
    <row r="430" spans="1:17" ht="12" customHeight="1" x14ac:dyDescent="0.25">
      <c r="A430" s="23" t="s">
        <v>60</v>
      </c>
      <c r="B430" s="156"/>
      <c r="C430" s="156">
        <f>RES_hhdet_in_emi!C$86</f>
        <v>0</v>
      </c>
      <c r="D430" s="156">
        <f>RES_hhdet_in_emi!D$86</f>
        <v>0</v>
      </c>
      <c r="E430" s="156">
        <f>RES_hhdet_in_emi!E$86</f>
        <v>0</v>
      </c>
      <c r="F430" s="156">
        <f>RES_hhdet_in_emi!F$86</f>
        <v>0</v>
      </c>
      <c r="G430" s="156">
        <f>RES_hhdet_in_emi!G$86</f>
        <v>0</v>
      </c>
      <c r="H430" s="156">
        <f>RES_hhdet_in_emi!H$86</f>
        <v>0</v>
      </c>
      <c r="I430" s="156">
        <f>RES_hhdet_in_emi!I$86</f>
        <v>0</v>
      </c>
      <c r="J430" s="156">
        <f>RES_hhdet_in_emi!J$86</f>
        <v>0</v>
      </c>
      <c r="K430" s="156">
        <f>RES_hhdet_in_emi!K$86</f>
        <v>0</v>
      </c>
      <c r="L430" s="156">
        <f>RES_hhdet_in_emi!L$86</f>
        <v>0</v>
      </c>
      <c r="M430" s="156">
        <f>RES_hhdet_in_emi!M$86</f>
        <v>0</v>
      </c>
      <c r="N430" s="156">
        <f>RES_hhdet_in_emi!N$86</f>
        <v>0</v>
      </c>
      <c r="O430" s="156">
        <f>RES_hhdet_in_emi!O$86</f>
        <v>0</v>
      </c>
      <c r="P430" s="156">
        <f>RES_hhdet_in_emi!P$86</f>
        <v>0</v>
      </c>
      <c r="Q430" s="156">
        <f>RES_hhdet_in_emi!Q$86</f>
        <v>0</v>
      </c>
    </row>
    <row r="431" spans="1:17" ht="12" customHeight="1" x14ac:dyDescent="0.25">
      <c r="A431" s="158" t="s">
        <v>63</v>
      </c>
      <c r="B431" s="157"/>
      <c r="C431" s="157">
        <f>RES_hhdet_in_emi!C$87</f>
        <v>0</v>
      </c>
      <c r="D431" s="157">
        <f>RES_hhdet_in_emi!D$87</f>
        <v>0</v>
      </c>
      <c r="E431" s="157">
        <f>RES_hhdet_in_emi!E$87</f>
        <v>0</v>
      </c>
      <c r="F431" s="157">
        <f>RES_hhdet_in_emi!F$87</f>
        <v>0</v>
      </c>
      <c r="G431" s="157">
        <f>RES_hhdet_in_emi!G$87</f>
        <v>0</v>
      </c>
      <c r="H431" s="157">
        <f>RES_hhdet_in_emi!H$87</f>
        <v>0</v>
      </c>
      <c r="I431" s="157">
        <f>RES_hhdet_in_emi!I$87</f>
        <v>0</v>
      </c>
      <c r="J431" s="157">
        <f>RES_hhdet_in_emi!J$87</f>
        <v>0</v>
      </c>
      <c r="K431" s="157">
        <f>RES_hhdet_in_emi!K$87</f>
        <v>0</v>
      </c>
      <c r="L431" s="157">
        <f>RES_hhdet_in_emi!L$87</f>
        <v>0</v>
      </c>
      <c r="M431" s="157">
        <f>RES_hhdet_in_emi!M$87</f>
        <v>0</v>
      </c>
      <c r="N431" s="157">
        <f>RES_hhdet_in_emi!N$87</f>
        <v>0</v>
      </c>
      <c r="O431" s="157">
        <f>RES_hhdet_in_emi!O$87</f>
        <v>0</v>
      </c>
      <c r="P431" s="157">
        <f>RES_hhdet_in_emi!P$87</f>
        <v>0</v>
      </c>
      <c r="Q431" s="157">
        <f>RES_hhdet_in_emi!Q$87</f>
        <v>0</v>
      </c>
    </row>
    <row r="432" spans="1:17" ht="12" customHeight="1" x14ac:dyDescent="0.25">
      <c r="A432" s="167" t="s">
        <v>156</v>
      </c>
      <c r="B432" s="132"/>
      <c r="C432" s="132">
        <f>RES_hhdet_in_emi!C$88</f>
        <v>0</v>
      </c>
      <c r="D432" s="132">
        <f>RES_hhdet_in_emi!D$88</f>
        <v>0</v>
      </c>
      <c r="E432" s="132">
        <f>RES_hhdet_in_emi!E$88</f>
        <v>0</v>
      </c>
      <c r="F432" s="132">
        <f>RES_hhdet_in_emi!F$88</f>
        <v>0</v>
      </c>
      <c r="G432" s="132">
        <f>RES_hhdet_in_emi!G$88</f>
        <v>0</v>
      </c>
      <c r="H432" s="132">
        <f>RES_hhdet_in_emi!H$88</f>
        <v>0</v>
      </c>
      <c r="I432" s="132">
        <f>RES_hhdet_in_emi!I$88</f>
        <v>0</v>
      </c>
      <c r="J432" s="132">
        <f>RES_hhdet_in_emi!J$88</f>
        <v>0</v>
      </c>
      <c r="K432" s="132">
        <f>RES_hhdet_in_emi!K$88</f>
        <v>0</v>
      </c>
      <c r="L432" s="132">
        <f>RES_hhdet_in_emi!L$88</f>
        <v>0</v>
      </c>
      <c r="M432" s="132">
        <f>RES_hhdet_in_emi!M$88</f>
        <v>0</v>
      </c>
      <c r="N432" s="132">
        <f>RES_hhdet_in_emi!N$88</f>
        <v>0</v>
      </c>
      <c r="O432" s="132">
        <f>RES_hhdet_in_emi!O$88</f>
        <v>0</v>
      </c>
      <c r="P432" s="132">
        <f>RES_hhdet_in_emi!P$88</f>
        <v>0</v>
      </c>
      <c r="Q432" s="132">
        <f>RES_hhdet_in_emi!Q$88</f>
        <v>0</v>
      </c>
    </row>
    <row r="433" spans="1:17" ht="12" customHeight="1" x14ac:dyDescent="0.25">
      <c r="A433" s="167" t="s">
        <v>155</v>
      </c>
      <c r="B433" s="132"/>
      <c r="C433" s="132">
        <f>SUM(C434:C435)</f>
        <v>0</v>
      </c>
      <c r="D433" s="132">
        <f t="shared" ref="D433:Q433" si="106">SUM(D434:D435)</f>
        <v>0</v>
      </c>
      <c r="E433" s="132">
        <f t="shared" si="106"/>
        <v>0</v>
      </c>
      <c r="F433" s="132">
        <f t="shared" si="106"/>
        <v>0</v>
      </c>
      <c r="G433" s="132">
        <f t="shared" si="106"/>
        <v>0</v>
      </c>
      <c r="H433" s="132">
        <f t="shared" si="106"/>
        <v>0</v>
      </c>
      <c r="I433" s="132">
        <f t="shared" si="106"/>
        <v>0</v>
      </c>
      <c r="J433" s="132">
        <f t="shared" si="106"/>
        <v>0</v>
      </c>
      <c r="K433" s="132">
        <f t="shared" si="106"/>
        <v>0</v>
      </c>
      <c r="L433" s="132">
        <f t="shared" si="106"/>
        <v>0</v>
      </c>
      <c r="M433" s="132">
        <f t="shared" si="106"/>
        <v>0</v>
      </c>
      <c r="N433" s="132">
        <f t="shared" si="106"/>
        <v>0</v>
      </c>
      <c r="O433" s="132">
        <f t="shared" si="106"/>
        <v>0</v>
      </c>
      <c r="P433" s="132">
        <f t="shared" si="106"/>
        <v>0</v>
      </c>
      <c r="Q433" s="132">
        <f t="shared" si="106"/>
        <v>0</v>
      </c>
    </row>
    <row r="434" spans="1:17" ht="12" customHeight="1" x14ac:dyDescent="0.25">
      <c r="A434" s="166" t="s">
        <v>55</v>
      </c>
      <c r="B434" s="165"/>
      <c r="C434" s="165">
        <f>RES_hhdet_in_emi!C$90</f>
        <v>0</v>
      </c>
      <c r="D434" s="165">
        <f>RES_hhdet_in_emi!D$90</f>
        <v>0</v>
      </c>
      <c r="E434" s="165">
        <f>RES_hhdet_in_emi!E$90</f>
        <v>0</v>
      </c>
      <c r="F434" s="165">
        <f>RES_hhdet_in_emi!F$90</f>
        <v>0</v>
      </c>
      <c r="G434" s="165">
        <f>RES_hhdet_in_emi!G$90</f>
        <v>0</v>
      </c>
      <c r="H434" s="165">
        <f>RES_hhdet_in_emi!H$90</f>
        <v>0</v>
      </c>
      <c r="I434" s="165">
        <f>RES_hhdet_in_emi!I$90</f>
        <v>0</v>
      </c>
      <c r="J434" s="165">
        <f>RES_hhdet_in_emi!J$90</f>
        <v>0</v>
      </c>
      <c r="K434" s="165">
        <f>RES_hhdet_in_emi!K$90</f>
        <v>0</v>
      </c>
      <c r="L434" s="165">
        <f>RES_hhdet_in_emi!L$90</f>
        <v>0</v>
      </c>
      <c r="M434" s="165">
        <f>RES_hhdet_in_emi!M$90</f>
        <v>0</v>
      </c>
      <c r="N434" s="165">
        <f>RES_hhdet_in_emi!N$90</f>
        <v>0</v>
      </c>
      <c r="O434" s="165">
        <f>RES_hhdet_in_emi!O$90</f>
        <v>0</v>
      </c>
      <c r="P434" s="165">
        <f>RES_hhdet_in_emi!P$90</f>
        <v>0</v>
      </c>
      <c r="Q434" s="165">
        <f>RES_hhdet_in_emi!Q$90</f>
        <v>0</v>
      </c>
    </row>
    <row r="435" spans="1:17" ht="12" customHeight="1" x14ac:dyDescent="0.25">
      <c r="A435" s="147" t="s">
        <v>59</v>
      </c>
      <c r="B435" s="164"/>
      <c r="C435" s="164">
        <f>RES_hhdet_in_emi!C$91</f>
        <v>0</v>
      </c>
      <c r="D435" s="164">
        <f>RES_hhdet_in_emi!D$91</f>
        <v>0</v>
      </c>
      <c r="E435" s="164">
        <f>RES_hhdet_in_emi!E$91</f>
        <v>0</v>
      </c>
      <c r="F435" s="164">
        <f>RES_hhdet_in_emi!F$91</f>
        <v>0</v>
      </c>
      <c r="G435" s="164">
        <f>RES_hhdet_in_emi!G$91</f>
        <v>0</v>
      </c>
      <c r="H435" s="164">
        <f>RES_hhdet_in_emi!H$91</f>
        <v>0</v>
      </c>
      <c r="I435" s="164">
        <f>RES_hhdet_in_emi!I$91</f>
        <v>0</v>
      </c>
      <c r="J435" s="164">
        <f>RES_hhdet_in_emi!J$91</f>
        <v>0</v>
      </c>
      <c r="K435" s="164">
        <f>RES_hhdet_in_emi!K$91</f>
        <v>0</v>
      </c>
      <c r="L435" s="164">
        <f>RES_hhdet_in_emi!L$91</f>
        <v>0</v>
      </c>
      <c r="M435" s="164">
        <f>RES_hhdet_in_emi!M$91</f>
        <v>0</v>
      </c>
      <c r="N435" s="164">
        <f>RES_hhdet_in_emi!N$91</f>
        <v>0</v>
      </c>
      <c r="O435" s="164">
        <f>RES_hhdet_in_emi!O$91</f>
        <v>0</v>
      </c>
      <c r="P435" s="164">
        <f>RES_hhdet_in_emi!P$91</f>
        <v>0</v>
      </c>
      <c r="Q435" s="164">
        <f>RES_hhdet_in_emi!Q$91</f>
        <v>0</v>
      </c>
    </row>
    <row r="436" spans="1:17" ht="12" customHeight="1" x14ac:dyDescent="0.25">
      <c r="A436" s="163" t="s">
        <v>144</v>
      </c>
      <c r="B436" s="162"/>
      <c r="C436" s="162">
        <f>RES_hhdet_in_emi!C$92</f>
        <v>0</v>
      </c>
      <c r="D436" s="162">
        <f>RES_hhdet_in_emi!D$92</f>
        <v>0</v>
      </c>
      <c r="E436" s="162">
        <f>RES_hhdet_in_emi!E$92</f>
        <v>0</v>
      </c>
      <c r="F436" s="162">
        <f>RES_hhdet_in_emi!F$92</f>
        <v>0</v>
      </c>
      <c r="G436" s="162">
        <f>RES_hhdet_in_emi!G$92</f>
        <v>0</v>
      </c>
      <c r="H436" s="162">
        <f>RES_hhdet_in_emi!H$92</f>
        <v>0</v>
      </c>
      <c r="I436" s="162">
        <f>RES_hhdet_in_emi!I$92</f>
        <v>0</v>
      </c>
      <c r="J436" s="162">
        <f>RES_hhdet_in_emi!J$92</f>
        <v>0</v>
      </c>
      <c r="K436" s="162">
        <f>RES_hhdet_in_emi!K$92</f>
        <v>0</v>
      </c>
      <c r="L436" s="162">
        <f>RES_hhdet_in_emi!L$92</f>
        <v>0</v>
      </c>
      <c r="M436" s="162">
        <f>RES_hhdet_in_emi!M$92</f>
        <v>0</v>
      </c>
      <c r="N436" s="162">
        <f>RES_hhdet_in_emi!N$92</f>
        <v>0</v>
      </c>
      <c r="O436" s="162">
        <f>RES_hhdet_in_emi!O$92</f>
        <v>0</v>
      </c>
      <c r="P436" s="162">
        <f>RES_hhdet_in_emi!P$92</f>
        <v>0</v>
      </c>
      <c r="Q436" s="162">
        <f>RES_hhdet_in_emi!Q$92</f>
        <v>0</v>
      </c>
    </row>
    <row r="437" spans="1:17" ht="12" customHeight="1" x14ac:dyDescent="0.25">
      <c r="A437" s="161" t="s">
        <v>143</v>
      </c>
      <c r="B437" s="160"/>
      <c r="C437" s="160">
        <f>SUM(C438:C439)</f>
        <v>0</v>
      </c>
      <c r="D437" s="160">
        <f t="shared" ref="D437:Q437" si="107">SUM(D438:D439)</f>
        <v>0</v>
      </c>
      <c r="E437" s="160">
        <f t="shared" si="107"/>
        <v>0</v>
      </c>
      <c r="F437" s="160">
        <f t="shared" si="107"/>
        <v>0</v>
      </c>
      <c r="G437" s="160">
        <f t="shared" si="107"/>
        <v>0</v>
      </c>
      <c r="H437" s="160">
        <f t="shared" si="107"/>
        <v>0</v>
      </c>
      <c r="I437" s="160">
        <f t="shared" si="107"/>
        <v>0</v>
      </c>
      <c r="J437" s="160">
        <f t="shared" si="107"/>
        <v>0</v>
      </c>
      <c r="K437" s="160">
        <f t="shared" si="107"/>
        <v>0</v>
      </c>
      <c r="L437" s="160">
        <f t="shared" si="107"/>
        <v>0</v>
      </c>
      <c r="M437" s="160">
        <f t="shared" si="107"/>
        <v>0</v>
      </c>
      <c r="N437" s="160">
        <f t="shared" si="107"/>
        <v>0</v>
      </c>
      <c r="O437" s="160">
        <f t="shared" si="107"/>
        <v>0</v>
      </c>
      <c r="P437" s="160">
        <f t="shared" si="107"/>
        <v>0</v>
      </c>
      <c r="Q437" s="160">
        <f t="shared" si="107"/>
        <v>0</v>
      </c>
    </row>
    <row r="438" spans="1:17" ht="12" customHeight="1" x14ac:dyDescent="0.25">
      <c r="A438" s="148" t="s">
        <v>57</v>
      </c>
      <c r="B438" s="156"/>
      <c r="C438" s="156">
        <f>RES_hhdet_in_emi!C$94</f>
        <v>0</v>
      </c>
      <c r="D438" s="156">
        <f>RES_hhdet_in_emi!D$94</f>
        <v>0</v>
      </c>
      <c r="E438" s="156">
        <f>RES_hhdet_in_emi!E$94</f>
        <v>0</v>
      </c>
      <c r="F438" s="156">
        <f>RES_hhdet_in_emi!F$94</f>
        <v>0</v>
      </c>
      <c r="G438" s="156">
        <f>RES_hhdet_in_emi!G$94</f>
        <v>0</v>
      </c>
      <c r="H438" s="156">
        <f>RES_hhdet_in_emi!H$94</f>
        <v>0</v>
      </c>
      <c r="I438" s="156">
        <f>RES_hhdet_in_emi!I$94</f>
        <v>0</v>
      </c>
      <c r="J438" s="156">
        <f>RES_hhdet_in_emi!J$94</f>
        <v>0</v>
      </c>
      <c r="K438" s="156">
        <f>RES_hhdet_in_emi!K$94</f>
        <v>0</v>
      </c>
      <c r="L438" s="156">
        <f>RES_hhdet_in_emi!L$94</f>
        <v>0</v>
      </c>
      <c r="M438" s="156">
        <f>RES_hhdet_in_emi!M$94</f>
        <v>0</v>
      </c>
      <c r="N438" s="156">
        <f>RES_hhdet_in_emi!N$94</f>
        <v>0</v>
      </c>
      <c r="O438" s="156">
        <f>RES_hhdet_in_emi!O$94</f>
        <v>0</v>
      </c>
      <c r="P438" s="156">
        <f>RES_hhdet_in_emi!P$94</f>
        <v>0</v>
      </c>
      <c r="Q438" s="156">
        <f>RES_hhdet_in_emi!Q$94</f>
        <v>0</v>
      </c>
    </row>
    <row r="439" spans="1:17" ht="12" customHeight="1" x14ac:dyDescent="0.25">
      <c r="A439" s="148" t="s">
        <v>59</v>
      </c>
      <c r="B439" s="156"/>
      <c r="C439" s="156">
        <f>RES_hhdet_in_emi!C$95</f>
        <v>0</v>
      </c>
      <c r="D439" s="156">
        <f>RES_hhdet_in_emi!D$95</f>
        <v>0</v>
      </c>
      <c r="E439" s="156">
        <f>RES_hhdet_in_emi!E$95</f>
        <v>0</v>
      </c>
      <c r="F439" s="156">
        <f>RES_hhdet_in_emi!F$95</f>
        <v>0</v>
      </c>
      <c r="G439" s="156">
        <f>RES_hhdet_in_emi!G$95</f>
        <v>0</v>
      </c>
      <c r="H439" s="156">
        <f>RES_hhdet_in_emi!H$95</f>
        <v>0</v>
      </c>
      <c r="I439" s="156">
        <f>RES_hhdet_in_emi!I$95</f>
        <v>0</v>
      </c>
      <c r="J439" s="156">
        <f>RES_hhdet_in_emi!J$95</f>
        <v>0</v>
      </c>
      <c r="K439" s="156">
        <f>RES_hhdet_in_emi!K$95</f>
        <v>0</v>
      </c>
      <c r="L439" s="156">
        <f>RES_hhdet_in_emi!L$95</f>
        <v>0</v>
      </c>
      <c r="M439" s="156">
        <f>RES_hhdet_in_emi!M$95</f>
        <v>0</v>
      </c>
      <c r="N439" s="156">
        <f>RES_hhdet_in_emi!N$95</f>
        <v>0</v>
      </c>
      <c r="O439" s="156">
        <f>RES_hhdet_in_emi!O$95</f>
        <v>0</v>
      </c>
      <c r="P439" s="156">
        <f>RES_hhdet_in_emi!P$95</f>
        <v>0</v>
      </c>
      <c r="Q439" s="156">
        <f>RES_hhdet_in_emi!Q$95</f>
        <v>0</v>
      </c>
    </row>
    <row r="440" spans="1:17" ht="12" customHeight="1" x14ac:dyDescent="0.25">
      <c r="A440" s="163" t="s">
        <v>142</v>
      </c>
      <c r="B440" s="162"/>
      <c r="C440" s="162">
        <f>RES_hhdet_in_emi!C$96</f>
        <v>0</v>
      </c>
      <c r="D440" s="162">
        <f>RES_hhdet_in_emi!D$96</f>
        <v>0</v>
      </c>
      <c r="E440" s="162">
        <f>RES_hhdet_in_emi!E$96</f>
        <v>0</v>
      </c>
      <c r="F440" s="162">
        <f>RES_hhdet_in_emi!F$96</f>
        <v>0</v>
      </c>
      <c r="G440" s="162">
        <f>RES_hhdet_in_emi!G$96</f>
        <v>0</v>
      </c>
      <c r="H440" s="162">
        <f>RES_hhdet_in_emi!H$96</f>
        <v>0</v>
      </c>
      <c r="I440" s="162">
        <f>RES_hhdet_in_emi!I$96</f>
        <v>0</v>
      </c>
      <c r="J440" s="162">
        <f>RES_hhdet_in_emi!J$96</f>
        <v>0</v>
      </c>
      <c r="K440" s="162">
        <f>RES_hhdet_in_emi!K$96</f>
        <v>0</v>
      </c>
      <c r="L440" s="162">
        <f>RES_hhdet_in_emi!L$96</f>
        <v>0</v>
      </c>
      <c r="M440" s="162">
        <f>RES_hhdet_in_emi!M$96</f>
        <v>0</v>
      </c>
      <c r="N440" s="162">
        <f>RES_hhdet_in_emi!N$96</f>
        <v>0</v>
      </c>
      <c r="O440" s="162">
        <f>RES_hhdet_in_emi!O$96</f>
        <v>0</v>
      </c>
      <c r="P440" s="162">
        <f>RES_hhdet_in_emi!P$96</f>
        <v>0</v>
      </c>
      <c r="Q440" s="162">
        <f>RES_hhdet_in_emi!Q$96</f>
        <v>0</v>
      </c>
    </row>
    <row r="441" spans="1:17" ht="12" customHeight="1" x14ac:dyDescent="0.25">
      <c r="A441" s="161" t="s">
        <v>141</v>
      </c>
      <c r="B441" s="160"/>
      <c r="C441" s="160">
        <f>SUM(C442:C443)</f>
        <v>0</v>
      </c>
      <c r="D441" s="160">
        <f t="shared" ref="D441:Q441" si="108">SUM(D442:D443)</f>
        <v>0</v>
      </c>
      <c r="E441" s="160">
        <f t="shared" si="108"/>
        <v>0</v>
      </c>
      <c r="F441" s="160">
        <f t="shared" si="108"/>
        <v>0</v>
      </c>
      <c r="G441" s="160">
        <f t="shared" si="108"/>
        <v>0</v>
      </c>
      <c r="H441" s="160">
        <f t="shared" si="108"/>
        <v>0</v>
      </c>
      <c r="I441" s="160">
        <f t="shared" si="108"/>
        <v>0</v>
      </c>
      <c r="J441" s="160">
        <f t="shared" si="108"/>
        <v>0</v>
      </c>
      <c r="K441" s="160">
        <f t="shared" si="108"/>
        <v>0</v>
      </c>
      <c r="L441" s="160">
        <f t="shared" si="108"/>
        <v>0</v>
      </c>
      <c r="M441" s="160">
        <f t="shared" si="108"/>
        <v>0</v>
      </c>
      <c r="N441" s="160">
        <f t="shared" si="108"/>
        <v>0</v>
      </c>
      <c r="O441" s="160">
        <f t="shared" si="108"/>
        <v>0</v>
      </c>
      <c r="P441" s="160">
        <f t="shared" si="108"/>
        <v>0</v>
      </c>
      <c r="Q441" s="160">
        <f t="shared" si="108"/>
        <v>0</v>
      </c>
    </row>
    <row r="442" spans="1:17" ht="12" customHeight="1" x14ac:dyDescent="0.25">
      <c r="A442" s="148" t="s">
        <v>60</v>
      </c>
      <c r="B442" s="156"/>
      <c r="C442" s="156">
        <f>RES_hhdet_in_emi!C$98</f>
        <v>0</v>
      </c>
      <c r="D442" s="156">
        <f>RES_hhdet_in_emi!D$98</f>
        <v>0</v>
      </c>
      <c r="E442" s="156">
        <f>RES_hhdet_in_emi!E$98</f>
        <v>0</v>
      </c>
      <c r="F442" s="156">
        <f>RES_hhdet_in_emi!F$98</f>
        <v>0</v>
      </c>
      <c r="G442" s="156">
        <f>RES_hhdet_in_emi!G$98</f>
        <v>0</v>
      </c>
      <c r="H442" s="156">
        <f>RES_hhdet_in_emi!H$98</f>
        <v>0</v>
      </c>
      <c r="I442" s="156">
        <f>RES_hhdet_in_emi!I$98</f>
        <v>0</v>
      </c>
      <c r="J442" s="156">
        <f>RES_hhdet_in_emi!J$98</f>
        <v>0</v>
      </c>
      <c r="K442" s="156">
        <f>RES_hhdet_in_emi!K$98</f>
        <v>0</v>
      </c>
      <c r="L442" s="156">
        <f>RES_hhdet_in_emi!L$98</f>
        <v>0</v>
      </c>
      <c r="M442" s="156">
        <f>RES_hhdet_in_emi!M$98</f>
        <v>0</v>
      </c>
      <c r="N442" s="156">
        <f>RES_hhdet_in_emi!N$98</f>
        <v>0</v>
      </c>
      <c r="O442" s="156">
        <f>RES_hhdet_in_emi!O$98</f>
        <v>0</v>
      </c>
      <c r="P442" s="156">
        <f>RES_hhdet_in_emi!P$98</f>
        <v>0</v>
      </c>
      <c r="Q442" s="156">
        <f>RES_hhdet_in_emi!Q$98</f>
        <v>0</v>
      </c>
    </row>
    <row r="443" spans="1:17" ht="12" customHeight="1" x14ac:dyDescent="0.25">
      <c r="A443" s="148" t="s">
        <v>59</v>
      </c>
      <c r="B443" s="156"/>
      <c r="C443" s="156">
        <f>RES_hhdet_in_emi!C$99</f>
        <v>0</v>
      </c>
      <c r="D443" s="156">
        <f>RES_hhdet_in_emi!D$99</f>
        <v>0</v>
      </c>
      <c r="E443" s="156">
        <f>RES_hhdet_in_emi!E$99</f>
        <v>0</v>
      </c>
      <c r="F443" s="156">
        <f>RES_hhdet_in_emi!F$99</f>
        <v>0</v>
      </c>
      <c r="G443" s="156">
        <f>RES_hhdet_in_emi!G$99</f>
        <v>0</v>
      </c>
      <c r="H443" s="156">
        <f>RES_hhdet_in_emi!H$99</f>
        <v>0</v>
      </c>
      <c r="I443" s="156">
        <f>RES_hhdet_in_emi!I$99</f>
        <v>0</v>
      </c>
      <c r="J443" s="156">
        <f>RES_hhdet_in_emi!J$99</f>
        <v>0</v>
      </c>
      <c r="K443" s="156">
        <f>RES_hhdet_in_emi!K$99</f>
        <v>0</v>
      </c>
      <c r="L443" s="156">
        <f>RES_hhdet_in_emi!L$99</f>
        <v>0</v>
      </c>
      <c r="M443" s="156">
        <f>RES_hhdet_in_emi!M$99</f>
        <v>0</v>
      </c>
      <c r="N443" s="156">
        <f>RES_hhdet_in_emi!N$99</f>
        <v>0</v>
      </c>
      <c r="O443" s="156">
        <f>RES_hhdet_in_emi!O$99</f>
        <v>0</v>
      </c>
      <c r="P443" s="156">
        <f>RES_hhdet_in_emi!P$99</f>
        <v>0</v>
      </c>
      <c r="Q443" s="156">
        <f>RES_hhdet_in_emi!Q$99</f>
        <v>0</v>
      </c>
    </row>
    <row r="444" spans="1:17" ht="12" customHeight="1" x14ac:dyDescent="0.25">
      <c r="A444" s="158" t="s">
        <v>62</v>
      </c>
      <c r="B444" s="157"/>
      <c r="C444" s="157">
        <f>SUM(C445:C447)</f>
        <v>0</v>
      </c>
      <c r="D444" s="157">
        <f t="shared" ref="D444:Q444" si="109">SUM(D445:D447)</f>
        <v>0</v>
      </c>
      <c r="E444" s="157">
        <f t="shared" si="109"/>
        <v>0</v>
      </c>
      <c r="F444" s="157">
        <f t="shared" si="109"/>
        <v>0</v>
      </c>
      <c r="G444" s="157">
        <f t="shared" si="109"/>
        <v>0</v>
      </c>
      <c r="H444" s="157">
        <f t="shared" si="109"/>
        <v>0</v>
      </c>
      <c r="I444" s="157">
        <f t="shared" si="109"/>
        <v>0</v>
      </c>
      <c r="J444" s="157">
        <f t="shared" si="109"/>
        <v>0</v>
      </c>
      <c r="K444" s="157">
        <f t="shared" si="109"/>
        <v>0</v>
      </c>
      <c r="L444" s="157">
        <f t="shared" si="109"/>
        <v>0</v>
      </c>
      <c r="M444" s="157">
        <f t="shared" si="109"/>
        <v>0</v>
      </c>
      <c r="N444" s="157">
        <f t="shared" si="109"/>
        <v>0</v>
      </c>
      <c r="O444" s="157">
        <f t="shared" si="109"/>
        <v>0</v>
      </c>
      <c r="P444" s="157">
        <f t="shared" si="109"/>
        <v>0</v>
      </c>
      <c r="Q444" s="157">
        <f t="shared" si="109"/>
        <v>0</v>
      </c>
    </row>
    <row r="445" spans="1:17" ht="12" customHeight="1" x14ac:dyDescent="0.25">
      <c r="A445" s="23" t="s">
        <v>55</v>
      </c>
      <c r="B445" s="156"/>
      <c r="C445" s="156">
        <f>RES_hhdet_in_emi!C$101</f>
        <v>0</v>
      </c>
      <c r="D445" s="156">
        <f>RES_hhdet_in_emi!D$101</f>
        <v>0</v>
      </c>
      <c r="E445" s="156">
        <f>RES_hhdet_in_emi!E$101</f>
        <v>0</v>
      </c>
      <c r="F445" s="156">
        <f>RES_hhdet_in_emi!F$101</f>
        <v>0</v>
      </c>
      <c r="G445" s="156">
        <f>RES_hhdet_in_emi!G$101</f>
        <v>0</v>
      </c>
      <c r="H445" s="156">
        <f>RES_hhdet_in_emi!H$101</f>
        <v>0</v>
      </c>
      <c r="I445" s="156">
        <f>RES_hhdet_in_emi!I$101</f>
        <v>0</v>
      </c>
      <c r="J445" s="156">
        <f>RES_hhdet_in_emi!J$101</f>
        <v>0</v>
      </c>
      <c r="K445" s="156">
        <f>RES_hhdet_in_emi!K$101</f>
        <v>0</v>
      </c>
      <c r="L445" s="156">
        <f>RES_hhdet_in_emi!L$101</f>
        <v>0</v>
      </c>
      <c r="M445" s="156">
        <f>RES_hhdet_in_emi!M$101</f>
        <v>0</v>
      </c>
      <c r="N445" s="156">
        <f>RES_hhdet_in_emi!N$101</f>
        <v>0</v>
      </c>
      <c r="O445" s="156">
        <f>RES_hhdet_in_emi!O$101</f>
        <v>0</v>
      </c>
      <c r="P445" s="156">
        <f>RES_hhdet_in_emi!P$101</f>
        <v>0</v>
      </c>
      <c r="Q445" s="156">
        <f>RES_hhdet_in_emi!Q$101</f>
        <v>0</v>
      </c>
    </row>
    <row r="446" spans="1:17" ht="12" customHeight="1" x14ac:dyDescent="0.25">
      <c r="A446" s="23" t="s">
        <v>57</v>
      </c>
      <c r="B446" s="156"/>
      <c r="C446" s="156">
        <f>RES_hhdet_in_emi!C$102</f>
        <v>0</v>
      </c>
      <c r="D446" s="156">
        <f>RES_hhdet_in_emi!D$102</f>
        <v>0</v>
      </c>
      <c r="E446" s="156">
        <f>RES_hhdet_in_emi!E$102</f>
        <v>0</v>
      </c>
      <c r="F446" s="156">
        <f>RES_hhdet_in_emi!F$102</f>
        <v>0</v>
      </c>
      <c r="G446" s="156">
        <f>RES_hhdet_in_emi!G$102</f>
        <v>0</v>
      </c>
      <c r="H446" s="156">
        <f>RES_hhdet_in_emi!H$102</f>
        <v>0</v>
      </c>
      <c r="I446" s="156">
        <f>RES_hhdet_in_emi!I$102</f>
        <v>0</v>
      </c>
      <c r="J446" s="156">
        <f>RES_hhdet_in_emi!J$102</f>
        <v>0</v>
      </c>
      <c r="K446" s="156">
        <f>RES_hhdet_in_emi!K$102</f>
        <v>0</v>
      </c>
      <c r="L446" s="156">
        <f>RES_hhdet_in_emi!L$102</f>
        <v>0</v>
      </c>
      <c r="M446" s="156">
        <f>RES_hhdet_in_emi!M$102</f>
        <v>0</v>
      </c>
      <c r="N446" s="156">
        <f>RES_hhdet_in_emi!N$102</f>
        <v>0</v>
      </c>
      <c r="O446" s="156">
        <f>RES_hhdet_in_emi!O$102</f>
        <v>0</v>
      </c>
      <c r="P446" s="156">
        <f>RES_hhdet_in_emi!P$102</f>
        <v>0</v>
      </c>
      <c r="Q446" s="156">
        <f>RES_hhdet_in_emi!Q$102</f>
        <v>0</v>
      </c>
    </row>
    <row r="447" spans="1:17" ht="12" customHeight="1" x14ac:dyDescent="0.25">
      <c r="A447" s="29" t="s">
        <v>140</v>
      </c>
      <c r="B447" s="57"/>
      <c r="C447" s="57">
        <f>RES_hhdet_in_emi!C$103</f>
        <v>0</v>
      </c>
      <c r="D447" s="57">
        <f>RES_hhdet_in_emi!D$103</f>
        <v>0</v>
      </c>
      <c r="E447" s="57">
        <f>RES_hhdet_in_emi!E$103</f>
        <v>0</v>
      </c>
      <c r="F447" s="57">
        <f>RES_hhdet_in_emi!F$103</f>
        <v>0</v>
      </c>
      <c r="G447" s="57">
        <f>RES_hhdet_in_emi!G$103</f>
        <v>0</v>
      </c>
      <c r="H447" s="57">
        <f>RES_hhdet_in_emi!H$103</f>
        <v>0</v>
      </c>
      <c r="I447" s="57">
        <f>RES_hhdet_in_emi!I$103</f>
        <v>0</v>
      </c>
      <c r="J447" s="57">
        <f>RES_hhdet_in_emi!J$103</f>
        <v>0</v>
      </c>
      <c r="K447" s="57">
        <f>RES_hhdet_in_emi!K$103</f>
        <v>0</v>
      </c>
      <c r="L447" s="57">
        <f>RES_hhdet_in_emi!L$103</f>
        <v>0</v>
      </c>
      <c r="M447" s="57">
        <f>RES_hhdet_in_emi!M$103</f>
        <v>0</v>
      </c>
      <c r="N447" s="57">
        <f>RES_hhdet_in_emi!N$103</f>
        <v>0</v>
      </c>
      <c r="O447" s="57">
        <f>RES_hhdet_in_emi!O$103</f>
        <v>0</v>
      </c>
      <c r="P447" s="57">
        <f>RES_hhdet_in_emi!P$103</f>
        <v>0</v>
      </c>
      <c r="Q447" s="57">
        <f>RES_hhdet_in_emi!Q$103</f>
        <v>0</v>
      </c>
    </row>
    <row r="449" spans="1:17" ht="12" customHeight="1" x14ac:dyDescent="0.25">
      <c r="A449" s="152" t="s">
        <v>189</v>
      </c>
      <c r="B449" s="168"/>
      <c r="C449" s="168">
        <f>SUM(C450,C453,C455,C468)</f>
        <v>19528.659726129754</v>
      </c>
      <c r="D449" s="168">
        <f t="shared" ref="D449:Q449" si="110">SUM(D450,D453,D455,D468)</f>
        <v>18079.889926261225</v>
      </c>
      <c r="E449" s="168">
        <f t="shared" si="110"/>
        <v>19651.327267091463</v>
      </c>
      <c r="F449" s="168">
        <f t="shared" si="110"/>
        <v>19960.901630652665</v>
      </c>
      <c r="G449" s="168">
        <f t="shared" si="110"/>
        <v>19521.714621030926</v>
      </c>
      <c r="H449" s="168">
        <f t="shared" si="110"/>
        <v>18886.471627794566</v>
      </c>
      <c r="I449" s="168">
        <f t="shared" si="110"/>
        <v>17057.302791157861</v>
      </c>
      <c r="J449" s="168">
        <f t="shared" si="110"/>
        <v>18237.787223967465</v>
      </c>
      <c r="K449" s="168">
        <f t="shared" si="110"/>
        <v>17871.462763009818</v>
      </c>
      <c r="L449" s="168">
        <f t="shared" si="110"/>
        <v>18557.900934263158</v>
      </c>
      <c r="M449" s="168">
        <f t="shared" si="110"/>
        <v>14558.896408915605</v>
      </c>
      <c r="N449" s="168">
        <f t="shared" si="110"/>
        <v>16428.100012699066</v>
      </c>
      <c r="O449" s="168">
        <f t="shared" si="110"/>
        <v>17291.818713381184</v>
      </c>
      <c r="P449" s="168">
        <f t="shared" si="110"/>
        <v>13652.545191042298</v>
      </c>
      <c r="Q449" s="168">
        <f t="shared" si="110"/>
        <v>14452.832736483499</v>
      </c>
    </row>
    <row r="450" spans="1:17" ht="12" customHeight="1" x14ac:dyDescent="0.25">
      <c r="A450" s="158" t="s">
        <v>65</v>
      </c>
      <c r="B450" s="157"/>
      <c r="C450" s="157">
        <f>SUM(C451:C452)</f>
        <v>15760.232419361893</v>
      </c>
      <c r="D450" s="157">
        <f t="shared" ref="D450:Q450" si="111">SUM(D451:D452)</f>
        <v>14686.100616130427</v>
      </c>
      <c r="E450" s="157">
        <f t="shared" si="111"/>
        <v>16050.213779184865</v>
      </c>
      <c r="F450" s="157">
        <f t="shared" si="111"/>
        <v>16451.950562215152</v>
      </c>
      <c r="G450" s="157">
        <f t="shared" si="111"/>
        <v>16153.369184669684</v>
      </c>
      <c r="H450" s="157">
        <f t="shared" si="111"/>
        <v>15421.308711732278</v>
      </c>
      <c r="I450" s="157">
        <f t="shared" si="111"/>
        <v>13744.448544421966</v>
      </c>
      <c r="J450" s="157">
        <f t="shared" si="111"/>
        <v>14903.833652162757</v>
      </c>
      <c r="K450" s="157">
        <f t="shared" si="111"/>
        <v>14571.788077399751</v>
      </c>
      <c r="L450" s="157">
        <f t="shared" si="111"/>
        <v>14844.584105584976</v>
      </c>
      <c r="M450" s="157">
        <f t="shared" si="111"/>
        <v>11432.750471212754</v>
      </c>
      <c r="N450" s="157">
        <f t="shared" si="111"/>
        <v>12631.770333225191</v>
      </c>
      <c r="O450" s="157">
        <f t="shared" si="111"/>
        <v>13294.262773197812</v>
      </c>
      <c r="P450" s="157">
        <f t="shared" si="111"/>
        <v>10223.644989205957</v>
      </c>
      <c r="Q450" s="157">
        <f t="shared" si="111"/>
        <v>10832.302616356357</v>
      </c>
    </row>
    <row r="451" spans="1:17" ht="12" customHeight="1" x14ac:dyDescent="0.25">
      <c r="A451" s="23" t="s">
        <v>157</v>
      </c>
      <c r="B451" s="156"/>
      <c r="C451" s="156">
        <f t="shared" ref="C451:Q454" si="112">IF(C355=0,0,C355/0.086*1000000/C$58)</f>
        <v>15696.253694221314</v>
      </c>
      <c r="D451" s="156">
        <f t="shared" si="112"/>
        <v>14620.791172412706</v>
      </c>
      <c r="E451" s="156">
        <f t="shared" si="112"/>
        <v>15955.368227267047</v>
      </c>
      <c r="F451" s="156">
        <f t="shared" si="112"/>
        <v>16361.880345597507</v>
      </c>
      <c r="G451" s="156">
        <f t="shared" si="112"/>
        <v>16097.017436117691</v>
      </c>
      <c r="H451" s="156">
        <f t="shared" si="112"/>
        <v>15353.427033124863</v>
      </c>
      <c r="I451" s="156">
        <f t="shared" si="112"/>
        <v>13682.590015436532</v>
      </c>
      <c r="J451" s="156">
        <f t="shared" si="112"/>
        <v>14815.446097576536</v>
      </c>
      <c r="K451" s="156">
        <f t="shared" si="112"/>
        <v>14508.545024763052</v>
      </c>
      <c r="L451" s="156">
        <f t="shared" si="112"/>
        <v>14721.584027464303</v>
      </c>
      <c r="M451" s="156">
        <f t="shared" si="112"/>
        <v>11385.959573736582</v>
      </c>
      <c r="N451" s="156">
        <f t="shared" si="112"/>
        <v>12508.96950061323</v>
      </c>
      <c r="O451" s="156">
        <f t="shared" si="112"/>
        <v>13125.119513221811</v>
      </c>
      <c r="P451" s="156">
        <f t="shared" si="112"/>
        <v>10154.240885107392</v>
      </c>
      <c r="Q451" s="156">
        <f t="shared" si="112"/>
        <v>10727.396942543162</v>
      </c>
    </row>
    <row r="452" spans="1:17" ht="12" customHeight="1" x14ac:dyDescent="0.25">
      <c r="A452" s="23" t="s">
        <v>60</v>
      </c>
      <c r="B452" s="156"/>
      <c r="C452" s="156">
        <f t="shared" si="112"/>
        <v>63.978725140580366</v>
      </c>
      <c r="D452" s="156">
        <f t="shared" si="112"/>
        <v>65.309443717719745</v>
      </c>
      <c r="E452" s="156">
        <f t="shared" si="112"/>
        <v>94.845551917818611</v>
      </c>
      <c r="F452" s="156">
        <f t="shared" si="112"/>
        <v>90.070216617644746</v>
      </c>
      <c r="G452" s="156">
        <f t="shared" si="112"/>
        <v>56.351748551992991</v>
      </c>
      <c r="H452" s="156">
        <f t="shared" si="112"/>
        <v>67.881678607414429</v>
      </c>
      <c r="I452" s="156">
        <f t="shared" si="112"/>
        <v>61.858528985435434</v>
      </c>
      <c r="J452" s="156">
        <f t="shared" si="112"/>
        <v>88.387554586220332</v>
      </c>
      <c r="K452" s="156">
        <f t="shared" si="112"/>
        <v>63.243052636698927</v>
      </c>
      <c r="L452" s="156">
        <f t="shared" si="112"/>
        <v>123.00007812067271</v>
      </c>
      <c r="M452" s="156">
        <f t="shared" si="112"/>
        <v>46.790897476172375</v>
      </c>
      <c r="N452" s="156">
        <f t="shared" si="112"/>
        <v>122.80083261196187</v>
      </c>
      <c r="O452" s="156">
        <f t="shared" si="112"/>
        <v>169.14325997600085</v>
      </c>
      <c r="P452" s="156">
        <f t="shared" si="112"/>
        <v>69.404104098564019</v>
      </c>
      <c r="Q452" s="156">
        <f t="shared" si="112"/>
        <v>104.90567381319552</v>
      </c>
    </row>
    <row r="453" spans="1:17" ht="12" customHeight="1" x14ac:dyDescent="0.25">
      <c r="A453" s="158" t="s">
        <v>112</v>
      </c>
      <c r="B453" s="157"/>
      <c r="C453" s="157">
        <f>C454</f>
        <v>63.898198575499379</v>
      </c>
      <c r="D453" s="157">
        <f t="shared" ref="D453:Q453" si="113">D454</f>
        <v>30.966062230234492</v>
      </c>
      <c r="E453" s="157">
        <f t="shared" si="113"/>
        <v>20.100394512393251</v>
      </c>
      <c r="F453" s="157">
        <f t="shared" si="113"/>
        <v>24.814660915038548</v>
      </c>
      <c r="G453" s="157">
        <f t="shared" si="113"/>
        <v>28.955543962681109</v>
      </c>
      <c r="H453" s="157">
        <f t="shared" si="113"/>
        <v>25.973171761591452</v>
      </c>
      <c r="I453" s="157">
        <f t="shared" si="113"/>
        <v>15.8103980413303</v>
      </c>
      <c r="J453" s="157">
        <f t="shared" si="113"/>
        <v>46.865505909392411</v>
      </c>
      <c r="K453" s="157">
        <f t="shared" si="113"/>
        <v>24.838080831840465</v>
      </c>
      <c r="L453" s="157">
        <f t="shared" si="113"/>
        <v>21.526387268301747</v>
      </c>
      <c r="M453" s="157">
        <f t="shared" si="113"/>
        <v>23.357229604036366</v>
      </c>
      <c r="N453" s="157">
        <f t="shared" si="113"/>
        <v>20.150542965665402</v>
      </c>
      <c r="O453" s="157">
        <f t="shared" si="113"/>
        <v>31.833324619185216</v>
      </c>
      <c r="P453" s="157">
        <f t="shared" si="113"/>
        <v>24.474793351604553</v>
      </c>
      <c r="Q453" s="157">
        <f t="shared" si="113"/>
        <v>45.489378892491061</v>
      </c>
    </row>
    <row r="454" spans="1:17" ht="12" customHeight="1" x14ac:dyDescent="0.25">
      <c r="A454" s="23" t="s">
        <v>60</v>
      </c>
      <c r="B454" s="156"/>
      <c r="C454" s="156">
        <f t="shared" si="112"/>
        <v>63.898198575499379</v>
      </c>
      <c r="D454" s="156">
        <f t="shared" si="112"/>
        <v>30.966062230234492</v>
      </c>
      <c r="E454" s="156">
        <f t="shared" si="112"/>
        <v>20.100394512393251</v>
      </c>
      <c r="F454" s="156">
        <f t="shared" si="112"/>
        <v>24.814660915038548</v>
      </c>
      <c r="G454" s="156">
        <f t="shared" si="112"/>
        <v>28.955543962681109</v>
      </c>
      <c r="H454" s="156">
        <f t="shared" si="112"/>
        <v>25.973171761591452</v>
      </c>
      <c r="I454" s="156">
        <f t="shared" si="112"/>
        <v>15.8103980413303</v>
      </c>
      <c r="J454" s="156">
        <f t="shared" si="112"/>
        <v>46.865505909392411</v>
      </c>
      <c r="K454" s="156">
        <f t="shared" si="112"/>
        <v>24.838080831840465</v>
      </c>
      <c r="L454" s="156">
        <f t="shared" si="112"/>
        <v>21.526387268301747</v>
      </c>
      <c r="M454" s="156">
        <f t="shared" si="112"/>
        <v>23.357229604036366</v>
      </c>
      <c r="N454" s="156">
        <f t="shared" si="112"/>
        <v>20.150542965665402</v>
      </c>
      <c r="O454" s="156">
        <f t="shared" si="112"/>
        <v>31.833324619185216</v>
      </c>
      <c r="P454" s="156">
        <f t="shared" si="112"/>
        <v>24.474793351604553</v>
      </c>
      <c r="Q454" s="156">
        <f t="shared" si="112"/>
        <v>45.489378892491061</v>
      </c>
    </row>
    <row r="455" spans="1:17" ht="12" customHeight="1" x14ac:dyDescent="0.25">
      <c r="A455" s="158" t="s">
        <v>63</v>
      </c>
      <c r="B455" s="157"/>
      <c r="C455" s="157">
        <f>IF(C359=0,0,C359/0.086*1000000/SUM(C$62:C$67))</f>
        <v>2714.0501414198789</v>
      </c>
      <c r="D455" s="157">
        <f t="shared" ref="D455:Q455" si="114">IF(D359=0,0,D359/0.086*1000000/SUM(D$62:D$67))</f>
        <v>2362.5591534923228</v>
      </c>
      <c r="E455" s="157">
        <f t="shared" si="114"/>
        <v>2523.9132581903518</v>
      </c>
      <c r="F455" s="157">
        <f t="shared" si="114"/>
        <v>2445.7414780537861</v>
      </c>
      <c r="G455" s="157">
        <f t="shared" si="114"/>
        <v>2350.3276177170401</v>
      </c>
      <c r="H455" s="157">
        <f t="shared" si="114"/>
        <v>2420.2149389300243</v>
      </c>
      <c r="I455" s="157">
        <f t="shared" si="114"/>
        <v>2288.6915870832354</v>
      </c>
      <c r="J455" s="157">
        <f t="shared" si="114"/>
        <v>2220.9054941451154</v>
      </c>
      <c r="K455" s="157">
        <f t="shared" si="114"/>
        <v>2236.7000825523705</v>
      </c>
      <c r="L455" s="157">
        <f t="shared" si="114"/>
        <v>2550.6591170031566</v>
      </c>
      <c r="M455" s="157">
        <f t="shared" si="114"/>
        <v>2112.9305636649633</v>
      </c>
      <c r="N455" s="157">
        <f t="shared" si="114"/>
        <v>2600.6047172095318</v>
      </c>
      <c r="O455" s="157">
        <f t="shared" si="114"/>
        <v>2692.4200959725808</v>
      </c>
      <c r="P455" s="157">
        <f t="shared" si="114"/>
        <v>2322.9747104518619</v>
      </c>
      <c r="Q455" s="157">
        <f t="shared" si="114"/>
        <v>2432.4957936746496</v>
      </c>
    </row>
    <row r="456" spans="1:17" ht="12" customHeight="1" x14ac:dyDescent="0.25">
      <c r="A456" s="167" t="s">
        <v>156</v>
      </c>
      <c r="B456" s="132"/>
      <c r="C456" s="132">
        <f>IF(C360=0,0,C360/0.086*1000000/C$62)</f>
        <v>2835.2453626986344</v>
      </c>
      <c r="D456" s="132">
        <f t="shared" ref="D456:Q456" si="115">IF(D360=0,0,D360/0.086*1000000/D$62)</f>
        <v>2785.7065191063107</v>
      </c>
      <c r="E456" s="132">
        <f t="shared" si="115"/>
        <v>2794.8645024877337</v>
      </c>
      <c r="F456" s="132">
        <f t="shared" si="115"/>
        <v>2794.8674817308101</v>
      </c>
      <c r="G456" s="132">
        <f t="shared" si="115"/>
        <v>2766.9298550998215</v>
      </c>
      <c r="H456" s="132">
        <f t="shared" si="115"/>
        <v>2727.6762518178298</v>
      </c>
      <c r="I456" s="132">
        <f t="shared" si="115"/>
        <v>2715.6210900339183</v>
      </c>
      <c r="J456" s="132">
        <f t="shared" si="115"/>
        <v>2693.0611432098249</v>
      </c>
      <c r="K456" s="132">
        <f t="shared" si="115"/>
        <v>2700.0563554178802</v>
      </c>
      <c r="L456" s="132">
        <f t="shared" si="115"/>
        <v>2721.3999473946587</v>
      </c>
      <c r="M456" s="132">
        <f t="shared" si="115"/>
        <v>2483.7949108830212</v>
      </c>
      <c r="N456" s="132">
        <f t="shared" si="115"/>
        <v>2842.7954411248602</v>
      </c>
      <c r="O456" s="132">
        <f t="shared" si="115"/>
        <v>2835.5367901434774</v>
      </c>
      <c r="P456" s="132">
        <f t="shared" si="115"/>
        <v>2784.8773103265376</v>
      </c>
      <c r="Q456" s="132">
        <f t="shared" si="115"/>
        <v>2760.4967546477278</v>
      </c>
    </row>
    <row r="457" spans="1:17" ht="12" customHeight="1" x14ac:dyDescent="0.25">
      <c r="A457" s="167" t="s">
        <v>155</v>
      </c>
      <c r="B457" s="132"/>
      <c r="C457" s="132">
        <f>IF(C361=0,0,C361/0.086*1000000/C$63)</f>
        <v>2358.9362111048149</v>
      </c>
      <c r="D457" s="132">
        <f t="shared" ref="D457:Q457" si="116">IF(D361=0,0,D361/0.086*1000000/D$63)</f>
        <v>2322.0565912318621</v>
      </c>
      <c r="E457" s="132">
        <f t="shared" si="116"/>
        <v>2341.1594932077169</v>
      </c>
      <c r="F457" s="132">
        <f t="shared" si="116"/>
        <v>2349.5646736871668</v>
      </c>
      <c r="G457" s="132">
        <f t="shared" si="116"/>
        <v>2333.668930112106</v>
      </c>
      <c r="H457" s="132">
        <f t="shared" si="116"/>
        <v>2331.1246548438553</v>
      </c>
      <c r="I457" s="132">
        <f t="shared" si="116"/>
        <v>2341.5197070866029</v>
      </c>
      <c r="J457" s="132">
        <f t="shared" si="116"/>
        <v>2332.1602031371453</v>
      </c>
      <c r="K457" s="132">
        <f t="shared" si="116"/>
        <v>2340.4859518754456</v>
      </c>
      <c r="L457" s="132">
        <f t="shared" si="116"/>
        <v>2347.1445651315626</v>
      </c>
      <c r="M457" s="132">
        <f t="shared" si="116"/>
        <v>2138.5980258071204</v>
      </c>
      <c r="N457" s="132">
        <f t="shared" si="116"/>
        <v>2486.5033278889337</v>
      </c>
      <c r="O457" s="132">
        <f t="shared" si="116"/>
        <v>2412.7809455522861</v>
      </c>
      <c r="P457" s="132">
        <f t="shared" si="116"/>
        <v>2363.6138390108413</v>
      </c>
      <c r="Q457" s="132">
        <f t="shared" si="116"/>
        <v>2330.4967884058788</v>
      </c>
    </row>
    <row r="458" spans="1:17" ht="12" customHeight="1" x14ac:dyDescent="0.25">
      <c r="A458" s="166" t="s">
        <v>55</v>
      </c>
      <c r="B458" s="165"/>
      <c r="C458" s="165">
        <f t="shared" ref="C458:Q459" si="117">IF(C362=0,0,C362/0.086*1000000/C$63)</f>
        <v>1887.5487643293504</v>
      </c>
      <c r="D458" s="165">
        <f t="shared" si="117"/>
        <v>1855.1825994000753</v>
      </c>
      <c r="E458" s="165">
        <f t="shared" si="117"/>
        <v>1867.5551231851941</v>
      </c>
      <c r="F458" s="165">
        <f t="shared" si="117"/>
        <v>1871.365701091421</v>
      </c>
      <c r="G458" s="165">
        <f t="shared" si="117"/>
        <v>1856.2092014688815</v>
      </c>
      <c r="H458" s="165">
        <f t="shared" si="117"/>
        <v>1850.9141314118351</v>
      </c>
      <c r="I458" s="165">
        <f t="shared" si="117"/>
        <v>1856.1775892367241</v>
      </c>
      <c r="J458" s="165">
        <f t="shared" si="117"/>
        <v>1845.2739298438432</v>
      </c>
      <c r="K458" s="165">
        <f t="shared" si="117"/>
        <v>1848.997879417911</v>
      </c>
      <c r="L458" s="165">
        <f t="shared" si="117"/>
        <v>1851.0700866835605</v>
      </c>
      <c r="M458" s="165">
        <f t="shared" si="117"/>
        <v>1686.0742051841337</v>
      </c>
      <c r="N458" s="165">
        <f t="shared" si="117"/>
        <v>1995.1236351233906</v>
      </c>
      <c r="O458" s="165">
        <f t="shared" si="117"/>
        <v>1899.4953092036321</v>
      </c>
      <c r="P458" s="165">
        <f t="shared" si="117"/>
        <v>1859.2162829433341</v>
      </c>
      <c r="Q458" s="165">
        <f t="shared" si="117"/>
        <v>1831.4721170830085</v>
      </c>
    </row>
    <row r="459" spans="1:17" ht="12" customHeight="1" x14ac:dyDescent="0.25">
      <c r="A459" s="147" t="s">
        <v>59</v>
      </c>
      <c r="B459" s="164"/>
      <c r="C459" s="164">
        <f t="shared" si="117"/>
        <v>471.38744677546447</v>
      </c>
      <c r="D459" s="164">
        <f t="shared" si="117"/>
        <v>466.87399183178661</v>
      </c>
      <c r="E459" s="164">
        <f t="shared" si="117"/>
        <v>473.60437002252291</v>
      </c>
      <c r="F459" s="164">
        <f t="shared" si="117"/>
        <v>478.19897259574572</v>
      </c>
      <c r="G459" s="164">
        <f t="shared" si="117"/>
        <v>477.45972864322414</v>
      </c>
      <c r="H459" s="164">
        <f t="shared" si="117"/>
        <v>480.21052343202007</v>
      </c>
      <c r="I459" s="164">
        <f t="shared" si="117"/>
        <v>485.34211784987912</v>
      </c>
      <c r="J459" s="164">
        <f t="shared" si="117"/>
        <v>486.88627329330194</v>
      </c>
      <c r="K459" s="164">
        <f t="shared" si="117"/>
        <v>491.48807245753449</v>
      </c>
      <c r="L459" s="164">
        <f t="shared" si="117"/>
        <v>496.07447844800174</v>
      </c>
      <c r="M459" s="164">
        <f t="shared" si="117"/>
        <v>452.52382062298665</v>
      </c>
      <c r="N459" s="164">
        <f t="shared" si="117"/>
        <v>491.3796927655435</v>
      </c>
      <c r="O459" s="164">
        <f t="shared" si="117"/>
        <v>513.28563634865407</v>
      </c>
      <c r="P459" s="164">
        <f t="shared" si="117"/>
        <v>504.39755606750691</v>
      </c>
      <c r="Q459" s="164">
        <f t="shared" si="117"/>
        <v>499.02467132287069</v>
      </c>
    </row>
    <row r="460" spans="1:17" ht="12" customHeight="1" x14ac:dyDescent="0.25">
      <c r="A460" s="163" t="s">
        <v>144</v>
      </c>
      <c r="B460" s="162"/>
      <c r="C460" s="162">
        <f>IF(C364=0,0,C364/0.086*1000000/C$64)</f>
        <v>0</v>
      </c>
      <c r="D460" s="162">
        <f t="shared" ref="D460:Q460" si="118">IF(D364=0,0,D364/0.086*1000000/D$64)</f>
        <v>0</v>
      </c>
      <c r="E460" s="162">
        <f t="shared" si="118"/>
        <v>0</v>
      </c>
      <c r="F460" s="162">
        <f t="shared" si="118"/>
        <v>0</v>
      </c>
      <c r="G460" s="162">
        <f t="shared" si="118"/>
        <v>0</v>
      </c>
      <c r="H460" s="162">
        <f t="shared" si="118"/>
        <v>0</v>
      </c>
      <c r="I460" s="162">
        <f t="shared" si="118"/>
        <v>0</v>
      </c>
      <c r="J460" s="162">
        <f t="shared" si="118"/>
        <v>0</v>
      </c>
      <c r="K460" s="162">
        <f t="shared" si="118"/>
        <v>0</v>
      </c>
      <c r="L460" s="162">
        <f t="shared" si="118"/>
        <v>0</v>
      </c>
      <c r="M460" s="162">
        <f t="shared" si="118"/>
        <v>0</v>
      </c>
      <c r="N460" s="162">
        <f t="shared" si="118"/>
        <v>0</v>
      </c>
      <c r="O460" s="162">
        <f t="shared" si="118"/>
        <v>0</v>
      </c>
      <c r="P460" s="162">
        <f t="shared" si="118"/>
        <v>0</v>
      </c>
      <c r="Q460" s="162">
        <f t="shared" si="118"/>
        <v>0</v>
      </c>
    </row>
    <row r="461" spans="1:17" ht="12" customHeight="1" x14ac:dyDescent="0.25">
      <c r="A461" s="161" t="s">
        <v>143</v>
      </c>
      <c r="B461" s="160"/>
      <c r="C461" s="160">
        <f>IF(C365=0,0,C365/0.086*1000000/C$65)</f>
        <v>0</v>
      </c>
      <c r="D461" s="160">
        <f t="shared" ref="D461:Q461" si="119">IF(D365=0,0,D365/0.086*1000000/D$65)</f>
        <v>0</v>
      </c>
      <c r="E461" s="160">
        <f t="shared" si="119"/>
        <v>0</v>
      </c>
      <c r="F461" s="160">
        <f t="shared" si="119"/>
        <v>0</v>
      </c>
      <c r="G461" s="160">
        <f t="shared" si="119"/>
        <v>0</v>
      </c>
      <c r="H461" s="160">
        <f t="shared" si="119"/>
        <v>0</v>
      </c>
      <c r="I461" s="160">
        <f t="shared" si="119"/>
        <v>0</v>
      </c>
      <c r="J461" s="160">
        <f t="shared" si="119"/>
        <v>0</v>
      </c>
      <c r="K461" s="160">
        <f t="shared" si="119"/>
        <v>0</v>
      </c>
      <c r="L461" s="160">
        <f t="shared" si="119"/>
        <v>0</v>
      </c>
      <c r="M461" s="160">
        <f t="shared" si="119"/>
        <v>0</v>
      </c>
      <c r="N461" s="160">
        <f t="shared" si="119"/>
        <v>0</v>
      </c>
      <c r="O461" s="160">
        <f t="shared" si="119"/>
        <v>0</v>
      </c>
      <c r="P461" s="160">
        <f t="shared" si="119"/>
        <v>0</v>
      </c>
      <c r="Q461" s="160">
        <f t="shared" si="119"/>
        <v>0</v>
      </c>
    </row>
    <row r="462" spans="1:17" ht="12" customHeight="1" x14ac:dyDescent="0.25">
      <c r="A462" s="148" t="s">
        <v>57</v>
      </c>
      <c r="B462" s="156"/>
      <c r="C462" s="156">
        <f t="shared" ref="C462:Q463" si="120">IF(C366=0,0,C366/0.086*1000000/C$65)</f>
        <v>0</v>
      </c>
      <c r="D462" s="156">
        <f t="shared" si="120"/>
        <v>0</v>
      </c>
      <c r="E462" s="156">
        <f t="shared" si="120"/>
        <v>0</v>
      </c>
      <c r="F462" s="156">
        <f t="shared" si="120"/>
        <v>0</v>
      </c>
      <c r="G462" s="156">
        <f t="shared" si="120"/>
        <v>0</v>
      </c>
      <c r="H462" s="156">
        <f t="shared" si="120"/>
        <v>0</v>
      </c>
      <c r="I462" s="156">
        <f t="shared" si="120"/>
        <v>0</v>
      </c>
      <c r="J462" s="156">
        <f t="shared" si="120"/>
        <v>0</v>
      </c>
      <c r="K462" s="156">
        <f t="shared" si="120"/>
        <v>0</v>
      </c>
      <c r="L462" s="156">
        <f t="shared" si="120"/>
        <v>0</v>
      </c>
      <c r="M462" s="156">
        <f t="shared" si="120"/>
        <v>0</v>
      </c>
      <c r="N462" s="156">
        <f t="shared" si="120"/>
        <v>0</v>
      </c>
      <c r="O462" s="156">
        <f t="shared" si="120"/>
        <v>0</v>
      </c>
      <c r="P462" s="156">
        <f t="shared" si="120"/>
        <v>0</v>
      </c>
      <c r="Q462" s="156">
        <f t="shared" si="120"/>
        <v>0</v>
      </c>
    </row>
    <row r="463" spans="1:17" ht="12" customHeight="1" x14ac:dyDescent="0.25">
      <c r="A463" s="148" t="s">
        <v>59</v>
      </c>
      <c r="B463" s="156"/>
      <c r="C463" s="156">
        <f t="shared" si="120"/>
        <v>0</v>
      </c>
      <c r="D463" s="156">
        <f t="shared" si="120"/>
        <v>0</v>
      </c>
      <c r="E463" s="156">
        <f t="shared" si="120"/>
        <v>0</v>
      </c>
      <c r="F463" s="156">
        <f t="shared" si="120"/>
        <v>0</v>
      </c>
      <c r="G463" s="156">
        <f t="shared" si="120"/>
        <v>0</v>
      </c>
      <c r="H463" s="156">
        <f t="shared" si="120"/>
        <v>0</v>
      </c>
      <c r="I463" s="156">
        <f t="shared" si="120"/>
        <v>0</v>
      </c>
      <c r="J463" s="156">
        <f t="shared" si="120"/>
        <v>0</v>
      </c>
      <c r="K463" s="156">
        <f t="shared" si="120"/>
        <v>0</v>
      </c>
      <c r="L463" s="156">
        <f t="shared" si="120"/>
        <v>0</v>
      </c>
      <c r="M463" s="156">
        <f t="shared" si="120"/>
        <v>0</v>
      </c>
      <c r="N463" s="156">
        <f t="shared" si="120"/>
        <v>0</v>
      </c>
      <c r="O463" s="156">
        <f t="shared" si="120"/>
        <v>0</v>
      </c>
      <c r="P463" s="156">
        <f t="shared" si="120"/>
        <v>0</v>
      </c>
      <c r="Q463" s="156">
        <f t="shared" si="120"/>
        <v>0</v>
      </c>
    </row>
    <row r="464" spans="1:17" ht="12" customHeight="1" x14ac:dyDescent="0.25">
      <c r="A464" s="163" t="s">
        <v>142</v>
      </c>
      <c r="B464" s="162"/>
      <c r="C464" s="162">
        <f>IF(C368=0,0,C368/0.086*1000000/C$66)</f>
        <v>2180.8266155069005</v>
      </c>
      <c r="D464" s="162">
        <f t="shared" ref="D464:Q464" si="121">IF(D368=0,0,D368/0.086*1000000/D$66)</f>
        <v>2177.6926425999495</v>
      </c>
      <c r="E464" s="162">
        <f t="shared" si="121"/>
        <v>2245.3407472524759</v>
      </c>
      <c r="F464" s="162">
        <f t="shared" si="121"/>
        <v>2274.1685250027913</v>
      </c>
      <c r="G464" s="162">
        <f t="shared" si="121"/>
        <v>2096.759446115906</v>
      </c>
      <c r="H464" s="162">
        <f t="shared" si="121"/>
        <v>2111.5329503420826</v>
      </c>
      <c r="I464" s="162">
        <f t="shared" si="121"/>
        <v>2120.3405536819014</v>
      </c>
      <c r="J464" s="162">
        <f t="shared" si="121"/>
        <v>2130.2740717706711</v>
      </c>
      <c r="K464" s="162">
        <f t="shared" si="121"/>
        <v>1983.544540061928</v>
      </c>
      <c r="L464" s="162">
        <f t="shared" si="121"/>
        <v>2424.9091291800523</v>
      </c>
      <c r="M464" s="162">
        <f t="shared" si="121"/>
        <v>1907.0078837874637</v>
      </c>
      <c r="N464" s="162">
        <f t="shared" si="121"/>
        <v>2541.7369418351459</v>
      </c>
      <c r="O464" s="162">
        <f t="shared" si="121"/>
        <v>2693.8981926597344</v>
      </c>
      <c r="P464" s="162">
        <f t="shared" si="121"/>
        <v>2242.2001973873466</v>
      </c>
      <c r="Q464" s="162">
        <f t="shared" si="121"/>
        <v>2375.6857441713869</v>
      </c>
    </row>
    <row r="465" spans="1:17" ht="12" customHeight="1" x14ac:dyDescent="0.25">
      <c r="A465" s="161" t="s">
        <v>141</v>
      </c>
      <c r="B465" s="160"/>
      <c r="C465" s="160">
        <f>IF(C369=0,0,C369/0.086*1000000/C$67)</f>
        <v>1925.5385861307634</v>
      </c>
      <c r="D465" s="160">
        <f t="shared" ref="D465:Q465" si="122">IF(D369=0,0,D369/0.086*1000000/D$67)</f>
        <v>1919.28268298838</v>
      </c>
      <c r="E465" s="160">
        <f t="shared" si="122"/>
        <v>1969.2413747394935</v>
      </c>
      <c r="F465" s="160">
        <f t="shared" si="122"/>
        <v>1992.2725457403487</v>
      </c>
      <c r="G465" s="160">
        <f t="shared" si="122"/>
        <v>1864.7698850651095</v>
      </c>
      <c r="H465" s="160">
        <f t="shared" si="122"/>
        <v>1882.763556039459</v>
      </c>
      <c r="I465" s="160">
        <f t="shared" si="122"/>
        <v>1894.1618372141959</v>
      </c>
      <c r="J465" s="160">
        <f t="shared" si="122"/>
        <v>1903.4117469702717</v>
      </c>
      <c r="K465" s="160">
        <f t="shared" si="122"/>
        <v>1801.5416298396362</v>
      </c>
      <c r="L465" s="160">
        <f t="shared" si="122"/>
        <v>2104.6675420937954</v>
      </c>
      <c r="M465" s="160">
        <f t="shared" si="122"/>
        <v>1702.3599919037581</v>
      </c>
      <c r="N465" s="160">
        <f t="shared" si="122"/>
        <v>2221.1404517231317</v>
      </c>
      <c r="O465" s="160">
        <f t="shared" si="122"/>
        <v>2288.7495587375433</v>
      </c>
      <c r="P465" s="160">
        <f t="shared" si="122"/>
        <v>1966.9619231563881</v>
      </c>
      <c r="Q465" s="160">
        <f t="shared" si="122"/>
        <v>2050.5937871107449</v>
      </c>
    </row>
    <row r="466" spans="1:17" ht="12" customHeight="1" x14ac:dyDescent="0.25">
      <c r="A466" s="148" t="s">
        <v>60</v>
      </c>
      <c r="B466" s="156"/>
      <c r="C466" s="156">
        <f t="shared" ref="C466:Q467" si="123">IF(C370=0,0,C370/0.086*1000000/C$67)</f>
        <v>1434.8549667515747</v>
      </c>
      <c r="D466" s="156">
        <f t="shared" si="123"/>
        <v>1433.9047845968787</v>
      </c>
      <c r="E466" s="156">
        <f t="shared" si="123"/>
        <v>1481.0357288211819</v>
      </c>
      <c r="F466" s="156">
        <f t="shared" si="123"/>
        <v>1500.7046620392725</v>
      </c>
      <c r="G466" s="156">
        <f t="shared" si="123"/>
        <v>1376.9792842652098</v>
      </c>
      <c r="H466" s="156">
        <f t="shared" si="123"/>
        <v>1395.00765594926</v>
      </c>
      <c r="I466" s="156">
        <f t="shared" si="123"/>
        <v>1403.8388989968546</v>
      </c>
      <c r="J466" s="156">
        <f t="shared" si="123"/>
        <v>1411.6650931285931</v>
      </c>
      <c r="K466" s="156">
        <f t="shared" si="123"/>
        <v>1308.6166910661032</v>
      </c>
      <c r="L466" s="156">
        <f t="shared" si="123"/>
        <v>1605.0998461331762</v>
      </c>
      <c r="M466" s="156">
        <f t="shared" si="123"/>
        <v>1250.6072831793097</v>
      </c>
      <c r="N466" s="156">
        <f t="shared" si="123"/>
        <v>1729.9256974216487</v>
      </c>
      <c r="O466" s="156">
        <f t="shared" si="123"/>
        <v>1771.4895439753852</v>
      </c>
      <c r="P466" s="156">
        <f t="shared" si="123"/>
        <v>1462.606370044537</v>
      </c>
      <c r="Q466" s="156">
        <f t="shared" si="123"/>
        <v>1550.0392016598887</v>
      </c>
    </row>
    <row r="467" spans="1:17" ht="12" customHeight="1" x14ac:dyDescent="0.25">
      <c r="A467" s="148" t="s">
        <v>59</v>
      </c>
      <c r="B467" s="156"/>
      <c r="C467" s="156">
        <f t="shared" si="123"/>
        <v>490.68361937918866</v>
      </c>
      <c r="D467" s="156">
        <f t="shared" si="123"/>
        <v>485.37789839150122</v>
      </c>
      <c r="E467" s="156">
        <f t="shared" si="123"/>
        <v>488.2056459183114</v>
      </c>
      <c r="F467" s="156">
        <f t="shared" si="123"/>
        <v>491.56788370107603</v>
      </c>
      <c r="G467" s="156">
        <f t="shared" si="123"/>
        <v>487.79060079989978</v>
      </c>
      <c r="H467" s="156">
        <f t="shared" si="123"/>
        <v>487.75590009019908</v>
      </c>
      <c r="I467" s="156">
        <f t="shared" si="123"/>
        <v>490.3229382173414</v>
      </c>
      <c r="J467" s="156">
        <f t="shared" si="123"/>
        <v>491.74665384167838</v>
      </c>
      <c r="K467" s="156">
        <f t="shared" si="123"/>
        <v>492.92493877353314</v>
      </c>
      <c r="L467" s="156">
        <f t="shared" si="123"/>
        <v>499.56769596061918</v>
      </c>
      <c r="M467" s="156">
        <f t="shared" si="123"/>
        <v>451.75270872444855</v>
      </c>
      <c r="N467" s="156">
        <f t="shared" si="123"/>
        <v>491.21475430148308</v>
      </c>
      <c r="O467" s="156">
        <f t="shared" si="123"/>
        <v>517.26001476215822</v>
      </c>
      <c r="P467" s="156">
        <f t="shared" si="123"/>
        <v>504.35555311185124</v>
      </c>
      <c r="Q467" s="156">
        <f t="shared" si="123"/>
        <v>500.55458545085656</v>
      </c>
    </row>
    <row r="468" spans="1:17" ht="12" customHeight="1" x14ac:dyDescent="0.25">
      <c r="A468" s="158" t="s">
        <v>62</v>
      </c>
      <c r="B468" s="157"/>
      <c r="C468" s="157">
        <f>IF(C372=0,0,C372/0.086*1000000/SUM(C$69:C$71))</f>
        <v>990.47896677247945</v>
      </c>
      <c r="D468" s="157">
        <f t="shared" ref="D468:Q468" si="124">IF(D372=0,0,D372/0.086*1000000/SUM(D$69:D$71))</f>
        <v>1000.2640944082403</v>
      </c>
      <c r="E468" s="157">
        <f t="shared" si="124"/>
        <v>1057.0998352038512</v>
      </c>
      <c r="F468" s="157">
        <f t="shared" si="124"/>
        <v>1038.3949294686865</v>
      </c>
      <c r="G468" s="157">
        <f t="shared" si="124"/>
        <v>989.06227468152019</v>
      </c>
      <c r="H468" s="157">
        <f t="shared" si="124"/>
        <v>1018.9748053706708</v>
      </c>
      <c r="I468" s="157">
        <f t="shared" si="124"/>
        <v>1008.3522616113299</v>
      </c>
      <c r="J468" s="157">
        <f t="shared" si="124"/>
        <v>1066.1825717501993</v>
      </c>
      <c r="K468" s="157">
        <f t="shared" si="124"/>
        <v>1038.1365222258573</v>
      </c>
      <c r="L468" s="157">
        <f t="shared" si="124"/>
        <v>1141.1313244067228</v>
      </c>
      <c r="M468" s="157">
        <f t="shared" si="124"/>
        <v>989.85814443385038</v>
      </c>
      <c r="N468" s="157">
        <f t="shared" si="124"/>
        <v>1175.5744192986792</v>
      </c>
      <c r="O468" s="157">
        <f t="shared" si="124"/>
        <v>1273.302519591608</v>
      </c>
      <c r="P468" s="157">
        <f t="shared" si="124"/>
        <v>1081.4506980328754</v>
      </c>
      <c r="Q468" s="157">
        <f t="shared" si="124"/>
        <v>1142.5449475599994</v>
      </c>
    </row>
    <row r="469" spans="1:17" ht="12" customHeight="1" x14ac:dyDescent="0.25">
      <c r="A469" s="23" t="s">
        <v>55</v>
      </c>
      <c r="B469" s="156"/>
      <c r="C469" s="156">
        <f>IF(C373=0,0,C373/0.086*1000000/C$69)</f>
        <v>0</v>
      </c>
      <c r="D469" s="156">
        <f t="shared" ref="D469:Q469" si="125">IF(D373=0,0,D373/0.086*1000000/D$69)</f>
        <v>0</v>
      </c>
      <c r="E469" s="156">
        <f t="shared" si="125"/>
        <v>0</v>
      </c>
      <c r="F469" s="156">
        <f t="shared" si="125"/>
        <v>0</v>
      </c>
      <c r="G469" s="156">
        <f t="shared" si="125"/>
        <v>0</v>
      </c>
      <c r="H469" s="156">
        <f t="shared" si="125"/>
        <v>0</v>
      </c>
      <c r="I469" s="156">
        <f t="shared" si="125"/>
        <v>0</v>
      </c>
      <c r="J469" s="156">
        <f t="shared" si="125"/>
        <v>0</v>
      </c>
      <c r="K469" s="156">
        <f t="shared" si="125"/>
        <v>0</v>
      </c>
      <c r="L469" s="156">
        <f t="shared" si="125"/>
        <v>0</v>
      </c>
      <c r="M469" s="156">
        <f t="shared" si="125"/>
        <v>0</v>
      </c>
      <c r="N469" s="156">
        <f t="shared" si="125"/>
        <v>0</v>
      </c>
      <c r="O469" s="156">
        <f t="shared" si="125"/>
        <v>0</v>
      </c>
      <c r="P469" s="156">
        <f t="shared" si="125"/>
        <v>0</v>
      </c>
      <c r="Q469" s="156">
        <f t="shared" si="125"/>
        <v>0</v>
      </c>
    </row>
    <row r="470" spans="1:17" ht="12" customHeight="1" x14ac:dyDescent="0.25">
      <c r="A470" s="23" t="s">
        <v>57</v>
      </c>
      <c r="B470" s="156"/>
      <c r="C470" s="156">
        <f>IF(C374=0,0,C374/0.086*1000000/C$70)</f>
        <v>0</v>
      </c>
      <c r="D470" s="156">
        <f t="shared" ref="D470:Q470" si="126">IF(D374=0,0,D374/0.086*1000000/D$70)</f>
        <v>0</v>
      </c>
      <c r="E470" s="156">
        <f t="shared" si="126"/>
        <v>0</v>
      </c>
      <c r="F470" s="156">
        <f t="shared" si="126"/>
        <v>0</v>
      </c>
      <c r="G470" s="156">
        <f t="shared" si="126"/>
        <v>0</v>
      </c>
      <c r="H470" s="156">
        <f t="shared" si="126"/>
        <v>0</v>
      </c>
      <c r="I470" s="156">
        <f t="shared" si="126"/>
        <v>0</v>
      </c>
      <c r="J470" s="156">
        <f t="shared" si="126"/>
        <v>0</v>
      </c>
      <c r="K470" s="156">
        <f t="shared" si="126"/>
        <v>0</v>
      </c>
      <c r="L470" s="156">
        <f t="shared" si="126"/>
        <v>0</v>
      </c>
      <c r="M470" s="156">
        <f t="shared" si="126"/>
        <v>0</v>
      </c>
      <c r="N470" s="156">
        <f t="shared" si="126"/>
        <v>0</v>
      </c>
      <c r="O470" s="156">
        <f t="shared" si="126"/>
        <v>0</v>
      </c>
      <c r="P470" s="156">
        <f t="shared" si="126"/>
        <v>0</v>
      </c>
      <c r="Q470" s="156">
        <f t="shared" si="126"/>
        <v>0</v>
      </c>
    </row>
    <row r="471" spans="1:17" ht="12" customHeight="1" x14ac:dyDescent="0.25">
      <c r="A471" s="29" t="s">
        <v>140</v>
      </c>
      <c r="B471" s="57"/>
      <c r="C471" s="57">
        <f>IF(C375=0,0,C375/0.086*1000000/C$71)</f>
        <v>990.47896677247945</v>
      </c>
      <c r="D471" s="57">
        <f t="shared" ref="D471:Q471" si="127">IF(D375=0,0,D375/0.086*1000000/D$71)</f>
        <v>1000.2640944082403</v>
      </c>
      <c r="E471" s="57">
        <f t="shared" si="127"/>
        <v>1057.0998352038512</v>
      </c>
      <c r="F471" s="57">
        <f t="shared" si="127"/>
        <v>1038.3949294686865</v>
      </c>
      <c r="G471" s="57">
        <f t="shared" si="127"/>
        <v>989.06227468152019</v>
      </c>
      <c r="H471" s="57">
        <f t="shared" si="127"/>
        <v>1018.9748053706708</v>
      </c>
      <c r="I471" s="57">
        <f t="shared" si="127"/>
        <v>1008.3522616113299</v>
      </c>
      <c r="J471" s="57">
        <f t="shared" si="127"/>
        <v>1066.1825717501993</v>
      </c>
      <c r="K471" s="57">
        <f t="shared" si="127"/>
        <v>1038.1365222258573</v>
      </c>
      <c r="L471" s="57">
        <f t="shared" si="127"/>
        <v>1141.1313244067228</v>
      </c>
      <c r="M471" s="57">
        <f t="shared" si="127"/>
        <v>989.85814443385038</v>
      </c>
      <c r="N471" s="57">
        <f t="shared" si="127"/>
        <v>1175.5744192986792</v>
      </c>
      <c r="O471" s="57">
        <f t="shared" si="127"/>
        <v>1273.302519591608</v>
      </c>
      <c r="P471" s="57">
        <f t="shared" si="127"/>
        <v>1081.4506980328754</v>
      </c>
      <c r="Q471" s="57">
        <f t="shared" si="127"/>
        <v>1142.5449475599994</v>
      </c>
    </row>
    <row r="473" spans="1:17" ht="12" customHeight="1" x14ac:dyDescent="0.25">
      <c r="A473" s="152" t="s">
        <v>188</v>
      </c>
      <c r="B473" s="168"/>
      <c r="C473" s="168">
        <f t="shared" ref="C473:Q473" si="128">SUM(C474,C477,C479,C492)</f>
        <v>11368.064946957678</v>
      </c>
      <c r="D473" s="168">
        <f t="shared" si="128"/>
        <v>10836.120785120911</v>
      </c>
      <c r="E473" s="168">
        <f t="shared" si="128"/>
        <v>11694.282203318184</v>
      </c>
      <c r="F473" s="168">
        <f t="shared" si="128"/>
        <v>12010.794125707151</v>
      </c>
      <c r="G473" s="168">
        <f t="shared" si="128"/>
        <v>11755.27621674954</v>
      </c>
      <c r="H473" s="168">
        <f t="shared" si="128"/>
        <v>11344.942781208762</v>
      </c>
      <c r="I473" s="168">
        <f t="shared" si="128"/>
        <v>10447.744875945424</v>
      </c>
      <c r="J473" s="168">
        <f t="shared" si="128"/>
        <v>11297.486255887978</v>
      </c>
      <c r="K473" s="168">
        <f t="shared" si="128"/>
        <v>11027.662779474656</v>
      </c>
      <c r="L473" s="168">
        <f t="shared" si="128"/>
        <v>11526.880220754616</v>
      </c>
      <c r="M473" s="168">
        <f t="shared" si="128"/>
        <v>9068.3017901361727</v>
      </c>
      <c r="N473" s="168">
        <f t="shared" si="128"/>
        <v>10498.02133081182</v>
      </c>
      <c r="O473" s="168">
        <f t="shared" si="128"/>
        <v>11147.129621533275</v>
      </c>
      <c r="P473" s="168">
        <f t="shared" si="128"/>
        <v>8871.8807070978801</v>
      </c>
      <c r="Q473" s="168">
        <f t="shared" si="128"/>
        <v>9488.3117127096903</v>
      </c>
    </row>
    <row r="474" spans="1:17" ht="12" customHeight="1" x14ac:dyDescent="0.25">
      <c r="A474" s="158" t="s">
        <v>65</v>
      </c>
      <c r="B474" s="157"/>
      <c r="C474" s="157">
        <f t="shared" ref="C474:Q474" si="129">SUM(C475:C476)</f>
        <v>8970.2215984535305</v>
      </c>
      <c r="D474" s="157">
        <f t="shared" si="129"/>
        <v>8405.2087429571257</v>
      </c>
      <c r="E474" s="157">
        <f t="shared" si="129"/>
        <v>9237.9766840615957</v>
      </c>
      <c r="F474" s="157">
        <f t="shared" si="129"/>
        <v>9487.7683557815999</v>
      </c>
      <c r="G474" s="157">
        <f t="shared" si="129"/>
        <v>9345.6710353270137</v>
      </c>
      <c r="H474" s="157">
        <f t="shared" si="129"/>
        <v>8936.6917989873546</v>
      </c>
      <c r="I474" s="157">
        <f t="shared" si="129"/>
        <v>8006.8298746024047</v>
      </c>
      <c r="J474" s="157">
        <f t="shared" si="129"/>
        <v>8695.1685879655997</v>
      </c>
      <c r="K474" s="157">
        <f t="shared" si="129"/>
        <v>8586.1563010092159</v>
      </c>
      <c r="L474" s="157">
        <f t="shared" si="129"/>
        <v>8884.8987305644387</v>
      </c>
      <c r="M474" s="157">
        <f t="shared" si="129"/>
        <v>6764.2717611526696</v>
      </c>
      <c r="N474" s="157">
        <f t="shared" si="129"/>
        <v>7650.0596631779363</v>
      </c>
      <c r="O474" s="157">
        <f t="shared" si="129"/>
        <v>8108.6341668201485</v>
      </c>
      <c r="P474" s="157">
        <f t="shared" si="129"/>
        <v>6198.9419875005606</v>
      </c>
      <c r="Q474" s="157">
        <f t="shared" si="129"/>
        <v>6602.0820302234688</v>
      </c>
    </row>
    <row r="475" spans="1:17" ht="12" customHeight="1" x14ac:dyDescent="0.25">
      <c r="A475" s="23" t="s">
        <v>157</v>
      </c>
      <c r="B475" s="156"/>
      <c r="C475" s="156">
        <f t="shared" ref="C475:Q476" si="130">IF(C379=0,0,C379/0.086*1000000/C$58)</f>
        <v>8897.7493223181336</v>
      </c>
      <c r="D475" s="156">
        <f t="shared" si="130"/>
        <v>8331.5445613192496</v>
      </c>
      <c r="E475" s="156">
        <f t="shared" si="130"/>
        <v>9131.5832556550849</v>
      </c>
      <c r="F475" s="156">
        <f t="shared" si="130"/>
        <v>9387.4392452061438</v>
      </c>
      <c r="G475" s="156">
        <f t="shared" si="130"/>
        <v>9283.1802848743318</v>
      </c>
      <c r="H475" s="156">
        <f t="shared" si="130"/>
        <v>8861.9192131633663</v>
      </c>
      <c r="I475" s="156">
        <f t="shared" si="130"/>
        <v>7939.629882202199</v>
      </c>
      <c r="J475" s="156">
        <f t="shared" si="130"/>
        <v>8600.1827005143859</v>
      </c>
      <c r="K475" s="156">
        <f t="shared" si="130"/>
        <v>8518.5125470820458</v>
      </c>
      <c r="L475" s="156">
        <f t="shared" si="130"/>
        <v>8754.284354050802</v>
      </c>
      <c r="M475" s="156">
        <f t="shared" si="130"/>
        <v>6715.4957962767021</v>
      </c>
      <c r="N475" s="156">
        <f t="shared" si="130"/>
        <v>7521.2891564436786</v>
      </c>
      <c r="O475" s="156">
        <f t="shared" si="130"/>
        <v>7932.4349394956735</v>
      </c>
      <c r="P475" s="156">
        <f t="shared" si="130"/>
        <v>6127.4234202739344</v>
      </c>
      <c r="Q475" s="156">
        <f t="shared" si="130"/>
        <v>6494.6009885584899</v>
      </c>
    </row>
    <row r="476" spans="1:17" ht="12" customHeight="1" x14ac:dyDescent="0.25">
      <c r="A476" s="23" t="s">
        <v>60</v>
      </c>
      <c r="B476" s="156"/>
      <c r="C476" s="156">
        <f t="shared" si="130"/>
        <v>72.472276135397593</v>
      </c>
      <c r="D476" s="156">
        <f t="shared" si="130"/>
        <v>73.664181637876808</v>
      </c>
      <c r="E476" s="156">
        <f t="shared" si="130"/>
        <v>106.39342840651054</v>
      </c>
      <c r="F476" s="156">
        <f t="shared" si="130"/>
        <v>100.32911057545697</v>
      </c>
      <c r="G476" s="156">
        <f t="shared" si="130"/>
        <v>62.490750452681908</v>
      </c>
      <c r="H476" s="156">
        <f t="shared" si="130"/>
        <v>74.772585823988081</v>
      </c>
      <c r="I476" s="156">
        <f t="shared" si="130"/>
        <v>67.199992400205531</v>
      </c>
      <c r="J476" s="156">
        <f t="shared" si="130"/>
        <v>94.985887451213841</v>
      </c>
      <c r="K476" s="156">
        <f t="shared" si="130"/>
        <v>67.643753927169399</v>
      </c>
      <c r="L476" s="156">
        <f t="shared" si="130"/>
        <v>130.61437651363752</v>
      </c>
      <c r="M476" s="156">
        <f t="shared" si="130"/>
        <v>48.775964875967667</v>
      </c>
      <c r="N476" s="156">
        <f t="shared" si="130"/>
        <v>128.77050673425779</v>
      </c>
      <c r="O476" s="156">
        <f t="shared" si="130"/>
        <v>176.19922732447515</v>
      </c>
      <c r="P476" s="156">
        <f t="shared" si="130"/>
        <v>71.518567226626104</v>
      </c>
      <c r="Q476" s="156">
        <f t="shared" si="130"/>
        <v>107.48104166497852</v>
      </c>
    </row>
    <row r="477" spans="1:17" ht="12" customHeight="1" x14ac:dyDescent="0.25">
      <c r="A477" s="158" t="s">
        <v>112</v>
      </c>
      <c r="B477" s="157"/>
      <c r="C477" s="157">
        <f t="shared" ref="C477:Q477" si="131">C478</f>
        <v>122.68444373136593</v>
      </c>
      <c r="D477" s="157">
        <f t="shared" si="131"/>
        <v>61.321559863385012</v>
      </c>
      <c r="E477" s="157">
        <f t="shared" si="131"/>
        <v>41.224920850146688</v>
      </c>
      <c r="F477" s="157">
        <f t="shared" si="131"/>
        <v>53.124372292000928</v>
      </c>
      <c r="G477" s="157">
        <f t="shared" si="131"/>
        <v>65.193677551794025</v>
      </c>
      <c r="H477" s="157">
        <f t="shared" si="131"/>
        <v>61.84726186054359</v>
      </c>
      <c r="I477" s="157">
        <f t="shared" si="131"/>
        <v>40.248316179578907</v>
      </c>
      <c r="J477" s="157">
        <f t="shared" si="131"/>
        <v>120.04001505455436</v>
      </c>
      <c r="K477" s="157">
        <f t="shared" si="131"/>
        <v>68.331914038361717</v>
      </c>
      <c r="L477" s="157">
        <f t="shared" si="131"/>
        <v>64.033444297011513</v>
      </c>
      <c r="M477" s="157">
        <f t="shared" si="131"/>
        <v>74.299156428547192</v>
      </c>
      <c r="N477" s="157">
        <f t="shared" si="131"/>
        <v>67.793552834329375</v>
      </c>
      <c r="O477" s="157">
        <f t="shared" si="131"/>
        <v>112.17865954840273</v>
      </c>
      <c r="P477" s="157">
        <f t="shared" si="131"/>
        <v>89.597441994859253</v>
      </c>
      <c r="Q477" s="157">
        <f t="shared" si="131"/>
        <v>171.66800696331654</v>
      </c>
    </row>
    <row r="478" spans="1:17" ht="12" customHeight="1" x14ac:dyDescent="0.25">
      <c r="A478" s="23" t="s">
        <v>60</v>
      </c>
      <c r="B478" s="156"/>
      <c r="C478" s="156">
        <f t="shared" ref="C478:Q478" si="132">IF(C382=0,0,C382/0.086*1000000/C$58)</f>
        <v>122.68444373136593</v>
      </c>
      <c r="D478" s="156">
        <f t="shared" si="132"/>
        <v>61.321559863385012</v>
      </c>
      <c r="E478" s="156">
        <f t="shared" si="132"/>
        <v>41.224920850146688</v>
      </c>
      <c r="F478" s="156">
        <f t="shared" si="132"/>
        <v>53.124372292000928</v>
      </c>
      <c r="G478" s="156">
        <f t="shared" si="132"/>
        <v>65.193677551794025</v>
      </c>
      <c r="H478" s="156">
        <f t="shared" si="132"/>
        <v>61.84726186054359</v>
      </c>
      <c r="I478" s="156">
        <f t="shared" si="132"/>
        <v>40.248316179578907</v>
      </c>
      <c r="J478" s="156">
        <f t="shared" si="132"/>
        <v>120.04001505455436</v>
      </c>
      <c r="K478" s="156">
        <f t="shared" si="132"/>
        <v>68.331914038361717</v>
      </c>
      <c r="L478" s="156">
        <f t="shared" si="132"/>
        <v>64.033444297011513</v>
      </c>
      <c r="M478" s="156">
        <f t="shared" si="132"/>
        <v>74.299156428547192</v>
      </c>
      <c r="N478" s="156">
        <f t="shared" si="132"/>
        <v>67.793552834329375</v>
      </c>
      <c r="O478" s="156">
        <f t="shared" si="132"/>
        <v>112.17865954840273</v>
      </c>
      <c r="P478" s="156">
        <f t="shared" si="132"/>
        <v>89.597441994859253</v>
      </c>
      <c r="Q478" s="156">
        <f t="shared" si="132"/>
        <v>171.66800696331654</v>
      </c>
    </row>
    <row r="479" spans="1:17" ht="12" customHeight="1" x14ac:dyDescent="0.25">
      <c r="A479" s="158" t="s">
        <v>63</v>
      </c>
      <c r="B479" s="157"/>
      <c r="C479" s="157">
        <f t="shared" ref="C479:Q479" si="133">IF(C383=0,0,C383/0.086*1000000/SUM(C$62:C$67))</f>
        <v>1450.4347573424668</v>
      </c>
      <c r="D479" s="157">
        <f t="shared" si="133"/>
        <v>1533.3717596609999</v>
      </c>
      <c r="E479" s="157">
        <f t="shared" si="133"/>
        <v>1527.684939406895</v>
      </c>
      <c r="F479" s="157">
        <f t="shared" si="133"/>
        <v>1594.4412098923278</v>
      </c>
      <c r="G479" s="157">
        <f t="shared" si="133"/>
        <v>1507.141611230029</v>
      </c>
      <c r="H479" s="157">
        <f t="shared" si="133"/>
        <v>1479.4607193573174</v>
      </c>
      <c r="I479" s="157">
        <f t="shared" si="133"/>
        <v>1539.3245672696019</v>
      </c>
      <c r="J479" s="157">
        <f t="shared" si="133"/>
        <v>1566.7372116970971</v>
      </c>
      <c r="K479" s="157">
        <f t="shared" si="133"/>
        <v>1481.9458013223114</v>
      </c>
      <c r="L479" s="157">
        <f t="shared" si="133"/>
        <v>1598.8454135968188</v>
      </c>
      <c r="M479" s="157">
        <f t="shared" si="133"/>
        <v>1380.0946817167319</v>
      </c>
      <c r="N479" s="157">
        <f t="shared" si="133"/>
        <v>1770.9819886368962</v>
      </c>
      <c r="O479" s="157">
        <f t="shared" si="133"/>
        <v>1832.6606966220345</v>
      </c>
      <c r="P479" s="157">
        <f t="shared" si="133"/>
        <v>1653.1813075337952</v>
      </c>
      <c r="Q479" s="157">
        <f t="shared" si="133"/>
        <v>1729.4691788392508</v>
      </c>
    </row>
    <row r="480" spans="1:17" ht="12" customHeight="1" x14ac:dyDescent="0.25">
      <c r="A480" s="167" t="s">
        <v>156</v>
      </c>
      <c r="B480" s="132"/>
      <c r="C480" s="132">
        <f t="shared" ref="C480:Q480" si="134">IF(C384=0,0,C384/0.086*1000000/C$62)</f>
        <v>1423.9179574797977</v>
      </c>
      <c r="D480" s="132">
        <f t="shared" si="134"/>
        <v>1408.8937626790212</v>
      </c>
      <c r="E480" s="132">
        <f t="shared" si="134"/>
        <v>1423.6708885329072</v>
      </c>
      <c r="F480" s="132">
        <f t="shared" si="134"/>
        <v>1433.9741966075596</v>
      </c>
      <c r="G480" s="132">
        <f t="shared" si="134"/>
        <v>1428.7413038604886</v>
      </c>
      <c r="H480" s="132">
        <f t="shared" si="134"/>
        <v>1419.4587076291441</v>
      </c>
      <c r="I480" s="132">
        <f t="shared" si="134"/>
        <v>1422.284438166806</v>
      </c>
      <c r="J480" s="132">
        <f t="shared" si="134"/>
        <v>1420.3018222877702</v>
      </c>
      <c r="K480" s="132">
        <f t="shared" si="134"/>
        <v>1432.0839304654255</v>
      </c>
      <c r="L480" s="132">
        <f t="shared" si="134"/>
        <v>1441.9079311370067</v>
      </c>
      <c r="M480" s="132">
        <f t="shared" si="134"/>
        <v>1322.9448812718899</v>
      </c>
      <c r="N480" s="132">
        <f t="shared" si="134"/>
        <v>1517.0964815890413</v>
      </c>
      <c r="O480" s="132">
        <f t="shared" si="134"/>
        <v>1515.6245434239536</v>
      </c>
      <c r="P480" s="132">
        <f t="shared" si="134"/>
        <v>1491.7894451762484</v>
      </c>
      <c r="Q480" s="132">
        <f t="shared" si="134"/>
        <v>1477.3576236600616</v>
      </c>
    </row>
    <row r="481" spans="1:17" ht="12" customHeight="1" x14ac:dyDescent="0.25">
      <c r="A481" s="167" t="s">
        <v>155</v>
      </c>
      <c r="B481" s="132"/>
      <c r="C481" s="132">
        <f t="shared" ref="C481:Q483" si="135">IF(C385=0,0,C385/0.086*1000000/C$63)</f>
        <v>1425.4123705673776</v>
      </c>
      <c r="D481" s="132">
        <f t="shared" si="135"/>
        <v>1411.662646221562</v>
      </c>
      <c r="E481" s="132">
        <f t="shared" si="135"/>
        <v>1433.2111099338945</v>
      </c>
      <c r="F481" s="132">
        <f t="shared" si="135"/>
        <v>1446.9992537256146</v>
      </c>
      <c r="G481" s="132">
        <f t="shared" si="135"/>
        <v>1445.0248390451877</v>
      </c>
      <c r="H481" s="132">
        <f t="shared" si="135"/>
        <v>1449.8754625042661</v>
      </c>
      <c r="I481" s="132">
        <f t="shared" si="135"/>
        <v>1463.8075837297595</v>
      </c>
      <c r="J481" s="132">
        <f t="shared" si="135"/>
        <v>1464.2357844084256</v>
      </c>
      <c r="K481" s="132">
        <f t="shared" si="135"/>
        <v>1471.7413369116043</v>
      </c>
      <c r="L481" s="132">
        <f t="shared" si="135"/>
        <v>1475.9370051820581</v>
      </c>
      <c r="M481" s="132">
        <f t="shared" si="135"/>
        <v>1349.3879498844694</v>
      </c>
      <c r="N481" s="132">
        <f t="shared" si="135"/>
        <v>1542.4948173074322</v>
      </c>
      <c r="O481" s="132">
        <f t="shared" si="135"/>
        <v>1534.002904057158</v>
      </c>
      <c r="P481" s="132">
        <f t="shared" si="135"/>
        <v>1506.2662388806827</v>
      </c>
      <c r="Q481" s="132">
        <f t="shared" si="135"/>
        <v>1488.3456134999435</v>
      </c>
    </row>
    <row r="482" spans="1:17" ht="12" customHeight="1" x14ac:dyDescent="0.25">
      <c r="A482" s="166" t="s">
        <v>55</v>
      </c>
      <c r="B482" s="165"/>
      <c r="C482" s="165">
        <f t="shared" si="135"/>
        <v>926.730348056244</v>
      </c>
      <c r="D482" s="165">
        <f t="shared" si="135"/>
        <v>917.88820047439071</v>
      </c>
      <c r="E482" s="165">
        <f t="shared" si="135"/>
        <v>936.37148377215374</v>
      </c>
      <c r="F482" s="165">
        <f t="shared" si="135"/>
        <v>946.34956165890719</v>
      </c>
      <c r="G482" s="165">
        <f t="shared" si="135"/>
        <v>946.82617800909702</v>
      </c>
      <c r="H482" s="165">
        <f t="shared" si="135"/>
        <v>954.37381784234162</v>
      </c>
      <c r="I482" s="165">
        <f t="shared" si="135"/>
        <v>969.15383975859925</v>
      </c>
      <c r="J482" s="165">
        <f t="shared" si="135"/>
        <v>968.685581360264</v>
      </c>
      <c r="K482" s="165">
        <f t="shared" si="135"/>
        <v>973.56270647627196</v>
      </c>
      <c r="L482" s="165">
        <f t="shared" si="135"/>
        <v>975.73179997053057</v>
      </c>
      <c r="M482" s="165">
        <f t="shared" si="135"/>
        <v>893.0231264561769</v>
      </c>
      <c r="N482" s="165">
        <f t="shared" si="135"/>
        <v>1051.1709664669536</v>
      </c>
      <c r="O482" s="165">
        <f t="shared" si="135"/>
        <v>1014.9911917181216</v>
      </c>
      <c r="P482" s="165">
        <f t="shared" si="135"/>
        <v>996.0559150117565</v>
      </c>
      <c r="Q482" s="165">
        <f t="shared" si="135"/>
        <v>983.34474372883835</v>
      </c>
    </row>
    <row r="483" spans="1:17" ht="12" customHeight="1" x14ac:dyDescent="0.25">
      <c r="A483" s="147" t="s">
        <v>59</v>
      </c>
      <c r="B483" s="164"/>
      <c r="C483" s="164">
        <f t="shared" si="135"/>
        <v>498.6820225111336</v>
      </c>
      <c r="D483" s="164">
        <f t="shared" si="135"/>
        <v>493.774445747171</v>
      </c>
      <c r="E483" s="164">
        <f t="shared" si="135"/>
        <v>496.83962616174051</v>
      </c>
      <c r="F483" s="164">
        <f t="shared" si="135"/>
        <v>500.64969206670725</v>
      </c>
      <c r="G483" s="164">
        <f t="shared" si="135"/>
        <v>498.19866103609098</v>
      </c>
      <c r="H483" s="164">
        <f t="shared" si="135"/>
        <v>495.50164466192439</v>
      </c>
      <c r="I483" s="164">
        <f t="shared" si="135"/>
        <v>494.65374397115988</v>
      </c>
      <c r="J483" s="164">
        <f t="shared" si="135"/>
        <v>495.55020304816179</v>
      </c>
      <c r="K483" s="164">
        <f t="shared" si="135"/>
        <v>498.17863043533237</v>
      </c>
      <c r="L483" s="164">
        <f t="shared" si="135"/>
        <v>500.2052052115273</v>
      </c>
      <c r="M483" s="164">
        <f t="shared" si="135"/>
        <v>456.3648234282926</v>
      </c>
      <c r="N483" s="164">
        <f t="shared" si="135"/>
        <v>491.32385084047888</v>
      </c>
      <c r="O483" s="164">
        <f t="shared" si="135"/>
        <v>519.01171233903608</v>
      </c>
      <c r="P483" s="164">
        <f t="shared" si="135"/>
        <v>510.21032386892631</v>
      </c>
      <c r="Q483" s="164">
        <f t="shared" si="135"/>
        <v>505.00086977110493</v>
      </c>
    </row>
    <row r="484" spans="1:17" ht="12" customHeight="1" x14ac:dyDescent="0.25">
      <c r="A484" s="163" t="s">
        <v>144</v>
      </c>
      <c r="B484" s="162"/>
      <c r="C484" s="162">
        <f t="shared" ref="C484:Q484" si="136">IF(C388=0,0,C388/0.086*1000000/C$64)</f>
        <v>0</v>
      </c>
      <c r="D484" s="162">
        <f t="shared" si="136"/>
        <v>0</v>
      </c>
      <c r="E484" s="162">
        <f t="shared" si="136"/>
        <v>0</v>
      </c>
      <c r="F484" s="162">
        <f t="shared" si="136"/>
        <v>0</v>
      </c>
      <c r="G484" s="162">
        <f t="shared" si="136"/>
        <v>0</v>
      </c>
      <c r="H484" s="162">
        <f t="shared" si="136"/>
        <v>0</v>
      </c>
      <c r="I484" s="162">
        <f t="shared" si="136"/>
        <v>0</v>
      </c>
      <c r="J484" s="162">
        <f t="shared" si="136"/>
        <v>0</v>
      </c>
      <c r="K484" s="162">
        <f t="shared" si="136"/>
        <v>0</v>
      </c>
      <c r="L484" s="162">
        <f t="shared" si="136"/>
        <v>0</v>
      </c>
      <c r="M484" s="162">
        <f t="shared" si="136"/>
        <v>0</v>
      </c>
      <c r="N484" s="162">
        <f t="shared" si="136"/>
        <v>0</v>
      </c>
      <c r="O484" s="162">
        <f t="shared" si="136"/>
        <v>0</v>
      </c>
      <c r="P484" s="162">
        <f t="shared" si="136"/>
        <v>0</v>
      </c>
      <c r="Q484" s="162">
        <f t="shared" si="136"/>
        <v>0</v>
      </c>
    </row>
    <row r="485" spans="1:17" ht="12" customHeight="1" x14ac:dyDescent="0.25">
      <c r="A485" s="161" t="s">
        <v>143</v>
      </c>
      <c r="B485" s="160"/>
      <c r="C485" s="160">
        <f t="shared" ref="C485:Q487" si="137">IF(C389=0,0,C389/0.086*1000000/C$65)</f>
        <v>0</v>
      </c>
      <c r="D485" s="160">
        <f t="shared" si="137"/>
        <v>0</v>
      </c>
      <c r="E485" s="160">
        <f t="shared" si="137"/>
        <v>0</v>
      </c>
      <c r="F485" s="160">
        <f t="shared" si="137"/>
        <v>0</v>
      </c>
      <c r="G485" s="160">
        <f t="shared" si="137"/>
        <v>0</v>
      </c>
      <c r="H485" s="160">
        <f t="shared" si="137"/>
        <v>0</v>
      </c>
      <c r="I485" s="160">
        <f t="shared" si="137"/>
        <v>0</v>
      </c>
      <c r="J485" s="160">
        <f t="shared" si="137"/>
        <v>0</v>
      </c>
      <c r="K485" s="160">
        <f t="shared" si="137"/>
        <v>0</v>
      </c>
      <c r="L485" s="160">
        <f t="shared" si="137"/>
        <v>0</v>
      </c>
      <c r="M485" s="160">
        <f t="shared" si="137"/>
        <v>0</v>
      </c>
      <c r="N485" s="160">
        <f t="shared" si="137"/>
        <v>0</v>
      </c>
      <c r="O485" s="160">
        <f t="shared" si="137"/>
        <v>0</v>
      </c>
      <c r="P485" s="160">
        <f t="shared" si="137"/>
        <v>0</v>
      </c>
      <c r="Q485" s="160">
        <f t="shared" si="137"/>
        <v>0</v>
      </c>
    </row>
    <row r="486" spans="1:17" ht="12" customHeight="1" x14ac:dyDescent="0.25">
      <c r="A486" s="148" t="s">
        <v>57</v>
      </c>
      <c r="B486" s="156"/>
      <c r="C486" s="156">
        <f t="shared" si="137"/>
        <v>0</v>
      </c>
      <c r="D486" s="156">
        <f t="shared" si="137"/>
        <v>0</v>
      </c>
      <c r="E486" s="156">
        <f t="shared" si="137"/>
        <v>0</v>
      </c>
      <c r="F486" s="156">
        <f t="shared" si="137"/>
        <v>0</v>
      </c>
      <c r="G486" s="156">
        <f t="shared" si="137"/>
        <v>0</v>
      </c>
      <c r="H486" s="156">
        <f t="shared" si="137"/>
        <v>0</v>
      </c>
      <c r="I486" s="156">
        <f t="shared" si="137"/>
        <v>0</v>
      </c>
      <c r="J486" s="156">
        <f t="shared" si="137"/>
        <v>0</v>
      </c>
      <c r="K486" s="156">
        <f t="shared" si="137"/>
        <v>0</v>
      </c>
      <c r="L486" s="156">
        <f t="shared" si="137"/>
        <v>0</v>
      </c>
      <c r="M486" s="156">
        <f t="shared" si="137"/>
        <v>0</v>
      </c>
      <c r="N486" s="156">
        <f t="shared" si="137"/>
        <v>0</v>
      </c>
      <c r="O486" s="156">
        <f t="shared" si="137"/>
        <v>0</v>
      </c>
      <c r="P486" s="156">
        <f t="shared" si="137"/>
        <v>0</v>
      </c>
      <c r="Q486" s="156">
        <f t="shared" si="137"/>
        <v>0</v>
      </c>
    </row>
    <row r="487" spans="1:17" ht="12" customHeight="1" x14ac:dyDescent="0.25">
      <c r="A487" s="148" t="s">
        <v>59</v>
      </c>
      <c r="B487" s="156"/>
      <c r="C487" s="156">
        <f t="shared" si="137"/>
        <v>0</v>
      </c>
      <c r="D487" s="156">
        <f t="shared" si="137"/>
        <v>0</v>
      </c>
      <c r="E487" s="156">
        <f t="shared" si="137"/>
        <v>0</v>
      </c>
      <c r="F487" s="156">
        <f t="shared" si="137"/>
        <v>0</v>
      </c>
      <c r="G487" s="156">
        <f t="shared" si="137"/>
        <v>0</v>
      </c>
      <c r="H487" s="156">
        <f t="shared" si="137"/>
        <v>0</v>
      </c>
      <c r="I487" s="156">
        <f t="shared" si="137"/>
        <v>0</v>
      </c>
      <c r="J487" s="156">
        <f t="shared" si="137"/>
        <v>0</v>
      </c>
      <c r="K487" s="156">
        <f t="shared" si="137"/>
        <v>0</v>
      </c>
      <c r="L487" s="156">
        <f t="shared" si="137"/>
        <v>0</v>
      </c>
      <c r="M487" s="156">
        <f t="shared" si="137"/>
        <v>0</v>
      </c>
      <c r="N487" s="156">
        <f t="shared" si="137"/>
        <v>0</v>
      </c>
      <c r="O487" s="156">
        <f t="shared" si="137"/>
        <v>0</v>
      </c>
      <c r="P487" s="156">
        <f t="shared" si="137"/>
        <v>0</v>
      </c>
      <c r="Q487" s="156">
        <f t="shared" si="137"/>
        <v>0</v>
      </c>
    </row>
    <row r="488" spans="1:17" ht="12" customHeight="1" x14ac:dyDescent="0.25">
      <c r="A488" s="163" t="s">
        <v>142</v>
      </c>
      <c r="B488" s="162"/>
      <c r="C488" s="162">
        <f t="shared" ref="C488:Q488" si="138">IF(C392=0,0,C392/0.086*1000000/C$66)</f>
        <v>1583.4696623595742</v>
      </c>
      <c r="D488" s="162">
        <f t="shared" si="138"/>
        <v>1591.7760570069427</v>
      </c>
      <c r="E488" s="162">
        <f t="shared" si="138"/>
        <v>1650.1439515645161</v>
      </c>
      <c r="F488" s="162">
        <f t="shared" si="138"/>
        <v>1682.8656463474993</v>
      </c>
      <c r="G488" s="162">
        <f t="shared" si="138"/>
        <v>1561.8580849452487</v>
      </c>
      <c r="H488" s="162">
        <f t="shared" si="138"/>
        <v>1586.7130464197726</v>
      </c>
      <c r="I488" s="162">
        <f t="shared" si="138"/>
        <v>1605.15427034766</v>
      </c>
      <c r="J488" s="162">
        <f t="shared" si="138"/>
        <v>1627.9846972474982</v>
      </c>
      <c r="K488" s="162">
        <f t="shared" si="138"/>
        <v>1515.3769963666837</v>
      </c>
      <c r="L488" s="162">
        <f t="shared" si="138"/>
        <v>1856.8506509452679</v>
      </c>
      <c r="M488" s="162">
        <f t="shared" si="138"/>
        <v>1463.1504246909369</v>
      </c>
      <c r="N488" s="162">
        <f t="shared" si="138"/>
        <v>1954.7884431012822</v>
      </c>
      <c r="O488" s="162">
        <f t="shared" si="138"/>
        <v>2080.9545187060153</v>
      </c>
      <c r="P488" s="162">
        <f t="shared" si="138"/>
        <v>1739.0010838110752</v>
      </c>
      <c r="Q488" s="162">
        <f t="shared" si="138"/>
        <v>1849.4576051794522</v>
      </c>
    </row>
    <row r="489" spans="1:17" ht="12" customHeight="1" x14ac:dyDescent="0.25">
      <c r="A489" s="161" t="s">
        <v>141</v>
      </c>
      <c r="B489" s="160"/>
      <c r="C489" s="160">
        <f t="shared" ref="C489:Q491" si="139">IF(C393=0,0,C393/0.086*1000000/C$67)</f>
        <v>1527.9365218865487</v>
      </c>
      <c r="D489" s="160">
        <f t="shared" si="139"/>
        <v>1528.4295761159174</v>
      </c>
      <c r="E489" s="160">
        <f t="shared" si="139"/>
        <v>1569.2591328649639</v>
      </c>
      <c r="F489" s="160">
        <f t="shared" si="139"/>
        <v>1594.0865107309073</v>
      </c>
      <c r="G489" s="160">
        <f t="shared" si="139"/>
        <v>1515.2043580823772</v>
      </c>
      <c r="H489" s="160">
        <f t="shared" si="139"/>
        <v>1535.5140699669666</v>
      </c>
      <c r="I489" s="160">
        <f t="shared" si="139"/>
        <v>1553.3426835513417</v>
      </c>
      <c r="J489" s="160">
        <f t="shared" si="139"/>
        <v>1564.7943887290598</v>
      </c>
      <c r="K489" s="160">
        <f t="shared" si="139"/>
        <v>1494.9301867658796</v>
      </c>
      <c r="L489" s="160">
        <f t="shared" si="139"/>
        <v>1720.9193671690916</v>
      </c>
      <c r="M489" s="160">
        <f t="shared" si="139"/>
        <v>1418.968371472708</v>
      </c>
      <c r="N489" s="160">
        <f t="shared" si="139"/>
        <v>1816.5908902972776</v>
      </c>
      <c r="O489" s="160">
        <f t="shared" si="139"/>
        <v>1885.4272568881649</v>
      </c>
      <c r="P489" s="160">
        <f t="shared" si="139"/>
        <v>1651.5342015615438</v>
      </c>
      <c r="Q489" s="160">
        <f t="shared" si="139"/>
        <v>1715.9137826128756</v>
      </c>
    </row>
    <row r="490" spans="1:17" ht="12" customHeight="1" x14ac:dyDescent="0.25">
      <c r="A490" s="148" t="s">
        <v>60</v>
      </c>
      <c r="B490" s="156"/>
      <c r="C490" s="156">
        <f t="shared" si="139"/>
        <v>1029.2552805337455</v>
      </c>
      <c r="D490" s="156">
        <f t="shared" si="139"/>
        <v>1034.6550260603526</v>
      </c>
      <c r="E490" s="156">
        <f t="shared" si="139"/>
        <v>1072.4251042545736</v>
      </c>
      <c r="F490" s="156">
        <f t="shared" si="139"/>
        <v>1093.4423433096822</v>
      </c>
      <c r="G490" s="156">
        <f t="shared" si="139"/>
        <v>1017.0107186623778</v>
      </c>
      <c r="H490" s="156">
        <f t="shared" si="139"/>
        <v>1040.0198944745787</v>
      </c>
      <c r="I490" s="156">
        <f t="shared" si="139"/>
        <v>1058.6816201715958</v>
      </c>
      <c r="J490" s="156">
        <f t="shared" si="139"/>
        <v>1069.2168126155045</v>
      </c>
      <c r="K490" s="156">
        <f t="shared" si="139"/>
        <v>996.72888663303218</v>
      </c>
      <c r="L490" s="156">
        <f t="shared" si="139"/>
        <v>1220.7000766874953</v>
      </c>
      <c r="M490" s="156">
        <f t="shared" si="139"/>
        <v>962.59533182578764</v>
      </c>
      <c r="N490" s="156">
        <f t="shared" si="139"/>
        <v>1325.250427124304</v>
      </c>
      <c r="O490" s="156">
        <f t="shared" si="139"/>
        <v>1366.3957420280053</v>
      </c>
      <c r="P490" s="156">
        <f t="shared" si="139"/>
        <v>1141.2975409828809</v>
      </c>
      <c r="Q490" s="156">
        <f t="shared" si="139"/>
        <v>1210.8827575103933</v>
      </c>
    </row>
    <row r="491" spans="1:17" ht="12" customHeight="1" x14ac:dyDescent="0.25">
      <c r="A491" s="148" t="s">
        <v>59</v>
      </c>
      <c r="B491" s="156"/>
      <c r="C491" s="156">
        <f t="shared" si="139"/>
        <v>498.68124135280294</v>
      </c>
      <c r="D491" s="156">
        <f t="shared" si="139"/>
        <v>493.7745500555647</v>
      </c>
      <c r="E491" s="156">
        <f t="shared" si="139"/>
        <v>496.83402861039019</v>
      </c>
      <c r="F491" s="156">
        <f t="shared" si="139"/>
        <v>500.64416742122506</v>
      </c>
      <c r="G491" s="156">
        <f t="shared" si="139"/>
        <v>498.19363941999933</v>
      </c>
      <c r="H491" s="156">
        <f t="shared" si="139"/>
        <v>495.4941754923878</v>
      </c>
      <c r="I491" s="156">
        <f t="shared" si="139"/>
        <v>494.66106337974605</v>
      </c>
      <c r="J491" s="156">
        <f t="shared" si="139"/>
        <v>495.57757611355555</v>
      </c>
      <c r="K491" s="156">
        <f t="shared" si="139"/>
        <v>498.20130013284734</v>
      </c>
      <c r="L491" s="156">
        <f t="shared" si="139"/>
        <v>500.21929048159626</v>
      </c>
      <c r="M491" s="156">
        <f t="shared" si="139"/>
        <v>456.37303964692018</v>
      </c>
      <c r="N491" s="156">
        <f t="shared" si="139"/>
        <v>491.34046317297344</v>
      </c>
      <c r="O491" s="156">
        <f t="shared" si="139"/>
        <v>519.03151486015975</v>
      </c>
      <c r="P491" s="156">
        <f t="shared" si="139"/>
        <v>510.23666057866313</v>
      </c>
      <c r="Q491" s="156">
        <f t="shared" si="139"/>
        <v>505.03102510248215</v>
      </c>
    </row>
    <row r="492" spans="1:17" ht="12" customHeight="1" x14ac:dyDescent="0.25">
      <c r="A492" s="158" t="s">
        <v>62</v>
      </c>
      <c r="B492" s="157"/>
      <c r="C492" s="157">
        <f t="shared" ref="C492:Q492" si="140">IF(C396=0,0,C396/0.086*1000000/SUM(C$69:C$71))</f>
        <v>824.72414743031436</v>
      </c>
      <c r="D492" s="157">
        <f t="shared" si="140"/>
        <v>836.21872263940031</v>
      </c>
      <c r="E492" s="157">
        <f t="shared" si="140"/>
        <v>887.39565899954607</v>
      </c>
      <c r="F492" s="157">
        <f t="shared" si="140"/>
        <v>875.46018774122263</v>
      </c>
      <c r="G492" s="157">
        <f t="shared" si="140"/>
        <v>837.26989264070539</v>
      </c>
      <c r="H492" s="157">
        <f t="shared" si="140"/>
        <v>866.9430010035461</v>
      </c>
      <c r="I492" s="157">
        <f t="shared" si="140"/>
        <v>861.34211789383812</v>
      </c>
      <c r="J492" s="157">
        <f t="shared" si="140"/>
        <v>915.54044117072829</v>
      </c>
      <c r="K492" s="157">
        <f t="shared" si="140"/>
        <v>891.22876310476693</v>
      </c>
      <c r="L492" s="157">
        <f t="shared" si="140"/>
        <v>979.10263229634847</v>
      </c>
      <c r="M492" s="157">
        <f t="shared" si="140"/>
        <v>849.63619083822391</v>
      </c>
      <c r="N492" s="157">
        <f t="shared" si="140"/>
        <v>1009.1861261626574</v>
      </c>
      <c r="O492" s="157">
        <f t="shared" si="140"/>
        <v>1093.6560985426877</v>
      </c>
      <c r="P492" s="157">
        <f t="shared" si="140"/>
        <v>930.15997006866473</v>
      </c>
      <c r="Q492" s="157">
        <f t="shared" si="140"/>
        <v>985.09249668365442</v>
      </c>
    </row>
    <row r="493" spans="1:17" ht="12" customHeight="1" x14ac:dyDescent="0.25">
      <c r="A493" s="23" t="s">
        <v>55</v>
      </c>
      <c r="B493" s="156"/>
      <c r="C493" s="156">
        <f t="shared" ref="C493:Q493" si="141">IF(C397=0,0,C397/0.086*1000000/C$69)</f>
        <v>0</v>
      </c>
      <c r="D493" s="156">
        <f t="shared" si="141"/>
        <v>0</v>
      </c>
      <c r="E493" s="156">
        <f t="shared" si="141"/>
        <v>0</v>
      </c>
      <c r="F493" s="156">
        <f t="shared" si="141"/>
        <v>0</v>
      </c>
      <c r="G493" s="156">
        <f t="shared" si="141"/>
        <v>0</v>
      </c>
      <c r="H493" s="156">
        <f t="shared" si="141"/>
        <v>0</v>
      </c>
      <c r="I493" s="156">
        <f t="shared" si="141"/>
        <v>0</v>
      </c>
      <c r="J493" s="156">
        <f t="shared" si="141"/>
        <v>0</v>
      </c>
      <c r="K493" s="156">
        <f t="shared" si="141"/>
        <v>0</v>
      </c>
      <c r="L493" s="156">
        <f t="shared" si="141"/>
        <v>0</v>
      </c>
      <c r="M493" s="156">
        <f t="shared" si="141"/>
        <v>0</v>
      </c>
      <c r="N493" s="156">
        <f t="shared" si="141"/>
        <v>0</v>
      </c>
      <c r="O493" s="156">
        <f t="shared" si="141"/>
        <v>0</v>
      </c>
      <c r="P493" s="156">
        <f t="shared" si="141"/>
        <v>0</v>
      </c>
      <c r="Q493" s="156">
        <f t="shared" si="141"/>
        <v>0</v>
      </c>
    </row>
    <row r="494" spans="1:17" ht="12" customHeight="1" x14ac:dyDescent="0.25">
      <c r="A494" s="23" t="s">
        <v>57</v>
      </c>
      <c r="B494" s="156"/>
      <c r="C494" s="156">
        <f t="shared" ref="C494:Q494" si="142">IF(C398=0,0,C398/0.086*1000000/C$70)</f>
        <v>0</v>
      </c>
      <c r="D494" s="156">
        <f t="shared" si="142"/>
        <v>0</v>
      </c>
      <c r="E494" s="156">
        <f t="shared" si="142"/>
        <v>0</v>
      </c>
      <c r="F494" s="156">
        <f t="shared" si="142"/>
        <v>0</v>
      </c>
      <c r="G494" s="156">
        <f t="shared" si="142"/>
        <v>0</v>
      </c>
      <c r="H494" s="156">
        <f t="shared" si="142"/>
        <v>0</v>
      </c>
      <c r="I494" s="156">
        <f t="shared" si="142"/>
        <v>0</v>
      </c>
      <c r="J494" s="156">
        <f t="shared" si="142"/>
        <v>0</v>
      </c>
      <c r="K494" s="156">
        <f t="shared" si="142"/>
        <v>0</v>
      </c>
      <c r="L494" s="156">
        <f t="shared" si="142"/>
        <v>0</v>
      </c>
      <c r="M494" s="156">
        <f t="shared" si="142"/>
        <v>0</v>
      </c>
      <c r="N494" s="156">
        <f t="shared" si="142"/>
        <v>0</v>
      </c>
      <c r="O494" s="156">
        <f t="shared" si="142"/>
        <v>0</v>
      </c>
      <c r="P494" s="156">
        <f t="shared" si="142"/>
        <v>0</v>
      </c>
      <c r="Q494" s="156">
        <f t="shared" si="142"/>
        <v>0</v>
      </c>
    </row>
    <row r="495" spans="1:17" ht="12" customHeight="1" x14ac:dyDescent="0.25">
      <c r="A495" s="29" t="s">
        <v>140</v>
      </c>
      <c r="B495" s="57"/>
      <c r="C495" s="57">
        <f t="shared" ref="C495:Q495" si="143">IF(C399=0,0,C399/0.086*1000000/C$71)</f>
        <v>824.72414743031436</v>
      </c>
      <c r="D495" s="57">
        <f t="shared" si="143"/>
        <v>836.21872263940031</v>
      </c>
      <c r="E495" s="57">
        <f t="shared" si="143"/>
        <v>887.39565899954607</v>
      </c>
      <c r="F495" s="57">
        <f t="shared" si="143"/>
        <v>875.46018774122263</v>
      </c>
      <c r="G495" s="57">
        <f t="shared" si="143"/>
        <v>837.26989264070539</v>
      </c>
      <c r="H495" s="57">
        <f t="shared" si="143"/>
        <v>866.9430010035461</v>
      </c>
      <c r="I495" s="57">
        <f t="shared" si="143"/>
        <v>861.34211789383812</v>
      </c>
      <c r="J495" s="57">
        <f t="shared" si="143"/>
        <v>915.54044117072829</v>
      </c>
      <c r="K495" s="57">
        <f t="shared" si="143"/>
        <v>891.22876310476693</v>
      </c>
      <c r="L495" s="57">
        <f t="shared" si="143"/>
        <v>979.10263229634847</v>
      </c>
      <c r="M495" s="57">
        <f t="shared" si="143"/>
        <v>849.63619083822391</v>
      </c>
      <c r="N495" s="57">
        <f t="shared" si="143"/>
        <v>1009.1861261626574</v>
      </c>
      <c r="O495" s="57">
        <f t="shared" si="143"/>
        <v>1093.6560985426877</v>
      </c>
      <c r="P495" s="57">
        <f t="shared" si="143"/>
        <v>930.15997006866473</v>
      </c>
      <c r="Q495" s="57">
        <f t="shared" si="143"/>
        <v>985.09249668365442</v>
      </c>
    </row>
    <row r="497" spans="1:17" ht="12" customHeight="1" x14ac:dyDescent="0.25">
      <c r="A497" s="152" t="s">
        <v>187</v>
      </c>
      <c r="B497" s="168"/>
      <c r="C497" s="168">
        <f t="shared" ref="C497:Q497" si="144">SUM(C498,C501,C503,C516)</f>
        <v>0</v>
      </c>
      <c r="D497" s="168">
        <f t="shared" si="144"/>
        <v>0</v>
      </c>
      <c r="E497" s="168">
        <f t="shared" si="144"/>
        <v>0</v>
      </c>
      <c r="F497" s="168">
        <f t="shared" si="144"/>
        <v>0</v>
      </c>
      <c r="G497" s="168">
        <f t="shared" si="144"/>
        <v>0</v>
      </c>
      <c r="H497" s="168">
        <f t="shared" si="144"/>
        <v>0</v>
      </c>
      <c r="I497" s="168">
        <f t="shared" si="144"/>
        <v>0</v>
      </c>
      <c r="J497" s="168">
        <f t="shared" si="144"/>
        <v>0</v>
      </c>
      <c r="K497" s="168">
        <f t="shared" si="144"/>
        <v>0</v>
      </c>
      <c r="L497" s="168">
        <f t="shared" si="144"/>
        <v>0</v>
      </c>
      <c r="M497" s="168">
        <f t="shared" si="144"/>
        <v>0</v>
      </c>
      <c r="N497" s="168">
        <f t="shared" si="144"/>
        <v>0</v>
      </c>
      <c r="O497" s="168">
        <f t="shared" si="144"/>
        <v>0</v>
      </c>
      <c r="P497" s="168">
        <f t="shared" si="144"/>
        <v>0</v>
      </c>
      <c r="Q497" s="168">
        <f t="shared" si="144"/>
        <v>0</v>
      </c>
    </row>
    <row r="498" spans="1:17" ht="12" customHeight="1" x14ac:dyDescent="0.25">
      <c r="A498" s="158" t="s">
        <v>65</v>
      </c>
      <c r="B498" s="157"/>
      <c r="C498" s="157">
        <f t="shared" ref="C498:Q498" si="145">SUM(C499:C500)</f>
        <v>0</v>
      </c>
      <c r="D498" s="157">
        <f t="shared" si="145"/>
        <v>0</v>
      </c>
      <c r="E498" s="157">
        <f t="shared" si="145"/>
        <v>0</v>
      </c>
      <c r="F498" s="157">
        <f t="shared" si="145"/>
        <v>0</v>
      </c>
      <c r="G498" s="157">
        <f t="shared" si="145"/>
        <v>0</v>
      </c>
      <c r="H498" s="157">
        <f t="shared" si="145"/>
        <v>0</v>
      </c>
      <c r="I498" s="157">
        <f t="shared" si="145"/>
        <v>0</v>
      </c>
      <c r="J498" s="157">
        <f t="shared" si="145"/>
        <v>0</v>
      </c>
      <c r="K498" s="157">
        <f t="shared" si="145"/>
        <v>0</v>
      </c>
      <c r="L498" s="157">
        <f t="shared" si="145"/>
        <v>0</v>
      </c>
      <c r="M498" s="157">
        <f t="shared" si="145"/>
        <v>0</v>
      </c>
      <c r="N498" s="157">
        <f t="shared" si="145"/>
        <v>0</v>
      </c>
      <c r="O498" s="157">
        <f t="shared" si="145"/>
        <v>0</v>
      </c>
      <c r="P498" s="157">
        <f t="shared" si="145"/>
        <v>0</v>
      </c>
      <c r="Q498" s="157">
        <f t="shared" si="145"/>
        <v>0</v>
      </c>
    </row>
    <row r="499" spans="1:17" ht="12" customHeight="1" x14ac:dyDescent="0.25">
      <c r="A499" s="23" t="s">
        <v>157</v>
      </c>
      <c r="B499" s="156"/>
      <c r="C499" s="156">
        <f t="shared" ref="C499:Q499" si="146">IF(C427=0,0,C427*1000000/C$58)</f>
        <v>0</v>
      </c>
      <c r="D499" s="156">
        <f t="shared" si="146"/>
        <v>0</v>
      </c>
      <c r="E499" s="156">
        <f t="shared" si="146"/>
        <v>0</v>
      </c>
      <c r="F499" s="156">
        <f t="shared" si="146"/>
        <v>0</v>
      </c>
      <c r="G499" s="156">
        <f t="shared" si="146"/>
        <v>0</v>
      </c>
      <c r="H499" s="156">
        <f t="shared" si="146"/>
        <v>0</v>
      </c>
      <c r="I499" s="156">
        <f t="shared" si="146"/>
        <v>0</v>
      </c>
      <c r="J499" s="156">
        <f t="shared" si="146"/>
        <v>0</v>
      </c>
      <c r="K499" s="156">
        <f t="shared" si="146"/>
        <v>0</v>
      </c>
      <c r="L499" s="156">
        <f t="shared" si="146"/>
        <v>0</v>
      </c>
      <c r="M499" s="156">
        <f t="shared" si="146"/>
        <v>0</v>
      </c>
      <c r="N499" s="156">
        <f t="shared" si="146"/>
        <v>0</v>
      </c>
      <c r="O499" s="156">
        <f t="shared" si="146"/>
        <v>0</v>
      </c>
      <c r="P499" s="156">
        <f t="shared" si="146"/>
        <v>0</v>
      </c>
      <c r="Q499" s="156">
        <f t="shared" si="146"/>
        <v>0</v>
      </c>
    </row>
    <row r="500" spans="1:17" ht="12" customHeight="1" x14ac:dyDescent="0.25">
      <c r="A500" s="23" t="s">
        <v>60</v>
      </c>
      <c r="B500" s="156"/>
      <c r="C500" s="156">
        <f t="shared" ref="C500:Q500" si="147">IF(C428=0,0,C428*1000000/C$58)</f>
        <v>0</v>
      </c>
      <c r="D500" s="156">
        <f t="shared" si="147"/>
        <v>0</v>
      </c>
      <c r="E500" s="156">
        <f t="shared" si="147"/>
        <v>0</v>
      </c>
      <c r="F500" s="156">
        <f t="shared" si="147"/>
        <v>0</v>
      </c>
      <c r="G500" s="156">
        <f t="shared" si="147"/>
        <v>0</v>
      </c>
      <c r="H500" s="156">
        <f t="shared" si="147"/>
        <v>0</v>
      </c>
      <c r="I500" s="156">
        <f t="shared" si="147"/>
        <v>0</v>
      </c>
      <c r="J500" s="156">
        <f t="shared" si="147"/>
        <v>0</v>
      </c>
      <c r="K500" s="156">
        <f t="shared" si="147"/>
        <v>0</v>
      </c>
      <c r="L500" s="156">
        <f t="shared" si="147"/>
        <v>0</v>
      </c>
      <c r="M500" s="156">
        <f t="shared" si="147"/>
        <v>0</v>
      </c>
      <c r="N500" s="156">
        <f t="shared" si="147"/>
        <v>0</v>
      </c>
      <c r="O500" s="156">
        <f t="shared" si="147"/>
        <v>0</v>
      </c>
      <c r="P500" s="156">
        <f t="shared" si="147"/>
        <v>0</v>
      </c>
      <c r="Q500" s="156">
        <f t="shared" si="147"/>
        <v>0</v>
      </c>
    </row>
    <row r="501" spans="1:17" ht="12" customHeight="1" x14ac:dyDescent="0.25">
      <c r="A501" s="158" t="s">
        <v>112</v>
      </c>
      <c r="B501" s="157"/>
      <c r="C501" s="157">
        <f t="shared" ref="C501:Q501" si="148">C502</f>
        <v>0</v>
      </c>
      <c r="D501" s="157">
        <f t="shared" si="148"/>
        <v>0</v>
      </c>
      <c r="E501" s="157">
        <f t="shared" si="148"/>
        <v>0</v>
      </c>
      <c r="F501" s="157">
        <f t="shared" si="148"/>
        <v>0</v>
      </c>
      <c r="G501" s="157">
        <f t="shared" si="148"/>
        <v>0</v>
      </c>
      <c r="H501" s="157">
        <f t="shared" si="148"/>
        <v>0</v>
      </c>
      <c r="I501" s="157">
        <f t="shared" si="148"/>
        <v>0</v>
      </c>
      <c r="J501" s="157">
        <f t="shared" si="148"/>
        <v>0</v>
      </c>
      <c r="K501" s="157">
        <f t="shared" si="148"/>
        <v>0</v>
      </c>
      <c r="L501" s="157">
        <f t="shared" si="148"/>
        <v>0</v>
      </c>
      <c r="M501" s="157">
        <f t="shared" si="148"/>
        <v>0</v>
      </c>
      <c r="N501" s="157">
        <f t="shared" si="148"/>
        <v>0</v>
      </c>
      <c r="O501" s="157">
        <f t="shared" si="148"/>
        <v>0</v>
      </c>
      <c r="P501" s="157">
        <f t="shared" si="148"/>
        <v>0</v>
      </c>
      <c r="Q501" s="157">
        <f t="shared" si="148"/>
        <v>0</v>
      </c>
    </row>
    <row r="502" spans="1:17" ht="12" customHeight="1" x14ac:dyDescent="0.25">
      <c r="A502" s="23" t="s">
        <v>60</v>
      </c>
      <c r="B502" s="156"/>
      <c r="C502" s="156">
        <f t="shared" ref="C502:Q502" si="149">IF(C430=0,0,C430*1000000/C$58)</f>
        <v>0</v>
      </c>
      <c r="D502" s="156">
        <f t="shared" si="149"/>
        <v>0</v>
      </c>
      <c r="E502" s="156">
        <f t="shared" si="149"/>
        <v>0</v>
      </c>
      <c r="F502" s="156">
        <f t="shared" si="149"/>
        <v>0</v>
      </c>
      <c r="G502" s="156">
        <f t="shared" si="149"/>
        <v>0</v>
      </c>
      <c r="H502" s="156">
        <f t="shared" si="149"/>
        <v>0</v>
      </c>
      <c r="I502" s="156">
        <f t="shared" si="149"/>
        <v>0</v>
      </c>
      <c r="J502" s="156">
        <f t="shared" si="149"/>
        <v>0</v>
      </c>
      <c r="K502" s="156">
        <f t="shared" si="149"/>
        <v>0</v>
      </c>
      <c r="L502" s="156">
        <f t="shared" si="149"/>
        <v>0</v>
      </c>
      <c r="M502" s="156">
        <f t="shared" si="149"/>
        <v>0</v>
      </c>
      <c r="N502" s="156">
        <f t="shared" si="149"/>
        <v>0</v>
      </c>
      <c r="O502" s="156">
        <f t="shared" si="149"/>
        <v>0</v>
      </c>
      <c r="P502" s="156">
        <f t="shared" si="149"/>
        <v>0</v>
      </c>
      <c r="Q502" s="156">
        <f t="shared" si="149"/>
        <v>0</v>
      </c>
    </row>
    <row r="503" spans="1:17" ht="12" customHeight="1" x14ac:dyDescent="0.25">
      <c r="A503" s="158" t="s">
        <v>63</v>
      </c>
      <c r="B503" s="157"/>
      <c r="C503" s="157">
        <f t="shared" ref="C503:Q503" si="150">IF(C431=0,0,C431*1000000/SUM(C$62:C$67))</f>
        <v>0</v>
      </c>
      <c r="D503" s="157">
        <f t="shared" si="150"/>
        <v>0</v>
      </c>
      <c r="E503" s="157">
        <f t="shared" si="150"/>
        <v>0</v>
      </c>
      <c r="F503" s="157">
        <f t="shared" si="150"/>
        <v>0</v>
      </c>
      <c r="G503" s="157">
        <f t="shared" si="150"/>
        <v>0</v>
      </c>
      <c r="H503" s="157">
        <f t="shared" si="150"/>
        <v>0</v>
      </c>
      <c r="I503" s="157">
        <f t="shared" si="150"/>
        <v>0</v>
      </c>
      <c r="J503" s="157">
        <f t="shared" si="150"/>
        <v>0</v>
      </c>
      <c r="K503" s="157">
        <f t="shared" si="150"/>
        <v>0</v>
      </c>
      <c r="L503" s="157">
        <f t="shared" si="150"/>
        <v>0</v>
      </c>
      <c r="M503" s="157">
        <f t="shared" si="150"/>
        <v>0</v>
      </c>
      <c r="N503" s="157">
        <f t="shared" si="150"/>
        <v>0</v>
      </c>
      <c r="O503" s="157">
        <f t="shared" si="150"/>
        <v>0</v>
      </c>
      <c r="P503" s="157">
        <f t="shared" si="150"/>
        <v>0</v>
      </c>
      <c r="Q503" s="157">
        <f t="shared" si="150"/>
        <v>0</v>
      </c>
    </row>
    <row r="504" spans="1:17" ht="12" customHeight="1" x14ac:dyDescent="0.25">
      <c r="A504" s="167" t="s">
        <v>156</v>
      </c>
      <c r="B504" s="132"/>
      <c r="C504" s="132">
        <f t="shared" ref="C504:Q504" si="151">IF(C432=0,0,C432*1000000/C$62)</f>
        <v>0</v>
      </c>
      <c r="D504" s="132">
        <f t="shared" si="151"/>
        <v>0</v>
      </c>
      <c r="E504" s="132">
        <f t="shared" si="151"/>
        <v>0</v>
      </c>
      <c r="F504" s="132">
        <f t="shared" si="151"/>
        <v>0</v>
      </c>
      <c r="G504" s="132">
        <f t="shared" si="151"/>
        <v>0</v>
      </c>
      <c r="H504" s="132">
        <f t="shared" si="151"/>
        <v>0</v>
      </c>
      <c r="I504" s="132">
        <f t="shared" si="151"/>
        <v>0</v>
      </c>
      <c r="J504" s="132">
        <f t="shared" si="151"/>
        <v>0</v>
      </c>
      <c r="K504" s="132">
        <f t="shared" si="151"/>
        <v>0</v>
      </c>
      <c r="L504" s="132">
        <f t="shared" si="151"/>
        <v>0</v>
      </c>
      <c r="M504" s="132">
        <f t="shared" si="151"/>
        <v>0</v>
      </c>
      <c r="N504" s="132">
        <f t="shared" si="151"/>
        <v>0</v>
      </c>
      <c r="O504" s="132">
        <f t="shared" si="151"/>
        <v>0</v>
      </c>
      <c r="P504" s="132">
        <f t="shared" si="151"/>
        <v>0</v>
      </c>
      <c r="Q504" s="132">
        <f t="shared" si="151"/>
        <v>0</v>
      </c>
    </row>
    <row r="505" spans="1:17" ht="12" customHeight="1" x14ac:dyDescent="0.25">
      <c r="A505" s="167" t="s">
        <v>155</v>
      </c>
      <c r="B505" s="132"/>
      <c r="C505" s="132">
        <f t="shared" ref="C505:Q505" si="152">IF(C433=0,0,C433*1000000/C$63)</f>
        <v>0</v>
      </c>
      <c r="D505" s="132">
        <f t="shared" si="152"/>
        <v>0</v>
      </c>
      <c r="E505" s="132">
        <f t="shared" si="152"/>
        <v>0</v>
      </c>
      <c r="F505" s="132">
        <f t="shared" si="152"/>
        <v>0</v>
      </c>
      <c r="G505" s="132">
        <f t="shared" si="152"/>
        <v>0</v>
      </c>
      <c r="H505" s="132">
        <f t="shared" si="152"/>
        <v>0</v>
      </c>
      <c r="I505" s="132">
        <f t="shared" si="152"/>
        <v>0</v>
      </c>
      <c r="J505" s="132">
        <f t="shared" si="152"/>
        <v>0</v>
      </c>
      <c r="K505" s="132">
        <f t="shared" si="152"/>
        <v>0</v>
      </c>
      <c r="L505" s="132">
        <f t="shared" si="152"/>
        <v>0</v>
      </c>
      <c r="M505" s="132">
        <f t="shared" si="152"/>
        <v>0</v>
      </c>
      <c r="N505" s="132">
        <f t="shared" si="152"/>
        <v>0</v>
      </c>
      <c r="O505" s="132">
        <f t="shared" si="152"/>
        <v>0</v>
      </c>
      <c r="P505" s="132">
        <f t="shared" si="152"/>
        <v>0</v>
      </c>
      <c r="Q505" s="132">
        <f t="shared" si="152"/>
        <v>0</v>
      </c>
    </row>
    <row r="506" spans="1:17" ht="12" customHeight="1" x14ac:dyDescent="0.25">
      <c r="A506" s="166" t="s">
        <v>55</v>
      </c>
      <c r="B506" s="165"/>
      <c r="C506" s="165">
        <f t="shared" ref="C506:Q506" si="153">IF(C434=0,0,C434*1000000/C$63)</f>
        <v>0</v>
      </c>
      <c r="D506" s="165">
        <f t="shared" si="153"/>
        <v>0</v>
      </c>
      <c r="E506" s="165">
        <f t="shared" si="153"/>
        <v>0</v>
      </c>
      <c r="F506" s="165">
        <f t="shared" si="153"/>
        <v>0</v>
      </c>
      <c r="G506" s="165">
        <f t="shared" si="153"/>
        <v>0</v>
      </c>
      <c r="H506" s="165">
        <f t="shared" si="153"/>
        <v>0</v>
      </c>
      <c r="I506" s="165">
        <f t="shared" si="153"/>
        <v>0</v>
      </c>
      <c r="J506" s="165">
        <f t="shared" si="153"/>
        <v>0</v>
      </c>
      <c r="K506" s="165">
        <f t="shared" si="153"/>
        <v>0</v>
      </c>
      <c r="L506" s="165">
        <f t="shared" si="153"/>
        <v>0</v>
      </c>
      <c r="M506" s="165">
        <f t="shared" si="153"/>
        <v>0</v>
      </c>
      <c r="N506" s="165">
        <f t="shared" si="153"/>
        <v>0</v>
      </c>
      <c r="O506" s="165">
        <f t="shared" si="153"/>
        <v>0</v>
      </c>
      <c r="P506" s="165">
        <f t="shared" si="153"/>
        <v>0</v>
      </c>
      <c r="Q506" s="165">
        <f t="shared" si="153"/>
        <v>0</v>
      </c>
    </row>
    <row r="507" spans="1:17" ht="12" customHeight="1" x14ac:dyDescent="0.25">
      <c r="A507" s="147" t="s">
        <v>59</v>
      </c>
      <c r="B507" s="164"/>
      <c r="C507" s="164">
        <f t="shared" ref="C507:Q507" si="154">IF(C435=0,0,C435*1000000/C$63)</f>
        <v>0</v>
      </c>
      <c r="D507" s="164">
        <f t="shared" si="154"/>
        <v>0</v>
      </c>
      <c r="E507" s="164">
        <f t="shared" si="154"/>
        <v>0</v>
      </c>
      <c r="F507" s="164">
        <f t="shared" si="154"/>
        <v>0</v>
      </c>
      <c r="G507" s="164">
        <f t="shared" si="154"/>
        <v>0</v>
      </c>
      <c r="H507" s="164">
        <f t="shared" si="154"/>
        <v>0</v>
      </c>
      <c r="I507" s="164">
        <f t="shared" si="154"/>
        <v>0</v>
      </c>
      <c r="J507" s="164">
        <f t="shared" si="154"/>
        <v>0</v>
      </c>
      <c r="K507" s="164">
        <f t="shared" si="154"/>
        <v>0</v>
      </c>
      <c r="L507" s="164">
        <f t="shared" si="154"/>
        <v>0</v>
      </c>
      <c r="M507" s="164">
        <f t="shared" si="154"/>
        <v>0</v>
      </c>
      <c r="N507" s="164">
        <f t="shared" si="154"/>
        <v>0</v>
      </c>
      <c r="O507" s="164">
        <f t="shared" si="154"/>
        <v>0</v>
      </c>
      <c r="P507" s="164">
        <f t="shared" si="154"/>
        <v>0</v>
      </c>
      <c r="Q507" s="164">
        <f t="shared" si="154"/>
        <v>0</v>
      </c>
    </row>
    <row r="508" spans="1:17" ht="12" customHeight="1" x14ac:dyDescent="0.25">
      <c r="A508" s="163" t="s">
        <v>144</v>
      </c>
      <c r="B508" s="162"/>
      <c r="C508" s="162">
        <f t="shared" ref="C508:Q508" si="155">IF(C436=0,0,C436*1000000/C$64)</f>
        <v>0</v>
      </c>
      <c r="D508" s="162">
        <f t="shared" si="155"/>
        <v>0</v>
      </c>
      <c r="E508" s="162">
        <f t="shared" si="155"/>
        <v>0</v>
      </c>
      <c r="F508" s="162">
        <f t="shared" si="155"/>
        <v>0</v>
      </c>
      <c r="G508" s="162">
        <f t="shared" si="155"/>
        <v>0</v>
      </c>
      <c r="H508" s="162">
        <f t="shared" si="155"/>
        <v>0</v>
      </c>
      <c r="I508" s="162">
        <f t="shared" si="155"/>
        <v>0</v>
      </c>
      <c r="J508" s="162">
        <f t="shared" si="155"/>
        <v>0</v>
      </c>
      <c r="K508" s="162">
        <f t="shared" si="155"/>
        <v>0</v>
      </c>
      <c r="L508" s="162">
        <f t="shared" si="155"/>
        <v>0</v>
      </c>
      <c r="M508" s="162">
        <f t="shared" si="155"/>
        <v>0</v>
      </c>
      <c r="N508" s="162">
        <f t="shared" si="155"/>
        <v>0</v>
      </c>
      <c r="O508" s="162">
        <f t="shared" si="155"/>
        <v>0</v>
      </c>
      <c r="P508" s="162">
        <f t="shared" si="155"/>
        <v>0</v>
      </c>
      <c r="Q508" s="162">
        <f t="shared" si="155"/>
        <v>0</v>
      </c>
    </row>
    <row r="509" spans="1:17" ht="12" customHeight="1" x14ac:dyDescent="0.25">
      <c r="A509" s="161" t="s">
        <v>143</v>
      </c>
      <c r="B509" s="160"/>
      <c r="C509" s="160">
        <f t="shared" ref="C509:Q509" si="156">IF(C437=0,0,C437*1000000/C$65)</f>
        <v>0</v>
      </c>
      <c r="D509" s="160">
        <f t="shared" si="156"/>
        <v>0</v>
      </c>
      <c r="E509" s="160">
        <f t="shared" si="156"/>
        <v>0</v>
      </c>
      <c r="F509" s="160">
        <f t="shared" si="156"/>
        <v>0</v>
      </c>
      <c r="G509" s="160">
        <f t="shared" si="156"/>
        <v>0</v>
      </c>
      <c r="H509" s="160">
        <f t="shared" si="156"/>
        <v>0</v>
      </c>
      <c r="I509" s="160">
        <f t="shared" si="156"/>
        <v>0</v>
      </c>
      <c r="J509" s="160">
        <f t="shared" si="156"/>
        <v>0</v>
      </c>
      <c r="K509" s="160">
        <f t="shared" si="156"/>
        <v>0</v>
      </c>
      <c r="L509" s="160">
        <f t="shared" si="156"/>
        <v>0</v>
      </c>
      <c r="M509" s="160">
        <f t="shared" si="156"/>
        <v>0</v>
      </c>
      <c r="N509" s="160">
        <f t="shared" si="156"/>
        <v>0</v>
      </c>
      <c r="O509" s="160">
        <f t="shared" si="156"/>
        <v>0</v>
      </c>
      <c r="P509" s="160">
        <f t="shared" si="156"/>
        <v>0</v>
      </c>
      <c r="Q509" s="160">
        <f t="shared" si="156"/>
        <v>0</v>
      </c>
    </row>
    <row r="510" spans="1:17" ht="12" customHeight="1" x14ac:dyDescent="0.25">
      <c r="A510" s="148" t="s">
        <v>57</v>
      </c>
      <c r="B510" s="156"/>
      <c r="C510" s="156">
        <f t="shared" ref="C510:Q510" si="157">IF(C438=0,0,C438*1000000/C$65)</f>
        <v>0</v>
      </c>
      <c r="D510" s="156">
        <f t="shared" si="157"/>
        <v>0</v>
      </c>
      <c r="E510" s="156">
        <f t="shared" si="157"/>
        <v>0</v>
      </c>
      <c r="F510" s="156">
        <f t="shared" si="157"/>
        <v>0</v>
      </c>
      <c r="G510" s="156">
        <f t="shared" si="157"/>
        <v>0</v>
      </c>
      <c r="H510" s="156">
        <f t="shared" si="157"/>
        <v>0</v>
      </c>
      <c r="I510" s="156">
        <f t="shared" si="157"/>
        <v>0</v>
      </c>
      <c r="J510" s="156">
        <f t="shared" si="157"/>
        <v>0</v>
      </c>
      <c r="K510" s="156">
        <f t="shared" si="157"/>
        <v>0</v>
      </c>
      <c r="L510" s="156">
        <f t="shared" si="157"/>
        <v>0</v>
      </c>
      <c r="M510" s="156">
        <f t="shared" si="157"/>
        <v>0</v>
      </c>
      <c r="N510" s="156">
        <f t="shared" si="157"/>
        <v>0</v>
      </c>
      <c r="O510" s="156">
        <f t="shared" si="157"/>
        <v>0</v>
      </c>
      <c r="P510" s="156">
        <f t="shared" si="157"/>
        <v>0</v>
      </c>
      <c r="Q510" s="156">
        <f t="shared" si="157"/>
        <v>0</v>
      </c>
    </row>
    <row r="511" spans="1:17" ht="12" customHeight="1" x14ac:dyDescent="0.25">
      <c r="A511" s="148" t="s">
        <v>59</v>
      </c>
      <c r="B511" s="156"/>
      <c r="C511" s="156">
        <f t="shared" ref="C511:Q511" si="158">IF(C439=0,0,C439*1000000/C$65)</f>
        <v>0</v>
      </c>
      <c r="D511" s="156">
        <f t="shared" si="158"/>
        <v>0</v>
      </c>
      <c r="E511" s="156">
        <f t="shared" si="158"/>
        <v>0</v>
      </c>
      <c r="F511" s="156">
        <f t="shared" si="158"/>
        <v>0</v>
      </c>
      <c r="G511" s="156">
        <f t="shared" si="158"/>
        <v>0</v>
      </c>
      <c r="H511" s="156">
        <f t="shared" si="158"/>
        <v>0</v>
      </c>
      <c r="I511" s="156">
        <f t="shared" si="158"/>
        <v>0</v>
      </c>
      <c r="J511" s="156">
        <f t="shared" si="158"/>
        <v>0</v>
      </c>
      <c r="K511" s="156">
        <f t="shared" si="158"/>
        <v>0</v>
      </c>
      <c r="L511" s="156">
        <f t="shared" si="158"/>
        <v>0</v>
      </c>
      <c r="M511" s="156">
        <f t="shared" si="158"/>
        <v>0</v>
      </c>
      <c r="N511" s="156">
        <f t="shared" si="158"/>
        <v>0</v>
      </c>
      <c r="O511" s="156">
        <f t="shared" si="158"/>
        <v>0</v>
      </c>
      <c r="P511" s="156">
        <f t="shared" si="158"/>
        <v>0</v>
      </c>
      <c r="Q511" s="156">
        <f t="shared" si="158"/>
        <v>0</v>
      </c>
    </row>
    <row r="512" spans="1:17" ht="12" customHeight="1" x14ac:dyDescent="0.25">
      <c r="A512" s="163" t="s">
        <v>142</v>
      </c>
      <c r="B512" s="162"/>
      <c r="C512" s="162">
        <f t="shared" ref="C512:Q512" si="159">IF(C440=0,0,C440*1000000/C$66)</f>
        <v>0</v>
      </c>
      <c r="D512" s="162">
        <f t="shared" si="159"/>
        <v>0</v>
      </c>
      <c r="E512" s="162">
        <f t="shared" si="159"/>
        <v>0</v>
      </c>
      <c r="F512" s="162">
        <f t="shared" si="159"/>
        <v>0</v>
      </c>
      <c r="G512" s="162">
        <f t="shared" si="159"/>
        <v>0</v>
      </c>
      <c r="H512" s="162">
        <f t="shared" si="159"/>
        <v>0</v>
      </c>
      <c r="I512" s="162">
        <f t="shared" si="159"/>
        <v>0</v>
      </c>
      <c r="J512" s="162">
        <f t="shared" si="159"/>
        <v>0</v>
      </c>
      <c r="K512" s="162">
        <f t="shared" si="159"/>
        <v>0</v>
      </c>
      <c r="L512" s="162">
        <f t="shared" si="159"/>
        <v>0</v>
      </c>
      <c r="M512" s="162">
        <f t="shared" si="159"/>
        <v>0</v>
      </c>
      <c r="N512" s="162">
        <f t="shared" si="159"/>
        <v>0</v>
      </c>
      <c r="O512" s="162">
        <f t="shared" si="159"/>
        <v>0</v>
      </c>
      <c r="P512" s="162">
        <f t="shared" si="159"/>
        <v>0</v>
      </c>
      <c r="Q512" s="162">
        <f t="shared" si="159"/>
        <v>0</v>
      </c>
    </row>
    <row r="513" spans="1:17" ht="12" customHeight="1" x14ac:dyDescent="0.25">
      <c r="A513" s="161" t="s">
        <v>141</v>
      </c>
      <c r="B513" s="160"/>
      <c r="C513" s="160">
        <f t="shared" ref="C513:Q513" si="160">IF(C441=0,0,C441*1000000/C$67)</f>
        <v>0</v>
      </c>
      <c r="D513" s="160">
        <f t="shared" si="160"/>
        <v>0</v>
      </c>
      <c r="E513" s="160">
        <f t="shared" si="160"/>
        <v>0</v>
      </c>
      <c r="F513" s="160">
        <f t="shared" si="160"/>
        <v>0</v>
      </c>
      <c r="G513" s="160">
        <f t="shared" si="160"/>
        <v>0</v>
      </c>
      <c r="H513" s="160">
        <f t="shared" si="160"/>
        <v>0</v>
      </c>
      <c r="I513" s="160">
        <f t="shared" si="160"/>
        <v>0</v>
      </c>
      <c r="J513" s="160">
        <f t="shared" si="160"/>
        <v>0</v>
      </c>
      <c r="K513" s="160">
        <f t="shared" si="160"/>
        <v>0</v>
      </c>
      <c r="L513" s="160">
        <f t="shared" si="160"/>
        <v>0</v>
      </c>
      <c r="M513" s="160">
        <f t="shared" si="160"/>
        <v>0</v>
      </c>
      <c r="N513" s="160">
        <f t="shared" si="160"/>
        <v>0</v>
      </c>
      <c r="O513" s="160">
        <f t="shared" si="160"/>
        <v>0</v>
      </c>
      <c r="P513" s="160">
        <f t="shared" si="160"/>
        <v>0</v>
      </c>
      <c r="Q513" s="160">
        <f t="shared" si="160"/>
        <v>0</v>
      </c>
    </row>
    <row r="514" spans="1:17" ht="12" customHeight="1" x14ac:dyDescent="0.25">
      <c r="A514" s="148" t="s">
        <v>60</v>
      </c>
      <c r="B514" s="156"/>
      <c r="C514" s="156">
        <f t="shared" ref="C514:Q514" si="161">IF(C442=0,0,C442*1000000/C$67)</f>
        <v>0</v>
      </c>
      <c r="D514" s="156">
        <f t="shared" si="161"/>
        <v>0</v>
      </c>
      <c r="E514" s="156">
        <f t="shared" si="161"/>
        <v>0</v>
      </c>
      <c r="F514" s="156">
        <f t="shared" si="161"/>
        <v>0</v>
      </c>
      <c r="G514" s="156">
        <f t="shared" si="161"/>
        <v>0</v>
      </c>
      <c r="H514" s="156">
        <f t="shared" si="161"/>
        <v>0</v>
      </c>
      <c r="I514" s="156">
        <f t="shared" si="161"/>
        <v>0</v>
      </c>
      <c r="J514" s="156">
        <f t="shared" si="161"/>
        <v>0</v>
      </c>
      <c r="K514" s="156">
        <f t="shared" si="161"/>
        <v>0</v>
      </c>
      <c r="L514" s="156">
        <f t="shared" si="161"/>
        <v>0</v>
      </c>
      <c r="M514" s="156">
        <f t="shared" si="161"/>
        <v>0</v>
      </c>
      <c r="N514" s="156">
        <f t="shared" si="161"/>
        <v>0</v>
      </c>
      <c r="O514" s="156">
        <f t="shared" si="161"/>
        <v>0</v>
      </c>
      <c r="P514" s="156">
        <f t="shared" si="161"/>
        <v>0</v>
      </c>
      <c r="Q514" s="156">
        <f t="shared" si="161"/>
        <v>0</v>
      </c>
    </row>
    <row r="515" spans="1:17" ht="12" customHeight="1" x14ac:dyDescent="0.25">
      <c r="A515" s="148" t="s">
        <v>59</v>
      </c>
      <c r="B515" s="156"/>
      <c r="C515" s="156">
        <f t="shared" ref="C515:Q515" si="162">IF(C443=0,0,C443*1000000/C$67)</f>
        <v>0</v>
      </c>
      <c r="D515" s="156">
        <f t="shared" si="162"/>
        <v>0</v>
      </c>
      <c r="E515" s="156">
        <f t="shared" si="162"/>
        <v>0</v>
      </c>
      <c r="F515" s="156">
        <f t="shared" si="162"/>
        <v>0</v>
      </c>
      <c r="G515" s="156">
        <f t="shared" si="162"/>
        <v>0</v>
      </c>
      <c r="H515" s="156">
        <f t="shared" si="162"/>
        <v>0</v>
      </c>
      <c r="I515" s="156">
        <f t="shared" si="162"/>
        <v>0</v>
      </c>
      <c r="J515" s="156">
        <f t="shared" si="162"/>
        <v>0</v>
      </c>
      <c r="K515" s="156">
        <f t="shared" si="162"/>
        <v>0</v>
      </c>
      <c r="L515" s="156">
        <f t="shared" si="162"/>
        <v>0</v>
      </c>
      <c r="M515" s="156">
        <f t="shared" si="162"/>
        <v>0</v>
      </c>
      <c r="N515" s="156">
        <f t="shared" si="162"/>
        <v>0</v>
      </c>
      <c r="O515" s="156">
        <f t="shared" si="162"/>
        <v>0</v>
      </c>
      <c r="P515" s="156">
        <f t="shared" si="162"/>
        <v>0</v>
      </c>
      <c r="Q515" s="156">
        <f t="shared" si="162"/>
        <v>0</v>
      </c>
    </row>
    <row r="516" spans="1:17" ht="12" customHeight="1" x14ac:dyDescent="0.25">
      <c r="A516" s="158" t="s">
        <v>62</v>
      </c>
      <c r="B516" s="157"/>
      <c r="C516" s="157">
        <f t="shared" ref="C516:Q516" si="163">IF(C444=0,0,C444*1000000/SUM(C$69:C$71))</f>
        <v>0</v>
      </c>
      <c r="D516" s="157">
        <f t="shared" si="163"/>
        <v>0</v>
      </c>
      <c r="E516" s="157">
        <f t="shared" si="163"/>
        <v>0</v>
      </c>
      <c r="F516" s="157">
        <f t="shared" si="163"/>
        <v>0</v>
      </c>
      <c r="G516" s="157">
        <f t="shared" si="163"/>
        <v>0</v>
      </c>
      <c r="H516" s="157">
        <f t="shared" si="163"/>
        <v>0</v>
      </c>
      <c r="I516" s="157">
        <f t="shared" si="163"/>
        <v>0</v>
      </c>
      <c r="J516" s="157">
        <f t="shared" si="163"/>
        <v>0</v>
      </c>
      <c r="K516" s="157">
        <f t="shared" si="163"/>
        <v>0</v>
      </c>
      <c r="L516" s="157">
        <f t="shared" si="163"/>
        <v>0</v>
      </c>
      <c r="M516" s="157">
        <f t="shared" si="163"/>
        <v>0</v>
      </c>
      <c r="N516" s="157">
        <f t="shared" si="163"/>
        <v>0</v>
      </c>
      <c r="O516" s="157">
        <f t="shared" si="163"/>
        <v>0</v>
      </c>
      <c r="P516" s="157">
        <f t="shared" si="163"/>
        <v>0</v>
      </c>
      <c r="Q516" s="157">
        <f t="shared" si="163"/>
        <v>0</v>
      </c>
    </row>
    <row r="517" spans="1:17" ht="12" customHeight="1" x14ac:dyDescent="0.25">
      <c r="A517" s="23" t="s">
        <v>55</v>
      </c>
      <c r="B517" s="156"/>
      <c r="C517" s="156">
        <f t="shared" ref="C517:Q517" si="164">IF(C445=0,0,C445*1000000/C$69)</f>
        <v>0</v>
      </c>
      <c r="D517" s="156">
        <f t="shared" si="164"/>
        <v>0</v>
      </c>
      <c r="E517" s="156">
        <f t="shared" si="164"/>
        <v>0</v>
      </c>
      <c r="F517" s="156">
        <f t="shared" si="164"/>
        <v>0</v>
      </c>
      <c r="G517" s="156">
        <f t="shared" si="164"/>
        <v>0</v>
      </c>
      <c r="H517" s="156">
        <f t="shared" si="164"/>
        <v>0</v>
      </c>
      <c r="I517" s="156">
        <f t="shared" si="164"/>
        <v>0</v>
      </c>
      <c r="J517" s="156">
        <f t="shared" si="164"/>
        <v>0</v>
      </c>
      <c r="K517" s="156">
        <f t="shared" si="164"/>
        <v>0</v>
      </c>
      <c r="L517" s="156">
        <f t="shared" si="164"/>
        <v>0</v>
      </c>
      <c r="M517" s="156">
        <f t="shared" si="164"/>
        <v>0</v>
      </c>
      <c r="N517" s="156">
        <f t="shared" si="164"/>
        <v>0</v>
      </c>
      <c r="O517" s="156">
        <f t="shared" si="164"/>
        <v>0</v>
      </c>
      <c r="P517" s="156">
        <f t="shared" si="164"/>
        <v>0</v>
      </c>
      <c r="Q517" s="156">
        <f t="shared" si="164"/>
        <v>0</v>
      </c>
    </row>
    <row r="518" spans="1:17" ht="12" customHeight="1" x14ac:dyDescent="0.25">
      <c r="A518" s="23" t="s">
        <v>57</v>
      </c>
      <c r="B518" s="156"/>
      <c r="C518" s="156">
        <f t="shared" ref="C518:Q518" si="165">IF(C446=0,0,C446*1000000/C$70)</f>
        <v>0</v>
      </c>
      <c r="D518" s="156">
        <f t="shared" si="165"/>
        <v>0</v>
      </c>
      <c r="E518" s="156">
        <f t="shared" si="165"/>
        <v>0</v>
      </c>
      <c r="F518" s="156">
        <f t="shared" si="165"/>
        <v>0</v>
      </c>
      <c r="G518" s="156">
        <f t="shared" si="165"/>
        <v>0</v>
      </c>
      <c r="H518" s="156">
        <f t="shared" si="165"/>
        <v>0</v>
      </c>
      <c r="I518" s="156">
        <f t="shared" si="165"/>
        <v>0</v>
      </c>
      <c r="J518" s="156">
        <f t="shared" si="165"/>
        <v>0</v>
      </c>
      <c r="K518" s="156">
        <f t="shared" si="165"/>
        <v>0</v>
      </c>
      <c r="L518" s="156">
        <f t="shared" si="165"/>
        <v>0</v>
      </c>
      <c r="M518" s="156">
        <f t="shared" si="165"/>
        <v>0</v>
      </c>
      <c r="N518" s="156">
        <f t="shared" si="165"/>
        <v>0</v>
      </c>
      <c r="O518" s="156">
        <f t="shared" si="165"/>
        <v>0</v>
      </c>
      <c r="P518" s="156">
        <f t="shared" si="165"/>
        <v>0</v>
      </c>
      <c r="Q518" s="156">
        <f t="shared" si="165"/>
        <v>0</v>
      </c>
    </row>
    <row r="519" spans="1:17" ht="12" customHeight="1" x14ac:dyDescent="0.25">
      <c r="A519" s="29" t="s">
        <v>140</v>
      </c>
      <c r="B519" s="57"/>
      <c r="C519" s="57">
        <f t="shared" ref="C519:Q519" si="166">IF(C447=0,0,C447*1000000/C$71)</f>
        <v>0</v>
      </c>
      <c r="D519" s="57">
        <f t="shared" si="166"/>
        <v>0</v>
      </c>
      <c r="E519" s="57">
        <f t="shared" si="166"/>
        <v>0</v>
      </c>
      <c r="F519" s="57">
        <f t="shared" si="166"/>
        <v>0</v>
      </c>
      <c r="G519" s="57">
        <f t="shared" si="166"/>
        <v>0</v>
      </c>
      <c r="H519" s="57">
        <f t="shared" si="166"/>
        <v>0</v>
      </c>
      <c r="I519" s="57">
        <f t="shared" si="166"/>
        <v>0</v>
      </c>
      <c r="J519" s="57">
        <f t="shared" si="166"/>
        <v>0</v>
      </c>
      <c r="K519" s="57">
        <f t="shared" si="166"/>
        <v>0</v>
      </c>
      <c r="L519" s="57">
        <f t="shared" si="166"/>
        <v>0</v>
      </c>
      <c r="M519" s="57">
        <f t="shared" si="166"/>
        <v>0</v>
      </c>
      <c r="N519" s="57">
        <f t="shared" si="166"/>
        <v>0</v>
      </c>
      <c r="O519" s="57">
        <f t="shared" si="166"/>
        <v>0</v>
      </c>
      <c r="P519" s="57">
        <f t="shared" si="166"/>
        <v>0</v>
      </c>
      <c r="Q519" s="57">
        <f t="shared" si="166"/>
        <v>0</v>
      </c>
    </row>
    <row r="521" spans="1:17" ht="12" customHeight="1" x14ac:dyDescent="0.25">
      <c r="A521" s="152" t="s">
        <v>186</v>
      </c>
      <c r="B521" s="168"/>
      <c r="C521" s="184">
        <f>C449/RES_summary!C$21</f>
        <v>201.80252889205374</v>
      </c>
      <c r="D521" s="184">
        <f>D449/RES_summary!D$21</f>
        <v>184.62309762987215</v>
      </c>
      <c r="E521" s="184">
        <f>E449/RES_summary!E$21</f>
        <v>198.47035255000029</v>
      </c>
      <c r="F521" s="184">
        <f>F449/RES_summary!F$21</f>
        <v>198.68137509737471</v>
      </c>
      <c r="G521" s="184">
        <f>G449/RES_summary!G$21</f>
        <v>192.95990072344853</v>
      </c>
      <c r="H521" s="184">
        <f>H449/RES_summary!H$21</f>
        <v>183.80604621324056</v>
      </c>
      <c r="I521" s="184">
        <f>I449/RES_summary!I$21</f>
        <v>163.43003042123468</v>
      </c>
      <c r="J521" s="184">
        <f>J449/RES_summary!J$21</f>
        <v>172.06885238495354</v>
      </c>
      <c r="K521" s="184">
        <f>K449/RES_summary!K$21</f>
        <v>166.52908005779213</v>
      </c>
      <c r="L521" s="184">
        <f>L449/RES_summary!L$21</f>
        <v>170.28154387504654</v>
      </c>
      <c r="M521" s="184">
        <f>M449/RES_summary!M$21</f>
        <v>132.66553118238829</v>
      </c>
      <c r="N521" s="184">
        <f>N449/RES_summary!N$21</f>
        <v>149.34872284880359</v>
      </c>
      <c r="O521" s="184">
        <f>O449/RES_summary!O$21</f>
        <v>156.16106855908407</v>
      </c>
      <c r="P521" s="184">
        <f>P449/RES_summary!P$21</f>
        <v>122.57660551383597</v>
      </c>
      <c r="Q521" s="184">
        <f>Q449/RES_summary!Q$21</f>
        <v>129.05257039378668</v>
      </c>
    </row>
    <row r="522" spans="1:17" ht="12" customHeight="1" x14ac:dyDescent="0.25">
      <c r="A522" s="158" t="s">
        <v>65</v>
      </c>
      <c r="B522" s="157"/>
      <c r="C522" s="178">
        <f>C450/RES_summary!C$21</f>
        <v>162.86088255704746</v>
      </c>
      <c r="D522" s="178">
        <f>D450/RES_summary!D$21</f>
        <v>149.96736146693274</v>
      </c>
      <c r="E522" s="178">
        <f>E450/RES_summary!E$21</f>
        <v>162.10058200965315</v>
      </c>
      <c r="F522" s="178">
        <f>F450/RES_summary!F$21</f>
        <v>163.75493558444316</v>
      </c>
      <c r="G522" s="178">
        <f>G450/RES_summary!G$21</f>
        <v>159.66591945080239</v>
      </c>
      <c r="H522" s="178">
        <f>H450/RES_summary!H$21</f>
        <v>150.08254784688489</v>
      </c>
      <c r="I522" s="178">
        <f>I450/RES_summary!I$21</f>
        <v>131.6887946025316</v>
      </c>
      <c r="J522" s="178">
        <f>J450/RES_summary!J$21</f>
        <v>140.61385414639221</v>
      </c>
      <c r="K522" s="178">
        <f>K450/RES_summary!K$21</f>
        <v>135.78219620327286</v>
      </c>
      <c r="L522" s="178">
        <f>L450/RES_summary!L$21</f>
        <v>136.20930021320601</v>
      </c>
      <c r="M522" s="178">
        <f>M450/RES_summary!M$21</f>
        <v>104.17904431343578</v>
      </c>
      <c r="N522" s="178">
        <f>N450/RES_summary!N$21</f>
        <v>114.83608969559947</v>
      </c>
      <c r="O522" s="178">
        <f>O450/RES_summary!O$21</f>
        <v>120.05945208998085</v>
      </c>
      <c r="P522" s="178">
        <f>P450/RES_summary!P$21</f>
        <v>91.790921122725166</v>
      </c>
      <c r="Q522" s="178">
        <f>Q450/RES_summary!Q$21</f>
        <v>96.72404859396849</v>
      </c>
    </row>
    <row r="523" spans="1:17" ht="12" customHeight="1" x14ac:dyDescent="0.25">
      <c r="A523" s="23" t="s">
        <v>157</v>
      </c>
      <c r="B523" s="156"/>
      <c r="C523" s="177">
        <f>C451/RES_summary!C$21</f>
        <v>162.19974816740049</v>
      </c>
      <c r="D523" s="177">
        <f>D451/RES_summary!D$21</f>
        <v>149.30045299277575</v>
      </c>
      <c r="E523" s="177">
        <f>E451/RES_summary!E$21</f>
        <v>161.14268080170513</v>
      </c>
      <c r="F523" s="177">
        <f>F451/RES_summary!F$21</f>
        <v>162.85841924344624</v>
      </c>
      <c r="G523" s="177">
        <f>G451/RES_summary!G$21</f>
        <v>159.10891777255478</v>
      </c>
      <c r="H523" s="177">
        <f>H451/RES_summary!H$21</f>
        <v>149.42191291194106</v>
      </c>
      <c r="I523" s="177">
        <f>I451/RES_summary!I$21</f>
        <v>131.09611348537732</v>
      </c>
      <c r="J523" s="177">
        <f>J451/RES_summary!J$21</f>
        <v>139.77994020189919</v>
      </c>
      <c r="K523" s="177">
        <f>K451/RES_summary!K$21</f>
        <v>135.19288756551353</v>
      </c>
      <c r="L523" s="177">
        <f>L451/RES_summary!L$21</f>
        <v>135.08068964063474</v>
      </c>
      <c r="M523" s="177">
        <f>M451/RES_summary!M$21</f>
        <v>103.75267001322608</v>
      </c>
      <c r="N523" s="177">
        <f>N451/RES_summary!N$21</f>
        <v>113.71970085567342</v>
      </c>
      <c r="O523" s="177">
        <f>O451/RES_summary!O$21</f>
        <v>118.5319324776581</v>
      </c>
      <c r="P523" s="177">
        <f>P451/RES_summary!P$21</f>
        <v>91.167790463197093</v>
      </c>
      <c r="Q523" s="177">
        <f>Q451/RES_summary!Q$21</f>
        <v>95.787322410158865</v>
      </c>
    </row>
    <row r="524" spans="1:17" ht="12" customHeight="1" x14ac:dyDescent="0.25">
      <c r="A524" s="23" t="s">
        <v>60</v>
      </c>
      <c r="B524" s="156"/>
      <c r="C524" s="177">
        <f>C452/RES_summary!C$21</f>
        <v>0.66113438964699944</v>
      </c>
      <c r="D524" s="177">
        <f>D452/RES_summary!D$21</f>
        <v>0.66690847415699028</v>
      </c>
      <c r="E524" s="177">
        <f>E452/RES_summary!E$21</f>
        <v>0.95790120794802214</v>
      </c>
      <c r="F524" s="177">
        <f>F452/RES_summary!F$21</f>
        <v>0.89651634099691435</v>
      </c>
      <c r="G524" s="177">
        <f>G452/RES_summary!G$21</f>
        <v>0.5570016782476187</v>
      </c>
      <c r="H524" s="177">
        <f>H452/RES_summary!H$21</f>
        <v>0.66063493494384085</v>
      </c>
      <c r="I524" s="177">
        <f>I452/RES_summary!I$21</f>
        <v>0.59268111715429639</v>
      </c>
      <c r="J524" s="177">
        <f>J452/RES_summary!J$21</f>
        <v>0.83391394449303402</v>
      </c>
      <c r="K524" s="177">
        <f>K452/RES_summary!K$21</f>
        <v>0.58930863775933495</v>
      </c>
      <c r="L524" s="177">
        <f>L452/RES_summary!L$21</f>
        <v>1.128610572571261</v>
      </c>
      <c r="M524" s="177">
        <f>M452/RES_summary!M$21</f>
        <v>0.42637430020971195</v>
      </c>
      <c r="N524" s="177">
        <f>N452/RES_summary!N$21</f>
        <v>1.1163888399260486</v>
      </c>
      <c r="O524" s="177">
        <f>O452/RES_summary!O$21</f>
        <v>1.527519612322747</v>
      </c>
      <c r="P524" s="177">
        <f>P452/RES_summary!P$21</f>
        <v>0.62313065952806412</v>
      </c>
      <c r="Q524" s="177">
        <f>Q452/RES_summary!Q$21</f>
        <v>0.93672618380962724</v>
      </c>
    </row>
    <row r="525" spans="1:17" ht="12" customHeight="1" x14ac:dyDescent="0.25">
      <c r="A525" s="158" t="s">
        <v>112</v>
      </c>
      <c r="B525" s="157"/>
      <c r="C525" s="178">
        <f>C453/RES_summary!C$21</f>
        <v>0.66030225550649879</v>
      </c>
      <c r="D525" s="178">
        <f>D453/RES_summary!D$21</f>
        <v>0.3162104611069122</v>
      </c>
      <c r="E525" s="178">
        <f>E453/RES_summary!E$21</f>
        <v>0.20300574770587643</v>
      </c>
      <c r="F525" s="178">
        <f>F453/RES_summary!F$21</f>
        <v>0.24699339961697578</v>
      </c>
      <c r="G525" s="178">
        <f>G453/RES_summary!G$21</f>
        <v>0.28620738479668123</v>
      </c>
      <c r="H525" s="178">
        <f>H453/RES_summary!H$21</f>
        <v>0.25277490169681799</v>
      </c>
      <c r="I525" s="178">
        <f>I453/RES_summary!I$21</f>
        <v>0.15148314270447699</v>
      </c>
      <c r="J525" s="178">
        <f>J453/RES_summary!J$21</f>
        <v>0.44216404760287253</v>
      </c>
      <c r="K525" s="178">
        <f>K453/RES_summary!K$21</f>
        <v>0.23144511482790706</v>
      </c>
      <c r="L525" s="178">
        <f>L453/RES_summary!L$21</f>
        <v>0.1975194539017571</v>
      </c>
      <c r="M525" s="178">
        <f>M453/RES_summary!M$21</f>
        <v>0.21283888457856612</v>
      </c>
      <c r="N525" s="178">
        <f>N453/RES_summary!N$21</f>
        <v>0.18318964787807074</v>
      </c>
      <c r="O525" s="178">
        <f>O453/RES_summary!O$21</f>
        <v>0.28748427627646139</v>
      </c>
      <c r="P525" s="178">
        <f>P453/RES_summary!P$21</f>
        <v>0.21974196369338295</v>
      </c>
      <c r="Q525" s="178">
        <f>Q453/RES_summary!Q$21</f>
        <v>0.40618482056280869</v>
      </c>
    </row>
    <row r="526" spans="1:17" ht="12" customHeight="1" x14ac:dyDescent="0.25">
      <c r="A526" s="23" t="s">
        <v>60</v>
      </c>
      <c r="B526" s="156"/>
      <c r="C526" s="177">
        <f>C454/RES_summary!C$21</f>
        <v>0.66030225550649879</v>
      </c>
      <c r="D526" s="177">
        <f>D454/RES_summary!D$21</f>
        <v>0.3162104611069122</v>
      </c>
      <c r="E526" s="177">
        <f>E454/RES_summary!E$21</f>
        <v>0.20300574770587643</v>
      </c>
      <c r="F526" s="177">
        <f>F454/RES_summary!F$21</f>
        <v>0.24699339961697578</v>
      </c>
      <c r="G526" s="177">
        <f>G454/RES_summary!G$21</f>
        <v>0.28620738479668123</v>
      </c>
      <c r="H526" s="177">
        <f>H454/RES_summary!H$21</f>
        <v>0.25277490169681799</v>
      </c>
      <c r="I526" s="177">
        <f>I454/RES_summary!I$21</f>
        <v>0.15148314270447699</v>
      </c>
      <c r="J526" s="177">
        <f>J454/RES_summary!J$21</f>
        <v>0.44216404760287253</v>
      </c>
      <c r="K526" s="177">
        <f>K454/RES_summary!K$21</f>
        <v>0.23144511482790706</v>
      </c>
      <c r="L526" s="177">
        <f>L454/RES_summary!L$21</f>
        <v>0.1975194539017571</v>
      </c>
      <c r="M526" s="177">
        <f>M454/RES_summary!M$21</f>
        <v>0.21283888457856612</v>
      </c>
      <c r="N526" s="177">
        <f>N454/RES_summary!N$21</f>
        <v>0.18318964787807074</v>
      </c>
      <c r="O526" s="177">
        <f>O454/RES_summary!O$21</f>
        <v>0.28748427627646139</v>
      </c>
      <c r="P526" s="177">
        <f>P454/RES_summary!P$21</f>
        <v>0.21974196369338295</v>
      </c>
      <c r="Q526" s="177">
        <f>Q454/RES_summary!Q$21</f>
        <v>0.40618482056280869</v>
      </c>
    </row>
    <row r="527" spans="1:17" ht="12" customHeight="1" x14ac:dyDescent="0.25">
      <c r="A527" s="158" t="s">
        <v>63</v>
      </c>
      <c r="B527" s="157"/>
      <c r="C527" s="178">
        <f>C455/RES_summary!C$21</f>
        <v>28.046071249095029</v>
      </c>
      <c r="D527" s="178">
        <f>D455/RES_summary!D$21</f>
        <v>24.125312213212148</v>
      </c>
      <c r="E527" s="178">
        <f>E455/RES_summary!E$21</f>
        <v>25.490489642270308</v>
      </c>
      <c r="F527" s="178">
        <f>F455/RES_summary!F$21</f>
        <v>24.343754053985766</v>
      </c>
      <c r="G527" s="178">
        <f>G455/RES_summary!G$21</f>
        <v>23.231513859631935</v>
      </c>
      <c r="H527" s="178">
        <f>H455/RES_summary!H$21</f>
        <v>23.55390396246786</v>
      </c>
      <c r="I527" s="178">
        <f>I455/RES_summary!I$21</f>
        <v>21.928492463400005</v>
      </c>
      <c r="J527" s="178">
        <f>J455/RES_summary!J$21</f>
        <v>20.953674639365335</v>
      </c>
      <c r="K527" s="178">
        <f>K455/RES_summary!K$21</f>
        <v>20.841920555242986</v>
      </c>
      <c r="L527" s="178">
        <f>L455/RES_summary!L$21</f>
        <v>23.404057058002909</v>
      </c>
      <c r="M527" s="178">
        <f>M455/RES_summary!M$21</f>
        <v>19.253729658276626</v>
      </c>
      <c r="N527" s="178">
        <f>N455/RES_summary!N$21</f>
        <v>23.642234515834659</v>
      </c>
      <c r="O527" s="178">
        <f>O455/RES_summary!O$21</f>
        <v>24.31503627039913</v>
      </c>
      <c r="P527" s="178">
        <f>P455/RES_summary!P$21</f>
        <v>20.856356870988439</v>
      </c>
      <c r="Q527" s="178">
        <f>Q455/RES_summary!Q$21</f>
        <v>21.720298046026318</v>
      </c>
    </row>
    <row r="528" spans="1:17" ht="12" customHeight="1" x14ac:dyDescent="0.25">
      <c r="A528" s="167" t="s">
        <v>156</v>
      </c>
      <c r="B528" s="132"/>
      <c r="C528" s="183">
        <f>C456/RES_summary!C$21</f>
        <v>29.298461453373115</v>
      </c>
      <c r="D528" s="183">
        <f>D456/RES_summary!D$21</f>
        <v>28.446288597039594</v>
      </c>
      <c r="E528" s="183">
        <f>E456/RES_summary!E$21</f>
        <v>28.22698617752555</v>
      </c>
      <c r="F528" s="183">
        <f>F456/RES_summary!F$21</f>
        <v>27.818789188986038</v>
      </c>
      <c r="G528" s="183">
        <f>G456/RES_summary!G$21</f>
        <v>27.34936559177158</v>
      </c>
      <c r="H528" s="183">
        <f>H456/RES_summary!H$21</f>
        <v>26.546164740403267</v>
      </c>
      <c r="I528" s="183">
        <f>I456/RES_summary!I$21</f>
        <v>26.019004457542572</v>
      </c>
      <c r="J528" s="183">
        <f>J456/RES_summary!J$21</f>
        <v>25.408342285387125</v>
      </c>
      <c r="K528" s="183">
        <f>K456/RES_summary!K$21</f>
        <v>25.15954664341135</v>
      </c>
      <c r="L528" s="183">
        <f>L456/RES_summary!L$21</f>
        <v>24.970721968251112</v>
      </c>
      <c r="M528" s="183">
        <f>M456/RES_summary!M$21</f>
        <v>22.633169571741742</v>
      </c>
      <c r="N528" s="183">
        <f>N456/RES_summary!N$21</f>
        <v>25.844003148520184</v>
      </c>
      <c r="O528" s="183">
        <f>O456/RES_summary!O$21</f>
        <v>25.607511993214569</v>
      </c>
      <c r="P528" s="183">
        <f>P456/RES_summary!P$21</f>
        <v>25.003455597151369</v>
      </c>
      <c r="Q528" s="183">
        <f>Q456/RES_summary!Q$21</f>
        <v>24.649091859460221</v>
      </c>
    </row>
    <row r="529" spans="1:17" ht="12" customHeight="1" x14ac:dyDescent="0.25">
      <c r="A529" s="167" t="s">
        <v>155</v>
      </c>
      <c r="B529" s="132"/>
      <c r="C529" s="183">
        <f>C457/RES_summary!C$21</f>
        <v>24.376444649657177</v>
      </c>
      <c r="D529" s="183">
        <f>D457/RES_summary!D$21</f>
        <v>23.711719622938048</v>
      </c>
      <c r="E529" s="183">
        <f>E457/RES_summary!E$21</f>
        <v>23.644751505962134</v>
      </c>
      <c r="F529" s="183">
        <f>F457/RES_summary!F$21</f>
        <v>23.386455626409361</v>
      </c>
      <c r="G529" s="183">
        <f>G457/RES_summary!G$21</f>
        <v>23.066853184643477</v>
      </c>
      <c r="H529" s="183">
        <f>H457/RES_summary!H$21</f>
        <v>22.686863617579188</v>
      </c>
      <c r="I529" s="183">
        <f>I457/RES_summary!I$21</f>
        <v>22.434651107879397</v>
      </c>
      <c r="J529" s="183">
        <f>J457/RES_summary!J$21</f>
        <v>22.003334330181492</v>
      </c>
      <c r="K529" s="183">
        <f>K457/RES_summary!K$21</f>
        <v>21.809013488292813</v>
      </c>
      <c r="L529" s="183">
        <f>L457/RES_summary!L$21</f>
        <v>21.536670643101282</v>
      </c>
      <c r="M529" s="183">
        <f>M457/RES_summary!M$21</f>
        <v>19.487620154063645</v>
      </c>
      <c r="N529" s="183">
        <f>N457/RES_summary!N$21</f>
        <v>22.604932773263535</v>
      </c>
      <c r="O529" s="183">
        <f>O457/RES_summary!O$21</f>
        <v>21.789636874047904</v>
      </c>
      <c r="P529" s="183">
        <f>P457/RES_summary!P$21</f>
        <v>21.221227036960752</v>
      </c>
      <c r="Q529" s="183">
        <f>Q457/RES_summary!Q$21</f>
        <v>20.809526154622901</v>
      </c>
    </row>
    <row r="530" spans="1:17" ht="12" customHeight="1" x14ac:dyDescent="0.25">
      <c r="A530" s="166" t="s">
        <v>55</v>
      </c>
      <c r="B530" s="165"/>
      <c r="C530" s="182">
        <f>C458/RES_summary!C$21</f>
        <v>19.505287069909141</v>
      </c>
      <c r="D530" s="182">
        <f>D458/RES_summary!D$21</f>
        <v>18.944228065945328</v>
      </c>
      <c r="E530" s="182">
        <f>E458/RES_summary!E$21</f>
        <v>18.861541445387786</v>
      </c>
      <c r="F530" s="182">
        <f>F458/RES_summary!F$21</f>
        <v>18.626689198846037</v>
      </c>
      <c r="G530" s="182">
        <f>G458/RES_summary!G$21</f>
        <v>18.347463334574254</v>
      </c>
      <c r="H530" s="182">
        <f>H458/RES_summary!H$21</f>
        <v>18.013380957528863</v>
      </c>
      <c r="I530" s="182">
        <f>I458/RES_summary!I$21</f>
        <v>17.784474110023105</v>
      </c>
      <c r="J530" s="182">
        <f>J458/RES_summary!J$21</f>
        <v>17.409687016571688</v>
      </c>
      <c r="K530" s="182">
        <f>K458/RES_summary!K$21</f>
        <v>17.22925089968496</v>
      </c>
      <c r="L530" s="182">
        <f>L458/RES_summary!L$21</f>
        <v>16.984845069381659</v>
      </c>
      <c r="M530" s="182">
        <f>M458/RES_summary!M$21</f>
        <v>15.36407181980471</v>
      </c>
      <c r="N530" s="182">
        <f>N458/RES_summary!N$21</f>
        <v>18.137774094436242</v>
      </c>
      <c r="O530" s="182">
        <f>O458/RES_summary!O$21</f>
        <v>17.154194253648029</v>
      </c>
      <c r="P530" s="182">
        <f>P458/RES_summary!P$21</f>
        <v>16.692595973150326</v>
      </c>
      <c r="Q530" s="182">
        <f>Q458/RES_summary!Q$21</f>
        <v>16.353623446943732</v>
      </c>
    </row>
    <row r="531" spans="1:17" ht="12" customHeight="1" x14ac:dyDescent="0.25">
      <c r="A531" s="147" t="s">
        <v>59</v>
      </c>
      <c r="B531" s="164"/>
      <c r="C531" s="181">
        <f>C459/RES_summary!C$21</f>
        <v>4.8711575797480338</v>
      </c>
      <c r="D531" s="181">
        <f>D459/RES_summary!D$21</f>
        <v>4.7674915569927174</v>
      </c>
      <c r="E531" s="181">
        <f>E459/RES_summary!E$21</f>
        <v>4.7832100605743486</v>
      </c>
      <c r="F531" s="181">
        <f>F459/RES_summary!F$21</f>
        <v>4.7597664275633242</v>
      </c>
      <c r="G531" s="181">
        <f>G459/RES_summary!G$21</f>
        <v>4.7193898500692182</v>
      </c>
      <c r="H531" s="181">
        <f>H459/RES_summary!H$21</f>
        <v>4.6734826600503236</v>
      </c>
      <c r="I531" s="181">
        <f>I459/RES_summary!I$21</f>
        <v>4.6501769978562919</v>
      </c>
      <c r="J531" s="181">
        <f>J459/RES_summary!J$21</f>
        <v>4.5936473136098028</v>
      </c>
      <c r="K531" s="181">
        <f>K459/RES_summary!K$21</f>
        <v>4.5797625886078528</v>
      </c>
      <c r="L531" s="181">
        <f>L459/RES_summary!L$21</f>
        <v>4.5518255737196176</v>
      </c>
      <c r="M531" s="181">
        <f>M459/RES_summary!M$21</f>
        <v>4.1235483342589339</v>
      </c>
      <c r="N531" s="181">
        <f>N459/RES_summary!N$21</f>
        <v>4.4671586788272943</v>
      </c>
      <c r="O531" s="181">
        <f>O459/RES_summary!O$21</f>
        <v>4.6354426203998749</v>
      </c>
      <c r="P531" s="181">
        <f>P459/RES_summary!P$21</f>
        <v>4.5286310638104226</v>
      </c>
      <c r="Q531" s="181">
        <f>Q459/RES_summary!Q$21</f>
        <v>4.455902707679174</v>
      </c>
    </row>
    <row r="532" spans="1:17" ht="12" customHeight="1" x14ac:dyDescent="0.25">
      <c r="A532" s="163" t="s">
        <v>144</v>
      </c>
      <c r="B532" s="162"/>
      <c r="C532" s="180">
        <f>C460/RES_summary!C$21</f>
        <v>0</v>
      </c>
      <c r="D532" s="180">
        <f>D460/RES_summary!D$21</f>
        <v>0</v>
      </c>
      <c r="E532" s="180">
        <f>E460/RES_summary!E$21</f>
        <v>0</v>
      </c>
      <c r="F532" s="180">
        <f>F460/RES_summary!F$21</f>
        <v>0</v>
      </c>
      <c r="G532" s="180">
        <f>G460/RES_summary!G$21</f>
        <v>0</v>
      </c>
      <c r="H532" s="180">
        <f>H460/RES_summary!H$21</f>
        <v>0</v>
      </c>
      <c r="I532" s="180">
        <f>I460/RES_summary!I$21</f>
        <v>0</v>
      </c>
      <c r="J532" s="180">
        <f>J460/RES_summary!J$21</f>
        <v>0</v>
      </c>
      <c r="K532" s="180">
        <f>K460/RES_summary!K$21</f>
        <v>0</v>
      </c>
      <c r="L532" s="180">
        <f>L460/RES_summary!L$21</f>
        <v>0</v>
      </c>
      <c r="M532" s="180">
        <f>M460/RES_summary!M$21</f>
        <v>0</v>
      </c>
      <c r="N532" s="180">
        <f>N460/RES_summary!N$21</f>
        <v>0</v>
      </c>
      <c r="O532" s="180">
        <f>O460/RES_summary!O$21</f>
        <v>0</v>
      </c>
      <c r="P532" s="180">
        <f>P460/RES_summary!P$21</f>
        <v>0</v>
      </c>
      <c r="Q532" s="180">
        <f>Q460/RES_summary!Q$21</f>
        <v>0</v>
      </c>
    </row>
    <row r="533" spans="1:17" ht="12" customHeight="1" x14ac:dyDescent="0.25">
      <c r="A533" s="161" t="s">
        <v>143</v>
      </c>
      <c r="B533" s="160"/>
      <c r="C533" s="179">
        <f>C461/RES_summary!C$21</f>
        <v>0</v>
      </c>
      <c r="D533" s="179">
        <f>D461/RES_summary!D$21</f>
        <v>0</v>
      </c>
      <c r="E533" s="179">
        <f>E461/RES_summary!E$21</f>
        <v>0</v>
      </c>
      <c r="F533" s="179">
        <f>F461/RES_summary!F$21</f>
        <v>0</v>
      </c>
      <c r="G533" s="179">
        <f>G461/RES_summary!G$21</f>
        <v>0</v>
      </c>
      <c r="H533" s="179">
        <f>H461/RES_summary!H$21</f>
        <v>0</v>
      </c>
      <c r="I533" s="179">
        <f>I461/RES_summary!I$21</f>
        <v>0</v>
      </c>
      <c r="J533" s="179">
        <f>J461/RES_summary!J$21</f>
        <v>0</v>
      </c>
      <c r="K533" s="179">
        <f>K461/RES_summary!K$21</f>
        <v>0</v>
      </c>
      <c r="L533" s="179">
        <f>L461/RES_summary!L$21</f>
        <v>0</v>
      </c>
      <c r="M533" s="179">
        <f>M461/RES_summary!M$21</f>
        <v>0</v>
      </c>
      <c r="N533" s="179">
        <f>N461/RES_summary!N$21</f>
        <v>0</v>
      </c>
      <c r="O533" s="179">
        <f>O461/RES_summary!O$21</f>
        <v>0</v>
      </c>
      <c r="P533" s="179">
        <f>P461/RES_summary!P$21</f>
        <v>0</v>
      </c>
      <c r="Q533" s="179">
        <f>Q461/RES_summary!Q$21</f>
        <v>0</v>
      </c>
    </row>
    <row r="534" spans="1:17" ht="12" customHeight="1" x14ac:dyDescent="0.25">
      <c r="A534" s="148" t="s">
        <v>57</v>
      </c>
      <c r="B534" s="156"/>
      <c r="C534" s="177">
        <f>C462/RES_summary!C$21</f>
        <v>0</v>
      </c>
      <c r="D534" s="177">
        <f>D462/RES_summary!D$21</f>
        <v>0</v>
      </c>
      <c r="E534" s="177">
        <f>E462/RES_summary!E$21</f>
        <v>0</v>
      </c>
      <c r="F534" s="177">
        <f>F462/RES_summary!F$21</f>
        <v>0</v>
      </c>
      <c r="G534" s="177">
        <f>G462/RES_summary!G$21</f>
        <v>0</v>
      </c>
      <c r="H534" s="177">
        <f>H462/RES_summary!H$21</f>
        <v>0</v>
      </c>
      <c r="I534" s="177">
        <f>I462/RES_summary!I$21</f>
        <v>0</v>
      </c>
      <c r="J534" s="177">
        <f>J462/RES_summary!J$21</f>
        <v>0</v>
      </c>
      <c r="K534" s="177">
        <f>K462/RES_summary!K$21</f>
        <v>0</v>
      </c>
      <c r="L534" s="177">
        <f>L462/RES_summary!L$21</f>
        <v>0</v>
      </c>
      <c r="M534" s="177">
        <f>M462/RES_summary!M$21</f>
        <v>0</v>
      </c>
      <c r="N534" s="177">
        <f>N462/RES_summary!N$21</f>
        <v>0</v>
      </c>
      <c r="O534" s="177">
        <f>O462/RES_summary!O$21</f>
        <v>0</v>
      </c>
      <c r="P534" s="177">
        <f>P462/RES_summary!P$21</f>
        <v>0</v>
      </c>
      <c r="Q534" s="177">
        <f>Q462/RES_summary!Q$21</f>
        <v>0</v>
      </c>
    </row>
    <row r="535" spans="1:17" ht="12" customHeight="1" x14ac:dyDescent="0.25">
      <c r="A535" s="148" t="s">
        <v>59</v>
      </c>
      <c r="B535" s="156"/>
      <c r="C535" s="177">
        <f>C463/RES_summary!C$21</f>
        <v>0</v>
      </c>
      <c r="D535" s="177">
        <f>D463/RES_summary!D$21</f>
        <v>0</v>
      </c>
      <c r="E535" s="177">
        <f>E463/RES_summary!E$21</f>
        <v>0</v>
      </c>
      <c r="F535" s="177">
        <f>F463/RES_summary!F$21</f>
        <v>0</v>
      </c>
      <c r="G535" s="177">
        <f>G463/RES_summary!G$21</f>
        <v>0</v>
      </c>
      <c r="H535" s="177">
        <f>H463/RES_summary!H$21</f>
        <v>0</v>
      </c>
      <c r="I535" s="177">
        <f>I463/RES_summary!I$21</f>
        <v>0</v>
      </c>
      <c r="J535" s="177">
        <f>J463/RES_summary!J$21</f>
        <v>0</v>
      </c>
      <c r="K535" s="177">
        <f>K463/RES_summary!K$21</f>
        <v>0</v>
      </c>
      <c r="L535" s="177">
        <f>L463/RES_summary!L$21</f>
        <v>0</v>
      </c>
      <c r="M535" s="177">
        <f>M463/RES_summary!M$21</f>
        <v>0</v>
      </c>
      <c r="N535" s="177">
        <f>N463/RES_summary!N$21</f>
        <v>0</v>
      </c>
      <c r="O535" s="177">
        <f>O463/RES_summary!O$21</f>
        <v>0</v>
      </c>
      <c r="P535" s="177">
        <f>P463/RES_summary!P$21</f>
        <v>0</v>
      </c>
      <c r="Q535" s="177">
        <f>Q463/RES_summary!Q$21</f>
        <v>0</v>
      </c>
    </row>
    <row r="536" spans="1:17" ht="12" customHeight="1" x14ac:dyDescent="0.25">
      <c r="A536" s="163" t="s">
        <v>142</v>
      </c>
      <c r="B536" s="162"/>
      <c r="C536" s="180">
        <f>C464/RES_summary!C$21</f>
        <v>22.535920654889235</v>
      </c>
      <c r="D536" s="180">
        <f>D464/RES_summary!D$21</f>
        <v>22.23754475289142</v>
      </c>
      <c r="E536" s="180">
        <f>E464/RES_summary!E$21</f>
        <v>22.677021437037872</v>
      </c>
      <c r="F536" s="180">
        <f>F464/RES_summary!F$21</f>
        <v>22.635998018088987</v>
      </c>
      <c r="G536" s="180">
        <f>G464/RES_summary!G$21</f>
        <v>20.725151576983357</v>
      </c>
      <c r="H536" s="180">
        <f>H464/RES_summary!H$21</f>
        <v>20.549763380905159</v>
      </c>
      <c r="I536" s="180">
        <f>I464/RES_summary!I$21</f>
        <v>20.315481611268755</v>
      </c>
      <c r="J536" s="180">
        <f>J464/RES_summary!J$21</f>
        <v>20.09859037686816</v>
      </c>
      <c r="K536" s="180">
        <f>K464/RES_summary!K$21</f>
        <v>18.482977688533587</v>
      </c>
      <c r="L536" s="180">
        <f>L464/RES_summary!L$21</f>
        <v>22.250214166792503</v>
      </c>
      <c r="M536" s="180">
        <f>M464/RES_summary!M$21</f>
        <v>17.37729335835764</v>
      </c>
      <c r="N536" s="180">
        <f>N464/RES_summary!N$21</f>
        <v>23.107064468031282</v>
      </c>
      <c r="O536" s="180">
        <f>O464/RES_summary!O$21</f>
        <v>24.328384846504715</v>
      </c>
      <c r="P536" s="180">
        <f>P464/RES_summary!P$21</f>
        <v>20.131139302766979</v>
      </c>
      <c r="Q536" s="180">
        <f>Q464/RES_summary!Q$21</f>
        <v>21.213028430009288</v>
      </c>
    </row>
    <row r="537" spans="1:17" ht="12" customHeight="1" x14ac:dyDescent="0.25">
      <c r="A537" s="161" t="s">
        <v>141</v>
      </c>
      <c r="B537" s="160"/>
      <c r="C537" s="179">
        <f>C465/RES_summary!C$21</f>
        <v>19.897860969971816</v>
      </c>
      <c r="D537" s="179">
        <f>D465/RES_summary!D$21</f>
        <v>19.598787138963633</v>
      </c>
      <c r="E537" s="179">
        <f>E465/RES_summary!E$21</f>
        <v>19.888530916438249</v>
      </c>
      <c r="F537" s="179">
        <f>F465/RES_summary!F$21</f>
        <v>19.830138752279268</v>
      </c>
      <c r="G537" s="179">
        <f>G465/RES_summary!G$21</f>
        <v>18.432080320782703</v>
      </c>
      <c r="H537" s="179">
        <f>H465/RES_summary!H$21</f>
        <v>18.323344455758718</v>
      </c>
      <c r="I537" s="179">
        <f>I465/RES_summary!I$21</f>
        <v>18.148410124907237</v>
      </c>
      <c r="J537" s="179">
        <f>J465/RES_summary!J$21</f>
        <v>17.958202434054151</v>
      </c>
      <c r="K537" s="179">
        <f>K465/RES_summary!K$21</f>
        <v>16.787046157406095</v>
      </c>
      <c r="L537" s="179">
        <f>L465/RES_summary!L$21</f>
        <v>19.311776675655626</v>
      </c>
      <c r="M537" s="179">
        <f>M465/RES_summary!M$21</f>
        <v>15.512473352805451</v>
      </c>
      <c r="N537" s="179">
        <f>N465/RES_summary!N$21</f>
        <v>20.192504883476392</v>
      </c>
      <c r="O537" s="179">
        <f>O465/RES_summary!O$21</f>
        <v>20.669519076093728</v>
      </c>
      <c r="P537" s="179">
        <f>P465/RES_summary!P$21</f>
        <v>17.659968331302025</v>
      </c>
      <c r="Q537" s="179">
        <f>Q465/RES_summary!Q$21</f>
        <v>18.310209762003993</v>
      </c>
    </row>
    <row r="538" spans="1:17" ht="12" customHeight="1" x14ac:dyDescent="0.25">
      <c r="A538" s="148" t="s">
        <v>60</v>
      </c>
      <c r="B538" s="156"/>
      <c r="C538" s="177">
        <f>C466/RES_summary!C$21</f>
        <v>14.827303304197455</v>
      </c>
      <c r="D538" s="177">
        <f>D466/RES_summary!D$21</f>
        <v>14.64234263141417</v>
      </c>
      <c r="E538" s="177">
        <f>E466/RES_summary!E$21</f>
        <v>14.957853952721438</v>
      </c>
      <c r="F538" s="177">
        <f>F466/RES_summary!F$21</f>
        <v>14.937304505881411</v>
      </c>
      <c r="G538" s="177">
        <f>G466/RES_summary!G$21</f>
        <v>13.610576281235927</v>
      </c>
      <c r="H538" s="177">
        <f>H466/RES_summary!H$21</f>
        <v>13.576429029754987</v>
      </c>
      <c r="I538" s="177">
        <f>I466/RES_summary!I$21</f>
        <v>13.450510715474888</v>
      </c>
      <c r="J538" s="177">
        <f>J466/RES_summary!J$21</f>
        <v>13.318698674547543</v>
      </c>
      <c r="K538" s="177">
        <f>K466/RES_summary!K$21</f>
        <v>12.193894624147077</v>
      </c>
      <c r="L538" s="177">
        <f>L466/RES_summary!L$21</f>
        <v>14.72789842134207</v>
      </c>
      <c r="M538" s="177">
        <f>M466/RES_summary!M$21</f>
        <v>11.395951647952161</v>
      </c>
      <c r="N538" s="177">
        <f>N466/RES_summary!N$21</f>
        <v>15.726845668916846</v>
      </c>
      <c r="O538" s="177">
        <f>O466/RES_summary!O$21</f>
        <v>15.998184153663724</v>
      </c>
      <c r="P538" s="177">
        <f>P466/RES_summary!P$21</f>
        <v>13.131714382502304</v>
      </c>
      <c r="Q538" s="177">
        <f>Q466/RES_summary!Q$21</f>
        <v>13.840646109491498</v>
      </c>
    </row>
    <row r="539" spans="1:17" ht="12" customHeight="1" x14ac:dyDescent="0.25">
      <c r="A539" s="148" t="s">
        <v>59</v>
      </c>
      <c r="B539" s="156"/>
      <c r="C539" s="177">
        <f>C467/RES_summary!C$21</f>
        <v>5.0705576657743592</v>
      </c>
      <c r="D539" s="177">
        <f>D467/RES_summary!D$21</f>
        <v>4.9564445075494623</v>
      </c>
      <c r="E539" s="177">
        <f>E467/RES_summary!E$21</f>
        <v>4.9306769637168095</v>
      </c>
      <c r="F539" s="177">
        <f>F467/RES_summary!F$21</f>
        <v>4.8928342463978556</v>
      </c>
      <c r="G539" s="177">
        <f>G467/RES_summary!G$21</f>
        <v>4.8215040395467765</v>
      </c>
      <c r="H539" s="177">
        <f>H467/RES_summary!H$21</f>
        <v>4.7469154260037341</v>
      </c>
      <c r="I539" s="177">
        <f>I467/RES_summary!I$21</f>
        <v>4.697899409432349</v>
      </c>
      <c r="J539" s="177">
        <f>J467/RES_summary!J$21</f>
        <v>4.6395037595066064</v>
      </c>
      <c r="K539" s="177">
        <f>K467/RES_summary!K$21</f>
        <v>4.5931515332590171</v>
      </c>
      <c r="L539" s="177">
        <f>L467/RES_summary!L$21</f>
        <v>4.5838782543135546</v>
      </c>
      <c r="M539" s="177">
        <f>M467/RES_summary!M$21</f>
        <v>4.1165217048532901</v>
      </c>
      <c r="N539" s="177">
        <f>N467/RES_summary!N$21</f>
        <v>4.4656592145595448</v>
      </c>
      <c r="O539" s="177">
        <f>O467/RES_summary!O$21</f>
        <v>4.671334922430006</v>
      </c>
      <c r="P539" s="177">
        <f>P467/RES_summary!P$21</f>
        <v>4.5282539487997218</v>
      </c>
      <c r="Q539" s="177">
        <f>Q467/RES_summary!Q$21</f>
        <v>4.4695636525124973</v>
      </c>
    </row>
    <row r="540" spans="1:17" ht="12" customHeight="1" x14ac:dyDescent="0.25">
      <c r="A540" s="158" t="s">
        <v>62</v>
      </c>
      <c r="B540" s="157"/>
      <c r="C540" s="178">
        <f>C468/RES_summary!C$21</f>
        <v>10.235272830404725</v>
      </c>
      <c r="D540" s="178">
        <f>D468/RES_summary!D$21</f>
        <v>10.214213488620329</v>
      </c>
      <c r="E540" s="178">
        <f>E468/RES_summary!E$21</f>
        <v>10.676275150370945</v>
      </c>
      <c r="F540" s="178">
        <f>F468/RES_summary!F$21</f>
        <v>10.335692059328801</v>
      </c>
      <c r="G540" s="178">
        <f>G468/RES_summary!G$21</f>
        <v>9.7762600282175285</v>
      </c>
      <c r="H540" s="178">
        <f>H468/RES_summary!H$21</f>
        <v>9.9168195021909558</v>
      </c>
      <c r="I540" s="178">
        <f>I468/RES_summary!I$21</f>
        <v>9.6612602125985969</v>
      </c>
      <c r="J540" s="178">
        <f>J468/RES_summary!J$21</f>
        <v>10.059159551593114</v>
      </c>
      <c r="K540" s="178">
        <f>K468/RES_summary!K$21</f>
        <v>9.6735181844483868</v>
      </c>
      <c r="L540" s="178">
        <f>L468/RES_summary!L$21</f>
        <v>10.470667149935863</v>
      </c>
      <c r="M540" s="178">
        <f>M468/RES_summary!M$21</f>
        <v>9.0199183260972973</v>
      </c>
      <c r="N540" s="178">
        <f>N468/RES_summary!N$21</f>
        <v>10.687208989491428</v>
      </c>
      <c r="O540" s="178">
        <f>O468/RES_summary!O$21</f>
        <v>11.499095922427642</v>
      </c>
      <c r="P540" s="178">
        <f>P468/RES_summary!P$21</f>
        <v>9.709585556428987</v>
      </c>
      <c r="Q540" s="178">
        <f>Q468/RES_summary!Q$21</f>
        <v>10.20203893322906</v>
      </c>
    </row>
    <row r="541" spans="1:17" ht="12" customHeight="1" x14ac:dyDescent="0.25">
      <c r="A541" s="23" t="s">
        <v>55</v>
      </c>
      <c r="B541" s="156"/>
      <c r="C541" s="177">
        <f>C469/RES_summary!C$21</f>
        <v>0</v>
      </c>
      <c r="D541" s="177">
        <f>D469/RES_summary!D$21</f>
        <v>0</v>
      </c>
      <c r="E541" s="177">
        <f>E469/RES_summary!E$21</f>
        <v>0</v>
      </c>
      <c r="F541" s="177">
        <f>F469/RES_summary!F$21</f>
        <v>0</v>
      </c>
      <c r="G541" s="177">
        <f>G469/RES_summary!G$21</f>
        <v>0</v>
      </c>
      <c r="H541" s="177">
        <f>H469/RES_summary!H$21</f>
        <v>0</v>
      </c>
      <c r="I541" s="177">
        <f>I469/RES_summary!I$21</f>
        <v>0</v>
      </c>
      <c r="J541" s="177">
        <f>J469/RES_summary!J$21</f>
        <v>0</v>
      </c>
      <c r="K541" s="177">
        <f>K469/RES_summary!K$21</f>
        <v>0</v>
      </c>
      <c r="L541" s="177">
        <f>L469/RES_summary!L$21</f>
        <v>0</v>
      </c>
      <c r="M541" s="177">
        <f>M469/RES_summary!M$21</f>
        <v>0</v>
      </c>
      <c r="N541" s="177">
        <f>N469/RES_summary!N$21</f>
        <v>0</v>
      </c>
      <c r="O541" s="177">
        <f>O469/RES_summary!O$21</f>
        <v>0</v>
      </c>
      <c r="P541" s="177">
        <f>P469/RES_summary!P$21</f>
        <v>0</v>
      </c>
      <c r="Q541" s="177">
        <f>Q469/RES_summary!Q$21</f>
        <v>0</v>
      </c>
    </row>
    <row r="542" spans="1:17" ht="12" customHeight="1" x14ac:dyDescent="0.25">
      <c r="A542" s="23" t="s">
        <v>57</v>
      </c>
      <c r="B542" s="156"/>
      <c r="C542" s="177">
        <f>C470/RES_summary!C$21</f>
        <v>0</v>
      </c>
      <c r="D542" s="177">
        <f>D470/RES_summary!D$21</f>
        <v>0</v>
      </c>
      <c r="E542" s="177">
        <f>E470/RES_summary!E$21</f>
        <v>0</v>
      </c>
      <c r="F542" s="177">
        <f>F470/RES_summary!F$21</f>
        <v>0</v>
      </c>
      <c r="G542" s="177">
        <f>G470/RES_summary!G$21</f>
        <v>0</v>
      </c>
      <c r="H542" s="177">
        <f>H470/RES_summary!H$21</f>
        <v>0</v>
      </c>
      <c r="I542" s="177">
        <f>I470/RES_summary!I$21</f>
        <v>0</v>
      </c>
      <c r="J542" s="177">
        <f>J470/RES_summary!J$21</f>
        <v>0</v>
      </c>
      <c r="K542" s="177">
        <f>K470/RES_summary!K$21</f>
        <v>0</v>
      </c>
      <c r="L542" s="177">
        <f>L470/RES_summary!L$21</f>
        <v>0</v>
      </c>
      <c r="M542" s="177">
        <f>M470/RES_summary!M$21</f>
        <v>0</v>
      </c>
      <c r="N542" s="177">
        <f>N470/RES_summary!N$21</f>
        <v>0</v>
      </c>
      <c r="O542" s="177">
        <f>O470/RES_summary!O$21</f>
        <v>0</v>
      </c>
      <c r="P542" s="177">
        <f>P470/RES_summary!P$21</f>
        <v>0</v>
      </c>
      <c r="Q542" s="177">
        <f>Q470/RES_summary!Q$21</f>
        <v>0</v>
      </c>
    </row>
    <row r="543" spans="1:17" ht="12" customHeight="1" x14ac:dyDescent="0.25">
      <c r="A543" s="29" t="s">
        <v>140</v>
      </c>
      <c r="B543" s="57"/>
      <c r="C543" s="176">
        <f>C471/RES_summary!C$21</f>
        <v>10.235272830404725</v>
      </c>
      <c r="D543" s="176">
        <f>D471/RES_summary!D$21</f>
        <v>10.214213488620329</v>
      </c>
      <c r="E543" s="176">
        <f>E471/RES_summary!E$21</f>
        <v>10.676275150370945</v>
      </c>
      <c r="F543" s="176">
        <f>F471/RES_summary!F$21</f>
        <v>10.335692059328801</v>
      </c>
      <c r="G543" s="176">
        <f>G471/RES_summary!G$21</f>
        <v>9.7762600282175285</v>
      </c>
      <c r="H543" s="176">
        <f>H471/RES_summary!H$21</f>
        <v>9.9168195021909558</v>
      </c>
      <c r="I543" s="176">
        <f>I471/RES_summary!I$21</f>
        <v>9.6612602125985969</v>
      </c>
      <c r="J543" s="176">
        <f>J471/RES_summary!J$21</f>
        <v>10.059159551593114</v>
      </c>
      <c r="K543" s="176">
        <f>K471/RES_summary!K$21</f>
        <v>9.6735181844483868</v>
      </c>
      <c r="L543" s="176">
        <f>L471/RES_summary!L$21</f>
        <v>10.470667149935863</v>
      </c>
      <c r="M543" s="176">
        <f>M471/RES_summary!M$21</f>
        <v>9.0199183260972973</v>
      </c>
      <c r="N543" s="176">
        <f>N471/RES_summary!N$21</f>
        <v>10.687208989491428</v>
      </c>
      <c r="O543" s="176">
        <f>O471/RES_summary!O$21</f>
        <v>11.499095922427642</v>
      </c>
      <c r="P543" s="176">
        <f>P471/RES_summary!P$21</f>
        <v>9.709585556428987</v>
      </c>
      <c r="Q543" s="176">
        <f>Q471/RES_summary!Q$21</f>
        <v>10.20203893322906</v>
      </c>
    </row>
    <row r="545" spans="1:17" ht="12" customHeight="1" x14ac:dyDescent="0.25">
      <c r="A545" s="152" t="s">
        <v>185</v>
      </c>
      <c r="B545" s="168"/>
      <c r="C545" s="184">
        <f>C473/RES_summary!C$21</f>
        <v>117.4737174531036</v>
      </c>
      <c r="D545" s="184">
        <f>D473/RES_summary!D$21</f>
        <v>110.65322818888269</v>
      </c>
      <c r="E545" s="184">
        <f>E473/RES_summary!E$21</f>
        <v>118.10745809513324</v>
      </c>
      <c r="F545" s="184">
        <f>F473/RES_summary!F$21</f>
        <v>119.54976468810649</v>
      </c>
      <c r="G545" s="184">
        <f>G473/RES_summary!G$21</f>
        <v>116.19352991243143</v>
      </c>
      <c r="H545" s="184">
        <f>H473/RES_summary!H$21</f>
        <v>110.41072775396593</v>
      </c>
      <c r="I545" s="184">
        <f>I473/RES_summary!I$21</f>
        <v>100.10230127322227</v>
      </c>
      <c r="J545" s="184">
        <f>J473/RES_summary!J$21</f>
        <v>106.58888992469242</v>
      </c>
      <c r="K545" s="184">
        <f>K473/RES_summary!K$21</f>
        <v>102.75748338040283</v>
      </c>
      <c r="L545" s="184">
        <f>L473/RES_summary!L$21</f>
        <v>105.76707823830006</v>
      </c>
      <c r="M545" s="184">
        <f>M473/RES_summary!M$21</f>
        <v>82.633397485670088</v>
      </c>
      <c r="N545" s="184">
        <f>N473/RES_summary!N$21</f>
        <v>95.43806508264916</v>
      </c>
      <c r="O545" s="184">
        <f>O473/RES_summary!O$21</f>
        <v>100.66885976072523</v>
      </c>
      <c r="P545" s="184">
        <f>P473/RES_summary!P$21</f>
        <v>79.654379925676366</v>
      </c>
      <c r="Q545" s="184">
        <f>Q473/RES_summary!Q$21</f>
        <v>84.723253741922662</v>
      </c>
    </row>
    <row r="546" spans="1:17" ht="12" customHeight="1" x14ac:dyDescent="0.25">
      <c r="A546" s="158" t="s">
        <v>65</v>
      </c>
      <c r="B546" s="157"/>
      <c r="C546" s="178">
        <f>C474/RES_summary!C$21</f>
        <v>92.695219675927888</v>
      </c>
      <c r="D546" s="178">
        <f>D474/RES_summary!D$21</f>
        <v>85.829929312591076</v>
      </c>
      <c r="E546" s="178">
        <f>E474/RES_summary!E$21</f>
        <v>93.299778911358658</v>
      </c>
      <c r="F546" s="178">
        <f>F474/RES_summary!F$21</f>
        <v>94.436759341437153</v>
      </c>
      <c r="G546" s="178">
        <f>G474/RES_summary!G$21</f>
        <v>92.376094527473228</v>
      </c>
      <c r="H546" s="178">
        <f>H474/RES_summary!H$21</f>
        <v>86.973258857984547</v>
      </c>
      <c r="I546" s="178">
        <f>I474/RES_summary!I$21</f>
        <v>76.715320470376426</v>
      </c>
      <c r="J546" s="178">
        <f>J474/RES_summary!J$21</f>
        <v>82.036689092343735</v>
      </c>
      <c r="K546" s="178">
        <f>K474/RES_summary!K$21</f>
        <v>80.007144854362949</v>
      </c>
      <c r="L546" s="178">
        <f>L474/RES_summary!L$21</f>
        <v>81.525075404441196</v>
      </c>
      <c r="M546" s="178">
        <f>M474/RES_summary!M$21</f>
        <v>61.638305614002803</v>
      </c>
      <c r="N546" s="178">
        <f>N474/RES_summary!N$21</f>
        <v>69.5470954967154</v>
      </c>
      <c r="O546" s="178">
        <f>O474/RES_summary!O$21</f>
        <v>73.228443868975418</v>
      </c>
      <c r="P546" s="178">
        <f>P474/RES_summary!P$21</f>
        <v>55.655942241711813</v>
      </c>
      <c r="Q546" s="178">
        <f>Q474/RES_summary!Q$21</f>
        <v>58.951464497351623</v>
      </c>
    </row>
    <row r="547" spans="1:17" ht="12" customHeight="1" x14ac:dyDescent="0.25">
      <c r="A547" s="23" t="s">
        <v>157</v>
      </c>
      <c r="B547" s="156"/>
      <c r="C547" s="177">
        <f>C475/RES_summary!C$21</f>
        <v>91.946315818531176</v>
      </c>
      <c r="D547" s="177">
        <f>D475/RES_summary!D$21</f>
        <v>85.077706292770586</v>
      </c>
      <c r="E547" s="177">
        <f>E475/RES_summary!E$21</f>
        <v>92.225248883038148</v>
      </c>
      <c r="F547" s="177">
        <f>F475/RES_summary!F$21</f>
        <v>93.438130821530137</v>
      </c>
      <c r="G547" s="177">
        <f>G475/RES_summary!G$21</f>
        <v>91.758412667167121</v>
      </c>
      <c r="H547" s="177">
        <f>H475/RES_summary!H$21</f>
        <v>86.245560554336265</v>
      </c>
      <c r="I547" s="177">
        <f>I475/RES_summary!I$21</f>
        <v>76.071461535775967</v>
      </c>
      <c r="J547" s="177">
        <f>J475/RES_summary!J$21</f>
        <v>81.140521566876728</v>
      </c>
      <c r="K547" s="177">
        <f>K475/RES_summary!K$21</f>
        <v>79.376829794956464</v>
      </c>
      <c r="L547" s="177">
        <f>L475/RES_summary!L$21</f>
        <v>80.326598391130119</v>
      </c>
      <c r="M547" s="177">
        <f>M475/RES_summary!M$21</f>
        <v>61.193842716029231</v>
      </c>
      <c r="N547" s="177">
        <f>N475/RES_summary!N$21</f>
        <v>68.376436034788071</v>
      </c>
      <c r="O547" s="177">
        <f>O475/RES_summary!O$21</f>
        <v>71.637202364865601</v>
      </c>
      <c r="P547" s="177">
        <f>P475/RES_summary!P$21</f>
        <v>55.013827304227135</v>
      </c>
      <c r="Q547" s="177">
        <f>Q475/RES_summary!Q$21</f>
        <v>57.991742278990017</v>
      </c>
    </row>
    <row r="548" spans="1:17" ht="12" customHeight="1" x14ac:dyDescent="0.25">
      <c r="A548" s="23" t="s">
        <v>60</v>
      </c>
      <c r="B548" s="156"/>
      <c r="C548" s="177">
        <f>C476/RES_summary!C$21</f>
        <v>0.74890385739671617</v>
      </c>
      <c r="D548" s="177">
        <f>D476/RES_summary!D$21</f>
        <v>0.752223019820495</v>
      </c>
      <c r="E548" s="177">
        <f>E476/RES_summary!E$21</f>
        <v>1.0745300283205081</v>
      </c>
      <c r="F548" s="177">
        <f>F476/RES_summary!F$21</f>
        <v>0.99862851990702284</v>
      </c>
      <c r="G548" s="177">
        <f>G476/RES_summary!G$21</f>
        <v>0.61768186030610628</v>
      </c>
      <c r="H548" s="177">
        <f>H476/RES_summary!H$21</f>
        <v>0.72769830364827859</v>
      </c>
      <c r="I548" s="177">
        <f>I476/RES_summary!I$21</f>
        <v>0.64385893460045851</v>
      </c>
      <c r="J548" s="177">
        <f>J476/RES_summary!J$21</f>
        <v>0.8961675254670074</v>
      </c>
      <c r="K548" s="177">
        <f>K476/RES_summary!K$21</f>
        <v>0.63031505940647747</v>
      </c>
      <c r="L548" s="177">
        <f>L476/RES_summary!L$21</f>
        <v>1.1984770133110911</v>
      </c>
      <c r="M548" s="177">
        <f>M476/RES_summary!M$21</f>
        <v>0.44446289797357913</v>
      </c>
      <c r="N548" s="177">
        <f>N476/RES_summary!N$21</f>
        <v>1.1706594619273307</v>
      </c>
      <c r="O548" s="177">
        <f>O476/RES_summary!O$21</f>
        <v>1.5912415041098198</v>
      </c>
      <c r="P548" s="177">
        <f>P476/RES_summary!P$21</f>
        <v>0.64211493748468085</v>
      </c>
      <c r="Q548" s="177">
        <f>Q476/RES_summary!Q$21</f>
        <v>0.95972221836160432</v>
      </c>
    </row>
    <row r="549" spans="1:17" ht="12" customHeight="1" x14ac:dyDescent="0.25">
      <c r="A549" s="158" t="s">
        <v>112</v>
      </c>
      <c r="B549" s="157"/>
      <c r="C549" s="178">
        <f>C477/RES_summary!C$21</f>
        <v>1.2677793226934952</v>
      </c>
      <c r="D549" s="178">
        <f>D477/RES_summary!D$21</f>
        <v>0.62618613164394132</v>
      </c>
      <c r="E549" s="178">
        <f>E477/RES_summary!E$21</f>
        <v>0.41635480717254647</v>
      </c>
      <c r="F549" s="178">
        <f>F477/RES_summary!F$21</f>
        <v>0.52877487868339856</v>
      </c>
      <c r="G549" s="178">
        <f>G477/RES_summary!G$21</f>
        <v>0.64439859881151995</v>
      </c>
      <c r="H549" s="178">
        <f>H477/RES_summary!H$21</f>
        <v>0.60190706320029197</v>
      </c>
      <c r="I549" s="178">
        <f>I477/RES_summary!I$21</f>
        <v>0.38562858490392948</v>
      </c>
      <c r="J549" s="178">
        <f>J477/RES_summary!J$21</f>
        <v>1.1325468038998416</v>
      </c>
      <c r="K549" s="178">
        <f>K477/RES_summary!K$21</f>
        <v>0.63672744275578674</v>
      </c>
      <c r="L549" s="178">
        <f>L477/RES_summary!L$21</f>
        <v>0.58755102708844409</v>
      </c>
      <c r="M549" s="178">
        <f>M477/RES_summary!M$21</f>
        <v>0.67703875191806173</v>
      </c>
      <c r="N549" s="178">
        <f>N477/RES_summary!N$21</f>
        <v>0.61631476101091176</v>
      </c>
      <c r="O549" s="178">
        <f>O477/RES_summary!O$21</f>
        <v>1.0130767407969703</v>
      </c>
      <c r="P549" s="178">
        <f>P477/RES_summary!P$21</f>
        <v>0.80443244455682372</v>
      </c>
      <c r="Q549" s="178">
        <f>Q477/RES_summary!Q$21</f>
        <v>1.5328619625597897</v>
      </c>
    </row>
    <row r="550" spans="1:17" ht="12" customHeight="1" x14ac:dyDescent="0.25">
      <c r="A550" s="23" t="s">
        <v>60</v>
      </c>
      <c r="B550" s="156"/>
      <c r="C550" s="177">
        <f>C478/RES_summary!C$21</f>
        <v>1.2677793226934952</v>
      </c>
      <c r="D550" s="177">
        <f>D478/RES_summary!D$21</f>
        <v>0.62618613164394132</v>
      </c>
      <c r="E550" s="177">
        <f>E478/RES_summary!E$21</f>
        <v>0.41635480717254647</v>
      </c>
      <c r="F550" s="177">
        <f>F478/RES_summary!F$21</f>
        <v>0.52877487868339856</v>
      </c>
      <c r="G550" s="177">
        <f>G478/RES_summary!G$21</f>
        <v>0.64439859881151995</v>
      </c>
      <c r="H550" s="177">
        <f>H478/RES_summary!H$21</f>
        <v>0.60190706320029197</v>
      </c>
      <c r="I550" s="177">
        <f>I478/RES_summary!I$21</f>
        <v>0.38562858490392948</v>
      </c>
      <c r="J550" s="177">
        <f>J478/RES_summary!J$21</f>
        <v>1.1325468038998416</v>
      </c>
      <c r="K550" s="177">
        <f>K478/RES_summary!K$21</f>
        <v>0.63672744275578674</v>
      </c>
      <c r="L550" s="177">
        <f>L478/RES_summary!L$21</f>
        <v>0.58755102708844409</v>
      </c>
      <c r="M550" s="177">
        <f>M478/RES_summary!M$21</f>
        <v>0.67703875191806173</v>
      </c>
      <c r="N550" s="177">
        <f>N478/RES_summary!N$21</f>
        <v>0.61631476101091176</v>
      </c>
      <c r="O550" s="177">
        <f>O478/RES_summary!O$21</f>
        <v>1.0130767407969703</v>
      </c>
      <c r="P550" s="177">
        <f>P478/RES_summary!P$21</f>
        <v>0.80443244455682372</v>
      </c>
      <c r="Q550" s="177">
        <f>Q478/RES_summary!Q$21</f>
        <v>1.5328619625597897</v>
      </c>
    </row>
    <row r="551" spans="1:17" ht="12" customHeight="1" x14ac:dyDescent="0.25">
      <c r="A551" s="158" t="s">
        <v>63</v>
      </c>
      <c r="B551" s="157"/>
      <c r="C551" s="178">
        <f>C479/RES_summary!C$21</f>
        <v>14.988299562258312</v>
      </c>
      <c r="D551" s="178">
        <f>D479/RES_summary!D$21</f>
        <v>15.658051306804808</v>
      </c>
      <c r="E551" s="178">
        <f>E479/RES_summary!E$21</f>
        <v>15.428991863422773</v>
      </c>
      <c r="F551" s="178">
        <f>F479/RES_summary!F$21</f>
        <v>15.870313774146462</v>
      </c>
      <c r="G551" s="178">
        <f>G479/RES_summary!G$21</f>
        <v>14.89714921689429</v>
      </c>
      <c r="H551" s="178">
        <f>H479/RES_summary!H$21</f>
        <v>14.398339229899863</v>
      </c>
      <c r="I551" s="178">
        <f>I479/RES_summary!I$21</f>
        <v>14.748630773408934</v>
      </c>
      <c r="J551" s="178">
        <f>J479/RES_summary!J$21</f>
        <v>14.781764404578649</v>
      </c>
      <c r="K551" s="178">
        <f>K479/RES_summary!K$21</f>
        <v>13.809002333066411</v>
      </c>
      <c r="L551" s="178">
        <f>L479/RES_summary!L$21</f>
        <v>14.670509687986621</v>
      </c>
      <c r="M551" s="178">
        <f>M479/RES_summary!M$21</f>
        <v>12.575884111643086</v>
      </c>
      <c r="N551" s="178">
        <f>N479/RES_summary!N$21</f>
        <v>16.100090575702531</v>
      </c>
      <c r="O551" s="178">
        <f>O479/RES_summary!O$21</f>
        <v>16.55061607078181</v>
      </c>
      <c r="P551" s="178">
        <f>P479/RES_summary!P$21</f>
        <v>14.842752771796318</v>
      </c>
      <c r="Q551" s="178">
        <f>Q479/RES_summary!Q$21</f>
        <v>15.442816437128544</v>
      </c>
    </row>
    <row r="552" spans="1:17" ht="12" customHeight="1" x14ac:dyDescent="0.25">
      <c r="A552" s="167" t="s">
        <v>156</v>
      </c>
      <c r="B552" s="132"/>
      <c r="C552" s="183">
        <f>C480/RES_summary!C$21</f>
        <v>14.714283969511252</v>
      </c>
      <c r="D552" s="183">
        <f>D480/RES_summary!D$21</f>
        <v>14.386942163811968</v>
      </c>
      <c r="E552" s="183">
        <f>E480/RES_summary!E$21</f>
        <v>14.378492573144074</v>
      </c>
      <c r="F552" s="183">
        <f>F480/RES_summary!F$21</f>
        <v>14.273101010559289</v>
      </c>
      <c r="G552" s="183">
        <f>G480/RES_summary!G$21</f>
        <v>14.122211368432112</v>
      </c>
      <c r="H552" s="183">
        <f>H480/RES_summary!H$21</f>
        <v>13.814390424747426</v>
      </c>
      <c r="I552" s="183">
        <f>I480/RES_summary!I$21</f>
        <v>13.627241765195359</v>
      </c>
      <c r="J552" s="183">
        <f>J480/RES_summary!J$21</f>
        <v>13.400184002593605</v>
      </c>
      <c r="K552" s="183">
        <f>K480/RES_summary!K$21</f>
        <v>13.344381636156026</v>
      </c>
      <c r="L552" s="183">
        <f>L480/RES_summary!L$21</f>
        <v>13.230500017723722</v>
      </c>
      <c r="M552" s="183">
        <f>M480/RES_summary!M$21</f>
        <v>12.055116024555145</v>
      </c>
      <c r="N552" s="183">
        <f>N480/RES_summary!N$21</f>
        <v>13.79200405333491</v>
      </c>
      <c r="O552" s="183">
        <f>O480/RES_summary!O$21</f>
        <v>13.687487253859752</v>
      </c>
      <c r="P552" s="183">
        <f>P480/RES_summary!P$21</f>
        <v>13.393728698371222</v>
      </c>
      <c r="Q552" s="183">
        <f>Q480/RES_summary!Q$21</f>
        <v>13.191656071886154</v>
      </c>
    </row>
    <row r="553" spans="1:17" ht="12" customHeight="1" x14ac:dyDescent="0.25">
      <c r="A553" s="167" t="s">
        <v>155</v>
      </c>
      <c r="B553" s="132"/>
      <c r="C553" s="183">
        <f>C481/RES_summary!C$21</f>
        <v>14.72972672618336</v>
      </c>
      <c r="D553" s="183">
        <f>D481/RES_summary!D$21</f>
        <v>14.415216664303131</v>
      </c>
      <c r="E553" s="183">
        <f>E481/RES_summary!E$21</f>
        <v>14.474844899840594</v>
      </c>
      <c r="F553" s="183">
        <f>F481/RES_summary!F$21</f>
        <v>14.402746269416886</v>
      </c>
      <c r="G553" s="183">
        <f>G481/RES_summary!G$21</f>
        <v>14.283163897124512</v>
      </c>
      <c r="H553" s="183">
        <f>H481/RES_summary!H$21</f>
        <v>14.110410960632262</v>
      </c>
      <c r="I553" s="183">
        <f>I481/RES_summary!I$21</f>
        <v>14.025084790298754</v>
      </c>
      <c r="J553" s="183">
        <f>J481/RES_summary!J$21</f>
        <v>13.814689685217786</v>
      </c>
      <c r="K553" s="183">
        <f>K481/RES_summary!K$21</f>
        <v>13.71391554060112</v>
      </c>
      <c r="L553" s="183">
        <f>L481/RES_summary!L$21</f>
        <v>13.542740248208586</v>
      </c>
      <c r="M553" s="183">
        <f>M481/RES_summary!M$21</f>
        <v>12.296074105789375</v>
      </c>
      <c r="N553" s="183">
        <f>N481/RES_summary!N$21</f>
        <v>14.022901661645953</v>
      </c>
      <c r="O553" s="183">
        <f>O481/RES_summary!O$21</f>
        <v>13.853460797904862</v>
      </c>
      <c r="P553" s="183">
        <f>P481/RES_summary!P$21</f>
        <v>13.523705651839057</v>
      </c>
      <c r="Q553" s="183">
        <f>Q481/RES_summary!Q$21</f>
        <v>13.28977028645933</v>
      </c>
    </row>
    <row r="554" spans="1:17" ht="12" customHeight="1" x14ac:dyDescent="0.25">
      <c r="A554" s="166" t="s">
        <v>55</v>
      </c>
      <c r="B554" s="165"/>
      <c r="C554" s="182">
        <f>C482/RES_summary!C$21</f>
        <v>9.5765162822992504</v>
      </c>
      <c r="D554" s="182">
        <f>D482/RES_summary!D$21</f>
        <v>9.3730306733418676</v>
      </c>
      <c r="E554" s="182">
        <f>E482/RES_summary!E$21</f>
        <v>9.4569682737532546</v>
      </c>
      <c r="F554" s="182">
        <f>F482/RES_summary!F$21</f>
        <v>9.4195159974365197</v>
      </c>
      <c r="G554" s="182">
        <f>G482/RES_summary!G$21</f>
        <v>9.3587827123634781</v>
      </c>
      <c r="H554" s="182">
        <f>H482/RES_summary!H$21</f>
        <v>9.2881127573282249</v>
      </c>
      <c r="I554" s="182">
        <f>I482/RES_summary!I$21</f>
        <v>9.2856909122062152</v>
      </c>
      <c r="J554" s="182">
        <f>J482/RES_summary!J$21</f>
        <v>9.1393004129067972</v>
      </c>
      <c r="K554" s="182">
        <f>K482/RES_summary!K$21</f>
        <v>9.0718092882489589</v>
      </c>
      <c r="L554" s="182">
        <f>L482/RES_summary!L$21</f>
        <v>8.9530124067103714</v>
      </c>
      <c r="M554" s="182">
        <f>M482/RES_summary!M$21</f>
        <v>8.1375252699040335</v>
      </c>
      <c r="N554" s="182">
        <f>N482/RES_summary!N$21</f>
        <v>9.5562506447018603</v>
      </c>
      <c r="O554" s="182">
        <f>O482/RES_summary!O$21</f>
        <v>9.1663064310351583</v>
      </c>
      <c r="P554" s="182">
        <f>P482/RES_summary!P$21</f>
        <v>8.9428858323228049</v>
      </c>
      <c r="Q554" s="182">
        <f>Q482/RES_summary!Q$21</f>
        <v>8.7805047685276598</v>
      </c>
    </row>
    <row r="555" spans="1:17" ht="12" customHeight="1" x14ac:dyDescent="0.25">
      <c r="A555" s="147" t="s">
        <v>59</v>
      </c>
      <c r="B555" s="164"/>
      <c r="C555" s="181">
        <f>C483/RES_summary!C$21</f>
        <v>5.1532104438841095</v>
      </c>
      <c r="D555" s="181">
        <f>D483/RES_summary!D$21</f>
        <v>5.0421859909612605</v>
      </c>
      <c r="E555" s="181">
        <f>E483/RES_summary!E$21</f>
        <v>5.017876626087336</v>
      </c>
      <c r="F555" s="181">
        <f>F483/RES_summary!F$21</f>
        <v>4.9832302719803661</v>
      </c>
      <c r="G555" s="181">
        <f>G483/RES_summary!G$21</f>
        <v>4.9243811847610361</v>
      </c>
      <c r="H555" s="181">
        <f>H483/RES_summary!H$21</f>
        <v>4.8222982033040349</v>
      </c>
      <c r="I555" s="181">
        <f>I483/RES_summary!I$21</f>
        <v>4.7393938780925353</v>
      </c>
      <c r="J555" s="181">
        <f>J483/RES_summary!J$21</f>
        <v>4.6753892723109898</v>
      </c>
      <c r="K555" s="181">
        <f>K483/RES_summary!K$21</f>
        <v>4.6421062523521606</v>
      </c>
      <c r="L555" s="181">
        <f>L483/RES_summary!L$21</f>
        <v>4.5897278414982141</v>
      </c>
      <c r="M555" s="181">
        <f>M483/RES_summary!M$21</f>
        <v>4.158548835885342</v>
      </c>
      <c r="N555" s="181">
        <f>N483/RES_summary!N$21</f>
        <v>4.4666510169440965</v>
      </c>
      <c r="O555" s="181">
        <f>O483/RES_summary!O$21</f>
        <v>4.6871543668697013</v>
      </c>
      <c r="P555" s="181">
        <f>P483/RES_summary!P$21</f>
        <v>4.5808198195162531</v>
      </c>
      <c r="Q555" s="181">
        <f>Q483/RES_summary!Q$21</f>
        <v>4.5092655179316674</v>
      </c>
    </row>
    <row r="556" spans="1:17" ht="12" customHeight="1" x14ac:dyDescent="0.25">
      <c r="A556" s="163" t="s">
        <v>144</v>
      </c>
      <c r="B556" s="162"/>
      <c r="C556" s="180">
        <f>C484/RES_summary!C$21</f>
        <v>0</v>
      </c>
      <c r="D556" s="180">
        <f>D484/RES_summary!D$21</f>
        <v>0</v>
      </c>
      <c r="E556" s="180">
        <f>E484/RES_summary!E$21</f>
        <v>0</v>
      </c>
      <c r="F556" s="180">
        <f>F484/RES_summary!F$21</f>
        <v>0</v>
      </c>
      <c r="G556" s="180">
        <f>G484/RES_summary!G$21</f>
        <v>0</v>
      </c>
      <c r="H556" s="180">
        <f>H484/RES_summary!H$21</f>
        <v>0</v>
      </c>
      <c r="I556" s="180">
        <f>I484/RES_summary!I$21</f>
        <v>0</v>
      </c>
      <c r="J556" s="180">
        <f>J484/RES_summary!J$21</f>
        <v>0</v>
      </c>
      <c r="K556" s="180">
        <f>K484/RES_summary!K$21</f>
        <v>0</v>
      </c>
      <c r="L556" s="180">
        <f>L484/RES_summary!L$21</f>
        <v>0</v>
      </c>
      <c r="M556" s="180">
        <f>M484/RES_summary!M$21</f>
        <v>0</v>
      </c>
      <c r="N556" s="180">
        <f>N484/RES_summary!N$21</f>
        <v>0</v>
      </c>
      <c r="O556" s="180">
        <f>O484/RES_summary!O$21</f>
        <v>0</v>
      </c>
      <c r="P556" s="180">
        <f>P484/RES_summary!P$21</f>
        <v>0</v>
      </c>
      <c r="Q556" s="180">
        <f>Q484/RES_summary!Q$21</f>
        <v>0</v>
      </c>
    </row>
    <row r="557" spans="1:17" ht="12" customHeight="1" x14ac:dyDescent="0.25">
      <c r="A557" s="161" t="s">
        <v>143</v>
      </c>
      <c r="B557" s="160"/>
      <c r="C557" s="179">
        <f>C485/RES_summary!C$21</f>
        <v>0</v>
      </c>
      <c r="D557" s="179">
        <f>D485/RES_summary!D$21</f>
        <v>0</v>
      </c>
      <c r="E557" s="179">
        <f>E485/RES_summary!E$21</f>
        <v>0</v>
      </c>
      <c r="F557" s="179">
        <f>F485/RES_summary!F$21</f>
        <v>0</v>
      </c>
      <c r="G557" s="179">
        <f>G485/RES_summary!G$21</f>
        <v>0</v>
      </c>
      <c r="H557" s="179">
        <f>H485/RES_summary!H$21</f>
        <v>0</v>
      </c>
      <c r="I557" s="179">
        <f>I485/RES_summary!I$21</f>
        <v>0</v>
      </c>
      <c r="J557" s="179">
        <f>J485/RES_summary!J$21</f>
        <v>0</v>
      </c>
      <c r="K557" s="179">
        <f>K485/RES_summary!K$21</f>
        <v>0</v>
      </c>
      <c r="L557" s="179">
        <f>L485/RES_summary!L$21</f>
        <v>0</v>
      </c>
      <c r="M557" s="179">
        <f>M485/RES_summary!M$21</f>
        <v>0</v>
      </c>
      <c r="N557" s="179">
        <f>N485/RES_summary!N$21</f>
        <v>0</v>
      </c>
      <c r="O557" s="179">
        <f>O485/RES_summary!O$21</f>
        <v>0</v>
      </c>
      <c r="P557" s="179">
        <f>P485/RES_summary!P$21</f>
        <v>0</v>
      </c>
      <c r="Q557" s="179">
        <f>Q485/RES_summary!Q$21</f>
        <v>0</v>
      </c>
    </row>
    <row r="558" spans="1:17" ht="12" customHeight="1" x14ac:dyDescent="0.25">
      <c r="A558" s="148" t="s">
        <v>57</v>
      </c>
      <c r="B558" s="156"/>
      <c r="C558" s="177">
        <f>C486/RES_summary!C$21</f>
        <v>0</v>
      </c>
      <c r="D558" s="177">
        <f>D486/RES_summary!D$21</f>
        <v>0</v>
      </c>
      <c r="E558" s="177">
        <f>E486/RES_summary!E$21</f>
        <v>0</v>
      </c>
      <c r="F558" s="177">
        <f>F486/RES_summary!F$21</f>
        <v>0</v>
      </c>
      <c r="G558" s="177">
        <f>G486/RES_summary!G$21</f>
        <v>0</v>
      </c>
      <c r="H558" s="177">
        <f>H486/RES_summary!H$21</f>
        <v>0</v>
      </c>
      <c r="I558" s="177">
        <f>I486/RES_summary!I$21</f>
        <v>0</v>
      </c>
      <c r="J558" s="177">
        <f>J486/RES_summary!J$21</f>
        <v>0</v>
      </c>
      <c r="K558" s="177">
        <f>K486/RES_summary!K$21</f>
        <v>0</v>
      </c>
      <c r="L558" s="177">
        <f>L486/RES_summary!L$21</f>
        <v>0</v>
      </c>
      <c r="M558" s="177">
        <f>M486/RES_summary!M$21</f>
        <v>0</v>
      </c>
      <c r="N558" s="177">
        <f>N486/RES_summary!N$21</f>
        <v>0</v>
      </c>
      <c r="O558" s="177">
        <f>O486/RES_summary!O$21</f>
        <v>0</v>
      </c>
      <c r="P558" s="177">
        <f>P486/RES_summary!P$21</f>
        <v>0</v>
      </c>
      <c r="Q558" s="177">
        <f>Q486/RES_summary!Q$21</f>
        <v>0</v>
      </c>
    </row>
    <row r="559" spans="1:17" ht="12" customHeight="1" x14ac:dyDescent="0.25">
      <c r="A559" s="148" t="s">
        <v>59</v>
      </c>
      <c r="B559" s="156"/>
      <c r="C559" s="177">
        <f>C487/RES_summary!C$21</f>
        <v>0</v>
      </c>
      <c r="D559" s="177">
        <f>D487/RES_summary!D$21</f>
        <v>0</v>
      </c>
      <c r="E559" s="177">
        <f>E487/RES_summary!E$21</f>
        <v>0</v>
      </c>
      <c r="F559" s="177">
        <f>F487/RES_summary!F$21</f>
        <v>0</v>
      </c>
      <c r="G559" s="177">
        <f>G487/RES_summary!G$21</f>
        <v>0</v>
      </c>
      <c r="H559" s="177">
        <f>H487/RES_summary!H$21</f>
        <v>0</v>
      </c>
      <c r="I559" s="177">
        <f>I487/RES_summary!I$21</f>
        <v>0</v>
      </c>
      <c r="J559" s="177">
        <f>J487/RES_summary!J$21</f>
        <v>0</v>
      </c>
      <c r="K559" s="177">
        <f>K487/RES_summary!K$21</f>
        <v>0</v>
      </c>
      <c r="L559" s="177">
        <f>L487/RES_summary!L$21</f>
        <v>0</v>
      </c>
      <c r="M559" s="177">
        <f>M487/RES_summary!M$21</f>
        <v>0</v>
      </c>
      <c r="N559" s="177">
        <f>N487/RES_summary!N$21</f>
        <v>0</v>
      </c>
      <c r="O559" s="177">
        <f>O487/RES_summary!O$21</f>
        <v>0</v>
      </c>
      <c r="P559" s="177">
        <f>P487/RES_summary!P$21</f>
        <v>0</v>
      </c>
      <c r="Q559" s="177">
        <f>Q487/RES_summary!Q$21</f>
        <v>0</v>
      </c>
    </row>
    <row r="560" spans="1:17" ht="12" customHeight="1" x14ac:dyDescent="0.25">
      <c r="A560" s="163" t="s">
        <v>142</v>
      </c>
      <c r="B560" s="162"/>
      <c r="C560" s="180">
        <f>C488/RES_summary!C$21</f>
        <v>16.363037032205874</v>
      </c>
      <c r="D560" s="180">
        <f>D488/RES_summary!D$21</f>
        <v>16.254447763579801</v>
      </c>
      <c r="E560" s="180">
        <f>E488/RES_summary!E$21</f>
        <v>16.665777704170978</v>
      </c>
      <c r="F560" s="180">
        <f>F488/RES_summary!F$21</f>
        <v>16.750448797714004</v>
      </c>
      <c r="G560" s="180">
        <f>G488/RES_summary!G$21</f>
        <v>15.437987229383811</v>
      </c>
      <c r="H560" s="180">
        <f>H488/RES_summary!H$21</f>
        <v>15.442135369963809</v>
      </c>
      <c r="I560" s="180">
        <f>I488/RES_summary!I$21</f>
        <v>15.37936064368156</v>
      </c>
      <c r="J560" s="180">
        <f>J488/RES_summary!J$21</f>
        <v>15.359618747361628</v>
      </c>
      <c r="K560" s="180">
        <f>K488/RES_summary!K$21</f>
        <v>14.120519427654495</v>
      </c>
      <c r="L560" s="180">
        <f>L488/RES_summary!L$21</f>
        <v>17.037885734402945</v>
      </c>
      <c r="M560" s="180">
        <f>M488/RES_summary!M$21</f>
        <v>13.332715807531327</v>
      </c>
      <c r="N560" s="180">
        <f>N488/RES_summary!N$21</f>
        <v>17.771084738411716</v>
      </c>
      <c r="O560" s="180">
        <f>O488/RES_summary!O$21</f>
        <v>18.792938247294604</v>
      </c>
      <c r="P560" s="180">
        <f>P488/RES_summary!P$21</f>
        <v>15.613268211578774</v>
      </c>
      <c r="Q560" s="180">
        <f>Q488/RES_summary!Q$21</f>
        <v>16.514219885783973</v>
      </c>
    </row>
    <row r="561" spans="1:17" ht="12" customHeight="1" x14ac:dyDescent="0.25">
      <c r="A561" s="161" t="s">
        <v>141</v>
      </c>
      <c r="B561" s="160"/>
      <c r="C561" s="179">
        <f>C489/RES_summary!C$21</f>
        <v>15.789176442593604</v>
      </c>
      <c r="D561" s="179">
        <f>D489/RES_summary!D$21</f>
        <v>15.607584117077995</v>
      </c>
      <c r="E561" s="179">
        <f>E489/RES_summary!E$21</f>
        <v>15.848874180808153</v>
      </c>
      <c r="F561" s="179">
        <f>F489/RES_summary!F$21</f>
        <v>15.866783266434892</v>
      </c>
      <c r="G561" s="179">
        <f>G489/RES_summary!G$21</f>
        <v>14.976844410804734</v>
      </c>
      <c r="H561" s="179">
        <f>H489/RES_summary!H$21</f>
        <v>14.943859057828</v>
      </c>
      <c r="I561" s="179">
        <f>I489/RES_summary!I$21</f>
        <v>14.882941642977405</v>
      </c>
      <c r="J561" s="179">
        <f>J489/RES_summary!J$21</f>
        <v>14.763434367365692</v>
      </c>
      <c r="K561" s="179">
        <f>K489/RES_summary!K$21</f>
        <v>13.929992863707735</v>
      </c>
      <c r="L561" s="179">
        <f>L489/RES_summary!L$21</f>
        <v>15.790622428907593</v>
      </c>
      <c r="M561" s="179">
        <f>M489/RES_summary!M$21</f>
        <v>12.930114168348329</v>
      </c>
      <c r="N561" s="179">
        <f>N489/RES_summary!N$21</f>
        <v>16.51472350393216</v>
      </c>
      <c r="O561" s="179">
        <f>O489/RES_summary!O$21</f>
        <v>17.027146768444613</v>
      </c>
      <c r="P561" s="179">
        <f>P489/RES_summary!P$21</f>
        <v>14.827964565189054</v>
      </c>
      <c r="Q561" s="179">
        <f>Q489/RES_summary!Q$21</f>
        <v>15.32177727770452</v>
      </c>
    </row>
    <row r="562" spans="1:17" ht="12" customHeight="1" x14ac:dyDescent="0.25">
      <c r="A562" s="148" t="s">
        <v>60</v>
      </c>
      <c r="B562" s="156"/>
      <c r="C562" s="177">
        <f>C490/RES_summary!C$21</f>
        <v>10.635974070934047</v>
      </c>
      <c r="D562" s="177">
        <f>D490/RES_summary!D$21</f>
        <v>10.565397060969831</v>
      </c>
      <c r="E562" s="177">
        <f>E490/RES_summary!E$21</f>
        <v>10.831054087695653</v>
      </c>
      <c r="F562" s="177">
        <f>F490/RES_summary!F$21</f>
        <v>10.883607984162987</v>
      </c>
      <c r="G562" s="177">
        <f>G490/RES_summary!G$21</f>
        <v>10.052512861568104</v>
      </c>
      <c r="H562" s="177">
        <f>H490/RES_summary!H$21</f>
        <v>10.121633545630491</v>
      </c>
      <c r="I562" s="177">
        <f>I490/RES_summary!I$21</f>
        <v>10.143477635909468</v>
      </c>
      <c r="J562" s="177">
        <f>J490/RES_summary!J$21</f>
        <v>10.08778683719202</v>
      </c>
      <c r="K562" s="177">
        <f>K490/RES_summary!K$21</f>
        <v>9.2876753715750127</v>
      </c>
      <c r="L562" s="177">
        <f>L490/RES_summary!L$21</f>
        <v>11.20076534533929</v>
      </c>
      <c r="M562" s="177">
        <f>M490/RES_summary!M$21</f>
        <v>8.7714904635321318</v>
      </c>
      <c r="N562" s="177">
        <f>N490/RES_summary!N$21</f>
        <v>12.047921463398016</v>
      </c>
      <c r="O562" s="177">
        <f>O490/RES_summary!O$21</f>
        <v>12.339813566548356</v>
      </c>
      <c r="P562" s="177">
        <f>P490/RES_summary!P$21</f>
        <v>10.246908286870816</v>
      </c>
      <c r="Q562" s="177">
        <f>Q490/RES_summary!Q$21</f>
        <v>10.812242496086192</v>
      </c>
    </row>
    <row r="563" spans="1:17" ht="12" customHeight="1" x14ac:dyDescent="0.25">
      <c r="A563" s="148" t="s">
        <v>59</v>
      </c>
      <c r="B563" s="156"/>
      <c r="C563" s="177">
        <f>C491/RES_summary!C$21</f>
        <v>5.1532023716595532</v>
      </c>
      <c r="D563" s="177">
        <f>D491/RES_summary!D$21</f>
        <v>5.0421870561081628</v>
      </c>
      <c r="E563" s="177">
        <f>E491/RES_summary!E$21</f>
        <v>5.0178200931124985</v>
      </c>
      <c r="F563" s="177">
        <f>F491/RES_summary!F$21</f>
        <v>4.9831752822719029</v>
      </c>
      <c r="G563" s="177">
        <f>G491/RES_summary!G$21</f>
        <v>4.92433154923663</v>
      </c>
      <c r="H563" s="177">
        <f>H491/RES_summary!H$21</f>
        <v>4.8222255121975079</v>
      </c>
      <c r="I563" s="177">
        <f>I491/RES_summary!I$21</f>
        <v>4.7394640070679399</v>
      </c>
      <c r="J563" s="177">
        <f>J491/RES_summary!J$21</f>
        <v>4.6756475301736744</v>
      </c>
      <c r="K563" s="177">
        <f>K491/RES_summary!K$21</f>
        <v>4.6423174921327215</v>
      </c>
      <c r="L563" s="177">
        <f>L491/RES_summary!L$21</f>
        <v>4.5898570835683028</v>
      </c>
      <c r="M563" s="177">
        <f>M491/RES_summary!M$21</f>
        <v>4.1586237048161951</v>
      </c>
      <c r="N563" s="177">
        <f>N491/RES_summary!N$21</f>
        <v>4.4668020405341453</v>
      </c>
      <c r="O563" s="177">
        <f>O491/RES_summary!O$21</f>
        <v>4.6873332018962586</v>
      </c>
      <c r="P563" s="177">
        <f>P491/RES_summary!P$21</f>
        <v>4.5810562783182398</v>
      </c>
      <c r="Q563" s="177">
        <f>Q491/RES_summary!Q$21</f>
        <v>4.5095347816183278</v>
      </c>
    </row>
    <row r="564" spans="1:17" ht="12" customHeight="1" x14ac:dyDescent="0.25">
      <c r="A564" s="158" t="s">
        <v>62</v>
      </c>
      <c r="B564" s="157"/>
      <c r="C564" s="178">
        <f>C492/RES_summary!C$21</f>
        <v>8.522418892223909</v>
      </c>
      <c r="D564" s="178">
        <f>D492/RES_summary!D$21</f>
        <v>8.5390614378428698</v>
      </c>
      <c r="E564" s="178">
        <f>E492/RES_summary!E$21</f>
        <v>8.9623325131792502</v>
      </c>
      <c r="F564" s="178">
        <f>F492/RES_summary!F$21</f>
        <v>8.7139166938394794</v>
      </c>
      <c r="G564" s="178">
        <f>G492/RES_summary!G$21</f>
        <v>8.2758875692524132</v>
      </c>
      <c r="H564" s="178">
        <f>H492/RES_summary!H$21</f>
        <v>8.4372226028812243</v>
      </c>
      <c r="I564" s="178">
        <f>I492/RES_summary!I$21</f>
        <v>8.2527214445329751</v>
      </c>
      <c r="J564" s="178">
        <f>J492/RES_summary!J$21</f>
        <v>8.6378896238702119</v>
      </c>
      <c r="K564" s="178">
        <f>K492/RES_summary!K$21</f>
        <v>8.30460875021768</v>
      </c>
      <c r="L564" s="178">
        <f>L492/RES_summary!L$21</f>
        <v>8.9839421187838102</v>
      </c>
      <c r="M564" s="178">
        <f>M492/RES_summary!M$21</f>
        <v>7.7421690081061278</v>
      </c>
      <c r="N564" s="178">
        <f>N492/RES_summary!N$21</f>
        <v>9.1745642492203032</v>
      </c>
      <c r="O564" s="178">
        <f>O492/RES_summary!O$21</f>
        <v>9.8767230801710184</v>
      </c>
      <c r="P564" s="178">
        <f>P492/RES_summary!P$21</f>
        <v>8.3512524676114026</v>
      </c>
      <c r="Q564" s="178">
        <f>Q492/RES_summary!Q$21</f>
        <v>8.7961108448827119</v>
      </c>
    </row>
    <row r="565" spans="1:17" ht="12" customHeight="1" x14ac:dyDescent="0.25">
      <c r="A565" s="23" t="s">
        <v>55</v>
      </c>
      <c r="B565" s="156"/>
      <c r="C565" s="177">
        <f>C493/RES_summary!C$21</f>
        <v>0</v>
      </c>
      <c r="D565" s="177">
        <f>D493/RES_summary!D$21</f>
        <v>0</v>
      </c>
      <c r="E565" s="177">
        <f>E493/RES_summary!E$21</f>
        <v>0</v>
      </c>
      <c r="F565" s="177">
        <f>F493/RES_summary!F$21</f>
        <v>0</v>
      </c>
      <c r="G565" s="177">
        <f>G493/RES_summary!G$21</f>
        <v>0</v>
      </c>
      <c r="H565" s="177">
        <f>H493/RES_summary!H$21</f>
        <v>0</v>
      </c>
      <c r="I565" s="177">
        <f>I493/RES_summary!I$21</f>
        <v>0</v>
      </c>
      <c r="J565" s="177">
        <f>J493/RES_summary!J$21</f>
        <v>0</v>
      </c>
      <c r="K565" s="177">
        <f>K493/RES_summary!K$21</f>
        <v>0</v>
      </c>
      <c r="L565" s="177">
        <f>L493/RES_summary!L$21</f>
        <v>0</v>
      </c>
      <c r="M565" s="177">
        <f>M493/RES_summary!M$21</f>
        <v>0</v>
      </c>
      <c r="N565" s="177">
        <f>N493/RES_summary!N$21</f>
        <v>0</v>
      </c>
      <c r="O565" s="177">
        <f>O493/RES_summary!O$21</f>
        <v>0</v>
      </c>
      <c r="P565" s="177">
        <f>P493/RES_summary!P$21</f>
        <v>0</v>
      </c>
      <c r="Q565" s="177">
        <f>Q493/RES_summary!Q$21</f>
        <v>0</v>
      </c>
    </row>
    <row r="566" spans="1:17" ht="12" customHeight="1" x14ac:dyDescent="0.25">
      <c r="A566" s="23" t="s">
        <v>57</v>
      </c>
      <c r="B566" s="156"/>
      <c r="C566" s="177">
        <f>C494/RES_summary!C$21</f>
        <v>0</v>
      </c>
      <c r="D566" s="177">
        <f>D494/RES_summary!D$21</f>
        <v>0</v>
      </c>
      <c r="E566" s="177">
        <f>E494/RES_summary!E$21</f>
        <v>0</v>
      </c>
      <c r="F566" s="177">
        <f>F494/RES_summary!F$21</f>
        <v>0</v>
      </c>
      <c r="G566" s="177">
        <f>G494/RES_summary!G$21</f>
        <v>0</v>
      </c>
      <c r="H566" s="177">
        <f>H494/RES_summary!H$21</f>
        <v>0</v>
      </c>
      <c r="I566" s="177">
        <f>I494/RES_summary!I$21</f>
        <v>0</v>
      </c>
      <c r="J566" s="177">
        <f>J494/RES_summary!J$21</f>
        <v>0</v>
      </c>
      <c r="K566" s="177">
        <f>K494/RES_summary!K$21</f>
        <v>0</v>
      </c>
      <c r="L566" s="177">
        <f>L494/RES_summary!L$21</f>
        <v>0</v>
      </c>
      <c r="M566" s="177">
        <f>M494/RES_summary!M$21</f>
        <v>0</v>
      </c>
      <c r="N566" s="177">
        <f>N494/RES_summary!N$21</f>
        <v>0</v>
      </c>
      <c r="O566" s="177">
        <f>O494/RES_summary!O$21</f>
        <v>0</v>
      </c>
      <c r="P566" s="177">
        <f>P494/RES_summary!P$21</f>
        <v>0</v>
      </c>
      <c r="Q566" s="177">
        <f>Q494/RES_summary!Q$21</f>
        <v>0</v>
      </c>
    </row>
    <row r="567" spans="1:17" ht="12" customHeight="1" x14ac:dyDescent="0.25">
      <c r="A567" s="29" t="s">
        <v>140</v>
      </c>
      <c r="B567" s="57"/>
      <c r="C567" s="176">
        <f>C495/RES_summary!C$21</f>
        <v>8.522418892223909</v>
      </c>
      <c r="D567" s="176">
        <f>D495/RES_summary!D$21</f>
        <v>8.5390614378428698</v>
      </c>
      <c r="E567" s="176">
        <f>E495/RES_summary!E$21</f>
        <v>8.9623325131792502</v>
      </c>
      <c r="F567" s="176">
        <f>F495/RES_summary!F$21</f>
        <v>8.7139166938394794</v>
      </c>
      <c r="G567" s="176">
        <f>G495/RES_summary!G$21</f>
        <v>8.2758875692524132</v>
      </c>
      <c r="H567" s="176">
        <f>H495/RES_summary!H$21</f>
        <v>8.4372226028812243</v>
      </c>
      <c r="I567" s="176">
        <f>I495/RES_summary!I$21</f>
        <v>8.2527214445329751</v>
      </c>
      <c r="J567" s="176">
        <f>J495/RES_summary!J$21</f>
        <v>8.6378896238702119</v>
      </c>
      <c r="K567" s="176">
        <f>K495/RES_summary!K$21</f>
        <v>8.30460875021768</v>
      </c>
      <c r="L567" s="176">
        <f>L495/RES_summary!L$21</f>
        <v>8.9839421187838102</v>
      </c>
      <c r="M567" s="176">
        <f>M495/RES_summary!M$21</f>
        <v>7.7421690081061278</v>
      </c>
      <c r="N567" s="176">
        <f>N495/RES_summary!N$21</f>
        <v>9.1745642492203032</v>
      </c>
      <c r="O567" s="176">
        <f>O495/RES_summary!O$21</f>
        <v>9.8767230801710184</v>
      </c>
      <c r="P567" s="176">
        <f>P495/RES_summary!P$21</f>
        <v>8.3512524676114026</v>
      </c>
      <c r="Q567" s="176">
        <f>Q495/RES_summary!Q$21</f>
        <v>8.7961108448827119</v>
      </c>
    </row>
    <row r="569" spans="1:17" ht="12" customHeight="1" x14ac:dyDescent="0.25">
      <c r="A569" s="152" t="s">
        <v>184</v>
      </c>
      <c r="B569" s="168"/>
      <c r="C569" s="184">
        <f>C497/RES_summary!C$21</f>
        <v>0</v>
      </c>
      <c r="D569" s="184">
        <f>D497/RES_summary!D$21</f>
        <v>0</v>
      </c>
      <c r="E569" s="184">
        <f>E497/RES_summary!E$21</f>
        <v>0</v>
      </c>
      <c r="F569" s="184">
        <f>F497/RES_summary!F$21</f>
        <v>0</v>
      </c>
      <c r="G569" s="184">
        <f>G497/RES_summary!G$21</f>
        <v>0</v>
      </c>
      <c r="H569" s="184">
        <f>H497/RES_summary!H$21</f>
        <v>0</v>
      </c>
      <c r="I569" s="184">
        <f>I497/RES_summary!I$21</f>
        <v>0</v>
      </c>
      <c r="J569" s="184">
        <f>J497/RES_summary!J$21</f>
        <v>0</v>
      </c>
      <c r="K569" s="184">
        <f>K497/RES_summary!K$21</f>
        <v>0</v>
      </c>
      <c r="L569" s="184">
        <f>L497/RES_summary!L$21</f>
        <v>0</v>
      </c>
      <c r="M569" s="184">
        <f>M497/RES_summary!M$21</f>
        <v>0</v>
      </c>
      <c r="N569" s="184">
        <f>N497/RES_summary!N$21</f>
        <v>0</v>
      </c>
      <c r="O569" s="184">
        <f>O497/RES_summary!O$21</f>
        <v>0</v>
      </c>
      <c r="P569" s="184">
        <f>P497/RES_summary!P$21</f>
        <v>0</v>
      </c>
      <c r="Q569" s="184">
        <f>Q497/RES_summary!Q$21</f>
        <v>0</v>
      </c>
    </row>
    <row r="570" spans="1:17" ht="12" customHeight="1" x14ac:dyDescent="0.25">
      <c r="A570" s="158" t="s">
        <v>65</v>
      </c>
      <c r="B570" s="157"/>
      <c r="C570" s="178">
        <f>C498/RES_summary!C$21</f>
        <v>0</v>
      </c>
      <c r="D570" s="178">
        <f>D498/RES_summary!D$21</f>
        <v>0</v>
      </c>
      <c r="E570" s="178">
        <f>E498/RES_summary!E$21</f>
        <v>0</v>
      </c>
      <c r="F570" s="178">
        <f>F498/RES_summary!F$21</f>
        <v>0</v>
      </c>
      <c r="G570" s="178">
        <f>G498/RES_summary!G$21</f>
        <v>0</v>
      </c>
      <c r="H570" s="178">
        <f>H498/RES_summary!H$21</f>
        <v>0</v>
      </c>
      <c r="I570" s="178">
        <f>I498/RES_summary!I$21</f>
        <v>0</v>
      </c>
      <c r="J570" s="178">
        <f>J498/RES_summary!J$21</f>
        <v>0</v>
      </c>
      <c r="K570" s="178">
        <f>K498/RES_summary!K$21</f>
        <v>0</v>
      </c>
      <c r="L570" s="178">
        <f>L498/RES_summary!L$21</f>
        <v>0</v>
      </c>
      <c r="M570" s="178">
        <f>M498/RES_summary!M$21</f>
        <v>0</v>
      </c>
      <c r="N570" s="178">
        <f>N498/RES_summary!N$21</f>
        <v>0</v>
      </c>
      <c r="O570" s="178">
        <f>O498/RES_summary!O$21</f>
        <v>0</v>
      </c>
      <c r="P570" s="178">
        <f>P498/RES_summary!P$21</f>
        <v>0</v>
      </c>
      <c r="Q570" s="178">
        <f>Q498/RES_summary!Q$21</f>
        <v>0</v>
      </c>
    </row>
    <row r="571" spans="1:17" ht="12" customHeight="1" x14ac:dyDescent="0.25">
      <c r="A571" s="23" t="s">
        <v>157</v>
      </c>
      <c r="B571" s="156"/>
      <c r="C571" s="177">
        <f>C499/RES_summary!C$21</f>
        <v>0</v>
      </c>
      <c r="D571" s="177">
        <f>D499/RES_summary!D$21</f>
        <v>0</v>
      </c>
      <c r="E571" s="177">
        <f>E499/RES_summary!E$21</f>
        <v>0</v>
      </c>
      <c r="F571" s="177">
        <f>F499/RES_summary!F$21</f>
        <v>0</v>
      </c>
      <c r="G571" s="177">
        <f>G499/RES_summary!G$21</f>
        <v>0</v>
      </c>
      <c r="H571" s="177">
        <f>H499/RES_summary!H$21</f>
        <v>0</v>
      </c>
      <c r="I571" s="177">
        <f>I499/RES_summary!I$21</f>
        <v>0</v>
      </c>
      <c r="J571" s="177">
        <f>J499/RES_summary!J$21</f>
        <v>0</v>
      </c>
      <c r="K571" s="177">
        <f>K499/RES_summary!K$21</f>
        <v>0</v>
      </c>
      <c r="L571" s="177">
        <f>L499/RES_summary!L$21</f>
        <v>0</v>
      </c>
      <c r="M571" s="177">
        <f>M499/RES_summary!M$21</f>
        <v>0</v>
      </c>
      <c r="N571" s="177">
        <f>N499/RES_summary!N$21</f>
        <v>0</v>
      </c>
      <c r="O571" s="177">
        <f>O499/RES_summary!O$21</f>
        <v>0</v>
      </c>
      <c r="P571" s="177">
        <f>P499/RES_summary!P$21</f>
        <v>0</v>
      </c>
      <c r="Q571" s="177">
        <f>Q499/RES_summary!Q$21</f>
        <v>0</v>
      </c>
    </row>
    <row r="572" spans="1:17" ht="12" customHeight="1" x14ac:dyDescent="0.25">
      <c r="A572" s="23" t="s">
        <v>60</v>
      </c>
      <c r="B572" s="156"/>
      <c r="C572" s="177">
        <f>C500/RES_summary!C$21</f>
        <v>0</v>
      </c>
      <c r="D572" s="177">
        <f>D500/RES_summary!D$21</f>
        <v>0</v>
      </c>
      <c r="E572" s="177">
        <f>E500/RES_summary!E$21</f>
        <v>0</v>
      </c>
      <c r="F572" s="177">
        <f>F500/RES_summary!F$21</f>
        <v>0</v>
      </c>
      <c r="G572" s="177">
        <f>G500/RES_summary!G$21</f>
        <v>0</v>
      </c>
      <c r="H572" s="177">
        <f>H500/RES_summary!H$21</f>
        <v>0</v>
      </c>
      <c r="I572" s="177">
        <f>I500/RES_summary!I$21</f>
        <v>0</v>
      </c>
      <c r="J572" s="177">
        <f>J500/RES_summary!J$21</f>
        <v>0</v>
      </c>
      <c r="K572" s="177">
        <f>K500/RES_summary!K$21</f>
        <v>0</v>
      </c>
      <c r="L572" s="177">
        <f>L500/RES_summary!L$21</f>
        <v>0</v>
      </c>
      <c r="M572" s="177">
        <f>M500/RES_summary!M$21</f>
        <v>0</v>
      </c>
      <c r="N572" s="177">
        <f>N500/RES_summary!N$21</f>
        <v>0</v>
      </c>
      <c r="O572" s="177">
        <f>O500/RES_summary!O$21</f>
        <v>0</v>
      </c>
      <c r="P572" s="177">
        <f>P500/RES_summary!P$21</f>
        <v>0</v>
      </c>
      <c r="Q572" s="177">
        <f>Q500/RES_summary!Q$21</f>
        <v>0</v>
      </c>
    </row>
    <row r="573" spans="1:17" ht="12" customHeight="1" x14ac:dyDescent="0.25">
      <c r="A573" s="158" t="s">
        <v>112</v>
      </c>
      <c r="B573" s="157"/>
      <c r="C573" s="178">
        <f>C501/RES_summary!C$21</f>
        <v>0</v>
      </c>
      <c r="D573" s="178">
        <f>D501/RES_summary!D$21</f>
        <v>0</v>
      </c>
      <c r="E573" s="178">
        <f>E501/RES_summary!E$21</f>
        <v>0</v>
      </c>
      <c r="F573" s="178">
        <f>F501/RES_summary!F$21</f>
        <v>0</v>
      </c>
      <c r="G573" s="178">
        <f>G501/RES_summary!G$21</f>
        <v>0</v>
      </c>
      <c r="H573" s="178">
        <f>H501/RES_summary!H$21</f>
        <v>0</v>
      </c>
      <c r="I573" s="178">
        <f>I501/RES_summary!I$21</f>
        <v>0</v>
      </c>
      <c r="J573" s="178">
        <f>J501/RES_summary!J$21</f>
        <v>0</v>
      </c>
      <c r="K573" s="178">
        <f>K501/RES_summary!K$21</f>
        <v>0</v>
      </c>
      <c r="L573" s="178">
        <f>L501/RES_summary!L$21</f>
        <v>0</v>
      </c>
      <c r="M573" s="178">
        <f>M501/RES_summary!M$21</f>
        <v>0</v>
      </c>
      <c r="N573" s="178">
        <f>N501/RES_summary!N$21</f>
        <v>0</v>
      </c>
      <c r="O573" s="178">
        <f>O501/RES_summary!O$21</f>
        <v>0</v>
      </c>
      <c r="P573" s="178">
        <f>P501/RES_summary!P$21</f>
        <v>0</v>
      </c>
      <c r="Q573" s="178">
        <f>Q501/RES_summary!Q$21</f>
        <v>0</v>
      </c>
    </row>
    <row r="574" spans="1:17" ht="12" customHeight="1" x14ac:dyDescent="0.25">
      <c r="A574" s="23" t="s">
        <v>60</v>
      </c>
      <c r="B574" s="156"/>
      <c r="C574" s="177">
        <f>C502/RES_summary!C$21</f>
        <v>0</v>
      </c>
      <c r="D574" s="177">
        <f>D502/RES_summary!D$21</f>
        <v>0</v>
      </c>
      <c r="E574" s="177">
        <f>E502/RES_summary!E$21</f>
        <v>0</v>
      </c>
      <c r="F574" s="177">
        <f>F502/RES_summary!F$21</f>
        <v>0</v>
      </c>
      <c r="G574" s="177">
        <f>G502/RES_summary!G$21</f>
        <v>0</v>
      </c>
      <c r="H574" s="177">
        <f>H502/RES_summary!H$21</f>
        <v>0</v>
      </c>
      <c r="I574" s="177">
        <f>I502/RES_summary!I$21</f>
        <v>0</v>
      </c>
      <c r="J574" s="177">
        <f>J502/RES_summary!J$21</f>
        <v>0</v>
      </c>
      <c r="K574" s="177">
        <f>K502/RES_summary!K$21</f>
        <v>0</v>
      </c>
      <c r="L574" s="177">
        <f>L502/RES_summary!L$21</f>
        <v>0</v>
      </c>
      <c r="M574" s="177">
        <f>M502/RES_summary!M$21</f>
        <v>0</v>
      </c>
      <c r="N574" s="177">
        <f>N502/RES_summary!N$21</f>
        <v>0</v>
      </c>
      <c r="O574" s="177">
        <f>O502/RES_summary!O$21</f>
        <v>0</v>
      </c>
      <c r="P574" s="177">
        <f>P502/RES_summary!P$21</f>
        <v>0</v>
      </c>
      <c r="Q574" s="177">
        <f>Q502/RES_summary!Q$21</f>
        <v>0</v>
      </c>
    </row>
    <row r="575" spans="1:17" ht="12" customHeight="1" x14ac:dyDescent="0.25">
      <c r="A575" s="158" t="s">
        <v>63</v>
      </c>
      <c r="B575" s="157"/>
      <c r="C575" s="178">
        <f>C503/RES_summary!C$21</f>
        <v>0</v>
      </c>
      <c r="D575" s="178">
        <f>D503/RES_summary!D$21</f>
        <v>0</v>
      </c>
      <c r="E575" s="178">
        <f>E503/RES_summary!E$21</f>
        <v>0</v>
      </c>
      <c r="F575" s="178">
        <f>F503/RES_summary!F$21</f>
        <v>0</v>
      </c>
      <c r="G575" s="178">
        <f>G503/RES_summary!G$21</f>
        <v>0</v>
      </c>
      <c r="H575" s="178">
        <f>H503/RES_summary!H$21</f>
        <v>0</v>
      </c>
      <c r="I575" s="178">
        <f>I503/RES_summary!I$21</f>
        <v>0</v>
      </c>
      <c r="J575" s="178">
        <f>J503/RES_summary!J$21</f>
        <v>0</v>
      </c>
      <c r="K575" s="178">
        <f>K503/RES_summary!K$21</f>
        <v>0</v>
      </c>
      <c r="L575" s="178">
        <f>L503/RES_summary!L$21</f>
        <v>0</v>
      </c>
      <c r="M575" s="178">
        <f>M503/RES_summary!M$21</f>
        <v>0</v>
      </c>
      <c r="N575" s="178">
        <f>N503/RES_summary!N$21</f>
        <v>0</v>
      </c>
      <c r="O575" s="178">
        <f>O503/RES_summary!O$21</f>
        <v>0</v>
      </c>
      <c r="P575" s="178">
        <f>P503/RES_summary!P$21</f>
        <v>0</v>
      </c>
      <c r="Q575" s="178">
        <f>Q503/RES_summary!Q$21</f>
        <v>0</v>
      </c>
    </row>
    <row r="576" spans="1:17" ht="12" customHeight="1" x14ac:dyDescent="0.25">
      <c r="A576" s="167" t="s">
        <v>156</v>
      </c>
      <c r="B576" s="132"/>
      <c r="C576" s="183">
        <f>C504/RES_summary!C$21</f>
        <v>0</v>
      </c>
      <c r="D576" s="183">
        <f>D504/RES_summary!D$21</f>
        <v>0</v>
      </c>
      <c r="E576" s="183">
        <f>E504/RES_summary!E$21</f>
        <v>0</v>
      </c>
      <c r="F576" s="183">
        <f>F504/RES_summary!F$21</f>
        <v>0</v>
      </c>
      <c r="G576" s="183">
        <f>G504/RES_summary!G$21</f>
        <v>0</v>
      </c>
      <c r="H576" s="183">
        <f>H504/RES_summary!H$21</f>
        <v>0</v>
      </c>
      <c r="I576" s="183">
        <f>I504/RES_summary!I$21</f>
        <v>0</v>
      </c>
      <c r="J576" s="183">
        <f>J504/RES_summary!J$21</f>
        <v>0</v>
      </c>
      <c r="K576" s="183">
        <f>K504/RES_summary!K$21</f>
        <v>0</v>
      </c>
      <c r="L576" s="183">
        <f>L504/RES_summary!L$21</f>
        <v>0</v>
      </c>
      <c r="M576" s="183">
        <f>M504/RES_summary!M$21</f>
        <v>0</v>
      </c>
      <c r="N576" s="183">
        <f>N504/RES_summary!N$21</f>
        <v>0</v>
      </c>
      <c r="O576" s="183">
        <f>O504/RES_summary!O$21</f>
        <v>0</v>
      </c>
      <c r="P576" s="183">
        <f>P504/RES_summary!P$21</f>
        <v>0</v>
      </c>
      <c r="Q576" s="183">
        <f>Q504/RES_summary!Q$21</f>
        <v>0</v>
      </c>
    </row>
    <row r="577" spans="1:17" ht="12" customHeight="1" x14ac:dyDescent="0.25">
      <c r="A577" s="167" t="s">
        <v>155</v>
      </c>
      <c r="B577" s="132"/>
      <c r="C577" s="183">
        <f>C505/RES_summary!C$21</f>
        <v>0</v>
      </c>
      <c r="D577" s="183">
        <f>D505/RES_summary!D$21</f>
        <v>0</v>
      </c>
      <c r="E577" s="183">
        <f>E505/RES_summary!E$21</f>
        <v>0</v>
      </c>
      <c r="F577" s="183">
        <f>F505/RES_summary!F$21</f>
        <v>0</v>
      </c>
      <c r="G577" s="183">
        <f>G505/RES_summary!G$21</f>
        <v>0</v>
      </c>
      <c r="H577" s="183">
        <f>H505/RES_summary!H$21</f>
        <v>0</v>
      </c>
      <c r="I577" s="183">
        <f>I505/RES_summary!I$21</f>
        <v>0</v>
      </c>
      <c r="J577" s="183">
        <f>J505/RES_summary!J$21</f>
        <v>0</v>
      </c>
      <c r="K577" s="183">
        <f>K505/RES_summary!K$21</f>
        <v>0</v>
      </c>
      <c r="L577" s="183">
        <f>L505/RES_summary!L$21</f>
        <v>0</v>
      </c>
      <c r="M577" s="183">
        <f>M505/RES_summary!M$21</f>
        <v>0</v>
      </c>
      <c r="N577" s="183">
        <f>N505/RES_summary!N$21</f>
        <v>0</v>
      </c>
      <c r="O577" s="183">
        <f>O505/RES_summary!O$21</f>
        <v>0</v>
      </c>
      <c r="P577" s="183">
        <f>P505/RES_summary!P$21</f>
        <v>0</v>
      </c>
      <c r="Q577" s="183">
        <f>Q505/RES_summary!Q$21</f>
        <v>0</v>
      </c>
    </row>
    <row r="578" spans="1:17" ht="12" customHeight="1" x14ac:dyDescent="0.25">
      <c r="A578" s="166" t="s">
        <v>55</v>
      </c>
      <c r="B578" s="165"/>
      <c r="C578" s="182">
        <f>C506/RES_summary!C$21</f>
        <v>0</v>
      </c>
      <c r="D578" s="182">
        <f>D506/RES_summary!D$21</f>
        <v>0</v>
      </c>
      <c r="E578" s="182">
        <f>E506/RES_summary!E$21</f>
        <v>0</v>
      </c>
      <c r="F578" s="182">
        <f>F506/RES_summary!F$21</f>
        <v>0</v>
      </c>
      <c r="G578" s="182">
        <f>G506/RES_summary!G$21</f>
        <v>0</v>
      </c>
      <c r="H578" s="182">
        <f>H506/RES_summary!H$21</f>
        <v>0</v>
      </c>
      <c r="I578" s="182">
        <f>I506/RES_summary!I$21</f>
        <v>0</v>
      </c>
      <c r="J578" s="182">
        <f>J506/RES_summary!J$21</f>
        <v>0</v>
      </c>
      <c r="K578" s="182">
        <f>K506/RES_summary!K$21</f>
        <v>0</v>
      </c>
      <c r="L578" s="182">
        <f>L506/RES_summary!L$21</f>
        <v>0</v>
      </c>
      <c r="M578" s="182">
        <f>M506/RES_summary!M$21</f>
        <v>0</v>
      </c>
      <c r="N578" s="182">
        <f>N506/RES_summary!N$21</f>
        <v>0</v>
      </c>
      <c r="O578" s="182">
        <f>O506/RES_summary!O$21</f>
        <v>0</v>
      </c>
      <c r="P578" s="182">
        <f>P506/RES_summary!P$21</f>
        <v>0</v>
      </c>
      <c r="Q578" s="182">
        <f>Q506/RES_summary!Q$21</f>
        <v>0</v>
      </c>
    </row>
    <row r="579" spans="1:17" ht="12" customHeight="1" x14ac:dyDescent="0.25">
      <c r="A579" s="147" t="s">
        <v>59</v>
      </c>
      <c r="B579" s="164"/>
      <c r="C579" s="181">
        <f>C507/RES_summary!C$21</f>
        <v>0</v>
      </c>
      <c r="D579" s="181">
        <f>D507/RES_summary!D$21</f>
        <v>0</v>
      </c>
      <c r="E579" s="181">
        <f>E507/RES_summary!E$21</f>
        <v>0</v>
      </c>
      <c r="F579" s="181">
        <f>F507/RES_summary!F$21</f>
        <v>0</v>
      </c>
      <c r="G579" s="181">
        <f>G507/RES_summary!G$21</f>
        <v>0</v>
      </c>
      <c r="H579" s="181">
        <f>H507/RES_summary!H$21</f>
        <v>0</v>
      </c>
      <c r="I579" s="181">
        <f>I507/RES_summary!I$21</f>
        <v>0</v>
      </c>
      <c r="J579" s="181">
        <f>J507/RES_summary!J$21</f>
        <v>0</v>
      </c>
      <c r="K579" s="181">
        <f>K507/RES_summary!K$21</f>
        <v>0</v>
      </c>
      <c r="L579" s="181">
        <f>L507/RES_summary!L$21</f>
        <v>0</v>
      </c>
      <c r="M579" s="181">
        <f>M507/RES_summary!M$21</f>
        <v>0</v>
      </c>
      <c r="N579" s="181">
        <f>N507/RES_summary!N$21</f>
        <v>0</v>
      </c>
      <c r="O579" s="181">
        <f>O507/RES_summary!O$21</f>
        <v>0</v>
      </c>
      <c r="P579" s="181">
        <f>P507/RES_summary!P$21</f>
        <v>0</v>
      </c>
      <c r="Q579" s="181">
        <f>Q507/RES_summary!Q$21</f>
        <v>0</v>
      </c>
    </row>
    <row r="580" spans="1:17" ht="12" customHeight="1" x14ac:dyDescent="0.25">
      <c r="A580" s="163" t="s">
        <v>144</v>
      </c>
      <c r="B580" s="162"/>
      <c r="C580" s="180">
        <f>C508/RES_summary!C$21</f>
        <v>0</v>
      </c>
      <c r="D580" s="180">
        <f>D508/RES_summary!D$21</f>
        <v>0</v>
      </c>
      <c r="E580" s="180">
        <f>E508/RES_summary!E$21</f>
        <v>0</v>
      </c>
      <c r="F580" s="180">
        <f>F508/RES_summary!F$21</f>
        <v>0</v>
      </c>
      <c r="G580" s="180">
        <f>G508/RES_summary!G$21</f>
        <v>0</v>
      </c>
      <c r="H580" s="180">
        <f>H508/RES_summary!H$21</f>
        <v>0</v>
      </c>
      <c r="I580" s="180">
        <f>I508/RES_summary!I$21</f>
        <v>0</v>
      </c>
      <c r="J580" s="180">
        <f>J508/RES_summary!J$21</f>
        <v>0</v>
      </c>
      <c r="K580" s="180">
        <f>K508/RES_summary!K$21</f>
        <v>0</v>
      </c>
      <c r="L580" s="180">
        <f>L508/RES_summary!L$21</f>
        <v>0</v>
      </c>
      <c r="M580" s="180">
        <f>M508/RES_summary!M$21</f>
        <v>0</v>
      </c>
      <c r="N580" s="180">
        <f>N508/RES_summary!N$21</f>
        <v>0</v>
      </c>
      <c r="O580" s="180">
        <f>O508/RES_summary!O$21</f>
        <v>0</v>
      </c>
      <c r="P580" s="180">
        <f>P508/RES_summary!P$21</f>
        <v>0</v>
      </c>
      <c r="Q580" s="180">
        <f>Q508/RES_summary!Q$21</f>
        <v>0</v>
      </c>
    </row>
    <row r="581" spans="1:17" ht="12" customHeight="1" x14ac:dyDescent="0.25">
      <c r="A581" s="161" t="s">
        <v>143</v>
      </c>
      <c r="B581" s="160"/>
      <c r="C581" s="179">
        <f>C509/RES_summary!C$21</f>
        <v>0</v>
      </c>
      <c r="D581" s="179">
        <f>D509/RES_summary!D$21</f>
        <v>0</v>
      </c>
      <c r="E581" s="179">
        <f>E509/RES_summary!E$21</f>
        <v>0</v>
      </c>
      <c r="F581" s="179">
        <f>F509/RES_summary!F$21</f>
        <v>0</v>
      </c>
      <c r="G581" s="179">
        <f>G509/RES_summary!G$21</f>
        <v>0</v>
      </c>
      <c r="H581" s="179">
        <f>H509/RES_summary!H$21</f>
        <v>0</v>
      </c>
      <c r="I581" s="179">
        <f>I509/RES_summary!I$21</f>
        <v>0</v>
      </c>
      <c r="J581" s="179">
        <f>J509/RES_summary!J$21</f>
        <v>0</v>
      </c>
      <c r="K581" s="179">
        <f>K509/RES_summary!K$21</f>
        <v>0</v>
      </c>
      <c r="L581" s="179">
        <f>L509/RES_summary!L$21</f>
        <v>0</v>
      </c>
      <c r="M581" s="179">
        <f>M509/RES_summary!M$21</f>
        <v>0</v>
      </c>
      <c r="N581" s="179">
        <f>N509/RES_summary!N$21</f>
        <v>0</v>
      </c>
      <c r="O581" s="179">
        <f>O509/RES_summary!O$21</f>
        <v>0</v>
      </c>
      <c r="P581" s="179">
        <f>P509/RES_summary!P$21</f>
        <v>0</v>
      </c>
      <c r="Q581" s="179">
        <f>Q509/RES_summary!Q$21</f>
        <v>0</v>
      </c>
    </row>
    <row r="582" spans="1:17" ht="12" customHeight="1" x14ac:dyDescent="0.25">
      <c r="A582" s="148" t="s">
        <v>57</v>
      </c>
      <c r="B582" s="156"/>
      <c r="C582" s="177">
        <f>C510/RES_summary!C$21</f>
        <v>0</v>
      </c>
      <c r="D582" s="177">
        <f>D510/RES_summary!D$21</f>
        <v>0</v>
      </c>
      <c r="E582" s="177">
        <f>E510/RES_summary!E$21</f>
        <v>0</v>
      </c>
      <c r="F582" s="177">
        <f>F510/RES_summary!F$21</f>
        <v>0</v>
      </c>
      <c r="G582" s="177">
        <f>G510/RES_summary!G$21</f>
        <v>0</v>
      </c>
      <c r="H582" s="177">
        <f>H510/RES_summary!H$21</f>
        <v>0</v>
      </c>
      <c r="I582" s="177">
        <f>I510/RES_summary!I$21</f>
        <v>0</v>
      </c>
      <c r="J582" s="177">
        <f>J510/RES_summary!J$21</f>
        <v>0</v>
      </c>
      <c r="K582" s="177">
        <f>K510/RES_summary!K$21</f>
        <v>0</v>
      </c>
      <c r="L582" s="177">
        <f>L510/RES_summary!L$21</f>
        <v>0</v>
      </c>
      <c r="M582" s="177">
        <f>M510/RES_summary!M$21</f>
        <v>0</v>
      </c>
      <c r="N582" s="177">
        <f>N510/RES_summary!N$21</f>
        <v>0</v>
      </c>
      <c r="O582" s="177">
        <f>O510/RES_summary!O$21</f>
        <v>0</v>
      </c>
      <c r="P582" s="177">
        <f>P510/RES_summary!P$21</f>
        <v>0</v>
      </c>
      <c r="Q582" s="177">
        <f>Q510/RES_summary!Q$21</f>
        <v>0</v>
      </c>
    </row>
    <row r="583" spans="1:17" ht="12" customHeight="1" x14ac:dyDescent="0.25">
      <c r="A583" s="148" t="s">
        <v>59</v>
      </c>
      <c r="B583" s="156"/>
      <c r="C583" s="177">
        <f>C511/RES_summary!C$21</f>
        <v>0</v>
      </c>
      <c r="D583" s="177">
        <f>D511/RES_summary!D$21</f>
        <v>0</v>
      </c>
      <c r="E583" s="177">
        <f>E511/RES_summary!E$21</f>
        <v>0</v>
      </c>
      <c r="F583" s="177">
        <f>F511/RES_summary!F$21</f>
        <v>0</v>
      </c>
      <c r="G583" s="177">
        <f>G511/RES_summary!G$21</f>
        <v>0</v>
      </c>
      <c r="H583" s="177">
        <f>H511/RES_summary!H$21</f>
        <v>0</v>
      </c>
      <c r="I583" s="177">
        <f>I511/RES_summary!I$21</f>
        <v>0</v>
      </c>
      <c r="J583" s="177">
        <f>J511/RES_summary!J$21</f>
        <v>0</v>
      </c>
      <c r="K583" s="177">
        <f>K511/RES_summary!K$21</f>
        <v>0</v>
      </c>
      <c r="L583" s="177">
        <f>L511/RES_summary!L$21</f>
        <v>0</v>
      </c>
      <c r="M583" s="177">
        <f>M511/RES_summary!M$21</f>
        <v>0</v>
      </c>
      <c r="N583" s="177">
        <f>N511/RES_summary!N$21</f>
        <v>0</v>
      </c>
      <c r="O583" s="177">
        <f>O511/RES_summary!O$21</f>
        <v>0</v>
      </c>
      <c r="P583" s="177">
        <f>P511/RES_summary!P$21</f>
        <v>0</v>
      </c>
      <c r="Q583" s="177">
        <f>Q511/RES_summary!Q$21</f>
        <v>0</v>
      </c>
    </row>
    <row r="584" spans="1:17" ht="12" customHeight="1" x14ac:dyDescent="0.25">
      <c r="A584" s="163" t="s">
        <v>142</v>
      </c>
      <c r="B584" s="162"/>
      <c r="C584" s="180">
        <f>C512/RES_summary!C$21</f>
        <v>0</v>
      </c>
      <c r="D584" s="180">
        <f>D512/RES_summary!D$21</f>
        <v>0</v>
      </c>
      <c r="E584" s="180">
        <f>E512/RES_summary!E$21</f>
        <v>0</v>
      </c>
      <c r="F584" s="180">
        <f>F512/RES_summary!F$21</f>
        <v>0</v>
      </c>
      <c r="G584" s="180">
        <f>G512/RES_summary!G$21</f>
        <v>0</v>
      </c>
      <c r="H584" s="180">
        <f>H512/RES_summary!H$21</f>
        <v>0</v>
      </c>
      <c r="I584" s="180">
        <f>I512/RES_summary!I$21</f>
        <v>0</v>
      </c>
      <c r="J584" s="180">
        <f>J512/RES_summary!J$21</f>
        <v>0</v>
      </c>
      <c r="K584" s="180">
        <f>K512/RES_summary!K$21</f>
        <v>0</v>
      </c>
      <c r="L584" s="180">
        <f>L512/RES_summary!L$21</f>
        <v>0</v>
      </c>
      <c r="M584" s="180">
        <f>M512/RES_summary!M$21</f>
        <v>0</v>
      </c>
      <c r="N584" s="180">
        <f>N512/RES_summary!N$21</f>
        <v>0</v>
      </c>
      <c r="O584" s="180">
        <f>O512/RES_summary!O$21</f>
        <v>0</v>
      </c>
      <c r="P584" s="180">
        <f>P512/RES_summary!P$21</f>
        <v>0</v>
      </c>
      <c r="Q584" s="180">
        <f>Q512/RES_summary!Q$21</f>
        <v>0</v>
      </c>
    </row>
    <row r="585" spans="1:17" ht="12" customHeight="1" x14ac:dyDescent="0.25">
      <c r="A585" s="161" t="s">
        <v>141</v>
      </c>
      <c r="B585" s="160"/>
      <c r="C585" s="179">
        <f>C513/RES_summary!C$21</f>
        <v>0</v>
      </c>
      <c r="D585" s="179">
        <f>D513/RES_summary!D$21</f>
        <v>0</v>
      </c>
      <c r="E585" s="179">
        <f>E513/RES_summary!E$21</f>
        <v>0</v>
      </c>
      <c r="F585" s="179">
        <f>F513/RES_summary!F$21</f>
        <v>0</v>
      </c>
      <c r="G585" s="179">
        <f>G513/RES_summary!G$21</f>
        <v>0</v>
      </c>
      <c r="H585" s="179">
        <f>H513/RES_summary!H$21</f>
        <v>0</v>
      </c>
      <c r="I585" s="179">
        <f>I513/RES_summary!I$21</f>
        <v>0</v>
      </c>
      <c r="J585" s="179">
        <f>J513/RES_summary!J$21</f>
        <v>0</v>
      </c>
      <c r="K585" s="179">
        <f>K513/RES_summary!K$21</f>
        <v>0</v>
      </c>
      <c r="L585" s="179">
        <f>L513/RES_summary!L$21</f>
        <v>0</v>
      </c>
      <c r="M585" s="179">
        <f>M513/RES_summary!M$21</f>
        <v>0</v>
      </c>
      <c r="N585" s="179">
        <f>N513/RES_summary!N$21</f>
        <v>0</v>
      </c>
      <c r="O585" s="179">
        <f>O513/RES_summary!O$21</f>
        <v>0</v>
      </c>
      <c r="P585" s="179">
        <f>P513/RES_summary!P$21</f>
        <v>0</v>
      </c>
      <c r="Q585" s="179">
        <f>Q513/RES_summary!Q$21</f>
        <v>0</v>
      </c>
    </row>
    <row r="586" spans="1:17" ht="12" customHeight="1" x14ac:dyDescent="0.25">
      <c r="A586" s="148" t="s">
        <v>60</v>
      </c>
      <c r="B586" s="156"/>
      <c r="C586" s="177">
        <f>C514/RES_summary!C$21</f>
        <v>0</v>
      </c>
      <c r="D586" s="177">
        <f>D514/RES_summary!D$21</f>
        <v>0</v>
      </c>
      <c r="E586" s="177">
        <f>E514/RES_summary!E$21</f>
        <v>0</v>
      </c>
      <c r="F586" s="177">
        <f>F514/RES_summary!F$21</f>
        <v>0</v>
      </c>
      <c r="G586" s="177">
        <f>G514/RES_summary!G$21</f>
        <v>0</v>
      </c>
      <c r="H586" s="177">
        <f>H514/RES_summary!H$21</f>
        <v>0</v>
      </c>
      <c r="I586" s="177">
        <f>I514/RES_summary!I$21</f>
        <v>0</v>
      </c>
      <c r="J586" s="177">
        <f>J514/RES_summary!J$21</f>
        <v>0</v>
      </c>
      <c r="K586" s="177">
        <f>K514/RES_summary!K$21</f>
        <v>0</v>
      </c>
      <c r="L586" s="177">
        <f>L514/RES_summary!L$21</f>
        <v>0</v>
      </c>
      <c r="M586" s="177">
        <f>M514/RES_summary!M$21</f>
        <v>0</v>
      </c>
      <c r="N586" s="177">
        <f>N514/RES_summary!N$21</f>
        <v>0</v>
      </c>
      <c r="O586" s="177">
        <f>O514/RES_summary!O$21</f>
        <v>0</v>
      </c>
      <c r="P586" s="177">
        <f>P514/RES_summary!P$21</f>
        <v>0</v>
      </c>
      <c r="Q586" s="177">
        <f>Q514/RES_summary!Q$21</f>
        <v>0</v>
      </c>
    </row>
    <row r="587" spans="1:17" ht="12" customHeight="1" x14ac:dyDescent="0.25">
      <c r="A587" s="148" t="s">
        <v>59</v>
      </c>
      <c r="B587" s="156"/>
      <c r="C587" s="177">
        <f>C515/RES_summary!C$21</f>
        <v>0</v>
      </c>
      <c r="D587" s="177">
        <f>D515/RES_summary!D$21</f>
        <v>0</v>
      </c>
      <c r="E587" s="177">
        <f>E515/RES_summary!E$21</f>
        <v>0</v>
      </c>
      <c r="F587" s="177">
        <f>F515/RES_summary!F$21</f>
        <v>0</v>
      </c>
      <c r="G587" s="177">
        <f>G515/RES_summary!G$21</f>
        <v>0</v>
      </c>
      <c r="H587" s="177">
        <f>H515/RES_summary!H$21</f>
        <v>0</v>
      </c>
      <c r="I587" s="177">
        <f>I515/RES_summary!I$21</f>
        <v>0</v>
      </c>
      <c r="J587" s="177">
        <f>J515/RES_summary!J$21</f>
        <v>0</v>
      </c>
      <c r="K587" s="177">
        <f>K515/RES_summary!K$21</f>
        <v>0</v>
      </c>
      <c r="L587" s="177">
        <f>L515/RES_summary!L$21</f>
        <v>0</v>
      </c>
      <c r="M587" s="177">
        <f>M515/RES_summary!M$21</f>
        <v>0</v>
      </c>
      <c r="N587" s="177">
        <f>N515/RES_summary!N$21</f>
        <v>0</v>
      </c>
      <c r="O587" s="177">
        <f>O515/RES_summary!O$21</f>
        <v>0</v>
      </c>
      <c r="P587" s="177">
        <f>P515/RES_summary!P$21</f>
        <v>0</v>
      </c>
      <c r="Q587" s="177">
        <f>Q515/RES_summary!Q$21</f>
        <v>0</v>
      </c>
    </row>
    <row r="588" spans="1:17" ht="12" customHeight="1" x14ac:dyDescent="0.25">
      <c r="A588" s="158" t="s">
        <v>62</v>
      </c>
      <c r="B588" s="157"/>
      <c r="C588" s="178">
        <f>C516/RES_summary!C$21</f>
        <v>0</v>
      </c>
      <c r="D588" s="178">
        <f>D516/RES_summary!D$21</f>
        <v>0</v>
      </c>
      <c r="E588" s="178">
        <f>E516/RES_summary!E$21</f>
        <v>0</v>
      </c>
      <c r="F588" s="178">
        <f>F516/RES_summary!F$21</f>
        <v>0</v>
      </c>
      <c r="G588" s="178">
        <f>G516/RES_summary!G$21</f>
        <v>0</v>
      </c>
      <c r="H588" s="178">
        <f>H516/RES_summary!H$21</f>
        <v>0</v>
      </c>
      <c r="I588" s="178">
        <f>I516/RES_summary!I$21</f>
        <v>0</v>
      </c>
      <c r="J588" s="178">
        <f>J516/RES_summary!J$21</f>
        <v>0</v>
      </c>
      <c r="K588" s="178">
        <f>K516/RES_summary!K$21</f>
        <v>0</v>
      </c>
      <c r="L588" s="178">
        <f>L516/RES_summary!L$21</f>
        <v>0</v>
      </c>
      <c r="M588" s="178">
        <f>M516/RES_summary!M$21</f>
        <v>0</v>
      </c>
      <c r="N588" s="178">
        <f>N516/RES_summary!N$21</f>
        <v>0</v>
      </c>
      <c r="O588" s="178">
        <f>O516/RES_summary!O$21</f>
        <v>0</v>
      </c>
      <c r="P588" s="178">
        <f>P516/RES_summary!P$21</f>
        <v>0</v>
      </c>
      <c r="Q588" s="178">
        <f>Q516/RES_summary!Q$21</f>
        <v>0</v>
      </c>
    </row>
    <row r="589" spans="1:17" ht="12" customHeight="1" x14ac:dyDescent="0.25">
      <c r="A589" s="23" t="s">
        <v>55</v>
      </c>
      <c r="B589" s="156"/>
      <c r="C589" s="177">
        <f>C517/RES_summary!C$21</f>
        <v>0</v>
      </c>
      <c r="D589" s="177">
        <f>D517/RES_summary!D$21</f>
        <v>0</v>
      </c>
      <c r="E589" s="177">
        <f>E517/RES_summary!E$21</f>
        <v>0</v>
      </c>
      <c r="F589" s="177">
        <f>F517/RES_summary!F$21</f>
        <v>0</v>
      </c>
      <c r="G589" s="177">
        <f>G517/RES_summary!G$21</f>
        <v>0</v>
      </c>
      <c r="H589" s="177">
        <f>H517/RES_summary!H$21</f>
        <v>0</v>
      </c>
      <c r="I589" s="177">
        <f>I517/RES_summary!I$21</f>
        <v>0</v>
      </c>
      <c r="J589" s="177">
        <f>J517/RES_summary!J$21</f>
        <v>0</v>
      </c>
      <c r="K589" s="177">
        <f>K517/RES_summary!K$21</f>
        <v>0</v>
      </c>
      <c r="L589" s="177">
        <f>L517/RES_summary!L$21</f>
        <v>0</v>
      </c>
      <c r="M589" s="177">
        <f>M517/RES_summary!M$21</f>
        <v>0</v>
      </c>
      <c r="N589" s="177">
        <f>N517/RES_summary!N$21</f>
        <v>0</v>
      </c>
      <c r="O589" s="177">
        <f>O517/RES_summary!O$21</f>
        <v>0</v>
      </c>
      <c r="P589" s="177">
        <f>P517/RES_summary!P$21</f>
        <v>0</v>
      </c>
      <c r="Q589" s="177">
        <f>Q517/RES_summary!Q$21</f>
        <v>0</v>
      </c>
    </row>
    <row r="590" spans="1:17" ht="12" customHeight="1" x14ac:dyDescent="0.25">
      <c r="A590" s="23" t="s">
        <v>57</v>
      </c>
      <c r="B590" s="156"/>
      <c r="C590" s="177">
        <f>C518/RES_summary!C$21</f>
        <v>0</v>
      </c>
      <c r="D590" s="177">
        <f>D518/RES_summary!D$21</f>
        <v>0</v>
      </c>
      <c r="E590" s="177">
        <f>E518/RES_summary!E$21</f>
        <v>0</v>
      </c>
      <c r="F590" s="177">
        <f>F518/RES_summary!F$21</f>
        <v>0</v>
      </c>
      <c r="G590" s="177">
        <f>G518/RES_summary!G$21</f>
        <v>0</v>
      </c>
      <c r="H590" s="177">
        <f>H518/RES_summary!H$21</f>
        <v>0</v>
      </c>
      <c r="I590" s="177">
        <f>I518/RES_summary!I$21</f>
        <v>0</v>
      </c>
      <c r="J590" s="177">
        <f>J518/RES_summary!J$21</f>
        <v>0</v>
      </c>
      <c r="K590" s="177">
        <f>K518/RES_summary!K$21</f>
        <v>0</v>
      </c>
      <c r="L590" s="177">
        <f>L518/RES_summary!L$21</f>
        <v>0</v>
      </c>
      <c r="M590" s="177">
        <f>M518/RES_summary!M$21</f>
        <v>0</v>
      </c>
      <c r="N590" s="177">
        <f>N518/RES_summary!N$21</f>
        <v>0</v>
      </c>
      <c r="O590" s="177">
        <f>O518/RES_summary!O$21</f>
        <v>0</v>
      </c>
      <c r="P590" s="177">
        <f>P518/RES_summary!P$21</f>
        <v>0</v>
      </c>
      <c r="Q590" s="177">
        <f>Q518/RES_summary!Q$21</f>
        <v>0</v>
      </c>
    </row>
    <row r="591" spans="1:17" ht="12" customHeight="1" x14ac:dyDescent="0.25">
      <c r="A591" s="29" t="s">
        <v>140</v>
      </c>
      <c r="B591" s="57"/>
      <c r="C591" s="176">
        <f>C519/RES_summary!C$21</f>
        <v>0</v>
      </c>
      <c r="D591" s="176">
        <f>D519/RES_summary!D$21</f>
        <v>0</v>
      </c>
      <c r="E591" s="176">
        <f>E519/RES_summary!E$21</f>
        <v>0</v>
      </c>
      <c r="F591" s="176">
        <f>F519/RES_summary!F$21</f>
        <v>0</v>
      </c>
      <c r="G591" s="176">
        <f>G519/RES_summary!G$21</f>
        <v>0</v>
      </c>
      <c r="H591" s="176">
        <f>H519/RES_summary!H$21</f>
        <v>0</v>
      </c>
      <c r="I591" s="176">
        <f>I519/RES_summary!I$21</f>
        <v>0</v>
      </c>
      <c r="J591" s="176">
        <f>J519/RES_summary!J$21</f>
        <v>0</v>
      </c>
      <c r="K591" s="176">
        <f>K519/RES_summary!K$21</f>
        <v>0</v>
      </c>
      <c r="L591" s="176">
        <f>L519/RES_summary!L$21</f>
        <v>0</v>
      </c>
      <c r="M591" s="176">
        <f>M519/RES_summary!M$21</f>
        <v>0</v>
      </c>
      <c r="N591" s="176">
        <f>N519/RES_summary!N$21</f>
        <v>0</v>
      </c>
      <c r="O591" s="176">
        <f>O519/RES_summary!O$21</f>
        <v>0</v>
      </c>
      <c r="P591" s="176">
        <f>P519/RES_summary!P$21</f>
        <v>0</v>
      </c>
      <c r="Q591" s="176">
        <f>Q519/RES_summary!Q$21</f>
        <v>0</v>
      </c>
    </row>
  </sheetData>
  <mergeCells count="1">
    <mergeCell ref="B90:Q90"/>
  </mergeCells>
  <pageMargins left="0.39370078740157483" right="0.39370078740157483" top="0.39370078740157483" bottom="0.39370078740157483" header="0.31496062992125984" footer="0.31496062992125984"/>
  <pageSetup paperSize="9" scale="11" orientation="portrait" horizontalDpi="1200" verticalDpi="1200" r:id="rId1"/>
  <headerFooter alignWithMargins="0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5">
    <tabColor theme="9" tint="0.59999389629810485"/>
    <pageSetUpPr fitToPage="1"/>
  </sheetPr>
  <dimension ref="A1:Q47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285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RES_hhdet_num!B$105</f>
        <v>140145</v>
      </c>
      <c r="C5" s="151">
        <f>RES_hhdet_num!C$105</f>
        <v>137467</v>
      </c>
      <c r="D5" s="151">
        <f>RES_hhdet_num!D$105</f>
        <v>137045</v>
      </c>
      <c r="E5" s="151">
        <f>RES_hhdet_num!E$105</f>
        <v>136225</v>
      </c>
      <c r="F5" s="151">
        <f>RES_hhdet_num!F$105</f>
        <v>131670.99999999997</v>
      </c>
      <c r="G5" s="151">
        <f>RES_hhdet_num!G$105</f>
        <v>16057.999999999996</v>
      </c>
      <c r="H5" s="151">
        <f>RES_hhdet_num!H$105</f>
        <v>16950.999999999996</v>
      </c>
      <c r="I5" s="151">
        <f>RES_hhdet_num!I$105</f>
        <v>18746.999999999996</v>
      </c>
      <c r="J5" s="151">
        <f>RES_hhdet_num!J$105</f>
        <v>18783</v>
      </c>
      <c r="K5" s="151">
        <f>RES_hhdet_num!K$105</f>
        <v>18845.999999999996</v>
      </c>
      <c r="L5" s="151">
        <f>RES_hhdet_num!L$105</f>
        <v>18882.999999999996</v>
      </c>
      <c r="M5" s="151">
        <f>RES_hhdet_num!M$105</f>
        <v>27335.999999999978</v>
      </c>
      <c r="N5" s="151">
        <f>RES_hhdet_num!N$105</f>
        <v>27511.999999999989</v>
      </c>
      <c r="O5" s="151">
        <f>RES_hhdet_num!O$105</f>
        <v>27676.999999999989</v>
      </c>
      <c r="P5" s="151">
        <f>RES_hhdet_num!P$105</f>
        <v>31050.999999999982</v>
      </c>
      <c r="Q5" s="151">
        <f>RES_hhdet_num!Q$105</f>
        <v>30188.999999999985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153</v>
      </c>
      <c r="B7" s="67">
        <f>RES_hhdet_num!B$107</f>
        <v>140145</v>
      </c>
      <c r="C7" s="67">
        <f>RES_hhdet_num!C$107</f>
        <v>137467</v>
      </c>
      <c r="D7" s="67">
        <f>RES_hhdet_num!D$107</f>
        <v>137045</v>
      </c>
      <c r="E7" s="67">
        <f>RES_hhdet_num!E$107</f>
        <v>136225</v>
      </c>
      <c r="F7" s="67">
        <f>RES_hhdet_num!F$107</f>
        <v>131670.99999999997</v>
      </c>
      <c r="G7" s="67">
        <f>RES_hhdet_num!G$107</f>
        <v>16057.999999999996</v>
      </c>
      <c r="H7" s="67">
        <f>RES_hhdet_num!H$107</f>
        <v>16950.999999999996</v>
      </c>
      <c r="I7" s="67">
        <f>RES_hhdet_num!I$107</f>
        <v>18746.999999999996</v>
      </c>
      <c r="J7" s="67">
        <f>RES_hhdet_num!J$107</f>
        <v>18783</v>
      </c>
      <c r="K7" s="67">
        <f>RES_hhdet_num!K$107</f>
        <v>18845.999999999996</v>
      </c>
      <c r="L7" s="67">
        <f>RES_hhdet_num!L$107</f>
        <v>18882.999999999996</v>
      </c>
      <c r="M7" s="67">
        <f>RES_hhdet_num!M$107</f>
        <v>27335.999999999978</v>
      </c>
      <c r="N7" s="67">
        <f>RES_hhdet_num!N$107</f>
        <v>27511.999999999989</v>
      </c>
      <c r="O7" s="67">
        <f>RES_hhdet_num!O$107</f>
        <v>27676.999999999989</v>
      </c>
      <c r="P7" s="67">
        <f>RES_hhdet_num!P$107</f>
        <v>31050.999999999982</v>
      </c>
      <c r="Q7" s="67">
        <f>RES_hhdet_num!Q$107</f>
        <v>30188.999999999985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RES_hhdet_num!B$110</f>
        <v>1995</v>
      </c>
      <c r="C9" s="67">
        <f>RES_hhdet_num!C$110</f>
        <v>2010</v>
      </c>
      <c r="D9" s="67">
        <f>RES_hhdet_num!D$110</f>
        <v>2123</v>
      </c>
      <c r="E9" s="67">
        <f>RES_hhdet_num!E$110</f>
        <v>2134</v>
      </c>
      <c r="F9" s="67">
        <f>RES_hhdet_num!F$110</f>
        <v>2122</v>
      </c>
      <c r="G9" s="67">
        <f>RES_hhdet_num!G$110</f>
        <v>273.99999999999994</v>
      </c>
      <c r="H9" s="67">
        <f>RES_hhdet_num!H$110</f>
        <v>296.99999999999994</v>
      </c>
      <c r="I9" s="67">
        <f>RES_hhdet_num!I$110</f>
        <v>341.99999999999994</v>
      </c>
      <c r="J9" s="67">
        <f>RES_hhdet_num!J$110</f>
        <v>356</v>
      </c>
      <c r="K9" s="67">
        <f>RES_hhdet_num!K$110</f>
        <v>376.99999999999994</v>
      </c>
      <c r="L9" s="67">
        <f>RES_hhdet_num!L$110</f>
        <v>394.99999999999994</v>
      </c>
      <c r="M9" s="67">
        <f>RES_hhdet_num!M$110</f>
        <v>584.99999999999966</v>
      </c>
      <c r="N9" s="67">
        <f>RES_hhdet_num!N$110</f>
        <v>610.99999999999977</v>
      </c>
      <c r="O9" s="67">
        <f>RES_hhdet_num!O$110</f>
        <v>683.99999999999989</v>
      </c>
      <c r="P9" s="67">
        <f>RES_hhdet_num!P$110</f>
        <v>808.99999999999966</v>
      </c>
      <c r="Q9" s="67">
        <f>RES_hhdet_num!Q$110</f>
        <v>866.99999999999966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152</v>
      </c>
      <c r="B11" s="67">
        <f>RES_hhdet_num!B$112</f>
        <v>0</v>
      </c>
      <c r="C11" s="67">
        <f>RES_hhdet_num!C$112</f>
        <v>0</v>
      </c>
      <c r="D11" s="67">
        <f>RES_hhdet_num!D$112</f>
        <v>0</v>
      </c>
      <c r="E11" s="67">
        <f>RES_hhdet_num!E$112</f>
        <v>0</v>
      </c>
      <c r="F11" s="67">
        <f>RES_hhdet_num!F$112</f>
        <v>0</v>
      </c>
      <c r="G11" s="67">
        <f>RES_hhdet_num!G$112</f>
        <v>0</v>
      </c>
      <c r="H11" s="67">
        <f>RES_hhdet_num!H$112</f>
        <v>0</v>
      </c>
      <c r="I11" s="67">
        <f>RES_hhdet_num!I$112</f>
        <v>0</v>
      </c>
      <c r="J11" s="67">
        <f>RES_hhdet_num!J$112</f>
        <v>0</v>
      </c>
      <c r="K11" s="67">
        <f>RES_hhdet_num!K$112</f>
        <v>0</v>
      </c>
      <c r="L11" s="67">
        <f>RES_hhdet_num!L$112</f>
        <v>0</v>
      </c>
      <c r="M11" s="67">
        <f>RES_hhdet_num!M$112</f>
        <v>0</v>
      </c>
      <c r="N11" s="67">
        <f>RES_hhdet_num!N$112</f>
        <v>0</v>
      </c>
      <c r="O11" s="67">
        <f>RES_hhdet_num!O$112</f>
        <v>0</v>
      </c>
      <c r="P11" s="67">
        <f>RES_hhdet_num!P$112</f>
        <v>0</v>
      </c>
      <c r="Q11" s="67">
        <f>RES_hhdet_num!Q$112</f>
        <v>0</v>
      </c>
    </row>
    <row r="12" spans="1:17" ht="12" customHeight="1" x14ac:dyDescent="0.25">
      <c r="A12" s="23" t="s">
        <v>151</v>
      </c>
      <c r="B12" s="67">
        <f>RES_hhdet_num!B$113</f>
        <v>0</v>
      </c>
      <c r="C12" s="67">
        <f>RES_hhdet_num!C$113</f>
        <v>0</v>
      </c>
      <c r="D12" s="67">
        <f>RES_hhdet_num!D$113</f>
        <v>0</v>
      </c>
      <c r="E12" s="67">
        <f>RES_hhdet_num!E$113</f>
        <v>0</v>
      </c>
      <c r="F12" s="67">
        <f>RES_hhdet_num!F$113</f>
        <v>0</v>
      </c>
      <c r="G12" s="67">
        <f>RES_hhdet_num!G$113</f>
        <v>0</v>
      </c>
      <c r="H12" s="67">
        <f>RES_hhdet_num!H$113</f>
        <v>0</v>
      </c>
      <c r="I12" s="67">
        <f>RES_hhdet_num!I$113</f>
        <v>0</v>
      </c>
      <c r="J12" s="67">
        <f>RES_hhdet_num!J$113</f>
        <v>0</v>
      </c>
      <c r="K12" s="67">
        <f>RES_hhdet_num!K$113</f>
        <v>0</v>
      </c>
      <c r="L12" s="67">
        <f>RES_hhdet_num!L$113</f>
        <v>0</v>
      </c>
      <c r="M12" s="67">
        <f>RES_hhdet_num!M$113</f>
        <v>0</v>
      </c>
      <c r="N12" s="67">
        <f>RES_hhdet_num!N$113</f>
        <v>0</v>
      </c>
      <c r="O12" s="67">
        <f>RES_hhdet_num!O$113</f>
        <v>0</v>
      </c>
      <c r="P12" s="67">
        <f>RES_hhdet_num!P$113</f>
        <v>0</v>
      </c>
      <c r="Q12" s="67">
        <f>RES_hhdet_num!Q$113</f>
        <v>0</v>
      </c>
    </row>
    <row r="13" spans="1:17" ht="12" customHeight="1" x14ac:dyDescent="0.25">
      <c r="A13" s="23" t="s">
        <v>142</v>
      </c>
      <c r="B13" s="67">
        <f>RES_hhdet_num!B$116</f>
        <v>137645</v>
      </c>
      <c r="C13" s="67">
        <f>RES_hhdet_num!C$116</f>
        <v>135024</v>
      </c>
      <c r="D13" s="67">
        <f>RES_hhdet_num!D$116</f>
        <v>134619</v>
      </c>
      <c r="E13" s="67">
        <f>RES_hhdet_num!E$116</f>
        <v>133743</v>
      </c>
      <c r="F13" s="67">
        <f>RES_hhdet_num!F$116</f>
        <v>129208.99999999997</v>
      </c>
      <c r="G13" s="67">
        <f>RES_hhdet_num!G$116</f>
        <v>15748.999999999996</v>
      </c>
      <c r="H13" s="67">
        <f>RES_hhdet_num!H$116</f>
        <v>16523.999999999996</v>
      </c>
      <c r="I13" s="67">
        <f>RES_hhdet_num!I$116</f>
        <v>18157.999999999996</v>
      </c>
      <c r="J13" s="67">
        <f>RES_hhdet_num!J$116</f>
        <v>18057</v>
      </c>
      <c r="K13" s="67">
        <f>RES_hhdet_num!K$116</f>
        <v>18015.999999999996</v>
      </c>
      <c r="L13" s="67">
        <f>RES_hhdet_num!L$116</f>
        <v>17970.999999999996</v>
      </c>
      <c r="M13" s="67">
        <f>RES_hhdet_num!M$116</f>
        <v>25749.999999999978</v>
      </c>
      <c r="N13" s="67">
        <f>RES_hhdet_num!N$116</f>
        <v>25916.999999999989</v>
      </c>
      <c r="O13" s="67">
        <f>RES_hhdet_num!O$116</f>
        <v>26041.999999999989</v>
      </c>
      <c r="P13" s="67">
        <f>RES_hhdet_num!P$116</f>
        <v>29091.999999999982</v>
      </c>
      <c r="Q13" s="67">
        <f>RES_hhdet_num!Q$116</f>
        <v>28223.999999999985</v>
      </c>
    </row>
    <row r="14" spans="1:17" ht="12" customHeight="1" x14ac:dyDescent="0.25">
      <c r="A14" s="23" t="s">
        <v>141</v>
      </c>
      <c r="B14" s="67">
        <f>RES_hhdet_num!B$117</f>
        <v>2500</v>
      </c>
      <c r="C14" s="67">
        <f>RES_hhdet_num!C$117</f>
        <v>2442.9999999999995</v>
      </c>
      <c r="D14" s="67">
        <f>RES_hhdet_num!D$117</f>
        <v>2425.9999999999995</v>
      </c>
      <c r="E14" s="67">
        <f>RES_hhdet_num!E$117</f>
        <v>2482</v>
      </c>
      <c r="F14" s="67">
        <f>RES_hhdet_num!F$117</f>
        <v>2462.0000000000005</v>
      </c>
      <c r="G14" s="67">
        <f>RES_hhdet_num!G$117</f>
        <v>308.99999999999989</v>
      </c>
      <c r="H14" s="67">
        <f>RES_hhdet_num!H$117</f>
        <v>426.99999999999989</v>
      </c>
      <c r="I14" s="67">
        <f>RES_hhdet_num!I$117</f>
        <v>588.99999999999989</v>
      </c>
      <c r="J14" s="67">
        <f>RES_hhdet_num!J$117</f>
        <v>726.00000000000045</v>
      </c>
      <c r="K14" s="67">
        <f>RES_hhdet_num!K$117</f>
        <v>830.00000000000023</v>
      </c>
      <c r="L14" s="67">
        <f>RES_hhdet_num!L$117</f>
        <v>911.99999999999977</v>
      </c>
      <c r="M14" s="67">
        <f>RES_hhdet_num!M$117</f>
        <v>1585.9999999999991</v>
      </c>
      <c r="N14" s="67">
        <f>RES_hhdet_num!N$117</f>
        <v>1594.9999999999995</v>
      </c>
      <c r="O14" s="67">
        <f>RES_hhdet_num!O$117</f>
        <v>1634.9999999999998</v>
      </c>
      <c r="P14" s="67">
        <f>RES_hhdet_num!P$117</f>
        <v>1958.9999999999993</v>
      </c>
      <c r="Q14" s="67">
        <f>RES_hhdet_num!Q$117</f>
        <v>1964.9999999999995</v>
      </c>
    </row>
    <row r="15" spans="1:17" ht="12" customHeight="1" x14ac:dyDescent="0.25">
      <c r="A15" s="146" t="s">
        <v>62</v>
      </c>
      <c r="B15" s="145"/>
      <c r="C15" s="145"/>
      <c r="D15" s="145"/>
      <c r="E15" s="145"/>
      <c r="F15" s="145"/>
      <c r="G15" s="145"/>
      <c r="H15" s="145"/>
      <c r="I15" s="145"/>
      <c r="J15" s="145"/>
      <c r="K15" s="145"/>
      <c r="L15" s="145"/>
      <c r="M15" s="145"/>
      <c r="N15" s="145"/>
      <c r="O15" s="145"/>
      <c r="P15" s="145"/>
      <c r="Q15" s="145"/>
    </row>
    <row r="16" spans="1:17" ht="12" customHeight="1" x14ac:dyDescent="0.25">
      <c r="A16" s="23" t="s">
        <v>57</v>
      </c>
      <c r="B16" s="67">
        <f>RES_hhdet_num!B$121</f>
        <v>39041</v>
      </c>
      <c r="C16" s="67">
        <f>RES_hhdet_num!C$121</f>
        <v>36942</v>
      </c>
      <c r="D16" s="67">
        <f>RES_hhdet_num!D$121</f>
        <v>36190</v>
      </c>
      <c r="E16" s="67">
        <f>RES_hhdet_num!E$121</f>
        <v>35034.999999999993</v>
      </c>
      <c r="F16" s="67">
        <f>RES_hhdet_num!F$121</f>
        <v>33811</v>
      </c>
      <c r="G16" s="67">
        <f>RES_hhdet_num!G$121</f>
        <v>4066</v>
      </c>
      <c r="H16" s="67">
        <f>RES_hhdet_num!H$121</f>
        <v>4069.9999999999995</v>
      </c>
      <c r="I16" s="67">
        <f>RES_hhdet_num!I$121</f>
        <v>4324.9999999999991</v>
      </c>
      <c r="J16" s="67">
        <f>RES_hhdet_num!J$121</f>
        <v>4258</v>
      </c>
      <c r="K16" s="67">
        <f>RES_hhdet_num!K$121</f>
        <v>4329</v>
      </c>
      <c r="L16" s="67">
        <f>RES_hhdet_num!L$121</f>
        <v>4088.9999999999995</v>
      </c>
      <c r="M16" s="67">
        <f>RES_hhdet_num!M$121</f>
        <v>5631.9999999999964</v>
      </c>
      <c r="N16" s="67">
        <f>RES_hhdet_num!N$121</f>
        <v>5528.9999999999991</v>
      </c>
      <c r="O16" s="67">
        <f>RES_hhdet_num!O$121</f>
        <v>5327.9999999999982</v>
      </c>
      <c r="P16" s="67">
        <f>RES_hhdet_num!P$121</f>
        <v>5128.9999999999964</v>
      </c>
      <c r="Q16" s="67">
        <f>RES_hhdet_num!Q$121</f>
        <v>4972.9999999999982</v>
      </c>
    </row>
    <row r="17" spans="1:17" ht="12" customHeight="1" x14ac:dyDescent="0.25">
      <c r="A17" s="29" t="s">
        <v>140</v>
      </c>
      <c r="B17" s="83">
        <f>RES_hhdet_num!B$122</f>
        <v>101104</v>
      </c>
      <c r="C17" s="83">
        <f>RES_hhdet_num!C$122</f>
        <v>100525</v>
      </c>
      <c r="D17" s="83">
        <f>RES_hhdet_num!D$122</f>
        <v>100855.00000000001</v>
      </c>
      <c r="E17" s="83">
        <f>RES_hhdet_num!E$122</f>
        <v>101190.00000000003</v>
      </c>
      <c r="F17" s="83">
        <f>RES_hhdet_num!F$122</f>
        <v>97860.000000000029</v>
      </c>
      <c r="G17" s="83">
        <f>RES_hhdet_num!G$122</f>
        <v>11991.999999999998</v>
      </c>
      <c r="H17" s="83">
        <f>RES_hhdet_num!H$122</f>
        <v>12881</v>
      </c>
      <c r="I17" s="83">
        <f>RES_hhdet_num!I$122</f>
        <v>14422</v>
      </c>
      <c r="J17" s="83">
        <f>RES_hhdet_num!J$122</f>
        <v>14525.000000000004</v>
      </c>
      <c r="K17" s="83">
        <f>RES_hhdet_num!K$122</f>
        <v>14517</v>
      </c>
      <c r="L17" s="83">
        <f>RES_hhdet_num!L$122</f>
        <v>14794</v>
      </c>
      <c r="M17" s="83">
        <f>RES_hhdet_num!M$122</f>
        <v>21703.999999999982</v>
      </c>
      <c r="N17" s="83">
        <f>RES_hhdet_num!N$122</f>
        <v>21982.999999999989</v>
      </c>
      <c r="O17" s="83">
        <f>RES_hhdet_num!O$122</f>
        <v>22348.999999999993</v>
      </c>
      <c r="P17" s="83">
        <f>RES_hhdet_num!P$122</f>
        <v>25921.999999999989</v>
      </c>
      <c r="Q17" s="83">
        <f>RES_hhdet_num!Q$122</f>
        <v>25215.999999999985</v>
      </c>
    </row>
    <row r="19" spans="1:17" ht="12" customHeight="1" x14ac:dyDescent="0.25">
      <c r="A19" s="152" t="s">
        <v>23</v>
      </c>
      <c r="B19" s="151"/>
      <c r="C19" s="151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</row>
    <row r="20" spans="1:17" ht="12" customHeight="1" x14ac:dyDescent="0.25">
      <c r="A20" s="150" t="s">
        <v>65</v>
      </c>
      <c r="B20" s="149"/>
      <c r="C20" s="149"/>
      <c r="D20" s="149"/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49"/>
    </row>
    <row r="21" spans="1:17" ht="12" customHeight="1" x14ac:dyDescent="0.25">
      <c r="A21" s="23" t="s">
        <v>153</v>
      </c>
      <c r="B21" s="67"/>
      <c r="C21" s="67">
        <f t="shared" ref="C21:Q21" si="0">B7+C35-C7</f>
        <v>8759.0625</v>
      </c>
      <c r="D21" s="67">
        <f t="shared" si="0"/>
        <v>8759.0625</v>
      </c>
      <c r="E21" s="67">
        <f t="shared" si="0"/>
        <v>8759.0625</v>
      </c>
      <c r="F21" s="67">
        <f t="shared" si="0"/>
        <v>8759.0625000000291</v>
      </c>
      <c r="G21" s="67">
        <f t="shared" si="0"/>
        <v>115612.99999999997</v>
      </c>
      <c r="H21" s="67">
        <f t="shared" si="0"/>
        <v>0</v>
      </c>
      <c r="I21" s="67">
        <f t="shared" si="0"/>
        <v>0</v>
      </c>
      <c r="J21" s="67">
        <f t="shared" si="0"/>
        <v>0</v>
      </c>
      <c r="K21" s="67">
        <f t="shared" si="0"/>
        <v>0</v>
      </c>
      <c r="L21" s="67">
        <f t="shared" si="0"/>
        <v>0</v>
      </c>
      <c r="M21" s="67">
        <f t="shared" si="0"/>
        <v>0</v>
      </c>
      <c r="N21" s="67">
        <f t="shared" si="0"/>
        <v>0</v>
      </c>
      <c r="O21" s="67">
        <f t="shared" si="0"/>
        <v>0</v>
      </c>
      <c r="P21" s="67">
        <f t="shared" si="0"/>
        <v>0</v>
      </c>
      <c r="Q21" s="67">
        <f t="shared" si="0"/>
        <v>861.99999999999636</v>
      </c>
    </row>
    <row r="22" spans="1:17" ht="12" customHeight="1" x14ac:dyDescent="0.25">
      <c r="A22" s="146" t="s">
        <v>112</v>
      </c>
      <c r="B22" s="145"/>
      <c r="C22" s="145"/>
      <c r="D22" s="145"/>
      <c r="E22" s="145"/>
      <c r="F22" s="145"/>
      <c r="G22" s="145"/>
      <c r="H22" s="145"/>
      <c r="I22" s="145"/>
      <c r="J22" s="145"/>
      <c r="K22" s="145"/>
      <c r="L22" s="145"/>
      <c r="M22" s="145"/>
      <c r="N22" s="145"/>
      <c r="O22" s="145"/>
      <c r="P22" s="145"/>
      <c r="Q22" s="145"/>
    </row>
    <row r="23" spans="1:17" ht="12" customHeight="1" x14ac:dyDescent="0.25">
      <c r="A23" s="23" t="s">
        <v>60</v>
      </c>
      <c r="B23" s="67"/>
      <c r="C23" s="67">
        <f t="shared" ref="C23:Q23" si="1">B9+C37-C9</f>
        <v>231</v>
      </c>
      <c r="D23" s="67">
        <f t="shared" si="1"/>
        <v>224</v>
      </c>
      <c r="E23" s="67">
        <f t="shared" si="1"/>
        <v>210</v>
      </c>
      <c r="F23" s="67">
        <f t="shared" si="1"/>
        <v>243</v>
      </c>
      <c r="G23" s="67">
        <f t="shared" si="1"/>
        <v>1848</v>
      </c>
      <c r="H23" s="67">
        <f t="shared" si="1"/>
        <v>24</v>
      </c>
      <c r="I23" s="67">
        <f t="shared" si="1"/>
        <v>28</v>
      </c>
      <c r="J23" s="67">
        <f t="shared" si="1"/>
        <v>0</v>
      </c>
      <c r="K23" s="67">
        <f t="shared" si="1"/>
        <v>187.00000000000006</v>
      </c>
      <c r="L23" s="67">
        <f t="shared" si="1"/>
        <v>301.00000000000006</v>
      </c>
      <c r="M23" s="67">
        <f t="shared" si="1"/>
        <v>226.00000000000023</v>
      </c>
      <c r="N23" s="67">
        <f t="shared" si="1"/>
        <v>149.99999999999989</v>
      </c>
      <c r="O23" s="67">
        <f t="shared" si="1"/>
        <v>91.999999999999886</v>
      </c>
      <c r="P23" s="67">
        <f t="shared" si="1"/>
        <v>47.000000000000227</v>
      </c>
      <c r="Q23" s="67">
        <f t="shared" si="1"/>
        <v>72.999999999999886</v>
      </c>
    </row>
    <row r="24" spans="1:17" ht="12" customHeight="1" x14ac:dyDescent="0.25">
      <c r="A24" s="146" t="s">
        <v>63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25">
      <c r="A25" s="23" t="s">
        <v>152</v>
      </c>
      <c r="B25" s="67"/>
      <c r="C25" s="67">
        <f t="shared" ref="C25:Q28" si="2">B11+C39-C11</f>
        <v>0</v>
      </c>
      <c r="D25" s="67">
        <f t="shared" si="2"/>
        <v>0</v>
      </c>
      <c r="E25" s="67">
        <f t="shared" si="2"/>
        <v>0</v>
      </c>
      <c r="F25" s="67">
        <f t="shared" si="2"/>
        <v>0</v>
      </c>
      <c r="G25" s="67">
        <f t="shared" si="2"/>
        <v>0</v>
      </c>
      <c r="H25" s="67">
        <f t="shared" si="2"/>
        <v>0</v>
      </c>
      <c r="I25" s="67">
        <f t="shared" si="2"/>
        <v>0</v>
      </c>
      <c r="J25" s="67">
        <f t="shared" si="2"/>
        <v>0</v>
      </c>
      <c r="K25" s="67">
        <f t="shared" si="2"/>
        <v>0</v>
      </c>
      <c r="L25" s="67">
        <f t="shared" si="2"/>
        <v>0</v>
      </c>
      <c r="M25" s="67">
        <f t="shared" si="2"/>
        <v>0</v>
      </c>
      <c r="N25" s="67">
        <f t="shared" si="2"/>
        <v>0</v>
      </c>
      <c r="O25" s="67">
        <f t="shared" si="2"/>
        <v>0</v>
      </c>
      <c r="P25" s="67">
        <f t="shared" si="2"/>
        <v>0</v>
      </c>
      <c r="Q25" s="67">
        <f t="shared" si="2"/>
        <v>0</v>
      </c>
    </row>
    <row r="26" spans="1:17" ht="12" customHeight="1" x14ac:dyDescent="0.25">
      <c r="A26" s="23" t="s">
        <v>151</v>
      </c>
      <c r="B26" s="67"/>
      <c r="C26" s="67">
        <f t="shared" si="2"/>
        <v>0</v>
      </c>
      <c r="D26" s="67">
        <f t="shared" si="2"/>
        <v>0</v>
      </c>
      <c r="E26" s="67">
        <f t="shared" si="2"/>
        <v>0</v>
      </c>
      <c r="F26" s="67">
        <f t="shared" si="2"/>
        <v>0</v>
      </c>
      <c r="G26" s="67">
        <f t="shared" si="2"/>
        <v>0</v>
      </c>
      <c r="H26" s="67">
        <f t="shared" si="2"/>
        <v>0</v>
      </c>
      <c r="I26" s="67">
        <f t="shared" si="2"/>
        <v>0</v>
      </c>
      <c r="J26" s="67">
        <f t="shared" si="2"/>
        <v>0</v>
      </c>
      <c r="K26" s="67">
        <f t="shared" si="2"/>
        <v>0</v>
      </c>
      <c r="L26" s="67">
        <f t="shared" si="2"/>
        <v>0</v>
      </c>
      <c r="M26" s="67">
        <f t="shared" si="2"/>
        <v>0</v>
      </c>
      <c r="N26" s="67">
        <f t="shared" si="2"/>
        <v>0</v>
      </c>
      <c r="O26" s="67">
        <f t="shared" si="2"/>
        <v>0</v>
      </c>
      <c r="P26" s="67">
        <f t="shared" si="2"/>
        <v>0</v>
      </c>
      <c r="Q26" s="67">
        <f t="shared" si="2"/>
        <v>0</v>
      </c>
    </row>
    <row r="27" spans="1:17" ht="12" customHeight="1" x14ac:dyDescent="0.25">
      <c r="A27" s="23" t="s">
        <v>142</v>
      </c>
      <c r="B27" s="67"/>
      <c r="C27" s="67">
        <f t="shared" si="2"/>
        <v>12904.5</v>
      </c>
      <c r="D27" s="67">
        <f t="shared" si="2"/>
        <v>12904.5</v>
      </c>
      <c r="E27" s="67">
        <f t="shared" si="2"/>
        <v>12904.5</v>
      </c>
      <c r="F27" s="67">
        <f t="shared" si="2"/>
        <v>13128.487315132283</v>
      </c>
      <c r="G27" s="67">
        <f t="shared" si="2"/>
        <v>113491.79948228956</v>
      </c>
      <c r="H27" s="67">
        <f t="shared" si="2"/>
        <v>0</v>
      </c>
      <c r="I27" s="67">
        <f t="shared" si="2"/>
        <v>0</v>
      </c>
      <c r="J27" s="67">
        <f t="shared" si="2"/>
        <v>100.99999999999636</v>
      </c>
      <c r="K27" s="67">
        <f t="shared" si="2"/>
        <v>41.000000000003638</v>
      </c>
      <c r="L27" s="67">
        <f t="shared" si="2"/>
        <v>3706.6777240386145</v>
      </c>
      <c r="M27" s="67">
        <f t="shared" si="2"/>
        <v>7741.2898581414483</v>
      </c>
      <c r="N27" s="67">
        <f t="shared" si="2"/>
        <v>12039.603037424862</v>
      </c>
      <c r="O27" s="67">
        <f t="shared" si="2"/>
        <v>927.23656652979844</v>
      </c>
      <c r="P27" s="67">
        <f t="shared" si="2"/>
        <v>531.52265596400684</v>
      </c>
      <c r="Q27" s="67">
        <f t="shared" si="2"/>
        <v>1951.1617954018111</v>
      </c>
    </row>
    <row r="28" spans="1:17" ht="12" customHeight="1" x14ac:dyDescent="0.25">
      <c r="A28" s="23" t="s">
        <v>141</v>
      </c>
      <c r="B28" s="67"/>
      <c r="C28" s="67">
        <f t="shared" si="2"/>
        <v>234.75000000000045</v>
      </c>
      <c r="D28" s="67">
        <f t="shared" si="2"/>
        <v>234.75</v>
      </c>
      <c r="E28" s="67">
        <f t="shared" si="2"/>
        <v>234.75</v>
      </c>
      <c r="F28" s="67">
        <f t="shared" si="2"/>
        <v>234.75</v>
      </c>
      <c r="G28" s="67">
        <f t="shared" si="2"/>
        <v>2153.0000000000005</v>
      </c>
      <c r="H28" s="67">
        <f t="shared" si="2"/>
        <v>7.7554583240224702</v>
      </c>
      <c r="I28" s="67">
        <f t="shared" si="2"/>
        <v>19.964180639801384</v>
      </c>
      <c r="J28" s="67">
        <f t="shared" si="2"/>
        <v>0</v>
      </c>
      <c r="K28" s="67">
        <f t="shared" si="2"/>
        <v>0</v>
      </c>
      <c r="L28" s="67">
        <f t="shared" si="2"/>
        <v>5.6781547079784787</v>
      </c>
      <c r="M28" s="67">
        <f t="shared" si="2"/>
        <v>197.77264185857416</v>
      </c>
      <c r="N28" s="67">
        <f t="shared" si="2"/>
        <v>748.52196257512423</v>
      </c>
      <c r="O28" s="67">
        <f t="shared" si="2"/>
        <v>12.371007642477252</v>
      </c>
      <c r="P28" s="67">
        <f t="shared" si="2"/>
        <v>134.92520070085652</v>
      </c>
      <c r="Q28" s="67">
        <f t="shared" si="2"/>
        <v>210.95515000496107</v>
      </c>
    </row>
    <row r="29" spans="1:17" ht="12" customHeight="1" x14ac:dyDescent="0.25">
      <c r="A29" s="146" t="s">
        <v>62</v>
      </c>
      <c r="B29" s="145"/>
      <c r="C29" s="145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</row>
    <row r="30" spans="1:17" ht="12" customHeight="1" x14ac:dyDescent="0.25">
      <c r="A30" s="23" t="s">
        <v>57</v>
      </c>
      <c r="B30" s="67"/>
      <c r="C30" s="67">
        <f t="shared" ref="C30:Q31" si="3">B16+C44-C16</f>
        <v>3904.4340118877517</v>
      </c>
      <c r="D30" s="67">
        <f t="shared" si="3"/>
        <v>3660</v>
      </c>
      <c r="E30" s="67">
        <f t="shared" si="3"/>
        <v>3659.9999999999927</v>
      </c>
      <c r="F30" s="67">
        <f t="shared" si="3"/>
        <v>4199.7118072069788</v>
      </c>
      <c r="G30" s="67">
        <f t="shared" si="3"/>
        <v>31624.585554109639</v>
      </c>
      <c r="H30" s="67">
        <f t="shared" si="3"/>
        <v>370.93732399472947</v>
      </c>
      <c r="I30" s="67">
        <f t="shared" si="3"/>
        <v>0</v>
      </c>
      <c r="J30" s="67">
        <f t="shared" si="3"/>
        <v>67.431419701822051</v>
      </c>
      <c r="K30" s="67">
        <f t="shared" si="3"/>
        <v>0</v>
      </c>
      <c r="L30" s="67">
        <f t="shared" si="3"/>
        <v>240.00000000000045</v>
      </c>
      <c r="M30" s="67">
        <f t="shared" si="3"/>
        <v>1265.4785629693215</v>
      </c>
      <c r="N30" s="67">
        <f t="shared" si="3"/>
        <v>3633.8567579832352</v>
      </c>
      <c r="O30" s="67">
        <f t="shared" si="3"/>
        <v>1547.2818060863483</v>
      </c>
      <c r="P30" s="67">
        <f t="shared" si="3"/>
        <v>347.87010528717747</v>
      </c>
      <c r="Q30" s="67">
        <f t="shared" si="3"/>
        <v>165.45152189725741</v>
      </c>
    </row>
    <row r="31" spans="1:17" ht="12" customHeight="1" x14ac:dyDescent="0.25">
      <c r="A31" s="29" t="s">
        <v>140</v>
      </c>
      <c r="B31" s="83"/>
      <c r="C31" s="83">
        <f t="shared" si="3"/>
        <v>9478.5</v>
      </c>
      <c r="D31" s="83">
        <f t="shared" si="3"/>
        <v>9478.4999999999854</v>
      </c>
      <c r="E31" s="83">
        <f t="shared" si="3"/>
        <v>9478.4999999999854</v>
      </c>
      <c r="F31" s="83">
        <f t="shared" si="3"/>
        <v>9478.5</v>
      </c>
      <c r="G31" s="83">
        <f t="shared" si="3"/>
        <v>85868.000000000029</v>
      </c>
      <c r="H31" s="83">
        <f t="shared" si="3"/>
        <v>0</v>
      </c>
      <c r="I31" s="83">
        <f t="shared" si="3"/>
        <v>69.067935805520392</v>
      </c>
      <c r="J31" s="83">
        <f t="shared" si="3"/>
        <v>0</v>
      </c>
      <c r="K31" s="83">
        <f t="shared" si="3"/>
        <v>44.317488711327314</v>
      </c>
      <c r="L31" s="83">
        <f t="shared" si="3"/>
        <v>1793.7667557623317</v>
      </c>
      <c r="M31" s="83">
        <f t="shared" si="3"/>
        <v>6673.583937030704</v>
      </c>
      <c r="N31" s="83">
        <f t="shared" si="3"/>
        <v>9154.2682420167584</v>
      </c>
      <c r="O31" s="83">
        <f t="shared" si="3"/>
        <v>0</v>
      </c>
      <c r="P31" s="83">
        <f t="shared" si="3"/>
        <v>425.87534906441579</v>
      </c>
      <c r="Q31" s="83">
        <f t="shared" si="3"/>
        <v>1977.601416877973</v>
      </c>
    </row>
    <row r="33" spans="1:17" ht="12" customHeight="1" x14ac:dyDescent="0.25">
      <c r="A33" s="152" t="s">
        <v>22</v>
      </c>
      <c r="B33" s="151"/>
      <c r="C33" s="151"/>
      <c r="D33" s="151"/>
      <c r="E33" s="151"/>
      <c r="F33" s="151"/>
      <c r="G33" s="151"/>
      <c r="H33" s="151"/>
      <c r="I33" s="151"/>
      <c r="J33" s="151"/>
      <c r="K33" s="151"/>
      <c r="L33" s="151"/>
      <c r="M33" s="151"/>
      <c r="N33" s="151"/>
      <c r="O33" s="151"/>
      <c r="P33" s="151"/>
      <c r="Q33" s="151"/>
    </row>
    <row r="34" spans="1:17" ht="12" customHeight="1" x14ac:dyDescent="0.25">
      <c r="A34" s="150" t="s">
        <v>65</v>
      </c>
      <c r="B34" s="149"/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</row>
    <row r="35" spans="1:17" ht="12" customHeight="1" x14ac:dyDescent="0.25">
      <c r="A35" s="23" t="s">
        <v>153</v>
      </c>
      <c r="B35" s="67"/>
      <c r="C35" s="67">
        <f>RES_hhdet_in!C$107</f>
        <v>6081.0625000000009</v>
      </c>
      <c r="D35" s="67">
        <f>RES_hhdet_in!D$107</f>
        <v>8337.0624999999982</v>
      </c>
      <c r="E35" s="67">
        <f>RES_hhdet_in!E$107</f>
        <v>7939.0625</v>
      </c>
      <c r="F35" s="67">
        <f>RES_hhdet_in!F$107</f>
        <v>4205.0625</v>
      </c>
      <c r="G35" s="67">
        <f>RES_hhdet_in!G$107</f>
        <v>0</v>
      </c>
      <c r="H35" s="67">
        <f>RES_hhdet_in!H$107</f>
        <v>893</v>
      </c>
      <c r="I35" s="67">
        <f>RES_hhdet_in!I$107</f>
        <v>1796.0000000000002</v>
      </c>
      <c r="J35" s="67">
        <f>RES_hhdet_in!J$107</f>
        <v>36.000000000003638</v>
      </c>
      <c r="K35" s="67">
        <f>RES_hhdet_in!K$107</f>
        <v>63</v>
      </c>
      <c r="L35" s="67">
        <f>RES_hhdet_in!L$107</f>
        <v>37</v>
      </c>
      <c r="M35" s="67">
        <f>RES_hhdet_in!M$107</f>
        <v>8453</v>
      </c>
      <c r="N35" s="67">
        <f>RES_hhdet_in!N$107</f>
        <v>176.00000000001091</v>
      </c>
      <c r="O35" s="67">
        <f>RES_hhdet_in!O$107</f>
        <v>165</v>
      </c>
      <c r="P35" s="67">
        <f>RES_hhdet_in!P$107</f>
        <v>3374</v>
      </c>
      <c r="Q35" s="67">
        <f>RES_hhdet_in!Q$107</f>
        <v>0</v>
      </c>
    </row>
    <row r="36" spans="1:17" ht="12" customHeight="1" x14ac:dyDescent="0.25">
      <c r="A36" s="146" t="s">
        <v>112</v>
      </c>
      <c r="B36" s="145"/>
      <c r="C36" s="145"/>
      <c r="D36" s="145"/>
      <c r="E36" s="145"/>
      <c r="F36" s="145"/>
      <c r="G36" s="145"/>
      <c r="H36" s="145"/>
      <c r="I36" s="145"/>
      <c r="J36" s="145"/>
      <c r="K36" s="145"/>
      <c r="L36" s="145"/>
      <c r="M36" s="145"/>
      <c r="N36" s="145"/>
      <c r="O36" s="145"/>
      <c r="P36" s="145"/>
      <c r="Q36" s="145"/>
    </row>
    <row r="37" spans="1:17" ht="12" customHeight="1" x14ac:dyDescent="0.25">
      <c r="A37" s="23" t="s">
        <v>60</v>
      </c>
      <c r="B37" s="67"/>
      <c r="C37" s="67">
        <f>RES_hhdet_in!C$110</f>
        <v>246</v>
      </c>
      <c r="D37" s="67">
        <f>RES_hhdet_in!D$110</f>
        <v>337</v>
      </c>
      <c r="E37" s="67">
        <f>RES_hhdet_in!E$110</f>
        <v>221</v>
      </c>
      <c r="F37" s="67">
        <f>RES_hhdet_in!F$110</f>
        <v>231</v>
      </c>
      <c r="G37" s="67">
        <f>RES_hhdet_in!G$110</f>
        <v>0</v>
      </c>
      <c r="H37" s="67">
        <f>RES_hhdet_in!H$110</f>
        <v>47</v>
      </c>
      <c r="I37" s="67">
        <f>RES_hhdet_in!I$110</f>
        <v>73</v>
      </c>
      <c r="J37" s="67">
        <f>RES_hhdet_in!J$110</f>
        <v>14.000000000000057</v>
      </c>
      <c r="K37" s="67">
        <f>RES_hhdet_in!K$110</f>
        <v>208</v>
      </c>
      <c r="L37" s="67">
        <f>RES_hhdet_in!L$110</f>
        <v>319</v>
      </c>
      <c r="M37" s="67">
        <f>RES_hhdet_in!M$110</f>
        <v>415.99999999999994</v>
      </c>
      <c r="N37" s="67">
        <f>RES_hhdet_in!N$110</f>
        <v>176</v>
      </c>
      <c r="O37" s="67">
        <f>RES_hhdet_in!O$110</f>
        <v>165</v>
      </c>
      <c r="P37" s="67">
        <f>RES_hhdet_in!P$110</f>
        <v>172</v>
      </c>
      <c r="Q37" s="67">
        <f>RES_hhdet_in!Q$110</f>
        <v>130.99999999999994</v>
      </c>
    </row>
    <row r="38" spans="1:17" ht="12" customHeight="1" x14ac:dyDescent="0.25">
      <c r="A38" s="146" t="s">
        <v>63</v>
      </c>
      <c r="B38" s="145"/>
      <c r="C38" s="145"/>
      <c r="D38" s="145"/>
      <c r="E38" s="145"/>
      <c r="F38" s="145"/>
      <c r="G38" s="145"/>
      <c r="H38" s="145"/>
      <c r="I38" s="145"/>
      <c r="J38" s="145"/>
      <c r="K38" s="145"/>
      <c r="L38" s="145"/>
      <c r="M38" s="145"/>
      <c r="N38" s="145"/>
      <c r="O38" s="145"/>
      <c r="P38" s="145"/>
      <c r="Q38" s="145"/>
    </row>
    <row r="39" spans="1:17" ht="12" customHeight="1" x14ac:dyDescent="0.25">
      <c r="A39" s="23" t="s">
        <v>152</v>
      </c>
      <c r="B39" s="67"/>
      <c r="C39" s="67">
        <f>RES_hhdet_in!C$112</f>
        <v>0</v>
      </c>
      <c r="D39" s="67">
        <f>RES_hhdet_in!D$112</f>
        <v>0</v>
      </c>
      <c r="E39" s="67">
        <f>RES_hhdet_in!E$112</f>
        <v>0</v>
      </c>
      <c r="F39" s="67">
        <f>RES_hhdet_in!F$112</f>
        <v>0</v>
      </c>
      <c r="G39" s="67">
        <f>RES_hhdet_in!G$112</f>
        <v>0</v>
      </c>
      <c r="H39" s="67">
        <f>RES_hhdet_in!H$112</f>
        <v>0</v>
      </c>
      <c r="I39" s="67">
        <f>RES_hhdet_in!I$112</f>
        <v>0</v>
      </c>
      <c r="J39" s="67">
        <f>RES_hhdet_in!J$112</f>
        <v>0</v>
      </c>
      <c r="K39" s="67">
        <f>RES_hhdet_in!K$112</f>
        <v>0</v>
      </c>
      <c r="L39" s="67">
        <f>RES_hhdet_in!L$112</f>
        <v>0</v>
      </c>
      <c r="M39" s="67">
        <f>RES_hhdet_in!M$112</f>
        <v>0</v>
      </c>
      <c r="N39" s="67">
        <f>RES_hhdet_in!N$112</f>
        <v>0</v>
      </c>
      <c r="O39" s="67">
        <f>RES_hhdet_in!O$112</f>
        <v>0</v>
      </c>
      <c r="P39" s="67">
        <f>RES_hhdet_in!P$112</f>
        <v>0</v>
      </c>
      <c r="Q39" s="67">
        <f>RES_hhdet_in!Q$112</f>
        <v>0</v>
      </c>
    </row>
    <row r="40" spans="1:17" ht="12" customHeight="1" x14ac:dyDescent="0.25">
      <c r="A40" s="23" t="s">
        <v>151</v>
      </c>
      <c r="B40" s="67"/>
      <c r="C40" s="67">
        <f>RES_hhdet_in!C$113</f>
        <v>0</v>
      </c>
      <c r="D40" s="67">
        <f>RES_hhdet_in!D$113</f>
        <v>0</v>
      </c>
      <c r="E40" s="67">
        <f>RES_hhdet_in!E$113</f>
        <v>0</v>
      </c>
      <c r="F40" s="67">
        <f>RES_hhdet_in!F$113</f>
        <v>0</v>
      </c>
      <c r="G40" s="67">
        <f>RES_hhdet_in!G$113</f>
        <v>0</v>
      </c>
      <c r="H40" s="67">
        <f>RES_hhdet_in!H$113</f>
        <v>0</v>
      </c>
      <c r="I40" s="67">
        <f>RES_hhdet_in!I$113</f>
        <v>0</v>
      </c>
      <c r="J40" s="67">
        <f>RES_hhdet_in!J$113</f>
        <v>0</v>
      </c>
      <c r="K40" s="67">
        <f>RES_hhdet_in!K$113</f>
        <v>0</v>
      </c>
      <c r="L40" s="67">
        <f>RES_hhdet_in!L$113</f>
        <v>0</v>
      </c>
      <c r="M40" s="67">
        <f>RES_hhdet_in!M$113</f>
        <v>0</v>
      </c>
      <c r="N40" s="67">
        <f>RES_hhdet_in!N$113</f>
        <v>0</v>
      </c>
      <c r="O40" s="67">
        <f>RES_hhdet_in!O$113</f>
        <v>0</v>
      </c>
      <c r="P40" s="67">
        <f>RES_hhdet_in!P$113</f>
        <v>0</v>
      </c>
      <c r="Q40" s="67">
        <f>RES_hhdet_in!Q$113</f>
        <v>0</v>
      </c>
    </row>
    <row r="41" spans="1:17" ht="12" customHeight="1" x14ac:dyDescent="0.25">
      <c r="A41" s="23" t="s">
        <v>142</v>
      </c>
      <c r="B41" s="67"/>
      <c r="C41" s="67">
        <f>RES_hhdet_in!C$116</f>
        <v>10283.5</v>
      </c>
      <c r="D41" s="67">
        <f>RES_hhdet_in!D$116</f>
        <v>12499.499999999998</v>
      </c>
      <c r="E41" s="67">
        <f>RES_hhdet_in!E$116</f>
        <v>12028.5</v>
      </c>
      <c r="F41" s="67">
        <f>RES_hhdet_in!F$116</f>
        <v>8594.487315132259</v>
      </c>
      <c r="G41" s="67">
        <f>RES_hhdet_in!G$116</f>
        <v>31.79948228958483</v>
      </c>
      <c r="H41" s="67">
        <f>RES_hhdet_in!H$116</f>
        <v>775.00000000000011</v>
      </c>
      <c r="I41" s="67">
        <f>RES_hhdet_in!I$116</f>
        <v>1634</v>
      </c>
      <c r="J41" s="67">
        <f>RES_hhdet_in!J$116</f>
        <v>0</v>
      </c>
      <c r="K41" s="67">
        <f>RES_hhdet_in!K$116</f>
        <v>0</v>
      </c>
      <c r="L41" s="67">
        <f>RES_hhdet_in!L$116</f>
        <v>3661.6777240386132</v>
      </c>
      <c r="M41" s="67">
        <f>RES_hhdet_in!M$116</f>
        <v>15520.289858141428</v>
      </c>
      <c r="N41" s="67">
        <f>RES_hhdet_in!N$116</f>
        <v>12206.603037424875</v>
      </c>
      <c r="O41" s="67">
        <f>RES_hhdet_in!O$116</f>
        <v>1052.2365665297996</v>
      </c>
      <c r="P41" s="67">
        <f>RES_hhdet_in!P$116</f>
        <v>3581.5226559640005</v>
      </c>
      <c r="Q41" s="67">
        <f>RES_hhdet_in!Q$116</f>
        <v>1083.1617954018143</v>
      </c>
    </row>
    <row r="42" spans="1:17" ht="12" customHeight="1" x14ac:dyDescent="0.25">
      <c r="A42" s="23" t="s">
        <v>141</v>
      </c>
      <c r="B42" s="67"/>
      <c r="C42" s="67">
        <f>RES_hhdet_in!C$117</f>
        <v>177.7499999999998</v>
      </c>
      <c r="D42" s="67">
        <f>RES_hhdet_in!D$117</f>
        <v>217.74999999999983</v>
      </c>
      <c r="E42" s="67">
        <f>RES_hhdet_in!E$117</f>
        <v>290.75000000000023</v>
      </c>
      <c r="F42" s="67">
        <f>RES_hhdet_in!F$117</f>
        <v>214.75000000000031</v>
      </c>
      <c r="G42" s="67">
        <f>RES_hhdet_in!G$117</f>
        <v>0</v>
      </c>
      <c r="H42" s="67">
        <f>RES_hhdet_in!H$117</f>
        <v>125.75545832402246</v>
      </c>
      <c r="I42" s="67">
        <f>RES_hhdet_in!I$117</f>
        <v>181.96418063980141</v>
      </c>
      <c r="J42" s="67">
        <f>RES_hhdet_in!J$117</f>
        <v>137.00000000000057</v>
      </c>
      <c r="K42" s="67">
        <f>RES_hhdet_in!K$117</f>
        <v>104</v>
      </c>
      <c r="L42" s="67">
        <f>RES_hhdet_in!L$117</f>
        <v>87.678154707978024</v>
      </c>
      <c r="M42" s="67">
        <f>RES_hhdet_in!M$117</f>
        <v>871.77264185857348</v>
      </c>
      <c r="N42" s="67">
        <f>RES_hhdet_in!N$117</f>
        <v>757.52196257512458</v>
      </c>
      <c r="O42" s="67">
        <f>RES_hhdet_in!O$117</f>
        <v>52.37100764247738</v>
      </c>
      <c r="P42" s="67">
        <f>RES_hhdet_in!P$117</f>
        <v>458.92520070085607</v>
      </c>
      <c r="Q42" s="67">
        <f>RES_hhdet_in!Q$117</f>
        <v>216.9551500049615</v>
      </c>
    </row>
    <row r="43" spans="1:17" ht="12" customHeight="1" x14ac:dyDescent="0.25">
      <c r="A43" s="146" t="s">
        <v>62</v>
      </c>
      <c r="B43" s="145"/>
      <c r="C43" s="145"/>
      <c r="D43" s="145"/>
      <c r="E43" s="145"/>
      <c r="F43" s="145"/>
      <c r="G43" s="145"/>
      <c r="H43" s="145"/>
      <c r="I43" s="145"/>
      <c r="J43" s="145"/>
      <c r="K43" s="145"/>
      <c r="L43" s="145"/>
      <c r="M43" s="145"/>
      <c r="N43" s="145"/>
      <c r="O43" s="145"/>
      <c r="P43" s="145"/>
      <c r="Q43" s="145"/>
    </row>
    <row r="44" spans="1:17" ht="12" customHeight="1" x14ac:dyDescent="0.25">
      <c r="A44" s="23" t="s">
        <v>57</v>
      </c>
      <c r="B44" s="67"/>
      <c r="C44" s="67">
        <f>RES_hhdet_in!C$121</f>
        <v>1805.4340118877485</v>
      </c>
      <c r="D44" s="67">
        <f>RES_hhdet_in!D$121</f>
        <v>2908.0000000000005</v>
      </c>
      <c r="E44" s="67">
        <f>RES_hhdet_in!E$121</f>
        <v>2504.9999999999873</v>
      </c>
      <c r="F44" s="67">
        <f>RES_hhdet_in!F$121</f>
        <v>2975.7118072069857</v>
      </c>
      <c r="G44" s="67">
        <f>RES_hhdet_in!G$121</f>
        <v>1879.5855541096425</v>
      </c>
      <c r="H44" s="67">
        <f>RES_hhdet_in!H$121</f>
        <v>374.93732399472884</v>
      </c>
      <c r="I44" s="67">
        <f>RES_hhdet_in!I$121</f>
        <v>255.00000000000006</v>
      </c>
      <c r="J44" s="67">
        <f>RES_hhdet_in!J$121</f>
        <v>0.43141970182330525</v>
      </c>
      <c r="K44" s="67">
        <f>RES_hhdet_in!K$121</f>
        <v>71.00000000000081</v>
      </c>
      <c r="L44" s="67">
        <f>RES_hhdet_in!L$121</f>
        <v>0</v>
      </c>
      <c r="M44" s="67">
        <f>RES_hhdet_in!M$121</f>
        <v>2808.4785629693183</v>
      </c>
      <c r="N44" s="67">
        <f>RES_hhdet_in!N$121</f>
        <v>3530.8567579832388</v>
      </c>
      <c r="O44" s="67">
        <f>RES_hhdet_in!O$121</f>
        <v>1346.2818060863474</v>
      </c>
      <c r="P44" s="67">
        <f>RES_hhdet_in!P$121</f>
        <v>148.87010528717542</v>
      </c>
      <c r="Q44" s="67">
        <f>RES_hhdet_in!Q$121</f>
        <v>9.4515218972592034</v>
      </c>
    </row>
    <row r="45" spans="1:17" ht="12" customHeight="1" x14ac:dyDescent="0.25">
      <c r="A45" s="29" t="s">
        <v>140</v>
      </c>
      <c r="B45" s="83"/>
      <c r="C45" s="83">
        <f>RES_hhdet_in!C$122</f>
        <v>8899.4999999999964</v>
      </c>
      <c r="D45" s="83">
        <f>RES_hhdet_in!D$122</f>
        <v>9808.5</v>
      </c>
      <c r="E45" s="83">
        <f>RES_hhdet_in!E$122</f>
        <v>9813.4999999999982</v>
      </c>
      <c r="F45" s="83">
        <f>RES_hhdet_in!F$122</f>
        <v>6148.4999999999955</v>
      </c>
      <c r="G45" s="83">
        <f>RES_hhdet_in!G$122</f>
        <v>0</v>
      </c>
      <c r="H45" s="83">
        <f>RES_hhdet_in!H$122</f>
        <v>889.00000000000182</v>
      </c>
      <c r="I45" s="83">
        <f>RES_hhdet_in!I$122</f>
        <v>1610.0679358055208</v>
      </c>
      <c r="J45" s="83">
        <f>RES_hhdet_in!J$122</f>
        <v>103.00000000000364</v>
      </c>
      <c r="K45" s="83">
        <f>RES_hhdet_in!K$122</f>
        <v>36.317488711323314</v>
      </c>
      <c r="L45" s="83">
        <f>RES_hhdet_in!L$122</f>
        <v>2070.7667557623327</v>
      </c>
      <c r="M45" s="83">
        <f>RES_hhdet_in!M$122</f>
        <v>13583.583937030684</v>
      </c>
      <c r="N45" s="83">
        <f>RES_hhdet_in!N$122</f>
        <v>9433.2682420167639</v>
      </c>
      <c r="O45" s="83">
        <f>RES_hhdet_in!O$122</f>
        <v>366.00000000000364</v>
      </c>
      <c r="P45" s="83">
        <f>RES_hhdet_in!P$122</f>
        <v>3998.8753490644131</v>
      </c>
      <c r="Q45" s="83">
        <f>RES_hhdet_in!Q$122</f>
        <v>1271.6014168779698</v>
      </c>
    </row>
    <row r="47" spans="1:17" ht="12" customHeight="1" x14ac:dyDescent="0.25">
      <c r="A47" s="193" t="s">
        <v>21</v>
      </c>
      <c r="B47" s="151"/>
      <c r="C47" s="151"/>
      <c r="D47" s="151"/>
      <c r="E47" s="151"/>
      <c r="F47" s="151"/>
      <c r="G47" s="151"/>
      <c r="H47" s="151"/>
      <c r="I47" s="151"/>
      <c r="J47" s="151"/>
      <c r="K47" s="151"/>
      <c r="L47" s="151"/>
      <c r="M47" s="151"/>
      <c r="N47" s="151"/>
      <c r="O47" s="151"/>
      <c r="P47" s="151"/>
      <c r="Q47" s="151"/>
    </row>
    <row r="48" spans="1:17" ht="12" customHeight="1" x14ac:dyDescent="0.25">
      <c r="A48" s="192" t="s">
        <v>65</v>
      </c>
      <c r="B48" s="149"/>
      <c r="C48" s="149"/>
      <c r="D48" s="149"/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</row>
    <row r="49" spans="1:17" ht="12" customHeight="1" x14ac:dyDescent="0.25">
      <c r="A49" s="148" t="s">
        <v>153</v>
      </c>
      <c r="B49" s="67"/>
      <c r="C49" s="67">
        <f>RES_hhdet_in_new!C$107</f>
        <v>2516.8359027959641</v>
      </c>
      <c r="D49" s="67">
        <f>RES_hhdet_in_new!D$107</f>
        <v>3341.0485618486796</v>
      </c>
      <c r="E49" s="67">
        <f>RES_hhdet_in_new!E$107</f>
        <v>3352.2132631138888</v>
      </c>
      <c r="F49" s="67">
        <f>RES_hhdet_in_new!F$107</f>
        <v>1781.639431768991</v>
      </c>
      <c r="G49" s="67">
        <f>RES_hhdet_in_new!G$107</f>
        <v>0</v>
      </c>
      <c r="H49" s="67">
        <f>RES_hhdet_in_new!H$107</f>
        <v>425.87534906441363</v>
      </c>
      <c r="I49" s="67">
        <f>RES_hhdet_in_new!I$107</f>
        <v>797.43038107700647</v>
      </c>
      <c r="J49" s="67">
        <f>RES_hhdet_in_new!J$107</f>
        <v>17.792254776196582</v>
      </c>
      <c r="K49" s="67">
        <f>RES_hhdet_in_new!K$107</f>
        <v>22.401137796293394</v>
      </c>
      <c r="L49" s="67">
        <f>RES_hhdet_in_new!L$107</f>
        <v>17.153702375479487</v>
      </c>
      <c r="M49" s="67">
        <f>RES_hhdet_in_new!M$107</f>
        <v>3220.7937222300161</v>
      </c>
      <c r="N49" s="67">
        <f>RES_hhdet_in_new!N$107</f>
        <v>62.271808959250436</v>
      </c>
      <c r="O49" s="67">
        <f>RES_hhdet_in_new!O$107</f>
        <v>76.552166768272144</v>
      </c>
      <c r="P49" s="67">
        <f>RES_hhdet_in_new!P$107</f>
        <v>1617.7010493850162</v>
      </c>
      <c r="Q49" s="67">
        <f>RES_hhdet_in_new!Q$107</f>
        <v>0</v>
      </c>
    </row>
    <row r="50" spans="1:17" ht="12" customHeight="1" x14ac:dyDescent="0.25">
      <c r="A50" s="191" t="s">
        <v>112</v>
      </c>
      <c r="B50" s="145"/>
      <c r="C50" s="145"/>
      <c r="D50" s="145"/>
      <c r="E50" s="145"/>
      <c r="F50" s="145"/>
      <c r="G50" s="145"/>
      <c r="H50" s="145"/>
      <c r="I50" s="145"/>
      <c r="J50" s="145"/>
      <c r="K50" s="145"/>
      <c r="L50" s="145"/>
      <c r="M50" s="145"/>
      <c r="N50" s="145"/>
      <c r="O50" s="145"/>
      <c r="P50" s="145"/>
      <c r="Q50" s="145"/>
    </row>
    <row r="51" spans="1:17" ht="12" customHeight="1" x14ac:dyDescent="0.25">
      <c r="A51" s="148" t="s">
        <v>60</v>
      </c>
      <c r="B51" s="67"/>
      <c r="C51" s="67">
        <f>RES_hhdet_in_new!C$110</f>
        <v>102</v>
      </c>
      <c r="D51" s="67">
        <f>RES_hhdet_in_new!D$110</f>
        <v>135</v>
      </c>
      <c r="E51" s="67">
        <f>RES_hhdet_in_new!E$110</f>
        <v>93</v>
      </c>
      <c r="F51" s="67">
        <f>RES_hhdet_in_new!F$110</f>
        <v>98</v>
      </c>
      <c r="G51" s="67">
        <f>RES_hhdet_in_new!G$110</f>
        <v>0</v>
      </c>
      <c r="H51" s="67">
        <f>RES_hhdet_in_new!H$110</f>
        <v>21.999999999999996</v>
      </c>
      <c r="I51" s="67">
        <f>RES_hhdet_in_new!I$110</f>
        <v>31.999999999999996</v>
      </c>
      <c r="J51" s="67">
        <f>RES_hhdet_in_new!J$110</f>
        <v>7</v>
      </c>
      <c r="K51" s="67">
        <f>RES_hhdet_in_new!K$110</f>
        <v>22.401137796293394</v>
      </c>
      <c r="L51" s="67">
        <f>RES_hhdet_in_new!L$110</f>
        <v>17.153702375479487</v>
      </c>
      <c r="M51" s="67">
        <f>RES_hhdet_in_new!M$110</f>
        <v>158.99999999999991</v>
      </c>
      <c r="N51" s="67">
        <f>RES_hhdet_in_new!N$110</f>
        <v>62.271808959250443</v>
      </c>
      <c r="O51" s="67">
        <f>RES_hhdet_in_new!O$110</f>
        <v>76.552166768272144</v>
      </c>
      <c r="P51" s="67">
        <f>RES_hhdet_in_new!P$110</f>
        <v>81.999999999999957</v>
      </c>
      <c r="Q51" s="67">
        <f>RES_hhdet_in_new!Q$110</f>
        <v>0</v>
      </c>
    </row>
    <row r="52" spans="1:17" ht="12" customHeight="1" x14ac:dyDescent="0.25">
      <c r="A52" s="191" t="s">
        <v>63</v>
      </c>
      <c r="B52" s="145"/>
      <c r="C52" s="145"/>
      <c r="D52" s="145"/>
      <c r="E52" s="145"/>
      <c r="F52" s="145"/>
      <c r="G52" s="145"/>
      <c r="H52" s="145"/>
      <c r="I52" s="145"/>
      <c r="J52" s="145"/>
      <c r="K52" s="145"/>
      <c r="L52" s="145"/>
      <c r="M52" s="145"/>
      <c r="N52" s="145"/>
      <c r="O52" s="145"/>
      <c r="P52" s="145"/>
      <c r="Q52" s="145"/>
    </row>
    <row r="53" spans="1:17" ht="12" customHeight="1" x14ac:dyDescent="0.25">
      <c r="A53" s="148" t="s">
        <v>152</v>
      </c>
      <c r="B53" s="67"/>
      <c r="C53" s="67">
        <f>RES_hhdet_in_new!C$112</f>
        <v>0</v>
      </c>
      <c r="D53" s="67">
        <f>RES_hhdet_in_new!D$112</f>
        <v>0</v>
      </c>
      <c r="E53" s="67">
        <f>RES_hhdet_in_new!E$112</f>
        <v>0</v>
      </c>
      <c r="F53" s="67">
        <f>RES_hhdet_in_new!F$112</f>
        <v>0</v>
      </c>
      <c r="G53" s="67">
        <f>RES_hhdet_in_new!G$112</f>
        <v>0</v>
      </c>
      <c r="H53" s="67">
        <f>RES_hhdet_in_new!H$112</f>
        <v>0</v>
      </c>
      <c r="I53" s="67">
        <f>RES_hhdet_in_new!I$112</f>
        <v>0</v>
      </c>
      <c r="J53" s="67">
        <f>RES_hhdet_in_new!J$112</f>
        <v>0</v>
      </c>
      <c r="K53" s="67">
        <f>RES_hhdet_in_new!K$112</f>
        <v>0</v>
      </c>
      <c r="L53" s="67">
        <f>RES_hhdet_in_new!L$112</f>
        <v>0</v>
      </c>
      <c r="M53" s="67">
        <f>RES_hhdet_in_new!M$112</f>
        <v>0</v>
      </c>
      <c r="N53" s="67">
        <f>RES_hhdet_in_new!N$112</f>
        <v>0</v>
      </c>
      <c r="O53" s="67">
        <f>RES_hhdet_in_new!O$112</f>
        <v>0</v>
      </c>
      <c r="P53" s="67">
        <f>RES_hhdet_in_new!P$112</f>
        <v>0</v>
      </c>
      <c r="Q53" s="67">
        <f>RES_hhdet_in_new!Q$112</f>
        <v>0</v>
      </c>
    </row>
    <row r="54" spans="1:17" ht="12" customHeight="1" x14ac:dyDescent="0.25">
      <c r="A54" s="148" t="s">
        <v>151</v>
      </c>
      <c r="B54" s="67"/>
      <c r="C54" s="67">
        <f>RES_hhdet_in_new!C$113</f>
        <v>0</v>
      </c>
      <c r="D54" s="67">
        <f>RES_hhdet_in_new!D$113</f>
        <v>0</v>
      </c>
      <c r="E54" s="67">
        <f>RES_hhdet_in_new!E$113</f>
        <v>0</v>
      </c>
      <c r="F54" s="67">
        <f>RES_hhdet_in_new!F$113</f>
        <v>0</v>
      </c>
      <c r="G54" s="67">
        <f>RES_hhdet_in_new!G$113</f>
        <v>0</v>
      </c>
      <c r="H54" s="67">
        <f>RES_hhdet_in_new!H$113</f>
        <v>0</v>
      </c>
      <c r="I54" s="67">
        <f>RES_hhdet_in_new!I$113</f>
        <v>0</v>
      </c>
      <c r="J54" s="67">
        <f>RES_hhdet_in_new!J$113</f>
        <v>0</v>
      </c>
      <c r="K54" s="67">
        <f>RES_hhdet_in_new!K$113</f>
        <v>0</v>
      </c>
      <c r="L54" s="67">
        <f>RES_hhdet_in_new!L$113</f>
        <v>0</v>
      </c>
      <c r="M54" s="67">
        <f>RES_hhdet_in_new!M$113</f>
        <v>0</v>
      </c>
      <c r="N54" s="67">
        <f>RES_hhdet_in_new!N$113</f>
        <v>0</v>
      </c>
      <c r="O54" s="67">
        <f>RES_hhdet_in_new!O$113</f>
        <v>0</v>
      </c>
      <c r="P54" s="67">
        <f>RES_hhdet_in_new!P$113</f>
        <v>0</v>
      </c>
      <c r="Q54" s="67">
        <f>RES_hhdet_in_new!Q$113</f>
        <v>0</v>
      </c>
    </row>
    <row r="55" spans="1:17" ht="12" customHeight="1" x14ac:dyDescent="0.25">
      <c r="A55" s="148" t="s">
        <v>142</v>
      </c>
      <c r="B55" s="67"/>
      <c r="C55" s="67">
        <f>RES_hhdet_in_new!C$116</f>
        <v>2472.1078581704865</v>
      </c>
      <c r="D55" s="67">
        <f>RES_hhdet_in_new!D$116</f>
        <v>3281.9046032143265</v>
      </c>
      <c r="E55" s="67">
        <f>RES_hhdet_in_new!E$116</f>
        <v>3236.1567292981526</v>
      </c>
      <c r="F55" s="67">
        <f>RES_hhdet_in_new!F$116</f>
        <v>1748.3261260219756</v>
      </c>
      <c r="G55" s="67">
        <f>RES_hhdet_in_new!G$116</f>
        <v>0</v>
      </c>
      <c r="H55" s="67">
        <f>RES_hhdet_in_new!H$116</f>
        <v>300.11989074039121</v>
      </c>
      <c r="I55" s="67">
        <f>RES_hhdet_in_new!I$116</f>
        <v>615.46620043720509</v>
      </c>
      <c r="J55" s="67">
        <f>RES_hhdet_in_new!J$116</f>
        <v>0</v>
      </c>
      <c r="K55" s="67">
        <f>RES_hhdet_in_new!K$116</f>
        <v>0</v>
      </c>
      <c r="L55" s="67">
        <f>RES_hhdet_in_new!L$116</f>
        <v>0</v>
      </c>
      <c r="M55" s="67">
        <f>RES_hhdet_in_new!M$116</f>
        <v>2399.0319851998433</v>
      </c>
      <c r="N55" s="67">
        <f>RES_hhdet_in_new!N$116</f>
        <v>50.183391712594272</v>
      </c>
      <c r="O55" s="67">
        <f>RES_hhdet_in_new!O$116</f>
        <v>34.392872312004314</v>
      </c>
      <c r="P55" s="67">
        <f>RES_hhdet_in_new!P$116</f>
        <v>1212.0817664071656</v>
      </c>
      <c r="Q55" s="67">
        <f>RES_hhdet_in_new!Q$116</f>
        <v>0</v>
      </c>
    </row>
    <row r="56" spans="1:17" ht="12" customHeight="1" x14ac:dyDescent="0.25">
      <c r="A56" s="148" t="s">
        <v>141</v>
      </c>
      <c r="B56" s="67"/>
      <c r="C56" s="67">
        <f>RES_hhdet_in_new!C$117</f>
        <v>44.728044625477679</v>
      </c>
      <c r="D56" s="67">
        <f>RES_hhdet_in_new!D$117</f>
        <v>59.143958634352927</v>
      </c>
      <c r="E56" s="67">
        <f>RES_hhdet_in_new!E$117</f>
        <v>116.05653381573626</v>
      </c>
      <c r="F56" s="67">
        <f>RES_hhdet_in_new!F$117</f>
        <v>33.313305747015328</v>
      </c>
      <c r="G56" s="67">
        <f>RES_hhdet_in_new!G$117</f>
        <v>0</v>
      </c>
      <c r="H56" s="67">
        <f>RES_hhdet_in_new!H$117</f>
        <v>125.75545832402244</v>
      </c>
      <c r="I56" s="67">
        <f>RES_hhdet_in_new!I$117</f>
        <v>181.96418063980138</v>
      </c>
      <c r="J56" s="67">
        <f>RES_hhdet_in_new!J$117</f>
        <v>17.792254776196582</v>
      </c>
      <c r="K56" s="67">
        <f>RES_hhdet_in_new!K$117</f>
        <v>22.401137796293394</v>
      </c>
      <c r="L56" s="67">
        <f>RES_hhdet_in_new!L$117</f>
        <v>17.153702375479487</v>
      </c>
      <c r="M56" s="67">
        <f>RES_hhdet_in_new!M$117</f>
        <v>821.76173703017253</v>
      </c>
      <c r="N56" s="67">
        <f>RES_hhdet_in_new!N$117</f>
        <v>12.088417246656164</v>
      </c>
      <c r="O56" s="67">
        <f>RES_hhdet_in_new!O$117</f>
        <v>42.15929445626783</v>
      </c>
      <c r="P56" s="67">
        <f>RES_hhdet_in_new!P$117</f>
        <v>405.61928297785073</v>
      </c>
      <c r="Q56" s="67">
        <f>RES_hhdet_in_new!Q$117</f>
        <v>0</v>
      </c>
    </row>
    <row r="57" spans="1:17" ht="12" customHeight="1" x14ac:dyDescent="0.25">
      <c r="A57" s="191" t="s">
        <v>62</v>
      </c>
      <c r="B57" s="145"/>
      <c r="C57" s="145"/>
      <c r="D57" s="145"/>
      <c r="E57" s="145"/>
      <c r="F57" s="145"/>
      <c r="G57" s="145"/>
      <c r="H57" s="145"/>
      <c r="I57" s="145"/>
      <c r="J57" s="145"/>
      <c r="K57" s="145"/>
      <c r="L57" s="145"/>
      <c r="M57" s="145"/>
      <c r="N57" s="145"/>
      <c r="O57" s="145"/>
      <c r="P57" s="145"/>
      <c r="Q57" s="145"/>
    </row>
    <row r="58" spans="1:17" ht="12" customHeight="1" x14ac:dyDescent="0.25">
      <c r="A58" s="148" t="s">
        <v>57</v>
      </c>
      <c r="B58" s="67"/>
      <c r="C58" s="67">
        <f>RES_hhdet_in_new!C$121</f>
        <v>0</v>
      </c>
      <c r="D58" s="67">
        <f>RES_hhdet_in_new!D$121</f>
        <v>0</v>
      </c>
      <c r="E58" s="67">
        <f>RES_hhdet_in_new!E$121</f>
        <v>0</v>
      </c>
      <c r="F58" s="67">
        <f>RES_hhdet_in_new!F$121</f>
        <v>0</v>
      </c>
      <c r="G58" s="67">
        <f>RES_hhdet_in_new!G$121</f>
        <v>0</v>
      </c>
      <c r="H58" s="67">
        <f>RES_hhdet_in_new!H$121</f>
        <v>0</v>
      </c>
      <c r="I58" s="67">
        <f>RES_hhdet_in_new!I$121</f>
        <v>0</v>
      </c>
      <c r="J58" s="67">
        <f>RES_hhdet_in_new!J$121</f>
        <v>0</v>
      </c>
      <c r="K58" s="67">
        <f>RES_hhdet_in_new!K$121</f>
        <v>0</v>
      </c>
      <c r="L58" s="67">
        <f>RES_hhdet_in_new!L$121</f>
        <v>0</v>
      </c>
      <c r="M58" s="67">
        <f>RES_hhdet_in_new!M$121</f>
        <v>0</v>
      </c>
      <c r="N58" s="67">
        <f>RES_hhdet_in_new!N$121</f>
        <v>0</v>
      </c>
      <c r="O58" s="67">
        <f>RES_hhdet_in_new!O$121</f>
        <v>0</v>
      </c>
      <c r="P58" s="67">
        <f>RES_hhdet_in_new!P$121</f>
        <v>0</v>
      </c>
      <c r="Q58" s="67">
        <f>RES_hhdet_in_new!Q$121</f>
        <v>0</v>
      </c>
    </row>
    <row r="59" spans="1:17" ht="12" customHeight="1" x14ac:dyDescent="0.25">
      <c r="A59" s="159" t="s">
        <v>140</v>
      </c>
      <c r="B59" s="83"/>
      <c r="C59" s="83">
        <f>RES_hhdet_in_new!C$122</f>
        <v>2516.8359027959641</v>
      </c>
      <c r="D59" s="83">
        <f>RES_hhdet_in_new!D$122</f>
        <v>3341.0485618486796</v>
      </c>
      <c r="E59" s="83">
        <f>RES_hhdet_in_new!E$122</f>
        <v>3352.2132631138888</v>
      </c>
      <c r="F59" s="83">
        <f>RES_hhdet_in_new!F$122</f>
        <v>1781.639431768991</v>
      </c>
      <c r="G59" s="83">
        <f>RES_hhdet_in_new!G$122</f>
        <v>0</v>
      </c>
      <c r="H59" s="83">
        <f>RES_hhdet_in_new!H$122</f>
        <v>425.87534906441368</v>
      </c>
      <c r="I59" s="83">
        <f>RES_hhdet_in_new!I$122</f>
        <v>797.43038107700647</v>
      </c>
      <c r="J59" s="83">
        <f>RES_hhdet_in_new!J$122</f>
        <v>17.792254776196582</v>
      </c>
      <c r="K59" s="83">
        <f>RES_hhdet_in_new!K$122</f>
        <v>22.401137796293394</v>
      </c>
      <c r="L59" s="83">
        <f>RES_hhdet_in_new!L$122</f>
        <v>17.153702375479487</v>
      </c>
      <c r="M59" s="83">
        <f>RES_hhdet_in_new!M$122</f>
        <v>3220.7937222300156</v>
      </c>
      <c r="N59" s="83">
        <f>RES_hhdet_in_new!N$122</f>
        <v>62.271808959250443</v>
      </c>
      <c r="O59" s="83">
        <f>RES_hhdet_in_new!O$122</f>
        <v>76.552166768272144</v>
      </c>
      <c r="P59" s="83">
        <f>RES_hhdet_in_new!P$122</f>
        <v>1617.7010493850162</v>
      </c>
      <c r="Q59" s="83">
        <f>RES_hhdet_in_new!Q$122</f>
        <v>0</v>
      </c>
    </row>
    <row r="61" spans="1:17" ht="12" customHeight="1" x14ac:dyDescent="0.25">
      <c r="A61" s="193" t="s">
        <v>202</v>
      </c>
      <c r="B61" s="151"/>
      <c r="C61" s="151"/>
      <c r="D61" s="151"/>
      <c r="E61" s="151"/>
      <c r="F61" s="151"/>
      <c r="G61" s="151"/>
      <c r="H61" s="151"/>
      <c r="I61" s="151"/>
      <c r="J61" s="151"/>
      <c r="K61" s="151"/>
      <c r="L61" s="151"/>
      <c r="M61" s="151"/>
      <c r="N61" s="151"/>
      <c r="O61" s="151"/>
      <c r="P61" s="151"/>
      <c r="Q61" s="151"/>
    </row>
    <row r="62" spans="1:17" ht="12" customHeight="1" x14ac:dyDescent="0.25">
      <c r="A62" s="192" t="s">
        <v>65</v>
      </c>
      <c r="B62" s="149"/>
      <c r="C62" s="149"/>
      <c r="D62" s="149"/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</row>
    <row r="63" spans="1:17" ht="12" customHeight="1" x14ac:dyDescent="0.25">
      <c r="A63" s="148" t="s">
        <v>153</v>
      </c>
      <c r="B63" s="67"/>
      <c r="C63" s="67">
        <f t="shared" ref="C63:Q63" si="4">C35-C49</f>
        <v>3564.2265972040368</v>
      </c>
      <c r="D63" s="67">
        <f t="shared" si="4"/>
        <v>4996.0139381513181</v>
      </c>
      <c r="E63" s="67">
        <f t="shared" si="4"/>
        <v>4586.8492368861116</v>
      </c>
      <c r="F63" s="67">
        <f t="shared" si="4"/>
        <v>2423.423068231009</v>
      </c>
      <c r="G63" s="67">
        <f t="shared" si="4"/>
        <v>0</v>
      </c>
      <c r="H63" s="67">
        <f t="shared" si="4"/>
        <v>467.12465093558637</v>
      </c>
      <c r="I63" s="67">
        <f t="shared" si="4"/>
        <v>998.56961892299375</v>
      </c>
      <c r="J63" s="67">
        <f t="shared" si="4"/>
        <v>18.207745223807056</v>
      </c>
      <c r="K63" s="67">
        <f t="shared" si="4"/>
        <v>40.598862203706602</v>
      </c>
      <c r="L63" s="67">
        <f t="shared" si="4"/>
        <v>19.846297624520513</v>
      </c>
      <c r="M63" s="67">
        <f t="shared" si="4"/>
        <v>5232.2062777699839</v>
      </c>
      <c r="N63" s="67">
        <f t="shared" si="4"/>
        <v>113.72819104076048</v>
      </c>
      <c r="O63" s="67">
        <f t="shared" si="4"/>
        <v>88.447833231727856</v>
      </c>
      <c r="P63" s="67">
        <f t="shared" si="4"/>
        <v>1756.2989506149838</v>
      </c>
      <c r="Q63" s="67">
        <f t="shared" si="4"/>
        <v>0</v>
      </c>
    </row>
    <row r="64" spans="1:17" ht="12" customHeight="1" x14ac:dyDescent="0.25">
      <c r="A64" s="191" t="s">
        <v>112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25">
      <c r="A65" s="148" t="s">
        <v>60</v>
      </c>
      <c r="B65" s="67"/>
      <c r="C65" s="67">
        <f t="shared" ref="C65:Q65" si="5">C37-C51</f>
        <v>144</v>
      </c>
      <c r="D65" s="67">
        <f t="shared" si="5"/>
        <v>202</v>
      </c>
      <c r="E65" s="67">
        <f t="shared" si="5"/>
        <v>128</v>
      </c>
      <c r="F65" s="67">
        <f t="shared" si="5"/>
        <v>133</v>
      </c>
      <c r="G65" s="67">
        <f t="shared" si="5"/>
        <v>0</v>
      </c>
      <c r="H65" s="67">
        <f t="shared" si="5"/>
        <v>25.000000000000004</v>
      </c>
      <c r="I65" s="67">
        <f t="shared" si="5"/>
        <v>41</v>
      </c>
      <c r="J65" s="67">
        <f t="shared" si="5"/>
        <v>7.0000000000000568</v>
      </c>
      <c r="K65" s="67">
        <f t="shared" si="5"/>
        <v>185.5988622037066</v>
      </c>
      <c r="L65" s="67">
        <f t="shared" si="5"/>
        <v>301.8462976245205</v>
      </c>
      <c r="M65" s="67">
        <f t="shared" si="5"/>
        <v>257</v>
      </c>
      <c r="N65" s="67">
        <f t="shared" si="5"/>
        <v>113.72819104074955</v>
      </c>
      <c r="O65" s="67">
        <f t="shared" si="5"/>
        <v>88.447833231727856</v>
      </c>
      <c r="P65" s="67">
        <f t="shared" si="5"/>
        <v>90.000000000000043</v>
      </c>
      <c r="Q65" s="67">
        <f t="shared" si="5"/>
        <v>130.99999999999994</v>
      </c>
    </row>
    <row r="66" spans="1:17" ht="12" customHeight="1" x14ac:dyDescent="0.25">
      <c r="A66" s="191" t="s">
        <v>63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148" t="s">
        <v>152</v>
      </c>
      <c r="B67" s="67"/>
      <c r="C67" s="67">
        <f t="shared" ref="C67:Q70" si="6">C39-C53</f>
        <v>0</v>
      </c>
      <c r="D67" s="67">
        <f t="shared" si="6"/>
        <v>0</v>
      </c>
      <c r="E67" s="67">
        <f t="shared" si="6"/>
        <v>0</v>
      </c>
      <c r="F67" s="67">
        <f t="shared" si="6"/>
        <v>0</v>
      </c>
      <c r="G67" s="67">
        <f t="shared" si="6"/>
        <v>0</v>
      </c>
      <c r="H67" s="67">
        <f t="shared" si="6"/>
        <v>0</v>
      </c>
      <c r="I67" s="67">
        <f t="shared" si="6"/>
        <v>0</v>
      </c>
      <c r="J67" s="67">
        <f t="shared" si="6"/>
        <v>0</v>
      </c>
      <c r="K67" s="67">
        <f t="shared" si="6"/>
        <v>0</v>
      </c>
      <c r="L67" s="67">
        <f t="shared" si="6"/>
        <v>0</v>
      </c>
      <c r="M67" s="67">
        <f t="shared" si="6"/>
        <v>0</v>
      </c>
      <c r="N67" s="67">
        <f t="shared" si="6"/>
        <v>0</v>
      </c>
      <c r="O67" s="67">
        <f t="shared" si="6"/>
        <v>0</v>
      </c>
      <c r="P67" s="67">
        <f t="shared" si="6"/>
        <v>0</v>
      </c>
      <c r="Q67" s="67">
        <f t="shared" si="6"/>
        <v>0</v>
      </c>
    </row>
    <row r="68" spans="1:17" ht="12" customHeight="1" x14ac:dyDescent="0.25">
      <c r="A68" s="148" t="s">
        <v>151</v>
      </c>
      <c r="B68" s="67"/>
      <c r="C68" s="67">
        <f t="shared" si="6"/>
        <v>0</v>
      </c>
      <c r="D68" s="67">
        <f t="shared" si="6"/>
        <v>0</v>
      </c>
      <c r="E68" s="67">
        <f t="shared" si="6"/>
        <v>0</v>
      </c>
      <c r="F68" s="67">
        <f t="shared" si="6"/>
        <v>0</v>
      </c>
      <c r="G68" s="67">
        <f t="shared" si="6"/>
        <v>0</v>
      </c>
      <c r="H68" s="67">
        <f t="shared" si="6"/>
        <v>0</v>
      </c>
      <c r="I68" s="67">
        <f t="shared" si="6"/>
        <v>0</v>
      </c>
      <c r="J68" s="67">
        <f t="shared" si="6"/>
        <v>0</v>
      </c>
      <c r="K68" s="67">
        <f t="shared" si="6"/>
        <v>0</v>
      </c>
      <c r="L68" s="67">
        <f t="shared" si="6"/>
        <v>0</v>
      </c>
      <c r="M68" s="67">
        <f t="shared" si="6"/>
        <v>0</v>
      </c>
      <c r="N68" s="67">
        <f t="shared" si="6"/>
        <v>0</v>
      </c>
      <c r="O68" s="67">
        <f t="shared" si="6"/>
        <v>0</v>
      </c>
      <c r="P68" s="67">
        <f t="shared" si="6"/>
        <v>0</v>
      </c>
      <c r="Q68" s="67">
        <f t="shared" si="6"/>
        <v>0</v>
      </c>
    </row>
    <row r="69" spans="1:17" ht="12" customHeight="1" x14ac:dyDescent="0.25">
      <c r="A69" s="148" t="s">
        <v>142</v>
      </c>
      <c r="B69" s="67"/>
      <c r="C69" s="67">
        <f t="shared" si="6"/>
        <v>7811.392141829514</v>
      </c>
      <c r="D69" s="67">
        <f t="shared" si="6"/>
        <v>9217.5953967856713</v>
      </c>
      <c r="E69" s="67">
        <f t="shared" si="6"/>
        <v>8792.3432707018474</v>
      </c>
      <c r="F69" s="67">
        <f t="shared" si="6"/>
        <v>6846.1611891102839</v>
      </c>
      <c r="G69" s="67">
        <f t="shared" si="6"/>
        <v>31.79948228958483</v>
      </c>
      <c r="H69" s="67">
        <f t="shared" si="6"/>
        <v>474.8801092596089</v>
      </c>
      <c r="I69" s="67">
        <f t="shared" si="6"/>
        <v>1018.5337995627949</v>
      </c>
      <c r="J69" s="67">
        <f t="shared" si="6"/>
        <v>0</v>
      </c>
      <c r="K69" s="67">
        <f t="shared" si="6"/>
        <v>0</v>
      </c>
      <c r="L69" s="67">
        <f t="shared" si="6"/>
        <v>3661.6777240386132</v>
      </c>
      <c r="M69" s="67">
        <f t="shared" si="6"/>
        <v>13121.257872941585</v>
      </c>
      <c r="N69" s="67">
        <f t="shared" si="6"/>
        <v>12156.41964571228</v>
      </c>
      <c r="O69" s="67">
        <f t="shared" si="6"/>
        <v>1017.8436942177952</v>
      </c>
      <c r="P69" s="67">
        <f t="shared" si="6"/>
        <v>2369.4408895568349</v>
      </c>
      <c r="Q69" s="67">
        <f t="shared" si="6"/>
        <v>1083.1617954018143</v>
      </c>
    </row>
    <row r="70" spans="1:17" ht="12" customHeight="1" x14ac:dyDescent="0.25">
      <c r="A70" s="148" t="s">
        <v>141</v>
      </c>
      <c r="B70" s="67"/>
      <c r="C70" s="67">
        <f t="shared" si="6"/>
        <v>133.02195537452212</v>
      </c>
      <c r="D70" s="67">
        <f t="shared" si="6"/>
        <v>158.60604136564689</v>
      </c>
      <c r="E70" s="67">
        <f t="shared" si="6"/>
        <v>174.69346618426397</v>
      </c>
      <c r="F70" s="67">
        <f t="shared" si="6"/>
        <v>181.43669425298498</v>
      </c>
      <c r="G70" s="67">
        <f t="shared" si="6"/>
        <v>0</v>
      </c>
      <c r="H70" s="67">
        <f t="shared" si="6"/>
        <v>0</v>
      </c>
      <c r="I70" s="67">
        <f t="shared" si="6"/>
        <v>0</v>
      </c>
      <c r="J70" s="67">
        <f t="shared" si="6"/>
        <v>119.20774522380398</v>
      </c>
      <c r="K70" s="67">
        <f t="shared" si="6"/>
        <v>81.598862203706602</v>
      </c>
      <c r="L70" s="67">
        <f t="shared" si="6"/>
        <v>70.524452332498541</v>
      </c>
      <c r="M70" s="67">
        <f t="shared" si="6"/>
        <v>50.010904828400953</v>
      </c>
      <c r="N70" s="67">
        <f t="shared" si="6"/>
        <v>745.43354532846843</v>
      </c>
      <c r="O70" s="67">
        <f t="shared" si="6"/>
        <v>10.21171318620955</v>
      </c>
      <c r="P70" s="67">
        <f t="shared" si="6"/>
        <v>53.305917723005336</v>
      </c>
      <c r="Q70" s="67">
        <f t="shared" si="6"/>
        <v>216.9551500049615</v>
      </c>
    </row>
    <row r="71" spans="1:17" ht="12" customHeight="1" x14ac:dyDescent="0.25">
      <c r="A71" s="191" t="s">
        <v>62</v>
      </c>
      <c r="B71" s="145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</row>
    <row r="72" spans="1:17" ht="12" customHeight="1" x14ac:dyDescent="0.25">
      <c r="A72" s="148" t="s">
        <v>57</v>
      </c>
      <c r="B72" s="67"/>
      <c r="C72" s="67">
        <f t="shared" ref="C72:Q73" si="7">C44-C58</f>
        <v>1805.4340118877485</v>
      </c>
      <c r="D72" s="67">
        <f t="shared" si="7"/>
        <v>2908.0000000000005</v>
      </c>
      <c r="E72" s="67">
        <f t="shared" si="7"/>
        <v>2504.9999999999873</v>
      </c>
      <c r="F72" s="67">
        <f t="shared" si="7"/>
        <v>2975.7118072069857</v>
      </c>
      <c r="G72" s="67">
        <f t="shared" si="7"/>
        <v>1879.5855541096425</v>
      </c>
      <c r="H72" s="67">
        <f t="shared" si="7"/>
        <v>374.93732399472884</v>
      </c>
      <c r="I72" s="67">
        <f t="shared" si="7"/>
        <v>255.00000000000006</v>
      </c>
      <c r="J72" s="67">
        <f t="shared" si="7"/>
        <v>0.43141970182330525</v>
      </c>
      <c r="K72" s="67">
        <f t="shared" si="7"/>
        <v>71.00000000000081</v>
      </c>
      <c r="L72" s="67">
        <f t="shared" si="7"/>
        <v>0</v>
      </c>
      <c r="M72" s="67">
        <f t="shared" si="7"/>
        <v>2808.4785629693183</v>
      </c>
      <c r="N72" s="67">
        <f t="shared" si="7"/>
        <v>3530.8567579832388</v>
      </c>
      <c r="O72" s="67">
        <f t="shared" si="7"/>
        <v>1346.2818060863474</v>
      </c>
      <c r="P72" s="67">
        <f t="shared" si="7"/>
        <v>148.87010528717542</v>
      </c>
      <c r="Q72" s="67">
        <f t="shared" si="7"/>
        <v>9.4515218972592034</v>
      </c>
    </row>
    <row r="73" spans="1:17" ht="12" customHeight="1" x14ac:dyDescent="0.25">
      <c r="A73" s="159" t="s">
        <v>140</v>
      </c>
      <c r="B73" s="83"/>
      <c r="C73" s="83">
        <f t="shared" si="7"/>
        <v>6382.6640972040323</v>
      </c>
      <c r="D73" s="83">
        <f t="shared" si="7"/>
        <v>6467.45143815132</v>
      </c>
      <c r="E73" s="83">
        <f t="shared" si="7"/>
        <v>6461.2867368861098</v>
      </c>
      <c r="F73" s="83">
        <f t="shared" si="7"/>
        <v>4366.8605682310044</v>
      </c>
      <c r="G73" s="83">
        <f t="shared" si="7"/>
        <v>0</v>
      </c>
      <c r="H73" s="83">
        <f t="shared" si="7"/>
        <v>463.12465093558814</v>
      </c>
      <c r="I73" s="83">
        <f t="shared" si="7"/>
        <v>812.63755472851437</v>
      </c>
      <c r="J73" s="83">
        <f t="shared" si="7"/>
        <v>85.207745223807052</v>
      </c>
      <c r="K73" s="83">
        <f t="shared" si="7"/>
        <v>13.91635091502992</v>
      </c>
      <c r="L73" s="83">
        <f t="shared" si="7"/>
        <v>2053.6130533868532</v>
      </c>
      <c r="M73" s="83">
        <f t="shared" si="7"/>
        <v>10362.790214800669</v>
      </c>
      <c r="N73" s="83">
        <f t="shared" si="7"/>
        <v>9370.9964330575131</v>
      </c>
      <c r="O73" s="83">
        <f t="shared" si="7"/>
        <v>289.44783323173147</v>
      </c>
      <c r="P73" s="83">
        <f t="shared" si="7"/>
        <v>2381.1742996793969</v>
      </c>
      <c r="Q73" s="83">
        <f t="shared" si="7"/>
        <v>1271.6014168779698</v>
      </c>
    </row>
    <row r="75" spans="1:17" ht="12" customHeight="1" x14ac:dyDescent="0.25">
      <c r="A75" s="190" t="s">
        <v>201</v>
      </c>
      <c r="B75" s="215">
        <v>2015</v>
      </c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</row>
    <row r="76" spans="1:17" s="28" customFormat="1" ht="12" customHeight="1" x14ac:dyDescent="0.25">
      <c r="A76" s="155" t="s">
        <v>174</v>
      </c>
      <c r="B76" s="154" t="s">
        <v>173</v>
      </c>
      <c r="C76" s="154">
        <v>2001</v>
      </c>
      <c r="D76" s="154">
        <v>2002</v>
      </c>
      <c r="E76" s="154">
        <v>2003</v>
      </c>
      <c r="F76" s="154">
        <v>2004</v>
      </c>
      <c r="G76" s="154">
        <v>2005</v>
      </c>
      <c r="H76" s="154">
        <v>2006</v>
      </c>
      <c r="I76" s="154">
        <v>2007</v>
      </c>
      <c r="J76" s="154">
        <v>2008</v>
      </c>
      <c r="K76" s="154">
        <v>2009</v>
      </c>
      <c r="L76" s="154">
        <v>2010</v>
      </c>
      <c r="M76" s="154">
        <v>2011</v>
      </c>
      <c r="N76" s="154">
        <v>2012</v>
      </c>
      <c r="O76" s="154">
        <v>2013</v>
      </c>
      <c r="P76" s="154">
        <v>2014</v>
      </c>
      <c r="Q76" s="154">
        <v>2015</v>
      </c>
    </row>
    <row r="77" spans="1:17" ht="12" customHeight="1" x14ac:dyDescent="0.25">
      <c r="A77" s="152" t="s">
        <v>20</v>
      </c>
      <c r="B77" s="151"/>
      <c r="C77" s="151"/>
      <c r="D77" s="151"/>
      <c r="E77" s="151"/>
      <c r="F77" s="151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</row>
    <row r="78" spans="1:17" ht="12.95" customHeight="1" x14ac:dyDescent="0.25">
      <c r="A78" s="150" t="s">
        <v>65</v>
      </c>
      <c r="B78" s="189">
        <f>RES_hhdet_numvin!B106</f>
        <v>0</v>
      </c>
      <c r="C78" s="189">
        <f>RES_hhdet_numvin!C106</f>
        <v>0</v>
      </c>
      <c r="D78" s="189">
        <f>RES_hhdet_numvin!D106</f>
        <v>0</v>
      </c>
      <c r="E78" s="189">
        <f>RES_hhdet_numvin!E106</f>
        <v>0</v>
      </c>
      <c r="F78" s="189">
        <f>RES_hhdet_numvin!F106</f>
        <v>0</v>
      </c>
      <c r="G78" s="189">
        <f>RES_hhdet_numvin!G106</f>
        <v>0</v>
      </c>
      <c r="H78" s="189">
        <f>RES_hhdet_numvin!H106</f>
        <v>0</v>
      </c>
      <c r="I78" s="189">
        <f>RES_hhdet_numvin!I106</f>
        <v>0</v>
      </c>
      <c r="J78" s="189">
        <f>RES_hhdet_numvin!J106</f>
        <v>0</v>
      </c>
      <c r="K78" s="189">
        <f>RES_hhdet_numvin!K106</f>
        <v>0</v>
      </c>
      <c r="L78" s="189">
        <f>RES_hhdet_numvin!L106</f>
        <v>0</v>
      </c>
      <c r="M78" s="189">
        <f>RES_hhdet_numvin!M106</f>
        <v>0</v>
      </c>
      <c r="N78" s="189">
        <f>RES_hhdet_numvin!N106</f>
        <v>0</v>
      </c>
      <c r="O78" s="189">
        <f>RES_hhdet_numvin!O106</f>
        <v>0</v>
      </c>
      <c r="P78" s="189">
        <f>RES_hhdet_numvin!P106</f>
        <v>0</v>
      </c>
      <c r="Q78" s="189">
        <f>RES_hhdet_numvin!Q106</f>
        <v>0</v>
      </c>
    </row>
    <row r="79" spans="1:17" ht="12" customHeight="1" x14ac:dyDescent="0.25">
      <c r="A79" s="23" t="s">
        <v>153</v>
      </c>
      <c r="B79" s="80">
        <f>RES_hhdet_numvin!B107</f>
        <v>0</v>
      </c>
      <c r="C79" s="80">
        <f>RES_hhdet_numvin!C107</f>
        <v>0</v>
      </c>
      <c r="D79" s="80">
        <f>RES_hhdet_numvin!D107</f>
        <v>3051.8749999999986</v>
      </c>
      <c r="E79" s="80">
        <f>RES_hhdet_numvin!E107</f>
        <v>7939.0624999999973</v>
      </c>
      <c r="F79" s="80">
        <f>RES_hhdet_numvin!F107</f>
        <v>4205.0624999999982</v>
      </c>
      <c r="G79" s="80">
        <f>RES_hhdet_numvin!G107</f>
        <v>0</v>
      </c>
      <c r="H79" s="80">
        <f>RES_hhdet_numvin!H107</f>
        <v>892.99999999999966</v>
      </c>
      <c r="I79" s="80">
        <f>RES_hhdet_numvin!I107</f>
        <v>1795.9999999999991</v>
      </c>
      <c r="J79" s="80">
        <f>RES_hhdet_numvin!J107</f>
        <v>35.999999999999986</v>
      </c>
      <c r="K79" s="80">
        <f>RES_hhdet_numvin!K107</f>
        <v>62.999999999999972</v>
      </c>
      <c r="L79" s="80">
        <f>RES_hhdet_numvin!L107</f>
        <v>36.999999999999986</v>
      </c>
      <c r="M79" s="80">
        <f>RES_hhdet_numvin!M107</f>
        <v>8452.9999999999982</v>
      </c>
      <c r="N79" s="80">
        <f>RES_hhdet_numvin!N107</f>
        <v>175.99999999999991</v>
      </c>
      <c r="O79" s="80">
        <f>RES_hhdet_numvin!O107</f>
        <v>164.99999999999994</v>
      </c>
      <c r="P79" s="80">
        <f>RES_hhdet_numvin!P107</f>
        <v>3373.9999999999986</v>
      </c>
      <c r="Q79" s="80">
        <f>RES_hhdet_numvin!Q107</f>
        <v>0</v>
      </c>
    </row>
    <row r="80" spans="1:17" ht="12.95" customHeight="1" x14ac:dyDescent="0.25">
      <c r="A80" s="146" t="s">
        <v>112</v>
      </c>
      <c r="B80" s="188">
        <f>RES_hhdet_numvin!B109</f>
        <v>0</v>
      </c>
      <c r="C80" s="188">
        <f>RES_hhdet_numvin!C109</f>
        <v>0</v>
      </c>
      <c r="D80" s="188">
        <f>RES_hhdet_numvin!D109</f>
        <v>0</v>
      </c>
      <c r="E80" s="188">
        <f>RES_hhdet_numvin!E109</f>
        <v>0</v>
      </c>
      <c r="F80" s="188">
        <f>RES_hhdet_numvin!F109</f>
        <v>0</v>
      </c>
      <c r="G80" s="188">
        <f>RES_hhdet_numvin!G109</f>
        <v>0</v>
      </c>
      <c r="H80" s="188">
        <f>RES_hhdet_numvin!H109</f>
        <v>0</v>
      </c>
      <c r="I80" s="188">
        <f>RES_hhdet_numvin!I109</f>
        <v>0</v>
      </c>
      <c r="J80" s="188">
        <f>RES_hhdet_numvin!J109</f>
        <v>0</v>
      </c>
      <c r="K80" s="188">
        <f>RES_hhdet_numvin!K109</f>
        <v>0</v>
      </c>
      <c r="L80" s="188">
        <f>RES_hhdet_numvin!L109</f>
        <v>0</v>
      </c>
      <c r="M80" s="188">
        <f>RES_hhdet_numvin!M109</f>
        <v>0</v>
      </c>
      <c r="N80" s="188">
        <f>RES_hhdet_numvin!N109</f>
        <v>0</v>
      </c>
      <c r="O80" s="188">
        <f>RES_hhdet_numvin!O109</f>
        <v>0</v>
      </c>
      <c r="P80" s="188">
        <f>RES_hhdet_numvin!P109</f>
        <v>0</v>
      </c>
      <c r="Q80" s="188">
        <f>RES_hhdet_numvin!Q109</f>
        <v>0</v>
      </c>
    </row>
    <row r="81" spans="1:17" ht="12" customHeight="1" x14ac:dyDescent="0.25">
      <c r="A81" s="23" t="s">
        <v>60</v>
      </c>
      <c r="B81" s="80">
        <f>RES_hhdet_numvin!B110</f>
        <v>0</v>
      </c>
      <c r="C81" s="80">
        <f>RES_hhdet_numvin!C110</f>
        <v>0</v>
      </c>
      <c r="D81" s="80">
        <f>RES_hhdet_numvin!D110</f>
        <v>0</v>
      </c>
      <c r="E81" s="80">
        <f>RES_hhdet_numvin!E110</f>
        <v>0</v>
      </c>
      <c r="F81" s="80">
        <f>RES_hhdet_numvin!F110</f>
        <v>0</v>
      </c>
      <c r="G81" s="80">
        <f>RES_hhdet_numvin!G110</f>
        <v>0</v>
      </c>
      <c r="H81" s="80">
        <f>RES_hhdet_numvin!H110</f>
        <v>0</v>
      </c>
      <c r="I81" s="80">
        <f>RES_hhdet_numvin!I110</f>
        <v>0</v>
      </c>
      <c r="J81" s="80">
        <f>RES_hhdet_numvin!J110</f>
        <v>0</v>
      </c>
      <c r="K81" s="80">
        <f>RES_hhdet_numvin!K110</f>
        <v>0</v>
      </c>
      <c r="L81" s="80">
        <f>RES_hhdet_numvin!L110</f>
        <v>0</v>
      </c>
      <c r="M81" s="80">
        <f>RES_hhdet_numvin!M110</f>
        <v>295.99999999999989</v>
      </c>
      <c r="N81" s="80">
        <f>RES_hhdet_numvin!N110</f>
        <v>175.99999999999989</v>
      </c>
      <c r="O81" s="80">
        <f>RES_hhdet_numvin!O110</f>
        <v>164.99999999999994</v>
      </c>
      <c r="P81" s="80">
        <f>RES_hhdet_numvin!P110</f>
        <v>229.99999999999989</v>
      </c>
      <c r="Q81" s="80">
        <f>RES_hhdet_numvin!Q110</f>
        <v>0</v>
      </c>
    </row>
    <row r="82" spans="1:17" ht="12" customHeight="1" x14ac:dyDescent="0.25">
      <c r="A82" s="146" t="s">
        <v>63</v>
      </c>
      <c r="B82" s="188">
        <f>RES_hhdet_numvin!B111</f>
        <v>0</v>
      </c>
      <c r="C82" s="188">
        <f>RES_hhdet_numvin!C111</f>
        <v>0</v>
      </c>
      <c r="D82" s="188">
        <f>RES_hhdet_numvin!D111</f>
        <v>0</v>
      </c>
      <c r="E82" s="188">
        <f>RES_hhdet_numvin!E111</f>
        <v>0</v>
      </c>
      <c r="F82" s="188">
        <f>RES_hhdet_numvin!F111</f>
        <v>0</v>
      </c>
      <c r="G82" s="188">
        <f>RES_hhdet_numvin!G111</f>
        <v>0</v>
      </c>
      <c r="H82" s="188">
        <f>RES_hhdet_numvin!H111</f>
        <v>0</v>
      </c>
      <c r="I82" s="188">
        <f>RES_hhdet_numvin!I111</f>
        <v>0</v>
      </c>
      <c r="J82" s="188">
        <f>RES_hhdet_numvin!J111</f>
        <v>0</v>
      </c>
      <c r="K82" s="188">
        <f>RES_hhdet_numvin!K111</f>
        <v>0</v>
      </c>
      <c r="L82" s="188">
        <f>RES_hhdet_numvin!L111</f>
        <v>0</v>
      </c>
      <c r="M82" s="188">
        <f>RES_hhdet_numvin!M111</f>
        <v>0</v>
      </c>
      <c r="N82" s="188">
        <f>RES_hhdet_numvin!N111</f>
        <v>0</v>
      </c>
      <c r="O82" s="188">
        <f>RES_hhdet_numvin!O111</f>
        <v>0</v>
      </c>
      <c r="P82" s="188">
        <f>RES_hhdet_numvin!P111</f>
        <v>0</v>
      </c>
      <c r="Q82" s="188">
        <f>RES_hhdet_numvin!Q111</f>
        <v>0</v>
      </c>
    </row>
    <row r="83" spans="1:17" ht="12" customHeight="1" x14ac:dyDescent="0.25">
      <c r="A83" s="23" t="s">
        <v>152</v>
      </c>
      <c r="B83" s="80">
        <f>RES_hhdet_numvin!B112</f>
        <v>0</v>
      </c>
      <c r="C83" s="80">
        <f>RES_hhdet_numvin!C112</f>
        <v>0</v>
      </c>
      <c r="D83" s="80">
        <f>RES_hhdet_numvin!D112</f>
        <v>0</v>
      </c>
      <c r="E83" s="80">
        <f>RES_hhdet_numvin!E112</f>
        <v>0</v>
      </c>
      <c r="F83" s="80">
        <f>RES_hhdet_numvin!F112</f>
        <v>0</v>
      </c>
      <c r="G83" s="80">
        <f>RES_hhdet_numvin!G112</f>
        <v>0</v>
      </c>
      <c r="H83" s="80">
        <f>RES_hhdet_numvin!H112</f>
        <v>0</v>
      </c>
      <c r="I83" s="80">
        <f>RES_hhdet_numvin!I112</f>
        <v>0</v>
      </c>
      <c r="J83" s="80">
        <f>RES_hhdet_numvin!J112</f>
        <v>0</v>
      </c>
      <c r="K83" s="80">
        <f>RES_hhdet_numvin!K112</f>
        <v>0</v>
      </c>
      <c r="L83" s="80">
        <f>RES_hhdet_numvin!L112</f>
        <v>0</v>
      </c>
      <c r="M83" s="80">
        <f>RES_hhdet_numvin!M112</f>
        <v>0</v>
      </c>
      <c r="N83" s="80">
        <f>RES_hhdet_numvin!N112</f>
        <v>0</v>
      </c>
      <c r="O83" s="80">
        <f>RES_hhdet_numvin!O112</f>
        <v>0</v>
      </c>
      <c r="P83" s="80">
        <f>RES_hhdet_numvin!P112</f>
        <v>0</v>
      </c>
      <c r="Q83" s="80">
        <f>RES_hhdet_numvin!Q112</f>
        <v>0</v>
      </c>
    </row>
    <row r="84" spans="1:17" ht="12" customHeight="1" x14ac:dyDescent="0.25">
      <c r="A84" s="23" t="s">
        <v>151</v>
      </c>
      <c r="B84" s="80">
        <f>RES_hhdet_numvin!B113</f>
        <v>0</v>
      </c>
      <c r="C84" s="80">
        <f>RES_hhdet_numvin!C113</f>
        <v>0</v>
      </c>
      <c r="D84" s="80">
        <f>RES_hhdet_numvin!D113</f>
        <v>0</v>
      </c>
      <c r="E84" s="80">
        <f>RES_hhdet_numvin!E113</f>
        <v>0</v>
      </c>
      <c r="F84" s="80">
        <f>RES_hhdet_numvin!F113</f>
        <v>0</v>
      </c>
      <c r="G84" s="80">
        <f>RES_hhdet_numvin!G113</f>
        <v>0</v>
      </c>
      <c r="H84" s="80">
        <f>RES_hhdet_numvin!H113</f>
        <v>0</v>
      </c>
      <c r="I84" s="80">
        <f>RES_hhdet_numvin!I113</f>
        <v>0</v>
      </c>
      <c r="J84" s="80">
        <f>RES_hhdet_numvin!J113</f>
        <v>0</v>
      </c>
      <c r="K84" s="80">
        <f>RES_hhdet_numvin!K113</f>
        <v>0</v>
      </c>
      <c r="L84" s="80">
        <f>RES_hhdet_numvin!L113</f>
        <v>0</v>
      </c>
      <c r="M84" s="80">
        <f>RES_hhdet_numvin!M113</f>
        <v>0</v>
      </c>
      <c r="N84" s="80">
        <f>RES_hhdet_numvin!N113</f>
        <v>0</v>
      </c>
      <c r="O84" s="80">
        <f>RES_hhdet_numvin!O113</f>
        <v>0</v>
      </c>
      <c r="P84" s="80">
        <f>RES_hhdet_numvin!P113</f>
        <v>0</v>
      </c>
      <c r="Q84" s="80">
        <f>RES_hhdet_numvin!Q113</f>
        <v>0</v>
      </c>
    </row>
    <row r="85" spans="1:17" ht="12" customHeight="1" x14ac:dyDescent="0.25">
      <c r="A85" s="23" t="s">
        <v>142</v>
      </c>
      <c r="B85" s="80">
        <f>RES_hhdet_numvin!B116</f>
        <v>0</v>
      </c>
      <c r="C85" s="80">
        <f>RES_hhdet_numvin!C116</f>
        <v>0</v>
      </c>
      <c r="D85" s="80">
        <f>RES_hhdet_numvin!D116</f>
        <v>2900.9984119514984</v>
      </c>
      <c r="E85" s="80">
        <f>RES_hhdet_numvin!E116</f>
        <v>7889.051595171597</v>
      </c>
      <c r="F85" s="80">
        <f>RES_hhdet_numvin!F116</f>
        <v>4130.9840310753425</v>
      </c>
      <c r="G85" s="80">
        <f>RES_hhdet_numvin!G116</f>
        <v>0</v>
      </c>
      <c r="H85" s="80">
        <f>RES_hhdet_numvin!H116</f>
        <v>839.69408227699455</v>
      </c>
      <c r="I85" s="80">
        <f>RES_hhdet_numvin!I116</f>
        <v>1579.0448499950378</v>
      </c>
      <c r="J85" s="80">
        <f>RES_hhdet_numvin!J116</f>
        <v>0</v>
      </c>
      <c r="K85" s="80">
        <f>RES_hhdet_numvin!K116</f>
        <v>0</v>
      </c>
      <c r="L85" s="80">
        <f>RES_hhdet_numvin!L116</f>
        <v>0</v>
      </c>
      <c r="M85" s="80">
        <f>RES_hhdet_numvin!M116</f>
        <v>7631.238262969825</v>
      </c>
      <c r="N85" s="80">
        <f>RES_hhdet_numvin!N116</f>
        <v>163.24890445503146</v>
      </c>
      <c r="O85" s="80">
        <f>RES_hhdet_numvin!O116</f>
        <v>121.35914508251494</v>
      </c>
      <c r="P85" s="80">
        <f>RES_hhdet_numvin!P116</f>
        <v>2968.380717022148</v>
      </c>
      <c r="Q85" s="80">
        <f>RES_hhdet_numvin!Q116</f>
        <v>0</v>
      </c>
    </row>
    <row r="86" spans="1:17" ht="12" customHeight="1" x14ac:dyDescent="0.25">
      <c r="A86" s="23" t="s">
        <v>141</v>
      </c>
      <c r="B86" s="80">
        <f>RES_hhdet_numvin!B117</f>
        <v>0</v>
      </c>
      <c r="C86" s="80">
        <f>RES_hhdet_numvin!C117</f>
        <v>0</v>
      </c>
      <c r="D86" s="80">
        <f>RES_hhdet_numvin!D117</f>
        <v>150.87658804850014</v>
      </c>
      <c r="E86" s="80">
        <f>RES_hhdet_numvin!E117</f>
        <v>50.01090482840047</v>
      </c>
      <c r="F86" s="80">
        <f>RES_hhdet_numvin!F117</f>
        <v>74.078468924655667</v>
      </c>
      <c r="G86" s="80">
        <f>RES_hhdet_numvin!G117</f>
        <v>0</v>
      </c>
      <c r="H86" s="80">
        <f>RES_hhdet_numvin!H117</f>
        <v>53.305917723005116</v>
      </c>
      <c r="I86" s="80">
        <f>RES_hhdet_numvin!I117</f>
        <v>216.95515000496141</v>
      </c>
      <c r="J86" s="80">
        <f>RES_hhdet_numvin!J117</f>
        <v>35.999999999999986</v>
      </c>
      <c r="K86" s="80">
        <f>RES_hhdet_numvin!K117</f>
        <v>62.999999999999972</v>
      </c>
      <c r="L86" s="80">
        <f>RES_hhdet_numvin!L117</f>
        <v>36.999999999999986</v>
      </c>
      <c r="M86" s="80">
        <f>RES_hhdet_numvin!M117</f>
        <v>821.76173703017264</v>
      </c>
      <c r="N86" s="80">
        <f>RES_hhdet_numvin!N117</f>
        <v>12.751095544968438</v>
      </c>
      <c r="O86" s="80">
        <f>RES_hhdet_numvin!O117</f>
        <v>43.640854917484994</v>
      </c>
      <c r="P86" s="80">
        <f>RES_hhdet_numvin!P117</f>
        <v>405.61928297785073</v>
      </c>
      <c r="Q86" s="80">
        <f>RES_hhdet_numvin!Q117</f>
        <v>0</v>
      </c>
    </row>
    <row r="87" spans="1:17" ht="12" customHeight="1" x14ac:dyDescent="0.25">
      <c r="A87" s="146" t="s">
        <v>62</v>
      </c>
      <c r="B87" s="188">
        <f>RES_hhdet_numvin!B120</f>
        <v>0</v>
      </c>
      <c r="C87" s="188">
        <f>RES_hhdet_numvin!C120</f>
        <v>0</v>
      </c>
      <c r="D87" s="188">
        <f>RES_hhdet_numvin!D120</f>
        <v>0</v>
      </c>
      <c r="E87" s="188">
        <f>RES_hhdet_numvin!E120</f>
        <v>0</v>
      </c>
      <c r="F87" s="188">
        <f>RES_hhdet_numvin!F120</f>
        <v>0</v>
      </c>
      <c r="G87" s="188">
        <f>RES_hhdet_numvin!G120</f>
        <v>0</v>
      </c>
      <c r="H87" s="188">
        <f>RES_hhdet_numvin!H120</f>
        <v>0</v>
      </c>
      <c r="I87" s="188">
        <f>RES_hhdet_numvin!I120</f>
        <v>0</v>
      </c>
      <c r="J87" s="188">
        <f>RES_hhdet_numvin!J120</f>
        <v>0</v>
      </c>
      <c r="K87" s="188">
        <f>RES_hhdet_numvin!K120</f>
        <v>0</v>
      </c>
      <c r="L87" s="188">
        <f>RES_hhdet_numvin!L120</f>
        <v>0</v>
      </c>
      <c r="M87" s="188">
        <f>RES_hhdet_numvin!M120</f>
        <v>0</v>
      </c>
      <c r="N87" s="188">
        <f>RES_hhdet_numvin!N120</f>
        <v>0</v>
      </c>
      <c r="O87" s="188">
        <f>RES_hhdet_numvin!O120</f>
        <v>0</v>
      </c>
      <c r="P87" s="188">
        <f>RES_hhdet_numvin!P120</f>
        <v>0</v>
      </c>
      <c r="Q87" s="188">
        <f>RES_hhdet_numvin!Q120</f>
        <v>0</v>
      </c>
    </row>
    <row r="88" spans="1:17" ht="12" customHeight="1" x14ac:dyDescent="0.25">
      <c r="A88" s="23" t="s">
        <v>57</v>
      </c>
      <c r="B88" s="80">
        <f>RES_hhdet_numvin!B121</f>
        <v>0</v>
      </c>
      <c r="C88" s="80">
        <f>RES_hhdet_numvin!C121</f>
        <v>0</v>
      </c>
      <c r="D88" s="80">
        <f>RES_hhdet_numvin!D121</f>
        <v>1093.5642500070201</v>
      </c>
      <c r="E88" s="80">
        <f>RES_hhdet_numvin!E121</f>
        <v>1679.754983767979</v>
      </c>
      <c r="F88" s="80">
        <f>RES_hhdet_numvin!F121</f>
        <v>555.14495077625236</v>
      </c>
      <c r="G88" s="80">
        <f>RES_hhdet_numvin!G121</f>
        <v>0</v>
      </c>
      <c r="H88" s="80">
        <f>RES_hhdet_numvin!H121</f>
        <v>201.09136881354598</v>
      </c>
      <c r="I88" s="80">
        <f>RES_hhdet_numvin!I121</f>
        <v>109.1730777478087</v>
      </c>
      <c r="J88" s="80">
        <f>RES_hhdet_numvin!J121</f>
        <v>0.43141970182330508</v>
      </c>
      <c r="K88" s="80">
        <f>RES_hhdet_numvin!K121</f>
        <v>26.682511288676672</v>
      </c>
      <c r="L88" s="80">
        <f>RES_hhdet_numvin!L121</f>
        <v>0</v>
      </c>
      <c r="M88" s="80">
        <f>RES_hhdet_numvin!M121</f>
        <v>1128.7235792013378</v>
      </c>
      <c r="N88" s="80">
        <f>RES_hhdet_numvin!N121</f>
        <v>22.268242016761405</v>
      </c>
      <c r="O88" s="80">
        <f>RES_hhdet_numvin!O121</f>
        <v>7.2955113916167829</v>
      </c>
      <c r="P88" s="80">
        <f>RES_hhdet_numvin!P121</f>
        <v>148.87010528717536</v>
      </c>
      <c r="Q88" s="80">
        <f>RES_hhdet_numvin!Q121</f>
        <v>0</v>
      </c>
    </row>
    <row r="89" spans="1:17" ht="12" customHeight="1" x14ac:dyDescent="0.25">
      <c r="A89" s="29" t="s">
        <v>140</v>
      </c>
      <c r="B89" s="78">
        <f>RES_hhdet_numvin!B122</f>
        <v>0</v>
      </c>
      <c r="C89" s="78">
        <f>RES_hhdet_numvin!C122</f>
        <v>0</v>
      </c>
      <c r="D89" s="78">
        <f>RES_hhdet_numvin!D122</f>
        <v>1958.3107499929786</v>
      </c>
      <c r="E89" s="78">
        <f>RES_hhdet_numvin!E122</f>
        <v>6259.3075162320165</v>
      </c>
      <c r="F89" s="78">
        <f>RES_hhdet_numvin!F122</f>
        <v>3649.9175492237459</v>
      </c>
      <c r="G89" s="78">
        <f>RES_hhdet_numvin!G122</f>
        <v>0</v>
      </c>
      <c r="H89" s="78">
        <f>RES_hhdet_numvin!H122</f>
        <v>691.9086311864537</v>
      </c>
      <c r="I89" s="78">
        <f>RES_hhdet_numvin!I122</f>
        <v>1686.8269222521906</v>
      </c>
      <c r="J89" s="78">
        <f>RES_hhdet_numvin!J122</f>
        <v>35.568580298176684</v>
      </c>
      <c r="K89" s="78">
        <f>RES_hhdet_numvin!K122</f>
        <v>36.3174887113233</v>
      </c>
      <c r="L89" s="78">
        <f>RES_hhdet_numvin!L122</f>
        <v>36.999999999999986</v>
      </c>
      <c r="M89" s="78">
        <f>RES_hhdet_numvin!M122</f>
        <v>7324.2764207986593</v>
      </c>
      <c r="N89" s="78">
        <f>RES_hhdet_numvin!N122</f>
        <v>153.73175798323854</v>
      </c>
      <c r="O89" s="78">
        <f>RES_hhdet_numvin!O122</f>
        <v>157.70448860838314</v>
      </c>
      <c r="P89" s="78">
        <f>RES_hhdet_numvin!P122</f>
        <v>3225.129894712823</v>
      </c>
      <c r="Q89" s="78">
        <f>RES_hhdet_numvin!Q122</f>
        <v>0</v>
      </c>
    </row>
    <row r="91" spans="1:17" s="28" customFormat="1" ht="12" customHeight="1" x14ac:dyDescent="0.25">
      <c r="A91" s="187" t="s">
        <v>200</v>
      </c>
      <c r="B91" s="186"/>
      <c r="C91" s="185"/>
      <c r="D91" s="185"/>
      <c r="E91" s="185"/>
      <c r="F91" s="185"/>
      <c r="G91" s="185"/>
      <c r="H91" s="185"/>
      <c r="I91" s="185"/>
      <c r="J91" s="185"/>
      <c r="K91" s="185"/>
      <c r="L91" s="185"/>
      <c r="M91" s="185"/>
      <c r="N91" s="185"/>
      <c r="O91" s="185"/>
      <c r="P91" s="185"/>
      <c r="Q91" s="185"/>
    </row>
    <row r="93" spans="1:17" ht="12" customHeight="1" x14ac:dyDescent="0.25">
      <c r="A93" s="152" t="s">
        <v>118</v>
      </c>
      <c r="B93" s="168">
        <f>SUM(B94,B97,B99,B108)</f>
        <v>162.63370605285965</v>
      </c>
      <c r="C93" s="168">
        <f t="shared" ref="C93:Q93" si="8">SUM(C94,C97,C99,C108)</f>
        <v>160.32460182765519</v>
      </c>
      <c r="D93" s="168">
        <f t="shared" si="8"/>
        <v>160.28146738490565</v>
      </c>
      <c r="E93" s="168">
        <f t="shared" si="8"/>
        <v>162.3882918861143</v>
      </c>
      <c r="F93" s="168">
        <f t="shared" si="8"/>
        <v>162.192982817554</v>
      </c>
      <c r="G93" s="168">
        <f t="shared" si="8"/>
        <v>19.047455185028827</v>
      </c>
      <c r="H93" s="168">
        <f t="shared" si="8"/>
        <v>19.295253541631126</v>
      </c>
      <c r="I93" s="168">
        <f t="shared" si="8"/>
        <v>19.85706935525857</v>
      </c>
      <c r="J93" s="168">
        <f t="shared" si="8"/>
        <v>19.934487251616432</v>
      </c>
      <c r="K93" s="168">
        <f t="shared" si="8"/>
        <v>19.636525827618328</v>
      </c>
      <c r="L93" s="168">
        <f t="shared" si="8"/>
        <v>20.596906973052864</v>
      </c>
      <c r="M93" s="168">
        <f t="shared" si="8"/>
        <v>25.027939733084388</v>
      </c>
      <c r="N93" s="168">
        <f t="shared" si="8"/>
        <v>26.979278098296749</v>
      </c>
      <c r="O93" s="168">
        <f t="shared" si="8"/>
        <v>27.609395262206384</v>
      </c>
      <c r="P93" s="168">
        <f t="shared" si="8"/>
        <v>27.05109107952223</v>
      </c>
      <c r="Q93" s="168">
        <f t="shared" si="8"/>
        <v>26.257790438124431</v>
      </c>
    </row>
    <row r="94" spans="1:17" ht="12" customHeight="1" x14ac:dyDescent="0.25">
      <c r="A94" s="158" t="s">
        <v>65</v>
      </c>
      <c r="B94" s="157">
        <f>SUM(B95:B96)</f>
        <v>121.31045989806827</v>
      </c>
      <c r="C94" s="157">
        <f t="shared" ref="C94:Q94" si="9">SUM(C95:C96)</f>
        <v>119.38852487830948</v>
      </c>
      <c r="D94" s="157">
        <f t="shared" si="9"/>
        <v>119.4295745281002</v>
      </c>
      <c r="E94" s="157">
        <f t="shared" si="9"/>
        <v>120.54188779465477</v>
      </c>
      <c r="F94" s="157">
        <f t="shared" si="9"/>
        <v>121.40341820575395</v>
      </c>
      <c r="G94" s="157">
        <f t="shared" si="9"/>
        <v>14.442884321361564</v>
      </c>
      <c r="H94" s="157">
        <f t="shared" si="9"/>
        <v>14.384454460949206</v>
      </c>
      <c r="I94" s="157">
        <f t="shared" si="9"/>
        <v>14.437228032033531</v>
      </c>
      <c r="J94" s="157">
        <f t="shared" si="9"/>
        <v>14.408113674138614</v>
      </c>
      <c r="K94" s="157">
        <f t="shared" si="9"/>
        <v>14.379093770216066</v>
      </c>
      <c r="L94" s="157">
        <f t="shared" si="9"/>
        <v>14.492356671026775</v>
      </c>
      <c r="M94" s="157">
        <f t="shared" si="9"/>
        <v>17.800885045534514</v>
      </c>
      <c r="N94" s="157">
        <f t="shared" si="9"/>
        <v>17.875391835342946</v>
      </c>
      <c r="O94" s="157">
        <f t="shared" si="9"/>
        <v>17.913760700536763</v>
      </c>
      <c r="P94" s="157">
        <f t="shared" si="9"/>
        <v>17.834387595719015</v>
      </c>
      <c r="Q94" s="157">
        <f t="shared" si="9"/>
        <v>16.837038842174209</v>
      </c>
    </row>
    <row r="95" spans="1:17" ht="12" customHeight="1" x14ac:dyDescent="0.25">
      <c r="A95" s="23" t="s">
        <v>153</v>
      </c>
      <c r="B95" s="156">
        <f>RES_hhdet_fec!B$107</f>
        <v>120.95159204449961</v>
      </c>
      <c r="C95" s="156">
        <f>RES_hhdet_fec!C$107</f>
        <v>119.01675000000002</v>
      </c>
      <c r="D95" s="156">
        <f>RES_hhdet_fec!D$107</f>
        <v>119.02387000000004</v>
      </c>
      <c r="E95" s="156">
        <f>RES_hhdet_fec!E$107</f>
        <v>119.99998999999997</v>
      </c>
      <c r="F95" s="156">
        <f>RES_hhdet_fec!F$107</f>
        <v>120.90081999999994</v>
      </c>
      <c r="G95" s="156">
        <f>RES_hhdet_fec!G$107</f>
        <v>14.402424464845003</v>
      </c>
      <c r="H95" s="156">
        <f>RES_hhdet_fec!H$107</f>
        <v>14.333939999999998</v>
      </c>
      <c r="I95" s="156">
        <f>RES_hhdet_fec!I$107</f>
        <v>14.386269999999998</v>
      </c>
      <c r="J95" s="156">
        <f>RES_hhdet_fec!J$107</f>
        <v>14.341820000000004</v>
      </c>
      <c r="K95" s="156">
        <f>RES_hhdet_fec!K$107</f>
        <v>14.331460000000005</v>
      </c>
      <c r="L95" s="156">
        <f>RES_hhdet_fec!L$107</f>
        <v>14.402407566638002</v>
      </c>
      <c r="M95" s="156">
        <f>RES_hhdet_fec!M$107</f>
        <v>17.746258309358346</v>
      </c>
      <c r="N95" s="156">
        <f>RES_hhdet_fec!N$107</f>
        <v>17.746598231390337</v>
      </c>
      <c r="O95" s="156">
        <f>RES_hhdet_fec!O$107</f>
        <v>17.746631692472643</v>
      </c>
      <c r="P95" s="156">
        <f>RES_hhdet_fec!P$107</f>
        <v>17.746250229293413</v>
      </c>
      <c r="Q95" s="156">
        <f>RES_hhdet_fec!Q$107</f>
        <v>16.719220521926179</v>
      </c>
    </row>
    <row r="96" spans="1:17" ht="12" customHeight="1" x14ac:dyDescent="0.25">
      <c r="A96" s="23" t="s">
        <v>60</v>
      </c>
      <c r="B96" s="156">
        <f>RES_hhdet_fec!B$108</f>
        <v>0.35886785356866879</v>
      </c>
      <c r="C96" s="156">
        <f>RES_hhdet_fec!C$108</f>
        <v>0.37177487830946754</v>
      </c>
      <c r="D96" s="156">
        <f>RES_hhdet_fec!D$108</f>
        <v>0.40570452810016228</v>
      </c>
      <c r="E96" s="156">
        <f>RES_hhdet_fec!E$108</f>
        <v>0.54189779465480381</v>
      </c>
      <c r="F96" s="156">
        <f>RES_hhdet_fec!F$108</f>
        <v>0.50259820575400849</v>
      </c>
      <c r="G96" s="156">
        <f>RES_hhdet_fec!G$108</f>
        <v>4.0459856516560463E-2</v>
      </c>
      <c r="H96" s="156">
        <f>RES_hhdet_fec!H$108</f>
        <v>5.051446094920807E-2</v>
      </c>
      <c r="I96" s="156">
        <f>RES_hhdet_fec!I$108</f>
        <v>5.0958032033533177E-2</v>
      </c>
      <c r="J96" s="156">
        <f>RES_hhdet_fec!J$108</f>
        <v>6.6293674138609301E-2</v>
      </c>
      <c r="K96" s="156">
        <f>RES_hhdet_fec!K$108</f>
        <v>4.7633770216060703E-2</v>
      </c>
      <c r="L96" s="156">
        <f>RES_hhdet_fec!L$108</f>
        <v>8.9949104388772932E-2</v>
      </c>
      <c r="M96" s="156">
        <f>RES_hhdet_fec!M$108</f>
        <v>5.4626736176167937E-2</v>
      </c>
      <c r="N96" s="156">
        <f>RES_hhdet_fec!N$108</f>
        <v>0.12879360395260955</v>
      </c>
      <c r="O96" s="156">
        <f>RES_hhdet_fec!O$108</f>
        <v>0.16712900806411898</v>
      </c>
      <c r="P96" s="156">
        <f>RES_hhdet_fec!P$108</f>
        <v>8.8137366425602104E-2</v>
      </c>
      <c r="Q96" s="156">
        <f>RES_hhdet_fec!Q$108</f>
        <v>0.11781832024803113</v>
      </c>
    </row>
    <row r="97" spans="1:17" ht="12" customHeight="1" x14ac:dyDescent="0.25">
      <c r="A97" s="158" t="s">
        <v>112</v>
      </c>
      <c r="B97" s="157">
        <f>B98</f>
        <v>0.16786075273183387</v>
      </c>
      <c r="C97" s="157">
        <f t="shared" ref="C97:Q97" si="10">C98</f>
        <v>0.16643359927336965</v>
      </c>
      <c r="D97" s="157">
        <f t="shared" si="10"/>
        <v>0.17148452363707406</v>
      </c>
      <c r="E97" s="157">
        <f t="shared" si="10"/>
        <v>0.16946552558130326</v>
      </c>
      <c r="F97" s="157">
        <f t="shared" si="10"/>
        <v>0.16539627017540381</v>
      </c>
      <c r="G97" s="157">
        <f t="shared" si="10"/>
        <v>1.8110939217090102E-2</v>
      </c>
      <c r="H97" s="157">
        <f t="shared" si="10"/>
        <v>1.9635225481207864E-2</v>
      </c>
      <c r="I97" s="157">
        <f t="shared" si="10"/>
        <v>2.2339625691395713E-2</v>
      </c>
      <c r="J97" s="157">
        <f t="shared" si="10"/>
        <v>2.3819426546424733E-2</v>
      </c>
      <c r="K97" s="157">
        <f t="shared" si="10"/>
        <v>2.1813958687297793E-2</v>
      </c>
      <c r="L97" s="157">
        <f t="shared" si="10"/>
        <v>2.0968614087991857E-2</v>
      </c>
      <c r="M97" s="157">
        <f t="shared" si="10"/>
        <v>2.9269639368251072E-2</v>
      </c>
      <c r="N97" s="157">
        <f t="shared" si="10"/>
        <v>3.0039325000391696E-2</v>
      </c>
      <c r="O97" s="157">
        <f t="shared" si="10"/>
        <v>3.3117057800289874E-2</v>
      </c>
      <c r="P97" s="157">
        <f t="shared" si="10"/>
        <v>3.7191034076100755E-2</v>
      </c>
      <c r="Q97" s="157">
        <f t="shared" si="10"/>
        <v>3.9017785024363809E-2</v>
      </c>
    </row>
    <row r="98" spans="1:17" ht="12" customHeight="1" x14ac:dyDescent="0.25">
      <c r="A98" s="23" t="s">
        <v>60</v>
      </c>
      <c r="B98" s="156">
        <f>RES_hhdet_fec!B$110</f>
        <v>0.16786075273183387</v>
      </c>
      <c r="C98" s="156">
        <f>RES_hhdet_fec!C$110</f>
        <v>0.16643359927336965</v>
      </c>
      <c r="D98" s="156">
        <f>RES_hhdet_fec!D$110</f>
        <v>0.17148452363707406</v>
      </c>
      <c r="E98" s="156">
        <f>RES_hhdet_fec!E$110</f>
        <v>0.16946552558130326</v>
      </c>
      <c r="F98" s="156">
        <f>RES_hhdet_fec!F$110</f>
        <v>0.16539627017540381</v>
      </c>
      <c r="G98" s="156">
        <f>RES_hhdet_fec!G$110</f>
        <v>1.8110939217090102E-2</v>
      </c>
      <c r="H98" s="156">
        <f>RES_hhdet_fec!H$110</f>
        <v>1.9635225481207864E-2</v>
      </c>
      <c r="I98" s="156">
        <f>RES_hhdet_fec!I$110</f>
        <v>2.2339625691395713E-2</v>
      </c>
      <c r="J98" s="156">
        <f>RES_hhdet_fec!J$110</f>
        <v>2.3819426546424733E-2</v>
      </c>
      <c r="K98" s="156">
        <f>RES_hhdet_fec!K$110</f>
        <v>2.1813958687297793E-2</v>
      </c>
      <c r="L98" s="156">
        <f>RES_hhdet_fec!L$110</f>
        <v>2.0968614087991857E-2</v>
      </c>
      <c r="M98" s="156">
        <f>RES_hhdet_fec!M$110</f>
        <v>2.9269639368251072E-2</v>
      </c>
      <c r="N98" s="156">
        <f>RES_hhdet_fec!N$110</f>
        <v>3.0039325000391696E-2</v>
      </c>
      <c r="O98" s="156">
        <f>RES_hhdet_fec!O$110</f>
        <v>3.3117057800289874E-2</v>
      </c>
      <c r="P98" s="156">
        <f>RES_hhdet_fec!P$110</f>
        <v>3.7191034076100755E-2</v>
      </c>
      <c r="Q98" s="156">
        <f>RES_hhdet_fec!Q$110</f>
        <v>3.9017785024363809E-2</v>
      </c>
    </row>
    <row r="99" spans="1:17" ht="12" customHeight="1" x14ac:dyDescent="0.25">
      <c r="A99" s="158" t="s">
        <v>63</v>
      </c>
      <c r="B99" s="157">
        <f>SUM(B100:B101,B104:B105)</f>
        <v>26.429939746208305</v>
      </c>
      <c r="C99" s="157">
        <f t="shared" ref="C99:Q99" si="11">SUM(C100:C101,C104:C105)</f>
        <v>26.463435449475224</v>
      </c>
      <c r="D99" s="157">
        <f t="shared" si="11"/>
        <v>26.390826226903968</v>
      </c>
      <c r="E99" s="157">
        <f t="shared" si="11"/>
        <v>27.101250915756861</v>
      </c>
      <c r="F99" s="157">
        <f t="shared" si="11"/>
        <v>26.561925516603029</v>
      </c>
      <c r="G99" s="157">
        <f t="shared" si="11"/>
        <v>2.9809535576219832</v>
      </c>
      <c r="H99" s="157">
        <f t="shared" si="11"/>
        <v>3.1689086112351323</v>
      </c>
      <c r="I99" s="157">
        <f t="shared" si="11"/>
        <v>3.4996511388241047</v>
      </c>
      <c r="J99" s="157">
        <f t="shared" si="11"/>
        <v>3.5196914360924101</v>
      </c>
      <c r="K99" s="157">
        <f t="shared" si="11"/>
        <v>3.2833675488634353</v>
      </c>
      <c r="L99" s="157">
        <f t="shared" si="11"/>
        <v>3.9876475935206539</v>
      </c>
      <c r="M99" s="157">
        <f t="shared" si="11"/>
        <v>4.5393322074612366</v>
      </c>
      <c r="N99" s="157">
        <f t="shared" si="11"/>
        <v>6.0616209554141118</v>
      </c>
      <c r="O99" s="157">
        <f t="shared" si="11"/>
        <v>6.4479743026119127</v>
      </c>
      <c r="P99" s="157">
        <f t="shared" si="11"/>
        <v>6.0311886805986461</v>
      </c>
      <c r="Q99" s="157">
        <f t="shared" si="11"/>
        <v>6.190541036581295</v>
      </c>
    </row>
    <row r="100" spans="1:17" ht="12" customHeight="1" x14ac:dyDescent="0.25">
      <c r="A100" s="167" t="s">
        <v>152</v>
      </c>
      <c r="B100" s="132">
        <f>RES_hhdet_fec!B$112</f>
        <v>0</v>
      </c>
      <c r="C100" s="132">
        <f>RES_hhdet_fec!C$112</f>
        <v>0</v>
      </c>
      <c r="D100" s="132">
        <f>RES_hhdet_fec!D$112</f>
        <v>0</v>
      </c>
      <c r="E100" s="132">
        <f>RES_hhdet_fec!E$112</f>
        <v>0</v>
      </c>
      <c r="F100" s="132">
        <f>RES_hhdet_fec!F$112</f>
        <v>0</v>
      </c>
      <c r="G100" s="132">
        <f>RES_hhdet_fec!G$112</f>
        <v>0</v>
      </c>
      <c r="H100" s="132">
        <f>RES_hhdet_fec!H$112</f>
        <v>0</v>
      </c>
      <c r="I100" s="132">
        <f>RES_hhdet_fec!I$112</f>
        <v>0</v>
      </c>
      <c r="J100" s="132">
        <f>RES_hhdet_fec!J$112</f>
        <v>0</v>
      </c>
      <c r="K100" s="132">
        <f>RES_hhdet_fec!K$112</f>
        <v>0</v>
      </c>
      <c r="L100" s="132">
        <f>RES_hhdet_fec!L$112</f>
        <v>0</v>
      </c>
      <c r="M100" s="132">
        <f>RES_hhdet_fec!M$112</f>
        <v>0</v>
      </c>
      <c r="N100" s="132">
        <f>RES_hhdet_fec!N$112</f>
        <v>0</v>
      </c>
      <c r="O100" s="132">
        <f>RES_hhdet_fec!O$112</f>
        <v>0</v>
      </c>
      <c r="P100" s="132">
        <f>RES_hhdet_fec!P$112</f>
        <v>0</v>
      </c>
      <c r="Q100" s="132">
        <f>RES_hhdet_fec!Q$112</f>
        <v>0</v>
      </c>
    </row>
    <row r="101" spans="1:17" ht="12" customHeight="1" x14ac:dyDescent="0.25">
      <c r="A101" s="167" t="s">
        <v>151</v>
      </c>
      <c r="B101" s="132">
        <f>SUM(B102:B103)</f>
        <v>0</v>
      </c>
      <c r="C101" s="132">
        <f t="shared" ref="C101:Q101" si="12">SUM(C102:C103)</f>
        <v>0</v>
      </c>
      <c r="D101" s="132">
        <f t="shared" si="12"/>
        <v>0</v>
      </c>
      <c r="E101" s="132">
        <f t="shared" si="12"/>
        <v>0</v>
      </c>
      <c r="F101" s="132">
        <f t="shared" si="12"/>
        <v>0</v>
      </c>
      <c r="G101" s="132">
        <f t="shared" si="12"/>
        <v>0</v>
      </c>
      <c r="H101" s="132">
        <f t="shared" si="12"/>
        <v>0</v>
      </c>
      <c r="I101" s="132">
        <f t="shared" si="12"/>
        <v>0</v>
      </c>
      <c r="J101" s="132">
        <f t="shared" si="12"/>
        <v>0</v>
      </c>
      <c r="K101" s="132">
        <f t="shared" si="12"/>
        <v>0</v>
      </c>
      <c r="L101" s="132">
        <f t="shared" si="12"/>
        <v>0</v>
      </c>
      <c r="M101" s="132">
        <f t="shared" si="12"/>
        <v>0</v>
      </c>
      <c r="N101" s="132">
        <f t="shared" si="12"/>
        <v>0</v>
      </c>
      <c r="O101" s="132">
        <f t="shared" si="12"/>
        <v>0</v>
      </c>
      <c r="P101" s="132">
        <f t="shared" si="12"/>
        <v>0</v>
      </c>
      <c r="Q101" s="132">
        <f t="shared" si="12"/>
        <v>0</v>
      </c>
    </row>
    <row r="102" spans="1:17" ht="12" customHeight="1" x14ac:dyDescent="0.25">
      <c r="A102" s="166" t="s">
        <v>79</v>
      </c>
      <c r="B102" s="165">
        <f>RES_hhdet_fec!B$114</f>
        <v>0</v>
      </c>
      <c r="C102" s="165">
        <f>RES_hhdet_fec!C$114</f>
        <v>0</v>
      </c>
      <c r="D102" s="165">
        <f>RES_hhdet_fec!D$114</f>
        <v>0</v>
      </c>
      <c r="E102" s="165">
        <f>RES_hhdet_fec!E$114</f>
        <v>0</v>
      </c>
      <c r="F102" s="165">
        <f>RES_hhdet_fec!F$114</f>
        <v>0</v>
      </c>
      <c r="G102" s="165">
        <f>RES_hhdet_fec!G$114</f>
        <v>0</v>
      </c>
      <c r="H102" s="165">
        <f>RES_hhdet_fec!H$114</f>
        <v>0</v>
      </c>
      <c r="I102" s="165">
        <f>RES_hhdet_fec!I$114</f>
        <v>0</v>
      </c>
      <c r="J102" s="165">
        <f>RES_hhdet_fec!J$114</f>
        <v>0</v>
      </c>
      <c r="K102" s="165">
        <f>RES_hhdet_fec!K$114</f>
        <v>0</v>
      </c>
      <c r="L102" s="165">
        <f>RES_hhdet_fec!L$114</f>
        <v>0</v>
      </c>
      <c r="M102" s="165">
        <f>RES_hhdet_fec!M$114</f>
        <v>0</v>
      </c>
      <c r="N102" s="165">
        <f>RES_hhdet_fec!N$114</f>
        <v>0</v>
      </c>
      <c r="O102" s="165">
        <f>RES_hhdet_fec!O$114</f>
        <v>0</v>
      </c>
      <c r="P102" s="165">
        <f>RES_hhdet_fec!P$114</f>
        <v>0</v>
      </c>
      <c r="Q102" s="165">
        <f>RES_hhdet_fec!Q$114</f>
        <v>0</v>
      </c>
    </row>
    <row r="103" spans="1:17" ht="12" customHeight="1" x14ac:dyDescent="0.25">
      <c r="A103" s="147" t="s">
        <v>59</v>
      </c>
      <c r="B103" s="164">
        <f>RES_hhdet_fec!B$115</f>
        <v>0</v>
      </c>
      <c r="C103" s="164">
        <f>RES_hhdet_fec!C$115</f>
        <v>0</v>
      </c>
      <c r="D103" s="164">
        <f>RES_hhdet_fec!D$115</f>
        <v>0</v>
      </c>
      <c r="E103" s="164">
        <f>RES_hhdet_fec!E$115</f>
        <v>0</v>
      </c>
      <c r="F103" s="164">
        <f>RES_hhdet_fec!F$115</f>
        <v>0</v>
      </c>
      <c r="G103" s="164">
        <f>RES_hhdet_fec!G$115</f>
        <v>0</v>
      </c>
      <c r="H103" s="164">
        <f>RES_hhdet_fec!H$115</f>
        <v>0</v>
      </c>
      <c r="I103" s="164">
        <f>RES_hhdet_fec!I$115</f>
        <v>0</v>
      </c>
      <c r="J103" s="164">
        <f>RES_hhdet_fec!J$115</f>
        <v>0</v>
      </c>
      <c r="K103" s="164">
        <f>RES_hhdet_fec!K$115</f>
        <v>0</v>
      </c>
      <c r="L103" s="164">
        <f>RES_hhdet_fec!L$115</f>
        <v>0</v>
      </c>
      <c r="M103" s="164">
        <f>RES_hhdet_fec!M$115</f>
        <v>0</v>
      </c>
      <c r="N103" s="164">
        <f>RES_hhdet_fec!N$115</f>
        <v>0</v>
      </c>
      <c r="O103" s="164">
        <f>RES_hhdet_fec!O$115</f>
        <v>0</v>
      </c>
      <c r="P103" s="164">
        <f>RES_hhdet_fec!P$115</f>
        <v>0</v>
      </c>
      <c r="Q103" s="164">
        <f>RES_hhdet_fec!Q$115</f>
        <v>0</v>
      </c>
    </row>
    <row r="104" spans="1:17" ht="12" customHeight="1" x14ac:dyDescent="0.25">
      <c r="A104" s="163" t="s">
        <v>142</v>
      </c>
      <c r="B104" s="162">
        <f>RES_hhdet_fec!B$116</f>
        <v>26.018101206757848</v>
      </c>
      <c r="C104" s="162">
        <f>RES_hhdet_fec!C$116</f>
        <v>26.05227090253911</v>
      </c>
      <c r="D104" s="162">
        <f>RES_hhdet_fec!D$116</f>
        <v>25.983433784787426</v>
      </c>
      <c r="E104" s="162">
        <f>RES_hhdet_fec!E$116</f>
        <v>26.673435484998091</v>
      </c>
      <c r="F104" s="162">
        <f>RES_hhdet_fec!F$116</f>
        <v>26.1322516011845</v>
      </c>
      <c r="G104" s="162">
        <f>RES_hhdet_fec!G$116</f>
        <v>2.9303436840068851</v>
      </c>
      <c r="H104" s="162">
        <f>RES_hhdet_fec!H$116</f>
        <v>3.0986629386128612</v>
      </c>
      <c r="I104" s="162">
        <f>RES_hhdet_fec!I$116</f>
        <v>3.4028450609121546</v>
      </c>
      <c r="J104" s="162">
        <f>RES_hhdet_fec!J$116</f>
        <v>3.3998877908066865</v>
      </c>
      <c r="K104" s="162">
        <f>RES_hhdet_fec!K$116</f>
        <v>3.1533686515207586</v>
      </c>
      <c r="L104" s="162">
        <f>RES_hhdet_fec!L$116</f>
        <v>3.8223203285088347</v>
      </c>
      <c r="M104" s="162">
        <f>RES_hhdet_fec!M$116</f>
        <v>4.3047384116188621</v>
      </c>
      <c r="N104" s="162">
        <f>RES_hhdet_fec!N$116</f>
        <v>5.7568428885140817</v>
      </c>
      <c r="O104" s="162">
        <f>RES_hhdet_fec!O$116</f>
        <v>6.1250320820548394</v>
      </c>
      <c r="P104" s="162">
        <f>RES_hhdet_fec!P$116</f>
        <v>5.6959100833218734</v>
      </c>
      <c r="Q104" s="162">
        <f>RES_hhdet_fec!Q$116</f>
        <v>5.840860745245581</v>
      </c>
    </row>
    <row r="105" spans="1:17" ht="12" customHeight="1" x14ac:dyDescent="0.25">
      <c r="A105" s="161" t="s">
        <v>141</v>
      </c>
      <c r="B105" s="160">
        <f>SUM(B106:B107)</f>
        <v>0.41183853945045784</v>
      </c>
      <c r="C105" s="160">
        <f t="shared" ref="C105:Q105" si="13">SUM(C106:C107)</f>
        <v>0.41116454693611526</v>
      </c>
      <c r="D105" s="160">
        <f t="shared" si="13"/>
        <v>0.4073924421165413</v>
      </c>
      <c r="E105" s="160">
        <f t="shared" si="13"/>
        <v>0.42781543075877043</v>
      </c>
      <c r="F105" s="160">
        <f t="shared" si="13"/>
        <v>0.42967391541852973</v>
      </c>
      <c r="G105" s="160">
        <f t="shared" si="13"/>
        <v>5.0609873615098173E-2</v>
      </c>
      <c r="H105" s="160">
        <f t="shared" si="13"/>
        <v>7.024567262227091E-2</v>
      </c>
      <c r="I105" s="160">
        <f t="shared" si="13"/>
        <v>9.6806077911950061E-2</v>
      </c>
      <c r="J105" s="160">
        <f t="shared" si="13"/>
        <v>0.1198036452857236</v>
      </c>
      <c r="K105" s="160">
        <f t="shared" si="13"/>
        <v>0.12999889734267683</v>
      </c>
      <c r="L105" s="160">
        <f t="shared" si="13"/>
        <v>0.16532726501181932</v>
      </c>
      <c r="M105" s="160">
        <f t="shared" si="13"/>
        <v>0.23459379584237422</v>
      </c>
      <c r="N105" s="160">
        <f t="shared" si="13"/>
        <v>0.3047780669000299</v>
      </c>
      <c r="O105" s="160">
        <f t="shared" si="13"/>
        <v>0.322942220557073</v>
      </c>
      <c r="P105" s="160">
        <f t="shared" si="13"/>
        <v>0.33527859727677289</v>
      </c>
      <c r="Q105" s="160">
        <f t="shared" si="13"/>
        <v>0.34968029133571393</v>
      </c>
    </row>
    <row r="106" spans="1:17" ht="12" customHeight="1" x14ac:dyDescent="0.25">
      <c r="A106" s="148" t="s">
        <v>60</v>
      </c>
      <c r="B106" s="156">
        <f>RES_hhdet_fec!B$118</f>
        <v>0.3014920369412547</v>
      </c>
      <c r="C106" s="156">
        <f>RES_hhdet_fec!C$118</f>
        <v>0.30638777979979759</v>
      </c>
      <c r="D106" s="156">
        <f>RES_hhdet_fec!D$118</f>
        <v>0.30436473852301843</v>
      </c>
      <c r="E106" s="156">
        <f>RES_hhdet_fec!E$118</f>
        <v>0.32175331395247692</v>
      </c>
      <c r="F106" s="156">
        <f>RES_hhdet_fec!F$118</f>
        <v>0.32365734768765608</v>
      </c>
      <c r="G106" s="156">
        <f>RES_hhdet_fec!G$118</f>
        <v>3.7371231756478836E-2</v>
      </c>
      <c r="H106" s="156">
        <f>RES_hhdet_fec!H$118</f>
        <v>5.2047561039214998E-2</v>
      </c>
      <c r="I106" s="156">
        <f>RES_hhdet_fec!I$118</f>
        <v>7.1746846104759635E-2</v>
      </c>
      <c r="J106" s="156">
        <f>RES_hhdet_fec!J$118</f>
        <v>8.8852359111797258E-2</v>
      </c>
      <c r="K106" s="156">
        <f>RES_hhdet_fec!K$118</f>
        <v>9.4429528613201613E-2</v>
      </c>
      <c r="L106" s="156">
        <f>RES_hhdet_fec!L$118</f>
        <v>0.12608488624673428</v>
      </c>
      <c r="M106" s="156">
        <f>RES_hhdet_fec!M$118</f>
        <v>0.17233999334127892</v>
      </c>
      <c r="N106" s="156">
        <f>RES_hhdet_fec!N$118</f>
        <v>0.2373750878886689</v>
      </c>
      <c r="O106" s="156">
        <f>RES_hhdet_fec!O$118</f>
        <v>0.24995690980738286</v>
      </c>
      <c r="P106" s="156">
        <f>RES_hhdet_fec!P$118</f>
        <v>0.24930864514636364</v>
      </c>
      <c r="Q106" s="156">
        <f>RES_hhdet_fec!Q$118</f>
        <v>0.26432254063438987</v>
      </c>
    </row>
    <row r="107" spans="1:17" ht="12" customHeight="1" x14ac:dyDescent="0.25">
      <c r="A107" s="148" t="s">
        <v>59</v>
      </c>
      <c r="B107" s="156">
        <f>RES_hhdet_fec!B$119</f>
        <v>0.11034650250920312</v>
      </c>
      <c r="C107" s="156">
        <f>RES_hhdet_fec!C$119</f>
        <v>0.10477676713631767</v>
      </c>
      <c r="D107" s="156">
        <f>RES_hhdet_fec!D$119</f>
        <v>0.10302770359352285</v>
      </c>
      <c r="E107" s="156">
        <f>RES_hhdet_fec!E$119</f>
        <v>0.10606211680629352</v>
      </c>
      <c r="F107" s="156">
        <f>RES_hhdet_fec!F$119</f>
        <v>0.10601656773087367</v>
      </c>
      <c r="G107" s="156">
        <f>RES_hhdet_fec!G$119</f>
        <v>1.3238641858619336E-2</v>
      </c>
      <c r="H107" s="156">
        <f>RES_hhdet_fec!H$119</f>
        <v>1.8198111583055905E-2</v>
      </c>
      <c r="I107" s="156">
        <f>RES_hhdet_fec!I$119</f>
        <v>2.5059231807190423E-2</v>
      </c>
      <c r="J107" s="156">
        <f>RES_hhdet_fec!J$119</f>
        <v>3.0951286173926337E-2</v>
      </c>
      <c r="K107" s="156">
        <f>RES_hhdet_fec!K$119</f>
        <v>3.556936872947522E-2</v>
      </c>
      <c r="L107" s="156">
        <f>RES_hhdet_fec!L$119</f>
        <v>3.9242378765085045E-2</v>
      </c>
      <c r="M107" s="156">
        <f>RES_hhdet_fec!M$119</f>
        <v>6.2253802501095315E-2</v>
      </c>
      <c r="N107" s="156">
        <f>RES_hhdet_fec!N$119</f>
        <v>6.7402979011361011E-2</v>
      </c>
      <c r="O107" s="156">
        <f>RES_hhdet_fec!O$119</f>
        <v>7.2985310749690113E-2</v>
      </c>
      <c r="P107" s="156">
        <f>RES_hhdet_fec!P$119</f>
        <v>8.5969952130409255E-2</v>
      </c>
      <c r="Q107" s="156">
        <f>RES_hhdet_fec!Q$119</f>
        <v>8.5357750701324078E-2</v>
      </c>
    </row>
    <row r="108" spans="1:17" ht="12" customHeight="1" x14ac:dyDescent="0.25">
      <c r="A108" s="158" t="s">
        <v>62</v>
      </c>
      <c r="B108" s="157">
        <f>SUM(B109:B110)</f>
        <v>14.725445655851242</v>
      </c>
      <c r="C108" s="157">
        <f t="shared" ref="C108:Q108" si="14">SUM(C109:C110)</f>
        <v>14.306207900597126</v>
      </c>
      <c r="D108" s="157">
        <f t="shared" si="14"/>
        <v>14.289582106264429</v>
      </c>
      <c r="E108" s="157">
        <f t="shared" si="14"/>
        <v>14.575687650121385</v>
      </c>
      <c r="F108" s="157">
        <f t="shared" si="14"/>
        <v>14.062242825021588</v>
      </c>
      <c r="G108" s="157">
        <f t="shared" si="14"/>
        <v>1.6055063668281924</v>
      </c>
      <c r="H108" s="157">
        <f t="shared" si="14"/>
        <v>1.7222552439655794</v>
      </c>
      <c r="I108" s="157">
        <f t="shared" si="14"/>
        <v>1.8978505587095396</v>
      </c>
      <c r="J108" s="157">
        <f t="shared" si="14"/>
        <v>1.9828627148389817</v>
      </c>
      <c r="K108" s="157">
        <f t="shared" si="14"/>
        <v>1.9522505498515286</v>
      </c>
      <c r="L108" s="157">
        <f t="shared" si="14"/>
        <v>2.0959340944174447</v>
      </c>
      <c r="M108" s="157">
        <f t="shared" si="14"/>
        <v>2.6584528407203858</v>
      </c>
      <c r="N108" s="157">
        <f t="shared" si="14"/>
        <v>3.0122259825393032</v>
      </c>
      <c r="O108" s="157">
        <f t="shared" si="14"/>
        <v>3.2145432012574209</v>
      </c>
      <c r="P108" s="157">
        <f t="shared" si="14"/>
        <v>3.1483237691284671</v>
      </c>
      <c r="Q108" s="157">
        <f t="shared" si="14"/>
        <v>3.1911927743445649</v>
      </c>
    </row>
    <row r="109" spans="1:17" ht="12" customHeight="1" x14ac:dyDescent="0.25">
      <c r="A109" s="23" t="s">
        <v>57</v>
      </c>
      <c r="B109" s="156">
        <f>RES_hhdet_fec!B$121</f>
        <v>5.8795595866835022</v>
      </c>
      <c r="C109" s="156">
        <f>RES_hhdet_fec!C$121</f>
        <v>5.4968841965306581</v>
      </c>
      <c r="D109" s="156">
        <f>RES_hhdet_fec!D$121</f>
        <v>5.3674368877162655</v>
      </c>
      <c r="E109" s="156">
        <f>RES_hhdet_fec!E$121</f>
        <v>5.1205968868977445</v>
      </c>
      <c r="F109" s="156">
        <f>RES_hhdet_fec!F$121</f>
        <v>5.0789729081224886</v>
      </c>
      <c r="G109" s="156">
        <f>RES_hhdet_fec!G$121</f>
        <v>0.57524204679326929</v>
      </c>
      <c r="H109" s="156">
        <f>RES_hhdet_fec!H$121</f>
        <v>0.57680431226798368</v>
      </c>
      <c r="I109" s="156">
        <f>RES_hhdet_fec!I$121</f>
        <v>0.62476533037860504</v>
      </c>
      <c r="J109" s="156">
        <f>RES_hhdet_fec!J$121</f>
        <v>0.62000758084139018</v>
      </c>
      <c r="K109" s="156">
        <f>RES_hhdet_fec!K$121</f>
        <v>0.62637381911589496</v>
      </c>
      <c r="L109" s="156">
        <f>RES_hhdet_fec!L$121</f>
        <v>0.61196677120920862</v>
      </c>
      <c r="M109" s="156">
        <f>RES_hhdet_fec!M$121</f>
        <v>0.78526588282576715</v>
      </c>
      <c r="N109" s="156">
        <f>RES_hhdet_fec!N$121</f>
        <v>0.77943155690330523</v>
      </c>
      <c r="O109" s="156">
        <f>RES_hhdet_fec!O$121</f>
        <v>0.75480176091406515</v>
      </c>
      <c r="P109" s="156">
        <f>RES_hhdet_fec!P$121</f>
        <v>0.72570291892779415</v>
      </c>
      <c r="Q109" s="156">
        <f>RES_hhdet_fec!Q$121</f>
        <v>0.69778800649023476</v>
      </c>
    </row>
    <row r="110" spans="1:17" ht="12" customHeight="1" x14ac:dyDescent="0.25">
      <c r="A110" s="29" t="s">
        <v>140</v>
      </c>
      <c r="B110" s="57">
        <f>RES_hhdet_fec!B$122</f>
        <v>8.8458860691677401</v>
      </c>
      <c r="C110" s="57">
        <f>RES_hhdet_fec!C$122</f>
        <v>8.8093237040664683</v>
      </c>
      <c r="D110" s="57">
        <f>RES_hhdet_fec!D$122</f>
        <v>8.9221452185481631</v>
      </c>
      <c r="E110" s="57">
        <f>RES_hhdet_fec!E$122</f>
        <v>9.4550907632236392</v>
      </c>
      <c r="F110" s="57">
        <f>RES_hhdet_fec!F$122</f>
        <v>8.9832699168991006</v>
      </c>
      <c r="G110" s="57">
        <f>RES_hhdet_fec!G$122</f>
        <v>1.0302643200349231</v>
      </c>
      <c r="H110" s="57">
        <f>RES_hhdet_fec!H$122</f>
        <v>1.1454509316975958</v>
      </c>
      <c r="I110" s="57">
        <f>RES_hhdet_fec!I$122</f>
        <v>1.2730852283309344</v>
      </c>
      <c r="J110" s="57">
        <f>RES_hhdet_fec!J$122</f>
        <v>1.3628551339975916</v>
      </c>
      <c r="K110" s="57">
        <f>RES_hhdet_fec!K$122</f>
        <v>1.3258767307356336</v>
      </c>
      <c r="L110" s="57">
        <f>RES_hhdet_fec!L$122</f>
        <v>1.483967323208236</v>
      </c>
      <c r="M110" s="57">
        <f>RES_hhdet_fec!M$122</f>
        <v>1.8731869578946185</v>
      </c>
      <c r="N110" s="57">
        <f>RES_hhdet_fec!N$122</f>
        <v>2.2327944256359982</v>
      </c>
      <c r="O110" s="57">
        <f>RES_hhdet_fec!O$122</f>
        <v>2.4597414403433557</v>
      </c>
      <c r="P110" s="57">
        <f>RES_hhdet_fec!P$122</f>
        <v>2.4226208502006727</v>
      </c>
      <c r="Q110" s="57">
        <f>RES_hhdet_fec!Q$122</f>
        <v>2.4934047678543303</v>
      </c>
    </row>
    <row r="112" spans="1:17" ht="12" customHeight="1" x14ac:dyDescent="0.25">
      <c r="A112" s="152" t="s">
        <v>119</v>
      </c>
      <c r="B112" s="168">
        <f>SUM(B113,B116,B118,B127)</f>
        <v>121.3787322654609</v>
      </c>
      <c r="C112" s="168">
        <f t="shared" ref="C112:Q112" si="15">SUM(C113,C116,C118,C127)</f>
        <v>120.16807958000896</v>
      </c>
      <c r="D112" s="168">
        <f t="shared" si="15"/>
        <v>120.81880932701816</v>
      </c>
      <c r="E112" s="168">
        <f t="shared" si="15"/>
        <v>123.19165302473145</v>
      </c>
      <c r="F112" s="168">
        <f t="shared" si="15"/>
        <v>123.54251309759417</v>
      </c>
      <c r="G112" s="168">
        <f t="shared" si="15"/>
        <v>15.429610786367942</v>
      </c>
      <c r="H112" s="168">
        <f t="shared" si="15"/>
        <v>15.635304993879942</v>
      </c>
      <c r="I112" s="168">
        <f t="shared" si="15"/>
        <v>16.090575084303257</v>
      </c>
      <c r="J112" s="168">
        <f t="shared" si="15"/>
        <v>16.162845413955065</v>
      </c>
      <c r="K112" s="168">
        <f t="shared" si="15"/>
        <v>15.939432111027083</v>
      </c>
      <c r="L112" s="168">
        <f t="shared" si="15"/>
        <v>16.694107417312839</v>
      </c>
      <c r="M112" s="168">
        <f t="shared" si="15"/>
        <v>20.563214590475091</v>
      </c>
      <c r="N112" s="168">
        <f t="shared" si="15"/>
        <v>22.211162023286466</v>
      </c>
      <c r="O112" s="168">
        <f t="shared" si="15"/>
        <v>22.746834540952232</v>
      </c>
      <c r="P112" s="168">
        <f t="shared" si="15"/>
        <v>22.39168007073658</v>
      </c>
      <c r="Q112" s="168">
        <f t="shared" si="15"/>
        <v>21.747815832459569</v>
      </c>
    </row>
    <row r="113" spans="1:17" ht="12" customHeight="1" x14ac:dyDescent="0.25">
      <c r="A113" s="158" t="s">
        <v>65</v>
      </c>
      <c r="B113" s="157">
        <f>SUM(B114:B115)</f>
        <v>92.803749700918033</v>
      </c>
      <c r="C113" s="157">
        <f t="shared" ref="C113:Q113" si="16">SUM(C114:C115)</f>
        <v>91.660743513786528</v>
      </c>
      <c r="D113" s="157">
        <f t="shared" si="16"/>
        <v>92.177452464209424</v>
      </c>
      <c r="E113" s="157">
        <f t="shared" si="16"/>
        <v>93.562395433650238</v>
      </c>
      <c r="F113" s="157">
        <f t="shared" si="16"/>
        <v>94.555263363528056</v>
      </c>
      <c r="G113" s="157">
        <f t="shared" si="16"/>
        <v>12.061315411060763</v>
      </c>
      <c r="H113" s="157">
        <f t="shared" si="16"/>
        <v>12.024289798400856</v>
      </c>
      <c r="I113" s="157">
        <f t="shared" si="16"/>
        <v>12.09226635427731</v>
      </c>
      <c r="J113" s="157">
        <f t="shared" si="16"/>
        <v>12.070976154433104</v>
      </c>
      <c r="K113" s="157">
        <f t="shared" si="16"/>
        <v>12.044864724820352</v>
      </c>
      <c r="L113" s="157">
        <f t="shared" si="16"/>
        <v>12.14742789393534</v>
      </c>
      <c r="M113" s="157">
        <f t="shared" si="16"/>
        <v>15.096691740455363</v>
      </c>
      <c r="N113" s="157">
        <f t="shared" si="16"/>
        <v>15.174070063524921</v>
      </c>
      <c r="O113" s="157">
        <f t="shared" si="16"/>
        <v>15.215321932652715</v>
      </c>
      <c r="P113" s="157">
        <f t="shared" si="16"/>
        <v>15.19064806203806</v>
      </c>
      <c r="Q113" s="157">
        <f t="shared" si="16"/>
        <v>14.356291771933796</v>
      </c>
    </row>
    <row r="114" spans="1:17" ht="12" customHeight="1" x14ac:dyDescent="0.25">
      <c r="A114" s="23" t="s">
        <v>153</v>
      </c>
      <c r="B114" s="156">
        <f>RES_hhdet_tes!B$107</f>
        <v>92.444881847349365</v>
      </c>
      <c r="C114" s="156">
        <f>RES_hhdet_tes!C$107</f>
        <v>91.288968635477062</v>
      </c>
      <c r="D114" s="156">
        <f>RES_hhdet_tes!D$107</f>
        <v>91.771747936109264</v>
      </c>
      <c r="E114" s="156">
        <f>RES_hhdet_tes!E$107</f>
        <v>93.020497638995437</v>
      </c>
      <c r="F114" s="156">
        <f>RES_hhdet_tes!F$107</f>
        <v>94.052665157774044</v>
      </c>
      <c r="G114" s="156">
        <f>RES_hhdet_tes!G$107</f>
        <v>12.020855554544202</v>
      </c>
      <c r="H114" s="156">
        <f>RES_hhdet_tes!H$107</f>
        <v>11.973775337451649</v>
      </c>
      <c r="I114" s="156">
        <f>RES_hhdet_tes!I$107</f>
        <v>12.041308322243777</v>
      </c>
      <c r="J114" s="156">
        <f>RES_hhdet_tes!J$107</f>
        <v>12.004682480294495</v>
      </c>
      <c r="K114" s="156">
        <f>RES_hhdet_tes!K$107</f>
        <v>11.997230954604291</v>
      </c>
      <c r="L114" s="156">
        <f>RES_hhdet_tes!L$107</f>
        <v>12.057478789546568</v>
      </c>
      <c r="M114" s="156">
        <f>RES_hhdet_tes!M$107</f>
        <v>15.042065004279195</v>
      </c>
      <c r="N114" s="156">
        <f>RES_hhdet_tes!N$107</f>
        <v>15.045276459572312</v>
      </c>
      <c r="O114" s="156">
        <f>RES_hhdet_tes!O$107</f>
        <v>15.048192924588596</v>
      </c>
      <c r="P114" s="156">
        <f>RES_hhdet_tes!P$107</f>
        <v>15.102510695612457</v>
      </c>
      <c r="Q114" s="156">
        <f>RES_hhdet_tes!Q$107</f>
        <v>14.238473451685765</v>
      </c>
    </row>
    <row r="115" spans="1:17" ht="12" customHeight="1" x14ac:dyDescent="0.25">
      <c r="A115" s="23" t="s">
        <v>60</v>
      </c>
      <c r="B115" s="156">
        <f>RES_hhdet_tes!B$108</f>
        <v>0.35886785356866874</v>
      </c>
      <c r="C115" s="156">
        <f>RES_hhdet_tes!C$108</f>
        <v>0.37177487830946737</v>
      </c>
      <c r="D115" s="156">
        <f>RES_hhdet_tes!D$108</f>
        <v>0.40570452810016222</v>
      </c>
      <c r="E115" s="156">
        <f>RES_hhdet_tes!E$108</f>
        <v>0.5418977946548037</v>
      </c>
      <c r="F115" s="156">
        <f>RES_hhdet_tes!F$108</f>
        <v>0.50259820575400849</v>
      </c>
      <c r="G115" s="156">
        <f>RES_hhdet_tes!G$108</f>
        <v>4.0459856516560484E-2</v>
      </c>
      <c r="H115" s="156">
        <f>RES_hhdet_tes!H$108</f>
        <v>5.051446094920807E-2</v>
      </c>
      <c r="I115" s="156">
        <f>RES_hhdet_tes!I$108</f>
        <v>5.0958032033533177E-2</v>
      </c>
      <c r="J115" s="156">
        <f>RES_hhdet_tes!J$108</f>
        <v>6.6293674138609329E-2</v>
      </c>
      <c r="K115" s="156">
        <f>RES_hhdet_tes!K$108</f>
        <v>4.7633770216060689E-2</v>
      </c>
      <c r="L115" s="156">
        <f>RES_hhdet_tes!L$108</f>
        <v>8.9949104388772932E-2</v>
      </c>
      <c r="M115" s="156">
        <f>RES_hhdet_tes!M$108</f>
        <v>5.4626736176167957E-2</v>
      </c>
      <c r="N115" s="156">
        <f>RES_hhdet_tes!N$108</f>
        <v>0.12879360395260947</v>
      </c>
      <c r="O115" s="156">
        <f>RES_hhdet_tes!O$108</f>
        <v>0.16712900806411898</v>
      </c>
      <c r="P115" s="156">
        <f>RES_hhdet_tes!P$108</f>
        <v>8.8137366425602062E-2</v>
      </c>
      <c r="Q115" s="156">
        <f>RES_hhdet_tes!Q$108</f>
        <v>0.1178183202480312</v>
      </c>
    </row>
    <row r="116" spans="1:17" ht="12" customHeight="1" x14ac:dyDescent="0.25">
      <c r="A116" s="158" t="s">
        <v>112</v>
      </c>
      <c r="B116" s="157">
        <f>B117</f>
        <v>0.27348749142791046</v>
      </c>
      <c r="C116" s="157">
        <f t="shared" ref="C116:Q116" si="17">C117</f>
        <v>0.27695824228471178</v>
      </c>
      <c r="D116" s="157">
        <f t="shared" si="17"/>
        <v>0.29410611271702802</v>
      </c>
      <c r="E116" s="157">
        <f t="shared" si="17"/>
        <v>0.29743024788996408</v>
      </c>
      <c r="F116" s="157">
        <f t="shared" si="17"/>
        <v>0.29870495715514134</v>
      </c>
      <c r="G116" s="157">
        <f t="shared" si="17"/>
        <v>3.9051080565594157E-2</v>
      </c>
      <c r="H116" s="157">
        <f t="shared" si="17"/>
        <v>4.2813496281197523E-2</v>
      </c>
      <c r="I116" s="157">
        <f t="shared" si="17"/>
        <v>4.9910076938331341E-2</v>
      </c>
      <c r="J116" s="157">
        <f t="shared" si="17"/>
        <v>5.3506445790972676E-2</v>
      </c>
      <c r="K116" s="157">
        <f t="shared" si="17"/>
        <v>5.7346943993642562E-2</v>
      </c>
      <c r="L116" s="157">
        <f t="shared" si="17"/>
        <v>6.1054295049491433E-2</v>
      </c>
      <c r="M116" s="157">
        <f t="shared" si="17"/>
        <v>8.9862465673447009E-2</v>
      </c>
      <c r="N116" s="157">
        <f t="shared" si="17"/>
        <v>9.610657628257202E-2</v>
      </c>
      <c r="O116" s="157">
        <f t="shared" si="17"/>
        <v>0.11029819327117987</v>
      </c>
      <c r="P116" s="157">
        <f t="shared" si="17"/>
        <v>0.12639518201673569</v>
      </c>
      <c r="Q116" s="157">
        <f t="shared" si="17"/>
        <v>0.13537181303955237</v>
      </c>
    </row>
    <row r="117" spans="1:17" ht="12" customHeight="1" x14ac:dyDescent="0.25">
      <c r="A117" s="23" t="s">
        <v>60</v>
      </c>
      <c r="B117" s="156">
        <f>RES_hhdet_tes!B$110</f>
        <v>0.27348749142791046</v>
      </c>
      <c r="C117" s="156">
        <f>RES_hhdet_tes!C$110</f>
        <v>0.27695824228471178</v>
      </c>
      <c r="D117" s="156">
        <f>RES_hhdet_tes!D$110</f>
        <v>0.29410611271702802</v>
      </c>
      <c r="E117" s="156">
        <f>RES_hhdet_tes!E$110</f>
        <v>0.29743024788996408</v>
      </c>
      <c r="F117" s="156">
        <f>RES_hhdet_tes!F$110</f>
        <v>0.29870495715514134</v>
      </c>
      <c r="G117" s="156">
        <f>RES_hhdet_tes!G$110</f>
        <v>3.9051080565594157E-2</v>
      </c>
      <c r="H117" s="156">
        <f>RES_hhdet_tes!H$110</f>
        <v>4.2813496281197523E-2</v>
      </c>
      <c r="I117" s="156">
        <f>RES_hhdet_tes!I$110</f>
        <v>4.9910076938331341E-2</v>
      </c>
      <c r="J117" s="156">
        <f>RES_hhdet_tes!J$110</f>
        <v>5.3506445790972676E-2</v>
      </c>
      <c r="K117" s="156">
        <f>RES_hhdet_tes!K$110</f>
        <v>5.7346943993642562E-2</v>
      </c>
      <c r="L117" s="156">
        <f>RES_hhdet_tes!L$110</f>
        <v>6.1054295049491433E-2</v>
      </c>
      <c r="M117" s="156">
        <f>RES_hhdet_tes!M$110</f>
        <v>8.9862465673447009E-2</v>
      </c>
      <c r="N117" s="156">
        <f>RES_hhdet_tes!N$110</f>
        <v>9.610657628257202E-2</v>
      </c>
      <c r="O117" s="156">
        <f>RES_hhdet_tes!O$110</f>
        <v>0.11029819327117987</v>
      </c>
      <c r="P117" s="156">
        <f>RES_hhdet_tes!P$110</f>
        <v>0.12639518201673569</v>
      </c>
      <c r="Q117" s="156">
        <f>RES_hhdet_tes!Q$110</f>
        <v>0.13537181303955237</v>
      </c>
    </row>
    <row r="118" spans="1:17" ht="12" customHeight="1" x14ac:dyDescent="0.25">
      <c r="A118" s="158" t="s">
        <v>63</v>
      </c>
      <c r="B118" s="157">
        <f>SUM(B119:B120,B123:B124)</f>
        <v>18.684619121459242</v>
      </c>
      <c r="C118" s="157">
        <f t="shared" ref="C118:Q118" si="18">SUM(C119:C120,C123:C124)</f>
        <v>18.765354365214584</v>
      </c>
      <c r="D118" s="157">
        <f t="shared" si="18"/>
        <v>18.794149538957356</v>
      </c>
      <c r="E118" s="157">
        <f t="shared" si="18"/>
        <v>19.395180563937863</v>
      </c>
      <c r="F118" s="157">
        <f t="shared" si="18"/>
        <v>19.102332711879477</v>
      </c>
      <c r="G118" s="157">
        <f t="shared" si="18"/>
        <v>2.2015578674662013</v>
      </c>
      <c r="H118" s="157">
        <f t="shared" si="18"/>
        <v>2.3428622864163318</v>
      </c>
      <c r="I118" s="157">
        <f t="shared" si="18"/>
        <v>2.5927889530046118</v>
      </c>
      <c r="J118" s="157">
        <f t="shared" si="18"/>
        <v>2.6094939796603493</v>
      </c>
      <c r="K118" s="157">
        <f t="shared" si="18"/>
        <v>2.4362989535828192</v>
      </c>
      <c r="L118" s="157">
        <f t="shared" si="18"/>
        <v>2.9581706880971788</v>
      </c>
      <c r="M118" s="157">
        <f t="shared" si="18"/>
        <v>3.425257188180423</v>
      </c>
      <c r="N118" s="157">
        <f t="shared" si="18"/>
        <v>4.6600466949688011</v>
      </c>
      <c r="O118" s="157">
        <f t="shared" si="18"/>
        <v>4.957628161183524</v>
      </c>
      <c r="P118" s="157">
        <f t="shared" si="18"/>
        <v>4.6532169842027109</v>
      </c>
      <c r="Q118" s="157">
        <f t="shared" si="18"/>
        <v>4.7853928073168941</v>
      </c>
    </row>
    <row r="119" spans="1:17" ht="12" customHeight="1" x14ac:dyDescent="0.25">
      <c r="A119" s="167" t="s">
        <v>152</v>
      </c>
      <c r="B119" s="132">
        <f>RES_hhdet_tes!B$112</f>
        <v>0</v>
      </c>
      <c r="C119" s="132">
        <f>RES_hhdet_tes!C$112</f>
        <v>0</v>
      </c>
      <c r="D119" s="132">
        <f>RES_hhdet_tes!D$112</f>
        <v>0</v>
      </c>
      <c r="E119" s="132">
        <f>RES_hhdet_tes!E$112</f>
        <v>0</v>
      </c>
      <c r="F119" s="132">
        <f>RES_hhdet_tes!F$112</f>
        <v>0</v>
      </c>
      <c r="G119" s="132">
        <f>RES_hhdet_tes!G$112</f>
        <v>0</v>
      </c>
      <c r="H119" s="132">
        <f>RES_hhdet_tes!H$112</f>
        <v>0</v>
      </c>
      <c r="I119" s="132">
        <f>RES_hhdet_tes!I$112</f>
        <v>0</v>
      </c>
      <c r="J119" s="132">
        <f>RES_hhdet_tes!J$112</f>
        <v>0</v>
      </c>
      <c r="K119" s="132">
        <f>RES_hhdet_tes!K$112</f>
        <v>0</v>
      </c>
      <c r="L119" s="132">
        <f>RES_hhdet_tes!L$112</f>
        <v>0</v>
      </c>
      <c r="M119" s="132">
        <f>RES_hhdet_tes!M$112</f>
        <v>0</v>
      </c>
      <c r="N119" s="132">
        <f>RES_hhdet_tes!N$112</f>
        <v>0</v>
      </c>
      <c r="O119" s="132">
        <f>RES_hhdet_tes!O$112</f>
        <v>0</v>
      </c>
      <c r="P119" s="132">
        <f>RES_hhdet_tes!P$112</f>
        <v>0</v>
      </c>
      <c r="Q119" s="132">
        <f>RES_hhdet_tes!Q$112</f>
        <v>0</v>
      </c>
    </row>
    <row r="120" spans="1:17" ht="12" customHeight="1" x14ac:dyDescent="0.25">
      <c r="A120" s="167" t="s">
        <v>151</v>
      </c>
      <c r="B120" s="132">
        <f>SUM(B121:B122)</f>
        <v>0</v>
      </c>
      <c r="C120" s="132">
        <f t="shared" ref="C120:Q120" si="19">SUM(C121:C122)</f>
        <v>0</v>
      </c>
      <c r="D120" s="132">
        <f t="shared" si="19"/>
        <v>0</v>
      </c>
      <c r="E120" s="132">
        <f t="shared" si="19"/>
        <v>0</v>
      </c>
      <c r="F120" s="132">
        <f t="shared" si="19"/>
        <v>0</v>
      </c>
      <c r="G120" s="132">
        <f t="shared" si="19"/>
        <v>0</v>
      </c>
      <c r="H120" s="132">
        <f t="shared" si="19"/>
        <v>0</v>
      </c>
      <c r="I120" s="132">
        <f t="shared" si="19"/>
        <v>0</v>
      </c>
      <c r="J120" s="132">
        <f t="shared" si="19"/>
        <v>0</v>
      </c>
      <c r="K120" s="132">
        <f t="shared" si="19"/>
        <v>0</v>
      </c>
      <c r="L120" s="132">
        <f t="shared" si="19"/>
        <v>0</v>
      </c>
      <c r="M120" s="132">
        <f t="shared" si="19"/>
        <v>0</v>
      </c>
      <c r="N120" s="132">
        <f t="shared" si="19"/>
        <v>0</v>
      </c>
      <c r="O120" s="132">
        <f t="shared" si="19"/>
        <v>0</v>
      </c>
      <c r="P120" s="132">
        <f t="shared" si="19"/>
        <v>0</v>
      </c>
      <c r="Q120" s="132">
        <f t="shared" si="19"/>
        <v>0</v>
      </c>
    </row>
    <row r="121" spans="1:17" ht="12" customHeight="1" x14ac:dyDescent="0.25">
      <c r="A121" s="166" t="s">
        <v>79</v>
      </c>
      <c r="B121" s="165">
        <f>RES_hhdet_tes!B$114</f>
        <v>0</v>
      </c>
      <c r="C121" s="165">
        <f>RES_hhdet_tes!C$114</f>
        <v>0</v>
      </c>
      <c r="D121" s="165">
        <f>RES_hhdet_tes!D$114</f>
        <v>0</v>
      </c>
      <c r="E121" s="165">
        <f>RES_hhdet_tes!E$114</f>
        <v>0</v>
      </c>
      <c r="F121" s="165">
        <f>RES_hhdet_tes!F$114</f>
        <v>0</v>
      </c>
      <c r="G121" s="165">
        <f>RES_hhdet_tes!G$114</f>
        <v>0</v>
      </c>
      <c r="H121" s="165">
        <f>RES_hhdet_tes!H$114</f>
        <v>0</v>
      </c>
      <c r="I121" s="165">
        <f>RES_hhdet_tes!I$114</f>
        <v>0</v>
      </c>
      <c r="J121" s="165">
        <f>RES_hhdet_tes!J$114</f>
        <v>0</v>
      </c>
      <c r="K121" s="165">
        <f>RES_hhdet_tes!K$114</f>
        <v>0</v>
      </c>
      <c r="L121" s="165">
        <f>RES_hhdet_tes!L$114</f>
        <v>0</v>
      </c>
      <c r="M121" s="165">
        <f>RES_hhdet_tes!M$114</f>
        <v>0</v>
      </c>
      <c r="N121" s="165">
        <f>RES_hhdet_tes!N$114</f>
        <v>0</v>
      </c>
      <c r="O121" s="165">
        <f>RES_hhdet_tes!O$114</f>
        <v>0</v>
      </c>
      <c r="P121" s="165">
        <f>RES_hhdet_tes!P$114</f>
        <v>0</v>
      </c>
      <c r="Q121" s="165">
        <f>RES_hhdet_tes!Q$114</f>
        <v>0</v>
      </c>
    </row>
    <row r="122" spans="1:17" ht="12" customHeight="1" x14ac:dyDescent="0.25">
      <c r="A122" s="147" t="s">
        <v>59</v>
      </c>
      <c r="B122" s="164">
        <f>RES_hhdet_tes!B$115</f>
        <v>0</v>
      </c>
      <c r="C122" s="164">
        <f>RES_hhdet_tes!C$115</f>
        <v>0</v>
      </c>
      <c r="D122" s="164">
        <f>RES_hhdet_tes!D$115</f>
        <v>0</v>
      </c>
      <c r="E122" s="164">
        <f>RES_hhdet_tes!E$115</f>
        <v>0</v>
      </c>
      <c r="F122" s="164">
        <f>RES_hhdet_tes!F$115</f>
        <v>0</v>
      </c>
      <c r="G122" s="164">
        <f>RES_hhdet_tes!G$115</f>
        <v>0</v>
      </c>
      <c r="H122" s="164">
        <f>RES_hhdet_tes!H$115</f>
        <v>0</v>
      </c>
      <c r="I122" s="164">
        <f>RES_hhdet_tes!I$115</f>
        <v>0</v>
      </c>
      <c r="J122" s="164">
        <f>RES_hhdet_tes!J$115</f>
        <v>0</v>
      </c>
      <c r="K122" s="164">
        <f>RES_hhdet_tes!K$115</f>
        <v>0</v>
      </c>
      <c r="L122" s="164">
        <f>RES_hhdet_tes!L$115</f>
        <v>0</v>
      </c>
      <c r="M122" s="164">
        <f>RES_hhdet_tes!M$115</f>
        <v>0</v>
      </c>
      <c r="N122" s="164">
        <f>RES_hhdet_tes!N$115</f>
        <v>0</v>
      </c>
      <c r="O122" s="164">
        <f>RES_hhdet_tes!O$115</f>
        <v>0</v>
      </c>
      <c r="P122" s="164">
        <f>RES_hhdet_tes!P$115</f>
        <v>0</v>
      </c>
      <c r="Q122" s="164">
        <f>RES_hhdet_tes!Q$115</f>
        <v>0</v>
      </c>
    </row>
    <row r="123" spans="1:17" ht="12" customHeight="1" x14ac:dyDescent="0.25">
      <c r="A123" s="163" t="s">
        <v>142</v>
      </c>
      <c r="B123" s="162">
        <f>RES_hhdet_tes!B$116</f>
        <v>18.361503552394268</v>
      </c>
      <c r="C123" s="162">
        <f>RES_hhdet_tes!C$116</f>
        <v>18.443670774064195</v>
      </c>
      <c r="D123" s="162">
        <f>RES_hhdet_tes!D$116</f>
        <v>18.474710070165379</v>
      </c>
      <c r="E123" s="162">
        <f>RES_hhdet_tes!E$116</f>
        <v>19.059055077247834</v>
      </c>
      <c r="F123" s="162">
        <f>RES_hhdet_tes!F$116</f>
        <v>18.763834020912299</v>
      </c>
      <c r="G123" s="162">
        <f>RES_hhdet_tes!G$116</f>
        <v>2.1607659848612988</v>
      </c>
      <c r="H123" s="162">
        <f>RES_hhdet_tes!H$116</f>
        <v>2.2861365697755267</v>
      </c>
      <c r="I123" s="162">
        <f>RES_hhdet_tes!I$116</f>
        <v>2.5143280276468398</v>
      </c>
      <c r="J123" s="162">
        <f>RES_hhdet_tes!J$116</f>
        <v>2.5122320525044284</v>
      </c>
      <c r="K123" s="162">
        <f>RES_hhdet_tes!K$116</f>
        <v>2.3301088946763104</v>
      </c>
      <c r="L123" s="162">
        <f>RES_hhdet_tes!L$116</f>
        <v>2.8244604864239928</v>
      </c>
      <c r="M123" s="162">
        <f>RES_hhdet_tes!M$116</f>
        <v>3.2310606830681969</v>
      </c>
      <c r="N123" s="162">
        <f>RES_hhdet_tes!N$116</f>
        <v>4.4101516689405633</v>
      </c>
      <c r="O123" s="162">
        <f>RES_hhdet_tes!O$116</f>
        <v>4.6924394374264926</v>
      </c>
      <c r="P123" s="162">
        <f>RES_hhdet_tes!P$116</f>
        <v>4.3749137341286195</v>
      </c>
      <c r="Q123" s="162">
        <f>RES_hhdet_tes!Q$116</f>
        <v>4.4960126785811934</v>
      </c>
    </row>
    <row r="124" spans="1:17" ht="12" customHeight="1" x14ac:dyDescent="0.25">
      <c r="A124" s="161" t="s">
        <v>141</v>
      </c>
      <c r="B124" s="160">
        <f>SUM(B125:B126)</f>
        <v>0.32311556906497374</v>
      </c>
      <c r="C124" s="160">
        <f t="shared" ref="C124:Q124" si="20">SUM(C125:C126)</f>
        <v>0.32168359115038836</v>
      </c>
      <c r="D124" s="160">
        <f t="shared" si="20"/>
        <v>0.31943946879197849</v>
      </c>
      <c r="E124" s="160">
        <f t="shared" si="20"/>
        <v>0.33612548669002817</v>
      </c>
      <c r="F124" s="160">
        <f t="shared" si="20"/>
        <v>0.33849869096717844</v>
      </c>
      <c r="G124" s="160">
        <f t="shared" si="20"/>
        <v>4.0791882604902574E-2</v>
      </c>
      <c r="H124" s="160">
        <f t="shared" si="20"/>
        <v>5.6725716640805016E-2</v>
      </c>
      <c r="I124" s="160">
        <f t="shared" si="20"/>
        <v>7.8460925357771757E-2</v>
      </c>
      <c r="J124" s="160">
        <f t="shared" si="20"/>
        <v>9.7261927155920885E-2</v>
      </c>
      <c r="K124" s="160">
        <f t="shared" si="20"/>
        <v>0.10619005890650875</v>
      </c>
      <c r="L124" s="160">
        <f t="shared" si="20"/>
        <v>0.13371020167318581</v>
      </c>
      <c r="M124" s="160">
        <f t="shared" si="20"/>
        <v>0.19419650511222616</v>
      </c>
      <c r="N124" s="160">
        <f t="shared" si="20"/>
        <v>0.24989502602823743</v>
      </c>
      <c r="O124" s="160">
        <f t="shared" si="20"/>
        <v>0.26518872375703156</v>
      </c>
      <c r="P124" s="160">
        <f t="shared" si="20"/>
        <v>0.27830325007409146</v>
      </c>
      <c r="Q124" s="160">
        <f t="shared" si="20"/>
        <v>0.28938012873570029</v>
      </c>
    </row>
    <row r="125" spans="1:17" ht="12" customHeight="1" x14ac:dyDescent="0.25">
      <c r="A125" s="148" t="s">
        <v>60</v>
      </c>
      <c r="B125" s="156">
        <f>RES_hhdet_tes!B$118</f>
        <v>0.2127690665557706</v>
      </c>
      <c r="C125" s="156">
        <f>RES_hhdet_tes!C$118</f>
        <v>0.21690682401407071</v>
      </c>
      <c r="D125" s="156">
        <f>RES_hhdet_tes!D$118</f>
        <v>0.21641176519845556</v>
      </c>
      <c r="E125" s="156">
        <f>RES_hhdet_tes!E$118</f>
        <v>0.23006336988373466</v>
      </c>
      <c r="F125" s="156">
        <f>RES_hhdet_tes!F$118</f>
        <v>0.23248212323630482</v>
      </c>
      <c r="G125" s="156">
        <f>RES_hhdet_tes!G$118</f>
        <v>2.755324074628324E-2</v>
      </c>
      <c r="H125" s="156">
        <f>RES_hhdet_tes!H$118</f>
        <v>3.8527605057749104E-2</v>
      </c>
      <c r="I125" s="156">
        <f>RES_hhdet_tes!I$118</f>
        <v>5.3401693550581331E-2</v>
      </c>
      <c r="J125" s="156">
        <f>RES_hhdet_tes!J$118</f>
        <v>6.6310640981994545E-2</v>
      </c>
      <c r="K125" s="156">
        <f>RES_hhdet_tes!K$118</f>
        <v>7.0620690177033527E-2</v>
      </c>
      <c r="L125" s="156">
        <f>RES_hhdet_tes!L$118</f>
        <v>9.4467822908100796E-2</v>
      </c>
      <c r="M125" s="156">
        <f>RES_hhdet_tes!M$118</f>
        <v>0.13194270261113081</v>
      </c>
      <c r="N125" s="156">
        <f>RES_hhdet_tes!N$118</f>
        <v>0.18249204701687646</v>
      </c>
      <c r="O125" s="156">
        <f>RES_hhdet_tes!O$118</f>
        <v>0.19220341300734145</v>
      </c>
      <c r="P125" s="156">
        <f>RES_hhdet_tes!P$118</f>
        <v>0.1923332979436822</v>
      </c>
      <c r="Q125" s="156">
        <f>RES_hhdet_tes!Q$118</f>
        <v>0.2040223780343762</v>
      </c>
    </row>
    <row r="126" spans="1:17" ht="12" customHeight="1" x14ac:dyDescent="0.25">
      <c r="A126" s="148" t="s">
        <v>59</v>
      </c>
      <c r="B126" s="156">
        <f>RES_hhdet_tes!B$119</f>
        <v>0.11034650250920312</v>
      </c>
      <c r="C126" s="156">
        <f>RES_hhdet_tes!C$119</f>
        <v>0.10477676713631767</v>
      </c>
      <c r="D126" s="156">
        <f>RES_hhdet_tes!D$119</f>
        <v>0.1030277035935229</v>
      </c>
      <c r="E126" s="156">
        <f>RES_hhdet_tes!E$119</f>
        <v>0.10606211680629352</v>
      </c>
      <c r="F126" s="156">
        <f>RES_hhdet_tes!F$119</f>
        <v>0.10601656773087365</v>
      </c>
      <c r="G126" s="156">
        <f>RES_hhdet_tes!G$119</f>
        <v>1.3238641858619336E-2</v>
      </c>
      <c r="H126" s="156">
        <f>RES_hhdet_tes!H$119</f>
        <v>1.8198111583055909E-2</v>
      </c>
      <c r="I126" s="156">
        <f>RES_hhdet_tes!I$119</f>
        <v>2.5059231807190423E-2</v>
      </c>
      <c r="J126" s="156">
        <f>RES_hhdet_tes!J$119</f>
        <v>3.0951286173926337E-2</v>
      </c>
      <c r="K126" s="156">
        <f>RES_hhdet_tes!K$119</f>
        <v>3.556936872947522E-2</v>
      </c>
      <c r="L126" s="156">
        <f>RES_hhdet_tes!L$119</f>
        <v>3.9242378765085024E-2</v>
      </c>
      <c r="M126" s="156">
        <f>RES_hhdet_tes!M$119</f>
        <v>6.225380250109535E-2</v>
      </c>
      <c r="N126" s="156">
        <f>RES_hhdet_tes!N$119</f>
        <v>6.7402979011360969E-2</v>
      </c>
      <c r="O126" s="156">
        <f>RES_hhdet_tes!O$119</f>
        <v>7.2985310749690113E-2</v>
      </c>
      <c r="P126" s="156">
        <f>RES_hhdet_tes!P$119</f>
        <v>8.5969952130409269E-2</v>
      </c>
      <c r="Q126" s="156">
        <f>RES_hhdet_tes!Q$119</f>
        <v>8.5357750701324106E-2</v>
      </c>
    </row>
    <row r="127" spans="1:17" ht="12" customHeight="1" x14ac:dyDescent="0.25">
      <c r="A127" s="158" t="s">
        <v>62</v>
      </c>
      <c r="B127" s="157">
        <f>SUM(B128:B129)</f>
        <v>9.6168759516557021</v>
      </c>
      <c r="C127" s="157">
        <f t="shared" ref="C127:Q127" si="21">SUM(C128:C129)</f>
        <v>9.4650234587231523</v>
      </c>
      <c r="D127" s="157">
        <f t="shared" si="21"/>
        <v>9.5531012111343507</v>
      </c>
      <c r="E127" s="157">
        <f t="shared" si="21"/>
        <v>9.9366467792533957</v>
      </c>
      <c r="F127" s="157">
        <f t="shared" si="21"/>
        <v>9.5862120650314981</v>
      </c>
      <c r="G127" s="157">
        <f t="shared" si="21"/>
        <v>1.1276864272753828</v>
      </c>
      <c r="H127" s="157">
        <f t="shared" si="21"/>
        <v>1.2253394127815547</v>
      </c>
      <c r="I127" s="157">
        <f t="shared" si="21"/>
        <v>1.3556097000830034</v>
      </c>
      <c r="J127" s="157">
        <f t="shared" si="21"/>
        <v>1.428868834070637</v>
      </c>
      <c r="K127" s="157">
        <f t="shared" si="21"/>
        <v>1.4009214886302683</v>
      </c>
      <c r="L127" s="157">
        <f t="shared" si="21"/>
        <v>1.5274545402308299</v>
      </c>
      <c r="M127" s="157">
        <f t="shared" si="21"/>
        <v>1.9514031961658587</v>
      </c>
      <c r="N127" s="157">
        <f t="shared" si="21"/>
        <v>2.2809386885101732</v>
      </c>
      <c r="O127" s="157">
        <f t="shared" si="21"/>
        <v>2.4635862538448139</v>
      </c>
      <c r="P127" s="157">
        <f t="shared" si="21"/>
        <v>2.4214198424790729</v>
      </c>
      <c r="Q127" s="157">
        <f t="shared" si="21"/>
        <v>2.4707594401693274</v>
      </c>
    </row>
    <row r="128" spans="1:17" ht="12" customHeight="1" x14ac:dyDescent="0.25">
      <c r="A128" s="23" t="s">
        <v>57</v>
      </c>
      <c r="B128" s="156">
        <f>RES_hhdet_tes!B$121</f>
        <v>2.4845165976901726</v>
      </c>
      <c r="C128" s="156">
        <f>RES_hhdet_tes!C$121</f>
        <v>2.3350778815892772</v>
      </c>
      <c r="D128" s="156">
        <f>RES_hhdet_tes!D$121</f>
        <v>2.2999802477735076</v>
      </c>
      <c r="E128" s="156">
        <f>RES_hhdet_tes!E$121</f>
        <v>2.2140084329698495</v>
      </c>
      <c r="F128" s="156">
        <f>RES_hhdet_tes!F$121</f>
        <v>2.2181197069167271</v>
      </c>
      <c r="G128" s="156">
        <f>RES_hhdet_tes!G$121</f>
        <v>0.26420544045095568</v>
      </c>
      <c r="H128" s="156">
        <f>RES_hhdet_tes!H$121</f>
        <v>0.26492590347225992</v>
      </c>
      <c r="I128" s="156">
        <f>RES_hhdet_tes!I$121</f>
        <v>0.28723770040801544</v>
      </c>
      <c r="J128" s="156">
        <f>RES_hhdet_tes!J$121</f>
        <v>0.28507623638446272</v>
      </c>
      <c r="K128" s="156">
        <f>RES_hhdet_tes!K$121</f>
        <v>0.288132938062581</v>
      </c>
      <c r="L128" s="156">
        <f>RES_hhdet_tes!L$121</f>
        <v>0.28161005460168803</v>
      </c>
      <c r="M128" s="156">
        <f>RES_hhdet_tes!M$121</f>
        <v>0.36539176056000261</v>
      </c>
      <c r="N128" s="156">
        <f>RES_hhdet_tes!N$121</f>
        <v>0.37289563110735191</v>
      </c>
      <c r="O128" s="156">
        <f>RES_hhdet_tes!O$121</f>
        <v>0.36143912278736795</v>
      </c>
      <c r="P128" s="156">
        <f>RES_hhdet_tes!P$121</f>
        <v>0.3476799918410533</v>
      </c>
      <c r="Q128" s="156">
        <f>RES_hhdet_tes!Q$121</f>
        <v>0.33433970878964281</v>
      </c>
    </row>
    <row r="129" spans="1:17" ht="12" customHeight="1" x14ac:dyDescent="0.25">
      <c r="A129" s="29" t="s">
        <v>140</v>
      </c>
      <c r="B129" s="57">
        <f>RES_hhdet_tes!B$122</f>
        <v>7.132359353965529</v>
      </c>
      <c r="C129" s="57">
        <f>RES_hhdet_tes!C$122</f>
        <v>7.1299455771338751</v>
      </c>
      <c r="D129" s="57">
        <f>RES_hhdet_tes!D$122</f>
        <v>7.2531209633608427</v>
      </c>
      <c r="E129" s="57">
        <f>RES_hhdet_tes!E$122</f>
        <v>7.7226383462835457</v>
      </c>
      <c r="F129" s="57">
        <f>RES_hhdet_tes!F$122</f>
        <v>7.3680923581147715</v>
      </c>
      <c r="G129" s="57">
        <f>RES_hhdet_tes!G$122</f>
        <v>0.8634809868244272</v>
      </c>
      <c r="H129" s="57">
        <f>RES_hhdet_tes!H$122</f>
        <v>0.96041350930929481</v>
      </c>
      <c r="I129" s="57">
        <f>RES_hhdet_tes!I$122</f>
        <v>1.0683719996749879</v>
      </c>
      <c r="J129" s="57">
        <f>RES_hhdet_tes!J$122</f>
        <v>1.1437925976861743</v>
      </c>
      <c r="K129" s="57">
        <f>RES_hhdet_tes!K$122</f>
        <v>1.1127885505676873</v>
      </c>
      <c r="L129" s="57">
        <f>RES_hhdet_tes!L$122</f>
        <v>1.245844485629142</v>
      </c>
      <c r="M129" s="57">
        <f>RES_hhdet_tes!M$122</f>
        <v>1.5860114356058561</v>
      </c>
      <c r="N129" s="57">
        <f>RES_hhdet_tes!N$122</f>
        <v>1.9080430574028213</v>
      </c>
      <c r="O129" s="57">
        <f>RES_hhdet_tes!O$122</f>
        <v>2.1021471310574458</v>
      </c>
      <c r="P129" s="57">
        <f>RES_hhdet_tes!P$122</f>
        <v>2.0737398506380198</v>
      </c>
      <c r="Q129" s="57">
        <f>RES_hhdet_tes!Q$122</f>
        <v>2.1364197313796844</v>
      </c>
    </row>
    <row r="131" spans="1:17" ht="12" customHeight="1" x14ac:dyDescent="0.25">
      <c r="A131" s="152" t="s">
        <v>199</v>
      </c>
      <c r="B131" s="175">
        <f t="shared" ref="B131:Q146" si="22">IF(B112=0,"",B112/B93)</f>
        <v>0.74633195793994911</v>
      </c>
      <c r="C131" s="175">
        <f t="shared" si="22"/>
        <v>0.74952988006910226</v>
      </c>
      <c r="D131" s="175">
        <f t="shared" si="22"/>
        <v>0.75379151001206857</v>
      </c>
      <c r="E131" s="175">
        <f t="shared" si="22"/>
        <v>0.7586239844873045</v>
      </c>
      <c r="F131" s="175">
        <f t="shared" si="22"/>
        <v>0.76170072805531552</v>
      </c>
      <c r="G131" s="175">
        <f t="shared" si="22"/>
        <v>0.81006153507033907</v>
      </c>
      <c r="H131" s="175">
        <f t="shared" si="22"/>
        <v>0.81031871180886328</v>
      </c>
      <c r="I131" s="175">
        <f t="shared" si="22"/>
        <v>0.81031973029001547</v>
      </c>
      <c r="J131" s="175">
        <f t="shared" si="22"/>
        <v>0.81079815146208312</v>
      </c>
      <c r="K131" s="175">
        <f t="shared" si="22"/>
        <v>0.81172363436146289</v>
      </c>
      <c r="L131" s="175">
        <f t="shared" si="22"/>
        <v>0.81051526033272392</v>
      </c>
      <c r="M131" s="175">
        <f t="shared" si="22"/>
        <v>0.82161036065196436</v>
      </c>
      <c r="N131" s="175">
        <f t="shared" si="22"/>
        <v>0.82326747003244305</v>
      </c>
      <c r="O131" s="175">
        <f t="shared" si="22"/>
        <v>0.82388021631497466</v>
      </c>
      <c r="P131" s="175">
        <f t="shared" si="22"/>
        <v>0.82775515430825486</v>
      </c>
      <c r="Q131" s="175">
        <f t="shared" si="22"/>
        <v>0.82824241756775152</v>
      </c>
    </row>
    <row r="132" spans="1:17" ht="12" customHeight="1" x14ac:dyDescent="0.25">
      <c r="A132" s="158" t="s">
        <v>65</v>
      </c>
      <c r="B132" s="169">
        <f t="shared" si="22"/>
        <v>0.76501028665538695</v>
      </c>
      <c r="C132" s="169">
        <f t="shared" si="22"/>
        <v>0.76775170484110289</v>
      </c>
      <c r="D132" s="169">
        <f t="shared" si="22"/>
        <v>0.77181429163110082</v>
      </c>
      <c r="E132" s="169">
        <f t="shared" si="22"/>
        <v>0.77618160081444409</v>
      </c>
      <c r="F132" s="169">
        <f t="shared" si="22"/>
        <v>0.7788517387811621</v>
      </c>
      <c r="G132" s="169">
        <f t="shared" si="22"/>
        <v>0.83510434222765517</v>
      </c>
      <c r="H132" s="169">
        <f t="shared" si="22"/>
        <v>0.83592254617957851</v>
      </c>
      <c r="I132" s="169">
        <f t="shared" si="22"/>
        <v>0.83757535223845014</v>
      </c>
      <c r="J132" s="169">
        <f t="shared" si="22"/>
        <v>0.83779018041060571</v>
      </c>
      <c r="K132" s="169">
        <f t="shared" si="22"/>
        <v>0.83766507940641666</v>
      </c>
      <c r="L132" s="169">
        <f t="shared" si="22"/>
        <v>0.83819548260363808</v>
      </c>
      <c r="M132" s="169">
        <f t="shared" si="22"/>
        <v>0.84808658119178637</v>
      </c>
      <c r="N132" s="169">
        <f t="shared" si="22"/>
        <v>0.84888041634550282</v>
      </c>
      <c r="O132" s="169">
        <f t="shared" si="22"/>
        <v>0.84936503211169989</v>
      </c>
      <c r="P132" s="169">
        <f t="shared" si="22"/>
        <v>0.85176168682598541</v>
      </c>
      <c r="Q132" s="169">
        <f t="shared" si="22"/>
        <v>0.85266132046767507</v>
      </c>
    </row>
    <row r="133" spans="1:17" ht="12" customHeight="1" x14ac:dyDescent="0.25">
      <c r="A133" s="23" t="s">
        <v>153</v>
      </c>
      <c r="B133" s="73">
        <f t="shared" si="22"/>
        <v>0.76431306347201888</v>
      </c>
      <c r="C133" s="73">
        <f t="shared" si="22"/>
        <v>0.7670262264385227</v>
      </c>
      <c r="D133" s="73">
        <f t="shared" si="22"/>
        <v>0.77103649827643173</v>
      </c>
      <c r="E133" s="73">
        <f t="shared" si="22"/>
        <v>0.77517087825586872</v>
      </c>
      <c r="F133" s="73">
        <f t="shared" si="22"/>
        <v>0.77793240077093018</v>
      </c>
      <c r="G133" s="73">
        <f t="shared" si="22"/>
        <v>0.83464111086893789</v>
      </c>
      <c r="H133" s="73">
        <f t="shared" si="22"/>
        <v>0.83534431827199296</v>
      </c>
      <c r="I133" s="73">
        <f t="shared" si="22"/>
        <v>0.83700002309450461</v>
      </c>
      <c r="J133" s="73">
        <f t="shared" si="22"/>
        <v>0.837040381227382</v>
      </c>
      <c r="K133" s="73">
        <f t="shared" si="22"/>
        <v>0.83712552347104108</v>
      </c>
      <c r="L133" s="73">
        <f t="shared" si="22"/>
        <v>0.83718494520851705</v>
      </c>
      <c r="M133" s="73">
        <f t="shared" si="22"/>
        <v>0.84761895956100686</v>
      </c>
      <c r="N133" s="73">
        <f t="shared" si="22"/>
        <v>0.84778368583112995</v>
      </c>
      <c r="O133" s="73">
        <f t="shared" si="22"/>
        <v>0.84794642641799967</v>
      </c>
      <c r="P133" s="73">
        <f t="shared" si="22"/>
        <v>0.85102545610920199</v>
      </c>
      <c r="Q133" s="73">
        <f t="shared" si="22"/>
        <v>0.85162304265398769</v>
      </c>
    </row>
    <row r="134" spans="1:17" ht="12" customHeight="1" x14ac:dyDescent="0.25">
      <c r="A134" s="23" t="s">
        <v>60</v>
      </c>
      <c r="B134" s="73">
        <f t="shared" si="22"/>
        <v>0.99999999999999989</v>
      </c>
      <c r="C134" s="73">
        <f t="shared" si="22"/>
        <v>0.99999999999999956</v>
      </c>
      <c r="D134" s="73">
        <f t="shared" si="22"/>
        <v>0.99999999999999989</v>
      </c>
      <c r="E134" s="73">
        <f t="shared" si="22"/>
        <v>0.99999999999999978</v>
      </c>
      <c r="F134" s="73">
        <f t="shared" si="22"/>
        <v>1</v>
      </c>
      <c r="G134" s="73">
        <f t="shared" si="22"/>
        <v>1.0000000000000004</v>
      </c>
      <c r="H134" s="73">
        <f t="shared" si="22"/>
        <v>1</v>
      </c>
      <c r="I134" s="73">
        <f t="shared" si="22"/>
        <v>1</v>
      </c>
      <c r="J134" s="73">
        <f t="shared" si="22"/>
        <v>1.0000000000000004</v>
      </c>
      <c r="K134" s="73">
        <f t="shared" si="22"/>
        <v>0.99999999999999967</v>
      </c>
      <c r="L134" s="73">
        <f t="shared" si="22"/>
        <v>1</v>
      </c>
      <c r="M134" s="73">
        <f t="shared" si="22"/>
        <v>1.0000000000000004</v>
      </c>
      <c r="N134" s="73">
        <f t="shared" si="22"/>
        <v>0.99999999999999933</v>
      </c>
      <c r="O134" s="73">
        <f t="shared" si="22"/>
        <v>1</v>
      </c>
      <c r="P134" s="73">
        <f t="shared" si="22"/>
        <v>0.99999999999999956</v>
      </c>
      <c r="Q134" s="73">
        <f t="shared" si="22"/>
        <v>1.0000000000000007</v>
      </c>
    </row>
    <row r="135" spans="1:17" ht="12" customHeight="1" x14ac:dyDescent="0.25">
      <c r="A135" s="158" t="s">
        <v>112</v>
      </c>
      <c r="B135" s="169">
        <f t="shared" si="22"/>
        <v>1.6292521448704611</v>
      </c>
      <c r="C135" s="169">
        <f t="shared" si="22"/>
        <v>1.6640765055486408</v>
      </c>
      <c r="D135" s="169">
        <f t="shared" si="22"/>
        <v>1.7150592163026182</v>
      </c>
      <c r="E135" s="169">
        <f t="shared" si="22"/>
        <v>1.7551076944394104</v>
      </c>
      <c r="F135" s="169">
        <f t="shared" si="22"/>
        <v>1.805995726737748</v>
      </c>
      <c r="G135" s="169">
        <f t="shared" si="22"/>
        <v>2.1562150972680767</v>
      </c>
      <c r="H135" s="169">
        <f t="shared" si="22"/>
        <v>2.1804433222410768</v>
      </c>
      <c r="I135" s="169">
        <f t="shared" si="22"/>
        <v>2.2341500984752223</v>
      </c>
      <c r="J135" s="169">
        <f t="shared" si="22"/>
        <v>2.24633643831379</v>
      </c>
      <c r="K135" s="169">
        <f t="shared" si="22"/>
        <v>2.6289104520508477</v>
      </c>
      <c r="L135" s="169">
        <f t="shared" si="22"/>
        <v>2.9116991134123418</v>
      </c>
      <c r="M135" s="169">
        <f t="shared" si="22"/>
        <v>3.0701596470956622</v>
      </c>
      <c r="N135" s="169">
        <f t="shared" si="22"/>
        <v>3.1993587166595403</v>
      </c>
      <c r="O135" s="169">
        <f t="shared" si="22"/>
        <v>3.330555326995698</v>
      </c>
      <c r="P135" s="169">
        <f t="shared" si="22"/>
        <v>3.398539060734485</v>
      </c>
      <c r="Q135" s="169">
        <f t="shared" si="22"/>
        <v>3.4694899506730681</v>
      </c>
    </row>
    <row r="136" spans="1:17" ht="12" customHeight="1" x14ac:dyDescent="0.25">
      <c r="A136" s="23" t="s">
        <v>60</v>
      </c>
      <c r="B136" s="73">
        <f t="shared" si="22"/>
        <v>1.6292521448704611</v>
      </c>
      <c r="C136" s="73">
        <f t="shared" si="22"/>
        <v>1.6640765055486408</v>
      </c>
      <c r="D136" s="73">
        <f t="shared" si="22"/>
        <v>1.7150592163026182</v>
      </c>
      <c r="E136" s="73">
        <f t="shared" si="22"/>
        <v>1.7551076944394104</v>
      </c>
      <c r="F136" s="73">
        <f t="shared" si="22"/>
        <v>1.805995726737748</v>
      </c>
      <c r="G136" s="73">
        <f t="shared" si="22"/>
        <v>2.1562150972680767</v>
      </c>
      <c r="H136" s="73">
        <f t="shared" si="22"/>
        <v>2.1804433222410768</v>
      </c>
      <c r="I136" s="73">
        <f t="shared" si="22"/>
        <v>2.2341500984752223</v>
      </c>
      <c r="J136" s="73">
        <f t="shared" si="22"/>
        <v>2.24633643831379</v>
      </c>
      <c r="K136" s="73">
        <f t="shared" si="22"/>
        <v>2.6289104520508477</v>
      </c>
      <c r="L136" s="73">
        <f t="shared" si="22"/>
        <v>2.9116991134123418</v>
      </c>
      <c r="M136" s="73">
        <f t="shared" si="22"/>
        <v>3.0701596470956622</v>
      </c>
      <c r="N136" s="73">
        <f t="shared" si="22"/>
        <v>3.1993587166595403</v>
      </c>
      <c r="O136" s="73">
        <f t="shared" si="22"/>
        <v>3.330555326995698</v>
      </c>
      <c r="P136" s="73">
        <f t="shared" si="22"/>
        <v>3.398539060734485</v>
      </c>
      <c r="Q136" s="73">
        <f t="shared" si="22"/>
        <v>3.4694899506730681</v>
      </c>
    </row>
    <row r="137" spans="1:17" ht="12" customHeight="1" x14ac:dyDescent="0.25">
      <c r="A137" s="158" t="s">
        <v>63</v>
      </c>
      <c r="B137" s="169">
        <f t="shared" si="22"/>
        <v>0.70694898667484773</v>
      </c>
      <c r="C137" s="169">
        <f t="shared" si="22"/>
        <v>0.70910499889713696</v>
      </c>
      <c r="D137" s="169">
        <f t="shared" si="22"/>
        <v>0.71214706873397449</v>
      </c>
      <c r="E137" s="169">
        <f t="shared" si="22"/>
        <v>0.71565628554294392</v>
      </c>
      <c r="F137" s="169">
        <f t="shared" si="22"/>
        <v>0.7191621970304527</v>
      </c>
      <c r="G137" s="169">
        <f t="shared" si="22"/>
        <v>0.73854148510199047</v>
      </c>
      <c r="H137" s="169">
        <f t="shared" si="22"/>
        <v>0.73932781718913754</v>
      </c>
      <c r="I137" s="169">
        <f t="shared" si="22"/>
        <v>0.74087068972131842</v>
      </c>
      <c r="J137" s="169">
        <f t="shared" si="22"/>
        <v>0.74139850809121799</v>
      </c>
      <c r="K137" s="169">
        <f t="shared" si="22"/>
        <v>0.7420122533726583</v>
      </c>
      <c r="L137" s="169">
        <f t="shared" si="22"/>
        <v>0.74183352934792302</v>
      </c>
      <c r="M137" s="169">
        <f t="shared" si="22"/>
        <v>0.75457292650896446</v>
      </c>
      <c r="N137" s="169">
        <f t="shared" si="22"/>
        <v>0.76877896675583879</v>
      </c>
      <c r="O137" s="169">
        <f t="shared" si="22"/>
        <v>0.76886599240560138</v>
      </c>
      <c r="P137" s="169">
        <f t="shared" si="22"/>
        <v>0.77152568600139371</v>
      </c>
      <c r="Q137" s="169">
        <f t="shared" si="22"/>
        <v>0.77301689449095567</v>
      </c>
    </row>
    <row r="138" spans="1:17" ht="12" customHeight="1" x14ac:dyDescent="0.25">
      <c r="A138" s="167" t="s">
        <v>152</v>
      </c>
      <c r="B138" s="174" t="str">
        <f t="shared" si="22"/>
        <v/>
      </c>
      <c r="C138" s="174" t="str">
        <f t="shared" si="22"/>
        <v/>
      </c>
      <c r="D138" s="174" t="str">
        <f t="shared" si="22"/>
        <v/>
      </c>
      <c r="E138" s="174" t="str">
        <f t="shared" si="22"/>
        <v/>
      </c>
      <c r="F138" s="174" t="str">
        <f t="shared" si="22"/>
        <v/>
      </c>
      <c r="G138" s="174" t="str">
        <f t="shared" si="22"/>
        <v/>
      </c>
      <c r="H138" s="174" t="str">
        <f t="shared" si="22"/>
        <v/>
      </c>
      <c r="I138" s="174" t="str">
        <f t="shared" si="22"/>
        <v/>
      </c>
      <c r="J138" s="174" t="str">
        <f t="shared" si="22"/>
        <v/>
      </c>
      <c r="K138" s="174" t="str">
        <f t="shared" si="22"/>
        <v/>
      </c>
      <c r="L138" s="174" t="str">
        <f t="shared" si="22"/>
        <v/>
      </c>
      <c r="M138" s="174" t="str">
        <f t="shared" si="22"/>
        <v/>
      </c>
      <c r="N138" s="174" t="str">
        <f t="shared" si="22"/>
        <v/>
      </c>
      <c r="O138" s="174" t="str">
        <f t="shared" si="22"/>
        <v/>
      </c>
      <c r="P138" s="174" t="str">
        <f t="shared" si="22"/>
        <v/>
      </c>
      <c r="Q138" s="174" t="str">
        <f t="shared" si="22"/>
        <v/>
      </c>
    </row>
    <row r="139" spans="1:17" ht="12" customHeight="1" x14ac:dyDescent="0.25">
      <c r="A139" s="167" t="s">
        <v>151</v>
      </c>
      <c r="B139" s="174" t="str">
        <f t="shared" si="22"/>
        <v/>
      </c>
      <c r="C139" s="174" t="str">
        <f t="shared" si="22"/>
        <v/>
      </c>
      <c r="D139" s="174" t="str">
        <f t="shared" si="22"/>
        <v/>
      </c>
      <c r="E139" s="174" t="str">
        <f t="shared" si="22"/>
        <v/>
      </c>
      <c r="F139" s="174" t="str">
        <f t="shared" si="22"/>
        <v/>
      </c>
      <c r="G139" s="174" t="str">
        <f t="shared" si="22"/>
        <v/>
      </c>
      <c r="H139" s="174" t="str">
        <f t="shared" si="22"/>
        <v/>
      </c>
      <c r="I139" s="174" t="str">
        <f t="shared" si="22"/>
        <v/>
      </c>
      <c r="J139" s="174" t="str">
        <f t="shared" si="22"/>
        <v/>
      </c>
      <c r="K139" s="174" t="str">
        <f t="shared" si="22"/>
        <v/>
      </c>
      <c r="L139" s="174" t="str">
        <f t="shared" si="22"/>
        <v/>
      </c>
      <c r="M139" s="174" t="str">
        <f t="shared" si="22"/>
        <v/>
      </c>
      <c r="N139" s="174" t="str">
        <f t="shared" si="22"/>
        <v/>
      </c>
      <c r="O139" s="174" t="str">
        <f t="shared" si="22"/>
        <v/>
      </c>
      <c r="P139" s="174" t="str">
        <f t="shared" si="22"/>
        <v/>
      </c>
      <c r="Q139" s="174" t="str">
        <f t="shared" si="22"/>
        <v/>
      </c>
    </row>
    <row r="140" spans="1:17" ht="12" customHeight="1" x14ac:dyDescent="0.25">
      <c r="A140" s="166" t="s">
        <v>79</v>
      </c>
      <c r="B140" s="173" t="str">
        <f t="shared" si="22"/>
        <v/>
      </c>
      <c r="C140" s="173" t="str">
        <f t="shared" si="22"/>
        <v/>
      </c>
      <c r="D140" s="173" t="str">
        <f t="shared" si="22"/>
        <v/>
      </c>
      <c r="E140" s="173" t="str">
        <f t="shared" si="22"/>
        <v/>
      </c>
      <c r="F140" s="173" t="str">
        <f t="shared" si="22"/>
        <v/>
      </c>
      <c r="G140" s="173" t="str">
        <f t="shared" si="22"/>
        <v/>
      </c>
      <c r="H140" s="173" t="str">
        <f t="shared" si="22"/>
        <v/>
      </c>
      <c r="I140" s="173" t="str">
        <f t="shared" si="22"/>
        <v/>
      </c>
      <c r="J140" s="173" t="str">
        <f t="shared" si="22"/>
        <v/>
      </c>
      <c r="K140" s="173" t="str">
        <f t="shared" si="22"/>
        <v/>
      </c>
      <c r="L140" s="173" t="str">
        <f t="shared" si="22"/>
        <v/>
      </c>
      <c r="M140" s="173" t="str">
        <f t="shared" si="22"/>
        <v/>
      </c>
      <c r="N140" s="173" t="str">
        <f t="shared" si="22"/>
        <v/>
      </c>
      <c r="O140" s="173" t="str">
        <f t="shared" si="22"/>
        <v/>
      </c>
      <c r="P140" s="173" t="str">
        <f t="shared" si="22"/>
        <v/>
      </c>
      <c r="Q140" s="173" t="str">
        <f t="shared" si="22"/>
        <v/>
      </c>
    </row>
    <row r="141" spans="1:17" ht="12" customHeight="1" x14ac:dyDescent="0.25">
      <c r="A141" s="147" t="s">
        <v>59</v>
      </c>
      <c r="B141" s="172" t="str">
        <f t="shared" si="22"/>
        <v/>
      </c>
      <c r="C141" s="172" t="str">
        <f t="shared" si="22"/>
        <v/>
      </c>
      <c r="D141" s="172" t="str">
        <f t="shared" si="22"/>
        <v/>
      </c>
      <c r="E141" s="172" t="str">
        <f t="shared" si="22"/>
        <v/>
      </c>
      <c r="F141" s="172" t="str">
        <f t="shared" si="22"/>
        <v/>
      </c>
      <c r="G141" s="172" t="str">
        <f t="shared" si="22"/>
        <v/>
      </c>
      <c r="H141" s="172" t="str">
        <f t="shared" si="22"/>
        <v/>
      </c>
      <c r="I141" s="172" t="str">
        <f t="shared" si="22"/>
        <v/>
      </c>
      <c r="J141" s="172" t="str">
        <f t="shared" si="22"/>
        <v/>
      </c>
      <c r="K141" s="172" t="str">
        <f t="shared" si="22"/>
        <v/>
      </c>
      <c r="L141" s="172" t="str">
        <f t="shared" si="22"/>
        <v/>
      </c>
      <c r="M141" s="172" t="str">
        <f t="shared" si="22"/>
        <v/>
      </c>
      <c r="N141" s="172" t="str">
        <f t="shared" si="22"/>
        <v/>
      </c>
      <c r="O141" s="172" t="str">
        <f t="shared" si="22"/>
        <v/>
      </c>
      <c r="P141" s="172" t="str">
        <f t="shared" si="22"/>
        <v/>
      </c>
      <c r="Q141" s="172" t="str">
        <f t="shared" si="22"/>
        <v/>
      </c>
    </row>
    <row r="142" spans="1:17" ht="12" customHeight="1" x14ac:dyDescent="0.25">
      <c r="A142" s="163" t="s">
        <v>142</v>
      </c>
      <c r="B142" s="171">
        <f t="shared" si="22"/>
        <v>0.70572035239931796</v>
      </c>
      <c r="C142" s="171">
        <f t="shared" si="22"/>
        <v>0.70794867914054416</v>
      </c>
      <c r="D142" s="171">
        <f t="shared" si="22"/>
        <v>0.71101880618187596</v>
      </c>
      <c r="E142" s="171">
        <f t="shared" si="22"/>
        <v>0.71453319494473055</v>
      </c>
      <c r="F142" s="171">
        <f t="shared" si="22"/>
        <v>0.71803357426965031</v>
      </c>
      <c r="G142" s="171">
        <f t="shared" si="22"/>
        <v>0.73737630048456182</v>
      </c>
      <c r="H142" s="171">
        <f t="shared" si="22"/>
        <v>0.73778162228865463</v>
      </c>
      <c r="I142" s="171">
        <f t="shared" si="22"/>
        <v>0.73888995315374661</v>
      </c>
      <c r="J142" s="171">
        <f t="shared" si="22"/>
        <v>0.73891616637981883</v>
      </c>
      <c r="K142" s="171">
        <f t="shared" si="22"/>
        <v>0.73892689126359556</v>
      </c>
      <c r="L142" s="171">
        <f t="shared" si="22"/>
        <v>0.73893871880849726</v>
      </c>
      <c r="M142" s="171">
        <f t="shared" si="22"/>
        <v>0.75058235230909365</v>
      </c>
      <c r="N142" s="171">
        <f t="shared" si="22"/>
        <v>0.7660712224298486</v>
      </c>
      <c r="O142" s="171">
        <f t="shared" si="22"/>
        <v>0.76610854842286191</v>
      </c>
      <c r="P142" s="171">
        <f t="shared" si="22"/>
        <v>0.76807984503455429</v>
      </c>
      <c r="Q142" s="171">
        <f t="shared" si="22"/>
        <v>0.76975173260908769</v>
      </c>
    </row>
    <row r="143" spans="1:17" ht="12" customHeight="1" x14ac:dyDescent="0.25">
      <c r="A143" s="161" t="s">
        <v>141</v>
      </c>
      <c r="B143" s="170">
        <f t="shared" si="22"/>
        <v>0.78456855809591608</v>
      </c>
      <c r="C143" s="170">
        <f t="shared" si="22"/>
        <v>0.78237190815085034</v>
      </c>
      <c r="D143" s="170">
        <f t="shared" si="22"/>
        <v>0.78410749873606533</v>
      </c>
      <c r="E143" s="170">
        <f t="shared" si="22"/>
        <v>0.78567873555630841</v>
      </c>
      <c r="F143" s="170">
        <f t="shared" si="22"/>
        <v>0.78780367813917485</v>
      </c>
      <c r="G143" s="170">
        <f t="shared" si="22"/>
        <v>0.80600641122196659</v>
      </c>
      <c r="H143" s="170">
        <f t="shared" si="22"/>
        <v>0.80753325469362103</v>
      </c>
      <c r="I143" s="170">
        <f t="shared" si="22"/>
        <v>0.81049585986879735</v>
      </c>
      <c r="J143" s="170">
        <f t="shared" si="22"/>
        <v>0.81184447204388277</v>
      </c>
      <c r="K143" s="170">
        <f t="shared" si="22"/>
        <v>0.81685353550801254</v>
      </c>
      <c r="L143" s="170">
        <f t="shared" si="22"/>
        <v>0.80876074290363908</v>
      </c>
      <c r="M143" s="170">
        <f t="shared" si="22"/>
        <v>0.82779898085074943</v>
      </c>
      <c r="N143" s="170">
        <f t="shared" si="22"/>
        <v>0.81992457190236523</v>
      </c>
      <c r="O143" s="170">
        <f t="shared" si="22"/>
        <v>0.82116461359429227</v>
      </c>
      <c r="P143" s="170">
        <f t="shared" si="22"/>
        <v>0.83006565982603353</v>
      </c>
      <c r="Q143" s="170">
        <f t="shared" si="22"/>
        <v>0.82755630187312479</v>
      </c>
    </row>
    <row r="144" spans="1:17" ht="12" customHeight="1" x14ac:dyDescent="0.25">
      <c r="A144" s="148" t="s">
        <v>60</v>
      </c>
      <c r="B144" s="73">
        <f t="shared" si="22"/>
        <v>0.70572035239931841</v>
      </c>
      <c r="C144" s="73">
        <f t="shared" si="22"/>
        <v>0.70794867914054449</v>
      </c>
      <c r="D144" s="73">
        <f t="shared" si="22"/>
        <v>0.71102771710228452</v>
      </c>
      <c r="E144" s="73">
        <f t="shared" si="22"/>
        <v>0.71503030398535417</v>
      </c>
      <c r="F144" s="73">
        <f t="shared" si="22"/>
        <v>0.71829706600902055</v>
      </c>
      <c r="G144" s="73">
        <f t="shared" si="22"/>
        <v>0.73728478969672961</v>
      </c>
      <c r="H144" s="73">
        <f t="shared" si="22"/>
        <v>0.7402384336265182</v>
      </c>
      <c r="I144" s="73">
        <f t="shared" si="22"/>
        <v>0.74430719188141015</v>
      </c>
      <c r="J144" s="73">
        <f t="shared" si="22"/>
        <v>0.74630141106957093</v>
      </c>
      <c r="K144" s="73">
        <f t="shared" si="22"/>
        <v>0.74786659654213805</v>
      </c>
      <c r="L144" s="73">
        <f t="shared" si="22"/>
        <v>0.74923986308111223</v>
      </c>
      <c r="M144" s="73">
        <f t="shared" si="22"/>
        <v>0.76559537953473888</v>
      </c>
      <c r="N144" s="73">
        <f t="shared" si="22"/>
        <v>0.76879190921023233</v>
      </c>
      <c r="O144" s="73">
        <f t="shared" si="22"/>
        <v>0.7689461881868106</v>
      </c>
      <c r="P144" s="73">
        <f t="shared" si="22"/>
        <v>0.77146662054485737</v>
      </c>
      <c r="Q144" s="73">
        <f t="shared" si="22"/>
        <v>0.77186901103746319</v>
      </c>
    </row>
    <row r="145" spans="1:17" ht="12" customHeight="1" x14ac:dyDescent="0.25">
      <c r="A145" s="148" t="s">
        <v>59</v>
      </c>
      <c r="B145" s="73">
        <f t="shared" si="22"/>
        <v>1</v>
      </c>
      <c r="C145" s="73">
        <f t="shared" si="22"/>
        <v>1</v>
      </c>
      <c r="D145" s="73">
        <f t="shared" si="22"/>
        <v>1.0000000000000004</v>
      </c>
      <c r="E145" s="73">
        <f t="shared" si="22"/>
        <v>1</v>
      </c>
      <c r="F145" s="73">
        <f t="shared" si="22"/>
        <v>0.99999999999999978</v>
      </c>
      <c r="G145" s="73">
        <f t="shared" si="22"/>
        <v>1</v>
      </c>
      <c r="H145" s="73">
        <f t="shared" si="22"/>
        <v>1.0000000000000002</v>
      </c>
      <c r="I145" s="73">
        <f t="shared" si="22"/>
        <v>1</v>
      </c>
      <c r="J145" s="73">
        <f t="shared" si="22"/>
        <v>1</v>
      </c>
      <c r="K145" s="73">
        <f t="shared" si="22"/>
        <v>1</v>
      </c>
      <c r="L145" s="73">
        <f t="shared" si="22"/>
        <v>0.99999999999999944</v>
      </c>
      <c r="M145" s="73">
        <f t="shared" si="22"/>
        <v>1.0000000000000007</v>
      </c>
      <c r="N145" s="73">
        <f t="shared" si="22"/>
        <v>0.99999999999999933</v>
      </c>
      <c r="O145" s="73">
        <f t="shared" si="22"/>
        <v>1</v>
      </c>
      <c r="P145" s="73">
        <f t="shared" si="22"/>
        <v>1.0000000000000002</v>
      </c>
      <c r="Q145" s="73">
        <f t="shared" si="22"/>
        <v>1.0000000000000002</v>
      </c>
    </row>
    <row r="146" spans="1:17" ht="12" customHeight="1" x14ac:dyDescent="0.25">
      <c r="A146" s="158" t="s">
        <v>62</v>
      </c>
      <c r="B146" s="169">
        <f t="shared" si="22"/>
        <v>0.6530787710207181</v>
      </c>
      <c r="C146" s="169">
        <f t="shared" si="22"/>
        <v>0.66160253817701697</v>
      </c>
      <c r="D146" s="169">
        <f t="shared" si="22"/>
        <v>0.66853608034809875</v>
      </c>
      <c r="E146" s="169">
        <f t="shared" si="22"/>
        <v>0.68172747782302023</v>
      </c>
      <c r="F146" s="169">
        <f t="shared" si="22"/>
        <v>0.6816986581951433</v>
      </c>
      <c r="G146" s="169">
        <f t="shared" si="22"/>
        <v>0.70238676754874452</v>
      </c>
      <c r="H146" s="169">
        <f t="shared" si="22"/>
        <v>0.71147375923219658</v>
      </c>
      <c r="I146" s="169">
        <f t="shared" si="22"/>
        <v>0.71428685143932635</v>
      </c>
      <c r="J146" s="169">
        <f t="shared" si="22"/>
        <v>0.72060905849786394</v>
      </c>
      <c r="K146" s="169">
        <f t="shared" si="22"/>
        <v>0.71759308185970827</v>
      </c>
      <c r="L146" s="169">
        <f t="shared" si="22"/>
        <v>0.72877031023982597</v>
      </c>
      <c r="M146" s="169">
        <f t="shared" si="22"/>
        <v>0.73403716864018875</v>
      </c>
      <c r="N146" s="169">
        <f t="shared" si="22"/>
        <v>0.75722694835377002</v>
      </c>
      <c r="O146" s="169">
        <f t="shared" si="22"/>
        <v>0.76638766369079814</v>
      </c>
      <c r="P146" s="169">
        <f t="shared" si="22"/>
        <v>0.76911398574149226</v>
      </c>
      <c r="Q146" s="169">
        <f t="shared" ref="Q146" si="23">IF(Q127=0,"",Q127/Q108)</f>
        <v>0.77424324222368346</v>
      </c>
    </row>
    <row r="147" spans="1:17" ht="12" customHeight="1" x14ac:dyDescent="0.25">
      <c r="A147" s="23" t="s">
        <v>57</v>
      </c>
      <c r="B147" s="73">
        <f t="shared" ref="B147:Q148" si="24">IF(B128=0,"",B128/B109)</f>
        <v>0.42256848681613923</v>
      </c>
      <c r="C147" s="73">
        <f t="shared" si="24"/>
        <v>0.42480026831619533</v>
      </c>
      <c r="D147" s="73">
        <f t="shared" si="24"/>
        <v>0.42850624905104417</v>
      </c>
      <c r="E147" s="73">
        <f t="shared" si="24"/>
        <v>0.43237311623473285</v>
      </c>
      <c r="F147" s="73">
        <f t="shared" si="24"/>
        <v>0.43672603635459933</v>
      </c>
      <c r="G147" s="73">
        <f t="shared" si="24"/>
        <v>0.45929438211929929</v>
      </c>
      <c r="H147" s="73">
        <f t="shared" si="24"/>
        <v>0.45929945015593981</v>
      </c>
      <c r="I147" s="73">
        <f t="shared" si="24"/>
        <v>0.45975294473198547</v>
      </c>
      <c r="J147" s="73">
        <f t="shared" si="24"/>
        <v>0.45979475927954933</v>
      </c>
      <c r="K147" s="73">
        <f t="shared" si="24"/>
        <v>0.46000156658729879</v>
      </c>
      <c r="L147" s="73">
        <f t="shared" si="24"/>
        <v>0.46017213327652401</v>
      </c>
      <c r="M147" s="73">
        <f t="shared" si="24"/>
        <v>0.46530960856868758</v>
      </c>
      <c r="N147" s="73">
        <f t="shared" si="24"/>
        <v>0.47841998159385868</v>
      </c>
      <c r="O147" s="73">
        <f t="shared" si="24"/>
        <v>0.47885304659287636</v>
      </c>
      <c r="P147" s="73">
        <f t="shared" si="24"/>
        <v>0.47909410693116794</v>
      </c>
      <c r="Q147" s="73">
        <f t="shared" si="24"/>
        <v>0.4791422404511072</v>
      </c>
    </row>
    <row r="148" spans="1:17" ht="12" customHeight="1" x14ac:dyDescent="0.25">
      <c r="A148" s="29" t="s">
        <v>140</v>
      </c>
      <c r="B148" s="65">
        <f t="shared" si="24"/>
        <v>0.80629111636711059</v>
      </c>
      <c r="C148" s="65">
        <f t="shared" si="24"/>
        <v>0.80936355804959514</v>
      </c>
      <c r="D148" s="65">
        <f t="shared" si="24"/>
        <v>0.81293464583858133</v>
      </c>
      <c r="E148" s="65">
        <f t="shared" si="24"/>
        <v>0.81677040862700012</v>
      </c>
      <c r="F148" s="65">
        <f t="shared" si="24"/>
        <v>0.82020159989338648</v>
      </c>
      <c r="G148" s="65">
        <f t="shared" si="24"/>
        <v>0.83811597667980742</v>
      </c>
      <c r="H148" s="65">
        <f t="shared" si="24"/>
        <v>0.83845888351230424</v>
      </c>
      <c r="I148" s="65">
        <f t="shared" si="24"/>
        <v>0.83919911715232631</v>
      </c>
      <c r="J148" s="65">
        <f t="shared" si="24"/>
        <v>0.83926205298955536</v>
      </c>
      <c r="K148" s="65">
        <f t="shared" si="24"/>
        <v>0.83928507437511257</v>
      </c>
      <c r="L148" s="65">
        <f t="shared" si="24"/>
        <v>0.83953633354655766</v>
      </c>
      <c r="M148" s="65">
        <f t="shared" si="24"/>
        <v>0.84669147888391483</v>
      </c>
      <c r="N148" s="65">
        <f t="shared" si="24"/>
        <v>0.85455384315523208</v>
      </c>
      <c r="O148" s="65">
        <f t="shared" si="24"/>
        <v>0.85462117951877359</v>
      </c>
      <c r="P148" s="65">
        <f t="shared" si="24"/>
        <v>0.8559902596670238</v>
      </c>
      <c r="Q148" s="65">
        <f t="shared" si="24"/>
        <v>0.85682828513164144</v>
      </c>
    </row>
    <row r="150" spans="1:17" ht="12" customHeight="1" x14ac:dyDescent="0.25">
      <c r="A150" s="152" t="s">
        <v>121</v>
      </c>
      <c r="B150" s="168">
        <f>SUM(B151,B154,B156,B165)</f>
        <v>15.533036788919219</v>
      </c>
      <c r="C150" s="168">
        <f t="shared" ref="C150:Q150" si="25">SUM(C151,C154,C156,C165)</f>
        <v>14.522057849795811</v>
      </c>
      <c r="D150" s="168">
        <f t="shared" si="25"/>
        <v>14.180074784500485</v>
      </c>
      <c r="E150" s="168">
        <f t="shared" si="25"/>
        <v>13.527955394066057</v>
      </c>
      <c r="F150" s="168">
        <f t="shared" si="25"/>
        <v>13.41799021995989</v>
      </c>
      <c r="G150" s="168">
        <f t="shared" si="25"/>
        <v>1.5197151663553721</v>
      </c>
      <c r="H150" s="168">
        <f t="shared" si="25"/>
        <v>1.5238424698948685</v>
      </c>
      <c r="I150" s="168">
        <f t="shared" si="25"/>
        <v>1.6505492831795903</v>
      </c>
      <c r="J150" s="168">
        <f t="shared" si="25"/>
        <v>1.6379799236035086</v>
      </c>
      <c r="K150" s="168">
        <f t="shared" si="25"/>
        <v>1.6547987026067652</v>
      </c>
      <c r="L150" s="168">
        <f t="shared" si="25"/>
        <v>1.6167371434278894</v>
      </c>
      <c r="M150" s="168">
        <f t="shared" si="25"/>
        <v>2.0745710060736164</v>
      </c>
      <c r="N150" s="168">
        <f t="shared" si="25"/>
        <v>2.0591574707813813</v>
      </c>
      <c r="O150" s="168">
        <f t="shared" si="25"/>
        <v>1.9940887319474507</v>
      </c>
      <c r="P150" s="168">
        <f t="shared" si="25"/>
        <v>1.917213350990107</v>
      </c>
      <c r="Q150" s="168">
        <f t="shared" si="25"/>
        <v>1.8434657589367622</v>
      </c>
    </row>
    <row r="151" spans="1:17" ht="12" customHeight="1" x14ac:dyDescent="0.25">
      <c r="A151" s="158" t="s">
        <v>65</v>
      </c>
      <c r="B151" s="157">
        <f>SUM(B152:B153)</f>
        <v>0</v>
      </c>
      <c r="C151" s="157">
        <f t="shared" ref="C151:Q151" si="26">SUM(C152:C153)</f>
        <v>0</v>
      </c>
      <c r="D151" s="157">
        <f t="shared" si="26"/>
        <v>0</v>
      </c>
      <c r="E151" s="157">
        <f t="shared" si="26"/>
        <v>0</v>
      </c>
      <c r="F151" s="157">
        <f t="shared" si="26"/>
        <v>0</v>
      </c>
      <c r="G151" s="157">
        <f t="shared" si="26"/>
        <v>0</v>
      </c>
      <c r="H151" s="157">
        <f t="shared" si="26"/>
        <v>0</v>
      </c>
      <c r="I151" s="157">
        <f t="shared" si="26"/>
        <v>0</v>
      </c>
      <c r="J151" s="157">
        <f t="shared" si="26"/>
        <v>0</v>
      </c>
      <c r="K151" s="157">
        <f t="shared" si="26"/>
        <v>0</v>
      </c>
      <c r="L151" s="157">
        <f t="shared" si="26"/>
        <v>0</v>
      </c>
      <c r="M151" s="157">
        <f t="shared" si="26"/>
        <v>0</v>
      </c>
      <c r="N151" s="157">
        <f t="shared" si="26"/>
        <v>0</v>
      </c>
      <c r="O151" s="157">
        <f t="shared" si="26"/>
        <v>0</v>
      </c>
      <c r="P151" s="157">
        <f t="shared" si="26"/>
        <v>0</v>
      </c>
      <c r="Q151" s="157">
        <f t="shared" si="26"/>
        <v>0</v>
      </c>
    </row>
    <row r="152" spans="1:17" ht="12" customHeight="1" x14ac:dyDescent="0.25">
      <c r="A152" s="23" t="s">
        <v>153</v>
      </c>
      <c r="B152" s="156">
        <f>RES_hhdet_emi!B$107</f>
        <v>0</v>
      </c>
      <c r="C152" s="156">
        <f>RES_hhdet_emi!C$107</f>
        <v>0</v>
      </c>
      <c r="D152" s="156">
        <f>RES_hhdet_emi!D$107</f>
        <v>0</v>
      </c>
      <c r="E152" s="156">
        <f>RES_hhdet_emi!E$107</f>
        <v>0</v>
      </c>
      <c r="F152" s="156">
        <f>RES_hhdet_emi!F$107</f>
        <v>0</v>
      </c>
      <c r="G152" s="156">
        <f>RES_hhdet_emi!G$107</f>
        <v>0</v>
      </c>
      <c r="H152" s="156">
        <f>RES_hhdet_emi!H$107</f>
        <v>0</v>
      </c>
      <c r="I152" s="156">
        <f>RES_hhdet_emi!I$107</f>
        <v>0</v>
      </c>
      <c r="J152" s="156">
        <f>RES_hhdet_emi!J$107</f>
        <v>0</v>
      </c>
      <c r="K152" s="156">
        <f>RES_hhdet_emi!K$107</f>
        <v>0</v>
      </c>
      <c r="L152" s="156">
        <f>RES_hhdet_emi!L$107</f>
        <v>0</v>
      </c>
      <c r="M152" s="156">
        <f>RES_hhdet_emi!M$107</f>
        <v>0</v>
      </c>
      <c r="N152" s="156">
        <f>RES_hhdet_emi!N$107</f>
        <v>0</v>
      </c>
      <c r="O152" s="156">
        <f>RES_hhdet_emi!O$107</f>
        <v>0</v>
      </c>
      <c r="P152" s="156">
        <f>RES_hhdet_emi!P$107</f>
        <v>0</v>
      </c>
      <c r="Q152" s="156">
        <f>RES_hhdet_emi!Q$107</f>
        <v>0</v>
      </c>
    </row>
    <row r="153" spans="1:17" ht="12" customHeight="1" x14ac:dyDescent="0.25">
      <c r="A153" s="23" t="s">
        <v>60</v>
      </c>
      <c r="B153" s="156">
        <f>RES_hhdet_emi!B$108</f>
        <v>0</v>
      </c>
      <c r="C153" s="156">
        <f>RES_hhdet_emi!C$108</f>
        <v>0</v>
      </c>
      <c r="D153" s="156">
        <f>RES_hhdet_emi!D$108</f>
        <v>0</v>
      </c>
      <c r="E153" s="156">
        <f>RES_hhdet_emi!E$108</f>
        <v>0</v>
      </c>
      <c r="F153" s="156">
        <f>RES_hhdet_emi!F$108</f>
        <v>0</v>
      </c>
      <c r="G153" s="156">
        <f>RES_hhdet_emi!G$108</f>
        <v>0</v>
      </c>
      <c r="H153" s="156">
        <f>RES_hhdet_emi!H$108</f>
        <v>0</v>
      </c>
      <c r="I153" s="156">
        <f>RES_hhdet_emi!I$108</f>
        <v>0</v>
      </c>
      <c r="J153" s="156">
        <f>RES_hhdet_emi!J$108</f>
        <v>0</v>
      </c>
      <c r="K153" s="156">
        <f>RES_hhdet_emi!K$108</f>
        <v>0</v>
      </c>
      <c r="L153" s="156">
        <f>RES_hhdet_emi!L$108</f>
        <v>0</v>
      </c>
      <c r="M153" s="156">
        <f>RES_hhdet_emi!M$108</f>
        <v>0</v>
      </c>
      <c r="N153" s="156">
        <f>RES_hhdet_emi!N$108</f>
        <v>0</v>
      </c>
      <c r="O153" s="156">
        <f>RES_hhdet_emi!O$108</f>
        <v>0</v>
      </c>
      <c r="P153" s="156">
        <f>RES_hhdet_emi!P$108</f>
        <v>0</v>
      </c>
      <c r="Q153" s="156">
        <f>RES_hhdet_emi!Q$108</f>
        <v>0</v>
      </c>
    </row>
    <row r="154" spans="1:17" ht="12" customHeight="1" x14ac:dyDescent="0.25">
      <c r="A154" s="158" t="s">
        <v>112</v>
      </c>
      <c r="B154" s="157">
        <f>B155</f>
        <v>0</v>
      </c>
      <c r="C154" s="157">
        <f t="shared" ref="C154:Q154" si="27">C155</f>
        <v>0</v>
      </c>
      <c r="D154" s="157">
        <f t="shared" si="27"/>
        <v>0</v>
      </c>
      <c r="E154" s="157">
        <f t="shared" si="27"/>
        <v>0</v>
      </c>
      <c r="F154" s="157">
        <f t="shared" si="27"/>
        <v>0</v>
      </c>
      <c r="G154" s="157">
        <f t="shared" si="27"/>
        <v>0</v>
      </c>
      <c r="H154" s="157">
        <f t="shared" si="27"/>
        <v>0</v>
      </c>
      <c r="I154" s="157">
        <f t="shared" si="27"/>
        <v>0</v>
      </c>
      <c r="J154" s="157">
        <f t="shared" si="27"/>
        <v>0</v>
      </c>
      <c r="K154" s="157">
        <f t="shared" si="27"/>
        <v>0</v>
      </c>
      <c r="L154" s="157">
        <f t="shared" si="27"/>
        <v>0</v>
      </c>
      <c r="M154" s="157">
        <f t="shared" si="27"/>
        <v>0</v>
      </c>
      <c r="N154" s="157">
        <f t="shared" si="27"/>
        <v>0</v>
      </c>
      <c r="O154" s="157">
        <f t="shared" si="27"/>
        <v>0</v>
      </c>
      <c r="P154" s="157">
        <f t="shared" si="27"/>
        <v>0</v>
      </c>
      <c r="Q154" s="157">
        <f t="shared" si="27"/>
        <v>0</v>
      </c>
    </row>
    <row r="155" spans="1:17" ht="12" customHeight="1" x14ac:dyDescent="0.25">
      <c r="A155" s="23" t="s">
        <v>60</v>
      </c>
      <c r="B155" s="156">
        <f>RES_hhdet_emi!B$110</f>
        <v>0</v>
      </c>
      <c r="C155" s="156">
        <f>RES_hhdet_emi!C$110</f>
        <v>0</v>
      </c>
      <c r="D155" s="156">
        <f>RES_hhdet_emi!D$110</f>
        <v>0</v>
      </c>
      <c r="E155" s="156">
        <f>RES_hhdet_emi!E$110</f>
        <v>0</v>
      </c>
      <c r="F155" s="156">
        <f>RES_hhdet_emi!F$110</f>
        <v>0</v>
      </c>
      <c r="G155" s="156">
        <f>RES_hhdet_emi!G$110</f>
        <v>0</v>
      </c>
      <c r="H155" s="156">
        <f>RES_hhdet_emi!H$110</f>
        <v>0</v>
      </c>
      <c r="I155" s="156">
        <f>RES_hhdet_emi!I$110</f>
        <v>0</v>
      </c>
      <c r="J155" s="156">
        <f>RES_hhdet_emi!J$110</f>
        <v>0</v>
      </c>
      <c r="K155" s="156">
        <f>RES_hhdet_emi!K$110</f>
        <v>0</v>
      </c>
      <c r="L155" s="156">
        <f>RES_hhdet_emi!L$110</f>
        <v>0</v>
      </c>
      <c r="M155" s="156">
        <f>RES_hhdet_emi!M$110</f>
        <v>0</v>
      </c>
      <c r="N155" s="156">
        <f>RES_hhdet_emi!N$110</f>
        <v>0</v>
      </c>
      <c r="O155" s="156">
        <f>RES_hhdet_emi!O$110</f>
        <v>0</v>
      </c>
      <c r="P155" s="156">
        <f>RES_hhdet_emi!P$110</f>
        <v>0</v>
      </c>
      <c r="Q155" s="156">
        <f>RES_hhdet_emi!Q$110</f>
        <v>0</v>
      </c>
    </row>
    <row r="156" spans="1:17" ht="12" customHeight="1" x14ac:dyDescent="0.25">
      <c r="A156" s="158" t="s">
        <v>63</v>
      </c>
      <c r="B156" s="157">
        <f>SUM(B157:B158,B161:B162)</f>
        <v>0</v>
      </c>
      <c r="C156" s="157">
        <f t="shared" ref="C156:Q156" si="28">SUM(C157:C158,C161:C162)</f>
        <v>0</v>
      </c>
      <c r="D156" s="157">
        <f t="shared" si="28"/>
        <v>0</v>
      </c>
      <c r="E156" s="157">
        <f t="shared" si="28"/>
        <v>0</v>
      </c>
      <c r="F156" s="157">
        <f t="shared" si="28"/>
        <v>0</v>
      </c>
      <c r="G156" s="157">
        <f t="shared" si="28"/>
        <v>0</v>
      </c>
      <c r="H156" s="157">
        <f t="shared" si="28"/>
        <v>0</v>
      </c>
      <c r="I156" s="157">
        <f t="shared" si="28"/>
        <v>0</v>
      </c>
      <c r="J156" s="157">
        <f t="shared" si="28"/>
        <v>0</v>
      </c>
      <c r="K156" s="157">
        <f t="shared" si="28"/>
        <v>0</v>
      </c>
      <c r="L156" s="157">
        <f t="shared" si="28"/>
        <v>0</v>
      </c>
      <c r="M156" s="157">
        <f t="shared" si="28"/>
        <v>0</v>
      </c>
      <c r="N156" s="157">
        <f t="shared" si="28"/>
        <v>0</v>
      </c>
      <c r="O156" s="157">
        <f t="shared" si="28"/>
        <v>0</v>
      </c>
      <c r="P156" s="157">
        <f t="shared" si="28"/>
        <v>0</v>
      </c>
      <c r="Q156" s="157">
        <f t="shared" si="28"/>
        <v>0</v>
      </c>
    </row>
    <row r="157" spans="1:17" ht="12" customHeight="1" x14ac:dyDescent="0.25">
      <c r="A157" s="167" t="s">
        <v>152</v>
      </c>
      <c r="B157" s="132">
        <f>RES_hhdet_emi!B$112</f>
        <v>0</v>
      </c>
      <c r="C157" s="132">
        <f>RES_hhdet_emi!C$112</f>
        <v>0</v>
      </c>
      <c r="D157" s="132">
        <f>RES_hhdet_emi!D$112</f>
        <v>0</v>
      </c>
      <c r="E157" s="132">
        <f>RES_hhdet_emi!E$112</f>
        <v>0</v>
      </c>
      <c r="F157" s="132">
        <f>RES_hhdet_emi!F$112</f>
        <v>0</v>
      </c>
      <c r="G157" s="132">
        <f>RES_hhdet_emi!G$112</f>
        <v>0</v>
      </c>
      <c r="H157" s="132">
        <f>RES_hhdet_emi!H$112</f>
        <v>0</v>
      </c>
      <c r="I157" s="132">
        <f>RES_hhdet_emi!I$112</f>
        <v>0</v>
      </c>
      <c r="J157" s="132">
        <f>RES_hhdet_emi!J$112</f>
        <v>0</v>
      </c>
      <c r="K157" s="132">
        <f>RES_hhdet_emi!K$112</f>
        <v>0</v>
      </c>
      <c r="L157" s="132">
        <f>RES_hhdet_emi!L$112</f>
        <v>0</v>
      </c>
      <c r="M157" s="132">
        <f>RES_hhdet_emi!M$112</f>
        <v>0</v>
      </c>
      <c r="N157" s="132">
        <f>RES_hhdet_emi!N$112</f>
        <v>0</v>
      </c>
      <c r="O157" s="132">
        <f>RES_hhdet_emi!O$112</f>
        <v>0</v>
      </c>
      <c r="P157" s="132">
        <f>RES_hhdet_emi!P$112</f>
        <v>0</v>
      </c>
      <c r="Q157" s="132">
        <f>RES_hhdet_emi!Q$112</f>
        <v>0</v>
      </c>
    </row>
    <row r="158" spans="1:17" ht="12" customHeight="1" x14ac:dyDescent="0.25">
      <c r="A158" s="167" t="s">
        <v>151</v>
      </c>
      <c r="B158" s="132">
        <f>SUM(B159:B160)</f>
        <v>0</v>
      </c>
      <c r="C158" s="132">
        <f t="shared" ref="C158:Q158" si="29">SUM(C159:C160)</f>
        <v>0</v>
      </c>
      <c r="D158" s="132">
        <f t="shared" si="29"/>
        <v>0</v>
      </c>
      <c r="E158" s="132">
        <f t="shared" si="29"/>
        <v>0</v>
      </c>
      <c r="F158" s="132">
        <f t="shared" si="29"/>
        <v>0</v>
      </c>
      <c r="G158" s="132">
        <f t="shared" si="29"/>
        <v>0</v>
      </c>
      <c r="H158" s="132">
        <f t="shared" si="29"/>
        <v>0</v>
      </c>
      <c r="I158" s="132">
        <f t="shared" si="29"/>
        <v>0</v>
      </c>
      <c r="J158" s="132">
        <f t="shared" si="29"/>
        <v>0</v>
      </c>
      <c r="K158" s="132">
        <f t="shared" si="29"/>
        <v>0</v>
      </c>
      <c r="L158" s="132">
        <f t="shared" si="29"/>
        <v>0</v>
      </c>
      <c r="M158" s="132">
        <f t="shared" si="29"/>
        <v>0</v>
      </c>
      <c r="N158" s="132">
        <f t="shared" si="29"/>
        <v>0</v>
      </c>
      <c r="O158" s="132">
        <f t="shared" si="29"/>
        <v>0</v>
      </c>
      <c r="P158" s="132">
        <f t="shared" si="29"/>
        <v>0</v>
      </c>
      <c r="Q158" s="132">
        <f t="shared" si="29"/>
        <v>0</v>
      </c>
    </row>
    <row r="159" spans="1:17" ht="12" customHeight="1" x14ac:dyDescent="0.25">
      <c r="A159" s="166" t="s">
        <v>79</v>
      </c>
      <c r="B159" s="165">
        <f>RES_hhdet_emi!B$114</f>
        <v>0</v>
      </c>
      <c r="C159" s="165">
        <f>RES_hhdet_emi!C$114</f>
        <v>0</v>
      </c>
      <c r="D159" s="165">
        <f>RES_hhdet_emi!D$114</f>
        <v>0</v>
      </c>
      <c r="E159" s="165">
        <f>RES_hhdet_emi!E$114</f>
        <v>0</v>
      </c>
      <c r="F159" s="165">
        <f>RES_hhdet_emi!F$114</f>
        <v>0</v>
      </c>
      <c r="G159" s="165">
        <f>RES_hhdet_emi!G$114</f>
        <v>0</v>
      </c>
      <c r="H159" s="165">
        <f>RES_hhdet_emi!H$114</f>
        <v>0</v>
      </c>
      <c r="I159" s="165">
        <f>RES_hhdet_emi!I$114</f>
        <v>0</v>
      </c>
      <c r="J159" s="165">
        <f>RES_hhdet_emi!J$114</f>
        <v>0</v>
      </c>
      <c r="K159" s="165">
        <f>RES_hhdet_emi!K$114</f>
        <v>0</v>
      </c>
      <c r="L159" s="165">
        <f>RES_hhdet_emi!L$114</f>
        <v>0</v>
      </c>
      <c r="M159" s="165">
        <f>RES_hhdet_emi!M$114</f>
        <v>0</v>
      </c>
      <c r="N159" s="165">
        <f>RES_hhdet_emi!N$114</f>
        <v>0</v>
      </c>
      <c r="O159" s="165">
        <f>RES_hhdet_emi!O$114</f>
        <v>0</v>
      </c>
      <c r="P159" s="165">
        <f>RES_hhdet_emi!P$114</f>
        <v>0</v>
      </c>
      <c r="Q159" s="165">
        <f>RES_hhdet_emi!Q$114</f>
        <v>0</v>
      </c>
    </row>
    <row r="160" spans="1:17" ht="12" customHeight="1" x14ac:dyDescent="0.25">
      <c r="A160" s="147" t="s">
        <v>59</v>
      </c>
      <c r="B160" s="164">
        <f>RES_hhdet_emi!B$115</f>
        <v>0</v>
      </c>
      <c r="C160" s="164">
        <f>RES_hhdet_emi!C$115</f>
        <v>0</v>
      </c>
      <c r="D160" s="164">
        <f>RES_hhdet_emi!D$115</f>
        <v>0</v>
      </c>
      <c r="E160" s="164">
        <f>RES_hhdet_emi!E$115</f>
        <v>0</v>
      </c>
      <c r="F160" s="164">
        <f>RES_hhdet_emi!F$115</f>
        <v>0</v>
      </c>
      <c r="G160" s="164">
        <f>RES_hhdet_emi!G$115</f>
        <v>0</v>
      </c>
      <c r="H160" s="164">
        <f>RES_hhdet_emi!H$115</f>
        <v>0</v>
      </c>
      <c r="I160" s="164">
        <f>RES_hhdet_emi!I$115</f>
        <v>0</v>
      </c>
      <c r="J160" s="164">
        <f>RES_hhdet_emi!J$115</f>
        <v>0</v>
      </c>
      <c r="K160" s="164">
        <f>RES_hhdet_emi!K$115</f>
        <v>0</v>
      </c>
      <c r="L160" s="164">
        <f>RES_hhdet_emi!L$115</f>
        <v>0</v>
      </c>
      <c r="M160" s="164">
        <f>RES_hhdet_emi!M$115</f>
        <v>0</v>
      </c>
      <c r="N160" s="164">
        <f>RES_hhdet_emi!N$115</f>
        <v>0</v>
      </c>
      <c r="O160" s="164">
        <f>RES_hhdet_emi!O$115</f>
        <v>0</v>
      </c>
      <c r="P160" s="164">
        <f>RES_hhdet_emi!P$115</f>
        <v>0</v>
      </c>
      <c r="Q160" s="164">
        <f>RES_hhdet_emi!Q$115</f>
        <v>0</v>
      </c>
    </row>
    <row r="161" spans="1:17" ht="12" customHeight="1" x14ac:dyDescent="0.25">
      <c r="A161" s="163" t="s">
        <v>142</v>
      </c>
      <c r="B161" s="162">
        <f>RES_hhdet_emi!B$116</f>
        <v>0</v>
      </c>
      <c r="C161" s="162">
        <f>RES_hhdet_emi!C$116</f>
        <v>0</v>
      </c>
      <c r="D161" s="162">
        <f>RES_hhdet_emi!D$116</f>
        <v>0</v>
      </c>
      <c r="E161" s="162">
        <f>RES_hhdet_emi!E$116</f>
        <v>0</v>
      </c>
      <c r="F161" s="162">
        <f>RES_hhdet_emi!F$116</f>
        <v>0</v>
      </c>
      <c r="G161" s="162">
        <f>RES_hhdet_emi!G$116</f>
        <v>0</v>
      </c>
      <c r="H161" s="162">
        <f>RES_hhdet_emi!H$116</f>
        <v>0</v>
      </c>
      <c r="I161" s="162">
        <f>RES_hhdet_emi!I$116</f>
        <v>0</v>
      </c>
      <c r="J161" s="162">
        <f>RES_hhdet_emi!J$116</f>
        <v>0</v>
      </c>
      <c r="K161" s="162">
        <f>RES_hhdet_emi!K$116</f>
        <v>0</v>
      </c>
      <c r="L161" s="162">
        <f>RES_hhdet_emi!L$116</f>
        <v>0</v>
      </c>
      <c r="M161" s="162">
        <f>RES_hhdet_emi!M$116</f>
        <v>0</v>
      </c>
      <c r="N161" s="162">
        <f>RES_hhdet_emi!N$116</f>
        <v>0</v>
      </c>
      <c r="O161" s="162">
        <f>RES_hhdet_emi!O$116</f>
        <v>0</v>
      </c>
      <c r="P161" s="162">
        <f>RES_hhdet_emi!P$116</f>
        <v>0</v>
      </c>
      <c r="Q161" s="162">
        <f>RES_hhdet_emi!Q$116</f>
        <v>0</v>
      </c>
    </row>
    <row r="162" spans="1:17" ht="12" customHeight="1" x14ac:dyDescent="0.25">
      <c r="A162" s="161" t="s">
        <v>141</v>
      </c>
      <c r="B162" s="160">
        <f>SUM(B163:B164)</f>
        <v>0</v>
      </c>
      <c r="C162" s="160">
        <f t="shared" ref="C162:Q162" si="30">SUM(C163:C164)</f>
        <v>0</v>
      </c>
      <c r="D162" s="160">
        <f t="shared" si="30"/>
        <v>0</v>
      </c>
      <c r="E162" s="160">
        <f t="shared" si="30"/>
        <v>0</v>
      </c>
      <c r="F162" s="160">
        <f t="shared" si="30"/>
        <v>0</v>
      </c>
      <c r="G162" s="160">
        <f t="shared" si="30"/>
        <v>0</v>
      </c>
      <c r="H162" s="160">
        <f t="shared" si="30"/>
        <v>0</v>
      </c>
      <c r="I162" s="160">
        <f t="shared" si="30"/>
        <v>0</v>
      </c>
      <c r="J162" s="160">
        <f t="shared" si="30"/>
        <v>0</v>
      </c>
      <c r="K162" s="160">
        <f t="shared" si="30"/>
        <v>0</v>
      </c>
      <c r="L162" s="160">
        <f t="shared" si="30"/>
        <v>0</v>
      </c>
      <c r="M162" s="160">
        <f t="shared" si="30"/>
        <v>0</v>
      </c>
      <c r="N162" s="160">
        <f t="shared" si="30"/>
        <v>0</v>
      </c>
      <c r="O162" s="160">
        <f t="shared" si="30"/>
        <v>0</v>
      </c>
      <c r="P162" s="160">
        <f t="shared" si="30"/>
        <v>0</v>
      </c>
      <c r="Q162" s="160">
        <f t="shared" si="30"/>
        <v>0</v>
      </c>
    </row>
    <row r="163" spans="1:17" ht="12" customHeight="1" x14ac:dyDescent="0.25">
      <c r="A163" s="148" t="s">
        <v>60</v>
      </c>
      <c r="B163" s="156">
        <f>RES_hhdet_emi!B$118</f>
        <v>0</v>
      </c>
      <c r="C163" s="156">
        <f>RES_hhdet_emi!C$118</f>
        <v>0</v>
      </c>
      <c r="D163" s="156">
        <f>RES_hhdet_emi!D$118</f>
        <v>0</v>
      </c>
      <c r="E163" s="156">
        <f>RES_hhdet_emi!E$118</f>
        <v>0</v>
      </c>
      <c r="F163" s="156">
        <f>RES_hhdet_emi!F$118</f>
        <v>0</v>
      </c>
      <c r="G163" s="156">
        <f>RES_hhdet_emi!G$118</f>
        <v>0</v>
      </c>
      <c r="H163" s="156">
        <f>RES_hhdet_emi!H$118</f>
        <v>0</v>
      </c>
      <c r="I163" s="156">
        <f>RES_hhdet_emi!I$118</f>
        <v>0</v>
      </c>
      <c r="J163" s="156">
        <f>RES_hhdet_emi!J$118</f>
        <v>0</v>
      </c>
      <c r="K163" s="156">
        <f>RES_hhdet_emi!K$118</f>
        <v>0</v>
      </c>
      <c r="L163" s="156">
        <f>RES_hhdet_emi!L$118</f>
        <v>0</v>
      </c>
      <c r="M163" s="156">
        <f>RES_hhdet_emi!M$118</f>
        <v>0</v>
      </c>
      <c r="N163" s="156">
        <f>RES_hhdet_emi!N$118</f>
        <v>0</v>
      </c>
      <c r="O163" s="156">
        <f>RES_hhdet_emi!O$118</f>
        <v>0</v>
      </c>
      <c r="P163" s="156">
        <f>RES_hhdet_emi!P$118</f>
        <v>0</v>
      </c>
      <c r="Q163" s="156">
        <f>RES_hhdet_emi!Q$118</f>
        <v>0</v>
      </c>
    </row>
    <row r="164" spans="1:17" ht="12" customHeight="1" x14ac:dyDescent="0.25">
      <c r="A164" s="148" t="s">
        <v>59</v>
      </c>
      <c r="B164" s="156">
        <f>RES_hhdet_emi!B$119</f>
        <v>0</v>
      </c>
      <c r="C164" s="156">
        <f>RES_hhdet_emi!C$119</f>
        <v>0</v>
      </c>
      <c r="D164" s="156">
        <f>RES_hhdet_emi!D$119</f>
        <v>0</v>
      </c>
      <c r="E164" s="156">
        <f>RES_hhdet_emi!E$119</f>
        <v>0</v>
      </c>
      <c r="F164" s="156">
        <f>RES_hhdet_emi!F$119</f>
        <v>0</v>
      </c>
      <c r="G164" s="156">
        <f>RES_hhdet_emi!G$119</f>
        <v>0</v>
      </c>
      <c r="H164" s="156">
        <f>RES_hhdet_emi!H$119</f>
        <v>0</v>
      </c>
      <c r="I164" s="156">
        <f>RES_hhdet_emi!I$119</f>
        <v>0</v>
      </c>
      <c r="J164" s="156">
        <f>RES_hhdet_emi!J$119</f>
        <v>0</v>
      </c>
      <c r="K164" s="156">
        <f>RES_hhdet_emi!K$119</f>
        <v>0</v>
      </c>
      <c r="L164" s="156">
        <f>RES_hhdet_emi!L$119</f>
        <v>0</v>
      </c>
      <c r="M164" s="156">
        <f>RES_hhdet_emi!M$119</f>
        <v>0</v>
      </c>
      <c r="N164" s="156">
        <f>RES_hhdet_emi!N$119</f>
        <v>0</v>
      </c>
      <c r="O164" s="156">
        <f>RES_hhdet_emi!O$119</f>
        <v>0</v>
      </c>
      <c r="P164" s="156">
        <f>RES_hhdet_emi!P$119</f>
        <v>0</v>
      </c>
      <c r="Q164" s="156">
        <f>RES_hhdet_emi!Q$119</f>
        <v>0</v>
      </c>
    </row>
    <row r="165" spans="1:17" ht="12" customHeight="1" x14ac:dyDescent="0.25">
      <c r="A165" s="158" t="s">
        <v>62</v>
      </c>
      <c r="B165" s="157">
        <f>SUM(B166:B167)</f>
        <v>15.533036788919219</v>
      </c>
      <c r="C165" s="157">
        <f t="shared" ref="C165:Q165" si="31">SUM(C166:C167)</f>
        <v>14.522057849795811</v>
      </c>
      <c r="D165" s="157">
        <f t="shared" si="31"/>
        <v>14.180074784500485</v>
      </c>
      <c r="E165" s="157">
        <f t="shared" si="31"/>
        <v>13.527955394066057</v>
      </c>
      <c r="F165" s="157">
        <f t="shared" si="31"/>
        <v>13.41799021995989</v>
      </c>
      <c r="G165" s="157">
        <f t="shared" si="31"/>
        <v>1.5197151663553721</v>
      </c>
      <c r="H165" s="157">
        <f t="shared" si="31"/>
        <v>1.5238424698948685</v>
      </c>
      <c r="I165" s="157">
        <f t="shared" si="31"/>
        <v>1.6505492831795903</v>
      </c>
      <c r="J165" s="157">
        <f t="shared" si="31"/>
        <v>1.6379799236035086</v>
      </c>
      <c r="K165" s="157">
        <f t="shared" si="31"/>
        <v>1.6547987026067652</v>
      </c>
      <c r="L165" s="157">
        <f t="shared" si="31"/>
        <v>1.6167371434278894</v>
      </c>
      <c r="M165" s="157">
        <f t="shared" si="31"/>
        <v>2.0745710060736164</v>
      </c>
      <c r="N165" s="157">
        <f t="shared" si="31"/>
        <v>2.0591574707813813</v>
      </c>
      <c r="O165" s="157">
        <f t="shared" si="31"/>
        <v>1.9940887319474507</v>
      </c>
      <c r="P165" s="157">
        <f t="shared" si="31"/>
        <v>1.917213350990107</v>
      </c>
      <c r="Q165" s="157">
        <f t="shared" si="31"/>
        <v>1.8434657589367622</v>
      </c>
    </row>
    <row r="166" spans="1:17" ht="12" customHeight="1" x14ac:dyDescent="0.25">
      <c r="A166" s="23" t="s">
        <v>57</v>
      </c>
      <c r="B166" s="156">
        <f>RES_hhdet_emi!B$121</f>
        <v>15.533036788919219</v>
      </c>
      <c r="C166" s="156">
        <f>RES_hhdet_emi!C$121</f>
        <v>14.522057849795811</v>
      </c>
      <c r="D166" s="156">
        <f>RES_hhdet_emi!D$121</f>
        <v>14.180074784500485</v>
      </c>
      <c r="E166" s="156">
        <f>RES_hhdet_emi!E$121</f>
        <v>13.527955394066057</v>
      </c>
      <c r="F166" s="156">
        <f>RES_hhdet_emi!F$121</f>
        <v>13.41799021995989</v>
      </c>
      <c r="G166" s="156">
        <f>RES_hhdet_emi!G$121</f>
        <v>1.5197151663553721</v>
      </c>
      <c r="H166" s="156">
        <f>RES_hhdet_emi!H$121</f>
        <v>1.5238424698948685</v>
      </c>
      <c r="I166" s="156">
        <f>RES_hhdet_emi!I$121</f>
        <v>1.6505492831795903</v>
      </c>
      <c r="J166" s="156">
        <f>RES_hhdet_emi!J$121</f>
        <v>1.6379799236035086</v>
      </c>
      <c r="K166" s="156">
        <f>RES_hhdet_emi!K$121</f>
        <v>1.6547987026067652</v>
      </c>
      <c r="L166" s="156">
        <f>RES_hhdet_emi!L$121</f>
        <v>1.6167371434278894</v>
      </c>
      <c r="M166" s="156">
        <f>RES_hhdet_emi!M$121</f>
        <v>2.0745710060736164</v>
      </c>
      <c r="N166" s="156">
        <f>RES_hhdet_emi!N$121</f>
        <v>2.0591574707813813</v>
      </c>
      <c r="O166" s="156">
        <f>RES_hhdet_emi!O$121</f>
        <v>1.9940887319474507</v>
      </c>
      <c r="P166" s="156">
        <f>RES_hhdet_emi!P$121</f>
        <v>1.917213350990107</v>
      </c>
      <c r="Q166" s="156">
        <f>RES_hhdet_emi!Q$121</f>
        <v>1.8434657589367622</v>
      </c>
    </row>
    <row r="167" spans="1:17" ht="12" customHeight="1" x14ac:dyDescent="0.25">
      <c r="A167" s="29" t="s">
        <v>140</v>
      </c>
      <c r="B167" s="57">
        <f>RES_hhdet_emi!B$122</f>
        <v>0</v>
      </c>
      <c r="C167" s="57">
        <f>RES_hhdet_emi!C$122</f>
        <v>0</v>
      </c>
      <c r="D167" s="57">
        <f>RES_hhdet_emi!D$122</f>
        <v>0</v>
      </c>
      <c r="E167" s="57">
        <f>RES_hhdet_emi!E$122</f>
        <v>0</v>
      </c>
      <c r="F167" s="57">
        <f>RES_hhdet_emi!F$122</f>
        <v>0</v>
      </c>
      <c r="G167" s="57">
        <f>RES_hhdet_emi!G$122</f>
        <v>0</v>
      </c>
      <c r="H167" s="57">
        <f>RES_hhdet_emi!H$122</f>
        <v>0</v>
      </c>
      <c r="I167" s="57">
        <f>RES_hhdet_emi!I$122</f>
        <v>0</v>
      </c>
      <c r="J167" s="57">
        <f>RES_hhdet_emi!J$122</f>
        <v>0</v>
      </c>
      <c r="K167" s="57">
        <f>RES_hhdet_emi!K$122</f>
        <v>0</v>
      </c>
      <c r="L167" s="57">
        <f>RES_hhdet_emi!L$122</f>
        <v>0</v>
      </c>
      <c r="M167" s="57">
        <f>RES_hhdet_emi!M$122</f>
        <v>0</v>
      </c>
      <c r="N167" s="57">
        <f>RES_hhdet_emi!N$122</f>
        <v>0</v>
      </c>
      <c r="O167" s="57">
        <f>RES_hhdet_emi!O$122</f>
        <v>0</v>
      </c>
      <c r="P167" s="57">
        <f>RES_hhdet_emi!P$122</f>
        <v>0</v>
      </c>
      <c r="Q167" s="57">
        <f>RES_hhdet_emi!Q$122</f>
        <v>0</v>
      </c>
    </row>
    <row r="169" spans="1:17" ht="12" customHeight="1" x14ac:dyDescent="0.25">
      <c r="A169" s="152" t="s">
        <v>198</v>
      </c>
      <c r="B169" s="168">
        <f>SUM(B170,B173,B175,B184)</f>
        <v>13493.807165905386</v>
      </c>
      <c r="C169" s="168">
        <f t="shared" ref="C169:Q169" si="32">SUM(C170,C173,C175,C184)</f>
        <v>13561.360589345268</v>
      </c>
      <c r="D169" s="168">
        <f t="shared" si="32"/>
        <v>13599.459979187424</v>
      </c>
      <c r="E169" s="168">
        <f t="shared" si="32"/>
        <v>13861.155824291578</v>
      </c>
      <c r="F169" s="168">
        <f t="shared" si="32"/>
        <v>14323.312775654367</v>
      </c>
      <c r="G169" s="168">
        <f t="shared" si="32"/>
        <v>13792.629034451304</v>
      </c>
      <c r="H169" s="168">
        <f t="shared" si="32"/>
        <v>13235.998659358185</v>
      </c>
      <c r="I169" s="168">
        <f t="shared" si="32"/>
        <v>12316.432244823403</v>
      </c>
      <c r="J169" s="168">
        <f t="shared" si="32"/>
        <v>12340.752988920232</v>
      </c>
      <c r="K169" s="168">
        <f t="shared" si="32"/>
        <v>12115.658265413382</v>
      </c>
      <c r="L169" s="168">
        <f t="shared" si="32"/>
        <v>12683.308705783638</v>
      </c>
      <c r="M169" s="168">
        <f t="shared" si="32"/>
        <v>10646.12800101936</v>
      </c>
      <c r="N169" s="168">
        <f t="shared" si="32"/>
        <v>11402.752836097214</v>
      </c>
      <c r="O169" s="168">
        <f t="shared" si="32"/>
        <v>11599.504274057797</v>
      </c>
      <c r="P169" s="168">
        <f t="shared" si="32"/>
        <v>10130.030295066797</v>
      </c>
      <c r="Q169" s="168">
        <f t="shared" si="32"/>
        <v>10113.721707554212</v>
      </c>
    </row>
    <row r="170" spans="1:17" ht="12" customHeight="1" x14ac:dyDescent="0.25">
      <c r="A170" s="158" t="s">
        <v>65</v>
      </c>
      <c r="B170" s="157">
        <f>SUM(B171:B172)</f>
        <v>10065.194926688744</v>
      </c>
      <c r="C170" s="157">
        <f t="shared" ref="C170:Q170" si="33">SUM(C171:C172)</f>
        <v>10098.70486280847</v>
      </c>
      <c r="D170" s="157">
        <f t="shared" si="33"/>
        <v>10133.284562624585</v>
      </c>
      <c r="E170" s="157">
        <f t="shared" si="33"/>
        <v>10289.226339345796</v>
      </c>
      <c r="F170" s="157">
        <f t="shared" si="33"/>
        <v>10721.173633945811</v>
      </c>
      <c r="G170" s="157">
        <f t="shared" si="33"/>
        <v>10458.370616805916</v>
      </c>
      <c r="H170" s="157">
        <f t="shared" si="33"/>
        <v>9867.3292657147285</v>
      </c>
      <c r="I170" s="157">
        <f t="shared" si="33"/>
        <v>8954.7524701834682</v>
      </c>
      <c r="J170" s="157">
        <f t="shared" si="33"/>
        <v>8919.5658581291445</v>
      </c>
      <c r="K170" s="157">
        <f t="shared" si="33"/>
        <v>8871.8436150883099</v>
      </c>
      <c r="L170" s="157">
        <f t="shared" si="33"/>
        <v>8924.2056476458947</v>
      </c>
      <c r="M170" s="157">
        <f t="shared" si="33"/>
        <v>7571.9576899763024</v>
      </c>
      <c r="N170" s="157">
        <f t="shared" si="33"/>
        <v>7555.0084848146407</v>
      </c>
      <c r="O170" s="157">
        <f t="shared" si="33"/>
        <v>7526.0881970407681</v>
      </c>
      <c r="P170" s="157">
        <f t="shared" si="33"/>
        <v>6678.5803983839887</v>
      </c>
      <c r="Q170" s="157">
        <f t="shared" si="33"/>
        <v>6485.12774257612</v>
      </c>
    </row>
    <row r="171" spans="1:17" ht="12" customHeight="1" x14ac:dyDescent="0.25">
      <c r="A171" s="23" t="s">
        <v>153</v>
      </c>
      <c r="B171" s="156">
        <f>IF(B95=0,0,B95/0.086*1000000/B$7)</f>
        <v>10035.419465429046</v>
      </c>
      <c r="C171" s="156">
        <f t="shared" ref="C171:Q172" si="34">IF(C95=0,0,C95/0.086*1000000/C$7)</f>
        <v>10067.257579451207</v>
      </c>
      <c r="D171" s="156">
        <f t="shared" si="34"/>
        <v>10098.861602919433</v>
      </c>
      <c r="E171" s="156">
        <f t="shared" si="34"/>
        <v>10242.970973978581</v>
      </c>
      <c r="F171" s="156">
        <f t="shared" si="34"/>
        <v>10676.789030022501</v>
      </c>
      <c r="G171" s="156">
        <f t="shared" si="34"/>
        <v>10429.072855698245</v>
      </c>
      <c r="H171" s="156">
        <f t="shared" si="34"/>
        <v>9832.6777730064659</v>
      </c>
      <c r="I171" s="156">
        <f t="shared" si="34"/>
        <v>8923.1455327426047</v>
      </c>
      <c r="J171" s="156">
        <f t="shared" si="34"/>
        <v>8878.5257326949577</v>
      </c>
      <c r="K171" s="156">
        <f t="shared" si="34"/>
        <v>8842.4537684882907</v>
      </c>
      <c r="L171" s="156">
        <f t="shared" si="34"/>
        <v>8868.8161534726114</v>
      </c>
      <c r="M171" s="156">
        <f t="shared" si="34"/>
        <v>7548.7211298833981</v>
      </c>
      <c r="N171" s="156">
        <f t="shared" si="34"/>
        <v>7500.5740545311073</v>
      </c>
      <c r="O171" s="156">
        <f t="shared" si="34"/>
        <v>7455.8724742787235</v>
      </c>
      <c r="P171" s="156">
        <f t="shared" si="34"/>
        <v>6645.5749203648547</v>
      </c>
      <c r="Q171" s="156">
        <f t="shared" si="34"/>
        <v>6439.7476217373915</v>
      </c>
    </row>
    <row r="172" spans="1:17" ht="12" customHeight="1" x14ac:dyDescent="0.25">
      <c r="A172" s="23" t="s">
        <v>60</v>
      </c>
      <c r="B172" s="156">
        <f>IF(B96=0,0,B96/0.086*1000000/B$7)</f>
        <v>29.775461259697707</v>
      </c>
      <c r="C172" s="156">
        <f t="shared" si="34"/>
        <v>31.447283357263043</v>
      </c>
      <c r="D172" s="156">
        <f t="shared" si="34"/>
        <v>34.422959705152209</v>
      </c>
      <c r="E172" s="156">
        <f t="shared" si="34"/>
        <v>46.255365367215134</v>
      </c>
      <c r="F172" s="156">
        <f t="shared" si="34"/>
        <v>44.384603923309967</v>
      </c>
      <c r="G172" s="156">
        <f t="shared" si="34"/>
        <v>29.297761107671086</v>
      </c>
      <c r="H172" s="156">
        <f t="shared" si="34"/>
        <v>34.651492708263142</v>
      </c>
      <c r="I172" s="156">
        <f t="shared" si="34"/>
        <v>31.606937440863831</v>
      </c>
      <c r="J172" s="156">
        <f t="shared" si="34"/>
        <v>41.040125434187338</v>
      </c>
      <c r="K172" s="156">
        <f t="shared" si="34"/>
        <v>29.389846600019201</v>
      </c>
      <c r="L172" s="156">
        <f t="shared" si="34"/>
        <v>55.389494173283062</v>
      </c>
      <c r="M172" s="156">
        <f t="shared" si="34"/>
        <v>23.236560092904146</v>
      </c>
      <c r="N172" s="156">
        <f t="shared" si="34"/>
        <v>54.434430283533615</v>
      </c>
      <c r="O172" s="156">
        <f t="shared" si="34"/>
        <v>70.215722762044493</v>
      </c>
      <c r="P172" s="156">
        <f t="shared" si="34"/>
        <v>33.005478019133626</v>
      </c>
      <c r="Q172" s="156">
        <f t="shared" si="34"/>
        <v>45.380120838728097</v>
      </c>
    </row>
    <row r="173" spans="1:17" ht="12" customHeight="1" x14ac:dyDescent="0.25">
      <c r="A173" s="158" t="s">
        <v>112</v>
      </c>
      <c r="B173" s="157">
        <f>B174</f>
        <v>13.927498075650375</v>
      </c>
      <c r="C173" s="157">
        <f t="shared" ref="C173:Q173" si="35">C174</f>
        <v>14.078101727363375</v>
      </c>
      <c r="D173" s="157">
        <f t="shared" si="35"/>
        <v>14.550009769077215</v>
      </c>
      <c r="E173" s="157">
        <f t="shared" si="35"/>
        <v>14.465255035598874</v>
      </c>
      <c r="F173" s="157">
        <f t="shared" si="35"/>
        <v>14.606196078863567</v>
      </c>
      <c r="G173" s="157">
        <f t="shared" si="35"/>
        <v>13.114479790620996</v>
      </c>
      <c r="H173" s="157">
        <f t="shared" si="35"/>
        <v>13.469209802541574</v>
      </c>
      <c r="I173" s="157">
        <f t="shared" si="35"/>
        <v>13.856248436274281</v>
      </c>
      <c r="J173" s="157">
        <f t="shared" si="35"/>
        <v>14.745784811862737</v>
      </c>
      <c r="K173" s="157">
        <f t="shared" si="35"/>
        <v>13.459125671783907</v>
      </c>
      <c r="L173" s="157">
        <f t="shared" si="35"/>
        <v>12.912201135752635</v>
      </c>
      <c r="M173" s="157">
        <f t="shared" si="35"/>
        <v>12.450418635384594</v>
      </c>
      <c r="N173" s="157">
        <f t="shared" si="35"/>
        <v>12.69607722989026</v>
      </c>
      <c r="O173" s="157">
        <f t="shared" si="35"/>
        <v>13.913432360632699</v>
      </c>
      <c r="P173" s="157">
        <f t="shared" si="35"/>
        <v>13.927212798487103</v>
      </c>
      <c r="Q173" s="157">
        <f t="shared" si="35"/>
        <v>15.028492984262646</v>
      </c>
    </row>
    <row r="174" spans="1:17" ht="12" customHeight="1" x14ac:dyDescent="0.25">
      <c r="A174" s="23" t="s">
        <v>60</v>
      </c>
      <c r="B174" s="156">
        <f t="shared" ref="B174:Q184" si="36">IF(B98=0,0,B98/0.086*1000000/B$5)</f>
        <v>13.927498075650375</v>
      </c>
      <c r="C174" s="156">
        <f t="shared" si="36"/>
        <v>14.078101727363375</v>
      </c>
      <c r="D174" s="156">
        <f t="shared" si="36"/>
        <v>14.550009769077215</v>
      </c>
      <c r="E174" s="156">
        <f t="shared" si="36"/>
        <v>14.465255035598874</v>
      </c>
      <c r="F174" s="156">
        <f t="shared" si="36"/>
        <v>14.606196078863567</v>
      </c>
      <c r="G174" s="156">
        <f t="shared" si="36"/>
        <v>13.114479790620996</v>
      </c>
      <c r="H174" s="156">
        <f t="shared" si="36"/>
        <v>13.469209802541574</v>
      </c>
      <c r="I174" s="156">
        <f t="shared" si="36"/>
        <v>13.856248436274281</v>
      </c>
      <c r="J174" s="156">
        <f t="shared" si="36"/>
        <v>14.745784811862737</v>
      </c>
      <c r="K174" s="156">
        <f t="shared" si="36"/>
        <v>13.459125671783907</v>
      </c>
      <c r="L174" s="156">
        <f t="shared" si="36"/>
        <v>12.912201135752635</v>
      </c>
      <c r="M174" s="156">
        <f t="shared" si="36"/>
        <v>12.450418635384594</v>
      </c>
      <c r="N174" s="156">
        <f t="shared" si="36"/>
        <v>12.69607722989026</v>
      </c>
      <c r="O174" s="156">
        <f t="shared" si="36"/>
        <v>13.913432360632699</v>
      </c>
      <c r="P174" s="156">
        <f t="shared" si="36"/>
        <v>13.927212798487103</v>
      </c>
      <c r="Q174" s="156">
        <f t="shared" si="36"/>
        <v>15.028492984262646</v>
      </c>
    </row>
    <row r="175" spans="1:17" ht="12" customHeight="1" x14ac:dyDescent="0.25">
      <c r="A175" s="158" t="s">
        <v>63</v>
      </c>
      <c r="B175" s="157">
        <f t="shared" si="36"/>
        <v>2192.9064952004283</v>
      </c>
      <c r="C175" s="157">
        <f t="shared" si="36"/>
        <v>2238.4598899486596</v>
      </c>
      <c r="D175" s="157">
        <f t="shared" si="36"/>
        <v>2239.1920347758773</v>
      </c>
      <c r="E175" s="157">
        <f t="shared" si="36"/>
        <v>2313.3112468476711</v>
      </c>
      <c r="F175" s="157">
        <f t="shared" si="36"/>
        <v>2345.6919065721981</v>
      </c>
      <c r="G175" s="157">
        <f t="shared" si="36"/>
        <v>2158.5658656135925</v>
      </c>
      <c r="H175" s="157">
        <f t="shared" si="36"/>
        <v>2173.7817561940733</v>
      </c>
      <c r="I175" s="157">
        <f t="shared" si="36"/>
        <v>2170.6735954181231</v>
      </c>
      <c r="J175" s="157">
        <f t="shared" si="36"/>
        <v>2178.9194806860296</v>
      </c>
      <c r="K175" s="157">
        <f t="shared" si="36"/>
        <v>2025.8247070277307</v>
      </c>
      <c r="L175" s="157">
        <f t="shared" si="36"/>
        <v>2455.541771619763</v>
      </c>
      <c r="M175" s="157">
        <f t="shared" si="36"/>
        <v>1930.8945216892794</v>
      </c>
      <c r="N175" s="157">
        <f t="shared" si="36"/>
        <v>2561.9353226896828</v>
      </c>
      <c r="O175" s="157">
        <f t="shared" si="36"/>
        <v>2708.9802138674108</v>
      </c>
      <c r="P175" s="157">
        <f t="shared" si="36"/>
        <v>2258.5456486809958</v>
      </c>
      <c r="Q175" s="157">
        <f t="shared" si="36"/>
        <v>2384.4127102283901</v>
      </c>
    </row>
    <row r="176" spans="1:17" ht="12" customHeight="1" x14ac:dyDescent="0.25">
      <c r="A176" s="167" t="s">
        <v>152</v>
      </c>
      <c r="B176" s="132">
        <f>IF(B100=0,0,B100/0.086*1000000/B$11)</f>
        <v>0</v>
      </c>
      <c r="C176" s="132">
        <f t="shared" ref="C176:Q176" si="37">IF(C100=0,0,C100/0.086*1000000/C$11)</f>
        <v>0</v>
      </c>
      <c r="D176" s="132">
        <f t="shared" si="37"/>
        <v>0</v>
      </c>
      <c r="E176" s="132">
        <f t="shared" si="37"/>
        <v>0</v>
      </c>
      <c r="F176" s="132">
        <f t="shared" si="37"/>
        <v>0</v>
      </c>
      <c r="G176" s="132">
        <f t="shared" si="37"/>
        <v>0</v>
      </c>
      <c r="H176" s="132">
        <f t="shared" si="37"/>
        <v>0</v>
      </c>
      <c r="I176" s="132">
        <f t="shared" si="37"/>
        <v>0</v>
      </c>
      <c r="J176" s="132">
        <f t="shared" si="37"/>
        <v>0</v>
      </c>
      <c r="K176" s="132">
        <f t="shared" si="37"/>
        <v>0</v>
      </c>
      <c r="L176" s="132">
        <f t="shared" si="37"/>
        <v>0</v>
      </c>
      <c r="M176" s="132">
        <f t="shared" si="37"/>
        <v>0</v>
      </c>
      <c r="N176" s="132">
        <f t="shared" si="37"/>
        <v>0</v>
      </c>
      <c r="O176" s="132">
        <f t="shared" si="37"/>
        <v>0</v>
      </c>
      <c r="P176" s="132">
        <f t="shared" si="37"/>
        <v>0</v>
      </c>
      <c r="Q176" s="132">
        <f t="shared" si="37"/>
        <v>0</v>
      </c>
    </row>
    <row r="177" spans="1:17" ht="12" customHeight="1" x14ac:dyDescent="0.25">
      <c r="A177" s="167" t="s">
        <v>151</v>
      </c>
      <c r="B177" s="132">
        <f>IF(B101=0,0,B101/0.086*1000000/B$12)</f>
        <v>0</v>
      </c>
      <c r="C177" s="132">
        <f t="shared" ref="C177:Q177" si="38">IF(C101=0,0,C101/0.086*1000000/C$12)</f>
        <v>0</v>
      </c>
      <c r="D177" s="132">
        <f t="shared" si="38"/>
        <v>0</v>
      </c>
      <c r="E177" s="132">
        <f t="shared" si="38"/>
        <v>0</v>
      </c>
      <c r="F177" s="132">
        <f t="shared" si="38"/>
        <v>0</v>
      </c>
      <c r="G177" s="132">
        <f t="shared" si="38"/>
        <v>0</v>
      </c>
      <c r="H177" s="132">
        <f t="shared" si="38"/>
        <v>0</v>
      </c>
      <c r="I177" s="132">
        <f t="shared" si="38"/>
        <v>0</v>
      </c>
      <c r="J177" s="132">
        <f t="shared" si="38"/>
        <v>0</v>
      </c>
      <c r="K177" s="132">
        <f t="shared" si="38"/>
        <v>0</v>
      </c>
      <c r="L177" s="132">
        <f t="shared" si="38"/>
        <v>0</v>
      </c>
      <c r="M177" s="132">
        <f t="shared" si="38"/>
        <v>0</v>
      </c>
      <c r="N177" s="132">
        <f t="shared" si="38"/>
        <v>0</v>
      </c>
      <c r="O177" s="132">
        <f t="shared" si="38"/>
        <v>0</v>
      </c>
      <c r="P177" s="132">
        <f t="shared" si="38"/>
        <v>0</v>
      </c>
      <c r="Q177" s="132">
        <f t="shared" si="38"/>
        <v>0</v>
      </c>
    </row>
    <row r="178" spans="1:17" ht="12" customHeight="1" x14ac:dyDescent="0.25">
      <c r="A178" s="166" t="s">
        <v>79</v>
      </c>
      <c r="B178" s="165">
        <f t="shared" ref="B178:Q179" si="39">IF(B102=0,0,B102/0.086*1000000/B$12)</f>
        <v>0</v>
      </c>
      <c r="C178" s="165">
        <f t="shared" si="39"/>
        <v>0</v>
      </c>
      <c r="D178" s="165">
        <f t="shared" si="39"/>
        <v>0</v>
      </c>
      <c r="E178" s="165">
        <f t="shared" si="39"/>
        <v>0</v>
      </c>
      <c r="F178" s="165">
        <f t="shared" si="39"/>
        <v>0</v>
      </c>
      <c r="G178" s="165">
        <f t="shared" si="39"/>
        <v>0</v>
      </c>
      <c r="H178" s="165">
        <f t="shared" si="39"/>
        <v>0</v>
      </c>
      <c r="I178" s="165">
        <f t="shared" si="39"/>
        <v>0</v>
      </c>
      <c r="J178" s="165">
        <f t="shared" si="39"/>
        <v>0</v>
      </c>
      <c r="K178" s="165">
        <f t="shared" si="39"/>
        <v>0</v>
      </c>
      <c r="L178" s="165">
        <f t="shared" si="39"/>
        <v>0</v>
      </c>
      <c r="M178" s="165">
        <f t="shared" si="39"/>
        <v>0</v>
      </c>
      <c r="N178" s="165">
        <f t="shared" si="39"/>
        <v>0</v>
      </c>
      <c r="O178" s="165">
        <f t="shared" si="39"/>
        <v>0</v>
      </c>
      <c r="P178" s="165">
        <f t="shared" si="39"/>
        <v>0</v>
      </c>
      <c r="Q178" s="165">
        <f t="shared" si="39"/>
        <v>0</v>
      </c>
    </row>
    <row r="179" spans="1:17" ht="12" customHeight="1" x14ac:dyDescent="0.25">
      <c r="A179" s="147" t="s">
        <v>59</v>
      </c>
      <c r="B179" s="164">
        <f t="shared" si="39"/>
        <v>0</v>
      </c>
      <c r="C179" s="164">
        <f t="shared" si="39"/>
        <v>0</v>
      </c>
      <c r="D179" s="164">
        <f t="shared" si="39"/>
        <v>0</v>
      </c>
      <c r="E179" s="164">
        <f t="shared" si="39"/>
        <v>0</v>
      </c>
      <c r="F179" s="164">
        <f t="shared" si="39"/>
        <v>0</v>
      </c>
      <c r="G179" s="164">
        <f t="shared" si="39"/>
        <v>0</v>
      </c>
      <c r="H179" s="164">
        <f t="shared" si="39"/>
        <v>0</v>
      </c>
      <c r="I179" s="164">
        <f t="shared" si="39"/>
        <v>0</v>
      </c>
      <c r="J179" s="164">
        <f t="shared" si="39"/>
        <v>0</v>
      </c>
      <c r="K179" s="164">
        <f t="shared" si="39"/>
        <v>0</v>
      </c>
      <c r="L179" s="164">
        <f t="shared" si="39"/>
        <v>0</v>
      </c>
      <c r="M179" s="164">
        <f t="shared" si="39"/>
        <v>0</v>
      </c>
      <c r="N179" s="164">
        <f t="shared" si="39"/>
        <v>0</v>
      </c>
      <c r="O179" s="164">
        <f t="shared" si="39"/>
        <v>0</v>
      </c>
      <c r="P179" s="164">
        <f t="shared" si="39"/>
        <v>0</v>
      </c>
      <c r="Q179" s="164">
        <f t="shared" si="39"/>
        <v>0</v>
      </c>
    </row>
    <row r="180" spans="1:17" ht="12" customHeight="1" x14ac:dyDescent="0.25">
      <c r="A180" s="163" t="s">
        <v>142</v>
      </c>
      <c r="B180" s="162">
        <f>IF(B104=0,0,B104/0.086*1000000/B$13)</f>
        <v>2197.9444261956187</v>
      </c>
      <c r="C180" s="162">
        <f t="shared" ref="C180:Q180" si="40">IF(C104=0,0,C104/0.086*1000000/C$13)</f>
        <v>2243.5521284191259</v>
      </c>
      <c r="D180" s="162">
        <f t="shared" si="40"/>
        <v>2244.355930335988</v>
      </c>
      <c r="E180" s="162">
        <f t="shared" si="40"/>
        <v>2319.0464291196199</v>
      </c>
      <c r="F180" s="162">
        <f t="shared" si="40"/>
        <v>2351.7200095306657</v>
      </c>
      <c r="G180" s="162">
        <f t="shared" si="40"/>
        <v>2163.55094085478</v>
      </c>
      <c r="H180" s="162">
        <f t="shared" si="40"/>
        <v>2180.5231422461352</v>
      </c>
      <c r="I180" s="162">
        <f t="shared" si="40"/>
        <v>2179.0927318294939</v>
      </c>
      <c r="J180" s="162">
        <f t="shared" si="40"/>
        <v>2189.3769154825527</v>
      </c>
      <c r="K180" s="162">
        <f t="shared" si="40"/>
        <v>2035.250740634139</v>
      </c>
      <c r="L180" s="162">
        <f t="shared" si="40"/>
        <v>2473.1837524466655</v>
      </c>
      <c r="M180" s="162">
        <f t="shared" si="40"/>
        <v>1943.8872935736581</v>
      </c>
      <c r="N180" s="162">
        <f t="shared" si="40"/>
        <v>2582.8619665614492</v>
      </c>
      <c r="O180" s="162">
        <f t="shared" si="40"/>
        <v>2734.8630396938588</v>
      </c>
      <c r="P180" s="162">
        <f t="shared" si="40"/>
        <v>2276.622872156126</v>
      </c>
      <c r="Q180" s="162">
        <f t="shared" si="40"/>
        <v>2406.3557755751262</v>
      </c>
    </row>
    <row r="181" spans="1:17" ht="12" customHeight="1" x14ac:dyDescent="0.25">
      <c r="A181" s="161" t="s">
        <v>141</v>
      </c>
      <c r="B181" s="160">
        <f>IF(B105=0,0,B105/0.086*1000000/B$14)</f>
        <v>1915.5280904672459</v>
      </c>
      <c r="C181" s="160">
        <f t="shared" ref="C181:Q181" si="41">IF(C105=0,0,C105/0.086*1000000/C$14)</f>
        <v>1957.0131411822833</v>
      </c>
      <c r="D181" s="160">
        <f t="shared" si="41"/>
        <v>1952.6469167187895</v>
      </c>
      <c r="E181" s="160">
        <f t="shared" si="41"/>
        <v>2004.2699565184232</v>
      </c>
      <c r="F181" s="160">
        <f t="shared" si="41"/>
        <v>2029.3291303087378</v>
      </c>
      <c r="G181" s="160">
        <f t="shared" si="41"/>
        <v>1904.488357608873</v>
      </c>
      <c r="H181" s="160">
        <f t="shared" si="41"/>
        <v>1912.9043249896774</v>
      </c>
      <c r="I181" s="160">
        <f t="shared" si="41"/>
        <v>1911.12405559186</v>
      </c>
      <c r="J181" s="160">
        <f t="shared" si="41"/>
        <v>1918.8231995278929</v>
      </c>
      <c r="K181" s="160">
        <f t="shared" si="41"/>
        <v>1821.2229944336902</v>
      </c>
      <c r="L181" s="160">
        <f t="shared" si="41"/>
        <v>2107.905765654572</v>
      </c>
      <c r="M181" s="160">
        <f t="shared" si="41"/>
        <v>1719.9463022550103</v>
      </c>
      <c r="N181" s="160">
        <f t="shared" si="41"/>
        <v>2221.9003200410439</v>
      </c>
      <c r="O181" s="160">
        <f t="shared" si="41"/>
        <v>2296.7229966366053</v>
      </c>
      <c r="P181" s="160">
        <f t="shared" si="41"/>
        <v>1990.0910364612523</v>
      </c>
      <c r="Q181" s="160">
        <f t="shared" si="41"/>
        <v>2069.2365899503761</v>
      </c>
    </row>
    <row r="182" spans="1:17" ht="12" customHeight="1" x14ac:dyDescent="0.25">
      <c r="A182" s="148" t="s">
        <v>60</v>
      </c>
      <c r="B182" s="156">
        <f t="shared" ref="B182:Q183" si="42">IF(B106=0,0,B106/0.086*1000000/B$14)</f>
        <v>1402.2885439128127</v>
      </c>
      <c r="C182" s="156">
        <f t="shared" si="42"/>
        <v>1458.3088834724635</v>
      </c>
      <c r="D182" s="156">
        <f t="shared" si="42"/>
        <v>1458.8313547183541</v>
      </c>
      <c r="E182" s="156">
        <f t="shared" si="42"/>
        <v>1507.3801789277072</v>
      </c>
      <c r="F182" s="156">
        <f t="shared" si="42"/>
        <v>1528.618006194888</v>
      </c>
      <c r="G182" s="156">
        <f t="shared" si="42"/>
        <v>1406.3081115556129</v>
      </c>
      <c r="H182" s="156">
        <f t="shared" si="42"/>
        <v>1417.3400424599699</v>
      </c>
      <c r="I182" s="156">
        <f t="shared" si="42"/>
        <v>1416.4102756891787</v>
      </c>
      <c r="J182" s="156">
        <f t="shared" si="42"/>
        <v>1423.0949950637007</v>
      </c>
      <c r="K182" s="156">
        <f t="shared" si="42"/>
        <v>1322.9129814121827</v>
      </c>
      <c r="L182" s="156">
        <f t="shared" si="42"/>
        <v>1607.56943909035</v>
      </c>
      <c r="M182" s="156">
        <f t="shared" si="42"/>
        <v>1263.5267408228908</v>
      </c>
      <c r="N182" s="156">
        <f t="shared" si="42"/>
        <v>1730.5175175961872</v>
      </c>
      <c r="O182" s="156">
        <f t="shared" si="42"/>
        <v>1777.6609758010306</v>
      </c>
      <c r="P182" s="156">
        <f t="shared" si="42"/>
        <v>1479.8048669015027</v>
      </c>
      <c r="Q182" s="156">
        <f t="shared" si="42"/>
        <v>1564.1312541238531</v>
      </c>
    </row>
    <row r="183" spans="1:17" ht="12" customHeight="1" x14ac:dyDescent="0.25">
      <c r="A183" s="148" t="s">
        <v>59</v>
      </c>
      <c r="B183" s="156">
        <f t="shared" si="42"/>
        <v>513.23954655443322</v>
      </c>
      <c r="C183" s="156">
        <f t="shared" si="42"/>
        <v>498.70425770981973</v>
      </c>
      <c r="D183" s="156">
        <f t="shared" si="42"/>
        <v>493.81556200043559</v>
      </c>
      <c r="E183" s="156">
        <f t="shared" si="42"/>
        <v>496.88977759071611</v>
      </c>
      <c r="F183" s="156">
        <f t="shared" si="42"/>
        <v>500.71112411384991</v>
      </c>
      <c r="G183" s="156">
        <f t="shared" si="42"/>
        <v>498.18024605326036</v>
      </c>
      <c r="H183" s="156">
        <f t="shared" si="42"/>
        <v>495.56428252970727</v>
      </c>
      <c r="I183" s="156">
        <f t="shared" si="42"/>
        <v>494.71377990268155</v>
      </c>
      <c r="J183" s="156">
        <f t="shared" si="42"/>
        <v>495.7282044641924</v>
      </c>
      <c r="K183" s="156">
        <f t="shared" si="42"/>
        <v>498.31001302150764</v>
      </c>
      <c r="L183" s="156">
        <f t="shared" si="42"/>
        <v>500.33632656422196</v>
      </c>
      <c r="M183" s="156">
        <f t="shared" si="42"/>
        <v>456.41956143211945</v>
      </c>
      <c r="N183" s="156">
        <f t="shared" si="42"/>
        <v>491.38280244485708</v>
      </c>
      <c r="O183" s="156">
        <f t="shared" si="42"/>
        <v>519.06202083557457</v>
      </c>
      <c r="P183" s="156">
        <f t="shared" si="42"/>
        <v>510.28616955974979</v>
      </c>
      <c r="Q183" s="156">
        <f t="shared" si="42"/>
        <v>505.10533582652289</v>
      </c>
    </row>
    <row r="184" spans="1:17" ht="12" customHeight="1" x14ac:dyDescent="0.25">
      <c r="A184" s="158" t="s">
        <v>62</v>
      </c>
      <c r="B184" s="157">
        <f t="shared" si="36"/>
        <v>1221.7782459405616</v>
      </c>
      <c r="C184" s="157">
        <f t="shared" si="36"/>
        <v>1210.117734860775</v>
      </c>
      <c r="D184" s="157">
        <f t="shared" si="36"/>
        <v>1212.4333720178849</v>
      </c>
      <c r="E184" s="157">
        <f t="shared" si="36"/>
        <v>1244.1529830625109</v>
      </c>
      <c r="F184" s="157">
        <f t="shared" si="36"/>
        <v>1241.8410390574952</v>
      </c>
      <c r="G184" s="157">
        <f t="shared" si="36"/>
        <v>1162.5780722411728</v>
      </c>
      <c r="H184" s="157">
        <f t="shared" si="36"/>
        <v>1181.4184276468422</v>
      </c>
      <c r="I184" s="157">
        <f t="shared" si="36"/>
        <v>1177.1499307855397</v>
      </c>
      <c r="J184" s="157">
        <f t="shared" si="36"/>
        <v>1227.5218652931967</v>
      </c>
      <c r="K184" s="157">
        <f t="shared" si="36"/>
        <v>1204.530817625558</v>
      </c>
      <c r="L184" s="157">
        <f t="shared" si="36"/>
        <v>1290.6490853822286</v>
      </c>
      <c r="M184" s="157">
        <f t="shared" si="36"/>
        <v>1130.8253707183935</v>
      </c>
      <c r="N184" s="157">
        <f t="shared" si="36"/>
        <v>1273.112951363001</v>
      </c>
      <c r="O184" s="157">
        <f t="shared" si="36"/>
        <v>1350.5224307889864</v>
      </c>
      <c r="P184" s="157">
        <f t="shared" si="36"/>
        <v>1178.9770352033263</v>
      </c>
      <c r="Q184" s="157">
        <f t="shared" si="36"/>
        <v>1229.1527617654385</v>
      </c>
    </row>
    <row r="185" spans="1:17" ht="12" customHeight="1" x14ac:dyDescent="0.25">
      <c r="A185" s="23" t="s">
        <v>57</v>
      </c>
      <c r="B185" s="156">
        <f>IF(B109=0,0,B109/0.086*1000000/B$16)</f>
        <v>1751.1583191562784</v>
      </c>
      <c r="C185" s="156">
        <f t="shared" ref="C185:Q185" si="43">IF(C109=0,0,C109/0.086*1000000/C$16)</f>
        <v>1730.2056764439851</v>
      </c>
      <c r="D185" s="156">
        <f t="shared" si="43"/>
        <v>1724.5663673365591</v>
      </c>
      <c r="E185" s="156">
        <f t="shared" si="43"/>
        <v>1699.4954835522437</v>
      </c>
      <c r="F185" s="156">
        <f t="shared" si="43"/>
        <v>1746.7044604729879</v>
      </c>
      <c r="G185" s="156">
        <f t="shared" si="43"/>
        <v>1645.071571378274</v>
      </c>
      <c r="H185" s="156">
        <f t="shared" si="43"/>
        <v>1647.9181540140098</v>
      </c>
      <c r="I185" s="156">
        <f t="shared" si="43"/>
        <v>1679.7024610259584</v>
      </c>
      <c r="J185" s="156">
        <f t="shared" si="43"/>
        <v>1693.1400833489633</v>
      </c>
      <c r="K185" s="156">
        <f t="shared" si="43"/>
        <v>1682.4708942821937</v>
      </c>
      <c r="L185" s="156">
        <f t="shared" si="43"/>
        <v>1740.2525528195576</v>
      </c>
      <c r="M185" s="156">
        <f t="shared" si="43"/>
        <v>1621.2710648986017</v>
      </c>
      <c r="N185" s="156">
        <f t="shared" si="43"/>
        <v>1639.2037689293777</v>
      </c>
      <c r="O185" s="156">
        <f t="shared" si="43"/>
        <v>1647.2906647506491</v>
      </c>
      <c r="P185" s="156">
        <f t="shared" si="43"/>
        <v>1645.2341653429762</v>
      </c>
      <c r="Q185" s="156">
        <f t="shared" si="43"/>
        <v>1631.5733016199922</v>
      </c>
    </row>
    <row r="186" spans="1:17" ht="12" customHeight="1" x14ac:dyDescent="0.25">
      <c r="A186" s="29" t="s">
        <v>140</v>
      </c>
      <c r="B186" s="57">
        <f>IF(B110=0,0,B110/0.086*1000000/B$17)</f>
        <v>1017.3597517324714</v>
      </c>
      <c r="C186" s="57">
        <f t="shared" ref="C186:Q186" si="44">IF(C110=0,0,C110/0.086*1000000/C$17)</f>
        <v>1018.9902666890069</v>
      </c>
      <c r="D186" s="57">
        <f t="shared" si="44"/>
        <v>1028.6636719476571</v>
      </c>
      <c r="E186" s="57">
        <f t="shared" si="44"/>
        <v>1086.499810766258</v>
      </c>
      <c r="F186" s="57">
        <f t="shared" si="44"/>
        <v>1067.4088181145228</v>
      </c>
      <c r="G186" s="57">
        <f t="shared" si="44"/>
        <v>998.98412898804941</v>
      </c>
      <c r="H186" s="57">
        <f t="shared" si="44"/>
        <v>1034.0188556947912</v>
      </c>
      <c r="I186" s="57">
        <f t="shared" si="44"/>
        <v>1026.439925703733</v>
      </c>
      <c r="J186" s="57">
        <f t="shared" si="44"/>
        <v>1091.0260048813925</v>
      </c>
      <c r="K186" s="57">
        <f t="shared" si="44"/>
        <v>1062.0080793293137</v>
      </c>
      <c r="L186" s="57">
        <f t="shared" si="44"/>
        <v>1166.3805590640422</v>
      </c>
      <c r="M186" s="57">
        <f t="shared" si="44"/>
        <v>1003.5589613181473</v>
      </c>
      <c r="N186" s="57">
        <f t="shared" si="44"/>
        <v>1181.036522744319</v>
      </c>
      <c r="O186" s="57">
        <f t="shared" si="44"/>
        <v>1279.7729050586295</v>
      </c>
      <c r="P186" s="57">
        <f t="shared" si="44"/>
        <v>1086.7220849492458</v>
      </c>
      <c r="Q186" s="57">
        <f t="shared" si="44"/>
        <v>1149.7889711286723</v>
      </c>
    </row>
    <row r="187" spans="1:17" ht="12" customHeight="1" x14ac:dyDescent="0.25"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</row>
    <row r="188" spans="1:17" ht="12" customHeight="1" x14ac:dyDescent="0.25">
      <c r="A188" s="152" t="s">
        <v>74</v>
      </c>
      <c r="B188" s="168">
        <f>SUM(B189,B192,B194,B203)</f>
        <v>10070.85952219428</v>
      </c>
      <c r="C188" s="168">
        <f t="shared" ref="C188:Q188" si="45">SUM(C189,C192,C194,C203)</f>
        <v>10164.644976105808</v>
      </c>
      <c r="D188" s="168">
        <f t="shared" si="45"/>
        <v>10251.157473060381</v>
      </c>
      <c r="E188" s="168">
        <f t="shared" si="45"/>
        <v>10515.405261023485</v>
      </c>
      <c r="F188" s="168">
        <f t="shared" si="45"/>
        <v>10910.077769379939</v>
      </c>
      <c r="G188" s="168">
        <f t="shared" si="45"/>
        <v>11172.87824830335</v>
      </c>
      <c r="H188" s="168">
        <f t="shared" si="45"/>
        <v>10725.377383154966</v>
      </c>
      <c r="I188" s="168">
        <f t="shared" si="45"/>
        <v>9980.2480547605519</v>
      </c>
      <c r="J188" s="168">
        <f t="shared" si="45"/>
        <v>10005.859711066703</v>
      </c>
      <c r="K188" s="168">
        <f t="shared" si="45"/>
        <v>9834.5661598828501</v>
      </c>
      <c r="L188" s="168">
        <f t="shared" si="45"/>
        <v>10280.015257548532</v>
      </c>
      <c r="M188" s="168">
        <f t="shared" si="45"/>
        <v>8746.9690664644932</v>
      </c>
      <c r="N188" s="168">
        <f t="shared" si="45"/>
        <v>9387.5154787790198</v>
      </c>
      <c r="O188" s="168">
        <f t="shared" si="45"/>
        <v>9556.6020904572124</v>
      </c>
      <c r="P188" s="168">
        <f t="shared" si="45"/>
        <v>8385.1847900403154</v>
      </c>
      <c r="Q188" s="168">
        <f t="shared" si="45"/>
        <v>8376.6133176721469</v>
      </c>
    </row>
    <row r="189" spans="1:17" ht="12" customHeight="1" x14ac:dyDescent="0.25">
      <c r="A189" s="158" t="s">
        <v>65</v>
      </c>
      <c r="B189" s="157">
        <f>SUM(B190:B191)</f>
        <v>7699.9776561085018</v>
      </c>
      <c r="C189" s="157">
        <f t="shared" ref="C189:Q189" si="46">SUM(C190:C191)</f>
        <v>7753.2978751083383</v>
      </c>
      <c r="D189" s="157">
        <f t="shared" si="46"/>
        <v>7821.0138465984628</v>
      </c>
      <c r="E189" s="157">
        <f t="shared" si="46"/>
        <v>7986.3081712155636</v>
      </c>
      <c r="F189" s="157">
        <f t="shared" si="46"/>
        <v>8350.2047265734454</v>
      </c>
      <c r="G189" s="157">
        <f t="shared" si="46"/>
        <v>8733.8307147207415</v>
      </c>
      <c r="H189" s="157">
        <f t="shared" si="46"/>
        <v>8248.3230037885241</v>
      </c>
      <c r="I189" s="157">
        <f t="shared" si="46"/>
        <v>7500.2799544220497</v>
      </c>
      <c r="J189" s="157">
        <f t="shared" si="46"/>
        <v>7472.7246894662949</v>
      </c>
      <c r="K189" s="157">
        <f t="shared" si="46"/>
        <v>7431.6335863142604</v>
      </c>
      <c r="L189" s="157">
        <f t="shared" si="46"/>
        <v>7480.2288596826629</v>
      </c>
      <c r="M189" s="157">
        <f t="shared" si="46"/>
        <v>6421.6757102208594</v>
      </c>
      <c r="N189" s="157">
        <f t="shared" si="46"/>
        <v>6413.2987480832589</v>
      </c>
      <c r="O189" s="157">
        <f t="shared" si="46"/>
        <v>6392.3961431550179</v>
      </c>
      <c r="P189" s="157">
        <f t="shared" si="46"/>
        <v>5688.5589057305087</v>
      </c>
      <c r="Q189" s="157">
        <f t="shared" si="46"/>
        <v>5529.6175843865058</v>
      </c>
    </row>
    <row r="190" spans="1:17" ht="12" customHeight="1" x14ac:dyDescent="0.25">
      <c r="A190" s="23" t="s">
        <v>153</v>
      </c>
      <c r="B190" s="156">
        <f>IF(B114=0,0,B114/0.086*1000000/B$7)</f>
        <v>7670.2021948488045</v>
      </c>
      <c r="C190" s="156">
        <f t="shared" ref="C190:Q191" si="47">IF(C114=0,0,C114/0.086*1000000/C$7)</f>
        <v>7721.8505917510756</v>
      </c>
      <c r="D190" s="156">
        <f t="shared" si="47"/>
        <v>7786.5908868933102</v>
      </c>
      <c r="E190" s="156">
        <f t="shared" si="47"/>
        <v>7940.0528058483487</v>
      </c>
      <c r="F190" s="156">
        <f t="shared" si="47"/>
        <v>8305.8201226501351</v>
      </c>
      <c r="G190" s="156">
        <f t="shared" si="47"/>
        <v>8704.5329536130703</v>
      </c>
      <c r="H190" s="156">
        <f t="shared" si="47"/>
        <v>8213.6715110802616</v>
      </c>
      <c r="I190" s="156">
        <f t="shared" si="47"/>
        <v>7468.6730169811863</v>
      </c>
      <c r="J190" s="156">
        <f t="shared" si="47"/>
        <v>7431.6845640321071</v>
      </c>
      <c r="K190" s="156">
        <f t="shared" si="47"/>
        <v>7402.2437397142412</v>
      </c>
      <c r="L190" s="156">
        <f t="shared" si="47"/>
        <v>7424.8393655093796</v>
      </c>
      <c r="M190" s="156">
        <f t="shared" si="47"/>
        <v>6398.4391501279551</v>
      </c>
      <c r="N190" s="156">
        <f t="shared" si="47"/>
        <v>6358.8643177997255</v>
      </c>
      <c r="O190" s="156">
        <f t="shared" si="47"/>
        <v>6322.1804203929732</v>
      </c>
      <c r="P190" s="156">
        <f t="shared" si="47"/>
        <v>5655.5534277113748</v>
      </c>
      <c r="Q190" s="156">
        <f t="shared" si="47"/>
        <v>5484.2374635477772</v>
      </c>
    </row>
    <row r="191" spans="1:17" ht="12" customHeight="1" x14ac:dyDescent="0.25">
      <c r="A191" s="23" t="s">
        <v>60</v>
      </c>
      <c r="B191" s="156">
        <f>IF(B115=0,0,B115/0.086*1000000/B$7)</f>
        <v>29.7754612596977</v>
      </c>
      <c r="C191" s="156">
        <f t="shared" si="47"/>
        <v>31.447283357263029</v>
      </c>
      <c r="D191" s="156">
        <f t="shared" si="47"/>
        <v>34.422959705152209</v>
      </c>
      <c r="E191" s="156">
        <f t="shared" si="47"/>
        <v>46.25536536721512</v>
      </c>
      <c r="F191" s="156">
        <f t="shared" si="47"/>
        <v>44.384603923309967</v>
      </c>
      <c r="G191" s="156">
        <f t="shared" si="47"/>
        <v>29.2977611076711</v>
      </c>
      <c r="H191" s="156">
        <f t="shared" si="47"/>
        <v>34.651492708263142</v>
      </c>
      <c r="I191" s="156">
        <f t="shared" si="47"/>
        <v>31.606937440863831</v>
      </c>
      <c r="J191" s="156">
        <f t="shared" si="47"/>
        <v>41.04012543418736</v>
      </c>
      <c r="K191" s="156">
        <f t="shared" si="47"/>
        <v>29.38984660001919</v>
      </c>
      <c r="L191" s="156">
        <f t="shared" si="47"/>
        <v>55.389494173283062</v>
      </c>
      <c r="M191" s="156">
        <f t="shared" si="47"/>
        <v>23.236560092904156</v>
      </c>
      <c r="N191" s="156">
        <f t="shared" si="47"/>
        <v>54.43443028353358</v>
      </c>
      <c r="O191" s="156">
        <f t="shared" si="47"/>
        <v>70.215722762044493</v>
      </c>
      <c r="P191" s="156">
        <f t="shared" si="47"/>
        <v>33.005478019133612</v>
      </c>
      <c r="Q191" s="156">
        <f t="shared" si="47"/>
        <v>45.380120838728132</v>
      </c>
    </row>
    <row r="192" spans="1:17" ht="12" customHeight="1" x14ac:dyDescent="0.25">
      <c r="A192" s="158" t="s">
        <v>112</v>
      </c>
      <c r="B192" s="157">
        <f>B193</f>
        <v>22.691406112432595</v>
      </c>
      <c r="C192" s="157">
        <f t="shared" ref="C192:Q192" si="48">C193</f>
        <v>23.42703832722913</v>
      </c>
      <c r="D192" s="157">
        <f t="shared" si="48"/>
        <v>24.954128351749006</v>
      </c>
      <c r="E192" s="157">
        <f t="shared" si="48"/>
        <v>25.388080415008009</v>
      </c>
      <c r="F192" s="157">
        <f t="shared" si="48"/>
        <v>26.378727702321257</v>
      </c>
      <c r="G192" s="157">
        <f t="shared" si="48"/>
        <v>28.277639317354076</v>
      </c>
      <c r="H192" s="157">
        <f t="shared" si="48"/>
        <v>29.368848569815828</v>
      </c>
      <c r="I192" s="157">
        <f t="shared" si="48"/>
        <v>30.956938808399332</v>
      </c>
      <c r="J192" s="157">
        <f t="shared" si="48"/>
        <v>33.123993734421333</v>
      </c>
      <c r="K192" s="157">
        <f t="shared" si="48"/>
        <v>35.382836154018605</v>
      </c>
      <c r="L192" s="157">
        <f t="shared" si="48"/>
        <v>37.596444599172777</v>
      </c>
      <c r="M192" s="157">
        <f t="shared" si="48"/>
        <v>38.22477288380562</v>
      </c>
      <c r="N192" s="157">
        <f t="shared" si="48"/>
        <v>40.619305352832114</v>
      </c>
      <c r="O192" s="157">
        <f t="shared" si="48"/>
        <v>46.339456265499578</v>
      </c>
      <c r="P192" s="157">
        <f t="shared" si="48"/>
        <v>47.332176702819666</v>
      </c>
      <c r="Q192" s="157">
        <f t="shared" si="48"/>
        <v>52.141205382659955</v>
      </c>
    </row>
    <row r="193" spans="1:17" ht="12" customHeight="1" x14ac:dyDescent="0.25">
      <c r="A193" s="23" t="s">
        <v>60</v>
      </c>
      <c r="B193" s="156">
        <f t="shared" ref="B193:Q194" si="49">IF(B117=0,0,B117/0.086*1000000/B$5)</f>
        <v>22.691406112432595</v>
      </c>
      <c r="C193" s="156">
        <f t="shared" si="49"/>
        <v>23.42703832722913</v>
      </c>
      <c r="D193" s="156">
        <f t="shared" si="49"/>
        <v>24.954128351749006</v>
      </c>
      <c r="E193" s="156">
        <f t="shared" si="49"/>
        <v>25.388080415008009</v>
      </c>
      <c r="F193" s="156">
        <f t="shared" si="49"/>
        <v>26.378727702321257</v>
      </c>
      <c r="G193" s="156">
        <f t="shared" si="49"/>
        <v>28.277639317354076</v>
      </c>
      <c r="H193" s="156">
        <f t="shared" si="49"/>
        <v>29.368848569815828</v>
      </c>
      <c r="I193" s="156">
        <f t="shared" si="49"/>
        <v>30.956938808399332</v>
      </c>
      <c r="J193" s="156">
        <f t="shared" si="49"/>
        <v>33.123993734421333</v>
      </c>
      <c r="K193" s="156">
        <f t="shared" si="49"/>
        <v>35.382836154018605</v>
      </c>
      <c r="L193" s="156">
        <f t="shared" si="49"/>
        <v>37.596444599172777</v>
      </c>
      <c r="M193" s="156">
        <f t="shared" si="49"/>
        <v>38.22477288380562</v>
      </c>
      <c r="N193" s="156">
        <f t="shared" si="49"/>
        <v>40.619305352832114</v>
      </c>
      <c r="O193" s="156">
        <f t="shared" si="49"/>
        <v>46.339456265499578</v>
      </c>
      <c r="P193" s="156">
        <f t="shared" si="49"/>
        <v>47.332176702819666</v>
      </c>
      <c r="Q193" s="156">
        <f t="shared" si="49"/>
        <v>52.141205382659955</v>
      </c>
    </row>
    <row r="194" spans="1:17" ht="12" customHeight="1" x14ac:dyDescent="0.25">
      <c r="A194" s="158" t="s">
        <v>63</v>
      </c>
      <c r="B194" s="157">
        <f t="shared" si="49"/>
        <v>1550.2730246546346</v>
      </c>
      <c r="C194" s="157">
        <f t="shared" si="49"/>
        <v>1587.3030977933295</v>
      </c>
      <c r="D194" s="157">
        <f t="shared" si="49"/>
        <v>1594.6340438981049</v>
      </c>
      <c r="E194" s="157">
        <f t="shared" si="49"/>
        <v>1655.5357342237205</v>
      </c>
      <c r="F194" s="157">
        <f t="shared" si="49"/>
        <v>1686.9329450870132</v>
      </c>
      <c r="G194" s="157">
        <f t="shared" si="49"/>
        <v>1594.1904400807261</v>
      </c>
      <c r="H194" s="157">
        <f t="shared" si="49"/>
        <v>1607.1373208525342</v>
      </c>
      <c r="I194" s="157">
        <f t="shared" si="49"/>
        <v>1608.188443797279</v>
      </c>
      <c r="J194" s="157">
        <f t="shared" si="49"/>
        <v>1615.4476522315142</v>
      </c>
      <c r="K194" s="157">
        <f t="shared" si="49"/>
        <v>1503.1867557996513</v>
      </c>
      <c r="L194" s="157">
        <f t="shared" si="49"/>
        <v>1821.6032189019404</v>
      </c>
      <c r="M194" s="157">
        <f t="shared" si="49"/>
        <v>1457.000730011207</v>
      </c>
      <c r="N194" s="157">
        <f t="shared" si="49"/>
        <v>1969.5619902726605</v>
      </c>
      <c r="O194" s="157">
        <f t="shared" si="49"/>
        <v>2082.8427605423049</v>
      </c>
      <c r="P194" s="157">
        <f t="shared" si="49"/>
        <v>1742.5259809640681</v>
      </c>
      <c r="Q194" s="157">
        <f t="shared" si="49"/>
        <v>1843.1913084455132</v>
      </c>
    </row>
    <row r="195" spans="1:17" ht="12" customHeight="1" x14ac:dyDescent="0.25">
      <c r="A195" s="167" t="s">
        <v>152</v>
      </c>
      <c r="B195" s="132">
        <f>IF(B119=0,0,B119/0.086*1000000/B$11)</f>
        <v>0</v>
      </c>
      <c r="C195" s="132">
        <f t="shared" ref="C195:Q195" si="50">IF(C119=0,0,C119/0.086*1000000/C$11)</f>
        <v>0</v>
      </c>
      <c r="D195" s="132">
        <f t="shared" si="50"/>
        <v>0</v>
      </c>
      <c r="E195" s="132">
        <f t="shared" si="50"/>
        <v>0</v>
      </c>
      <c r="F195" s="132">
        <f t="shared" si="50"/>
        <v>0</v>
      </c>
      <c r="G195" s="132">
        <f t="shared" si="50"/>
        <v>0</v>
      </c>
      <c r="H195" s="132">
        <f t="shared" si="50"/>
        <v>0</v>
      </c>
      <c r="I195" s="132">
        <f t="shared" si="50"/>
        <v>0</v>
      </c>
      <c r="J195" s="132">
        <f t="shared" si="50"/>
        <v>0</v>
      </c>
      <c r="K195" s="132">
        <f t="shared" si="50"/>
        <v>0</v>
      </c>
      <c r="L195" s="132">
        <f t="shared" si="50"/>
        <v>0</v>
      </c>
      <c r="M195" s="132">
        <f t="shared" si="50"/>
        <v>0</v>
      </c>
      <c r="N195" s="132">
        <f t="shared" si="50"/>
        <v>0</v>
      </c>
      <c r="O195" s="132">
        <f t="shared" si="50"/>
        <v>0</v>
      </c>
      <c r="P195" s="132">
        <f t="shared" si="50"/>
        <v>0</v>
      </c>
      <c r="Q195" s="132">
        <f t="shared" si="50"/>
        <v>0</v>
      </c>
    </row>
    <row r="196" spans="1:17" ht="12" customHeight="1" x14ac:dyDescent="0.25">
      <c r="A196" s="167" t="s">
        <v>151</v>
      </c>
      <c r="B196" s="132">
        <f>IF(B120=0,0,B120/0.086*1000000/B$12)</f>
        <v>0</v>
      </c>
      <c r="C196" s="132">
        <f t="shared" ref="C196:Q196" si="51">IF(C120=0,0,C120/0.086*1000000/C$12)</f>
        <v>0</v>
      </c>
      <c r="D196" s="132">
        <f t="shared" si="51"/>
        <v>0</v>
      </c>
      <c r="E196" s="132">
        <f t="shared" si="51"/>
        <v>0</v>
      </c>
      <c r="F196" s="132">
        <f t="shared" si="51"/>
        <v>0</v>
      </c>
      <c r="G196" s="132">
        <f t="shared" si="51"/>
        <v>0</v>
      </c>
      <c r="H196" s="132">
        <f t="shared" si="51"/>
        <v>0</v>
      </c>
      <c r="I196" s="132">
        <f t="shared" si="51"/>
        <v>0</v>
      </c>
      <c r="J196" s="132">
        <f t="shared" si="51"/>
        <v>0</v>
      </c>
      <c r="K196" s="132">
        <f t="shared" si="51"/>
        <v>0</v>
      </c>
      <c r="L196" s="132">
        <f t="shared" si="51"/>
        <v>0</v>
      </c>
      <c r="M196" s="132">
        <f t="shared" si="51"/>
        <v>0</v>
      </c>
      <c r="N196" s="132">
        <f t="shared" si="51"/>
        <v>0</v>
      </c>
      <c r="O196" s="132">
        <f t="shared" si="51"/>
        <v>0</v>
      </c>
      <c r="P196" s="132">
        <f t="shared" si="51"/>
        <v>0</v>
      </c>
      <c r="Q196" s="132">
        <f t="shared" si="51"/>
        <v>0</v>
      </c>
    </row>
    <row r="197" spans="1:17" ht="12" customHeight="1" x14ac:dyDescent="0.25">
      <c r="A197" s="166" t="s">
        <v>79</v>
      </c>
      <c r="B197" s="165">
        <f t="shared" ref="B197:Q198" si="52">IF(B121=0,0,B121/0.086*1000000/B$12)</f>
        <v>0</v>
      </c>
      <c r="C197" s="165">
        <f t="shared" si="52"/>
        <v>0</v>
      </c>
      <c r="D197" s="165">
        <f t="shared" si="52"/>
        <v>0</v>
      </c>
      <c r="E197" s="165">
        <f t="shared" si="52"/>
        <v>0</v>
      </c>
      <c r="F197" s="165">
        <f t="shared" si="52"/>
        <v>0</v>
      </c>
      <c r="G197" s="165">
        <f t="shared" si="52"/>
        <v>0</v>
      </c>
      <c r="H197" s="165">
        <f t="shared" si="52"/>
        <v>0</v>
      </c>
      <c r="I197" s="165">
        <f t="shared" si="52"/>
        <v>0</v>
      </c>
      <c r="J197" s="165">
        <f t="shared" si="52"/>
        <v>0</v>
      </c>
      <c r="K197" s="165">
        <f t="shared" si="52"/>
        <v>0</v>
      </c>
      <c r="L197" s="165">
        <f t="shared" si="52"/>
        <v>0</v>
      </c>
      <c r="M197" s="165">
        <f t="shared" si="52"/>
        <v>0</v>
      </c>
      <c r="N197" s="165">
        <f t="shared" si="52"/>
        <v>0</v>
      </c>
      <c r="O197" s="165">
        <f t="shared" si="52"/>
        <v>0</v>
      </c>
      <c r="P197" s="165">
        <f t="shared" si="52"/>
        <v>0</v>
      </c>
      <c r="Q197" s="165">
        <f t="shared" si="52"/>
        <v>0</v>
      </c>
    </row>
    <row r="198" spans="1:17" ht="12" customHeight="1" x14ac:dyDescent="0.25">
      <c r="A198" s="147" t="s">
        <v>59</v>
      </c>
      <c r="B198" s="164">
        <f t="shared" si="52"/>
        <v>0</v>
      </c>
      <c r="C198" s="164">
        <f t="shared" si="52"/>
        <v>0</v>
      </c>
      <c r="D198" s="164">
        <f t="shared" si="52"/>
        <v>0</v>
      </c>
      <c r="E198" s="164">
        <f t="shared" si="52"/>
        <v>0</v>
      </c>
      <c r="F198" s="164">
        <f t="shared" si="52"/>
        <v>0</v>
      </c>
      <c r="G198" s="164">
        <f t="shared" si="52"/>
        <v>0</v>
      </c>
      <c r="H198" s="164">
        <f t="shared" si="52"/>
        <v>0</v>
      </c>
      <c r="I198" s="164">
        <f t="shared" si="52"/>
        <v>0</v>
      </c>
      <c r="J198" s="164">
        <f t="shared" si="52"/>
        <v>0</v>
      </c>
      <c r="K198" s="164">
        <f t="shared" si="52"/>
        <v>0</v>
      </c>
      <c r="L198" s="164">
        <f t="shared" si="52"/>
        <v>0</v>
      </c>
      <c r="M198" s="164">
        <f t="shared" si="52"/>
        <v>0</v>
      </c>
      <c r="N198" s="164">
        <f t="shared" si="52"/>
        <v>0</v>
      </c>
      <c r="O198" s="164">
        <f t="shared" si="52"/>
        <v>0</v>
      </c>
      <c r="P198" s="164">
        <f t="shared" si="52"/>
        <v>0</v>
      </c>
      <c r="Q198" s="164">
        <f t="shared" si="52"/>
        <v>0</v>
      </c>
    </row>
    <row r="199" spans="1:17" ht="12" customHeight="1" x14ac:dyDescent="0.25">
      <c r="A199" s="163" t="s">
        <v>142</v>
      </c>
      <c r="B199" s="162">
        <f>IF(B123=0,0,B123/0.086*1000000/B$13)</f>
        <v>1551.1341150088886</v>
      </c>
      <c r="C199" s="162">
        <f t="shared" ref="C199:Q199" si="53">IF(C123=0,0,C123/0.086*1000000/C$13)</f>
        <v>1588.3197658972767</v>
      </c>
      <c r="D199" s="162">
        <f t="shared" si="53"/>
        <v>1595.7792742347076</v>
      </c>
      <c r="E199" s="162">
        <f t="shared" si="53"/>
        <v>1657.0356542240104</v>
      </c>
      <c r="F199" s="162">
        <f t="shared" si="53"/>
        <v>1688.6139241247599</v>
      </c>
      <c r="G199" s="162">
        <f t="shared" si="53"/>
        <v>1595.3511886773908</v>
      </c>
      <c r="H199" s="162">
        <f t="shared" si="53"/>
        <v>1608.7499013243087</v>
      </c>
      <c r="I199" s="162">
        <f t="shared" si="53"/>
        <v>1610.1097265391643</v>
      </c>
      <c r="J199" s="162">
        <f t="shared" si="53"/>
        <v>1617.7659971488404</v>
      </c>
      <c r="K199" s="162">
        <f t="shared" si="53"/>
        <v>1503.9015027187147</v>
      </c>
      <c r="L199" s="162">
        <f t="shared" si="53"/>
        <v>1827.5312334109306</v>
      </c>
      <c r="M199" s="162">
        <f t="shared" si="53"/>
        <v>1459.0474974342742</v>
      </c>
      <c r="N199" s="162">
        <f t="shared" si="53"/>
        <v>1978.656224091292</v>
      </c>
      <c r="O199" s="162">
        <f t="shared" si="53"/>
        <v>2095.201953475198</v>
      </c>
      <c r="P199" s="162">
        <f t="shared" si="53"/>
        <v>1748.6281428477992</v>
      </c>
      <c r="Q199" s="162">
        <f t="shared" si="53"/>
        <v>1852.2965275228391</v>
      </c>
    </row>
    <row r="200" spans="1:17" ht="12" customHeight="1" x14ac:dyDescent="0.25">
      <c r="A200" s="161" t="s">
        <v>141</v>
      </c>
      <c r="B200" s="160">
        <f>IF(B124=0,0,B124/0.086*1000000/B$14)</f>
        <v>1502.8631119301106</v>
      </c>
      <c r="C200" s="160">
        <f t="shared" ref="C200:Q200" si="54">IF(C124=0,0,C124/0.086*1000000/C$14)</f>
        <v>1531.1121055430726</v>
      </c>
      <c r="D200" s="160">
        <f t="shared" si="54"/>
        <v>1531.0850897830603</v>
      </c>
      <c r="E200" s="160">
        <f t="shared" si="54"/>
        <v>1574.7122851508921</v>
      </c>
      <c r="F200" s="160">
        <f t="shared" si="54"/>
        <v>1598.7129530121967</v>
      </c>
      <c r="G200" s="160">
        <f t="shared" si="54"/>
        <v>1535.029826330345</v>
      </c>
      <c r="H200" s="160">
        <f t="shared" si="54"/>
        <v>1544.7338554764183</v>
      </c>
      <c r="I200" s="160">
        <f t="shared" si="54"/>
        <v>1548.9581347528679</v>
      </c>
      <c r="J200" s="160">
        <f t="shared" si="54"/>
        <v>1557.7860073662766</v>
      </c>
      <c r="K200" s="160">
        <f t="shared" si="54"/>
        <v>1487.672441951649</v>
      </c>
      <c r="L200" s="160">
        <f t="shared" si="54"/>
        <v>1704.7914330016556</v>
      </c>
      <c r="M200" s="160">
        <f t="shared" si="54"/>
        <v>1423.7697961247125</v>
      </c>
      <c r="N200" s="160">
        <f t="shared" si="54"/>
        <v>1821.7906687193813</v>
      </c>
      <c r="O200" s="160">
        <f t="shared" si="54"/>
        <v>1885.9876520662228</v>
      </c>
      <c r="P200" s="160">
        <f t="shared" si="54"/>
        <v>1651.9062292940844</v>
      </c>
      <c r="Q200" s="160">
        <f t="shared" si="54"/>
        <v>1712.4097800798886</v>
      </c>
    </row>
    <row r="201" spans="1:17" ht="12" customHeight="1" x14ac:dyDescent="0.25">
      <c r="A201" s="148" t="s">
        <v>60</v>
      </c>
      <c r="B201" s="156">
        <f t="shared" ref="B201:Q202" si="55">IF(B125=0,0,B125/0.086*1000000/B$14)</f>
        <v>989.62356537567712</v>
      </c>
      <c r="C201" s="156">
        <f t="shared" si="55"/>
        <v>1032.4078478332531</v>
      </c>
      <c r="D201" s="156">
        <f t="shared" si="55"/>
        <v>1037.2695277826244</v>
      </c>
      <c r="E201" s="156">
        <f t="shared" si="55"/>
        <v>1077.8225075601761</v>
      </c>
      <c r="F201" s="156">
        <f t="shared" si="55"/>
        <v>1098.001828898347</v>
      </c>
      <c r="G201" s="156">
        <f t="shared" si="55"/>
        <v>1036.8495802770849</v>
      </c>
      <c r="H201" s="156">
        <f t="shared" si="55"/>
        <v>1049.1695729467108</v>
      </c>
      <c r="I201" s="156">
        <f t="shared" si="55"/>
        <v>1054.2443548501865</v>
      </c>
      <c r="J201" s="156">
        <f t="shared" si="55"/>
        <v>1062.0578029020837</v>
      </c>
      <c r="K201" s="156">
        <f t="shared" si="55"/>
        <v>989.36242893014162</v>
      </c>
      <c r="L201" s="156">
        <f t="shared" si="55"/>
        <v>1204.4551064374341</v>
      </c>
      <c r="M201" s="156">
        <f t="shared" si="55"/>
        <v>967.35023469259284</v>
      </c>
      <c r="N201" s="156">
        <f t="shared" si="55"/>
        <v>1330.4078662745244</v>
      </c>
      <c r="O201" s="156">
        <f t="shared" si="55"/>
        <v>1366.9256312306486</v>
      </c>
      <c r="P201" s="156">
        <f t="shared" si="55"/>
        <v>1141.6200597343345</v>
      </c>
      <c r="Q201" s="156">
        <f t="shared" si="55"/>
        <v>1207.3044442533658</v>
      </c>
    </row>
    <row r="202" spans="1:17" ht="12" customHeight="1" x14ac:dyDescent="0.25">
      <c r="A202" s="148" t="s">
        <v>59</v>
      </c>
      <c r="B202" s="156">
        <f t="shared" si="55"/>
        <v>513.23954655443322</v>
      </c>
      <c r="C202" s="156">
        <f t="shared" si="55"/>
        <v>498.70425770981973</v>
      </c>
      <c r="D202" s="156">
        <f t="shared" si="55"/>
        <v>493.81556200043576</v>
      </c>
      <c r="E202" s="156">
        <f t="shared" si="55"/>
        <v>496.88977759071611</v>
      </c>
      <c r="F202" s="156">
        <f t="shared" si="55"/>
        <v>500.71112411384979</v>
      </c>
      <c r="G202" s="156">
        <f t="shared" si="55"/>
        <v>498.18024605326036</v>
      </c>
      <c r="H202" s="156">
        <f t="shared" si="55"/>
        <v>495.56428252970738</v>
      </c>
      <c r="I202" s="156">
        <f t="shared" si="55"/>
        <v>494.71377990268155</v>
      </c>
      <c r="J202" s="156">
        <f t="shared" si="55"/>
        <v>495.7282044641924</v>
      </c>
      <c r="K202" s="156">
        <f t="shared" si="55"/>
        <v>498.31001302150764</v>
      </c>
      <c r="L202" s="156">
        <f t="shared" si="55"/>
        <v>500.33632656422179</v>
      </c>
      <c r="M202" s="156">
        <f t="shared" si="55"/>
        <v>456.41956143211956</v>
      </c>
      <c r="N202" s="156">
        <f t="shared" si="55"/>
        <v>491.38280244485668</v>
      </c>
      <c r="O202" s="156">
        <f t="shared" si="55"/>
        <v>519.06202083557457</v>
      </c>
      <c r="P202" s="156">
        <f t="shared" si="55"/>
        <v>510.28616955974991</v>
      </c>
      <c r="Q202" s="156">
        <f t="shared" si="55"/>
        <v>505.105335826523</v>
      </c>
    </row>
    <row r="203" spans="1:17" ht="12" customHeight="1" x14ac:dyDescent="0.25">
      <c r="A203" s="158" t="s">
        <v>62</v>
      </c>
      <c r="B203" s="157">
        <f t="shared" ref="B203:Q203" si="56">IF(B127=0,0,B127/0.086*1000000/B$5)</f>
        <v>797.91743531871077</v>
      </c>
      <c r="C203" s="157">
        <f t="shared" si="56"/>
        <v>800.6169648769112</v>
      </c>
      <c r="D203" s="157">
        <f t="shared" si="56"/>
        <v>810.55545421206511</v>
      </c>
      <c r="E203" s="157">
        <f t="shared" si="56"/>
        <v>848.17327516919227</v>
      </c>
      <c r="F203" s="157">
        <f t="shared" si="56"/>
        <v>846.56137001715706</v>
      </c>
      <c r="G203" s="157">
        <f t="shared" si="56"/>
        <v>816.57945418452812</v>
      </c>
      <c r="H203" s="157">
        <f t="shared" si="56"/>
        <v>840.54820994408999</v>
      </c>
      <c r="I203" s="157">
        <f t="shared" si="56"/>
        <v>840.822717732824</v>
      </c>
      <c r="J203" s="157">
        <f t="shared" si="56"/>
        <v>884.56337563447221</v>
      </c>
      <c r="K203" s="157">
        <f t="shared" si="56"/>
        <v>864.36298161491834</v>
      </c>
      <c r="L203" s="157">
        <f t="shared" si="56"/>
        <v>940.58673436475431</v>
      </c>
      <c r="M203" s="157">
        <f t="shared" si="56"/>
        <v>830.06785334862127</v>
      </c>
      <c r="N203" s="157">
        <f t="shared" si="56"/>
        <v>964.03543507026711</v>
      </c>
      <c r="O203" s="157">
        <f t="shared" si="56"/>
        <v>1035.0237304943889</v>
      </c>
      <c r="P203" s="157">
        <f t="shared" si="56"/>
        <v>906.76772664291775</v>
      </c>
      <c r="Q203" s="157">
        <f t="shared" si="56"/>
        <v>951.66321945746779</v>
      </c>
    </row>
    <row r="204" spans="1:17" ht="12" customHeight="1" x14ac:dyDescent="0.25">
      <c r="A204" s="23" t="s">
        <v>57</v>
      </c>
      <c r="B204" s="156">
        <f>IF(B128=0,0,B128/0.086*1000000/B$16)</f>
        <v>739.98432110136241</v>
      </c>
      <c r="C204" s="156">
        <f t="shared" ref="C204:Q204" si="57">IF(C128=0,0,C128/0.086*1000000/C$16)</f>
        <v>734.99183559560913</v>
      </c>
      <c r="D204" s="156">
        <f t="shared" si="57"/>
        <v>738.98746530697417</v>
      </c>
      <c r="E204" s="156">
        <f t="shared" si="57"/>
        <v>734.81615825033782</v>
      </c>
      <c r="F204" s="156">
        <f t="shared" si="57"/>
        <v>762.831315705267</v>
      </c>
      <c r="G204" s="156">
        <f t="shared" si="57"/>
        <v>755.57213091820915</v>
      </c>
      <c r="H204" s="156">
        <f t="shared" si="57"/>
        <v>756.88790204062616</v>
      </c>
      <c r="I204" s="156">
        <f t="shared" si="57"/>
        <v>772.2481527302474</v>
      </c>
      <c r="J204" s="156">
        <f t="shared" si="57"/>
        <v>778.49693704999277</v>
      </c>
      <c r="K204" s="156">
        <f t="shared" si="57"/>
        <v>773.93924710734257</v>
      </c>
      <c r="L204" s="156">
        <f t="shared" si="57"/>
        <v>800.81572967089267</v>
      </c>
      <c r="M204" s="156">
        <f t="shared" si="57"/>
        <v>754.39300459170784</v>
      </c>
      <c r="N204" s="156">
        <f t="shared" si="57"/>
        <v>784.22783695977648</v>
      </c>
      <c r="O204" s="156">
        <f t="shared" si="57"/>
        <v>788.8101534398528</v>
      </c>
      <c r="P204" s="156">
        <f t="shared" si="57"/>
        <v>788.22199313763861</v>
      </c>
      <c r="Q204" s="156">
        <f t="shared" si="57"/>
        <v>781.75568719841317</v>
      </c>
    </row>
    <row r="205" spans="1:17" ht="12" customHeight="1" x14ac:dyDescent="0.25">
      <c r="A205" s="29" t="s">
        <v>140</v>
      </c>
      <c r="B205" s="57">
        <f>IF(B129=0,0,B129/0.086*1000000/B$17)</f>
        <v>820.28812997134082</v>
      </c>
      <c r="C205" s="57">
        <f t="shared" ref="C205:Q205" si="58">IF(C129=0,0,C129/0.086*1000000/C$17)</f>
        <v>824.7335878653206</v>
      </c>
      <c r="D205" s="57">
        <f t="shared" si="58"/>
        <v>836.23633784178332</v>
      </c>
      <c r="E205" s="57">
        <f t="shared" si="58"/>
        <v>887.4208944127148</v>
      </c>
      <c r="F205" s="57">
        <f t="shared" si="58"/>
        <v>875.49042035784043</v>
      </c>
      <c r="G205" s="57">
        <f t="shared" si="58"/>
        <v>837.26455895444576</v>
      </c>
      <c r="H205" s="57">
        <f t="shared" si="58"/>
        <v>866.98229527652495</v>
      </c>
      <c r="I205" s="57">
        <f t="shared" si="58"/>
        <v>861.38747946047204</v>
      </c>
      <c r="J205" s="57">
        <f t="shared" si="58"/>
        <v>915.65672472175015</v>
      </c>
      <c r="K205" s="57">
        <f t="shared" si="58"/>
        <v>891.32752984687352</v>
      </c>
      <c r="L205" s="57">
        <f t="shared" si="58"/>
        <v>979.21885807661022</v>
      </c>
      <c r="M205" s="57">
        <f t="shared" si="58"/>
        <v>849.70482110566763</v>
      </c>
      <c r="N205" s="57">
        <f t="shared" si="58"/>
        <v>1009.2592994178497</v>
      </c>
      <c r="O205" s="57">
        <f t="shared" si="58"/>
        <v>1093.7210296373735</v>
      </c>
      <c r="P205" s="57">
        <f t="shared" si="58"/>
        <v>930.22351968159433</v>
      </c>
      <c r="Q205" s="57">
        <f t="shared" si="58"/>
        <v>985.17171239545485</v>
      </c>
    </row>
    <row r="206" spans="1:17" ht="12" customHeight="1" x14ac:dyDescent="0.25"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</row>
    <row r="207" spans="1:17" ht="12" customHeight="1" x14ac:dyDescent="0.25">
      <c r="A207" s="152" t="s">
        <v>197</v>
      </c>
      <c r="B207" s="168">
        <f>SUM(B208,B211,B213,B222)</f>
        <v>110.83546889949139</v>
      </c>
      <c r="C207" s="168">
        <f t="shared" ref="C207:Q207" si="59">SUM(C208,C211,C213,C222)</f>
        <v>105.64031985709887</v>
      </c>
      <c r="D207" s="168">
        <f t="shared" si="59"/>
        <v>103.47020894232176</v>
      </c>
      <c r="E207" s="168">
        <f t="shared" si="59"/>
        <v>99.305967289895804</v>
      </c>
      <c r="F207" s="168">
        <f t="shared" si="59"/>
        <v>101.90543263102653</v>
      </c>
      <c r="G207" s="168">
        <f t="shared" si="59"/>
        <v>94.63913104716481</v>
      </c>
      <c r="H207" s="168">
        <f t="shared" si="59"/>
        <v>89.896906960938523</v>
      </c>
      <c r="I207" s="168">
        <f t="shared" si="59"/>
        <v>88.043382044038538</v>
      </c>
      <c r="J207" s="168">
        <f t="shared" si="59"/>
        <v>87.205447670952921</v>
      </c>
      <c r="K207" s="168">
        <f t="shared" si="59"/>
        <v>87.806362231071077</v>
      </c>
      <c r="L207" s="168">
        <f t="shared" si="59"/>
        <v>85.618659292903118</v>
      </c>
      <c r="M207" s="168">
        <f t="shared" si="59"/>
        <v>75.891535194381703</v>
      </c>
      <c r="N207" s="168">
        <f t="shared" si="59"/>
        <v>74.845793500341017</v>
      </c>
      <c r="O207" s="168">
        <f t="shared" si="59"/>
        <v>72.048586622374231</v>
      </c>
      <c r="P207" s="168">
        <f t="shared" si="59"/>
        <v>61.74401310714979</v>
      </c>
      <c r="Q207" s="168">
        <f t="shared" si="59"/>
        <v>61.064154458139164</v>
      </c>
    </row>
    <row r="208" spans="1:17" ht="12" customHeight="1" x14ac:dyDescent="0.25">
      <c r="A208" s="158" t="s">
        <v>65</v>
      </c>
      <c r="B208" s="157">
        <f>SUM(B209:B210)</f>
        <v>0</v>
      </c>
      <c r="C208" s="157">
        <f t="shared" ref="C208:Q208" si="60">SUM(C209:C210)</f>
        <v>0</v>
      </c>
      <c r="D208" s="157">
        <f t="shared" si="60"/>
        <v>0</v>
      </c>
      <c r="E208" s="157">
        <f t="shared" si="60"/>
        <v>0</v>
      </c>
      <c r="F208" s="157">
        <f t="shared" si="60"/>
        <v>0</v>
      </c>
      <c r="G208" s="157">
        <f t="shared" si="60"/>
        <v>0</v>
      </c>
      <c r="H208" s="157">
        <f t="shared" si="60"/>
        <v>0</v>
      </c>
      <c r="I208" s="157">
        <f t="shared" si="60"/>
        <v>0</v>
      </c>
      <c r="J208" s="157">
        <f t="shared" si="60"/>
        <v>0</v>
      </c>
      <c r="K208" s="157">
        <f t="shared" si="60"/>
        <v>0</v>
      </c>
      <c r="L208" s="157">
        <f t="shared" si="60"/>
        <v>0</v>
      </c>
      <c r="M208" s="157">
        <f t="shared" si="60"/>
        <v>0</v>
      </c>
      <c r="N208" s="157">
        <f t="shared" si="60"/>
        <v>0</v>
      </c>
      <c r="O208" s="157">
        <f t="shared" si="60"/>
        <v>0</v>
      </c>
      <c r="P208" s="157">
        <f t="shared" si="60"/>
        <v>0</v>
      </c>
      <c r="Q208" s="157">
        <f t="shared" si="60"/>
        <v>0</v>
      </c>
    </row>
    <row r="209" spans="1:17" ht="12" customHeight="1" x14ac:dyDescent="0.25">
      <c r="A209" s="23" t="s">
        <v>153</v>
      </c>
      <c r="B209" s="156">
        <f>IF(B152=0,0,B152*1000000/B$7)</f>
        <v>0</v>
      </c>
      <c r="C209" s="156">
        <f t="shared" ref="C209:Q210" si="61">IF(C152=0,0,C152*1000000/C$7)</f>
        <v>0</v>
      </c>
      <c r="D209" s="156">
        <f t="shared" si="61"/>
        <v>0</v>
      </c>
      <c r="E209" s="156">
        <f t="shared" si="61"/>
        <v>0</v>
      </c>
      <c r="F209" s="156">
        <f t="shared" si="61"/>
        <v>0</v>
      </c>
      <c r="G209" s="156">
        <f t="shared" si="61"/>
        <v>0</v>
      </c>
      <c r="H209" s="156">
        <f t="shared" si="61"/>
        <v>0</v>
      </c>
      <c r="I209" s="156">
        <f t="shared" si="61"/>
        <v>0</v>
      </c>
      <c r="J209" s="156">
        <f t="shared" si="61"/>
        <v>0</v>
      </c>
      <c r="K209" s="156">
        <f t="shared" si="61"/>
        <v>0</v>
      </c>
      <c r="L209" s="156">
        <f t="shared" si="61"/>
        <v>0</v>
      </c>
      <c r="M209" s="156">
        <f t="shared" si="61"/>
        <v>0</v>
      </c>
      <c r="N209" s="156">
        <f t="shared" si="61"/>
        <v>0</v>
      </c>
      <c r="O209" s="156">
        <f t="shared" si="61"/>
        <v>0</v>
      </c>
      <c r="P209" s="156">
        <f t="shared" si="61"/>
        <v>0</v>
      </c>
      <c r="Q209" s="156">
        <f t="shared" si="61"/>
        <v>0</v>
      </c>
    </row>
    <row r="210" spans="1:17" ht="12" customHeight="1" x14ac:dyDescent="0.25">
      <c r="A210" s="23" t="s">
        <v>60</v>
      </c>
      <c r="B210" s="156">
        <f>IF(B153=0,0,B153*1000000/B$7)</f>
        <v>0</v>
      </c>
      <c r="C210" s="156">
        <f t="shared" si="61"/>
        <v>0</v>
      </c>
      <c r="D210" s="156">
        <f t="shared" si="61"/>
        <v>0</v>
      </c>
      <c r="E210" s="156">
        <f t="shared" si="61"/>
        <v>0</v>
      </c>
      <c r="F210" s="156">
        <f t="shared" si="61"/>
        <v>0</v>
      </c>
      <c r="G210" s="156">
        <f t="shared" si="61"/>
        <v>0</v>
      </c>
      <c r="H210" s="156">
        <f t="shared" si="61"/>
        <v>0</v>
      </c>
      <c r="I210" s="156">
        <f t="shared" si="61"/>
        <v>0</v>
      </c>
      <c r="J210" s="156">
        <f t="shared" si="61"/>
        <v>0</v>
      </c>
      <c r="K210" s="156">
        <f t="shared" si="61"/>
        <v>0</v>
      </c>
      <c r="L210" s="156">
        <f t="shared" si="61"/>
        <v>0</v>
      </c>
      <c r="M210" s="156">
        <f t="shared" si="61"/>
        <v>0</v>
      </c>
      <c r="N210" s="156">
        <f t="shared" si="61"/>
        <v>0</v>
      </c>
      <c r="O210" s="156">
        <f t="shared" si="61"/>
        <v>0</v>
      </c>
      <c r="P210" s="156">
        <f t="shared" si="61"/>
        <v>0</v>
      </c>
      <c r="Q210" s="156">
        <f t="shared" si="61"/>
        <v>0</v>
      </c>
    </row>
    <row r="211" spans="1:17" ht="12" customHeight="1" x14ac:dyDescent="0.25">
      <c r="A211" s="158" t="s">
        <v>112</v>
      </c>
      <c r="B211" s="157">
        <f>B212</f>
        <v>0</v>
      </c>
      <c r="C211" s="157">
        <f t="shared" ref="C211:Q211" si="62">C212</f>
        <v>0</v>
      </c>
      <c r="D211" s="157">
        <f t="shared" si="62"/>
        <v>0</v>
      </c>
      <c r="E211" s="157">
        <f t="shared" si="62"/>
        <v>0</v>
      </c>
      <c r="F211" s="157">
        <f t="shared" si="62"/>
        <v>0</v>
      </c>
      <c r="G211" s="157">
        <f t="shared" si="62"/>
        <v>0</v>
      </c>
      <c r="H211" s="157">
        <f t="shared" si="62"/>
        <v>0</v>
      </c>
      <c r="I211" s="157">
        <f t="shared" si="62"/>
        <v>0</v>
      </c>
      <c r="J211" s="157">
        <f t="shared" si="62"/>
        <v>0</v>
      </c>
      <c r="K211" s="157">
        <f t="shared" si="62"/>
        <v>0</v>
      </c>
      <c r="L211" s="157">
        <f t="shared" si="62"/>
        <v>0</v>
      </c>
      <c r="M211" s="157">
        <f t="shared" si="62"/>
        <v>0</v>
      </c>
      <c r="N211" s="157">
        <f t="shared" si="62"/>
        <v>0</v>
      </c>
      <c r="O211" s="157">
        <f t="shared" si="62"/>
        <v>0</v>
      </c>
      <c r="P211" s="157">
        <f t="shared" si="62"/>
        <v>0</v>
      </c>
      <c r="Q211" s="157">
        <f t="shared" si="62"/>
        <v>0</v>
      </c>
    </row>
    <row r="212" spans="1:17" ht="12" customHeight="1" x14ac:dyDescent="0.25">
      <c r="A212" s="23" t="s">
        <v>60</v>
      </c>
      <c r="B212" s="156">
        <f>IF(B155=0,0,B155*1000000/B$5)</f>
        <v>0</v>
      </c>
      <c r="C212" s="156">
        <f t="shared" ref="C212:Q213" si="63">IF(C155=0,0,C155*1000000/C$5)</f>
        <v>0</v>
      </c>
      <c r="D212" s="156">
        <f t="shared" si="63"/>
        <v>0</v>
      </c>
      <c r="E212" s="156">
        <f t="shared" si="63"/>
        <v>0</v>
      </c>
      <c r="F212" s="156">
        <f t="shared" si="63"/>
        <v>0</v>
      </c>
      <c r="G212" s="156">
        <f t="shared" si="63"/>
        <v>0</v>
      </c>
      <c r="H212" s="156">
        <f t="shared" si="63"/>
        <v>0</v>
      </c>
      <c r="I212" s="156">
        <f t="shared" si="63"/>
        <v>0</v>
      </c>
      <c r="J212" s="156">
        <f t="shared" si="63"/>
        <v>0</v>
      </c>
      <c r="K212" s="156">
        <f t="shared" si="63"/>
        <v>0</v>
      </c>
      <c r="L212" s="156">
        <f t="shared" si="63"/>
        <v>0</v>
      </c>
      <c r="M212" s="156">
        <f t="shared" si="63"/>
        <v>0</v>
      </c>
      <c r="N212" s="156">
        <f t="shared" si="63"/>
        <v>0</v>
      </c>
      <c r="O212" s="156">
        <f t="shared" si="63"/>
        <v>0</v>
      </c>
      <c r="P212" s="156">
        <f t="shared" si="63"/>
        <v>0</v>
      </c>
      <c r="Q212" s="156">
        <f t="shared" si="63"/>
        <v>0</v>
      </c>
    </row>
    <row r="213" spans="1:17" ht="12" customHeight="1" x14ac:dyDescent="0.25">
      <c r="A213" s="158" t="s">
        <v>63</v>
      </c>
      <c r="B213" s="157">
        <f>IF(B156=0,0,B156*1000000/B$5)</f>
        <v>0</v>
      </c>
      <c r="C213" s="157">
        <f t="shared" si="63"/>
        <v>0</v>
      </c>
      <c r="D213" s="157">
        <f t="shared" si="63"/>
        <v>0</v>
      </c>
      <c r="E213" s="157">
        <f t="shared" si="63"/>
        <v>0</v>
      </c>
      <c r="F213" s="157">
        <f t="shared" si="63"/>
        <v>0</v>
      </c>
      <c r="G213" s="157">
        <f t="shared" si="63"/>
        <v>0</v>
      </c>
      <c r="H213" s="157">
        <f t="shared" si="63"/>
        <v>0</v>
      </c>
      <c r="I213" s="157">
        <f t="shared" si="63"/>
        <v>0</v>
      </c>
      <c r="J213" s="157">
        <f t="shared" si="63"/>
        <v>0</v>
      </c>
      <c r="K213" s="157">
        <f t="shared" si="63"/>
        <v>0</v>
      </c>
      <c r="L213" s="157">
        <f t="shared" si="63"/>
        <v>0</v>
      </c>
      <c r="M213" s="157">
        <f t="shared" si="63"/>
        <v>0</v>
      </c>
      <c r="N213" s="157">
        <f t="shared" si="63"/>
        <v>0</v>
      </c>
      <c r="O213" s="157">
        <f t="shared" si="63"/>
        <v>0</v>
      </c>
      <c r="P213" s="157">
        <f t="shared" si="63"/>
        <v>0</v>
      </c>
      <c r="Q213" s="157">
        <f t="shared" si="63"/>
        <v>0</v>
      </c>
    </row>
    <row r="214" spans="1:17" ht="12" customHeight="1" x14ac:dyDescent="0.25">
      <c r="A214" s="167" t="s">
        <v>152</v>
      </c>
      <c r="B214" s="132">
        <f>IF(B157=0,0,B157*1000000/B$11)</f>
        <v>0</v>
      </c>
      <c r="C214" s="132">
        <f t="shared" ref="C214:Q214" si="64">IF(C157=0,0,C157*1000000/C$11)</f>
        <v>0</v>
      </c>
      <c r="D214" s="132">
        <f t="shared" si="64"/>
        <v>0</v>
      </c>
      <c r="E214" s="132">
        <f t="shared" si="64"/>
        <v>0</v>
      </c>
      <c r="F214" s="132">
        <f t="shared" si="64"/>
        <v>0</v>
      </c>
      <c r="G214" s="132">
        <f t="shared" si="64"/>
        <v>0</v>
      </c>
      <c r="H214" s="132">
        <f t="shared" si="64"/>
        <v>0</v>
      </c>
      <c r="I214" s="132">
        <f t="shared" si="64"/>
        <v>0</v>
      </c>
      <c r="J214" s="132">
        <f t="shared" si="64"/>
        <v>0</v>
      </c>
      <c r="K214" s="132">
        <f t="shared" si="64"/>
        <v>0</v>
      </c>
      <c r="L214" s="132">
        <f t="shared" si="64"/>
        <v>0</v>
      </c>
      <c r="M214" s="132">
        <f t="shared" si="64"/>
        <v>0</v>
      </c>
      <c r="N214" s="132">
        <f t="shared" si="64"/>
        <v>0</v>
      </c>
      <c r="O214" s="132">
        <f t="shared" si="64"/>
        <v>0</v>
      </c>
      <c r="P214" s="132">
        <f t="shared" si="64"/>
        <v>0</v>
      </c>
      <c r="Q214" s="132">
        <f t="shared" si="64"/>
        <v>0</v>
      </c>
    </row>
    <row r="215" spans="1:17" ht="12" customHeight="1" x14ac:dyDescent="0.25">
      <c r="A215" s="167" t="s">
        <v>151</v>
      </c>
      <c r="B215" s="132">
        <f>IF(B158=0,0,B158*1000000/B$12)</f>
        <v>0</v>
      </c>
      <c r="C215" s="132">
        <f t="shared" ref="C215:Q217" si="65">IF(C158=0,0,C158*1000000/C$12)</f>
        <v>0</v>
      </c>
      <c r="D215" s="132">
        <f t="shared" si="65"/>
        <v>0</v>
      </c>
      <c r="E215" s="132">
        <f t="shared" si="65"/>
        <v>0</v>
      </c>
      <c r="F215" s="132">
        <f t="shared" si="65"/>
        <v>0</v>
      </c>
      <c r="G215" s="132">
        <f t="shared" si="65"/>
        <v>0</v>
      </c>
      <c r="H215" s="132">
        <f t="shared" si="65"/>
        <v>0</v>
      </c>
      <c r="I215" s="132">
        <f t="shared" si="65"/>
        <v>0</v>
      </c>
      <c r="J215" s="132">
        <f t="shared" si="65"/>
        <v>0</v>
      </c>
      <c r="K215" s="132">
        <f t="shared" si="65"/>
        <v>0</v>
      </c>
      <c r="L215" s="132">
        <f t="shared" si="65"/>
        <v>0</v>
      </c>
      <c r="M215" s="132">
        <f t="shared" si="65"/>
        <v>0</v>
      </c>
      <c r="N215" s="132">
        <f t="shared" si="65"/>
        <v>0</v>
      </c>
      <c r="O215" s="132">
        <f t="shared" si="65"/>
        <v>0</v>
      </c>
      <c r="P215" s="132">
        <f t="shared" si="65"/>
        <v>0</v>
      </c>
      <c r="Q215" s="132">
        <f t="shared" si="65"/>
        <v>0</v>
      </c>
    </row>
    <row r="216" spans="1:17" ht="12" customHeight="1" x14ac:dyDescent="0.25">
      <c r="A216" s="166" t="s">
        <v>79</v>
      </c>
      <c r="B216" s="165">
        <f>IF(B159=0,0,B159*1000000/B$12)</f>
        <v>0</v>
      </c>
      <c r="C216" s="165">
        <f t="shared" si="65"/>
        <v>0</v>
      </c>
      <c r="D216" s="165">
        <f t="shared" si="65"/>
        <v>0</v>
      </c>
      <c r="E216" s="165">
        <f t="shared" si="65"/>
        <v>0</v>
      </c>
      <c r="F216" s="165">
        <f t="shared" si="65"/>
        <v>0</v>
      </c>
      <c r="G216" s="165">
        <f t="shared" si="65"/>
        <v>0</v>
      </c>
      <c r="H216" s="165">
        <f t="shared" si="65"/>
        <v>0</v>
      </c>
      <c r="I216" s="165">
        <f t="shared" si="65"/>
        <v>0</v>
      </c>
      <c r="J216" s="165">
        <f t="shared" si="65"/>
        <v>0</v>
      </c>
      <c r="K216" s="165">
        <f t="shared" si="65"/>
        <v>0</v>
      </c>
      <c r="L216" s="165">
        <f t="shared" si="65"/>
        <v>0</v>
      </c>
      <c r="M216" s="165">
        <f t="shared" si="65"/>
        <v>0</v>
      </c>
      <c r="N216" s="165">
        <f t="shared" si="65"/>
        <v>0</v>
      </c>
      <c r="O216" s="165">
        <f t="shared" si="65"/>
        <v>0</v>
      </c>
      <c r="P216" s="165">
        <f t="shared" si="65"/>
        <v>0</v>
      </c>
      <c r="Q216" s="165">
        <f t="shared" si="65"/>
        <v>0</v>
      </c>
    </row>
    <row r="217" spans="1:17" ht="12" customHeight="1" x14ac:dyDescent="0.25">
      <c r="A217" s="147" t="s">
        <v>59</v>
      </c>
      <c r="B217" s="164">
        <f>IF(B160=0,0,B160*1000000/B$12)</f>
        <v>0</v>
      </c>
      <c r="C217" s="164">
        <f t="shared" si="65"/>
        <v>0</v>
      </c>
      <c r="D217" s="164">
        <f t="shared" si="65"/>
        <v>0</v>
      </c>
      <c r="E217" s="164">
        <f t="shared" si="65"/>
        <v>0</v>
      </c>
      <c r="F217" s="164">
        <f t="shared" si="65"/>
        <v>0</v>
      </c>
      <c r="G217" s="164">
        <f t="shared" si="65"/>
        <v>0</v>
      </c>
      <c r="H217" s="164">
        <f t="shared" si="65"/>
        <v>0</v>
      </c>
      <c r="I217" s="164">
        <f t="shared" si="65"/>
        <v>0</v>
      </c>
      <c r="J217" s="164">
        <f t="shared" si="65"/>
        <v>0</v>
      </c>
      <c r="K217" s="164">
        <f t="shared" si="65"/>
        <v>0</v>
      </c>
      <c r="L217" s="164">
        <f t="shared" si="65"/>
        <v>0</v>
      </c>
      <c r="M217" s="164">
        <f t="shared" si="65"/>
        <v>0</v>
      </c>
      <c r="N217" s="164">
        <f t="shared" si="65"/>
        <v>0</v>
      </c>
      <c r="O217" s="164">
        <f t="shared" si="65"/>
        <v>0</v>
      </c>
      <c r="P217" s="164">
        <f t="shared" si="65"/>
        <v>0</v>
      </c>
      <c r="Q217" s="164">
        <f t="shared" si="65"/>
        <v>0</v>
      </c>
    </row>
    <row r="218" spans="1:17" ht="12" customHeight="1" x14ac:dyDescent="0.25">
      <c r="A218" s="163" t="s">
        <v>142</v>
      </c>
      <c r="B218" s="162">
        <f>IF(B161=0,0,B161*1000000/B$13)</f>
        <v>0</v>
      </c>
      <c r="C218" s="162">
        <f t="shared" ref="C218:Q218" si="66">IF(C161=0,0,C161*1000000/C$13)</f>
        <v>0</v>
      </c>
      <c r="D218" s="162">
        <f t="shared" si="66"/>
        <v>0</v>
      </c>
      <c r="E218" s="162">
        <f t="shared" si="66"/>
        <v>0</v>
      </c>
      <c r="F218" s="162">
        <f t="shared" si="66"/>
        <v>0</v>
      </c>
      <c r="G218" s="162">
        <f t="shared" si="66"/>
        <v>0</v>
      </c>
      <c r="H218" s="162">
        <f t="shared" si="66"/>
        <v>0</v>
      </c>
      <c r="I218" s="162">
        <f t="shared" si="66"/>
        <v>0</v>
      </c>
      <c r="J218" s="162">
        <f t="shared" si="66"/>
        <v>0</v>
      </c>
      <c r="K218" s="162">
        <f t="shared" si="66"/>
        <v>0</v>
      </c>
      <c r="L218" s="162">
        <f t="shared" si="66"/>
        <v>0</v>
      </c>
      <c r="M218" s="162">
        <f t="shared" si="66"/>
        <v>0</v>
      </c>
      <c r="N218" s="162">
        <f t="shared" si="66"/>
        <v>0</v>
      </c>
      <c r="O218" s="162">
        <f t="shared" si="66"/>
        <v>0</v>
      </c>
      <c r="P218" s="162">
        <f t="shared" si="66"/>
        <v>0</v>
      </c>
      <c r="Q218" s="162">
        <f t="shared" si="66"/>
        <v>0</v>
      </c>
    </row>
    <row r="219" spans="1:17" ht="12" customHeight="1" x14ac:dyDescent="0.25">
      <c r="A219" s="161" t="s">
        <v>141</v>
      </c>
      <c r="B219" s="160">
        <f>IF(B162=0,0,B162*1000000/B$14)</f>
        <v>0</v>
      </c>
      <c r="C219" s="160">
        <f t="shared" ref="C219:Q221" si="67">IF(C162=0,0,C162*1000000/C$14)</f>
        <v>0</v>
      </c>
      <c r="D219" s="160">
        <f t="shared" si="67"/>
        <v>0</v>
      </c>
      <c r="E219" s="160">
        <f t="shared" si="67"/>
        <v>0</v>
      </c>
      <c r="F219" s="160">
        <f t="shared" si="67"/>
        <v>0</v>
      </c>
      <c r="G219" s="160">
        <f t="shared" si="67"/>
        <v>0</v>
      </c>
      <c r="H219" s="160">
        <f t="shared" si="67"/>
        <v>0</v>
      </c>
      <c r="I219" s="160">
        <f t="shared" si="67"/>
        <v>0</v>
      </c>
      <c r="J219" s="160">
        <f t="shared" si="67"/>
        <v>0</v>
      </c>
      <c r="K219" s="160">
        <f t="shared" si="67"/>
        <v>0</v>
      </c>
      <c r="L219" s="160">
        <f t="shared" si="67"/>
        <v>0</v>
      </c>
      <c r="M219" s="160">
        <f t="shared" si="67"/>
        <v>0</v>
      </c>
      <c r="N219" s="160">
        <f t="shared" si="67"/>
        <v>0</v>
      </c>
      <c r="O219" s="160">
        <f t="shared" si="67"/>
        <v>0</v>
      </c>
      <c r="P219" s="160">
        <f t="shared" si="67"/>
        <v>0</v>
      </c>
      <c r="Q219" s="160">
        <f t="shared" si="67"/>
        <v>0</v>
      </c>
    </row>
    <row r="220" spans="1:17" ht="12" customHeight="1" x14ac:dyDescent="0.25">
      <c r="A220" s="148" t="s">
        <v>60</v>
      </c>
      <c r="B220" s="156">
        <f>IF(B163=0,0,B163*1000000/B$14)</f>
        <v>0</v>
      </c>
      <c r="C220" s="156">
        <f t="shared" si="67"/>
        <v>0</v>
      </c>
      <c r="D220" s="156">
        <f t="shared" si="67"/>
        <v>0</v>
      </c>
      <c r="E220" s="156">
        <f t="shared" si="67"/>
        <v>0</v>
      </c>
      <c r="F220" s="156">
        <f t="shared" si="67"/>
        <v>0</v>
      </c>
      <c r="G220" s="156">
        <f t="shared" si="67"/>
        <v>0</v>
      </c>
      <c r="H220" s="156">
        <f t="shared" si="67"/>
        <v>0</v>
      </c>
      <c r="I220" s="156">
        <f t="shared" si="67"/>
        <v>0</v>
      </c>
      <c r="J220" s="156">
        <f t="shared" si="67"/>
        <v>0</v>
      </c>
      <c r="K220" s="156">
        <f t="shared" si="67"/>
        <v>0</v>
      </c>
      <c r="L220" s="156">
        <f t="shared" si="67"/>
        <v>0</v>
      </c>
      <c r="M220" s="156">
        <f t="shared" si="67"/>
        <v>0</v>
      </c>
      <c r="N220" s="156">
        <f t="shared" si="67"/>
        <v>0</v>
      </c>
      <c r="O220" s="156">
        <f t="shared" si="67"/>
        <v>0</v>
      </c>
      <c r="P220" s="156">
        <f t="shared" si="67"/>
        <v>0</v>
      </c>
      <c r="Q220" s="156">
        <f t="shared" si="67"/>
        <v>0</v>
      </c>
    </row>
    <row r="221" spans="1:17" ht="12" customHeight="1" x14ac:dyDescent="0.25">
      <c r="A221" s="148" t="s">
        <v>59</v>
      </c>
      <c r="B221" s="156">
        <f>IF(B164=0,0,B164*1000000/B$14)</f>
        <v>0</v>
      </c>
      <c r="C221" s="156">
        <f t="shared" si="67"/>
        <v>0</v>
      </c>
      <c r="D221" s="156">
        <f t="shared" si="67"/>
        <v>0</v>
      </c>
      <c r="E221" s="156">
        <f t="shared" si="67"/>
        <v>0</v>
      </c>
      <c r="F221" s="156">
        <f t="shared" si="67"/>
        <v>0</v>
      </c>
      <c r="G221" s="156">
        <f t="shared" si="67"/>
        <v>0</v>
      </c>
      <c r="H221" s="156">
        <f t="shared" si="67"/>
        <v>0</v>
      </c>
      <c r="I221" s="156">
        <f t="shared" si="67"/>
        <v>0</v>
      </c>
      <c r="J221" s="156">
        <f t="shared" si="67"/>
        <v>0</v>
      </c>
      <c r="K221" s="156">
        <f t="shared" si="67"/>
        <v>0</v>
      </c>
      <c r="L221" s="156">
        <f t="shared" si="67"/>
        <v>0</v>
      </c>
      <c r="M221" s="156">
        <f t="shared" si="67"/>
        <v>0</v>
      </c>
      <c r="N221" s="156">
        <f t="shared" si="67"/>
        <v>0</v>
      </c>
      <c r="O221" s="156">
        <f t="shared" si="67"/>
        <v>0</v>
      </c>
      <c r="P221" s="156">
        <f t="shared" si="67"/>
        <v>0</v>
      </c>
      <c r="Q221" s="156">
        <f t="shared" si="67"/>
        <v>0</v>
      </c>
    </row>
    <row r="222" spans="1:17" ht="12" customHeight="1" x14ac:dyDescent="0.25">
      <c r="A222" s="158" t="s">
        <v>62</v>
      </c>
      <c r="B222" s="157">
        <f>IF(B165=0,0,B165*1000000/B$5)</f>
        <v>110.83546889949139</v>
      </c>
      <c r="C222" s="157">
        <f t="shared" ref="C222:Q222" si="68">IF(C165=0,0,C165*1000000/C$5)</f>
        <v>105.64031985709887</v>
      </c>
      <c r="D222" s="157">
        <f t="shared" si="68"/>
        <v>103.47020894232176</v>
      </c>
      <c r="E222" s="157">
        <f t="shared" si="68"/>
        <v>99.305967289895804</v>
      </c>
      <c r="F222" s="157">
        <f t="shared" si="68"/>
        <v>101.90543263102653</v>
      </c>
      <c r="G222" s="157">
        <f t="shared" si="68"/>
        <v>94.63913104716481</v>
      </c>
      <c r="H222" s="157">
        <f t="shared" si="68"/>
        <v>89.896906960938523</v>
      </c>
      <c r="I222" s="157">
        <f t="shared" si="68"/>
        <v>88.043382044038538</v>
      </c>
      <c r="J222" s="157">
        <f t="shared" si="68"/>
        <v>87.205447670952921</v>
      </c>
      <c r="K222" s="157">
        <f t="shared" si="68"/>
        <v>87.806362231071077</v>
      </c>
      <c r="L222" s="157">
        <f t="shared" si="68"/>
        <v>85.618659292903118</v>
      </c>
      <c r="M222" s="157">
        <f t="shared" si="68"/>
        <v>75.891535194381703</v>
      </c>
      <c r="N222" s="157">
        <f t="shared" si="68"/>
        <v>74.845793500341017</v>
      </c>
      <c r="O222" s="157">
        <f t="shared" si="68"/>
        <v>72.048586622374231</v>
      </c>
      <c r="P222" s="157">
        <f t="shared" si="68"/>
        <v>61.74401310714979</v>
      </c>
      <c r="Q222" s="157">
        <f t="shared" si="68"/>
        <v>61.064154458139164</v>
      </c>
    </row>
    <row r="223" spans="1:17" ht="12" customHeight="1" x14ac:dyDescent="0.25">
      <c r="A223" s="23" t="s">
        <v>57</v>
      </c>
      <c r="B223" s="156">
        <f>IF(B166=0,0,B166*1000000/B$16)</f>
        <v>397.86472654182063</v>
      </c>
      <c r="C223" s="156">
        <f t="shared" ref="C223:Q223" si="69">IF(C166=0,0,C166*1000000/C$16)</f>
        <v>393.10426749487874</v>
      </c>
      <c r="D223" s="156">
        <f t="shared" si="69"/>
        <v>391.8230114534536</v>
      </c>
      <c r="E223" s="156">
        <f t="shared" si="69"/>
        <v>386.12688437465562</v>
      </c>
      <c r="F223" s="156">
        <f t="shared" si="69"/>
        <v>396.85280589038746</v>
      </c>
      <c r="G223" s="156">
        <f t="shared" si="69"/>
        <v>373.76172315675655</v>
      </c>
      <c r="H223" s="156">
        <f t="shared" si="69"/>
        <v>374.40846926163852</v>
      </c>
      <c r="I223" s="156">
        <f t="shared" si="69"/>
        <v>381.62989206464522</v>
      </c>
      <c r="J223" s="156">
        <f t="shared" si="69"/>
        <v>384.68293179979065</v>
      </c>
      <c r="K223" s="156">
        <f t="shared" si="69"/>
        <v>382.25888256104531</v>
      </c>
      <c r="L223" s="156">
        <f t="shared" si="69"/>
        <v>395.38692673707249</v>
      </c>
      <c r="M223" s="156">
        <f t="shared" si="69"/>
        <v>368.354226930685</v>
      </c>
      <c r="N223" s="156">
        <f t="shared" si="69"/>
        <v>372.42855322506449</v>
      </c>
      <c r="O223" s="156">
        <f t="shared" si="69"/>
        <v>374.26590314329042</v>
      </c>
      <c r="P223" s="156">
        <f t="shared" si="69"/>
        <v>373.7986646500504</v>
      </c>
      <c r="Q223" s="156">
        <f t="shared" si="69"/>
        <v>370.69490427041285</v>
      </c>
    </row>
    <row r="224" spans="1:17" ht="12" customHeight="1" x14ac:dyDescent="0.25">
      <c r="A224" s="29" t="s">
        <v>140</v>
      </c>
      <c r="B224" s="57">
        <f>IF(B167=0,0,B167*1000000/B$17)</f>
        <v>0</v>
      </c>
      <c r="C224" s="57">
        <f t="shared" ref="C224:Q224" si="70">IF(C167=0,0,C167*1000000/C$17)</f>
        <v>0</v>
      </c>
      <c r="D224" s="57">
        <f t="shared" si="70"/>
        <v>0</v>
      </c>
      <c r="E224" s="57">
        <f t="shared" si="70"/>
        <v>0</v>
      </c>
      <c r="F224" s="57">
        <f t="shared" si="70"/>
        <v>0</v>
      </c>
      <c r="G224" s="57">
        <f t="shared" si="70"/>
        <v>0</v>
      </c>
      <c r="H224" s="57">
        <f t="shared" si="70"/>
        <v>0</v>
      </c>
      <c r="I224" s="57">
        <f t="shared" si="70"/>
        <v>0</v>
      </c>
      <c r="J224" s="57">
        <f t="shared" si="70"/>
        <v>0</v>
      </c>
      <c r="K224" s="57">
        <f t="shared" si="70"/>
        <v>0</v>
      </c>
      <c r="L224" s="57">
        <f t="shared" si="70"/>
        <v>0</v>
      </c>
      <c r="M224" s="57">
        <f t="shared" si="70"/>
        <v>0</v>
      </c>
      <c r="N224" s="57">
        <f t="shared" si="70"/>
        <v>0</v>
      </c>
      <c r="O224" s="57">
        <f t="shared" si="70"/>
        <v>0</v>
      </c>
      <c r="P224" s="57">
        <f t="shared" si="70"/>
        <v>0</v>
      </c>
      <c r="Q224" s="57">
        <f t="shared" si="70"/>
        <v>0</v>
      </c>
    </row>
    <row r="226" spans="1:17" ht="12" customHeight="1" x14ac:dyDescent="0.25">
      <c r="A226" s="152" t="s">
        <v>196</v>
      </c>
      <c r="B226" s="184">
        <f>B169/RES_summary!B$19</f>
        <v>151.36343090901795</v>
      </c>
      <c r="C226" s="184">
        <f>C169/RES_summary!C$19</f>
        <v>151.73955961123875</v>
      </c>
      <c r="D226" s="184">
        <f>D169/RES_summary!D$19</f>
        <v>151.73686187202372</v>
      </c>
      <c r="E226" s="184">
        <f>E169/RES_summary!E$19</f>
        <v>154.18173378265956</v>
      </c>
      <c r="F226" s="184">
        <f>F169/RES_summary!F$19</f>
        <v>158.77796468531793</v>
      </c>
      <c r="G226" s="184">
        <f>G169/RES_summary!G$19</f>
        <v>152.47282071087227</v>
      </c>
      <c r="H226" s="184">
        <f>H169/RES_summary!H$19</f>
        <v>145.62484420564937</v>
      </c>
      <c r="I226" s="184">
        <f>I169/RES_summary!I$19</f>
        <v>134.90317776091945</v>
      </c>
      <c r="J226" s="184">
        <f>J169/RES_summary!J$19</f>
        <v>134.34929135563002</v>
      </c>
      <c r="K226" s="184">
        <f>K169/RES_summary!K$19</f>
        <v>131.28470302074248</v>
      </c>
      <c r="L226" s="184">
        <f>L169/RES_summary!L$19</f>
        <v>136.63320249392868</v>
      </c>
      <c r="M226" s="184">
        <f>M169/RES_summary!M$19</f>
        <v>114.18998503625261</v>
      </c>
      <c r="N226" s="184">
        <f>N169/RES_summary!N$19</f>
        <v>121.69426719420719</v>
      </c>
      <c r="O226" s="184">
        <f>O169/RES_summary!O$19</f>
        <v>123.17057518545899</v>
      </c>
      <c r="P226" s="184">
        <f>P169/RES_summary!P$19</f>
        <v>106.9812790376738</v>
      </c>
      <c r="Q226" s="184">
        <f>Q169/RES_summary!Q$19</f>
        <v>106.15212947195162</v>
      </c>
    </row>
    <row r="227" spans="1:17" ht="12" customHeight="1" x14ac:dyDescent="0.25">
      <c r="A227" s="158" t="s">
        <v>65</v>
      </c>
      <c r="B227" s="178">
        <f>B170/RES_summary!B$19</f>
        <v>112.9038245574653</v>
      </c>
      <c r="C227" s="178">
        <f>C170/RES_summary!C$19</f>
        <v>112.99552271549872</v>
      </c>
      <c r="D227" s="178">
        <f>D170/RES_summary!D$19</f>
        <v>113.06278354743532</v>
      </c>
      <c r="E227" s="178">
        <f>E170/RES_summary!E$19</f>
        <v>114.45010620992865</v>
      </c>
      <c r="F227" s="178">
        <f>F170/RES_summary!F$19</f>
        <v>118.84723564294573</v>
      </c>
      <c r="G227" s="178">
        <f>G170/RES_summary!G$19</f>
        <v>115.61372846330163</v>
      </c>
      <c r="H227" s="178">
        <f>H170/RES_summary!H$19</f>
        <v>108.56213603720846</v>
      </c>
      <c r="I227" s="178">
        <f>I170/RES_summary!I$19</f>
        <v>98.082345623906278</v>
      </c>
      <c r="J227" s="178">
        <f>J170/RES_summary!J$19</f>
        <v>97.104070822535149</v>
      </c>
      <c r="K227" s="178">
        <f>K170/RES_summary!K$19</f>
        <v>96.134880064942053</v>
      </c>
      <c r="L227" s="178">
        <f>L170/RES_summary!L$19</f>
        <v>96.13759513684613</v>
      </c>
      <c r="M227" s="178">
        <f>M170/RES_summary!M$19</f>
        <v>81.216545135540628</v>
      </c>
      <c r="N227" s="178">
        <f>N170/RES_summary!N$19</f>
        <v>80.629759709868097</v>
      </c>
      <c r="O227" s="178">
        <f>O170/RES_summary!O$19</f>
        <v>79.916571452041907</v>
      </c>
      <c r="P227" s="178">
        <f>P170/RES_summary!P$19</f>
        <v>70.531188196248607</v>
      </c>
      <c r="Q227" s="178">
        <f>Q170/RES_summary!Q$19</f>
        <v>68.066943077729093</v>
      </c>
    </row>
    <row r="228" spans="1:17" ht="12" customHeight="1" x14ac:dyDescent="0.25">
      <c r="A228" s="23" t="s">
        <v>153</v>
      </c>
      <c r="B228" s="177">
        <f>B171/RES_summary!B$19</f>
        <v>112.56982571505156</v>
      </c>
      <c r="C228" s="177">
        <f>C171/RES_summary!C$19</f>
        <v>112.64365559301029</v>
      </c>
      <c r="D228" s="177">
        <f>D171/RES_summary!D$19</f>
        <v>112.67870712895984</v>
      </c>
      <c r="E228" s="177">
        <f>E171/RES_summary!E$19</f>
        <v>113.9355941072244</v>
      </c>
      <c r="F228" s="177">
        <f>F171/RES_summary!F$19</f>
        <v>118.35521978148346</v>
      </c>
      <c r="G228" s="177">
        <f>G171/RES_summary!G$19</f>
        <v>115.28985168350555</v>
      </c>
      <c r="H228" s="177">
        <f>H171/RES_summary!H$19</f>
        <v>108.18089406544638</v>
      </c>
      <c r="I228" s="177">
        <f>I171/RES_summary!I$19</f>
        <v>97.73615151385016</v>
      </c>
      <c r="J228" s="177">
        <f>J171/RES_summary!J$19</f>
        <v>96.657281896917766</v>
      </c>
      <c r="K228" s="177">
        <f>K171/RES_summary!K$19</f>
        <v>95.81641306973772</v>
      </c>
      <c r="L228" s="177">
        <f>L171/RES_summary!L$19</f>
        <v>95.540901943534251</v>
      </c>
      <c r="M228" s="177">
        <f>M171/RES_summary!M$19</f>
        <v>80.967310629901718</v>
      </c>
      <c r="N228" s="177">
        <f>N171/RES_summary!N$19</f>
        <v>80.0488159501719</v>
      </c>
      <c r="O228" s="177">
        <f>O171/RES_summary!O$19</f>
        <v>79.170978299496056</v>
      </c>
      <c r="P228" s="177">
        <f>P171/RES_summary!P$19</f>
        <v>70.182623764466371</v>
      </c>
      <c r="Q228" s="177">
        <f>Q171/RES_summary!Q$19</f>
        <v>67.59064003103488</v>
      </c>
    </row>
    <row r="229" spans="1:17" ht="12" customHeight="1" x14ac:dyDescent="0.25">
      <c r="A229" s="23" t="s">
        <v>60</v>
      </c>
      <c r="B229" s="177">
        <f>B172/RES_summary!B$19</f>
        <v>0.33399884241372263</v>
      </c>
      <c r="C229" s="177">
        <f>C172/RES_summary!C$19</f>
        <v>0.35186712248843094</v>
      </c>
      <c r="D229" s="177">
        <f>D172/RES_summary!D$19</f>
        <v>0.38407641847547908</v>
      </c>
      <c r="E229" s="177">
        <f>E172/RES_summary!E$19</f>
        <v>0.51451210270425674</v>
      </c>
      <c r="F229" s="177">
        <f>F172/RES_summary!F$19</f>
        <v>0.49201586146227089</v>
      </c>
      <c r="G229" s="177">
        <f>G172/RES_summary!G$19</f>
        <v>0.32387677979607243</v>
      </c>
      <c r="H229" s="177">
        <f>H172/RES_summary!H$19</f>
        <v>0.38124197176208402</v>
      </c>
      <c r="I229" s="177">
        <f>I172/RES_summary!I$19</f>
        <v>0.346194110056118</v>
      </c>
      <c r="J229" s="177">
        <f>J172/RES_summary!J$19</f>
        <v>0.4467889256173877</v>
      </c>
      <c r="K229" s="177">
        <f>K172/RES_summary!K$19</f>
        <v>0.31846699520432958</v>
      </c>
      <c r="L229" s="177">
        <f>L172/RES_summary!L$19</f>
        <v>0.59669319331188464</v>
      </c>
      <c r="M229" s="177">
        <f>M172/RES_summary!M$19</f>
        <v>0.24923450563891858</v>
      </c>
      <c r="N229" s="177">
        <f>N172/RES_summary!N$19</f>
        <v>0.58094375969619649</v>
      </c>
      <c r="O229" s="177">
        <f>O172/RES_summary!O$19</f>
        <v>0.74559315254584402</v>
      </c>
      <c r="P229" s="177">
        <f>P172/RES_summary!P$19</f>
        <v>0.34856443178223095</v>
      </c>
      <c r="Q229" s="177">
        <f>Q172/RES_summary!Q$19</f>
        <v>0.47630304669421353</v>
      </c>
    </row>
    <row r="230" spans="1:17" ht="12" customHeight="1" x14ac:dyDescent="0.25">
      <c r="A230" s="158" t="s">
        <v>112</v>
      </c>
      <c r="B230" s="178">
        <f>B173/RES_summary!B$19</f>
        <v>0.15622825098877416</v>
      </c>
      <c r="C230" s="178">
        <f>C173/RES_summary!C$19</f>
        <v>0.15752143320712869</v>
      </c>
      <c r="D230" s="178">
        <f>D173/RES_summary!D$19</f>
        <v>0.16234268316137807</v>
      </c>
      <c r="E230" s="178">
        <f>E173/RES_summary!E$19</f>
        <v>0.16090130789009921</v>
      </c>
      <c r="F230" s="178">
        <f>F173/RES_summary!F$19</f>
        <v>0.1619138059414944</v>
      </c>
      <c r="G230" s="178">
        <f>G173/RES_summary!G$19</f>
        <v>0.14497611157648746</v>
      </c>
      <c r="H230" s="178">
        <f>H173/RES_summary!H$19</f>
        <v>0.14819067525981702</v>
      </c>
      <c r="I230" s="178">
        <f>I173/RES_summary!I$19</f>
        <v>0.15176894645637481</v>
      </c>
      <c r="J230" s="178">
        <f>J173/RES_summary!J$19</f>
        <v>0.16053199847165145</v>
      </c>
      <c r="K230" s="178">
        <f>K173/RES_summary!K$19</f>
        <v>0.14584245263694823</v>
      </c>
      <c r="L230" s="178">
        <f>L173/RES_summary!L$19</f>
        <v>0.13909898697168249</v>
      </c>
      <c r="M230" s="178">
        <f>M173/RES_summary!M$19</f>
        <v>0.13354274131717364</v>
      </c>
      <c r="N230" s="178">
        <f>N173/RES_summary!N$19</f>
        <v>0.13549708889957587</v>
      </c>
      <c r="O230" s="178">
        <f>O173/RES_summary!O$19</f>
        <v>0.14774126774502266</v>
      </c>
      <c r="P230" s="178">
        <f>P173/RES_summary!P$19</f>
        <v>0.14708258467278215</v>
      </c>
      <c r="Q230" s="178">
        <f>Q173/RES_summary!Q$19</f>
        <v>0.15773684299046783</v>
      </c>
    </row>
    <row r="231" spans="1:17" ht="12" customHeight="1" x14ac:dyDescent="0.25">
      <c r="A231" s="23" t="s">
        <v>60</v>
      </c>
      <c r="B231" s="177">
        <f>B174/RES_summary!B$19</f>
        <v>0.15622825098877416</v>
      </c>
      <c r="C231" s="177">
        <f>C174/RES_summary!C$19</f>
        <v>0.15752143320712869</v>
      </c>
      <c r="D231" s="177">
        <f>D174/RES_summary!D$19</f>
        <v>0.16234268316137807</v>
      </c>
      <c r="E231" s="177">
        <f>E174/RES_summary!E$19</f>
        <v>0.16090130789009921</v>
      </c>
      <c r="F231" s="177">
        <f>F174/RES_summary!F$19</f>
        <v>0.1619138059414944</v>
      </c>
      <c r="G231" s="177">
        <f>G174/RES_summary!G$19</f>
        <v>0.14497611157648746</v>
      </c>
      <c r="H231" s="177">
        <f>H174/RES_summary!H$19</f>
        <v>0.14819067525981702</v>
      </c>
      <c r="I231" s="177">
        <f>I174/RES_summary!I$19</f>
        <v>0.15176894645637481</v>
      </c>
      <c r="J231" s="177">
        <f>J174/RES_summary!J$19</f>
        <v>0.16053199847165145</v>
      </c>
      <c r="K231" s="177">
        <f>K174/RES_summary!K$19</f>
        <v>0.14584245263694823</v>
      </c>
      <c r="L231" s="177">
        <f>L174/RES_summary!L$19</f>
        <v>0.13909898697168249</v>
      </c>
      <c r="M231" s="177">
        <f>M174/RES_summary!M$19</f>
        <v>0.13354274131717364</v>
      </c>
      <c r="N231" s="177">
        <f>N174/RES_summary!N$19</f>
        <v>0.13549708889957587</v>
      </c>
      <c r="O231" s="177">
        <f>O174/RES_summary!O$19</f>
        <v>0.14774126774502266</v>
      </c>
      <c r="P231" s="177">
        <f>P174/RES_summary!P$19</f>
        <v>0.14708258467278215</v>
      </c>
      <c r="Q231" s="177">
        <f>Q174/RES_summary!Q$19</f>
        <v>0.15773684299046783</v>
      </c>
    </row>
    <row r="232" spans="1:17" ht="12" customHeight="1" x14ac:dyDescent="0.25">
      <c r="A232" s="158" t="s">
        <v>63</v>
      </c>
      <c r="B232" s="178">
        <f>B175/RES_summary!B$19</f>
        <v>24.598384036113924</v>
      </c>
      <c r="C232" s="178">
        <f>C175/RES_summary!C$19</f>
        <v>25.046374637003161</v>
      </c>
      <c r="D232" s="178">
        <f>D175/RES_summary!D$19</f>
        <v>24.983931200628774</v>
      </c>
      <c r="E232" s="178">
        <f>E175/RES_summary!E$19</f>
        <v>25.731644845434722</v>
      </c>
      <c r="F232" s="178">
        <f>F175/RES_summary!F$19</f>
        <v>26.002656825131105</v>
      </c>
      <c r="G232" s="178">
        <f>G175/RES_summary!G$19</f>
        <v>23.86221114177912</v>
      </c>
      <c r="H232" s="178">
        <f>H175/RES_summary!H$19</f>
        <v>23.916338897407737</v>
      </c>
      <c r="I232" s="178">
        <f>I175/RES_summary!I$19</f>
        <v>23.775616191669627</v>
      </c>
      <c r="J232" s="178">
        <f>J175/RES_summary!J$19</f>
        <v>23.721104248174303</v>
      </c>
      <c r="K232" s="178">
        <f>K175/RES_summary!K$19</f>
        <v>21.951741226760646</v>
      </c>
      <c r="L232" s="178">
        <f>L175/RES_summary!L$19</f>
        <v>26.452761175877569</v>
      </c>
      <c r="M232" s="178">
        <f>M175/RES_summary!M$19</f>
        <v>20.710705010983268</v>
      </c>
      <c r="N232" s="178">
        <f>N175/RES_summary!N$19</f>
        <v>27.341892451330658</v>
      </c>
      <c r="O232" s="178">
        <f>O175/RES_summary!O$19</f>
        <v>28.765595772426206</v>
      </c>
      <c r="P232" s="178">
        <f>P175/RES_summary!P$19</f>
        <v>23.852061170886394</v>
      </c>
      <c r="Q232" s="178">
        <f>Q175/RES_summary!Q$19</f>
        <v>25.026443682119123</v>
      </c>
    </row>
    <row r="233" spans="1:17" ht="12" customHeight="1" x14ac:dyDescent="0.25">
      <c r="A233" s="167" t="s">
        <v>152</v>
      </c>
      <c r="B233" s="183">
        <f>B176/RES_summary!B$19</f>
        <v>0</v>
      </c>
      <c r="C233" s="183">
        <f>C176/RES_summary!C$19</f>
        <v>0</v>
      </c>
      <c r="D233" s="183">
        <f>D176/RES_summary!D$19</f>
        <v>0</v>
      </c>
      <c r="E233" s="183">
        <f>E176/RES_summary!E$19</f>
        <v>0</v>
      </c>
      <c r="F233" s="183">
        <f>F176/RES_summary!F$19</f>
        <v>0</v>
      </c>
      <c r="G233" s="183">
        <f>G176/RES_summary!G$19</f>
        <v>0</v>
      </c>
      <c r="H233" s="183">
        <f>H176/RES_summary!H$19</f>
        <v>0</v>
      </c>
      <c r="I233" s="183">
        <f>I176/RES_summary!I$19</f>
        <v>0</v>
      </c>
      <c r="J233" s="183">
        <f>J176/RES_summary!J$19</f>
        <v>0</v>
      </c>
      <c r="K233" s="183">
        <f>K176/RES_summary!K$19</f>
        <v>0</v>
      </c>
      <c r="L233" s="183">
        <f>L176/RES_summary!L$19</f>
        <v>0</v>
      </c>
      <c r="M233" s="183">
        <f>M176/RES_summary!M$19</f>
        <v>0</v>
      </c>
      <c r="N233" s="183">
        <f>N176/RES_summary!N$19</f>
        <v>0</v>
      </c>
      <c r="O233" s="183">
        <f>O176/RES_summary!O$19</f>
        <v>0</v>
      </c>
      <c r="P233" s="183">
        <f>P176/RES_summary!P$19</f>
        <v>0</v>
      </c>
      <c r="Q233" s="183">
        <f>Q176/RES_summary!Q$19</f>
        <v>0</v>
      </c>
    </row>
    <row r="234" spans="1:17" ht="12" customHeight="1" x14ac:dyDescent="0.25">
      <c r="A234" s="167" t="s">
        <v>151</v>
      </c>
      <c r="B234" s="183">
        <f>B177/RES_summary!B$19</f>
        <v>0</v>
      </c>
      <c r="C234" s="183">
        <f>C177/RES_summary!C$19</f>
        <v>0</v>
      </c>
      <c r="D234" s="183">
        <f>D177/RES_summary!D$19</f>
        <v>0</v>
      </c>
      <c r="E234" s="183">
        <f>E177/RES_summary!E$19</f>
        <v>0</v>
      </c>
      <c r="F234" s="183">
        <f>F177/RES_summary!F$19</f>
        <v>0</v>
      </c>
      <c r="G234" s="183">
        <f>G177/RES_summary!G$19</f>
        <v>0</v>
      </c>
      <c r="H234" s="183">
        <f>H177/RES_summary!H$19</f>
        <v>0</v>
      </c>
      <c r="I234" s="183">
        <f>I177/RES_summary!I$19</f>
        <v>0</v>
      </c>
      <c r="J234" s="183">
        <f>J177/RES_summary!J$19</f>
        <v>0</v>
      </c>
      <c r="K234" s="183">
        <f>K177/RES_summary!K$19</f>
        <v>0</v>
      </c>
      <c r="L234" s="183">
        <f>L177/RES_summary!L$19</f>
        <v>0</v>
      </c>
      <c r="M234" s="183">
        <f>M177/RES_summary!M$19</f>
        <v>0</v>
      </c>
      <c r="N234" s="183">
        <f>N177/RES_summary!N$19</f>
        <v>0</v>
      </c>
      <c r="O234" s="183">
        <f>O177/RES_summary!O$19</f>
        <v>0</v>
      </c>
      <c r="P234" s="183">
        <f>P177/RES_summary!P$19</f>
        <v>0</v>
      </c>
      <c r="Q234" s="183">
        <f>Q177/RES_summary!Q$19</f>
        <v>0</v>
      </c>
    </row>
    <row r="235" spans="1:17" ht="12" customHeight="1" x14ac:dyDescent="0.25">
      <c r="A235" s="166" t="s">
        <v>79</v>
      </c>
      <c r="B235" s="182">
        <f>B178/RES_summary!B$19</f>
        <v>0</v>
      </c>
      <c r="C235" s="182">
        <f>C178/RES_summary!C$19</f>
        <v>0</v>
      </c>
      <c r="D235" s="182">
        <f>D178/RES_summary!D$19</f>
        <v>0</v>
      </c>
      <c r="E235" s="182">
        <f>E178/RES_summary!E$19</f>
        <v>0</v>
      </c>
      <c r="F235" s="182">
        <f>F178/RES_summary!F$19</f>
        <v>0</v>
      </c>
      <c r="G235" s="182">
        <f>G178/RES_summary!G$19</f>
        <v>0</v>
      </c>
      <c r="H235" s="182">
        <f>H178/RES_summary!H$19</f>
        <v>0</v>
      </c>
      <c r="I235" s="182">
        <f>I178/RES_summary!I$19</f>
        <v>0</v>
      </c>
      <c r="J235" s="182">
        <f>J178/RES_summary!J$19</f>
        <v>0</v>
      </c>
      <c r="K235" s="182">
        <f>K178/RES_summary!K$19</f>
        <v>0</v>
      </c>
      <c r="L235" s="182">
        <f>L178/RES_summary!L$19</f>
        <v>0</v>
      </c>
      <c r="M235" s="182">
        <f>M178/RES_summary!M$19</f>
        <v>0</v>
      </c>
      <c r="N235" s="182">
        <f>N178/RES_summary!N$19</f>
        <v>0</v>
      </c>
      <c r="O235" s="182">
        <f>O178/RES_summary!O$19</f>
        <v>0</v>
      </c>
      <c r="P235" s="182">
        <f>P178/RES_summary!P$19</f>
        <v>0</v>
      </c>
      <c r="Q235" s="182">
        <f>Q178/RES_summary!Q$19</f>
        <v>0</v>
      </c>
    </row>
    <row r="236" spans="1:17" ht="12" customHeight="1" x14ac:dyDescent="0.25">
      <c r="A236" s="147" t="s">
        <v>59</v>
      </c>
      <c r="B236" s="181">
        <f>B179/RES_summary!B$19</f>
        <v>0</v>
      </c>
      <c r="C236" s="181">
        <f>C179/RES_summary!C$19</f>
        <v>0</v>
      </c>
      <c r="D236" s="181">
        <f>D179/RES_summary!D$19</f>
        <v>0</v>
      </c>
      <c r="E236" s="181">
        <f>E179/RES_summary!E$19</f>
        <v>0</v>
      </c>
      <c r="F236" s="181">
        <f>F179/RES_summary!F$19</f>
        <v>0</v>
      </c>
      <c r="G236" s="181">
        <f>G179/RES_summary!G$19</f>
        <v>0</v>
      </c>
      <c r="H236" s="181">
        <f>H179/RES_summary!H$19</f>
        <v>0</v>
      </c>
      <c r="I236" s="181">
        <f>I179/RES_summary!I$19</f>
        <v>0</v>
      </c>
      <c r="J236" s="181">
        <f>J179/RES_summary!J$19</f>
        <v>0</v>
      </c>
      <c r="K236" s="181">
        <f>K179/RES_summary!K$19</f>
        <v>0</v>
      </c>
      <c r="L236" s="181">
        <f>L179/RES_summary!L$19</f>
        <v>0</v>
      </c>
      <c r="M236" s="181">
        <f>M179/RES_summary!M$19</f>
        <v>0</v>
      </c>
      <c r="N236" s="181">
        <f>N179/RES_summary!N$19</f>
        <v>0</v>
      </c>
      <c r="O236" s="181">
        <f>O179/RES_summary!O$19</f>
        <v>0</v>
      </c>
      <c r="P236" s="181">
        <f>P179/RES_summary!P$19</f>
        <v>0</v>
      </c>
      <c r="Q236" s="181">
        <f>Q179/RES_summary!Q$19</f>
        <v>0</v>
      </c>
    </row>
    <row r="237" spans="1:17" ht="12" customHeight="1" x14ac:dyDescent="0.25">
      <c r="A237" s="163" t="s">
        <v>142</v>
      </c>
      <c r="B237" s="180">
        <f>B180/RES_summary!B$19</f>
        <v>24.654895775961641</v>
      </c>
      <c r="C237" s="180">
        <f>C180/RES_summary!C$19</f>
        <v>25.103352254982809</v>
      </c>
      <c r="D237" s="180">
        <f>D180/RES_summary!D$19</f>
        <v>25.041547702204955</v>
      </c>
      <c r="E237" s="180">
        <f>E180/RES_summary!E$19</f>
        <v>25.795438973244686</v>
      </c>
      <c r="F237" s="180">
        <f>F180/RES_summary!F$19</f>
        <v>26.069480047778722</v>
      </c>
      <c r="G237" s="180">
        <f>G180/RES_summary!G$19</f>
        <v>23.91731945228187</v>
      </c>
      <c r="H237" s="180">
        <f>H180/RES_summary!H$19</f>
        <v>23.99050884248155</v>
      </c>
      <c r="I237" s="180">
        <f>I180/RES_summary!I$19</f>
        <v>23.867831878267825</v>
      </c>
      <c r="J237" s="180">
        <f>J180/RES_summary!J$19</f>
        <v>23.834950539042612</v>
      </c>
      <c r="K237" s="180">
        <f>K180/RES_summary!K$19</f>
        <v>22.053881283501394</v>
      </c>
      <c r="L237" s="180">
        <f>L180/RES_summary!L$19</f>
        <v>26.642812557156098</v>
      </c>
      <c r="M237" s="180">
        <f>M180/RES_summary!M$19</f>
        <v>20.850065013691726</v>
      </c>
      <c r="N237" s="180">
        <f>N180/RES_summary!N$19</f>
        <v>27.565229098841506</v>
      </c>
      <c r="O237" s="180">
        <f>O180/RES_summary!O$19</f>
        <v>29.040435323250684</v>
      </c>
      <c r="P237" s="180">
        <f>P180/RES_summary!P$19</f>
        <v>24.042971210885099</v>
      </c>
      <c r="Q237" s="180">
        <f>Q180/RES_summary!Q$19</f>
        <v>25.256754855498396</v>
      </c>
    </row>
    <row r="238" spans="1:17" ht="12" customHeight="1" x14ac:dyDescent="0.25">
      <c r="A238" s="161" t="s">
        <v>141</v>
      </c>
      <c r="B238" s="179">
        <f>B181/RES_summary!B$19</f>
        <v>21.486960663578451</v>
      </c>
      <c r="C238" s="179">
        <f>C181/RES_summary!C$19</f>
        <v>21.897235918180353</v>
      </c>
      <c r="D238" s="179">
        <f>D181/RES_summary!D$19</f>
        <v>21.786785353273665</v>
      </c>
      <c r="E238" s="179">
        <f>E181/RES_summary!E$19</f>
        <v>22.294087216229659</v>
      </c>
      <c r="F238" s="179">
        <f>F181/RES_summary!F$19</f>
        <v>22.495686161005953</v>
      </c>
      <c r="G238" s="179">
        <f>G181/RES_summary!G$19</f>
        <v>21.053470746608333</v>
      </c>
      <c r="H238" s="179">
        <f>H181/RES_summary!H$19</f>
        <v>21.046118353146039</v>
      </c>
      <c r="I238" s="179">
        <f>I181/RES_summary!I$19</f>
        <v>20.932742783774771</v>
      </c>
      <c r="J238" s="179">
        <f>J181/RES_summary!J$19</f>
        <v>20.889530592239083</v>
      </c>
      <c r="K238" s="179">
        <f>K181/RES_summary!K$19</f>
        <v>19.734686693939732</v>
      </c>
      <c r="L238" s="179">
        <f>L181/RES_summary!L$19</f>
        <v>22.707790372197376</v>
      </c>
      <c r="M238" s="179">
        <f>M181/RES_summary!M$19</f>
        <v>18.448082016189584</v>
      </c>
      <c r="N238" s="179">
        <f>N181/RES_summary!N$19</f>
        <v>23.712916969488194</v>
      </c>
      <c r="O238" s="179">
        <f>O181/RES_summary!O$19</f>
        <v>24.387998474217564</v>
      </c>
      <c r="P238" s="179">
        <f>P181/RES_summary!P$19</f>
        <v>21.016964242023604</v>
      </c>
      <c r="Q238" s="179">
        <f>Q181/RES_summary!Q$19</f>
        <v>21.718401668146218</v>
      </c>
    </row>
    <row r="239" spans="1:17" ht="12" customHeight="1" x14ac:dyDescent="0.25">
      <c r="A239" s="148" t="s">
        <v>60</v>
      </c>
      <c r="B239" s="177">
        <f>B182/RES_summary!B$19</f>
        <v>15.729823505063615</v>
      </c>
      <c r="C239" s="177">
        <f>C182/RES_summary!C$19</f>
        <v>16.317178965739181</v>
      </c>
      <c r="D239" s="177">
        <f>D182/RES_summary!D$19</f>
        <v>16.277006006432796</v>
      </c>
      <c r="E239" s="177">
        <f>E182/RES_summary!E$19</f>
        <v>16.767035332608536</v>
      </c>
      <c r="F239" s="177">
        <f>F182/RES_summary!F$19</f>
        <v>16.945162031055673</v>
      </c>
      <c r="G239" s="177">
        <f>G182/RES_summary!G$19</f>
        <v>15.546257643983282</v>
      </c>
      <c r="H239" s="177">
        <f>H182/RES_summary!H$19</f>
        <v>15.59383074761281</v>
      </c>
      <c r="I239" s="177">
        <f>I182/RES_summary!I$19</f>
        <v>15.514090720874171</v>
      </c>
      <c r="J239" s="177">
        <f>J182/RES_summary!J$19</f>
        <v>15.492717850378149</v>
      </c>
      <c r="K239" s="177">
        <f>K182/RES_summary!K$19</f>
        <v>14.335022834275824</v>
      </c>
      <c r="L239" s="177">
        <f>L182/RES_summary!L$19</f>
        <v>17.317828162151653</v>
      </c>
      <c r="M239" s="177">
        <f>M182/RES_summary!M$19</f>
        <v>13.552542258899763</v>
      </c>
      <c r="N239" s="177">
        <f>N182/RES_summary!N$19</f>
        <v>18.468703496223981</v>
      </c>
      <c r="O239" s="177">
        <f>O182/RES_summary!O$19</f>
        <v>18.876282960113183</v>
      </c>
      <c r="P239" s="177">
        <f>P182/RES_summary!P$19</f>
        <v>15.627931287075533</v>
      </c>
      <c r="Q239" s="177">
        <f>Q182/RES_summary!Q$19</f>
        <v>16.416890656074177</v>
      </c>
    </row>
    <row r="240" spans="1:17" ht="12" customHeight="1" x14ac:dyDescent="0.25">
      <c r="A240" s="148" t="s">
        <v>59</v>
      </c>
      <c r="B240" s="177">
        <f>B183/RES_summary!B$19</f>
        <v>5.7571371585148352</v>
      </c>
      <c r="C240" s="177">
        <f>C183/RES_summary!C$19</f>
        <v>5.5800569524411712</v>
      </c>
      <c r="D240" s="177">
        <f>D183/RES_summary!D$19</f>
        <v>5.5097793468408716</v>
      </c>
      <c r="E240" s="177">
        <f>E183/RES_summary!E$19</f>
        <v>5.5270518836211258</v>
      </c>
      <c r="F240" s="177">
        <f>F183/RES_summary!F$19</f>
        <v>5.550524129950281</v>
      </c>
      <c r="G240" s="177">
        <f>G183/RES_summary!G$19</f>
        <v>5.5072131026250561</v>
      </c>
      <c r="H240" s="177">
        <f>H183/RES_summary!H$19</f>
        <v>5.4522876055332263</v>
      </c>
      <c r="I240" s="177">
        <f>I183/RES_summary!I$19</f>
        <v>5.4186520629006019</v>
      </c>
      <c r="J240" s="177">
        <f>J183/RES_summary!J$19</f>
        <v>5.3968127418609342</v>
      </c>
      <c r="K240" s="177">
        <f>K183/RES_summary!K$19</f>
        <v>5.3996638596639084</v>
      </c>
      <c r="L240" s="177">
        <f>L183/RES_summary!L$19</f>
        <v>5.3899622100457245</v>
      </c>
      <c r="M240" s="177">
        <f>M183/RES_summary!M$19</f>
        <v>4.8955397572898223</v>
      </c>
      <c r="N240" s="177">
        <f>N183/RES_summary!N$19</f>
        <v>5.2442134732642165</v>
      </c>
      <c r="O240" s="177">
        <f>O183/RES_summary!O$19</f>
        <v>5.5117155141043792</v>
      </c>
      <c r="P240" s="177">
        <f>P183/RES_summary!P$19</f>
        <v>5.3890329549480729</v>
      </c>
      <c r="Q240" s="177">
        <f>Q183/RES_summary!Q$19</f>
        <v>5.3015110120720372</v>
      </c>
    </row>
    <row r="241" spans="1:17" ht="12" customHeight="1" x14ac:dyDescent="0.25">
      <c r="A241" s="158" t="s">
        <v>62</v>
      </c>
      <c r="B241" s="178">
        <f>B184/RES_summary!B$19</f>
        <v>13.704994064449936</v>
      </c>
      <c r="C241" s="178">
        <f>C184/RES_summary!C$19</f>
        <v>13.540140825529729</v>
      </c>
      <c r="D241" s="178">
        <f>D184/RES_summary!D$19</f>
        <v>13.527804440798253</v>
      </c>
      <c r="E241" s="178">
        <f>E184/RES_summary!E$19</f>
        <v>13.839081419406069</v>
      </c>
      <c r="F241" s="178">
        <f>F184/RES_summary!F$19</f>
        <v>13.766158411299608</v>
      </c>
      <c r="G241" s="178">
        <f>G184/RES_summary!G$19</f>
        <v>12.851904994215023</v>
      </c>
      <c r="H241" s="178">
        <f>H184/RES_summary!H$19</f>
        <v>12.998178595773375</v>
      </c>
      <c r="I241" s="178">
        <f>I184/RES_summary!I$19</f>
        <v>12.893446998887187</v>
      </c>
      <c r="J241" s="178">
        <f>J184/RES_summary!J$19</f>
        <v>13.363584286448932</v>
      </c>
      <c r="K241" s="178">
        <f>K184/RES_summary!K$19</f>
        <v>13.052239276402863</v>
      </c>
      <c r="L241" s="178">
        <f>L184/RES_summary!L$19</f>
        <v>13.903747194233285</v>
      </c>
      <c r="M241" s="178">
        <f>M184/RES_summary!M$19</f>
        <v>12.12919214841153</v>
      </c>
      <c r="N241" s="178">
        <f>N184/RES_summary!N$19</f>
        <v>13.587117944108869</v>
      </c>
      <c r="O241" s="178">
        <f>O184/RES_summary!O$19</f>
        <v>14.340666693245863</v>
      </c>
      <c r="P241" s="178">
        <f>P184/RES_summary!P$19</f>
        <v>12.450947085866018</v>
      </c>
      <c r="Q241" s="178">
        <f>Q184/RES_summary!Q$19</f>
        <v>12.901005869112931</v>
      </c>
    </row>
    <row r="242" spans="1:17" ht="12" customHeight="1" x14ac:dyDescent="0.25">
      <c r="A242" s="23" t="s">
        <v>57</v>
      </c>
      <c r="B242" s="177">
        <f>B185/RES_summary!B$19</f>
        <v>19.643183572542085</v>
      </c>
      <c r="C242" s="177">
        <f>C185/RES_summary!C$19</f>
        <v>19.359462175701278</v>
      </c>
      <c r="D242" s="177">
        <f>D185/RES_summary!D$19</f>
        <v>19.241961744816336</v>
      </c>
      <c r="E242" s="177">
        <f>E185/RES_summary!E$19</f>
        <v>18.90399065788414</v>
      </c>
      <c r="F242" s="177">
        <f>F185/RES_summary!F$19</f>
        <v>19.362711928770057</v>
      </c>
      <c r="G242" s="177">
        <f>G185/RES_summary!G$19</f>
        <v>18.185706447464888</v>
      </c>
      <c r="H242" s="177">
        <f>H185/RES_summary!H$19</f>
        <v>18.130692712958318</v>
      </c>
      <c r="I242" s="177">
        <f>I185/RES_summary!I$19</f>
        <v>18.397957718679251</v>
      </c>
      <c r="J242" s="177">
        <f>J185/RES_summary!J$19</f>
        <v>18.432600552654648</v>
      </c>
      <c r="K242" s="177">
        <f>K185/RES_summary!K$19</f>
        <v>18.23117546385701</v>
      </c>
      <c r="L242" s="177">
        <f>L185/RES_summary!L$19</f>
        <v>18.747180641557986</v>
      </c>
      <c r="M242" s="177">
        <f>M185/RES_summary!M$19</f>
        <v>17.389694978564442</v>
      </c>
      <c r="N242" s="177">
        <f>N185/RES_summary!N$19</f>
        <v>17.494170426140638</v>
      </c>
      <c r="O242" s="177">
        <f>O185/RES_summary!O$19</f>
        <v>17.491931886154287</v>
      </c>
      <c r="P242" s="177">
        <f>P185/RES_summary!P$19</f>
        <v>17.37499792183106</v>
      </c>
      <c r="Q242" s="177">
        <f>Q185/RES_summary!Q$19</f>
        <v>17.12475242691135</v>
      </c>
    </row>
    <row r="243" spans="1:17" ht="12" customHeight="1" x14ac:dyDescent="0.25">
      <c r="A243" s="29" t="s">
        <v>140</v>
      </c>
      <c r="B243" s="176">
        <f>B186/RES_summary!B$19</f>
        <v>11.411980369784789</v>
      </c>
      <c r="C243" s="176">
        <f>C186/RES_summary!C$19</f>
        <v>11.401594500555465</v>
      </c>
      <c r="D243" s="176">
        <f>D186/RES_summary!D$19</f>
        <v>11.477382024136565</v>
      </c>
      <c r="E243" s="176">
        <f>E186/RES_summary!E$19</f>
        <v>12.085458579500154</v>
      </c>
      <c r="F243" s="176">
        <f>F186/RES_summary!F$19</f>
        <v>11.832528010939971</v>
      </c>
      <c r="G243" s="176">
        <f>G186/RES_summary!G$19</f>
        <v>11.043429618221531</v>
      </c>
      <c r="H243" s="176">
        <f>H186/RES_summary!H$19</f>
        <v>11.37646192339214</v>
      </c>
      <c r="I243" s="176">
        <f>I186/RES_summary!I$19</f>
        <v>11.242704462269469</v>
      </c>
      <c r="J243" s="176">
        <f>J186/RES_summary!J$19</f>
        <v>11.877603476706835</v>
      </c>
      <c r="K243" s="176">
        <f>K186/RES_summary!K$19</f>
        <v>11.507869588761542</v>
      </c>
      <c r="L243" s="176">
        <f>L186/RES_summary!L$19</f>
        <v>12.565042356724105</v>
      </c>
      <c r="M243" s="176">
        <f>M186/RES_summary!M$19</f>
        <v>10.764137230450725</v>
      </c>
      <c r="N243" s="176">
        <f>N186/RES_summary!N$19</f>
        <v>12.604445280088783</v>
      </c>
      <c r="O243" s="176">
        <f>O186/RES_summary!O$19</f>
        <v>13.589405296860512</v>
      </c>
      <c r="P243" s="176">
        <f>P186/RES_summary!P$19</f>
        <v>11.47666050544534</v>
      </c>
      <c r="Q243" s="176">
        <f>Q186/RES_summary!Q$19</f>
        <v>12.068015242846609</v>
      </c>
    </row>
    <row r="245" spans="1:17" ht="12" customHeight="1" x14ac:dyDescent="0.25">
      <c r="A245" s="152" t="s">
        <v>71</v>
      </c>
      <c r="B245" s="184">
        <f>B188/RES_summary!B$19</f>
        <v>112.96736575083554</v>
      </c>
      <c r="C245" s="184">
        <f>C188/RES_summary!C$19</f>
        <v>113.73333391715016</v>
      </c>
      <c r="D245" s="184">
        <f>D188/RES_summary!D$19</f>
        <v>114.37795823500541</v>
      </c>
      <c r="E245" s="184">
        <f>E188/RES_summary!E$19</f>
        <v>116.96596121736204</v>
      </c>
      <c r="F245" s="184">
        <f>F188/RES_summary!F$19</f>
        <v>120.94129129994791</v>
      </c>
      <c r="G245" s="184">
        <f>G188/RES_summary!G$19</f>
        <v>123.51236720155376</v>
      </c>
      <c r="H245" s="184">
        <f>H188/RES_summary!H$19</f>
        <v>118.00253616408821</v>
      </c>
      <c r="I245" s="184">
        <f>I188/RES_summary!I$19</f>
        <v>109.31470661849428</v>
      </c>
      <c r="J245" s="184">
        <f>J188/RES_summary!J$19</f>
        <v>108.93015708138566</v>
      </c>
      <c r="K245" s="184">
        <f>K188/RES_summary!K$19</f>
        <v>106.56689627206245</v>
      </c>
      <c r="L245" s="184">
        <f>L188/RES_summary!L$19</f>
        <v>110.7432956894604</v>
      </c>
      <c r="M245" s="184">
        <f>M188/RES_summary!M$19</f>
        <v>93.819674788477926</v>
      </c>
      <c r="N245" s="184">
        <f>N188/RES_summary!N$19</f>
        <v>100.1869314704271</v>
      </c>
      <c r="O245" s="184">
        <f>O188/RES_summary!O$19</f>
        <v>101.47780012743581</v>
      </c>
      <c r="P245" s="184">
        <f>P188/RES_summary!P$19</f>
        <v>88.554305137924175</v>
      </c>
      <c r="Q245" s="184">
        <f>Q188/RES_summary!Q$19</f>
        <v>87.919696343814167</v>
      </c>
    </row>
    <row r="246" spans="1:17" ht="12" customHeight="1" x14ac:dyDescent="0.25">
      <c r="A246" s="158" t="s">
        <v>65</v>
      </c>
      <c r="B246" s="178">
        <f>B189/RES_summary!B$19</f>
        <v>86.37258718919604</v>
      </c>
      <c r="C246" s="178">
        <f>C189/RES_summary!C$19</f>
        <v>86.752505204235703</v>
      </c>
      <c r="D246" s="178">
        <f>D189/RES_summary!D$19</f>
        <v>87.263472193504271</v>
      </c>
      <c r="E246" s="178">
        <f>E189/RES_summary!E$19</f>
        <v>88.834066651405578</v>
      </c>
      <c r="F246" s="178">
        <f>F189/RES_summary!F$19</f>
        <v>92.564376129842785</v>
      </c>
      <c r="G246" s="178">
        <f>G189/RES_summary!G$19</f>
        <v>96.549526660832242</v>
      </c>
      <c r="H246" s="178">
        <f>H189/RES_summary!H$19</f>
        <v>90.749537174917037</v>
      </c>
      <c r="I246" s="178">
        <f>I189/RES_summary!I$19</f>
        <v>82.151355184316714</v>
      </c>
      <c r="J246" s="178">
        <f>J189/RES_summary!J$19</f>
        <v>81.352837013015957</v>
      </c>
      <c r="K246" s="178">
        <f>K189/RES_summary!K$19</f>
        <v>80.528831943326026</v>
      </c>
      <c r="L246" s="178">
        <f>L189/RES_summary!L$19</f>
        <v>80.582097952081909</v>
      </c>
      <c r="M246" s="178">
        <f>M189/RES_summary!M$19</f>
        <v>68.87866210020907</v>
      </c>
      <c r="N246" s="178">
        <f>N189/RES_summary!N$19</f>
        <v>68.445023992350684</v>
      </c>
      <c r="O246" s="178">
        <f>O189/RES_summary!O$19</f>
        <v>67.878341277620535</v>
      </c>
      <c r="P246" s="178">
        <f>P189/RES_summary!P$19</f>
        <v>60.075763831877758</v>
      </c>
      <c r="Q246" s="178">
        <f>Q189/RES_summary!Q$19</f>
        <v>58.038049564854553</v>
      </c>
    </row>
    <row r="247" spans="1:17" ht="12" customHeight="1" x14ac:dyDescent="0.25">
      <c r="A247" s="23" t="s">
        <v>153</v>
      </c>
      <c r="B247" s="177">
        <f>B190/RES_summary!B$19</f>
        <v>86.038588346782319</v>
      </c>
      <c r="C247" s="177">
        <f>C190/RES_summary!C$19</f>
        <v>86.400638081747275</v>
      </c>
      <c r="D247" s="177">
        <f>D190/RES_summary!D$19</f>
        <v>86.879395775028783</v>
      </c>
      <c r="E247" s="177">
        <f>E190/RES_summary!E$19</f>
        <v>88.319554548701333</v>
      </c>
      <c r="F247" s="177">
        <f>F190/RES_summary!F$19</f>
        <v>92.072360268380521</v>
      </c>
      <c r="G247" s="177">
        <f>G190/RES_summary!G$19</f>
        <v>96.225649881036176</v>
      </c>
      <c r="H247" s="177">
        <f>H190/RES_summary!H$19</f>
        <v>90.368295203154958</v>
      </c>
      <c r="I247" s="177">
        <f>I190/RES_summary!I$19</f>
        <v>81.805161074260596</v>
      </c>
      <c r="J247" s="177">
        <f>J190/RES_summary!J$19</f>
        <v>80.90604808739856</v>
      </c>
      <c r="K247" s="177">
        <f>K190/RES_summary!K$19</f>
        <v>80.210364948121693</v>
      </c>
      <c r="L247" s="177">
        <f>L190/RES_summary!L$19</f>
        <v>79.985404758770017</v>
      </c>
      <c r="M247" s="177">
        <f>M190/RES_summary!M$19</f>
        <v>68.629427594570146</v>
      </c>
      <c r="N247" s="177">
        <f>N190/RES_summary!N$19</f>
        <v>67.864080232654487</v>
      </c>
      <c r="O247" s="177">
        <f>O190/RES_summary!O$19</f>
        <v>67.132748125074684</v>
      </c>
      <c r="P247" s="177">
        <f>P190/RES_summary!P$19</f>
        <v>59.727199400095522</v>
      </c>
      <c r="Q247" s="177">
        <f>Q190/RES_summary!Q$19</f>
        <v>57.561746518160334</v>
      </c>
    </row>
    <row r="248" spans="1:17" ht="12" customHeight="1" x14ac:dyDescent="0.25">
      <c r="A248" s="23" t="s">
        <v>60</v>
      </c>
      <c r="B248" s="177">
        <f>B191/RES_summary!B$19</f>
        <v>0.33399884241372257</v>
      </c>
      <c r="C248" s="177">
        <f>C191/RES_summary!C$19</f>
        <v>0.35186712248843077</v>
      </c>
      <c r="D248" s="177">
        <f>D191/RES_summary!D$19</f>
        <v>0.38407641847547908</v>
      </c>
      <c r="E248" s="177">
        <f>E191/RES_summary!E$19</f>
        <v>0.51451210270425651</v>
      </c>
      <c r="F248" s="177">
        <f>F191/RES_summary!F$19</f>
        <v>0.49201586146227089</v>
      </c>
      <c r="G248" s="177">
        <f>G191/RES_summary!G$19</f>
        <v>0.3238767797960726</v>
      </c>
      <c r="H248" s="177">
        <f>H191/RES_summary!H$19</f>
        <v>0.38124197176208402</v>
      </c>
      <c r="I248" s="177">
        <f>I191/RES_summary!I$19</f>
        <v>0.346194110056118</v>
      </c>
      <c r="J248" s="177">
        <f>J191/RES_summary!J$19</f>
        <v>0.44678892561738792</v>
      </c>
      <c r="K248" s="177">
        <f>K191/RES_summary!K$19</f>
        <v>0.31846699520432947</v>
      </c>
      <c r="L248" s="177">
        <f>L191/RES_summary!L$19</f>
        <v>0.59669319331188464</v>
      </c>
      <c r="M248" s="177">
        <f>M191/RES_summary!M$19</f>
        <v>0.24923450563891872</v>
      </c>
      <c r="N248" s="177">
        <f>N191/RES_summary!N$19</f>
        <v>0.58094375969619616</v>
      </c>
      <c r="O248" s="177">
        <f>O191/RES_summary!O$19</f>
        <v>0.74559315254584402</v>
      </c>
      <c r="P248" s="177">
        <f>P191/RES_summary!P$19</f>
        <v>0.34856443178223079</v>
      </c>
      <c r="Q248" s="177">
        <f>Q191/RES_summary!Q$19</f>
        <v>0.47630304669421392</v>
      </c>
    </row>
    <row r="249" spans="1:17" ht="12" customHeight="1" x14ac:dyDescent="0.25">
      <c r="A249" s="158" t="s">
        <v>112</v>
      </c>
      <c r="B249" s="178">
        <f>B192/RES_summary!B$19</f>
        <v>0.25453521301282106</v>
      </c>
      <c r="C249" s="178">
        <f>C192/RES_summary!C$19</f>
        <v>0.26212771612033237</v>
      </c>
      <c r="D249" s="178">
        <f>D192/RES_summary!D$19</f>
        <v>0.27842731495521728</v>
      </c>
      <c r="E249" s="178">
        <f>E192/RES_summary!E$19</f>
        <v>0.28239912352327773</v>
      </c>
      <c r="F249" s="178">
        <f>F192/RES_summary!F$19</f>
        <v>0.29241564163018391</v>
      </c>
      <c r="G249" s="178">
        <f>G192/RES_summary!G$19</f>
        <v>0.31259968052444348</v>
      </c>
      <c r="H249" s="178">
        <f>H192/RES_summary!H$19</f>
        <v>0.32312136828866395</v>
      </c>
      <c r="I249" s="178">
        <f>I192/RES_summary!I$19</f>
        <v>0.3390746066709906</v>
      </c>
      <c r="J249" s="178">
        <f>J192/RES_summary!J$19</f>
        <v>0.36060887768220445</v>
      </c>
      <c r="K249" s="178">
        <f>K192/RES_summary!K$19</f>
        <v>0.38340674809000397</v>
      </c>
      <c r="L249" s="178">
        <f>L192/RES_summary!L$19</f>
        <v>0.40501439704200276</v>
      </c>
      <c r="M249" s="178">
        <f>M192/RES_summary!M$19</f>
        <v>0.40999753555452112</v>
      </c>
      <c r="N249" s="178">
        <f>N192/RES_summary!N$19</f>
        <v>0.4335037924528507</v>
      </c>
      <c r="O249" s="178">
        <f>O192/RES_summary!O$19</f>
        <v>0.49206046630528311</v>
      </c>
      <c r="P249" s="178">
        <f>P192/RES_summary!P$19</f>
        <v>0.49986590916423751</v>
      </c>
      <c r="Q249" s="178">
        <f>Q192/RES_summary!Q$19</f>
        <v>0.54726639160632373</v>
      </c>
    </row>
    <row r="250" spans="1:17" ht="12" customHeight="1" x14ac:dyDescent="0.25">
      <c r="A250" s="23" t="s">
        <v>60</v>
      </c>
      <c r="B250" s="177">
        <f>B193/RES_summary!B$19</f>
        <v>0.25453521301282106</v>
      </c>
      <c r="C250" s="177">
        <f>C193/RES_summary!C$19</f>
        <v>0.26212771612033237</v>
      </c>
      <c r="D250" s="177">
        <f>D193/RES_summary!D$19</f>
        <v>0.27842731495521728</v>
      </c>
      <c r="E250" s="177">
        <f>E193/RES_summary!E$19</f>
        <v>0.28239912352327773</v>
      </c>
      <c r="F250" s="177">
        <f>F193/RES_summary!F$19</f>
        <v>0.29241564163018391</v>
      </c>
      <c r="G250" s="177">
        <f>G193/RES_summary!G$19</f>
        <v>0.31259968052444348</v>
      </c>
      <c r="H250" s="177">
        <f>H193/RES_summary!H$19</f>
        <v>0.32312136828866395</v>
      </c>
      <c r="I250" s="177">
        <f>I193/RES_summary!I$19</f>
        <v>0.3390746066709906</v>
      </c>
      <c r="J250" s="177">
        <f>J193/RES_summary!J$19</f>
        <v>0.36060887768220445</v>
      </c>
      <c r="K250" s="177">
        <f>K193/RES_summary!K$19</f>
        <v>0.38340674809000397</v>
      </c>
      <c r="L250" s="177">
        <f>L193/RES_summary!L$19</f>
        <v>0.40501439704200276</v>
      </c>
      <c r="M250" s="177">
        <f>M193/RES_summary!M$19</f>
        <v>0.40999753555452112</v>
      </c>
      <c r="N250" s="177">
        <f>N193/RES_summary!N$19</f>
        <v>0.4335037924528507</v>
      </c>
      <c r="O250" s="177">
        <f>O193/RES_summary!O$19</f>
        <v>0.49206046630528311</v>
      </c>
      <c r="P250" s="177">
        <f>P193/RES_summary!P$19</f>
        <v>0.49986590916423751</v>
      </c>
      <c r="Q250" s="177">
        <f>Q193/RES_summary!Q$19</f>
        <v>0.54726639160632373</v>
      </c>
    </row>
    <row r="251" spans="1:17" ht="12" customHeight="1" x14ac:dyDescent="0.25">
      <c r="A251" s="158" t="s">
        <v>63</v>
      </c>
      <c r="B251" s="178">
        <f>B194/RES_summary!B$19</f>
        <v>17.389802668169491</v>
      </c>
      <c r="C251" s="178">
        <f>C194/RES_summary!C$19</f>
        <v>17.760509459349404</v>
      </c>
      <c r="D251" s="178">
        <f>D194/RES_summary!D$19</f>
        <v>17.792233369979069</v>
      </c>
      <c r="E251" s="178">
        <f>E194/RES_summary!E$19</f>
        <v>18.415013370994053</v>
      </c>
      <c r="F251" s="178">
        <f>F194/RES_summary!F$19</f>
        <v>18.700127810990178</v>
      </c>
      <c r="G251" s="178">
        <f>G194/RES_summary!G$19</f>
        <v>17.623232854466814</v>
      </c>
      <c r="H251" s="178">
        <f>H194/RES_summary!H$19</f>
        <v>17.682014632176127</v>
      </c>
      <c r="I251" s="178">
        <f>I194/RES_summary!I$19</f>
        <v>17.614657166471623</v>
      </c>
      <c r="J251" s="178">
        <f>J194/RES_summary!J$19</f>
        <v>17.586791299872687</v>
      </c>
      <c r="K251" s="178">
        <f>K194/RES_summary!K$19</f>
        <v>16.288460973122145</v>
      </c>
      <c r="L251" s="178">
        <f>L194/RES_summary!L$19</f>
        <v>19.623545184098973</v>
      </c>
      <c r="M251" s="178">
        <f>M194/RES_summary!M$19</f>
        <v>15.627737290201523</v>
      </c>
      <c r="N251" s="178">
        <f>N194/RES_summary!N$19</f>
        <v>21.01987182788325</v>
      </c>
      <c r="O251" s="178">
        <f>O194/RES_summary!O$19</f>
        <v>22.116888340704843</v>
      </c>
      <c r="P251" s="178">
        <f>P194/RES_summary!P$19</f>
        <v>18.402477857415331</v>
      </c>
      <c r="Q251" s="178">
        <f>Q194/RES_summary!Q$19</f>
        <v>19.345863775304522</v>
      </c>
    </row>
    <row r="252" spans="1:17" ht="12" customHeight="1" x14ac:dyDescent="0.25">
      <c r="A252" s="167" t="s">
        <v>152</v>
      </c>
      <c r="B252" s="183">
        <f>B195/RES_summary!B$19</f>
        <v>0</v>
      </c>
      <c r="C252" s="183">
        <f>C195/RES_summary!C$19</f>
        <v>0</v>
      </c>
      <c r="D252" s="183">
        <f>D195/RES_summary!D$19</f>
        <v>0</v>
      </c>
      <c r="E252" s="183">
        <f>E195/RES_summary!E$19</f>
        <v>0</v>
      </c>
      <c r="F252" s="183">
        <f>F195/RES_summary!F$19</f>
        <v>0</v>
      </c>
      <c r="G252" s="183">
        <f>G195/RES_summary!G$19</f>
        <v>0</v>
      </c>
      <c r="H252" s="183">
        <f>H195/RES_summary!H$19</f>
        <v>0</v>
      </c>
      <c r="I252" s="183">
        <f>I195/RES_summary!I$19</f>
        <v>0</v>
      </c>
      <c r="J252" s="183">
        <f>J195/RES_summary!J$19</f>
        <v>0</v>
      </c>
      <c r="K252" s="183">
        <f>K195/RES_summary!K$19</f>
        <v>0</v>
      </c>
      <c r="L252" s="183">
        <f>L195/RES_summary!L$19</f>
        <v>0</v>
      </c>
      <c r="M252" s="183">
        <f>M195/RES_summary!M$19</f>
        <v>0</v>
      </c>
      <c r="N252" s="183">
        <f>N195/RES_summary!N$19</f>
        <v>0</v>
      </c>
      <c r="O252" s="183">
        <f>O195/RES_summary!O$19</f>
        <v>0</v>
      </c>
      <c r="P252" s="183">
        <f>P195/RES_summary!P$19</f>
        <v>0</v>
      </c>
      <c r="Q252" s="183">
        <f>Q195/RES_summary!Q$19</f>
        <v>0</v>
      </c>
    </row>
    <row r="253" spans="1:17" ht="12" customHeight="1" x14ac:dyDescent="0.25">
      <c r="A253" s="167" t="s">
        <v>151</v>
      </c>
      <c r="B253" s="183">
        <f>B196/RES_summary!B$19</f>
        <v>0</v>
      </c>
      <c r="C253" s="183">
        <f>C196/RES_summary!C$19</f>
        <v>0</v>
      </c>
      <c r="D253" s="183">
        <f>D196/RES_summary!D$19</f>
        <v>0</v>
      </c>
      <c r="E253" s="183">
        <f>E196/RES_summary!E$19</f>
        <v>0</v>
      </c>
      <c r="F253" s="183">
        <f>F196/RES_summary!F$19</f>
        <v>0</v>
      </c>
      <c r="G253" s="183">
        <f>G196/RES_summary!G$19</f>
        <v>0</v>
      </c>
      <c r="H253" s="183">
        <f>H196/RES_summary!H$19</f>
        <v>0</v>
      </c>
      <c r="I253" s="183">
        <f>I196/RES_summary!I$19</f>
        <v>0</v>
      </c>
      <c r="J253" s="183">
        <f>J196/RES_summary!J$19</f>
        <v>0</v>
      </c>
      <c r="K253" s="183">
        <f>K196/RES_summary!K$19</f>
        <v>0</v>
      </c>
      <c r="L253" s="183">
        <f>L196/RES_summary!L$19</f>
        <v>0</v>
      </c>
      <c r="M253" s="183">
        <f>M196/RES_summary!M$19</f>
        <v>0</v>
      </c>
      <c r="N253" s="183">
        <f>N196/RES_summary!N$19</f>
        <v>0</v>
      </c>
      <c r="O253" s="183">
        <f>O196/RES_summary!O$19</f>
        <v>0</v>
      </c>
      <c r="P253" s="183">
        <f>P196/RES_summary!P$19</f>
        <v>0</v>
      </c>
      <c r="Q253" s="183">
        <f>Q196/RES_summary!Q$19</f>
        <v>0</v>
      </c>
    </row>
    <row r="254" spans="1:17" ht="12" customHeight="1" x14ac:dyDescent="0.25">
      <c r="A254" s="166" t="s">
        <v>79</v>
      </c>
      <c r="B254" s="182">
        <f>B197/RES_summary!B$19</f>
        <v>0</v>
      </c>
      <c r="C254" s="182">
        <f>C197/RES_summary!C$19</f>
        <v>0</v>
      </c>
      <c r="D254" s="182">
        <f>D197/RES_summary!D$19</f>
        <v>0</v>
      </c>
      <c r="E254" s="182">
        <f>E197/RES_summary!E$19</f>
        <v>0</v>
      </c>
      <c r="F254" s="182">
        <f>F197/RES_summary!F$19</f>
        <v>0</v>
      </c>
      <c r="G254" s="182">
        <f>G197/RES_summary!G$19</f>
        <v>0</v>
      </c>
      <c r="H254" s="182">
        <f>H197/RES_summary!H$19</f>
        <v>0</v>
      </c>
      <c r="I254" s="182">
        <f>I197/RES_summary!I$19</f>
        <v>0</v>
      </c>
      <c r="J254" s="182">
        <f>J197/RES_summary!J$19</f>
        <v>0</v>
      </c>
      <c r="K254" s="182">
        <f>K197/RES_summary!K$19</f>
        <v>0</v>
      </c>
      <c r="L254" s="182">
        <f>L197/RES_summary!L$19</f>
        <v>0</v>
      </c>
      <c r="M254" s="182">
        <f>M197/RES_summary!M$19</f>
        <v>0</v>
      </c>
      <c r="N254" s="182">
        <f>N197/RES_summary!N$19</f>
        <v>0</v>
      </c>
      <c r="O254" s="182">
        <f>O197/RES_summary!O$19</f>
        <v>0</v>
      </c>
      <c r="P254" s="182">
        <f>P197/RES_summary!P$19</f>
        <v>0</v>
      </c>
      <c r="Q254" s="182">
        <f>Q197/RES_summary!Q$19</f>
        <v>0</v>
      </c>
    </row>
    <row r="255" spans="1:17" ht="12" customHeight="1" x14ac:dyDescent="0.25">
      <c r="A255" s="147" t="s">
        <v>59</v>
      </c>
      <c r="B255" s="181">
        <f>B198/RES_summary!B$19</f>
        <v>0</v>
      </c>
      <c r="C255" s="181">
        <f>C198/RES_summary!C$19</f>
        <v>0</v>
      </c>
      <c r="D255" s="181">
        <f>D198/RES_summary!D$19</f>
        <v>0</v>
      </c>
      <c r="E255" s="181">
        <f>E198/RES_summary!E$19</f>
        <v>0</v>
      </c>
      <c r="F255" s="181">
        <f>F198/RES_summary!F$19</f>
        <v>0</v>
      </c>
      <c r="G255" s="181">
        <f>G198/RES_summary!G$19</f>
        <v>0</v>
      </c>
      <c r="H255" s="181">
        <f>H198/RES_summary!H$19</f>
        <v>0</v>
      </c>
      <c r="I255" s="181">
        <f>I198/RES_summary!I$19</f>
        <v>0</v>
      </c>
      <c r="J255" s="181">
        <f>J198/RES_summary!J$19</f>
        <v>0</v>
      </c>
      <c r="K255" s="181">
        <f>K198/RES_summary!K$19</f>
        <v>0</v>
      </c>
      <c r="L255" s="181">
        <f>L198/RES_summary!L$19</f>
        <v>0</v>
      </c>
      <c r="M255" s="181">
        <f>M198/RES_summary!M$19</f>
        <v>0</v>
      </c>
      <c r="N255" s="181">
        <f>N198/RES_summary!N$19</f>
        <v>0</v>
      </c>
      <c r="O255" s="181">
        <f>O198/RES_summary!O$19</f>
        <v>0</v>
      </c>
      <c r="P255" s="181">
        <f>P198/RES_summary!P$19</f>
        <v>0</v>
      </c>
      <c r="Q255" s="181">
        <f>Q198/RES_summary!Q$19</f>
        <v>0</v>
      </c>
    </row>
    <row r="256" spans="1:17" ht="12" customHeight="1" x14ac:dyDescent="0.25">
      <c r="A256" s="163" t="s">
        <v>142</v>
      </c>
      <c r="B256" s="180">
        <f>B199/RES_summary!B$19</f>
        <v>17.399461735380104</v>
      </c>
      <c r="C256" s="180">
        <f>C199/RES_summary!C$19</f>
        <v>17.77188507091488</v>
      </c>
      <c r="D256" s="180">
        <f>D199/RES_summary!D$19</f>
        <v>17.805011352168265</v>
      </c>
      <c r="E256" s="180">
        <f>E199/RES_summary!E$19</f>
        <v>18.43169742455434</v>
      </c>
      <c r="F256" s="180">
        <f>F199/RES_summary!F$19</f>
        <v>18.718761938057888</v>
      </c>
      <c r="G256" s="180">
        <f>G199/RES_summary!G$19</f>
        <v>17.636064535231053</v>
      </c>
      <c r="H256" s="180">
        <f>H199/RES_summary!H$19</f>
        <v>17.699756533336355</v>
      </c>
      <c r="I256" s="180">
        <f>I199/RES_summary!I$19</f>
        <v>17.635701178414813</v>
      </c>
      <c r="J256" s="180">
        <f>J199/RES_summary!J$19</f>
        <v>17.612030278161964</v>
      </c>
      <c r="K256" s="180">
        <f>K199/RES_summary!K$19</f>
        <v>16.296205937114081</v>
      </c>
      <c r="L256" s="180">
        <f>L199/RES_summary!L$19</f>
        <v>19.687405776439871</v>
      </c>
      <c r="M256" s="180">
        <f>M199/RES_summary!M$19</f>
        <v>15.649690843774273</v>
      </c>
      <c r="N256" s="180">
        <f>N199/RES_summary!N$19</f>
        <v>21.116928752308343</v>
      </c>
      <c r="O256" s="180">
        <f>O199/RES_summary!O$19</f>
        <v>22.248125751063586</v>
      </c>
      <c r="P256" s="180">
        <f>P199/RES_summary!P$19</f>
        <v>18.466921601826876</v>
      </c>
      <c r="Q256" s="180">
        <f>Q199/RES_summary!Q$19</f>
        <v>19.441430810102887</v>
      </c>
    </row>
    <row r="257" spans="1:17" ht="12" customHeight="1" x14ac:dyDescent="0.25">
      <c r="A257" s="161" t="s">
        <v>141</v>
      </c>
      <c r="B257" s="179">
        <f>B200/RES_summary!B$19</f>
        <v>16.857993745687413</v>
      </c>
      <c r="C257" s="179">
        <f>C200/RES_summary!C$19</f>
        <v>17.131782248536101</v>
      </c>
      <c r="D257" s="179">
        <f>D200/RES_summary!D$19</f>
        <v>17.08318176885496</v>
      </c>
      <c r="E257" s="179">
        <f>E200/RES_summary!E$19</f>
        <v>17.515990254429379</v>
      </c>
      <c r="F257" s="179">
        <f>F200/RES_summary!F$19</f>
        <v>17.722184299905027</v>
      </c>
      <c r="G257" s="179">
        <f>G200/RES_summary!G$19</f>
        <v>16.96923240024044</v>
      </c>
      <c r="H257" s="179">
        <f>H200/RES_summary!H$19</f>
        <v>16.995440452383171</v>
      </c>
      <c r="I257" s="179">
        <f>I200/RES_summary!I$19</f>
        <v>16.965901361947896</v>
      </c>
      <c r="J257" s="179">
        <f>J200/RES_summary!J$19</f>
        <v>16.959049934900879</v>
      </c>
      <c r="K257" s="179">
        <f>K200/RES_summary!K$19</f>
        <v>16.120348598087599</v>
      </c>
      <c r="L257" s="179">
        <f>L200/RES_summary!L$19</f>
        <v>18.365169411118451</v>
      </c>
      <c r="M257" s="179">
        <f>M200/RES_summary!M$19</f>
        <v>15.271303491652775</v>
      </c>
      <c r="N257" s="179">
        <f>N200/RES_summary!N$19</f>
        <v>19.442803294763941</v>
      </c>
      <c r="O257" s="179">
        <f>O200/RES_summary!O$19</f>
        <v>20.026561343419051</v>
      </c>
      <c r="P257" s="179">
        <f>P200/RES_summary!P$19</f>
        <v>17.445460291095475</v>
      </c>
      <c r="Q257" s="179">
        <f>Q200/RES_summary!Q$19</f>
        <v>17.973200167086187</v>
      </c>
    </row>
    <row r="258" spans="1:17" ht="12" customHeight="1" x14ac:dyDescent="0.25">
      <c r="A258" s="148" t="s">
        <v>60</v>
      </c>
      <c r="B258" s="177">
        <f>B201/RES_summary!B$19</f>
        <v>11.100856587172576</v>
      </c>
      <c r="C258" s="177">
        <f>C201/RES_summary!C$19</f>
        <v>11.551725296094931</v>
      </c>
      <c r="D258" s="177">
        <f>D201/RES_summary!D$19</f>
        <v>11.573402422014086</v>
      </c>
      <c r="E258" s="177">
        <f>E201/RES_summary!E$19</f>
        <v>11.988938370808256</v>
      </c>
      <c r="F258" s="177">
        <f>F201/RES_summary!F$19</f>
        <v>12.171660169954746</v>
      </c>
      <c r="G258" s="177">
        <f>G201/RES_summary!G$19</f>
        <v>11.462019297615388</v>
      </c>
      <c r="H258" s="177">
        <f>H201/RES_summary!H$19</f>
        <v>11.543152846849942</v>
      </c>
      <c r="I258" s="177">
        <f>I201/RES_summary!I$19</f>
        <v>11.547249299047294</v>
      </c>
      <c r="J258" s="177">
        <f>J201/RES_summary!J$19</f>
        <v>11.562237193039941</v>
      </c>
      <c r="K258" s="177">
        <f>K201/RES_summary!K$19</f>
        <v>10.720684738423691</v>
      </c>
      <c r="L258" s="177">
        <f>L201/RES_summary!L$19</f>
        <v>12.975207201072733</v>
      </c>
      <c r="M258" s="177">
        <f>M201/RES_summary!M$19</f>
        <v>10.375763734362952</v>
      </c>
      <c r="N258" s="177">
        <f>N201/RES_summary!N$19</f>
        <v>14.198589821499727</v>
      </c>
      <c r="O258" s="177">
        <f>O201/RES_summary!O$19</f>
        <v>14.514845829314677</v>
      </c>
      <c r="P258" s="177">
        <f>P201/RES_summary!P$19</f>
        <v>12.056427336147403</v>
      </c>
      <c r="Q258" s="177">
        <f>Q201/RES_summary!Q$19</f>
        <v>12.671689155014148</v>
      </c>
    </row>
    <row r="259" spans="1:17" ht="12" customHeight="1" x14ac:dyDescent="0.25">
      <c r="A259" s="148" t="s">
        <v>59</v>
      </c>
      <c r="B259" s="177">
        <f>B202/RES_summary!B$19</f>
        <v>5.7571371585148352</v>
      </c>
      <c r="C259" s="177">
        <f>C202/RES_summary!C$19</f>
        <v>5.5800569524411712</v>
      </c>
      <c r="D259" s="177">
        <f>D202/RES_summary!D$19</f>
        <v>5.5097793468408733</v>
      </c>
      <c r="E259" s="177">
        <f>E202/RES_summary!E$19</f>
        <v>5.5270518836211258</v>
      </c>
      <c r="F259" s="177">
        <f>F202/RES_summary!F$19</f>
        <v>5.5505241299502801</v>
      </c>
      <c r="G259" s="177">
        <f>G202/RES_summary!G$19</f>
        <v>5.5072131026250561</v>
      </c>
      <c r="H259" s="177">
        <f>H202/RES_summary!H$19</f>
        <v>5.4522876055332272</v>
      </c>
      <c r="I259" s="177">
        <f>I202/RES_summary!I$19</f>
        <v>5.4186520629006019</v>
      </c>
      <c r="J259" s="177">
        <f>J202/RES_summary!J$19</f>
        <v>5.3968127418609342</v>
      </c>
      <c r="K259" s="177">
        <f>K202/RES_summary!K$19</f>
        <v>5.3996638596639084</v>
      </c>
      <c r="L259" s="177">
        <f>L202/RES_summary!L$19</f>
        <v>5.3899622100457227</v>
      </c>
      <c r="M259" s="177">
        <f>M202/RES_summary!M$19</f>
        <v>4.8955397572898232</v>
      </c>
      <c r="N259" s="177">
        <f>N202/RES_summary!N$19</f>
        <v>5.2442134732642121</v>
      </c>
      <c r="O259" s="177">
        <f>O202/RES_summary!O$19</f>
        <v>5.5117155141043792</v>
      </c>
      <c r="P259" s="177">
        <f>P202/RES_summary!P$19</f>
        <v>5.3890329549480738</v>
      </c>
      <c r="Q259" s="177">
        <f>Q202/RES_summary!Q$19</f>
        <v>5.3015110120720381</v>
      </c>
    </row>
    <row r="260" spans="1:17" ht="12" customHeight="1" x14ac:dyDescent="0.25">
      <c r="A260" s="158" t="s">
        <v>62</v>
      </c>
      <c r="B260" s="178">
        <f>B203/RES_summary!B$19</f>
        <v>8.9504406804572021</v>
      </c>
      <c r="C260" s="178">
        <f>C203/RES_summary!C$19</f>
        <v>8.9581915374447192</v>
      </c>
      <c r="D260" s="178">
        <f>D203/RES_summary!D$19</f>
        <v>9.0438253565668685</v>
      </c>
      <c r="E260" s="178">
        <f>E203/RES_summary!E$19</f>
        <v>9.4344820714391222</v>
      </c>
      <c r="F260" s="178">
        <f>F203/RES_summary!F$19</f>
        <v>9.3843717174847292</v>
      </c>
      <c r="G260" s="178">
        <f>G203/RES_summary!G$19</f>
        <v>9.0270080057302557</v>
      </c>
      <c r="H260" s="178">
        <f>H203/RES_summary!H$19</f>
        <v>9.2478629887063608</v>
      </c>
      <c r="I260" s="178">
        <f>I203/RES_summary!I$19</f>
        <v>9.2096196610349583</v>
      </c>
      <c r="J260" s="178">
        <f>J203/RES_summary!J$19</f>
        <v>9.6299198908148131</v>
      </c>
      <c r="K260" s="178">
        <f>K203/RES_summary!K$19</f>
        <v>9.3661966075242589</v>
      </c>
      <c r="L260" s="178">
        <f>L203/RES_summary!L$19</f>
        <v>10.132638156237501</v>
      </c>
      <c r="M260" s="178">
        <f>M203/RES_summary!M$19</f>
        <v>8.9032778625128071</v>
      </c>
      <c r="N260" s="178">
        <f>N203/RES_summary!N$19</f>
        <v>10.28853185774031</v>
      </c>
      <c r="O260" s="178">
        <f>O203/RES_summary!O$19</f>
        <v>10.990510042805139</v>
      </c>
      <c r="P260" s="178">
        <f>P203/RES_summary!P$19</f>
        <v>9.5761975394668291</v>
      </c>
      <c r="Q260" s="178">
        <f>Q203/RES_summary!Q$19</f>
        <v>9.9885166120487643</v>
      </c>
    </row>
    <row r="261" spans="1:17" ht="12" customHeight="1" x14ac:dyDescent="0.25">
      <c r="A261" s="23" t="s">
        <v>57</v>
      </c>
      <c r="B261" s="177">
        <f>B204/RES_summary!B$19</f>
        <v>8.3005903585007523</v>
      </c>
      <c r="C261" s="177">
        <f>C204/RES_summary!C$19</f>
        <v>8.2239047266951388</v>
      </c>
      <c r="D261" s="177">
        <f>D204/RES_summary!D$19</f>
        <v>8.2453008516549335</v>
      </c>
      <c r="E261" s="177">
        <f>E204/RES_summary!E$19</f>
        <v>8.1735773500216435</v>
      </c>
      <c r="F261" s="177">
        <f>F204/RES_summary!F$19</f>
        <v>8.4562004337276679</v>
      </c>
      <c r="G261" s="177">
        <f>G204/RES_summary!G$19</f>
        <v>8.3525928061913426</v>
      </c>
      <c r="H261" s="177">
        <f>H204/RES_summary!H$19</f>
        <v>8.3274171940080599</v>
      </c>
      <c r="I261" s="177">
        <f>I204/RES_summary!I$19</f>
        <v>8.4585152382173465</v>
      </c>
      <c r="J261" s="177">
        <f>J204/RES_summary!J$19</f>
        <v>8.4752131340039334</v>
      </c>
      <c r="K261" s="177">
        <f>K204/RES_summary!K$19</f>
        <v>8.3863692741021474</v>
      </c>
      <c r="L261" s="177">
        <f>L204/RES_summary!L$19</f>
        <v>8.6269301087460928</v>
      </c>
      <c r="M261" s="177">
        <f>M204/RES_summary!M$19</f>
        <v>8.0915921636046946</v>
      </c>
      <c r="N261" s="177">
        <f>N204/RES_summary!N$19</f>
        <v>8.3695606932740283</v>
      </c>
      <c r="O261" s="177">
        <f>O204/RES_summary!O$19</f>
        <v>8.3760648744800577</v>
      </c>
      <c r="P261" s="177">
        <f>P204/RES_summary!P$19</f>
        <v>8.3242591122905498</v>
      </c>
      <c r="Q261" s="177">
        <f>Q204/RES_summary!Q$19</f>
        <v>8.2051922450008394</v>
      </c>
    </row>
    <row r="262" spans="1:17" ht="12" customHeight="1" x14ac:dyDescent="0.25">
      <c r="A262" s="29" t="s">
        <v>140</v>
      </c>
      <c r="B262" s="176">
        <f>B205/RES_summary!B$19</f>
        <v>9.2013783923133285</v>
      </c>
      <c r="C262" s="176">
        <f>C205/RES_summary!C$19</f>
        <v>9.2280350924082697</v>
      </c>
      <c r="D262" s="176">
        <f>D205/RES_summary!D$19</f>
        <v>9.3303614909455597</v>
      </c>
      <c r="E262" s="176">
        <f>E205/RES_summary!E$19</f>
        <v>9.8710449424230244</v>
      </c>
      <c r="F262" s="176">
        <f>F205/RES_summary!F$19</f>
        <v>9.7050584053562758</v>
      </c>
      <c r="G262" s="176">
        <f>G205/RES_summary!G$19</f>
        <v>9.2556748003704516</v>
      </c>
      <c r="H262" s="176">
        <f>H205/RES_summary!H$19</f>
        <v>9.5386955626076144</v>
      </c>
      <c r="I262" s="176">
        <f>I205/RES_summary!I$19</f>
        <v>9.434867659141057</v>
      </c>
      <c r="J262" s="176">
        <f>J205/RES_summary!J$19</f>
        <v>9.9684218784568586</v>
      </c>
      <c r="K262" s="176">
        <f>K205/RES_summary!K$19</f>
        <v>9.6583831837028278</v>
      </c>
      <c r="L262" s="176">
        <f>L205/RES_summary!L$19</f>
        <v>10.548809591021353</v>
      </c>
      <c r="M262" s="176">
        <f>M205/RES_summary!M$19</f>
        <v>9.1139032705597316</v>
      </c>
      <c r="N262" s="176">
        <f>N205/RES_summary!N$19</f>
        <v>10.771177154939696</v>
      </c>
      <c r="O262" s="176">
        <f>O205/RES_summary!O$19</f>
        <v>11.613793583761602</v>
      </c>
      <c r="P262" s="176">
        <f>P205/RES_summary!P$19</f>
        <v>9.8239096061664313</v>
      </c>
      <c r="Q262" s="176">
        <f>Q205/RES_summary!Q$19</f>
        <v>10.340216805470773</v>
      </c>
    </row>
    <row r="264" spans="1:17" ht="12" customHeight="1" x14ac:dyDescent="0.25">
      <c r="A264" s="152" t="s">
        <v>195</v>
      </c>
      <c r="B264" s="184">
        <f>B207/RES_summary!B$19</f>
        <v>1.2432693481366446</v>
      </c>
      <c r="C264" s="184">
        <f>C207/RES_summary!C$19</f>
        <v>1.1820211922467943</v>
      </c>
      <c r="D264" s="184">
        <f>D207/RES_summary!D$19</f>
        <v>1.1544756061033394</v>
      </c>
      <c r="E264" s="184">
        <f>E207/RES_summary!E$19</f>
        <v>1.1046096303807149</v>
      </c>
      <c r="F264" s="184">
        <f>F207/RES_summary!F$19</f>
        <v>1.1296504821868605</v>
      </c>
      <c r="G264" s="184">
        <f>G207/RES_summary!G$19</f>
        <v>1.0462033905460688</v>
      </c>
      <c r="H264" s="184">
        <f>H207/RES_summary!H$19</f>
        <v>0.98906198222531583</v>
      </c>
      <c r="I264" s="184">
        <f>I207/RES_summary!I$19</f>
        <v>0.96434842350969918</v>
      </c>
      <c r="J264" s="184">
        <f>J207/RES_summary!J$19</f>
        <v>0.94937400557825313</v>
      </c>
      <c r="K264" s="184">
        <f>K207/RES_summary!K$19</f>
        <v>0.95146561056000434</v>
      </c>
      <c r="L264" s="184">
        <f>L207/RES_summary!L$19</f>
        <v>0.92234225972055894</v>
      </c>
      <c r="M264" s="184">
        <f>M207/RES_summary!M$19</f>
        <v>0.81400986982261681</v>
      </c>
      <c r="N264" s="184">
        <f>N207/RES_summary!N$19</f>
        <v>0.79878114728218796</v>
      </c>
      <c r="O264" s="184">
        <f>O207/RES_summary!O$19</f>
        <v>0.76505561323206095</v>
      </c>
      <c r="P264" s="184">
        <f>P207/RES_summary!P$19</f>
        <v>0.65206650944948863</v>
      </c>
      <c r="Q264" s="184">
        <f>Q207/RES_summary!Q$19</f>
        <v>0.64092034738250636</v>
      </c>
    </row>
    <row r="265" spans="1:17" ht="12" customHeight="1" x14ac:dyDescent="0.25">
      <c r="A265" s="158" t="s">
        <v>65</v>
      </c>
      <c r="B265" s="178">
        <f>B208/RES_summary!B$19</f>
        <v>0</v>
      </c>
      <c r="C265" s="178">
        <f>C208/RES_summary!C$19</f>
        <v>0</v>
      </c>
      <c r="D265" s="178">
        <f>D208/RES_summary!D$19</f>
        <v>0</v>
      </c>
      <c r="E265" s="178">
        <f>E208/RES_summary!E$19</f>
        <v>0</v>
      </c>
      <c r="F265" s="178">
        <f>F208/RES_summary!F$19</f>
        <v>0</v>
      </c>
      <c r="G265" s="178">
        <f>G208/RES_summary!G$19</f>
        <v>0</v>
      </c>
      <c r="H265" s="178">
        <f>H208/RES_summary!H$19</f>
        <v>0</v>
      </c>
      <c r="I265" s="178">
        <f>I208/RES_summary!I$19</f>
        <v>0</v>
      </c>
      <c r="J265" s="178">
        <f>J208/RES_summary!J$19</f>
        <v>0</v>
      </c>
      <c r="K265" s="178">
        <f>K208/RES_summary!K$19</f>
        <v>0</v>
      </c>
      <c r="L265" s="178">
        <f>L208/RES_summary!L$19</f>
        <v>0</v>
      </c>
      <c r="M265" s="178">
        <f>M208/RES_summary!M$19</f>
        <v>0</v>
      </c>
      <c r="N265" s="178">
        <f>N208/RES_summary!N$19</f>
        <v>0</v>
      </c>
      <c r="O265" s="178">
        <f>O208/RES_summary!O$19</f>
        <v>0</v>
      </c>
      <c r="P265" s="178">
        <f>P208/RES_summary!P$19</f>
        <v>0</v>
      </c>
      <c r="Q265" s="178">
        <f>Q208/RES_summary!Q$19</f>
        <v>0</v>
      </c>
    </row>
    <row r="266" spans="1:17" ht="12" customHeight="1" x14ac:dyDescent="0.25">
      <c r="A266" s="23" t="s">
        <v>153</v>
      </c>
      <c r="B266" s="177">
        <f>B209/RES_summary!B$19</f>
        <v>0</v>
      </c>
      <c r="C266" s="177">
        <f>C209/RES_summary!C$19</f>
        <v>0</v>
      </c>
      <c r="D266" s="177">
        <f>D209/RES_summary!D$19</f>
        <v>0</v>
      </c>
      <c r="E266" s="177">
        <f>E209/RES_summary!E$19</f>
        <v>0</v>
      </c>
      <c r="F266" s="177">
        <f>F209/RES_summary!F$19</f>
        <v>0</v>
      </c>
      <c r="G266" s="177">
        <f>G209/RES_summary!G$19</f>
        <v>0</v>
      </c>
      <c r="H266" s="177">
        <f>H209/RES_summary!H$19</f>
        <v>0</v>
      </c>
      <c r="I266" s="177">
        <f>I209/RES_summary!I$19</f>
        <v>0</v>
      </c>
      <c r="J266" s="177">
        <f>J209/RES_summary!J$19</f>
        <v>0</v>
      </c>
      <c r="K266" s="177">
        <f>K209/RES_summary!K$19</f>
        <v>0</v>
      </c>
      <c r="L266" s="177">
        <f>L209/RES_summary!L$19</f>
        <v>0</v>
      </c>
      <c r="M266" s="177">
        <f>M209/RES_summary!M$19</f>
        <v>0</v>
      </c>
      <c r="N266" s="177">
        <f>N209/RES_summary!N$19</f>
        <v>0</v>
      </c>
      <c r="O266" s="177">
        <f>O209/RES_summary!O$19</f>
        <v>0</v>
      </c>
      <c r="P266" s="177">
        <f>P209/RES_summary!P$19</f>
        <v>0</v>
      </c>
      <c r="Q266" s="177">
        <f>Q209/RES_summary!Q$19</f>
        <v>0</v>
      </c>
    </row>
    <row r="267" spans="1:17" ht="12" customHeight="1" x14ac:dyDescent="0.25">
      <c r="A267" s="23" t="s">
        <v>60</v>
      </c>
      <c r="B267" s="177">
        <f>B210/RES_summary!B$19</f>
        <v>0</v>
      </c>
      <c r="C267" s="177">
        <f>C210/RES_summary!C$19</f>
        <v>0</v>
      </c>
      <c r="D267" s="177">
        <f>D210/RES_summary!D$19</f>
        <v>0</v>
      </c>
      <c r="E267" s="177">
        <f>E210/RES_summary!E$19</f>
        <v>0</v>
      </c>
      <c r="F267" s="177">
        <f>F210/RES_summary!F$19</f>
        <v>0</v>
      </c>
      <c r="G267" s="177">
        <f>G210/RES_summary!G$19</f>
        <v>0</v>
      </c>
      <c r="H267" s="177">
        <f>H210/RES_summary!H$19</f>
        <v>0</v>
      </c>
      <c r="I267" s="177">
        <f>I210/RES_summary!I$19</f>
        <v>0</v>
      </c>
      <c r="J267" s="177">
        <f>J210/RES_summary!J$19</f>
        <v>0</v>
      </c>
      <c r="K267" s="177">
        <f>K210/RES_summary!K$19</f>
        <v>0</v>
      </c>
      <c r="L267" s="177">
        <f>L210/RES_summary!L$19</f>
        <v>0</v>
      </c>
      <c r="M267" s="177">
        <f>M210/RES_summary!M$19</f>
        <v>0</v>
      </c>
      <c r="N267" s="177">
        <f>N210/RES_summary!N$19</f>
        <v>0</v>
      </c>
      <c r="O267" s="177">
        <f>O210/RES_summary!O$19</f>
        <v>0</v>
      </c>
      <c r="P267" s="177">
        <f>P210/RES_summary!P$19</f>
        <v>0</v>
      </c>
      <c r="Q267" s="177">
        <f>Q210/RES_summary!Q$19</f>
        <v>0</v>
      </c>
    </row>
    <row r="268" spans="1:17" ht="12" customHeight="1" x14ac:dyDescent="0.25">
      <c r="A268" s="158" t="s">
        <v>112</v>
      </c>
      <c r="B268" s="178">
        <f>B211/RES_summary!B$19</f>
        <v>0</v>
      </c>
      <c r="C268" s="178">
        <f>C211/RES_summary!C$19</f>
        <v>0</v>
      </c>
      <c r="D268" s="178">
        <f>D211/RES_summary!D$19</f>
        <v>0</v>
      </c>
      <c r="E268" s="178">
        <f>E211/RES_summary!E$19</f>
        <v>0</v>
      </c>
      <c r="F268" s="178">
        <f>F211/RES_summary!F$19</f>
        <v>0</v>
      </c>
      <c r="G268" s="178">
        <f>G211/RES_summary!G$19</f>
        <v>0</v>
      </c>
      <c r="H268" s="178">
        <f>H211/RES_summary!H$19</f>
        <v>0</v>
      </c>
      <c r="I268" s="178">
        <f>I211/RES_summary!I$19</f>
        <v>0</v>
      </c>
      <c r="J268" s="178">
        <f>J211/RES_summary!J$19</f>
        <v>0</v>
      </c>
      <c r="K268" s="178">
        <f>K211/RES_summary!K$19</f>
        <v>0</v>
      </c>
      <c r="L268" s="178">
        <f>L211/RES_summary!L$19</f>
        <v>0</v>
      </c>
      <c r="M268" s="178">
        <f>M211/RES_summary!M$19</f>
        <v>0</v>
      </c>
      <c r="N268" s="178">
        <f>N211/RES_summary!N$19</f>
        <v>0</v>
      </c>
      <c r="O268" s="178">
        <f>O211/RES_summary!O$19</f>
        <v>0</v>
      </c>
      <c r="P268" s="178">
        <f>P211/RES_summary!P$19</f>
        <v>0</v>
      </c>
      <c r="Q268" s="178">
        <f>Q211/RES_summary!Q$19</f>
        <v>0</v>
      </c>
    </row>
    <row r="269" spans="1:17" ht="12" customHeight="1" x14ac:dyDescent="0.25">
      <c r="A269" s="23" t="s">
        <v>60</v>
      </c>
      <c r="B269" s="177">
        <f>B212/RES_summary!B$19</f>
        <v>0</v>
      </c>
      <c r="C269" s="177">
        <f>C212/RES_summary!C$19</f>
        <v>0</v>
      </c>
      <c r="D269" s="177">
        <f>D212/RES_summary!D$19</f>
        <v>0</v>
      </c>
      <c r="E269" s="177">
        <f>E212/RES_summary!E$19</f>
        <v>0</v>
      </c>
      <c r="F269" s="177">
        <f>F212/RES_summary!F$19</f>
        <v>0</v>
      </c>
      <c r="G269" s="177">
        <f>G212/RES_summary!G$19</f>
        <v>0</v>
      </c>
      <c r="H269" s="177">
        <f>H212/RES_summary!H$19</f>
        <v>0</v>
      </c>
      <c r="I269" s="177">
        <f>I212/RES_summary!I$19</f>
        <v>0</v>
      </c>
      <c r="J269" s="177">
        <f>J212/RES_summary!J$19</f>
        <v>0</v>
      </c>
      <c r="K269" s="177">
        <f>K212/RES_summary!K$19</f>
        <v>0</v>
      </c>
      <c r="L269" s="177">
        <f>L212/RES_summary!L$19</f>
        <v>0</v>
      </c>
      <c r="M269" s="177">
        <f>M212/RES_summary!M$19</f>
        <v>0</v>
      </c>
      <c r="N269" s="177">
        <f>N212/RES_summary!N$19</f>
        <v>0</v>
      </c>
      <c r="O269" s="177">
        <f>O212/RES_summary!O$19</f>
        <v>0</v>
      </c>
      <c r="P269" s="177">
        <f>P212/RES_summary!P$19</f>
        <v>0</v>
      </c>
      <c r="Q269" s="177">
        <f>Q212/RES_summary!Q$19</f>
        <v>0</v>
      </c>
    </row>
    <row r="270" spans="1:17" ht="12" customHeight="1" x14ac:dyDescent="0.25">
      <c r="A270" s="158" t="s">
        <v>63</v>
      </c>
      <c r="B270" s="178">
        <f>B213/RES_summary!B$19</f>
        <v>0</v>
      </c>
      <c r="C270" s="178">
        <f>C213/RES_summary!C$19</f>
        <v>0</v>
      </c>
      <c r="D270" s="178">
        <f>D213/RES_summary!D$19</f>
        <v>0</v>
      </c>
      <c r="E270" s="178">
        <f>E213/RES_summary!E$19</f>
        <v>0</v>
      </c>
      <c r="F270" s="178">
        <f>F213/RES_summary!F$19</f>
        <v>0</v>
      </c>
      <c r="G270" s="178">
        <f>G213/RES_summary!G$19</f>
        <v>0</v>
      </c>
      <c r="H270" s="178">
        <f>H213/RES_summary!H$19</f>
        <v>0</v>
      </c>
      <c r="I270" s="178">
        <f>I213/RES_summary!I$19</f>
        <v>0</v>
      </c>
      <c r="J270" s="178">
        <f>J213/RES_summary!J$19</f>
        <v>0</v>
      </c>
      <c r="K270" s="178">
        <f>K213/RES_summary!K$19</f>
        <v>0</v>
      </c>
      <c r="L270" s="178">
        <f>L213/RES_summary!L$19</f>
        <v>0</v>
      </c>
      <c r="M270" s="178">
        <f>M213/RES_summary!M$19</f>
        <v>0</v>
      </c>
      <c r="N270" s="178">
        <f>N213/RES_summary!N$19</f>
        <v>0</v>
      </c>
      <c r="O270" s="178">
        <f>O213/RES_summary!O$19</f>
        <v>0</v>
      </c>
      <c r="P270" s="178">
        <f>P213/RES_summary!P$19</f>
        <v>0</v>
      </c>
      <c r="Q270" s="178">
        <f>Q213/RES_summary!Q$19</f>
        <v>0</v>
      </c>
    </row>
    <row r="271" spans="1:17" ht="12" customHeight="1" x14ac:dyDescent="0.25">
      <c r="A271" s="167" t="s">
        <v>152</v>
      </c>
      <c r="B271" s="183">
        <f>B214/RES_summary!B$19</f>
        <v>0</v>
      </c>
      <c r="C271" s="183">
        <f>C214/RES_summary!C$19</f>
        <v>0</v>
      </c>
      <c r="D271" s="183">
        <f>D214/RES_summary!D$19</f>
        <v>0</v>
      </c>
      <c r="E271" s="183">
        <f>E214/RES_summary!E$19</f>
        <v>0</v>
      </c>
      <c r="F271" s="183">
        <f>F214/RES_summary!F$19</f>
        <v>0</v>
      </c>
      <c r="G271" s="183">
        <f>G214/RES_summary!G$19</f>
        <v>0</v>
      </c>
      <c r="H271" s="183">
        <f>H214/RES_summary!H$19</f>
        <v>0</v>
      </c>
      <c r="I271" s="183">
        <f>I214/RES_summary!I$19</f>
        <v>0</v>
      </c>
      <c r="J271" s="183">
        <f>J214/RES_summary!J$19</f>
        <v>0</v>
      </c>
      <c r="K271" s="183">
        <f>K214/RES_summary!K$19</f>
        <v>0</v>
      </c>
      <c r="L271" s="183">
        <f>L214/RES_summary!L$19</f>
        <v>0</v>
      </c>
      <c r="M271" s="183">
        <f>M214/RES_summary!M$19</f>
        <v>0</v>
      </c>
      <c r="N271" s="183">
        <f>N214/RES_summary!N$19</f>
        <v>0</v>
      </c>
      <c r="O271" s="183">
        <f>O214/RES_summary!O$19</f>
        <v>0</v>
      </c>
      <c r="P271" s="183">
        <f>P214/RES_summary!P$19</f>
        <v>0</v>
      </c>
      <c r="Q271" s="183">
        <f>Q214/RES_summary!Q$19</f>
        <v>0</v>
      </c>
    </row>
    <row r="272" spans="1:17" ht="12" customHeight="1" x14ac:dyDescent="0.25">
      <c r="A272" s="167" t="s">
        <v>151</v>
      </c>
      <c r="B272" s="183">
        <f>B215/RES_summary!B$19</f>
        <v>0</v>
      </c>
      <c r="C272" s="183">
        <f>C215/RES_summary!C$19</f>
        <v>0</v>
      </c>
      <c r="D272" s="183">
        <f>D215/RES_summary!D$19</f>
        <v>0</v>
      </c>
      <c r="E272" s="183">
        <f>E215/RES_summary!E$19</f>
        <v>0</v>
      </c>
      <c r="F272" s="183">
        <f>F215/RES_summary!F$19</f>
        <v>0</v>
      </c>
      <c r="G272" s="183">
        <f>G215/RES_summary!G$19</f>
        <v>0</v>
      </c>
      <c r="H272" s="183">
        <f>H215/RES_summary!H$19</f>
        <v>0</v>
      </c>
      <c r="I272" s="183">
        <f>I215/RES_summary!I$19</f>
        <v>0</v>
      </c>
      <c r="J272" s="183">
        <f>J215/RES_summary!J$19</f>
        <v>0</v>
      </c>
      <c r="K272" s="183">
        <f>K215/RES_summary!K$19</f>
        <v>0</v>
      </c>
      <c r="L272" s="183">
        <f>L215/RES_summary!L$19</f>
        <v>0</v>
      </c>
      <c r="M272" s="183">
        <f>M215/RES_summary!M$19</f>
        <v>0</v>
      </c>
      <c r="N272" s="183">
        <f>N215/RES_summary!N$19</f>
        <v>0</v>
      </c>
      <c r="O272" s="183">
        <f>O215/RES_summary!O$19</f>
        <v>0</v>
      </c>
      <c r="P272" s="183">
        <f>P215/RES_summary!P$19</f>
        <v>0</v>
      </c>
      <c r="Q272" s="183">
        <f>Q215/RES_summary!Q$19</f>
        <v>0</v>
      </c>
    </row>
    <row r="273" spans="1:17" ht="12" customHeight="1" x14ac:dyDescent="0.25">
      <c r="A273" s="166" t="s">
        <v>79</v>
      </c>
      <c r="B273" s="182">
        <f>B216/RES_summary!B$19</f>
        <v>0</v>
      </c>
      <c r="C273" s="182">
        <f>C216/RES_summary!C$19</f>
        <v>0</v>
      </c>
      <c r="D273" s="182">
        <f>D216/RES_summary!D$19</f>
        <v>0</v>
      </c>
      <c r="E273" s="182">
        <f>E216/RES_summary!E$19</f>
        <v>0</v>
      </c>
      <c r="F273" s="182">
        <f>F216/RES_summary!F$19</f>
        <v>0</v>
      </c>
      <c r="G273" s="182">
        <f>G216/RES_summary!G$19</f>
        <v>0</v>
      </c>
      <c r="H273" s="182">
        <f>H216/RES_summary!H$19</f>
        <v>0</v>
      </c>
      <c r="I273" s="182">
        <f>I216/RES_summary!I$19</f>
        <v>0</v>
      </c>
      <c r="J273" s="182">
        <f>J216/RES_summary!J$19</f>
        <v>0</v>
      </c>
      <c r="K273" s="182">
        <f>K216/RES_summary!K$19</f>
        <v>0</v>
      </c>
      <c r="L273" s="182">
        <f>L216/RES_summary!L$19</f>
        <v>0</v>
      </c>
      <c r="M273" s="182">
        <f>M216/RES_summary!M$19</f>
        <v>0</v>
      </c>
      <c r="N273" s="182">
        <f>N216/RES_summary!N$19</f>
        <v>0</v>
      </c>
      <c r="O273" s="182">
        <f>O216/RES_summary!O$19</f>
        <v>0</v>
      </c>
      <c r="P273" s="182">
        <f>P216/RES_summary!P$19</f>
        <v>0</v>
      </c>
      <c r="Q273" s="182">
        <f>Q216/RES_summary!Q$19</f>
        <v>0</v>
      </c>
    </row>
    <row r="274" spans="1:17" ht="12" customHeight="1" x14ac:dyDescent="0.25">
      <c r="A274" s="147" t="s">
        <v>59</v>
      </c>
      <c r="B274" s="181">
        <f>B217/RES_summary!B$19</f>
        <v>0</v>
      </c>
      <c r="C274" s="181">
        <f>C217/RES_summary!C$19</f>
        <v>0</v>
      </c>
      <c r="D274" s="181">
        <f>D217/RES_summary!D$19</f>
        <v>0</v>
      </c>
      <c r="E274" s="181">
        <f>E217/RES_summary!E$19</f>
        <v>0</v>
      </c>
      <c r="F274" s="181">
        <f>F217/RES_summary!F$19</f>
        <v>0</v>
      </c>
      <c r="G274" s="181">
        <f>G217/RES_summary!G$19</f>
        <v>0</v>
      </c>
      <c r="H274" s="181">
        <f>H217/RES_summary!H$19</f>
        <v>0</v>
      </c>
      <c r="I274" s="181">
        <f>I217/RES_summary!I$19</f>
        <v>0</v>
      </c>
      <c r="J274" s="181">
        <f>J217/RES_summary!J$19</f>
        <v>0</v>
      </c>
      <c r="K274" s="181">
        <f>K217/RES_summary!K$19</f>
        <v>0</v>
      </c>
      <c r="L274" s="181">
        <f>L217/RES_summary!L$19</f>
        <v>0</v>
      </c>
      <c r="M274" s="181">
        <f>M217/RES_summary!M$19</f>
        <v>0</v>
      </c>
      <c r="N274" s="181">
        <f>N217/RES_summary!N$19</f>
        <v>0</v>
      </c>
      <c r="O274" s="181">
        <f>O217/RES_summary!O$19</f>
        <v>0</v>
      </c>
      <c r="P274" s="181">
        <f>P217/RES_summary!P$19</f>
        <v>0</v>
      </c>
      <c r="Q274" s="181">
        <f>Q217/RES_summary!Q$19</f>
        <v>0</v>
      </c>
    </row>
    <row r="275" spans="1:17" ht="12" customHeight="1" x14ac:dyDescent="0.25">
      <c r="A275" s="163" t="s">
        <v>142</v>
      </c>
      <c r="B275" s="180">
        <f>B218/RES_summary!B$19</f>
        <v>0</v>
      </c>
      <c r="C275" s="180">
        <f>C218/RES_summary!C$19</f>
        <v>0</v>
      </c>
      <c r="D275" s="180">
        <f>D218/RES_summary!D$19</f>
        <v>0</v>
      </c>
      <c r="E275" s="180">
        <f>E218/RES_summary!E$19</f>
        <v>0</v>
      </c>
      <c r="F275" s="180">
        <f>F218/RES_summary!F$19</f>
        <v>0</v>
      </c>
      <c r="G275" s="180">
        <f>G218/RES_summary!G$19</f>
        <v>0</v>
      </c>
      <c r="H275" s="180">
        <f>H218/RES_summary!H$19</f>
        <v>0</v>
      </c>
      <c r="I275" s="180">
        <f>I218/RES_summary!I$19</f>
        <v>0</v>
      </c>
      <c r="J275" s="180">
        <f>J218/RES_summary!J$19</f>
        <v>0</v>
      </c>
      <c r="K275" s="180">
        <f>K218/RES_summary!K$19</f>
        <v>0</v>
      </c>
      <c r="L275" s="180">
        <f>L218/RES_summary!L$19</f>
        <v>0</v>
      </c>
      <c r="M275" s="180">
        <f>M218/RES_summary!M$19</f>
        <v>0</v>
      </c>
      <c r="N275" s="180">
        <f>N218/RES_summary!N$19</f>
        <v>0</v>
      </c>
      <c r="O275" s="180">
        <f>O218/RES_summary!O$19</f>
        <v>0</v>
      </c>
      <c r="P275" s="180">
        <f>P218/RES_summary!P$19</f>
        <v>0</v>
      </c>
      <c r="Q275" s="180">
        <f>Q218/RES_summary!Q$19</f>
        <v>0</v>
      </c>
    </row>
    <row r="276" spans="1:17" ht="12" customHeight="1" x14ac:dyDescent="0.25">
      <c r="A276" s="161" t="s">
        <v>141</v>
      </c>
      <c r="B276" s="179">
        <f>B219/RES_summary!B$19</f>
        <v>0</v>
      </c>
      <c r="C276" s="179">
        <f>C219/RES_summary!C$19</f>
        <v>0</v>
      </c>
      <c r="D276" s="179">
        <f>D219/RES_summary!D$19</f>
        <v>0</v>
      </c>
      <c r="E276" s="179">
        <f>E219/RES_summary!E$19</f>
        <v>0</v>
      </c>
      <c r="F276" s="179">
        <f>F219/RES_summary!F$19</f>
        <v>0</v>
      </c>
      <c r="G276" s="179">
        <f>G219/RES_summary!G$19</f>
        <v>0</v>
      </c>
      <c r="H276" s="179">
        <f>H219/RES_summary!H$19</f>
        <v>0</v>
      </c>
      <c r="I276" s="179">
        <f>I219/RES_summary!I$19</f>
        <v>0</v>
      </c>
      <c r="J276" s="179">
        <f>J219/RES_summary!J$19</f>
        <v>0</v>
      </c>
      <c r="K276" s="179">
        <f>K219/RES_summary!K$19</f>
        <v>0</v>
      </c>
      <c r="L276" s="179">
        <f>L219/RES_summary!L$19</f>
        <v>0</v>
      </c>
      <c r="M276" s="179">
        <f>M219/RES_summary!M$19</f>
        <v>0</v>
      </c>
      <c r="N276" s="179">
        <f>N219/RES_summary!N$19</f>
        <v>0</v>
      </c>
      <c r="O276" s="179">
        <f>O219/RES_summary!O$19</f>
        <v>0</v>
      </c>
      <c r="P276" s="179">
        <f>P219/RES_summary!P$19</f>
        <v>0</v>
      </c>
      <c r="Q276" s="179">
        <f>Q219/RES_summary!Q$19</f>
        <v>0</v>
      </c>
    </row>
    <row r="277" spans="1:17" ht="12" customHeight="1" x14ac:dyDescent="0.25">
      <c r="A277" s="148" t="s">
        <v>60</v>
      </c>
      <c r="B277" s="177">
        <f>B220/RES_summary!B$19</f>
        <v>0</v>
      </c>
      <c r="C277" s="177">
        <f>C220/RES_summary!C$19</f>
        <v>0</v>
      </c>
      <c r="D277" s="177">
        <f>D220/RES_summary!D$19</f>
        <v>0</v>
      </c>
      <c r="E277" s="177">
        <f>E220/RES_summary!E$19</f>
        <v>0</v>
      </c>
      <c r="F277" s="177">
        <f>F220/RES_summary!F$19</f>
        <v>0</v>
      </c>
      <c r="G277" s="177">
        <f>G220/RES_summary!G$19</f>
        <v>0</v>
      </c>
      <c r="H277" s="177">
        <f>H220/RES_summary!H$19</f>
        <v>0</v>
      </c>
      <c r="I277" s="177">
        <f>I220/RES_summary!I$19</f>
        <v>0</v>
      </c>
      <c r="J277" s="177">
        <f>J220/RES_summary!J$19</f>
        <v>0</v>
      </c>
      <c r="K277" s="177">
        <f>K220/RES_summary!K$19</f>
        <v>0</v>
      </c>
      <c r="L277" s="177">
        <f>L220/RES_summary!L$19</f>
        <v>0</v>
      </c>
      <c r="M277" s="177">
        <f>M220/RES_summary!M$19</f>
        <v>0</v>
      </c>
      <c r="N277" s="177">
        <f>N220/RES_summary!N$19</f>
        <v>0</v>
      </c>
      <c r="O277" s="177">
        <f>O220/RES_summary!O$19</f>
        <v>0</v>
      </c>
      <c r="P277" s="177">
        <f>P220/RES_summary!P$19</f>
        <v>0</v>
      </c>
      <c r="Q277" s="177">
        <f>Q220/RES_summary!Q$19</f>
        <v>0</v>
      </c>
    </row>
    <row r="278" spans="1:17" ht="12" customHeight="1" x14ac:dyDescent="0.25">
      <c r="A278" s="148" t="s">
        <v>59</v>
      </c>
      <c r="B278" s="177">
        <f>B221/RES_summary!B$19</f>
        <v>0</v>
      </c>
      <c r="C278" s="177">
        <f>C221/RES_summary!C$19</f>
        <v>0</v>
      </c>
      <c r="D278" s="177">
        <f>D221/RES_summary!D$19</f>
        <v>0</v>
      </c>
      <c r="E278" s="177">
        <f>E221/RES_summary!E$19</f>
        <v>0</v>
      </c>
      <c r="F278" s="177">
        <f>F221/RES_summary!F$19</f>
        <v>0</v>
      </c>
      <c r="G278" s="177">
        <f>G221/RES_summary!G$19</f>
        <v>0</v>
      </c>
      <c r="H278" s="177">
        <f>H221/RES_summary!H$19</f>
        <v>0</v>
      </c>
      <c r="I278" s="177">
        <f>I221/RES_summary!I$19</f>
        <v>0</v>
      </c>
      <c r="J278" s="177">
        <f>J221/RES_summary!J$19</f>
        <v>0</v>
      </c>
      <c r="K278" s="177">
        <f>K221/RES_summary!K$19</f>
        <v>0</v>
      </c>
      <c r="L278" s="177">
        <f>L221/RES_summary!L$19</f>
        <v>0</v>
      </c>
      <c r="M278" s="177">
        <f>M221/RES_summary!M$19</f>
        <v>0</v>
      </c>
      <c r="N278" s="177">
        <f>N221/RES_summary!N$19</f>
        <v>0</v>
      </c>
      <c r="O278" s="177">
        <f>O221/RES_summary!O$19</f>
        <v>0</v>
      </c>
      <c r="P278" s="177">
        <f>P221/RES_summary!P$19</f>
        <v>0</v>
      </c>
      <c r="Q278" s="177">
        <f>Q221/RES_summary!Q$19</f>
        <v>0</v>
      </c>
    </row>
    <row r="279" spans="1:17" ht="12" customHeight="1" x14ac:dyDescent="0.25">
      <c r="A279" s="158" t="s">
        <v>62</v>
      </c>
      <c r="B279" s="178">
        <f>B222/RES_summary!B$19</f>
        <v>1.2432693481366446</v>
      </c>
      <c r="C279" s="178">
        <f>C222/RES_summary!C$19</f>
        <v>1.1820211922467943</v>
      </c>
      <c r="D279" s="178">
        <f>D222/RES_summary!D$19</f>
        <v>1.1544756061033394</v>
      </c>
      <c r="E279" s="178">
        <f>E222/RES_summary!E$19</f>
        <v>1.1046096303807149</v>
      </c>
      <c r="F279" s="178">
        <f>F222/RES_summary!F$19</f>
        <v>1.1296504821868605</v>
      </c>
      <c r="G279" s="178">
        <f>G222/RES_summary!G$19</f>
        <v>1.0462033905460688</v>
      </c>
      <c r="H279" s="178">
        <f>H222/RES_summary!H$19</f>
        <v>0.98906198222531583</v>
      </c>
      <c r="I279" s="178">
        <f>I222/RES_summary!I$19</f>
        <v>0.96434842350969918</v>
      </c>
      <c r="J279" s="178">
        <f>J222/RES_summary!J$19</f>
        <v>0.94937400557825313</v>
      </c>
      <c r="K279" s="178">
        <f>K222/RES_summary!K$19</f>
        <v>0.95146561056000434</v>
      </c>
      <c r="L279" s="178">
        <f>L222/RES_summary!L$19</f>
        <v>0.92234225972055894</v>
      </c>
      <c r="M279" s="178">
        <f>M222/RES_summary!M$19</f>
        <v>0.81400986982261681</v>
      </c>
      <c r="N279" s="178">
        <f>N222/RES_summary!N$19</f>
        <v>0.79878114728218796</v>
      </c>
      <c r="O279" s="178">
        <f>O222/RES_summary!O$19</f>
        <v>0.76505561323206095</v>
      </c>
      <c r="P279" s="178">
        <f>P222/RES_summary!P$19</f>
        <v>0.65206650944948863</v>
      </c>
      <c r="Q279" s="178">
        <f>Q222/RES_summary!Q$19</f>
        <v>0.64092034738250636</v>
      </c>
    </row>
    <row r="280" spans="1:17" ht="12" customHeight="1" x14ac:dyDescent="0.25">
      <c r="A280" s="23" t="s">
        <v>57</v>
      </c>
      <c r="B280" s="177">
        <f>B223/RES_summary!B$19</f>
        <v>4.4629487665431222</v>
      </c>
      <c r="C280" s="177">
        <f>C223/RES_summary!C$19</f>
        <v>4.3984870130093139</v>
      </c>
      <c r="D280" s="177">
        <f>D223/RES_summary!D$19</f>
        <v>4.3717908106778713</v>
      </c>
      <c r="E280" s="177">
        <f>E223/RES_summary!E$19</f>
        <v>4.2950034793381739</v>
      </c>
      <c r="F280" s="177">
        <f>F223/RES_summary!F$19</f>
        <v>4.3992253597949214</v>
      </c>
      <c r="G280" s="177">
        <f>G223/RES_summary!G$19</f>
        <v>4.1318086683199136</v>
      </c>
      <c r="H280" s="177">
        <f>H223/RES_summary!H$19</f>
        <v>4.1193094989438146</v>
      </c>
      <c r="I280" s="177">
        <f>I223/RES_summary!I$19</f>
        <v>4.1800323457887476</v>
      </c>
      <c r="J280" s="177">
        <f>J223/RES_summary!J$19</f>
        <v>4.1879032284585085</v>
      </c>
      <c r="K280" s="177">
        <f>K223/RES_summary!K$19</f>
        <v>4.1421392692570658</v>
      </c>
      <c r="L280" s="177">
        <f>L223/RES_summary!L$19</f>
        <v>4.2593761042561296</v>
      </c>
      <c r="M280" s="177">
        <f>M223/RES_summary!M$19</f>
        <v>3.9509541550907401</v>
      </c>
      <c r="N280" s="177">
        <f>N223/RES_summary!N$19</f>
        <v>3.9746910696378279</v>
      </c>
      <c r="O280" s="177">
        <f>O223/RES_summary!O$19</f>
        <v>3.9741824713633158</v>
      </c>
      <c r="P280" s="177">
        <f>P223/RES_summary!P$19</f>
        <v>3.9476149707381705</v>
      </c>
      <c r="Q280" s="177">
        <f>Q223/RES_summary!Q$19</f>
        <v>3.890758971874217</v>
      </c>
    </row>
    <row r="281" spans="1:17" ht="12" customHeight="1" x14ac:dyDescent="0.25">
      <c r="A281" s="29" t="s">
        <v>140</v>
      </c>
      <c r="B281" s="176">
        <f>B224/RES_summary!B$19</f>
        <v>0</v>
      </c>
      <c r="C281" s="176">
        <f>C224/RES_summary!C$19</f>
        <v>0</v>
      </c>
      <c r="D281" s="176">
        <f>D224/RES_summary!D$19</f>
        <v>0</v>
      </c>
      <c r="E281" s="176">
        <f>E224/RES_summary!E$19</f>
        <v>0</v>
      </c>
      <c r="F281" s="176">
        <f>F224/RES_summary!F$19</f>
        <v>0</v>
      </c>
      <c r="G281" s="176">
        <f>G224/RES_summary!G$19</f>
        <v>0</v>
      </c>
      <c r="H281" s="176">
        <f>H224/RES_summary!H$19</f>
        <v>0</v>
      </c>
      <c r="I281" s="176">
        <f>I224/RES_summary!I$19</f>
        <v>0</v>
      </c>
      <c r="J281" s="176">
        <f>J224/RES_summary!J$19</f>
        <v>0</v>
      </c>
      <c r="K281" s="176">
        <f>K224/RES_summary!K$19</f>
        <v>0</v>
      </c>
      <c r="L281" s="176">
        <f>L224/RES_summary!L$19</f>
        <v>0</v>
      </c>
      <c r="M281" s="176">
        <f>M224/RES_summary!M$19</f>
        <v>0</v>
      </c>
      <c r="N281" s="176">
        <f>N224/RES_summary!N$19</f>
        <v>0</v>
      </c>
      <c r="O281" s="176">
        <f>O224/RES_summary!O$19</f>
        <v>0</v>
      </c>
      <c r="P281" s="176">
        <f>P224/RES_summary!P$19</f>
        <v>0</v>
      </c>
      <c r="Q281" s="176">
        <f>Q224/RES_summary!Q$19</f>
        <v>0</v>
      </c>
    </row>
    <row r="283" spans="1:17" s="28" customFormat="1" ht="12" customHeight="1" x14ac:dyDescent="0.25">
      <c r="A283" s="187" t="s">
        <v>194</v>
      </c>
      <c r="B283" s="186"/>
      <c r="C283" s="185"/>
      <c r="D283" s="185"/>
      <c r="E283" s="185"/>
      <c r="F283" s="185"/>
      <c r="G283" s="185"/>
      <c r="H283" s="185"/>
      <c r="I283" s="185"/>
      <c r="J283" s="185"/>
      <c r="K283" s="185"/>
      <c r="L283" s="185"/>
      <c r="M283" s="185"/>
      <c r="N283" s="185"/>
      <c r="O283" s="185"/>
      <c r="P283" s="185"/>
      <c r="Q283" s="185"/>
    </row>
    <row r="285" spans="1:17" ht="12" customHeight="1" x14ac:dyDescent="0.25">
      <c r="A285" s="152" t="s">
        <v>193</v>
      </c>
      <c r="B285" s="168"/>
      <c r="C285" s="168">
        <f>SUM(C286,C289,C291,C300)</f>
        <v>2.9002446353675548</v>
      </c>
      <c r="D285" s="168">
        <f t="shared" ref="D285:Q285" si="71">SUM(D286,D289,D291,D300)</f>
        <v>3.8918330918764594</v>
      </c>
      <c r="E285" s="168">
        <f t="shared" si="71"/>
        <v>4.0094328736450446</v>
      </c>
      <c r="F285" s="168">
        <f t="shared" si="71"/>
        <v>2.2233799098796387</v>
      </c>
      <c r="G285" s="168">
        <f t="shared" si="71"/>
        <v>0</v>
      </c>
      <c r="H285" s="168">
        <f t="shared" si="71"/>
        <v>0.50040837037563957</v>
      </c>
      <c r="I285" s="168">
        <f t="shared" si="71"/>
        <v>0.87633609994797523</v>
      </c>
      <c r="J285" s="168">
        <f t="shared" si="71"/>
        <v>1.9618880569202475E-2</v>
      </c>
      <c r="K285" s="168">
        <f t="shared" si="71"/>
        <v>2.524040084422597E-2</v>
      </c>
      <c r="L285" s="168">
        <f t="shared" si="71"/>
        <v>2.0056236701987962E-2</v>
      </c>
      <c r="M285" s="168">
        <f t="shared" si="71"/>
        <v>3.1215242127408045</v>
      </c>
      <c r="N285" s="168">
        <f t="shared" si="71"/>
        <v>6.7791968781970163E-2</v>
      </c>
      <c r="O285" s="168">
        <f t="shared" si="71"/>
        <v>8.2106046667645635E-2</v>
      </c>
      <c r="P285" s="168">
        <f t="shared" si="71"/>
        <v>1.4924604830753554</v>
      </c>
      <c r="Q285" s="168">
        <f t="shared" si="71"/>
        <v>0</v>
      </c>
    </row>
    <row r="286" spans="1:17" ht="12" customHeight="1" x14ac:dyDescent="0.25">
      <c r="A286" s="158" t="s">
        <v>65</v>
      </c>
      <c r="B286" s="157"/>
      <c r="C286" s="157">
        <f>SUM(C287:C288)</f>
        <v>2.206513318130352</v>
      </c>
      <c r="D286" s="157">
        <f t="shared" ref="D286:Q286" si="72">SUM(D287:D288)</f>
        <v>2.969926248393957</v>
      </c>
      <c r="E286" s="157">
        <f t="shared" si="72"/>
        <v>3.0532151112925203</v>
      </c>
      <c r="F286" s="157">
        <f t="shared" si="72"/>
        <v>1.7106058865851401</v>
      </c>
      <c r="G286" s="157">
        <f t="shared" si="72"/>
        <v>0</v>
      </c>
      <c r="H286" s="157">
        <f t="shared" si="72"/>
        <v>0.38570670448748523</v>
      </c>
      <c r="I286" s="157">
        <f t="shared" si="72"/>
        <v>0.66166461831938361</v>
      </c>
      <c r="J286" s="157">
        <f t="shared" si="72"/>
        <v>1.4616668059481277E-2</v>
      </c>
      <c r="K286" s="157">
        <f t="shared" si="72"/>
        <v>1.857322472333418E-2</v>
      </c>
      <c r="L286" s="157">
        <f t="shared" si="72"/>
        <v>1.4454066900638352E-2</v>
      </c>
      <c r="M286" s="157">
        <f t="shared" si="72"/>
        <v>2.3198425213755942</v>
      </c>
      <c r="N286" s="157">
        <f t="shared" si="72"/>
        <v>4.4845579615966434E-2</v>
      </c>
      <c r="O286" s="157">
        <f t="shared" si="72"/>
        <v>5.3786982406981612E-2</v>
      </c>
      <c r="P286" s="157">
        <f t="shared" si="72"/>
        <v>1.0347245879994311</v>
      </c>
      <c r="Q286" s="157">
        <f t="shared" si="72"/>
        <v>0</v>
      </c>
    </row>
    <row r="287" spans="1:17" ht="12" customHeight="1" x14ac:dyDescent="0.25">
      <c r="A287" s="23" t="s">
        <v>153</v>
      </c>
      <c r="B287" s="156"/>
      <c r="C287" s="156">
        <f>RES_hhdet_in_fec!C$107</f>
        <v>2.1996422539206861</v>
      </c>
      <c r="D287" s="156">
        <f>RES_hhdet_in_fec!D$107</f>
        <v>2.9598373526421478</v>
      </c>
      <c r="E287" s="156">
        <f>RES_hhdet_in_fec!E$107</f>
        <v>3.039489338735891</v>
      </c>
      <c r="F287" s="156">
        <f>RES_hhdet_in_fec!F$107</f>
        <v>1.703524146531554</v>
      </c>
      <c r="G287" s="156">
        <f>RES_hhdet_in_fec!G$107</f>
        <v>0</v>
      </c>
      <c r="H287" s="156">
        <f>RES_hhdet_in_fec!H$107</f>
        <v>0.38435220290978722</v>
      </c>
      <c r="I287" s="156">
        <f>RES_hhdet_in_fec!I$107</f>
        <v>0.6593291889183267</v>
      </c>
      <c r="J287" s="156">
        <f>RES_hhdet_in_fec!J$107</f>
        <v>1.45494147984894E-2</v>
      </c>
      <c r="K287" s="156">
        <f>RES_hhdet_in_fec!K$107</f>
        <v>1.8511697012841388E-2</v>
      </c>
      <c r="L287" s="156">
        <f>RES_hhdet_in_fec!L$107</f>
        <v>1.4364355447766987E-2</v>
      </c>
      <c r="M287" s="156">
        <f>RES_hhdet_in_fec!M$107</f>
        <v>2.3127234694261389</v>
      </c>
      <c r="N287" s="156">
        <f>RES_hhdet_in_fec!N$107</f>
        <v>4.452246368803113E-2</v>
      </c>
      <c r="O287" s="156">
        <f>RES_hhdet_in_fec!O$107</f>
        <v>5.3285169015214483E-2</v>
      </c>
      <c r="P287" s="156">
        <f>RES_hhdet_in_fec!P$107</f>
        <v>1.0296109893590171</v>
      </c>
      <c r="Q287" s="156">
        <f>RES_hhdet_in_fec!Q$107</f>
        <v>0</v>
      </c>
    </row>
    <row r="288" spans="1:17" ht="12" customHeight="1" x14ac:dyDescent="0.25">
      <c r="A288" s="23" t="s">
        <v>60</v>
      </c>
      <c r="B288" s="156"/>
      <c r="C288" s="156">
        <f>RES_hhdet_in_fec!C$108</f>
        <v>6.8710642096656638E-3</v>
      </c>
      <c r="D288" s="156">
        <f>RES_hhdet_in_fec!D$108</f>
        <v>1.0088895751809414E-2</v>
      </c>
      <c r="E288" s="156">
        <f>RES_hhdet_in_fec!E$108</f>
        <v>1.372577255662911E-2</v>
      </c>
      <c r="F288" s="156">
        <f>RES_hhdet_in_fec!F$108</f>
        <v>7.081740053585972E-3</v>
      </c>
      <c r="G288" s="156">
        <f>RES_hhdet_in_fec!G$108</f>
        <v>0</v>
      </c>
      <c r="H288" s="156">
        <f>RES_hhdet_in_fec!H$108</f>
        <v>1.3545015776980055E-3</v>
      </c>
      <c r="I288" s="156">
        <f>RES_hhdet_in_fec!I$108</f>
        <v>2.3354294010569489E-3</v>
      </c>
      <c r="J288" s="156">
        <f>RES_hhdet_in_fec!J$108</f>
        <v>6.7253260991876631E-5</v>
      </c>
      <c r="K288" s="156">
        <f>RES_hhdet_in_fec!K$108</f>
        <v>6.1527710492791671E-5</v>
      </c>
      <c r="L288" s="156">
        <f>RES_hhdet_in_fec!L$108</f>
        <v>8.971145287136474E-5</v>
      </c>
      <c r="M288" s="156">
        <f>RES_hhdet_in_fec!M$108</f>
        <v>7.1190519494552231E-3</v>
      </c>
      <c r="N288" s="156">
        <f>RES_hhdet_in_fec!N$108</f>
        <v>3.2311592793530424E-4</v>
      </c>
      <c r="O288" s="156">
        <f>RES_hhdet_in_fec!O$108</f>
        <v>5.018133917671292E-4</v>
      </c>
      <c r="P288" s="156">
        <f>RES_hhdet_in_fec!P$108</f>
        <v>5.113598640414053E-3</v>
      </c>
      <c r="Q288" s="156">
        <f>RES_hhdet_in_fec!Q$108</f>
        <v>0</v>
      </c>
    </row>
    <row r="289" spans="1:17" ht="12" customHeight="1" x14ac:dyDescent="0.25">
      <c r="A289" s="158" t="s">
        <v>112</v>
      </c>
      <c r="B289" s="157"/>
      <c r="C289" s="157">
        <f>C290</f>
        <v>7.5551716287868224E-3</v>
      </c>
      <c r="D289" s="157">
        <f t="shared" ref="D289:Q289" si="73">D290</f>
        <v>9.462156159574445E-3</v>
      </c>
      <c r="E289" s="157">
        <f t="shared" si="73"/>
        <v>6.1777929193001947E-3</v>
      </c>
      <c r="F289" s="157">
        <f t="shared" si="73"/>
        <v>6.0822281152349009E-3</v>
      </c>
      <c r="G289" s="157">
        <f t="shared" si="73"/>
        <v>0</v>
      </c>
      <c r="H289" s="157">
        <f t="shared" si="73"/>
        <v>1.1653351255306822E-3</v>
      </c>
      <c r="I289" s="157">
        <f t="shared" si="73"/>
        <v>2.0612821530822216E-3</v>
      </c>
      <c r="J289" s="157">
        <f t="shared" si="73"/>
        <v>4.4840171396936694E-4</v>
      </c>
      <c r="K289" s="157">
        <f t="shared" si="73"/>
        <v>1.2004729917582918E-3</v>
      </c>
      <c r="L289" s="157">
        <f t="shared" si="73"/>
        <v>8.2559340330080801E-4</v>
      </c>
      <c r="M289" s="157">
        <f t="shared" si="73"/>
        <v>8.4688759810612434E-3</v>
      </c>
      <c r="N289" s="157">
        <f t="shared" si="73"/>
        <v>3.2264563733434936E-3</v>
      </c>
      <c r="O289" s="157">
        <f t="shared" si="73"/>
        <v>3.5842638136565933E-3</v>
      </c>
      <c r="P289" s="157">
        <f t="shared" si="73"/>
        <v>3.4545748631533975E-3</v>
      </c>
      <c r="Q289" s="157">
        <f t="shared" si="73"/>
        <v>0</v>
      </c>
    </row>
    <row r="290" spans="1:17" ht="12" customHeight="1" x14ac:dyDescent="0.25">
      <c r="A290" s="23" t="s">
        <v>60</v>
      </c>
      <c r="B290" s="156"/>
      <c r="C290" s="156">
        <f>RES_hhdet_in_fec!C$110</f>
        <v>7.5551716287868224E-3</v>
      </c>
      <c r="D290" s="156">
        <f>RES_hhdet_in_fec!D$110</f>
        <v>9.462156159574445E-3</v>
      </c>
      <c r="E290" s="156">
        <f>RES_hhdet_in_fec!E$110</f>
        <v>6.1777929193001947E-3</v>
      </c>
      <c r="F290" s="156">
        <f>RES_hhdet_in_fec!F$110</f>
        <v>6.0822281152349009E-3</v>
      </c>
      <c r="G290" s="156">
        <f>RES_hhdet_in_fec!G$110</f>
        <v>0</v>
      </c>
      <c r="H290" s="156">
        <f>RES_hhdet_in_fec!H$110</f>
        <v>1.1653351255306822E-3</v>
      </c>
      <c r="I290" s="156">
        <f>RES_hhdet_in_fec!I$110</f>
        <v>2.0612821530822216E-3</v>
      </c>
      <c r="J290" s="156">
        <f>RES_hhdet_in_fec!J$110</f>
        <v>4.4840171396936694E-4</v>
      </c>
      <c r="K290" s="156">
        <f>RES_hhdet_in_fec!K$110</f>
        <v>1.2004729917582918E-3</v>
      </c>
      <c r="L290" s="156">
        <f>RES_hhdet_in_fec!L$110</f>
        <v>8.2559340330080801E-4</v>
      </c>
      <c r="M290" s="156">
        <f>RES_hhdet_in_fec!M$110</f>
        <v>8.4688759810612434E-3</v>
      </c>
      <c r="N290" s="156">
        <f>RES_hhdet_in_fec!N$110</f>
        <v>3.2264563733434936E-3</v>
      </c>
      <c r="O290" s="156">
        <f>RES_hhdet_in_fec!O$110</f>
        <v>3.5842638136565933E-3</v>
      </c>
      <c r="P290" s="156">
        <f>RES_hhdet_in_fec!P$110</f>
        <v>3.4545748631533975E-3</v>
      </c>
      <c r="Q290" s="156">
        <f>RES_hhdet_in_fec!Q$110</f>
        <v>0</v>
      </c>
    </row>
    <row r="291" spans="1:17" ht="12" customHeight="1" x14ac:dyDescent="0.25">
      <c r="A291" s="158" t="s">
        <v>63</v>
      </c>
      <c r="B291" s="157"/>
      <c r="C291" s="157">
        <f>SUM(C292:C293,C296:C297)</f>
        <v>0.47182643354707471</v>
      </c>
      <c r="D291" s="157">
        <f t="shared" ref="D291:Q291" si="74">SUM(D292:D293,D296:D297)</f>
        <v>0.62507247058048643</v>
      </c>
      <c r="E291" s="157">
        <f t="shared" si="74"/>
        <v>0.64531511452300405</v>
      </c>
      <c r="F291" s="157">
        <f t="shared" si="74"/>
        <v>0.34762352958377191</v>
      </c>
      <c r="G291" s="157">
        <f t="shared" si="74"/>
        <v>0</v>
      </c>
      <c r="H291" s="157">
        <f t="shared" si="74"/>
        <v>7.5933006494691313E-2</v>
      </c>
      <c r="I291" s="157">
        <f t="shared" si="74"/>
        <v>0.14283350507876391</v>
      </c>
      <c r="J291" s="157">
        <f t="shared" si="74"/>
        <v>2.9042403389746337E-3</v>
      </c>
      <c r="K291" s="157">
        <f t="shared" si="74"/>
        <v>3.4502671372463691E-3</v>
      </c>
      <c r="L291" s="157">
        <f t="shared" si="74"/>
        <v>3.0805983311405763E-3</v>
      </c>
      <c r="M291" s="157">
        <f t="shared" si="74"/>
        <v>0.51658718593915354</v>
      </c>
      <c r="N291" s="157">
        <f t="shared" si="74"/>
        <v>1.3405508707369899E-2</v>
      </c>
      <c r="O291" s="157">
        <f t="shared" si="74"/>
        <v>1.6340397293111007E-2</v>
      </c>
      <c r="P291" s="157">
        <f t="shared" si="74"/>
        <v>0.30376947464102011</v>
      </c>
      <c r="Q291" s="157">
        <f t="shared" si="74"/>
        <v>0</v>
      </c>
    </row>
    <row r="292" spans="1:17" ht="12" customHeight="1" x14ac:dyDescent="0.25">
      <c r="A292" s="167" t="s">
        <v>152</v>
      </c>
      <c r="B292" s="132"/>
      <c r="C292" s="132">
        <f>RES_hhdet_in_fec!C$112</f>
        <v>0</v>
      </c>
      <c r="D292" s="132">
        <f>RES_hhdet_in_fec!D$112</f>
        <v>0</v>
      </c>
      <c r="E292" s="132">
        <f>RES_hhdet_in_fec!E$112</f>
        <v>0</v>
      </c>
      <c r="F292" s="132">
        <f>RES_hhdet_in_fec!F$112</f>
        <v>0</v>
      </c>
      <c r="G292" s="132">
        <f>RES_hhdet_in_fec!G$112</f>
        <v>0</v>
      </c>
      <c r="H292" s="132">
        <f>RES_hhdet_in_fec!H$112</f>
        <v>0</v>
      </c>
      <c r="I292" s="132">
        <f>RES_hhdet_in_fec!I$112</f>
        <v>0</v>
      </c>
      <c r="J292" s="132">
        <f>RES_hhdet_in_fec!J$112</f>
        <v>0</v>
      </c>
      <c r="K292" s="132">
        <f>RES_hhdet_in_fec!K$112</f>
        <v>0</v>
      </c>
      <c r="L292" s="132">
        <f>RES_hhdet_in_fec!L$112</f>
        <v>0</v>
      </c>
      <c r="M292" s="132">
        <f>RES_hhdet_in_fec!M$112</f>
        <v>0</v>
      </c>
      <c r="N292" s="132">
        <f>RES_hhdet_in_fec!N$112</f>
        <v>0</v>
      </c>
      <c r="O292" s="132">
        <f>RES_hhdet_in_fec!O$112</f>
        <v>0</v>
      </c>
      <c r="P292" s="132">
        <f>RES_hhdet_in_fec!P$112</f>
        <v>0</v>
      </c>
      <c r="Q292" s="132">
        <f>RES_hhdet_in_fec!Q$112</f>
        <v>0</v>
      </c>
    </row>
    <row r="293" spans="1:17" ht="12" customHeight="1" x14ac:dyDescent="0.25">
      <c r="A293" s="167" t="s">
        <v>151</v>
      </c>
      <c r="B293" s="132"/>
      <c r="C293" s="132">
        <f>SUM(C294:C295)</f>
        <v>0</v>
      </c>
      <c r="D293" s="132">
        <f t="shared" ref="D293:Q293" si="75">SUM(D294:D295)</f>
        <v>0</v>
      </c>
      <c r="E293" s="132">
        <f t="shared" si="75"/>
        <v>0</v>
      </c>
      <c r="F293" s="132">
        <f t="shared" si="75"/>
        <v>0</v>
      </c>
      <c r="G293" s="132">
        <f t="shared" si="75"/>
        <v>0</v>
      </c>
      <c r="H293" s="132">
        <f t="shared" si="75"/>
        <v>0</v>
      </c>
      <c r="I293" s="132">
        <f t="shared" si="75"/>
        <v>0</v>
      </c>
      <c r="J293" s="132">
        <f t="shared" si="75"/>
        <v>0</v>
      </c>
      <c r="K293" s="132">
        <f t="shared" si="75"/>
        <v>0</v>
      </c>
      <c r="L293" s="132">
        <f t="shared" si="75"/>
        <v>0</v>
      </c>
      <c r="M293" s="132">
        <f t="shared" si="75"/>
        <v>0</v>
      </c>
      <c r="N293" s="132">
        <f t="shared" si="75"/>
        <v>0</v>
      </c>
      <c r="O293" s="132">
        <f t="shared" si="75"/>
        <v>0</v>
      </c>
      <c r="P293" s="132">
        <f t="shared" si="75"/>
        <v>0</v>
      </c>
      <c r="Q293" s="132">
        <f t="shared" si="75"/>
        <v>0</v>
      </c>
    </row>
    <row r="294" spans="1:17" ht="12" customHeight="1" x14ac:dyDescent="0.25">
      <c r="A294" s="166" t="s">
        <v>79</v>
      </c>
      <c r="B294" s="165"/>
      <c r="C294" s="165">
        <f>RES_hhdet_in_fec!C$114</f>
        <v>0</v>
      </c>
      <c r="D294" s="165">
        <f>RES_hhdet_in_fec!D$114</f>
        <v>0</v>
      </c>
      <c r="E294" s="165">
        <f>RES_hhdet_in_fec!E$114</f>
        <v>0</v>
      </c>
      <c r="F294" s="165">
        <f>RES_hhdet_in_fec!F$114</f>
        <v>0</v>
      </c>
      <c r="G294" s="165">
        <f>RES_hhdet_in_fec!G$114</f>
        <v>0</v>
      </c>
      <c r="H294" s="165">
        <f>RES_hhdet_in_fec!H$114</f>
        <v>0</v>
      </c>
      <c r="I294" s="165">
        <f>RES_hhdet_in_fec!I$114</f>
        <v>0</v>
      </c>
      <c r="J294" s="165">
        <f>RES_hhdet_in_fec!J$114</f>
        <v>0</v>
      </c>
      <c r="K294" s="165">
        <f>RES_hhdet_in_fec!K$114</f>
        <v>0</v>
      </c>
      <c r="L294" s="165">
        <f>RES_hhdet_in_fec!L$114</f>
        <v>0</v>
      </c>
      <c r="M294" s="165">
        <f>RES_hhdet_in_fec!M$114</f>
        <v>0</v>
      </c>
      <c r="N294" s="165">
        <f>RES_hhdet_in_fec!N$114</f>
        <v>0</v>
      </c>
      <c r="O294" s="165">
        <f>RES_hhdet_in_fec!O$114</f>
        <v>0</v>
      </c>
      <c r="P294" s="165">
        <f>RES_hhdet_in_fec!P$114</f>
        <v>0</v>
      </c>
      <c r="Q294" s="165">
        <f>RES_hhdet_in_fec!Q$114</f>
        <v>0</v>
      </c>
    </row>
    <row r="295" spans="1:17" ht="12" customHeight="1" x14ac:dyDescent="0.25">
      <c r="A295" s="147" t="s">
        <v>59</v>
      </c>
      <c r="B295" s="164"/>
      <c r="C295" s="164">
        <f>RES_hhdet_in_fec!C$115</f>
        <v>0</v>
      </c>
      <c r="D295" s="164">
        <f>RES_hhdet_in_fec!D$115</f>
        <v>0</v>
      </c>
      <c r="E295" s="164">
        <f>RES_hhdet_in_fec!E$115</f>
        <v>0</v>
      </c>
      <c r="F295" s="164">
        <f>RES_hhdet_in_fec!F$115</f>
        <v>0</v>
      </c>
      <c r="G295" s="164">
        <f>RES_hhdet_in_fec!G$115</f>
        <v>0</v>
      </c>
      <c r="H295" s="164">
        <f>RES_hhdet_in_fec!H$115</f>
        <v>0</v>
      </c>
      <c r="I295" s="164">
        <f>RES_hhdet_in_fec!I$115</f>
        <v>0</v>
      </c>
      <c r="J295" s="164">
        <f>RES_hhdet_in_fec!J$115</f>
        <v>0</v>
      </c>
      <c r="K295" s="164">
        <f>RES_hhdet_in_fec!K$115</f>
        <v>0</v>
      </c>
      <c r="L295" s="164">
        <f>RES_hhdet_in_fec!L$115</f>
        <v>0</v>
      </c>
      <c r="M295" s="164">
        <f>RES_hhdet_in_fec!M$115</f>
        <v>0</v>
      </c>
      <c r="N295" s="164">
        <f>RES_hhdet_in_fec!N$115</f>
        <v>0</v>
      </c>
      <c r="O295" s="164">
        <f>RES_hhdet_in_fec!O$115</f>
        <v>0</v>
      </c>
      <c r="P295" s="164">
        <f>RES_hhdet_in_fec!P$115</f>
        <v>0</v>
      </c>
      <c r="Q295" s="164">
        <f>RES_hhdet_in_fec!Q$115</f>
        <v>0</v>
      </c>
    </row>
    <row r="296" spans="1:17" ht="12" customHeight="1" x14ac:dyDescent="0.25">
      <c r="A296" s="163" t="s">
        <v>142</v>
      </c>
      <c r="B296" s="162"/>
      <c r="C296" s="162">
        <f>RES_hhdet_in_fec!C$116</f>
        <v>0.46441165596010975</v>
      </c>
      <c r="D296" s="162">
        <f>RES_hhdet_in_fec!D$116</f>
        <v>0.61530339959757285</v>
      </c>
      <c r="E296" s="162">
        <f>RES_hhdet_in_fec!E$116</f>
        <v>0.62563229308503698</v>
      </c>
      <c r="F296" s="162">
        <f>RES_hhdet_in_fec!F$116</f>
        <v>0.34191086328860859</v>
      </c>
      <c r="G296" s="162">
        <f>RES_hhdet_in_fec!G$116</f>
        <v>0</v>
      </c>
      <c r="H296" s="162">
        <f>RES_hhdet_in_fec!H$116</f>
        <v>5.5430686889054621E-2</v>
      </c>
      <c r="I296" s="162">
        <f>RES_hhdet_in_fec!I$116</f>
        <v>0.1131823797562094</v>
      </c>
      <c r="J296" s="162">
        <f>RES_hhdet_in_fec!J$116</f>
        <v>0</v>
      </c>
      <c r="K296" s="162">
        <f>RES_hhdet_in_fec!K$116</f>
        <v>0</v>
      </c>
      <c r="L296" s="162">
        <f>RES_hhdet_in_fec!L$116</f>
        <v>0</v>
      </c>
      <c r="M296" s="162">
        <f>RES_hhdet_in_fec!M$116</f>
        <v>0.39591211820815636</v>
      </c>
      <c r="N296" s="162">
        <f>RES_hhdet_in_fec!N$116</f>
        <v>1.1088163754942544E-2</v>
      </c>
      <c r="O296" s="162">
        <f>RES_hhdet_in_fec!O$116</f>
        <v>8.0237726473703433E-3</v>
      </c>
      <c r="P296" s="162">
        <f>RES_hhdet_in_fec!P$116</f>
        <v>0.2349320991461154</v>
      </c>
      <c r="Q296" s="162">
        <f>RES_hhdet_in_fec!Q$116</f>
        <v>0</v>
      </c>
    </row>
    <row r="297" spans="1:17" ht="12" customHeight="1" x14ac:dyDescent="0.25">
      <c r="A297" s="161" t="s">
        <v>141</v>
      </c>
      <c r="B297" s="160"/>
      <c r="C297" s="160">
        <f>SUM(C298:C299)</f>
        <v>7.4147775869649515E-3</v>
      </c>
      <c r="D297" s="160">
        <f t="shared" ref="D297:Q297" si="76">SUM(D298:D299)</f>
        <v>9.7690709829135747E-3</v>
      </c>
      <c r="E297" s="160">
        <f t="shared" si="76"/>
        <v>1.9682821437967117E-2</v>
      </c>
      <c r="F297" s="160">
        <f t="shared" si="76"/>
        <v>5.7126662951633086E-3</v>
      </c>
      <c r="G297" s="160">
        <f t="shared" si="76"/>
        <v>0</v>
      </c>
      <c r="H297" s="160">
        <f t="shared" si="76"/>
        <v>2.0502319605636688E-2</v>
      </c>
      <c r="I297" s="160">
        <f t="shared" si="76"/>
        <v>2.9651125322554525E-2</v>
      </c>
      <c r="J297" s="160">
        <f t="shared" si="76"/>
        <v>2.9042403389746337E-3</v>
      </c>
      <c r="K297" s="160">
        <f t="shared" si="76"/>
        <v>3.4502671372463691E-3</v>
      </c>
      <c r="L297" s="160">
        <f t="shared" si="76"/>
        <v>3.0805983311405763E-3</v>
      </c>
      <c r="M297" s="160">
        <f t="shared" si="76"/>
        <v>0.12067506773099712</v>
      </c>
      <c r="N297" s="160">
        <f t="shared" si="76"/>
        <v>2.3173449524273547E-3</v>
      </c>
      <c r="O297" s="160">
        <f t="shared" si="76"/>
        <v>8.3166246457406622E-3</v>
      </c>
      <c r="P297" s="160">
        <f t="shared" si="76"/>
        <v>6.8837375494904693E-2</v>
      </c>
      <c r="Q297" s="160">
        <f t="shared" si="76"/>
        <v>0</v>
      </c>
    </row>
    <row r="298" spans="1:17" ht="12" customHeight="1" x14ac:dyDescent="0.25">
      <c r="A298" s="148" t="s">
        <v>60</v>
      </c>
      <c r="B298" s="156"/>
      <c r="C298" s="156">
        <f>RES_hhdet_in_fec!C$118</f>
        <v>5.5252751228390146E-3</v>
      </c>
      <c r="D298" s="156">
        <f>RES_hhdet_in_fec!D$118</f>
        <v>7.2985171739556182E-3</v>
      </c>
      <c r="E298" s="156">
        <f>RES_hhdet_in_fec!E$118</f>
        <v>1.4803143061877385E-2</v>
      </c>
      <c r="F298" s="156">
        <f>RES_hhdet_in_fec!F$118</f>
        <v>4.3031386243594372E-3</v>
      </c>
      <c r="G298" s="156">
        <f>RES_hhdet_in_fec!G$118</f>
        <v>0</v>
      </c>
      <c r="H298" s="156">
        <f>RES_hhdet_in_fec!H$118</f>
        <v>1.5190910575487245E-2</v>
      </c>
      <c r="I298" s="156">
        <f>RES_hhdet_in_fec!I$118</f>
        <v>2.1975631811932447E-2</v>
      </c>
      <c r="J298" s="156">
        <f>RES_hhdet_in_fec!J$118</f>
        <v>2.1539294979723987E-3</v>
      </c>
      <c r="K298" s="156">
        <f>RES_hhdet_in_fec!K$118</f>
        <v>2.5062297144026412E-3</v>
      </c>
      <c r="L298" s="156">
        <f>RES_hhdet_in_fec!L$118</f>
        <v>2.3493819372501622E-3</v>
      </c>
      <c r="M298" s="156">
        <f>RES_hhdet_in_fec!M$118</f>
        <v>8.8651706642711978E-2</v>
      </c>
      <c r="N298" s="156">
        <f>RES_hhdet_in_fec!N$118</f>
        <v>1.8048541594406725E-3</v>
      </c>
      <c r="O298" s="156">
        <f>RES_hhdet_in_fec!O$118</f>
        <v>6.4370579755454252E-3</v>
      </c>
      <c r="P298" s="156">
        <f>RES_hhdet_in_fec!P$118</f>
        <v>5.1186544442319813E-2</v>
      </c>
      <c r="Q298" s="156">
        <f>RES_hhdet_in_fec!Q$118</f>
        <v>0</v>
      </c>
    </row>
    <row r="299" spans="1:17" ht="12" customHeight="1" x14ac:dyDescent="0.25">
      <c r="A299" s="148" t="s">
        <v>59</v>
      </c>
      <c r="B299" s="156"/>
      <c r="C299" s="156">
        <f>RES_hhdet_in_fec!C$119</f>
        <v>1.8895024641259366E-3</v>
      </c>
      <c r="D299" s="156">
        <f>RES_hhdet_in_fec!D$119</f>
        <v>2.4705538089579561E-3</v>
      </c>
      <c r="E299" s="156">
        <f>RES_hhdet_in_fec!E$119</f>
        <v>4.8796783760897324E-3</v>
      </c>
      <c r="F299" s="156">
        <f>RES_hhdet_in_fec!F$119</f>
        <v>1.4095276708038715E-3</v>
      </c>
      <c r="G299" s="156">
        <f>RES_hhdet_in_fec!G$119</f>
        <v>0</v>
      </c>
      <c r="H299" s="156">
        <f>RES_hhdet_in_fec!H$119</f>
        <v>5.3114090301494424E-3</v>
      </c>
      <c r="I299" s="156">
        <f>RES_hhdet_in_fec!I$119</f>
        <v>7.6754935106220779E-3</v>
      </c>
      <c r="J299" s="156">
        <f>RES_hhdet_in_fec!J$119</f>
        <v>7.5031084100223499E-4</v>
      </c>
      <c r="K299" s="156">
        <f>RES_hhdet_in_fec!K$119</f>
        <v>9.4403742284372802E-4</v>
      </c>
      <c r="L299" s="156">
        <f>RES_hhdet_in_fec!L$119</f>
        <v>7.3121639389041424E-4</v>
      </c>
      <c r="M299" s="156">
        <f>RES_hhdet_in_fec!M$119</f>
        <v>3.202336108828515E-2</v>
      </c>
      <c r="N299" s="156">
        <f>RES_hhdet_in_fec!N$119</f>
        <v>5.1249079298668196E-4</v>
      </c>
      <c r="O299" s="156">
        <f>RES_hhdet_in_fec!O$119</f>
        <v>1.8795666701952377E-3</v>
      </c>
      <c r="P299" s="156">
        <f>RES_hhdet_in_fec!P$119</f>
        <v>1.7650831052584883E-2</v>
      </c>
      <c r="Q299" s="156">
        <f>RES_hhdet_in_fec!Q$119</f>
        <v>0</v>
      </c>
    </row>
    <row r="300" spans="1:17" ht="12" customHeight="1" x14ac:dyDescent="0.25">
      <c r="A300" s="158" t="s">
        <v>62</v>
      </c>
      <c r="B300" s="157"/>
      <c r="C300" s="157">
        <f>SUM(C301:C302)</f>
        <v>0.21434971206134121</v>
      </c>
      <c r="D300" s="157">
        <f t="shared" ref="D300:Q300" si="77">SUM(D301:D302)</f>
        <v>0.2873722167424419</v>
      </c>
      <c r="E300" s="157">
        <f t="shared" si="77"/>
        <v>0.30472485491022033</v>
      </c>
      <c r="F300" s="157">
        <f t="shared" si="77"/>
        <v>0.15906826559549186</v>
      </c>
      <c r="G300" s="157">
        <f t="shared" si="77"/>
        <v>0</v>
      </c>
      <c r="H300" s="157">
        <f t="shared" si="77"/>
        <v>3.7603324267932302E-2</v>
      </c>
      <c r="I300" s="157">
        <f t="shared" si="77"/>
        <v>6.9776694396745484E-2</v>
      </c>
      <c r="J300" s="157">
        <f t="shared" si="77"/>
        <v>1.6495704567771946E-3</v>
      </c>
      <c r="K300" s="157">
        <f t="shared" si="77"/>
        <v>2.0164359918871297E-3</v>
      </c>
      <c r="L300" s="157">
        <f t="shared" si="77"/>
        <v>1.6959780669082276E-3</v>
      </c>
      <c r="M300" s="157">
        <f t="shared" si="77"/>
        <v>0.27662562944499569</v>
      </c>
      <c r="N300" s="157">
        <f t="shared" si="77"/>
        <v>6.3144240852903363E-3</v>
      </c>
      <c r="O300" s="157">
        <f t="shared" si="77"/>
        <v>8.3944031538964268E-3</v>
      </c>
      <c r="P300" s="157">
        <f t="shared" si="77"/>
        <v>0.15051184557175093</v>
      </c>
      <c r="Q300" s="157">
        <f t="shared" si="77"/>
        <v>0</v>
      </c>
    </row>
    <row r="301" spans="1:17" ht="12" customHeight="1" x14ac:dyDescent="0.25">
      <c r="A301" s="23" t="s">
        <v>57</v>
      </c>
      <c r="B301" s="156"/>
      <c r="C301" s="156">
        <f>RES_hhdet_in_fec!C$121</f>
        <v>0</v>
      </c>
      <c r="D301" s="156">
        <f>RES_hhdet_in_fec!D$121</f>
        <v>0</v>
      </c>
      <c r="E301" s="156">
        <f>RES_hhdet_in_fec!E$121</f>
        <v>0</v>
      </c>
      <c r="F301" s="156">
        <f>RES_hhdet_in_fec!F$121</f>
        <v>0</v>
      </c>
      <c r="G301" s="156">
        <f>RES_hhdet_in_fec!G$121</f>
        <v>0</v>
      </c>
      <c r="H301" s="156">
        <f>RES_hhdet_in_fec!H$121</f>
        <v>0</v>
      </c>
      <c r="I301" s="156">
        <f>RES_hhdet_in_fec!I$121</f>
        <v>0</v>
      </c>
      <c r="J301" s="156">
        <f>RES_hhdet_in_fec!J$121</f>
        <v>0</v>
      </c>
      <c r="K301" s="156">
        <f>RES_hhdet_in_fec!K$121</f>
        <v>0</v>
      </c>
      <c r="L301" s="156">
        <f>RES_hhdet_in_fec!L$121</f>
        <v>0</v>
      </c>
      <c r="M301" s="156">
        <f>RES_hhdet_in_fec!M$121</f>
        <v>0</v>
      </c>
      <c r="N301" s="156">
        <f>RES_hhdet_in_fec!N$121</f>
        <v>0</v>
      </c>
      <c r="O301" s="156">
        <f>RES_hhdet_in_fec!O$121</f>
        <v>0</v>
      </c>
      <c r="P301" s="156">
        <f>RES_hhdet_in_fec!P$121</f>
        <v>0</v>
      </c>
      <c r="Q301" s="156">
        <f>RES_hhdet_in_fec!Q$121</f>
        <v>0</v>
      </c>
    </row>
    <row r="302" spans="1:17" ht="12" customHeight="1" x14ac:dyDescent="0.25">
      <c r="A302" s="29" t="s">
        <v>140</v>
      </c>
      <c r="B302" s="57"/>
      <c r="C302" s="57">
        <f>RES_hhdet_in_fec!C$122</f>
        <v>0.21434971206134121</v>
      </c>
      <c r="D302" s="57">
        <f>RES_hhdet_in_fec!D$122</f>
        <v>0.2873722167424419</v>
      </c>
      <c r="E302" s="57">
        <f>RES_hhdet_in_fec!E$122</f>
        <v>0.30472485491022033</v>
      </c>
      <c r="F302" s="57">
        <f>RES_hhdet_in_fec!F$122</f>
        <v>0.15906826559549186</v>
      </c>
      <c r="G302" s="57">
        <f>RES_hhdet_in_fec!G$122</f>
        <v>0</v>
      </c>
      <c r="H302" s="57">
        <f>RES_hhdet_in_fec!H$122</f>
        <v>3.7603324267932302E-2</v>
      </c>
      <c r="I302" s="57">
        <f>RES_hhdet_in_fec!I$122</f>
        <v>6.9776694396745484E-2</v>
      </c>
      <c r="J302" s="57">
        <f>RES_hhdet_in_fec!J$122</f>
        <v>1.6495704567771946E-3</v>
      </c>
      <c r="K302" s="57">
        <f>RES_hhdet_in_fec!K$122</f>
        <v>2.0164359918871297E-3</v>
      </c>
      <c r="L302" s="57">
        <f>RES_hhdet_in_fec!L$122</f>
        <v>1.6959780669082276E-3</v>
      </c>
      <c r="M302" s="57">
        <f>RES_hhdet_in_fec!M$122</f>
        <v>0.27662562944499569</v>
      </c>
      <c r="N302" s="57">
        <f>RES_hhdet_in_fec!N$122</f>
        <v>6.3144240852903363E-3</v>
      </c>
      <c r="O302" s="57">
        <f>RES_hhdet_in_fec!O$122</f>
        <v>8.3944031538964268E-3</v>
      </c>
      <c r="P302" s="57">
        <f>RES_hhdet_in_fec!P$122</f>
        <v>0.15051184557175093</v>
      </c>
      <c r="Q302" s="57">
        <f>RES_hhdet_in_fec!Q$122</f>
        <v>0</v>
      </c>
    </row>
    <row r="304" spans="1:17" ht="12" customHeight="1" x14ac:dyDescent="0.25">
      <c r="A304" s="152" t="s">
        <v>192</v>
      </c>
      <c r="B304" s="168"/>
      <c r="C304" s="168">
        <f>SUM(C305,C308,C310,C319)</f>
        <v>2.358742380880825</v>
      </c>
      <c r="D304" s="168">
        <f t="shared" ref="D304:Q304" si="78">SUM(D305,D308,D310,D319)</f>
        <v>3.1837053556374952</v>
      </c>
      <c r="E304" s="168">
        <f t="shared" si="78"/>
        <v>3.2958602843438696</v>
      </c>
      <c r="F304" s="168">
        <f t="shared" si="78"/>
        <v>1.8422339528100009</v>
      </c>
      <c r="G304" s="168">
        <f t="shared" si="78"/>
        <v>0</v>
      </c>
      <c r="H304" s="168">
        <f t="shared" si="78"/>
        <v>0.41964261047385076</v>
      </c>
      <c r="I304" s="168">
        <f t="shared" si="78"/>
        <v>0.73727429457085369</v>
      </c>
      <c r="J304" s="168">
        <f t="shared" si="78"/>
        <v>1.7371282995955195E-2</v>
      </c>
      <c r="K304" s="168">
        <f t="shared" si="78"/>
        <v>2.3872077043407103E-2</v>
      </c>
      <c r="L304" s="168">
        <f t="shared" si="78"/>
        <v>1.8993056735729021E-2</v>
      </c>
      <c r="M304" s="168">
        <f t="shared" si="78"/>
        <v>2.678895870004756</v>
      </c>
      <c r="N304" s="168">
        <f t="shared" si="78"/>
        <v>6.574725550616313E-2</v>
      </c>
      <c r="O304" s="168">
        <f t="shared" si="78"/>
        <v>7.9736612069557553E-2</v>
      </c>
      <c r="P304" s="168">
        <f t="shared" si="78"/>
        <v>1.28642287463297</v>
      </c>
      <c r="Q304" s="168">
        <f t="shared" si="78"/>
        <v>0</v>
      </c>
    </row>
    <row r="305" spans="1:17" ht="12" customHeight="1" x14ac:dyDescent="0.25">
      <c r="A305" s="158" t="s">
        <v>65</v>
      </c>
      <c r="B305" s="157"/>
      <c r="C305" s="157">
        <f>SUM(C306:C307)</f>
        <v>1.8221760036696879</v>
      </c>
      <c r="D305" s="157">
        <f t="shared" ref="D305:Q305" si="79">SUM(D306:D307)</f>
        <v>2.4665578590311354</v>
      </c>
      <c r="E305" s="157">
        <f t="shared" si="79"/>
        <v>2.5505413396472041</v>
      </c>
      <c r="F305" s="157">
        <f t="shared" si="79"/>
        <v>1.4366479509180012</v>
      </c>
      <c r="G305" s="157">
        <f t="shared" si="79"/>
        <v>0</v>
      </c>
      <c r="H305" s="157">
        <f t="shared" si="79"/>
        <v>0.32690370226930171</v>
      </c>
      <c r="I305" s="157">
        <f t="shared" si="79"/>
        <v>0.56367542026239958</v>
      </c>
      <c r="J305" s="157">
        <f t="shared" si="79"/>
        <v>1.2415791189647595E-2</v>
      </c>
      <c r="K305" s="157">
        <f t="shared" si="79"/>
        <v>1.5824030592262006E-2</v>
      </c>
      <c r="L305" s="157">
        <f t="shared" si="79"/>
        <v>1.2392266791714974E-2</v>
      </c>
      <c r="M305" s="157">
        <f t="shared" si="79"/>
        <v>2.015153506391024</v>
      </c>
      <c r="N305" s="157">
        <f t="shared" si="79"/>
        <v>3.9133639125061931E-2</v>
      </c>
      <c r="O305" s="157">
        <f t="shared" si="79"/>
        <v>4.674990560370848E-2</v>
      </c>
      <c r="P305" s="157">
        <f t="shared" si="79"/>
        <v>0.90441959817251083</v>
      </c>
      <c r="Q305" s="157">
        <f t="shared" si="79"/>
        <v>0</v>
      </c>
    </row>
    <row r="306" spans="1:17" ht="12" customHeight="1" x14ac:dyDescent="0.25">
      <c r="A306" s="23" t="s">
        <v>153</v>
      </c>
      <c r="B306" s="156"/>
      <c r="C306" s="156">
        <f>RES_hhdet_in_tes!C$107</f>
        <v>1.8147852796142929</v>
      </c>
      <c r="D306" s="156">
        <f>RES_hhdet_in_tes!D$107</f>
        <v>2.4557016933910782</v>
      </c>
      <c r="E306" s="156">
        <f>RES_hhdet_in_tes!E$107</f>
        <v>2.5357690294607802</v>
      </c>
      <c r="F306" s="156">
        <f>RES_hhdet_in_tes!F$107</f>
        <v>1.429011605179578</v>
      </c>
      <c r="G306" s="156">
        <f>RES_hhdet_in_tes!G$107</f>
        <v>0</v>
      </c>
      <c r="H306" s="156">
        <f>RES_hhdet_in_tes!H$107</f>
        <v>0.32553036841097849</v>
      </c>
      <c r="I306" s="156">
        <f>RES_hhdet_in_tes!I$107</f>
        <v>0.56130003509631887</v>
      </c>
      <c r="J306" s="156">
        <f>RES_hhdet_in_tes!J$107</f>
        <v>1.234760379496061E-2</v>
      </c>
      <c r="K306" s="156">
        <f>RES_hhdet_in_tes!K$107</f>
        <v>1.5761451372458029E-2</v>
      </c>
      <c r="L306" s="156">
        <f>RES_hhdet_in_tes!L$107</f>
        <v>1.2300504707675932E-2</v>
      </c>
      <c r="M306" s="156">
        <f>RES_hhdet_in_tes!M$107</f>
        <v>2.0078617592426662</v>
      </c>
      <c r="N306" s="156">
        <f>RES_hhdet_in_tes!N$107</f>
        <v>3.8801482861277901E-2</v>
      </c>
      <c r="O306" s="156">
        <f>RES_hhdet_in_tes!O$107</f>
        <v>4.623639262085983E-2</v>
      </c>
      <c r="P306" s="156">
        <f>RES_hhdet_in_tes!P$107</f>
        <v>0.89917208264841464</v>
      </c>
      <c r="Q306" s="156">
        <f>RES_hhdet_in_tes!Q$107</f>
        <v>0</v>
      </c>
    </row>
    <row r="307" spans="1:17" ht="12" customHeight="1" x14ac:dyDescent="0.25">
      <c r="A307" s="23" t="s">
        <v>60</v>
      </c>
      <c r="B307" s="156"/>
      <c r="C307" s="156">
        <f>RES_hhdet_in_tes!C$108</f>
        <v>7.3907240553949633E-3</v>
      </c>
      <c r="D307" s="156">
        <f>RES_hhdet_in_tes!D$108</f>
        <v>1.0856165640057383E-2</v>
      </c>
      <c r="E307" s="156">
        <f>RES_hhdet_in_tes!E$108</f>
        <v>1.4772310186423861E-2</v>
      </c>
      <c r="F307" s="156">
        <f>RES_hhdet_in_tes!F$108</f>
        <v>7.6363457384231925E-3</v>
      </c>
      <c r="G307" s="156">
        <f>RES_hhdet_in_tes!G$108</f>
        <v>0</v>
      </c>
      <c r="H307" s="156">
        <f>RES_hhdet_in_tes!H$108</f>
        <v>1.3733338583232038E-3</v>
      </c>
      <c r="I307" s="156">
        <f>RES_hhdet_in_tes!I$108</f>
        <v>2.3753851660806629E-3</v>
      </c>
      <c r="J307" s="156">
        <f>RES_hhdet_in_tes!J$108</f>
        <v>6.8187394686984948E-5</v>
      </c>
      <c r="K307" s="156">
        <f>RES_hhdet_in_tes!K$108</f>
        <v>6.2579219803978809E-5</v>
      </c>
      <c r="L307" s="156">
        <f>RES_hhdet_in_tes!L$108</f>
        <v>9.1762084039041737E-5</v>
      </c>
      <c r="M307" s="156">
        <f>RES_hhdet_in_tes!M$108</f>
        <v>7.2917471483578055E-3</v>
      </c>
      <c r="N307" s="156">
        <f>RES_hhdet_in_tes!N$108</f>
        <v>3.3215626378403217E-4</v>
      </c>
      <c r="O307" s="156">
        <f>RES_hhdet_in_tes!O$108</f>
        <v>5.1351298284865125E-4</v>
      </c>
      <c r="P307" s="156">
        <f>RES_hhdet_in_tes!P$108</f>
        <v>5.2475155240961887E-3</v>
      </c>
      <c r="Q307" s="156">
        <f>RES_hhdet_in_tes!Q$108</f>
        <v>0</v>
      </c>
    </row>
    <row r="308" spans="1:17" ht="12" customHeight="1" x14ac:dyDescent="0.25">
      <c r="A308" s="158" t="s">
        <v>112</v>
      </c>
      <c r="B308" s="157"/>
      <c r="C308" s="157">
        <f>C309</f>
        <v>1.4503560500586144E-2</v>
      </c>
      <c r="D308" s="157">
        <f t="shared" ref="D308:Q308" si="80">D309</f>
        <v>1.8728899624783461E-2</v>
      </c>
      <c r="E308" s="157">
        <f t="shared" si="80"/>
        <v>1.2661338056895441E-2</v>
      </c>
      <c r="F308" s="157">
        <f t="shared" si="80"/>
        <v>1.3011926362406775E-2</v>
      </c>
      <c r="G308" s="157">
        <f t="shared" si="80"/>
        <v>0</v>
      </c>
      <c r="H308" s="157">
        <f t="shared" si="80"/>
        <v>2.7622562580527266E-3</v>
      </c>
      <c r="I308" s="157">
        <f t="shared" si="80"/>
        <v>5.0793441127392229E-3</v>
      </c>
      <c r="J308" s="157">
        <f t="shared" si="80"/>
        <v>1.17197514708543E-3</v>
      </c>
      <c r="K308" s="157">
        <f t="shared" si="80"/>
        <v>3.4662751806437847E-3</v>
      </c>
      <c r="L308" s="157">
        <f t="shared" si="80"/>
        <v>2.6428882783507048E-3</v>
      </c>
      <c r="M308" s="157">
        <f t="shared" si="80"/>
        <v>2.6897083191103208E-2</v>
      </c>
      <c r="N308" s="157">
        <f t="shared" si="80"/>
        <v>1.0779798485039266E-2</v>
      </c>
      <c r="O308" s="157">
        <f t="shared" si="80"/>
        <v>1.2755970455368441E-2</v>
      </c>
      <c r="P308" s="157">
        <f t="shared" si="80"/>
        <v>1.2798527652830963E-2</v>
      </c>
      <c r="Q308" s="157">
        <f t="shared" si="80"/>
        <v>0</v>
      </c>
    </row>
    <row r="309" spans="1:17" ht="12" customHeight="1" x14ac:dyDescent="0.25">
      <c r="A309" s="23" t="s">
        <v>60</v>
      </c>
      <c r="B309" s="156"/>
      <c r="C309" s="156">
        <f>RES_hhdet_in_tes!C$110</f>
        <v>1.4503560500586144E-2</v>
      </c>
      <c r="D309" s="156">
        <f>RES_hhdet_in_tes!D$110</f>
        <v>1.8728899624783461E-2</v>
      </c>
      <c r="E309" s="156">
        <f>RES_hhdet_in_tes!E$110</f>
        <v>1.2661338056895441E-2</v>
      </c>
      <c r="F309" s="156">
        <f>RES_hhdet_in_tes!F$110</f>
        <v>1.3011926362406775E-2</v>
      </c>
      <c r="G309" s="156">
        <f>RES_hhdet_in_tes!G$110</f>
        <v>0</v>
      </c>
      <c r="H309" s="156">
        <f>RES_hhdet_in_tes!H$110</f>
        <v>2.7622562580527266E-3</v>
      </c>
      <c r="I309" s="156">
        <f>RES_hhdet_in_tes!I$110</f>
        <v>5.0793441127392229E-3</v>
      </c>
      <c r="J309" s="156">
        <f>RES_hhdet_in_tes!J$110</f>
        <v>1.17197514708543E-3</v>
      </c>
      <c r="K309" s="156">
        <f>RES_hhdet_in_tes!K$110</f>
        <v>3.4662751806437847E-3</v>
      </c>
      <c r="L309" s="156">
        <f>RES_hhdet_in_tes!L$110</f>
        <v>2.6428882783507048E-3</v>
      </c>
      <c r="M309" s="156">
        <f>RES_hhdet_in_tes!M$110</f>
        <v>2.6897083191103208E-2</v>
      </c>
      <c r="N309" s="156">
        <f>RES_hhdet_in_tes!N$110</f>
        <v>1.0779798485039266E-2</v>
      </c>
      <c r="O309" s="156">
        <f>RES_hhdet_in_tes!O$110</f>
        <v>1.2755970455368441E-2</v>
      </c>
      <c r="P309" s="156">
        <f>RES_hhdet_in_tes!P$110</f>
        <v>1.2798527652830963E-2</v>
      </c>
      <c r="Q309" s="156">
        <f>RES_hhdet_in_tes!Q$110</f>
        <v>0</v>
      </c>
    </row>
    <row r="310" spans="1:17" ht="12" customHeight="1" x14ac:dyDescent="0.25">
      <c r="A310" s="158" t="s">
        <v>63</v>
      </c>
      <c r="B310" s="157"/>
      <c r="C310" s="157">
        <f>SUM(C311:C312,C315:C316)</f>
        <v>0.34355296567954735</v>
      </c>
      <c r="D310" s="157">
        <f t="shared" ref="D310:Q310" si="81">SUM(D311:D312,D315:D316)</f>
        <v>0.45814768685140544</v>
      </c>
      <c r="E310" s="157">
        <f t="shared" si="81"/>
        <v>0.47683007431643032</v>
      </c>
      <c r="F310" s="157">
        <f t="shared" si="81"/>
        <v>0.25843542052111684</v>
      </c>
      <c r="G310" s="157">
        <f t="shared" si="81"/>
        <v>0</v>
      </c>
      <c r="H310" s="157">
        <f t="shared" si="81"/>
        <v>5.8223867523295461E-2</v>
      </c>
      <c r="I310" s="157">
        <f t="shared" si="81"/>
        <v>0.10944845233827502</v>
      </c>
      <c r="J310" s="157">
        <f t="shared" si="81"/>
        <v>2.3826075214270258E-3</v>
      </c>
      <c r="K310" s="157">
        <f t="shared" si="81"/>
        <v>2.8648388317132601E-3</v>
      </c>
      <c r="L310" s="157">
        <f t="shared" si="81"/>
        <v>2.513571025248019E-3</v>
      </c>
      <c r="M310" s="157">
        <f t="shared" si="81"/>
        <v>0.40150821910553391</v>
      </c>
      <c r="N310" s="157">
        <f t="shared" si="81"/>
        <v>1.0429379620532919E-2</v>
      </c>
      <c r="O310" s="157">
        <f t="shared" si="81"/>
        <v>1.3030954246539427E-2</v>
      </c>
      <c r="P310" s="157">
        <f t="shared" si="81"/>
        <v>0.239803468159208</v>
      </c>
      <c r="Q310" s="157">
        <f t="shared" si="81"/>
        <v>0</v>
      </c>
    </row>
    <row r="311" spans="1:17" ht="12" customHeight="1" x14ac:dyDescent="0.25">
      <c r="A311" s="167" t="s">
        <v>152</v>
      </c>
      <c r="B311" s="132"/>
      <c r="C311" s="132">
        <f>RES_hhdet_in_tes!C$112</f>
        <v>0</v>
      </c>
      <c r="D311" s="132">
        <f>RES_hhdet_in_tes!D$112</f>
        <v>0</v>
      </c>
      <c r="E311" s="132">
        <f>RES_hhdet_in_tes!E$112</f>
        <v>0</v>
      </c>
      <c r="F311" s="132">
        <f>RES_hhdet_in_tes!F$112</f>
        <v>0</v>
      </c>
      <c r="G311" s="132">
        <f>RES_hhdet_in_tes!G$112</f>
        <v>0</v>
      </c>
      <c r="H311" s="132">
        <f>RES_hhdet_in_tes!H$112</f>
        <v>0</v>
      </c>
      <c r="I311" s="132">
        <f>RES_hhdet_in_tes!I$112</f>
        <v>0</v>
      </c>
      <c r="J311" s="132">
        <f>RES_hhdet_in_tes!J$112</f>
        <v>0</v>
      </c>
      <c r="K311" s="132">
        <f>RES_hhdet_in_tes!K$112</f>
        <v>0</v>
      </c>
      <c r="L311" s="132">
        <f>RES_hhdet_in_tes!L$112</f>
        <v>0</v>
      </c>
      <c r="M311" s="132">
        <f>RES_hhdet_in_tes!M$112</f>
        <v>0</v>
      </c>
      <c r="N311" s="132">
        <f>RES_hhdet_in_tes!N$112</f>
        <v>0</v>
      </c>
      <c r="O311" s="132">
        <f>RES_hhdet_in_tes!O$112</f>
        <v>0</v>
      </c>
      <c r="P311" s="132">
        <f>RES_hhdet_in_tes!P$112</f>
        <v>0</v>
      </c>
      <c r="Q311" s="132">
        <f>RES_hhdet_in_tes!Q$112</f>
        <v>0</v>
      </c>
    </row>
    <row r="312" spans="1:17" ht="12" customHeight="1" x14ac:dyDescent="0.25">
      <c r="A312" s="167" t="s">
        <v>151</v>
      </c>
      <c r="B312" s="132"/>
      <c r="C312" s="132">
        <f>SUM(C313:C314)</f>
        <v>0</v>
      </c>
      <c r="D312" s="132">
        <f t="shared" ref="D312:Q312" si="82">SUM(D313:D314)</f>
        <v>0</v>
      </c>
      <c r="E312" s="132">
        <f t="shared" si="82"/>
        <v>0</v>
      </c>
      <c r="F312" s="132">
        <f t="shared" si="82"/>
        <v>0</v>
      </c>
      <c r="G312" s="132">
        <f t="shared" si="82"/>
        <v>0</v>
      </c>
      <c r="H312" s="132">
        <f t="shared" si="82"/>
        <v>0</v>
      </c>
      <c r="I312" s="132">
        <f t="shared" si="82"/>
        <v>0</v>
      </c>
      <c r="J312" s="132">
        <f t="shared" si="82"/>
        <v>0</v>
      </c>
      <c r="K312" s="132">
        <f t="shared" si="82"/>
        <v>0</v>
      </c>
      <c r="L312" s="132">
        <f t="shared" si="82"/>
        <v>0</v>
      </c>
      <c r="M312" s="132">
        <f t="shared" si="82"/>
        <v>0</v>
      </c>
      <c r="N312" s="132">
        <f t="shared" si="82"/>
        <v>0</v>
      </c>
      <c r="O312" s="132">
        <f t="shared" si="82"/>
        <v>0</v>
      </c>
      <c r="P312" s="132">
        <f t="shared" si="82"/>
        <v>0</v>
      </c>
      <c r="Q312" s="132">
        <f t="shared" si="82"/>
        <v>0</v>
      </c>
    </row>
    <row r="313" spans="1:17" ht="12" customHeight="1" x14ac:dyDescent="0.25">
      <c r="A313" s="166" t="s">
        <v>79</v>
      </c>
      <c r="B313" s="165"/>
      <c r="C313" s="165">
        <f>RES_hhdet_in_tes!C$114</f>
        <v>0</v>
      </c>
      <c r="D313" s="165">
        <f>RES_hhdet_in_tes!D$114</f>
        <v>0</v>
      </c>
      <c r="E313" s="165">
        <f>RES_hhdet_in_tes!E$114</f>
        <v>0</v>
      </c>
      <c r="F313" s="165">
        <f>RES_hhdet_in_tes!F$114</f>
        <v>0</v>
      </c>
      <c r="G313" s="165">
        <f>RES_hhdet_in_tes!G$114</f>
        <v>0</v>
      </c>
      <c r="H313" s="165">
        <f>RES_hhdet_in_tes!H$114</f>
        <v>0</v>
      </c>
      <c r="I313" s="165">
        <f>RES_hhdet_in_tes!I$114</f>
        <v>0</v>
      </c>
      <c r="J313" s="165">
        <f>RES_hhdet_in_tes!J$114</f>
        <v>0</v>
      </c>
      <c r="K313" s="165">
        <f>RES_hhdet_in_tes!K$114</f>
        <v>0</v>
      </c>
      <c r="L313" s="165">
        <f>RES_hhdet_in_tes!L$114</f>
        <v>0</v>
      </c>
      <c r="M313" s="165">
        <f>RES_hhdet_in_tes!M$114</f>
        <v>0</v>
      </c>
      <c r="N313" s="165">
        <f>RES_hhdet_in_tes!N$114</f>
        <v>0</v>
      </c>
      <c r="O313" s="165">
        <f>RES_hhdet_in_tes!O$114</f>
        <v>0</v>
      </c>
      <c r="P313" s="165">
        <f>RES_hhdet_in_tes!P$114</f>
        <v>0</v>
      </c>
      <c r="Q313" s="165">
        <f>RES_hhdet_in_tes!Q$114</f>
        <v>0</v>
      </c>
    </row>
    <row r="314" spans="1:17" ht="12" customHeight="1" x14ac:dyDescent="0.25">
      <c r="A314" s="147" t="s">
        <v>59</v>
      </c>
      <c r="B314" s="164"/>
      <c r="C314" s="164">
        <f>RES_hhdet_in_tes!C$115</f>
        <v>0</v>
      </c>
      <c r="D314" s="164">
        <f>RES_hhdet_in_tes!D$115</f>
        <v>0</v>
      </c>
      <c r="E314" s="164">
        <f>RES_hhdet_in_tes!E$115</f>
        <v>0</v>
      </c>
      <c r="F314" s="164">
        <f>RES_hhdet_in_tes!F$115</f>
        <v>0</v>
      </c>
      <c r="G314" s="164">
        <f>RES_hhdet_in_tes!G$115</f>
        <v>0</v>
      </c>
      <c r="H314" s="164">
        <f>RES_hhdet_in_tes!H$115</f>
        <v>0</v>
      </c>
      <c r="I314" s="164">
        <f>RES_hhdet_in_tes!I$115</f>
        <v>0</v>
      </c>
      <c r="J314" s="164">
        <f>RES_hhdet_in_tes!J$115</f>
        <v>0</v>
      </c>
      <c r="K314" s="164">
        <f>RES_hhdet_in_tes!K$115</f>
        <v>0</v>
      </c>
      <c r="L314" s="164">
        <f>RES_hhdet_in_tes!L$115</f>
        <v>0</v>
      </c>
      <c r="M314" s="164">
        <f>RES_hhdet_in_tes!M$115</f>
        <v>0</v>
      </c>
      <c r="N314" s="164">
        <f>RES_hhdet_in_tes!N$115</f>
        <v>0</v>
      </c>
      <c r="O314" s="164">
        <f>RES_hhdet_in_tes!O$115</f>
        <v>0</v>
      </c>
      <c r="P314" s="164">
        <f>RES_hhdet_in_tes!P$115</f>
        <v>0</v>
      </c>
      <c r="Q314" s="164">
        <f>RES_hhdet_in_tes!Q$115</f>
        <v>0</v>
      </c>
    </row>
    <row r="315" spans="1:17" ht="12" customHeight="1" x14ac:dyDescent="0.25">
      <c r="A315" s="163" t="s">
        <v>142</v>
      </c>
      <c r="B315" s="162"/>
      <c r="C315" s="162">
        <f>RES_hhdet_in_tes!C$116</f>
        <v>0.3376636363549157</v>
      </c>
      <c r="D315" s="162">
        <f>RES_hhdet_in_tes!D$116</f>
        <v>0.45036066491050386</v>
      </c>
      <c r="E315" s="162">
        <f>RES_hhdet_in_tes!E$116</f>
        <v>0.4611148817398929</v>
      </c>
      <c r="F315" s="162">
        <f>RES_hhdet_in_tes!F$116</f>
        <v>0.25385586245315545</v>
      </c>
      <c r="G315" s="162">
        <f>RES_hhdet_in_tes!G$116</f>
        <v>0</v>
      </c>
      <c r="H315" s="162">
        <f>RES_hhdet_in_tes!H$116</f>
        <v>4.1518642819257677E-2</v>
      </c>
      <c r="I315" s="162">
        <f>RES_hhdet_in_tes!I$116</f>
        <v>8.5211044483088319E-2</v>
      </c>
      <c r="J315" s="162">
        <f>RES_hhdet_in_tes!J$116</f>
        <v>0</v>
      </c>
      <c r="K315" s="162">
        <f>RES_hhdet_in_tes!K$116</f>
        <v>0</v>
      </c>
      <c r="L315" s="162">
        <f>RES_hhdet_in_tes!L$116</f>
        <v>0</v>
      </c>
      <c r="M315" s="162">
        <f>RES_hhdet_in_tes!M$116</f>
        <v>0.30090889234707235</v>
      </c>
      <c r="N315" s="162">
        <f>RES_hhdet_in_tes!N$116</f>
        <v>8.5358782773950672E-3</v>
      </c>
      <c r="O315" s="162">
        <f>RES_hhdet_in_tes!O$116</f>
        <v>6.1945345371429445E-3</v>
      </c>
      <c r="P315" s="162">
        <f>RES_hhdet_in_tes!P$116</f>
        <v>0.18219315417316184</v>
      </c>
      <c r="Q315" s="162">
        <f>RES_hhdet_in_tes!Q$116</f>
        <v>0</v>
      </c>
    </row>
    <row r="316" spans="1:17" ht="12" customHeight="1" x14ac:dyDescent="0.25">
      <c r="A316" s="161" t="s">
        <v>141</v>
      </c>
      <c r="B316" s="160"/>
      <c r="C316" s="160">
        <f>SUM(C317:C318)</f>
        <v>5.8893293246316571E-3</v>
      </c>
      <c r="D316" s="160">
        <f t="shared" ref="D316:Q316" si="83">SUM(D317:D318)</f>
        <v>7.78702194090161E-3</v>
      </c>
      <c r="E316" s="160">
        <f t="shared" si="83"/>
        <v>1.5715192576537418E-2</v>
      </c>
      <c r="F316" s="160">
        <f t="shared" si="83"/>
        <v>4.5795580679614169E-3</v>
      </c>
      <c r="G316" s="160">
        <f t="shared" si="83"/>
        <v>0</v>
      </c>
      <c r="H316" s="160">
        <f t="shared" si="83"/>
        <v>1.6705224704037781E-2</v>
      </c>
      <c r="I316" s="160">
        <f t="shared" si="83"/>
        <v>2.4237407855186695E-2</v>
      </c>
      <c r="J316" s="160">
        <f t="shared" si="83"/>
        <v>2.3826075214270258E-3</v>
      </c>
      <c r="K316" s="160">
        <f t="shared" si="83"/>
        <v>2.8648388317132601E-3</v>
      </c>
      <c r="L316" s="160">
        <f t="shared" si="83"/>
        <v>2.513571025248019E-3</v>
      </c>
      <c r="M316" s="160">
        <f t="shared" si="83"/>
        <v>0.10059932675846153</v>
      </c>
      <c r="N316" s="160">
        <f t="shared" si="83"/>
        <v>1.8935013431378512E-3</v>
      </c>
      <c r="O316" s="160">
        <f t="shared" si="83"/>
        <v>6.8364197093964824E-3</v>
      </c>
      <c r="P316" s="160">
        <f t="shared" si="83"/>
        <v>5.7610313986046158E-2</v>
      </c>
      <c r="Q316" s="160">
        <f t="shared" si="83"/>
        <v>0</v>
      </c>
    </row>
    <row r="317" spans="1:17" ht="12" customHeight="1" x14ac:dyDescent="0.25">
      <c r="A317" s="148" t="s">
        <v>60</v>
      </c>
      <c r="B317" s="156"/>
      <c r="C317" s="156">
        <f>RES_hhdet_in_tes!C$118</f>
        <v>3.9710938155424237E-3</v>
      </c>
      <c r="D317" s="156">
        <f>RES_hhdet_in_tes!D$118</f>
        <v>5.275500770905172E-3</v>
      </c>
      <c r="E317" s="156">
        <f>RES_hhdet_in_tes!E$118</f>
        <v>1.0756370182259403E-2</v>
      </c>
      <c r="F317" s="156">
        <f>RES_hhdet_in_tes!F$118</f>
        <v>3.145257017336154E-3</v>
      </c>
      <c r="G317" s="156">
        <f>RES_hhdet_in_tes!G$118</f>
        <v>0</v>
      </c>
      <c r="H317" s="156">
        <f>RES_hhdet_in_tes!H$118</f>
        <v>1.1346040877254356E-2</v>
      </c>
      <c r="I317" s="156">
        <f>RES_hhdet_in_tes!I$118</f>
        <v>1.6496346695392714E-2</v>
      </c>
      <c r="J317" s="156">
        <f>RES_hhdet_in_tes!J$118</f>
        <v>1.6243995628532999E-3</v>
      </c>
      <c r="K317" s="156">
        <f>RES_hhdet_in_tes!K$118</f>
        <v>1.9052338573395042E-3</v>
      </c>
      <c r="L317" s="156">
        <f>RES_hhdet_in_tes!L$118</f>
        <v>1.7758673572300927E-3</v>
      </c>
      <c r="M317" s="156">
        <f>RES_hhdet_in_tes!M$118</f>
        <v>6.8350082024910788E-2</v>
      </c>
      <c r="N317" s="156">
        <f>RES_hhdet_in_tes!N$118</f>
        <v>1.3827763666627978E-3</v>
      </c>
      <c r="O317" s="156">
        <f>RES_hhdet_in_tes!O$118</f>
        <v>4.9548984673290454E-3</v>
      </c>
      <c r="P317" s="156">
        <f>RES_hhdet_in_tes!P$118</f>
        <v>3.9814057800465555E-2</v>
      </c>
      <c r="Q317" s="156">
        <f>RES_hhdet_in_tes!Q$118</f>
        <v>0</v>
      </c>
    </row>
    <row r="318" spans="1:17" ht="12" customHeight="1" x14ac:dyDescent="0.25">
      <c r="A318" s="148" t="s">
        <v>59</v>
      </c>
      <c r="B318" s="156"/>
      <c r="C318" s="156">
        <f>RES_hhdet_in_tes!C$119</f>
        <v>1.9182355090892336E-3</v>
      </c>
      <c r="D318" s="156">
        <f>RES_hhdet_in_tes!D$119</f>
        <v>2.511521169996438E-3</v>
      </c>
      <c r="E318" s="156">
        <f>RES_hhdet_in_tes!E$119</f>
        <v>4.9588223942780146E-3</v>
      </c>
      <c r="F318" s="156">
        <f>RES_hhdet_in_tes!F$119</f>
        <v>1.4343010506252633E-3</v>
      </c>
      <c r="G318" s="156">
        <f>RES_hhdet_in_tes!G$119</f>
        <v>0</v>
      </c>
      <c r="H318" s="156">
        <f>RES_hhdet_in_tes!H$119</f>
        <v>5.3591838267834256E-3</v>
      </c>
      <c r="I318" s="156">
        <f>RES_hhdet_in_tes!I$119</f>
        <v>7.7410611597939823E-3</v>
      </c>
      <c r="J318" s="156">
        <f>RES_hhdet_in_tes!J$119</f>
        <v>7.5820795857372582E-4</v>
      </c>
      <c r="K318" s="156">
        <f>RES_hhdet_in_tes!K$119</f>
        <v>9.5960497437375591E-4</v>
      </c>
      <c r="L318" s="156">
        <f>RES_hhdet_in_tes!L$119</f>
        <v>7.3770366801792638E-4</v>
      </c>
      <c r="M318" s="156">
        <f>RES_hhdet_in_tes!M$119</f>
        <v>3.2249244733550744E-2</v>
      </c>
      <c r="N318" s="156">
        <f>RES_hhdet_in_tes!N$119</f>
        <v>5.1072497647505332E-4</v>
      </c>
      <c r="O318" s="156">
        <f>RES_hhdet_in_tes!O$119</f>
        <v>1.8815212420674366E-3</v>
      </c>
      <c r="P318" s="156">
        <f>RES_hhdet_in_tes!P$119</f>
        <v>1.7796256185580603E-2</v>
      </c>
      <c r="Q318" s="156">
        <f>RES_hhdet_in_tes!Q$119</f>
        <v>0</v>
      </c>
    </row>
    <row r="319" spans="1:17" ht="12" customHeight="1" x14ac:dyDescent="0.25">
      <c r="A319" s="158" t="s">
        <v>62</v>
      </c>
      <c r="B319" s="157"/>
      <c r="C319" s="157">
        <f>SUM(C320:C321)</f>
        <v>0.17850985103100325</v>
      </c>
      <c r="D319" s="157">
        <f t="shared" ref="D319:Q319" si="84">SUM(D320:D321)</f>
        <v>0.24027091013017082</v>
      </c>
      <c r="E319" s="157">
        <f t="shared" si="84"/>
        <v>0.25582753232333982</v>
      </c>
      <c r="F319" s="157">
        <f t="shared" si="84"/>
        <v>0.13413865500847633</v>
      </c>
      <c r="G319" s="157">
        <f t="shared" si="84"/>
        <v>0</v>
      </c>
      <c r="H319" s="157">
        <f t="shared" si="84"/>
        <v>3.1752784423200897E-2</v>
      </c>
      <c r="I319" s="157">
        <f t="shared" si="84"/>
        <v>5.9071077857439772E-2</v>
      </c>
      <c r="J319" s="157">
        <f t="shared" si="84"/>
        <v>1.4009091377951473E-3</v>
      </c>
      <c r="K319" s="157">
        <f t="shared" si="84"/>
        <v>1.7169324387880534E-3</v>
      </c>
      <c r="L319" s="157">
        <f t="shared" si="84"/>
        <v>1.4443306404153236E-3</v>
      </c>
      <c r="M319" s="157">
        <f t="shared" si="84"/>
        <v>0.23533706131709492</v>
      </c>
      <c r="N319" s="157">
        <f t="shared" si="84"/>
        <v>5.4044382755290164E-3</v>
      </c>
      <c r="O319" s="157">
        <f t="shared" si="84"/>
        <v>7.1997817639412086E-3</v>
      </c>
      <c r="P319" s="157">
        <f t="shared" si="84"/>
        <v>0.12940128064842008</v>
      </c>
      <c r="Q319" s="157">
        <f t="shared" si="84"/>
        <v>0</v>
      </c>
    </row>
    <row r="320" spans="1:17" ht="12" customHeight="1" x14ac:dyDescent="0.25">
      <c r="A320" s="23" t="s">
        <v>57</v>
      </c>
      <c r="B320" s="156"/>
      <c r="C320" s="156">
        <f>RES_hhdet_in_tes!C$121</f>
        <v>0</v>
      </c>
      <c r="D320" s="156">
        <f>RES_hhdet_in_tes!D$121</f>
        <v>0</v>
      </c>
      <c r="E320" s="156">
        <f>RES_hhdet_in_tes!E$121</f>
        <v>0</v>
      </c>
      <c r="F320" s="156">
        <f>RES_hhdet_in_tes!F$121</f>
        <v>0</v>
      </c>
      <c r="G320" s="156">
        <f>RES_hhdet_in_tes!G$121</f>
        <v>0</v>
      </c>
      <c r="H320" s="156">
        <f>RES_hhdet_in_tes!H$121</f>
        <v>0</v>
      </c>
      <c r="I320" s="156">
        <f>RES_hhdet_in_tes!I$121</f>
        <v>0</v>
      </c>
      <c r="J320" s="156">
        <f>RES_hhdet_in_tes!J$121</f>
        <v>0</v>
      </c>
      <c r="K320" s="156">
        <f>RES_hhdet_in_tes!K$121</f>
        <v>0</v>
      </c>
      <c r="L320" s="156">
        <f>RES_hhdet_in_tes!L$121</f>
        <v>0</v>
      </c>
      <c r="M320" s="156">
        <f>RES_hhdet_in_tes!M$121</f>
        <v>0</v>
      </c>
      <c r="N320" s="156">
        <f>RES_hhdet_in_tes!N$121</f>
        <v>0</v>
      </c>
      <c r="O320" s="156">
        <f>RES_hhdet_in_tes!O$121</f>
        <v>0</v>
      </c>
      <c r="P320" s="156">
        <f>RES_hhdet_in_tes!P$121</f>
        <v>0</v>
      </c>
      <c r="Q320" s="156">
        <f>RES_hhdet_in_tes!Q$121</f>
        <v>0</v>
      </c>
    </row>
    <row r="321" spans="1:17" ht="12" customHeight="1" x14ac:dyDescent="0.25">
      <c r="A321" s="29" t="s">
        <v>140</v>
      </c>
      <c r="B321" s="57"/>
      <c r="C321" s="57">
        <f>RES_hhdet_in_tes!C$122</f>
        <v>0.17850985103100325</v>
      </c>
      <c r="D321" s="57">
        <f>RES_hhdet_in_tes!D$122</f>
        <v>0.24027091013017082</v>
      </c>
      <c r="E321" s="57">
        <f>RES_hhdet_in_tes!E$122</f>
        <v>0.25582753232333982</v>
      </c>
      <c r="F321" s="57">
        <f>RES_hhdet_in_tes!F$122</f>
        <v>0.13413865500847633</v>
      </c>
      <c r="G321" s="57">
        <f>RES_hhdet_in_tes!G$122</f>
        <v>0</v>
      </c>
      <c r="H321" s="57">
        <f>RES_hhdet_in_tes!H$122</f>
        <v>3.1752784423200897E-2</v>
      </c>
      <c r="I321" s="57">
        <f>RES_hhdet_in_tes!I$122</f>
        <v>5.9071077857439772E-2</v>
      </c>
      <c r="J321" s="57">
        <f>RES_hhdet_in_tes!J$122</f>
        <v>1.4009091377951473E-3</v>
      </c>
      <c r="K321" s="57">
        <f>RES_hhdet_in_tes!K$122</f>
        <v>1.7169324387880534E-3</v>
      </c>
      <c r="L321" s="57">
        <f>RES_hhdet_in_tes!L$122</f>
        <v>1.4443306404153236E-3</v>
      </c>
      <c r="M321" s="57">
        <f>RES_hhdet_in_tes!M$122</f>
        <v>0.23533706131709492</v>
      </c>
      <c r="N321" s="57">
        <f>RES_hhdet_in_tes!N$122</f>
        <v>5.4044382755290164E-3</v>
      </c>
      <c r="O321" s="57">
        <f>RES_hhdet_in_tes!O$122</f>
        <v>7.1997817639412086E-3</v>
      </c>
      <c r="P321" s="57">
        <f>RES_hhdet_in_tes!P$122</f>
        <v>0.12940128064842008</v>
      </c>
      <c r="Q321" s="57">
        <f>RES_hhdet_in_tes!Q$122</f>
        <v>0</v>
      </c>
    </row>
    <row r="323" spans="1:17" ht="12" customHeight="1" x14ac:dyDescent="0.25">
      <c r="A323" s="152" t="s">
        <v>191</v>
      </c>
      <c r="B323" s="175"/>
      <c r="C323" s="175">
        <f t="shared" ref="C323:Q338" si="85">IF(C304=0,"",C304/C285)</f>
        <v>0.81329083488913889</v>
      </c>
      <c r="D323" s="175">
        <f t="shared" si="85"/>
        <v>0.81804776322061179</v>
      </c>
      <c r="E323" s="175">
        <f t="shared" si="85"/>
        <v>0.82202655293429217</v>
      </c>
      <c r="F323" s="175">
        <f t="shared" si="85"/>
        <v>0.8285736255077204</v>
      </c>
      <c r="G323" s="175" t="str">
        <f t="shared" si="85"/>
        <v/>
      </c>
      <c r="H323" s="175">
        <f t="shared" si="85"/>
        <v>0.838600301907099</v>
      </c>
      <c r="I323" s="175">
        <f t="shared" si="85"/>
        <v>0.84131453059462336</v>
      </c>
      <c r="J323" s="175">
        <f t="shared" si="85"/>
        <v>0.88543701230458904</v>
      </c>
      <c r="K323" s="175">
        <f t="shared" si="85"/>
        <v>0.94578834903361342</v>
      </c>
      <c r="L323" s="175">
        <f t="shared" si="85"/>
        <v>0.94699005690566262</v>
      </c>
      <c r="M323" s="175">
        <f t="shared" si="85"/>
        <v>0.85820121435245711</v>
      </c>
      <c r="N323" s="175">
        <f t="shared" si="85"/>
        <v>0.96983841430563611</v>
      </c>
      <c r="O323" s="175">
        <f t="shared" si="85"/>
        <v>0.97114177707667204</v>
      </c>
      <c r="P323" s="175">
        <f t="shared" si="85"/>
        <v>0.86194769591632636</v>
      </c>
      <c r="Q323" s="175" t="str">
        <f t="shared" si="85"/>
        <v/>
      </c>
    </row>
    <row r="324" spans="1:17" ht="12" customHeight="1" x14ac:dyDescent="0.25">
      <c r="A324" s="158" t="s">
        <v>65</v>
      </c>
      <c r="B324" s="169"/>
      <c r="C324" s="169">
        <f t="shared" si="85"/>
        <v>0.82581690701675659</v>
      </c>
      <c r="D324" s="169">
        <f t="shared" si="85"/>
        <v>0.83051148504612615</v>
      </c>
      <c r="E324" s="169">
        <f t="shared" si="85"/>
        <v>0.83536247747951209</v>
      </c>
      <c r="F324" s="169">
        <f t="shared" si="85"/>
        <v>0.83984742609880902</v>
      </c>
      <c r="G324" s="169" t="str">
        <f t="shared" si="85"/>
        <v/>
      </c>
      <c r="H324" s="169">
        <f t="shared" si="85"/>
        <v>0.84754477551454788</v>
      </c>
      <c r="I324" s="169">
        <f t="shared" si="85"/>
        <v>0.8519050356570752</v>
      </c>
      <c r="J324" s="169">
        <f t="shared" si="85"/>
        <v>0.84942691036853257</v>
      </c>
      <c r="K324" s="169">
        <f t="shared" si="85"/>
        <v>0.8519807856727073</v>
      </c>
      <c r="L324" s="169">
        <f t="shared" si="85"/>
        <v>0.85735501827293181</v>
      </c>
      <c r="M324" s="169">
        <f t="shared" si="85"/>
        <v>0.86865961280686455</v>
      </c>
      <c r="N324" s="169">
        <f t="shared" si="85"/>
        <v>0.87263091390905179</v>
      </c>
      <c r="O324" s="169">
        <f t="shared" si="85"/>
        <v>0.86916765937849472</v>
      </c>
      <c r="P324" s="169">
        <f t="shared" si="85"/>
        <v>0.87406794876803307</v>
      </c>
      <c r="Q324" s="169" t="str">
        <f t="shared" si="85"/>
        <v/>
      </c>
    </row>
    <row r="325" spans="1:17" ht="12" customHeight="1" x14ac:dyDescent="0.25">
      <c r="A325" s="23" t="s">
        <v>153</v>
      </c>
      <c r="B325" s="73"/>
      <c r="C325" s="73">
        <f t="shared" si="85"/>
        <v>0.82503656054960006</v>
      </c>
      <c r="D325" s="73">
        <f t="shared" si="85"/>
        <v>0.82967453978474714</v>
      </c>
      <c r="E325" s="73">
        <f t="shared" si="85"/>
        <v>0.83427469119381559</v>
      </c>
      <c r="F325" s="73">
        <f t="shared" si="85"/>
        <v>0.83885609023453234</v>
      </c>
      <c r="G325" s="73" t="str">
        <f t="shared" si="85"/>
        <v/>
      </c>
      <c r="H325" s="73">
        <f t="shared" si="85"/>
        <v>0.84695850822893548</v>
      </c>
      <c r="I325" s="73">
        <f t="shared" si="85"/>
        <v>0.85131986347695121</v>
      </c>
      <c r="J325" s="73">
        <f t="shared" si="85"/>
        <v>0.8486666966318539</v>
      </c>
      <c r="K325" s="73">
        <f t="shared" si="85"/>
        <v>0.85143200871991698</v>
      </c>
      <c r="L325" s="73">
        <f t="shared" si="85"/>
        <v>0.85632138193768437</v>
      </c>
      <c r="M325" s="73">
        <f t="shared" si="85"/>
        <v>0.868180647529331</v>
      </c>
      <c r="N325" s="73">
        <f t="shared" si="85"/>
        <v>0.87150349839487462</v>
      </c>
      <c r="O325" s="73">
        <f t="shared" si="85"/>
        <v>0.86771597942493117</v>
      </c>
      <c r="P325" s="73">
        <f t="shared" si="85"/>
        <v>0.87331243735868924</v>
      </c>
      <c r="Q325" s="73" t="str">
        <f t="shared" si="85"/>
        <v/>
      </c>
    </row>
    <row r="326" spans="1:17" ht="12" customHeight="1" x14ac:dyDescent="0.25">
      <c r="A326" s="23" t="s">
        <v>60</v>
      </c>
      <c r="B326" s="73"/>
      <c r="C326" s="73">
        <f t="shared" si="85"/>
        <v>1.0756301833125477</v>
      </c>
      <c r="D326" s="73">
        <f t="shared" si="85"/>
        <v>1.076050928379388</v>
      </c>
      <c r="E326" s="73">
        <f t="shared" si="85"/>
        <v>1.0762461730643575</v>
      </c>
      <c r="F326" s="73">
        <f t="shared" si="85"/>
        <v>1.0783148888042544</v>
      </c>
      <c r="G326" s="73" t="str">
        <f t="shared" si="85"/>
        <v/>
      </c>
      <c r="H326" s="73">
        <f t="shared" si="85"/>
        <v>1.0139034763305363</v>
      </c>
      <c r="I326" s="73">
        <f t="shared" si="85"/>
        <v>1.0171085304508161</v>
      </c>
      <c r="J326" s="73">
        <f t="shared" si="85"/>
        <v>1.013889790343715</v>
      </c>
      <c r="K326" s="73">
        <f t="shared" si="85"/>
        <v>1.0170900120086594</v>
      </c>
      <c r="L326" s="73">
        <f t="shared" si="85"/>
        <v>1.0228580755527095</v>
      </c>
      <c r="M326" s="73">
        <f t="shared" si="85"/>
        <v>1.0242581737187348</v>
      </c>
      <c r="N326" s="73">
        <f t="shared" si="85"/>
        <v>1.027978614073578</v>
      </c>
      <c r="O326" s="73">
        <f t="shared" si="85"/>
        <v>1.0233146250647518</v>
      </c>
      <c r="P326" s="73">
        <f t="shared" si="85"/>
        <v>1.0261883837780612</v>
      </c>
      <c r="Q326" s="73" t="str">
        <f t="shared" si="85"/>
        <v/>
      </c>
    </row>
    <row r="327" spans="1:17" ht="12" customHeight="1" x14ac:dyDescent="0.25">
      <c r="A327" s="158" t="s">
        <v>112</v>
      </c>
      <c r="B327" s="169"/>
      <c r="C327" s="169">
        <f t="shared" si="85"/>
        <v>1.9196864364172048</v>
      </c>
      <c r="D327" s="169">
        <f t="shared" si="85"/>
        <v>1.9793479740695574</v>
      </c>
      <c r="E327" s="169">
        <f t="shared" si="85"/>
        <v>2.0494921442478016</v>
      </c>
      <c r="F327" s="169">
        <f t="shared" si="85"/>
        <v>2.1393354730997691</v>
      </c>
      <c r="G327" s="169" t="str">
        <f t="shared" si="85"/>
        <v/>
      </c>
      <c r="H327" s="169">
        <f t="shared" si="85"/>
        <v>2.3703535554159343</v>
      </c>
      <c r="I327" s="169">
        <f t="shared" si="85"/>
        <v>2.4641673169993314</v>
      </c>
      <c r="J327" s="169">
        <f t="shared" si="85"/>
        <v>2.6136723178660617</v>
      </c>
      <c r="K327" s="169">
        <f t="shared" si="85"/>
        <v>2.8874245438598747</v>
      </c>
      <c r="L327" s="169">
        <f t="shared" si="85"/>
        <v>3.2011983959466774</v>
      </c>
      <c r="M327" s="169">
        <f t="shared" si="85"/>
        <v>3.1759920975643698</v>
      </c>
      <c r="N327" s="169">
        <f t="shared" si="85"/>
        <v>3.3410643869541734</v>
      </c>
      <c r="O327" s="169">
        <f t="shared" si="85"/>
        <v>3.558881577512861</v>
      </c>
      <c r="P327" s="169">
        <f t="shared" si="85"/>
        <v>3.7048054130597823</v>
      </c>
      <c r="Q327" s="169" t="str">
        <f t="shared" si="85"/>
        <v/>
      </c>
    </row>
    <row r="328" spans="1:17" ht="12" customHeight="1" x14ac:dyDescent="0.25">
      <c r="A328" s="23" t="s">
        <v>60</v>
      </c>
      <c r="B328" s="73"/>
      <c r="C328" s="73">
        <f t="shared" si="85"/>
        <v>1.9196864364172048</v>
      </c>
      <c r="D328" s="73">
        <f t="shared" si="85"/>
        <v>1.9793479740695574</v>
      </c>
      <c r="E328" s="73">
        <f t="shared" si="85"/>
        <v>2.0494921442478016</v>
      </c>
      <c r="F328" s="73">
        <f t="shared" si="85"/>
        <v>2.1393354730997691</v>
      </c>
      <c r="G328" s="73" t="str">
        <f t="shared" si="85"/>
        <v/>
      </c>
      <c r="H328" s="73">
        <f t="shared" si="85"/>
        <v>2.3703535554159343</v>
      </c>
      <c r="I328" s="73">
        <f t="shared" si="85"/>
        <v>2.4641673169993314</v>
      </c>
      <c r="J328" s="73">
        <f t="shared" si="85"/>
        <v>2.6136723178660617</v>
      </c>
      <c r="K328" s="73">
        <f t="shared" si="85"/>
        <v>2.8874245438598747</v>
      </c>
      <c r="L328" s="73">
        <f t="shared" si="85"/>
        <v>3.2011983959466774</v>
      </c>
      <c r="M328" s="73">
        <f t="shared" si="85"/>
        <v>3.1759920975643698</v>
      </c>
      <c r="N328" s="73">
        <f t="shared" si="85"/>
        <v>3.3410643869541734</v>
      </c>
      <c r="O328" s="73">
        <f t="shared" si="85"/>
        <v>3.558881577512861</v>
      </c>
      <c r="P328" s="73">
        <f t="shared" si="85"/>
        <v>3.7048054130597823</v>
      </c>
      <c r="Q328" s="73" t="str">
        <f t="shared" si="85"/>
        <v/>
      </c>
    </row>
    <row r="329" spans="1:17" ht="12" customHeight="1" x14ac:dyDescent="0.25">
      <c r="A329" s="158" t="s">
        <v>63</v>
      </c>
      <c r="B329" s="169"/>
      <c r="C329" s="169">
        <f t="shared" si="85"/>
        <v>0.72813420625207648</v>
      </c>
      <c r="D329" s="169">
        <f t="shared" si="85"/>
        <v>0.73295131111107348</v>
      </c>
      <c r="E329" s="169">
        <f t="shared" si="85"/>
        <v>0.73891043861399031</v>
      </c>
      <c r="F329" s="169">
        <f t="shared" si="85"/>
        <v>0.74343477505839517</v>
      </c>
      <c r="G329" s="169" t="str">
        <f t="shared" si="85"/>
        <v/>
      </c>
      <c r="H329" s="169">
        <f t="shared" si="85"/>
        <v>0.76677943112085323</v>
      </c>
      <c r="I329" s="169">
        <f t="shared" si="85"/>
        <v>0.76626595614187942</v>
      </c>
      <c r="J329" s="169">
        <f t="shared" si="85"/>
        <v>0.82038923895266369</v>
      </c>
      <c r="K329" s="169">
        <f t="shared" si="85"/>
        <v>0.8303237742917684</v>
      </c>
      <c r="L329" s="169">
        <f t="shared" si="85"/>
        <v>0.81593598225361041</v>
      </c>
      <c r="M329" s="169">
        <f t="shared" si="85"/>
        <v>0.7772322466256949</v>
      </c>
      <c r="N329" s="169">
        <f t="shared" si="85"/>
        <v>0.77799208132990849</v>
      </c>
      <c r="O329" s="169">
        <f t="shared" si="85"/>
        <v>0.79746863021703773</v>
      </c>
      <c r="P329" s="169">
        <f t="shared" si="85"/>
        <v>0.78942582510173542</v>
      </c>
      <c r="Q329" s="169" t="str">
        <f t="shared" si="85"/>
        <v/>
      </c>
    </row>
    <row r="330" spans="1:17" ht="12" customHeight="1" x14ac:dyDescent="0.25">
      <c r="A330" s="167" t="s">
        <v>152</v>
      </c>
      <c r="B330" s="174"/>
      <c r="C330" s="174" t="str">
        <f t="shared" si="85"/>
        <v/>
      </c>
      <c r="D330" s="174" t="str">
        <f t="shared" si="85"/>
        <v/>
      </c>
      <c r="E330" s="174" t="str">
        <f t="shared" si="85"/>
        <v/>
      </c>
      <c r="F330" s="174" t="str">
        <f t="shared" si="85"/>
        <v/>
      </c>
      <c r="G330" s="174" t="str">
        <f t="shared" si="85"/>
        <v/>
      </c>
      <c r="H330" s="174" t="str">
        <f t="shared" si="85"/>
        <v/>
      </c>
      <c r="I330" s="174" t="str">
        <f t="shared" si="85"/>
        <v/>
      </c>
      <c r="J330" s="174" t="str">
        <f t="shared" si="85"/>
        <v/>
      </c>
      <c r="K330" s="174" t="str">
        <f t="shared" si="85"/>
        <v/>
      </c>
      <c r="L330" s="174" t="str">
        <f t="shared" si="85"/>
        <v/>
      </c>
      <c r="M330" s="174" t="str">
        <f t="shared" si="85"/>
        <v/>
      </c>
      <c r="N330" s="174" t="str">
        <f t="shared" si="85"/>
        <v/>
      </c>
      <c r="O330" s="174" t="str">
        <f t="shared" si="85"/>
        <v/>
      </c>
      <c r="P330" s="174" t="str">
        <f t="shared" si="85"/>
        <v/>
      </c>
      <c r="Q330" s="174" t="str">
        <f t="shared" si="85"/>
        <v/>
      </c>
    </row>
    <row r="331" spans="1:17" ht="12" customHeight="1" x14ac:dyDescent="0.25">
      <c r="A331" s="167" t="s">
        <v>151</v>
      </c>
      <c r="B331" s="174"/>
      <c r="C331" s="174" t="str">
        <f t="shared" si="85"/>
        <v/>
      </c>
      <c r="D331" s="174" t="str">
        <f t="shared" si="85"/>
        <v/>
      </c>
      <c r="E331" s="174" t="str">
        <f t="shared" si="85"/>
        <v/>
      </c>
      <c r="F331" s="174" t="str">
        <f t="shared" si="85"/>
        <v/>
      </c>
      <c r="G331" s="174" t="str">
        <f t="shared" si="85"/>
        <v/>
      </c>
      <c r="H331" s="174" t="str">
        <f t="shared" si="85"/>
        <v/>
      </c>
      <c r="I331" s="174" t="str">
        <f t="shared" si="85"/>
        <v/>
      </c>
      <c r="J331" s="174" t="str">
        <f t="shared" si="85"/>
        <v/>
      </c>
      <c r="K331" s="174" t="str">
        <f t="shared" si="85"/>
        <v/>
      </c>
      <c r="L331" s="174" t="str">
        <f t="shared" si="85"/>
        <v/>
      </c>
      <c r="M331" s="174" t="str">
        <f t="shared" si="85"/>
        <v/>
      </c>
      <c r="N331" s="174" t="str">
        <f t="shared" si="85"/>
        <v/>
      </c>
      <c r="O331" s="174" t="str">
        <f t="shared" si="85"/>
        <v/>
      </c>
      <c r="P331" s="174" t="str">
        <f t="shared" si="85"/>
        <v/>
      </c>
      <c r="Q331" s="174" t="str">
        <f t="shared" si="85"/>
        <v/>
      </c>
    </row>
    <row r="332" spans="1:17" ht="12" customHeight="1" x14ac:dyDescent="0.25">
      <c r="A332" s="166" t="s">
        <v>79</v>
      </c>
      <c r="B332" s="173"/>
      <c r="C332" s="173" t="str">
        <f t="shared" si="85"/>
        <v/>
      </c>
      <c r="D332" s="173" t="str">
        <f t="shared" si="85"/>
        <v/>
      </c>
      <c r="E332" s="173" t="str">
        <f t="shared" si="85"/>
        <v/>
      </c>
      <c r="F332" s="173" t="str">
        <f t="shared" si="85"/>
        <v/>
      </c>
      <c r="G332" s="173" t="str">
        <f t="shared" si="85"/>
        <v/>
      </c>
      <c r="H332" s="173" t="str">
        <f t="shared" si="85"/>
        <v/>
      </c>
      <c r="I332" s="173" t="str">
        <f t="shared" si="85"/>
        <v/>
      </c>
      <c r="J332" s="173" t="str">
        <f t="shared" si="85"/>
        <v/>
      </c>
      <c r="K332" s="173" t="str">
        <f t="shared" si="85"/>
        <v/>
      </c>
      <c r="L332" s="173" t="str">
        <f t="shared" si="85"/>
        <v/>
      </c>
      <c r="M332" s="173" t="str">
        <f t="shared" si="85"/>
        <v/>
      </c>
      <c r="N332" s="173" t="str">
        <f t="shared" si="85"/>
        <v/>
      </c>
      <c r="O332" s="173" t="str">
        <f t="shared" si="85"/>
        <v/>
      </c>
      <c r="P332" s="173" t="str">
        <f t="shared" si="85"/>
        <v/>
      </c>
      <c r="Q332" s="173" t="str">
        <f t="shared" si="85"/>
        <v/>
      </c>
    </row>
    <row r="333" spans="1:17" ht="12" customHeight="1" x14ac:dyDescent="0.25">
      <c r="A333" s="147" t="s">
        <v>59</v>
      </c>
      <c r="B333" s="172"/>
      <c r="C333" s="172" t="str">
        <f t="shared" si="85"/>
        <v/>
      </c>
      <c r="D333" s="172" t="str">
        <f t="shared" si="85"/>
        <v/>
      </c>
      <c r="E333" s="172" t="str">
        <f t="shared" si="85"/>
        <v/>
      </c>
      <c r="F333" s="172" t="str">
        <f t="shared" si="85"/>
        <v/>
      </c>
      <c r="G333" s="172" t="str">
        <f t="shared" si="85"/>
        <v/>
      </c>
      <c r="H333" s="172" t="str">
        <f t="shared" si="85"/>
        <v/>
      </c>
      <c r="I333" s="172" t="str">
        <f t="shared" si="85"/>
        <v/>
      </c>
      <c r="J333" s="172" t="str">
        <f t="shared" si="85"/>
        <v/>
      </c>
      <c r="K333" s="172" t="str">
        <f t="shared" si="85"/>
        <v/>
      </c>
      <c r="L333" s="172" t="str">
        <f t="shared" si="85"/>
        <v/>
      </c>
      <c r="M333" s="172" t="str">
        <f t="shared" si="85"/>
        <v/>
      </c>
      <c r="N333" s="172" t="str">
        <f t="shared" si="85"/>
        <v/>
      </c>
      <c r="O333" s="172" t="str">
        <f t="shared" si="85"/>
        <v/>
      </c>
      <c r="P333" s="172" t="str">
        <f t="shared" si="85"/>
        <v/>
      </c>
      <c r="Q333" s="172" t="str">
        <f t="shared" si="85"/>
        <v/>
      </c>
    </row>
    <row r="334" spans="1:17" ht="12" customHeight="1" x14ac:dyDescent="0.25">
      <c r="A334" s="163" t="s">
        <v>142</v>
      </c>
      <c r="B334" s="171"/>
      <c r="C334" s="171">
        <f t="shared" si="85"/>
        <v>0.72707829793126255</v>
      </c>
      <c r="D334" s="171">
        <f t="shared" si="85"/>
        <v>0.73193267777336102</v>
      </c>
      <c r="E334" s="171">
        <f t="shared" si="85"/>
        <v>0.73703817216036416</v>
      </c>
      <c r="F334" s="171">
        <f t="shared" si="85"/>
        <v>0.74246211428174047</v>
      </c>
      <c r="G334" s="171" t="str">
        <f t="shared" si="85"/>
        <v/>
      </c>
      <c r="H334" s="171">
        <f t="shared" si="85"/>
        <v>0.74901909302256864</v>
      </c>
      <c r="I334" s="171">
        <f t="shared" si="85"/>
        <v>0.7528649306246229</v>
      </c>
      <c r="J334" s="171" t="str">
        <f t="shared" si="85"/>
        <v/>
      </c>
      <c r="K334" s="171" t="str">
        <f t="shared" si="85"/>
        <v/>
      </c>
      <c r="L334" s="171" t="str">
        <f t="shared" si="85"/>
        <v/>
      </c>
      <c r="M334" s="171">
        <f t="shared" si="85"/>
        <v>0.76003961108577456</v>
      </c>
      <c r="N334" s="171">
        <f t="shared" si="85"/>
        <v>0.76981892277611819</v>
      </c>
      <c r="O334" s="171">
        <f t="shared" si="85"/>
        <v>0.77202268924869144</v>
      </c>
      <c r="P334" s="171">
        <f t="shared" si="85"/>
        <v>0.77551409464845966</v>
      </c>
      <c r="Q334" s="171" t="str">
        <f t="shared" si="85"/>
        <v/>
      </c>
    </row>
    <row r="335" spans="1:17" ht="12" customHeight="1" x14ac:dyDescent="0.25">
      <c r="A335" s="161" t="s">
        <v>141</v>
      </c>
      <c r="B335" s="170"/>
      <c r="C335" s="170">
        <f t="shared" si="85"/>
        <v>0.794269181449892</v>
      </c>
      <c r="D335" s="170">
        <f t="shared" si="85"/>
        <v>0.79710977169900465</v>
      </c>
      <c r="E335" s="170">
        <f t="shared" si="85"/>
        <v>0.79842174182526726</v>
      </c>
      <c r="F335" s="170">
        <f t="shared" si="85"/>
        <v>0.80164984813461793</v>
      </c>
      <c r="G335" s="170" t="str">
        <f t="shared" si="85"/>
        <v/>
      </c>
      <c r="H335" s="170">
        <f t="shared" si="85"/>
        <v>0.81479681447581298</v>
      </c>
      <c r="I335" s="170">
        <f t="shared" si="85"/>
        <v>0.81741949391546997</v>
      </c>
      <c r="J335" s="170">
        <f t="shared" si="85"/>
        <v>0.82038923895266369</v>
      </c>
      <c r="K335" s="170">
        <f t="shared" si="85"/>
        <v>0.8303237742917684</v>
      </c>
      <c r="L335" s="170">
        <f t="shared" si="85"/>
        <v>0.81593598225361041</v>
      </c>
      <c r="M335" s="170">
        <f t="shared" si="85"/>
        <v>0.8336380384945179</v>
      </c>
      <c r="N335" s="170">
        <f t="shared" si="85"/>
        <v>0.81709947461833898</v>
      </c>
      <c r="O335" s="170">
        <f t="shared" si="85"/>
        <v>0.8220185472597632</v>
      </c>
      <c r="P335" s="170">
        <f t="shared" si="85"/>
        <v>0.8369045677854241</v>
      </c>
      <c r="Q335" s="170" t="str">
        <f t="shared" si="85"/>
        <v/>
      </c>
    </row>
    <row r="336" spans="1:17" ht="12" customHeight="1" x14ac:dyDescent="0.25">
      <c r="A336" s="148" t="s">
        <v>60</v>
      </c>
      <c r="B336" s="73"/>
      <c r="C336" s="73">
        <f t="shared" si="85"/>
        <v>0.71871422277737795</v>
      </c>
      <c r="D336" s="73">
        <f t="shared" si="85"/>
        <v>0.72281816226048279</v>
      </c>
      <c r="E336" s="73">
        <f t="shared" si="85"/>
        <v>0.72662745589214373</v>
      </c>
      <c r="F336" s="73">
        <f t="shared" si="85"/>
        <v>0.73092161138646916</v>
      </c>
      <c r="G336" s="73" t="str">
        <f t="shared" si="85"/>
        <v/>
      </c>
      <c r="H336" s="73">
        <f t="shared" si="85"/>
        <v>0.74689669331362218</v>
      </c>
      <c r="I336" s="73">
        <f t="shared" si="85"/>
        <v>0.75066541142336751</v>
      </c>
      <c r="J336" s="73">
        <f t="shared" si="85"/>
        <v>0.75415632887818673</v>
      </c>
      <c r="K336" s="73">
        <f t="shared" si="85"/>
        <v>0.7601992133405121</v>
      </c>
      <c r="L336" s="73">
        <f t="shared" si="85"/>
        <v>0.75588703951161706</v>
      </c>
      <c r="M336" s="73">
        <f t="shared" si="85"/>
        <v>0.77099567073624775</v>
      </c>
      <c r="N336" s="73">
        <f t="shared" si="85"/>
        <v>0.76614299245725359</v>
      </c>
      <c r="O336" s="73">
        <f t="shared" si="85"/>
        <v>0.76974581962021349</v>
      </c>
      <c r="P336" s="73">
        <f t="shared" si="85"/>
        <v>0.77782273123223844</v>
      </c>
      <c r="Q336" s="73" t="str">
        <f t="shared" si="85"/>
        <v/>
      </c>
    </row>
    <row r="337" spans="1:17" ht="12" customHeight="1" x14ac:dyDescent="0.25">
      <c r="A337" s="148" t="s">
        <v>59</v>
      </c>
      <c r="B337" s="73"/>
      <c r="C337" s="73">
        <f t="shared" si="85"/>
        <v>1.0152066723959465</v>
      </c>
      <c r="D337" s="73">
        <f t="shared" si="85"/>
        <v>1.0165822581519735</v>
      </c>
      <c r="E337" s="73">
        <f t="shared" si="85"/>
        <v>1.0162191054590985</v>
      </c>
      <c r="F337" s="73">
        <f t="shared" si="85"/>
        <v>1.0175756605099233</v>
      </c>
      <c r="G337" s="73" t="str">
        <f t="shared" si="85"/>
        <v/>
      </c>
      <c r="H337" s="73">
        <f t="shared" si="85"/>
        <v>1.00899475004896</v>
      </c>
      <c r="I337" s="73">
        <f t="shared" si="85"/>
        <v>1.0085424668890888</v>
      </c>
      <c r="J337" s="73">
        <f t="shared" si="85"/>
        <v>1.0105251279069114</v>
      </c>
      <c r="K337" s="73">
        <f t="shared" si="85"/>
        <v>1.0164903966234027</v>
      </c>
      <c r="L337" s="73">
        <f t="shared" si="85"/>
        <v>1.0088718937126078</v>
      </c>
      <c r="M337" s="73">
        <f t="shared" si="85"/>
        <v>1.0070537144631027</v>
      </c>
      <c r="N337" s="73">
        <f t="shared" si="85"/>
        <v>0.99655444246844349</v>
      </c>
      <c r="O337" s="73">
        <f t="shared" si="85"/>
        <v>1.0010399055820647</v>
      </c>
      <c r="P337" s="73">
        <f t="shared" si="85"/>
        <v>1.0082389963714724</v>
      </c>
      <c r="Q337" s="73" t="str">
        <f t="shared" si="85"/>
        <v/>
      </c>
    </row>
    <row r="338" spans="1:17" ht="12" customHeight="1" x14ac:dyDescent="0.25">
      <c r="A338" s="158" t="s">
        <v>62</v>
      </c>
      <c r="B338" s="169"/>
      <c r="C338" s="169">
        <f t="shared" si="85"/>
        <v>0.83279725134372218</v>
      </c>
      <c r="D338" s="169">
        <f t="shared" si="85"/>
        <v>0.83609651918965522</v>
      </c>
      <c r="E338" s="169">
        <f t="shared" si="85"/>
        <v>0.83953615269982851</v>
      </c>
      <c r="F338" s="169">
        <f t="shared" si="85"/>
        <v>0.84327728416671655</v>
      </c>
      <c r="G338" s="169" t="str">
        <f t="shared" si="85"/>
        <v/>
      </c>
      <c r="H338" s="169">
        <f t="shared" si="85"/>
        <v>0.84441429159174952</v>
      </c>
      <c r="I338" s="169">
        <f t="shared" si="85"/>
        <v>0.84657317702047741</v>
      </c>
      <c r="J338" s="169">
        <f t="shared" si="85"/>
        <v>0.84925692748652715</v>
      </c>
      <c r="K338" s="169">
        <f t="shared" si="85"/>
        <v>0.85146885182366794</v>
      </c>
      <c r="L338" s="169">
        <f t="shared" si="85"/>
        <v>0.8516210607890361</v>
      </c>
      <c r="M338" s="169">
        <f t="shared" si="85"/>
        <v>0.85074207255943868</v>
      </c>
      <c r="N338" s="169">
        <f t="shared" si="85"/>
        <v>0.85588775833394493</v>
      </c>
      <c r="O338" s="169">
        <f t="shared" si="85"/>
        <v>0.85768834685993001</v>
      </c>
      <c r="P338" s="169">
        <f t="shared" si="85"/>
        <v>0.85974150510786751</v>
      </c>
      <c r="Q338" s="169" t="str">
        <f t="shared" si="85"/>
        <v/>
      </c>
    </row>
    <row r="339" spans="1:17" ht="12" customHeight="1" x14ac:dyDescent="0.25">
      <c r="A339" s="23" t="s">
        <v>57</v>
      </c>
      <c r="B339" s="73"/>
      <c r="C339" s="73" t="str">
        <f t="shared" ref="C339:Q340" si="86">IF(C320=0,"",C320/C301)</f>
        <v/>
      </c>
      <c r="D339" s="73" t="str">
        <f t="shared" si="86"/>
        <v/>
      </c>
      <c r="E339" s="73" t="str">
        <f t="shared" si="86"/>
        <v/>
      </c>
      <c r="F339" s="73" t="str">
        <f t="shared" si="86"/>
        <v/>
      </c>
      <c r="G339" s="73" t="str">
        <f t="shared" si="86"/>
        <v/>
      </c>
      <c r="H339" s="73" t="str">
        <f t="shared" si="86"/>
        <v/>
      </c>
      <c r="I339" s="73" t="str">
        <f t="shared" si="86"/>
        <v/>
      </c>
      <c r="J339" s="73" t="str">
        <f t="shared" si="86"/>
        <v/>
      </c>
      <c r="K339" s="73" t="str">
        <f t="shared" si="86"/>
        <v/>
      </c>
      <c r="L339" s="73" t="str">
        <f t="shared" si="86"/>
        <v/>
      </c>
      <c r="M339" s="73" t="str">
        <f t="shared" si="86"/>
        <v/>
      </c>
      <c r="N339" s="73" t="str">
        <f t="shared" si="86"/>
        <v/>
      </c>
      <c r="O339" s="73" t="str">
        <f t="shared" si="86"/>
        <v/>
      </c>
      <c r="P339" s="73" t="str">
        <f t="shared" si="86"/>
        <v/>
      </c>
      <c r="Q339" s="73" t="str">
        <f t="shared" si="86"/>
        <v/>
      </c>
    </row>
    <row r="340" spans="1:17" ht="12" customHeight="1" x14ac:dyDescent="0.25">
      <c r="A340" s="29" t="s">
        <v>140</v>
      </c>
      <c r="B340" s="65"/>
      <c r="C340" s="65">
        <f t="shared" si="86"/>
        <v>0.83279725134372218</v>
      </c>
      <c r="D340" s="65">
        <f t="shared" si="86"/>
        <v>0.83609651918965522</v>
      </c>
      <c r="E340" s="65">
        <f t="shared" si="86"/>
        <v>0.83953615269982851</v>
      </c>
      <c r="F340" s="65">
        <f t="shared" si="86"/>
        <v>0.84327728416671655</v>
      </c>
      <c r="G340" s="65" t="str">
        <f t="shared" si="86"/>
        <v/>
      </c>
      <c r="H340" s="65">
        <f t="shared" si="86"/>
        <v>0.84441429159174952</v>
      </c>
      <c r="I340" s="65">
        <f t="shared" si="86"/>
        <v>0.84657317702047741</v>
      </c>
      <c r="J340" s="65">
        <f t="shared" si="86"/>
        <v>0.84925692748652715</v>
      </c>
      <c r="K340" s="65">
        <f t="shared" si="86"/>
        <v>0.85146885182366794</v>
      </c>
      <c r="L340" s="65">
        <f t="shared" si="86"/>
        <v>0.8516210607890361</v>
      </c>
      <c r="M340" s="65">
        <f t="shared" si="86"/>
        <v>0.85074207255943868</v>
      </c>
      <c r="N340" s="65">
        <f t="shared" si="86"/>
        <v>0.85588775833394493</v>
      </c>
      <c r="O340" s="65">
        <f t="shared" si="86"/>
        <v>0.85768834685993001</v>
      </c>
      <c r="P340" s="65">
        <f t="shared" si="86"/>
        <v>0.85974150510786751</v>
      </c>
      <c r="Q340" s="65" t="str">
        <f t="shared" si="86"/>
        <v/>
      </c>
    </row>
    <row r="342" spans="1:17" ht="12" customHeight="1" x14ac:dyDescent="0.25">
      <c r="A342" s="152" t="s">
        <v>190</v>
      </c>
      <c r="B342" s="168"/>
      <c r="C342" s="168">
        <f>SUM(C343,C346,C348,C357)</f>
        <v>0</v>
      </c>
      <c r="D342" s="168">
        <f t="shared" ref="D342:Q342" si="87">SUM(D343,D346,D348,D357)</f>
        <v>0</v>
      </c>
      <c r="E342" s="168">
        <f t="shared" si="87"/>
        <v>0</v>
      </c>
      <c r="F342" s="168">
        <f t="shared" si="87"/>
        <v>0</v>
      </c>
      <c r="G342" s="168">
        <f t="shared" si="87"/>
        <v>0</v>
      </c>
      <c r="H342" s="168">
        <f t="shared" si="87"/>
        <v>0</v>
      </c>
      <c r="I342" s="168">
        <f t="shared" si="87"/>
        <v>0</v>
      </c>
      <c r="J342" s="168">
        <f t="shared" si="87"/>
        <v>0</v>
      </c>
      <c r="K342" s="168">
        <f t="shared" si="87"/>
        <v>0</v>
      </c>
      <c r="L342" s="168">
        <f t="shared" si="87"/>
        <v>0</v>
      </c>
      <c r="M342" s="168">
        <f t="shared" si="87"/>
        <v>0</v>
      </c>
      <c r="N342" s="168">
        <f t="shared" si="87"/>
        <v>0</v>
      </c>
      <c r="O342" s="168">
        <f t="shared" si="87"/>
        <v>0</v>
      </c>
      <c r="P342" s="168">
        <f t="shared" si="87"/>
        <v>0</v>
      </c>
      <c r="Q342" s="168">
        <f t="shared" si="87"/>
        <v>0</v>
      </c>
    </row>
    <row r="343" spans="1:17" ht="12" customHeight="1" x14ac:dyDescent="0.25">
      <c r="A343" s="158" t="s">
        <v>65</v>
      </c>
      <c r="B343" s="157"/>
      <c r="C343" s="157">
        <f>SUM(C344:C345)</f>
        <v>0</v>
      </c>
      <c r="D343" s="157">
        <f t="shared" ref="D343:Q343" si="88">SUM(D344:D345)</f>
        <v>0</v>
      </c>
      <c r="E343" s="157">
        <f t="shared" si="88"/>
        <v>0</v>
      </c>
      <c r="F343" s="157">
        <f t="shared" si="88"/>
        <v>0</v>
      </c>
      <c r="G343" s="157">
        <f t="shared" si="88"/>
        <v>0</v>
      </c>
      <c r="H343" s="157">
        <f t="shared" si="88"/>
        <v>0</v>
      </c>
      <c r="I343" s="157">
        <f t="shared" si="88"/>
        <v>0</v>
      </c>
      <c r="J343" s="157">
        <f t="shared" si="88"/>
        <v>0</v>
      </c>
      <c r="K343" s="157">
        <f t="shared" si="88"/>
        <v>0</v>
      </c>
      <c r="L343" s="157">
        <f t="shared" si="88"/>
        <v>0</v>
      </c>
      <c r="M343" s="157">
        <f t="shared" si="88"/>
        <v>0</v>
      </c>
      <c r="N343" s="157">
        <f t="shared" si="88"/>
        <v>0</v>
      </c>
      <c r="O343" s="157">
        <f t="shared" si="88"/>
        <v>0</v>
      </c>
      <c r="P343" s="157">
        <f t="shared" si="88"/>
        <v>0</v>
      </c>
      <c r="Q343" s="157">
        <f t="shared" si="88"/>
        <v>0</v>
      </c>
    </row>
    <row r="344" spans="1:17" ht="12" customHeight="1" x14ac:dyDescent="0.25">
      <c r="A344" s="23" t="s">
        <v>153</v>
      </c>
      <c r="B344" s="156"/>
      <c r="C344" s="156">
        <f>RES_hhdet_in_emi!C$107</f>
        <v>0</v>
      </c>
      <c r="D344" s="156">
        <f>RES_hhdet_in_emi!D$107</f>
        <v>0</v>
      </c>
      <c r="E344" s="156">
        <f>RES_hhdet_in_emi!E$107</f>
        <v>0</v>
      </c>
      <c r="F344" s="156">
        <f>RES_hhdet_in_emi!F$107</f>
        <v>0</v>
      </c>
      <c r="G344" s="156">
        <f>RES_hhdet_in_emi!G$107</f>
        <v>0</v>
      </c>
      <c r="H344" s="156">
        <f>RES_hhdet_in_emi!H$107</f>
        <v>0</v>
      </c>
      <c r="I344" s="156">
        <f>RES_hhdet_in_emi!I$107</f>
        <v>0</v>
      </c>
      <c r="J344" s="156">
        <f>RES_hhdet_in_emi!J$107</f>
        <v>0</v>
      </c>
      <c r="K344" s="156">
        <f>RES_hhdet_in_emi!K$107</f>
        <v>0</v>
      </c>
      <c r="L344" s="156">
        <f>RES_hhdet_in_emi!L$107</f>
        <v>0</v>
      </c>
      <c r="M344" s="156">
        <f>RES_hhdet_in_emi!M$107</f>
        <v>0</v>
      </c>
      <c r="N344" s="156">
        <f>RES_hhdet_in_emi!N$107</f>
        <v>0</v>
      </c>
      <c r="O344" s="156">
        <f>RES_hhdet_in_emi!O$107</f>
        <v>0</v>
      </c>
      <c r="P344" s="156">
        <f>RES_hhdet_in_emi!P$107</f>
        <v>0</v>
      </c>
      <c r="Q344" s="156">
        <f>RES_hhdet_in_emi!Q$107</f>
        <v>0</v>
      </c>
    </row>
    <row r="345" spans="1:17" ht="12" customHeight="1" x14ac:dyDescent="0.25">
      <c r="A345" s="23" t="s">
        <v>60</v>
      </c>
      <c r="B345" s="156"/>
      <c r="C345" s="156">
        <f>RES_hhdet_in_emi!C$108</f>
        <v>0</v>
      </c>
      <c r="D345" s="156">
        <f>RES_hhdet_in_emi!D$108</f>
        <v>0</v>
      </c>
      <c r="E345" s="156">
        <f>RES_hhdet_in_emi!E$108</f>
        <v>0</v>
      </c>
      <c r="F345" s="156">
        <f>RES_hhdet_in_emi!F$108</f>
        <v>0</v>
      </c>
      <c r="G345" s="156">
        <f>RES_hhdet_in_emi!G$108</f>
        <v>0</v>
      </c>
      <c r="H345" s="156">
        <f>RES_hhdet_in_emi!H$108</f>
        <v>0</v>
      </c>
      <c r="I345" s="156">
        <f>RES_hhdet_in_emi!I$108</f>
        <v>0</v>
      </c>
      <c r="J345" s="156">
        <f>RES_hhdet_in_emi!J$108</f>
        <v>0</v>
      </c>
      <c r="K345" s="156">
        <f>RES_hhdet_in_emi!K$108</f>
        <v>0</v>
      </c>
      <c r="L345" s="156">
        <f>RES_hhdet_in_emi!L$108</f>
        <v>0</v>
      </c>
      <c r="M345" s="156">
        <f>RES_hhdet_in_emi!M$108</f>
        <v>0</v>
      </c>
      <c r="N345" s="156">
        <f>RES_hhdet_in_emi!N$108</f>
        <v>0</v>
      </c>
      <c r="O345" s="156">
        <f>RES_hhdet_in_emi!O$108</f>
        <v>0</v>
      </c>
      <c r="P345" s="156">
        <f>RES_hhdet_in_emi!P$108</f>
        <v>0</v>
      </c>
      <c r="Q345" s="156">
        <f>RES_hhdet_in_emi!Q$108</f>
        <v>0</v>
      </c>
    </row>
    <row r="346" spans="1:17" ht="12" customHeight="1" x14ac:dyDescent="0.25">
      <c r="A346" s="158" t="s">
        <v>112</v>
      </c>
      <c r="B346" s="157"/>
      <c r="C346" s="157">
        <f>C347</f>
        <v>0</v>
      </c>
      <c r="D346" s="157">
        <f t="shared" ref="D346:Q346" si="89">D347</f>
        <v>0</v>
      </c>
      <c r="E346" s="157">
        <f t="shared" si="89"/>
        <v>0</v>
      </c>
      <c r="F346" s="157">
        <f t="shared" si="89"/>
        <v>0</v>
      </c>
      <c r="G346" s="157">
        <f t="shared" si="89"/>
        <v>0</v>
      </c>
      <c r="H346" s="157">
        <f t="shared" si="89"/>
        <v>0</v>
      </c>
      <c r="I346" s="157">
        <f t="shared" si="89"/>
        <v>0</v>
      </c>
      <c r="J346" s="157">
        <f t="shared" si="89"/>
        <v>0</v>
      </c>
      <c r="K346" s="157">
        <f t="shared" si="89"/>
        <v>0</v>
      </c>
      <c r="L346" s="157">
        <f t="shared" si="89"/>
        <v>0</v>
      </c>
      <c r="M346" s="157">
        <f t="shared" si="89"/>
        <v>0</v>
      </c>
      <c r="N346" s="157">
        <f t="shared" si="89"/>
        <v>0</v>
      </c>
      <c r="O346" s="157">
        <f t="shared" si="89"/>
        <v>0</v>
      </c>
      <c r="P346" s="157">
        <f t="shared" si="89"/>
        <v>0</v>
      </c>
      <c r="Q346" s="157">
        <f t="shared" si="89"/>
        <v>0</v>
      </c>
    </row>
    <row r="347" spans="1:17" ht="12" customHeight="1" x14ac:dyDescent="0.25">
      <c r="A347" s="23" t="s">
        <v>60</v>
      </c>
      <c r="B347" s="156"/>
      <c r="C347" s="156">
        <f>RES_hhdet_in_emi!C$110</f>
        <v>0</v>
      </c>
      <c r="D347" s="156">
        <f>RES_hhdet_in_emi!D$110</f>
        <v>0</v>
      </c>
      <c r="E347" s="156">
        <f>RES_hhdet_in_emi!E$110</f>
        <v>0</v>
      </c>
      <c r="F347" s="156">
        <f>RES_hhdet_in_emi!F$110</f>
        <v>0</v>
      </c>
      <c r="G347" s="156">
        <f>RES_hhdet_in_emi!G$110</f>
        <v>0</v>
      </c>
      <c r="H347" s="156">
        <f>RES_hhdet_in_emi!H$110</f>
        <v>0</v>
      </c>
      <c r="I347" s="156">
        <f>RES_hhdet_in_emi!I$110</f>
        <v>0</v>
      </c>
      <c r="J347" s="156">
        <f>RES_hhdet_in_emi!J$110</f>
        <v>0</v>
      </c>
      <c r="K347" s="156">
        <f>RES_hhdet_in_emi!K$110</f>
        <v>0</v>
      </c>
      <c r="L347" s="156">
        <f>RES_hhdet_in_emi!L$110</f>
        <v>0</v>
      </c>
      <c r="M347" s="156">
        <f>RES_hhdet_in_emi!M$110</f>
        <v>0</v>
      </c>
      <c r="N347" s="156">
        <f>RES_hhdet_in_emi!N$110</f>
        <v>0</v>
      </c>
      <c r="O347" s="156">
        <f>RES_hhdet_in_emi!O$110</f>
        <v>0</v>
      </c>
      <c r="P347" s="156">
        <f>RES_hhdet_in_emi!P$110</f>
        <v>0</v>
      </c>
      <c r="Q347" s="156">
        <f>RES_hhdet_in_emi!Q$110</f>
        <v>0</v>
      </c>
    </row>
    <row r="348" spans="1:17" ht="12" customHeight="1" x14ac:dyDescent="0.25">
      <c r="A348" s="158" t="s">
        <v>63</v>
      </c>
      <c r="B348" s="157"/>
      <c r="C348" s="157">
        <f>SUM(C349:C350,C353:C354)</f>
        <v>0</v>
      </c>
      <c r="D348" s="157">
        <f t="shared" ref="D348:Q348" si="90">SUM(D349:D350,D353:D354)</f>
        <v>0</v>
      </c>
      <c r="E348" s="157">
        <f t="shared" si="90"/>
        <v>0</v>
      </c>
      <c r="F348" s="157">
        <f t="shared" si="90"/>
        <v>0</v>
      </c>
      <c r="G348" s="157">
        <f t="shared" si="90"/>
        <v>0</v>
      </c>
      <c r="H348" s="157">
        <f t="shared" si="90"/>
        <v>0</v>
      </c>
      <c r="I348" s="157">
        <f t="shared" si="90"/>
        <v>0</v>
      </c>
      <c r="J348" s="157">
        <f t="shared" si="90"/>
        <v>0</v>
      </c>
      <c r="K348" s="157">
        <f t="shared" si="90"/>
        <v>0</v>
      </c>
      <c r="L348" s="157">
        <f t="shared" si="90"/>
        <v>0</v>
      </c>
      <c r="M348" s="157">
        <f t="shared" si="90"/>
        <v>0</v>
      </c>
      <c r="N348" s="157">
        <f t="shared" si="90"/>
        <v>0</v>
      </c>
      <c r="O348" s="157">
        <f t="shared" si="90"/>
        <v>0</v>
      </c>
      <c r="P348" s="157">
        <f t="shared" si="90"/>
        <v>0</v>
      </c>
      <c r="Q348" s="157">
        <f t="shared" si="90"/>
        <v>0</v>
      </c>
    </row>
    <row r="349" spans="1:17" ht="12" customHeight="1" x14ac:dyDescent="0.25">
      <c r="A349" s="167" t="s">
        <v>152</v>
      </c>
      <c r="B349" s="132"/>
      <c r="C349" s="132">
        <f>RES_hhdet_in_emi!C$112</f>
        <v>0</v>
      </c>
      <c r="D349" s="132">
        <f>RES_hhdet_in_emi!D$112</f>
        <v>0</v>
      </c>
      <c r="E349" s="132">
        <f>RES_hhdet_in_emi!E$112</f>
        <v>0</v>
      </c>
      <c r="F349" s="132">
        <f>RES_hhdet_in_emi!F$112</f>
        <v>0</v>
      </c>
      <c r="G349" s="132">
        <f>RES_hhdet_in_emi!G$112</f>
        <v>0</v>
      </c>
      <c r="H349" s="132">
        <f>RES_hhdet_in_emi!H$112</f>
        <v>0</v>
      </c>
      <c r="I349" s="132">
        <f>RES_hhdet_in_emi!I$112</f>
        <v>0</v>
      </c>
      <c r="J349" s="132">
        <f>RES_hhdet_in_emi!J$112</f>
        <v>0</v>
      </c>
      <c r="K349" s="132">
        <f>RES_hhdet_in_emi!K$112</f>
        <v>0</v>
      </c>
      <c r="L349" s="132">
        <f>RES_hhdet_in_emi!L$112</f>
        <v>0</v>
      </c>
      <c r="M349" s="132">
        <f>RES_hhdet_in_emi!M$112</f>
        <v>0</v>
      </c>
      <c r="N349" s="132">
        <f>RES_hhdet_in_emi!N$112</f>
        <v>0</v>
      </c>
      <c r="O349" s="132">
        <f>RES_hhdet_in_emi!O$112</f>
        <v>0</v>
      </c>
      <c r="P349" s="132">
        <f>RES_hhdet_in_emi!P$112</f>
        <v>0</v>
      </c>
      <c r="Q349" s="132">
        <f>RES_hhdet_in_emi!Q$112</f>
        <v>0</v>
      </c>
    </row>
    <row r="350" spans="1:17" ht="12" customHeight="1" x14ac:dyDescent="0.25">
      <c r="A350" s="167" t="s">
        <v>151</v>
      </c>
      <c r="B350" s="132"/>
      <c r="C350" s="132">
        <f>SUM(C351:C352)</f>
        <v>0</v>
      </c>
      <c r="D350" s="132">
        <f t="shared" ref="D350:Q350" si="91">SUM(D351:D352)</f>
        <v>0</v>
      </c>
      <c r="E350" s="132">
        <f t="shared" si="91"/>
        <v>0</v>
      </c>
      <c r="F350" s="132">
        <f t="shared" si="91"/>
        <v>0</v>
      </c>
      <c r="G350" s="132">
        <f t="shared" si="91"/>
        <v>0</v>
      </c>
      <c r="H350" s="132">
        <f t="shared" si="91"/>
        <v>0</v>
      </c>
      <c r="I350" s="132">
        <f t="shared" si="91"/>
        <v>0</v>
      </c>
      <c r="J350" s="132">
        <f t="shared" si="91"/>
        <v>0</v>
      </c>
      <c r="K350" s="132">
        <f t="shared" si="91"/>
        <v>0</v>
      </c>
      <c r="L350" s="132">
        <f t="shared" si="91"/>
        <v>0</v>
      </c>
      <c r="M350" s="132">
        <f t="shared" si="91"/>
        <v>0</v>
      </c>
      <c r="N350" s="132">
        <f t="shared" si="91"/>
        <v>0</v>
      </c>
      <c r="O350" s="132">
        <f t="shared" si="91"/>
        <v>0</v>
      </c>
      <c r="P350" s="132">
        <f t="shared" si="91"/>
        <v>0</v>
      </c>
      <c r="Q350" s="132">
        <f t="shared" si="91"/>
        <v>0</v>
      </c>
    </row>
    <row r="351" spans="1:17" ht="12" customHeight="1" x14ac:dyDescent="0.25">
      <c r="A351" s="166" t="s">
        <v>79</v>
      </c>
      <c r="B351" s="165"/>
      <c r="C351" s="165">
        <f>RES_hhdet_in_emi!C$114</f>
        <v>0</v>
      </c>
      <c r="D351" s="165">
        <f>RES_hhdet_in_emi!D$114</f>
        <v>0</v>
      </c>
      <c r="E351" s="165">
        <f>RES_hhdet_in_emi!E$114</f>
        <v>0</v>
      </c>
      <c r="F351" s="165">
        <f>RES_hhdet_in_emi!F$114</f>
        <v>0</v>
      </c>
      <c r="G351" s="165">
        <f>RES_hhdet_in_emi!G$114</f>
        <v>0</v>
      </c>
      <c r="H351" s="165">
        <f>RES_hhdet_in_emi!H$114</f>
        <v>0</v>
      </c>
      <c r="I351" s="165">
        <f>RES_hhdet_in_emi!I$114</f>
        <v>0</v>
      </c>
      <c r="J351" s="165">
        <f>RES_hhdet_in_emi!J$114</f>
        <v>0</v>
      </c>
      <c r="K351" s="165">
        <f>RES_hhdet_in_emi!K$114</f>
        <v>0</v>
      </c>
      <c r="L351" s="165">
        <f>RES_hhdet_in_emi!L$114</f>
        <v>0</v>
      </c>
      <c r="M351" s="165">
        <f>RES_hhdet_in_emi!M$114</f>
        <v>0</v>
      </c>
      <c r="N351" s="165">
        <f>RES_hhdet_in_emi!N$114</f>
        <v>0</v>
      </c>
      <c r="O351" s="165">
        <f>RES_hhdet_in_emi!O$114</f>
        <v>0</v>
      </c>
      <c r="P351" s="165">
        <f>RES_hhdet_in_emi!P$114</f>
        <v>0</v>
      </c>
      <c r="Q351" s="165">
        <f>RES_hhdet_in_emi!Q$114</f>
        <v>0</v>
      </c>
    </row>
    <row r="352" spans="1:17" ht="12" customHeight="1" x14ac:dyDescent="0.25">
      <c r="A352" s="147" t="s">
        <v>59</v>
      </c>
      <c r="B352" s="164"/>
      <c r="C352" s="164">
        <f>RES_hhdet_in_emi!C$115</f>
        <v>0</v>
      </c>
      <c r="D352" s="164">
        <f>RES_hhdet_in_emi!D$115</f>
        <v>0</v>
      </c>
      <c r="E352" s="164">
        <f>RES_hhdet_in_emi!E$115</f>
        <v>0</v>
      </c>
      <c r="F352" s="164">
        <f>RES_hhdet_in_emi!F$115</f>
        <v>0</v>
      </c>
      <c r="G352" s="164">
        <f>RES_hhdet_in_emi!G$115</f>
        <v>0</v>
      </c>
      <c r="H352" s="164">
        <f>RES_hhdet_in_emi!H$115</f>
        <v>0</v>
      </c>
      <c r="I352" s="164">
        <f>RES_hhdet_in_emi!I$115</f>
        <v>0</v>
      </c>
      <c r="J352" s="164">
        <f>RES_hhdet_in_emi!J$115</f>
        <v>0</v>
      </c>
      <c r="K352" s="164">
        <f>RES_hhdet_in_emi!K$115</f>
        <v>0</v>
      </c>
      <c r="L352" s="164">
        <f>RES_hhdet_in_emi!L$115</f>
        <v>0</v>
      </c>
      <c r="M352" s="164">
        <f>RES_hhdet_in_emi!M$115</f>
        <v>0</v>
      </c>
      <c r="N352" s="164">
        <f>RES_hhdet_in_emi!N$115</f>
        <v>0</v>
      </c>
      <c r="O352" s="164">
        <f>RES_hhdet_in_emi!O$115</f>
        <v>0</v>
      </c>
      <c r="P352" s="164">
        <f>RES_hhdet_in_emi!P$115</f>
        <v>0</v>
      </c>
      <c r="Q352" s="164">
        <f>RES_hhdet_in_emi!Q$115</f>
        <v>0</v>
      </c>
    </row>
    <row r="353" spans="1:17" ht="12" customHeight="1" x14ac:dyDescent="0.25">
      <c r="A353" s="163" t="s">
        <v>142</v>
      </c>
      <c r="B353" s="162"/>
      <c r="C353" s="162">
        <f>RES_hhdet_in_emi!C$116</f>
        <v>0</v>
      </c>
      <c r="D353" s="162">
        <f>RES_hhdet_in_emi!D$116</f>
        <v>0</v>
      </c>
      <c r="E353" s="162">
        <f>RES_hhdet_in_emi!E$116</f>
        <v>0</v>
      </c>
      <c r="F353" s="162">
        <f>RES_hhdet_in_emi!F$116</f>
        <v>0</v>
      </c>
      <c r="G353" s="162">
        <f>RES_hhdet_in_emi!G$116</f>
        <v>0</v>
      </c>
      <c r="H353" s="162">
        <f>RES_hhdet_in_emi!H$116</f>
        <v>0</v>
      </c>
      <c r="I353" s="162">
        <f>RES_hhdet_in_emi!I$116</f>
        <v>0</v>
      </c>
      <c r="J353" s="162">
        <f>RES_hhdet_in_emi!J$116</f>
        <v>0</v>
      </c>
      <c r="K353" s="162">
        <f>RES_hhdet_in_emi!K$116</f>
        <v>0</v>
      </c>
      <c r="L353" s="162">
        <f>RES_hhdet_in_emi!L$116</f>
        <v>0</v>
      </c>
      <c r="M353" s="162">
        <f>RES_hhdet_in_emi!M$116</f>
        <v>0</v>
      </c>
      <c r="N353" s="162">
        <f>RES_hhdet_in_emi!N$116</f>
        <v>0</v>
      </c>
      <c r="O353" s="162">
        <f>RES_hhdet_in_emi!O$116</f>
        <v>0</v>
      </c>
      <c r="P353" s="162">
        <f>RES_hhdet_in_emi!P$116</f>
        <v>0</v>
      </c>
      <c r="Q353" s="162">
        <f>RES_hhdet_in_emi!Q$116</f>
        <v>0</v>
      </c>
    </row>
    <row r="354" spans="1:17" ht="12" customHeight="1" x14ac:dyDescent="0.25">
      <c r="A354" s="161" t="s">
        <v>141</v>
      </c>
      <c r="B354" s="160"/>
      <c r="C354" s="160">
        <f>SUM(C355:C356)</f>
        <v>0</v>
      </c>
      <c r="D354" s="160">
        <f t="shared" ref="D354:Q354" si="92">SUM(D355:D356)</f>
        <v>0</v>
      </c>
      <c r="E354" s="160">
        <f t="shared" si="92"/>
        <v>0</v>
      </c>
      <c r="F354" s="160">
        <f t="shared" si="92"/>
        <v>0</v>
      </c>
      <c r="G354" s="160">
        <f t="shared" si="92"/>
        <v>0</v>
      </c>
      <c r="H354" s="160">
        <f t="shared" si="92"/>
        <v>0</v>
      </c>
      <c r="I354" s="160">
        <f t="shared" si="92"/>
        <v>0</v>
      </c>
      <c r="J354" s="160">
        <f t="shared" si="92"/>
        <v>0</v>
      </c>
      <c r="K354" s="160">
        <f t="shared" si="92"/>
        <v>0</v>
      </c>
      <c r="L354" s="160">
        <f t="shared" si="92"/>
        <v>0</v>
      </c>
      <c r="M354" s="160">
        <f t="shared" si="92"/>
        <v>0</v>
      </c>
      <c r="N354" s="160">
        <f t="shared" si="92"/>
        <v>0</v>
      </c>
      <c r="O354" s="160">
        <f t="shared" si="92"/>
        <v>0</v>
      </c>
      <c r="P354" s="160">
        <f t="shared" si="92"/>
        <v>0</v>
      </c>
      <c r="Q354" s="160">
        <f t="shared" si="92"/>
        <v>0</v>
      </c>
    </row>
    <row r="355" spans="1:17" ht="12" customHeight="1" x14ac:dyDescent="0.25">
      <c r="A355" s="148" t="s">
        <v>60</v>
      </c>
      <c r="B355" s="156"/>
      <c r="C355" s="156">
        <f>RES_hhdet_in_emi!C$118</f>
        <v>0</v>
      </c>
      <c r="D355" s="156">
        <f>RES_hhdet_in_emi!D$118</f>
        <v>0</v>
      </c>
      <c r="E355" s="156">
        <f>RES_hhdet_in_emi!E$118</f>
        <v>0</v>
      </c>
      <c r="F355" s="156">
        <f>RES_hhdet_in_emi!F$118</f>
        <v>0</v>
      </c>
      <c r="G355" s="156">
        <f>RES_hhdet_in_emi!G$118</f>
        <v>0</v>
      </c>
      <c r="H355" s="156">
        <f>RES_hhdet_in_emi!H$118</f>
        <v>0</v>
      </c>
      <c r="I355" s="156">
        <f>RES_hhdet_in_emi!I$118</f>
        <v>0</v>
      </c>
      <c r="J355" s="156">
        <f>RES_hhdet_in_emi!J$118</f>
        <v>0</v>
      </c>
      <c r="K355" s="156">
        <f>RES_hhdet_in_emi!K$118</f>
        <v>0</v>
      </c>
      <c r="L355" s="156">
        <f>RES_hhdet_in_emi!L$118</f>
        <v>0</v>
      </c>
      <c r="M355" s="156">
        <f>RES_hhdet_in_emi!M$118</f>
        <v>0</v>
      </c>
      <c r="N355" s="156">
        <f>RES_hhdet_in_emi!N$118</f>
        <v>0</v>
      </c>
      <c r="O355" s="156">
        <f>RES_hhdet_in_emi!O$118</f>
        <v>0</v>
      </c>
      <c r="P355" s="156">
        <f>RES_hhdet_in_emi!P$118</f>
        <v>0</v>
      </c>
      <c r="Q355" s="156">
        <f>RES_hhdet_in_emi!Q$118</f>
        <v>0</v>
      </c>
    </row>
    <row r="356" spans="1:17" ht="12" customHeight="1" x14ac:dyDescent="0.25">
      <c r="A356" s="148" t="s">
        <v>59</v>
      </c>
      <c r="B356" s="156"/>
      <c r="C356" s="156">
        <f>RES_hhdet_in_emi!C$119</f>
        <v>0</v>
      </c>
      <c r="D356" s="156">
        <f>RES_hhdet_in_emi!D$119</f>
        <v>0</v>
      </c>
      <c r="E356" s="156">
        <f>RES_hhdet_in_emi!E$119</f>
        <v>0</v>
      </c>
      <c r="F356" s="156">
        <f>RES_hhdet_in_emi!F$119</f>
        <v>0</v>
      </c>
      <c r="G356" s="156">
        <f>RES_hhdet_in_emi!G$119</f>
        <v>0</v>
      </c>
      <c r="H356" s="156">
        <f>RES_hhdet_in_emi!H$119</f>
        <v>0</v>
      </c>
      <c r="I356" s="156">
        <f>RES_hhdet_in_emi!I$119</f>
        <v>0</v>
      </c>
      <c r="J356" s="156">
        <f>RES_hhdet_in_emi!J$119</f>
        <v>0</v>
      </c>
      <c r="K356" s="156">
        <f>RES_hhdet_in_emi!K$119</f>
        <v>0</v>
      </c>
      <c r="L356" s="156">
        <f>RES_hhdet_in_emi!L$119</f>
        <v>0</v>
      </c>
      <c r="M356" s="156">
        <f>RES_hhdet_in_emi!M$119</f>
        <v>0</v>
      </c>
      <c r="N356" s="156">
        <f>RES_hhdet_in_emi!N$119</f>
        <v>0</v>
      </c>
      <c r="O356" s="156">
        <f>RES_hhdet_in_emi!O$119</f>
        <v>0</v>
      </c>
      <c r="P356" s="156">
        <f>RES_hhdet_in_emi!P$119</f>
        <v>0</v>
      </c>
      <c r="Q356" s="156">
        <f>RES_hhdet_in_emi!Q$119</f>
        <v>0</v>
      </c>
    </row>
    <row r="357" spans="1:17" ht="12" customHeight="1" x14ac:dyDescent="0.25">
      <c r="A357" s="158" t="s">
        <v>62</v>
      </c>
      <c r="B357" s="157"/>
      <c r="C357" s="157">
        <f>SUM(C358:C359)</f>
        <v>0</v>
      </c>
      <c r="D357" s="157">
        <f t="shared" ref="D357:Q357" si="93">SUM(D358:D359)</f>
        <v>0</v>
      </c>
      <c r="E357" s="157">
        <f t="shared" si="93"/>
        <v>0</v>
      </c>
      <c r="F357" s="157">
        <f t="shared" si="93"/>
        <v>0</v>
      </c>
      <c r="G357" s="157">
        <f t="shared" si="93"/>
        <v>0</v>
      </c>
      <c r="H357" s="157">
        <f t="shared" si="93"/>
        <v>0</v>
      </c>
      <c r="I357" s="157">
        <f t="shared" si="93"/>
        <v>0</v>
      </c>
      <c r="J357" s="157">
        <f t="shared" si="93"/>
        <v>0</v>
      </c>
      <c r="K357" s="157">
        <f t="shared" si="93"/>
        <v>0</v>
      </c>
      <c r="L357" s="157">
        <f t="shared" si="93"/>
        <v>0</v>
      </c>
      <c r="M357" s="157">
        <f t="shared" si="93"/>
        <v>0</v>
      </c>
      <c r="N357" s="157">
        <f t="shared" si="93"/>
        <v>0</v>
      </c>
      <c r="O357" s="157">
        <f t="shared" si="93"/>
        <v>0</v>
      </c>
      <c r="P357" s="157">
        <f t="shared" si="93"/>
        <v>0</v>
      </c>
      <c r="Q357" s="157">
        <f t="shared" si="93"/>
        <v>0</v>
      </c>
    </row>
    <row r="358" spans="1:17" ht="12" customHeight="1" x14ac:dyDescent="0.25">
      <c r="A358" s="23" t="s">
        <v>57</v>
      </c>
      <c r="B358" s="156"/>
      <c r="C358" s="156">
        <f>RES_hhdet_in_emi!C$121</f>
        <v>0</v>
      </c>
      <c r="D358" s="156">
        <f>RES_hhdet_in_emi!D$121</f>
        <v>0</v>
      </c>
      <c r="E358" s="156">
        <f>RES_hhdet_in_emi!E$121</f>
        <v>0</v>
      </c>
      <c r="F358" s="156">
        <f>RES_hhdet_in_emi!F$121</f>
        <v>0</v>
      </c>
      <c r="G358" s="156">
        <f>RES_hhdet_in_emi!G$121</f>
        <v>0</v>
      </c>
      <c r="H358" s="156">
        <f>RES_hhdet_in_emi!H$121</f>
        <v>0</v>
      </c>
      <c r="I358" s="156">
        <f>RES_hhdet_in_emi!I$121</f>
        <v>0</v>
      </c>
      <c r="J358" s="156">
        <f>RES_hhdet_in_emi!J$121</f>
        <v>0</v>
      </c>
      <c r="K358" s="156">
        <f>RES_hhdet_in_emi!K$121</f>
        <v>0</v>
      </c>
      <c r="L358" s="156">
        <f>RES_hhdet_in_emi!L$121</f>
        <v>0</v>
      </c>
      <c r="M358" s="156">
        <f>RES_hhdet_in_emi!M$121</f>
        <v>0</v>
      </c>
      <c r="N358" s="156">
        <f>RES_hhdet_in_emi!N$121</f>
        <v>0</v>
      </c>
      <c r="O358" s="156">
        <f>RES_hhdet_in_emi!O$121</f>
        <v>0</v>
      </c>
      <c r="P358" s="156">
        <f>RES_hhdet_in_emi!P$121</f>
        <v>0</v>
      </c>
      <c r="Q358" s="156">
        <f>RES_hhdet_in_emi!Q$121</f>
        <v>0</v>
      </c>
    </row>
    <row r="359" spans="1:17" ht="12" customHeight="1" x14ac:dyDescent="0.25">
      <c r="A359" s="29" t="s">
        <v>140</v>
      </c>
      <c r="B359" s="57"/>
      <c r="C359" s="57">
        <f>RES_hhdet_in_emi!C$122</f>
        <v>0</v>
      </c>
      <c r="D359" s="57">
        <f>RES_hhdet_in_emi!D$122</f>
        <v>0</v>
      </c>
      <c r="E359" s="57">
        <f>RES_hhdet_in_emi!E$122</f>
        <v>0</v>
      </c>
      <c r="F359" s="57">
        <f>RES_hhdet_in_emi!F$122</f>
        <v>0</v>
      </c>
      <c r="G359" s="57">
        <f>RES_hhdet_in_emi!G$122</f>
        <v>0</v>
      </c>
      <c r="H359" s="57">
        <f>RES_hhdet_in_emi!H$122</f>
        <v>0</v>
      </c>
      <c r="I359" s="57">
        <f>RES_hhdet_in_emi!I$122</f>
        <v>0</v>
      </c>
      <c r="J359" s="57">
        <f>RES_hhdet_in_emi!J$122</f>
        <v>0</v>
      </c>
      <c r="K359" s="57">
        <f>RES_hhdet_in_emi!K$122</f>
        <v>0</v>
      </c>
      <c r="L359" s="57">
        <f>RES_hhdet_in_emi!L$122</f>
        <v>0</v>
      </c>
      <c r="M359" s="57">
        <f>RES_hhdet_in_emi!M$122</f>
        <v>0</v>
      </c>
      <c r="N359" s="57">
        <f>RES_hhdet_in_emi!N$122</f>
        <v>0</v>
      </c>
      <c r="O359" s="57">
        <f>RES_hhdet_in_emi!O$122</f>
        <v>0</v>
      </c>
      <c r="P359" s="57">
        <f>RES_hhdet_in_emi!P$122</f>
        <v>0</v>
      </c>
      <c r="Q359" s="57">
        <f>RES_hhdet_in_emi!Q$122</f>
        <v>0</v>
      </c>
    </row>
    <row r="361" spans="1:17" ht="12" customHeight="1" x14ac:dyDescent="0.25">
      <c r="A361" s="152" t="s">
        <v>189</v>
      </c>
      <c r="B361" s="168"/>
      <c r="C361" s="168">
        <f t="shared" ref="C361:Q361" si="94">SUM(C362,C365,C367,C376)</f>
        <v>13399.274379545921</v>
      </c>
      <c r="D361" s="168">
        <f t="shared" si="94"/>
        <v>13544.811553506477</v>
      </c>
      <c r="E361" s="168">
        <f t="shared" si="94"/>
        <v>13907.62127136802</v>
      </c>
      <c r="F361" s="168">
        <f t="shared" si="94"/>
        <v>14510.935436791831</v>
      </c>
      <c r="G361" s="168">
        <f t="shared" si="94"/>
        <v>0</v>
      </c>
      <c r="H361" s="168">
        <f t="shared" si="94"/>
        <v>13662.922716459012</v>
      </c>
      <c r="I361" s="168">
        <f t="shared" si="94"/>
        <v>12778.488119295551</v>
      </c>
      <c r="J361" s="168">
        <f t="shared" si="94"/>
        <v>12821.675561421258</v>
      </c>
      <c r="K361" s="168">
        <f t="shared" si="94"/>
        <v>13101.702053766121</v>
      </c>
      <c r="L361" s="168">
        <f t="shared" si="94"/>
        <v>13595.435525781633</v>
      </c>
      <c r="M361" s="168">
        <f t="shared" si="94"/>
        <v>11269.518106944613</v>
      </c>
      <c r="N361" s="168">
        <f t="shared" si="94"/>
        <v>12658.676854608972</v>
      </c>
      <c r="O361" s="168">
        <f t="shared" si="94"/>
        <v>12471.514696241034</v>
      </c>
      <c r="P361" s="168">
        <f t="shared" si="94"/>
        <v>10727.687708593796</v>
      </c>
      <c r="Q361" s="168">
        <f t="shared" si="94"/>
        <v>0</v>
      </c>
    </row>
    <row r="362" spans="1:17" ht="12" customHeight="1" x14ac:dyDescent="0.25">
      <c r="A362" s="158" t="s">
        <v>65</v>
      </c>
      <c r="B362" s="157"/>
      <c r="C362" s="157">
        <f t="shared" ref="C362:Q362" si="95">SUM(C363:C364)</f>
        <v>10194.201210203759</v>
      </c>
      <c r="D362" s="157">
        <f t="shared" si="95"/>
        <v>10336.283805766448</v>
      </c>
      <c r="E362" s="157">
        <f t="shared" si="95"/>
        <v>10590.764521085575</v>
      </c>
      <c r="F362" s="157">
        <f t="shared" si="95"/>
        <v>11164.305059937673</v>
      </c>
      <c r="G362" s="157">
        <f t="shared" si="95"/>
        <v>0</v>
      </c>
      <c r="H362" s="157">
        <f t="shared" si="95"/>
        <v>10531.160561276552</v>
      </c>
      <c r="I362" s="157">
        <f t="shared" si="95"/>
        <v>9648.208563648599</v>
      </c>
      <c r="J362" s="157">
        <f t="shared" si="95"/>
        <v>9552.5417460286917</v>
      </c>
      <c r="K362" s="157">
        <f t="shared" si="95"/>
        <v>9640.9267826043306</v>
      </c>
      <c r="L362" s="157">
        <f t="shared" si="95"/>
        <v>9797.916605834891</v>
      </c>
      <c r="M362" s="157">
        <f t="shared" si="95"/>
        <v>8375.2377102170267</v>
      </c>
      <c r="N362" s="157">
        <f t="shared" si="95"/>
        <v>8373.9373692173831</v>
      </c>
      <c r="O362" s="157">
        <f t="shared" si="95"/>
        <v>8169.984657408474</v>
      </c>
      <c r="P362" s="157">
        <f t="shared" si="95"/>
        <v>7437.5183600092814</v>
      </c>
      <c r="Q362" s="157">
        <f t="shared" si="95"/>
        <v>0</v>
      </c>
    </row>
    <row r="363" spans="1:17" ht="12" customHeight="1" x14ac:dyDescent="0.25">
      <c r="A363" s="23" t="s">
        <v>153</v>
      </c>
      <c r="B363" s="156"/>
      <c r="C363" s="156">
        <f t="shared" ref="C363:Q366" si="96">IF(C287=0,0,C287/0.086*1000000/C$49)</f>
        <v>10162.456552011115</v>
      </c>
      <c r="D363" s="156">
        <f t="shared" si="96"/>
        <v>10301.171253785104</v>
      </c>
      <c r="E363" s="156">
        <f t="shared" si="96"/>
        <v>10543.153586474518</v>
      </c>
      <c r="F363" s="156">
        <f t="shared" si="96"/>
        <v>11118.085935513142</v>
      </c>
      <c r="G363" s="156">
        <f t="shared" si="96"/>
        <v>0</v>
      </c>
      <c r="H363" s="156">
        <f t="shared" si="96"/>
        <v>10494.17786580022</v>
      </c>
      <c r="I363" s="156">
        <f t="shared" si="96"/>
        <v>9614.1539847528638</v>
      </c>
      <c r="J363" s="156">
        <f t="shared" si="96"/>
        <v>9508.5892131691435</v>
      </c>
      <c r="K363" s="156">
        <f t="shared" si="96"/>
        <v>9608.9891863711327</v>
      </c>
      <c r="L363" s="156">
        <f t="shared" si="96"/>
        <v>9737.1042863773764</v>
      </c>
      <c r="M363" s="156">
        <f t="shared" si="96"/>
        <v>8349.5360723693357</v>
      </c>
      <c r="N363" s="156">
        <f t="shared" si="96"/>
        <v>8313.6024919184965</v>
      </c>
      <c r="O363" s="156">
        <f t="shared" si="96"/>
        <v>8093.7616099692596</v>
      </c>
      <c r="P363" s="156">
        <f t="shared" si="96"/>
        <v>7400.76221811907</v>
      </c>
      <c r="Q363" s="156">
        <f t="shared" si="96"/>
        <v>0</v>
      </c>
    </row>
    <row r="364" spans="1:17" ht="12" customHeight="1" x14ac:dyDescent="0.25">
      <c r="A364" s="23" t="s">
        <v>60</v>
      </c>
      <c r="B364" s="156"/>
      <c r="C364" s="156">
        <f t="shared" si="96"/>
        <v>31.74465819264249</v>
      </c>
      <c r="D364" s="156">
        <f t="shared" si="96"/>
        <v>35.112551981344929</v>
      </c>
      <c r="E364" s="156">
        <f t="shared" si="96"/>
        <v>47.61093461105645</v>
      </c>
      <c r="F364" s="156">
        <f t="shared" si="96"/>
        <v>46.219124424530648</v>
      </c>
      <c r="G364" s="156">
        <f t="shared" si="96"/>
        <v>0</v>
      </c>
      <c r="H364" s="156">
        <f t="shared" si="96"/>
        <v>36.982695476331635</v>
      </c>
      <c r="I364" s="156">
        <f t="shared" si="96"/>
        <v>34.054578895735823</v>
      </c>
      <c r="J364" s="156">
        <f t="shared" si="96"/>
        <v>43.952532859548555</v>
      </c>
      <c r="K364" s="156">
        <f t="shared" si="96"/>
        <v>31.937596233197088</v>
      </c>
      <c r="L364" s="156">
        <f t="shared" si="96"/>
        <v>60.812319457515407</v>
      </c>
      <c r="M364" s="156">
        <f t="shared" si="96"/>
        <v>25.701637847691668</v>
      </c>
      <c r="N364" s="156">
        <f t="shared" si="96"/>
        <v>60.334877298886816</v>
      </c>
      <c r="O364" s="156">
        <f t="shared" si="96"/>
        <v>76.223047439214483</v>
      </c>
      <c r="P364" s="156">
        <f t="shared" si="96"/>
        <v>36.756141890211779</v>
      </c>
      <c r="Q364" s="156">
        <f t="shared" si="96"/>
        <v>0</v>
      </c>
    </row>
    <row r="365" spans="1:17" ht="12" customHeight="1" x14ac:dyDescent="0.25">
      <c r="A365" s="158" t="s">
        <v>112</v>
      </c>
      <c r="B365" s="157"/>
      <c r="C365" s="157">
        <f t="shared" ref="C365:Q365" si="97">C366</f>
        <v>34.905268474307825</v>
      </c>
      <c r="D365" s="157">
        <f t="shared" si="97"/>
        <v>32.931299736056289</v>
      </c>
      <c r="E365" s="157">
        <f t="shared" si="97"/>
        <v>21.429066634168684</v>
      </c>
      <c r="F365" s="157">
        <f t="shared" si="97"/>
        <v>39.695788875231642</v>
      </c>
      <c r="G365" s="157">
        <f t="shared" si="97"/>
        <v>0</v>
      </c>
      <c r="H365" s="157">
        <f t="shared" si="97"/>
        <v>31.817780639737808</v>
      </c>
      <c r="I365" s="157">
        <f t="shared" si="97"/>
        <v>30.057040335598224</v>
      </c>
      <c r="J365" s="157">
        <f t="shared" si="97"/>
        <v>293.04736717372003</v>
      </c>
      <c r="K365" s="157">
        <f t="shared" si="97"/>
        <v>623.1374675338559</v>
      </c>
      <c r="L365" s="157">
        <f t="shared" si="97"/>
        <v>559.64147471266244</v>
      </c>
      <c r="M365" s="157">
        <f t="shared" si="97"/>
        <v>30.574855330126788</v>
      </c>
      <c r="N365" s="157">
        <f t="shared" si="97"/>
        <v>602.47060749932552</v>
      </c>
      <c r="O365" s="157">
        <f t="shared" si="97"/>
        <v>544.4324826424496</v>
      </c>
      <c r="P365" s="157">
        <f t="shared" si="97"/>
        <v>24.831210419389464</v>
      </c>
      <c r="Q365" s="157">
        <f t="shared" si="97"/>
        <v>0</v>
      </c>
    </row>
    <row r="366" spans="1:17" ht="12" customHeight="1" x14ac:dyDescent="0.25">
      <c r="A366" s="23" t="s">
        <v>60</v>
      </c>
      <c r="B366" s="156"/>
      <c r="C366" s="156">
        <f t="shared" si="96"/>
        <v>34.905268474307825</v>
      </c>
      <c r="D366" s="156">
        <f t="shared" si="96"/>
        <v>32.931299736056289</v>
      </c>
      <c r="E366" s="156">
        <f t="shared" si="96"/>
        <v>21.429066634168684</v>
      </c>
      <c r="F366" s="156">
        <f t="shared" si="96"/>
        <v>39.695788875231642</v>
      </c>
      <c r="G366" s="156">
        <f t="shared" si="96"/>
        <v>0</v>
      </c>
      <c r="H366" s="156">
        <f t="shared" si="96"/>
        <v>31.817780639737808</v>
      </c>
      <c r="I366" s="156">
        <f t="shared" si="96"/>
        <v>30.057040335598224</v>
      </c>
      <c r="J366" s="156">
        <f t="shared" si="96"/>
        <v>293.04736717372003</v>
      </c>
      <c r="K366" s="156">
        <f t="shared" si="96"/>
        <v>623.1374675338559</v>
      </c>
      <c r="L366" s="156">
        <f t="shared" si="96"/>
        <v>559.64147471266244</v>
      </c>
      <c r="M366" s="156">
        <f t="shared" si="96"/>
        <v>30.574855330126788</v>
      </c>
      <c r="N366" s="156">
        <f t="shared" si="96"/>
        <v>602.47060749932552</v>
      </c>
      <c r="O366" s="156">
        <f t="shared" si="96"/>
        <v>544.4324826424496</v>
      </c>
      <c r="P366" s="156">
        <f t="shared" si="96"/>
        <v>24.831210419389464</v>
      </c>
      <c r="Q366" s="156">
        <f t="shared" si="96"/>
        <v>0</v>
      </c>
    </row>
    <row r="367" spans="1:17" ht="12" customHeight="1" x14ac:dyDescent="0.25">
      <c r="A367" s="158" t="s">
        <v>63</v>
      </c>
      <c r="B367" s="157"/>
      <c r="C367" s="157">
        <f t="shared" ref="C367:Q367" si="98">IF(C291=0,0,C291/0.086*1000000/SUM(C$53:C$56))</f>
        <v>2179.8615763385856</v>
      </c>
      <c r="D367" s="157">
        <f t="shared" si="98"/>
        <v>2175.4501340177626</v>
      </c>
      <c r="E367" s="157">
        <f t="shared" si="98"/>
        <v>2238.4208680656311</v>
      </c>
      <c r="F367" s="157">
        <f t="shared" si="98"/>
        <v>2268.7722290217516</v>
      </c>
      <c r="G367" s="157">
        <f t="shared" si="98"/>
        <v>0</v>
      </c>
      <c r="H367" s="157">
        <f t="shared" si="98"/>
        <v>2073.2402988913964</v>
      </c>
      <c r="I367" s="157">
        <f t="shared" si="98"/>
        <v>2082.7582565578214</v>
      </c>
      <c r="J367" s="157">
        <f t="shared" si="98"/>
        <v>1898.0301779898437</v>
      </c>
      <c r="K367" s="157">
        <f t="shared" si="98"/>
        <v>1790.9530168354486</v>
      </c>
      <c r="L367" s="157">
        <f t="shared" si="98"/>
        <v>2088.2320354596177</v>
      </c>
      <c r="M367" s="157">
        <f t="shared" si="98"/>
        <v>1865.014732865139</v>
      </c>
      <c r="N367" s="157">
        <f t="shared" si="98"/>
        <v>2503.1874106505434</v>
      </c>
      <c r="O367" s="157">
        <f t="shared" si="98"/>
        <v>2482.0279778950257</v>
      </c>
      <c r="P367" s="157">
        <f t="shared" si="98"/>
        <v>2183.4709168563827</v>
      </c>
      <c r="Q367" s="157">
        <f t="shared" si="98"/>
        <v>0</v>
      </c>
    </row>
    <row r="368" spans="1:17" ht="12" customHeight="1" x14ac:dyDescent="0.25">
      <c r="A368" s="167" t="s">
        <v>152</v>
      </c>
      <c r="B368" s="132"/>
      <c r="C368" s="132">
        <f t="shared" ref="C368:Q368" si="99">IF(C292=0,0,C292/0.086*1000000/C$53)</f>
        <v>0</v>
      </c>
      <c r="D368" s="132">
        <f t="shared" si="99"/>
        <v>0</v>
      </c>
      <c r="E368" s="132">
        <f t="shared" si="99"/>
        <v>0</v>
      </c>
      <c r="F368" s="132">
        <f t="shared" si="99"/>
        <v>0</v>
      </c>
      <c r="G368" s="132">
        <f t="shared" si="99"/>
        <v>0</v>
      </c>
      <c r="H368" s="132">
        <f t="shared" si="99"/>
        <v>0</v>
      </c>
      <c r="I368" s="132">
        <f t="shared" si="99"/>
        <v>0</v>
      </c>
      <c r="J368" s="132">
        <f t="shared" si="99"/>
        <v>0</v>
      </c>
      <c r="K368" s="132">
        <f t="shared" si="99"/>
        <v>0</v>
      </c>
      <c r="L368" s="132">
        <f t="shared" si="99"/>
        <v>0</v>
      </c>
      <c r="M368" s="132">
        <f t="shared" si="99"/>
        <v>0</v>
      </c>
      <c r="N368" s="132">
        <f t="shared" si="99"/>
        <v>0</v>
      </c>
      <c r="O368" s="132">
        <f t="shared" si="99"/>
        <v>0</v>
      </c>
      <c r="P368" s="132">
        <f t="shared" si="99"/>
        <v>0</v>
      </c>
      <c r="Q368" s="132">
        <f t="shared" si="99"/>
        <v>0</v>
      </c>
    </row>
    <row r="369" spans="1:17" ht="12" customHeight="1" x14ac:dyDescent="0.25">
      <c r="A369" s="167" t="s">
        <v>151</v>
      </c>
      <c r="B369" s="132"/>
      <c r="C369" s="132">
        <f t="shared" ref="C369:Q369" si="100">IF(C293=0,0,C293/0.086*1000000/C$54)</f>
        <v>0</v>
      </c>
      <c r="D369" s="132">
        <f t="shared" si="100"/>
        <v>0</v>
      </c>
      <c r="E369" s="132">
        <f t="shared" si="100"/>
        <v>0</v>
      </c>
      <c r="F369" s="132">
        <f t="shared" si="100"/>
        <v>0</v>
      </c>
      <c r="G369" s="132">
        <f t="shared" si="100"/>
        <v>0</v>
      </c>
      <c r="H369" s="132">
        <f t="shared" si="100"/>
        <v>0</v>
      </c>
      <c r="I369" s="132">
        <f t="shared" si="100"/>
        <v>0</v>
      </c>
      <c r="J369" s="132">
        <f t="shared" si="100"/>
        <v>0</v>
      </c>
      <c r="K369" s="132">
        <f t="shared" si="100"/>
        <v>0</v>
      </c>
      <c r="L369" s="132">
        <f t="shared" si="100"/>
        <v>0</v>
      </c>
      <c r="M369" s="132">
        <f t="shared" si="100"/>
        <v>0</v>
      </c>
      <c r="N369" s="132">
        <f t="shared" si="100"/>
        <v>0</v>
      </c>
      <c r="O369" s="132">
        <f t="shared" si="100"/>
        <v>0</v>
      </c>
      <c r="P369" s="132">
        <f t="shared" si="100"/>
        <v>0</v>
      </c>
      <c r="Q369" s="132">
        <f t="shared" si="100"/>
        <v>0</v>
      </c>
    </row>
    <row r="370" spans="1:17" ht="12" customHeight="1" x14ac:dyDescent="0.25">
      <c r="A370" s="166" t="s">
        <v>79</v>
      </c>
      <c r="B370" s="165"/>
      <c r="C370" s="165">
        <f t="shared" ref="C370:Q371" si="101">IF(C294=0,0,C294/0.086*1000000/C$54)</f>
        <v>0</v>
      </c>
      <c r="D370" s="165">
        <f t="shared" si="101"/>
        <v>0</v>
      </c>
      <c r="E370" s="165">
        <f t="shared" si="101"/>
        <v>0</v>
      </c>
      <c r="F370" s="165">
        <f t="shared" si="101"/>
        <v>0</v>
      </c>
      <c r="G370" s="165">
        <f t="shared" si="101"/>
        <v>0</v>
      </c>
      <c r="H370" s="165">
        <f t="shared" si="101"/>
        <v>0</v>
      </c>
      <c r="I370" s="165">
        <f t="shared" si="101"/>
        <v>0</v>
      </c>
      <c r="J370" s="165">
        <f t="shared" si="101"/>
        <v>0</v>
      </c>
      <c r="K370" s="165">
        <f t="shared" si="101"/>
        <v>0</v>
      </c>
      <c r="L370" s="165">
        <f t="shared" si="101"/>
        <v>0</v>
      </c>
      <c r="M370" s="165">
        <f t="shared" si="101"/>
        <v>0</v>
      </c>
      <c r="N370" s="165">
        <f t="shared" si="101"/>
        <v>0</v>
      </c>
      <c r="O370" s="165">
        <f t="shared" si="101"/>
        <v>0</v>
      </c>
      <c r="P370" s="165">
        <f t="shared" si="101"/>
        <v>0</v>
      </c>
      <c r="Q370" s="165">
        <f t="shared" si="101"/>
        <v>0</v>
      </c>
    </row>
    <row r="371" spans="1:17" ht="12" customHeight="1" x14ac:dyDescent="0.25">
      <c r="A371" s="147" t="s">
        <v>59</v>
      </c>
      <c r="B371" s="164"/>
      <c r="C371" s="164">
        <f t="shared" si="101"/>
        <v>0</v>
      </c>
      <c r="D371" s="164">
        <f t="shared" si="101"/>
        <v>0</v>
      </c>
      <c r="E371" s="164">
        <f t="shared" si="101"/>
        <v>0</v>
      </c>
      <c r="F371" s="164">
        <f t="shared" si="101"/>
        <v>0</v>
      </c>
      <c r="G371" s="164">
        <f t="shared" si="101"/>
        <v>0</v>
      </c>
      <c r="H371" s="164">
        <f t="shared" si="101"/>
        <v>0</v>
      </c>
      <c r="I371" s="164">
        <f t="shared" si="101"/>
        <v>0</v>
      </c>
      <c r="J371" s="164">
        <f t="shared" si="101"/>
        <v>0</v>
      </c>
      <c r="K371" s="164">
        <f t="shared" si="101"/>
        <v>0</v>
      </c>
      <c r="L371" s="164">
        <f t="shared" si="101"/>
        <v>0</v>
      </c>
      <c r="M371" s="164">
        <f t="shared" si="101"/>
        <v>0</v>
      </c>
      <c r="N371" s="164">
        <f t="shared" si="101"/>
        <v>0</v>
      </c>
      <c r="O371" s="164">
        <f t="shared" si="101"/>
        <v>0</v>
      </c>
      <c r="P371" s="164">
        <f t="shared" si="101"/>
        <v>0</v>
      </c>
      <c r="Q371" s="164">
        <f t="shared" si="101"/>
        <v>0</v>
      </c>
    </row>
    <row r="372" spans="1:17" ht="12" customHeight="1" x14ac:dyDescent="0.25">
      <c r="A372" s="163" t="s">
        <v>142</v>
      </c>
      <c r="B372" s="162"/>
      <c r="C372" s="162">
        <f t="shared" ref="C372:Q372" si="102">IF(C296=0,0,C296/0.086*1000000/C$55)</f>
        <v>2184.4255365202057</v>
      </c>
      <c r="D372" s="162">
        <f t="shared" si="102"/>
        <v>2180.0422492438279</v>
      </c>
      <c r="E372" s="162">
        <f t="shared" si="102"/>
        <v>2247.9733567223425</v>
      </c>
      <c r="F372" s="162">
        <f t="shared" si="102"/>
        <v>2274.0080660490385</v>
      </c>
      <c r="G372" s="162">
        <f t="shared" si="102"/>
        <v>0</v>
      </c>
      <c r="H372" s="162">
        <f t="shared" si="102"/>
        <v>2147.6179709811413</v>
      </c>
      <c r="I372" s="162">
        <f t="shared" si="102"/>
        <v>2138.3370561646529</v>
      </c>
      <c r="J372" s="162">
        <f t="shared" si="102"/>
        <v>0</v>
      </c>
      <c r="K372" s="162">
        <f t="shared" si="102"/>
        <v>0</v>
      </c>
      <c r="L372" s="162">
        <f t="shared" si="102"/>
        <v>0</v>
      </c>
      <c r="M372" s="162">
        <f t="shared" si="102"/>
        <v>1918.9528567734794</v>
      </c>
      <c r="N372" s="162">
        <f t="shared" si="102"/>
        <v>2569.2192632930582</v>
      </c>
      <c r="O372" s="162">
        <f t="shared" si="102"/>
        <v>2712.7621415208737</v>
      </c>
      <c r="P372" s="162">
        <f t="shared" si="102"/>
        <v>2253.7824348432691</v>
      </c>
      <c r="Q372" s="162">
        <f t="shared" si="102"/>
        <v>0</v>
      </c>
    </row>
    <row r="373" spans="1:17" ht="12" customHeight="1" x14ac:dyDescent="0.25">
      <c r="A373" s="161" t="s">
        <v>141</v>
      </c>
      <c r="B373" s="160"/>
      <c r="C373" s="160">
        <f t="shared" ref="C373:Q373" si="103">IF(C297=0,0,C297/0.086*1000000/C$56)</f>
        <v>1927.6126366893557</v>
      </c>
      <c r="D373" s="160">
        <f t="shared" si="103"/>
        <v>1920.6331679758509</v>
      </c>
      <c r="E373" s="160">
        <f t="shared" si="103"/>
        <v>1972.056283224229</v>
      </c>
      <c r="F373" s="160">
        <f t="shared" si="103"/>
        <v>1993.9886114512128</v>
      </c>
      <c r="G373" s="160">
        <f t="shared" si="103"/>
        <v>0</v>
      </c>
      <c r="H373" s="160">
        <f t="shared" si="103"/>
        <v>1895.7353291780082</v>
      </c>
      <c r="I373" s="160">
        <f t="shared" si="103"/>
        <v>1894.7714093739253</v>
      </c>
      <c r="J373" s="160">
        <f t="shared" si="103"/>
        <v>1898.0301779898437</v>
      </c>
      <c r="K373" s="160">
        <f t="shared" si="103"/>
        <v>1790.9530168354486</v>
      </c>
      <c r="L373" s="160">
        <f t="shared" si="103"/>
        <v>2088.2320354596177</v>
      </c>
      <c r="M373" s="160">
        <f t="shared" si="103"/>
        <v>1707.5490361226416</v>
      </c>
      <c r="N373" s="160">
        <f t="shared" si="103"/>
        <v>2229.06531020896</v>
      </c>
      <c r="O373" s="160">
        <f t="shared" si="103"/>
        <v>2293.7987693670561</v>
      </c>
      <c r="P373" s="160">
        <f t="shared" si="103"/>
        <v>1973.3642663671644</v>
      </c>
      <c r="Q373" s="160">
        <f t="shared" si="103"/>
        <v>0</v>
      </c>
    </row>
    <row r="374" spans="1:17" ht="12" customHeight="1" x14ac:dyDescent="0.25">
      <c r="A374" s="148" t="s">
        <v>60</v>
      </c>
      <c r="B374" s="156"/>
      <c r="C374" s="156">
        <f t="shared" ref="C374:Q375" si="104">IF(C298=0,0,C298/0.086*1000000/C$56)</f>
        <v>1436.4004884911674</v>
      </c>
      <c r="D374" s="156">
        <f t="shared" si="104"/>
        <v>1434.913738047157</v>
      </c>
      <c r="E374" s="156">
        <f t="shared" si="104"/>
        <v>1483.1527775957675</v>
      </c>
      <c r="F374" s="156">
        <f t="shared" si="104"/>
        <v>1501.9973103860896</v>
      </c>
      <c r="G374" s="156">
        <f t="shared" si="104"/>
        <v>0</v>
      </c>
      <c r="H374" s="156">
        <f t="shared" si="104"/>
        <v>1404.6189121165394</v>
      </c>
      <c r="I374" s="156">
        <f t="shared" si="104"/>
        <v>1404.2906772413321</v>
      </c>
      <c r="J374" s="156">
        <f t="shared" si="104"/>
        <v>1407.6738531417507</v>
      </c>
      <c r="K374" s="156">
        <f t="shared" si="104"/>
        <v>1300.925258637893</v>
      </c>
      <c r="L374" s="156">
        <f t="shared" si="104"/>
        <v>1592.5655010919661</v>
      </c>
      <c r="M374" s="156">
        <f t="shared" si="104"/>
        <v>1254.4193185441786</v>
      </c>
      <c r="N374" s="156">
        <f t="shared" si="104"/>
        <v>1736.0979394032074</v>
      </c>
      <c r="O374" s="156">
        <f t="shared" si="104"/>
        <v>1775.3976272348073</v>
      </c>
      <c r="P374" s="156">
        <f t="shared" si="104"/>
        <v>1467.3670661480314</v>
      </c>
      <c r="Q374" s="156">
        <f t="shared" si="104"/>
        <v>0</v>
      </c>
    </row>
    <row r="375" spans="1:17" ht="12" customHeight="1" x14ac:dyDescent="0.25">
      <c r="A375" s="148" t="s">
        <v>59</v>
      </c>
      <c r="B375" s="156"/>
      <c r="C375" s="156">
        <f t="shared" si="104"/>
        <v>491.21214819818806</v>
      </c>
      <c r="D375" s="156">
        <f t="shared" si="104"/>
        <v>485.71942992869367</v>
      </c>
      <c r="E375" s="156">
        <f t="shared" si="104"/>
        <v>488.90350562846146</v>
      </c>
      <c r="F375" s="156">
        <f t="shared" si="104"/>
        <v>491.99130106512331</v>
      </c>
      <c r="G375" s="156">
        <f t="shared" si="104"/>
        <v>0</v>
      </c>
      <c r="H375" s="156">
        <f t="shared" si="104"/>
        <v>491.11641706146889</v>
      </c>
      <c r="I375" s="156">
        <f t="shared" si="104"/>
        <v>490.48073213259306</v>
      </c>
      <c r="J375" s="156">
        <f t="shared" si="104"/>
        <v>490.35632484809304</v>
      </c>
      <c r="K375" s="156">
        <f t="shared" si="104"/>
        <v>490.02775819755573</v>
      </c>
      <c r="L375" s="156">
        <f t="shared" si="104"/>
        <v>495.66653436765182</v>
      </c>
      <c r="M375" s="156">
        <f t="shared" si="104"/>
        <v>453.12971757846299</v>
      </c>
      <c r="N375" s="156">
        <f t="shared" si="104"/>
        <v>492.9673708057523</v>
      </c>
      <c r="O375" s="156">
        <f t="shared" si="104"/>
        <v>518.40114213224922</v>
      </c>
      <c r="P375" s="156">
        <f t="shared" si="104"/>
        <v>505.99720021913299</v>
      </c>
      <c r="Q375" s="156">
        <f t="shared" si="104"/>
        <v>0</v>
      </c>
    </row>
    <row r="376" spans="1:17" ht="12" customHeight="1" x14ac:dyDescent="0.25">
      <c r="A376" s="158" t="s">
        <v>62</v>
      </c>
      <c r="B376" s="157"/>
      <c r="C376" s="157">
        <f t="shared" ref="C376:Q376" si="105">IF(C300=0,0,C300/0.086*1000000/SUM(C$58:C$59))</f>
        <v>990.30632452926955</v>
      </c>
      <c r="D376" s="157">
        <f t="shared" si="105"/>
        <v>1000.1463139862093</v>
      </c>
      <c r="E376" s="157">
        <f t="shared" si="105"/>
        <v>1057.0068155826427</v>
      </c>
      <c r="F376" s="157">
        <f t="shared" si="105"/>
        <v>1038.1623589571755</v>
      </c>
      <c r="G376" s="157">
        <f t="shared" si="105"/>
        <v>0</v>
      </c>
      <c r="H376" s="157">
        <f t="shared" si="105"/>
        <v>1026.7040756513245</v>
      </c>
      <c r="I376" s="157">
        <f t="shared" si="105"/>
        <v>1017.4642587535332</v>
      </c>
      <c r="J376" s="157">
        <f t="shared" si="105"/>
        <v>1078.0562702290019</v>
      </c>
      <c r="K376" s="157">
        <f t="shared" si="105"/>
        <v>1046.6847867924855</v>
      </c>
      <c r="L376" s="157">
        <f t="shared" si="105"/>
        <v>1149.6454097744634</v>
      </c>
      <c r="M376" s="157">
        <f t="shared" si="105"/>
        <v>998.69080853232083</v>
      </c>
      <c r="N376" s="157">
        <f t="shared" si="105"/>
        <v>1179.0814672417189</v>
      </c>
      <c r="O376" s="157">
        <f t="shared" si="105"/>
        <v>1275.0695782950836</v>
      </c>
      <c r="P376" s="157">
        <f t="shared" si="105"/>
        <v>1081.8672213087436</v>
      </c>
      <c r="Q376" s="157">
        <f t="shared" si="105"/>
        <v>0</v>
      </c>
    </row>
    <row r="377" spans="1:17" ht="12" customHeight="1" x14ac:dyDescent="0.25">
      <c r="A377" s="23" t="s">
        <v>57</v>
      </c>
      <c r="B377" s="156"/>
      <c r="C377" s="156">
        <f t="shared" ref="C377:Q377" si="106">IF(C301=0,0,C301/0.086*1000000/C$58)</f>
        <v>0</v>
      </c>
      <c r="D377" s="156">
        <f t="shared" si="106"/>
        <v>0</v>
      </c>
      <c r="E377" s="156">
        <f t="shared" si="106"/>
        <v>0</v>
      </c>
      <c r="F377" s="156">
        <f t="shared" si="106"/>
        <v>0</v>
      </c>
      <c r="G377" s="156">
        <f t="shared" si="106"/>
        <v>0</v>
      </c>
      <c r="H377" s="156">
        <f t="shared" si="106"/>
        <v>0</v>
      </c>
      <c r="I377" s="156">
        <f t="shared" si="106"/>
        <v>0</v>
      </c>
      <c r="J377" s="156">
        <f t="shared" si="106"/>
        <v>0</v>
      </c>
      <c r="K377" s="156">
        <f t="shared" si="106"/>
        <v>0</v>
      </c>
      <c r="L377" s="156">
        <f t="shared" si="106"/>
        <v>0</v>
      </c>
      <c r="M377" s="156">
        <f t="shared" si="106"/>
        <v>0</v>
      </c>
      <c r="N377" s="156">
        <f t="shared" si="106"/>
        <v>0</v>
      </c>
      <c r="O377" s="156">
        <f t="shared" si="106"/>
        <v>0</v>
      </c>
      <c r="P377" s="156">
        <f t="shared" si="106"/>
        <v>0</v>
      </c>
      <c r="Q377" s="156">
        <f t="shared" si="106"/>
        <v>0</v>
      </c>
    </row>
    <row r="378" spans="1:17" ht="12" customHeight="1" x14ac:dyDescent="0.25">
      <c r="A378" s="29" t="s">
        <v>140</v>
      </c>
      <c r="B378" s="57"/>
      <c r="C378" s="57">
        <f t="shared" ref="C378:Q378" si="107">IF(C302=0,0,C302/0.086*1000000/C$59)</f>
        <v>990.30632452926955</v>
      </c>
      <c r="D378" s="57">
        <f t="shared" si="107"/>
        <v>1000.1463139862093</v>
      </c>
      <c r="E378" s="57">
        <f t="shared" si="107"/>
        <v>1057.0068155826427</v>
      </c>
      <c r="F378" s="57">
        <f t="shared" si="107"/>
        <v>1038.1623589571755</v>
      </c>
      <c r="G378" s="57">
        <f t="shared" si="107"/>
        <v>0</v>
      </c>
      <c r="H378" s="57">
        <f t="shared" si="107"/>
        <v>1026.7040756513245</v>
      </c>
      <c r="I378" s="57">
        <f t="shared" si="107"/>
        <v>1017.4642587535332</v>
      </c>
      <c r="J378" s="57">
        <f t="shared" si="107"/>
        <v>1078.0562702290019</v>
      </c>
      <c r="K378" s="57">
        <f t="shared" si="107"/>
        <v>1046.6847867924855</v>
      </c>
      <c r="L378" s="57">
        <f t="shared" si="107"/>
        <v>1149.6454097744634</v>
      </c>
      <c r="M378" s="57">
        <f t="shared" si="107"/>
        <v>998.69080853232083</v>
      </c>
      <c r="N378" s="57">
        <f t="shared" si="107"/>
        <v>1179.0814672417189</v>
      </c>
      <c r="O378" s="57">
        <f t="shared" si="107"/>
        <v>1275.0695782950836</v>
      </c>
      <c r="P378" s="57">
        <f t="shared" si="107"/>
        <v>1081.8672213087436</v>
      </c>
      <c r="Q378" s="57">
        <f t="shared" si="107"/>
        <v>0</v>
      </c>
    </row>
    <row r="380" spans="1:17" ht="12" customHeight="1" x14ac:dyDescent="0.25">
      <c r="A380" s="152" t="s">
        <v>188</v>
      </c>
      <c r="B380" s="168"/>
      <c r="C380" s="168">
        <f t="shared" ref="C380:Q380" si="108">SUM(C381,C384,C386,C395)</f>
        <v>10897.507047049548</v>
      </c>
      <c r="D380" s="168">
        <f t="shared" si="108"/>
        <v>11080.302794590669</v>
      </c>
      <c r="E380" s="168">
        <f t="shared" si="108"/>
        <v>11432.433973218291</v>
      </c>
      <c r="F380" s="168">
        <f t="shared" si="108"/>
        <v>12023.378384371064</v>
      </c>
      <c r="G380" s="168">
        <f t="shared" si="108"/>
        <v>0</v>
      </c>
      <c r="H380" s="168">
        <f t="shared" si="108"/>
        <v>11457.73111495589</v>
      </c>
      <c r="I380" s="168">
        <f t="shared" si="108"/>
        <v>10750.727733794105</v>
      </c>
      <c r="J380" s="168">
        <f t="shared" si="108"/>
        <v>11352.786101843609</v>
      </c>
      <c r="K380" s="168">
        <f t="shared" si="108"/>
        <v>12391.437154961764</v>
      </c>
      <c r="L380" s="168">
        <f t="shared" si="108"/>
        <v>12874.742262217218</v>
      </c>
      <c r="M380" s="168">
        <f t="shared" si="108"/>
        <v>9671.5141245468712</v>
      </c>
      <c r="N380" s="168">
        <f t="shared" si="108"/>
        <v>12276.871087881424</v>
      </c>
      <c r="O380" s="168">
        <f t="shared" si="108"/>
        <v>12111.60894494535</v>
      </c>
      <c r="P380" s="168">
        <f t="shared" si="108"/>
        <v>9246.7057029323169</v>
      </c>
      <c r="Q380" s="168">
        <f t="shared" si="108"/>
        <v>0</v>
      </c>
    </row>
    <row r="381" spans="1:17" ht="12" customHeight="1" x14ac:dyDescent="0.25">
      <c r="A381" s="158" t="s">
        <v>65</v>
      </c>
      <c r="B381" s="157"/>
      <c r="C381" s="157">
        <f t="shared" ref="C381:Q381" si="109">SUM(C382:C383)</f>
        <v>8418.5437129169441</v>
      </c>
      <c r="D381" s="157">
        <f t="shared" si="109"/>
        <v>8584.4024133853163</v>
      </c>
      <c r="E381" s="157">
        <f t="shared" si="109"/>
        <v>8847.1272887361647</v>
      </c>
      <c r="F381" s="157">
        <f t="shared" si="109"/>
        <v>9376.3128687705648</v>
      </c>
      <c r="G381" s="157">
        <f t="shared" si="109"/>
        <v>0</v>
      </c>
      <c r="H381" s="157">
        <f t="shared" si="109"/>
        <v>8925.6301138147955</v>
      </c>
      <c r="I381" s="157">
        <f t="shared" si="109"/>
        <v>8219.3574604419573</v>
      </c>
      <c r="J381" s="157">
        <f t="shared" si="109"/>
        <v>8114.1860214955796</v>
      </c>
      <c r="K381" s="157">
        <f t="shared" si="109"/>
        <v>8213.8843748562831</v>
      </c>
      <c r="L381" s="157">
        <f t="shared" si="109"/>
        <v>8400.2929706322375</v>
      </c>
      <c r="M381" s="157">
        <f t="shared" si="109"/>
        <v>7275.230746522574</v>
      </c>
      <c r="N381" s="157">
        <f t="shared" si="109"/>
        <v>7307.3566195173253</v>
      </c>
      <c r="O381" s="157">
        <f t="shared" si="109"/>
        <v>7101.0864418379369</v>
      </c>
      <c r="P381" s="157">
        <f t="shared" si="109"/>
        <v>6500.8964168578977</v>
      </c>
      <c r="Q381" s="157">
        <f t="shared" si="109"/>
        <v>0</v>
      </c>
    </row>
    <row r="382" spans="1:17" ht="12" customHeight="1" x14ac:dyDescent="0.25">
      <c r="A382" s="23" t="s">
        <v>153</v>
      </c>
      <c r="B382" s="156"/>
      <c r="C382" s="156">
        <f t="shared" ref="C382:Q383" si="110">IF(C306=0,0,C306/0.086*1000000/C$49)</f>
        <v>8384.3982004059981</v>
      </c>
      <c r="D382" s="156">
        <f t="shared" si="110"/>
        <v>8546.6195192280211</v>
      </c>
      <c r="E382" s="156">
        <f t="shared" si="110"/>
        <v>8795.8862025649978</v>
      </c>
      <c r="F382" s="156">
        <f t="shared" si="110"/>
        <v>9326.4740987560963</v>
      </c>
      <c r="G382" s="156">
        <f t="shared" si="110"/>
        <v>0</v>
      </c>
      <c r="H382" s="156">
        <f t="shared" si="110"/>
        <v>8888.1332303072686</v>
      </c>
      <c r="I382" s="156">
        <f t="shared" si="110"/>
        <v>8184.7202577461949</v>
      </c>
      <c r="J382" s="156">
        <f t="shared" si="110"/>
        <v>8069.6229971695366</v>
      </c>
      <c r="K382" s="156">
        <f t="shared" si="110"/>
        <v>8181.4009647199337</v>
      </c>
      <c r="L382" s="156">
        <f t="shared" si="110"/>
        <v>8338.0905985820264</v>
      </c>
      <c r="M382" s="156">
        <f t="shared" si="110"/>
        <v>7248.905633879117</v>
      </c>
      <c r="N382" s="156">
        <f t="shared" si="110"/>
        <v>7245.3336559713161</v>
      </c>
      <c r="O382" s="156">
        <f t="shared" si="110"/>
        <v>7023.0862826263847</v>
      </c>
      <c r="P382" s="156">
        <f t="shared" si="110"/>
        <v>6463.1776910176641</v>
      </c>
      <c r="Q382" s="156">
        <f t="shared" si="110"/>
        <v>0</v>
      </c>
    </row>
    <row r="383" spans="1:17" ht="12" customHeight="1" x14ac:dyDescent="0.25">
      <c r="A383" s="23" t="s">
        <v>60</v>
      </c>
      <c r="B383" s="156"/>
      <c r="C383" s="156">
        <f t="shared" si="110"/>
        <v>34.145512510946212</v>
      </c>
      <c r="D383" s="156">
        <f t="shared" si="110"/>
        <v>37.782894157295722</v>
      </c>
      <c r="E383" s="156">
        <f t="shared" si="110"/>
        <v>51.241086171166863</v>
      </c>
      <c r="F383" s="156">
        <f t="shared" si="110"/>
        <v>49.838770014467769</v>
      </c>
      <c r="G383" s="156">
        <f t="shared" si="110"/>
        <v>0</v>
      </c>
      <c r="H383" s="156">
        <f t="shared" si="110"/>
        <v>37.496883507526249</v>
      </c>
      <c r="I383" s="156">
        <f t="shared" si="110"/>
        <v>34.637202695763229</v>
      </c>
      <c r="J383" s="156">
        <f t="shared" si="110"/>
        <v>44.563024326042928</v>
      </c>
      <c r="K383" s="156">
        <f t="shared" si="110"/>
        <v>32.483410136350145</v>
      </c>
      <c r="L383" s="156">
        <f t="shared" si="110"/>
        <v>62.202372050210805</v>
      </c>
      <c r="M383" s="156">
        <f t="shared" si="110"/>
        <v>26.325112643456979</v>
      </c>
      <c r="N383" s="156">
        <f t="shared" si="110"/>
        <v>62.022963546009059</v>
      </c>
      <c r="O383" s="156">
        <f t="shared" si="110"/>
        <v>78.000159211552543</v>
      </c>
      <c r="P383" s="156">
        <f t="shared" si="110"/>
        <v>37.718725840233525</v>
      </c>
      <c r="Q383" s="156">
        <f t="shared" si="110"/>
        <v>0</v>
      </c>
    </row>
    <row r="384" spans="1:17" ht="12" customHeight="1" x14ac:dyDescent="0.25">
      <c r="A384" s="158" t="s">
        <v>112</v>
      </c>
      <c r="B384" s="157"/>
      <c r="C384" s="157">
        <f t="shared" ref="C384:Q384" si="111">C385</f>
        <v>67.007170449629797</v>
      </c>
      <c r="D384" s="157">
        <f t="shared" si="111"/>
        <v>65.182501416040367</v>
      </c>
      <c r="E384" s="157">
        <f t="shared" si="111"/>
        <v>43.918703725291401</v>
      </c>
      <c r="F384" s="157">
        <f t="shared" si="111"/>
        <v>84.922609273462257</v>
      </c>
      <c r="G384" s="157">
        <f t="shared" si="111"/>
        <v>0</v>
      </c>
      <c r="H384" s="157">
        <f t="shared" si="111"/>
        <v>75.419389464846802</v>
      </c>
      <c r="I384" s="157">
        <f t="shared" si="111"/>
        <v>74.065576440711752</v>
      </c>
      <c r="J384" s="157">
        <f t="shared" si="111"/>
        <v>765.92979140548357</v>
      </c>
      <c r="K384" s="157">
        <f t="shared" si="111"/>
        <v>1799.2624179559416</v>
      </c>
      <c r="L384" s="157">
        <f t="shared" si="111"/>
        <v>1791.5233911554083</v>
      </c>
      <c r="M384" s="157">
        <f t="shared" si="111"/>
        <v>97.105498912656529</v>
      </c>
      <c r="N384" s="157">
        <f t="shared" si="111"/>
        <v>2012.8930909026428</v>
      </c>
      <c r="O384" s="157">
        <f t="shared" si="111"/>
        <v>1937.5707326758043</v>
      </c>
      <c r="P384" s="157">
        <f t="shared" si="111"/>
        <v>91.994802774580563</v>
      </c>
      <c r="Q384" s="157">
        <f t="shared" si="111"/>
        <v>0</v>
      </c>
    </row>
    <row r="385" spans="1:17" ht="12" customHeight="1" x14ac:dyDescent="0.25">
      <c r="A385" s="23" t="s">
        <v>60</v>
      </c>
      <c r="B385" s="156"/>
      <c r="C385" s="156">
        <f t="shared" ref="C385:Q385" si="112">IF(C309=0,0,C309/0.086*1000000/C$49)</f>
        <v>67.007170449629797</v>
      </c>
      <c r="D385" s="156">
        <f t="shared" si="112"/>
        <v>65.182501416040367</v>
      </c>
      <c r="E385" s="156">
        <f t="shared" si="112"/>
        <v>43.918703725291401</v>
      </c>
      <c r="F385" s="156">
        <f t="shared" si="112"/>
        <v>84.922609273462257</v>
      </c>
      <c r="G385" s="156">
        <f t="shared" si="112"/>
        <v>0</v>
      </c>
      <c r="H385" s="156">
        <f t="shared" si="112"/>
        <v>75.419389464846802</v>
      </c>
      <c r="I385" s="156">
        <f t="shared" si="112"/>
        <v>74.065576440711752</v>
      </c>
      <c r="J385" s="156">
        <f t="shared" si="112"/>
        <v>765.92979140548357</v>
      </c>
      <c r="K385" s="156">
        <f t="shared" si="112"/>
        <v>1799.2624179559416</v>
      </c>
      <c r="L385" s="156">
        <f t="shared" si="112"/>
        <v>1791.5233911554083</v>
      </c>
      <c r="M385" s="156">
        <f t="shared" si="112"/>
        <v>97.105498912656529</v>
      </c>
      <c r="N385" s="156">
        <f t="shared" si="112"/>
        <v>2012.8930909026428</v>
      </c>
      <c r="O385" s="156">
        <f t="shared" si="112"/>
        <v>1937.5707326758043</v>
      </c>
      <c r="P385" s="156">
        <f t="shared" si="112"/>
        <v>91.994802774580563</v>
      </c>
      <c r="Q385" s="156">
        <f t="shared" si="112"/>
        <v>0</v>
      </c>
    </row>
    <row r="386" spans="1:17" ht="12" customHeight="1" x14ac:dyDescent="0.25">
      <c r="A386" s="158" t="s">
        <v>63</v>
      </c>
      <c r="B386" s="157"/>
      <c r="C386" s="157">
        <f t="shared" ref="C386:Q386" si="113">IF(C310=0,0,C310/0.086*1000000/SUM(C$53:C$56))</f>
        <v>1587.2317786266963</v>
      </c>
      <c r="D386" s="157">
        <f t="shared" si="113"/>
        <v>1594.4990279850797</v>
      </c>
      <c r="E386" s="157">
        <f t="shared" si="113"/>
        <v>1653.9925454250845</v>
      </c>
      <c r="F386" s="157">
        <f t="shared" si="113"/>
        <v>1686.6841717415198</v>
      </c>
      <c r="G386" s="157">
        <f t="shared" si="113"/>
        <v>0</v>
      </c>
      <c r="H386" s="157">
        <f t="shared" si="113"/>
        <v>1589.718016960773</v>
      </c>
      <c r="I386" s="157">
        <f t="shared" si="113"/>
        <v>1595.9467468736727</v>
      </c>
      <c r="J386" s="157">
        <f t="shared" si="113"/>
        <v>1557.1235332302767</v>
      </c>
      <c r="K386" s="157">
        <f t="shared" si="113"/>
        <v>1487.0708685180389</v>
      </c>
      <c r="L386" s="157">
        <f t="shared" si="113"/>
        <v>1703.8636570261992</v>
      </c>
      <c r="M386" s="157">
        <f t="shared" si="113"/>
        <v>1449.5495908147925</v>
      </c>
      <c r="N386" s="157">
        <f t="shared" si="113"/>
        <v>1947.4599835708407</v>
      </c>
      <c r="O386" s="157">
        <f t="shared" si="113"/>
        <v>1979.3394516923104</v>
      </c>
      <c r="P386" s="157">
        <f t="shared" si="113"/>
        <v>1723.6883301249927</v>
      </c>
      <c r="Q386" s="157">
        <f t="shared" si="113"/>
        <v>0</v>
      </c>
    </row>
    <row r="387" spans="1:17" ht="12" customHeight="1" x14ac:dyDescent="0.25">
      <c r="A387" s="167" t="s">
        <v>152</v>
      </c>
      <c r="B387" s="132"/>
      <c r="C387" s="132">
        <f t="shared" ref="C387:Q387" si="114">IF(C311=0,0,C311/0.086*1000000/C$53)</f>
        <v>0</v>
      </c>
      <c r="D387" s="132">
        <f t="shared" si="114"/>
        <v>0</v>
      </c>
      <c r="E387" s="132">
        <f t="shared" si="114"/>
        <v>0</v>
      </c>
      <c r="F387" s="132">
        <f t="shared" si="114"/>
        <v>0</v>
      </c>
      <c r="G387" s="132">
        <f t="shared" si="114"/>
        <v>0</v>
      </c>
      <c r="H387" s="132">
        <f t="shared" si="114"/>
        <v>0</v>
      </c>
      <c r="I387" s="132">
        <f t="shared" si="114"/>
        <v>0</v>
      </c>
      <c r="J387" s="132">
        <f t="shared" si="114"/>
        <v>0</v>
      </c>
      <c r="K387" s="132">
        <f t="shared" si="114"/>
        <v>0</v>
      </c>
      <c r="L387" s="132">
        <f t="shared" si="114"/>
        <v>0</v>
      </c>
      <c r="M387" s="132">
        <f t="shared" si="114"/>
        <v>0</v>
      </c>
      <c r="N387" s="132">
        <f t="shared" si="114"/>
        <v>0</v>
      </c>
      <c r="O387" s="132">
        <f t="shared" si="114"/>
        <v>0</v>
      </c>
      <c r="P387" s="132">
        <f t="shared" si="114"/>
        <v>0</v>
      </c>
      <c r="Q387" s="132">
        <f t="shared" si="114"/>
        <v>0</v>
      </c>
    </row>
    <row r="388" spans="1:17" ht="12" customHeight="1" x14ac:dyDescent="0.25">
      <c r="A388" s="167" t="s">
        <v>151</v>
      </c>
      <c r="B388" s="132"/>
      <c r="C388" s="132">
        <f t="shared" ref="C388:Q390" si="115">IF(C312=0,0,C312/0.086*1000000/C$54)</f>
        <v>0</v>
      </c>
      <c r="D388" s="132">
        <f t="shared" si="115"/>
        <v>0</v>
      </c>
      <c r="E388" s="132">
        <f t="shared" si="115"/>
        <v>0</v>
      </c>
      <c r="F388" s="132">
        <f t="shared" si="115"/>
        <v>0</v>
      </c>
      <c r="G388" s="132">
        <f t="shared" si="115"/>
        <v>0</v>
      </c>
      <c r="H388" s="132">
        <f t="shared" si="115"/>
        <v>0</v>
      </c>
      <c r="I388" s="132">
        <f t="shared" si="115"/>
        <v>0</v>
      </c>
      <c r="J388" s="132">
        <f t="shared" si="115"/>
        <v>0</v>
      </c>
      <c r="K388" s="132">
        <f t="shared" si="115"/>
        <v>0</v>
      </c>
      <c r="L388" s="132">
        <f t="shared" si="115"/>
        <v>0</v>
      </c>
      <c r="M388" s="132">
        <f t="shared" si="115"/>
        <v>0</v>
      </c>
      <c r="N388" s="132">
        <f t="shared" si="115"/>
        <v>0</v>
      </c>
      <c r="O388" s="132">
        <f t="shared" si="115"/>
        <v>0</v>
      </c>
      <c r="P388" s="132">
        <f t="shared" si="115"/>
        <v>0</v>
      </c>
      <c r="Q388" s="132">
        <f t="shared" si="115"/>
        <v>0</v>
      </c>
    </row>
    <row r="389" spans="1:17" ht="12" customHeight="1" x14ac:dyDescent="0.25">
      <c r="A389" s="166" t="s">
        <v>79</v>
      </c>
      <c r="B389" s="165"/>
      <c r="C389" s="165">
        <f t="shared" si="115"/>
        <v>0</v>
      </c>
      <c r="D389" s="165">
        <f t="shared" si="115"/>
        <v>0</v>
      </c>
      <c r="E389" s="165">
        <f t="shared" si="115"/>
        <v>0</v>
      </c>
      <c r="F389" s="165">
        <f t="shared" si="115"/>
        <v>0</v>
      </c>
      <c r="G389" s="165">
        <f t="shared" si="115"/>
        <v>0</v>
      </c>
      <c r="H389" s="165">
        <f t="shared" si="115"/>
        <v>0</v>
      </c>
      <c r="I389" s="165">
        <f t="shared" si="115"/>
        <v>0</v>
      </c>
      <c r="J389" s="165">
        <f t="shared" si="115"/>
        <v>0</v>
      </c>
      <c r="K389" s="165">
        <f t="shared" si="115"/>
        <v>0</v>
      </c>
      <c r="L389" s="165">
        <f t="shared" si="115"/>
        <v>0</v>
      </c>
      <c r="M389" s="165">
        <f t="shared" si="115"/>
        <v>0</v>
      </c>
      <c r="N389" s="165">
        <f t="shared" si="115"/>
        <v>0</v>
      </c>
      <c r="O389" s="165">
        <f t="shared" si="115"/>
        <v>0</v>
      </c>
      <c r="P389" s="165">
        <f t="shared" si="115"/>
        <v>0</v>
      </c>
      <c r="Q389" s="165">
        <f t="shared" si="115"/>
        <v>0</v>
      </c>
    </row>
    <row r="390" spans="1:17" ht="12" customHeight="1" x14ac:dyDescent="0.25">
      <c r="A390" s="147" t="s">
        <v>59</v>
      </c>
      <c r="B390" s="164"/>
      <c r="C390" s="164">
        <f t="shared" si="115"/>
        <v>0</v>
      </c>
      <c r="D390" s="164">
        <f t="shared" si="115"/>
        <v>0</v>
      </c>
      <c r="E390" s="164">
        <f t="shared" si="115"/>
        <v>0</v>
      </c>
      <c r="F390" s="164">
        <f t="shared" si="115"/>
        <v>0</v>
      </c>
      <c r="G390" s="164">
        <f t="shared" si="115"/>
        <v>0</v>
      </c>
      <c r="H390" s="164">
        <f t="shared" si="115"/>
        <v>0</v>
      </c>
      <c r="I390" s="164">
        <f t="shared" si="115"/>
        <v>0</v>
      </c>
      <c r="J390" s="164">
        <f t="shared" si="115"/>
        <v>0</v>
      </c>
      <c r="K390" s="164">
        <f t="shared" si="115"/>
        <v>0</v>
      </c>
      <c r="L390" s="164">
        <f t="shared" si="115"/>
        <v>0</v>
      </c>
      <c r="M390" s="164">
        <f t="shared" si="115"/>
        <v>0</v>
      </c>
      <c r="N390" s="164">
        <f t="shared" si="115"/>
        <v>0</v>
      </c>
      <c r="O390" s="164">
        <f t="shared" si="115"/>
        <v>0</v>
      </c>
      <c r="P390" s="164">
        <f t="shared" si="115"/>
        <v>0</v>
      </c>
      <c r="Q390" s="164">
        <f t="shared" si="115"/>
        <v>0</v>
      </c>
    </row>
    <row r="391" spans="1:17" ht="12" customHeight="1" x14ac:dyDescent="0.25">
      <c r="A391" s="163" t="s">
        <v>142</v>
      </c>
      <c r="B391" s="162"/>
      <c r="C391" s="162">
        <f t="shared" ref="C391:Q391" si="116">IF(C315=0,0,C315/0.086*1000000/C$55)</f>
        <v>1588.2484010506962</v>
      </c>
      <c r="D391" s="162">
        <f t="shared" si="116"/>
        <v>1595.6441611480961</v>
      </c>
      <c r="E391" s="162">
        <f t="shared" si="116"/>
        <v>1656.8421739038338</v>
      </c>
      <c r="F391" s="162">
        <f t="shared" si="116"/>
        <v>1688.3648366125005</v>
      </c>
      <c r="G391" s="162">
        <f t="shared" si="116"/>
        <v>0</v>
      </c>
      <c r="H391" s="162">
        <f t="shared" si="116"/>
        <v>1608.6068647832635</v>
      </c>
      <c r="I391" s="162">
        <f t="shared" si="116"/>
        <v>1609.8789794414618</v>
      </c>
      <c r="J391" s="162">
        <f t="shared" si="116"/>
        <v>0</v>
      </c>
      <c r="K391" s="162">
        <f t="shared" si="116"/>
        <v>0</v>
      </c>
      <c r="L391" s="162">
        <f t="shared" si="116"/>
        <v>0</v>
      </c>
      <c r="M391" s="162">
        <f t="shared" si="116"/>
        <v>1458.4801829540511</v>
      </c>
      <c r="N391" s="162">
        <f t="shared" si="116"/>
        <v>1977.8336056439143</v>
      </c>
      <c r="O391" s="162">
        <f t="shared" si="116"/>
        <v>2094.3139237889841</v>
      </c>
      <c r="P391" s="162">
        <f t="shared" si="116"/>
        <v>1747.840044492079</v>
      </c>
      <c r="Q391" s="162">
        <f t="shared" si="116"/>
        <v>0</v>
      </c>
    </row>
    <row r="392" spans="1:17" ht="12" customHeight="1" x14ac:dyDescent="0.25">
      <c r="A392" s="161" t="s">
        <v>141</v>
      </c>
      <c r="B392" s="160"/>
      <c r="C392" s="160">
        <f t="shared" ref="C392:Q394" si="117">IF(C316=0,0,C316/0.086*1000000/C$56)</f>
        <v>1531.0433110957222</v>
      </c>
      <c r="D392" s="160">
        <f t="shared" si="117"/>
        <v>1530.9554660427666</v>
      </c>
      <c r="E392" s="160">
        <f t="shared" si="117"/>
        <v>1574.5326126293517</v>
      </c>
      <c r="F392" s="160">
        <f t="shared" si="117"/>
        <v>1598.4806675520224</v>
      </c>
      <c r="G392" s="160">
        <f t="shared" si="117"/>
        <v>0</v>
      </c>
      <c r="H392" s="160">
        <f t="shared" si="117"/>
        <v>1544.6391073034977</v>
      </c>
      <c r="I392" s="160">
        <f t="shared" si="117"/>
        <v>1548.8230865359358</v>
      </c>
      <c r="J392" s="160">
        <f t="shared" si="117"/>
        <v>1557.1235332302767</v>
      </c>
      <c r="K392" s="160">
        <f t="shared" si="117"/>
        <v>1487.0708685180389</v>
      </c>
      <c r="L392" s="160">
        <f t="shared" si="117"/>
        <v>1703.8636570261992</v>
      </c>
      <c r="M392" s="160">
        <f t="shared" si="117"/>
        <v>1423.4778291064836</v>
      </c>
      <c r="N392" s="160">
        <f t="shared" si="117"/>
        <v>1821.368093861706</v>
      </c>
      <c r="O392" s="160">
        <f t="shared" si="117"/>
        <v>1885.5451321013402</v>
      </c>
      <c r="P392" s="160">
        <f t="shared" si="117"/>
        <v>1651.5175684272122</v>
      </c>
      <c r="Q392" s="160">
        <f t="shared" si="117"/>
        <v>0</v>
      </c>
    </row>
    <row r="393" spans="1:17" ht="12" customHeight="1" x14ac:dyDescent="0.25">
      <c r="A393" s="148" t="s">
        <v>60</v>
      </c>
      <c r="B393" s="156"/>
      <c r="C393" s="156">
        <f t="shared" si="117"/>
        <v>1032.3614606829753</v>
      </c>
      <c r="D393" s="156">
        <f t="shared" si="117"/>
        <v>1037.1817111375658</v>
      </c>
      <c r="E393" s="156">
        <f t="shared" si="117"/>
        <v>1077.6995294837789</v>
      </c>
      <c r="F393" s="156">
        <f t="shared" si="117"/>
        <v>1097.8422944055433</v>
      </c>
      <c r="G393" s="156">
        <f t="shared" si="117"/>
        <v>0</v>
      </c>
      <c r="H393" s="156">
        <f t="shared" si="117"/>
        <v>1049.1052208256203</v>
      </c>
      <c r="I393" s="156">
        <f t="shared" si="117"/>
        <v>1054.1524389893643</v>
      </c>
      <c r="J393" s="156">
        <f t="shared" si="117"/>
        <v>1061.6061453431944</v>
      </c>
      <c r="K393" s="156">
        <f t="shared" si="117"/>
        <v>988.96235823132838</v>
      </c>
      <c r="L393" s="156">
        <f t="shared" si="117"/>
        <v>1203.799621848741</v>
      </c>
      <c r="M393" s="156">
        <f t="shared" si="117"/>
        <v>967.15186388547579</v>
      </c>
      <c r="N393" s="156">
        <f t="shared" si="117"/>
        <v>1330.0992704932451</v>
      </c>
      <c r="O393" s="156">
        <f t="shared" si="117"/>
        <v>1366.6049017276389</v>
      </c>
      <c r="P393" s="156">
        <f t="shared" si="117"/>
        <v>1141.3514591114986</v>
      </c>
      <c r="Q393" s="156">
        <f t="shared" si="117"/>
        <v>0</v>
      </c>
    </row>
    <row r="394" spans="1:17" ht="12" customHeight="1" x14ac:dyDescent="0.25">
      <c r="A394" s="148" t="s">
        <v>59</v>
      </c>
      <c r="B394" s="156"/>
      <c r="C394" s="156">
        <f t="shared" si="117"/>
        <v>498.681850412747</v>
      </c>
      <c r="D394" s="156">
        <f t="shared" si="117"/>
        <v>493.77375490520058</v>
      </c>
      <c r="E394" s="156">
        <f t="shared" si="117"/>
        <v>496.83308314557252</v>
      </c>
      <c r="F394" s="156">
        <f t="shared" si="117"/>
        <v>500.63837314647947</v>
      </c>
      <c r="G394" s="156">
        <f t="shared" si="117"/>
        <v>0</v>
      </c>
      <c r="H394" s="156">
        <f t="shared" si="117"/>
        <v>495.53388647787762</v>
      </c>
      <c r="I394" s="156">
        <f t="shared" si="117"/>
        <v>494.67064754657173</v>
      </c>
      <c r="J394" s="156">
        <f t="shared" si="117"/>
        <v>495.51738788708229</v>
      </c>
      <c r="K394" s="156">
        <f t="shared" si="117"/>
        <v>498.10851028671033</v>
      </c>
      <c r="L394" s="156">
        <f t="shared" si="117"/>
        <v>500.06403517745832</v>
      </c>
      <c r="M394" s="156">
        <f t="shared" si="117"/>
        <v>456.32596522100772</v>
      </c>
      <c r="N394" s="156">
        <f t="shared" si="117"/>
        <v>491.26882336846091</v>
      </c>
      <c r="O394" s="156">
        <f t="shared" si="117"/>
        <v>518.9402303737013</v>
      </c>
      <c r="P394" s="156">
        <f t="shared" si="117"/>
        <v>510.16610931571364</v>
      </c>
      <c r="Q394" s="156">
        <f t="shared" si="117"/>
        <v>0</v>
      </c>
    </row>
    <row r="395" spans="1:17" ht="12" customHeight="1" x14ac:dyDescent="0.25">
      <c r="A395" s="158" t="s">
        <v>62</v>
      </c>
      <c r="B395" s="157"/>
      <c r="C395" s="157">
        <f t="shared" ref="C395:Q395" si="118">IF(C319=0,0,C319/0.086*1000000/SUM(C$58:C$59))</f>
        <v>824.72438505627986</v>
      </c>
      <c r="D395" s="157">
        <f t="shared" si="118"/>
        <v>836.21885180423362</v>
      </c>
      <c r="E395" s="157">
        <f t="shared" si="118"/>
        <v>887.3954353317489</v>
      </c>
      <c r="F395" s="157">
        <f t="shared" si="118"/>
        <v>875.45873458551876</v>
      </c>
      <c r="G395" s="157">
        <f t="shared" si="118"/>
        <v>0</v>
      </c>
      <c r="H395" s="157">
        <f t="shared" si="118"/>
        <v>866.9635947154751</v>
      </c>
      <c r="I395" s="157">
        <f t="shared" si="118"/>
        <v>861.35795003776366</v>
      </c>
      <c r="J395" s="157">
        <f t="shared" si="118"/>
        <v>915.54675571226744</v>
      </c>
      <c r="K395" s="157">
        <f t="shared" si="118"/>
        <v>891.21949363149838</v>
      </c>
      <c r="L395" s="157">
        <f t="shared" si="118"/>
        <v>979.0622434033744</v>
      </c>
      <c r="M395" s="157">
        <f t="shared" si="118"/>
        <v>849.62828829684815</v>
      </c>
      <c r="N395" s="157">
        <f t="shared" si="118"/>
        <v>1009.1613938906136</v>
      </c>
      <c r="O395" s="157">
        <f t="shared" si="118"/>
        <v>1093.6123187392982</v>
      </c>
      <c r="P395" s="157">
        <f t="shared" si="118"/>
        <v>930.12615317484574</v>
      </c>
      <c r="Q395" s="157">
        <f t="shared" si="118"/>
        <v>0</v>
      </c>
    </row>
    <row r="396" spans="1:17" ht="12" customHeight="1" x14ac:dyDescent="0.25">
      <c r="A396" s="23" t="s">
        <v>57</v>
      </c>
      <c r="B396" s="156"/>
      <c r="C396" s="156">
        <f t="shared" ref="C396:Q396" si="119">IF(C320=0,0,C320/0.086*1000000/C$58)</f>
        <v>0</v>
      </c>
      <c r="D396" s="156">
        <f t="shared" si="119"/>
        <v>0</v>
      </c>
      <c r="E396" s="156">
        <f t="shared" si="119"/>
        <v>0</v>
      </c>
      <c r="F396" s="156">
        <f t="shared" si="119"/>
        <v>0</v>
      </c>
      <c r="G396" s="156">
        <f t="shared" si="119"/>
        <v>0</v>
      </c>
      <c r="H396" s="156">
        <f t="shared" si="119"/>
        <v>0</v>
      </c>
      <c r="I396" s="156">
        <f t="shared" si="119"/>
        <v>0</v>
      </c>
      <c r="J396" s="156">
        <f t="shared" si="119"/>
        <v>0</v>
      </c>
      <c r="K396" s="156">
        <f t="shared" si="119"/>
        <v>0</v>
      </c>
      <c r="L396" s="156">
        <f t="shared" si="119"/>
        <v>0</v>
      </c>
      <c r="M396" s="156">
        <f t="shared" si="119"/>
        <v>0</v>
      </c>
      <c r="N396" s="156">
        <f t="shared" si="119"/>
        <v>0</v>
      </c>
      <c r="O396" s="156">
        <f t="shared" si="119"/>
        <v>0</v>
      </c>
      <c r="P396" s="156">
        <f t="shared" si="119"/>
        <v>0</v>
      </c>
      <c r="Q396" s="156">
        <f t="shared" si="119"/>
        <v>0</v>
      </c>
    </row>
    <row r="397" spans="1:17" ht="12" customHeight="1" x14ac:dyDescent="0.25">
      <c r="A397" s="29" t="s">
        <v>140</v>
      </c>
      <c r="B397" s="57"/>
      <c r="C397" s="57">
        <f t="shared" ref="C397:Q397" si="120">IF(C321=0,0,C321/0.086*1000000/C$59)</f>
        <v>824.72438505627986</v>
      </c>
      <c r="D397" s="57">
        <f t="shared" si="120"/>
        <v>836.21885180423362</v>
      </c>
      <c r="E397" s="57">
        <f t="shared" si="120"/>
        <v>887.3954353317489</v>
      </c>
      <c r="F397" s="57">
        <f t="shared" si="120"/>
        <v>875.45873458551876</v>
      </c>
      <c r="G397" s="57">
        <f t="shared" si="120"/>
        <v>0</v>
      </c>
      <c r="H397" s="57">
        <f t="shared" si="120"/>
        <v>866.9635947154751</v>
      </c>
      <c r="I397" s="57">
        <f t="shared" si="120"/>
        <v>861.35795003776366</v>
      </c>
      <c r="J397" s="57">
        <f t="shared" si="120"/>
        <v>915.54675571226744</v>
      </c>
      <c r="K397" s="57">
        <f t="shared" si="120"/>
        <v>891.21949363149838</v>
      </c>
      <c r="L397" s="57">
        <f t="shared" si="120"/>
        <v>979.0622434033744</v>
      </c>
      <c r="M397" s="57">
        <f t="shared" si="120"/>
        <v>849.62828829684815</v>
      </c>
      <c r="N397" s="57">
        <f t="shared" si="120"/>
        <v>1009.1613938906136</v>
      </c>
      <c r="O397" s="57">
        <f t="shared" si="120"/>
        <v>1093.6123187392982</v>
      </c>
      <c r="P397" s="57">
        <f t="shared" si="120"/>
        <v>930.12615317484574</v>
      </c>
      <c r="Q397" s="57">
        <f t="shared" si="120"/>
        <v>0</v>
      </c>
    </row>
    <row r="399" spans="1:17" ht="12" customHeight="1" x14ac:dyDescent="0.25">
      <c r="A399" s="152" t="s">
        <v>187</v>
      </c>
      <c r="B399" s="168"/>
      <c r="C399" s="168">
        <f t="shared" ref="C399:Q399" si="121">SUM(C400,C403,C405,C414)</f>
        <v>0</v>
      </c>
      <c r="D399" s="168">
        <f t="shared" si="121"/>
        <v>0</v>
      </c>
      <c r="E399" s="168">
        <f t="shared" si="121"/>
        <v>0</v>
      </c>
      <c r="F399" s="168">
        <f t="shared" si="121"/>
        <v>0</v>
      </c>
      <c r="G399" s="168">
        <f t="shared" si="121"/>
        <v>0</v>
      </c>
      <c r="H399" s="168">
        <f t="shared" si="121"/>
        <v>0</v>
      </c>
      <c r="I399" s="168">
        <f t="shared" si="121"/>
        <v>0</v>
      </c>
      <c r="J399" s="168">
        <f t="shared" si="121"/>
        <v>0</v>
      </c>
      <c r="K399" s="168">
        <f t="shared" si="121"/>
        <v>0</v>
      </c>
      <c r="L399" s="168">
        <f t="shared" si="121"/>
        <v>0</v>
      </c>
      <c r="M399" s="168">
        <f t="shared" si="121"/>
        <v>0</v>
      </c>
      <c r="N399" s="168">
        <f t="shared" si="121"/>
        <v>0</v>
      </c>
      <c r="O399" s="168">
        <f t="shared" si="121"/>
        <v>0</v>
      </c>
      <c r="P399" s="168">
        <f t="shared" si="121"/>
        <v>0</v>
      </c>
      <c r="Q399" s="168">
        <f t="shared" si="121"/>
        <v>0</v>
      </c>
    </row>
    <row r="400" spans="1:17" ht="12" customHeight="1" x14ac:dyDescent="0.25">
      <c r="A400" s="158" t="s">
        <v>65</v>
      </c>
      <c r="B400" s="157"/>
      <c r="C400" s="157">
        <f t="shared" ref="C400:Q400" si="122">SUM(C401:C402)</f>
        <v>0</v>
      </c>
      <c r="D400" s="157">
        <f t="shared" si="122"/>
        <v>0</v>
      </c>
      <c r="E400" s="157">
        <f t="shared" si="122"/>
        <v>0</v>
      </c>
      <c r="F400" s="157">
        <f t="shared" si="122"/>
        <v>0</v>
      </c>
      <c r="G400" s="157">
        <f t="shared" si="122"/>
        <v>0</v>
      </c>
      <c r="H400" s="157">
        <f t="shared" si="122"/>
        <v>0</v>
      </c>
      <c r="I400" s="157">
        <f t="shared" si="122"/>
        <v>0</v>
      </c>
      <c r="J400" s="157">
        <f t="shared" si="122"/>
        <v>0</v>
      </c>
      <c r="K400" s="157">
        <f t="shared" si="122"/>
        <v>0</v>
      </c>
      <c r="L400" s="157">
        <f t="shared" si="122"/>
        <v>0</v>
      </c>
      <c r="M400" s="157">
        <f t="shared" si="122"/>
        <v>0</v>
      </c>
      <c r="N400" s="157">
        <f t="shared" si="122"/>
        <v>0</v>
      </c>
      <c r="O400" s="157">
        <f t="shared" si="122"/>
        <v>0</v>
      </c>
      <c r="P400" s="157">
        <f t="shared" si="122"/>
        <v>0</v>
      </c>
      <c r="Q400" s="157">
        <f t="shared" si="122"/>
        <v>0</v>
      </c>
    </row>
    <row r="401" spans="1:17" ht="12" customHeight="1" x14ac:dyDescent="0.25">
      <c r="A401" s="23" t="s">
        <v>153</v>
      </c>
      <c r="B401" s="156"/>
      <c r="C401" s="156">
        <f t="shared" ref="C401:Q401" si="123">IF(C344=0,0,C344*1000000/C$49)</f>
        <v>0</v>
      </c>
      <c r="D401" s="156">
        <f t="shared" si="123"/>
        <v>0</v>
      </c>
      <c r="E401" s="156">
        <f t="shared" si="123"/>
        <v>0</v>
      </c>
      <c r="F401" s="156">
        <f t="shared" si="123"/>
        <v>0</v>
      </c>
      <c r="G401" s="156">
        <f t="shared" si="123"/>
        <v>0</v>
      </c>
      <c r="H401" s="156">
        <f t="shared" si="123"/>
        <v>0</v>
      </c>
      <c r="I401" s="156">
        <f t="shared" si="123"/>
        <v>0</v>
      </c>
      <c r="J401" s="156">
        <f t="shared" si="123"/>
        <v>0</v>
      </c>
      <c r="K401" s="156">
        <f t="shared" si="123"/>
        <v>0</v>
      </c>
      <c r="L401" s="156">
        <f t="shared" si="123"/>
        <v>0</v>
      </c>
      <c r="M401" s="156">
        <f t="shared" si="123"/>
        <v>0</v>
      </c>
      <c r="N401" s="156">
        <f t="shared" si="123"/>
        <v>0</v>
      </c>
      <c r="O401" s="156">
        <f t="shared" si="123"/>
        <v>0</v>
      </c>
      <c r="P401" s="156">
        <f t="shared" si="123"/>
        <v>0</v>
      </c>
      <c r="Q401" s="156">
        <f t="shared" si="123"/>
        <v>0</v>
      </c>
    </row>
    <row r="402" spans="1:17" ht="12" customHeight="1" x14ac:dyDescent="0.25">
      <c r="A402" s="23" t="s">
        <v>60</v>
      </c>
      <c r="B402" s="156"/>
      <c r="C402" s="156">
        <f t="shared" ref="C402:Q402" si="124">IF(C345=0,0,C345*1000000/C$49)</f>
        <v>0</v>
      </c>
      <c r="D402" s="156">
        <f t="shared" si="124"/>
        <v>0</v>
      </c>
      <c r="E402" s="156">
        <f t="shared" si="124"/>
        <v>0</v>
      </c>
      <c r="F402" s="156">
        <f t="shared" si="124"/>
        <v>0</v>
      </c>
      <c r="G402" s="156">
        <f t="shared" si="124"/>
        <v>0</v>
      </c>
      <c r="H402" s="156">
        <f t="shared" si="124"/>
        <v>0</v>
      </c>
      <c r="I402" s="156">
        <f t="shared" si="124"/>
        <v>0</v>
      </c>
      <c r="J402" s="156">
        <f t="shared" si="124"/>
        <v>0</v>
      </c>
      <c r="K402" s="156">
        <f t="shared" si="124"/>
        <v>0</v>
      </c>
      <c r="L402" s="156">
        <f t="shared" si="124"/>
        <v>0</v>
      </c>
      <c r="M402" s="156">
        <f t="shared" si="124"/>
        <v>0</v>
      </c>
      <c r="N402" s="156">
        <f t="shared" si="124"/>
        <v>0</v>
      </c>
      <c r="O402" s="156">
        <f t="shared" si="124"/>
        <v>0</v>
      </c>
      <c r="P402" s="156">
        <f t="shared" si="124"/>
        <v>0</v>
      </c>
      <c r="Q402" s="156">
        <f t="shared" si="124"/>
        <v>0</v>
      </c>
    </row>
    <row r="403" spans="1:17" ht="12" customHeight="1" x14ac:dyDescent="0.25">
      <c r="A403" s="158" t="s">
        <v>112</v>
      </c>
      <c r="B403" s="157"/>
      <c r="C403" s="157">
        <f t="shared" ref="C403:Q403" si="125">C404</f>
        <v>0</v>
      </c>
      <c r="D403" s="157">
        <f t="shared" si="125"/>
        <v>0</v>
      </c>
      <c r="E403" s="157">
        <f t="shared" si="125"/>
        <v>0</v>
      </c>
      <c r="F403" s="157">
        <f t="shared" si="125"/>
        <v>0</v>
      </c>
      <c r="G403" s="157">
        <f t="shared" si="125"/>
        <v>0</v>
      </c>
      <c r="H403" s="157">
        <f t="shared" si="125"/>
        <v>0</v>
      </c>
      <c r="I403" s="157">
        <f t="shared" si="125"/>
        <v>0</v>
      </c>
      <c r="J403" s="157">
        <f t="shared" si="125"/>
        <v>0</v>
      </c>
      <c r="K403" s="157">
        <f t="shared" si="125"/>
        <v>0</v>
      </c>
      <c r="L403" s="157">
        <f t="shared" si="125"/>
        <v>0</v>
      </c>
      <c r="M403" s="157">
        <f t="shared" si="125"/>
        <v>0</v>
      </c>
      <c r="N403" s="157">
        <f t="shared" si="125"/>
        <v>0</v>
      </c>
      <c r="O403" s="157">
        <f t="shared" si="125"/>
        <v>0</v>
      </c>
      <c r="P403" s="157">
        <f t="shared" si="125"/>
        <v>0</v>
      </c>
      <c r="Q403" s="157">
        <f t="shared" si="125"/>
        <v>0</v>
      </c>
    </row>
    <row r="404" spans="1:17" ht="12" customHeight="1" x14ac:dyDescent="0.25">
      <c r="A404" s="23" t="s">
        <v>60</v>
      </c>
      <c r="B404" s="156"/>
      <c r="C404" s="156">
        <f t="shared" ref="C404:Q404" si="126">IF(C347=0,0,C347*1000000/C$49)</f>
        <v>0</v>
      </c>
      <c r="D404" s="156">
        <f t="shared" si="126"/>
        <v>0</v>
      </c>
      <c r="E404" s="156">
        <f t="shared" si="126"/>
        <v>0</v>
      </c>
      <c r="F404" s="156">
        <f t="shared" si="126"/>
        <v>0</v>
      </c>
      <c r="G404" s="156">
        <f t="shared" si="126"/>
        <v>0</v>
      </c>
      <c r="H404" s="156">
        <f t="shared" si="126"/>
        <v>0</v>
      </c>
      <c r="I404" s="156">
        <f t="shared" si="126"/>
        <v>0</v>
      </c>
      <c r="J404" s="156">
        <f t="shared" si="126"/>
        <v>0</v>
      </c>
      <c r="K404" s="156">
        <f t="shared" si="126"/>
        <v>0</v>
      </c>
      <c r="L404" s="156">
        <f t="shared" si="126"/>
        <v>0</v>
      </c>
      <c r="M404" s="156">
        <f t="shared" si="126"/>
        <v>0</v>
      </c>
      <c r="N404" s="156">
        <f t="shared" si="126"/>
        <v>0</v>
      </c>
      <c r="O404" s="156">
        <f t="shared" si="126"/>
        <v>0</v>
      </c>
      <c r="P404" s="156">
        <f t="shared" si="126"/>
        <v>0</v>
      </c>
      <c r="Q404" s="156">
        <f t="shared" si="126"/>
        <v>0</v>
      </c>
    </row>
    <row r="405" spans="1:17" ht="12" customHeight="1" x14ac:dyDescent="0.25">
      <c r="A405" s="158" t="s">
        <v>63</v>
      </c>
      <c r="B405" s="157"/>
      <c r="C405" s="157">
        <f t="shared" ref="C405:Q405" si="127">IF(C348=0,0,C348*1000000/SUM(C$53:C$56))</f>
        <v>0</v>
      </c>
      <c r="D405" s="157">
        <f t="shared" si="127"/>
        <v>0</v>
      </c>
      <c r="E405" s="157">
        <f t="shared" si="127"/>
        <v>0</v>
      </c>
      <c r="F405" s="157">
        <f t="shared" si="127"/>
        <v>0</v>
      </c>
      <c r="G405" s="157">
        <f t="shared" si="127"/>
        <v>0</v>
      </c>
      <c r="H405" s="157">
        <f t="shared" si="127"/>
        <v>0</v>
      </c>
      <c r="I405" s="157">
        <f t="shared" si="127"/>
        <v>0</v>
      </c>
      <c r="J405" s="157">
        <f t="shared" si="127"/>
        <v>0</v>
      </c>
      <c r="K405" s="157">
        <f t="shared" si="127"/>
        <v>0</v>
      </c>
      <c r="L405" s="157">
        <f t="shared" si="127"/>
        <v>0</v>
      </c>
      <c r="M405" s="157">
        <f t="shared" si="127"/>
        <v>0</v>
      </c>
      <c r="N405" s="157">
        <f t="shared" si="127"/>
        <v>0</v>
      </c>
      <c r="O405" s="157">
        <f t="shared" si="127"/>
        <v>0</v>
      </c>
      <c r="P405" s="157">
        <f t="shared" si="127"/>
        <v>0</v>
      </c>
      <c r="Q405" s="157">
        <f t="shared" si="127"/>
        <v>0</v>
      </c>
    </row>
    <row r="406" spans="1:17" ht="12" customHeight="1" x14ac:dyDescent="0.25">
      <c r="A406" s="167" t="s">
        <v>152</v>
      </c>
      <c r="B406" s="132"/>
      <c r="C406" s="132">
        <f t="shared" ref="C406:Q406" si="128">IF(C349=0,0,C349*1000000/C$53)</f>
        <v>0</v>
      </c>
      <c r="D406" s="132">
        <f t="shared" si="128"/>
        <v>0</v>
      </c>
      <c r="E406" s="132">
        <f t="shared" si="128"/>
        <v>0</v>
      </c>
      <c r="F406" s="132">
        <f t="shared" si="128"/>
        <v>0</v>
      </c>
      <c r="G406" s="132">
        <f t="shared" si="128"/>
        <v>0</v>
      </c>
      <c r="H406" s="132">
        <f t="shared" si="128"/>
        <v>0</v>
      </c>
      <c r="I406" s="132">
        <f t="shared" si="128"/>
        <v>0</v>
      </c>
      <c r="J406" s="132">
        <f t="shared" si="128"/>
        <v>0</v>
      </c>
      <c r="K406" s="132">
        <f t="shared" si="128"/>
        <v>0</v>
      </c>
      <c r="L406" s="132">
        <f t="shared" si="128"/>
        <v>0</v>
      </c>
      <c r="M406" s="132">
        <f t="shared" si="128"/>
        <v>0</v>
      </c>
      <c r="N406" s="132">
        <f t="shared" si="128"/>
        <v>0</v>
      </c>
      <c r="O406" s="132">
        <f t="shared" si="128"/>
        <v>0</v>
      </c>
      <c r="P406" s="132">
        <f t="shared" si="128"/>
        <v>0</v>
      </c>
      <c r="Q406" s="132">
        <f t="shared" si="128"/>
        <v>0</v>
      </c>
    </row>
    <row r="407" spans="1:17" ht="12" customHeight="1" x14ac:dyDescent="0.25">
      <c r="A407" s="167" t="s">
        <v>151</v>
      </c>
      <c r="B407" s="132"/>
      <c r="C407" s="132">
        <f t="shared" ref="C407:Q407" si="129">IF(C350=0,0,C350*1000000/C$54)</f>
        <v>0</v>
      </c>
      <c r="D407" s="132">
        <f t="shared" si="129"/>
        <v>0</v>
      </c>
      <c r="E407" s="132">
        <f t="shared" si="129"/>
        <v>0</v>
      </c>
      <c r="F407" s="132">
        <f t="shared" si="129"/>
        <v>0</v>
      </c>
      <c r="G407" s="132">
        <f t="shared" si="129"/>
        <v>0</v>
      </c>
      <c r="H407" s="132">
        <f t="shared" si="129"/>
        <v>0</v>
      </c>
      <c r="I407" s="132">
        <f t="shared" si="129"/>
        <v>0</v>
      </c>
      <c r="J407" s="132">
        <f t="shared" si="129"/>
        <v>0</v>
      </c>
      <c r="K407" s="132">
        <f t="shared" si="129"/>
        <v>0</v>
      </c>
      <c r="L407" s="132">
        <f t="shared" si="129"/>
        <v>0</v>
      </c>
      <c r="M407" s="132">
        <f t="shared" si="129"/>
        <v>0</v>
      </c>
      <c r="N407" s="132">
        <f t="shared" si="129"/>
        <v>0</v>
      </c>
      <c r="O407" s="132">
        <f t="shared" si="129"/>
        <v>0</v>
      </c>
      <c r="P407" s="132">
        <f t="shared" si="129"/>
        <v>0</v>
      </c>
      <c r="Q407" s="132">
        <f t="shared" si="129"/>
        <v>0</v>
      </c>
    </row>
    <row r="408" spans="1:17" ht="12" customHeight="1" x14ac:dyDescent="0.25">
      <c r="A408" s="166" t="s">
        <v>79</v>
      </c>
      <c r="B408" s="165"/>
      <c r="C408" s="165">
        <f t="shared" ref="C408:Q408" si="130">IF(C351=0,0,C351*1000000/C$54)</f>
        <v>0</v>
      </c>
      <c r="D408" s="165">
        <f t="shared" si="130"/>
        <v>0</v>
      </c>
      <c r="E408" s="165">
        <f t="shared" si="130"/>
        <v>0</v>
      </c>
      <c r="F408" s="165">
        <f t="shared" si="130"/>
        <v>0</v>
      </c>
      <c r="G408" s="165">
        <f t="shared" si="130"/>
        <v>0</v>
      </c>
      <c r="H408" s="165">
        <f t="shared" si="130"/>
        <v>0</v>
      </c>
      <c r="I408" s="165">
        <f t="shared" si="130"/>
        <v>0</v>
      </c>
      <c r="J408" s="165">
        <f t="shared" si="130"/>
        <v>0</v>
      </c>
      <c r="K408" s="165">
        <f t="shared" si="130"/>
        <v>0</v>
      </c>
      <c r="L408" s="165">
        <f t="shared" si="130"/>
        <v>0</v>
      </c>
      <c r="M408" s="165">
        <f t="shared" si="130"/>
        <v>0</v>
      </c>
      <c r="N408" s="165">
        <f t="shared" si="130"/>
        <v>0</v>
      </c>
      <c r="O408" s="165">
        <f t="shared" si="130"/>
        <v>0</v>
      </c>
      <c r="P408" s="165">
        <f t="shared" si="130"/>
        <v>0</v>
      </c>
      <c r="Q408" s="165">
        <f t="shared" si="130"/>
        <v>0</v>
      </c>
    </row>
    <row r="409" spans="1:17" ht="12" customHeight="1" x14ac:dyDescent="0.25">
      <c r="A409" s="147" t="s">
        <v>59</v>
      </c>
      <c r="B409" s="164"/>
      <c r="C409" s="164">
        <f t="shared" ref="C409:Q409" si="131">IF(C352=0,0,C352*1000000/C$54)</f>
        <v>0</v>
      </c>
      <c r="D409" s="164">
        <f t="shared" si="131"/>
        <v>0</v>
      </c>
      <c r="E409" s="164">
        <f t="shared" si="131"/>
        <v>0</v>
      </c>
      <c r="F409" s="164">
        <f t="shared" si="131"/>
        <v>0</v>
      </c>
      <c r="G409" s="164">
        <f t="shared" si="131"/>
        <v>0</v>
      </c>
      <c r="H409" s="164">
        <f t="shared" si="131"/>
        <v>0</v>
      </c>
      <c r="I409" s="164">
        <f t="shared" si="131"/>
        <v>0</v>
      </c>
      <c r="J409" s="164">
        <f t="shared" si="131"/>
        <v>0</v>
      </c>
      <c r="K409" s="164">
        <f t="shared" si="131"/>
        <v>0</v>
      </c>
      <c r="L409" s="164">
        <f t="shared" si="131"/>
        <v>0</v>
      </c>
      <c r="M409" s="164">
        <f t="shared" si="131"/>
        <v>0</v>
      </c>
      <c r="N409" s="164">
        <f t="shared" si="131"/>
        <v>0</v>
      </c>
      <c r="O409" s="164">
        <f t="shared" si="131"/>
        <v>0</v>
      </c>
      <c r="P409" s="164">
        <f t="shared" si="131"/>
        <v>0</v>
      </c>
      <c r="Q409" s="164">
        <f t="shared" si="131"/>
        <v>0</v>
      </c>
    </row>
    <row r="410" spans="1:17" ht="12" customHeight="1" x14ac:dyDescent="0.25">
      <c r="A410" s="163" t="s">
        <v>142</v>
      </c>
      <c r="B410" s="162"/>
      <c r="C410" s="162">
        <f t="shared" ref="C410:Q410" si="132">IF(C353=0,0,C353*1000000/C$55)</f>
        <v>0</v>
      </c>
      <c r="D410" s="162">
        <f t="shared" si="132"/>
        <v>0</v>
      </c>
      <c r="E410" s="162">
        <f t="shared" si="132"/>
        <v>0</v>
      </c>
      <c r="F410" s="162">
        <f t="shared" si="132"/>
        <v>0</v>
      </c>
      <c r="G410" s="162">
        <f t="shared" si="132"/>
        <v>0</v>
      </c>
      <c r="H410" s="162">
        <f t="shared" si="132"/>
        <v>0</v>
      </c>
      <c r="I410" s="162">
        <f t="shared" si="132"/>
        <v>0</v>
      </c>
      <c r="J410" s="162">
        <f t="shared" si="132"/>
        <v>0</v>
      </c>
      <c r="K410" s="162">
        <f t="shared" si="132"/>
        <v>0</v>
      </c>
      <c r="L410" s="162">
        <f t="shared" si="132"/>
        <v>0</v>
      </c>
      <c r="M410" s="162">
        <f t="shared" si="132"/>
        <v>0</v>
      </c>
      <c r="N410" s="162">
        <f t="shared" si="132"/>
        <v>0</v>
      </c>
      <c r="O410" s="162">
        <f t="shared" si="132"/>
        <v>0</v>
      </c>
      <c r="P410" s="162">
        <f t="shared" si="132"/>
        <v>0</v>
      </c>
      <c r="Q410" s="162">
        <f t="shared" si="132"/>
        <v>0</v>
      </c>
    </row>
    <row r="411" spans="1:17" ht="12" customHeight="1" x14ac:dyDescent="0.25">
      <c r="A411" s="161" t="s">
        <v>141</v>
      </c>
      <c r="B411" s="160"/>
      <c r="C411" s="160">
        <f t="shared" ref="C411:Q411" si="133">IF(C354=0,0,C354*1000000/C$56)</f>
        <v>0</v>
      </c>
      <c r="D411" s="160">
        <f t="shared" si="133"/>
        <v>0</v>
      </c>
      <c r="E411" s="160">
        <f t="shared" si="133"/>
        <v>0</v>
      </c>
      <c r="F411" s="160">
        <f t="shared" si="133"/>
        <v>0</v>
      </c>
      <c r="G411" s="160">
        <f t="shared" si="133"/>
        <v>0</v>
      </c>
      <c r="H411" s="160">
        <f t="shared" si="133"/>
        <v>0</v>
      </c>
      <c r="I411" s="160">
        <f t="shared" si="133"/>
        <v>0</v>
      </c>
      <c r="J411" s="160">
        <f t="shared" si="133"/>
        <v>0</v>
      </c>
      <c r="K411" s="160">
        <f t="shared" si="133"/>
        <v>0</v>
      </c>
      <c r="L411" s="160">
        <f t="shared" si="133"/>
        <v>0</v>
      </c>
      <c r="M411" s="160">
        <f t="shared" si="133"/>
        <v>0</v>
      </c>
      <c r="N411" s="160">
        <f t="shared" si="133"/>
        <v>0</v>
      </c>
      <c r="O411" s="160">
        <f t="shared" si="133"/>
        <v>0</v>
      </c>
      <c r="P411" s="160">
        <f t="shared" si="133"/>
        <v>0</v>
      </c>
      <c r="Q411" s="160">
        <f t="shared" si="133"/>
        <v>0</v>
      </c>
    </row>
    <row r="412" spans="1:17" ht="12" customHeight="1" x14ac:dyDescent="0.25">
      <c r="A412" s="148" t="s">
        <v>60</v>
      </c>
      <c r="B412" s="156"/>
      <c r="C412" s="156">
        <f t="shared" ref="C412:Q412" si="134">IF(C355=0,0,C355*1000000/C$56)</f>
        <v>0</v>
      </c>
      <c r="D412" s="156">
        <f t="shared" si="134"/>
        <v>0</v>
      </c>
      <c r="E412" s="156">
        <f t="shared" si="134"/>
        <v>0</v>
      </c>
      <c r="F412" s="156">
        <f t="shared" si="134"/>
        <v>0</v>
      </c>
      <c r="G412" s="156">
        <f t="shared" si="134"/>
        <v>0</v>
      </c>
      <c r="H412" s="156">
        <f t="shared" si="134"/>
        <v>0</v>
      </c>
      <c r="I412" s="156">
        <f t="shared" si="134"/>
        <v>0</v>
      </c>
      <c r="J412" s="156">
        <f t="shared" si="134"/>
        <v>0</v>
      </c>
      <c r="K412" s="156">
        <f t="shared" si="134"/>
        <v>0</v>
      </c>
      <c r="L412" s="156">
        <f t="shared" si="134"/>
        <v>0</v>
      </c>
      <c r="M412" s="156">
        <f t="shared" si="134"/>
        <v>0</v>
      </c>
      <c r="N412" s="156">
        <f t="shared" si="134"/>
        <v>0</v>
      </c>
      <c r="O412" s="156">
        <f t="shared" si="134"/>
        <v>0</v>
      </c>
      <c r="P412" s="156">
        <f t="shared" si="134"/>
        <v>0</v>
      </c>
      <c r="Q412" s="156">
        <f t="shared" si="134"/>
        <v>0</v>
      </c>
    </row>
    <row r="413" spans="1:17" ht="12" customHeight="1" x14ac:dyDescent="0.25">
      <c r="A413" s="148" t="s">
        <v>59</v>
      </c>
      <c r="B413" s="156"/>
      <c r="C413" s="156">
        <f t="shared" ref="C413:Q413" si="135">IF(C356=0,0,C356*1000000/C$56)</f>
        <v>0</v>
      </c>
      <c r="D413" s="156">
        <f t="shared" si="135"/>
        <v>0</v>
      </c>
      <c r="E413" s="156">
        <f t="shared" si="135"/>
        <v>0</v>
      </c>
      <c r="F413" s="156">
        <f t="shared" si="135"/>
        <v>0</v>
      </c>
      <c r="G413" s="156">
        <f t="shared" si="135"/>
        <v>0</v>
      </c>
      <c r="H413" s="156">
        <f t="shared" si="135"/>
        <v>0</v>
      </c>
      <c r="I413" s="156">
        <f t="shared" si="135"/>
        <v>0</v>
      </c>
      <c r="J413" s="156">
        <f t="shared" si="135"/>
        <v>0</v>
      </c>
      <c r="K413" s="156">
        <f t="shared" si="135"/>
        <v>0</v>
      </c>
      <c r="L413" s="156">
        <f t="shared" si="135"/>
        <v>0</v>
      </c>
      <c r="M413" s="156">
        <f t="shared" si="135"/>
        <v>0</v>
      </c>
      <c r="N413" s="156">
        <f t="shared" si="135"/>
        <v>0</v>
      </c>
      <c r="O413" s="156">
        <f t="shared" si="135"/>
        <v>0</v>
      </c>
      <c r="P413" s="156">
        <f t="shared" si="135"/>
        <v>0</v>
      </c>
      <c r="Q413" s="156">
        <f t="shared" si="135"/>
        <v>0</v>
      </c>
    </row>
    <row r="414" spans="1:17" ht="12" customHeight="1" x14ac:dyDescent="0.25">
      <c r="A414" s="158" t="s">
        <v>62</v>
      </c>
      <c r="B414" s="157"/>
      <c r="C414" s="157">
        <f t="shared" ref="C414:Q414" si="136">IF(C357=0,0,C357*1000000/SUM(C$58:C$59))</f>
        <v>0</v>
      </c>
      <c r="D414" s="157">
        <f t="shared" si="136"/>
        <v>0</v>
      </c>
      <c r="E414" s="157">
        <f t="shared" si="136"/>
        <v>0</v>
      </c>
      <c r="F414" s="157">
        <f t="shared" si="136"/>
        <v>0</v>
      </c>
      <c r="G414" s="157">
        <f t="shared" si="136"/>
        <v>0</v>
      </c>
      <c r="H414" s="157">
        <f t="shared" si="136"/>
        <v>0</v>
      </c>
      <c r="I414" s="157">
        <f t="shared" si="136"/>
        <v>0</v>
      </c>
      <c r="J414" s="157">
        <f t="shared" si="136"/>
        <v>0</v>
      </c>
      <c r="K414" s="157">
        <f t="shared" si="136"/>
        <v>0</v>
      </c>
      <c r="L414" s="157">
        <f t="shared" si="136"/>
        <v>0</v>
      </c>
      <c r="M414" s="157">
        <f t="shared" si="136"/>
        <v>0</v>
      </c>
      <c r="N414" s="157">
        <f t="shared" si="136"/>
        <v>0</v>
      </c>
      <c r="O414" s="157">
        <f t="shared" si="136"/>
        <v>0</v>
      </c>
      <c r="P414" s="157">
        <f t="shared" si="136"/>
        <v>0</v>
      </c>
      <c r="Q414" s="157">
        <f t="shared" si="136"/>
        <v>0</v>
      </c>
    </row>
    <row r="415" spans="1:17" ht="12" customHeight="1" x14ac:dyDescent="0.25">
      <c r="A415" s="23" t="s">
        <v>57</v>
      </c>
      <c r="B415" s="156"/>
      <c r="C415" s="156">
        <f t="shared" ref="C415:Q415" si="137">IF(C358=0,0,C358*1000000/C$58)</f>
        <v>0</v>
      </c>
      <c r="D415" s="156">
        <f t="shared" si="137"/>
        <v>0</v>
      </c>
      <c r="E415" s="156">
        <f t="shared" si="137"/>
        <v>0</v>
      </c>
      <c r="F415" s="156">
        <f t="shared" si="137"/>
        <v>0</v>
      </c>
      <c r="G415" s="156">
        <f t="shared" si="137"/>
        <v>0</v>
      </c>
      <c r="H415" s="156">
        <f t="shared" si="137"/>
        <v>0</v>
      </c>
      <c r="I415" s="156">
        <f t="shared" si="137"/>
        <v>0</v>
      </c>
      <c r="J415" s="156">
        <f t="shared" si="137"/>
        <v>0</v>
      </c>
      <c r="K415" s="156">
        <f t="shared" si="137"/>
        <v>0</v>
      </c>
      <c r="L415" s="156">
        <f t="shared" si="137"/>
        <v>0</v>
      </c>
      <c r="M415" s="156">
        <f t="shared" si="137"/>
        <v>0</v>
      </c>
      <c r="N415" s="156">
        <f t="shared" si="137"/>
        <v>0</v>
      </c>
      <c r="O415" s="156">
        <f t="shared" si="137"/>
        <v>0</v>
      </c>
      <c r="P415" s="156">
        <f t="shared" si="137"/>
        <v>0</v>
      </c>
      <c r="Q415" s="156">
        <f t="shared" si="137"/>
        <v>0</v>
      </c>
    </row>
    <row r="416" spans="1:17" ht="12" customHeight="1" x14ac:dyDescent="0.25">
      <c r="A416" s="29" t="s">
        <v>140</v>
      </c>
      <c r="B416" s="57"/>
      <c r="C416" s="57">
        <f t="shared" ref="C416:Q416" si="138">IF(C359=0,0,C359*1000000/C$59)</f>
        <v>0</v>
      </c>
      <c r="D416" s="57">
        <f t="shared" si="138"/>
        <v>0</v>
      </c>
      <c r="E416" s="57">
        <f t="shared" si="138"/>
        <v>0</v>
      </c>
      <c r="F416" s="57">
        <f t="shared" si="138"/>
        <v>0</v>
      </c>
      <c r="G416" s="57">
        <f t="shared" si="138"/>
        <v>0</v>
      </c>
      <c r="H416" s="57">
        <f t="shared" si="138"/>
        <v>0</v>
      </c>
      <c r="I416" s="57">
        <f t="shared" si="138"/>
        <v>0</v>
      </c>
      <c r="J416" s="57">
        <f t="shared" si="138"/>
        <v>0</v>
      </c>
      <c r="K416" s="57">
        <f t="shared" si="138"/>
        <v>0</v>
      </c>
      <c r="L416" s="57">
        <f t="shared" si="138"/>
        <v>0</v>
      </c>
      <c r="M416" s="57">
        <f t="shared" si="138"/>
        <v>0</v>
      </c>
      <c r="N416" s="57">
        <f t="shared" si="138"/>
        <v>0</v>
      </c>
      <c r="O416" s="57">
        <f t="shared" si="138"/>
        <v>0</v>
      </c>
      <c r="P416" s="57">
        <f t="shared" si="138"/>
        <v>0</v>
      </c>
      <c r="Q416" s="57">
        <f t="shared" si="138"/>
        <v>0</v>
      </c>
    </row>
    <row r="418" spans="1:17" ht="12" customHeight="1" x14ac:dyDescent="0.25">
      <c r="A418" s="152" t="s">
        <v>186</v>
      </c>
      <c r="B418" s="168"/>
      <c r="C418" s="184">
        <f>C361/RES_summary!C$21</f>
        <v>138.46354501701174</v>
      </c>
      <c r="D418" s="184">
        <f>D361/RES_summary!D$21</f>
        <v>138.31306916249397</v>
      </c>
      <c r="E418" s="184">
        <f>E361/RES_summary!E$21</f>
        <v>140.46127568607895</v>
      </c>
      <c r="F418" s="184">
        <f>F361/RES_summary!F$21</f>
        <v>144.43498895379091</v>
      </c>
      <c r="G418" s="184">
        <f>G361/RES_summary!G$21</f>
        <v>0</v>
      </c>
      <c r="H418" s="184">
        <f>H361/RES_summary!H$21</f>
        <v>132.9696649390861</v>
      </c>
      <c r="I418" s="184">
        <f>I361/RES_summary!I$21</f>
        <v>122.43370054710135</v>
      </c>
      <c r="J418" s="184">
        <f>J361/RES_summary!J$21</f>
        <v>120.96922572967817</v>
      </c>
      <c r="K418" s="184">
        <f>K361/RES_summary!K$21</f>
        <v>122.08370513021778</v>
      </c>
      <c r="L418" s="184">
        <f>L361/RES_summary!L$21</f>
        <v>124.74750022560517</v>
      </c>
      <c r="M418" s="184">
        <f>M361/RES_summary!M$21</f>
        <v>102.69161644091321</v>
      </c>
      <c r="N418" s="184">
        <f>N361/RES_summary!N$21</f>
        <v>115.08069829926424</v>
      </c>
      <c r="O418" s="184">
        <f>O361/RES_summary!O$21</f>
        <v>112.62927826141316</v>
      </c>
      <c r="P418" s="184">
        <f>P361/RES_summary!P$21</f>
        <v>96.316366357439492</v>
      </c>
      <c r="Q418" s="184">
        <f>Q361/RES_summary!Q$21</f>
        <v>0</v>
      </c>
    </row>
    <row r="419" spans="1:17" ht="12" customHeight="1" x14ac:dyDescent="0.25">
      <c r="A419" s="158" t="s">
        <v>65</v>
      </c>
      <c r="B419" s="157"/>
      <c r="C419" s="178">
        <f>C362/RES_summary!C$21</f>
        <v>105.34340876967384</v>
      </c>
      <c r="D419" s="178">
        <f>D362/RES_summary!D$21</f>
        <v>105.54913453484227</v>
      </c>
      <c r="E419" s="178">
        <f>E362/RES_summary!E$21</f>
        <v>106.96238171117656</v>
      </c>
      <c r="F419" s="178">
        <f>F362/RES_summary!F$21</f>
        <v>111.12421284160541</v>
      </c>
      <c r="G419" s="178">
        <f>G362/RES_summary!G$21</f>
        <v>0</v>
      </c>
      <c r="H419" s="178">
        <f>H362/RES_summary!H$21</f>
        <v>102.49087404745124</v>
      </c>
      <c r="I419" s="178">
        <f>I362/RES_summary!I$21</f>
        <v>92.441755790657027</v>
      </c>
      <c r="J419" s="178">
        <f>J362/RES_summary!J$21</f>
        <v>90.12578529474402</v>
      </c>
      <c r="K419" s="178">
        <f>K362/RES_summary!K$21</f>
        <v>89.83566086905131</v>
      </c>
      <c r="L419" s="178">
        <f>L362/RES_summary!L$21</f>
        <v>89.902644286680754</v>
      </c>
      <c r="M419" s="178">
        <f>M362/RES_summary!M$21</f>
        <v>76.317965895017309</v>
      </c>
      <c r="N419" s="178">
        <f>N362/RES_summary!N$21</f>
        <v>76.127905865056405</v>
      </c>
      <c r="O419" s="178">
        <f>O362/RES_summary!O$21</f>
        <v>73.782495373082568</v>
      </c>
      <c r="P419" s="178">
        <f>P362/RES_summary!P$21</f>
        <v>66.776248769711572</v>
      </c>
      <c r="Q419" s="178">
        <f>Q362/RES_summary!Q$21</f>
        <v>0</v>
      </c>
    </row>
    <row r="420" spans="1:17" ht="12" customHeight="1" x14ac:dyDescent="0.25">
      <c r="A420" s="23" t="s">
        <v>153</v>
      </c>
      <c r="B420" s="156"/>
      <c r="C420" s="177">
        <f>C363/RES_summary!C$21</f>
        <v>105.01537026667725</v>
      </c>
      <c r="D420" s="177">
        <f>D363/RES_summary!D$21</f>
        <v>105.19058212446117</v>
      </c>
      <c r="E420" s="177">
        <f>E363/RES_summary!E$21</f>
        <v>106.48153078192072</v>
      </c>
      <c r="F420" s="177">
        <f>F363/RES_summary!F$21</f>
        <v>110.66416953462569</v>
      </c>
      <c r="G420" s="177">
        <f>G363/RES_summary!G$21</f>
        <v>0</v>
      </c>
      <c r="H420" s="177">
        <f>H363/RES_summary!H$21</f>
        <v>102.13095276793554</v>
      </c>
      <c r="I420" s="177">
        <f>I363/RES_summary!I$21</f>
        <v>92.115470859618725</v>
      </c>
      <c r="J420" s="177">
        <f>J363/RES_summary!J$21</f>
        <v>89.711104401953719</v>
      </c>
      <c r="K420" s="177">
        <f>K363/RES_summary!K$21</f>
        <v>89.538061361361329</v>
      </c>
      <c r="L420" s="177">
        <f>L363/RES_summary!L$21</f>
        <v>89.344649302197908</v>
      </c>
      <c r="M420" s="177">
        <f>M363/RES_summary!M$21</f>
        <v>76.083763978776375</v>
      </c>
      <c r="N420" s="177">
        <f>N363/RES_summary!N$21</f>
        <v>75.579398316352524</v>
      </c>
      <c r="O420" s="177">
        <f>O363/RES_summary!O$21</f>
        <v>73.094130965946704</v>
      </c>
      <c r="P420" s="177">
        <f>P363/RES_summary!P$21</f>
        <v>66.446241211293597</v>
      </c>
      <c r="Q420" s="177">
        <f>Q363/RES_summary!Q$21</f>
        <v>0</v>
      </c>
    </row>
    <row r="421" spans="1:17" ht="12" customHeight="1" x14ac:dyDescent="0.25">
      <c r="A421" s="23" t="s">
        <v>60</v>
      </c>
      <c r="B421" s="156"/>
      <c r="C421" s="177">
        <f>C364/RES_summary!C$21</f>
        <v>0.32803850299657489</v>
      </c>
      <c r="D421" s="177">
        <f>D364/RES_summary!D$21</f>
        <v>0.35855241038109309</v>
      </c>
      <c r="E421" s="177">
        <f>E364/RES_summary!E$21</f>
        <v>0.48085092925583123</v>
      </c>
      <c r="F421" s="177">
        <f>F364/RES_summary!F$21</f>
        <v>0.46004330697972345</v>
      </c>
      <c r="G421" s="177">
        <f>G364/RES_summary!G$21</f>
        <v>0</v>
      </c>
      <c r="H421" s="177">
        <f>H364/RES_summary!H$21</f>
        <v>0.35992127951570158</v>
      </c>
      <c r="I421" s="177">
        <f>I364/RES_summary!I$21</f>
        <v>0.32628493103830569</v>
      </c>
      <c r="J421" s="177">
        <f>J364/RES_summary!J$21</f>
        <v>0.41468089279030684</v>
      </c>
      <c r="K421" s="177">
        <f>K364/RES_summary!K$21</f>
        <v>0.29759950768997923</v>
      </c>
      <c r="L421" s="177">
        <f>L364/RES_summary!L$21</f>
        <v>0.55799498448284013</v>
      </c>
      <c r="M421" s="177">
        <f>M364/RES_summary!M$21</f>
        <v>0.23420191624094105</v>
      </c>
      <c r="N421" s="177">
        <f>N364/RES_summary!N$21</f>
        <v>0.54850754870389673</v>
      </c>
      <c r="O421" s="177">
        <f>O364/RES_summary!O$21</f>
        <v>0.68836440713586478</v>
      </c>
      <c r="P421" s="177">
        <f>P364/RES_summary!P$21</f>
        <v>0.33000755841798496</v>
      </c>
      <c r="Q421" s="177">
        <f>Q364/RES_summary!Q$21</f>
        <v>0</v>
      </c>
    </row>
    <row r="422" spans="1:17" ht="12" customHeight="1" x14ac:dyDescent="0.25">
      <c r="A422" s="158" t="s">
        <v>112</v>
      </c>
      <c r="B422" s="157"/>
      <c r="C422" s="178">
        <f>C365/RES_summary!C$21</f>
        <v>0.36069917488225867</v>
      </c>
      <c r="D422" s="178">
        <f>D365/RES_summary!D$21</f>
        <v>0.3362785166859571</v>
      </c>
      <c r="E422" s="178">
        <f>E365/RES_summary!E$21</f>
        <v>0.21642479166397732</v>
      </c>
      <c r="F422" s="178">
        <f>F365/RES_summary!F$21</f>
        <v>0.39511310988050874</v>
      </c>
      <c r="G422" s="178">
        <f>G365/RES_summary!G$21</f>
        <v>0</v>
      </c>
      <c r="H422" s="178">
        <f>H365/RES_summary!H$21</f>
        <v>0.30965553407358826</v>
      </c>
      <c r="I422" s="178">
        <f>I365/RES_summary!I$21</f>
        <v>0.28798357375501865</v>
      </c>
      <c r="J422" s="178">
        <f>J365/RES_summary!J$21</f>
        <v>2.7648268698819023</v>
      </c>
      <c r="K422" s="178">
        <f>K365/RES_summary!K$21</f>
        <v>5.8064922045854317</v>
      </c>
      <c r="L422" s="178">
        <f>L365/RES_summary!L$21</f>
        <v>5.1350966183161022</v>
      </c>
      <c r="M422" s="178">
        <f>M365/RES_summary!M$21</f>
        <v>0.27860830307934498</v>
      </c>
      <c r="N422" s="178">
        <f>N365/RES_summary!N$21</f>
        <v>5.4770920383010298</v>
      </c>
      <c r="O422" s="178">
        <f>O365/RES_summary!O$21</f>
        <v>4.9167273643649922</v>
      </c>
      <c r="P422" s="178">
        <f>P365/RES_summary!P$21</f>
        <v>0.22294198198337434</v>
      </c>
      <c r="Q422" s="178">
        <f>Q365/RES_summary!Q$21</f>
        <v>0</v>
      </c>
    </row>
    <row r="423" spans="1:17" ht="12" customHeight="1" x14ac:dyDescent="0.25">
      <c r="A423" s="23" t="s">
        <v>60</v>
      </c>
      <c r="B423" s="156"/>
      <c r="C423" s="177">
        <f>C366/RES_summary!C$21</f>
        <v>0.36069917488225867</v>
      </c>
      <c r="D423" s="177">
        <f>D366/RES_summary!D$21</f>
        <v>0.3362785166859571</v>
      </c>
      <c r="E423" s="177">
        <f>E366/RES_summary!E$21</f>
        <v>0.21642479166397732</v>
      </c>
      <c r="F423" s="177">
        <f>F366/RES_summary!F$21</f>
        <v>0.39511310988050874</v>
      </c>
      <c r="G423" s="177">
        <f>G366/RES_summary!G$21</f>
        <v>0</v>
      </c>
      <c r="H423" s="177">
        <f>H366/RES_summary!H$21</f>
        <v>0.30965553407358826</v>
      </c>
      <c r="I423" s="177">
        <f>I366/RES_summary!I$21</f>
        <v>0.28798357375501865</v>
      </c>
      <c r="J423" s="177">
        <f>J366/RES_summary!J$21</f>
        <v>2.7648268698819023</v>
      </c>
      <c r="K423" s="177">
        <f>K366/RES_summary!K$21</f>
        <v>5.8064922045854317</v>
      </c>
      <c r="L423" s="177">
        <f>L366/RES_summary!L$21</f>
        <v>5.1350966183161022</v>
      </c>
      <c r="M423" s="177">
        <f>M366/RES_summary!M$21</f>
        <v>0.27860830307934498</v>
      </c>
      <c r="N423" s="177">
        <f>N366/RES_summary!N$21</f>
        <v>5.4770920383010298</v>
      </c>
      <c r="O423" s="177">
        <f>O366/RES_summary!O$21</f>
        <v>4.9167273643649922</v>
      </c>
      <c r="P423" s="177">
        <f>P366/RES_summary!P$21</f>
        <v>0.22294198198337434</v>
      </c>
      <c r="Q423" s="177">
        <f>Q366/RES_summary!Q$21</f>
        <v>0</v>
      </c>
    </row>
    <row r="424" spans="1:17" ht="12" customHeight="1" x14ac:dyDescent="0.25">
      <c r="A424" s="158" t="s">
        <v>63</v>
      </c>
      <c r="B424" s="157"/>
      <c r="C424" s="178">
        <f>C367/RES_summary!C$21</f>
        <v>22.525948268285291</v>
      </c>
      <c r="D424" s="178">
        <f>D367/RES_summary!D$21</f>
        <v>22.214645339090037</v>
      </c>
      <c r="E424" s="178">
        <f>E367/RES_summary!E$21</f>
        <v>22.607133492923463</v>
      </c>
      <c r="F424" s="178">
        <f>F367/RES_summary!F$21</f>
        <v>22.582285839862578</v>
      </c>
      <c r="G424" s="178">
        <f>G367/RES_summary!G$21</f>
        <v>0</v>
      </c>
      <c r="H424" s="178">
        <f>H367/RES_summary!H$21</f>
        <v>20.177093408404094</v>
      </c>
      <c r="I424" s="178">
        <f>I367/RES_summary!I$21</f>
        <v>19.95539678206163</v>
      </c>
      <c r="J424" s="178">
        <f>J367/RES_summary!J$21</f>
        <v>17.907428708759461</v>
      </c>
      <c r="K424" s="178">
        <f>K367/RES_summary!K$21</f>
        <v>16.688379808374776</v>
      </c>
      <c r="L424" s="178">
        <f>L367/RES_summary!L$21</f>
        <v>19.160969563690216</v>
      </c>
      <c r="M424" s="178">
        <f>M367/RES_summary!M$21</f>
        <v>16.994637728654773</v>
      </c>
      <c r="N424" s="178">
        <f>N367/RES_summary!N$21</f>
        <v>22.756608648770989</v>
      </c>
      <c r="O424" s="178">
        <f>O367/RES_summary!O$21</f>
        <v>22.41500143195988</v>
      </c>
      <c r="P424" s="178">
        <f>P367/RES_summary!P$21</f>
        <v>19.60385037963793</v>
      </c>
      <c r="Q424" s="178">
        <f>Q367/RES_summary!Q$21</f>
        <v>0</v>
      </c>
    </row>
    <row r="425" spans="1:17" ht="12" customHeight="1" x14ac:dyDescent="0.25">
      <c r="A425" s="167" t="s">
        <v>152</v>
      </c>
      <c r="B425" s="132"/>
      <c r="C425" s="183">
        <f>C368/RES_summary!C$21</f>
        <v>0</v>
      </c>
      <c r="D425" s="183">
        <f>D368/RES_summary!D$21</f>
        <v>0</v>
      </c>
      <c r="E425" s="183">
        <f>E368/RES_summary!E$21</f>
        <v>0</v>
      </c>
      <c r="F425" s="183">
        <f>F368/RES_summary!F$21</f>
        <v>0</v>
      </c>
      <c r="G425" s="183">
        <f>G368/RES_summary!G$21</f>
        <v>0</v>
      </c>
      <c r="H425" s="183">
        <f>H368/RES_summary!H$21</f>
        <v>0</v>
      </c>
      <c r="I425" s="183">
        <f>I368/RES_summary!I$21</f>
        <v>0</v>
      </c>
      <c r="J425" s="183">
        <f>J368/RES_summary!J$21</f>
        <v>0</v>
      </c>
      <c r="K425" s="183">
        <f>K368/RES_summary!K$21</f>
        <v>0</v>
      </c>
      <c r="L425" s="183">
        <f>L368/RES_summary!L$21</f>
        <v>0</v>
      </c>
      <c r="M425" s="183">
        <f>M368/RES_summary!M$21</f>
        <v>0</v>
      </c>
      <c r="N425" s="183">
        <f>N368/RES_summary!N$21</f>
        <v>0</v>
      </c>
      <c r="O425" s="183">
        <f>O368/RES_summary!O$21</f>
        <v>0</v>
      </c>
      <c r="P425" s="183">
        <f>P368/RES_summary!P$21</f>
        <v>0</v>
      </c>
      <c r="Q425" s="183">
        <f>Q368/RES_summary!Q$21</f>
        <v>0</v>
      </c>
    </row>
    <row r="426" spans="1:17" ht="12" customHeight="1" x14ac:dyDescent="0.25">
      <c r="A426" s="167" t="s">
        <v>151</v>
      </c>
      <c r="B426" s="132"/>
      <c r="C426" s="183">
        <f>C369/RES_summary!C$21</f>
        <v>0</v>
      </c>
      <c r="D426" s="183">
        <f>D369/RES_summary!D$21</f>
        <v>0</v>
      </c>
      <c r="E426" s="183">
        <f>E369/RES_summary!E$21</f>
        <v>0</v>
      </c>
      <c r="F426" s="183">
        <f>F369/RES_summary!F$21</f>
        <v>0</v>
      </c>
      <c r="G426" s="183">
        <f>G369/RES_summary!G$21</f>
        <v>0</v>
      </c>
      <c r="H426" s="183">
        <f>H369/RES_summary!H$21</f>
        <v>0</v>
      </c>
      <c r="I426" s="183">
        <f>I369/RES_summary!I$21</f>
        <v>0</v>
      </c>
      <c r="J426" s="183">
        <f>J369/RES_summary!J$21</f>
        <v>0</v>
      </c>
      <c r="K426" s="183">
        <f>K369/RES_summary!K$21</f>
        <v>0</v>
      </c>
      <c r="L426" s="183">
        <f>L369/RES_summary!L$21</f>
        <v>0</v>
      </c>
      <c r="M426" s="183">
        <f>M369/RES_summary!M$21</f>
        <v>0</v>
      </c>
      <c r="N426" s="183">
        <f>N369/RES_summary!N$21</f>
        <v>0</v>
      </c>
      <c r="O426" s="183">
        <f>O369/RES_summary!O$21</f>
        <v>0</v>
      </c>
      <c r="P426" s="183">
        <f>P369/RES_summary!P$21</f>
        <v>0</v>
      </c>
      <c r="Q426" s="183">
        <f>Q369/RES_summary!Q$21</f>
        <v>0</v>
      </c>
    </row>
    <row r="427" spans="1:17" ht="12" customHeight="1" x14ac:dyDescent="0.25">
      <c r="A427" s="166" t="s">
        <v>79</v>
      </c>
      <c r="B427" s="165"/>
      <c r="C427" s="182">
        <f>C370/RES_summary!C$21</f>
        <v>0</v>
      </c>
      <c r="D427" s="182">
        <f>D370/RES_summary!D$21</f>
        <v>0</v>
      </c>
      <c r="E427" s="182">
        <f>E370/RES_summary!E$21</f>
        <v>0</v>
      </c>
      <c r="F427" s="182">
        <f>F370/RES_summary!F$21</f>
        <v>0</v>
      </c>
      <c r="G427" s="182">
        <f>G370/RES_summary!G$21</f>
        <v>0</v>
      </c>
      <c r="H427" s="182">
        <f>H370/RES_summary!H$21</f>
        <v>0</v>
      </c>
      <c r="I427" s="182">
        <f>I370/RES_summary!I$21</f>
        <v>0</v>
      </c>
      <c r="J427" s="182">
        <f>J370/RES_summary!J$21</f>
        <v>0</v>
      </c>
      <c r="K427" s="182">
        <f>K370/RES_summary!K$21</f>
        <v>0</v>
      </c>
      <c r="L427" s="182">
        <f>L370/RES_summary!L$21</f>
        <v>0</v>
      </c>
      <c r="M427" s="182">
        <f>M370/RES_summary!M$21</f>
        <v>0</v>
      </c>
      <c r="N427" s="182">
        <f>N370/RES_summary!N$21</f>
        <v>0</v>
      </c>
      <c r="O427" s="182">
        <f>O370/RES_summary!O$21</f>
        <v>0</v>
      </c>
      <c r="P427" s="182">
        <f>P370/RES_summary!P$21</f>
        <v>0</v>
      </c>
      <c r="Q427" s="182">
        <f>Q370/RES_summary!Q$21</f>
        <v>0</v>
      </c>
    </row>
    <row r="428" spans="1:17" ht="12" customHeight="1" x14ac:dyDescent="0.25">
      <c r="A428" s="147" t="s">
        <v>59</v>
      </c>
      <c r="B428" s="164"/>
      <c r="C428" s="181">
        <f>C371/RES_summary!C$21</f>
        <v>0</v>
      </c>
      <c r="D428" s="181">
        <f>D371/RES_summary!D$21</f>
        <v>0</v>
      </c>
      <c r="E428" s="181">
        <f>E371/RES_summary!E$21</f>
        <v>0</v>
      </c>
      <c r="F428" s="181">
        <f>F371/RES_summary!F$21</f>
        <v>0</v>
      </c>
      <c r="G428" s="181">
        <f>G371/RES_summary!G$21</f>
        <v>0</v>
      </c>
      <c r="H428" s="181">
        <f>H371/RES_summary!H$21</f>
        <v>0</v>
      </c>
      <c r="I428" s="181">
        <f>I371/RES_summary!I$21</f>
        <v>0</v>
      </c>
      <c r="J428" s="181">
        <f>J371/RES_summary!J$21</f>
        <v>0</v>
      </c>
      <c r="K428" s="181">
        <f>K371/RES_summary!K$21</f>
        <v>0</v>
      </c>
      <c r="L428" s="181">
        <f>L371/RES_summary!L$21</f>
        <v>0</v>
      </c>
      <c r="M428" s="181">
        <f>M371/RES_summary!M$21</f>
        <v>0</v>
      </c>
      <c r="N428" s="181">
        <f>N371/RES_summary!N$21</f>
        <v>0</v>
      </c>
      <c r="O428" s="181">
        <f>O371/RES_summary!O$21</f>
        <v>0</v>
      </c>
      <c r="P428" s="181">
        <f>P371/RES_summary!P$21</f>
        <v>0</v>
      </c>
      <c r="Q428" s="181">
        <f>Q371/RES_summary!Q$21</f>
        <v>0</v>
      </c>
    </row>
    <row r="429" spans="1:17" ht="12" customHeight="1" x14ac:dyDescent="0.25">
      <c r="A429" s="163" t="s">
        <v>142</v>
      </c>
      <c r="B429" s="162"/>
      <c r="C429" s="180">
        <f>C372/RES_summary!C$21</f>
        <v>22.57311068082819</v>
      </c>
      <c r="D429" s="180">
        <f>D372/RES_summary!D$21</f>
        <v>22.261537800336608</v>
      </c>
      <c r="E429" s="180">
        <f>E372/RES_summary!E$21</f>
        <v>22.703609713875839</v>
      </c>
      <c r="F429" s="180">
        <f>F372/RES_summary!F$21</f>
        <v>22.634400885546171</v>
      </c>
      <c r="G429" s="180">
        <f>G372/RES_summary!G$21</f>
        <v>0</v>
      </c>
      <c r="H429" s="180">
        <f>H372/RES_summary!H$21</f>
        <v>20.900948350861512</v>
      </c>
      <c r="I429" s="180">
        <f>I372/RES_summary!I$21</f>
        <v>20.48791033486253</v>
      </c>
      <c r="J429" s="180">
        <f>J372/RES_summary!J$21</f>
        <v>0</v>
      </c>
      <c r="K429" s="180">
        <f>K372/RES_summary!K$21</f>
        <v>0</v>
      </c>
      <c r="L429" s="180">
        <f>L372/RES_summary!L$21</f>
        <v>0</v>
      </c>
      <c r="M429" s="180">
        <f>M372/RES_summary!M$21</f>
        <v>17.486139945464245</v>
      </c>
      <c r="N429" s="180">
        <f>N372/RES_summary!N$21</f>
        <v>23.356907700510188</v>
      </c>
      <c r="O429" s="180">
        <f>O372/RES_summary!O$21</f>
        <v>24.498743700031199</v>
      </c>
      <c r="P429" s="180">
        <f>P372/RES_summary!P$21</f>
        <v>20.235128070556129</v>
      </c>
      <c r="Q429" s="180">
        <f>Q372/RES_summary!Q$21</f>
        <v>0</v>
      </c>
    </row>
    <row r="430" spans="1:17" ht="12" customHeight="1" x14ac:dyDescent="0.25">
      <c r="A430" s="161" t="s">
        <v>141</v>
      </c>
      <c r="B430" s="160"/>
      <c r="C430" s="179">
        <f>C373/RES_summary!C$21</f>
        <v>19.919293503163733</v>
      </c>
      <c r="D430" s="179">
        <f>D373/RES_summary!D$21</f>
        <v>19.612577638944906</v>
      </c>
      <c r="E430" s="179">
        <f>E373/RES_summary!E$21</f>
        <v>19.916960338622722</v>
      </c>
      <c r="F430" s="179">
        <f>F373/RES_summary!F$21</f>
        <v>19.847219658818496</v>
      </c>
      <c r="G430" s="179">
        <f>G373/RES_summary!G$21</f>
        <v>0</v>
      </c>
      <c r="H430" s="179">
        <f>H373/RES_summary!H$21</f>
        <v>18.449587746721704</v>
      </c>
      <c r="I430" s="179">
        <f>I373/RES_summary!I$21</f>
        <v>18.154250579158898</v>
      </c>
      <c r="J430" s="179">
        <f>J373/RES_summary!J$21</f>
        <v>17.907428708759461</v>
      </c>
      <c r="K430" s="179">
        <f>K373/RES_summary!K$21</f>
        <v>16.688379808374776</v>
      </c>
      <c r="L430" s="179">
        <f>L373/RES_summary!L$21</f>
        <v>19.160969563690216</v>
      </c>
      <c r="M430" s="179">
        <f>M373/RES_summary!M$21</f>
        <v>15.559757658448666</v>
      </c>
      <c r="N430" s="179">
        <f>N373/RES_summary!N$21</f>
        <v>20.264550189549585</v>
      </c>
      <c r="O430" s="179">
        <f>O373/RES_summary!O$21</f>
        <v>20.715118104186388</v>
      </c>
      <c r="P430" s="179">
        <f>P373/RES_summary!P$21</f>
        <v>17.71745047013621</v>
      </c>
      <c r="Q430" s="179">
        <f>Q373/RES_summary!Q$21</f>
        <v>0</v>
      </c>
    </row>
    <row r="431" spans="1:17" ht="12" customHeight="1" x14ac:dyDescent="0.25">
      <c r="A431" s="148" t="s">
        <v>60</v>
      </c>
      <c r="B431" s="156"/>
      <c r="C431" s="177">
        <f>C374/RES_summary!C$21</f>
        <v>14.843274200299973</v>
      </c>
      <c r="D431" s="177">
        <f>D374/RES_summary!D$21</f>
        <v>14.652645576405233</v>
      </c>
      <c r="E431" s="177">
        <f>E374/RES_summary!E$21</f>
        <v>14.979235277806852</v>
      </c>
      <c r="F431" s="177">
        <f>F374/RES_summary!F$21</f>
        <v>14.950170916217735</v>
      </c>
      <c r="G431" s="177">
        <f>G374/RES_summary!G$21</f>
        <v>0</v>
      </c>
      <c r="H431" s="177">
        <f>H374/RES_summary!H$21</f>
        <v>13.669967252778624</v>
      </c>
      <c r="I431" s="177">
        <f>I374/RES_summary!I$21</f>
        <v>13.454839309106754</v>
      </c>
      <c r="J431" s="177">
        <f>J374/RES_summary!J$21</f>
        <v>13.281042347291658</v>
      </c>
      <c r="K431" s="177">
        <f>K374/RES_summary!K$21</f>
        <v>12.122224656020709</v>
      </c>
      <c r="L431" s="177">
        <f>L374/RES_summary!L$21</f>
        <v>14.612887158342</v>
      </c>
      <c r="M431" s="177">
        <f>M374/RES_summary!M$21</f>
        <v>11.430688188577363</v>
      </c>
      <c r="N431" s="177">
        <f>N374/RES_summary!N$21</f>
        <v>15.782957846000441</v>
      </c>
      <c r="O431" s="177">
        <f>O374/RES_summary!O$21</f>
        <v>16.033477749318699</v>
      </c>
      <c r="P431" s="177">
        <f>P374/RES_summary!P$21</f>
        <v>13.1744573260402</v>
      </c>
      <c r="Q431" s="177">
        <f>Q374/RES_summary!Q$21</f>
        <v>0</v>
      </c>
    </row>
    <row r="432" spans="1:17" ht="12" customHeight="1" x14ac:dyDescent="0.25">
      <c r="A432" s="148" t="s">
        <v>59</v>
      </c>
      <c r="B432" s="156"/>
      <c r="C432" s="177">
        <f>C375/RES_summary!C$21</f>
        <v>5.076019302863755</v>
      </c>
      <c r="D432" s="177">
        <f>D375/RES_summary!D$21</f>
        <v>4.9599320625396714</v>
      </c>
      <c r="E432" s="177">
        <f>E375/RES_summary!E$21</f>
        <v>4.9377250608158718</v>
      </c>
      <c r="F432" s="177">
        <f>F375/RES_summary!F$21</f>
        <v>4.8970487426007638</v>
      </c>
      <c r="G432" s="177">
        <f>G375/RES_summary!G$21</f>
        <v>0</v>
      </c>
      <c r="H432" s="177">
        <f>H375/RES_summary!H$21</f>
        <v>4.7796204939430824</v>
      </c>
      <c r="I432" s="177">
        <f>I375/RES_summary!I$21</f>
        <v>4.6994112700521438</v>
      </c>
      <c r="J432" s="177">
        <f>J375/RES_summary!J$21</f>
        <v>4.6263863614678042</v>
      </c>
      <c r="K432" s="177">
        <f>K375/RES_summary!K$21</f>
        <v>4.5661551523540682</v>
      </c>
      <c r="L432" s="177">
        <f>L375/RES_summary!L$21</f>
        <v>4.5480824053482198</v>
      </c>
      <c r="M432" s="177">
        <f>M375/RES_summary!M$21</f>
        <v>4.1290694698713031</v>
      </c>
      <c r="N432" s="177">
        <f>N375/RES_summary!N$21</f>
        <v>4.481592343549142</v>
      </c>
      <c r="O432" s="177">
        <f>O375/RES_summary!O$21</f>
        <v>4.6816403548676906</v>
      </c>
      <c r="P432" s="177">
        <f>P375/RES_summary!P$21</f>
        <v>4.5429931440960125</v>
      </c>
      <c r="Q432" s="177">
        <f>Q375/RES_summary!Q$21</f>
        <v>0</v>
      </c>
    </row>
    <row r="433" spans="1:17" ht="12" customHeight="1" x14ac:dyDescent="0.25">
      <c r="A433" s="158" t="s">
        <v>62</v>
      </c>
      <c r="B433" s="157"/>
      <c r="C433" s="178">
        <f>C376/RES_summary!C$21</f>
        <v>10.233488804170362</v>
      </c>
      <c r="D433" s="178">
        <f>D376/RES_summary!D$21</f>
        <v>10.213010771875691</v>
      </c>
      <c r="E433" s="178">
        <f>E376/RES_summary!E$21</f>
        <v>10.67533569031492</v>
      </c>
      <c r="F433" s="178">
        <f>F376/RES_summary!F$21</f>
        <v>10.333377162442423</v>
      </c>
      <c r="G433" s="178">
        <f>G376/RES_summary!G$21</f>
        <v>0</v>
      </c>
      <c r="H433" s="178">
        <f>H376/RES_summary!H$21</f>
        <v>9.9920419491571586</v>
      </c>
      <c r="I433" s="178">
        <f>I376/RES_summary!I$21</f>
        <v>9.7485644006276928</v>
      </c>
      <c r="J433" s="178">
        <f>J376/RES_summary!J$21</f>
        <v>10.171184856292776</v>
      </c>
      <c r="K433" s="178">
        <f>K376/RES_summary!K$21</f>
        <v>9.7531722482062584</v>
      </c>
      <c r="L433" s="178">
        <f>L376/RES_summary!L$21</f>
        <v>10.548789756918104</v>
      </c>
      <c r="M433" s="178">
        <f>M376/RES_summary!M$21</f>
        <v>9.100404514161772</v>
      </c>
      <c r="N433" s="178">
        <f>N376/RES_summary!N$21</f>
        <v>10.719091747135806</v>
      </c>
      <c r="O433" s="178">
        <f>O376/RES_summary!O$21</f>
        <v>11.515054092005713</v>
      </c>
      <c r="P433" s="178">
        <f>P376/RES_summary!P$21</f>
        <v>9.7133252261066172</v>
      </c>
      <c r="Q433" s="178">
        <f>Q376/RES_summary!Q$21</f>
        <v>0</v>
      </c>
    </row>
    <row r="434" spans="1:17" ht="12" customHeight="1" x14ac:dyDescent="0.25">
      <c r="A434" s="23" t="s">
        <v>57</v>
      </c>
      <c r="B434" s="156"/>
      <c r="C434" s="177">
        <f>C377/RES_summary!C$21</f>
        <v>0</v>
      </c>
      <c r="D434" s="177">
        <f>D377/RES_summary!D$21</f>
        <v>0</v>
      </c>
      <c r="E434" s="177">
        <f>E377/RES_summary!E$21</f>
        <v>0</v>
      </c>
      <c r="F434" s="177">
        <f>F377/RES_summary!F$21</f>
        <v>0</v>
      </c>
      <c r="G434" s="177">
        <f>G377/RES_summary!G$21</f>
        <v>0</v>
      </c>
      <c r="H434" s="177">
        <f>H377/RES_summary!H$21</f>
        <v>0</v>
      </c>
      <c r="I434" s="177">
        <f>I377/RES_summary!I$21</f>
        <v>0</v>
      </c>
      <c r="J434" s="177">
        <f>J377/RES_summary!J$21</f>
        <v>0</v>
      </c>
      <c r="K434" s="177">
        <f>K377/RES_summary!K$21</f>
        <v>0</v>
      </c>
      <c r="L434" s="177">
        <f>L377/RES_summary!L$21</f>
        <v>0</v>
      </c>
      <c r="M434" s="177">
        <f>M377/RES_summary!M$21</f>
        <v>0</v>
      </c>
      <c r="N434" s="177">
        <f>N377/RES_summary!N$21</f>
        <v>0</v>
      </c>
      <c r="O434" s="177">
        <f>O377/RES_summary!O$21</f>
        <v>0</v>
      </c>
      <c r="P434" s="177">
        <f>P377/RES_summary!P$21</f>
        <v>0</v>
      </c>
      <c r="Q434" s="177">
        <f>Q377/RES_summary!Q$21</f>
        <v>0</v>
      </c>
    </row>
    <row r="435" spans="1:17" ht="12" customHeight="1" x14ac:dyDescent="0.25">
      <c r="A435" s="29" t="s">
        <v>140</v>
      </c>
      <c r="B435" s="57"/>
      <c r="C435" s="176">
        <f>C378/RES_summary!C$21</f>
        <v>10.233488804170362</v>
      </c>
      <c r="D435" s="176">
        <f>D378/RES_summary!D$21</f>
        <v>10.213010771875691</v>
      </c>
      <c r="E435" s="176">
        <f>E378/RES_summary!E$21</f>
        <v>10.67533569031492</v>
      </c>
      <c r="F435" s="176">
        <f>F378/RES_summary!F$21</f>
        <v>10.333377162442423</v>
      </c>
      <c r="G435" s="176">
        <f>G378/RES_summary!G$21</f>
        <v>0</v>
      </c>
      <c r="H435" s="176">
        <f>H378/RES_summary!H$21</f>
        <v>9.9920419491571586</v>
      </c>
      <c r="I435" s="176">
        <f>I378/RES_summary!I$21</f>
        <v>9.7485644006276928</v>
      </c>
      <c r="J435" s="176">
        <f>J378/RES_summary!J$21</f>
        <v>10.171184856292776</v>
      </c>
      <c r="K435" s="176">
        <f>K378/RES_summary!K$21</f>
        <v>9.7531722482062584</v>
      </c>
      <c r="L435" s="176">
        <f>L378/RES_summary!L$21</f>
        <v>10.548789756918104</v>
      </c>
      <c r="M435" s="176">
        <f>M378/RES_summary!M$21</f>
        <v>9.100404514161772</v>
      </c>
      <c r="N435" s="176">
        <f>N378/RES_summary!N$21</f>
        <v>10.719091747135806</v>
      </c>
      <c r="O435" s="176">
        <f>O378/RES_summary!O$21</f>
        <v>11.515054092005713</v>
      </c>
      <c r="P435" s="176">
        <f>P378/RES_summary!P$21</f>
        <v>9.7133252261066172</v>
      </c>
      <c r="Q435" s="176">
        <f>Q378/RES_summary!Q$21</f>
        <v>0</v>
      </c>
    </row>
    <row r="437" spans="1:17" ht="12" customHeight="1" x14ac:dyDescent="0.25">
      <c r="A437" s="152" t="s">
        <v>185</v>
      </c>
      <c r="B437" s="168"/>
      <c r="C437" s="184">
        <f>C380/RES_summary!C$21</f>
        <v>112.61113212859533</v>
      </c>
      <c r="D437" s="184">
        <f>D380/RES_summary!D$21</f>
        <v>113.14669685255592</v>
      </c>
      <c r="E437" s="184">
        <f>E380/RES_summary!E$21</f>
        <v>115.46289827298077</v>
      </c>
      <c r="F437" s="184">
        <f>F380/RES_summary!F$21</f>
        <v>119.67502244761009</v>
      </c>
      <c r="G437" s="184">
        <f>G380/RES_summary!G$21</f>
        <v>0</v>
      </c>
      <c r="H437" s="184">
        <f>H380/RES_summary!H$21</f>
        <v>111.5084011624034</v>
      </c>
      <c r="I437" s="184">
        <f>I380/RES_summary!I$21</f>
        <v>103.00525130474723</v>
      </c>
      <c r="J437" s="184">
        <f>J380/RES_summary!J$21</f>
        <v>107.11062981088571</v>
      </c>
      <c r="K437" s="184">
        <f>K380/RES_summary!K$21</f>
        <v>115.46534591901518</v>
      </c>
      <c r="L437" s="184">
        <f>L380/RES_summary!L$21</f>
        <v>118.134642337485</v>
      </c>
      <c r="M437" s="184">
        <f>M380/RES_summary!M$21</f>
        <v>88.130069933408464</v>
      </c>
      <c r="N437" s="184">
        <f>N380/RES_summary!N$21</f>
        <v>111.60968195574375</v>
      </c>
      <c r="O437" s="184">
        <f>O380/RES_summary!O$21</f>
        <v>109.37899744165176</v>
      </c>
      <c r="P437" s="184">
        <f>P380/RES_summary!P$21</f>
        <v>83.019670060827735</v>
      </c>
      <c r="Q437" s="184">
        <f>Q380/RES_summary!Q$21</f>
        <v>0</v>
      </c>
    </row>
    <row r="438" spans="1:17" ht="12" customHeight="1" x14ac:dyDescent="0.25">
      <c r="A438" s="158" t="s">
        <v>65</v>
      </c>
      <c r="B438" s="157"/>
      <c r="C438" s="178">
        <f>C381/RES_summary!C$21</f>
        <v>86.994368004773904</v>
      </c>
      <c r="D438" s="178">
        <f>D381/RES_summary!D$21</f>
        <v>87.659768467865206</v>
      </c>
      <c r="E438" s="178">
        <f>E381/RES_summary!E$21</f>
        <v>89.352360183357703</v>
      </c>
      <c r="F438" s="178">
        <f>F381/RES_summary!F$21</f>
        <v>93.327384132278524</v>
      </c>
      <c r="G438" s="178">
        <f>G381/RES_summary!G$21</f>
        <v>0</v>
      </c>
      <c r="H438" s="178">
        <f>H381/RES_summary!H$21</f>
        <v>86.865604836836866</v>
      </c>
      <c r="I438" s="178">
        <f>I381/RES_summary!I$21</f>
        <v>78.751597263042299</v>
      </c>
      <c r="J438" s="178">
        <f>J381/RES_summary!J$21</f>
        <v>76.555267347452144</v>
      </c>
      <c r="K438" s="178">
        <f>K381/RES_summary!K$21</f>
        <v>76.538256928641218</v>
      </c>
      <c r="L438" s="178">
        <f>L381/RES_summary!L$21</f>
        <v>77.078483235192081</v>
      </c>
      <c r="M438" s="178">
        <f>M381/RES_summary!M$21</f>
        <v>66.294334704573245</v>
      </c>
      <c r="N438" s="178">
        <f>N381/RES_summary!N$21</f>
        <v>66.431564069006441</v>
      </c>
      <c r="O438" s="178">
        <f>O381/RES_summary!O$21</f>
        <v>64.129358806526795</v>
      </c>
      <c r="P438" s="178">
        <f>P381/RES_summary!P$21</f>
        <v>58.366978788565689</v>
      </c>
      <c r="Q438" s="178">
        <f>Q381/RES_summary!Q$21</f>
        <v>0</v>
      </c>
    </row>
    <row r="439" spans="1:17" ht="12" customHeight="1" x14ac:dyDescent="0.25">
      <c r="A439" s="23" t="s">
        <v>153</v>
      </c>
      <c r="B439" s="156"/>
      <c r="C439" s="177">
        <f>C382/RES_summary!C$21</f>
        <v>86.641519889662135</v>
      </c>
      <c r="D439" s="177">
        <f>D382/RES_summary!D$21</f>
        <v>87.273947813801968</v>
      </c>
      <c r="E439" s="177">
        <f>E382/RES_summary!E$21</f>
        <v>88.834846210931673</v>
      </c>
      <c r="F439" s="177">
        <f>F382/RES_summary!F$21</f>
        <v>92.831312584867533</v>
      </c>
      <c r="G439" s="177">
        <f>G382/RES_summary!G$21</f>
        <v>0</v>
      </c>
      <c r="H439" s="177">
        <f>H382/RES_summary!H$21</f>
        <v>86.500679400330554</v>
      </c>
      <c r="I439" s="177">
        <f>I382/RES_summary!I$21</f>
        <v>78.419730076325692</v>
      </c>
      <c r="J439" s="177">
        <f>J382/RES_summary!J$21</f>
        <v>76.134826624001434</v>
      </c>
      <c r="K439" s="177">
        <f>K382/RES_summary!K$21</f>
        <v>76.235571441791052</v>
      </c>
      <c r="L439" s="177">
        <f>L382/RES_summary!L$21</f>
        <v>76.507733559195898</v>
      </c>
      <c r="M439" s="177">
        <f>M382/RES_summary!M$21</f>
        <v>66.054451477562864</v>
      </c>
      <c r="N439" s="177">
        <f>N382/RES_summary!N$21</f>
        <v>65.867710039280908</v>
      </c>
      <c r="O439" s="177">
        <f>O382/RES_summary!O$21</f>
        <v>63.424945441330635</v>
      </c>
      <c r="P439" s="177">
        <f>P382/RES_summary!P$21</f>
        <v>58.028328865558187</v>
      </c>
      <c r="Q439" s="177">
        <f>Q382/RES_summary!Q$21</f>
        <v>0</v>
      </c>
    </row>
    <row r="440" spans="1:17" ht="12" customHeight="1" x14ac:dyDescent="0.25">
      <c r="A440" s="23" t="s">
        <v>60</v>
      </c>
      <c r="B440" s="156"/>
      <c r="C440" s="177">
        <f>C383/RES_summary!C$21</f>
        <v>0.3528481151117796</v>
      </c>
      <c r="D440" s="177">
        <f>D383/RES_summary!D$21</f>
        <v>0.38582065406324245</v>
      </c>
      <c r="E440" s="177">
        <f>E383/RES_summary!E$21</f>
        <v>0.51751397242602848</v>
      </c>
      <c r="F440" s="177">
        <f>F383/RES_summary!F$21</f>
        <v>0.49607154741098203</v>
      </c>
      <c r="G440" s="177">
        <f>G383/RES_summary!G$21</f>
        <v>0</v>
      </c>
      <c r="H440" s="177">
        <f>H383/RES_summary!H$21</f>
        <v>0.36492543650630449</v>
      </c>
      <c r="I440" s="177">
        <f>I383/RES_summary!I$21</f>
        <v>0.33186718671661686</v>
      </c>
      <c r="J440" s="177">
        <f>J383/RES_summary!J$21</f>
        <v>0.42044072345070876</v>
      </c>
      <c r="K440" s="177">
        <f>K383/RES_summary!K$21</f>
        <v>0.30268548685017216</v>
      </c>
      <c r="L440" s="177">
        <f>L383/RES_summary!L$21</f>
        <v>0.57074967599618198</v>
      </c>
      <c r="M440" s="177">
        <f>M383/RES_summary!M$21</f>
        <v>0.23988322701037434</v>
      </c>
      <c r="N440" s="177">
        <f>N383/RES_summary!N$21</f>
        <v>0.56385402972552745</v>
      </c>
      <c r="O440" s="177">
        <f>O383/RES_summary!O$21</f>
        <v>0.70441336519615749</v>
      </c>
      <c r="P440" s="177">
        <f>P383/RES_summary!P$21</f>
        <v>0.33864992300749613</v>
      </c>
      <c r="Q440" s="177">
        <f>Q383/RES_summary!Q$21</f>
        <v>0</v>
      </c>
    </row>
    <row r="441" spans="1:17" ht="12" customHeight="1" x14ac:dyDescent="0.25">
      <c r="A441" s="158" t="s">
        <v>112</v>
      </c>
      <c r="B441" s="157"/>
      <c r="C441" s="178">
        <f>C384/RES_summary!C$21</f>
        <v>0.69242931364834936</v>
      </c>
      <c r="D441" s="178">
        <f>D384/RES_summary!D$21</f>
        <v>0.66561220072546512</v>
      </c>
      <c r="E441" s="178">
        <f>E384/RES_summary!E$21</f>
        <v>0.44356091033578865</v>
      </c>
      <c r="F441" s="178">
        <f>F384/RES_summary!F$21</f>
        <v>0.84527949185413942</v>
      </c>
      <c r="G441" s="178">
        <f>G384/RES_summary!G$21</f>
        <v>0</v>
      </c>
      <c r="H441" s="178">
        <f>H384/RES_summary!H$21</f>
        <v>0.73399309614554997</v>
      </c>
      <c r="I441" s="178">
        <f>I384/RES_summary!I$21</f>
        <v>0.70963971027978334</v>
      </c>
      <c r="J441" s="178">
        <f>J384/RES_summary!J$21</f>
        <v>7.2263514535025992</v>
      </c>
      <c r="K441" s="178">
        <f>K384/RES_summary!K$21</f>
        <v>16.765808105251011</v>
      </c>
      <c r="L441" s="178">
        <f>L384/RES_summary!L$21</f>
        <v>16.438463057584716</v>
      </c>
      <c r="M441" s="178">
        <f>M384/RES_summary!M$21</f>
        <v>0.88485776889581846</v>
      </c>
      <c r="N441" s="178">
        <f>N384/RES_summary!N$21</f>
        <v>18.299317153237819</v>
      </c>
      <c r="O441" s="178">
        <f>O384/RES_summary!O$21</f>
        <v>17.498050438691934</v>
      </c>
      <c r="P441" s="178">
        <f>P384/RES_summary!P$21</f>
        <v>0.8259566616502817</v>
      </c>
      <c r="Q441" s="178">
        <f>Q384/RES_summary!Q$21</f>
        <v>0</v>
      </c>
    </row>
    <row r="442" spans="1:17" ht="12" customHeight="1" x14ac:dyDescent="0.25">
      <c r="A442" s="23" t="s">
        <v>60</v>
      </c>
      <c r="B442" s="156"/>
      <c r="C442" s="177">
        <f>C385/RES_summary!C$21</f>
        <v>0.69242931364834936</v>
      </c>
      <c r="D442" s="177">
        <f>D385/RES_summary!D$21</f>
        <v>0.66561220072546512</v>
      </c>
      <c r="E442" s="177">
        <f>E385/RES_summary!E$21</f>
        <v>0.44356091033578865</v>
      </c>
      <c r="F442" s="177">
        <f>F385/RES_summary!F$21</f>
        <v>0.84527949185413942</v>
      </c>
      <c r="G442" s="177">
        <f>G385/RES_summary!G$21</f>
        <v>0</v>
      </c>
      <c r="H442" s="177">
        <f>H385/RES_summary!H$21</f>
        <v>0.73399309614554997</v>
      </c>
      <c r="I442" s="177">
        <f>I385/RES_summary!I$21</f>
        <v>0.70963971027978334</v>
      </c>
      <c r="J442" s="177">
        <f>J385/RES_summary!J$21</f>
        <v>7.2263514535025992</v>
      </c>
      <c r="K442" s="177">
        <f>K385/RES_summary!K$21</f>
        <v>16.765808105251011</v>
      </c>
      <c r="L442" s="177">
        <f>L385/RES_summary!L$21</f>
        <v>16.438463057584716</v>
      </c>
      <c r="M442" s="177">
        <f>M385/RES_summary!M$21</f>
        <v>0.88485776889581846</v>
      </c>
      <c r="N442" s="177">
        <f>N385/RES_summary!N$21</f>
        <v>18.299317153237819</v>
      </c>
      <c r="O442" s="177">
        <f>O385/RES_summary!O$21</f>
        <v>17.498050438691934</v>
      </c>
      <c r="P442" s="177">
        <f>P385/RES_summary!P$21</f>
        <v>0.8259566616502817</v>
      </c>
      <c r="Q442" s="177">
        <f>Q385/RES_summary!Q$21</f>
        <v>0</v>
      </c>
    </row>
    <row r="443" spans="1:17" ht="12" customHeight="1" x14ac:dyDescent="0.25">
      <c r="A443" s="158" t="s">
        <v>63</v>
      </c>
      <c r="B443" s="157"/>
      <c r="C443" s="178">
        <f>C386/RES_summary!C$21</f>
        <v>16.401913462403247</v>
      </c>
      <c r="D443" s="178">
        <f>D386/RES_summary!D$21</f>
        <v>16.282253427153542</v>
      </c>
      <c r="E443" s="178">
        <f>E386/RES_summary!E$21</f>
        <v>16.704646925061105</v>
      </c>
      <c r="F443" s="178">
        <f>F386/RES_summary!F$21</f>
        <v>16.78845659366262</v>
      </c>
      <c r="G443" s="178">
        <f>G386/RES_summary!G$21</f>
        <v>0</v>
      </c>
      <c r="H443" s="178">
        <f>H386/RES_summary!H$21</f>
        <v>15.471380205368412</v>
      </c>
      <c r="I443" s="178">
        <f>I386/RES_summary!I$21</f>
        <v>15.291141195397037</v>
      </c>
      <c r="J443" s="178">
        <f>J386/RES_summary!J$21</f>
        <v>14.691061809978256</v>
      </c>
      <c r="K443" s="178">
        <f>K386/RES_summary!K$21</f>
        <v>13.856758509304285</v>
      </c>
      <c r="L443" s="178">
        <f>L386/RES_summary!L$21</f>
        <v>15.634124521881109</v>
      </c>
      <c r="M443" s="178">
        <f>M386/RES_summary!M$21</f>
        <v>13.20878046243215</v>
      </c>
      <c r="N443" s="178">
        <f>N386/RES_summary!N$21</f>
        <v>17.704461326667538</v>
      </c>
      <c r="O443" s="178">
        <f>O386/RES_summary!O$21</f>
        <v>17.875260488257986</v>
      </c>
      <c r="P443" s="178">
        <f>P386/RES_summary!P$21</f>
        <v>15.475785761116644</v>
      </c>
      <c r="Q443" s="178">
        <f>Q386/RES_summary!Q$21</f>
        <v>0</v>
      </c>
    </row>
    <row r="444" spans="1:17" ht="12" customHeight="1" x14ac:dyDescent="0.25">
      <c r="A444" s="167" t="s">
        <v>152</v>
      </c>
      <c r="B444" s="132"/>
      <c r="C444" s="183">
        <f>C387/RES_summary!C$21</f>
        <v>0</v>
      </c>
      <c r="D444" s="183">
        <f>D387/RES_summary!D$21</f>
        <v>0</v>
      </c>
      <c r="E444" s="183">
        <f>E387/RES_summary!E$21</f>
        <v>0</v>
      </c>
      <c r="F444" s="183">
        <f>F387/RES_summary!F$21</f>
        <v>0</v>
      </c>
      <c r="G444" s="183">
        <f>G387/RES_summary!G$21</f>
        <v>0</v>
      </c>
      <c r="H444" s="183">
        <f>H387/RES_summary!H$21</f>
        <v>0</v>
      </c>
      <c r="I444" s="183">
        <f>I387/RES_summary!I$21</f>
        <v>0</v>
      </c>
      <c r="J444" s="183">
        <f>J387/RES_summary!J$21</f>
        <v>0</v>
      </c>
      <c r="K444" s="183">
        <f>K387/RES_summary!K$21</f>
        <v>0</v>
      </c>
      <c r="L444" s="183">
        <f>L387/RES_summary!L$21</f>
        <v>0</v>
      </c>
      <c r="M444" s="183">
        <f>M387/RES_summary!M$21</f>
        <v>0</v>
      </c>
      <c r="N444" s="183">
        <f>N387/RES_summary!N$21</f>
        <v>0</v>
      </c>
      <c r="O444" s="183">
        <f>O387/RES_summary!O$21</f>
        <v>0</v>
      </c>
      <c r="P444" s="183">
        <f>P387/RES_summary!P$21</f>
        <v>0</v>
      </c>
      <c r="Q444" s="183">
        <f>Q387/RES_summary!Q$21</f>
        <v>0</v>
      </c>
    </row>
    <row r="445" spans="1:17" ht="12" customHeight="1" x14ac:dyDescent="0.25">
      <c r="A445" s="167" t="s">
        <v>151</v>
      </c>
      <c r="B445" s="132"/>
      <c r="C445" s="183">
        <f>C388/RES_summary!C$21</f>
        <v>0</v>
      </c>
      <c r="D445" s="183">
        <f>D388/RES_summary!D$21</f>
        <v>0</v>
      </c>
      <c r="E445" s="183">
        <f>E388/RES_summary!E$21</f>
        <v>0</v>
      </c>
      <c r="F445" s="183">
        <f>F388/RES_summary!F$21</f>
        <v>0</v>
      </c>
      <c r="G445" s="183">
        <f>G388/RES_summary!G$21</f>
        <v>0</v>
      </c>
      <c r="H445" s="183">
        <f>H388/RES_summary!H$21</f>
        <v>0</v>
      </c>
      <c r="I445" s="183">
        <f>I388/RES_summary!I$21</f>
        <v>0</v>
      </c>
      <c r="J445" s="183">
        <f>J388/RES_summary!J$21</f>
        <v>0</v>
      </c>
      <c r="K445" s="183">
        <f>K388/RES_summary!K$21</f>
        <v>0</v>
      </c>
      <c r="L445" s="183">
        <f>L388/RES_summary!L$21</f>
        <v>0</v>
      </c>
      <c r="M445" s="183">
        <f>M388/RES_summary!M$21</f>
        <v>0</v>
      </c>
      <c r="N445" s="183">
        <f>N388/RES_summary!N$21</f>
        <v>0</v>
      </c>
      <c r="O445" s="183">
        <f>O388/RES_summary!O$21</f>
        <v>0</v>
      </c>
      <c r="P445" s="183">
        <f>P388/RES_summary!P$21</f>
        <v>0</v>
      </c>
      <c r="Q445" s="183">
        <f>Q388/RES_summary!Q$21</f>
        <v>0</v>
      </c>
    </row>
    <row r="446" spans="1:17" ht="12" customHeight="1" x14ac:dyDescent="0.25">
      <c r="A446" s="166" t="s">
        <v>79</v>
      </c>
      <c r="B446" s="165"/>
      <c r="C446" s="182">
        <f>C389/RES_summary!C$21</f>
        <v>0</v>
      </c>
      <c r="D446" s="182">
        <f>D389/RES_summary!D$21</f>
        <v>0</v>
      </c>
      <c r="E446" s="182">
        <f>E389/RES_summary!E$21</f>
        <v>0</v>
      </c>
      <c r="F446" s="182">
        <f>F389/RES_summary!F$21</f>
        <v>0</v>
      </c>
      <c r="G446" s="182">
        <f>G389/RES_summary!G$21</f>
        <v>0</v>
      </c>
      <c r="H446" s="182">
        <f>H389/RES_summary!H$21</f>
        <v>0</v>
      </c>
      <c r="I446" s="182">
        <f>I389/RES_summary!I$21</f>
        <v>0</v>
      </c>
      <c r="J446" s="182">
        <f>J389/RES_summary!J$21</f>
        <v>0</v>
      </c>
      <c r="K446" s="182">
        <f>K389/RES_summary!K$21</f>
        <v>0</v>
      </c>
      <c r="L446" s="182">
        <f>L389/RES_summary!L$21</f>
        <v>0</v>
      </c>
      <c r="M446" s="182">
        <f>M389/RES_summary!M$21</f>
        <v>0</v>
      </c>
      <c r="N446" s="182">
        <f>N389/RES_summary!N$21</f>
        <v>0</v>
      </c>
      <c r="O446" s="182">
        <f>O389/RES_summary!O$21</f>
        <v>0</v>
      </c>
      <c r="P446" s="182">
        <f>P389/RES_summary!P$21</f>
        <v>0</v>
      </c>
      <c r="Q446" s="182">
        <f>Q389/RES_summary!Q$21</f>
        <v>0</v>
      </c>
    </row>
    <row r="447" spans="1:17" ht="12" customHeight="1" x14ac:dyDescent="0.25">
      <c r="A447" s="147" t="s">
        <v>59</v>
      </c>
      <c r="B447" s="164"/>
      <c r="C447" s="181">
        <f>C390/RES_summary!C$21</f>
        <v>0</v>
      </c>
      <c r="D447" s="181">
        <f>D390/RES_summary!D$21</f>
        <v>0</v>
      </c>
      <c r="E447" s="181">
        <f>E390/RES_summary!E$21</f>
        <v>0</v>
      </c>
      <c r="F447" s="181">
        <f>F390/RES_summary!F$21</f>
        <v>0</v>
      </c>
      <c r="G447" s="181">
        <f>G390/RES_summary!G$21</f>
        <v>0</v>
      </c>
      <c r="H447" s="181">
        <f>H390/RES_summary!H$21</f>
        <v>0</v>
      </c>
      <c r="I447" s="181">
        <f>I390/RES_summary!I$21</f>
        <v>0</v>
      </c>
      <c r="J447" s="181">
        <f>J390/RES_summary!J$21</f>
        <v>0</v>
      </c>
      <c r="K447" s="181">
        <f>K390/RES_summary!K$21</f>
        <v>0</v>
      </c>
      <c r="L447" s="181">
        <f>L390/RES_summary!L$21</f>
        <v>0</v>
      </c>
      <c r="M447" s="181">
        <f>M390/RES_summary!M$21</f>
        <v>0</v>
      </c>
      <c r="N447" s="181">
        <f>N390/RES_summary!N$21</f>
        <v>0</v>
      </c>
      <c r="O447" s="181">
        <f>O390/RES_summary!O$21</f>
        <v>0</v>
      </c>
      <c r="P447" s="181">
        <f>P390/RES_summary!P$21</f>
        <v>0</v>
      </c>
      <c r="Q447" s="181">
        <f>Q390/RES_summary!Q$21</f>
        <v>0</v>
      </c>
    </row>
    <row r="448" spans="1:17" ht="12" customHeight="1" x14ac:dyDescent="0.25">
      <c r="A448" s="163" t="s">
        <v>142</v>
      </c>
      <c r="B448" s="162"/>
      <c r="C448" s="180">
        <f>C391/RES_summary!C$21</f>
        <v>16.412418892830562</v>
      </c>
      <c r="D448" s="180">
        <f>D391/RES_summary!D$21</f>
        <v>16.293946973553275</v>
      </c>
      <c r="E448" s="180">
        <f>E391/RES_summary!E$21</f>
        <v>16.733427004957338</v>
      </c>
      <c r="F448" s="180">
        <f>F391/RES_summary!F$21</f>
        <v>16.805185136983106</v>
      </c>
      <c r="G448" s="180">
        <f>G391/RES_summary!G$21</f>
        <v>0</v>
      </c>
      <c r="H448" s="180">
        <f>H391/RES_summary!H$21</f>
        <v>15.655209377073842</v>
      </c>
      <c r="I448" s="180">
        <f>I391/RES_summary!I$21</f>
        <v>15.424629192899772</v>
      </c>
      <c r="J448" s="180">
        <f>J391/RES_summary!J$21</f>
        <v>0</v>
      </c>
      <c r="K448" s="180">
        <f>K391/RES_summary!K$21</f>
        <v>0</v>
      </c>
      <c r="L448" s="180">
        <f>L391/RES_summary!L$21</f>
        <v>0</v>
      </c>
      <c r="M448" s="180">
        <f>M391/RES_summary!M$21</f>
        <v>13.290159003542071</v>
      </c>
      <c r="N448" s="180">
        <f>N391/RES_summary!N$21</f>
        <v>17.980589525387977</v>
      </c>
      <c r="O448" s="180">
        <f>O391/RES_summary!O$21</f>
        <v>18.913585994512523</v>
      </c>
      <c r="P448" s="180">
        <f>P391/RES_summary!P$21</f>
        <v>15.692627025732971</v>
      </c>
      <c r="Q448" s="180">
        <f>Q391/RES_summary!Q$21</f>
        <v>0</v>
      </c>
    </row>
    <row r="449" spans="1:17" ht="12" customHeight="1" x14ac:dyDescent="0.25">
      <c r="A449" s="161" t="s">
        <v>141</v>
      </c>
      <c r="B449" s="160"/>
      <c r="C449" s="179">
        <f>C392/RES_summary!C$21</f>
        <v>15.821280945818005</v>
      </c>
      <c r="D449" s="179">
        <f>D392/RES_summary!D$21</f>
        <v>15.633377284208379</v>
      </c>
      <c r="E449" s="179">
        <f>E392/RES_summary!E$21</f>
        <v>15.902134165427922</v>
      </c>
      <c r="F449" s="179">
        <f>F392/RES_summary!F$21</f>
        <v>15.910520625386251</v>
      </c>
      <c r="G449" s="179">
        <f>G392/RES_summary!G$21</f>
        <v>0</v>
      </c>
      <c r="H449" s="179">
        <f>H392/RES_summary!H$21</f>
        <v>15.032665324420837</v>
      </c>
      <c r="I449" s="179">
        <f>I392/RES_summary!I$21</f>
        <v>14.839638320830694</v>
      </c>
      <c r="J449" s="179">
        <f>J392/RES_summary!J$21</f>
        <v>14.691061809978256</v>
      </c>
      <c r="K449" s="179">
        <f>K392/RES_summary!K$21</f>
        <v>13.856758509304285</v>
      </c>
      <c r="L449" s="179">
        <f>L392/RES_summary!L$21</f>
        <v>15.634124521881109</v>
      </c>
      <c r="M449" s="179">
        <f>M392/RES_summary!M$21</f>
        <v>12.971205853839198</v>
      </c>
      <c r="N449" s="179">
        <f>N392/RES_summary!N$21</f>
        <v>16.558153313257929</v>
      </c>
      <c r="O449" s="179">
        <f>O392/RES_summary!O$21</f>
        <v>17.028211290317714</v>
      </c>
      <c r="P449" s="179">
        <f>P392/RES_summary!P$21</f>
        <v>14.827815227969005</v>
      </c>
      <c r="Q449" s="179">
        <f>Q392/RES_summary!Q$21</f>
        <v>0</v>
      </c>
    </row>
    <row r="450" spans="1:17" ht="12" customHeight="1" x14ac:dyDescent="0.25">
      <c r="A450" s="148" t="s">
        <v>60</v>
      </c>
      <c r="B450" s="156"/>
      <c r="C450" s="177">
        <f>C393/RES_summary!C$21</f>
        <v>10.668072280340102</v>
      </c>
      <c r="D450" s="177">
        <f>D393/RES_summary!D$21</f>
        <v>10.591198347791423</v>
      </c>
      <c r="E450" s="177">
        <f>E393/RES_summary!E$21</f>
        <v>10.88432362112264</v>
      </c>
      <c r="F450" s="177">
        <f>F393/RES_summary!F$21</f>
        <v>10.927403016584993</v>
      </c>
      <c r="G450" s="177">
        <f>G393/RES_summary!G$21</f>
        <v>0</v>
      </c>
      <c r="H450" s="177">
        <f>H393/RES_summary!H$21</f>
        <v>10.210053338805853</v>
      </c>
      <c r="I450" s="177">
        <f>I393/RES_summary!I$21</f>
        <v>10.100082485605922</v>
      </c>
      <c r="J450" s="177">
        <f>J393/RES_summary!J$21</f>
        <v>10.015982140309212</v>
      </c>
      <c r="K450" s="177">
        <f>K393/RES_summary!K$21</f>
        <v>9.2153056474439019</v>
      </c>
      <c r="L450" s="177">
        <f>L393/RES_summary!L$21</f>
        <v>11.045692012836458</v>
      </c>
      <c r="M450" s="177">
        <f>M393/RES_summary!M$21</f>
        <v>8.8130111069291086</v>
      </c>
      <c r="N450" s="177">
        <f>N393/RES_summary!N$21</f>
        <v>12.092002553961468</v>
      </c>
      <c r="O450" s="177">
        <f>O393/RES_summary!O$21</f>
        <v>12.341702471511777</v>
      </c>
      <c r="P450" s="177">
        <f>P393/RES_summary!P$21</f>
        <v>10.247392379843161</v>
      </c>
      <c r="Q450" s="177">
        <f>Q393/RES_summary!Q$21</f>
        <v>0</v>
      </c>
    </row>
    <row r="451" spans="1:17" ht="12" customHeight="1" x14ac:dyDescent="0.25">
      <c r="A451" s="148" t="s">
        <v>59</v>
      </c>
      <c r="B451" s="156"/>
      <c r="C451" s="177">
        <f>C394/RES_summary!C$21</f>
        <v>5.1532086654779041</v>
      </c>
      <c r="D451" s="177">
        <f>D394/RES_summary!D$21</f>
        <v>5.0421789364169536</v>
      </c>
      <c r="E451" s="177">
        <f>E394/RES_summary!E$21</f>
        <v>5.017810544305279</v>
      </c>
      <c r="F451" s="177">
        <f>F394/RES_summary!F$21</f>
        <v>4.9831176088012628</v>
      </c>
      <c r="G451" s="177">
        <f>G394/RES_summary!G$21</f>
        <v>0</v>
      </c>
      <c r="H451" s="177">
        <f>H394/RES_summary!H$21</f>
        <v>4.8226119856149872</v>
      </c>
      <c r="I451" s="177">
        <f>I394/RES_summary!I$21</f>
        <v>4.739555835224774</v>
      </c>
      <c r="J451" s="177">
        <f>J394/RES_summary!J$21</f>
        <v>4.675079669669044</v>
      </c>
      <c r="K451" s="177">
        <f>K394/RES_summary!K$21</f>
        <v>4.6414528618603814</v>
      </c>
      <c r="L451" s="177">
        <f>L394/RES_summary!L$21</f>
        <v>4.5884325090446518</v>
      </c>
      <c r="M451" s="177">
        <f>M394/RES_summary!M$21</f>
        <v>4.1581947469100893</v>
      </c>
      <c r="N451" s="177">
        <f>N394/RES_summary!N$21</f>
        <v>4.4661507592964602</v>
      </c>
      <c r="O451" s="177">
        <f>O394/RES_summary!O$21</f>
        <v>4.6865088188059367</v>
      </c>
      <c r="P451" s="177">
        <f>P394/RES_summary!P$21</f>
        <v>4.5804228481258438</v>
      </c>
      <c r="Q451" s="177">
        <f>Q394/RES_summary!Q$21</f>
        <v>0</v>
      </c>
    </row>
    <row r="452" spans="1:17" ht="12" customHeight="1" x14ac:dyDescent="0.25">
      <c r="A452" s="158" t="s">
        <v>62</v>
      </c>
      <c r="B452" s="157"/>
      <c r="C452" s="178">
        <f>C395/RES_summary!C$21</f>
        <v>8.5224213477698321</v>
      </c>
      <c r="D452" s="178">
        <f>D395/RES_summary!D$21</f>
        <v>8.5390627568117203</v>
      </c>
      <c r="E452" s="178">
        <f>E395/RES_summary!E$21</f>
        <v>8.9623302542261545</v>
      </c>
      <c r="F452" s="178">
        <f>F395/RES_summary!F$21</f>
        <v>8.713902229814817</v>
      </c>
      <c r="G452" s="178">
        <f>G395/RES_summary!G$21</f>
        <v>0</v>
      </c>
      <c r="H452" s="178">
        <f>H395/RES_summary!H$21</f>
        <v>8.4374230240525847</v>
      </c>
      <c r="I452" s="178">
        <f>I395/RES_summary!I$21</f>
        <v>8.2528731360281125</v>
      </c>
      <c r="J452" s="178">
        <f>J395/RES_summary!J$21</f>
        <v>8.6379491999526969</v>
      </c>
      <c r="K452" s="178">
        <f>K395/RES_summary!K$21</f>
        <v>8.3045223758186459</v>
      </c>
      <c r="L452" s="178">
        <f>L395/RES_summary!L$21</f>
        <v>8.9835715228271127</v>
      </c>
      <c r="M452" s="178">
        <f>M395/RES_summary!M$21</f>
        <v>7.7420969975072573</v>
      </c>
      <c r="N452" s="178">
        <f>N395/RES_summary!N$21</f>
        <v>9.1743394068319546</v>
      </c>
      <c r="O452" s="178">
        <f>O395/RES_summary!O$21</f>
        <v>9.8763277081750509</v>
      </c>
      <c r="P452" s="178">
        <f>P395/RES_summary!P$21</f>
        <v>8.3509488494951221</v>
      </c>
      <c r="Q452" s="178">
        <f>Q395/RES_summary!Q$21</f>
        <v>0</v>
      </c>
    </row>
    <row r="453" spans="1:17" ht="12" customHeight="1" x14ac:dyDescent="0.25">
      <c r="A453" s="23" t="s">
        <v>57</v>
      </c>
      <c r="B453" s="156"/>
      <c r="C453" s="177">
        <f>C396/RES_summary!C$21</f>
        <v>0</v>
      </c>
      <c r="D453" s="177">
        <f>D396/RES_summary!D$21</f>
        <v>0</v>
      </c>
      <c r="E453" s="177">
        <f>E396/RES_summary!E$21</f>
        <v>0</v>
      </c>
      <c r="F453" s="177">
        <f>F396/RES_summary!F$21</f>
        <v>0</v>
      </c>
      <c r="G453" s="177">
        <f>G396/RES_summary!G$21</f>
        <v>0</v>
      </c>
      <c r="H453" s="177">
        <f>H396/RES_summary!H$21</f>
        <v>0</v>
      </c>
      <c r="I453" s="177">
        <f>I396/RES_summary!I$21</f>
        <v>0</v>
      </c>
      <c r="J453" s="177">
        <f>J396/RES_summary!J$21</f>
        <v>0</v>
      </c>
      <c r="K453" s="177">
        <f>K396/RES_summary!K$21</f>
        <v>0</v>
      </c>
      <c r="L453" s="177">
        <f>L396/RES_summary!L$21</f>
        <v>0</v>
      </c>
      <c r="M453" s="177">
        <f>M396/RES_summary!M$21</f>
        <v>0</v>
      </c>
      <c r="N453" s="177">
        <f>N396/RES_summary!N$21</f>
        <v>0</v>
      </c>
      <c r="O453" s="177">
        <f>O396/RES_summary!O$21</f>
        <v>0</v>
      </c>
      <c r="P453" s="177">
        <f>P396/RES_summary!P$21</f>
        <v>0</v>
      </c>
      <c r="Q453" s="177">
        <f>Q396/RES_summary!Q$21</f>
        <v>0</v>
      </c>
    </row>
    <row r="454" spans="1:17" ht="12" customHeight="1" x14ac:dyDescent="0.25">
      <c r="A454" s="29" t="s">
        <v>140</v>
      </c>
      <c r="B454" s="57"/>
      <c r="C454" s="176">
        <f>C397/RES_summary!C$21</f>
        <v>8.5224213477698321</v>
      </c>
      <c r="D454" s="176">
        <f>D397/RES_summary!D$21</f>
        <v>8.5390627568117203</v>
      </c>
      <c r="E454" s="176">
        <f>E397/RES_summary!E$21</f>
        <v>8.9623302542261545</v>
      </c>
      <c r="F454" s="176">
        <f>F397/RES_summary!F$21</f>
        <v>8.713902229814817</v>
      </c>
      <c r="G454" s="176">
        <f>G397/RES_summary!G$21</f>
        <v>0</v>
      </c>
      <c r="H454" s="176">
        <f>H397/RES_summary!H$21</f>
        <v>8.4374230240525847</v>
      </c>
      <c r="I454" s="176">
        <f>I397/RES_summary!I$21</f>
        <v>8.2528731360281125</v>
      </c>
      <c r="J454" s="176">
        <f>J397/RES_summary!J$21</f>
        <v>8.6379491999526969</v>
      </c>
      <c r="K454" s="176">
        <f>K397/RES_summary!K$21</f>
        <v>8.3045223758186459</v>
      </c>
      <c r="L454" s="176">
        <f>L397/RES_summary!L$21</f>
        <v>8.9835715228271127</v>
      </c>
      <c r="M454" s="176">
        <f>M397/RES_summary!M$21</f>
        <v>7.7420969975072573</v>
      </c>
      <c r="N454" s="176">
        <f>N397/RES_summary!N$21</f>
        <v>9.1743394068319546</v>
      </c>
      <c r="O454" s="176">
        <f>O397/RES_summary!O$21</f>
        <v>9.8763277081750509</v>
      </c>
      <c r="P454" s="176">
        <f>P397/RES_summary!P$21</f>
        <v>8.3509488494951221</v>
      </c>
      <c r="Q454" s="176">
        <f>Q397/RES_summary!Q$21</f>
        <v>0</v>
      </c>
    </row>
    <row r="456" spans="1:17" ht="12" customHeight="1" x14ac:dyDescent="0.25">
      <c r="A456" s="152" t="s">
        <v>184</v>
      </c>
      <c r="B456" s="168"/>
      <c r="C456" s="184">
        <f>C399/RES_summary!C$21</f>
        <v>0</v>
      </c>
      <c r="D456" s="184">
        <f>D399/RES_summary!D$21</f>
        <v>0</v>
      </c>
      <c r="E456" s="184">
        <f>E399/RES_summary!E$21</f>
        <v>0</v>
      </c>
      <c r="F456" s="184">
        <f>F399/RES_summary!F$21</f>
        <v>0</v>
      </c>
      <c r="G456" s="184">
        <f>G399/RES_summary!G$21</f>
        <v>0</v>
      </c>
      <c r="H456" s="184">
        <f>H399/RES_summary!H$21</f>
        <v>0</v>
      </c>
      <c r="I456" s="184">
        <f>I399/RES_summary!I$21</f>
        <v>0</v>
      </c>
      <c r="J456" s="184">
        <f>J399/RES_summary!J$21</f>
        <v>0</v>
      </c>
      <c r="K456" s="184">
        <f>K399/RES_summary!K$21</f>
        <v>0</v>
      </c>
      <c r="L456" s="184">
        <f>L399/RES_summary!L$21</f>
        <v>0</v>
      </c>
      <c r="M456" s="184">
        <f>M399/RES_summary!M$21</f>
        <v>0</v>
      </c>
      <c r="N456" s="184">
        <f>N399/RES_summary!N$21</f>
        <v>0</v>
      </c>
      <c r="O456" s="184">
        <f>O399/RES_summary!O$21</f>
        <v>0</v>
      </c>
      <c r="P456" s="184">
        <f>P399/RES_summary!P$21</f>
        <v>0</v>
      </c>
      <c r="Q456" s="184">
        <f>Q399/RES_summary!Q$21</f>
        <v>0</v>
      </c>
    </row>
    <row r="457" spans="1:17" ht="12" customHeight="1" x14ac:dyDescent="0.25">
      <c r="A457" s="158" t="s">
        <v>65</v>
      </c>
      <c r="B457" s="157"/>
      <c r="C457" s="178">
        <f>C400/RES_summary!C$21</f>
        <v>0</v>
      </c>
      <c r="D457" s="178">
        <f>D400/RES_summary!D$21</f>
        <v>0</v>
      </c>
      <c r="E457" s="178">
        <f>E400/RES_summary!E$21</f>
        <v>0</v>
      </c>
      <c r="F457" s="178">
        <f>F400/RES_summary!F$21</f>
        <v>0</v>
      </c>
      <c r="G457" s="178">
        <f>G400/RES_summary!G$21</f>
        <v>0</v>
      </c>
      <c r="H457" s="178">
        <f>H400/RES_summary!H$21</f>
        <v>0</v>
      </c>
      <c r="I457" s="178">
        <f>I400/RES_summary!I$21</f>
        <v>0</v>
      </c>
      <c r="J457" s="178">
        <f>J400/RES_summary!J$21</f>
        <v>0</v>
      </c>
      <c r="K457" s="178">
        <f>K400/RES_summary!K$21</f>
        <v>0</v>
      </c>
      <c r="L457" s="178">
        <f>L400/RES_summary!L$21</f>
        <v>0</v>
      </c>
      <c r="M457" s="178">
        <f>M400/RES_summary!M$21</f>
        <v>0</v>
      </c>
      <c r="N457" s="178">
        <f>N400/RES_summary!N$21</f>
        <v>0</v>
      </c>
      <c r="O457" s="178">
        <f>O400/RES_summary!O$21</f>
        <v>0</v>
      </c>
      <c r="P457" s="178">
        <f>P400/RES_summary!P$21</f>
        <v>0</v>
      </c>
      <c r="Q457" s="178">
        <f>Q400/RES_summary!Q$21</f>
        <v>0</v>
      </c>
    </row>
    <row r="458" spans="1:17" ht="12" customHeight="1" x14ac:dyDescent="0.25">
      <c r="A458" s="23" t="s">
        <v>153</v>
      </c>
      <c r="B458" s="156"/>
      <c r="C458" s="177">
        <f>C401/RES_summary!C$21</f>
        <v>0</v>
      </c>
      <c r="D458" s="177">
        <f>D401/RES_summary!D$21</f>
        <v>0</v>
      </c>
      <c r="E458" s="177">
        <f>E401/RES_summary!E$21</f>
        <v>0</v>
      </c>
      <c r="F458" s="177">
        <f>F401/RES_summary!F$21</f>
        <v>0</v>
      </c>
      <c r="G458" s="177">
        <f>G401/RES_summary!G$21</f>
        <v>0</v>
      </c>
      <c r="H458" s="177">
        <f>H401/RES_summary!H$21</f>
        <v>0</v>
      </c>
      <c r="I458" s="177">
        <f>I401/RES_summary!I$21</f>
        <v>0</v>
      </c>
      <c r="J458" s="177">
        <f>J401/RES_summary!J$21</f>
        <v>0</v>
      </c>
      <c r="K458" s="177">
        <f>K401/RES_summary!K$21</f>
        <v>0</v>
      </c>
      <c r="L458" s="177">
        <f>L401/RES_summary!L$21</f>
        <v>0</v>
      </c>
      <c r="M458" s="177">
        <f>M401/RES_summary!M$21</f>
        <v>0</v>
      </c>
      <c r="N458" s="177">
        <f>N401/RES_summary!N$21</f>
        <v>0</v>
      </c>
      <c r="O458" s="177">
        <f>O401/RES_summary!O$21</f>
        <v>0</v>
      </c>
      <c r="P458" s="177">
        <f>P401/RES_summary!P$21</f>
        <v>0</v>
      </c>
      <c r="Q458" s="177">
        <f>Q401/RES_summary!Q$21</f>
        <v>0</v>
      </c>
    </row>
    <row r="459" spans="1:17" ht="12" customHeight="1" x14ac:dyDescent="0.25">
      <c r="A459" s="23" t="s">
        <v>60</v>
      </c>
      <c r="B459" s="156"/>
      <c r="C459" s="177">
        <f>C402/RES_summary!C$21</f>
        <v>0</v>
      </c>
      <c r="D459" s="177">
        <f>D402/RES_summary!D$21</f>
        <v>0</v>
      </c>
      <c r="E459" s="177">
        <f>E402/RES_summary!E$21</f>
        <v>0</v>
      </c>
      <c r="F459" s="177">
        <f>F402/RES_summary!F$21</f>
        <v>0</v>
      </c>
      <c r="G459" s="177">
        <f>G402/RES_summary!G$21</f>
        <v>0</v>
      </c>
      <c r="H459" s="177">
        <f>H402/RES_summary!H$21</f>
        <v>0</v>
      </c>
      <c r="I459" s="177">
        <f>I402/RES_summary!I$21</f>
        <v>0</v>
      </c>
      <c r="J459" s="177">
        <f>J402/RES_summary!J$21</f>
        <v>0</v>
      </c>
      <c r="K459" s="177">
        <f>K402/RES_summary!K$21</f>
        <v>0</v>
      </c>
      <c r="L459" s="177">
        <f>L402/RES_summary!L$21</f>
        <v>0</v>
      </c>
      <c r="M459" s="177">
        <f>M402/RES_summary!M$21</f>
        <v>0</v>
      </c>
      <c r="N459" s="177">
        <f>N402/RES_summary!N$21</f>
        <v>0</v>
      </c>
      <c r="O459" s="177">
        <f>O402/RES_summary!O$21</f>
        <v>0</v>
      </c>
      <c r="P459" s="177">
        <f>P402/RES_summary!P$21</f>
        <v>0</v>
      </c>
      <c r="Q459" s="177">
        <f>Q402/RES_summary!Q$21</f>
        <v>0</v>
      </c>
    </row>
    <row r="460" spans="1:17" ht="12" customHeight="1" x14ac:dyDescent="0.25">
      <c r="A460" s="158" t="s">
        <v>112</v>
      </c>
      <c r="B460" s="157"/>
      <c r="C460" s="178">
        <f>C403/RES_summary!C$21</f>
        <v>0</v>
      </c>
      <c r="D460" s="178">
        <f>D403/RES_summary!D$21</f>
        <v>0</v>
      </c>
      <c r="E460" s="178">
        <f>E403/RES_summary!E$21</f>
        <v>0</v>
      </c>
      <c r="F460" s="178">
        <f>F403/RES_summary!F$21</f>
        <v>0</v>
      </c>
      <c r="G460" s="178">
        <f>G403/RES_summary!G$21</f>
        <v>0</v>
      </c>
      <c r="H460" s="178">
        <f>H403/RES_summary!H$21</f>
        <v>0</v>
      </c>
      <c r="I460" s="178">
        <f>I403/RES_summary!I$21</f>
        <v>0</v>
      </c>
      <c r="J460" s="178">
        <f>J403/RES_summary!J$21</f>
        <v>0</v>
      </c>
      <c r="K460" s="178">
        <f>K403/RES_summary!K$21</f>
        <v>0</v>
      </c>
      <c r="L460" s="178">
        <f>L403/RES_summary!L$21</f>
        <v>0</v>
      </c>
      <c r="M460" s="178">
        <f>M403/RES_summary!M$21</f>
        <v>0</v>
      </c>
      <c r="N460" s="178">
        <f>N403/RES_summary!N$21</f>
        <v>0</v>
      </c>
      <c r="O460" s="178">
        <f>O403/RES_summary!O$21</f>
        <v>0</v>
      </c>
      <c r="P460" s="178">
        <f>P403/RES_summary!P$21</f>
        <v>0</v>
      </c>
      <c r="Q460" s="178">
        <f>Q403/RES_summary!Q$21</f>
        <v>0</v>
      </c>
    </row>
    <row r="461" spans="1:17" ht="12" customHeight="1" x14ac:dyDescent="0.25">
      <c r="A461" s="23" t="s">
        <v>60</v>
      </c>
      <c r="B461" s="156"/>
      <c r="C461" s="177">
        <f>C404/RES_summary!C$21</f>
        <v>0</v>
      </c>
      <c r="D461" s="177">
        <f>D404/RES_summary!D$21</f>
        <v>0</v>
      </c>
      <c r="E461" s="177">
        <f>E404/RES_summary!E$21</f>
        <v>0</v>
      </c>
      <c r="F461" s="177">
        <f>F404/RES_summary!F$21</f>
        <v>0</v>
      </c>
      <c r="G461" s="177">
        <f>G404/RES_summary!G$21</f>
        <v>0</v>
      </c>
      <c r="H461" s="177">
        <f>H404/RES_summary!H$21</f>
        <v>0</v>
      </c>
      <c r="I461" s="177">
        <f>I404/RES_summary!I$21</f>
        <v>0</v>
      </c>
      <c r="J461" s="177">
        <f>J404/RES_summary!J$21</f>
        <v>0</v>
      </c>
      <c r="K461" s="177">
        <f>K404/RES_summary!K$21</f>
        <v>0</v>
      </c>
      <c r="L461" s="177">
        <f>L404/RES_summary!L$21</f>
        <v>0</v>
      </c>
      <c r="M461" s="177">
        <f>M404/RES_summary!M$21</f>
        <v>0</v>
      </c>
      <c r="N461" s="177">
        <f>N404/RES_summary!N$21</f>
        <v>0</v>
      </c>
      <c r="O461" s="177">
        <f>O404/RES_summary!O$21</f>
        <v>0</v>
      </c>
      <c r="P461" s="177">
        <f>P404/RES_summary!P$21</f>
        <v>0</v>
      </c>
      <c r="Q461" s="177">
        <f>Q404/RES_summary!Q$21</f>
        <v>0</v>
      </c>
    </row>
    <row r="462" spans="1:17" ht="12" customHeight="1" x14ac:dyDescent="0.25">
      <c r="A462" s="158" t="s">
        <v>63</v>
      </c>
      <c r="B462" s="157"/>
      <c r="C462" s="178">
        <f>C405/RES_summary!C$21</f>
        <v>0</v>
      </c>
      <c r="D462" s="178">
        <f>D405/RES_summary!D$21</f>
        <v>0</v>
      </c>
      <c r="E462" s="178">
        <f>E405/RES_summary!E$21</f>
        <v>0</v>
      </c>
      <c r="F462" s="178">
        <f>F405/RES_summary!F$21</f>
        <v>0</v>
      </c>
      <c r="G462" s="178">
        <f>G405/RES_summary!G$21</f>
        <v>0</v>
      </c>
      <c r="H462" s="178">
        <f>H405/RES_summary!H$21</f>
        <v>0</v>
      </c>
      <c r="I462" s="178">
        <f>I405/RES_summary!I$21</f>
        <v>0</v>
      </c>
      <c r="J462" s="178">
        <f>J405/RES_summary!J$21</f>
        <v>0</v>
      </c>
      <c r="K462" s="178">
        <f>K405/RES_summary!K$21</f>
        <v>0</v>
      </c>
      <c r="L462" s="178">
        <f>L405/RES_summary!L$21</f>
        <v>0</v>
      </c>
      <c r="M462" s="178">
        <f>M405/RES_summary!M$21</f>
        <v>0</v>
      </c>
      <c r="N462" s="178">
        <f>N405/RES_summary!N$21</f>
        <v>0</v>
      </c>
      <c r="O462" s="178">
        <f>O405/RES_summary!O$21</f>
        <v>0</v>
      </c>
      <c r="P462" s="178">
        <f>P405/RES_summary!P$21</f>
        <v>0</v>
      </c>
      <c r="Q462" s="178">
        <f>Q405/RES_summary!Q$21</f>
        <v>0</v>
      </c>
    </row>
    <row r="463" spans="1:17" ht="12" customHeight="1" x14ac:dyDescent="0.25">
      <c r="A463" s="167" t="s">
        <v>152</v>
      </c>
      <c r="B463" s="132"/>
      <c r="C463" s="183">
        <f>C406/RES_summary!C$21</f>
        <v>0</v>
      </c>
      <c r="D463" s="183">
        <f>D406/RES_summary!D$21</f>
        <v>0</v>
      </c>
      <c r="E463" s="183">
        <f>E406/RES_summary!E$21</f>
        <v>0</v>
      </c>
      <c r="F463" s="183">
        <f>F406/RES_summary!F$21</f>
        <v>0</v>
      </c>
      <c r="G463" s="183">
        <f>G406/RES_summary!G$21</f>
        <v>0</v>
      </c>
      <c r="H463" s="183">
        <f>H406/RES_summary!H$21</f>
        <v>0</v>
      </c>
      <c r="I463" s="183">
        <f>I406/RES_summary!I$21</f>
        <v>0</v>
      </c>
      <c r="J463" s="183">
        <f>J406/RES_summary!J$21</f>
        <v>0</v>
      </c>
      <c r="K463" s="183">
        <f>K406/RES_summary!K$21</f>
        <v>0</v>
      </c>
      <c r="L463" s="183">
        <f>L406/RES_summary!L$21</f>
        <v>0</v>
      </c>
      <c r="M463" s="183">
        <f>M406/RES_summary!M$21</f>
        <v>0</v>
      </c>
      <c r="N463" s="183">
        <f>N406/RES_summary!N$21</f>
        <v>0</v>
      </c>
      <c r="O463" s="183">
        <f>O406/RES_summary!O$21</f>
        <v>0</v>
      </c>
      <c r="P463" s="183">
        <f>P406/RES_summary!P$21</f>
        <v>0</v>
      </c>
      <c r="Q463" s="183">
        <f>Q406/RES_summary!Q$21</f>
        <v>0</v>
      </c>
    </row>
    <row r="464" spans="1:17" ht="12" customHeight="1" x14ac:dyDescent="0.25">
      <c r="A464" s="167" t="s">
        <v>151</v>
      </c>
      <c r="B464" s="132"/>
      <c r="C464" s="183">
        <f>C407/RES_summary!C$21</f>
        <v>0</v>
      </c>
      <c r="D464" s="183">
        <f>D407/RES_summary!D$21</f>
        <v>0</v>
      </c>
      <c r="E464" s="183">
        <f>E407/RES_summary!E$21</f>
        <v>0</v>
      </c>
      <c r="F464" s="183">
        <f>F407/RES_summary!F$21</f>
        <v>0</v>
      </c>
      <c r="G464" s="183">
        <f>G407/RES_summary!G$21</f>
        <v>0</v>
      </c>
      <c r="H464" s="183">
        <f>H407/RES_summary!H$21</f>
        <v>0</v>
      </c>
      <c r="I464" s="183">
        <f>I407/RES_summary!I$21</f>
        <v>0</v>
      </c>
      <c r="J464" s="183">
        <f>J407/RES_summary!J$21</f>
        <v>0</v>
      </c>
      <c r="K464" s="183">
        <f>K407/RES_summary!K$21</f>
        <v>0</v>
      </c>
      <c r="L464" s="183">
        <f>L407/RES_summary!L$21</f>
        <v>0</v>
      </c>
      <c r="M464" s="183">
        <f>M407/RES_summary!M$21</f>
        <v>0</v>
      </c>
      <c r="N464" s="183">
        <f>N407/RES_summary!N$21</f>
        <v>0</v>
      </c>
      <c r="O464" s="183">
        <f>O407/RES_summary!O$21</f>
        <v>0</v>
      </c>
      <c r="P464" s="183">
        <f>P407/RES_summary!P$21</f>
        <v>0</v>
      </c>
      <c r="Q464" s="183">
        <f>Q407/RES_summary!Q$21</f>
        <v>0</v>
      </c>
    </row>
    <row r="465" spans="1:17" ht="12" customHeight="1" x14ac:dyDescent="0.25">
      <c r="A465" s="166" t="s">
        <v>79</v>
      </c>
      <c r="B465" s="165"/>
      <c r="C465" s="182">
        <f>C408/RES_summary!C$21</f>
        <v>0</v>
      </c>
      <c r="D465" s="182">
        <f>D408/RES_summary!D$21</f>
        <v>0</v>
      </c>
      <c r="E465" s="182">
        <f>E408/RES_summary!E$21</f>
        <v>0</v>
      </c>
      <c r="F465" s="182">
        <f>F408/RES_summary!F$21</f>
        <v>0</v>
      </c>
      <c r="G465" s="182">
        <f>G408/RES_summary!G$21</f>
        <v>0</v>
      </c>
      <c r="H465" s="182">
        <f>H408/RES_summary!H$21</f>
        <v>0</v>
      </c>
      <c r="I465" s="182">
        <f>I408/RES_summary!I$21</f>
        <v>0</v>
      </c>
      <c r="J465" s="182">
        <f>J408/RES_summary!J$21</f>
        <v>0</v>
      </c>
      <c r="K465" s="182">
        <f>K408/RES_summary!K$21</f>
        <v>0</v>
      </c>
      <c r="L465" s="182">
        <f>L408/RES_summary!L$21</f>
        <v>0</v>
      </c>
      <c r="M465" s="182">
        <f>M408/RES_summary!M$21</f>
        <v>0</v>
      </c>
      <c r="N465" s="182">
        <f>N408/RES_summary!N$21</f>
        <v>0</v>
      </c>
      <c r="O465" s="182">
        <f>O408/RES_summary!O$21</f>
        <v>0</v>
      </c>
      <c r="P465" s="182">
        <f>P408/RES_summary!P$21</f>
        <v>0</v>
      </c>
      <c r="Q465" s="182">
        <f>Q408/RES_summary!Q$21</f>
        <v>0</v>
      </c>
    </row>
    <row r="466" spans="1:17" ht="12" customHeight="1" x14ac:dyDescent="0.25">
      <c r="A466" s="147" t="s">
        <v>59</v>
      </c>
      <c r="B466" s="164"/>
      <c r="C466" s="181">
        <f>C409/RES_summary!C$21</f>
        <v>0</v>
      </c>
      <c r="D466" s="181">
        <f>D409/RES_summary!D$21</f>
        <v>0</v>
      </c>
      <c r="E466" s="181">
        <f>E409/RES_summary!E$21</f>
        <v>0</v>
      </c>
      <c r="F466" s="181">
        <f>F409/RES_summary!F$21</f>
        <v>0</v>
      </c>
      <c r="G466" s="181">
        <f>G409/RES_summary!G$21</f>
        <v>0</v>
      </c>
      <c r="H466" s="181">
        <f>H409/RES_summary!H$21</f>
        <v>0</v>
      </c>
      <c r="I466" s="181">
        <f>I409/RES_summary!I$21</f>
        <v>0</v>
      </c>
      <c r="J466" s="181">
        <f>J409/RES_summary!J$21</f>
        <v>0</v>
      </c>
      <c r="K466" s="181">
        <f>K409/RES_summary!K$21</f>
        <v>0</v>
      </c>
      <c r="L466" s="181">
        <f>L409/RES_summary!L$21</f>
        <v>0</v>
      </c>
      <c r="M466" s="181">
        <f>M409/RES_summary!M$21</f>
        <v>0</v>
      </c>
      <c r="N466" s="181">
        <f>N409/RES_summary!N$21</f>
        <v>0</v>
      </c>
      <c r="O466" s="181">
        <f>O409/RES_summary!O$21</f>
        <v>0</v>
      </c>
      <c r="P466" s="181">
        <f>P409/RES_summary!P$21</f>
        <v>0</v>
      </c>
      <c r="Q466" s="181">
        <f>Q409/RES_summary!Q$21</f>
        <v>0</v>
      </c>
    </row>
    <row r="467" spans="1:17" ht="12" customHeight="1" x14ac:dyDescent="0.25">
      <c r="A467" s="163" t="s">
        <v>142</v>
      </c>
      <c r="B467" s="162"/>
      <c r="C467" s="180">
        <f>C410/RES_summary!C$21</f>
        <v>0</v>
      </c>
      <c r="D467" s="180">
        <f>D410/RES_summary!D$21</f>
        <v>0</v>
      </c>
      <c r="E467" s="180">
        <f>E410/RES_summary!E$21</f>
        <v>0</v>
      </c>
      <c r="F467" s="180">
        <f>F410/RES_summary!F$21</f>
        <v>0</v>
      </c>
      <c r="G467" s="180">
        <f>G410/RES_summary!G$21</f>
        <v>0</v>
      </c>
      <c r="H467" s="180">
        <f>H410/RES_summary!H$21</f>
        <v>0</v>
      </c>
      <c r="I467" s="180">
        <f>I410/RES_summary!I$21</f>
        <v>0</v>
      </c>
      <c r="J467" s="180">
        <f>J410/RES_summary!J$21</f>
        <v>0</v>
      </c>
      <c r="K467" s="180">
        <f>K410/RES_summary!K$21</f>
        <v>0</v>
      </c>
      <c r="L467" s="180">
        <f>L410/RES_summary!L$21</f>
        <v>0</v>
      </c>
      <c r="M467" s="180">
        <f>M410/RES_summary!M$21</f>
        <v>0</v>
      </c>
      <c r="N467" s="180">
        <f>N410/RES_summary!N$21</f>
        <v>0</v>
      </c>
      <c r="O467" s="180">
        <f>O410/RES_summary!O$21</f>
        <v>0</v>
      </c>
      <c r="P467" s="180">
        <f>P410/RES_summary!P$21</f>
        <v>0</v>
      </c>
      <c r="Q467" s="180">
        <f>Q410/RES_summary!Q$21</f>
        <v>0</v>
      </c>
    </row>
    <row r="468" spans="1:17" ht="12" customHeight="1" x14ac:dyDescent="0.25">
      <c r="A468" s="161" t="s">
        <v>141</v>
      </c>
      <c r="B468" s="160"/>
      <c r="C468" s="179">
        <f>C411/RES_summary!C$21</f>
        <v>0</v>
      </c>
      <c r="D468" s="179">
        <f>D411/RES_summary!D$21</f>
        <v>0</v>
      </c>
      <c r="E468" s="179">
        <f>E411/RES_summary!E$21</f>
        <v>0</v>
      </c>
      <c r="F468" s="179">
        <f>F411/RES_summary!F$21</f>
        <v>0</v>
      </c>
      <c r="G468" s="179">
        <f>G411/RES_summary!G$21</f>
        <v>0</v>
      </c>
      <c r="H468" s="179">
        <f>H411/RES_summary!H$21</f>
        <v>0</v>
      </c>
      <c r="I468" s="179">
        <f>I411/RES_summary!I$21</f>
        <v>0</v>
      </c>
      <c r="J468" s="179">
        <f>J411/RES_summary!J$21</f>
        <v>0</v>
      </c>
      <c r="K468" s="179">
        <f>K411/RES_summary!K$21</f>
        <v>0</v>
      </c>
      <c r="L468" s="179">
        <f>L411/RES_summary!L$21</f>
        <v>0</v>
      </c>
      <c r="M468" s="179">
        <f>M411/RES_summary!M$21</f>
        <v>0</v>
      </c>
      <c r="N468" s="179">
        <f>N411/RES_summary!N$21</f>
        <v>0</v>
      </c>
      <c r="O468" s="179">
        <f>O411/RES_summary!O$21</f>
        <v>0</v>
      </c>
      <c r="P468" s="179">
        <f>P411/RES_summary!P$21</f>
        <v>0</v>
      </c>
      <c r="Q468" s="179">
        <f>Q411/RES_summary!Q$21</f>
        <v>0</v>
      </c>
    </row>
    <row r="469" spans="1:17" ht="12" customHeight="1" x14ac:dyDescent="0.25">
      <c r="A469" s="148" t="s">
        <v>60</v>
      </c>
      <c r="B469" s="156"/>
      <c r="C469" s="177">
        <f>C412/RES_summary!C$21</f>
        <v>0</v>
      </c>
      <c r="D469" s="177">
        <f>D412/RES_summary!D$21</f>
        <v>0</v>
      </c>
      <c r="E469" s="177">
        <f>E412/RES_summary!E$21</f>
        <v>0</v>
      </c>
      <c r="F469" s="177">
        <f>F412/RES_summary!F$21</f>
        <v>0</v>
      </c>
      <c r="G469" s="177">
        <f>G412/RES_summary!G$21</f>
        <v>0</v>
      </c>
      <c r="H469" s="177">
        <f>H412/RES_summary!H$21</f>
        <v>0</v>
      </c>
      <c r="I469" s="177">
        <f>I412/RES_summary!I$21</f>
        <v>0</v>
      </c>
      <c r="J469" s="177">
        <f>J412/RES_summary!J$21</f>
        <v>0</v>
      </c>
      <c r="K469" s="177">
        <f>K412/RES_summary!K$21</f>
        <v>0</v>
      </c>
      <c r="L469" s="177">
        <f>L412/RES_summary!L$21</f>
        <v>0</v>
      </c>
      <c r="M469" s="177">
        <f>M412/RES_summary!M$21</f>
        <v>0</v>
      </c>
      <c r="N469" s="177">
        <f>N412/RES_summary!N$21</f>
        <v>0</v>
      </c>
      <c r="O469" s="177">
        <f>O412/RES_summary!O$21</f>
        <v>0</v>
      </c>
      <c r="P469" s="177">
        <f>P412/RES_summary!P$21</f>
        <v>0</v>
      </c>
      <c r="Q469" s="177">
        <f>Q412/RES_summary!Q$21</f>
        <v>0</v>
      </c>
    </row>
    <row r="470" spans="1:17" ht="12" customHeight="1" x14ac:dyDescent="0.25">
      <c r="A470" s="148" t="s">
        <v>59</v>
      </c>
      <c r="B470" s="156"/>
      <c r="C470" s="177">
        <f>C413/RES_summary!C$21</f>
        <v>0</v>
      </c>
      <c r="D470" s="177">
        <f>D413/RES_summary!D$21</f>
        <v>0</v>
      </c>
      <c r="E470" s="177">
        <f>E413/RES_summary!E$21</f>
        <v>0</v>
      </c>
      <c r="F470" s="177">
        <f>F413/RES_summary!F$21</f>
        <v>0</v>
      </c>
      <c r="G470" s="177">
        <f>G413/RES_summary!G$21</f>
        <v>0</v>
      </c>
      <c r="H470" s="177">
        <f>H413/RES_summary!H$21</f>
        <v>0</v>
      </c>
      <c r="I470" s="177">
        <f>I413/RES_summary!I$21</f>
        <v>0</v>
      </c>
      <c r="J470" s="177">
        <f>J413/RES_summary!J$21</f>
        <v>0</v>
      </c>
      <c r="K470" s="177">
        <f>K413/RES_summary!K$21</f>
        <v>0</v>
      </c>
      <c r="L470" s="177">
        <f>L413/RES_summary!L$21</f>
        <v>0</v>
      </c>
      <c r="M470" s="177">
        <f>M413/RES_summary!M$21</f>
        <v>0</v>
      </c>
      <c r="N470" s="177">
        <f>N413/RES_summary!N$21</f>
        <v>0</v>
      </c>
      <c r="O470" s="177">
        <f>O413/RES_summary!O$21</f>
        <v>0</v>
      </c>
      <c r="P470" s="177">
        <f>P413/RES_summary!P$21</f>
        <v>0</v>
      </c>
      <c r="Q470" s="177">
        <f>Q413/RES_summary!Q$21</f>
        <v>0</v>
      </c>
    </row>
    <row r="471" spans="1:17" ht="12" customHeight="1" x14ac:dyDescent="0.25">
      <c r="A471" s="158" t="s">
        <v>62</v>
      </c>
      <c r="B471" s="157"/>
      <c r="C471" s="178">
        <f>C414/RES_summary!C$21</f>
        <v>0</v>
      </c>
      <c r="D471" s="178">
        <f>D414/RES_summary!D$21</f>
        <v>0</v>
      </c>
      <c r="E471" s="178">
        <f>E414/RES_summary!E$21</f>
        <v>0</v>
      </c>
      <c r="F471" s="178">
        <f>F414/RES_summary!F$21</f>
        <v>0</v>
      </c>
      <c r="G471" s="178">
        <f>G414/RES_summary!G$21</f>
        <v>0</v>
      </c>
      <c r="H471" s="178">
        <f>H414/RES_summary!H$21</f>
        <v>0</v>
      </c>
      <c r="I471" s="178">
        <f>I414/RES_summary!I$21</f>
        <v>0</v>
      </c>
      <c r="J471" s="178">
        <f>J414/RES_summary!J$21</f>
        <v>0</v>
      </c>
      <c r="K471" s="178">
        <f>K414/RES_summary!K$21</f>
        <v>0</v>
      </c>
      <c r="L471" s="178">
        <f>L414/RES_summary!L$21</f>
        <v>0</v>
      </c>
      <c r="M471" s="178">
        <f>M414/RES_summary!M$21</f>
        <v>0</v>
      </c>
      <c r="N471" s="178">
        <f>N414/RES_summary!N$21</f>
        <v>0</v>
      </c>
      <c r="O471" s="178">
        <f>O414/RES_summary!O$21</f>
        <v>0</v>
      </c>
      <c r="P471" s="178">
        <f>P414/RES_summary!P$21</f>
        <v>0</v>
      </c>
      <c r="Q471" s="178">
        <f>Q414/RES_summary!Q$21</f>
        <v>0</v>
      </c>
    </row>
    <row r="472" spans="1:17" ht="12" customHeight="1" x14ac:dyDescent="0.25">
      <c r="A472" s="23" t="s">
        <v>57</v>
      </c>
      <c r="B472" s="156"/>
      <c r="C472" s="177">
        <f>C415/RES_summary!C$21</f>
        <v>0</v>
      </c>
      <c r="D472" s="177">
        <f>D415/RES_summary!D$21</f>
        <v>0</v>
      </c>
      <c r="E472" s="177">
        <f>E415/RES_summary!E$21</f>
        <v>0</v>
      </c>
      <c r="F472" s="177">
        <f>F415/RES_summary!F$21</f>
        <v>0</v>
      </c>
      <c r="G472" s="177">
        <f>G415/RES_summary!G$21</f>
        <v>0</v>
      </c>
      <c r="H472" s="177">
        <f>H415/RES_summary!H$21</f>
        <v>0</v>
      </c>
      <c r="I472" s="177">
        <f>I415/RES_summary!I$21</f>
        <v>0</v>
      </c>
      <c r="J472" s="177">
        <f>J415/RES_summary!J$21</f>
        <v>0</v>
      </c>
      <c r="K472" s="177">
        <f>K415/RES_summary!K$21</f>
        <v>0</v>
      </c>
      <c r="L472" s="177">
        <f>L415/RES_summary!L$21</f>
        <v>0</v>
      </c>
      <c r="M472" s="177">
        <f>M415/RES_summary!M$21</f>
        <v>0</v>
      </c>
      <c r="N472" s="177">
        <f>N415/RES_summary!N$21</f>
        <v>0</v>
      </c>
      <c r="O472" s="177">
        <f>O415/RES_summary!O$21</f>
        <v>0</v>
      </c>
      <c r="P472" s="177">
        <f>P415/RES_summary!P$21</f>
        <v>0</v>
      </c>
      <c r="Q472" s="177">
        <f>Q415/RES_summary!Q$21</f>
        <v>0</v>
      </c>
    </row>
    <row r="473" spans="1:17" ht="12" customHeight="1" x14ac:dyDescent="0.25">
      <c r="A473" s="29" t="s">
        <v>140</v>
      </c>
      <c r="B473" s="57"/>
      <c r="C473" s="176">
        <f>C416/RES_summary!C$21</f>
        <v>0</v>
      </c>
      <c r="D473" s="176">
        <f>D416/RES_summary!D$21</f>
        <v>0</v>
      </c>
      <c r="E473" s="176">
        <f>E416/RES_summary!E$21</f>
        <v>0</v>
      </c>
      <c r="F473" s="176">
        <f>F416/RES_summary!F$21</f>
        <v>0</v>
      </c>
      <c r="G473" s="176">
        <f>G416/RES_summary!G$21</f>
        <v>0</v>
      </c>
      <c r="H473" s="176">
        <f>H416/RES_summary!H$21</f>
        <v>0</v>
      </c>
      <c r="I473" s="176">
        <f>I416/RES_summary!I$21</f>
        <v>0</v>
      </c>
      <c r="J473" s="176">
        <f>J416/RES_summary!J$21</f>
        <v>0</v>
      </c>
      <c r="K473" s="176">
        <f>K416/RES_summary!K$21</f>
        <v>0</v>
      </c>
      <c r="L473" s="176">
        <f>L416/RES_summary!L$21</f>
        <v>0</v>
      </c>
      <c r="M473" s="176">
        <f>M416/RES_summary!M$21</f>
        <v>0</v>
      </c>
      <c r="N473" s="176">
        <f>N416/RES_summary!N$21</f>
        <v>0</v>
      </c>
      <c r="O473" s="176">
        <f>O416/RES_summary!O$21</f>
        <v>0</v>
      </c>
      <c r="P473" s="176">
        <f>P416/RES_summary!P$21</f>
        <v>0</v>
      </c>
      <c r="Q473" s="176">
        <f>Q416/RES_summary!Q$21</f>
        <v>0</v>
      </c>
    </row>
  </sheetData>
  <mergeCells count="1">
    <mergeCell ref="B75:Q75"/>
  </mergeCells>
  <pageMargins left="0.39370078740157483" right="0.39370078740157483" top="0.39370078740157483" bottom="0.39370078740157483" header="0.31496062992125984" footer="0.31496062992125984"/>
  <pageSetup paperSize="9" scale="14" orientation="portrait" horizontalDpi="1200" verticalDpi="1200" r:id="rId1"/>
  <headerFooter alignWithMargins="0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6">
    <tabColor theme="9" tint="0.59999389629810485"/>
    <pageSetUpPr fitToPage="1"/>
  </sheetPr>
  <dimension ref="A1:Q47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286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RES_hhdet_num!B$124</f>
        <v>1752966</v>
      </c>
      <c r="C5" s="151">
        <f>RES_hhdet_num!C$124</f>
        <v>2008536</v>
      </c>
      <c r="D5" s="151">
        <f>RES_hhdet_num!D$124</f>
        <v>2215352</v>
      </c>
      <c r="E5" s="151">
        <f>RES_hhdet_num!E$124</f>
        <v>2104995</v>
      </c>
      <c r="F5" s="151">
        <f>RES_hhdet_num!F$124</f>
        <v>2056038.0000000002</v>
      </c>
      <c r="G5" s="151">
        <f>RES_hhdet_num!G$124</f>
        <v>2161142</v>
      </c>
      <c r="H5" s="151">
        <f>RES_hhdet_num!H$124</f>
        <v>2157887.9999999995</v>
      </c>
      <c r="I5" s="151">
        <f>RES_hhdet_num!I$124</f>
        <v>2374924.9999999995</v>
      </c>
      <c r="J5" s="151">
        <f>RES_hhdet_num!J$124</f>
        <v>2212652</v>
      </c>
      <c r="K5" s="151">
        <f>RES_hhdet_num!K$124</f>
        <v>1776455.9999999998</v>
      </c>
      <c r="L5" s="151">
        <f>RES_hhdet_num!L$124</f>
        <v>2107189</v>
      </c>
      <c r="M5" s="151">
        <f>RES_hhdet_num!M$124</f>
        <v>2213016.9999999986</v>
      </c>
      <c r="N5" s="151">
        <f>RES_hhdet_num!N$124</f>
        <v>1614516.0000000002</v>
      </c>
      <c r="O5" s="151">
        <f>RES_hhdet_num!O$124</f>
        <v>1549800</v>
      </c>
      <c r="P5" s="151">
        <f>RES_hhdet_num!P$124</f>
        <v>1931252.9999999988</v>
      </c>
      <c r="Q5" s="151">
        <f>RES_hhdet_num!Q$124</f>
        <v>2029912.9999999986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149</v>
      </c>
      <c r="B7" s="67">
        <f>RES_hhdet_num!B$126</f>
        <v>1752966</v>
      </c>
      <c r="C7" s="67">
        <f>RES_hhdet_num!C$126</f>
        <v>2008536</v>
      </c>
      <c r="D7" s="67">
        <f>RES_hhdet_num!D$126</f>
        <v>2215352</v>
      </c>
      <c r="E7" s="67">
        <f>RES_hhdet_num!E$126</f>
        <v>2104995</v>
      </c>
      <c r="F7" s="67">
        <f>RES_hhdet_num!F$126</f>
        <v>2056038.0000000002</v>
      </c>
      <c r="G7" s="67">
        <f>RES_hhdet_num!G$126</f>
        <v>2161142</v>
      </c>
      <c r="H7" s="67">
        <f>RES_hhdet_num!H$126</f>
        <v>2157887.9999999995</v>
      </c>
      <c r="I7" s="67">
        <f>RES_hhdet_num!I$126</f>
        <v>2374924.9999999995</v>
      </c>
      <c r="J7" s="67">
        <f>RES_hhdet_num!J$126</f>
        <v>2212652</v>
      </c>
      <c r="K7" s="67">
        <f>RES_hhdet_num!K$126</f>
        <v>1776455.9999999998</v>
      </c>
      <c r="L7" s="67">
        <f>RES_hhdet_num!L$126</f>
        <v>2107189</v>
      </c>
      <c r="M7" s="67">
        <f>RES_hhdet_num!M$126</f>
        <v>2213016.9999999986</v>
      </c>
      <c r="N7" s="67">
        <f>RES_hhdet_num!N$126</f>
        <v>1614516.0000000002</v>
      </c>
      <c r="O7" s="67">
        <f>RES_hhdet_num!O$126</f>
        <v>1549800</v>
      </c>
      <c r="P7" s="67">
        <f>RES_hhdet_num!P$126</f>
        <v>1931252.9999999988</v>
      </c>
      <c r="Q7" s="67">
        <f>RES_hhdet_num!Q$126</f>
        <v>2029912.9999999986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RES_hhdet_num!B$129</f>
        <v>24959</v>
      </c>
      <c r="C9" s="67">
        <f>RES_hhdet_num!C$129</f>
        <v>29368</v>
      </c>
      <c r="D9" s="67">
        <f>RES_hhdet_num!D$129</f>
        <v>34311</v>
      </c>
      <c r="E9" s="67">
        <f>RES_hhdet_num!E$129</f>
        <v>32974</v>
      </c>
      <c r="F9" s="67">
        <f>RES_hhdet_num!F$129</f>
        <v>33129</v>
      </c>
      <c r="G9" s="67">
        <f>RES_hhdet_num!G$129</f>
        <v>36931.999999999993</v>
      </c>
      <c r="H9" s="67">
        <f>RES_hhdet_num!H$129</f>
        <v>37812.999999999993</v>
      </c>
      <c r="I9" s="67">
        <f>RES_hhdet_num!I$129</f>
        <v>43289.999999999993</v>
      </c>
      <c r="J9" s="67">
        <f>RES_hhdet_num!J$129</f>
        <v>41921</v>
      </c>
      <c r="K9" s="67">
        <f>RES_hhdet_num!K$129</f>
        <v>35576.999999999993</v>
      </c>
      <c r="L9" s="67">
        <f>RES_hhdet_num!L$129</f>
        <v>44087.999999999993</v>
      </c>
      <c r="M9" s="67">
        <f>RES_hhdet_num!M$129</f>
        <v>47320.999999999971</v>
      </c>
      <c r="N9" s="67">
        <f>RES_hhdet_num!N$129</f>
        <v>35859.999999999993</v>
      </c>
      <c r="O9" s="67">
        <f>RES_hhdet_num!O$129</f>
        <v>38307.999999999993</v>
      </c>
      <c r="P9" s="67">
        <f>RES_hhdet_num!P$129</f>
        <v>50305.999999999971</v>
      </c>
      <c r="Q9" s="67">
        <f>RES_hhdet_num!Q$129</f>
        <v>58321.999999999971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148</v>
      </c>
      <c r="B11" s="67">
        <f>RES_hhdet_num!B$131</f>
        <v>1486642</v>
      </c>
      <c r="C11" s="67">
        <f>RES_hhdet_num!C$131</f>
        <v>1716443</v>
      </c>
      <c r="D11" s="67">
        <f>RES_hhdet_num!D$131</f>
        <v>1900961</v>
      </c>
      <c r="E11" s="67">
        <f>RES_hhdet_num!E$131</f>
        <v>1828033</v>
      </c>
      <c r="F11" s="67">
        <f>RES_hhdet_num!F$131</f>
        <v>1799168.0000000002</v>
      </c>
      <c r="G11" s="67">
        <f>RES_hhdet_num!G$131</f>
        <v>1935972</v>
      </c>
      <c r="H11" s="67">
        <f>RES_hhdet_num!H$131</f>
        <v>1928854.9999999998</v>
      </c>
      <c r="I11" s="67">
        <f>RES_hhdet_num!I$131</f>
        <v>2118649.9999999995</v>
      </c>
      <c r="J11" s="67">
        <f>RES_hhdet_num!J$131</f>
        <v>1960166</v>
      </c>
      <c r="K11" s="67">
        <f>RES_hhdet_num!K$131</f>
        <v>1576463.9999999998</v>
      </c>
      <c r="L11" s="67">
        <f>RES_hhdet_num!L$131</f>
        <v>1864457.9999999998</v>
      </c>
      <c r="M11" s="67">
        <f>RES_hhdet_num!M$131</f>
        <v>1977157.9999999988</v>
      </c>
      <c r="N11" s="67">
        <f>RES_hhdet_num!N$131</f>
        <v>1477008.0000000002</v>
      </c>
      <c r="O11" s="67">
        <f>RES_hhdet_num!O$131</f>
        <v>1422602</v>
      </c>
      <c r="P11" s="67">
        <f>RES_hhdet_num!P$131</f>
        <v>1777330.9999999988</v>
      </c>
      <c r="Q11" s="67">
        <f>RES_hhdet_num!Q$131</f>
        <v>1873371.9999999986</v>
      </c>
    </row>
    <row r="12" spans="1:17" ht="12" customHeight="1" x14ac:dyDescent="0.25">
      <c r="A12" s="23" t="s">
        <v>147</v>
      </c>
      <c r="B12" s="67">
        <f>RES_hhdet_num!B$132</f>
        <v>27002</v>
      </c>
      <c r="C12" s="67">
        <f>RES_hhdet_num!C$132</f>
        <v>31058</v>
      </c>
      <c r="D12" s="67">
        <f>RES_hhdet_num!D$132</f>
        <v>34258</v>
      </c>
      <c r="E12" s="67">
        <f>RES_hhdet_num!E$132</f>
        <v>33926</v>
      </c>
      <c r="F12" s="67">
        <f>RES_hhdet_num!F$132</f>
        <v>34283.000000000073</v>
      </c>
      <c r="G12" s="67">
        <f>RES_hhdet_num!G$132</f>
        <v>37997.999999999993</v>
      </c>
      <c r="H12" s="67">
        <f>RES_hhdet_num!H$132</f>
        <v>49874.999999999993</v>
      </c>
      <c r="I12" s="67">
        <f>RES_hhdet_num!I$132</f>
        <v>68732.999999999985</v>
      </c>
      <c r="J12" s="67">
        <f>RES_hhdet_num!J$132</f>
        <v>78812.99999999984</v>
      </c>
      <c r="K12" s="67">
        <f>RES_hhdet_num!K$132</f>
        <v>72604.999999999985</v>
      </c>
      <c r="L12" s="67">
        <f>RES_hhdet_num!L$132</f>
        <v>94569.999999999985</v>
      </c>
      <c r="M12" s="67">
        <f>RES_hhdet_num!M$132</f>
        <v>121795.99999999993</v>
      </c>
      <c r="N12" s="67">
        <f>RES_hhdet_num!N$132</f>
        <v>90906.999999999985</v>
      </c>
      <c r="O12" s="67">
        <f>RES_hhdet_num!O$132</f>
        <v>89290.999999999985</v>
      </c>
      <c r="P12" s="67">
        <f>RES_hhdet_num!P$132</f>
        <v>119686.99999999994</v>
      </c>
      <c r="Q12" s="67">
        <f>RES_hhdet_num!Q$132</f>
        <v>130393.99999999994</v>
      </c>
    </row>
    <row r="13" spans="1:17" ht="12" customHeight="1" x14ac:dyDescent="0.25">
      <c r="A13" s="23" t="s">
        <v>142</v>
      </c>
      <c r="B13" s="67">
        <f>RES_hhdet_num!B$135</f>
        <v>235053</v>
      </c>
      <c r="C13" s="67">
        <f>RES_hhdet_num!C$135</f>
        <v>256396</v>
      </c>
      <c r="D13" s="67">
        <f>RES_hhdet_num!D$135</f>
        <v>275174</v>
      </c>
      <c r="E13" s="67">
        <f>RES_hhdet_num!E$135</f>
        <v>238608</v>
      </c>
      <c r="F13" s="67">
        <f>RES_hhdet_num!F$135</f>
        <v>218425</v>
      </c>
      <c r="G13" s="67">
        <f>RES_hhdet_num!G$135</f>
        <v>183568.99999999997</v>
      </c>
      <c r="H13" s="67">
        <f>RES_hhdet_num!H$135</f>
        <v>174641.99999999997</v>
      </c>
      <c r="I13" s="67">
        <f>RES_hhdet_num!I$135</f>
        <v>181648.99999999994</v>
      </c>
      <c r="J13" s="67">
        <f>RES_hhdet_num!J$135</f>
        <v>166960.00000000003</v>
      </c>
      <c r="K13" s="67">
        <f>RES_hhdet_num!K$135</f>
        <v>121777.99999999999</v>
      </c>
      <c r="L13" s="67">
        <f>RES_hhdet_num!L$135</f>
        <v>141009.00000000003</v>
      </c>
      <c r="M13" s="67">
        <f>RES_hhdet_num!M$135</f>
        <v>107443.99999999996</v>
      </c>
      <c r="N13" s="67">
        <f>RES_hhdet_num!N$135</f>
        <v>43898.999999999993</v>
      </c>
      <c r="O13" s="67">
        <f>RES_hhdet_num!O$135</f>
        <v>35667.999999999993</v>
      </c>
      <c r="P13" s="67">
        <f>RES_hhdet_num!P$135</f>
        <v>32074.999999999985</v>
      </c>
      <c r="Q13" s="67">
        <f>RES_hhdet_num!Q$135</f>
        <v>24444.999999999989</v>
      </c>
    </row>
    <row r="14" spans="1:17" ht="12" customHeight="1" x14ac:dyDescent="0.25">
      <c r="A14" s="23" t="s">
        <v>141</v>
      </c>
      <c r="B14" s="67">
        <f>RES_hhdet_num!B$136</f>
        <v>4269</v>
      </c>
      <c r="C14" s="67">
        <f>RES_hhdet_num!C$136</f>
        <v>4639</v>
      </c>
      <c r="D14" s="67">
        <f>RES_hhdet_num!D$136</f>
        <v>4959</v>
      </c>
      <c r="E14" s="67">
        <f>RES_hhdet_num!E$136</f>
        <v>4428</v>
      </c>
      <c r="F14" s="67">
        <f>RES_hhdet_num!F$136</f>
        <v>4162.0000000000045</v>
      </c>
      <c r="G14" s="67">
        <f>RES_hhdet_num!G$136</f>
        <v>3602.9999999999991</v>
      </c>
      <c r="H14" s="67">
        <f>RES_hhdet_num!H$136</f>
        <v>4515.9999999999982</v>
      </c>
      <c r="I14" s="67">
        <f>RES_hhdet_num!I$136</f>
        <v>5892.9999999999991</v>
      </c>
      <c r="J14" s="67">
        <f>RES_hhdet_num!J$136</f>
        <v>6712.9999999999882</v>
      </c>
      <c r="K14" s="67">
        <f>RES_hhdet_num!K$136</f>
        <v>5608.9999999999991</v>
      </c>
      <c r="L14" s="67">
        <f>RES_hhdet_num!L$136</f>
        <v>7152.0000000000009</v>
      </c>
      <c r="M14" s="67">
        <f>RES_hhdet_num!M$136</f>
        <v>6618.9999999999955</v>
      </c>
      <c r="N14" s="67">
        <f>RES_hhdet_num!N$136</f>
        <v>2701.9999999999991</v>
      </c>
      <c r="O14" s="67">
        <f>RES_hhdet_num!O$136</f>
        <v>2238.9999999999995</v>
      </c>
      <c r="P14" s="67">
        <f>RES_hhdet_num!P$136</f>
        <v>2159.9999999999991</v>
      </c>
      <c r="Q14" s="67">
        <f>RES_hhdet_num!Q$136</f>
        <v>1701.9999999999993</v>
      </c>
    </row>
    <row r="15" spans="1:17" ht="12" customHeight="1" x14ac:dyDescent="0.25">
      <c r="A15" s="146" t="s">
        <v>62</v>
      </c>
      <c r="B15" s="145"/>
      <c r="C15" s="145"/>
      <c r="D15" s="145"/>
      <c r="E15" s="145"/>
      <c r="F15" s="145"/>
      <c r="G15" s="145"/>
      <c r="H15" s="145"/>
      <c r="I15" s="145"/>
      <c r="J15" s="145"/>
      <c r="K15" s="145"/>
      <c r="L15" s="145"/>
      <c r="M15" s="145"/>
      <c r="N15" s="145"/>
      <c r="O15" s="145"/>
      <c r="P15" s="145"/>
      <c r="Q15" s="145"/>
    </row>
    <row r="16" spans="1:17" ht="12" customHeight="1" x14ac:dyDescent="0.25">
      <c r="A16" s="23" t="s">
        <v>57</v>
      </c>
      <c r="B16" s="67">
        <f>RES_hhdet_num!B$140</f>
        <v>488332</v>
      </c>
      <c r="C16" s="67">
        <f>RES_hhdet_num!C$140</f>
        <v>539755</v>
      </c>
      <c r="D16" s="67">
        <f>RES_hhdet_num!D$140</f>
        <v>585015.00000000012</v>
      </c>
      <c r="E16" s="67">
        <f>RES_hhdet_num!E$140</f>
        <v>541373</v>
      </c>
      <c r="F16" s="67">
        <f>RES_hhdet_num!F$140</f>
        <v>527957</v>
      </c>
      <c r="G16" s="67">
        <f>RES_hhdet_num!G$140</f>
        <v>547161.99999999965</v>
      </c>
      <c r="H16" s="67">
        <f>RES_hhdet_num!H$140</f>
        <v>518093.99999999994</v>
      </c>
      <c r="I16" s="67">
        <f>RES_hhdet_num!I$140</f>
        <v>547911.99999999977</v>
      </c>
      <c r="J16" s="67">
        <f>RES_hhdet_num!J$140</f>
        <v>501554</v>
      </c>
      <c r="K16" s="67">
        <f>RES_hhdet_num!K$140</f>
        <v>408061</v>
      </c>
      <c r="L16" s="67">
        <f>RES_hhdet_num!L$140</f>
        <v>456313.00000000006</v>
      </c>
      <c r="M16" s="67">
        <f>RES_hhdet_num!M$140</f>
        <v>455958.99999999983</v>
      </c>
      <c r="N16" s="67">
        <f>RES_hhdet_num!N$140</f>
        <v>324448.99999999988</v>
      </c>
      <c r="O16" s="67">
        <f>RES_hhdet_num!O$140</f>
        <v>298342.99999999988</v>
      </c>
      <c r="P16" s="67">
        <f>RES_hhdet_num!P$140</f>
        <v>318982.99999999983</v>
      </c>
      <c r="Q16" s="67">
        <f>RES_hhdet_num!Q$140</f>
        <v>334369.99999999971</v>
      </c>
    </row>
    <row r="17" spans="1:17" ht="12" customHeight="1" x14ac:dyDescent="0.25">
      <c r="A17" s="29" t="s">
        <v>140</v>
      </c>
      <c r="B17" s="83">
        <f>RES_hhdet_num!B$141</f>
        <v>1264634</v>
      </c>
      <c r="C17" s="83">
        <f>RES_hhdet_num!C$141</f>
        <v>1468781</v>
      </c>
      <c r="D17" s="83">
        <f>RES_hhdet_num!D$141</f>
        <v>1630336.9999999998</v>
      </c>
      <c r="E17" s="83">
        <f>RES_hhdet_num!E$141</f>
        <v>1563621.9999999998</v>
      </c>
      <c r="F17" s="83">
        <f>RES_hhdet_num!F$141</f>
        <v>1528081</v>
      </c>
      <c r="G17" s="83">
        <f>RES_hhdet_num!G$141</f>
        <v>1613979.9999999998</v>
      </c>
      <c r="H17" s="83">
        <f>RES_hhdet_num!H$141</f>
        <v>1639793.9999999995</v>
      </c>
      <c r="I17" s="83">
        <f>RES_hhdet_num!I$141</f>
        <v>1827012.9999999993</v>
      </c>
      <c r="J17" s="83">
        <f>RES_hhdet_num!J$141</f>
        <v>1711097.9999999995</v>
      </c>
      <c r="K17" s="83">
        <f>RES_hhdet_num!K$141</f>
        <v>1368394.9999999993</v>
      </c>
      <c r="L17" s="83">
        <f>RES_hhdet_num!L$141</f>
        <v>1650875.9999999995</v>
      </c>
      <c r="M17" s="83">
        <f>RES_hhdet_num!M$141</f>
        <v>1757057.9999999988</v>
      </c>
      <c r="N17" s="83">
        <f>RES_hhdet_num!N$141</f>
        <v>1290066.9999999998</v>
      </c>
      <c r="O17" s="83">
        <f>RES_hhdet_num!O$141</f>
        <v>1251456.9999999995</v>
      </c>
      <c r="P17" s="83">
        <f>RES_hhdet_num!P$141</f>
        <v>1612269.9999999991</v>
      </c>
      <c r="Q17" s="83">
        <f>RES_hhdet_num!Q$141</f>
        <v>1695542.9999999991</v>
      </c>
    </row>
    <row r="19" spans="1:17" ht="12" customHeight="1" x14ac:dyDescent="0.25">
      <c r="A19" s="152" t="s">
        <v>23</v>
      </c>
      <c r="B19" s="151"/>
      <c r="C19" s="151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</row>
    <row r="20" spans="1:17" ht="12" customHeight="1" x14ac:dyDescent="0.25">
      <c r="A20" s="150" t="s">
        <v>65</v>
      </c>
      <c r="B20" s="149"/>
      <c r="C20" s="149"/>
      <c r="D20" s="149"/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49"/>
    </row>
    <row r="21" spans="1:17" ht="12" customHeight="1" x14ac:dyDescent="0.25">
      <c r="A21" s="23" t="s">
        <v>149</v>
      </c>
      <c r="B21" s="67"/>
      <c r="C21" s="67">
        <f t="shared" ref="C21:Q21" si="0">B7+C35-C7</f>
        <v>109560.375</v>
      </c>
      <c r="D21" s="67">
        <f t="shared" si="0"/>
        <v>109560.375</v>
      </c>
      <c r="E21" s="67">
        <f t="shared" si="0"/>
        <v>110357</v>
      </c>
      <c r="F21" s="67">
        <f t="shared" si="0"/>
        <v>109560.37499999977</v>
      </c>
      <c r="G21" s="67">
        <f t="shared" si="0"/>
        <v>109560.37500000047</v>
      </c>
      <c r="H21" s="67">
        <f t="shared" si="0"/>
        <v>109560.37500000047</v>
      </c>
      <c r="I21" s="67">
        <f t="shared" si="0"/>
        <v>109560.375</v>
      </c>
      <c r="J21" s="67">
        <f t="shared" si="0"/>
        <v>162272.99999999953</v>
      </c>
      <c r="K21" s="67">
        <f t="shared" si="0"/>
        <v>436196.00000000023</v>
      </c>
      <c r="L21" s="67">
        <f t="shared" si="0"/>
        <v>109560.375</v>
      </c>
      <c r="M21" s="67">
        <f t="shared" si="0"/>
        <v>109560.3750000014</v>
      </c>
      <c r="N21" s="67">
        <f t="shared" si="0"/>
        <v>598500.99999999837</v>
      </c>
      <c r="O21" s="67">
        <f t="shared" si="0"/>
        <v>64716.000000000233</v>
      </c>
      <c r="P21" s="67">
        <f t="shared" si="0"/>
        <v>0</v>
      </c>
      <c r="Q21" s="67">
        <f t="shared" si="0"/>
        <v>0</v>
      </c>
    </row>
    <row r="22" spans="1:17" ht="12" customHeight="1" x14ac:dyDescent="0.25">
      <c r="A22" s="146" t="s">
        <v>112</v>
      </c>
      <c r="B22" s="145"/>
      <c r="C22" s="145"/>
      <c r="D22" s="145"/>
      <c r="E22" s="145"/>
      <c r="F22" s="145"/>
      <c r="G22" s="145"/>
      <c r="H22" s="145"/>
      <c r="I22" s="145"/>
      <c r="J22" s="145"/>
      <c r="K22" s="145"/>
      <c r="L22" s="145"/>
      <c r="M22" s="145"/>
      <c r="N22" s="145"/>
      <c r="O22" s="145"/>
      <c r="P22" s="145"/>
      <c r="Q22" s="145"/>
    </row>
    <row r="23" spans="1:17" ht="12" customHeight="1" x14ac:dyDescent="0.25">
      <c r="A23" s="23" t="s">
        <v>60</v>
      </c>
      <c r="B23" s="67"/>
      <c r="C23" s="67">
        <f t="shared" ref="C23:Q23" si="1">B9+C37-C9</f>
        <v>2895</v>
      </c>
      <c r="D23" s="67">
        <f t="shared" si="1"/>
        <v>3267</v>
      </c>
      <c r="E23" s="67">
        <f t="shared" si="1"/>
        <v>4731</v>
      </c>
      <c r="F23" s="67">
        <f t="shared" si="1"/>
        <v>3568</v>
      </c>
      <c r="G23" s="67">
        <f t="shared" si="1"/>
        <v>3357.0000000000073</v>
      </c>
      <c r="H23" s="67">
        <f t="shared" si="1"/>
        <v>3290</v>
      </c>
      <c r="I23" s="67">
        <f t="shared" si="1"/>
        <v>3570</v>
      </c>
      <c r="J23" s="67">
        <f t="shared" si="1"/>
        <v>2339.9999999999927</v>
      </c>
      <c r="K23" s="67">
        <f t="shared" si="1"/>
        <v>7774.0000000000073</v>
      </c>
      <c r="L23" s="67">
        <f t="shared" si="1"/>
        <v>8346</v>
      </c>
      <c r="M23" s="67">
        <f t="shared" si="1"/>
        <v>4003.0000000000218</v>
      </c>
      <c r="N23" s="67">
        <f t="shared" si="1"/>
        <v>11460.999999999978</v>
      </c>
      <c r="O23" s="67">
        <f t="shared" si="1"/>
        <v>7160</v>
      </c>
      <c r="P23" s="67">
        <f t="shared" si="1"/>
        <v>4171.0000000000218</v>
      </c>
      <c r="Q23" s="67">
        <f t="shared" si="1"/>
        <v>9047</v>
      </c>
    </row>
    <row r="24" spans="1:17" ht="12" customHeight="1" x14ac:dyDescent="0.25">
      <c r="A24" s="146" t="s">
        <v>63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25">
      <c r="A25" s="23" t="s">
        <v>148</v>
      </c>
      <c r="B25" s="67"/>
      <c r="C25" s="67">
        <f t="shared" ref="C25:Q28" si="2">B11+C39-C11</f>
        <v>69686.25</v>
      </c>
      <c r="D25" s="67">
        <f t="shared" si="2"/>
        <v>72461.130660404684</v>
      </c>
      <c r="E25" s="67">
        <f t="shared" si="2"/>
        <v>93881.872405756498</v>
      </c>
      <c r="F25" s="67">
        <f t="shared" si="2"/>
        <v>81797.308846136788</v>
      </c>
      <c r="G25" s="67">
        <f t="shared" si="2"/>
        <v>69686.250000000466</v>
      </c>
      <c r="H25" s="67">
        <f t="shared" si="2"/>
        <v>84454.642180371564</v>
      </c>
      <c r="I25" s="67">
        <f t="shared" si="2"/>
        <v>91497.858977300581</v>
      </c>
      <c r="J25" s="67">
        <f t="shared" si="2"/>
        <v>160984.35502834339</v>
      </c>
      <c r="K25" s="67">
        <f t="shared" si="2"/>
        <v>429862.03822823614</v>
      </c>
      <c r="L25" s="67">
        <f t="shared" si="2"/>
        <v>112892.3001333382</v>
      </c>
      <c r="M25" s="67">
        <f t="shared" si="2"/>
        <v>105175.88082485786</v>
      </c>
      <c r="N25" s="67">
        <f t="shared" si="2"/>
        <v>577885.39603660931</v>
      </c>
      <c r="O25" s="67">
        <f t="shared" si="2"/>
        <v>64716.000000000233</v>
      </c>
      <c r="P25" s="67">
        <f t="shared" si="2"/>
        <v>0</v>
      </c>
      <c r="Q25" s="67">
        <f t="shared" si="2"/>
        <v>0</v>
      </c>
    </row>
    <row r="26" spans="1:17" ht="12" customHeight="1" x14ac:dyDescent="0.25">
      <c r="A26" s="23" t="s">
        <v>147</v>
      </c>
      <c r="B26" s="67"/>
      <c r="C26" s="67">
        <f t="shared" si="2"/>
        <v>4634.5816020099592</v>
      </c>
      <c r="D26" s="67">
        <f t="shared" si="2"/>
        <v>3882.0624317010297</v>
      </c>
      <c r="E26" s="67">
        <f t="shared" si="2"/>
        <v>1266</v>
      </c>
      <c r="F26" s="67">
        <f t="shared" si="2"/>
        <v>1265.9999999999927</v>
      </c>
      <c r="G26" s="67">
        <f t="shared" si="2"/>
        <v>2810.0252663344072</v>
      </c>
      <c r="H26" s="67">
        <f t="shared" si="2"/>
        <v>1268.3604797139487</v>
      </c>
      <c r="I26" s="67">
        <f t="shared" si="2"/>
        <v>4542.913588821626</v>
      </c>
      <c r="J26" s="67">
        <f t="shared" si="2"/>
        <v>1288.6449716563075</v>
      </c>
      <c r="K26" s="67">
        <f t="shared" si="2"/>
        <v>6333.9617717640649</v>
      </c>
      <c r="L26" s="67">
        <f t="shared" si="2"/>
        <v>8793.6285363700445</v>
      </c>
      <c r="M26" s="67">
        <f t="shared" si="2"/>
        <v>2754.5866825117701</v>
      </c>
      <c r="N26" s="67">
        <f t="shared" si="2"/>
        <v>30888.999999999942</v>
      </c>
      <c r="O26" s="67">
        <f t="shared" si="2"/>
        <v>1616</v>
      </c>
      <c r="P26" s="67">
        <f t="shared" si="2"/>
        <v>7514.003075888264</v>
      </c>
      <c r="Q26" s="67">
        <f t="shared" si="2"/>
        <v>2762.1951430632325</v>
      </c>
    </row>
    <row r="27" spans="1:17" ht="12" customHeight="1" x14ac:dyDescent="0.25">
      <c r="A27" s="23" t="s">
        <v>142</v>
      </c>
      <c r="B27" s="67"/>
      <c r="C27" s="67">
        <f t="shared" si="2"/>
        <v>51490.83021227381</v>
      </c>
      <c r="D27" s="67">
        <f t="shared" si="2"/>
        <v>32367.266596816364</v>
      </c>
      <c r="E27" s="67">
        <f t="shared" si="2"/>
        <v>36566</v>
      </c>
      <c r="F27" s="67">
        <f t="shared" si="2"/>
        <v>26530.949697951641</v>
      </c>
      <c r="G27" s="67">
        <f t="shared" si="2"/>
        <v>51138.396400377474</v>
      </c>
      <c r="H27" s="67">
        <f t="shared" si="2"/>
        <v>23476.959479590179</v>
      </c>
      <c r="I27" s="67">
        <f t="shared" si="2"/>
        <v>27080.756389721733</v>
      </c>
      <c r="J27" s="67">
        <f t="shared" si="2"/>
        <v>14952.26929911878</v>
      </c>
      <c r="K27" s="67">
        <f t="shared" si="2"/>
        <v>50289.024425569383</v>
      </c>
      <c r="L27" s="67">
        <f t="shared" si="2"/>
        <v>48311.04635277958</v>
      </c>
      <c r="M27" s="67">
        <f t="shared" si="2"/>
        <v>47537.425957752988</v>
      </c>
      <c r="N27" s="67">
        <f t="shared" si="2"/>
        <v>63544.999999999964</v>
      </c>
      <c r="O27" s="67">
        <f t="shared" si="2"/>
        <v>8231</v>
      </c>
      <c r="P27" s="67">
        <f t="shared" si="2"/>
        <v>34885.834807227046</v>
      </c>
      <c r="Q27" s="67">
        <f t="shared" si="2"/>
        <v>7629.9999999999964</v>
      </c>
    </row>
    <row r="28" spans="1:17" ht="12" customHeight="1" x14ac:dyDescent="0.25">
      <c r="A28" s="23" t="s">
        <v>141</v>
      </c>
      <c r="B28" s="67"/>
      <c r="C28" s="67">
        <f t="shared" si="2"/>
        <v>1275.1591161844126</v>
      </c>
      <c r="D28" s="67">
        <f t="shared" si="2"/>
        <v>849.91531107790615</v>
      </c>
      <c r="E28" s="67">
        <f t="shared" si="2"/>
        <v>531</v>
      </c>
      <c r="F28" s="67">
        <f t="shared" si="2"/>
        <v>400.5</v>
      </c>
      <c r="G28" s="67">
        <f t="shared" si="2"/>
        <v>840.27228180845032</v>
      </c>
      <c r="H28" s="67">
        <f t="shared" si="2"/>
        <v>397.41768121193763</v>
      </c>
      <c r="I28" s="67">
        <f t="shared" si="2"/>
        <v>1105.8643229779955</v>
      </c>
      <c r="J28" s="67">
        <f t="shared" si="2"/>
        <v>10.5853306479803</v>
      </c>
      <c r="K28" s="67">
        <f t="shared" si="2"/>
        <v>1339.2255744306613</v>
      </c>
      <c r="L28" s="67">
        <f t="shared" si="2"/>
        <v>2618.0303858307916</v>
      </c>
      <c r="M28" s="67">
        <f t="shared" si="2"/>
        <v>1351.913163660528</v>
      </c>
      <c r="N28" s="67">
        <f t="shared" si="2"/>
        <v>3916.9999999999964</v>
      </c>
      <c r="O28" s="67">
        <f t="shared" si="2"/>
        <v>462.99999999999955</v>
      </c>
      <c r="P28" s="67">
        <f t="shared" si="2"/>
        <v>2186.3273011258116</v>
      </c>
      <c r="Q28" s="67">
        <f t="shared" si="2"/>
        <v>457.99999999999977</v>
      </c>
    </row>
    <row r="29" spans="1:17" ht="12" customHeight="1" x14ac:dyDescent="0.25">
      <c r="A29" s="146" t="s">
        <v>62</v>
      </c>
      <c r="B29" s="145"/>
      <c r="C29" s="145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</row>
    <row r="30" spans="1:17" ht="12" customHeight="1" x14ac:dyDescent="0.25">
      <c r="A30" s="23" t="s">
        <v>57</v>
      </c>
      <c r="B30" s="67"/>
      <c r="C30" s="67">
        <f t="shared" ref="C30:Q31" si="3">B16+C44-C16</f>
        <v>45781.5</v>
      </c>
      <c r="D30" s="67">
        <f t="shared" si="3"/>
        <v>45781.5</v>
      </c>
      <c r="E30" s="67">
        <f t="shared" si="3"/>
        <v>61041.500000000116</v>
      </c>
      <c r="F30" s="67">
        <f t="shared" si="3"/>
        <v>50470.465742164524</v>
      </c>
      <c r="G30" s="67">
        <f t="shared" si="3"/>
        <v>45781.500000000233</v>
      </c>
      <c r="H30" s="67">
        <f t="shared" si="3"/>
        <v>45781.499999999825</v>
      </c>
      <c r="I30" s="67">
        <f t="shared" si="3"/>
        <v>45781.500000000116</v>
      </c>
      <c r="J30" s="67">
        <f t="shared" si="3"/>
        <v>61041.499999999767</v>
      </c>
      <c r="K30" s="67">
        <f t="shared" si="3"/>
        <v>194501.70507063717</v>
      </c>
      <c r="L30" s="67">
        <f t="shared" si="3"/>
        <v>103295.82010373758</v>
      </c>
      <c r="M30" s="67">
        <f t="shared" si="3"/>
        <v>45781.500000000233</v>
      </c>
      <c r="N30" s="67">
        <f t="shared" si="3"/>
        <v>181015.55835047545</v>
      </c>
      <c r="O30" s="67">
        <f t="shared" si="3"/>
        <v>69705.180927258218</v>
      </c>
      <c r="P30" s="67">
        <f t="shared" si="3"/>
        <v>16638.767815488682</v>
      </c>
      <c r="Q30" s="67">
        <f t="shared" si="3"/>
        <v>84325.525023618655</v>
      </c>
    </row>
    <row r="31" spans="1:17" ht="12" customHeight="1" x14ac:dyDescent="0.25">
      <c r="A31" s="29" t="s">
        <v>140</v>
      </c>
      <c r="B31" s="83"/>
      <c r="C31" s="83">
        <f t="shared" si="3"/>
        <v>118559.25</v>
      </c>
      <c r="D31" s="83">
        <f t="shared" si="3"/>
        <v>118559.25000000023</v>
      </c>
      <c r="E31" s="83">
        <f t="shared" si="3"/>
        <v>158079.25</v>
      </c>
      <c r="F31" s="83">
        <f t="shared" si="3"/>
        <v>118559.24999999977</v>
      </c>
      <c r="G31" s="83">
        <f t="shared" si="3"/>
        <v>118559.25000000023</v>
      </c>
      <c r="H31" s="83">
        <f t="shared" si="3"/>
        <v>118559.25</v>
      </c>
      <c r="I31" s="83">
        <f t="shared" si="3"/>
        <v>118559.25000000023</v>
      </c>
      <c r="J31" s="83">
        <f t="shared" si="3"/>
        <v>158079.24999999977</v>
      </c>
      <c r="K31" s="83">
        <f t="shared" si="3"/>
        <v>606824.66992936307</v>
      </c>
      <c r="L31" s="83">
        <f t="shared" si="3"/>
        <v>377421.30489626201</v>
      </c>
      <c r="M31" s="83">
        <f t="shared" si="3"/>
        <v>118559.2500000007</v>
      </c>
      <c r="N31" s="83">
        <f t="shared" si="3"/>
        <v>478088.81664952356</v>
      </c>
      <c r="O31" s="83">
        <f t="shared" si="3"/>
        <v>209675.19407274202</v>
      </c>
      <c r="P31" s="83">
        <f t="shared" si="3"/>
        <v>89667.607184511842</v>
      </c>
      <c r="Q31" s="83">
        <f t="shared" si="3"/>
        <v>270977.68717681943</v>
      </c>
    </row>
    <row r="33" spans="1:17" ht="12" customHeight="1" x14ac:dyDescent="0.25">
      <c r="A33" s="152" t="s">
        <v>22</v>
      </c>
      <c r="B33" s="151"/>
      <c r="C33" s="151"/>
      <c r="D33" s="151"/>
      <c r="E33" s="151"/>
      <c r="F33" s="151"/>
      <c r="G33" s="151"/>
      <c r="H33" s="151"/>
      <c r="I33" s="151"/>
      <c r="J33" s="151"/>
      <c r="K33" s="151"/>
      <c r="L33" s="151"/>
      <c r="M33" s="151"/>
      <c r="N33" s="151"/>
      <c r="O33" s="151"/>
      <c r="P33" s="151"/>
      <c r="Q33" s="151"/>
    </row>
    <row r="34" spans="1:17" ht="12" customHeight="1" x14ac:dyDescent="0.25">
      <c r="A34" s="150" t="s">
        <v>65</v>
      </c>
      <c r="B34" s="149"/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</row>
    <row r="35" spans="1:17" ht="12" customHeight="1" x14ac:dyDescent="0.25">
      <c r="A35" s="23" t="s">
        <v>149</v>
      </c>
      <c r="B35" s="67"/>
      <c r="C35" s="67">
        <f>RES_hhdet_in!C$126</f>
        <v>365130.375</v>
      </c>
      <c r="D35" s="67">
        <f>RES_hhdet_in!D$126</f>
        <v>316376.37500000006</v>
      </c>
      <c r="E35" s="67">
        <f>RES_hhdet_in!E$126</f>
        <v>0</v>
      </c>
      <c r="F35" s="67">
        <f>RES_hhdet_in!F$126</f>
        <v>60603.375</v>
      </c>
      <c r="G35" s="67">
        <f>RES_hhdet_in!G$126</f>
        <v>214664.37500000006</v>
      </c>
      <c r="H35" s="67">
        <f>RES_hhdet_in!H$126</f>
        <v>106306.375</v>
      </c>
      <c r="I35" s="67">
        <f>RES_hhdet_in!I$126</f>
        <v>326597.375</v>
      </c>
      <c r="J35" s="67">
        <f>RES_hhdet_in!J$126</f>
        <v>0</v>
      </c>
      <c r="K35" s="67">
        <f>RES_hhdet_in!K$126</f>
        <v>0</v>
      </c>
      <c r="L35" s="67">
        <f>RES_hhdet_in!L$126</f>
        <v>440293.37500000006</v>
      </c>
      <c r="M35" s="67">
        <f>RES_hhdet_in!M$126</f>
        <v>215388.37500000003</v>
      </c>
      <c r="N35" s="67">
        <f>RES_hhdet_in!N$126</f>
        <v>0</v>
      </c>
      <c r="O35" s="67">
        <f>RES_hhdet_in!O$126</f>
        <v>0</v>
      </c>
      <c r="P35" s="67">
        <f>RES_hhdet_in!P$126</f>
        <v>381452.99999999994</v>
      </c>
      <c r="Q35" s="67">
        <f>RES_hhdet_in!Q$126</f>
        <v>98660</v>
      </c>
    </row>
    <row r="36" spans="1:17" ht="12" customHeight="1" x14ac:dyDescent="0.25">
      <c r="A36" s="146" t="s">
        <v>112</v>
      </c>
      <c r="B36" s="145"/>
      <c r="C36" s="145"/>
      <c r="D36" s="145"/>
      <c r="E36" s="145"/>
      <c r="F36" s="145"/>
      <c r="G36" s="145"/>
      <c r="H36" s="145"/>
      <c r="I36" s="145"/>
      <c r="J36" s="145"/>
      <c r="K36" s="145"/>
      <c r="L36" s="145"/>
      <c r="M36" s="145"/>
      <c r="N36" s="145"/>
      <c r="O36" s="145"/>
      <c r="P36" s="145"/>
      <c r="Q36" s="145"/>
    </row>
    <row r="37" spans="1:17" ht="12" customHeight="1" x14ac:dyDescent="0.25">
      <c r="A37" s="23" t="s">
        <v>60</v>
      </c>
      <c r="B37" s="67"/>
      <c r="C37" s="67">
        <f>RES_hhdet_in!C$129</f>
        <v>7304</v>
      </c>
      <c r="D37" s="67">
        <f>RES_hhdet_in!D$129</f>
        <v>8210</v>
      </c>
      <c r="E37" s="67">
        <f>RES_hhdet_in!E$129</f>
        <v>3394</v>
      </c>
      <c r="F37" s="67">
        <f>RES_hhdet_in!F$129</f>
        <v>3723</v>
      </c>
      <c r="G37" s="67">
        <f>RES_hhdet_in!G$129</f>
        <v>7160</v>
      </c>
      <c r="H37" s="67">
        <f>RES_hhdet_in!H$129</f>
        <v>4171</v>
      </c>
      <c r="I37" s="67">
        <f>RES_hhdet_in!I$129</f>
        <v>9047</v>
      </c>
      <c r="J37" s="67">
        <f>RES_hhdet_in!J$129</f>
        <v>971</v>
      </c>
      <c r="K37" s="67">
        <f>RES_hhdet_in!K$129</f>
        <v>1430</v>
      </c>
      <c r="L37" s="67">
        <f>RES_hhdet_in!L$129</f>
        <v>16857</v>
      </c>
      <c r="M37" s="67">
        <f>RES_hhdet_in!M$129</f>
        <v>7236.0000000000009</v>
      </c>
      <c r="N37" s="67">
        <f>RES_hhdet_in!N$129</f>
        <v>0</v>
      </c>
      <c r="O37" s="67">
        <f>RES_hhdet_in!O$129</f>
        <v>9608.0000000000018</v>
      </c>
      <c r="P37" s="67">
        <f>RES_hhdet_in!P$129</f>
        <v>16169</v>
      </c>
      <c r="Q37" s="67">
        <f>RES_hhdet_in!Q$129</f>
        <v>17063</v>
      </c>
    </row>
    <row r="38" spans="1:17" ht="12" customHeight="1" x14ac:dyDescent="0.25">
      <c r="A38" s="146" t="s">
        <v>63</v>
      </c>
      <c r="B38" s="145"/>
      <c r="C38" s="145"/>
      <c r="D38" s="145"/>
      <c r="E38" s="145"/>
      <c r="F38" s="145"/>
      <c r="G38" s="145"/>
      <c r="H38" s="145"/>
      <c r="I38" s="145"/>
      <c r="J38" s="145"/>
      <c r="K38" s="145"/>
      <c r="L38" s="145"/>
      <c r="M38" s="145"/>
      <c r="N38" s="145"/>
      <c r="O38" s="145"/>
      <c r="P38" s="145"/>
      <c r="Q38" s="145"/>
    </row>
    <row r="39" spans="1:17" ht="12" customHeight="1" x14ac:dyDescent="0.25">
      <c r="A39" s="23" t="s">
        <v>148</v>
      </c>
      <c r="B39" s="67"/>
      <c r="C39" s="67">
        <f>RES_hhdet_in!C$131</f>
        <v>299487.25</v>
      </c>
      <c r="D39" s="67">
        <f>RES_hhdet_in!D$131</f>
        <v>256979.13066040474</v>
      </c>
      <c r="E39" s="67">
        <f>RES_hhdet_in!E$131</f>
        <v>20953.872405756516</v>
      </c>
      <c r="F39" s="67">
        <f>RES_hhdet_in!F$131</f>
        <v>52932.308846137093</v>
      </c>
      <c r="G39" s="67">
        <f>RES_hhdet_in!G$131</f>
        <v>206490.25000000017</v>
      </c>
      <c r="H39" s="67">
        <f>RES_hhdet_in!H$131</f>
        <v>77337.642180371404</v>
      </c>
      <c r="I39" s="67">
        <f>RES_hhdet_in!I$131</f>
        <v>281292.85897730046</v>
      </c>
      <c r="J39" s="67">
        <f>RES_hhdet_in!J$131</f>
        <v>2500.355028343818</v>
      </c>
      <c r="K39" s="67">
        <f>RES_hhdet_in!K$131</f>
        <v>46160.038228235877</v>
      </c>
      <c r="L39" s="67">
        <f>RES_hhdet_in!L$131</f>
        <v>400886.3001333382</v>
      </c>
      <c r="M39" s="67">
        <f>RES_hhdet_in!M$131</f>
        <v>217875.88082485698</v>
      </c>
      <c r="N39" s="67">
        <f>RES_hhdet_in!N$131</f>
        <v>77735.396036610618</v>
      </c>
      <c r="O39" s="67">
        <f>RES_hhdet_in!O$131</f>
        <v>10310</v>
      </c>
      <c r="P39" s="67">
        <f>RES_hhdet_in!P$131</f>
        <v>354728.99999999994</v>
      </c>
      <c r="Q39" s="67">
        <f>RES_hhdet_in!Q$131</f>
        <v>96041.000000000058</v>
      </c>
    </row>
    <row r="40" spans="1:17" ht="12" customHeight="1" x14ac:dyDescent="0.25">
      <c r="A40" s="23" t="s">
        <v>147</v>
      </c>
      <c r="B40" s="67"/>
      <c r="C40" s="67">
        <f>RES_hhdet_in!C$132</f>
        <v>8690.581602009961</v>
      </c>
      <c r="D40" s="67">
        <f>RES_hhdet_in!D$132</f>
        <v>7082.0624317010297</v>
      </c>
      <c r="E40" s="67">
        <f>RES_hhdet_in!E$132</f>
        <v>934</v>
      </c>
      <c r="F40" s="67">
        <f>RES_hhdet_in!F$132</f>
        <v>1623.0000000000682</v>
      </c>
      <c r="G40" s="67">
        <f>RES_hhdet_in!G$132</f>
        <v>6525.0252663343235</v>
      </c>
      <c r="H40" s="67">
        <f>RES_hhdet_in!H$132</f>
        <v>13145.360479713947</v>
      </c>
      <c r="I40" s="67">
        <f>RES_hhdet_in!I$132</f>
        <v>23400.913588821619</v>
      </c>
      <c r="J40" s="67">
        <f>RES_hhdet_in!J$132</f>
        <v>11368.644971656164</v>
      </c>
      <c r="K40" s="67">
        <f>RES_hhdet_in!K$132</f>
        <v>125.9617717642105</v>
      </c>
      <c r="L40" s="67">
        <f>RES_hhdet_in!L$132</f>
        <v>30758.628536370048</v>
      </c>
      <c r="M40" s="67">
        <f>RES_hhdet_in!M$132</f>
        <v>29980.586682511712</v>
      </c>
      <c r="N40" s="67">
        <f>RES_hhdet_in!N$132</f>
        <v>0</v>
      </c>
      <c r="O40" s="67">
        <f>RES_hhdet_in!O$132</f>
        <v>0</v>
      </c>
      <c r="P40" s="67">
        <f>RES_hhdet_in!P$132</f>
        <v>37910.00307588822</v>
      </c>
      <c r="Q40" s="67">
        <f>RES_hhdet_in!Q$132</f>
        <v>13469.195143063225</v>
      </c>
    </row>
    <row r="41" spans="1:17" ht="12" customHeight="1" x14ac:dyDescent="0.25">
      <c r="A41" s="23" t="s">
        <v>142</v>
      </c>
      <c r="B41" s="67"/>
      <c r="C41" s="67">
        <f>RES_hhdet_in!C$135</f>
        <v>72833.83021227381</v>
      </c>
      <c r="D41" s="67">
        <f>RES_hhdet_in!D$135</f>
        <v>51145.266596816356</v>
      </c>
      <c r="E41" s="67">
        <f>RES_hhdet_in!E$135</f>
        <v>0</v>
      </c>
      <c r="F41" s="67">
        <f>RES_hhdet_in!F$135</f>
        <v>6347.9496979516425</v>
      </c>
      <c r="G41" s="67">
        <f>RES_hhdet_in!G$135</f>
        <v>16282.396400377434</v>
      </c>
      <c r="H41" s="67">
        <f>RES_hhdet_in!H$135</f>
        <v>14549.959479590178</v>
      </c>
      <c r="I41" s="67">
        <f>RES_hhdet_in!I$135</f>
        <v>34087.756389721704</v>
      </c>
      <c r="J41" s="67">
        <f>RES_hhdet_in!J$135</f>
        <v>263.26929911886702</v>
      </c>
      <c r="K41" s="67">
        <f>RES_hhdet_in!K$135</f>
        <v>5107.0244255693424</v>
      </c>
      <c r="L41" s="67">
        <f>RES_hhdet_in!L$135</f>
        <v>67542.046352779638</v>
      </c>
      <c r="M41" s="67">
        <f>RES_hhdet_in!M$135</f>
        <v>13972.425957752912</v>
      </c>
      <c r="N41" s="67">
        <f>RES_hhdet_in!N$135</f>
        <v>0</v>
      </c>
      <c r="O41" s="67">
        <f>RES_hhdet_in!O$135</f>
        <v>0</v>
      </c>
      <c r="P41" s="67">
        <f>RES_hhdet_in!P$135</f>
        <v>31292.834807227035</v>
      </c>
      <c r="Q41" s="67">
        <f>RES_hhdet_in!Q$135</f>
        <v>0</v>
      </c>
    </row>
    <row r="42" spans="1:17" ht="12" customHeight="1" x14ac:dyDescent="0.25">
      <c r="A42" s="23" t="s">
        <v>141</v>
      </c>
      <c r="B42" s="67"/>
      <c r="C42" s="67">
        <f>RES_hhdet_in!C$136</f>
        <v>1645.1591161844126</v>
      </c>
      <c r="D42" s="67">
        <f>RES_hhdet_in!D$136</f>
        <v>1169.9153110779059</v>
      </c>
      <c r="E42" s="67">
        <f>RES_hhdet_in!E$136</f>
        <v>0</v>
      </c>
      <c r="F42" s="67">
        <f>RES_hhdet_in!F$136</f>
        <v>134.50000000000466</v>
      </c>
      <c r="G42" s="67">
        <f>RES_hhdet_in!G$136</f>
        <v>281.27228180844514</v>
      </c>
      <c r="H42" s="67">
        <f>RES_hhdet_in!H$136</f>
        <v>1310.4176812119367</v>
      </c>
      <c r="I42" s="67">
        <f>RES_hhdet_in!I$136</f>
        <v>2482.8643229779964</v>
      </c>
      <c r="J42" s="67">
        <f>RES_hhdet_in!J$136</f>
        <v>830.58533064796939</v>
      </c>
      <c r="K42" s="67">
        <f>RES_hhdet_in!K$136</f>
        <v>235.22557443067191</v>
      </c>
      <c r="L42" s="67">
        <f>RES_hhdet_in!L$136</f>
        <v>4161.0303858307925</v>
      </c>
      <c r="M42" s="67">
        <f>RES_hhdet_in!M$136</f>
        <v>818.91316366052297</v>
      </c>
      <c r="N42" s="67">
        <f>RES_hhdet_in!N$136</f>
        <v>0</v>
      </c>
      <c r="O42" s="67">
        <f>RES_hhdet_in!O$136</f>
        <v>0</v>
      </c>
      <c r="P42" s="67">
        <f>RES_hhdet_in!P$136</f>
        <v>2107.3273011258111</v>
      </c>
      <c r="Q42" s="67">
        <f>RES_hhdet_in!Q$136</f>
        <v>0</v>
      </c>
    </row>
    <row r="43" spans="1:17" ht="12" customHeight="1" x14ac:dyDescent="0.25">
      <c r="A43" s="146" t="s">
        <v>62</v>
      </c>
      <c r="B43" s="145"/>
      <c r="C43" s="145"/>
      <c r="D43" s="145"/>
      <c r="E43" s="145"/>
      <c r="F43" s="145"/>
      <c r="G43" s="145"/>
      <c r="H43" s="145"/>
      <c r="I43" s="145"/>
      <c r="J43" s="145"/>
      <c r="K43" s="145"/>
      <c r="L43" s="145"/>
      <c r="M43" s="145"/>
      <c r="N43" s="145"/>
      <c r="O43" s="145"/>
      <c r="P43" s="145"/>
      <c r="Q43" s="145"/>
    </row>
    <row r="44" spans="1:17" ht="12" customHeight="1" x14ac:dyDescent="0.25">
      <c r="A44" s="23" t="s">
        <v>57</v>
      </c>
      <c r="B44" s="67"/>
      <c r="C44" s="67">
        <f>RES_hhdet_in!C$140</f>
        <v>97204.5</v>
      </c>
      <c r="D44" s="67">
        <f>RES_hhdet_in!D$140</f>
        <v>91041.500000000073</v>
      </c>
      <c r="E44" s="67">
        <f>RES_hhdet_in!E$140</f>
        <v>17399.5</v>
      </c>
      <c r="F44" s="67">
        <f>RES_hhdet_in!F$140</f>
        <v>37054.465742164568</v>
      </c>
      <c r="G44" s="67">
        <f>RES_hhdet_in!G$140</f>
        <v>64986.499999999891</v>
      </c>
      <c r="H44" s="67">
        <f>RES_hhdet_in!H$140</f>
        <v>16713.500000000106</v>
      </c>
      <c r="I44" s="67">
        <f>RES_hhdet_in!I$140</f>
        <v>75599.499999999971</v>
      </c>
      <c r="J44" s="67">
        <f>RES_hhdet_in!J$140</f>
        <v>14683.5</v>
      </c>
      <c r="K44" s="67">
        <f>RES_hhdet_in!K$140</f>
        <v>101008.70507063718</v>
      </c>
      <c r="L44" s="67">
        <f>RES_hhdet_in!L$140</f>
        <v>151547.82010373761</v>
      </c>
      <c r="M44" s="67">
        <f>RES_hhdet_in!M$140</f>
        <v>45427.500000000007</v>
      </c>
      <c r="N44" s="67">
        <f>RES_hhdet_in!N$140</f>
        <v>49505.558350475505</v>
      </c>
      <c r="O44" s="67">
        <f>RES_hhdet_in!O$140</f>
        <v>43599.180927258189</v>
      </c>
      <c r="P44" s="67">
        <f>RES_hhdet_in!P$140</f>
        <v>37278.767815488645</v>
      </c>
      <c r="Q44" s="67">
        <f>RES_hhdet_in!Q$140</f>
        <v>99712.525023618568</v>
      </c>
    </row>
    <row r="45" spans="1:17" ht="12" customHeight="1" x14ac:dyDescent="0.25">
      <c r="A45" s="29" t="s">
        <v>140</v>
      </c>
      <c r="B45" s="83"/>
      <c r="C45" s="83">
        <f>RES_hhdet_in!C$141</f>
        <v>322706.25</v>
      </c>
      <c r="D45" s="83">
        <f>RES_hhdet_in!D$141</f>
        <v>280115.24999999988</v>
      </c>
      <c r="E45" s="83">
        <f>RES_hhdet_in!E$141</f>
        <v>91364.25</v>
      </c>
      <c r="F45" s="83">
        <f>RES_hhdet_in!F$141</f>
        <v>83018.250000000044</v>
      </c>
      <c r="G45" s="83">
        <f>RES_hhdet_in!G$141</f>
        <v>204458.25000000012</v>
      </c>
      <c r="H45" s="83">
        <f>RES_hhdet_in!H$141</f>
        <v>144373.24999999988</v>
      </c>
      <c r="I45" s="83">
        <f>RES_hhdet_in!I$141</f>
        <v>305778.25</v>
      </c>
      <c r="J45" s="83">
        <f>RES_hhdet_in!J$141</f>
        <v>42164.25</v>
      </c>
      <c r="K45" s="83">
        <f>RES_hhdet_in!K$141</f>
        <v>264121.66992936283</v>
      </c>
      <c r="L45" s="83">
        <f>RES_hhdet_in!L$141</f>
        <v>659902.30489626236</v>
      </c>
      <c r="M45" s="83">
        <f>RES_hhdet_in!M$141</f>
        <v>224741.24999999994</v>
      </c>
      <c r="N45" s="83">
        <f>RES_hhdet_in!N$141</f>
        <v>11097.816649524495</v>
      </c>
      <c r="O45" s="83">
        <f>RES_hhdet_in!O$141</f>
        <v>171065.19407274181</v>
      </c>
      <c r="P45" s="83">
        <f>RES_hhdet_in!P$141</f>
        <v>450480.60718451132</v>
      </c>
      <c r="Q45" s="83">
        <f>RES_hhdet_in!Q$141</f>
        <v>354250.68717681948</v>
      </c>
    </row>
    <row r="47" spans="1:17" ht="12" customHeight="1" x14ac:dyDescent="0.25">
      <c r="A47" s="193" t="s">
        <v>21</v>
      </c>
      <c r="B47" s="151"/>
      <c r="C47" s="151"/>
      <c r="D47" s="151"/>
      <c r="E47" s="151"/>
      <c r="F47" s="151"/>
      <c r="G47" s="151"/>
      <c r="H47" s="151"/>
      <c r="I47" s="151"/>
      <c r="J47" s="151"/>
      <c r="K47" s="151"/>
      <c r="L47" s="151"/>
      <c r="M47" s="151"/>
      <c r="N47" s="151"/>
      <c r="O47" s="151"/>
      <c r="P47" s="151"/>
      <c r="Q47" s="151"/>
    </row>
    <row r="48" spans="1:17" ht="12" customHeight="1" x14ac:dyDescent="0.25">
      <c r="A48" s="192" t="s">
        <v>65</v>
      </c>
      <c r="B48" s="149"/>
      <c r="C48" s="149"/>
      <c r="D48" s="149"/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</row>
    <row r="49" spans="1:17" ht="12" customHeight="1" x14ac:dyDescent="0.25">
      <c r="A49" s="148" t="s">
        <v>149</v>
      </c>
      <c r="B49" s="67"/>
      <c r="C49" s="67">
        <f>RES_hhdet_in_new!C$126</f>
        <v>151120.50517509959</v>
      </c>
      <c r="D49" s="67">
        <f>RES_hhdet_in_new!D$126</f>
        <v>126786.72286511571</v>
      </c>
      <c r="E49" s="67">
        <f>RES_hhdet_in_new!E$126</f>
        <v>0</v>
      </c>
      <c r="F49" s="67">
        <f>RES_hhdet_in_new!F$126</f>
        <v>25676.993528225339</v>
      </c>
      <c r="G49" s="67">
        <f>RES_hhdet_in_new!G$126</f>
        <v>73996.769625881978</v>
      </c>
      <c r="H49" s="67">
        <f>RES_hhdet_in_new!H$126</f>
        <v>50697.944637063221</v>
      </c>
      <c r="I49" s="67">
        <f>RES_hhdet_in_new!I$126</f>
        <v>145010.3948802895</v>
      </c>
      <c r="J49" s="67">
        <f>RES_hhdet_in_new!J$126</f>
        <v>0</v>
      </c>
      <c r="K49" s="67">
        <f>RES_hhdet_in_new!K$126</f>
        <v>0</v>
      </c>
      <c r="L49" s="67">
        <f>RES_hhdet_in_new!L$126</f>
        <v>204125.98682825355</v>
      </c>
      <c r="M49" s="67">
        <f>RES_hhdet_in_new!M$126</f>
        <v>82068.085418351402</v>
      </c>
      <c r="N49" s="67">
        <f>RES_hhdet_in_new!N$126</f>
        <v>0</v>
      </c>
      <c r="O49" s="67">
        <f>RES_hhdet_in_new!O$126</f>
        <v>0</v>
      </c>
      <c r="P49" s="67">
        <f>RES_hhdet_in_new!P$126</f>
        <v>182891.79561086619</v>
      </c>
      <c r="Q49" s="67">
        <f>RES_hhdet_in_new!Q$126</f>
        <v>53153.682462653378</v>
      </c>
    </row>
    <row r="50" spans="1:17" ht="12" customHeight="1" x14ac:dyDescent="0.25">
      <c r="A50" s="191" t="s">
        <v>112</v>
      </c>
      <c r="B50" s="145"/>
      <c r="C50" s="145"/>
      <c r="D50" s="145"/>
      <c r="E50" s="145"/>
      <c r="F50" s="145"/>
      <c r="G50" s="145"/>
      <c r="H50" s="145"/>
      <c r="I50" s="145"/>
      <c r="J50" s="145"/>
      <c r="K50" s="145"/>
      <c r="L50" s="145"/>
      <c r="M50" s="145"/>
      <c r="N50" s="145"/>
      <c r="O50" s="145"/>
      <c r="P50" s="145"/>
      <c r="Q50" s="145"/>
    </row>
    <row r="51" spans="1:17" ht="12" customHeight="1" x14ac:dyDescent="0.25">
      <c r="A51" s="148" t="s">
        <v>60</v>
      </c>
      <c r="B51" s="67"/>
      <c r="C51" s="67">
        <f>RES_hhdet_in_new!C$129</f>
        <v>3023</v>
      </c>
      <c r="D51" s="67">
        <f>RES_hhdet_in_new!D$129</f>
        <v>3290</v>
      </c>
      <c r="E51" s="67">
        <f>RES_hhdet_in_new!E$129</f>
        <v>0</v>
      </c>
      <c r="F51" s="67">
        <f>RES_hhdet_in_new!F$129</f>
        <v>1577</v>
      </c>
      <c r="G51" s="67">
        <f>RES_hhdet_in_new!G$129</f>
        <v>2467.9999999999995</v>
      </c>
      <c r="H51" s="67">
        <f>RES_hhdet_in_new!H$129</f>
        <v>1988.9999999999998</v>
      </c>
      <c r="I51" s="67">
        <f>RES_hhdet_in_new!I$129</f>
        <v>4016.9999999999995</v>
      </c>
      <c r="J51" s="67">
        <f>RES_hhdet_in_new!J$129</f>
        <v>0</v>
      </c>
      <c r="K51" s="67">
        <f>RES_hhdet_in_new!K$129</f>
        <v>0</v>
      </c>
      <c r="L51" s="67">
        <f>RES_hhdet_in_new!L$129</f>
        <v>7814.9999999999991</v>
      </c>
      <c r="M51" s="67">
        <f>RES_hhdet_in_new!M$129</f>
        <v>2756.9999999999986</v>
      </c>
      <c r="N51" s="67">
        <f>RES_hhdet_in_new!N$129</f>
        <v>0</v>
      </c>
      <c r="O51" s="67">
        <f>RES_hhdet_in_new!O$129</f>
        <v>0</v>
      </c>
      <c r="P51" s="67">
        <f>RES_hhdet_in_new!P$129</f>
        <v>7751.9999999999964</v>
      </c>
      <c r="Q51" s="67">
        <f>RES_hhdet_in_new!Q$129</f>
        <v>9192.9999999999964</v>
      </c>
    </row>
    <row r="52" spans="1:17" ht="12" customHeight="1" x14ac:dyDescent="0.25">
      <c r="A52" s="191" t="s">
        <v>63</v>
      </c>
      <c r="B52" s="145"/>
      <c r="C52" s="145"/>
      <c r="D52" s="145"/>
      <c r="E52" s="145"/>
      <c r="F52" s="145"/>
      <c r="G52" s="145"/>
      <c r="H52" s="145"/>
      <c r="I52" s="145"/>
      <c r="J52" s="145"/>
      <c r="K52" s="145"/>
      <c r="L52" s="145"/>
      <c r="M52" s="145"/>
      <c r="N52" s="145"/>
      <c r="O52" s="145"/>
      <c r="P52" s="145"/>
      <c r="Q52" s="145"/>
    </row>
    <row r="53" spans="1:17" ht="12" customHeight="1" x14ac:dyDescent="0.25">
      <c r="A53" s="148" t="s">
        <v>148</v>
      </c>
      <c r="B53" s="67"/>
      <c r="C53" s="67">
        <f>RES_hhdet_in_new!C$131</f>
        <v>95157.653741251299</v>
      </c>
      <c r="D53" s="67">
        <f>RES_hhdet_in_new!D$131</f>
        <v>88627.662371843093</v>
      </c>
      <c r="E53" s="67">
        <f>RES_hhdet_in_new!E$131</f>
        <v>0</v>
      </c>
      <c r="F53" s="67">
        <f>RES_hhdet_in_new!F$131</f>
        <v>20840.38588718716</v>
      </c>
      <c r="G53" s="67">
        <f>RES_hhdet_in_new!G$131</f>
        <v>56963.279256627669</v>
      </c>
      <c r="H53" s="67">
        <f>RES_hhdet_in_new!H$131</f>
        <v>23087.296761361522</v>
      </c>
      <c r="I53" s="67">
        <f>RES_hhdet_in_new!I$131</f>
        <v>86766.892601873638</v>
      </c>
      <c r="J53" s="67">
        <f>RES_hhdet_in_new!J$131</f>
        <v>0</v>
      </c>
      <c r="K53" s="67">
        <f>RES_hhdet_in_new!K$131</f>
        <v>0</v>
      </c>
      <c r="L53" s="67">
        <f>RES_hhdet_in_new!L$131</f>
        <v>173367.35829188349</v>
      </c>
      <c r="M53" s="67">
        <f>RES_hhdet_in_new!M$131</f>
        <v>44716.190154204502</v>
      </c>
      <c r="N53" s="67">
        <f>RES_hhdet_in_new!N$131</f>
        <v>0</v>
      </c>
      <c r="O53" s="67">
        <f>RES_hhdet_in_new!O$131</f>
        <v>0</v>
      </c>
      <c r="P53" s="67">
        <f>RES_hhdet_in_new!P$131</f>
        <v>111581.63042662517</v>
      </c>
      <c r="Q53" s="67">
        <f>RES_hhdet_in_new!Q$131</f>
        <v>39684.48731959016</v>
      </c>
    </row>
    <row r="54" spans="1:17" ht="12" customHeight="1" x14ac:dyDescent="0.25">
      <c r="A54" s="148" t="s">
        <v>147</v>
      </c>
      <c r="B54" s="67"/>
      <c r="C54" s="67">
        <f>RES_hhdet_in_new!C$132</f>
        <v>5777.8203050703014</v>
      </c>
      <c r="D54" s="67">
        <f>RES_hhdet_in_new!D$132</f>
        <v>4797.1955540037907</v>
      </c>
      <c r="E54" s="67">
        <f>RES_hhdet_in_new!E$132</f>
        <v>0</v>
      </c>
      <c r="F54" s="67">
        <f>RES_hhdet_in_new!F$132</f>
        <v>754.11185913179725</v>
      </c>
      <c r="G54" s="67">
        <f>RES_hhdet_in_new!G$132</f>
        <v>4833.0382181112827</v>
      </c>
      <c r="H54" s="67">
        <f>RES_hhdet_in_new!H$132</f>
        <v>12473.975369311276</v>
      </c>
      <c r="I54" s="67">
        <f>RES_hhdet_in_new!I$132</f>
        <v>21672.881565716176</v>
      </c>
      <c r="J54" s="67">
        <f>RES_hhdet_in_new!J$132</f>
        <v>0</v>
      </c>
      <c r="K54" s="67">
        <f>RES_hhdet_in_new!K$132</f>
        <v>0</v>
      </c>
      <c r="L54" s="67">
        <f>RES_hhdet_in_new!L$132</f>
        <v>30758.628536370044</v>
      </c>
      <c r="M54" s="67">
        <f>RES_hhdet_in_new!M$132</f>
        <v>29980.586682511694</v>
      </c>
      <c r="N54" s="67">
        <f>RES_hhdet_in_new!N$132</f>
        <v>0</v>
      </c>
      <c r="O54" s="67">
        <f>RES_hhdet_in_new!O$132</f>
        <v>0</v>
      </c>
      <c r="P54" s="67">
        <f>RES_hhdet_in_new!P$132</f>
        <v>37910.003075888206</v>
      </c>
      <c r="Q54" s="67">
        <f>RES_hhdet_in_new!Q$132</f>
        <v>13469.19514306322</v>
      </c>
    </row>
    <row r="55" spans="1:17" ht="12" customHeight="1" x14ac:dyDescent="0.25">
      <c r="A55" s="148" t="s">
        <v>142</v>
      </c>
      <c r="B55" s="67"/>
      <c r="C55" s="67">
        <f>RES_hhdet_in_new!C$135</f>
        <v>48929.740154746149</v>
      </c>
      <c r="D55" s="67">
        <f>RES_hhdet_in_new!D$135</f>
        <v>32456.947745529302</v>
      </c>
      <c r="E55" s="67">
        <f>RES_hhdet_in_new!E$135</f>
        <v>0</v>
      </c>
      <c r="F55" s="67">
        <f>RES_hhdet_in_new!F$135</f>
        <v>4006.1600235543924</v>
      </c>
      <c r="G55" s="67">
        <f>RES_hhdet_in_new!G$135</f>
        <v>11965.597423402936</v>
      </c>
      <c r="H55" s="67">
        <f>RES_hhdet_in_new!H$135</f>
        <v>13865.139228284739</v>
      </c>
      <c r="I55" s="67">
        <f>RES_hhdet_in_new!I$135</f>
        <v>34087.756389721697</v>
      </c>
      <c r="J55" s="67">
        <f>RES_hhdet_in_new!J$135</f>
        <v>0</v>
      </c>
      <c r="K55" s="67">
        <f>RES_hhdet_in_new!K$135</f>
        <v>0</v>
      </c>
      <c r="L55" s="67">
        <f>RES_hhdet_in_new!L$135</f>
        <v>0</v>
      </c>
      <c r="M55" s="67">
        <f>RES_hhdet_in_new!M$135</f>
        <v>6943.5564490256538</v>
      </c>
      <c r="N55" s="67">
        <f>RES_hhdet_in_new!N$135</f>
        <v>0</v>
      </c>
      <c r="O55" s="67">
        <f>RES_hhdet_in_new!O$135</f>
        <v>0</v>
      </c>
      <c r="P55" s="67">
        <f>RES_hhdet_in_new!P$135</f>
        <v>31292.83480722702</v>
      </c>
      <c r="Q55" s="67">
        <f>RES_hhdet_in_new!Q$135</f>
        <v>0</v>
      </c>
    </row>
    <row r="56" spans="1:17" ht="12" customHeight="1" x14ac:dyDescent="0.25">
      <c r="A56" s="148" t="s">
        <v>141</v>
      </c>
      <c r="B56" s="67"/>
      <c r="C56" s="67">
        <f>RES_hhdet_in_new!C$136</f>
        <v>1255.2909740318391</v>
      </c>
      <c r="D56" s="67">
        <f>RES_hhdet_in_new!D$136</f>
        <v>904.91719373952401</v>
      </c>
      <c r="E56" s="67">
        <f>RES_hhdet_in_new!E$136</f>
        <v>0</v>
      </c>
      <c r="F56" s="67">
        <f>RES_hhdet_in_new!F$136</f>
        <v>76.335758351989838</v>
      </c>
      <c r="G56" s="67">
        <f>RES_hhdet_in_new!G$136</f>
        <v>234.85472774009108</v>
      </c>
      <c r="H56" s="67">
        <f>RES_hhdet_in_new!H$136</f>
        <v>1271.5332781056895</v>
      </c>
      <c r="I56" s="67">
        <f>RES_hhdet_in_new!I$136</f>
        <v>2482.8643229779959</v>
      </c>
      <c r="J56" s="67">
        <f>RES_hhdet_in_new!J$136</f>
        <v>0</v>
      </c>
      <c r="K56" s="67">
        <f>RES_hhdet_in_new!K$136</f>
        <v>0</v>
      </c>
      <c r="L56" s="67">
        <f>RES_hhdet_in_new!L$136</f>
        <v>0</v>
      </c>
      <c r="M56" s="67">
        <f>RES_hhdet_in_new!M$136</f>
        <v>427.75213260955292</v>
      </c>
      <c r="N56" s="67">
        <f>RES_hhdet_in_new!N$136</f>
        <v>0</v>
      </c>
      <c r="O56" s="67">
        <f>RES_hhdet_in_new!O$136</f>
        <v>0</v>
      </c>
      <c r="P56" s="67">
        <f>RES_hhdet_in_new!P$136</f>
        <v>2107.3273011258102</v>
      </c>
      <c r="Q56" s="67">
        <f>RES_hhdet_in_new!Q$136</f>
        <v>0</v>
      </c>
    </row>
    <row r="57" spans="1:17" ht="12" customHeight="1" x14ac:dyDescent="0.25">
      <c r="A57" s="191" t="s">
        <v>62</v>
      </c>
      <c r="B57" s="145"/>
      <c r="C57" s="145"/>
      <c r="D57" s="145"/>
      <c r="E57" s="145"/>
      <c r="F57" s="145"/>
      <c r="G57" s="145"/>
      <c r="H57" s="145"/>
      <c r="I57" s="145"/>
      <c r="J57" s="145"/>
      <c r="K57" s="145"/>
      <c r="L57" s="145"/>
      <c r="M57" s="145"/>
      <c r="N57" s="145"/>
      <c r="O57" s="145"/>
      <c r="P57" s="145"/>
      <c r="Q57" s="145"/>
    </row>
    <row r="58" spans="1:17" ht="12" customHeight="1" x14ac:dyDescent="0.25">
      <c r="A58" s="148" t="s">
        <v>57</v>
      </c>
      <c r="B58" s="67"/>
      <c r="C58" s="67">
        <f>RES_hhdet_in_new!C$140</f>
        <v>0</v>
      </c>
      <c r="D58" s="67">
        <f>RES_hhdet_in_new!D$140</f>
        <v>0</v>
      </c>
      <c r="E58" s="67">
        <f>RES_hhdet_in_new!E$140</f>
        <v>0</v>
      </c>
      <c r="F58" s="67">
        <f>RES_hhdet_in_new!F$140</f>
        <v>0</v>
      </c>
      <c r="G58" s="67">
        <f>RES_hhdet_in_new!G$140</f>
        <v>0</v>
      </c>
      <c r="H58" s="67">
        <f>RES_hhdet_in_new!H$140</f>
        <v>0</v>
      </c>
      <c r="I58" s="67">
        <f>RES_hhdet_in_new!I$140</f>
        <v>0</v>
      </c>
      <c r="J58" s="67">
        <f>RES_hhdet_in_new!J$140</f>
        <v>0</v>
      </c>
      <c r="K58" s="67">
        <f>RES_hhdet_in_new!K$140</f>
        <v>0</v>
      </c>
      <c r="L58" s="67">
        <f>RES_hhdet_in_new!L$140</f>
        <v>0</v>
      </c>
      <c r="M58" s="67">
        <f>RES_hhdet_in_new!M$140</f>
        <v>0</v>
      </c>
      <c r="N58" s="67">
        <f>RES_hhdet_in_new!N$140</f>
        <v>0</v>
      </c>
      <c r="O58" s="67">
        <f>RES_hhdet_in_new!O$140</f>
        <v>0</v>
      </c>
      <c r="P58" s="67">
        <f>RES_hhdet_in_new!P$140</f>
        <v>0</v>
      </c>
      <c r="Q58" s="67">
        <f>RES_hhdet_in_new!Q$140</f>
        <v>0</v>
      </c>
    </row>
    <row r="59" spans="1:17" ht="12" customHeight="1" x14ac:dyDescent="0.25">
      <c r="A59" s="159" t="s">
        <v>140</v>
      </c>
      <c r="B59" s="83"/>
      <c r="C59" s="83">
        <f>RES_hhdet_in_new!C$141</f>
        <v>151120.50517509959</v>
      </c>
      <c r="D59" s="83">
        <f>RES_hhdet_in_new!D$141</f>
        <v>126786.72286511571</v>
      </c>
      <c r="E59" s="83">
        <f>RES_hhdet_in_new!E$141</f>
        <v>0</v>
      </c>
      <c r="F59" s="83">
        <f>RES_hhdet_in_new!F$141</f>
        <v>25676.993528225339</v>
      </c>
      <c r="G59" s="83">
        <f>RES_hhdet_in_new!G$141</f>
        <v>73996.769625881978</v>
      </c>
      <c r="H59" s="83">
        <f>RES_hhdet_in_new!H$141</f>
        <v>50697.944637063229</v>
      </c>
      <c r="I59" s="83">
        <f>RES_hhdet_in_new!I$141</f>
        <v>145010.3948802895</v>
      </c>
      <c r="J59" s="83">
        <f>RES_hhdet_in_new!J$141</f>
        <v>0</v>
      </c>
      <c r="K59" s="83">
        <f>RES_hhdet_in_new!K$141</f>
        <v>0</v>
      </c>
      <c r="L59" s="83">
        <f>RES_hhdet_in_new!L$141</f>
        <v>204125.98682825355</v>
      </c>
      <c r="M59" s="83">
        <f>RES_hhdet_in_new!M$141</f>
        <v>82068.085418351402</v>
      </c>
      <c r="N59" s="83">
        <f>RES_hhdet_in_new!N$141</f>
        <v>0</v>
      </c>
      <c r="O59" s="83">
        <f>RES_hhdet_in_new!O$141</f>
        <v>0</v>
      </c>
      <c r="P59" s="83">
        <f>RES_hhdet_in_new!P$141</f>
        <v>182891.79561086619</v>
      </c>
      <c r="Q59" s="83">
        <f>RES_hhdet_in_new!Q$141</f>
        <v>53153.682462653378</v>
      </c>
    </row>
    <row r="61" spans="1:17" ht="12" customHeight="1" x14ac:dyDescent="0.25">
      <c r="A61" s="193" t="s">
        <v>202</v>
      </c>
      <c r="B61" s="151"/>
      <c r="C61" s="151"/>
      <c r="D61" s="151"/>
      <c r="E61" s="151"/>
      <c r="F61" s="151"/>
      <c r="G61" s="151"/>
      <c r="H61" s="151"/>
      <c r="I61" s="151"/>
      <c r="J61" s="151"/>
      <c r="K61" s="151"/>
      <c r="L61" s="151"/>
      <c r="M61" s="151"/>
      <c r="N61" s="151"/>
      <c r="O61" s="151"/>
      <c r="P61" s="151"/>
      <c r="Q61" s="151"/>
    </row>
    <row r="62" spans="1:17" ht="12" customHeight="1" x14ac:dyDescent="0.25">
      <c r="A62" s="192" t="s">
        <v>65</v>
      </c>
      <c r="B62" s="149"/>
      <c r="C62" s="149"/>
      <c r="D62" s="149"/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</row>
    <row r="63" spans="1:17" ht="12" customHeight="1" x14ac:dyDescent="0.25">
      <c r="A63" s="148" t="s">
        <v>149</v>
      </c>
      <c r="B63" s="67"/>
      <c r="C63" s="67">
        <f>C35-C49</f>
        <v>214009.86982490041</v>
      </c>
      <c r="D63" s="67">
        <f t="shared" ref="D63:Q63" si="4">D35-D49</f>
        <v>189589.65213488435</v>
      </c>
      <c r="E63" s="67">
        <f t="shared" si="4"/>
        <v>0</v>
      </c>
      <c r="F63" s="67">
        <f t="shared" si="4"/>
        <v>34926.381471774657</v>
      </c>
      <c r="G63" s="67">
        <f t="shared" si="4"/>
        <v>140667.60537411808</v>
      </c>
      <c r="H63" s="67">
        <f t="shared" si="4"/>
        <v>55608.430362936779</v>
      </c>
      <c r="I63" s="67">
        <f t="shared" si="4"/>
        <v>181586.9801197105</v>
      </c>
      <c r="J63" s="67">
        <f t="shared" si="4"/>
        <v>0</v>
      </c>
      <c r="K63" s="67">
        <f t="shared" si="4"/>
        <v>0</v>
      </c>
      <c r="L63" s="67">
        <f t="shared" si="4"/>
        <v>236167.38817174651</v>
      </c>
      <c r="M63" s="67">
        <f t="shared" si="4"/>
        <v>133320.28958164863</v>
      </c>
      <c r="N63" s="67">
        <f t="shared" si="4"/>
        <v>0</v>
      </c>
      <c r="O63" s="67">
        <f t="shared" si="4"/>
        <v>0</v>
      </c>
      <c r="P63" s="67">
        <f t="shared" si="4"/>
        <v>198561.20438913375</v>
      </c>
      <c r="Q63" s="67">
        <f t="shared" si="4"/>
        <v>45506.317537346622</v>
      </c>
    </row>
    <row r="64" spans="1:17" ht="12" customHeight="1" x14ac:dyDescent="0.25">
      <c r="A64" s="191" t="s">
        <v>112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25">
      <c r="A65" s="148" t="s">
        <v>60</v>
      </c>
      <c r="B65" s="67"/>
      <c r="C65" s="67">
        <f>C37-C51</f>
        <v>4281</v>
      </c>
      <c r="D65" s="67">
        <f t="shared" ref="D65:Q65" si="5">D37-D51</f>
        <v>4920</v>
      </c>
      <c r="E65" s="67">
        <f t="shared" si="5"/>
        <v>3394</v>
      </c>
      <c r="F65" s="67">
        <f t="shared" si="5"/>
        <v>2146</v>
      </c>
      <c r="G65" s="67">
        <f t="shared" si="5"/>
        <v>4692</v>
      </c>
      <c r="H65" s="67">
        <f t="shared" si="5"/>
        <v>2182</v>
      </c>
      <c r="I65" s="67">
        <f t="shared" si="5"/>
        <v>5030</v>
      </c>
      <c r="J65" s="67">
        <f t="shared" si="5"/>
        <v>971</v>
      </c>
      <c r="K65" s="67">
        <f t="shared" si="5"/>
        <v>1430</v>
      </c>
      <c r="L65" s="67">
        <f t="shared" si="5"/>
        <v>9042</v>
      </c>
      <c r="M65" s="67">
        <f t="shared" si="5"/>
        <v>4479.0000000000018</v>
      </c>
      <c r="N65" s="67">
        <f t="shared" si="5"/>
        <v>0</v>
      </c>
      <c r="O65" s="67">
        <f t="shared" si="5"/>
        <v>9608.0000000000018</v>
      </c>
      <c r="P65" s="67">
        <f t="shared" si="5"/>
        <v>8417.0000000000036</v>
      </c>
      <c r="Q65" s="67">
        <f t="shared" si="5"/>
        <v>7870.0000000000036</v>
      </c>
    </row>
    <row r="66" spans="1:17" ht="12" customHeight="1" x14ac:dyDescent="0.25">
      <c r="A66" s="191" t="s">
        <v>63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148" t="s">
        <v>148</v>
      </c>
      <c r="B67" s="67"/>
      <c r="C67" s="67">
        <f t="shared" ref="C67:Q70" si="6">C39-C53</f>
        <v>204329.5962587487</v>
      </c>
      <c r="D67" s="67">
        <f t="shared" si="6"/>
        <v>168351.46828856165</v>
      </c>
      <c r="E67" s="67">
        <f t="shared" si="6"/>
        <v>20953.872405756516</v>
      </c>
      <c r="F67" s="67">
        <f t="shared" si="6"/>
        <v>32091.922958949934</v>
      </c>
      <c r="G67" s="67">
        <f t="shared" si="6"/>
        <v>149526.97074337251</v>
      </c>
      <c r="H67" s="67">
        <f t="shared" si="6"/>
        <v>54250.345419009886</v>
      </c>
      <c r="I67" s="67">
        <f t="shared" si="6"/>
        <v>194525.96637542683</v>
      </c>
      <c r="J67" s="67">
        <f t="shared" si="6"/>
        <v>2500.355028343818</v>
      </c>
      <c r="K67" s="67">
        <f t="shared" si="6"/>
        <v>46160.038228235877</v>
      </c>
      <c r="L67" s="67">
        <f t="shared" si="6"/>
        <v>227518.94184145471</v>
      </c>
      <c r="M67" s="67">
        <f t="shared" si="6"/>
        <v>173159.69067065249</v>
      </c>
      <c r="N67" s="67">
        <f t="shared" si="6"/>
        <v>77735.396036610618</v>
      </c>
      <c r="O67" s="67">
        <f t="shared" si="6"/>
        <v>10310</v>
      </c>
      <c r="P67" s="67">
        <f t="shared" si="6"/>
        <v>243147.36957337477</v>
      </c>
      <c r="Q67" s="67">
        <f t="shared" si="6"/>
        <v>56356.512680409898</v>
      </c>
    </row>
    <row r="68" spans="1:17" ht="12" customHeight="1" x14ac:dyDescent="0.25">
      <c r="A68" s="148" t="s">
        <v>147</v>
      </c>
      <c r="B68" s="67"/>
      <c r="C68" s="67">
        <f t="shared" si="6"/>
        <v>2912.7612969396596</v>
      </c>
      <c r="D68" s="67">
        <f t="shared" si="6"/>
        <v>2284.866877697239</v>
      </c>
      <c r="E68" s="67">
        <f t="shared" si="6"/>
        <v>934</v>
      </c>
      <c r="F68" s="67">
        <f t="shared" si="6"/>
        <v>868.88814086827097</v>
      </c>
      <c r="G68" s="67">
        <f t="shared" si="6"/>
        <v>1691.9870482230408</v>
      </c>
      <c r="H68" s="67">
        <f t="shared" si="6"/>
        <v>671.38511040267076</v>
      </c>
      <c r="I68" s="67">
        <f t="shared" si="6"/>
        <v>1728.0320231054429</v>
      </c>
      <c r="J68" s="67">
        <f t="shared" si="6"/>
        <v>11368.644971656164</v>
      </c>
      <c r="K68" s="67">
        <f t="shared" si="6"/>
        <v>125.9617717642105</v>
      </c>
      <c r="L68" s="67">
        <f t="shared" si="6"/>
        <v>0</v>
      </c>
      <c r="M68" s="67">
        <f t="shared" si="6"/>
        <v>0</v>
      </c>
      <c r="N68" s="67">
        <f t="shared" si="6"/>
        <v>0</v>
      </c>
      <c r="O68" s="67">
        <f t="shared" si="6"/>
        <v>0</v>
      </c>
      <c r="P68" s="67">
        <f t="shared" si="6"/>
        <v>0</v>
      </c>
      <c r="Q68" s="67">
        <f t="shared" si="6"/>
        <v>0</v>
      </c>
    </row>
    <row r="69" spans="1:17" ht="12" customHeight="1" x14ac:dyDescent="0.25">
      <c r="A69" s="148" t="s">
        <v>142</v>
      </c>
      <c r="B69" s="67"/>
      <c r="C69" s="67">
        <f t="shared" si="6"/>
        <v>23904.090057527661</v>
      </c>
      <c r="D69" s="67">
        <f t="shared" si="6"/>
        <v>18688.318851287055</v>
      </c>
      <c r="E69" s="67">
        <f t="shared" si="6"/>
        <v>0</v>
      </c>
      <c r="F69" s="67">
        <f t="shared" si="6"/>
        <v>2341.7896743972501</v>
      </c>
      <c r="G69" s="67">
        <f t="shared" si="6"/>
        <v>4316.7989769744981</v>
      </c>
      <c r="H69" s="67">
        <f t="shared" si="6"/>
        <v>684.82025130543843</v>
      </c>
      <c r="I69" s="67">
        <f t="shared" si="6"/>
        <v>0</v>
      </c>
      <c r="J69" s="67">
        <f t="shared" si="6"/>
        <v>263.26929911886702</v>
      </c>
      <c r="K69" s="67">
        <f t="shared" si="6"/>
        <v>5107.0244255693424</v>
      </c>
      <c r="L69" s="67">
        <f t="shared" si="6"/>
        <v>67542.046352779638</v>
      </c>
      <c r="M69" s="67">
        <f t="shared" si="6"/>
        <v>7028.8695087272581</v>
      </c>
      <c r="N69" s="67">
        <f t="shared" si="6"/>
        <v>0</v>
      </c>
      <c r="O69" s="67">
        <f t="shared" si="6"/>
        <v>0</v>
      </c>
      <c r="P69" s="67">
        <f t="shared" si="6"/>
        <v>0</v>
      </c>
      <c r="Q69" s="67">
        <f t="shared" si="6"/>
        <v>0</v>
      </c>
    </row>
    <row r="70" spans="1:17" ht="12" customHeight="1" x14ac:dyDescent="0.25">
      <c r="A70" s="148" t="s">
        <v>141</v>
      </c>
      <c r="B70" s="67"/>
      <c r="C70" s="67">
        <f t="shared" si="6"/>
        <v>389.86814215257345</v>
      </c>
      <c r="D70" s="67">
        <f t="shared" si="6"/>
        <v>264.99811733838192</v>
      </c>
      <c r="E70" s="67">
        <f t="shared" si="6"/>
        <v>0</v>
      </c>
      <c r="F70" s="67">
        <f t="shared" si="6"/>
        <v>58.164241648014823</v>
      </c>
      <c r="G70" s="67">
        <f t="shared" si="6"/>
        <v>46.417554068354065</v>
      </c>
      <c r="H70" s="67">
        <f t="shared" si="6"/>
        <v>38.884403106247191</v>
      </c>
      <c r="I70" s="67">
        <f t="shared" si="6"/>
        <v>0</v>
      </c>
      <c r="J70" s="67">
        <f t="shared" si="6"/>
        <v>830.58533064796939</v>
      </c>
      <c r="K70" s="67">
        <f t="shared" si="6"/>
        <v>235.22557443067191</v>
      </c>
      <c r="L70" s="67">
        <f t="shared" si="6"/>
        <v>4161.0303858307925</v>
      </c>
      <c r="M70" s="67">
        <f t="shared" si="6"/>
        <v>391.16103105097005</v>
      </c>
      <c r="N70" s="67">
        <f t="shared" si="6"/>
        <v>0</v>
      </c>
      <c r="O70" s="67">
        <f t="shared" si="6"/>
        <v>0</v>
      </c>
      <c r="P70" s="67">
        <f t="shared" si="6"/>
        <v>0</v>
      </c>
      <c r="Q70" s="67">
        <f t="shared" si="6"/>
        <v>0</v>
      </c>
    </row>
    <row r="71" spans="1:17" ht="12" customHeight="1" x14ac:dyDescent="0.25">
      <c r="A71" s="191" t="s">
        <v>62</v>
      </c>
      <c r="B71" s="145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</row>
    <row r="72" spans="1:17" ht="12" customHeight="1" x14ac:dyDescent="0.25">
      <c r="A72" s="148" t="s">
        <v>57</v>
      </c>
      <c r="B72" s="67"/>
      <c r="C72" s="67">
        <f t="shared" ref="C72:Q73" si="7">C44-C58</f>
        <v>97204.5</v>
      </c>
      <c r="D72" s="67">
        <f t="shared" si="7"/>
        <v>91041.500000000073</v>
      </c>
      <c r="E72" s="67">
        <f t="shared" si="7"/>
        <v>17399.5</v>
      </c>
      <c r="F72" s="67">
        <f t="shared" si="7"/>
        <v>37054.465742164568</v>
      </c>
      <c r="G72" s="67">
        <f t="shared" si="7"/>
        <v>64986.499999999891</v>
      </c>
      <c r="H72" s="67">
        <f t="shared" si="7"/>
        <v>16713.500000000106</v>
      </c>
      <c r="I72" s="67">
        <f t="shared" si="7"/>
        <v>75599.499999999971</v>
      </c>
      <c r="J72" s="67">
        <f t="shared" si="7"/>
        <v>14683.5</v>
      </c>
      <c r="K72" s="67">
        <f t="shared" si="7"/>
        <v>101008.70507063718</v>
      </c>
      <c r="L72" s="67">
        <f t="shared" si="7"/>
        <v>151547.82010373761</v>
      </c>
      <c r="M72" s="67">
        <f t="shared" si="7"/>
        <v>45427.500000000007</v>
      </c>
      <c r="N72" s="67">
        <f t="shared" si="7"/>
        <v>49505.558350475505</v>
      </c>
      <c r="O72" s="67">
        <f t="shared" si="7"/>
        <v>43599.180927258189</v>
      </c>
      <c r="P72" s="67">
        <f t="shared" si="7"/>
        <v>37278.767815488645</v>
      </c>
      <c r="Q72" s="67">
        <f t="shared" si="7"/>
        <v>99712.525023618568</v>
      </c>
    </row>
    <row r="73" spans="1:17" ht="12" customHeight="1" x14ac:dyDescent="0.25">
      <c r="A73" s="159" t="s">
        <v>140</v>
      </c>
      <c r="B73" s="83"/>
      <c r="C73" s="83">
        <f t="shared" si="7"/>
        <v>171585.74482490041</v>
      </c>
      <c r="D73" s="83">
        <f t="shared" si="7"/>
        <v>153328.52713488418</v>
      </c>
      <c r="E73" s="83">
        <f t="shared" si="7"/>
        <v>91364.25</v>
      </c>
      <c r="F73" s="83">
        <f t="shared" si="7"/>
        <v>57341.256471774701</v>
      </c>
      <c r="G73" s="83">
        <f t="shared" si="7"/>
        <v>130461.48037411814</v>
      </c>
      <c r="H73" s="83">
        <f t="shared" si="7"/>
        <v>93675.305362936662</v>
      </c>
      <c r="I73" s="83">
        <f t="shared" si="7"/>
        <v>160767.8551197105</v>
      </c>
      <c r="J73" s="83">
        <f t="shared" si="7"/>
        <v>42164.25</v>
      </c>
      <c r="K73" s="83">
        <f t="shared" si="7"/>
        <v>264121.66992936283</v>
      </c>
      <c r="L73" s="83">
        <f t="shared" si="7"/>
        <v>455776.31806800881</v>
      </c>
      <c r="M73" s="83">
        <f t="shared" si="7"/>
        <v>142673.16458164854</v>
      </c>
      <c r="N73" s="83">
        <f t="shared" si="7"/>
        <v>11097.816649524495</v>
      </c>
      <c r="O73" s="83">
        <f t="shared" si="7"/>
        <v>171065.19407274181</v>
      </c>
      <c r="P73" s="83">
        <f t="shared" si="7"/>
        <v>267588.8115736451</v>
      </c>
      <c r="Q73" s="83">
        <f t="shared" si="7"/>
        <v>301097.00471416611</v>
      </c>
    </row>
    <row r="75" spans="1:17" ht="12" customHeight="1" x14ac:dyDescent="0.25">
      <c r="A75" s="190" t="s">
        <v>201</v>
      </c>
      <c r="B75" s="215">
        <v>2015</v>
      </c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</row>
    <row r="76" spans="1:17" s="28" customFormat="1" ht="12" customHeight="1" x14ac:dyDescent="0.25">
      <c r="A76" s="155" t="s">
        <v>174</v>
      </c>
      <c r="B76" s="154" t="s">
        <v>173</v>
      </c>
      <c r="C76" s="154">
        <v>2001</v>
      </c>
      <c r="D76" s="154">
        <v>2002</v>
      </c>
      <c r="E76" s="154">
        <v>2003</v>
      </c>
      <c r="F76" s="154">
        <v>2004</v>
      </c>
      <c r="G76" s="154">
        <v>2005</v>
      </c>
      <c r="H76" s="154">
        <v>2006</v>
      </c>
      <c r="I76" s="154">
        <v>2007</v>
      </c>
      <c r="J76" s="154">
        <v>2008</v>
      </c>
      <c r="K76" s="154">
        <v>2009</v>
      </c>
      <c r="L76" s="154">
        <v>2010</v>
      </c>
      <c r="M76" s="154">
        <v>2011</v>
      </c>
      <c r="N76" s="154">
        <v>2012</v>
      </c>
      <c r="O76" s="154">
        <v>2013</v>
      </c>
      <c r="P76" s="154">
        <v>2014</v>
      </c>
      <c r="Q76" s="154">
        <v>2015</v>
      </c>
    </row>
    <row r="77" spans="1:17" ht="12" customHeight="1" x14ac:dyDescent="0.25">
      <c r="A77" s="152" t="s">
        <v>20</v>
      </c>
      <c r="B77" s="151"/>
      <c r="C77" s="151"/>
      <c r="D77" s="151"/>
      <c r="E77" s="151"/>
      <c r="F77" s="151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</row>
    <row r="78" spans="1:17" ht="12.95" customHeight="1" x14ac:dyDescent="0.25">
      <c r="A78" s="150" t="s">
        <v>65</v>
      </c>
      <c r="B78" s="189">
        <f>RES_hhdet_numvin!B125</f>
        <v>0</v>
      </c>
      <c r="C78" s="189">
        <f>RES_hhdet_numvin!C125</f>
        <v>0</v>
      </c>
      <c r="D78" s="189">
        <f>RES_hhdet_numvin!D125</f>
        <v>0</v>
      </c>
      <c r="E78" s="189">
        <f>RES_hhdet_numvin!E125</f>
        <v>0</v>
      </c>
      <c r="F78" s="189">
        <f>RES_hhdet_numvin!F125</f>
        <v>0</v>
      </c>
      <c r="G78" s="189">
        <f>RES_hhdet_numvin!G125</f>
        <v>0</v>
      </c>
      <c r="H78" s="189">
        <f>RES_hhdet_numvin!H125</f>
        <v>0</v>
      </c>
      <c r="I78" s="189">
        <f>RES_hhdet_numvin!I125</f>
        <v>0</v>
      </c>
      <c r="J78" s="189">
        <f>RES_hhdet_numvin!J125</f>
        <v>0</v>
      </c>
      <c r="K78" s="189">
        <f>RES_hhdet_numvin!K125</f>
        <v>0</v>
      </c>
      <c r="L78" s="189">
        <f>RES_hhdet_numvin!L125</f>
        <v>0</v>
      </c>
      <c r="M78" s="189">
        <f>RES_hhdet_numvin!M125</f>
        <v>0</v>
      </c>
      <c r="N78" s="189">
        <f>RES_hhdet_numvin!N125</f>
        <v>0</v>
      </c>
      <c r="O78" s="189">
        <f>RES_hhdet_numvin!O125</f>
        <v>0</v>
      </c>
      <c r="P78" s="189">
        <f>RES_hhdet_numvin!P125</f>
        <v>0</v>
      </c>
      <c r="Q78" s="189">
        <f>RES_hhdet_numvin!Q125</f>
        <v>0</v>
      </c>
    </row>
    <row r="79" spans="1:17" ht="12" customHeight="1" x14ac:dyDescent="0.25">
      <c r="A79" s="23" t="s">
        <v>149</v>
      </c>
      <c r="B79" s="80">
        <f>RES_hhdet_numvin!B126</f>
        <v>0</v>
      </c>
      <c r="C79" s="80">
        <f>RES_hhdet_numvin!C126</f>
        <v>0</v>
      </c>
      <c r="D79" s="80">
        <f>RES_hhdet_numvin!D126</f>
        <v>185946.74999999991</v>
      </c>
      <c r="E79" s="80">
        <f>RES_hhdet_numvin!E126</f>
        <v>0</v>
      </c>
      <c r="F79" s="80">
        <f>RES_hhdet_numvin!F126</f>
        <v>60603.374999999971</v>
      </c>
      <c r="G79" s="80">
        <f>RES_hhdet_numvin!G126</f>
        <v>214664.37499999988</v>
      </c>
      <c r="H79" s="80">
        <f>RES_hhdet_numvin!H126</f>
        <v>106306.37499999996</v>
      </c>
      <c r="I79" s="80">
        <f>RES_hhdet_numvin!I126</f>
        <v>326597.37499999988</v>
      </c>
      <c r="J79" s="80">
        <f>RES_hhdet_numvin!J126</f>
        <v>0</v>
      </c>
      <c r="K79" s="80">
        <f>RES_hhdet_numvin!K126</f>
        <v>0</v>
      </c>
      <c r="L79" s="80">
        <f>RES_hhdet_numvin!L126</f>
        <v>440293.37499999983</v>
      </c>
      <c r="M79" s="80">
        <f>RES_hhdet_numvin!M126</f>
        <v>215388.37499999991</v>
      </c>
      <c r="N79" s="80">
        <f>RES_hhdet_numvin!N126</f>
        <v>0</v>
      </c>
      <c r="O79" s="80">
        <f>RES_hhdet_numvin!O126</f>
        <v>0</v>
      </c>
      <c r="P79" s="80">
        <f>RES_hhdet_numvin!P126</f>
        <v>381452.99999999988</v>
      </c>
      <c r="Q79" s="80">
        <f>RES_hhdet_numvin!Q126</f>
        <v>98659.999999999956</v>
      </c>
    </row>
    <row r="80" spans="1:17" ht="12.95" customHeight="1" x14ac:dyDescent="0.25">
      <c r="A80" s="146" t="s">
        <v>112</v>
      </c>
      <c r="B80" s="188">
        <f>RES_hhdet_numvin!B128</f>
        <v>0</v>
      </c>
      <c r="C80" s="188">
        <f>RES_hhdet_numvin!C128</f>
        <v>0</v>
      </c>
      <c r="D80" s="188">
        <f>RES_hhdet_numvin!D128</f>
        <v>0</v>
      </c>
      <c r="E80" s="188">
        <f>RES_hhdet_numvin!E128</f>
        <v>0</v>
      </c>
      <c r="F80" s="188">
        <f>RES_hhdet_numvin!F128</f>
        <v>0</v>
      </c>
      <c r="G80" s="188">
        <f>RES_hhdet_numvin!G128</f>
        <v>0</v>
      </c>
      <c r="H80" s="188">
        <f>RES_hhdet_numvin!H128</f>
        <v>0</v>
      </c>
      <c r="I80" s="188">
        <f>RES_hhdet_numvin!I128</f>
        <v>0</v>
      </c>
      <c r="J80" s="188">
        <f>RES_hhdet_numvin!J128</f>
        <v>0</v>
      </c>
      <c r="K80" s="188">
        <f>RES_hhdet_numvin!K128</f>
        <v>0</v>
      </c>
      <c r="L80" s="188">
        <f>RES_hhdet_numvin!L128</f>
        <v>0</v>
      </c>
      <c r="M80" s="188">
        <f>RES_hhdet_numvin!M128</f>
        <v>0</v>
      </c>
      <c r="N80" s="188">
        <f>RES_hhdet_numvin!N128</f>
        <v>0</v>
      </c>
      <c r="O80" s="188">
        <f>RES_hhdet_numvin!O128</f>
        <v>0</v>
      </c>
      <c r="P80" s="188">
        <f>RES_hhdet_numvin!P128</f>
        <v>0</v>
      </c>
      <c r="Q80" s="188">
        <f>RES_hhdet_numvin!Q128</f>
        <v>0</v>
      </c>
    </row>
    <row r="81" spans="1:17" ht="12" customHeight="1" x14ac:dyDescent="0.25">
      <c r="A81" s="23" t="s">
        <v>60</v>
      </c>
      <c r="B81" s="80">
        <f>RES_hhdet_numvin!B129</f>
        <v>0</v>
      </c>
      <c r="C81" s="80">
        <f>RES_hhdet_numvin!C129</f>
        <v>0</v>
      </c>
      <c r="D81" s="80">
        <f>RES_hhdet_numvin!D129</f>
        <v>0</v>
      </c>
      <c r="E81" s="80">
        <f>RES_hhdet_numvin!E129</f>
        <v>0</v>
      </c>
      <c r="F81" s="80">
        <f>RES_hhdet_numvin!F129</f>
        <v>0</v>
      </c>
      <c r="G81" s="80">
        <f>RES_hhdet_numvin!G129</f>
        <v>0</v>
      </c>
      <c r="H81" s="80">
        <f>RES_hhdet_numvin!H129</f>
        <v>0</v>
      </c>
      <c r="I81" s="80">
        <f>RES_hhdet_numvin!I129</f>
        <v>996.99999999999955</v>
      </c>
      <c r="J81" s="80">
        <f>RES_hhdet_numvin!J129</f>
        <v>0</v>
      </c>
      <c r="K81" s="80">
        <f>RES_hhdet_numvin!K129</f>
        <v>0</v>
      </c>
      <c r="L81" s="80">
        <f>RES_hhdet_numvin!L129</f>
        <v>16856.999999999993</v>
      </c>
      <c r="M81" s="80">
        <f>RES_hhdet_numvin!M129</f>
        <v>7235.9999999999982</v>
      </c>
      <c r="N81" s="80">
        <f>RES_hhdet_numvin!N129</f>
        <v>0</v>
      </c>
      <c r="O81" s="80">
        <f>RES_hhdet_numvin!O129</f>
        <v>0</v>
      </c>
      <c r="P81" s="80">
        <f>RES_hhdet_numvin!P129</f>
        <v>16168.999999999993</v>
      </c>
      <c r="Q81" s="80">
        <f>RES_hhdet_numvin!Q129</f>
        <v>17062.999999999993</v>
      </c>
    </row>
    <row r="82" spans="1:17" ht="12" customHeight="1" x14ac:dyDescent="0.25">
      <c r="A82" s="146" t="s">
        <v>63</v>
      </c>
      <c r="B82" s="188">
        <f>RES_hhdet_numvin!B130</f>
        <v>0</v>
      </c>
      <c r="C82" s="188">
        <f>RES_hhdet_numvin!C130</f>
        <v>0</v>
      </c>
      <c r="D82" s="188">
        <f>RES_hhdet_numvin!D130</f>
        <v>0</v>
      </c>
      <c r="E82" s="188">
        <f>RES_hhdet_numvin!E130</f>
        <v>0</v>
      </c>
      <c r="F82" s="188">
        <f>RES_hhdet_numvin!F130</f>
        <v>0</v>
      </c>
      <c r="G82" s="188">
        <f>RES_hhdet_numvin!G130</f>
        <v>0</v>
      </c>
      <c r="H82" s="188">
        <f>RES_hhdet_numvin!H130</f>
        <v>0</v>
      </c>
      <c r="I82" s="188">
        <f>RES_hhdet_numvin!I130</f>
        <v>0</v>
      </c>
      <c r="J82" s="188">
        <f>RES_hhdet_numvin!J130</f>
        <v>0</v>
      </c>
      <c r="K82" s="188">
        <f>RES_hhdet_numvin!K130</f>
        <v>0</v>
      </c>
      <c r="L82" s="188">
        <f>RES_hhdet_numvin!L130</f>
        <v>0</v>
      </c>
      <c r="M82" s="188">
        <f>RES_hhdet_numvin!M130</f>
        <v>0</v>
      </c>
      <c r="N82" s="188">
        <f>RES_hhdet_numvin!N130</f>
        <v>0</v>
      </c>
      <c r="O82" s="188">
        <f>RES_hhdet_numvin!O130</f>
        <v>0</v>
      </c>
      <c r="P82" s="188">
        <f>RES_hhdet_numvin!P130</f>
        <v>0</v>
      </c>
      <c r="Q82" s="188">
        <f>RES_hhdet_numvin!Q130</f>
        <v>0</v>
      </c>
    </row>
    <row r="83" spans="1:17" ht="12" customHeight="1" x14ac:dyDescent="0.25">
      <c r="A83" s="23" t="s">
        <v>148</v>
      </c>
      <c r="B83" s="80">
        <f>RES_hhdet_numvin!B131</f>
        <v>0</v>
      </c>
      <c r="C83" s="80">
        <f>RES_hhdet_numvin!C131</f>
        <v>0</v>
      </c>
      <c r="D83" s="80">
        <f>RES_hhdet_numvin!D131</f>
        <v>185946.74999999991</v>
      </c>
      <c r="E83" s="80">
        <f>RES_hhdet_numvin!E131</f>
        <v>0</v>
      </c>
      <c r="F83" s="80">
        <f>RES_hhdet_numvin!F131</f>
        <v>60603.374999999971</v>
      </c>
      <c r="G83" s="80">
        <f>RES_hhdet_numvin!G131</f>
        <v>214664.37499999988</v>
      </c>
      <c r="H83" s="80">
        <f>RES_hhdet_numvin!H131</f>
        <v>106306.37499999996</v>
      </c>
      <c r="I83" s="80">
        <f>RES_hhdet_numvin!I131</f>
        <v>308321.78843783308</v>
      </c>
      <c r="J83" s="80">
        <f>RES_hhdet_numvin!J131</f>
        <v>0</v>
      </c>
      <c r="K83" s="80">
        <f>RES_hhdet_numvin!K131</f>
        <v>0</v>
      </c>
      <c r="L83" s="80">
        <f>RES_hhdet_numvin!L131</f>
        <v>409534.74646362977</v>
      </c>
      <c r="M83" s="80">
        <f>RES_hhdet_numvin!M131</f>
        <v>185407.78831748822</v>
      </c>
      <c r="N83" s="80">
        <f>RES_hhdet_numvin!N131</f>
        <v>0</v>
      </c>
      <c r="O83" s="80">
        <f>RES_hhdet_numvin!O131</f>
        <v>0</v>
      </c>
      <c r="P83" s="80">
        <f>RES_hhdet_numvin!P131</f>
        <v>317395.99692411168</v>
      </c>
      <c r="Q83" s="80">
        <f>RES_hhdet_numvin!Q131</f>
        <v>85190.804856936738</v>
      </c>
    </row>
    <row r="84" spans="1:17" ht="12" customHeight="1" x14ac:dyDescent="0.25">
      <c r="A84" s="23" t="s">
        <v>147</v>
      </c>
      <c r="B84" s="80">
        <f>RES_hhdet_numvin!B132</f>
        <v>0</v>
      </c>
      <c r="C84" s="80">
        <f>RES_hhdet_numvin!C132</f>
        <v>0</v>
      </c>
      <c r="D84" s="80">
        <f>RES_hhdet_numvin!D132</f>
        <v>0</v>
      </c>
      <c r="E84" s="80">
        <f>RES_hhdet_numvin!E132</f>
        <v>0</v>
      </c>
      <c r="F84" s="80">
        <f>RES_hhdet_numvin!F132</f>
        <v>0</v>
      </c>
      <c r="G84" s="80">
        <f>RES_hhdet_numvin!G132</f>
        <v>0</v>
      </c>
      <c r="H84" s="80">
        <f>RES_hhdet_numvin!H132</f>
        <v>0</v>
      </c>
      <c r="I84" s="80">
        <f>RES_hhdet_numvin!I132</f>
        <v>18275.586562166798</v>
      </c>
      <c r="J84" s="80">
        <f>RES_hhdet_numvin!J132</f>
        <v>0</v>
      </c>
      <c r="K84" s="80">
        <f>RES_hhdet_numvin!K132</f>
        <v>0</v>
      </c>
      <c r="L84" s="80">
        <f>RES_hhdet_numvin!L132</f>
        <v>30758.628536370034</v>
      </c>
      <c r="M84" s="80">
        <f>RES_hhdet_numvin!M132</f>
        <v>29980.586682511697</v>
      </c>
      <c r="N84" s="80">
        <f>RES_hhdet_numvin!N132</f>
        <v>0</v>
      </c>
      <c r="O84" s="80">
        <f>RES_hhdet_numvin!O132</f>
        <v>0</v>
      </c>
      <c r="P84" s="80">
        <f>RES_hhdet_numvin!P132</f>
        <v>37910.003075888206</v>
      </c>
      <c r="Q84" s="80">
        <f>RES_hhdet_numvin!Q132</f>
        <v>13469.19514306322</v>
      </c>
    </row>
    <row r="85" spans="1:17" ht="12" customHeight="1" x14ac:dyDescent="0.25">
      <c r="A85" s="23" t="s">
        <v>142</v>
      </c>
      <c r="B85" s="80">
        <f>RES_hhdet_numvin!B135</f>
        <v>0</v>
      </c>
      <c r="C85" s="80">
        <f>RES_hhdet_numvin!C135</f>
        <v>0</v>
      </c>
      <c r="D85" s="80">
        <f>RES_hhdet_numvin!D135</f>
        <v>0</v>
      </c>
      <c r="E85" s="80">
        <f>RES_hhdet_numvin!E135</f>
        <v>0</v>
      </c>
      <c r="F85" s="80">
        <f>RES_hhdet_numvin!F135</f>
        <v>0</v>
      </c>
      <c r="G85" s="80">
        <f>RES_hhdet_numvin!G135</f>
        <v>0</v>
      </c>
      <c r="H85" s="80">
        <f>RES_hhdet_numvin!H135</f>
        <v>0</v>
      </c>
      <c r="I85" s="80">
        <f>RES_hhdet_numvin!I135</f>
        <v>0</v>
      </c>
      <c r="J85" s="80">
        <f>RES_hhdet_numvin!J135</f>
        <v>0</v>
      </c>
      <c r="K85" s="80">
        <f>RES_hhdet_numvin!K135</f>
        <v>0</v>
      </c>
      <c r="L85" s="80">
        <f>RES_hhdet_numvin!L135</f>
        <v>0</v>
      </c>
      <c r="M85" s="80">
        <f>RES_hhdet_numvin!M135</f>
        <v>0</v>
      </c>
      <c r="N85" s="80">
        <f>RES_hhdet_numvin!N135</f>
        <v>0</v>
      </c>
      <c r="O85" s="80">
        <f>RES_hhdet_numvin!O135</f>
        <v>0</v>
      </c>
      <c r="P85" s="80">
        <f>RES_hhdet_numvin!P135</f>
        <v>24444.999999999989</v>
      </c>
      <c r="Q85" s="80">
        <f>RES_hhdet_numvin!Q135</f>
        <v>0</v>
      </c>
    </row>
    <row r="86" spans="1:17" ht="12" customHeight="1" x14ac:dyDescent="0.25">
      <c r="A86" s="23" t="s">
        <v>141</v>
      </c>
      <c r="B86" s="80">
        <f>RES_hhdet_numvin!B136</f>
        <v>0</v>
      </c>
      <c r="C86" s="80">
        <f>RES_hhdet_numvin!C136</f>
        <v>0</v>
      </c>
      <c r="D86" s="80">
        <f>RES_hhdet_numvin!D136</f>
        <v>0</v>
      </c>
      <c r="E86" s="80">
        <f>RES_hhdet_numvin!E136</f>
        <v>0</v>
      </c>
      <c r="F86" s="80">
        <f>RES_hhdet_numvin!F136</f>
        <v>0</v>
      </c>
      <c r="G86" s="80">
        <f>RES_hhdet_numvin!G136</f>
        <v>0</v>
      </c>
      <c r="H86" s="80">
        <f>RES_hhdet_numvin!H136</f>
        <v>0</v>
      </c>
      <c r="I86" s="80">
        <f>RES_hhdet_numvin!I136</f>
        <v>0</v>
      </c>
      <c r="J86" s="80">
        <f>RES_hhdet_numvin!J136</f>
        <v>0</v>
      </c>
      <c r="K86" s="80">
        <f>RES_hhdet_numvin!K136</f>
        <v>0</v>
      </c>
      <c r="L86" s="80">
        <f>RES_hhdet_numvin!L136</f>
        <v>0</v>
      </c>
      <c r="M86" s="80">
        <f>RES_hhdet_numvin!M136</f>
        <v>0</v>
      </c>
      <c r="N86" s="80">
        <f>RES_hhdet_numvin!N136</f>
        <v>0</v>
      </c>
      <c r="O86" s="80">
        <f>RES_hhdet_numvin!O136</f>
        <v>0</v>
      </c>
      <c r="P86" s="80">
        <f>RES_hhdet_numvin!P136</f>
        <v>1701.9999999999993</v>
      </c>
      <c r="Q86" s="80">
        <f>RES_hhdet_numvin!Q136</f>
        <v>0</v>
      </c>
    </row>
    <row r="87" spans="1:17" ht="12" customHeight="1" x14ac:dyDescent="0.25">
      <c r="A87" s="146" t="s">
        <v>62</v>
      </c>
      <c r="B87" s="188">
        <f>RES_hhdet_numvin!B139</f>
        <v>0</v>
      </c>
      <c r="C87" s="188">
        <f>RES_hhdet_numvin!C139</f>
        <v>0</v>
      </c>
      <c r="D87" s="188">
        <f>RES_hhdet_numvin!D139</f>
        <v>0</v>
      </c>
      <c r="E87" s="188">
        <f>RES_hhdet_numvin!E139</f>
        <v>0</v>
      </c>
      <c r="F87" s="188">
        <f>RES_hhdet_numvin!F139</f>
        <v>0</v>
      </c>
      <c r="G87" s="188">
        <f>RES_hhdet_numvin!G139</f>
        <v>0</v>
      </c>
      <c r="H87" s="188">
        <f>RES_hhdet_numvin!H139</f>
        <v>0</v>
      </c>
      <c r="I87" s="188">
        <f>RES_hhdet_numvin!I139</f>
        <v>0</v>
      </c>
      <c r="J87" s="188">
        <f>RES_hhdet_numvin!J139</f>
        <v>0</v>
      </c>
      <c r="K87" s="188">
        <f>RES_hhdet_numvin!K139</f>
        <v>0</v>
      </c>
      <c r="L87" s="188">
        <f>RES_hhdet_numvin!L139</f>
        <v>0</v>
      </c>
      <c r="M87" s="188">
        <f>RES_hhdet_numvin!M139</f>
        <v>0</v>
      </c>
      <c r="N87" s="188">
        <f>RES_hhdet_numvin!N139</f>
        <v>0</v>
      </c>
      <c r="O87" s="188">
        <f>RES_hhdet_numvin!O139</f>
        <v>0</v>
      </c>
      <c r="P87" s="188">
        <f>RES_hhdet_numvin!P139</f>
        <v>0</v>
      </c>
      <c r="Q87" s="188">
        <f>RES_hhdet_numvin!Q139</f>
        <v>0</v>
      </c>
    </row>
    <row r="88" spans="1:17" ht="12" customHeight="1" x14ac:dyDescent="0.25">
      <c r="A88" s="23" t="s">
        <v>57</v>
      </c>
      <c r="B88" s="80">
        <f>RES_hhdet_numvin!B140</f>
        <v>0</v>
      </c>
      <c r="C88" s="80">
        <f>RES_hhdet_numvin!C140</f>
        <v>0</v>
      </c>
      <c r="D88" s="80">
        <f>RES_hhdet_numvin!D140</f>
        <v>26221.692161715848</v>
      </c>
      <c r="E88" s="80">
        <f>RES_hhdet_numvin!E140</f>
        <v>0</v>
      </c>
      <c r="F88" s="80">
        <f>RES_hhdet_numvin!F140</f>
        <v>49505.558350475483</v>
      </c>
      <c r="G88" s="80">
        <f>RES_hhdet_numvin!G140</f>
        <v>43599.180927258167</v>
      </c>
      <c r="H88" s="80">
        <f>RES_hhdet_numvin!H140</f>
        <v>6410.8598976293006</v>
      </c>
      <c r="I88" s="80">
        <f>RES_hhdet_numvin!I140</f>
        <v>64472.712846799077</v>
      </c>
      <c r="J88" s="80">
        <f>RES_hhdet_numvin!J140</f>
        <v>0</v>
      </c>
      <c r="K88" s="80">
        <f>RES_hhdet_numvin!K140</f>
        <v>0</v>
      </c>
      <c r="L88" s="80">
        <f>RES_hhdet_numvin!L140</f>
        <v>73220.04011545192</v>
      </c>
      <c r="M88" s="80">
        <f>RES_hhdet_numvin!M140</f>
        <v>33538.072806429249</v>
      </c>
      <c r="N88" s="80">
        <f>RES_hhdet_numvin!N140</f>
        <v>0</v>
      </c>
      <c r="O88" s="80">
        <f>RES_hhdet_numvin!O140</f>
        <v>0</v>
      </c>
      <c r="P88" s="80">
        <f>RES_hhdet_numvin!P140</f>
        <v>30867.907917859324</v>
      </c>
      <c r="Q88" s="80">
        <f>RES_hhdet_numvin!Q140</f>
        <v>6533.9749763814425</v>
      </c>
    </row>
    <row r="89" spans="1:17" ht="12" customHeight="1" x14ac:dyDescent="0.25">
      <c r="A89" s="29" t="s">
        <v>140</v>
      </c>
      <c r="B89" s="78">
        <f>RES_hhdet_numvin!B141</f>
        <v>0</v>
      </c>
      <c r="C89" s="78">
        <f>RES_hhdet_numvin!C141</f>
        <v>0</v>
      </c>
      <c r="D89" s="78">
        <f>RES_hhdet_numvin!D141</f>
        <v>159725.05783828406</v>
      </c>
      <c r="E89" s="78">
        <f>RES_hhdet_numvin!E141</f>
        <v>0</v>
      </c>
      <c r="F89" s="78">
        <f>RES_hhdet_numvin!F141</f>
        <v>11097.816649524491</v>
      </c>
      <c r="G89" s="78">
        <f>RES_hhdet_numvin!G141</f>
        <v>171065.19407274175</v>
      </c>
      <c r="H89" s="78">
        <f>RES_hhdet_numvin!H141</f>
        <v>99895.515102370657</v>
      </c>
      <c r="I89" s="78">
        <f>RES_hhdet_numvin!I141</f>
        <v>262124.66215320083</v>
      </c>
      <c r="J89" s="78">
        <f>RES_hhdet_numvin!J141</f>
        <v>0</v>
      </c>
      <c r="K89" s="78">
        <f>RES_hhdet_numvin!K141</f>
        <v>0</v>
      </c>
      <c r="L89" s="78">
        <f>RES_hhdet_numvin!L141</f>
        <v>367073.33488454786</v>
      </c>
      <c r="M89" s="78">
        <f>RES_hhdet_numvin!M141</f>
        <v>181850.30219357059</v>
      </c>
      <c r="N89" s="78">
        <f>RES_hhdet_numvin!N141</f>
        <v>0</v>
      </c>
      <c r="O89" s="78">
        <f>RES_hhdet_numvin!O141</f>
        <v>0</v>
      </c>
      <c r="P89" s="78">
        <f>RES_hhdet_numvin!P141</f>
        <v>350585.09208214044</v>
      </c>
      <c r="Q89" s="78">
        <f>RES_hhdet_numvin!Q141</f>
        <v>92126.025023618509</v>
      </c>
    </row>
    <row r="91" spans="1:17" s="28" customFormat="1" ht="12" customHeight="1" x14ac:dyDescent="0.25">
      <c r="A91" s="187" t="s">
        <v>200</v>
      </c>
      <c r="B91" s="186"/>
      <c r="C91" s="185"/>
      <c r="D91" s="185"/>
      <c r="E91" s="185"/>
      <c r="F91" s="185"/>
      <c r="G91" s="185"/>
      <c r="H91" s="185"/>
      <c r="I91" s="185"/>
      <c r="J91" s="185"/>
      <c r="K91" s="185"/>
      <c r="L91" s="185"/>
      <c r="M91" s="185"/>
      <c r="N91" s="185"/>
      <c r="O91" s="185"/>
      <c r="P91" s="185"/>
      <c r="Q91" s="185"/>
    </row>
    <row r="93" spans="1:17" ht="12" customHeight="1" x14ac:dyDescent="0.25">
      <c r="A93" s="152" t="s">
        <v>118</v>
      </c>
      <c r="B93" s="168">
        <f>SUM(B94,B97,B99,B108)</f>
        <v>1889.3343191432311</v>
      </c>
      <c r="C93" s="168">
        <f t="shared" ref="C93:Q93" si="8">SUM(C94,C97,C99,C108)</f>
        <v>2269.9682748165824</v>
      </c>
      <c r="D93" s="168">
        <f t="shared" si="8"/>
        <v>2379.3687484023962</v>
      </c>
      <c r="E93" s="168">
        <f t="shared" si="8"/>
        <v>2307.4760376662693</v>
      </c>
      <c r="F93" s="168">
        <f t="shared" si="8"/>
        <v>2326.719726665709</v>
      </c>
      <c r="G93" s="168">
        <f t="shared" si="8"/>
        <v>2390.4824816510345</v>
      </c>
      <c r="H93" s="168">
        <f t="shared" si="8"/>
        <v>2263.7657895388425</v>
      </c>
      <c r="I93" s="168">
        <f t="shared" si="8"/>
        <v>2252.0187696017397</v>
      </c>
      <c r="J93" s="168">
        <f t="shared" si="8"/>
        <v>2233.4100325910126</v>
      </c>
      <c r="K93" s="168">
        <f t="shared" si="8"/>
        <v>1736.3010612966921</v>
      </c>
      <c r="L93" s="168">
        <f t="shared" si="8"/>
        <v>2078.9743560810352</v>
      </c>
      <c r="M93" s="168">
        <f t="shared" si="8"/>
        <v>1778.3684680061886</v>
      </c>
      <c r="N93" s="168">
        <f t="shared" si="8"/>
        <v>1432.5045721860804</v>
      </c>
      <c r="O93" s="168">
        <f t="shared" si="8"/>
        <v>1437.4256583593501</v>
      </c>
      <c r="P93" s="168">
        <f t="shared" si="8"/>
        <v>1477.4894172847908</v>
      </c>
      <c r="Q93" s="168">
        <f t="shared" si="8"/>
        <v>1614.242808533033</v>
      </c>
    </row>
    <row r="94" spans="1:17" ht="12" customHeight="1" x14ac:dyDescent="0.25">
      <c r="A94" s="158" t="s">
        <v>65</v>
      </c>
      <c r="B94" s="157">
        <f>SUM(B95:B96)</f>
        <v>1441.7326827569921</v>
      </c>
      <c r="C94" s="157">
        <f t="shared" ref="C94:Q94" si="9">SUM(C95:C96)</f>
        <v>1759.8724597625019</v>
      </c>
      <c r="D94" s="157">
        <f t="shared" si="9"/>
        <v>1821.1067000120054</v>
      </c>
      <c r="E94" s="157">
        <f t="shared" si="9"/>
        <v>1769.9124879692415</v>
      </c>
      <c r="F94" s="157">
        <f t="shared" si="9"/>
        <v>1801.2656366741169</v>
      </c>
      <c r="G94" s="157">
        <f t="shared" si="9"/>
        <v>1855.0767598213517</v>
      </c>
      <c r="H94" s="157">
        <f t="shared" si="9"/>
        <v>1731.3872862268097</v>
      </c>
      <c r="I94" s="157">
        <f t="shared" si="9"/>
        <v>1670.5497961088911</v>
      </c>
      <c r="J94" s="157">
        <f t="shared" si="9"/>
        <v>1684.0774345046036</v>
      </c>
      <c r="K94" s="157">
        <f t="shared" si="9"/>
        <v>1301.4129748185755</v>
      </c>
      <c r="L94" s="157">
        <f t="shared" si="9"/>
        <v>1544.5708064105829</v>
      </c>
      <c r="M94" s="157">
        <f t="shared" si="9"/>
        <v>1279.3352030862754</v>
      </c>
      <c r="N94" s="157">
        <f t="shared" si="9"/>
        <v>1018.0719480277207</v>
      </c>
      <c r="O94" s="157">
        <f t="shared" si="9"/>
        <v>1030.2641359345159</v>
      </c>
      <c r="P94" s="157">
        <f t="shared" si="9"/>
        <v>1004.8695382201225</v>
      </c>
      <c r="Q94" s="157">
        <f t="shared" si="9"/>
        <v>1114.7705980903602</v>
      </c>
    </row>
    <row r="95" spans="1:17" ht="12" customHeight="1" x14ac:dyDescent="0.25">
      <c r="A95" s="23" t="s">
        <v>149</v>
      </c>
      <c r="B95" s="156">
        <f>RES_hhdet_fec!B$126</f>
        <v>1437.2438871277936</v>
      </c>
      <c r="C95" s="156">
        <f>RES_hhdet_fec!C$126</f>
        <v>1754.0946198250792</v>
      </c>
      <c r="D95" s="156">
        <f>RES_hhdet_fec!D$126</f>
        <v>1814.5895451877414</v>
      </c>
      <c r="E95" s="156">
        <f>RES_hhdet_fec!E$126</f>
        <v>1761.5710990236853</v>
      </c>
      <c r="F95" s="156">
        <f>RES_hhdet_fec!F$126</f>
        <v>1793.4632295958274</v>
      </c>
      <c r="G95" s="156">
        <f>RES_hhdet_fec!G$126</f>
        <v>1849.985154229588</v>
      </c>
      <c r="H95" s="156">
        <f>RES_hhdet_fec!H$126</f>
        <v>1725.4184797388389</v>
      </c>
      <c r="I95" s="156">
        <f>RES_hhdet_fec!I$126</f>
        <v>1664.7338632607434</v>
      </c>
      <c r="J95" s="156">
        <f>RES_hhdet_fec!J$126</f>
        <v>1676.4205997600357</v>
      </c>
      <c r="K95" s="156">
        <f>RES_hhdet_fec!K$126</f>
        <v>1297.1249581986135</v>
      </c>
      <c r="L95" s="156">
        <f>RES_hhdet_fec!L$126</f>
        <v>1534.9307494639384</v>
      </c>
      <c r="M95" s="156">
        <f>RES_hhdet_fec!M$126</f>
        <v>1275.4127567047001</v>
      </c>
      <c r="N95" s="156">
        <f>RES_hhdet_fec!N$126</f>
        <v>1010.6654142545729</v>
      </c>
      <c r="O95" s="156">
        <f>RES_hhdet_fec!O$126</f>
        <v>1020.5497891096787</v>
      </c>
      <c r="P95" s="156">
        <f>RES_hhdet_fec!P$126</f>
        <v>999.84004744773574</v>
      </c>
      <c r="Q95" s="156">
        <f>RES_hhdet_fec!Q$126</f>
        <v>1106.8664724906776</v>
      </c>
    </row>
    <row r="96" spans="1:17" ht="12" customHeight="1" x14ac:dyDescent="0.25">
      <c r="A96" s="23" t="s">
        <v>60</v>
      </c>
      <c r="B96" s="156">
        <f>RES_hhdet_fec!B$127</f>
        <v>4.488795629198405</v>
      </c>
      <c r="C96" s="156">
        <f>RES_hhdet_fec!C$127</f>
        <v>5.7778399374225735</v>
      </c>
      <c r="D96" s="156">
        <f>RES_hhdet_fec!D$127</f>
        <v>6.5171548242639865</v>
      </c>
      <c r="E96" s="156">
        <f>RES_hhdet_fec!E$127</f>
        <v>8.3413889455561225</v>
      </c>
      <c r="F96" s="156">
        <f>RES_hhdet_fec!F$127</f>
        <v>7.8024070782894785</v>
      </c>
      <c r="G96" s="156">
        <f>RES_hhdet_fec!G$127</f>
        <v>5.0916055917637797</v>
      </c>
      <c r="H96" s="156">
        <f>RES_hhdet_fec!H$127</f>
        <v>5.968806487970892</v>
      </c>
      <c r="I96" s="156">
        <f>RES_hhdet_fec!I$127</f>
        <v>5.8159328481476864</v>
      </c>
      <c r="J96" s="156">
        <f>RES_hhdet_fec!J$127</f>
        <v>7.6568347445680027</v>
      </c>
      <c r="K96" s="156">
        <f>RES_hhdet_fec!K$127</f>
        <v>4.288016619962093</v>
      </c>
      <c r="L96" s="156">
        <f>RES_hhdet_fec!L$127</f>
        <v>9.6400569466446129</v>
      </c>
      <c r="M96" s="156">
        <f>RES_hhdet_fec!M$127</f>
        <v>3.9224463815754134</v>
      </c>
      <c r="N96" s="156">
        <f>RES_hhdet_fec!N$127</f>
        <v>7.4065337731478733</v>
      </c>
      <c r="O96" s="156">
        <f>RES_hhdet_fec!O$127</f>
        <v>9.714346824837218</v>
      </c>
      <c r="P96" s="156">
        <f>RES_hhdet_fec!P$127</f>
        <v>5.0294907723868221</v>
      </c>
      <c r="Q96" s="156">
        <f>RES_hhdet_fec!Q$127</f>
        <v>7.9041255996825273</v>
      </c>
    </row>
    <row r="97" spans="1:17" ht="12" customHeight="1" x14ac:dyDescent="0.25">
      <c r="A97" s="158" t="s">
        <v>112</v>
      </c>
      <c r="B97" s="157">
        <f>B98</f>
        <v>2.1000684348039313</v>
      </c>
      <c r="C97" s="157">
        <f t="shared" ref="C97:Q97" si="10">C98</f>
        <v>2.3803389777274959</v>
      </c>
      <c r="D97" s="157">
        <f t="shared" si="10"/>
        <v>2.6862367545716195</v>
      </c>
      <c r="E97" s="157">
        <f t="shared" si="10"/>
        <v>2.5315719488696473</v>
      </c>
      <c r="F97" s="157">
        <f t="shared" si="10"/>
        <v>2.4987209610102239</v>
      </c>
      <c r="G97" s="157">
        <f t="shared" si="10"/>
        <v>2.7026379146043786</v>
      </c>
      <c r="H97" s="157">
        <f t="shared" si="10"/>
        <v>2.7098931903387538</v>
      </c>
      <c r="I97" s="157">
        <f t="shared" si="10"/>
        <v>2.9748616712495513</v>
      </c>
      <c r="J97" s="157">
        <f t="shared" si="10"/>
        <v>2.954723988659878</v>
      </c>
      <c r="K97" s="157">
        <f t="shared" si="10"/>
        <v>2.4579897711801451</v>
      </c>
      <c r="L97" s="157">
        <f t="shared" si="10"/>
        <v>2.6995923646325641</v>
      </c>
      <c r="M97" s="157">
        <f t="shared" si="10"/>
        <v>2.7372977493040302</v>
      </c>
      <c r="N97" s="157">
        <f t="shared" si="10"/>
        <v>2.0112217086572488</v>
      </c>
      <c r="O97" s="157">
        <f t="shared" si="10"/>
        <v>2.0265679787928921</v>
      </c>
      <c r="P97" s="157">
        <f t="shared" si="10"/>
        <v>2.4025823320612902</v>
      </c>
      <c r="Q97" s="157">
        <f t="shared" si="10"/>
        <v>2.6352148829305801</v>
      </c>
    </row>
    <row r="98" spans="1:17" ht="12" customHeight="1" x14ac:dyDescent="0.25">
      <c r="A98" s="23" t="s">
        <v>60</v>
      </c>
      <c r="B98" s="156">
        <f>RES_hhdet_fec!B$129</f>
        <v>2.1000684348039313</v>
      </c>
      <c r="C98" s="156">
        <f>RES_hhdet_fec!C$129</f>
        <v>2.3803389777274959</v>
      </c>
      <c r="D98" s="156">
        <f>RES_hhdet_fec!D$129</f>
        <v>2.6862367545716195</v>
      </c>
      <c r="E98" s="156">
        <f>RES_hhdet_fec!E$129</f>
        <v>2.5315719488696473</v>
      </c>
      <c r="F98" s="156">
        <f>RES_hhdet_fec!F$129</f>
        <v>2.4987209610102239</v>
      </c>
      <c r="G98" s="156">
        <f>RES_hhdet_fec!G$129</f>
        <v>2.7026379146043786</v>
      </c>
      <c r="H98" s="156">
        <f>RES_hhdet_fec!H$129</f>
        <v>2.7098931903387538</v>
      </c>
      <c r="I98" s="156">
        <f>RES_hhdet_fec!I$129</f>
        <v>2.9748616712495513</v>
      </c>
      <c r="J98" s="156">
        <f>RES_hhdet_fec!J$129</f>
        <v>2.954723988659878</v>
      </c>
      <c r="K98" s="156">
        <f>RES_hhdet_fec!K$129</f>
        <v>2.4579897711801451</v>
      </c>
      <c r="L98" s="156">
        <f>RES_hhdet_fec!L$129</f>
        <v>2.6995923646325641</v>
      </c>
      <c r="M98" s="156">
        <f>RES_hhdet_fec!M$129</f>
        <v>2.7372977493040302</v>
      </c>
      <c r="N98" s="156">
        <f>RES_hhdet_fec!N$129</f>
        <v>2.0112217086572488</v>
      </c>
      <c r="O98" s="156">
        <f>RES_hhdet_fec!O$129</f>
        <v>2.0265679787928921</v>
      </c>
      <c r="P98" s="156">
        <f>RES_hhdet_fec!P$129</f>
        <v>2.4025823320612902</v>
      </c>
      <c r="Q98" s="156">
        <f>RES_hhdet_fec!Q$129</f>
        <v>2.6352148829305801</v>
      </c>
    </row>
    <row r="99" spans="1:17" ht="12" customHeight="1" x14ac:dyDescent="0.25">
      <c r="A99" s="158" t="s">
        <v>63</v>
      </c>
      <c r="B99" s="157">
        <f>SUM(B100:B101,B104:B105)</f>
        <v>261.31241156532576</v>
      </c>
      <c r="C99" s="157">
        <f t="shared" ref="C99:Q99" si="11">SUM(C100:C101,C104:C105)</f>
        <v>299.94009983566554</v>
      </c>
      <c r="D99" s="157">
        <f t="shared" si="11"/>
        <v>326.49551429098898</v>
      </c>
      <c r="E99" s="157">
        <f t="shared" si="11"/>
        <v>311.00410111522365</v>
      </c>
      <c r="F99" s="157">
        <f t="shared" si="11"/>
        <v>304.33668490653656</v>
      </c>
      <c r="G99" s="157">
        <f t="shared" si="11"/>
        <v>312.25266247444381</v>
      </c>
      <c r="H99" s="157">
        <f t="shared" si="11"/>
        <v>307.34068417921037</v>
      </c>
      <c r="I99" s="157">
        <f t="shared" si="11"/>
        <v>336.49493158608669</v>
      </c>
      <c r="J99" s="157">
        <f t="shared" si="11"/>
        <v>312.55664071945239</v>
      </c>
      <c r="K99" s="157">
        <f t="shared" si="11"/>
        <v>248.79727715056242</v>
      </c>
      <c r="L99" s="157">
        <f t="shared" si="11"/>
        <v>300.23255992653668</v>
      </c>
      <c r="M99" s="157">
        <f t="shared" si="11"/>
        <v>281.69898049254323</v>
      </c>
      <c r="N99" s="157">
        <f t="shared" si="11"/>
        <v>234.33525536555473</v>
      </c>
      <c r="O99" s="157">
        <f t="shared" si="11"/>
        <v>223.87626096489009</v>
      </c>
      <c r="P99" s="157">
        <f t="shared" si="11"/>
        <v>273.3367758344254</v>
      </c>
      <c r="Q99" s="157">
        <f t="shared" si="11"/>
        <v>282.22873881585156</v>
      </c>
    </row>
    <row r="100" spans="1:17" ht="12" customHeight="1" x14ac:dyDescent="0.25">
      <c r="A100" s="167" t="s">
        <v>148</v>
      </c>
      <c r="B100" s="132">
        <f>RES_hhdet_fec!B$131</f>
        <v>212.52411129225123</v>
      </c>
      <c r="C100" s="132">
        <f>RES_hhdet_fec!C$131</f>
        <v>245.46980034363401</v>
      </c>
      <c r="D100" s="132">
        <f>RES_hhdet_fec!D$131</f>
        <v>267.95646548771867</v>
      </c>
      <c r="E100" s="132">
        <f>RES_hhdet_fec!E$131</f>
        <v>258.09022487564727</v>
      </c>
      <c r="F100" s="132">
        <f>RES_hhdet_fec!F$131</f>
        <v>254.80215302816256</v>
      </c>
      <c r="G100" s="132">
        <f>RES_hhdet_fec!G$131</f>
        <v>272.40347532956633</v>
      </c>
      <c r="H100" s="132">
        <f>RES_hhdet_fec!H$131</f>
        <v>267.23100111293928</v>
      </c>
      <c r="I100" s="132">
        <f>RES_hhdet_fec!I$131</f>
        <v>292.39492672667126</v>
      </c>
      <c r="J100" s="132">
        <f>RES_hhdet_fec!J$131</f>
        <v>269.60646679145168</v>
      </c>
      <c r="K100" s="132">
        <f>RES_hhdet_fec!K$131</f>
        <v>216.99627870514044</v>
      </c>
      <c r="L100" s="132">
        <f>RES_hhdet_fec!L$131</f>
        <v>256.4209550047749</v>
      </c>
      <c r="M100" s="132">
        <f>RES_hhdet_fec!M$131</f>
        <v>248.04532092937404</v>
      </c>
      <c r="N100" s="132">
        <f>RES_hhdet_fec!N$131</f>
        <v>211.50435176646573</v>
      </c>
      <c r="O100" s="132">
        <f>RES_hhdet_fec!O$131</f>
        <v>202.7858437170743</v>
      </c>
      <c r="P100" s="132">
        <f>RES_hhdet_fec!P$131</f>
        <v>250.47121311334428</v>
      </c>
      <c r="Q100" s="132">
        <f>RES_hhdet_fec!Q$131</f>
        <v>259.46404685794107</v>
      </c>
    </row>
    <row r="101" spans="1:17" ht="12" customHeight="1" x14ac:dyDescent="0.25">
      <c r="A101" s="167" t="s">
        <v>147</v>
      </c>
      <c r="B101" s="132">
        <f>SUM(B102:B103)</f>
        <v>3.6545696990008532</v>
      </c>
      <c r="C101" s="132">
        <f t="shared" ref="C101:Q101" si="12">SUM(C102:C103)</f>
        <v>4.2190912007433843</v>
      </c>
      <c r="D101" s="132">
        <f t="shared" si="12"/>
        <v>4.5936933675219489</v>
      </c>
      <c r="E101" s="132">
        <f t="shared" si="12"/>
        <v>4.5631335950683978</v>
      </c>
      <c r="F101" s="132">
        <f t="shared" si="12"/>
        <v>4.6321679390750434</v>
      </c>
      <c r="G101" s="132">
        <f t="shared" si="12"/>
        <v>5.1032302824531666</v>
      </c>
      <c r="H101" s="132">
        <f t="shared" si="12"/>
        <v>6.6170175918480183</v>
      </c>
      <c r="I101" s="132">
        <f t="shared" si="12"/>
        <v>9.0900696648973938</v>
      </c>
      <c r="J101" s="132">
        <f t="shared" si="12"/>
        <v>10.406102952524497</v>
      </c>
      <c r="K101" s="132">
        <f t="shared" si="12"/>
        <v>9.6074940611118649</v>
      </c>
      <c r="L101" s="132">
        <f t="shared" si="12"/>
        <v>12.523350680276474</v>
      </c>
      <c r="M101" s="132">
        <f t="shared" si="12"/>
        <v>14.712731381868775</v>
      </c>
      <c r="N101" s="132">
        <f t="shared" si="12"/>
        <v>12.563481235493439</v>
      </c>
      <c r="O101" s="132">
        <f t="shared" si="12"/>
        <v>12.259123886538596</v>
      </c>
      <c r="P101" s="132">
        <f t="shared" si="12"/>
        <v>16.215933048449035</v>
      </c>
      <c r="Q101" s="132">
        <f t="shared" si="12"/>
        <v>17.403004103447969</v>
      </c>
    </row>
    <row r="102" spans="1:17" ht="12" customHeight="1" x14ac:dyDescent="0.25">
      <c r="A102" s="166" t="s">
        <v>61</v>
      </c>
      <c r="B102" s="165">
        <f>RES_hhdet_fec!B$133</f>
        <v>2.4627391946994517</v>
      </c>
      <c r="C102" s="165">
        <f>RES_hhdet_fec!C$133</f>
        <v>2.8870581128515487</v>
      </c>
      <c r="D102" s="165">
        <f>RES_hhdet_fec!D$133</f>
        <v>3.1388198845430102</v>
      </c>
      <c r="E102" s="165">
        <f>RES_hhdet_fec!E$133</f>
        <v>3.1133900919377315</v>
      </c>
      <c r="F102" s="165">
        <f>RES_hhdet_fec!F$133</f>
        <v>3.1559023048274639</v>
      </c>
      <c r="G102" s="165">
        <f>RES_hhdet_fec!G$133</f>
        <v>3.4752629253534333</v>
      </c>
      <c r="H102" s="165">
        <f>RES_hhdet_fec!H$133</f>
        <v>4.4914184930074725</v>
      </c>
      <c r="I102" s="165">
        <f>RES_hhdet_fec!I$133</f>
        <v>6.165797712769006</v>
      </c>
      <c r="J102" s="165">
        <f>RES_hhdet_fec!J$133</f>
        <v>7.0460978323789636</v>
      </c>
      <c r="K102" s="165">
        <f>RES_hhdet_fec!K$133</f>
        <v>6.4960313905051796</v>
      </c>
      <c r="L102" s="165">
        <f>RES_hhdet_fec!L$133</f>
        <v>8.4541053296031254</v>
      </c>
      <c r="M102" s="165">
        <f>RES_hhdet_fec!M$133</f>
        <v>9.9319847681087463</v>
      </c>
      <c r="N102" s="165">
        <f>RES_hhdet_fec!N$133</f>
        <v>8.721849503213944</v>
      </c>
      <c r="O102" s="165">
        <f>RES_hhdet_fec!O$133</f>
        <v>8.2732331329296773</v>
      </c>
      <c r="P102" s="165">
        <f>RES_hhdet_fec!P$133</f>
        <v>10.96351566170463</v>
      </c>
      <c r="Q102" s="165">
        <f>RES_hhdet_fec!Q$133</f>
        <v>11.7388114597083</v>
      </c>
    </row>
    <row r="103" spans="1:17" ht="12" customHeight="1" x14ac:dyDescent="0.25">
      <c r="A103" s="147" t="s">
        <v>59</v>
      </c>
      <c r="B103" s="164">
        <f>RES_hhdet_fec!B$134</f>
        <v>1.1918305043014013</v>
      </c>
      <c r="C103" s="164">
        <f>RES_hhdet_fec!C$134</f>
        <v>1.3320330878918356</v>
      </c>
      <c r="D103" s="164">
        <f>RES_hhdet_fec!D$134</f>
        <v>1.4548734829789389</v>
      </c>
      <c r="E103" s="164">
        <f>RES_hhdet_fec!E$134</f>
        <v>1.449743503130666</v>
      </c>
      <c r="F103" s="164">
        <f>RES_hhdet_fec!F$134</f>
        <v>1.4762656342475797</v>
      </c>
      <c r="G103" s="164">
        <f>RES_hhdet_fec!G$134</f>
        <v>1.6279673570997337</v>
      </c>
      <c r="H103" s="164">
        <f>RES_hhdet_fec!H$134</f>
        <v>2.1255990988405462</v>
      </c>
      <c r="I103" s="164">
        <f>RES_hhdet_fec!I$134</f>
        <v>2.9242719521283878</v>
      </c>
      <c r="J103" s="164">
        <f>RES_hhdet_fec!J$134</f>
        <v>3.3600051201455341</v>
      </c>
      <c r="K103" s="164">
        <f>RES_hhdet_fec!K$134</f>
        <v>3.1114626706066848</v>
      </c>
      <c r="L103" s="164">
        <f>RES_hhdet_fec!L$134</f>
        <v>4.0692453506733486</v>
      </c>
      <c r="M103" s="164">
        <f>RES_hhdet_fec!M$134</f>
        <v>4.7807466137600292</v>
      </c>
      <c r="N103" s="164">
        <f>RES_hhdet_fec!N$134</f>
        <v>3.8416317322794957</v>
      </c>
      <c r="O103" s="164">
        <f>RES_hhdet_fec!O$134</f>
        <v>3.9858907536089179</v>
      </c>
      <c r="P103" s="164">
        <f>RES_hhdet_fec!P$134</f>
        <v>5.2524173867444057</v>
      </c>
      <c r="Q103" s="164">
        <f>RES_hhdet_fec!Q$134</f>
        <v>5.6641926437396686</v>
      </c>
    </row>
    <row r="104" spans="1:17" ht="12" customHeight="1" x14ac:dyDescent="0.25">
      <c r="A104" s="163" t="s">
        <v>142</v>
      </c>
      <c r="B104" s="162">
        <f>RES_hhdet_fec!B$135</f>
        <v>44.430475084108039</v>
      </c>
      <c r="C104" s="162">
        <f>RES_hhdet_fec!C$135</f>
        <v>49.470450070560929</v>
      </c>
      <c r="D104" s="162">
        <f>RES_hhdet_fec!D$135</f>
        <v>53.112602294587646</v>
      </c>
      <c r="E104" s="162">
        <f>RES_hhdet_fec!E$135</f>
        <v>47.587500610906176</v>
      </c>
      <c r="F104" s="162">
        <f>RES_hhdet_fec!F$135</f>
        <v>44.176002105029262</v>
      </c>
      <c r="G104" s="162">
        <f>RES_hhdet_fec!G$135</f>
        <v>34.155835908912302</v>
      </c>
      <c r="H104" s="162">
        <f>RES_hhdet_fec!H$135</f>
        <v>32.749739344300863</v>
      </c>
      <c r="I104" s="162">
        <f>RES_hhdet_fec!I$135</f>
        <v>34.041381345392232</v>
      </c>
      <c r="J104" s="162">
        <f>RES_hhdet_fec!J$135</f>
        <v>31.436299803571153</v>
      </c>
      <c r="K104" s="162">
        <f>RES_hhdet_fec!K$135</f>
        <v>21.31499376359319</v>
      </c>
      <c r="L104" s="162">
        <f>RES_hhdet_fec!L$135</f>
        <v>29.991740426392628</v>
      </c>
      <c r="M104" s="162">
        <f>RES_hhdet_fec!M$135</f>
        <v>17.961876267882602</v>
      </c>
      <c r="N104" s="162">
        <f>RES_hhdet_fec!N$135</f>
        <v>9.7511149424269643</v>
      </c>
      <c r="O104" s="162">
        <f>RES_hhdet_fec!O$135</f>
        <v>8.3890501613828423</v>
      </c>
      <c r="P104" s="162">
        <f>RES_hhdet_fec!P$135</f>
        <v>6.2799503616990631</v>
      </c>
      <c r="Q104" s="162">
        <f>RES_hhdet_fec!Q$135</f>
        <v>5.0588095563183169</v>
      </c>
    </row>
    <row r="105" spans="1:17" ht="12" customHeight="1" x14ac:dyDescent="0.25">
      <c r="A105" s="161" t="s">
        <v>141</v>
      </c>
      <c r="B105" s="160">
        <f>SUM(B106:B107)</f>
        <v>0.70325548996560217</v>
      </c>
      <c r="C105" s="160">
        <f t="shared" ref="C105:Q105" si="13">SUM(C106:C107)</f>
        <v>0.78075822072723633</v>
      </c>
      <c r="D105" s="160">
        <f t="shared" si="13"/>
        <v>0.83275314116072896</v>
      </c>
      <c r="E105" s="160">
        <f t="shared" si="13"/>
        <v>0.76324203360186726</v>
      </c>
      <c r="F105" s="160">
        <f t="shared" si="13"/>
        <v>0.72636183426966716</v>
      </c>
      <c r="G105" s="160">
        <f t="shared" si="13"/>
        <v>0.5901209535119698</v>
      </c>
      <c r="H105" s="160">
        <f t="shared" si="13"/>
        <v>0.74292613012219055</v>
      </c>
      <c r="I105" s="160">
        <f t="shared" si="13"/>
        <v>0.96855384912584364</v>
      </c>
      <c r="J105" s="160">
        <f t="shared" si="13"/>
        <v>1.1077711719050449</v>
      </c>
      <c r="K105" s="160">
        <f t="shared" si="13"/>
        <v>0.87851062071695707</v>
      </c>
      <c r="L105" s="160">
        <f t="shared" si="13"/>
        <v>1.2965138150926883</v>
      </c>
      <c r="M105" s="160">
        <f t="shared" si="13"/>
        <v>0.97905191341782793</v>
      </c>
      <c r="N105" s="160">
        <f t="shared" si="13"/>
        <v>0.51630742116857709</v>
      </c>
      <c r="O105" s="160">
        <f t="shared" si="13"/>
        <v>0.44224319989436489</v>
      </c>
      <c r="P105" s="160">
        <f t="shared" si="13"/>
        <v>0.36967931093304196</v>
      </c>
      <c r="Q105" s="160">
        <f t="shared" si="13"/>
        <v>0.30287829814421635</v>
      </c>
    </row>
    <row r="106" spans="1:17" ht="12" customHeight="1" x14ac:dyDescent="0.25">
      <c r="A106" s="148" t="s">
        <v>60</v>
      </c>
      <c r="B106" s="156">
        <f>RES_hhdet_fec!B$137</f>
        <v>0.51482780228088687</v>
      </c>
      <c r="C106" s="156">
        <f>RES_hhdet_fec!C$137</f>
        <v>0.58179816229687309</v>
      </c>
      <c r="D106" s="156">
        <f>RES_hhdet_fec!D$137</f>
        <v>0.62215364317215527</v>
      </c>
      <c r="E106" s="156">
        <f>RES_hhdet_fec!E$137</f>
        <v>0.57402243117710194</v>
      </c>
      <c r="F106" s="156">
        <f>RES_hhdet_fec!F$137</f>
        <v>0.54714130019334872</v>
      </c>
      <c r="G106" s="156">
        <f>RES_hhdet_fec!G$137</f>
        <v>0.43575581883039877</v>
      </c>
      <c r="H106" s="156">
        <f>RES_hhdet_fec!H$137</f>
        <v>0.55046085633043307</v>
      </c>
      <c r="I106" s="156">
        <f>RES_hhdet_fec!I$137</f>
        <v>0.7178338948987244</v>
      </c>
      <c r="J106" s="156">
        <f>RES_hhdet_fec!J$137</f>
        <v>0.82157835636018617</v>
      </c>
      <c r="K106" s="156">
        <f>RES_hhdet_fec!K$137</f>
        <v>0.63813882649572029</v>
      </c>
      <c r="L106" s="156">
        <f>RES_hhdet_fec!L$137</f>
        <v>0.98877095004017934</v>
      </c>
      <c r="M106" s="156">
        <f>RES_hhdet_fec!M$137</f>
        <v>0.7192423807855769</v>
      </c>
      <c r="N106" s="156">
        <f>RES_hhdet_fec!N$137</f>
        <v>0.40212381659886082</v>
      </c>
      <c r="O106" s="156">
        <f>RES_hhdet_fec!O$137</f>
        <v>0.34229573153439169</v>
      </c>
      <c r="P106" s="156">
        <f>RES_hhdet_fec!P$137</f>
        <v>0.27488855207562291</v>
      </c>
      <c r="Q106" s="156">
        <f>RES_hhdet_fec!Q$137</f>
        <v>0.22894501992861654</v>
      </c>
    </row>
    <row r="107" spans="1:17" ht="12" customHeight="1" x14ac:dyDescent="0.25">
      <c r="A107" s="148" t="s">
        <v>59</v>
      </c>
      <c r="B107" s="156">
        <f>RES_hhdet_fec!B$138</f>
        <v>0.18842768768471532</v>
      </c>
      <c r="C107" s="156">
        <f>RES_hhdet_fec!C$138</f>
        <v>0.1989600584303633</v>
      </c>
      <c r="D107" s="156">
        <f>RES_hhdet_fec!D$138</f>
        <v>0.21059949798857372</v>
      </c>
      <c r="E107" s="156">
        <f>RES_hhdet_fec!E$138</f>
        <v>0.18921960242476527</v>
      </c>
      <c r="F107" s="156">
        <f>RES_hhdet_fec!F$138</f>
        <v>0.17922053407631847</v>
      </c>
      <c r="G107" s="156">
        <f>RES_hhdet_fec!G$138</f>
        <v>0.15436513468157109</v>
      </c>
      <c r="H107" s="156">
        <f>RES_hhdet_fec!H$138</f>
        <v>0.19246527379175749</v>
      </c>
      <c r="I107" s="156">
        <f>RES_hhdet_fec!I$138</f>
        <v>0.25071995422711918</v>
      </c>
      <c r="J107" s="156">
        <f>RES_hhdet_fec!J$138</f>
        <v>0.28619281554485887</v>
      </c>
      <c r="K107" s="156">
        <f>RES_hhdet_fec!K$138</f>
        <v>0.24037179422123675</v>
      </c>
      <c r="L107" s="156">
        <f>RES_hhdet_fec!L$138</f>
        <v>0.30774286505250892</v>
      </c>
      <c r="M107" s="156">
        <f>RES_hhdet_fec!M$138</f>
        <v>0.25980953263225098</v>
      </c>
      <c r="N107" s="156">
        <f>RES_hhdet_fec!N$138</f>
        <v>0.11418360456971625</v>
      </c>
      <c r="O107" s="156">
        <f>RES_hhdet_fec!O$138</f>
        <v>9.9947468359973229E-2</v>
      </c>
      <c r="P107" s="156">
        <f>RES_hhdet_fec!P$138</f>
        <v>9.4790758857419069E-2</v>
      </c>
      <c r="Q107" s="156">
        <f>RES_hhdet_fec!Q$138</f>
        <v>7.3933278215599793E-2</v>
      </c>
    </row>
    <row r="108" spans="1:17" ht="12" customHeight="1" x14ac:dyDescent="0.25">
      <c r="A108" s="158" t="s">
        <v>62</v>
      </c>
      <c r="B108" s="157">
        <f>SUM(B109:B110)</f>
        <v>184.18915638610929</v>
      </c>
      <c r="C108" s="157">
        <f t="shared" ref="C108:Q108" si="14">SUM(C109:C110)</f>
        <v>207.77537624068734</v>
      </c>
      <c r="D108" s="157">
        <f t="shared" si="14"/>
        <v>229.08029734483051</v>
      </c>
      <c r="E108" s="157">
        <f t="shared" si="14"/>
        <v>224.02787663293444</v>
      </c>
      <c r="F108" s="157">
        <f t="shared" si="14"/>
        <v>218.61868412404556</v>
      </c>
      <c r="G108" s="157">
        <f t="shared" si="14"/>
        <v>220.45042144063456</v>
      </c>
      <c r="H108" s="157">
        <f t="shared" si="14"/>
        <v>222.32792594248363</v>
      </c>
      <c r="I108" s="157">
        <f t="shared" si="14"/>
        <v>241.99918023551231</v>
      </c>
      <c r="J108" s="157">
        <f t="shared" si="14"/>
        <v>233.82123337829671</v>
      </c>
      <c r="K108" s="157">
        <f t="shared" si="14"/>
        <v>183.63281955637396</v>
      </c>
      <c r="L108" s="157">
        <f t="shared" si="14"/>
        <v>231.47139737928325</v>
      </c>
      <c r="M108" s="157">
        <f t="shared" si="14"/>
        <v>214.59698667806578</v>
      </c>
      <c r="N108" s="157">
        <f t="shared" si="14"/>
        <v>178.08614708414788</v>
      </c>
      <c r="O108" s="157">
        <f t="shared" si="14"/>
        <v>181.25869348115123</v>
      </c>
      <c r="P108" s="157">
        <f t="shared" si="14"/>
        <v>196.88052089818137</v>
      </c>
      <c r="Q108" s="157">
        <f t="shared" si="14"/>
        <v>214.60825674389071</v>
      </c>
    </row>
    <row r="109" spans="1:17" ht="12" customHeight="1" x14ac:dyDescent="0.25">
      <c r="A109" s="23" t="s">
        <v>57</v>
      </c>
      <c r="B109" s="156">
        <f>RES_hhdet_fec!B$140</f>
        <v>73.542611410679243</v>
      </c>
      <c r="C109" s="156">
        <f>RES_hhdet_fec!C$140</f>
        <v>79.575281425039805</v>
      </c>
      <c r="D109" s="156">
        <f>RES_hhdet_fec!D$140</f>
        <v>85.647676510690573</v>
      </c>
      <c r="E109" s="156">
        <f>RES_hhdet_fec!E$140</f>
        <v>78.442531294667305</v>
      </c>
      <c r="F109" s="156">
        <f>RES_hhdet_fec!F$140</f>
        <v>78.750685272031745</v>
      </c>
      <c r="G109" s="156">
        <f>RES_hhdet_fec!G$140</f>
        <v>79.90692387806584</v>
      </c>
      <c r="H109" s="156">
        <f>RES_hhdet_fec!H$140</f>
        <v>75.145075172740803</v>
      </c>
      <c r="I109" s="156">
        <f>RES_hhdet_fec!I$140</f>
        <v>80.023539497878801</v>
      </c>
      <c r="J109" s="156">
        <f>RES_hhdet_fec!J$140</f>
        <v>73.144328220506551</v>
      </c>
      <c r="K109" s="156">
        <f>RES_hhdet_fec!K$140</f>
        <v>58.839271251958017</v>
      </c>
      <c r="L109" s="156">
        <f>RES_hhdet_fec!L$140</f>
        <v>67.180125266404573</v>
      </c>
      <c r="M109" s="156">
        <f>RES_hhdet_fec!M$140</f>
        <v>63.132277076536397</v>
      </c>
      <c r="N109" s="156">
        <f>RES_hhdet_fec!N$140</f>
        <v>46.395234210909024</v>
      </c>
      <c r="O109" s="156">
        <f>RES_hhdet_fec!O$140</f>
        <v>42.854249686482333</v>
      </c>
      <c r="P109" s="156">
        <f>RES_hhdet_fec!P$140</f>
        <v>45.701053799617313</v>
      </c>
      <c r="Q109" s="156">
        <f>RES_hhdet_fec!Q$140</f>
        <v>46.965679996079942</v>
      </c>
    </row>
    <row r="110" spans="1:17" ht="12" customHeight="1" x14ac:dyDescent="0.25">
      <c r="A110" s="29" t="s">
        <v>140</v>
      </c>
      <c r="B110" s="57">
        <f>RES_hhdet_fec!B$141</f>
        <v>110.64654497543003</v>
      </c>
      <c r="C110" s="57">
        <f>RES_hhdet_fec!C$141</f>
        <v>128.20009481564753</v>
      </c>
      <c r="D110" s="57">
        <f>RES_hhdet_fec!D$141</f>
        <v>143.43262083413995</v>
      </c>
      <c r="E110" s="57">
        <f>RES_hhdet_fec!E$141</f>
        <v>145.58534533826713</v>
      </c>
      <c r="F110" s="57">
        <f>RES_hhdet_fec!F$141</f>
        <v>139.86799885201381</v>
      </c>
      <c r="G110" s="57">
        <f>RES_hhdet_fec!G$141</f>
        <v>140.54349756256872</v>
      </c>
      <c r="H110" s="57">
        <f>RES_hhdet_fec!H$141</f>
        <v>147.18285076974283</v>
      </c>
      <c r="I110" s="57">
        <f>RES_hhdet_fec!I$141</f>
        <v>161.97564073763351</v>
      </c>
      <c r="J110" s="57">
        <f>RES_hhdet_fec!J$141</f>
        <v>160.67690515779015</v>
      </c>
      <c r="K110" s="57">
        <f>RES_hhdet_fec!K$141</f>
        <v>124.79354830441595</v>
      </c>
      <c r="L110" s="57">
        <f>RES_hhdet_fec!L$141</f>
        <v>164.29127211287869</v>
      </c>
      <c r="M110" s="57">
        <f>RES_hhdet_fec!M$141</f>
        <v>151.46470960152939</v>
      </c>
      <c r="N110" s="57">
        <f>RES_hhdet_fec!N$141</f>
        <v>131.69091287323886</v>
      </c>
      <c r="O110" s="57">
        <f>RES_hhdet_fec!O$141</f>
        <v>138.40444379466888</v>
      </c>
      <c r="P110" s="57">
        <f>RES_hhdet_fec!P$141</f>
        <v>151.17946709856406</v>
      </c>
      <c r="Q110" s="57">
        <f>RES_hhdet_fec!Q$141</f>
        <v>167.64257674781078</v>
      </c>
    </row>
    <row r="112" spans="1:17" ht="12" customHeight="1" x14ac:dyDescent="0.25">
      <c r="A112" s="152" t="s">
        <v>119</v>
      </c>
      <c r="B112" s="168">
        <f>SUM(B113,B116,B118,B127)</f>
        <v>1500.9858085864078</v>
      </c>
      <c r="C112" s="168">
        <f t="shared" ref="C112:Q112" si="15">SUM(C113,C116,C118,C127)</f>
        <v>1816.4387562224722</v>
      </c>
      <c r="D112" s="168">
        <f t="shared" si="15"/>
        <v>1912.5220513933323</v>
      </c>
      <c r="E112" s="168">
        <f t="shared" si="15"/>
        <v>1858.6420020228811</v>
      </c>
      <c r="F112" s="168">
        <f t="shared" si="15"/>
        <v>1877.6457749813776</v>
      </c>
      <c r="G112" s="168">
        <f t="shared" si="15"/>
        <v>1939.4048656596578</v>
      </c>
      <c r="H112" s="168">
        <f t="shared" si="15"/>
        <v>1843.3034246689276</v>
      </c>
      <c r="I112" s="168">
        <f t="shared" si="15"/>
        <v>1845.5801569808714</v>
      </c>
      <c r="J112" s="168">
        <f t="shared" si="15"/>
        <v>1836.2728874660734</v>
      </c>
      <c r="K112" s="168">
        <f t="shared" si="15"/>
        <v>1436.1024225306537</v>
      </c>
      <c r="L112" s="168">
        <f t="shared" si="15"/>
        <v>1738.8120207202726</v>
      </c>
      <c r="M112" s="168">
        <f t="shared" si="15"/>
        <v>1494.9225716648389</v>
      </c>
      <c r="N112" s="168">
        <f t="shared" si="15"/>
        <v>1218.3431507661965</v>
      </c>
      <c r="O112" s="168">
        <f t="shared" si="15"/>
        <v>1225.8140625175386</v>
      </c>
      <c r="P112" s="168">
        <f t="shared" si="15"/>
        <v>1267.7473075870485</v>
      </c>
      <c r="Q112" s="168">
        <f t="shared" si="15"/>
        <v>1389.1008596424763</v>
      </c>
    </row>
    <row r="113" spans="1:17" ht="12" customHeight="1" x14ac:dyDescent="0.25">
      <c r="A113" s="158" t="s">
        <v>65</v>
      </c>
      <c r="B113" s="157">
        <f>SUM(B114:B115)</f>
        <v>1160.8090886050691</v>
      </c>
      <c r="C113" s="157">
        <f t="shared" ref="C113:Q113" si="16">SUM(C114:C115)</f>
        <v>1424.5209546594485</v>
      </c>
      <c r="D113" s="157">
        <f t="shared" si="16"/>
        <v>1480.719803223825</v>
      </c>
      <c r="E113" s="157">
        <f t="shared" si="16"/>
        <v>1440.1983892315934</v>
      </c>
      <c r="F113" s="157">
        <f t="shared" si="16"/>
        <v>1467.8895541425904</v>
      </c>
      <c r="G113" s="157">
        <f t="shared" si="16"/>
        <v>1517.8368456607732</v>
      </c>
      <c r="H113" s="157">
        <f t="shared" si="16"/>
        <v>1420.7943153961812</v>
      </c>
      <c r="I113" s="157">
        <f t="shared" si="16"/>
        <v>1380.1123452356435</v>
      </c>
      <c r="J113" s="157">
        <f t="shared" si="16"/>
        <v>1394.1823382253424</v>
      </c>
      <c r="K113" s="157">
        <f t="shared" si="16"/>
        <v>1084.2849493322378</v>
      </c>
      <c r="L113" s="157">
        <f t="shared" si="16"/>
        <v>1301.8684004530462</v>
      </c>
      <c r="M113" s="157">
        <f t="shared" si="16"/>
        <v>1084.010651856275</v>
      </c>
      <c r="N113" s="157">
        <f t="shared" si="16"/>
        <v>872.61524604096894</v>
      </c>
      <c r="O113" s="157">
        <f t="shared" si="16"/>
        <v>884.38815031221168</v>
      </c>
      <c r="P113" s="157">
        <f t="shared" si="16"/>
        <v>866.84260436902696</v>
      </c>
      <c r="Q113" s="157">
        <f t="shared" si="16"/>
        <v>963.12638876677443</v>
      </c>
    </row>
    <row r="114" spans="1:17" ht="12" customHeight="1" x14ac:dyDescent="0.25">
      <c r="A114" s="23" t="s">
        <v>149</v>
      </c>
      <c r="B114" s="156">
        <f>RES_hhdet_tes!B$126</f>
        <v>1156.3202929758706</v>
      </c>
      <c r="C114" s="156">
        <f>RES_hhdet_tes!C$126</f>
        <v>1418.7431147220259</v>
      </c>
      <c r="D114" s="156">
        <f>RES_hhdet_tes!D$126</f>
        <v>1474.202648399561</v>
      </c>
      <c r="E114" s="156">
        <f>RES_hhdet_tes!E$126</f>
        <v>1431.8570002860372</v>
      </c>
      <c r="F114" s="156">
        <f>RES_hhdet_tes!F$126</f>
        <v>1460.087147064301</v>
      </c>
      <c r="G114" s="156">
        <f>RES_hhdet_tes!G$126</f>
        <v>1512.7452400690095</v>
      </c>
      <c r="H114" s="156">
        <f>RES_hhdet_tes!H$126</f>
        <v>1414.8255089082104</v>
      </c>
      <c r="I114" s="156">
        <f>RES_hhdet_tes!I$126</f>
        <v>1374.2964123874958</v>
      </c>
      <c r="J114" s="156">
        <f>RES_hhdet_tes!J$126</f>
        <v>1386.5255034807744</v>
      </c>
      <c r="K114" s="156">
        <f>RES_hhdet_tes!K$126</f>
        <v>1079.9969327122758</v>
      </c>
      <c r="L114" s="156">
        <f>RES_hhdet_tes!L$126</f>
        <v>1292.2283435064016</v>
      </c>
      <c r="M114" s="156">
        <f>RES_hhdet_tes!M$126</f>
        <v>1080.0882054746996</v>
      </c>
      <c r="N114" s="156">
        <f>RES_hhdet_tes!N$126</f>
        <v>865.20871226782106</v>
      </c>
      <c r="O114" s="156">
        <f>RES_hhdet_tes!O$126</f>
        <v>874.67380348737447</v>
      </c>
      <c r="P114" s="156">
        <f>RES_hhdet_tes!P$126</f>
        <v>861.81311359664016</v>
      </c>
      <c r="Q114" s="156">
        <f>RES_hhdet_tes!Q$126</f>
        <v>955.22226316709191</v>
      </c>
    </row>
    <row r="115" spans="1:17" ht="12" customHeight="1" x14ac:dyDescent="0.25">
      <c r="A115" s="23" t="s">
        <v>60</v>
      </c>
      <c r="B115" s="156">
        <f>RES_hhdet_tes!B$127</f>
        <v>4.4887956291984059</v>
      </c>
      <c r="C115" s="156">
        <f>RES_hhdet_tes!C$127</f>
        <v>5.7778399374225726</v>
      </c>
      <c r="D115" s="156">
        <f>RES_hhdet_tes!D$127</f>
        <v>6.5171548242639865</v>
      </c>
      <c r="E115" s="156">
        <f>RES_hhdet_tes!E$127</f>
        <v>8.3413889455561243</v>
      </c>
      <c r="F115" s="156">
        <f>RES_hhdet_tes!F$127</f>
        <v>7.8024070782894785</v>
      </c>
      <c r="G115" s="156">
        <f>RES_hhdet_tes!G$127</f>
        <v>5.0916055917637832</v>
      </c>
      <c r="H115" s="156">
        <f>RES_hhdet_tes!H$127</f>
        <v>5.9688064879708929</v>
      </c>
      <c r="I115" s="156">
        <f>RES_hhdet_tes!I$127</f>
        <v>5.8159328481476873</v>
      </c>
      <c r="J115" s="156">
        <f>RES_hhdet_tes!J$127</f>
        <v>7.6568347445680009</v>
      </c>
      <c r="K115" s="156">
        <f>RES_hhdet_tes!K$127</f>
        <v>4.2880166199620957</v>
      </c>
      <c r="L115" s="156">
        <f>RES_hhdet_tes!L$127</f>
        <v>9.6400569466446111</v>
      </c>
      <c r="M115" s="156">
        <f>RES_hhdet_tes!M$127</f>
        <v>3.9224463815754129</v>
      </c>
      <c r="N115" s="156">
        <f>RES_hhdet_tes!N$127</f>
        <v>7.4065337731478715</v>
      </c>
      <c r="O115" s="156">
        <f>RES_hhdet_tes!O$127</f>
        <v>9.714346824837218</v>
      </c>
      <c r="P115" s="156">
        <f>RES_hhdet_tes!P$127</f>
        <v>5.0294907723868176</v>
      </c>
      <c r="Q115" s="156">
        <f>RES_hhdet_tes!Q$127</f>
        <v>7.904125599682529</v>
      </c>
    </row>
    <row r="116" spans="1:17" ht="12" customHeight="1" x14ac:dyDescent="0.25">
      <c r="A116" s="158" t="s">
        <v>112</v>
      </c>
      <c r="B116" s="157">
        <f>B117</f>
        <v>3.4215410017790568</v>
      </c>
      <c r="C116" s="157">
        <f t="shared" ref="C116:Q116" si="17">C117</f>
        <v>4.0466217211031914</v>
      </c>
      <c r="D116" s="157">
        <f t="shared" si="17"/>
        <v>4.7532147119330901</v>
      </c>
      <c r="E116" s="157">
        <f t="shared" si="17"/>
        <v>4.5958130243316209</v>
      </c>
      <c r="F116" s="157">
        <f t="shared" si="17"/>
        <v>4.6634290884037126</v>
      </c>
      <c r="G116" s="157">
        <f t="shared" si="17"/>
        <v>5.2636295892281888</v>
      </c>
      <c r="H116" s="157">
        <f t="shared" si="17"/>
        <v>5.4508644272084901</v>
      </c>
      <c r="I116" s="157">
        <f t="shared" si="17"/>
        <v>6.3175650019308911</v>
      </c>
      <c r="J116" s="157">
        <f t="shared" si="17"/>
        <v>6.3006845898970942</v>
      </c>
      <c r="K116" s="157">
        <f t="shared" si="17"/>
        <v>5.4117565688642468</v>
      </c>
      <c r="L116" s="157">
        <f t="shared" si="17"/>
        <v>6.814586734536654</v>
      </c>
      <c r="M116" s="157">
        <f t="shared" si="17"/>
        <v>7.2690286121934804</v>
      </c>
      <c r="N116" s="157">
        <f t="shared" si="17"/>
        <v>5.6405594525254257</v>
      </c>
      <c r="O116" s="157">
        <f t="shared" si="17"/>
        <v>6.1773438418601749</v>
      </c>
      <c r="P116" s="157">
        <f t="shared" si="17"/>
        <v>7.8596242602396842</v>
      </c>
      <c r="Q116" s="157">
        <f t="shared" si="17"/>
        <v>9.1062916725406851</v>
      </c>
    </row>
    <row r="117" spans="1:17" ht="12" customHeight="1" x14ac:dyDescent="0.25">
      <c r="A117" s="23" t="s">
        <v>60</v>
      </c>
      <c r="B117" s="156">
        <f>RES_hhdet_tes!B$129</f>
        <v>3.4215410017790568</v>
      </c>
      <c r="C117" s="156">
        <f>RES_hhdet_tes!C$129</f>
        <v>4.0466217211031914</v>
      </c>
      <c r="D117" s="156">
        <f>RES_hhdet_tes!D$129</f>
        <v>4.7532147119330901</v>
      </c>
      <c r="E117" s="156">
        <f>RES_hhdet_tes!E$129</f>
        <v>4.5958130243316209</v>
      </c>
      <c r="F117" s="156">
        <f>RES_hhdet_tes!F$129</f>
        <v>4.6634290884037126</v>
      </c>
      <c r="G117" s="156">
        <f>RES_hhdet_tes!G$129</f>
        <v>5.2636295892281888</v>
      </c>
      <c r="H117" s="156">
        <f>RES_hhdet_tes!H$129</f>
        <v>5.4508644272084901</v>
      </c>
      <c r="I117" s="156">
        <f>RES_hhdet_tes!I$129</f>
        <v>6.3175650019308911</v>
      </c>
      <c r="J117" s="156">
        <f>RES_hhdet_tes!J$129</f>
        <v>6.3006845898970942</v>
      </c>
      <c r="K117" s="156">
        <f>RES_hhdet_tes!K$129</f>
        <v>5.4117565688642468</v>
      </c>
      <c r="L117" s="156">
        <f>RES_hhdet_tes!L$129</f>
        <v>6.814586734536654</v>
      </c>
      <c r="M117" s="156">
        <f>RES_hhdet_tes!M$129</f>
        <v>7.2690286121934804</v>
      </c>
      <c r="N117" s="156">
        <f>RES_hhdet_tes!N$129</f>
        <v>5.6405594525254257</v>
      </c>
      <c r="O117" s="156">
        <f>RES_hhdet_tes!O$129</f>
        <v>6.1773438418601749</v>
      </c>
      <c r="P117" s="156">
        <f>RES_hhdet_tes!P$129</f>
        <v>7.8596242602396842</v>
      </c>
      <c r="Q117" s="156">
        <f>RES_hhdet_tes!Q$129</f>
        <v>9.1062916725406851</v>
      </c>
    </row>
    <row r="118" spans="1:17" ht="12" customHeight="1" x14ac:dyDescent="0.25">
      <c r="A118" s="158" t="s">
        <v>63</v>
      </c>
      <c r="B118" s="157">
        <f>SUM(B119:B120,B123:B124)</f>
        <v>216.4650626888382</v>
      </c>
      <c r="C118" s="157">
        <f t="shared" ref="C118:Q118" si="18">SUM(C119:C120,C123:C124)</f>
        <v>249.57728521785259</v>
      </c>
      <c r="D118" s="157">
        <f t="shared" si="18"/>
        <v>272.62177514394546</v>
      </c>
      <c r="E118" s="157">
        <f t="shared" si="18"/>
        <v>260.30336005182443</v>
      </c>
      <c r="F118" s="157">
        <f t="shared" si="18"/>
        <v>255.40442449239285</v>
      </c>
      <c r="G118" s="157">
        <f t="shared" si="18"/>
        <v>264.53600985000247</v>
      </c>
      <c r="H118" s="157">
        <f t="shared" si="18"/>
        <v>261.07046043617407</v>
      </c>
      <c r="I118" s="157">
        <f t="shared" si="18"/>
        <v>287.41769359645565</v>
      </c>
      <c r="J118" s="157">
        <f t="shared" si="18"/>
        <v>267.46751334224666</v>
      </c>
      <c r="K118" s="157">
        <f t="shared" si="18"/>
        <v>214.35249661414488</v>
      </c>
      <c r="L118" s="157">
        <f t="shared" si="18"/>
        <v>259.67776112714154</v>
      </c>
      <c r="M118" s="157">
        <f t="shared" si="18"/>
        <v>245.66493891167983</v>
      </c>
      <c r="N118" s="157">
        <f t="shared" si="18"/>
        <v>206.23229662045924</v>
      </c>
      <c r="O118" s="157">
        <f t="shared" si="18"/>
        <v>197.29761731073077</v>
      </c>
      <c r="P118" s="157">
        <f t="shared" si="18"/>
        <v>242.4418024079722</v>
      </c>
      <c r="Q118" s="157">
        <f t="shared" si="18"/>
        <v>250.73366731359653</v>
      </c>
    </row>
    <row r="119" spans="1:17" ht="12" customHeight="1" x14ac:dyDescent="0.25">
      <c r="A119" s="167" t="s">
        <v>148</v>
      </c>
      <c r="B119" s="132">
        <f>RES_hhdet_tes!B$131</f>
        <v>181.26547680727617</v>
      </c>
      <c r="C119" s="132">
        <f>RES_hhdet_tes!C$131</f>
        <v>210.04356071839533</v>
      </c>
      <c r="D119" s="132">
        <f>RES_hhdet_tes!D$131</f>
        <v>229.8965948735125</v>
      </c>
      <c r="E119" s="132">
        <f>RES_hhdet_tes!E$131</f>
        <v>221.54429729075429</v>
      </c>
      <c r="F119" s="132">
        <f>RES_hhdet_tes!F$131</f>
        <v>218.95701414209796</v>
      </c>
      <c r="G119" s="132">
        <f>RES_hhdet_tes!G$131</f>
        <v>234.78021287972487</v>
      </c>
      <c r="H119" s="132">
        <f>RES_hhdet_tes!H$131</f>
        <v>230.67239955074672</v>
      </c>
      <c r="I119" s="132">
        <f>RES_hhdet_tes!I$131</f>
        <v>253.33299255946102</v>
      </c>
      <c r="J119" s="132">
        <f>RES_hhdet_tes!J$131</f>
        <v>233.88296558874563</v>
      </c>
      <c r="K119" s="132">
        <f>RES_hhdet_tes!K$131</f>
        <v>189.01382468731572</v>
      </c>
      <c r="L119" s="132">
        <f>RES_hhdet_tes!L$131</f>
        <v>224.4214014399281</v>
      </c>
      <c r="M119" s="132">
        <f>RES_hhdet_tes!M$131</f>
        <v>217.58399781339975</v>
      </c>
      <c r="N119" s="132">
        <f>RES_hhdet_tes!N$131</f>
        <v>186.72809239897487</v>
      </c>
      <c r="O119" s="132">
        <f>RES_hhdet_tes!O$131</f>
        <v>179.14767730134079</v>
      </c>
      <c r="P119" s="132">
        <f>RES_hhdet_tes!P$131</f>
        <v>222.16104163342783</v>
      </c>
      <c r="Q119" s="132">
        <f>RES_hhdet_tes!Q$131</f>
        <v>230.33972346867375</v>
      </c>
    </row>
    <row r="120" spans="1:17" ht="12" customHeight="1" x14ac:dyDescent="0.25">
      <c r="A120" s="167" t="s">
        <v>147</v>
      </c>
      <c r="B120" s="132">
        <f>SUM(B121:B122)</f>
        <v>3.2923432022008221</v>
      </c>
      <c r="C120" s="132">
        <f t="shared" ref="C120:Q120" si="19">SUM(C121:C122)</f>
        <v>3.8080414139551193</v>
      </c>
      <c r="D120" s="132">
        <f t="shared" si="19"/>
        <v>4.1586104926828442</v>
      </c>
      <c r="E120" s="132">
        <f t="shared" si="19"/>
        <v>4.1325649322141542</v>
      </c>
      <c r="F120" s="132">
        <f t="shared" si="19"/>
        <v>4.1988321771861958</v>
      </c>
      <c r="G120" s="132">
        <f t="shared" si="19"/>
        <v>4.6419386837771954</v>
      </c>
      <c r="H120" s="132">
        <f t="shared" si="19"/>
        <v>6.042146028220567</v>
      </c>
      <c r="I120" s="132">
        <f t="shared" si="19"/>
        <v>8.3461816925551613</v>
      </c>
      <c r="J120" s="132">
        <f t="shared" si="19"/>
        <v>9.5638745196010042</v>
      </c>
      <c r="K120" s="132">
        <f t="shared" si="19"/>
        <v>8.8380530374471515</v>
      </c>
      <c r="L120" s="132">
        <f t="shared" si="19"/>
        <v>11.576810616185433</v>
      </c>
      <c r="M120" s="132">
        <f t="shared" si="19"/>
        <v>13.63121535317385</v>
      </c>
      <c r="N120" s="132">
        <f t="shared" si="19"/>
        <v>11.635360327411707</v>
      </c>
      <c r="O120" s="132">
        <f t="shared" si="19"/>
        <v>11.380071695039209</v>
      </c>
      <c r="P120" s="132">
        <f t="shared" si="19"/>
        <v>15.096023169613808</v>
      </c>
      <c r="Q120" s="132">
        <f t="shared" si="19"/>
        <v>16.212728680065432</v>
      </c>
    </row>
    <row r="121" spans="1:17" ht="12" customHeight="1" x14ac:dyDescent="0.25">
      <c r="A121" s="166" t="s">
        <v>61</v>
      </c>
      <c r="B121" s="165">
        <f>RES_hhdet_tes!B$133</f>
        <v>2.1005126978994211</v>
      </c>
      <c r="C121" s="165">
        <f>RES_hhdet_tes!C$133</f>
        <v>2.4760083260632837</v>
      </c>
      <c r="D121" s="165">
        <f>RES_hhdet_tes!D$133</f>
        <v>2.7037370097039055</v>
      </c>
      <c r="E121" s="165">
        <f>RES_hhdet_tes!E$133</f>
        <v>2.682821429083488</v>
      </c>
      <c r="F121" s="165">
        <f>RES_hhdet_tes!F$133</f>
        <v>2.7225665429386154</v>
      </c>
      <c r="G121" s="165">
        <f>RES_hhdet_tes!G$133</f>
        <v>3.013971326677463</v>
      </c>
      <c r="H121" s="165">
        <f>RES_hhdet_tes!H$133</f>
        <v>3.9165469293800208</v>
      </c>
      <c r="I121" s="165">
        <f>RES_hhdet_tes!I$133</f>
        <v>5.4219097404267744</v>
      </c>
      <c r="J121" s="165">
        <f>RES_hhdet_tes!J$133</f>
        <v>6.2038693994554706</v>
      </c>
      <c r="K121" s="165">
        <f>RES_hhdet_tes!K$133</f>
        <v>5.7265903668404672</v>
      </c>
      <c r="L121" s="165">
        <f>RES_hhdet_tes!L$133</f>
        <v>7.5075652655120875</v>
      </c>
      <c r="M121" s="165">
        <f>RES_hhdet_tes!M$133</f>
        <v>8.850468739413822</v>
      </c>
      <c r="N121" s="165">
        <f>RES_hhdet_tes!N$133</f>
        <v>7.7937285951322117</v>
      </c>
      <c r="O121" s="165">
        <f>RES_hhdet_tes!O$133</f>
        <v>7.3941809414302906</v>
      </c>
      <c r="P121" s="165">
        <f>RES_hhdet_tes!P$133</f>
        <v>9.8436057828694032</v>
      </c>
      <c r="Q121" s="165">
        <f>RES_hhdet_tes!Q$133</f>
        <v>10.548536036325762</v>
      </c>
    </row>
    <row r="122" spans="1:17" ht="12" customHeight="1" x14ac:dyDescent="0.25">
      <c r="A122" s="147" t="s">
        <v>59</v>
      </c>
      <c r="B122" s="164">
        <f>RES_hhdet_tes!B$134</f>
        <v>1.1918305043014013</v>
      </c>
      <c r="C122" s="164">
        <f>RES_hhdet_tes!C$134</f>
        <v>1.3320330878918356</v>
      </c>
      <c r="D122" s="164">
        <f>RES_hhdet_tes!D$134</f>
        <v>1.4548734829789389</v>
      </c>
      <c r="E122" s="164">
        <f>RES_hhdet_tes!E$134</f>
        <v>1.449743503130666</v>
      </c>
      <c r="F122" s="164">
        <f>RES_hhdet_tes!F$134</f>
        <v>1.4762656342475799</v>
      </c>
      <c r="G122" s="164">
        <f>RES_hhdet_tes!G$134</f>
        <v>1.6279673570997326</v>
      </c>
      <c r="H122" s="164">
        <f>RES_hhdet_tes!H$134</f>
        <v>2.1255990988405462</v>
      </c>
      <c r="I122" s="164">
        <f>RES_hhdet_tes!I$134</f>
        <v>2.9242719521283873</v>
      </c>
      <c r="J122" s="164">
        <f>RES_hhdet_tes!J$134</f>
        <v>3.3600051201455337</v>
      </c>
      <c r="K122" s="164">
        <f>RES_hhdet_tes!K$134</f>
        <v>3.1114626706066844</v>
      </c>
      <c r="L122" s="164">
        <f>RES_hhdet_tes!L$134</f>
        <v>4.0692453506733468</v>
      </c>
      <c r="M122" s="164">
        <f>RES_hhdet_tes!M$134</f>
        <v>4.7807466137600292</v>
      </c>
      <c r="N122" s="164">
        <f>RES_hhdet_tes!N$134</f>
        <v>3.8416317322794957</v>
      </c>
      <c r="O122" s="164">
        <f>RES_hhdet_tes!O$134</f>
        <v>3.9858907536089179</v>
      </c>
      <c r="P122" s="164">
        <f>RES_hhdet_tes!P$134</f>
        <v>5.2524173867444057</v>
      </c>
      <c r="Q122" s="164">
        <f>RES_hhdet_tes!Q$134</f>
        <v>5.6641926437396704</v>
      </c>
    </row>
    <row r="123" spans="1:17" ht="12" customHeight="1" x14ac:dyDescent="0.25">
      <c r="A123" s="163" t="s">
        <v>142</v>
      </c>
      <c r="B123" s="162">
        <f>RES_hhdet_tes!B$135</f>
        <v>31.355490533625861</v>
      </c>
      <c r="C123" s="162">
        <f>RES_hhdet_tes!C$135</f>
        <v>35.112820209625994</v>
      </c>
      <c r="D123" s="162">
        <f>RES_hhdet_tes!D$135</f>
        <v>37.909945032400444</v>
      </c>
      <c r="E123" s="162">
        <f>RES_hhdet_tes!E$135</f>
        <v>34.024988572626633</v>
      </c>
      <c r="F123" s="162">
        <f>RES_hhdet_tes!F$135</f>
        <v>31.675297502817134</v>
      </c>
      <c r="G123" s="162">
        <f>RES_hhdet_tes!G$135</f>
        <v>24.643657154389771</v>
      </c>
      <c r="H123" s="162">
        <f>RES_hhdet_tes!H$135</f>
        <v>23.760352957506175</v>
      </c>
      <c r="I123" s="162">
        <f>RES_hhdet_tes!I$135</f>
        <v>24.95495564769697</v>
      </c>
      <c r="J123" s="162">
        <f>RES_hhdet_tes!J$135</f>
        <v>23.123328248899892</v>
      </c>
      <c r="K123" s="162">
        <f>RES_hhdet_tes!K$135</f>
        <v>15.782830081250694</v>
      </c>
      <c r="L123" s="162">
        <f>RES_hhdet_tes!L$135</f>
        <v>22.620577836582395</v>
      </c>
      <c r="M123" s="162">
        <f>RES_hhdet_tes!M$135</f>
        <v>13.642116173407278</v>
      </c>
      <c r="N123" s="162">
        <f>RES_hhdet_tes!N$135</f>
        <v>7.4475330960117123</v>
      </c>
      <c r="O123" s="162">
        <f>RES_hhdet_tes!O$135</f>
        <v>6.4084440351812848</v>
      </c>
      <c r="P123" s="162">
        <f>RES_hhdet_tes!P$135</f>
        <v>4.8764910865854949</v>
      </c>
      <c r="Q123" s="162">
        <f>RES_hhdet_tes!Q$135</f>
        <v>3.9294480405676988</v>
      </c>
    </row>
    <row r="124" spans="1:17" ht="12" customHeight="1" x14ac:dyDescent="0.25">
      <c r="A124" s="161" t="s">
        <v>141</v>
      </c>
      <c r="B124" s="160">
        <f>SUM(B125:B126)</f>
        <v>0.55175214573534936</v>
      </c>
      <c r="C124" s="160">
        <f t="shared" ref="C124:Q124" si="20">SUM(C125:C126)</f>
        <v>0.61286287587615851</v>
      </c>
      <c r="D124" s="160">
        <f t="shared" si="20"/>
        <v>0.6566247453496793</v>
      </c>
      <c r="E124" s="160">
        <f t="shared" si="20"/>
        <v>0.60150925622934626</v>
      </c>
      <c r="F124" s="160">
        <f t="shared" si="20"/>
        <v>0.57328067029154106</v>
      </c>
      <c r="G124" s="160">
        <f t="shared" si="20"/>
        <v>0.47020113211062076</v>
      </c>
      <c r="H124" s="160">
        <f t="shared" si="20"/>
        <v>0.59556189970058626</v>
      </c>
      <c r="I124" s="160">
        <f t="shared" si="20"/>
        <v>0.78356369674245419</v>
      </c>
      <c r="J124" s="160">
        <f t="shared" si="20"/>
        <v>0.89734498500015758</v>
      </c>
      <c r="K124" s="160">
        <f t="shared" si="20"/>
        <v>0.71778880813134405</v>
      </c>
      <c r="L124" s="160">
        <f t="shared" si="20"/>
        <v>1.0589712344455939</v>
      </c>
      <c r="M124" s="160">
        <f t="shared" si="20"/>
        <v>0.8076095716989582</v>
      </c>
      <c r="N124" s="160">
        <f t="shared" si="20"/>
        <v>0.42131079806092964</v>
      </c>
      <c r="O124" s="160">
        <f t="shared" si="20"/>
        <v>0.36142427916949682</v>
      </c>
      <c r="P124" s="160">
        <f t="shared" si="20"/>
        <v>0.30824651834506145</v>
      </c>
      <c r="Q124" s="160">
        <f t="shared" si="20"/>
        <v>0.25176712428964798</v>
      </c>
    </row>
    <row r="125" spans="1:17" ht="12" customHeight="1" x14ac:dyDescent="0.25">
      <c r="A125" s="148" t="s">
        <v>60</v>
      </c>
      <c r="B125" s="156">
        <f>RES_hhdet_tes!B$137</f>
        <v>0.36332445805063401</v>
      </c>
      <c r="C125" s="156">
        <f>RES_hhdet_tes!C$137</f>
        <v>0.41390281744579521</v>
      </c>
      <c r="D125" s="156">
        <f>RES_hhdet_tes!D$137</f>
        <v>0.4460252473611056</v>
      </c>
      <c r="E125" s="156">
        <f>RES_hhdet_tes!E$137</f>
        <v>0.41228965380458099</v>
      </c>
      <c r="F125" s="156">
        <f>RES_hhdet_tes!F$137</f>
        <v>0.39406013621522262</v>
      </c>
      <c r="G125" s="156">
        <f>RES_hhdet_tes!G$137</f>
        <v>0.31583599742904966</v>
      </c>
      <c r="H125" s="156">
        <f>RES_hhdet_tes!H$137</f>
        <v>0.40309662590882872</v>
      </c>
      <c r="I125" s="156">
        <f>RES_hhdet_tes!I$137</f>
        <v>0.53284374251533506</v>
      </c>
      <c r="J125" s="156">
        <f>RES_hhdet_tes!J$137</f>
        <v>0.61115216945529849</v>
      </c>
      <c r="K125" s="156">
        <f>RES_hhdet_tes!K$137</f>
        <v>0.47741701391010732</v>
      </c>
      <c r="L125" s="156">
        <f>RES_hhdet_tes!L$137</f>
        <v>0.75122836939308502</v>
      </c>
      <c r="M125" s="156">
        <f>RES_hhdet_tes!M$137</f>
        <v>0.54780003906670716</v>
      </c>
      <c r="N125" s="156">
        <f>RES_hhdet_tes!N$137</f>
        <v>0.30712719349121337</v>
      </c>
      <c r="O125" s="156">
        <f>RES_hhdet_tes!O$137</f>
        <v>0.26147681080952356</v>
      </c>
      <c r="P125" s="156">
        <f>RES_hhdet_tes!P$137</f>
        <v>0.21345575948764237</v>
      </c>
      <c r="Q125" s="156">
        <f>RES_hhdet_tes!Q$137</f>
        <v>0.17783384607404815</v>
      </c>
    </row>
    <row r="126" spans="1:17" ht="12" customHeight="1" x14ac:dyDescent="0.25">
      <c r="A126" s="148" t="s">
        <v>59</v>
      </c>
      <c r="B126" s="156">
        <f>RES_hhdet_tes!B$138</f>
        <v>0.18842768768471529</v>
      </c>
      <c r="C126" s="156">
        <f>RES_hhdet_tes!C$138</f>
        <v>0.19896005843036332</v>
      </c>
      <c r="D126" s="156">
        <f>RES_hhdet_tes!D$138</f>
        <v>0.21059949798857372</v>
      </c>
      <c r="E126" s="156">
        <f>RES_hhdet_tes!E$138</f>
        <v>0.18921960242476529</v>
      </c>
      <c r="F126" s="156">
        <f>RES_hhdet_tes!F$138</f>
        <v>0.17922053407631847</v>
      </c>
      <c r="G126" s="156">
        <f>RES_hhdet_tes!G$138</f>
        <v>0.15436513468157106</v>
      </c>
      <c r="H126" s="156">
        <f>RES_hhdet_tes!H$138</f>
        <v>0.19246527379175749</v>
      </c>
      <c r="I126" s="156">
        <f>RES_hhdet_tes!I$138</f>
        <v>0.25071995422711918</v>
      </c>
      <c r="J126" s="156">
        <f>RES_hhdet_tes!J$138</f>
        <v>0.28619281554485904</v>
      </c>
      <c r="K126" s="156">
        <f>RES_hhdet_tes!K$138</f>
        <v>0.24037179422123675</v>
      </c>
      <c r="L126" s="156">
        <f>RES_hhdet_tes!L$138</f>
        <v>0.30774286505250892</v>
      </c>
      <c r="M126" s="156">
        <f>RES_hhdet_tes!M$138</f>
        <v>0.25980953263225098</v>
      </c>
      <c r="N126" s="156">
        <f>RES_hhdet_tes!N$138</f>
        <v>0.11418360456971625</v>
      </c>
      <c r="O126" s="156">
        <f>RES_hhdet_tes!O$138</f>
        <v>9.9947468359973229E-2</v>
      </c>
      <c r="P126" s="156">
        <f>RES_hhdet_tes!P$138</f>
        <v>9.4790758857419097E-2</v>
      </c>
      <c r="Q126" s="156">
        <f>RES_hhdet_tes!Q$138</f>
        <v>7.3933278215599807E-2</v>
      </c>
    </row>
    <row r="127" spans="1:17" ht="12" customHeight="1" x14ac:dyDescent="0.25">
      <c r="A127" s="158" t="s">
        <v>62</v>
      </c>
      <c r="B127" s="157">
        <f>SUM(B128:B129)</f>
        <v>120.29011629072123</v>
      </c>
      <c r="C127" s="157">
        <f t="shared" ref="C127:Q127" si="21">SUM(C128:C129)</f>
        <v>138.2938946240676</v>
      </c>
      <c r="D127" s="157">
        <f t="shared" si="21"/>
        <v>154.42725831362856</v>
      </c>
      <c r="E127" s="157">
        <f t="shared" si="21"/>
        <v>153.54443971513172</v>
      </c>
      <c r="F127" s="157">
        <f t="shared" si="21"/>
        <v>149.68836725799059</v>
      </c>
      <c r="G127" s="157">
        <f t="shared" si="21"/>
        <v>151.76838055965385</v>
      </c>
      <c r="H127" s="157">
        <f t="shared" si="21"/>
        <v>155.98778440936388</v>
      </c>
      <c r="I127" s="157">
        <f t="shared" si="21"/>
        <v>171.73255314684147</v>
      </c>
      <c r="J127" s="157">
        <f t="shared" si="21"/>
        <v>168.32235130858734</v>
      </c>
      <c r="K127" s="157">
        <f t="shared" si="21"/>
        <v>132.05322001540662</v>
      </c>
      <c r="L127" s="157">
        <f t="shared" si="21"/>
        <v>170.451272405548</v>
      </c>
      <c r="M127" s="157">
        <f t="shared" si="21"/>
        <v>157.97795228469036</v>
      </c>
      <c r="N127" s="157">
        <f t="shared" si="21"/>
        <v>133.85504865224297</v>
      </c>
      <c r="O127" s="157">
        <f t="shared" si="21"/>
        <v>137.95095105273592</v>
      </c>
      <c r="P127" s="157">
        <f t="shared" si="21"/>
        <v>150.60327654980969</v>
      </c>
      <c r="Q127" s="157">
        <f t="shared" si="21"/>
        <v>166.13451188956461</v>
      </c>
    </row>
    <row r="128" spans="1:17" ht="12" customHeight="1" x14ac:dyDescent="0.25">
      <c r="A128" s="23" t="s">
        <v>57</v>
      </c>
      <c r="B128" s="156">
        <f>RES_hhdet_tes!B$140</f>
        <v>31.076790020318057</v>
      </c>
      <c r="C128" s="156">
        <f>RES_hhdet_tes!C$140</f>
        <v>34.1175345670841</v>
      </c>
      <c r="D128" s="156">
        <f>RES_hhdet_tes!D$140</f>
        <v>37.179412673424103</v>
      </c>
      <c r="E128" s="156">
        <f>RES_hhdet_tes!E$140</f>
        <v>34.211628011479547</v>
      </c>
      <c r="F128" s="156">
        <f>RES_hhdet_tes!F$140</f>
        <v>34.635823433339283</v>
      </c>
      <c r="G128" s="156">
        <f>RES_hhdet_tes!G$140</f>
        <v>35.554150813582353</v>
      </c>
      <c r="H128" s="156">
        <f>RES_hhdet_tes!H$140</f>
        <v>33.723960941905915</v>
      </c>
      <c r="I128" s="156">
        <f>RES_hhdet_tes!I$140</f>
        <v>36.388666567851232</v>
      </c>
      <c r="J128" s="156">
        <f>RES_hhdet_tes!J$140</f>
        <v>33.579409737804788</v>
      </c>
      <c r="K128" s="156">
        <f>RES_hhdet_tes!K$140</f>
        <v>27.160040387792758</v>
      </c>
      <c r="L128" s="156">
        <f>RES_hhdet_tes!L$140</f>
        <v>31.426346012584993</v>
      </c>
      <c r="M128" s="156">
        <f>RES_hhdet_tes!M$140</f>
        <v>29.581616078334214</v>
      </c>
      <c r="N128" s="156">
        <f>RES_hhdet_tes!N$140</f>
        <v>21.882006622743564</v>
      </c>
      <c r="O128" s="156">
        <f>RES_hhdet_tes!O$140</f>
        <v>20.23889493426271</v>
      </c>
      <c r="P128" s="156">
        <f>RES_hhdet_tes!P$140</f>
        <v>21.622929779183984</v>
      </c>
      <c r="Q128" s="156">
        <f>RES_hhdet_tes!Q$140</f>
        <v>22.480025825053872</v>
      </c>
    </row>
    <row r="129" spans="1:17" ht="12" customHeight="1" x14ac:dyDescent="0.25">
      <c r="A129" s="29" t="s">
        <v>140</v>
      </c>
      <c r="B129" s="57">
        <f>RES_hhdet_tes!B$141</f>
        <v>89.213326270403172</v>
      </c>
      <c r="C129" s="57">
        <f>RES_hhdet_tes!C$141</f>
        <v>104.1763600569835</v>
      </c>
      <c r="D129" s="57">
        <f>RES_hhdet_tes!D$141</f>
        <v>117.24784564020446</v>
      </c>
      <c r="E129" s="57">
        <f>RES_hhdet_tes!E$141</f>
        <v>119.33281170365218</v>
      </c>
      <c r="F129" s="57">
        <f>RES_hhdet_tes!F$141</f>
        <v>115.05254382465129</v>
      </c>
      <c r="G129" s="57">
        <f>RES_hhdet_tes!G$141</f>
        <v>116.21422974607148</v>
      </c>
      <c r="H129" s="57">
        <f>RES_hhdet_tes!H$141</f>
        <v>122.26382346745798</v>
      </c>
      <c r="I129" s="57">
        <f>RES_hhdet_tes!I$141</f>
        <v>135.34388657899024</v>
      </c>
      <c r="J129" s="57">
        <f>RES_hhdet_tes!J$141</f>
        <v>134.74294157078256</v>
      </c>
      <c r="K129" s="57">
        <f>RES_hhdet_tes!K$141</f>
        <v>104.89317962761386</v>
      </c>
      <c r="L129" s="57">
        <f>RES_hhdet_tes!L$141</f>
        <v>139.02492639296301</v>
      </c>
      <c r="M129" s="57">
        <f>RES_hhdet_tes!M$141</f>
        <v>128.39633620635615</v>
      </c>
      <c r="N129" s="57">
        <f>RES_hhdet_tes!N$141</f>
        <v>111.97304202949941</v>
      </c>
      <c r="O129" s="57">
        <f>RES_hhdet_tes!O$141</f>
        <v>117.71205611847321</v>
      </c>
      <c r="P129" s="57">
        <f>RES_hhdet_tes!P$141</f>
        <v>128.98034677062572</v>
      </c>
      <c r="Q129" s="57">
        <f>RES_hhdet_tes!Q$141</f>
        <v>143.65448606451073</v>
      </c>
    </row>
    <row r="131" spans="1:17" ht="12" customHeight="1" x14ac:dyDescent="0.25">
      <c r="A131" s="152" t="s">
        <v>199</v>
      </c>
      <c r="B131" s="175">
        <f t="shared" ref="B131:Q146" si="22">IF(B112=0,"",B112/B93)</f>
        <v>0.79445220116843573</v>
      </c>
      <c r="C131" s="175">
        <f t="shared" si="22"/>
        <v>0.80020446821850133</v>
      </c>
      <c r="D131" s="175">
        <f t="shared" si="22"/>
        <v>0.80379388553265496</v>
      </c>
      <c r="E131" s="175">
        <f t="shared" si="22"/>
        <v>0.80548702204624878</v>
      </c>
      <c r="F131" s="175">
        <f t="shared" si="22"/>
        <v>0.8069926744774395</v>
      </c>
      <c r="G131" s="175">
        <f t="shared" si="22"/>
        <v>0.81130268912080428</v>
      </c>
      <c r="H131" s="175">
        <f t="shared" si="22"/>
        <v>0.81426419340157608</v>
      </c>
      <c r="I131" s="175">
        <f t="shared" si="22"/>
        <v>0.81952254656707624</v>
      </c>
      <c r="J131" s="175">
        <f t="shared" si="22"/>
        <v>0.82218350444848032</v>
      </c>
      <c r="K131" s="175">
        <f t="shared" si="22"/>
        <v>0.82710450079328635</v>
      </c>
      <c r="L131" s="175">
        <f t="shared" si="22"/>
        <v>0.83637973486022954</v>
      </c>
      <c r="M131" s="175">
        <f t="shared" si="22"/>
        <v>0.84061464120586105</v>
      </c>
      <c r="N131" s="175">
        <f t="shared" si="22"/>
        <v>0.85049861230595458</v>
      </c>
      <c r="O131" s="175">
        <f t="shared" si="22"/>
        <v>0.85278431993252368</v>
      </c>
      <c r="P131" s="175">
        <f t="shared" si="22"/>
        <v>0.85804154855931947</v>
      </c>
      <c r="Q131" s="175">
        <f t="shared" si="22"/>
        <v>0.86052782908467296</v>
      </c>
    </row>
    <row r="132" spans="1:17" ht="12" customHeight="1" x14ac:dyDescent="0.25">
      <c r="A132" s="158" t="s">
        <v>65</v>
      </c>
      <c r="B132" s="169">
        <f t="shared" si="22"/>
        <v>0.80514862601663484</v>
      </c>
      <c r="C132" s="169">
        <f t="shared" si="22"/>
        <v>0.8094455633743427</v>
      </c>
      <c r="D132" s="169">
        <f t="shared" si="22"/>
        <v>0.81308788947625288</v>
      </c>
      <c r="E132" s="169">
        <f t="shared" si="22"/>
        <v>0.81371163773416011</v>
      </c>
      <c r="F132" s="169">
        <f t="shared" si="22"/>
        <v>0.81492119999186963</v>
      </c>
      <c r="G132" s="169">
        <f t="shared" si="22"/>
        <v>0.81820702977646298</v>
      </c>
      <c r="H132" s="169">
        <f t="shared" si="22"/>
        <v>0.82061034333485272</v>
      </c>
      <c r="I132" s="169">
        <f t="shared" si="22"/>
        <v>0.82614259595868034</v>
      </c>
      <c r="J132" s="169">
        <f t="shared" si="22"/>
        <v>0.82786118361324745</v>
      </c>
      <c r="K132" s="169">
        <f t="shared" si="22"/>
        <v>0.8331597811858249</v>
      </c>
      <c r="L132" s="169">
        <f t="shared" si="22"/>
        <v>0.84286741342628957</v>
      </c>
      <c r="M132" s="169">
        <f t="shared" si="22"/>
        <v>0.84732339830968584</v>
      </c>
      <c r="N132" s="169">
        <f t="shared" si="22"/>
        <v>0.85712532177265022</v>
      </c>
      <c r="O132" s="169">
        <f t="shared" si="22"/>
        <v>0.85840913942909858</v>
      </c>
      <c r="P132" s="169">
        <f t="shared" si="22"/>
        <v>0.86264193648901322</v>
      </c>
      <c r="Q132" s="169">
        <f t="shared" si="22"/>
        <v>0.86396823742628537</v>
      </c>
    </row>
    <row r="133" spans="1:17" ht="12" customHeight="1" x14ac:dyDescent="0.25">
      <c r="A133" s="23" t="s">
        <v>149</v>
      </c>
      <c r="B133" s="73">
        <f t="shared" si="22"/>
        <v>0.80454006681265189</v>
      </c>
      <c r="C133" s="73">
        <f t="shared" si="22"/>
        <v>0.80881789310972574</v>
      </c>
      <c r="D133" s="73">
        <f t="shared" si="22"/>
        <v>0.81241658881432433</v>
      </c>
      <c r="E133" s="73">
        <f t="shared" si="22"/>
        <v>0.81282952534792074</v>
      </c>
      <c r="F133" s="73">
        <f t="shared" si="22"/>
        <v>0.8141160203174862</v>
      </c>
      <c r="G133" s="73">
        <f t="shared" si="22"/>
        <v>0.81770669165125298</v>
      </c>
      <c r="H133" s="73">
        <f t="shared" si="22"/>
        <v>0.81998977379815696</v>
      </c>
      <c r="I133" s="73">
        <f t="shared" si="22"/>
        <v>0.82553520578697026</v>
      </c>
      <c r="J133" s="73">
        <f t="shared" si="22"/>
        <v>0.82707496178419837</v>
      </c>
      <c r="K133" s="73">
        <f t="shared" si="22"/>
        <v>0.83260824324290628</v>
      </c>
      <c r="L133" s="73">
        <f t="shared" si="22"/>
        <v>0.84188054995816686</v>
      </c>
      <c r="M133" s="73">
        <f t="shared" si="22"/>
        <v>0.84685385166237248</v>
      </c>
      <c r="N133" s="73">
        <f t="shared" si="22"/>
        <v>0.8560782827479706</v>
      </c>
      <c r="O133" s="73">
        <f t="shared" si="22"/>
        <v>0.85706137301780683</v>
      </c>
      <c r="P133" s="73">
        <f t="shared" si="22"/>
        <v>0.86195098485659472</v>
      </c>
      <c r="Q133" s="73">
        <f t="shared" si="22"/>
        <v>0.86299683557822926</v>
      </c>
    </row>
    <row r="134" spans="1:17" ht="12" customHeight="1" x14ac:dyDescent="0.25">
      <c r="A134" s="23" t="s">
        <v>60</v>
      </c>
      <c r="B134" s="73">
        <f t="shared" si="22"/>
        <v>1.0000000000000002</v>
      </c>
      <c r="C134" s="73">
        <f t="shared" si="22"/>
        <v>0.99999999999999989</v>
      </c>
      <c r="D134" s="73">
        <f t="shared" si="22"/>
        <v>1</v>
      </c>
      <c r="E134" s="73">
        <f t="shared" si="22"/>
        <v>1.0000000000000002</v>
      </c>
      <c r="F134" s="73">
        <f t="shared" si="22"/>
        <v>1</v>
      </c>
      <c r="G134" s="73">
        <f t="shared" si="22"/>
        <v>1.0000000000000007</v>
      </c>
      <c r="H134" s="73">
        <f t="shared" si="22"/>
        <v>1.0000000000000002</v>
      </c>
      <c r="I134" s="73">
        <f t="shared" si="22"/>
        <v>1.0000000000000002</v>
      </c>
      <c r="J134" s="73">
        <f t="shared" si="22"/>
        <v>0.99999999999999978</v>
      </c>
      <c r="K134" s="73">
        <f t="shared" si="22"/>
        <v>1.0000000000000007</v>
      </c>
      <c r="L134" s="73">
        <f t="shared" si="22"/>
        <v>0.99999999999999978</v>
      </c>
      <c r="M134" s="73">
        <f t="shared" si="22"/>
        <v>0.99999999999999989</v>
      </c>
      <c r="N134" s="73">
        <f t="shared" si="22"/>
        <v>0.99999999999999978</v>
      </c>
      <c r="O134" s="73">
        <f t="shared" si="22"/>
        <v>1</v>
      </c>
      <c r="P134" s="73">
        <f t="shared" si="22"/>
        <v>0.99999999999999911</v>
      </c>
      <c r="Q134" s="73">
        <f t="shared" si="22"/>
        <v>1.0000000000000002</v>
      </c>
    </row>
    <row r="135" spans="1:17" ht="12" customHeight="1" x14ac:dyDescent="0.25">
      <c r="A135" s="158" t="s">
        <v>112</v>
      </c>
      <c r="B135" s="169">
        <f t="shared" si="22"/>
        <v>1.6292521448704609</v>
      </c>
      <c r="C135" s="169">
        <f t="shared" si="22"/>
        <v>1.7000190976860328</v>
      </c>
      <c r="D135" s="169">
        <f t="shared" si="22"/>
        <v>1.7694697624264681</v>
      </c>
      <c r="E135" s="169">
        <f t="shared" si="22"/>
        <v>1.8153989367687779</v>
      </c>
      <c r="F135" s="169">
        <f t="shared" si="22"/>
        <v>1.8663264770942269</v>
      </c>
      <c r="G135" s="169">
        <f t="shared" si="22"/>
        <v>1.94758963484707</v>
      </c>
      <c r="H135" s="169">
        <f t="shared" si="22"/>
        <v>2.0114683658535992</v>
      </c>
      <c r="I135" s="169">
        <f t="shared" si="22"/>
        <v>2.1236500046327471</v>
      </c>
      <c r="J135" s="169">
        <f t="shared" si="22"/>
        <v>2.1324105446325579</v>
      </c>
      <c r="K135" s="169">
        <f t="shared" si="22"/>
        <v>2.2017001992103169</v>
      </c>
      <c r="L135" s="169">
        <f t="shared" si="22"/>
        <v>2.5243021219850625</v>
      </c>
      <c r="M135" s="169">
        <f t="shared" si="22"/>
        <v>2.655549113735129</v>
      </c>
      <c r="N135" s="169">
        <f t="shared" si="22"/>
        <v>2.8045438393220361</v>
      </c>
      <c r="O135" s="169">
        <f t="shared" si="22"/>
        <v>3.0481799310475917</v>
      </c>
      <c r="P135" s="169">
        <f t="shared" si="22"/>
        <v>3.2713235901874533</v>
      </c>
      <c r="Q135" s="169">
        <f t="shared" si="22"/>
        <v>3.4556163641629576</v>
      </c>
    </row>
    <row r="136" spans="1:17" ht="12" customHeight="1" x14ac:dyDescent="0.25">
      <c r="A136" s="23" t="s">
        <v>60</v>
      </c>
      <c r="B136" s="73">
        <f t="shared" si="22"/>
        <v>1.6292521448704609</v>
      </c>
      <c r="C136" s="73">
        <f t="shared" si="22"/>
        <v>1.7000190976860328</v>
      </c>
      <c r="D136" s="73">
        <f t="shared" si="22"/>
        <v>1.7694697624264681</v>
      </c>
      <c r="E136" s="73">
        <f t="shared" si="22"/>
        <v>1.8153989367687779</v>
      </c>
      <c r="F136" s="73">
        <f t="shared" si="22"/>
        <v>1.8663264770942269</v>
      </c>
      <c r="G136" s="73">
        <f t="shared" si="22"/>
        <v>1.94758963484707</v>
      </c>
      <c r="H136" s="73">
        <f t="shared" si="22"/>
        <v>2.0114683658535992</v>
      </c>
      <c r="I136" s="73">
        <f t="shared" si="22"/>
        <v>2.1236500046327471</v>
      </c>
      <c r="J136" s="73">
        <f t="shared" si="22"/>
        <v>2.1324105446325579</v>
      </c>
      <c r="K136" s="73">
        <f t="shared" si="22"/>
        <v>2.2017001992103169</v>
      </c>
      <c r="L136" s="73">
        <f t="shared" si="22"/>
        <v>2.5243021219850625</v>
      </c>
      <c r="M136" s="73">
        <f t="shared" si="22"/>
        <v>2.655549113735129</v>
      </c>
      <c r="N136" s="73">
        <f t="shared" si="22"/>
        <v>2.8045438393220361</v>
      </c>
      <c r="O136" s="73">
        <f t="shared" si="22"/>
        <v>3.0481799310475917</v>
      </c>
      <c r="P136" s="73">
        <f t="shared" si="22"/>
        <v>3.2713235901874533</v>
      </c>
      <c r="Q136" s="73">
        <f t="shared" si="22"/>
        <v>3.4556163641629576</v>
      </c>
    </row>
    <row r="137" spans="1:17" ht="12" customHeight="1" x14ac:dyDescent="0.25">
      <c r="A137" s="158" t="s">
        <v>63</v>
      </c>
      <c r="B137" s="169">
        <f t="shared" si="22"/>
        <v>0.82837650684925035</v>
      </c>
      <c r="C137" s="169">
        <f t="shared" si="22"/>
        <v>0.8320904252368847</v>
      </c>
      <c r="D137" s="169">
        <f t="shared" si="22"/>
        <v>0.83499393777573139</v>
      </c>
      <c r="E137" s="169">
        <f t="shared" si="22"/>
        <v>0.83697725887989127</v>
      </c>
      <c r="F137" s="169">
        <f t="shared" si="22"/>
        <v>0.83921668717272424</v>
      </c>
      <c r="G137" s="169">
        <f t="shared" si="22"/>
        <v>0.8471857621763379</v>
      </c>
      <c r="H137" s="169">
        <f t="shared" si="22"/>
        <v>0.84944972753409986</v>
      </c>
      <c r="I137" s="169">
        <f t="shared" si="22"/>
        <v>0.85415162790624255</v>
      </c>
      <c r="J137" s="169">
        <f t="shared" si="22"/>
        <v>0.85574093939127893</v>
      </c>
      <c r="K137" s="169">
        <f t="shared" si="22"/>
        <v>0.86155483319227444</v>
      </c>
      <c r="L137" s="169">
        <f t="shared" si="22"/>
        <v>0.86492204972932174</v>
      </c>
      <c r="M137" s="169">
        <f t="shared" si="22"/>
        <v>0.87208316651391915</v>
      </c>
      <c r="N137" s="169">
        <f t="shared" si="22"/>
        <v>0.88007370593359557</v>
      </c>
      <c r="O137" s="169">
        <f t="shared" si="22"/>
        <v>0.88127975900791211</v>
      </c>
      <c r="P137" s="169">
        <f t="shared" si="22"/>
        <v>0.88697103296057056</v>
      </c>
      <c r="Q137" s="169">
        <f t="shared" si="22"/>
        <v>0.88840586669380639</v>
      </c>
    </row>
    <row r="138" spans="1:17" ht="12" customHeight="1" x14ac:dyDescent="0.25">
      <c r="A138" s="167" t="s">
        <v>148</v>
      </c>
      <c r="B138" s="174">
        <f t="shared" si="22"/>
        <v>0.85291723233233552</v>
      </c>
      <c r="C138" s="174">
        <f t="shared" si="22"/>
        <v>0.85567984503329797</v>
      </c>
      <c r="D138" s="174">
        <f t="shared" si="22"/>
        <v>0.8579624845217606</v>
      </c>
      <c r="E138" s="174">
        <f t="shared" si="22"/>
        <v>0.858398637133578</v>
      </c>
      <c r="F138" s="174">
        <f t="shared" si="22"/>
        <v>0.85932167974223228</v>
      </c>
      <c r="G138" s="174">
        <f t="shared" si="22"/>
        <v>0.8618840585483607</v>
      </c>
      <c r="H138" s="174">
        <f t="shared" si="22"/>
        <v>0.86319475880441776</v>
      </c>
      <c r="I138" s="174">
        <f t="shared" si="22"/>
        <v>0.86640693597353324</v>
      </c>
      <c r="J138" s="174">
        <f t="shared" si="22"/>
        <v>0.86749761002454295</v>
      </c>
      <c r="K138" s="174">
        <f t="shared" si="22"/>
        <v>0.8710463875933655</v>
      </c>
      <c r="L138" s="174">
        <f t="shared" si="22"/>
        <v>0.87520694802711851</v>
      </c>
      <c r="M138" s="174">
        <f t="shared" si="22"/>
        <v>0.87719452637992901</v>
      </c>
      <c r="N138" s="174">
        <f t="shared" si="22"/>
        <v>0.88285697594133772</v>
      </c>
      <c r="O138" s="174">
        <f t="shared" si="22"/>
        <v>0.88343285713418263</v>
      </c>
      <c r="P138" s="174">
        <f t="shared" si="22"/>
        <v>0.8869723545152256</v>
      </c>
      <c r="Q138" s="174">
        <f t="shared" si="22"/>
        <v>0.88775198821587353</v>
      </c>
    </row>
    <row r="139" spans="1:17" ht="12" customHeight="1" x14ac:dyDescent="0.25">
      <c r="A139" s="167" t="s">
        <v>147</v>
      </c>
      <c r="B139" s="174">
        <f t="shared" si="22"/>
        <v>0.90088395443680758</v>
      </c>
      <c r="C139" s="174">
        <f t="shared" si="22"/>
        <v>0.90257385602002638</v>
      </c>
      <c r="D139" s="174">
        <f t="shared" si="22"/>
        <v>0.90528691402974326</v>
      </c>
      <c r="E139" s="174">
        <f t="shared" si="22"/>
        <v>0.9056418897488383</v>
      </c>
      <c r="F139" s="174">
        <f t="shared" si="22"/>
        <v>0.90645076612326436</v>
      </c>
      <c r="G139" s="174">
        <f t="shared" si="22"/>
        <v>0.90960792024963755</v>
      </c>
      <c r="H139" s="174">
        <f t="shared" si="22"/>
        <v>0.91312225551044668</v>
      </c>
      <c r="I139" s="174">
        <f t="shared" si="22"/>
        <v>0.91816476663376267</v>
      </c>
      <c r="J139" s="174">
        <f t="shared" si="22"/>
        <v>0.91906399189341381</v>
      </c>
      <c r="K139" s="174">
        <f t="shared" si="22"/>
        <v>0.91991241225126852</v>
      </c>
      <c r="L139" s="174">
        <f t="shared" si="22"/>
        <v>0.92441798618785109</v>
      </c>
      <c r="M139" s="174">
        <f t="shared" si="22"/>
        <v>0.92649114561911117</v>
      </c>
      <c r="N139" s="174">
        <f t="shared" si="22"/>
        <v>0.92612549892145557</v>
      </c>
      <c r="O139" s="174">
        <f t="shared" si="22"/>
        <v>0.92829404453081277</v>
      </c>
      <c r="P139" s="174">
        <f t="shared" si="22"/>
        <v>0.93093768483816353</v>
      </c>
      <c r="Q139" s="174">
        <f t="shared" si="22"/>
        <v>0.93160517481308214</v>
      </c>
    </row>
    <row r="140" spans="1:17" ht="12" customHeight="1" x14ac:dyDescent="0.25">
      <c r="A140" s="166" t="s">
        <v>61</v>
      </c>
      <c r="B140" s="173">
        <f t="shared" si="22"/>
        <v>0.85291723233233552</v>
      </c>
      <c r="C140" s="173">
        <f t="shared" si="22"/>
        <v>0.85762330693708455</v>
      </c>
      <c r="D140" s="173">
        <f t="shared" si="22"/>
        <v>0.86138647936389967</v>
      </c>
      <c r="E140" s="173">
        <f t="shared" si="22"/>
        <v>0.86170423553115905</v>
      </c>
      <c r="F140" s="173">
        <f t="shared" si="22"/>
        <v>0.86269037503917934</v>
      </c>
      <c r="G140" s="173">
        <f t="shared" si="22"/>
        <v>0.86726425925628148</v>
      </c>
      <c r="H140" s="173">
        <f t="shared" si="22"/>
        <v>0.87200668017855643</v>
      </c>
      <c r="I140" s="173">
        <f t="shared" si="22"/>
        <v>0.87935251738770426</v>
      </c>
      <c r="J140" s="173">
        <f t="shared" si="22"/>
        <v>0.88046881366687857</v>
      </c>
      <c r="K140" s="173">
        <f t="shared" si="22"/>
        <v>0.88155213892756834</v>
      </c>
      <c r="L140" s="173">
        <f t="shared" si="22"/>
        <v>0.88803781982978047</v>
      </c>
      <c r="M140" s="173">
        <f t="shared" si="22"/>
        <v>0.89110776406266401</v>
      </c>
      <c r="N140" s="173">
        <f t="shared" si="22"/>
        <v>0.89358668620230997</v>
      </c>
      <c r="O140" s="173">
        <f t="shared" si="22"/>
        <v>0.89374744100942538</v>
      </c>
      <c r="P140" s="173">
        <f t="shared" si="22"/>
        <v>0.89785120818980968</v>
      </c>
      <c r="Q140" s="173">
        <f t="shared" si="22"/>
        <v>0.89860341249469944</v>
      </c>
    </row>
    <row r="141" spans="1:17" ht="12" customHeight="1" x14ac:dyDescent="0.25">
      <c r="A141" s="147" t="s">
        <v>59</v>
      </c>
      <c r="B141" s="172">
        <f t="shared" si="22"/>
        <v>1</v>
      </c>
      <c r="C141" s="172">
        <f t="shared" si="22"/>
        <v>1</v>
      </c>
      <c r="D141" s="172">
        <f t="shared" si="22"/>
        <v>1</v>
      </c>
      <c r="E141" s="172">
        <f t="shared" si="22"/>
        <v>1</v>
      </c>
      <c r="F141" s="172">
        <f t="shared" si="22"/>
        <v>1.0000000000000002</v>
      </c>
      <c r="G141" s="172">
        <f t="shared" si="22"/>
        <v>0.99999999999999933</v>
      </c>
      <c r="H141" s="172">
        <f t="shared" si="22"/>
        <v>1</v>
      </c>
      <c r="I141" s="172">
        <f t="shared" si="22"/>
        <v>0.99999999999999989</v>
      </c>
      <c r="J141" s="172">
        <f t="shared" si="22"/>
        <v>0.99999999999999989</v>
      </c>
      <c r="K141" s="172">
        <f t="shared" si="22"/>
        <v>0.99999999999999989</v>
      </c>
      <c r="L141" s="172">
        <f t="shared" si="22"/>
        <v>0.99999999999999956</v>
      </c>
      <c r="M141" s="172">
        <f t="shared" si="22"/>
        <v>1</v>
      </c>
      <c r="N141" s="172">
        <f t="shared" si="22"/>
        <v>1</v>
      </c>
      <c r="O141" s="172">
        <f t="shared" si="22"/>
        <v>1</v>
      </c>
      <c r="P141" s="172">
        <f t="shared" si="22"/>
        <v>1</v>
      </c>
      <c r="Q141" s="172">
        <f t="shared" si="22"/>
        <v>1.0000000000000002</v>
      </c>
    </row>
    <row r="142" spans="1:17" ht="12" customHeight="1" x14ac:dyDescent="0.25">
      <c r="A142" s="163" t="s">
        <v>142</v>
      </c>
      <c r="B142" s="171">
        <f t="shared" si="22"/>
        <v>0.70572035239931841</v>
      </c>
      <c r="C142" s="171">
        <f t="shared" si="22"/>
        <v>0.70977361555319807</v>
      </c>
      <c r="D142" s="171">
        <f t="shared" si="22"/>
        <v>0.71376553575993007</v>
      </c>
      <c r="E142" s="171">
        <f t="shared" si="22"/>
        <v>0.71499843731714574</v>
      </c>
      <c r="F142" s="171">
        <f t="shared" si="22"/>
        <v>0.71702499079723259</v>
      </c>
      <c r="G142" s="171">
        <f t="shared" si="22"/>
        <v>0.72150648633253001</v>
      </c>
      <c r="H142" s="171">
        <f t="shared" si="22"/>
        <v>0.72551273485604006</v>
      </c>
      <c r="I142" s="171">
        <f t="shared" si="22"/>
        <v>0.7330770568473074</v>
      </c>
      <c r="J142" s="171">
        <f t="shared" si="22"/>
        <v>0.7355613858305643</v>
      </c>
      <c r="K142" s="171">
        <f t="shared" si="22"/>
        <v>0.74045670649964535</v>
      </c>
      <c r="L142" s="171">
        <f t="shared" si="22"/>
        <v>0.75422691430992661</v>
      </c>
      <c r="M142" s="171">
        <f t="shared" si="22"/>
        <v>0.75950396105336548</v>
      </c>
      <c r="N142" s="171">
        <f t="shared" si="22"/>
        <v>0.7637622097558916</v>
      </c>
      <c r="O142" s="171">
        <f t="shared" si="22"/>
        <v>0.76390579528075242</v>
      </c>
      <c r="P142" s="171">
        <f t="shared" si="22"/>
        <v>0.77651745725998744</v>
      </c>
      <c r="Q142" s="171">
        <f t="shared" si="22"/>
        <v>0.77675350234521556</v>
      </c>
    </row>
    <row r="143" spans="1:17" ht="12" customHeight="1" x14ac:dyDescent="0.25">
      <c r="A143" s="161" t="s">
        <v>141</v>
      </c>
      <c r="B143" s="170">
        <f t="shared" si="22"/>
        <v>0.78456855809591597</v>
      </c>
      <c r="C143" s="170">
        <f t="shared" si="22"/>
        <v>0.78495859487116015</v>
      </c>
      <c r="D143" s="170">
        <f t="shared" si="22"/>
        <v>0.78849867132827145</v>
      </c>
      <c r="E143" s="170">
        <f t="shared" si="22"/>
        <v>0.78809765414874111</v>
      </c>
      <c r="F143" s="170">
        <f t="shared" si="22"/>
        <v>0.78924943911453693</v>
      </c>
      <c r="G143" s="170">
        <f t="shared" si="22"/>
        <v>0.79678772514740637</v>
      </c>
      <c r="H143" s="170">
        <f t="shared" si="22"/>
        <v>0.80164349529963763</v>
      </c>
      <c r="I143" s="170">
        <f t="shared" si="22"/>
        <v>0.80900375074617681</v>
      </c>
      <c r="J143" s="170">
        <f t="shared" si="22"/>
        <v>0.81004543876781399</v>
      </c>
      <c r="K143" s="170">
        <f t="shared" si="22"/>
        <v>0.81705194132491288</v>
      </c>
      <c r="L143" s="170">
        <f t="shared" si="22"/>
        <v>0.81678361010745393</v>
      </c>
      <c r="M143" s="170">
        <f t="shared" si="22"/>
        <v>0.82488942683297362</v>
      </c>
      <c r="N143" s="170">
        <f t="shared" si="22"/>
        <v>0.81600763573640256</v>
      </c>
      <c r="O143" s="170">
        <f t="shared" si="22"/>
        <v>0.8172523155942869</v>
      </c>
      <c r="P143" s="170">
        <f t="shared" si="22"/>
        <v>0.8338213939186131</v>
      </c>
      <c r="Q143" s="170">
        <f t="shared" si="22"/>
        <v>0.83124847779542255</v>
      </c>
    </row>
    <row r="144" spans="1:17" ht="12" customHeight="1" x14ac:dyDescent="0.25">
      <c r="A144" s="148" t="s">
        <v>60</v>
      </c>
      <c r="B144" s="73">
        <f t="shared" si="22"/>
        <v>0.70572035239931818</v>
      </c>
      <c r="C144" s="73">
        <f t="shared" si="22"/>
        <v>0.711419946415358</v>
      </c>
      <c r="D144" s="73">
        <f t="shared" si="22"/>
        <v>0.7169053050737928</v>
      </c>
      <c r="E144" s="73">
        <f t="shared" si="22"/>
        <v>0.71824659004898384</v>
      </c>
      <c r="F144" s="73">
        <f t="shared" si="22"/>
        <v>0.72021639762154621</v>
      </c>
      <c r="G144" s="73">
        <f t="shared" si="22"/>
        <v>0.7248004129394694</v>
      </c>
      <c r="H144" s="73">
        <f t="shared" si="22"/>
        <v>0.73228935586085731</v>
      </c>
      <c r="I144" s="73">
        <f t="shared" si="22"/>
        <v>0.74229392942013606</v>
      </c>
      <c r="J144" s="73">
        <f t="shared" si="22"/>
        <v>0.74387569332141068</v>
      </c>
      <c r="K144" s="73">
        <f t="shared" si="22"/>
        <v>0.74813973713494009</v>
      </c>
      <c r="L144" s="73">
        <f t="shared" si="22"/>
        <v>0.75975974957856351</v>
      </c>
      <c r="M144" s="73">
        <f t="shared" si="22"/>
        <v>0.76163481699783098</v>
      </c>
      <c r="N144" s="73">
        <f t="shared" si="22"/>
        <v>0.76376275369331958</v>
      </c>
      <c r="O144" s="73">
        <f t="shared" si="22"/>
        <v>0.7638915321479901</v>
      </c>
      <c r="P144" s="73">
        <f t="shared" si="22"/>
        <v>0.77651745725998755</v>
      </c>
      <c r="Q144" s="73">
        <f t="shared" si="22"/>
        <v>0.7767535023452159</v>
      </c>
    </row>
    <row r="145" spans="1:17" ht="12" customHeight="1" x14ac:dyDescent="0.25">
      <c r="A145" s="148" t="s">
        <v>59</v>
      </c>
      <c r="B145" s="73">
        <f t="shared" si="22"/>
        <v>0.99999999999999989</v>
      </c>
      <c r="C145" s="73">
        <f t="shared" si="22"/>
        <v>1.0000000000000002</v>
      </c>
      <c r="D145" s="73">
        <f t="shared" si="22"/>
        <v>1</v>
      </c>
      <c r="E145" s="73">
        <f t="shared" si="22"/>
        <v>1.0000000000000002</v>
      </c>
      <c r="F145" s="73">
        <f t="shared" si="22"/>
        <v>1</v>
      </c>
      <c r="G145" s="73">
        <f t="shared" si="22"/>
        <v>0.99999999999999978</v>
      </c>
      <c r="H145" s="73">
        <f t="shared" si="22"/>
        <v>1</v>
      </c>
      <c r="I145" s="73">
        <f t="shared" si="22"/>
        <v>1</v>
      </c>
      <c r="J145" s="73">
        <f t="shared" si="22"/>
        <v>1.0000000000000007</v>
      </c>
      <c r="K145" s="73">
        <f t="shared" si="22"/>
        <v>1</v>
      </c>
      <c r="L145" s="73">
        <f t="shared" si="22"/>
        <v>1</v>
      </c>
      <c r="M145" s="73">
        <f t="shared" si="22"/>
        <v>1</v>
      </c>
      <c r="N145" s="73">
        <f t="shared" si="22"/>
        <v>1</v>
      </c>
      <c r="O145" s="73">
        <f t="shared" si="22"/>
        <v>1</v>
      </c>
      <c r="P145" s="73">
        <f t="shared" si="22"/>
        <v>1.0000000000000002</v>
      </c>
      <c r="Q145" s="73">
        <f t="shared" si="22"/>
        <v>1.0000000000000002</v>
      </c>
    </row>
    <row r="146" spans="1:17" ht="12" customHeight="1" x14ac:dyDescent="0.25">
      <c r="A146" s="158" t="s">
        <v>62</v>
      </c>
      <c r="B146" s="169">
        <f t="shared" si="22"/>
        <v>0.65307925097697539</v>
      </c>
      <c r="C146" s="169">
        <f t="shared" si="22"/>
        <v>0.66559328215999825</v>
      </c>
      <c r="D146" s="169">
        <f t="shared" si="22"/>
        <v>0.67411846458873736</v>
      </c>
      <c r="E146" s="169">
        <f t="shared" si="22"/>
        <v>0.68538095357977014</v>
      </c>
      <c r="F146" s="169">
        <f t="shared" si="22"/>
        <v>0.68470070551269313</v>
      </c>
      <c r="G146" s="169">
        <f t="shared" si="22"/>
        <v>0.68844676988074527</v>
      </c>
      <c r="H146" s="169">
        <f t="shared" si="22"/>
        <v>0.70161129668307176</v>
      </c>
      <c r="I146" s="169">
        <f t="shared" si="22"/>
        <v>0.70964105324535509</v>
      </c>
      <c r="J146" s="169">
        <f t="shared" si="22"/>
        <v>0.7198762442427995</v>
      </c>
      <c r="K146" s="169">
        <f t="shared" si="22"/>
        <v>0.71911557168497997</v>
      </c>
      <c r="L146" s="169">
        <f t="shared" si="22"/>
        <v>0.73638157601930743</v>
      </c>
      <c r="M146" s="169">
        <f t="shared" si="22"/>
        <v>0.73616109308042532</v>
      </c>
      <c r="N146" s="169">
        <f t="shared" si="22"/>
        <v>0.75163088675838907</v>
      </c>
      <c r="O146" s="169">
        <f t="shared" si="22"/>
        <v>0.7610721913709545</v>
      </c>
      <c r="P146" s="169">
        <f t="shared" si="22"/>
        <v>0.76494757258233592</v>
      </c>
      <c r="Q146" s="169">
        <f t="shared" ref="Q146" si="23">IF(Q127=0,"",Q127/Q108)</f>
        <v>0.77412917103103951</v>
      </c>
    </row>
    <row r="147" spans="1:17" ht="12" customHeight="1" x14ac:dyDescent="0.25">
      <c r="A147" s="23" t="s">
        <v>57</v>
      </c>
      <c r="B147" s="73">
        <f t="shared" ref="B147:Q148" si="24">IF(B128=0,"",B128/B109)</f>
        <v>0.42256848681613918</v>
      </c>
      <c r="C147" s="73">
        <f t="shared" si="24"/>
        <v>0.4287453836933387</v>
      </c>
      <c r="D147" s="73">
        <f t="shared" si="24"/>
        <v>0.43409715462372589</v>
      </c>
      <c r="E147" s="73">
        <f t="shared" si="24"/>
        <v>0.4361362063006925</v>
      </c>
      <c r="F147" s="73">
        <f t="shared" si="24"/>
        <v>0.43981615288419812</v>
      </c>
      <c r="G147" s="73">
        <f t="shared" si="24"/>
        <v>0.44494455659232102</v>
      </c>
      <c r="H147" s="73">
        <f t="shared" si="24"/>
        <v>0.44878471229661404</v>
      </c>
      <c r="I147" s="73">
        <f t="shared" si="24"/>
        <v>0.45472453225860865</v>
      </c>
      <c r="J147" s="73">
        <f t="shared" si="24"/>
        <v>0.45908425922750568</v>
      </c>
      <c r="K147" s="73">
        <f t="shared" si="24"/>
        <v>0.46159715798466733</v>
      </c>
      <c r="L147" s="73">
        <f t="shared" si="24"/>
        <v>0.46779231041863917</v>
      </c>
      <c r="M147" s="73">
        <f t="shared" si="24"/>
        <v>0.46856564420244001</v>
      </c>
      <c r="N147" s="73">
        <f t="shared" si="24"/>
        <v>0.47164341327106385</v>
      </c>
      <c r="O147" s="73">
        <f t="shared" si="24"/>
        <v>0.47227276366588061</v>
      </c>
      <c r="P147" s="73">
        <f t="shared" si="24"/>
        <v>0.47313853798629579</v>
      </c>
      <c r="Q147" s="73">
        <f t="shared" si="24"/>
        <v>0.4786479366833441</v>
      </c>
    </row>
    <row r="148" spans="1:17" ht="12" customHeight="1" x14ac:dyDescent="0.25">
      <c r="A148" s="29" t="s">
        <v>140</v>
      </c>
      <c r="B148" s="65">
        <f t="shared" si="24"/>
        <v>0.80629111636711037</v>
      </c>
      <c r="C148" s="65">
        <f t="shared" si="24"/>
        <v>0.81260751177126422</v>
      </c>
      <c r="D148" s="65">
        <f t="shared" si="24"/>
        <v>0.81744198048075423</v>
      </c>
      <c r="E148" s="65">
        <f t="shared" si="24"/>
        <v>0.81967598748612192</v>
      </c>
      <c r="F148" s="65">
        <f t="shared" si="24"/>
        <v>0.82257946613207567</v>
      </c>
      <c r="G148" s="65">
        <f t="shared" si="24"/>
        <v>0.82689154433725354</v>
      </c>
      <c r="H148" s="65">
        <f t="shared" si="24"/>
        <v>0.83069340502672484</v>
      </c>
      <c r="I148" s="65">
        <f t="shared" si="24"/>
        <v>0.83558173292377269</v>
      </c>
      <c r="J148" s="65">
        <f t="shared" si="24"/>
        <v>0.83859557438239452</v>
      </c>
      <c r="K148" s="65">
        <f t="shared" si="24"/>
        <v>0.840533673838186</v>
      </c>
      <c r="L148" s="65">
        <f t="shared" si="24"/>
        <v>0.84621005489228873</v>
      </c>
      <c r="M148" s="65">
        <f t="shared" si="24"/>
        <v>0.84769803173385339</v>
      </c>
      <c r="N148" s="65">
        <f t="shared" si="24"/>
        <v>0.85027159115588191</v>
      </c>
      <c r="O148" s="65">
        <f t="shared" si="24"/>
        <v>0.85049332876266581</v>
      </c>
      <c r="P148" s="65">
        <f t="shared" si="24"/>
        <v>0.85316048036162706</v>
      </c>
      <c r="Q148" s="65">
        <f t="shared" si="24"/>
        <v>0.85690931773623369</v>
      </c>
    </row>
    <row r="150" spans="1:17" ht="12" customHeight="1" x14ac:dyDescent="0.25">
      <c r="A150" s="152" t="s">
        <v>121</v>
      </c>
      <c r="B150" s="168">
        <f>SUM(B151,B154,B156,B165)</f>
        <v>194.29007764162037</v>
      </c>
      <c r="C150" s="168">
        <f t="shared" ref="C150:Q150" si="25">SUM(C151,C154,C156,C165)</f>
        <v>210.22761239859511</v>
      </c>
      <c r="D150" s="168">
        <f t="shared" si="25"/>
        <v>226.2700956614394</v>
      </c>
      <c r="E150" s="168">
        <f t="shared" si="25"/>
        <v>207.23503290546782</v>
      </c>
      <c r="F150" s="168">
        <f t="shared" si="25"/>
        <v>208.0491359001708</v>
      </c>
      <c r="G150" s="168">
        <f t="shared" si="25"/>
        <v>211.10376891128499</v>
      </c>
      <c r="H150" s="168">
        <f t="shared" si="25"/>
        <v>198.52357986266895</v>
      </c>
      <c r="I150" s="168">
        <f t="shared" si="25"/>
        <v>211.41185231209272</v>
      </c>
      <c r="J150" s="168">
        <f t="shared" si="25"/>
        <v>193.23786491137227</v>
      </c>
      <c r="K150" s="168">
        <f t="shared" si="25"/>
        <v>155.44575261382738</v>
      </c>
      <c r="L150" s="168">
        <f t="shared" si="25"/>
        <v>177.4812112816565</v>
      </c>
      <c r="M150" s="168">
        <f t="shared" si="25"/>
        <v>166.78731934601092</v>
      </c>
      <c r="N150" s="168">
        <f t="shared" si="25"/>
        <v>122.57021452096161</v>
      </c>
      <c r="O150" s="168">
        <f t="shared" si="25"/>
        <v>113.21539090262686</v>
      </c>
      <c r="P150" s="168">
        <f t="shared" si="25"/>
        <v>120.73627956243806</v>
      </c>
      <c r="Q150" s="168">
        <f t="shared" si="25"/>
        <v>124.07725858378775</v>
      </c>
    </row>
    <row r="151" spans="1:17" ht="12" customHeight="1" x14ac:dyDescent="0.25">
      <c r="A151" s="158" t="s">
        <v>65</v>
      </c>
      <c r="B151" s="157">
        <f>SUM(B152:B153)</f>
        <v>0</v>
      </c>
      <c r="C151" s="157">
        <f t="shared" ref="C151:Q151" si="26">SUM(C152:C153)</f>
        <v>0</v>
      </c>
      <c r="D151" s="157">
        <f t="shared" si="26"/>
        <v>0</v>
      </c>
      <c r="E151" s="157">
        <f t="shared" si="26"/>
        <v>0</v>
      </c>
      <c r="F151" s="157">
        <f t="shared" si="26"/>
        <v>0</v>
      </c>
      <c r="G151" s="157">
        <f t="shared" si="26"/>
        <v>0</v>
      </c>
      <c r="H151" s="157">
        <f t="shared" si="26"/>
        <v>0</v>
      </c>
      <c r="I151" s="157">
        <f t="shared" si="26"/>
        <v>0</v>
      </c>
      <c r="J151" s="157">
        <f t="shared" si="26"/>
        <v>0</v>
      </c>
      <c r="K151" s="157">
        <f t="shared" si="26"/>
        <v>0</v>
      </c>
      <c r="L151" s="157">
        <f t="shared" si="26"/>
        <v>0</v>
      </c>
      <c r="M151" s="157">
        <f t="shared" si="26"/>
        <v>0</v>
      </c>
      <c r="N151" s="157">
        <f t="shared" si="26"/>
        <v>0</v>
      </c>
      <c r="O151" s="157">
        <f t="shared" si="26"/>
        <v>0</v>
      </c>
      <c r="P151" s="157">
        <f t="shared" si="26"/>
        <v>0</v>
      </c>
      <c r="Q151" s="157">
        <f t="shared" si="26"/>
        <v>0</v>
      </c>
    </row>
    <row r="152" spans="1:17" ht="12" customHeight="1" x14ac:dyDescent="0.25">
      <c r="A152" s="23" t="s">
        <v>149</v>
      </c>
      <c r="B152" s="156">
        <f>RES_hhdet_emi!B$126</f>
        <v>0</v>
      </c>
      <c r="C152" s="156">
        <f>RES_hhdet_emi!C$126</f>
        <v>0</v>
      </c>
      <c r="D152" s="156">
        <f>RES_hhdet_emi!D$126</f>
        <v>0</v>
      </c>
      <c r="E152" s="156">
        <f>RES_hhdet_emi!E$126</f>
        <v>0</v>
      </c>
      <c r="F152" s="156">
        <f>RES_hhdet_emi!F$126</f>
        <v>0</v>
      </c>
      <c r="G152" s="156">
        <f>RES_hhdet_emi!G$126</f>
        <v>0</v>
      </c>
      <c r="H152" s="156">
        <f>RES_hhdet_emi!H$126</f>
        <v>0</v>
      </c>
      <c r="I152" s="156">
        <f>RES_hhdet_emi!I$126</f>
        <v>0</v>
      </c>
      <c r="J152" s="156">
        <f>RES_hhdet_emi!J$126</f>
        <v>0</v>
      </c>
      <c r="K152" s="156">
        <f>RES_hhdet_emi!K$126</f>
        <v>0</v>
      </c>
      <c r="L152" s="156">
        <f>RES_hhdet_emi!L$126</f>
        <v>0</v>
      </c>
      <c r="M152" s="156">
        <f>RES_hhdet_emi!M$126</f>
        <v>0</v>
      </c>
      <c r="N152" s="156">
        <f>RES_hhdet_emi!N$126</f>
        <v>0</v>
      </c>
      <c r="O152" s="156">
        <f>RES_hhdet_emi!O$126</f>
        <v>0</v>
      </c>
      <c r="P152" s="156">
        <f>RES_hhdet_emi!P$126</f>
        <v>0</v>
      </c>
      <c r="Q152" s="156">
        <f>RES_hhdet_emi!Q$126</f>
        <v>0</v>
      </c>
    </row>
    <row r="153" spans="1:17" ht="12" customHeight="1" x14ac:dyDescent="0.25">
      <c r="A153" s="23" t="s">
        <v>60</v>
      </c>
      <c r="B153" s="156">
        <f>RES_hhdet_emi!B$127</f>
        <v>0</v>
      </c>
      <c r="C153" s="156">
        <f>RES_hhdet_emi!C$127</f>
        <v>0</v>
      </c>
      <c r="D153" s="156">
        <f>RES_hhdet_emi!D$127</f>
        <v>0</v>
      </c>
      <c r="E153" s="156">
        <f>RES_hhdet_emi!E$127</f>
        <v>0</v>
      </c>
      <c r="F153" s="156">
        <f>RES_hhdet_emi!F$127</f>
        <v>0</v>
      </c>
      <c r="G153" s="156">
        <f>RES_hhdet_emi!G$127</f>
        <v>0</v>
      </c>
      <c r="H153" s="156">
        <f>RES_hhdet_emi!H$127</f>
        <v>0</v>
      </c>
      <c r="I153" s="156">
        <f>RES_hhdet_emi!I$127</f>
        <v>0</v>
      </c>
      <c r="J153" s="156">
        <f>RES_hhdet_emi!J$127</f>
        <v>0</v>
      </c>
      <c r="K153" s="156">
        <f>RES_hhdet_emi!K$127</f>
        <v>0</v>
      </c>
      <c r="L153" s="156">
        <f>RES_hhdet_emi!L$127</f>
        <v>0</v>
      </c>
      <c r="M153" s="156">
        <f>RES_hhdet_emi!M$127</f>
        <v>0</v>
      </c>
      <c r="N153" s="156">
        <f>RES_hhdet_emi!N$127</f>
        <v>0</v>
      </c>
      <c r="O153" s="156">
        <f>RES_hhdet_emi!O$127</f>
        <v>0</v>
      </c>
      <c r="P153" s="156">
        <f>RES_hhdet_emi!P$127</f>
        <v>0</v>
      </c>
      <c r="Q153" s="156">
        <f>RES_hhdet_emi!Q$127</f>
        <v>0</v>
      </c>
    </row>
    <row r="154" spans="1:17" ht="12" customHeight="1" x14ac:dyDescent="0.25">
      <c r="A154" s="158" t="s">
        <v>112</v>
      </c>
      <c r="B154" s="157">
        <f>B155</f>
        <v>0</v>
      </c>
      <c r="C154" s="157">
        <f t="shared" ref="C154:Q154" si="27">C155</f>
        <v>0</v>
      </c>
      <c r="D154" s="157">
        <f t="shared" si="27"/>
        <v>0</v>
      </c>
      <c r="E154" s="157">
        <f t="shared" si="27"/>
        <v>0</v>
      </c>
      <c r="F154" s="157">
        <f t="shared" si="27"/>
        <v>0</v>
      </c>
      <c r="G154" s="157">
        <f t="shared" si="27"/>
        <v>0</v>
      </c>
      <c r="H154" s="157">
        <f t="shared" si="27"/>
        <v>0</v>
      </c>
      <c r="I154" s="157">
        <f t="shared" si="27"/>
        <v>0</v>
      </c>
      <c r="J154" s="157">
        <f t="shared" si="27"/>
        <v>0</v>
      </c>
      <c r="K154" s="157">
        <f t="shared" si="27"/>
        <v>0</v>
      </c>
      <c r="L154" s="157">
        <f t="shared" si="27"/>
        <v>0</v>
      </c>
      <c r="M154" s="157">
        <f t="shared" si="27"/>
        <v>0</v>
      </c>
      <c r="N154" s="157">
        <f t="shared" si="27"/>
        <v>0</v>
      </c>
      <c r="O154" s="157">
        <f t="shared" si="27"/>
        <v>0</v>
      </c>
      <c r="P154" s="157">
        <f t="shared" si="27"/>
        <v>0</v>
      </c>
      <c r="Q154" s="157">
        <f t="shared" si="27"/>
        <v>0</v>
      </c>
    </row>
    <row r="155" spans="1:17" ht="12" customHeight="1" x14ac:dyDescent="0.25">
      <c r="A155" s="23" t="s">
        <v>60</v>
      </c>
      <c r="B155" s="156">
        <f>RES_hhdet_emi!B$129</f>
        <v>0</v>
      </c>
      <c r="C155" s="156">
        <f>RES_hhdet_emi!C$129</f>
        <v>0</v>
      </c>
      <c r="D155" s="156">
        <f>RES_hhdet_emi!D$129</f>
        <v>0</v>
      </c>
      <c r="E155" s="156">
        <f>RES_hhdet_emi!E$129</f>
        <v>0</v>
      </c>
      <c r="F155" s="156">
        <f>RES_hhdet_emi!F$129</f>
        <v>0</v>
      </c>
      <c r="G155" s="156">
        <f>RES_hhdet_emi!G$129</f>
        <v>0</v>
      </c>
      <c r="H155" s="156">
        <f>RES_hhdet_emi!H$129</f>
        <v>0</v>
      </c>
      <c r="I155" s="156">
        <f>RES_hhdet_emi!I$129</f>
        <v>0</v>
      </c>
      <c r="J155" s="156">
        <f>RES_hhdet_emi!J$129</f>
        <v>0</v>
      </c>
      <c r="K155" s="156">
        <f>RES_hhdet_emi!K$129</f>
        <v>0</v>
      </c>
      <c r="L155" s="156">
        <f>RES_hhdet_emi!L$129</f>
        <v>0</v>
      </c>
      <c r="M155" s="156">
        <f>RES_hhdet_emi!M$129</f>
        <v>0</v>
      </c>
      <c r="N155" s="156">
        <f>RES_hhdet_emi!N$129</f>
        <v>0</v>
      </c>
      <c r="O155" s="156">
        <f>RES_hhdet_emi!O$129</f>
        <v>0</v>
      </c>
      <c r="P155" s="156">
        <f>RES_hhdet_emi!P$129</f>
        <v>0</v>
      </c>
      <c r="Q155" s="156">
        <f>RES_hhdet_emi!Q$129</f>
        <v>0</v>
      </c>
    </row>
    <row r="156" spans="1:17" ht="12" customHeight="1" x14ac:dyDescent="0.25">
      <c r="A156" s="158" t="s">
        <v>63</v>
      </c>
      <c r="B156" s="157">
        <f>SUM(B157:B158,B161:B162)</f>
        <v>0</v>
      </c>
      <c r="C156" s="157">
        <f t="shared" ref="C156:Q156" si="28">SUM(C157:C158,C161:C162)</f>
        <v>0</v>
      </c>
      <c r="D156" s="157">
        <f t="shared" si="28"/>
        <v>0</v>
      </c>
      <c r="E156" s="157">
        <f t="shared" si="28"/>
        <v>0</v>
      </c>
      <c r="F156" s="157">
        <f t="shared" si="28"/>
        <v>0</v>
      </c>
      <c r="G156" s="157">
        <f t="shared" si="28"/>
        <v>0</v>
      </c>
      <c r="H156" s="157">
        <f t="shared" si="28"/>
        <v>0</v>
      </c>
      <c r="I156" s="157">
        <f t="shared" si="28"/>
        <v>0</v>
      </c>
      <c r="J156" s="157">
        <f t="shared" si="28"/>
        <v>0</v>
      </c>
      <c r="K156" s="157">
        <f t="shared" si="28"/>
        <v>0</v>
      </c>
      <c r="L156" s="157">
        <f t="shared" si="28"/>
        <v>0</v>
      </c>
      <c r="M156" s="157">
        <f t="shared" si="28"/>
        <v>0</v>
      </c>
      <c r="N156" s="157">
        <f t="shared" si="28"/>
        <v>0</v>
      </c>
      <c r="O156" s="157">
        <f t="shared" si="28"/>
        <v>0</v>
      </c>
      <c r="P156" s="157">
        <f t="shared" si="28"/>
        <v>0</v>
      </c>
      <c r="Q156" s="157">
        <f t="shared" si="28"/>
        <v>0</v>
      </c>
    </row>
    <row r="157" spans="1:17" ht="12" customHeight="1" x14ac:dyDescent="0.25">
      <c r="A157" s="167" t="s">
        <v>148</v>
      </c>
      <c r="B157" s="132">
        <f>RES_hhdet_emi!B$131</f>
        <v>0</v>
      </c>
      <c r="C157" s="132">
        <f>RES_hhdet_emi!C$131</f>
        <v>0</v>
      </c>
      <c r="D157" s="132">
        <f>RES_hhdet_emi!D$131</f>
        <v>0</v>
      </c>
      <c r="E157" s="132">
        <f>RES_hhdet_emi!E$131</f>
        <v>0</v>
      </c>
      <c r="F157" s="132">
        <f>RES_hhdet_emi!F$131</f>
        <v>0</v>
      </c>
      <c r="G157" s="132">
        <f>RES_hhdet_emi!G$131</f>
        <v>0</v>
      </c>
      <c r="H157" s="132">
        <f>RES_hhdet_emi!H$131</f>
        <v>0</v>
      </c>
      <c r="I157" s="132">
        <f>RES_hhdet_emi!I$131</f>
        <v>0</v>
      </c>
      <c r="J157" s="132">
        <f>RES_hhdet_emi!J$131</f>
        <v>0</v>
      </c>
      <c r="K157" s="132">
        <f>RES_hhdet_emi!K$131</f>
        <v>0</v>
      </c>
      <c r="L157" s="132">
        <f>RES_hhdet_emi!L$131</f>
        <v>0</v>
      </c>
      <c r="M157" s="132">
        <f>RES_hhdet_emi!M$131</f>
        <v>0</v>
      </c>
      <c r="N157" s="132">
        <f>RES_hhdet_emi!N$131</f>
        <v>0</v>
      </c>
      <c r="O157" s="132">
        <f>RES_hhdet_emi!O$131</f>
        <v>0</v>
      </c>
      <c r="P157" s="132">
        <f>RES_hhdet_emi!P$131</f>
        <v>0</v>
      </c>
      <c r="Q157" s="132">
        <f>RES_hhdet_emi!Q$131</f>
        <v>0</v>
      </c>
    </row>
    <row r="158" spans="1:17" ht="12" customHeight="1" x14ac:dyDescent="0.25">
      <c r="A158" s="167" t="s">
        <v>147</v>
      </c>
      <c r="B158" s="132">
        <f>SUM(B159:B160)</f>
        <v>0</v>
      </c>
      <c r="C158" s="132">
        <f t="shared" ref="C158:Q158" si="29">SUM(C159:C160)</f>
        <v>0</v>
      </c>
      <c r="D158" s="132">
        <f t="shared" si="29"/>
        <v>0</v>
      </c>
      <c r="E158" s="132">
        <f t="shared" si="29"/>
        <v>0</v>
      </c>
      <c r="F158" s="132">
        <f t="shared" si="29"/>
        <v>0</v>
      </c>
      <c r="G158" s="132">
        <f t="shared" si="29"/>
        <v>0</v>
      </c>
      <c r="H158" s="132">
        <f t="shared" si="29"/>
        <v>0</v>
      </c>
      <c r="I158" s="132">
        <f t="shared" si="29"/>
        <v>0</v>
      </c>
      <c r="J158" s="132">
        <f t="shared" si="29"/>
        <v>0</v>
      </c>
      <c r="K158" s="132">
        <f t="shared" si="29"/>
        <v>0</v>
      </c>
      <c r="L158" s="132">
        <f t="shared" si="29"/>
        <v>0</v>
      </c>
      <c r="M158" s="132">
        <f t="shared" si="29"/>
        <v>0</v>
      </c>
      <c r="N158" s="132">
        <f t="shared" si="29"/>
        <v>0</v>
      </c>
      <c r="O158" s="132">
        <f t="shared" si="29"/>
        <v>0</v>
      </c>
      <c r="P158" s="132">
        <f t="shared" si="29"/>
        <v>0</v>
      </c>
      <c r="Q158" s="132">
        <f t="shared" si="29"/>
        <v>0</v>
      </c>
    </row>
    <row r="159" spans="1:17" ht="12" customHeight="1" x14ac:dyDescent="0.25">
      <c r="A159" s="166" t="s">
        <v>61</v>
      </c>
      <c r="B159" s="165">
        <f>RES_hhdet_emi!B$133</f>
        <v>0</v>
      </c>
      <c r="C159" s="165">
        <f>RES_hhdet_emi!C$133</f>
        <v>0</v>
      </c>
      <c r="D159" s="165">
        <f>RES_hhdet_emi!D$133</f>
        <v>0</v>
      </c>
      <c r="E159" s="165">
        <f>RES_hhdet_emi!E$133</f>
        <v>0</v>
      </c>
      <c r="F159" s="165">
        <f>RES_hhdet_emi!F$133</f>
        <v>0</v>
      </c>
      <c r="G159" s="165">
        <f>RES_hhdet_emi!G$133</f>
        <v>0</v>
      </c>
      <c r="H159" s="165">
        <f>RES_hhdet_emi!H$133</f>
        <v>0</v>
      </c>
      <c r="I159" s="165">
        <f>RES_hhdet_emi!I$133</f>
        <v>0</v>
      </c>
      <c r="J159" s="165">
        <f>RES_hhdet_emi!J$133</f>
        <v>0</v>
      </c>
      <c r="K159" s="165">
        <f>RES_hhdet_emi!K$133</f>
        <v>0</v>
      </c>
      <c r="L159" s="165">
        <f>RES_hhdet_emi!L$133</f>
        <v>0</v>
      </c>
      <c r="M159" s="165">
        <f>RES_hhdet_emi!M$133</f>
        <v>0</v>
      </c>
      <c r="N159" s="165">
        <f>RES_hhdet_emi!N$133</f>
        <v>0</v>
      </c>
      <c r="O159" s="165">
        <f>RES_hhdet_emi!O$133</f>
        <v>0</v>
      </c>
      <c r="P159" s="165">
        <f>RES_hhdet_emi!P$133</f>
        <v>0</v>
      </c>
      <c r="Q159" s="165">
        <f>RES_hhdet_emi!Q$133</f>
        <v>0</v>
      </c>
    </row>
    <row r="160" spans="1:17" ht="12" customHeight="1" x14ac:dyDescent="0.25">
      <c r="A160" s="147" t="s">
        <v>59</v>
      </c>
      <c r="B160" s="164">
        <f>RES_hhdet_emi!B$134</f>
        <v>0</v>
      </c>
      <c r="C160" s="164">
        <f>RES_hhdet_emi!C$134</f>
        <v>0</v>
      </c>
      <c r="D160" s="164">
        <f>RES_hhdet_emi!D$134</f>
        <v>0</v>
      </c>
      <c r="E160" s="164">
        <f>RES_hhdet_emi!E$134</f>
        <v>0</v>
      </c>
      <c r="F160" s="164">
        <f>RES_hhdet_emi!F$134</f>
        <v>0</v>
      </c>
      <c r="G160" s="164">
        <f>RES_hhdet_emi!G$134</f>
        <v>0</v>
      </c>
      <c r="H160" s="164">
        <f>RES_hhdet_emi!H$134</f>
        <v>0</v>
      </c>
      <c r="I160" s="164">
        <f>RES_hhdet_emi!I$134</f>
        <v>0</v>
      </c>
      <c r="J160" s="164">
        <f>RES_hhdet_emi!J$134</f>
        <v>0</v>
      </c>
      <c r="K160" s="164">
        <f>RES_hhdet_emi!K$134</f>
        <v>0</v>
      </c>
      <c r="L160" s="164">
        <f>RES_hhdet_emi!L$134</f>
        <v>0</v>
      </c>
      <c r="M160" s="164">
        <f>RES_hhdet_emi!M$134</f>
        <v>0</v>
      </c>
      <c r="N160" s="164">
        <f>RES_hhdet_emi!N$134</f>
        <v>0</v>
      </c>
      <c r="O160" s="164">
        <f>RES_hhdet_emi!O$134</f>
        <v>0</v>
      </c>
      <c r="P160" s="164">
        <f>RES_hhdet_emi!P$134</f>
        <v>0</v>
      </c>
      <c r="Q160" s="164">
        <f>RES_hhdet_emi!Q$134</f>
        <v>0</v>
      </c>
    </row>
    <row r="161" spans="1:17" ht="12" customHeight="1" x14ac:dyDescent="0.25">
      <c r="A161" s="163" t="s">
        <v>142</v>
      </c>
      <c r="B161" s="162">
        <f>RES_hhdet_emi!B$135</f>
        <v>0</v>
      </c>
      <c r="C161" s="162">
        <f>RES_hhdet_emi!C$135</f>
        <v>0</v>
      </c>
      <c r="D161" s="162">
        <f>RES_hhdet_emi!D$135</f>
        <v>0</v>
      </c>
      <c r="E161" s="162">
        <f>RES_hhdet_emi!E$135</f>
        <v>0</v>
      </c>
      <c r="F161" s="162">
        <f>RES_hhdet_emi!F$135</f>
        <v>0</v>
      </c>
      <c r="G161" s="162">
        <f>RES_hhdet_emi!G$135</f>
        <v>0</v>
      </c>
      <c r="H161" s="162">
        <f>RES_hhdet_emi!H$135</f>
        <v>0</v>
      </c>
      <c r="I161" s="162">
        <f>RES_hhdet_emi!I$135</f>
        <v>0</v>
      </c>
      <c r="J161" s="162">
        <f>RES_hhdet_emi!J$135</f>
        <v>0</v>
      </c>
      <c r="K161" s="162">
        <f>RES_hhdet_emi!K$135</f>
        <v>0</v>
      </c>
      <c r="L161" s="162">
        <f>RES_hhdet_emi!L$135</f>
        <v>0</v>
      </c>
      <c r="M161" s="162">
        <f>RES_hhdet_emi!M$135</f>
        <v>0</v>
      </c>
      <c r="N161" s="162">
        <f>RES_hhdet_emi!N$135</f>
        <v>0</v>
      </c>
      <c r="O161" s="162">
        <f>RES_hhdet_emi!O$135</f>
        <v>0</v>
      </c>
      <c r="P161" s="162">
        <f>RES_hhdet_emi!P$135</f>
        <v>0</v>
      </c>
      <c r="Q161" s="162">
        <f>RES_hhdet_emi!Q$135</f>
        <v>0</v>
      </c>
    </row>
    <row r="162" spans="1:17" ht="12" customHeight="1" x14ac:dyDescent="0.25">
      <c r="A162" s="161" t="s">
        <v>141</v>
      </c>
      <c r="B162" s="160">
        <f>SUM(B163:B164)</f>
        <v>0</v>
      </c>
      <c r="C162" s="160">
        <f t="shared" ref="C162:Q162" si="30">SUM(C163:C164)</f>
        <v>0</v>
      </c>
      <c r="D162" s="160">
        <f t="shared" si="30"/>
        <v>0</v>
      </c>
      <c r="E162" s="160">
        <f t="shared" si="30"/>
        <v>0</v>
      </c>
      <c r="F162" s="160">
        <f t="shared" si="30"/>
        <v>0</v>
      </c>
      <c r="G162" s="160">
        <f t="shared" si="30"/>
        <v>0</v>
      </c>
      <c r="H162" s="160">
        <f t="shared" si="30"/>
        <v>0</v>
      </c>
      <c r="I162" s="160">
        <f t="shared" si="30"/>
        <v>0</v>
      </c>
      <c r="J162" s="160">
        <f t="shared" si="30"/>
        <v>0</v>
      </c>
      <c r="K162" s="160">
        <f t="shared" si="30"/>
        <v>0</v>
      </c>
      <c r="L162" s="160">
        <f t="shared" si="30"/>
        <v>0</v>
      </c>
      <c r="M162" s="160">
        <f t="shared" si="30"/>
        <v>0</v>
      </c>
      <c r="N162" s="160">
        <f t="shared" si="30"/>
        <v>0</v>
      </c>
      <c r="O162" s="160">
        <f t="shared" si="30"/>
        <v>0</v>
      </c>
      <c r="P162" s="160">
        <f t="shared" si="30"/>
        <v>0</v>
      </c>
      <c r="Q162" s="160">
        <f t="shared" si="30"/>
        <v>0</v>
      </c>
    </row>
    <row r="163" spans="1:17" ht="12" customHeight="1" x14ac:dyDescent="0.25">
      <c r="A163" s="148" t="s">
        <v>60</v>
      </c>
      <c r="B163" s="156">
        <f>RES_hhdet_emi!B$137</f>
        <v>0</v>
      </c>
      <c r="C163" s="156">
        <f>RES_hhdet_emi!C$137</f>
        <v>0</v>
      </c>
      <c r="D163" s="156">
        <f>RES_hhdet_emi!D$137</f>
        <v>0</v>
      </c>
      <c r="E163" s="156">
        <f>RES_hhdet_emi!E$137</f>
        <v>0</v>
      </c>
      <c r="F163" s="156">
        <f>RES_hhdet_emi!F$137</f>
        <v>0</v>
      </c>
      <c r="G163" s="156">
        <f>RES_hhdet_emi!G$137</f>
        <v>0</v>
      </c>
      <c r="H163" s="156">
        <f>RES_hhdet_emi!H$137</f>
        <v>0</v>
      </c>
      <c r="I163" s="156">
        <f>RES_hhdet_emi!I$137</f>
        <v>0</v>
      </c>
      <c r="J163" s="156">
        <f>RES_hhdet_emi!J$137</f>
        <v>0</v>
      </c>
      <c r="K163" s="156">
        <f>RES_hhdet_emi!K$137</f>
        <v>0</v>
      </c>
      <c r="L163" s="156">
        <f>RES_hhdet_emi!L$137</f>
        <v>0</v>
      </c>
      <c r="M163" s="156">
        <f>RES_hhdet_emi!M$137</f>
        <v>0</v>
      </c>
      <c r="N163" s="156">
        <f>RES_hhdet_emi!N$137</f>
        <v>0</v>
      </c>
      <c r="O163" s="156">
        <f>RES_hhdet_emi!O$137</f>
        <v>0</v>
      </c>
      <c r="P163" s="156">
        <f>RES_hhdet_emi!P$137</f>
        <v>0</v>
      </c>
      <c r="Q163" s="156">
        <f>RES_hhdet_emi!Q$137</f>
        <v>0</v>
      </c>
    </row>
    <row r="164" spans="1:17" ht="12" customHeight="1" x14ac:dyDescent="0.25">
      <c r="A164" s="148" t="s">
        <v>59</v>
      </c>
      <c r="B164" s="156">
        <f>RES_hhdet_emi!B$138</f>
        <v>0</v>
      </c>
      <c r="C164" s="156">
        <f>RES_hhdet_emi!C$138</f>
        <v>0</v>
      </c>
      <c r="D164" s="156">
        <f>RES_hhdet_emi!D$138</f>
        <v>0</v>
      </c>
      <c r="E164" s="156">
        <f>RES_hhdet_emi!E$138</f>
        <v>0</v>
      </c>
      <c r="F164" s="156">
        <f>RES_hhdet_emi!F$138</f>
        <v>0</v>
      </c>
      <c r="G164" s="156">
        <f>RES_hhdet_emi!G$138</f>
        <v>0</v>
      </c>
      <c r="H164" s="156">
        <f>RES_hhdet_emi!H$138</f>
        <v>0</v>
      </c>
      <c r="I164" s="156">
        <f>RES_hhdet_emi!I$138</f>
        <v>0</v>
      </c>
      <c r="J164" s="156">
        <f>RES_hhdet_emi!J$138</f>
        <v>0</v>
      </c>
      <c r="K164" s="156">
        <f>RES_hhdet_emi!K$138</f>
        <v>0</v>
      </c>
      <c r="L164" s="156">
        <f>RES_hhdet_emi!L$138</f>
        <v>0</v>
      </c>
      <c r="M164" s="156">
        <f>RES_hhdet_emi!M$138</f>
        <v>0</v>
      </c>
      <c r="N164" s="156">
        <f>RES_hhdet_emi!N$138</f>
        <v>0</v>
      </c>
      <c r="O164" s="156">
        <f>RES_hhdet_emi!O$138</f>
        <v>0</v>
      </c>
      <c r="P164" s="156">
        <f>RES_hhdet_emi!P$138</f>
        <v>0</v>
      </c>
      <c r="Q164" s="156">
        <f>RES_hhdet_emi!Q$138</f>
        <v>0</v>
      </c>
    </row>
    <row r="165" spans="1:17" ht="12" customHeight="1" x14ac:dyDescent="0.25">
      <c r="A165" s="158" t="s">
        <v>62</v>
      </c>
      <c r="B165" s="157">
        <f>SUM(B166:B167)</f>
        <v>194.29007764162037</v>
      </c>
      <c r="C165" s="157">
        <f t="shared" ref="C165:Q165" si="31">SUM(C166:C167)</f>
        <v>210.22761239859511</v>
      </c>
      <c r="D165" s="157">
        <f t="shared" si="31"/>
        <v>226.2700956614394</v>
      </c>
      <c r="E165" s="157">
        <f t="shared" si="31"/>
        <v>207.23503290546782</v>
      </c>
      <c r="F165" s="157">
        <f t="shared" si="31"/>
        <v>208.0491359001708</v>
      </c>
      <c r="G165" s="157">
        <f t="shared" si="31"/>
        <v>211.10376891128499</v>
      </c>
      <c r="H165" s="157">
        <f t="shared" si="31"/>
        <v>198.52357986266895</v>
      </c>
      <c r="I165" s="157">
        <f t="shared" si="31"/>
        <v>211.41185231209272</v>
      </c>
      <c r="J165" s="157">
        <f t="shared" si="31"/>
        <v>193.23786491137227</v>
      </c>
      <c r="K165" s="157">
        <f t="shared" si="31"/>
        <v>155.44575261382738</v>
      </c>
      <c r="L165" s="157">
        <f t="shared" si="31"/>
        <v>177.4812112816565</v>
      </c>
      <c r="M165" s="157">
        <f t="shared" si="31"/>
        <v>166.78731934601092</v>
      </c>
      <c r="N165" s="157">
        <f t="shared" si="31"/>
        <v>122.57021452096161</v>
      </c>
      <c r="O165" s="157">
        <f t="shared" si="31"/>
        <v>113.21539090262686</v>
      </c>
      <c r="P165" s="157">
        <f t="shared" si="31"/>
        <v>120.73627956243806</v>
      </c>
      <c r="Q165" s="157">
        <f t="shared" si="31"/>
        <v>124.07725858378775</v>
      </c>
    </row>
    <row r="166" spans="1:17" ht="12" customHeight="1" x14ac:dyDescent="0.25">
      <c r="A166" s="23" t="s">
        <v>57</v>
      </c>
      <c r="B166" s="156">
        <f>RES_hhdet_emi!B$140</f>
        <v>194.29007764162037</v>
      </c>
      <c r="C166" s="156">
        <f>RES_hhdet_emi!C$140</f>
        <v>210.22761239859511</v>
      </c>
      <c r="D166" s="156">
        <f>RES_hhdet_emi!D$140</f>
        <v>226.2700956614394</v>
      </c>
      <c r="E166" s="156">
        <f>RES_hhdet_emi!E$140</f>
        <v>207.23503290546782</v>
      </c>
      <c r="F166" s="156">
        <f>RES_hhdet_emi!F$140</f>
        <v>208.0491359001708</v>
      </c>
      <c r="G166" s="156">
        <f>RES_hhdet_emi!G$140</f>
        <v>211.10376891128499</v>
      </c>
      <c r="H166" s="156">
        <f>RES_hhdet_emi!H$140</f>
        <v>198.52357986266895</v>
      </c>
      <c r="I166" s="156">
        <f>RES_hhdet_emi!I$140</f>
        <v>211.41185231209272</v>
      </c>
      <c r="J166" s="156">
        <f>RES_hhdet_emi!J$140</f>
        <v>193.23786491137227</v>
      </c>
      <c r="K166" s="156">
        <f>RES_hhdet_emi!K$140</f>
        <v>155.44575261382738</v>
      </c>
      <c r="L166" s="156">
        <f>RES_hhdet_emi!L$140</f>
        <v>177.4812112816565</v>
      </c>
      <c r="M166" s="156">
        <f>RES_hhdet_emi!M$140</f>
        <v>166.78731934601092</v>
      </c>
      <c r="N166" s="156">
        <f>RES_hhdet_emi!N$140</f>
        <v>122.57021452096161</v>
      </c>
      <c r="O166" s="156">
        <f>RES_hhdet_emi!O$140</f>
        <v>113.21539090262686</v>
      </c>
      <c r="P166" s="156">
        <f>RES_hhdet_emi!P$140</f>
        <v>120.73627956243806</v>
      </c>
      <c r="Q166" s="156">
        <f>RES_hhdet_emi!Q$140</f>
        <v>124.07725858378775</v>
      </c>
    </row>
    <row r="167" spans="1:17" ht="12" customHeight="1" x14ac:dyDescent="0.25">
      <c r="A167" s="29" t="s">
        <v>140</v>
      </c>
      <c r="B167" s="57">
        <f>RES_hhdet_emi!B$141</f>
        <v>0</v>
      </c>
      <c r="C167" s="57">
        <f>RES_hhdet_emi!C$141</f>
        <v>0</v>
      </c>
      <c r="D167" s="57">
        <f>RES_hhdet_emi!D$141</f>
        <v>0</v>
      </c>
      <c r="E167" s="57">
        <f>RES_hhdet_emi!E$141</f>
        <v>0</v>
      </c>
      <c r="F167" s="57">
        <f>RES_hhdet_emi!F$141</f>
        <v>0</v>
      </c>
      <c r="G167" s="57">
        <f>RES_hhdet_emi!G$141</f>
        <v>0</v>
      </c>
      <c r="H167" s="57">
        <f>RES_hhdet_emi!H$141</f>
        <v>0</v>
      </c>
      <c r="I167" s="57">
        <f>RES_hhdet_emi!I$141</f>
        <v>0</v>
      </c>
      <c r="J167" s="57">
        <f>RES_hhdet_emi!J$141</f>
        <v>0</v>
      </c>
      <c r="K167" s="57">
        <f>RES_hhdet_emi!K$141</f>
        <v>0</v>
      </c>
      <c r="L167" s="57">
        <f>RES_hhdet_emi!L$141</f>
        <v>0</v>
      </c>
      <c r="M167" s="57">
        <f>RES_hhdet_emi!M$141</f>
        <v>0</v>
      </c>
      <c r="N167" s="57">
        <f>RES_hhdet_emi!N$141</f>
        <v>0</v>
      </c>
      <c r="O167" s="57">
        <f>RES_hhdet_emi!O$141</f>
        <v>0</v>
      </c>
      <c r="P167" s="57">
        <f>RES_hhdet_emi!P$141</f>
        <v>0</v>
      </c>
      <c r="Q167" s="57">
        <f>RES_hhdet_emi!Q$141</f>
        <v>0</v>
      </c>
    </row>
    <row r="169" spans="1:17" ht="12" customHeight="1" x14ac:dyDescent="0.25">
      <c r="A169" s="152" t="s">
        <v>198</v>
      </c>
      <c r="B169" s="168">
        <f>SUM(B170,B173,B175,B184)</f>
        <v>12532.475650393562</v>
      </c>
      <c r="C169" s="168">
        <f t="shared" ref="C169:Q169" si="32">SUM(C170,C173,C175,C184)</f>
        <v>13141.402464146871</v>
      </c>
      <c r="D169" s="168">
        <f t="shared" si="32"/>
        <v>12488.795672107779</v>
      </c>
      <c r="E169" s="168">
        <f t="shared" si="32"/>
        <v>12746.404013809843</v>
      </c>
      <c r="F169" s="168">
        <f t="shared" si="32"/>
        <v>13158.745384387121</v>
      </c>
      <c r="G169" s="168">
        <f t="shared" si="32"/>
        <v>12861.860963404913</v>
      </c>
      <c r="H169" s="168">
        <f t="shared" si="32"/>
        <v>12198.435700969432</v>
      </c>
      <c r="I169" s="168">
        <f t="shared" si="32"/>
        <v>11026.143883621982</v>
      </c>
      <c r="J169" s="168">
        <f t="shared" si="32"/>
        <v>11736.994384971291</v>
      </c>
      <c r="K169" s="168">
        <f t="shared" si="32"/>
        <v>11365.070243439828</v>
      </c>
      <c r="L169" s="168">
        <f t="shared" si="32"/>
        <v>11472.212705906744</v>
      </c>
      <c r="M169" s="168">
        <f t="shared" si="32"/>
        <v>9344.1230303929169</v>
      </c>
      <c r="N169" s="168">
        <f t="shared" si="32"/>
        <v>10317.042326703773</v>
      </c>
      <c r="O169" s="168">
        <f t="shared" si="32"/>
        <v>10784.779869265578</v>
      </c>
      <c r="P169" s="168">
        <f t="shared" si="32"/>
        <v>8895.8357622287349</v>
      </c>
      <c r="Q169" s="168">
        <f t="shared" si="32"/>
        <v>9246.8323595643742</v>
      </c>
    </row>
    <row r="170" spans="1:17" ht="12" customHeight="1" x14ac:dyDescent="0.25">
      <c r="A170" s="158" t="s">
        <v>65</v>
      </c>
      <c r="B170" s="157">
        <f>SUM(B171:B172)</f>
        <v>9563.4105398679385</v>
      </c>
      <c r="C170" s="157">
        <f t="shared" ref="C170:Q170" si="33">SUM(C171:C172)</f>
        <v>10188.332822041699</v>
      </c>
      <c r="D170" s="157">
        <f t="shared" si="33"/>
        <v>9558.5980478340152</v>
      </c>
      <c r="E170" s="157">
        <f t="shared" si="33"/>
        <v>9776.9247751582334</v>
      </c>
      <c r="F170" s="157">
        <f t="shared" si="33"/>
        <v>10187.043850187849</v>
      </c>
      <c r="G170" s="157">
        <f t="shared" si="33"/>
        <v>9981.1396002311267</v>
      </c>
      <c r="H170" s="157">
        <f t="shared" si="33"/>
        <v>9329.6826827726509</v>
      </c>
      <c r="I170" s="157">
        <f t="shared" si="33"/>
        <v>8179.204660851673</v>
      </c>
      <c r="J170" s="157">
        <f t="shared" si="33"/>
        <v>8850.1471311591395</v>
      </c>
      <c r="K170" s="157">
        <f t="shared" si="33"/>
        <v>8518.4823094511339</v>
      </c>
      <c r="L170" s="157">
        <f t="shared" si="33"/>
        <v>8523.262818824991</v>
      </c>
      <c r="M170" s="157">
        <f t="shared" si="33"/>
        <v>6722.0408761258286</v>
      </c>
      <c r="N170" s="157">
        <f t="shared" si="33"/>
        <v>7332.2567923136567</v>
      </c>
      <c r="O170" s="157">
        <f t="shared" si="33"/>
        <v>7729.9106556473607</v>
      </c>
      <c r="P170" s="157">
        <f t="shared" si="33"/>
        <v>6050.2324212247077</v>
      </c>
      <c r="Q170" s="157">
        <f t="shared" si="33"/>
        <v>6385.7164395736163</v>
      </c>
    </row>
    <row r="171" spans="1:17" ht="12" customHeight="1" x14ac:dyDescent="0.25">
      <c r="A171" s="23" t="s">
        <v>149</v>
      </c>
      <c r="B171" s="156">
        <f>IF(B95=0,0,B95/0.086*1000000/B$7)</f>
        <v>9533.6351203709637</v>
      </c>
      <c r="C171" s="156">
        <f t="shared" ref="C171:Q172" si="34">IF(C95=0,0,C95/0.086*1000000/C$7)</f>
        <v>10154.883491126611</v>
      </c>
      <c r="D171" s="156">
        <f t="shared" si="34"/>
        <v>9524.3909014980909</v>
      </c>
      <c r="E171" s="156">
        <f t="shared" si="34"/>
        <v>9730.8472810474304</v>
      </c>
      <c r="F171" s="156">
        <f t="shared" si="34"/>
        <v>10142.917397417501</v>
      </c>
      <c r="G171" s="156">
        <f t="shared" si="34"/>
        <v>9953.7444933000224</v>
      </c>
      <c r="H171" s="156">
        <f t="shared" si="34"/>
        <v>9297.5194163731376</v>
      </c>
      <c r="I171" s="156">
        <f t="shared" si="34"/>
        <v>8150.7291821981353</v>
      </c>
      <c r="J171" s="156">
        <f t="shared" si="34"/>
        <v>8809.9090086951728</v>
      </c>
      <c r="K171" s="156">
        <f t="shared" si="34"/>
        <v>8490.4148209393716</v>
      </c>
      <c r="L171" s="156">
        <f t="shared" si="34"/>
        <v>8470.0669804706249</v>
      </c>
      <c r="M171" s="156">
        <f t="shared" si="34"/>
        <v>6701.4310743727347</v>
      </c>
      <c r="N171" s="156">
        <f t="shared" si="34"/>
        <v>7278.9141894938166</v>
      </c>
      <c r="O171" s="156">
        <f t="shared" si="34"/>
        <v>7657.0254309609254</v>
      </c>
      <c r="P171" s="156">
        <f t="shared" si="34"/>
        <v>6019.9502930717899</v>
      </c>
      <c r="Q171" s="156">
        <f t="shared" si="34"/>
        <v>6340.4394069098462</v>
      </c>
    </row>
    <row r="172" spans="1:17" ht="12" customHeight="1" x14ac:dyDescent="0.25">
      <c r="A172" s="23" t="s">
        <v>60</v>
      </c>
      <c r="B172" s="156">
        <f>IF(B96=0,0,B96/0.086*1000000/B$7)</f>
        <v>29.775419496975381</v>
      </c>
      <c r="C172" s="156">
        <f t="shared" si="34"/>
        <v>33.44933091508797</v>
      </c>
      <c r="D172" s="156">
        <f t="shared" si="34"/>
        <v>34.207146335923703</v>
      </c>
      <c r="E172" s="156">
        <f t="shared" si="34"/>
        <v>46.077494110802576</v>
      </c>
      <c r="F172" s="156">
        <f t="shared" si="34"/>
        <v>44.126452770347846</v>
      </c>
      <c r="G172" s="156">
        <f t="shared" si="34"/>
        <v>27.395106931103911</v>
      </c>
      <c r="H172" s="156">
        <f t="shared" si="34"/>
        <v>32.163266399513191</v>
      </c>
      <c r="I172" s="156">
        <f t="shared" si="34"/>
        <v>28.475478653537348</v>
      </c>
      <c r="J172" s="156">
        <f t="shared" si="34"/>
        <v>40.238122463966121</v>
      </c>
      <c r="K172" s="156">
        <f t="shared" si="34"/>
        <v>28.067488511762893</v>
      </c>
      <c r="L172" s="156">
        <f t="shared" si="34"/>
        <v>53.195838354366963</v>
      </c>
      <c r="M172" s="156">
        <f t="shared" si="34"/>
        <v>20.609801753093521</v>
      </c>
      <c r="N172" s="156">
        <f t="shared" si="34"/>
        <v>53.342602819840494</v>
      </c>
      <c r="O172" s="156">
        <f t="shared" si="34"/>
        <v>72.885224686435294</v>
      </c>
      <c r="P172" s="156">
        <f t="shared" si="34"/>
        <v>30.282128152917966</v>
      </c>
      <c r="Q172" s="156">
        <f t="shared" si="34"/>
        <v>45.277032663769759</v>
      </c>
    </row>
    <row r="173" spans="1:17" ht="12" customHeight="1" x14ac:dyDescent="0.25">
      <c r="A173" s="158" t="s">
        <v>112</v>
      </c>
      <c r="B173" s="157">
        <f>B174</f>
        <v>13.930333163733282</v>
      </c>
      <c r="C173" s="157">
        <f t="shared" ref="C173:Q173" si="35">C174</f>
        <v>13.780365503099608</v>
      </c>
      <c r="D173" s="157">
        <f t="shared" si="35"/>
        <v>14.099479947055816</v>
      </c>
      <c r="E173" s="157">
        <f t="shared" si="35"/>
        <v>13.984300735342009</v>
      </c>
      <c r="F173" s="157">
        <f t="shared" si="35"/>
        <v>14.131497032383505</v>
      </c>
      <c r="G173" s="157">
        <f t="shared" si="35"/>
        <v>14.541396290869185</v>
      </c>
      <c r="H173" s="157">
        <f t="shared" si="35"/>
        <v>14.602419557535685</v>
      </c>
      <c r="I173" s="157">
        <f t="shared" si="35"/>
        <v>14.565266179762112</v>
      </c>
      <c r="J173" s="157">
        <f t="shared" si="35"/>
        <v>15.527636375757055</v>
      </c>
      <c r="K173" s="157">
        <f t="shared" si="35"/>
        <v>16.088930099631774</v>
      </c>
      <c r="L173" s="157">
        <f t="shared" si="35"/>
        <v>14.896911900677315</v>
      </c>
      <c r="M173" s="157">
        <f t="shared" si="35"/>
        <v>14.382647578648749</v>
      </c>
      <c r="N173" s="157">
        <f t="shared" si="35"/>
        <v>14.485021478805404</v>
      </c>
      <c r="O173" s="157">
        <f t="shared" si="35"/>
        <v>15.205022544491053</v>
      </c>
      <c r="P173" s="157">
        <f t="shared" si="35"/>
        <v>14.465740046062226</v>
      </c>
      <c r="Q173" s="157">
        <f t="shared" si="35"/>
        <v>15.095244733369672</v>
      </c>
    </row>
    <row r="174" spans="1:17" ht="12" customHeight="1" x14ac:dyDescent="0.25">
      <c r="A174" s="23" t="s">
        <v>60</v>
      </c>
      <c r="B174" s="156">
        <f t="shared" ref="B174:Q184" si="36">IF(B98=0,0,B98/0.086*1000000/B$5)</f>
        <v>13.930333163733282</v>
      </c>
      <c r="C174" s="156">
        <f t="shared" si="36"/>
        <v>13.780365503099608</v>
      </c>
      <c r="D174" s="156">
        <f t="shared" si="36"/>
        <v>14.099479947055816</v>
      </c>
      <c r="E174" s="156">
        <f t="shared" si="36"/>
        <v>13.984300735342009</v>
      </c>
      <c r="F174" s="156">
        <f t="shared" si="36"/>
        <v>14.131497032383505</v>
      </c>
      <c r="G174" s="156">
        <f t="shared" si="36"/>
        <v>14.541396290869185</v>
      </c>
      <c r="H174" s="156">
        <f t="shared" si="36"/>
        <v>14.602419557535685</v>
      </c>
      <c r="I174" s="156">
        <f t="shared" si="36"/>
        <v>14.565266179762112</v>
      </c>
      <c r="J174" s="156">
        <f t="shared" si="36"/>
        <v>15.527636375757055</v>
      </c>
      <c r="K174" s="156">
        <f t="shared" si="36"/>
        <v>16.088930099631774</v>
      </c>
      <c r="L174" s="156">
        <f t="shared" si="36"/>
        <v>14.896911900677315</v>
      </c>
      <c r="M174" s="156">
        <f t="shared" si="36"/>
        <v>14.382647578648749</v>
      </c>
      <c r="N174" s="156">
        <f t="shared" si="36"/>
        <v>14.485021478805404</v>
      </c>
      <c r="O174" s="156">
        <f t="shared" si="36"/>
        <v>15.205022544491053</v>
      </c>
      <c r="P174" s="156">
        <f t="shared" si="36"/>
        <v>14.465740046062226</v>
      </c>
      <c r="Q174" s="156">
        <f t="shared" si="36"/>
        <v>15.095244733369672</v>
      </c>
    </row>
    <row r="175" spans="1:17" ht="12" customHeight="1" x14ac:dyDescent="0.25">
      <c r="A175" s="158" t="s">
        <v>63</v>
      </c>
      <c r="B175" s="157">
        <f t="shared" si="36"/>
        <v>1733.3573004555135</v>
      </c>
      <c r="C175" s="157">
        <f t="shared" si="36"/>
        <v>1736.4267204991513</v>
      </c>
      <c r="D175" s="157">
        <f t="shared" si="36"/>
        <v>1713.7048507414947</v>
      </c>
      <c r="E175" s="157">
        <f t="shared" si="36"/>
        <v>1717.9740365909486</v>
      </c>
      <c r="F175" s="157">
        <f t="shared" si="36"/>
        <v>1721.1737631813776</v>
      </c>
      <c r="G175" s="157">
        <f t="shared" si="36"/>
        <v>1680.0584656137971</v>
      </c>
      <c r="H175" s="157">
        <f t="shared" si="36"/>
        <v>1656.1234344900072</v>
      </c>
      <c r="I175" s="157">
        <f t="shared" si="36"/>
        <v>1647.5180322026658</v>
      </c>
      <c r="J175" s="157">
        <f t="shared" si="36"/>
        <v>1642.5445769372893</v>
      </c>
      <c r="K175" s="157">
        <f t="shared" si="36"/>
        <v>1628.5185756213396</v>
      </c>
      <c r="L175" s="157">
        <f t="shared" si="36"/>
        <v>1656.7456826205637</v>
      </c>
      <c r="M175" s="157">
        <f t="shared" si="36"/>
        <v>1480.1375410179724</v>
      </c>
      <c r="N175" s="157">
        <f t="shared" si="36"/>
        <v>1687.7061303587357</v>
      </c>
      <c r="O175" s="157">
        <f t="shared" si="36"/>
        <v>1679.7085667834867</v>
      </c>
      <c r="P175" s="157">
        <f t="shared" si="36"/>
        <v>1645.7370436322321</v>
      </c>
      <c r="Q175" s="157">
        <f t="shared" si="36"/>
        <v>1616.6848141346727</v>
      </c>
    </row>
    <row r="176" spans="1:17" ht="12" customHeight="1" x14ac:dyDescent="0.25">
      <c r="A176" s="167" t="s">
        <v>148</v>
      </c>
      <c r="B176" s="132">
        <f>IF(B100=0,0,B100/0.086*1000000/B$11)</f>
        <v>1662.2768604825681</v>
      </c>
      <c r="C176" s="132">
        <f t="shared" ref="C176:Q176" si="37">IF(C100=0,0,C100/0.086*1000000/C$11)</f>
        <v>1662.915694838538</v>
      </c>
      <c r="D176" s="132">
        <f t="shared" si="37"/>
        <v>1639.0514347787025</v>
      </c>
      <c r="E176" s="132">
        <f t="shared" si="37"/>
        <v>1641.6821394695912</v>
      </c>
      <c r="F176" s="132">
        <f t="shared" si="37"/>
        <v>1646.7699141412093</v>
      </c>
      <c r="G176" s="132">
        <f t="shared" si="37"/>
        <v>1636.1198773918359</v>
      </c>
      <c r="H176" s="132">
        <f t="shared" si="37"/>
        <v>1610.9750200214537</v>
      </c>
      <c r="I176" s="132">
        <f t="shared" si="37"/>
        <v>1604.7676626387872</v>
      </c>
      <c r="J176" s="132">
        <f t="shared" si="37"/>
        <v>1599.3333810400095</v>
      </c>
      <c r="K176" s="132">
        <f t="shared" si="37"/>
        <v>1600.5519587399581</v>
      </c>
      <c r="L176" s="132">
        <f t="shared" si="37"/>
        <v>1599.1988082774885</v>
      </c>
      <c r="M176" s="132">
        <f t="shared" si="37"/>
        <v>1458.7847394004025</v>
      </c>
      <c r="N176" s="132">
        <f t="shared" si="37"/>
        <v>1665.0911352660535</v>
      </c>
      <c r="O176" s="132">
        <f t="shared" si="37"/>
        <v>1657.5085139362413</v>
      </c>
      <c r="P176" s="132">
        <f t="shared" si="37"/>
        <v>1638.6682989461378</v>
      </c>
      <c r="Q176" s="132">
        <f t="shared" si="37"/>
        <v>1610.4776844501444</v>
      </c>
    </row>
    <row r="177" spans="1:17" ht="12" customHeight="1" x14ac:dyDescent="0.25">
      <c r="A177" s="167" t="s">
        <v>147</v>
      </c>
      <c r="B177" s="132">
        <f>IF(B101=0,0,B101/0.086*1000000/B$12)</f>
        <v>1573.7721835423274</v>
      </c>
      <c r="C177" s="132">
        <f t="shared" ref="C177:Q177" si="38">IF(C101=0,0,C101/0.086*1000000/C$12)</f>
        <v>1579.5994593548846</v>
      </c>
      <c r="D177" s="132">
        <f t="shared" si="38"/>
        <v>1559.1989946065726</v>
      </c>
      <c r="E177" s="132">
        <f t="shared" si="38"/>
        <v>1563.9831682459355</v>
      </c>
      <c r="F177" s="132">
        <f t="shared" si="38"/>
        <v>1571.1115683056128</v>
      </c>
      <c r="G177" s="132">
        <f t="shared" si="38"/>
        <v>1561.6581663579504</v>
      </c>
      <c r="H177" s="132">
        <f t="shared" si="38"/>
        <v>1542.6980455436312</v>
      </c>
      <c r="I177" s="132">
        <f t="shared" si="38"/>
        <v>1537.8127606179146</v>
      </c>
      <c r="J177" s="132">
        <f t="shared" si="38"/>
        <v>1535.2949021402324</v>
      </c>
      <c r="K177" s="132">
        <f t="shared" si="38"/>
        <v>1538.6687862024792</v>
      </c>
      <c r="L177" s="132">
        <f t="shared" si="38"/>
        <v>1539.8155519446009</v>
      </c>
      <c r="M177" s="132">
        <f t="shared" si="38"/>
        <v>1404.6296420423919</v>
      </c>
      <c r="N177" s="132">
        <f t="shared" si="38"/>
        <v>1606.9938630731283</v>
      </c>
      <c r="O177" s="132">
        <f t="shared" si="38"/>
        <v>1596.442554894149</v>
      </c>
      <c r="P177" s="132">
        <f t="shared" si="38"/>
        <v>1575.4205638747503</v>
      </c>
      <c r="Q177" s="132">
        <f t="shared" si="38"/>
        <v>1551.9158307191315</v>
      </c>
    </row>
    <row r="178" spans="1:17" ht="12" customHeight="1" x14ac:dyDescent="0.25">
      <c r="A178" s="166" t="s">
        <v>61</v>
      </c>
      <c r="B178" s="165">
        <f t="shared" ref="B178:Q179" si="39">IF(B102=0,0,B102/0.086*1000000/B$12)</f>
        <v>1060.532636987894</v>
      </c>
      <c r="C178" s="165">
        <f t="shared" si="39"/>
        <v>1080.8952016450648</v>
      </c>
      <c r="D178" s="165">
        <f t="shared" si="39"/>
        <v>1065.3834326061371</v>
      </c>
      <c r="E178" s="165">
        <f t="shared" si="39"/>
        <v>1067.0933906552195</v>
      </c>
      <c r="F178" s="165">
        <f t="shared" si="39"/>
        <v>1070.4004441917641</v>
      </c>
      <c r="G178" s="165">
        <f t="shared" si="39"/>
        <v>1063.4779203046899</v>
      </c>
      <c r="H178" s="165">
        <f t="shared" si="39"/>
        <v>1047.1337630139242</v>
      </c>
      <c r="I178" s="165">
        <f t="shared" si="39"/>
        <v>1043.0989807152328</v>
      </c>
      <c r="J178" s="165">
        <f t="shared" si="39"/>
        <v>1039.5666976760383</v>
      </c>
      <c r="K178" s="165">
        <f t="shared" si="39"/>
        <v>1040.3587731809714</v>
      </c>
      <c r="L178" s="165">
        <f t="shared" si="39"/>
        <v>1039.4792253803787</v>
      </c>
      <c r="M178" s="165">
        <f t="shared" si="39"/>
        <v>948.2100806102726</v>
      </c>
      <c r="N178" s="165">
        <f t="shared" si="39"/>
        <v>1115.6110606282714</v>
      </c>
      <c r="O178" s="165">
        <f t="shared" si="39"/>
        <v>1077.3805340585745</v>
      </c>
      <c r="P178" s="165">
        <f t="shared" si="39"/>
        <v>1065.1343943150007</v>
      </c>
      <c r="Q178" s="165">
        <f t="shared" si="39"/>
        <v>1046.8104948926086</v>
      </c>
    </row>
    <row r="179" spans="1:17" ht="12" customHeight="1" x14ac:dyDescent="0.25">
      <c r="A179" s="147" t="s">
        <v>59</v>
      </c>
      <c r="B179" s="164">
        <f t="shared" si="39"/>
        <v>513.23954655443322</v>
      </c>
      <c r="C179" s="164">
        <f t="shared" si="39"/>
        <v>498.70425770981961</v>
      </c>
      <c r="D179" s="164">
        <f t="shared" si="39"/>
        <v>493.81556200043542</v>
      </c>
      <c r="E179" s="164">
        <f t="shared" si="39"/>
        <v>496.88977759071599</v>
      </c>
      <c r="F179" s="164">
        <f t="shared" si="39"/>
        <v>500.71112411384877</v>
      </c>
      <c r="G179" s="164">
        <f t="shared" si="39"/>
        <v>498.18024605326048</v>
      </c>
      <c r="H179" s="164">
        <f t="shared" si="39"/>
        <v>495.56428252970721</v>
      </c>
      <c r="I179" s="164">
        <f t="shared" si="39"/>
        <v>494.71377990268189</v>
      </c>
      <c r="J179" s="164">
        <f t="shared" si="39"/>
        <v>495.72820446419405</v>
      </c>
      <c r="K179" s="164">
        <f t="shared" si="39"/>
        <v>498.31001302150776</v>
      </c>
      <c r="L179" s="164">
        <f t="shared" si="39"/>
        <v>500.33632656422208</v>
      </c>
      <c r="M179" s="164">
        <f t="shared" si="39"/>
        <v>456.41956143211945</v>
      </c>
      <c r="N179" s="164">
        <f t="shared" si="39"/>
        <v>491.38280244485702</v>
      </c>
      <c r="O179" s="164">
        <f t="shared" si="39"/>
        <v>519.06202083557446</v>
      </c>
      <c r="P179" s="164">
        <f t="shared" si="39"/>
        <v>510.28616955974979</v>
      </c>
      <c r="Q179" s="164">
        <f t="shared" si="39"/>
        <v>505.10533582652283</v>
      </c>
    </row>
    <row r="180" spans="1:17" ht="12" customHeight="1" x14ac:dyDescent="0.25">
      <c r="A180" s="163" t="s">
        <v>142</v>
      </c>
      <c r="B180" s="162">
        <f>IF(B104=0,0,B104/0.086*1000000/B$13)</f>
        <v>2197.9444261956187</v>
      </c>
      <c r="C180" s="162">
        <f t="shared" ref="C180:Q180" si="40">IF(C104=0,0,C104/0.086*1000000/C$13)</f>
        <v>2243.5521284191268</v>
      </c>
      <c r="D180" s="162">
        <f t="shared" si="40"/>
        <v>2244.3559303359871</v>
      </c>
      <c r="E180" s="162">
        <f t="shared" si="40"/>
        <v>2319.0464291196195</v>
      </c>
      <c r="F180" s="162">
        <f t="shared" si="40"/>
        <v>2351.7200095306657</v>
      </c>
      <c r="G180" s="162">
        <f t="shared" si="40"/>
        <v>2163.5509408547796</v>
      </c>
      <c r="H180" s="162">
        <f t="shared" si="40"/>
        <v>2180.5231422461356</v>
      </c>
      <c r="I180" s="162">
        <f t="shared" si="40"/>
        <v>2179.0927318294944</v>
      </c>
      <c r="J180" s="162">
        <f t="shared" si="40"/>
        <v>2189.3769154825518</v>
      </c>
      <c r="K180" s="162">
        <f t="shared" si="40"/>
        <v>2035.2507406341385</v>
      </c>
      <c r="L180" s="162">
        <f t="shared" si="40"/>
        <v>2473.1837524466628</v>
      </c>
      <c r="M180" s="162">
        <f t="shared" si="40"/>
        <v>1943.8872935736574</v>
      </c>
      <c r="N180" s="162">
        <f t="shared" si="40"/>
        <v>2582.8619665614483</v>
      </c>
      <c r="O180" s="162">
        <f t="shared" si="40"/>
        <v>2734.8630396938574</v>
      </c>
      <c r="P180" s="162">
        <f t="shared" si="40"/>
        <v>2276.6228721561265</v>
      </c>
      <c r="Q180" s="162">
        <f t="shared" si="40"/>
        <v>2406.3557755751258</v>
      </c>
    </row>
    <row r="181" spans="1:17" ht="12" customHeight="1" x14ac:dyDescent="0.25">
      <c r="A181" s="161" t="s">
        <v>141</v>
      </c>
      <c r="B181" s="160">
        <f>IF(B105=0,0,B105/0.086*1000000/B$14)</f>
        <v>1915.5280904672472</v>
      </c>
      <c r="C181" s="160">
        <f t="shared" ref="C181:Q181" si="41">IF(C105=0,0,C105/0.086*1000000/C$14)</f>
        <v>1957.0131411822829</v>
      </c>
      <c r="D181" s="160">
        <f t="shared" si="41"/>
        <v>1952.6469167187895</v>
      </c>
      <c r="E181" s="160">
        <f t="shared" si="41"/>
        <v>2004.2699565184218</v>
      </c>
      <c r="F181" s="160">
        <f t="shared" si="41"/>
        <v>2029.3291303087358</v>
      </c>
      <c r="G181" s="160">
        <f t="shared" si="41"/>
        <v>1904.4883576088723</v>
      </c>
      <c r="H181" s="160">
        <f t="shared" si="41"/>
        <v>1912.9043249896772</v>
      </c>
      <c r="I181" s="160">
        <f t="shared" si="41"/>
        <v>1911.1240555918605</v>
      </c>
      <c r="J181" s="160">
        <f t="shared" si="41"/>
        <v>1918.8231995278979</v>
      </c>
      <c r="K181" s="160">
        <f t="shared" si="41"/>
        <v>1821.2229944336909</v>
      </c>
      <c r="L181" s="160">
        <f t="shared" si="41"/>
        <v>2107.905765654571</v>
      </c>
      <c r="M181" s="160">
        <f t="shared" si="41"/>
        <v>1719.9463022550106</v>
      </c>
      <c r="N181" s="160">
        <f t="shared" si="41"/>
        <v>2221.900320041043</v>
      </c>
      <c r="O181" s="160">
        <f t="shared" si="41"/>
        <v>2296.7229966366058</v>
      </c>
      <c r="P181" s="160">
        <f t="shared" si="41"/>
        <v>1990.0910364612519</v>
      </c>
      <c r="Q181" s="160">
        <f t="shared" si="41"/>
        <v>2069.2365899503766</v>
      </c>
    </row>
    <row r="182" spans="1:17" ht="12" customHeight="1" x14ac:dyDescent="0.25">
      <c r="A182" s="148" t="s">
        <v>60</v>
      </c>
      <c r="B182" s="156">
        <f t="shared" ref="B182:Q183" si="42">IF(B106=0,0,B106/0.086*1000000/B$14)</f>
        <v>1402.2885439128136</v>
      </c>
      <c r="C182" s="156">
        <f t="shared" si="42"/>
        <v>1458.3088834724633</v>
      </c>
      <c r="D182" s="156">
        <f t="shared" si="42"/>
        <v>1458.8313547183541</v>
      </c>
      <c r="E182" s="156">
        <f t="shared" si="42"/>
        <v>1507.3801789277063</v>
      </c>
      <c r="F182" s="156">
        <f t="shared" si="42"/>
        <v>1528.6180061948864</v>
      </c>
      <c r="G182" s="156">
        <f t="shared" si="42"/>
        <v>1406.3081115556124</v>
      </c>
      <c r="H182" s="156">
        <f t="shared" si="42"/>
        <v>1417.3400424599699</v>
      </c>
      <c r="I182" s="156">
        <f t="shared" si="42"/>
        <v>1416.4102756891791</v>
      </c>
      <c r="J182" s="156">
        <f t="shared" si="42"/>
        <v>1423.0949950637041</v>
      </c>
      <c r="K182" s="156">
        <f t="shared" si="42"/>
        <v>1322.9129814121832</v>
      </c>
      <c r="L182" s="156">
        <f t="shared" si="42"/>
        <v>1607.5694390903493</v>
      </c>
      <c r="M182" s="156">
        <f t="shared" si="42"/>
        <v>1263.5267408228908</v>
      </c>
      <c r="N182" s="156">
        <f t="shared" si="42"/>
        <v>1730.5175175961863</v>
      </c>
      <c r="O182" s="156">
        <f t="shared" si="42"/>
        <v>1777.6609758010313</v>
      </c>
      <c r="P182" s="156">
        <f t="shared" si="42"/>
        <v>1479.8048669015022</v>
      </c>
      <c r="Q182" s="156">
        <f t="shared" si="42"/>
        <v>1564.1312541238533</v>
      </c>
    </row>
    <row r="183" spans="1:17" ht="12" customHeight="1" x14ac:dyDescent="0.25">
      <c r="A183" s="148" t="s">
        <v>59</v>
      </c>
      <c r="B183" s="156">
        <f t="shared" si="42"/>
        <v>513.23954655443345</v>
      </c>
      <c r="C183" s="156">
        <f t="shared" si="42"/>
        <v>498.7042577098195</v>
      </c>
      <c r="D183" s="156">
        <f t="shared" si="42"/>
        <v>493.81556200043553</v>
      </c>
      <c r="E183" s="156">
        <f t="shared" si="42"/>
        <v>496.88977759071577</v>
      </c>
      <c r="F183" s="156">
        <f t="shared" si="42"/>
        <v>500.71112411384922</v>
      </c>
      <c r="G183" s="156">
        <f t="shared" si="42"/>
        <v>498.1802460532603</v>
      </c>
      <c r="H183" s="156">
        <f t="shared" si="42"/>
        <v>495.56428252970721</v>
      </c>
      <c r="I183" s="156">
        <f t="shared" si="42"/>
        <v>494.71377990268155</v>
      </c>
      <c r="J183" s="156">
        <f t="shared" si="42"/>
        <v>495.72820446419371</v>
      </c>
      <c r="K183" s="156">
        <f t="shared" si="42"/>
        <v>498.31001302150781</v>
      </c>
      <c r="L183" s="156">
        <f t="shared" si="42"/>
        <v>500.33632656422157</v>
      </c>
      <c r="M183" s="156">
        <f t="shared" si="42"/>
        <v>456.41956143211962</v>
      </c>
      <c r="N183" s="156">
        <f t="shared" si="42"/>
        <v>491.38280244485696</v>
      </c>
      <c r="O183" s="156">
        <f t="shared" si="42"/>
        <v>519.06202083557469</v>
      </c>
      <c r="P183" s="156">
        <f t="shared" si="42"/>
        <v>510.28616955974979</v>
      </c>
      <c r="Q183" s="156">
        <f t="shared" si="42"/>
        <v>505.105335826523</v>
      </c>
    </row>
    <row r="184" spans="1:17" ht="12" customHeight="1" x14ac:dyDescent="0.25">
      <c r="A184" s="158" t="s">
        <v>62</v>
      </c>
      <c r="B184" s="157">
        <f t="shared" si="36"/>
        <v>1221.7774769063783</v>
      </c>
      <c r="C184" s="157">
        <f t="shared" si="36"/>
        <v>1202.862556102921</v>
      </c>
      <c r="D184" s="157">
        <f t="shared" si="36"/>
        <v>1202.3932935852126</v>
      </c>
      <c r="E184" s="157">
        <f t="shared" si="36"/>
        <v>1237.5209013253163</v>
      </c>
      <c r="F184" s="157">
        <f t="shared" si="36"/>
        <v>1236.3962739855112</v>
      </c>
      <c r="G184" s="157">
        <f t="shared" si="36"/>
        <v>1186.1215012691212</v>
      </c>
      <c r="H184" s="157">
        <f t="shared" si="36"/>
        <v>1198.0271641492379</v>
      </c>
      <c r="I184" s="157">
        <f t="shared" si="36"/>
        <v>1184.855924387881</v>
      </c>
      <c r="J184" s="157">
        <f t="shared" si="36"/>
        <v>1228.7750404991057</v>
      </c>
      <c r="K184" s="157">
        <f t="shared" si="36"/>
        <v>1201.9804282677237</v>
      </c>
      <c r="L184" s="157">
        <f t="shared" si="36"/>
        <v>1277.3072925605125</v>
      </c>
      <c r="M184" s="157">
        <f t="shared" si="36"/>
        <v>1127.561965670468</v>
      </c>
      <c r="N184" s="157">
        <f t="shared" si="36"/>
        <v>1282.5943825525756</v>
      </c>
      <c r="O184" s="157">
        <f t="shared" si="36"/>
        <v>1359.9556242902402</v>
      </c>
      <c r="P184" s="157">
        <f t="shared" si="36"/>
        <v>1185.4005573257332</v>
      </c>
      <c r="Q184" s="157">
        <f t="shared" si="36"/>
        <v>1229.3358611227163</v>
      </c>
    </row>
    <row r="185" spans="1:17" ht="12" customHeight="1" x14ac:dyDescent="0.25">
      <c r="A185" s="23" t="s">
        <v>57</v>
      </c>
      <c r="B185" s="156">
        <f>IF(B109=0,0,B109/0.086*1000000/B$16)</f>
        <v>1751.1583191562786</v>
      </c>
      <c r="C185" s="156">
        <f t="shared" ref="C185:Q185" si="43">IF(C109=0,0,C109/0.086*1000000/C$16)</f>
        <v>1714.2851294728209</v>
      </c>
      <c r="D185" s="156">
        <f t="shared" si="43"/>
        <v>1702.3550084024989</v>
      </c>
      <c r="E185" s="156">
        <f t="shared" si="43"/>
        <v>1684.8318200477972</v>
      </c>
      <c r="F185" s="156">
        <f t="shared" si="43"/>
        <v>1734.4322410689576</v>
      </c>
      <c r="G185" s="156">
        <f t="shared" si="43"/>
        <v>1698.1264737900826</v>
      </c>
      <c r="H185" s="156">
        <f t="shared" si="43"/>
        <v>1686.5278190233416</v>
      </c>
      <c r="I185" s="156">
        <f t="shared" si="43"/>
        <v>1698.2768642248195</v>
      </c>
      <c r="J185" s="156">
        <f t="shared" si="43"/>
        <v>1695.7604653227665</v>
      </c>
      <c r="K185" s="156">
        <f t="shared" si="43"/>
        <v>1676.6551390531963</v>
      </c>
      <c r="L185" s="156">
        <f t="shared" si="43"/>
        <v>1711.9044324482848</v>
      </c>
      <c r="M185" s="156">
        <f t="shared" si="43"/>
        <v>1610.0049457868033</v>
      </c>
      <c r="N185" s="156">
        <f t="shared" si="43"/>
        <v>1662.7558339483548</v>
      </c>
      <c r="O185" s="156">
        <f t="shared" si="43"/>
        <v>1670.242737093163</v>
      </c>
      <c r="P185" s="156">
        <f t="shared" si="43"/>
        <v>1665.9433334100306</v>
      </c>
      <c r="Q185" s="156">
        <f t="shared" si="43"/>
        <v>1633.2582411518777</v>
      </c>
    </row>
    <row r="186" spans="1:17" ht="12" customHeight="1" x14ac:dyDescent="0.25">
      <c r="A186" s="29" t="s">
        <v>140</v>
      </c>
      <c r="B186" s="57">
        <f>IF(B110=0,0,B110/0.086*1000000/B$17)</f>
        <v>1017.3597517324715</v>
      </c>
      <c r="C186" s="57">
        <f t="shared" ref="C186:Q186" si="44">IF(C110=0,0,C110/0.086*1000000/C$17)</f>
        <v>1014.922426778488</v>
      </c>
      <c r="D186" s="57">
        <f t="shared" si="44"/>
        <v>1022.9916713477028</v>
      </c>
      <c r="E186" s="57">
        <f t="shared" si="44"/>
        <v>1082.6483976117941</v>
      </c>
      <c r="F186" s="57">
        <f t="shared" si="44"/>
        <v>1064.323213019846</v>
      </c>
      <c r="G186" s="57">
        <f t="shared" si="44"/>
        <v>1012.5445890555167</v>
      </c>
      <c r="H186" s="57">
        <f t="shared" si="44"/>
        <v>1043.6850588077475</v>
      </c>
      <c r="I186" s="57">
        <f t="shared" si="44"/>
        <v>1030.8835695179725</v>
      </c>
      <c r="J186" s="57">
        <f t="shared" si="44"/>
        <v>1091.893104010368</v>
      </c>
      <c r="K186" s="57">
        <f t="shared" si="44"/>
        <v>1060.4304831438158</v>
      </c>
      <c r="L186" s="57">
        <f t="shared" si="44"/>
        <v>1157.1817805937696</v>
      </c>
      <c r="M186" s="57">
        <f t="shared" si="44"/>
        <v>1002.3673398978046</v>
      </c>
      <c r="N186" s="57">
        <f t="shared" si="44"/>
        <v>1186.9846175218383</v>
      </c>
      <c r="O186" s="57">
        <f t="shared" si="44"/>
        <v>1285.9842548424992</v>
      </c>
      <c r="P186" s="57">
        <f t="shared" si="44"/>
        <v>1090.326545935769</v>
      </c>
      <c r="Q186" s="57">
        <f t="shared" si="44"/>
        <v>1149.6802427100008</v>
      </c>
    </row>
    <row r="187" spans="1:17" ht="12" customHeight="1" x14ac:dyDescent="0.25"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</row>
    <row r="188" spans="1:17" ht="12" customHeight="1" x14ac:dyDescent="0.25">
      <c r="A188" s="152" t="s">
        <v>74</v>
      </c>
      <c r="B188" s="168">
        <f>SUM(B189,B192,B194,B203)</f>
        <v>9956.4528665449889</v>
      </c>
      <c r="C188" s="168">
        <f t="shared" ref="C188:Q188" si="45">SUM(C189,C192,C194,C203)</f>
        <v>10515.808970467948</v>
      </c>
      <c r="D188" s="168">
        <f t="shared" si="45"/>
        <v>10038.417598906912</v>
      </c>
      <c r="E188" s="168">
        <f t="shared" si="45"/>
        <v>10267.063010882041</v>
      </c>
      <c r="F188" s="168">
        <f t="shared" si="45"/>
        <v>10619.011130514224</v>
      </c>
      <c r="G188" s="168">
        <f t="shared" si="45"/>
        <v>10434.862386708302</v>
      </c>
      <c r="H188" s="168">
        <f t="shared" si="45"/>
        <v>9932.7494068108645</v>
      </c>
      <c r="I188" s="168">
        <f t="shared" si="45"/>
        <v>9036.1735143208789</v>
      </c>
      <c r="J188" s="168">
        <f t="shared" si="45"/>
        <v>9649.9631751278321</v>
      </c>
      <c r="K188" s="168">
        <f t="shared" si="45"/>
        <v>9400.1007501809327</v>
      </c>
      <c r="L188" s="168">
        <f t="shared" si="45"/>
        <v>9595.1262212264373</v>
      </c>
      <c r="M188" s="168">
        <f t="shared" si="45"/>
        <v>7854.8066285771656</v>
      </c>
      <c r="N188" s="168">
        <f t="shared" si="45"/>
        <v>8774.6301819633554</v>
      </c>
      <c r="O188" s="168">
        <f t="shared" si="45"/>
        <v>9197.0911664336199</v>
      </c>
      <c r="P188" s="168">
        <f t="shared" si="45"/>
        <v>7632.9966931521185</v>
      </c>
      <c r="Q188" s="168">
        <f t="shared" si="45"/>
        <v>7957.1565762858354</v>
      </c>
    </row>
    <row r="189" spans="1:17" ht="12" customHeight="1" x14ac:dyDescent="0.25">
      <c r="A189" s="158" t="s">
        <v>65</v>
      </c>
      <c r="B189" s="157">
        <f>SUM(B190:B191)</f>
        <v>7699.9668562076749</v>
      </c>
      <c r="C189" s="157">
        <f t="shared" ref="C189:Q189" si="46">SUM(C190:C191)</f>
        <v>8246.9008009828485</v>
      </c>
      <c r="D189" s="157">
        <f t="shared" si="46"/>
        <v>7771.980313065189</v>
      </c>
      <c r="E189" s="157">
        <f t="shared" si="46"/>
        <v>7955.5974707976911</v>
      </c>
      <c r="F189" s="157">
        <f t="shared" si="46"/>
        <v>8301.6379987648761</v>
      </c>
      <c r="G189" s="157">
        <f t="shared" si="46"/>
        <v>8166.6385860893424</v>
      </c>
      <c r="H189" s="157">
        <f t="shared" si="46"/>
        <v>7656.0341095152944</v>
      </c>
      <c r="I189" s="157">
        <f t="shared" si="46"/>
        <v>6757.1893713933396</v>
      </c>
      <c r="J189" s="157">
        <f t="shared" si="46"/>
        <v>7326.6932791527915</v>
      </c>
      <c r="K189" s="157">
        <f t="shared" si="46"/>
        <v>7097.2568569776276</v>
      </c>
      <c r="L189" s="157">
        <f t="shared" si="46"/>
        <v>7183.9804860554859</v>
      </c>
      <c r="M189" s="157">
        <f t="shared" si="46"/>
        <v>5695.7425187355566</v>
      </c>
      <c r="N189" s="157">
        <f t="shared" si="46"/>
        <v>6284.6629624315428</v>
      </c>
      <c r="O189" s="157">
        <f t="shared" si="46"/>
        <v>6635.4259537780708</v>
      </c>
      <c r="P189" s="157">
        <f t="shared" si="46"/>
        <v>5219.1842120538913</v>
      </c>
      <c r="Q189" s="157">
        <f t="shared" si="46"/>
        <v>5517.0561770024724</v>
      </c>
    </row>
    <row r="190" spans="1:17" ht="12" customHeight="1" x14ac:dyDescent="0.25">
      <c r="A190" s="23" t="s">
        <v>149</v>
      </c>
      <c r="B190" s="156">
        <f>IF(B114=0,0,B114/0.086*1000000/B$7)</f>
        <v>7670.1914367106992</v>
      </c>
      <c r="C190" s="156">
        <f t="shared" ref="C190:Q191" si="47">IF(C114=0,0,C114/0.086*1000000/C$7)</f>
        <v>8213.451470067761</v>
      </c>
      <c r="D190" s="156">
        <f t="shared" si="47"/>
        <v>7737.7731667292655</v>
      </c>
      <c r="E190" s="156">
        <f t="shared" si="47"/>
        <v>7909.5199766868882</v>
      </c>
      <c r="F190" s="156">
        <f t="shared" si="47"/>
        <v>8257.5115459945282</v>
      </c>
      <c r="G190" s="156">
        <f t="shared" si="47"/>
        <v>8139.2434791582382</v>
      </c>
      <c r="H190" s="156">
        <f t="shared" si="47"/>
        <v>7623.8708431157811</v>
      </c>
      <c r="I190" s="156">
        <f t="shared" si="47"/>
        <v>6728.7138927398018</v>
      </c>
      <c r="J190" s="156">
        <f t="shared" si="47"/>
        <v>7286.4551566888258</v>
      </c>
      <c r="K190" s="156">
        <f t="shared" si="47"/>
        <v>7069.1893684658644</v>
      </c>
      <c r="L190" s="156">
        <f t="shared" si="47"/>
        <v>7130.784647701119</v>
      </c>
      <c r="M190" s="156">
        <f t="shared" si="47"/>
        <v>5675.1327169824626</v>
      </c>
      <c r="N190" s="156">
        <f t="shared" si="47"/>
        <v>6231.3203596117028</v>
      </c>
      <c r="O190" s="156">
        <f t="shared" si="47"/>
        <v>6562.5407290916355</v>
      </c>
      <c r="P190" s="156">
        <f t="shared" si="47"/>
        <v>5188.9020839009736</v>
      </c>
      <c r="Q190" s="156">
        <f t="shared" si="47"/>
        <v>5471.7791443387023</v>
      </c>
    </row>
    <row r="191" spans="1:17" ht="12" customHeight="1" x14ac:dyDescent="0.25">
      <c r="A191" s="23" t="s">
        <v>60</v>
      </c>
      <c r="B191" s="156">
        <f>IF(B115=0,0,B115/0.086*1000000/B$7)</f>
        <v>29.775419496975392</v>
      </c>
      <c r="C191" s="156">
        <f t="shared" si="47"/>
        <v>33.449330915087963</v>
      </c>
      <c r="D191" s="156">
        <f t="shared" si="47"/>
        <v>34.207146335923703</v>
      </c>
      <c r="E191" s="156">
        <f t="shared" si="47"/>
        <v>46.07749411080259</v>
      </c>
      <c r="F191" s="156">
        <f t="shared" si="47"/>
        <v>44.126452770347846</v>
      </c>
      <c r="G191" s="156">
        <f t="shared" si="47"/>
        <v>27.395106931103928</v>
      </c>
      <c r="H191" s="156">
        <f t="shared" si="47"/>
        <v>32.163266399513198</v>
      </c>
      <c r="I191" s="156">
        <f t="shared" si="47"/>
        <v>28.475478653537348</v>
      </c>
      <c r="J191" s="156">
        <f t="shared" si="47"/>
        <v>40.238122463966114</v>
      </c>
      <c r="K191" s="156">
        <f t="shared" si="47"/>
        <v>28.067488511762903</v>
      </c>
      <c r="L191" s="156">
        <f t="shared" si="47"/>
        <v>53.195838354366948</v>
      </c>
      <c r="M191" s="156">
        <f t="shared" si="47"/>
        <v>20.609801753093521</v>
      </c>
      <c r="N191" s="156">
        <f t="shared" si="47"/>
        <v>53.342602819840486</v>
      </c>
      <c r="O191" s="156">
        <f t="shared" si="47"/>
        <v>72.885224686435294</v>
      </c>
      <c r="P191" s="156">
        <f t="shared" si="47"/>
        <v>30.282128152917934</v>
      </c>
      <c r="Q191" s="156">
        <f t="shared" si="47"/>
        <v>45.277032663769766</v>
      </c>
    </row>
    <row r="192" spans="1:17" ht="12" customHeight="1" x14ac:dyDescent="0.25">
      <c r="A192" s="158" t="s">
        <v>112</v>
      </c>
      <c r="B192" s="157">
        <f>B193</f>
        <v>22.696025185772566</v>
      </c>
      <c r="C192" s="157">
        <f t="shared" ref="C192:Q192" si="48">C193</f>
        <v>23.426884528363129</v>
      </c>
      <c r="D192" s="157">
        <f t="shared" si="48"/>
        <v>24.948603432253606</v>
      </c>
      <c r="E192" s="157">
        <f t="shared" si="48"/>
        <v>25.387084686394722</v>
      </c>
      <c r="F192" s="157">
        <f t="shared" si="48"/>
        <v>26.373987072515831</v>
      </c>
      <c r="G192" s="157">
        <f t="shared" si="48"/>
        <v>28.320672692300455</v>
      </c>
      <c r="H192" s="157">
        <f t="shared" si="48"/>
        <v>29.372305004904945</v>
      </c>
      <c r="I192" s="157">
        <f t="shared" si="48"/>
        <v>30.931527590129004</v>
      </c>
      <c r="J192" s="157">
        <f t="shared" si="48"/>
        <v>33.11129554088442</v>
      </c>
      <c r="K192" s="157">
        <f t="shared" si="48"/>
        <v>35.423000605440137</v>
      </c>
      <c r="L192" s="157">
        <f t="shared" si="48"/>
        <v>37.604306321904268</v>
      </c>
      <c r="M192" s="157">
        <f t="shared" si="48"/>
        <v>38.19382703064538</v>
      </c>
      <c r="N192" s="157">
        <f t="shared" si="48"/>
        <v>40.623877750831063</v>
      </c>
      <c r="O192" s="157">
        <f t="shared" si="48"/>
        <v>46.347644571243819</v>
      </c>
      <c r="P192" s="157">
        <f t="shared" si="48"/>
        <v>47.322116662202696</v>
      </c>
      <c r="Q192" s="157">
        <f t="shared" si="48"/>
        <v>52.163374721676938</v>
      </c>
    </row>
    <row r="193" spans="1:17" ht="12" customHeight="1" x14ac:dyDescent="0.25">
      <c r="A193" s="23" t="s">
        <v>60</v>
      </c>
      <c r="B193" s="156">
        <f t="shared" ref="B193:Q194" si="49">IF(B117=0,0,B117/0.086*1000000/B$5)</f>
        <v>22.696025185772566</v>
      </c>
      <c r="C193" s="156">
        <f t="shared" si="49"/>
        <v>23.426884528363129</v>
      </c>
      <c r="D193" s="156">
        <f t="shared" si="49"/>
        <v>24.948603432253606</v>
      </c>
      <c r="E193" s="156">
        <f t="shared" si="49"/>
        <v>25.387084686394722</v>
      </c>
      <c r="F193" s="156">
        <f t="shared" si="49"/>
        <v>26.373987072515831</v>
      </c>
      <c r="G193" s="156">
        <f t="shared" si="49"/>
        <v>28.320672692300455</v>
      </c>
      <c r="H193" s="156">
        <f t="shared" si="49"/>
        <v>29.372305004904945</v>
      </c>
      <c r="I193" s="156">
        <f t="shared" si="49"/>
        <v>30.931527590129004</v>
      </c>
      <c r="J193" s="156">
        <f t="shared" si="49"/>
        <v>33.11129554088442</v>
      </c>
      <c r="K193" s="156">
        <f t="shared" si="49"/>
        <v>35.423000605440137</v>
      </c>
      <c r="L193" s="156">
        <f t="shared" si="49"/>
        <v>37.604306321904268</v>
      </c>
      <c r="M193" s="156">
        <f t="shared" si="49"/>
        <v>38.19382703064538</v>
      </c>
      <c r="N193" s="156">
        <f t="shared" si="49"/>
        <v>40.623877750831063</v>
      </c>
      <c r="O193" s="156">
        <f t="shared" si="49"/>
        <v>46.347644571243819</v>
      </c>
      <c r="P193" s="156">
        <f t="shared" si="49"/>
        <v>47.322116662202696</v>
      </c>
      <c r="Q193" s="156">
        <f t="shared" si="49"/>
        <v>52.163374721676938</v>
      </c>
    </row>
    <row r="194" spans="1:17" ht="12" customHeight="1" x14ac:dyDescent="0.25">
      <c r="A194" s="158" t="s">
        <v>63</v>
      </c>
      <c r="B194" s="157">
        <f t="shared" si="49"/>
        <v>1435.8724656729848</v>
      </c>
      <c r="C194" s="157">
        <f t="shared" si="49"/>
        <v>1444.8640482528281</v>
      </c>
      <c r="D194" s="157">
        <f t="shared" si="49"/>
        <v>1430.9331615060128</v>
      </c>
      <c r="E194" s="157">
        <f t="shared" si="49"/>
        <v>1437.9051999727142</v>
      </c>
      <c r="F194" s="157">
        <f t="shared" si="49"/>
        <v>1444.4377435856868</v>
      </c>
      <c r="G194" s="157">
        <f t="shared" si="49"/>
        <v>1423.3216116918338</v>
      </c>
      <c r="H194" s="157">
        <f t="shared" si="49"/>
        <v>1406.7936001903743</v>
      </c>
      <c r="I194" s="157">
        <f t="shared" si="49"/>
        <v>1407.2302092107961</v>
      </c>
      <c r="J194" s="157">
        <f t="shared" si="49"/>
        <v>1405.5926392603667</v>
      </c>
      <c r="K194" s="157">
        <f t="shared" si="49"/>
        <v>1403.0580497699636</v>
      </c>
      <c r="L194" s="157">
        <f t="shared" si="49"/>
        <v>1432.9558716923823</v>
      </c>
      <c r="M194" s="157">
        <f t="shared" si="49"/>
        <v>1290.8030336470792</v>
      </c>
      <c r="N194" s="157">
        <f t="shared" si="49"/>
        <v>1485.3057886716604</v>
      </c>
      <c r="O194" s="157">
        <f t="shared" si="49"/>
        <v>1480.2931609384766</v>
      </c>
      <c r="P194" s="157">
        <f t="shared" si="49"/>
        <v>1459.7210855719563</v>
      </c>
      <c r="Q194" s="157">
        <f t="shared" si="49"/>
        <v>1436.2722734720292</v>
      </c>
    </row>
    <row r="195" spans="1:17" ht="12" customHeight="1" x14ac:dyDescent="0.25">
      <c r="A195" s="167" t="s">
        <v>148</v>
      </c>
      <c r="B195" s="132">
        <f>IF(B119=0,0,B119/0.086*1000000/B$11)</f>
        <v>1417.7845792128758</v>
      </c>
      <c r="C195" s="132">
        <f t="shared" ref="C195:Q195" si="50">IF(C119=0,0,C119/0.086*1000000/C$11)</f>
        <v>1422.9234440628791</v>
      </c>
      <c r="D195" s="132">
        <f t="shared" si="50"/>
        <v>1406.2446412416919</v>
      </c>
      <c r="E195" s="132">
        <f t="shared" si="50"/>
        <v>1409.2177111272335</v>
      </c>
      <c r="F195" s="132">
        <f t="shared" si="50"/>
        <v>1415.1050887687954</v>
      </c>
      <c r="G195" s="132">
        <f t="shared" si="50"/>
        <v>1410.1456401981218</v>
      </c>
      <c r="H195" s="132">
        <f t="shared" si="50"/>
        <v>1390.5851938473604</v>
      </c>
      <c r="I195" s="132">
        <f t="shared" si="50"/>
        <v>1390.3818335362803</v>
      </c>
      <c r="J195" s="132">
        <f t="shared" si="50"/>
        <v>1387.4178856846797</v>
      </c>
      <c r="K195" s="132">
        <f t="shared" si="50"/>
        <v>1394.1550018159257</v>
      </c>
      <c r="L195" s="132">
        <f t="shared" si="50"/>
        <v>1399.6299082811456</v>
      </c>
      <c r="M195" s="132">
        <f t="shared" si="50"/>
        <v>1279.6379885686042</v>
      </c>
      <c r="N195" s="132">
        <f t="shared" si="50"/>
        <v>1470.0373243477168</v>
      </c>
      <c r="O195" s="132">
        <f t="shared" si="50"/>
        <v>1464.2974821909268</v>
      </c>
      <c r="P195" s="132">
        <f t="shared" si="50"/>
        <v>1453.4534793857154</v>
      </c>
      <c r="Q195" s="132">
        <f t="shared" si="50"/>
        <v>1429.7047663479116</v>
      </c>
    </row>
    <row r="196" spans="1:17" ht="12" customHeight="1" x14ac:dyDescent="0.25">
      <c r="A196" s="167" t="s">
        <v>147</v>
      </c>
      <c r="B196" s="132">
        <f>IF(B120=0,0,B120/0.086*1000000/B$12)</f>
        <v>1417.786108092261</v>
      </c>
      <c r="C196" s="132">
        <f t="shared" ref="C196:Q196" si="51">IF(C120=0,0,C120/0.086*1000000/C$12)</f>
        <v>1425.7051749970869</v>
      </c>
      <c r="D196" s="132">
        <f t="shared" si="51"/>
        <v>1411.5224461856624</v>
      </c>
      <c r="E196" s="132">
        <f t="shared" si="51"/>
        <v>1416.4086720256244</v>
      </c>
      <c r="F196" s="132">
        <f t="shared" si="51"/>
        <v>1424.1352847557462</v>
      </c>
      <c r="G196" s="132">
        <f t="shared" si="51"/>
        <v>1420.4966368417179</v>
      </c>
      <c r="H196" s="132">
        <f t="shared" si="51"/>
        <v>1408.6719189183582</v>
      </c>
      <c r="I196" s="132">
        <f t="shared" si="51"/>
        <v>1411.9654944791698</v>
      </c>
      <c r="J196" s="132">
        <f t="shared" si="51"/>
        <v>1411.0342614946101</v>
      </c>
      <c r="K196" s="132">
        <f t="shared" si="51"/>
        <v>1415.4405147712541</v>
      </c>
      <c r="L196" s="132">
        <f t="shared" si="51"/>
        <v>1423.4331916293625</v>
      </c>
      <c r="M196" s="132">
        <f t="shared" si="51"/>
        <v>1301.3769262264177</v>
      </c>
      <c r="N196" s="132">
        <f t="shared" si="51"/>
        <v>1488.2779932023182</v>
      </c>
      <c r="O196" s="132">
        <f t="shared" si="51"/>
        <v>1481.9681161437938</v>
      </c>
      <c r="P196" s="132">
        <f t="shared" si="51"/>
        <v>1466.6183723799941</v>
      </c>
      <c r="Q196" s="132">
        <f t="shared" si="51"/>
        <v>1445.7728187722862</v>
      </c>
    </row>
    <row r="197" spans="1:17" ht="12" customHeight="1" x14ac:dyDescent="0.25">
      <c r="A197" s="166" t="s">
        <v>61</v>
      </c>
      <c r="B197" s="165">
        <f t="shared" ref="B197:Q198" si="52">IF(B121=0,0,B121/0.086*1000000/B$12)</f>
        <v>904.54656153782798</v>
      </c>
      <c r="C197" s="165">
        <f t="shared" si="52"/>
        <v>927.00091728726738</v>
      </c>
      <c r="D197" s="165">
        <f t="shared" si="52"/>
        <v>917.70688418522707</v>
      </c>
      <c r="E197" s="165">
        <f t="shared" si="52"/>
        <v>919.51889443490836</v>
      </c>
      <c r="F197" s="165">
        <f t="shared" si="52"/>
        <v>923.42416064189729</v>
      </c>
      <c r="G197" s="165">
        <f t="shared" si="52"/>
        <v>922.31639078845762</v>
      </c>
      <c r="H197" s="165">
        <f t="shared" si="52"/>
        <v>913.10763638865114</v>
      </c>
      <c r="I197" s="165">
        <f t="shared" si="52"/>
        <v>917.25171457648821</v>
      </c>
      <c r="J197" s="165">
        <f t="shared" si="52"/>
        <v>915.30605703041613</v>
      </c>
      <c r="K197" s="165">
        <f t="shared" si="52"/>
        <v>917.13050174974637</v>
      </c>
      <c r="L197" s="165">
        <f t="shared" si="52"/>
        <v>923.09686506514061</v>
      </c>
      <c r="M197" s="165">
        <f t="shared" si="52"/>
        <v>844.95736479429843</v>
      </c>
      <c r="N197" s="165">
        <f t="shared" si="52"/>
        <v>996.89519075746114</v>
      </c>
      <c r="O197" s="165">
        <f t="shared" si="52"/>
        <v>962.90609530821916</v>
      </c>
      <c r="P197" s="165">
        <f t="shared" si="52"/>
        <v>956.33220282024456</v>
      </c>
      <c r="Q197" s="165">
        <f t="shared" si="52"/>
        <v>940.66748294576325</v>
      </c>
    </row>
    <row r="198" spans="1:17" ht="12" customHeight="1" x14ac:dyDescent="0.25">
      <c r="A198" s="147" t="s">
        <v>59</v>
      </c>
      <c r="B198" s="164">
        <f t="shared" si="52"/>
        <v>513.23954655443322</v>
      </c>
      <c r="C198" s="164">
        <f t="shared" si="52"/>
        <v>498.70425770981961</v>
      </c>
      <c r="D198" s="164">
        <f t="shared" si="52"/>
        <v>493.81556200043542</v>
      </c>
      <c r="E198" s="164">
        <f t="shared" si="52"/>
        <v>496.88977759071599</v>
      </c>
      <c r="F198" s="164">
        <f t="shared" si="52"/>
        <v>500.71112411384888</v>
      </c>
      <c r="G198" s="164">
        <f t="shared" si="52"/>
        <v>498.18024605326019</v>
      </c>
      <c r="H198" s="164">
        <f t="shared" si="52"/>
        <v>495.56428252970721</v>
      </c>
      <c r="I198" s="164">
        <f t="shared" si="52"/>
        <v>494.71377990268178</v>
      </c>
      <c r="J198" s="164">
        <f t="shared" si="52"/>
        <v>495.72820446419399</v>
      </c>
      <c r="K198" s="164">
        <f t="shared" si="52"/>
        <v>498.31001302150776</v>
      </c>
      <c r="L198" s="164">
        <f t="shared" si="52"/>
        <v>500.33632656422185</v>
      </c>
      <c r="M198" s="164">
        <f t="shared" si="52"/>
        <v>456.41956143211945</v>
      </c>
      <c r="N198" s="164">
        <f t="shared" si="52"/>
        <v>491.38280244485702</v>
      </c>
      <c r="O198" s="164">
        <f t="shared" si="52"/>
        <v>519.06202083557446</v>
      </c>
      <c r="P198" s="164">
        <f t="shared" si="52"/>
        <v>510.28616955974979</v>
      </c>
      <c r="Q198" s="164">
        <f t="shared" si="52"/>
        <v>505.10533582652306</v>
      </c>
    </row>
    <row r="199" spans="1:17" ht="12" customHeight="1" x14ac:dyDescent="0.25">
      <c r="A199" s="163" t="s">
        <v>142</v>
      </c>
      <c r="B199" s="162">
        <f>IF(B123=0,0,B123/0.086*1000000/B$13)</f>
        <v>1551.1341150088892</v>
      </c>
      <c r="C199" s="162">
        <f t="shared" ref="C199:Q199" si="53">IF(C123=0,0,C123/0.086*1000000/C$13)</f>
        <v>1592.4141058701164</v>
      </c>
      <c r="D199" s="162">
        <f t="shared" si="53"/>
        <v>1601.9439130522424</v>
      </c>
      <c r="E199" s="162">
        <f t="shared" si="53"/>
        <v>1658.1145728864349</v>
      </c>
      <c r="F199" s="162">
        <f t="shared" si="53"/>
        <v>1686.2420181913933</v>
      </c>
      <c r="G199" s="162">
        <f t="shared" si="53"/>
        <v>1561.0160373375716</v>
      </c>
      <c r="H199" s="162">
        <f t="shared" si="53"/>
        <v>1581.9973083478803</v>
      </c>
      <c r="I199" s="162">
        <f t="shared" si="53"/>
        <v>1597.4428864469248</v>
      </c>
      <c r="J199" s="162">
        <f t="shared" si="53"/>
        <v>1610.421118057792</v>
      </c>
      <c r="K199" s="162">
        <f t="shared" si="53"/>
        <v>1507.0150603109182</v>
      </c>
      <c r="L199" s="162">
        <f t="shared" si="53"/>
        <v>1865.3417501292915</v>
      </c>
      <c r="M199" s="162">
        <f t="shared" si="53"/>
        <v>1476.3900993104992</v>
      </c>
      <c r="N199" s="162">
        <f t="shared" si="53"/>
        <v>1972.6923630754197</v>
      </c>
      <c r="O199" s="162">
        <f t="shared" si="53"/>
        <v>2089.1777253212726</v>
      </c>
      <c r="P199" s="162">
        <f t="shared" si="53"/>
        <v>1767.8374038266047</v>
      </c>
      <c r="Q199" s="162">
        <f t="shared" si="53"/>
        <v>1869.1452765666163</v>
      </c>
    </row>
    <row r="200" spans="1:17" ht="12" customHeight="1" x14ac:dyDescent="0.25">
      <c r="A200" s="161" t="s">
        <v>141</v>
      </c>
      <c r="B200" s="160">
        <f>IF(B124=0,0,B124/0.086*1000000/B$14)</f>
        <v>1502.863111930111</v>
      </c>
      <c r="C200" s="160">
        <f t="shared" ref="C200:Q200" si="54">IF(C124=0,0,C124/0.086*1000000/C$14)</f>
        <v>1536.17428544684</v>
      </c>
      <c r="D200" s="160">
        <f t="shared" si="54"/>
        <v>1539.6594994060115</v>
      </c>
      <c r="E200" s="160">
        <f t="shared" si="54"/>
        <v>1579.5604510129679</v>
      </c>
      <c r="F200" s="160">
        <f t="shared" si="54"/>
        <v>1601.6468778749609</v>
      </c>
      <c r="G200" s="160">
        <f t="shared" si="54"/>
        <v>1517.4729460288934</v>
      </c>
      <c r="H200" s="160">
        <f t="shared" si="54"/>
        <v>1533.467309258519</v>
      </c>
      <c r="I200" s="160">
        <f t="shared" si="54"/>
        <v>1546.1065291150605</v>
      </c>
      <c r="J200" s="160">
        <f t="shared" si="54"/>
        <v>1554.3339805794367</v>
      </c>
      <c r="K200" s="160">
        <f t="shared" si="54"/>
        <v>1488.0337831876184</v>
      </c>
      <c r="L200" s="160">
        <f t="shared" si="54"/>
        <v>1721.7028810376573</v>
      </c>
      <c r="M200" s="160">
        <f t="shared" si="54"/>
        <v>1418.7655194506281</v>
      </c>
      <c r="N200" s="160">
        <f t="shared" si="54"/>
        <v>1813.0876269986481</v>
      </c>
      <c r="O200" s="160">
        <f t="shared" si="54"/>
        <v>1877.0021872799161</v>
      </c>
      <c r="P200" s="160">
        <f t="shared" si="54"/>
        <v>1659.3804820470586</v>
      </c>
      <c r="Q200" s="160">
        <f t="shared" si="54"/>
        <v>1720.0497655948413</v>
      </c>
    </row>
    <row r="201" spans="1:17" ht="12" customHeight="1" x14ac:dyDescent="0.25">
      <c r="A201" s="148" t="s">
        <v>60</v>
      </c>
      <c r="B201" s="156">
        <f t="shared" ref="B201:Q202" si="55">IF(B125=0,0,B125/0.086*1000000/B$14)</f>
        <v>989.62356537567769</v>
      </c>
      <c r="C201" s="156">
        <f t="shared" si="55"/>
        <v>1037.4700277370205</v>
      </c>
      <c r="D201" s="156">
        <f t="shared" si="55"/>
        <v>1045.8439374055758</v>
      </c>
      <c r="E201" s="156">
        <f t="shared" si="55"/>
        <v>1082.6706734222523</v>
      </c>
      <c r="F201" s="156">
        <f t="shared" si="55"/>
        <v>1100.9357537611118</v>
      </c>
      <c r="G201" s="156">
        <f t="shared" si="55"/>
        <v>1019.2926999756332</v>
      </c>
      <c r="H201" s="156">
        <f t="shared" si="55"/>
        <v>1037.9030267288115</v>
      </c>
      <c r="I201" s="156">
        <f t="shared" si="55"/>
        <v>1051.3927492123789</v>
      </c>
      <c r="J201" s="156">
        <f t="shared" si="55"/>
        <v>1058.6057761152426</v>
      </c>
      <c r="K201" s="156">
        <f t="shared" si="55"/>
        <v>989.72377016611063</v>
      </c>
      <c r="L201" s="156">
        <f t="shared" si="55"/>
        <v>1221.3665544734358</v>
      </c>
      <c r="M201" s="156">
        <f t="shared" si="55"/>
        <v>962.34595801850821</v>
      </c>
      <c r="N201" s="156">
        <f t="shared" si="55"/>
        <v>1321.704824553791</v>
      </c>
      <c r="O201" s="156">
        <f t="shared" si="55"/>
        <v>1357.9401664443412</v>
      </c>
      <c r="P201" s="156">
        <f t="shared" si="55"/>
        <v>1149.0943124873088</v>
      </c>
      <c r="Q201" s="156">
        <f t="shared" si="55"/>
        <v>1214.9444297683181</v>
      </c>
    </row>
    <row r="202" spans="1:17" ht="12" customHeight="1" x14ac:dyDescent="0.25">
      <c r="A202" s="148" t="s">
        <v>59</v>
      </c>
      <c r="B202" s="156">
        <f t="shared" si="55"/>
        <v>513.23954655443333</v>
      </c>
      <c r="C202" s="156">
        <f t="shared" si="55"/>
        <v>498.7042577098195</v>
      </c>
      <c r="D202" s="156">
        <f t="shared" si="55"/>
        <v>493.81556200043553</v>
      </c>
      <c r="E202" s="156">
        <f t="shared" si="55"/>
        <v>496.88977759071588</v>
      </c>
      <c r="F202" s="156">
        <f t="shared" si="55"/>
        <v>500.71112411384922</v>
      </c>
      <c r="G202" s="156">
        <f t="shared" si="55"/>
        <v>498.18024605326025</v>
      </c>
      <c r="H202" s="156">
        <f t="shared" si="55"/>
        <v>495.56428252970721</v>
      </c>
      <c r="I202" s="156">
        <f t="shared" si="55"/>
        <v>494.71377990268155</v>
      </c>
      <c r="J202" s="156">
        <f t="shared" si="55"/>
        <v>495.72820446419405</v>
      </c>
      <c r="K202" s="156">
        <f t="shared" si="55"/>
        <v>498.31001302150781</v>
      </c>
      <c r="L202" s="156">
        <f t="shared" si="55"/>
        <v>500.33632656422157</v>
      </c>
      <c r="M202" s="156">
        <f t="shared" si="55"/>
        <v>456.41956143211962</v>
      </c>
      <c r="N202" s="156">
        <f t="shared" si="55"/>
        <v>491.38280244485696</v>
      </c>
      <c r="O202" s="156">
        <f t="shared" si="55"/>
        <v>519.06202083557469</v>
      </c>
      <c r="P202" s="156">
        <f t="shared" si="55"/>
        <v>510.28616955974991</v>
      </c>
      <c r="Q202" s="156">
        <f t="shared" si="55"/>
        <v>505.10533582652312</v>
      </c>
    </row>
    <row r="203" spans="1:17" ht="12" customHeight="1" x14ac:dyDescent="0.25">
      <c r="A203" s="158" t="s">
        <v>62</v>
      </c>
      <c r="B203" s="157">
        <f t="shared" ref="B203:Q203" si="56">IF(B127=0,0,B127/0.086*1000000/B$5)</f>
        <v>797.91751947855619</v>
      </c>
      <c r="C203" s="157">
        <f t="shared" si="56"/>
        <v>800.61723670390836</v>
      </c>
      <c r="D203" s="157">
        <f t="shared" si="56"/>
        <v>810.55552090345827</v>
      </c>
      <c r="E203" s="157">
        <f t="shared" si="56"/>
        <v>848.17325542524202</v>
      </c>
      <c r="F203" s="157">
        <f t="shared" si="56"/>
        <v>846.56140109114449</v>
      </c>
      <c r="G203" s="157">
        <f t="shared" si="56"/>
        <v>816.58151623482684</v>
      </c>
      <c r="H203" s="157">
        <f t="shared" si="56"/>
        <v>840.54939210029011</v>
      </c>
      <c r="I203" s="157">
        <f t="shared" si="56"/>
        <v>840.82240612661462</v>
      </c>
      <c r="J203" s="157">
        <f t="shared" si="56"/>
        <v>884.5659611737899</v>
      </c>
      <c r="K203" s="157">
        <f t="shared" si="56"/>
        <v>864.3628428279012</v>
      </c>
      <c r="L203" s="157">
        <f t="shared" si="56"/>
        <v>940.58555715666489</v>
      </c>
      <c r="M203" s="157">
        <f t="shared" si="56"/>
        <v>830.06724916388464</v>
      </c>
      <c r="N203" s="157">
        <f t="shared" si="56"/>
        <v>964.03755310932104</v>
      </c>
      <c r="O203" s="157">
        <f t="shared" si="56"/>
        <v>1035.0244071458276</v>
      </c>
      <c r="P203" s="157">
        <f t="shared" si="56"/>
        <v>906.7692788640677</v>
      </c>
      <c r="Q203" s="157">
        <f t="shared" si="56"/>
        <v>951.66475108965733</v>
      </c>
    </row>
    <row r="204" spans="1:17" ht="12" customHeight="1" x14ac:dyDescent="0.25">
      <c r="A204" s="23" t="s">
        <v>57</v>
      </c>
      <c r="B204" s="156">
        <f>IF(B128=0,0,B128/0.086*1000000/B$16)</f>
        <v>739.9843211013623</v>
      </c>
      <c r="C204" s="156">
        <f t="shared" ref="C204:Q204" si="57">IF(C128=0,0,C128/0.086*1000000/C$16)</f>
        <v>734.99183559560936</v>
      </c>
      <c r="D204" s="156">
        <f t="shared" si="57"/>
        <v>738.98746530697383</v>
      </c>
      <c r="E204" s="156">
        <f t="shared" si="57"/>
        <v>734.81615825033737</v>
      </c>
      <c r="F204" s="156">
        <f t="shared" si="57"/>
        <v>762.83131570526689</v>
      </c>
      <c r="G204" s="156">
        <f t="shared" si="57"/>
        <v>755.57213091820984</v>
      </c>
      <c r="H204" s="156">
        <f t="shared" si="57"/>
        <v>756.8879020406265</v>
      </c>
      <c r="I204" s="156">
        <f t="shared" si="57"/>
        <v>772.24815273024774</v>
      </c>
      <c r="J204" s="156">
        <f t="shared" si="57"/>
        <v>778.49693704999265</v>
      </c>
      <c r="K204" s="156">
        <f t="shared" si="57"/>
        <v>773.93924710734257</v>
      </c>
      <c r="L204" s="156">
        <f t="shared" si="57"/>
        <v>800.81572967089232</v>
      </c>
      <c r="M204" s="156">
        <f t="shared" si="57"/>
        <v>754.39300459170795</v>
      </c>
      <c r="N204" s="156">
        <f t="shared" si="57"/>
        <v>784.22783695977637</v>
      </c>
      <c r="O204" s="156">
        <f t="shared" si="57"/>
        <v>788.81015343985291</v>
      </c>
      <c r="P204" s="156">
        <f t="shared" si="57"/>
        <v>788.22199313763815</v>
      </c>
      <c r="Q204" s="156">
        <f t="shared" si="57"/>
        <v>781.75568719841385</v>
      </c>
    </row>
    <row r="205" spans="1:17" ht="12" customHeight="1" x14ac:dyDescent="0.25">
      <c r="A205" s="29" t="s">
        <v>140</v>
      </c>
      <c r="B205" s="57">
        <f>IF(B129=0,0,B129/0.086*1000000/B$17)</f>
        <v>820.28812997134082</v>
      </c>
      <c r="C205" s="57">
        <f t="shared" ref="C205:Q205" si="58">IF(C129=0,0,C129/0.086*1000000/C$17)</f>
        <v>824.73358786532026</v>
      </c>
      <c r="D205" s="57">
        <f t="shared" si="58"/>
        <v>836.23633784178298</v>
      </c>
      <c r="E205" s="57">
        <f t="shared" si="58"/>
        <v>887.42089441271457</v>
      </c>
      <c r="F205" s="57">
        <f t="shared" si="58"/>
        <v>875.49042035784043</v>
      </c>
      <c r="G205" s="57">
        <f t="shared" si="58"/>
        <v>837.26455895444587</v>
      </c>
      <c r="H205" s="57">
        <f t="shared" si="58"/>
        <v>866.98229527652541</v>
      </c>
      <c r="I205" s="57">
        <f t="shared" si="58"/>
        <v>861.38747946047181</v>
      </c>
      <c r="J205" s="57">
        <f t="shared" si="58"/>
        <v>915.65672472175015</v>
      </c>
      <c r="K205" s="57">
        <f t="shared" si="58"/>
        <v>891.32752984687386</v>
      </c>
      <c r="L205" s="57">
        <f t="shared" si="58"/>
        <v>979.21885807661022</v>
      </c>
      <c r="M205" s="57">
        <f t="shared" si="58"/>
        <v>849.70482110566763</v>
      </c>
      <c r="N205" s="57">
        <f t="shared" si="58"/>
        <v>1009.2592994178492</v>
      </c>
      <c r="O205" s="57">
        <f t="shared" si="58"/>
        <v>1093.7210296373735</v>
      </c>
      <c r="P205" s="57">
        <f t="shared" si="58"/>
        <v>930.22351968159455</v>
      </c>
      <c r="Q205" s="57">
        <f t="shared" si="58"/>
        <v>985.17171239545439</v>
      </c>
    </row>
    <row r="206" spans="1:17" ht="12" customHeight="1" x14ac:dyDescent="0.25"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</row>
    <row r="207" spans="1:17" ht="12" customHeight="1" x14ac:dyDescent="0.25">
      <c r="A207" s="152" t="s">
        <v>197</v>
      </c>
      <c r="B207" s="168">
        <f>SUM(B208,B211,B213,B222)</f>
        <v>110.83505193005476</v>
      </c>
      <c r="C207" s="168">
        <f t="shared" ref="C207:Q207" si="59">SUM(C208,C211,C213,C222)</f>
        <v>104.66708707167565</v>
      </c>
      <c r="D207" s="168">
        <f t="shared" si="59"/>
        <v>102.13731075758588</v>
      </c>
      <c r="E207" s="168">
        <f t="shared" si="59"/>
        <v>98.449180594475436</v>
      </c>
      <c r="F207" s="168">
        <f t="shared" si="59"/>
        <v>101.18934372816591</v>
      </c>
      <c r="G207" s="168">
        <f t="shared" si="59"/>
        <v>97.681581733770841</v>
      </c>
      <c r="H207" s="168">
        <f t="shared" si="59"/>
        <v>91.999019347931409</v>
      </c>
      <c r="I207" s="168">
        <f t="shared" si="59"/>
        <v>89.018327868076994</v>
      </c>
      <c r="J207" s="168">
        <f t="shared" si="59"/>
        <v>87.333148145922749</v>
      </c>
      <c r="K207" s="168">
        <f t="shared" si="59"/>
        <v>87.503294544771947</v>
      </c>
      <c r="L207" s="168">
        <f t="shared" si="59"/>
        <v>84.226527037516092</v>
      </c>
      <c r="M207" s="168">
        <f t="shared" si="59"/>
        <v>75.366488077593175</v>
      </c>
      <c r="N207" s="168">
        <f t="shared" si="59"/>
        <v>75.917621454950961</v>
      </c>
      <c r="O207" s="168">
        <f t="shared" si="59"/>
        <v>73.051613693784276</v>
      </c>
      <c r="P207" s="168">
        <f t="shared" si="59"/>
        <v>62.517070297075591</v>
      </c>
      <c r="Q207" s="168">
        <f t="shared" si="59"/>
        <v>61.124421876103973</v>
      </c>
    </row>
    <row r="208" spans="1:17" ht="12" customHeight="1" x14ac:dyDescent="0.25">
      <c r="A208" s="158" t="s">
        <v>65</v>
      </c>
      <c r="B208" s="157">
        <f>SUM(B209:B210)</f>
        <v>0</v>
      </c>
      <c r="C208" s="157">
        <f t="shared" ref="C208:Q208" si="60">SUM(C209:C210)</f>
        <v>0</v>
      </c>
      <c r="D208" s="157">
        <f t="shared" si="60"/>
        <v>0</v>
      </c>
      <c r="E208" s="157">
        <f t="shared" si="60"/>
        <v>0</v>
      </c>
      <c r="F208" s="157">
        <f t="shared" si="60"/>
        <v>0</v>
      </c>
      <c r="G208" s="157">
        <f t="shared" si="60"/>
        <v>0</v>
      </c>
      <c r="H208" s="157">
        <f t="shared" si="60"/>
        <v>0</v>
      </c>
      <c r="I208" s="157">
        <f t="shared" si="60"/>
        <v>0</v>
      </c>
      <c r="J208" s="157">
        <f t="shared" si="60"/>
        <v>0</v>
      </c>
      <c r="K208" s="157">
        <f t="shared" si="60"/>
        <v>0</v>
      </c>
      <c r="L208" s="157">
        <f t="shared" si="60"/>
        <v>0</v>
      </c>
      <c r="M208" s="157">
        <f t="shared" si="60"/>
        <v>0</v>
      </c>
      <c r="N208" s="157">
        <f t="shared" si="60"/>
        <v>0</v>
      </c>
      <c r="O208" s="157">
        <f t="shared" si="60"/>
        <v>0</v>
      </c>
      <c r="P208" s="157">
        <f t="shared" si="60"/>
        <v>0</v>
      </c>
      <c r="Q208" s="157">
        <f t="shared" si="60"/>
        <v>0</v>
      </c>
    </row>
    <row r="209" spans="1:17" ht="12" customHeight="1" x14ac:dyDescent="0.25">
      <c r="A209" s="23" t="s">
        <v>149</v>
      </c>
      <c r="B209" s="156">
        <f>IF(B152=0,0,B152*1000000/B$7)</f>
        <v>0</v>
      </c>
      <c r="C209" s="156">
        <f t="shared" ref="C209:Q210" si="61">IF(C152=0,0,C152*1000000/C$7)</f>
        <v>0</v>
      </c>
      <c r="D209" s="156">
        <f t="shared" si="61"/>
        <v>0</v>
      </c>
      <c r="E209" s="156">
        <f t="shared" si="61"/>
        <v>0</v>
      </c>
      <c r="F209" s="156">
        <f t="shared" si="61"/>
        <v>0</v>
      </c>
      <c r="G209" s="156">
        <f t="shared" si="61"/>
        <v>0</v>
      </c>
      <c r="H209" s="156">
        <f t="shared" si="61"/>
        <v>0</v>
      </c>
      <c r="I209" s="156">
        <f t="shared" si="61"/>
        <v>0</v>
      </c>
      <c r="J209" s="156">
        <f t="shared" si="61"/>
        <v>0</v>
      </c>
      <c r="K209" s="156">
        <f t="shared" si="61"/>
        <v>0</v>
      </c>
      <c r="L209" s="156">
        <f t="shared" si="61"/>
        <v>0</v>
      </c>
      <c r="M209" s="156">
        <f t="shared" si="61"/>
        <v>0</v>
      </c>
      <c r="N209" s="156">
        <f t="shared" si="61"/>
        <v>0</v>
      </c>
      <c r="O209" s="156">
        <f t="shared" si="61"/>
        <v>0</v>
      </c>
      <c r="P209" s="156">
        <f t="shared" si="61"/>
        <v>0</v>
      </c>
      <c r="Q209" s="156">
        <f t="shared" si="61"/>
        <v>0</v>
      </c>
    </row>
    <row r="210" spans="1:17" ht="12" customHeight="1" x14ac:dyDescent="0.25">
      <c r="A210" s="23" t="s">
        <v>60</v>
      </c>
      <c r="B210" s="156">
        <f>IF(B153=0,0,B153*1000000/B$7)</f>
        <v>0</v>
      </c>
      <c r="C210" s="156">
        <f t="shared" si="61"/>
        <v>0</v>
      </c>
      <c r="D210" s="156">
        <f t="shared" si="61"/>
        <v>0</v>
      </c>
      <c r="E210" s="156">
        <f t="shared" si="61"/>
        <v>0</v>
      </c>
      <c r="F210" s="156">
        <f t="shared" si="61"/>
        <v>0</v>
      </c>
      <c r="G210" s="156">
        <f t="shared" si="61"/>
        <v>0</v>
      </c>
      <c r="H210" s="156">
        <f t="shared" si="61"/>
        <v>0</v>
      </c>
      <c r="I210" s="156">
        <f t="shared" si="61"/>
        <v>0</v>
      </c>
      <c r="J210" s="156">
        <f t="shared" si="61"/>
        <v>0</v>
      </c>
      <c r="K210" s="156">
        <f t="shared" si="61"/>
        <v>0</v>
      </c>
      <c r="L210" s="156">
        <f t="shared" si="61"/>
        <v>0</v>
      </c>
      <c r="M210" s="156">
        <f t="shared" si="61"/>
        <v>0</v>
      </c>
      <c r="N210" s="156">
        <f t="shared" si="61"/>
        <v>0</v>
      </c>
      <c r="O210" s="156">
        <f t="shared" si="61"/>
        <v>0</v>
      </c>
      <c r="P210" s="156">
        <f t="shared" si="61"/>
        <v>0</v>
      </c>
      <c r="Q210" s="156">
        <f t="shared" si="61"/>
        <v>0</v>
      </c>
    </row>
    <row r="211" spans="1:17" ht="12" customHeight="1" x14ac:dyDescent="0.25">
      <c r="A211" s="158" t="s">
        <v>112</v>
      </c>
      <c r="B211" s="157">
        <f>B212</f>
        <v>0</v>
      </c>
      <c r="C211" s="157">
        <f t="shared" ref="C211:Q211" si="62">C212</f>
        <v>0</v>
      </c>
      <c r="D211" s="157">
        <f t="shared" si="62"/>
        <v>0</v>
      </c>
      <c r="E211" s="157">
        <f t="shared" si="62"/>
        <v>0</v>
      </c>
      <c r="F211" s="157">
        <f t="shared" si="62"/>
        <v>0</v>
      </c>
      <c r="G211" s="157">
        <f t="shared" si="62"/>
        <v>0</v>
      </c>
      <c r="H211" s="157">
        <f t="shared" si="62"/>
        <v>0</v>
      </c>
      <c r="I211" s="157">
        <f t="shared" si="62"/>
        <v>0</v>
      </c>
      <c r="J211" s="157">
        <f t="shared" si="62"/>
        <v>0</v>
      </c>
      <c r="K211" s="157">
        <f t="shared" si="62"/>
        <v>0</v>
      </c>
      <c r="L211" s="157">
        <f t="shared" si="62"/>
        <v>0</v>
      </c>
      <c r="M211" s="157">
        <f t="shared" si="62"/>
        <v>0</v>
      </c>
      <c r="N211" s="157">
        <f t="shared" si="62"/>
        <v>0</v>
      </c>
      <c r="O211" s="157">
        <f t="shared" si="62"/>
        <v>0</v>
      </c>
      <c r="P211" s="157">
        <f t="shared" si="62"/>
        <v>0</v>
      </c>
      <c r="Q211" s="157">
        <f t="shared" si="62"/>
        <v>0</v>
      </c>
    </row>
    <row r="212" spans="1:17" ht="12" customHeight="1" x14ac:dyDescent="0.25">
      <c r="A212" s="23" t="s">
        <v>60</v>
      </c>
      <c r="B212" s="156">
        <f>IF(B155=0,0,B155*1000000/B$5)</f>
        <v>0</v>
      </c>
      <c r="C212" s="156">
        <f t="shared" ref="C212:Q213" si="63">IF(C155=0,0,C155*1000000/C$5)</f>
        <v>0</v>
      </c>
      <c r="D212" s="156">
        <f t="shared" si="63"/>
        <v>0</v>
      </c>
      <c r="E212" s="156">
        <f t="shared" si="63"/>
        <v>0</v>
      </c>
      <c r="F212" s="156">
        <f t="shared" si="63"/>
        <v>0</v>
      </c>
      <c r="G212" s="156">
        <f t="shared" si="63"/>
        <v>0</v>
      </c>
      <c r="H212" s="156">
        <f t="shared" si="63"/>
        <v>0</v>
      </c>
      <c r="I212" s="156">
        <f t="shared" si="63"/>
        <v>0</v>
      </c>
      <c r="J212" s="156">
        <f t="shared" si="63"/>
        <v>0</v>
      </c>
      <c r="K212" s="156">
        <f t="shared" si="63"/>
        <v>0</v>
      </c>
      <c r="L212" s="156">
        <f t="shared" si="63"/>
        <v>0</v>
      </c>
      <c r="M212" s="156">
        <f t="shared" si="63"/>
        <v>0</v>
      </c>
      <c r="N212" s="156">
        <f t="shared" si="63"/>
        <v>0</v>
      </c>
      <c r="O212" s="156">
        <f t="shared" si="63"/>
        <v>0</v>
      </c>
      <c r="P212" s="156">
        <f t="shared" si="63"/>
        <v>0</v>
      </c>
      <c r="Q212" s="156">
        <f t="shared" si="63"/>
        <v>0</v>
      </c>
    </row>
    <row r="213" spans="1:17" ht="12" customHeight="1" x14ac:dyDescent="0.25">
      <c r="A213" s="158" t="s">
        <v>63</v>
      </c>
      <c r="B213" s="157">
        <f>IF(B156=0,0,B156*1000000/B$5)</f>
        <v>0</v>
      </c>
      <c r="C213" s="157">
        <f t="shared" si="63"/>
        <v>0</v>
      </c>
      <c r="D213" s="157">
        <f t="shared" si="63"/>
        <v>0</v>
      </c>
      <c r="E213" s="157">
        <f t="shared" si="63"/>
        <v>0</v>
      </c>
      <c r="F213" s="157">
        <f t="shared" si="63"/>
        <v>0</v>
      </c>
      <c r="G213" s="157">
        <f t="shared" si="63"/>
        <v>0</v>
      </c>
      <c r="H213" s="157">
        <f t="shared" si="63"/>
        <v>0</v>
      </c>
      <c r="I213" s="157">
        <f t="shared" si="63"/>
        <v>0</v>
      </c>
      <c r="J213" s="157">
        <f t="shared" si="63"/>
        <v>0</v>
      </c>
      <c r="K213" s="157">
        <f t="shared" si="63"/>
        <v>0</v>
      </c>
      <c r="L213" s="157">
        <f t="shared" si="63"/>
        <v>0</v>
      </c>
      <c r="M213" s="157">
        <f t="shared" si="63"/>
        <v>0</v>
      </c>
      <c r="N213" s="157">
        <f t="shared" si="63"/>
        <v>0</v>
      </c>
      <c r="O213" s="157">
        <f t="shared" si="63"/>
        <v>0</v>
      </c>
      <c r="P213" s="157">
        <f t="shared" si="63"/>
        <v>0</v>
      </c>
      <c r="Q213" s="157">
        <f t="shared" si="63"/>
        <v>0</v>
      </c>
    </row>
    <row r="214" spans="1:17" ht="12" customHeight="1" x14ac:dyDescent="0.25">
      <c r="A214" s="167" t="s">
        <v>148</v>
      </c>
      <c r="B214" s="132">
        <f>IF(B157=0,0,B157*1000000/B$11)</f>
        <v>0</v>
      </c>
      <c r="C214" s="132">
        <f t="shared" ref="C214:Q214" si="64">IF(C157=0,0,C157*1000000/C$11)</f>
        <v>0</v>
      </c>
      <c r="D214" s="132">
        <f t="shared" si="64"/>
        <v>0</v>
      </c>
      <c r="E214" s="132">
        <f t="shared" si="64"/>
        <v>0</v>
      </c>
      <c r="F214" s="132">
        <f t="shared" si="64"/>
        <v>0</v>
      </c>
      <c r="G214" s="132">
        <f t="shared" si="64"/>
        <v>0</v>
      </c>
      <c r="H214" s="132">
        <f t="shared" si="64"/>
        <v>0</v>
      </c>
      <c r="I214" s="132">
        <f t="shared" si="64"/>
        <v>0</v>
      </c>
      <c r="J214" s="132">
        <f t="shared" si="64"/>
        <v>0</v>
      </c>
      <c r="K214" s="132">
        <f t="shared" si="64"/>
        <v>0</v>
      </c>
      <c r="L214" s="132">
        <f t="shared" si="64"/>
        <v>0</v>
      </c>
      <c r="M214" s="132">
        <f t="shared" si="64"/>
        <v>0</v>
      </c>
      <c r="N214" s="132">
        <f t="shared" si="64"/>
        <v>0</v>
      </c>
      <c r="O214" s="132">
        <f t="shared" si="64"/>
        <v>0</v>
      </c>
      <c r="P214" s="132">
        <f t="shared" si="64"/>
        <v>0</v>
      </c>
      <c r="Q214" s="132">
        <f t="shared" si="64"/>
        <v>0</v>
      </c>
    </row>
    <row r="215" spans="1:17" ht="12" customHeight="1" x14ac:dyDescent="0.25">
      <c r="A215" s="167" t="s">
        <v>147</v>
      </c>
      <c r="B215" s="132">
        <f>IF(B158=0,0,B158*1000000/B$12)</f>
        <v>0</v>
      </c>
      <c r="C215" s="132">
        <f t="shared" ref="C215:Q217" si="65">IF(C158=0,0,C158*1000000/C$12)</f>
        <v>0</v>
      </c>
      <c r="D215" s="132">
        <f t="shared" si="65"/>
        <v>0</v>
      </c>
      <c r="E215" s="132">
        <f t="shared" si="65"/>
        <v>0</v>
      </c>
      <c r="F215" s="132">
        <f t="shared" si="65"/>
        <v>0</v>
      </c>
      <c r="G215" s="132">
        <f t="shared" si="65"/>
        <v>0</v>
      </c>
      <c r="H215" s="132">
        <f t="shared" si="65"/>
        <v>0</v>
      </c>
      <c r="I215" s="132">
        <f t="shared" si="65"/>
        <v>0</v>
      </c>
      <c r="J215" s="132">
        <f t="shared" si="65"/>
        <v>0</v>
      </c>
      <c r="K215" s="132">
        <f t="shared" si="65"/>
        <v>0</v>
      </c>
      <c r="L215" s="132">
        <f t="shared" si="65"/>
        <v>0</v>
      </c>
      <c r="M215" s="132">
        <f t="shared" si="65"/>
        <v>0</v>
      </c>
      <c r="N215" s="132">
        <f t="shared" si="65"/>
        <v>0</v>
      </c>
      <c r="O215" s="132">
        <f t="shared" si="65"/>
        <v>0</v>
      </c>
      <c r="P215" s="132">
        <f t="shared" si="65"/>
        <v>0</v>
      </c>
      <c r="Q215" s="132">
        <f t="shared" si="65"/>
        <v>0</v>
      </c>
    </row>
    <row r="216" spans="1:17" ht="12" customHeight="1" x14ac:dyDescent="0.25">
      <c r="A216" s="166" t="s">
        <v>61</v>
      </c>
      <c r="B216" s="165">
        <f>IF(B159=0,0,B159*1000000/B$12)</f>
        <v>0</v>
      </c>
      <c r="C216" s="165">
        <f t="shared" si="65"/>
        <v>0</v>
      </c>
      <c r="D216" s="165">
        <f t="shared" si="65"/>
        <v>0</v>
      </c>
      <c r="E216" s="165">
        <f t="shared" si="65"/>
        <v>0</v>
      </c>
      <c r="F216" s="165">
        <f t="shared" si="65"/>
        <v>0</v>
      </c>
      <c r="G216" s="165">
        <f t="shared" si="65"/>
        <v>0</v>
      </c>
      <c r="H216" s="165">
        <f t="shared" si="65"/>
        <v>0</v>
      </c>
      <c r="I216" s="165">
        <f t="shared" si="65"/>
        <v>0</v>
      </c>
      <c r="J216" s="165">
        <f t="shared" si="65"/>
        <v>0</v>
      </c>
      <c r="K216" s="165">
        <f t="shared" si="65"/>
        <v>0</v>
      </c>
      <c r="L216" s="165">
        <f t="shared" si="65"/>
        <v>0</v>
      </c>
      <c r="M216" s="165">
        <f t="shared" si="65"/>
        <v>0</v>
      </c>
      <c r="N216" s="165">
        <f t="shared" si="65"/>
        <v>0</v>
      </c>
      <c r="O216" s="165">
        <f t="shared" si="65"/>
        <v>0</v>
      </c>
      <c r="P216" s="165">
        <f t="shared" si="65"/>
        <v>0</v>
      </c>
      <c r="Q216" s="165">
        <f t="shared" si="65"/>
        <v>0</v>
      </c>
    </row>
    <row r="217" spans="1:17" ht="12" customHeight="1" x14ac:dyDescent="0.25">
      <c r="A217" s="147" t="s">
        <v>59</v>
      </c>
      <c r="B217" s="164">
        <f>IF(B160=0,0,B160*1000000/B$12)</f>
        <v>0</v>
      </c>
      <c r="C217" s="164">
        <f t="shared" si="65"/>
        <v>0</v>
      </c>
      <c r="D217" s="164">
        <f t="shared" si="65"/>
        <v>0</v>
      </c>
      <c r="E217" s="164">
        <f t="shared" si="65"/>
        <v>0</v>
      </c>
      <c r="F217" s="164">
        <f t="shared" si="65"/>
        <v>0</v>
      </c>
      <c r="G217" s="164">
        <f t="shared" si="65"/>
        <v>0</v>
      </c>
      <c r="H217" s="164">
        <f t="shared" si="65"/>
        <v>0</v>
      </c>
      <c r="I217" s="164">
        <f t="shared" si="65"/>
        <v>0</v>
      </c>
      <c r="J217" s="164">
        <f t="shared" si="65"/>
        <v>0</v>
      </c>
      <c r="K217" s="164">
        <f t="shared" si="65"/>
        <v>0</v>
      </c>
      <c r="L217" s="164">
        <f t="shared" si="65"/>
        <v>0</v>
      </c>
      <c r="M217" s="164">
        <f t="shared" si="65"/>
        <v>0</v>
      </c>
      <c r="N217" s="164">
        <f t="shared" si="65"/>
        <v>0</v>
      </c>
      <c r="O217" s="164">
        <f t="shared" si="65"/>
        <v>0</v>
      </c>
      <c r="P217" s="164">
        <f t="shared" si="65"/>
        <v>0</v>
      </c>
      <c r="Q217" s="164">
        <f t="shared" si="65"/>
        <v>0</v>
      </c>
    </row>
    <row r="218" spans="1:17" ht="12" customHeight="1" x14ac:dyDescent="0.25">
      <c r="A218" s="163" t="s">
        <v>142</v>
      </c>
      <c r="B218" s="162">
        <f>IF(B161=0,0,B161*1000000/B$13)</f>
        <v>0</v>
      </c>
      <c r="C218" s="162">
        <f t="shared" ref="C218:Q218" si="66">IF(C161=0,0,C161*1000000/C$13)</f>
        <v>0</v>
      </c>
      <c r="D218" s="162">
        <f t="shared" si="66"/>
        <v>0</v>
      </c>
      <c r="E218" s="162">
        <f t="shared" si="66"/>
        <v>0</v>
      </c>
      <c r="F218" s="162">
        <f t="shared" si="66"/>
        <v>0</v>
      </c>
      <c r="G218" s="162">
        <f t="shared" si="66"/>
        <v>0</v>
      </c>
      <c r="H218" s="162">
        <f t="shared" si="66"/>
        <v>0</v>
      </c>
      <c r="I218" s="162">
        <f t="shared" si="66"/>
        <v>0</v>
      </c>
      <c r="J218" s="162">
        <f t="shared" si="66"/>
        <v>0</v>
      </c>
      <c r="K218" s="162">
        <f t="shared" si="66"/>
        <v>0</v>
      </c>
      <c r="L218" s="162">
        <f t="shared" si="66"/>
        <v>0</v>
      </c>
      <c r="M218" s="162">
        <f t="shared" si="66"/>
        <v>0</v>
      </c>
      <c r="N218" s="162">
        <f t="shared" si="66"/>
        <v>0</v>
      </c>
      <c r="O218" s="162">
        <f t="shared" si="66"/>
        <v>0</v>
      </c>
      <c r="P218" s="162">
        <f t="shared" si="66"/>
        <v>0</v>
      </c>
      <c r="Q218" s="162">
        <f t="shared" si="66"/>
        <v>0</v>
      </c>
    </row>
    <row r="219" spans="1:17" ht="12" customHeight="1" x14ac:dyDescent="0.25">
      <c r="A219" s="161" t="s">
        <v>141</v>
      </c>
      <c r="B219" s="160">
        <f>IF(B162=0,0,B162*1000000/B$14)</f>
        <v>0</v>
      </c>
      <c r="C219" s="160">
        <f t="shared" ref="C219:Q221" si="67">IF(C162=0,0,C162*1000000/C$14)</f>
        <v>0</v>
      </c>
      <c r="D219" s="160">
        <f t="shared" si="67"/>
        <v>0</v>
      </c>
      <c r="E219" s="160">
        <f t="shared" si="67"/>
        <v>0</v>
      </c>
      <c r="F219" s="160">
        <f t="shared" si="67"/>
        <v>0</v>
      </c>
      <c r="G219" s="160">
        <f t="shared" si="67"/>
        <v>0</v>
      </c>
      <c r="H219" s="160">
        <f t="shared" si="67"/>
        <v>0</v>
      </c>
      <c r="I219" s="160">
        <f t="shared" si="67"/>
        <v>0</v>
      </c>
      <c r="J219" s="160">
        <f t="shared" si="67"/>
        <v>0</v>
      </c>
      <c r="K219" s="160">
        <f t="shared" si="67"/>
        <v>0</v>
      </c>
      <c r="L219" s="160">
        <f t="shared" si="67"/>
        <v>0</v>
      </c>
      <c r="M219" s="160">
        <f t="shared" si="67"/>
        <v>0</v>
      </c>
      <c r="N219" s="160">
        <f t="shared" si="67"/>
        <v>0</v>
      </c>
      <c r="O219" s="160">
        <f t="shared" si="67"/>
        <v>0</v>
      </c>
      <c r="P219" s="160">
        <f t="shared" si="67"/>
        <v>0</v>
      </c>
      <c r="Q219" s="160">
        <f t="shared" si="67"/>
        <v>0</v>
      </c>
    </row>
    <row r="220" spans="1:17" ht="12" customHeight="1" x14ac:dyDescent="0.25">
      <c r="A220" s="148" t="s">
        <v>60</v>
      </c>
      <c r="B220" s="156">
        <f>IF(B163=0,0,B163*1000000/B$14)</f>
        <v>0</v>
      </c>
      <c r="C220" s="156">
        <f t="shared" si="67"/>
        <v>0</v>
      </c>
      <c r="D220" s="156">
        <f t="shared" si="67"/>
        <v>0</v>
      </c>
      <c r="E220" s="156">
        <f t="shared" si="67"/>
        <v>0</v>
      </c>
      <c r="F220" s="156">
        <f t="shared" si="67"/>
        <v>0</v>
      </c>
      <c r="G220" s="156">
        <f t="shared" si="67"/>
        <v>0</v>
      </c>
      <c r="H220" s="156">
        <f t="shared" si="67"/>
        <v>0</v>
      </c>
      <c r="I220" s="156">
        <f t="shared" si="67"/>
        <v>0</v>
      </c>
      <c r="J220" s="156">
        <f t="shared" si="67"/>
        <v>0</v>
      </c>
      <c r="K220" s="156">
        <f t="shared" si="67"/>
        <v>0</v>
      </c>
      <c r="L220" s="156">
        <f t="shared" si="67"/>
        <v>0</v>
      </c>
      <c r="M220" s="156">
        <f t="shared" si="67"/>
        <v>0</v>
      </c>
      <c r="N220" s="156">
        <f t="shared" si="67"/>
        <v>0</v>
      </c>
      <c r="O220" s="156">
        <f t="shared" si="67"/>
        <v>0</v>
      </c>
      <c r="P220" s="156">
        <f t="shared" si="67"/>
        <v>0</v>
      </c>
      <c r="Q220" s="156">
        <f t="shared" si="67"/>
        <v>0</v>
      </c>
    </row>
    <row r="221" spans="1:17" ht="12" customHeight="1" x14ac:dyDescent="0.25">
      <c r="A221" s="148" t="s">
        <v>59</v>
      </c>
      <c r="B221" s="156">
        <f>IF(B164=0,0,B164*1000000/B$14)</f>
        <v>0</v>
      </c>
      <c r="C221" s="156">
        <f t="shared" si="67"/>
        <v>0</v>
      </c>
      <c r="D221" s="156">
        <f t="shared" si="67"/>
        <v>0</v>
      </c>
      <c r="E221" s="156">
        <f t="shared" si="67"/>
        <v>0</v>
      </c>
      <c r="F221" s="156">
        <f t="shared" si="67"/>
        <v>0</v>
      </c>
      <c r="G221" s="156">
        <f t="shared" si="67"/>
        <v>0</v>
      </c>
      <c r="H221" s="156">
        <f t="shared" si="67"/>
        <v>0</v>
      </c>
      <c r="I221" s="156">
        <f t="shared" si="67"/>
        <v>0</v>
      </c>
      <c r="J221" s="156">
        <f t="shared" si="67"/>
        <v>0</v>
      </c>
      <c r="K221" s="156">
        <f t="shared" si="67"/>
        <v>0</v>
      </c>
      <c r="L221" s="156">
        <f t="shared" si="67"/>
        <v>0</v>
      </c>
      <c r="M221" s="156">
        <f t="shared" si="67"/>
        <v>0</v>
      </c>
      <c r="N221" s="156">
        <f t="shared" si="67"/>
        <v>0</v>
      </c>
      <c r="O221" s="156">
        <f t="shared" si="67"/>
        <v>0</v>
      </c>
      <c r="P221" s="156">
        <f t="shared" si="67"/>
        <v>0</v>
      </c>
      <c r="Q221" s="156">
        <f t="shared" si="67"/>
        <v>0</v>
      </c>
    </row>
    <row r="222" spans="1:17" ht="12" customHeight="1" x14ac:dyDescent="0.25">
      <c r="A222" s="158" t="s">
        <v>62</v>
      </c>
      <c r="B222" s="157">
        <f>IF(B165=0,0,B165*1000000/B$5)</f>
        <v>110.83505193005476</v>
      </c>
      <c r="C222" s="157">
        <f t="shared" ref="C222:Q222" si="68">IF(C165=0,0,C165*1000000/C$5)</f>
        <v>104.66708707167565</v>
      </c>
      <c r="D222" s="157">
        <f t="shared" si="68"/>
        <v>102.13731075758588</v>
      </c>
      <c r="E222" s="157">
        <f t="shared" si="68"/>
        <v>98.449180594475436</v>
      </c>
      <c r="F222" s="157">
        <f t="shared" si="68"/>
        <v>101.18934372816591</v>
      </c>
      <c r="G222" s="157">
        <f t="shared" si="68"/>
        <v>97.681581733770841</v>
      </c>
      <c r="H222" s="157">
        <f t="shared" si="68"/>
        <v>91.999019347931409</v>
      </c>
      <c r="I222" s="157">
        <f t="shared" si="68"/>
        <v>89.018327868076994</v>
      </c>
      <c r="J222" s="157">
        <f t="shared" si="68"/>
        <v>87.333148145922749</v>
      </c>
      <c r="K222" s="157">
        <f t="shared" si="68"/>
        <v>87.503294544771947</v>
      </c>
      <c r="L222" s="157">
        <f t="shared" si="68"/>
        <v>84.226527037516092</v>
      </c>
      <c r="M222" s="157">
        <f t="shared" si="68"/>
        <v>75.366488077593175</v>
      </c>
      <c r="N222" s="157">
        <f t="shared" si="68"/>
        <v>75.917621454950961</v>
      </c>
      <c r="O222" s="157">
        <f t="shared" si="68"/>
        <v>73.051613693784276</v>
      </c>
      <c r="P222" s="157">
        <f t="shared" si="68"/>
        <v>62.517070297075591</v>
      </c>
      <c r="Q222" s="157">
        <f t="shared" si="68"/>
        <v>61.124421876103973</v>
      </c>
    </row>
    <row r="223" spans="1:17" ht="12" customHeight="1" x14ac:dyDescent="0.25">
      <c r="A223" s="23" t="s">
        <v>57</v>
      </c>
      <c r="B223" s="156">
        <f>IF(B166=0,0,B166*1000000/B$16)</f>
        <v>397.86472654182069</v>
      </c>
      <c r="C223" s="156">
        <f t="shared" ref="C223:Q223" si="69">IF(C166=0,0,C166*1000000/C$16)</f>
        <v>389.48710507284812</v>
      </c>
      <c r="D223" s="156">
        <f t="shared" si="69"/>
        <v>386.77657096217933</v>
      </c>
      <c r="E223" s="156">
        <f t="shared" si="69"/>
        <v>382.7952869933813</v>
      </c>
      <c r="F223" s="156">
        <f t="shared" si="69"/>
        <v>394.06454673424315</v>
      </c>
      <c r="G223" s="156">
        <f t="shared" si="69"/>
        <v>385.81584413991675</v>
      </c>
      <c r="H223" s="156">
        <f t="shared" si="69"/>
        <v>383.18061946802891</v>
      </c>
      <c r="I223" s="156">
        <f t="shared" si="69"/>
        <v>385.85001298035598</v>
      </c>
      <c r="J223" s="156">
        <f t="shared" si="69"/>
        <v>385.27828491323419</v>
      </c>
      <c r="K223" s="156">
        <f t="shared" si="69"/>
        <v>380.93753780397384</v>
      </c>
      <c r="L223" s="156">
        <f t="shared" si="69"/>
        <v>388.94620859290984</v>
      </c>
      <c r="M223" s="156">
        <f t="shared" si="69"/>
        <v>365.79455465515758</v>
      </c>
      <c r="N223" s="156">
        <f t="shared" si="69"/>
        <v>377.77960333045149</v>
      </c>
      <c r="O223" s="156">
        <f t="shared" si="69"/>
        <v>379.48063437931143</v>
      </c>
      <c r="P223" s="156">
        <f t="shared" si="69"/>
        <v>378.5038060411938</v>
      </c>
      <c r="Q223" s="156">
        <f t="shared" si="69"/>
        <v>371.07772402963144</v>
      </c>
    </row>
    <row r="224" spans="1:17" ht="12" customHeight="1" x14ac:dyDescent="0.25">
      <c r="A224" s="29" t="s">
        <v>140</v>
      </c>
      <c r="B224" s="57">
        <f>IF(B167=0,0,B167*1000000/B$17)</f>
        <v>0</v>
      </c>
      <c r="C224" s="57">
        <f t="shared" ref="C224:Q224" si="70">IF(C167=0,0,C167*1000000/C$17)</f>
        <v>0</v>
      </c>
      <c r="D224" s="57">
        <f t="shared" si="70"/>
        <v>0</v>
      </c>
      <c r="E224" s="57">
        <f t="shared" si="70"/>
        <v>0</v>
      </c>
      <c r="F224" s="57">
        <f t="shared" si="70"/>
        <v>0</v>
      </c>
      <c r="G224" s="57">
        <f t="shared" si="70"/>
        <v>0</v>
      </c>
      <c r="H224" s="57">
        <f t="shared" si="70"/>
        <v>0</v>
      </c>
      <c r="I224" s="57">
        <f t="shared" si="70"/>
        <v>0</v>
      </c>
      <c r="J224" s="57">
        <f t="shared" si="70"/>
        <v>0</v>
      </c>
      <c r="K224" s="57">
        <f t="shared" si="70"/>
        <v>0</v>
      </c>
      <c r="L224" s="57">
        <f t="shared" si="70"/>
        <v>0</v>
      </c>
      <c r="M224" s="57">
        <f t="shared" si="70"/>
        <v>0</v>
      </c>
      <c r="N224" s="57">
        <f t="shared" si="70"/>
        <v>0</v>
      </c>
      <c r="O224" s="57">
        <f t="shared" si="70"/>
        <v>0</v>
      </c>
      <c r="P224" s="57">
        <f t="shared" si="70"/>
        <v>0</v>
      </c>
      <c r="Q224" s="57">
        <f t="shared" si="70"/>
        <v>0</v>
      </c>
    </row>
    <row r="226" spans="1:17" ht="12" customHeight="1" x14ac:dyDescent="0.25">
      <c r="A226" s="152" t="s">
        <v>196</v>
      </c>
      <c r="B226" s="184">
        <f>B169/RES_summary!B$19</f>
        <v>140.57993336530808</v>
      </c>
      <c r="C226" s="184">
        <f>C169/RES_summary!C$19</f>
        <v>147.04060182208946</v>
      </c>
      <c r="D226" s="184">
        <f>D169/RES_summary!D$19</f>
        <v>139.34455241212996</v>
      </c>
      <c r="E226" s="184">
        <f>E169/RES_summary!E$19</f>
        <v>141.78201985864291</v>
      </c>
      <c r="F226" s="184">
        <f>F169/RES_summary!F$19</f>
        <v>145.86840646924693</v>
      </c>
      <c r="G226" s="184">
        <f>G169/RES_summary!G$19</f>
        <v>142.18349640108477</v>
      </c>
      <c r="H226" s="184">
        <f>H169/RES_summary!H$19</f>
        <v>134.20938942528139</v>
      </c>
      <c r="I226" s="184">
        <f>I169/RES_summary!I$19</f>
        <v>120.77051363432874</v>
      </c>
      <c r="J226" s="184">
        <f>J169/RES_summary!J$19</f>
        <v>127.77639092862763</v>
      </c>
      <c r="K226" s="184">
        <f>K169/RES_summary!K$19</f>
        <v>123.15136652370468</v>
      </c>
      <c r="L226" s="184">
        <f>L169/RES_summary!L$19</f>
        <v>123.58645508524114</v>
      </c>
      <c r="M226" s="184">
        <f>M169/RES_summary!M$19</f>
        <v>100.22472667201686</v>
      </c>
      <c r="N226" s="184">
        <f>N169/RES_summary!N$19</f>
        <v>110.10717531167313</v>
      </c>
      <c r="O226" s="184">
        <f>O169/RES_summary!O$19</f>
        <v>114.51933706485063</v>
      </c>
      <c r="P226" s="184">
        <f>P169/RES_summary!P$19</f>
        <v>93.947190702457263</v>
      </c>
      <c r="Q226" s="184">
        <f>Q169/RES_summary!Q$19</f>
        <v>97.053386895621969</v>
      </c>
    </row>
    <row r="227" spans="1:17" ht="12" customHeight="1" x14ac:dyDescent="0.25">
      <c r="A227" s="158" t="s">
        <v>65</v>
      </c>
      <c r="B227" s="178">
        <f>B170/RES_summary!B$19</f>
        <v>107.27518280855389</v>
      </c>
      <c r="C227" s="178">
        <f>C170/RES_summary!C$19</f>
        <v>113.99837983837395</v>
      </c>
      <c r="D227" s="178">
        <f>D170/RES_summary!D$19</f>
        <v>106.65068126926076</v>
      </c>
      <c r="E227" s="178">
        <f>E170/RES_summary!E$19</f>
        <v>108.75162446805388</v>
      </c>
      <c r="F227" s="178">
        <f>F170/RES_summary!F$19</f>
        <v>112.92625623886205</v>
      </c>
      <c r="G227" s="178">
        <f>G170/RES_summary!G$19</f>
        <v>110.3381019640952</v>
      </c>
      <c r="H227" s="178">
        <f>H170/RES_summary!H$19</f>
        <v>102.64685137349451</v>
      </c>
      <c r="I227" s="178">
        <f>I170/RES_summary!I$19</f>
        <v>89.587688899890097</v>
      </c>
      <c r="J227" s="178">
        <f>J170/RES_summary!J$19</f>
        <v>96.348334378932108</v>
      </c>
      <c r="K227" s="178">
        <f>K170/RES_summary!K$19</f>
        <v>92.305873579835833</v>
      </c>
      <c r="L227" s="178">
        <f>L170/RES_summary!L$19</f>
        <v>91.81836708763889</v>
      </c>
      <c r="M227" s="178">
        <f>M170/RES_summary!M$19</f>
        <v>72.100368038444628</v>
      </c>
      <c r="N227" s="178">
        <f>N170/RES_summary!N$19</f>
        <v>78.252473770690031</v>
      </c>
      <c r="O227" s="178">
        <f>O170/RES_summary!O$19</f>
        <v>82.080882000936256</v>
      </c>
      <c r="P227" s="178">
        <f>P170/RES_summary!P$19</f>
        <v>63.895327461461768</v>
      </c>
      <c r="Q227" s="178">
        <f>Q170/RES_summary!Q$19</f>
        <v>67.023536722241275</v>
      </c>
    </row>
    <row r="228" spans="1:17" ht="12" customHeight="1" x14ac:dyDescent="0.25">
      <c r="A228" s="23" t="s">
        <v>149</v>
      </c>
      <c r="B228" s="177">
        <f>B171/RES_summary!B$19</f>
        <v>106.94118443460314</v>
      </c>
      <c r="C228" s="177">
        <f>C171/RES_summary!C$19</f>
        <v>113.6241115849117</v>
      </c>
      <c r="D228" s="177">
        <f>D171/RES_summary!D$19</f>
        <v>106.26901280253092</v>
      </c>
      <c r="E228" s="177">
        <f>E171/RES_summary!E$19</f>
        <v>108.23909087991589</v>
      </c>
      <c r="F228" s="177">
        <f>F171/RES_summary!F$19</f>
        <v>112.43710205579013</v>
      </c>
      <c r="G228" s="177">
        <f>G171/RES_summary!G$19</f>
        <v>110.03525837879845</v>
      </c>
      <c r="H228" s="177">
        <f>H171/RES_summary!H$19</f>
        <v>102.2929853163034</v>
      </c>
      <c r="I228" s="177">
        <f>I171/RES_summary!I$19</f>
        <v>89.275793987283407</v>
      </c>
      <c r="J228" s="177">
        <f>J171/RES_summary!J$19</f>
        <v>95.910276568086317</v>
      </c>
      <c r="K228" s="177">
        <f>K171/RES_summary!K$19</f>
        <v>92.001735594669654</v>
      </c>
      <c r="L228" s="177">
        <f>L171/RES_summary!L$19</f>
        <v>91.24530544242387</v>
      </c>
      <c r="M228" s="177">
        <f>M171/RES_summary!M$19</f>
        <v>71.879308048036791</v>
      </c>
      <c r="N228" s="177">
        <f>N171/RES_summary!N$19</f>
        <v>77.683182385206152</v>
      </c>
      <c r="O228" s="177">
        <f>O171/RES_summary!O$19</f>
        <v>81.306942457051832</v>
      </c>
      <c r="P228" s="177">
        <f>P171/RES_summary!P$19</f>
        <v>63.575523797759054</v>
      </c>
      <c r="Q228" s="177">
        <f>Q171/RES_summary!Q$19</f>
        <v>66.548315673807608</v>
      </c>
    </row>
    <row r="229" spans="1:17" ht="12" customHeight="1" x14ac:dyDescent="0.25">
      <c r="A229" s="23" t="s">
        <v>60</v>
      </c>
      <c r="B229" s="177">
        <f>B172/RES_summary!B$19</f>
        <v>0.33399837395075604</v>
      </c>
      <c r="C229" s="177">
        <f>C172/RES_summary!C$19</f>
        <v>0.37426825346224996</v>
      </c>
      <c r="D229" s="177">
        <f>D172/RES_summary!D$19</f>
        <v>0.38166846672983051</v>
      </c>
      <c r="E229" s="177">
        <f>E172/RES_summary!E$19</f>
        <v>0.51253358813798033</v>
      </c>
      <c r="F229" s="177">
        <f>F172/RES_summary!F$19</f>
        <v>0.48915418307190833</v>
      </c>
      <c r="G229" s="177">
        <f>G172/RES_summary!G$19</f>
        <v>0.30284358529675703</v>
      </c>
      <c r="H229" s="177">
        <f>H172/RES_summary!H$19</f>
        <v>0.35386605719111053</v>
      </c>
      <c r="I229" s="177">
        <f>I172/RES_summary!I$19</f>
        <v>0.31189491260669017</v>
      </c>
      <c r="J229" s="177">
        <f>J172/RES_summary!J$19</f>
        <v>0.43805781084577938</v>
      </c>
      <c r="K229" s="177">
        <f>K172/RES_summary!K$19</f>
        <v>0.30413798516618756</v>
      </c>
      <c r="L229" s="177">
        <f>L172/RES_summary!L$19</f>
        <v>0.57306164521503267</v>
      </c>
      <c r="M229" s="177">
        <f>M172/RES_summary!M$19</f>
        <v>0.22105999040783111</v>
      </c>
      <c r="N229" s="177">
        <f>N172/RES_summary!N$19</f>
        <v>0.56929138548389002</v>
      </c>
      <c r="O229" s="177">
        <f>O172/RES_summary!O$19</f>
        <v>0.7739395438844181</v>
      </c>
      <c r="P229" s="177">
        <f>P172/RES_summary!P$19</f>
        <v>0.31980366370272068</v>
      </c>
      <c r="Q229" s="177">
        <f>Q172/RES_summary!Q$19</f>
        <v>0.47522104843366908</v>
      </c>
    </row>
    <row r="230" spans="1:17" ht="12" customHeight="1" x14ac:dyDescent="0.25">
      <c r="A230" s="158" t="s">
        <v>112</v>
      </c>
      <c r="B230" s="178">
        <f>B173/RES_summary!B$19</f>
        <v>0.15626005288529468</v>
      </c>
      <c r="C230" s="178">
        <f>C173/RES_summary!C$19</f>
        <v>0.15419002975004548</v>
      </c>
      <c r="D230" s="178">
        <f>D173/RES_summary!D$19</f>
        <v>0.15731586728207775</v>
      </c>
      <c r="E230" s="178">
        <f>E173/RES_summary!E$19</f>
        <v>0.15555151103160966</v>
      </c>
      <c r="F230" s="178">
        <f>F173/RES_summary!F$19</f>
        <v>0.15665163303368243</v>
      </c>
      <c r="G230" s="178">
        <f>G173/RES_summary!G$19</f>
        <v>0.16075018794498039</v>
      </c>
      <c r="H230" s="178">
        <f>H173/RES_summary!H$19</f>
        <v>0.16065845334520262</v>
      </c>
      <c r="I230" s="178">
        <f>I173/RES_summary!I$19</f>
        <v>0.15953489237188831</v>
      </c>
      <c r="J230" s="178">
        <f>J173/RES_summary!J$19</f>
        <v>0.16904373220854746</v>
      </c>
      <c r="K230" s="178">
        <f>K173/RES_summary!K$19</f>
        <v>0.17433888970617759</v>
      </c>
      <c r="L230" s="178">
        <f>L173/RES_summary!L$19</f>
        <v>0.1604796372520132</v>
      </c>
      <c r="M230" s="178">
        <f>M173/RES_summary!M$19</f>
        <v>0.15426775928584938</v>
      </c>
      <c r="N230" s="178">
        <f>N173/RES_summary!N$19</f>
        <v>0.1545893434237503</v>
      </c>
      <c r="O230" s="178">
        <f>O173/RES_summary!O$19</f>
        <v>0.16145615607913197</v>
      </c>
      <c r="P230" s="178">
        <f>P173/RES_summary!P$19</f>
        <v>0.15276986615803903</v>
      </c>
      <c r="Q230" s="178">
        <f>Q173/RES_summary!Q$19</f>
        <v>0.15843745949135452</v>
      </c>
    </row>
    <row r="231" spans="1:17" ht="12" customHeight="1" x14ac:dyDescent="0.25">
      <c r="A231" s="23" t="s">
        <v>60</v>
      </c>
      <c r="B231" s="177">
        <f>B174/RES_summary!B$19</f>
        <v>0.15626005288529468</v>
      </c>
      <c r="C231" s="177">
        <f>C174/RES_summary!C$19</f>
        <v>0.15419002975004548</v>
      </c>
      <c r="D231" s="177">
        <f>D174/RES_summary!D$19</f>
        <v>0.15731586728207775</v>
      </c>
      <c r="E231" s="177">
        <f>E174/RES_summary!E$19</f>
        <v>0.15555151103160966</v>
      </c>
      <c r="F231" s="177">
        <f>F174/RES_summary!F$19</f>
        <v>0.15665163303368243</v>
      </c>
      <c r="G231" s="177">
        <f>G174/RES_summary!G$19</f>
        <v>0.16075018794498039</v>
      </c>
      <c r="H231" s="177">
        <f>H174/RES_summary!H$19</f>
        <v>0.16065845334520262</v>
      </c>
      <c r="I231" s="177">
        <f>I174/RES_summary!I$19</f>
        <v>0.15953489237188831</v>
      </c>
      <c r="J231" s="177">
        <f>J174/RES_summary!J$19</f>
        <v>0.16904373220854746</v>
      </c>
      <c r="K231" s="177">
        <f>K174/RES_summary!K$19</f>
        <v>0.17433888970617759</v>
      </c>
      <c r="L231" s="177">
        <f>L174/RES_summary!L$19</f>
        <v>0.1604796372520132</v>
      </c>
      <c r="M231" s="177">
        <f>M174/RES_summary!M$19</f>
        <v>0.15426775928584938</v>
      </c>
      <c r="N231" s="177">
        <f>N174/RES_summary!N$19</f>
        <v>0.1545893434237503</v>
      </c>
      <c r="O231" s="177">
        <f>O174/RES_summary!O$19</f>
        <v>0.16145615607913197</v>
      </c>
      <c r="P231" s="177">
        <f>P174/RES_summary!P$19</f>
        <v>0.15276986615803903</v>
      </c>
      <c r="Q231" s="177">
        <f>Q174/RES_summary!Q$19</f>
        <v>0.15843745949135452</v>
      </c>
    </row>
    <row r="232" spans="1:17" ht="12" customHeight="1" x14ac:dyDescent="0.25">
      <c r="A232" s="158" t="s">
        <v>63</v>
      </c>
      <c r="B232" s="178">
        <f>B175/RES_summary!B$19</f>
        <v>19.443505065868941</v>
      </c>
      <c r="C232" s="178">
        <f>C175/RES_summary!C$19</f>
        <v>19.429070123888625</v>
      </c>
      <c r="D232" s="178">
        <f>D175/RES_summary!D$19</f>
        <v>19.120773664861087</v>
      </c>
      <c r="E232" s="178">
        <f>E175/RES_summary!E$19</f>
        <v>19.109533065849092</v>
      </c>
      <c r="F232" s="178">
        <f>F175/RES_summary!F$19</f>
        <v>19.079696943588068</v>
      </c>
      <c r="G232" s="178">
        <f>G175/RES_summary!G$19</f>
        <v>18.572474658128606</v>
      </c>
      <c r="H232" s="178">
        <f>H175/RES_summary!H$19</f>
        <v>18.220968688480266</v>
      </c>
      <c r="I232" s="178">
        <f>I175/RES_summary!I$19</f>
        <v>18.045438284773613</v>
      </c>
      <c r="J232" s="178">
        <f>J175/RES_summary!J$19</f>
        <v>17.881785668158496</v>
      </c>
      <c r="K232" s="178">
        <f>K175/RES_summary!K$19</f>
        <v>17.646550676866205</v>
      </c>
      <c r="L232" s="178">
        <f>L175/RES_summary!L$19</f>
        <v>17.847588006055041</v>
      </c>
      <c r="M232" s="178">
        <f>M175/RES_summary!M$19</f>
        <v>15.875901890739499</v>
      </c>
      <c r="N232" s="178">
        <f>N175/RES_summary!N$19</f>
        <v>18.011805019837094</v>
      </c>
      <c r="O232" s="178">
        <f>O175/RES_summary!O$19</f>
        <v>17.836164841748833</v>
      </c>
      <c r="P232" s="178">
        <f>P175/RES_summary!P$19</f>
        <v>17.380308721603406</v>
      </c>
      <c r="Q232" s="178">
        <f>Q175/RES_summary!Q$19</f>
        <v>16.968485060962109</v>
      </c>
    </row>
    <row r="233" spans="1:17" ht="12" customHeight="1" x14ac:dyDescent="0.25">
      <c r="A233" s="167" t="s">
        <v>148</v>
      </c>
      <c r="B233" s="183">
        <f>B176/RES_summary!B$19</f>
        <v>18.646177882180403</v>
      </c>
      <c r="C233" s="183">
        <f>C176/RES_summary!C$19</f>
        <v>18.606547148644111</v>
      </c>
      <c r="D233" s="183">
        <f>D176/RES_summary!D$19</f>
        <v>18.287823306276497</v>
      </c>
      <c r="E233" s="183">
        <f>E176/RES_summary!E$19</f>
        <v>18.260915741229965</v>
      </c>
      <c r="F233" s="183">
        <f>F176/RES_summary!F$19</f>
        <v>18.254909277467171</v>
      </c>
      <c r="G233" s="183">
        <f>G176/RES_summary!G$19</f>
        <v>18.086748516468301</v>
      </c>
      <c r="H233" s="183">
        <f>H176/RES_summary!H$19</f>
        <v>17.724237690516112</v>
      </c>
      <c r="I233" s="183">
        <f>I176/RES_summary!I$19</f>
        <v>17.577188990661281</v>
      </c>
      <c r="J233" s="183">
        <f>J176/RES_summary!J$19</f>
        <v>17.411361087693994</v>
      </c>
      <c r="K233" s="183">
        <f>K176/RES_summary!K$19</f>
        <v>17.34350573194164</v>
      </c>
      <c r="L233" s="183">
        <f>L176/RES_summary!L$19</f>
        <v>17.227654050538799</v>
      </c>
      <c r="M233" s="183">
        <f>M176/RES_summary!M$19</f>
        <v>15.646872510578101</v>
      </c>
      <c r="N233" s="183">
        <f>N176/RES_summary!N$19</f>
        <v>17.770449682668659</v>
      </c>
      <c r="O233" s="183">
        <f>O176/RES_summary!O$19</f>
        <v>17.600431209195392</v>
      </c>
      <c r="P233" s="183">
        <f>P176/RES_summary!P$19</f>
        <v>17.305657084275389</v>
      </c>
      <c r="Q233" s="183">
        <f>Q176/RES_summary!Q$19</f>
        <v>16.903335944447551</v>
      </c>
    </row>
    <row r="234" spans="1:17" ht="12" customHeight="1" x14ac:dyDescent="0.25">
      <c r="A234" s="167" t="s">
        <v>147</v>
      </c>
      <c r="B234" s="183">
        <f>B177/RES_summary!B$19</f>
        <v>17.653398647346108</v>
      </c>
      <c r="C234" s="183">
        <f>C177/RES_summary!C$19</f>
        <v>17.674312599060013</v>
      </c>
      <c r="D234" s="183">
        <f>D177/RES_summary!D$19</f>
        <v>17.396864495920376</v>
      </c>
      <c r="E234" s="183">
        <f>E177/RES_summary!E$19</f>
        <v>17.396647115420439</v>
      </c>
      <c r="F234" s="183">
        <f>F177/RES_summary!F$19</f>
        <v>17.416215160303686</v>
      </c>
      <c r="G234" s="183">
        <f>G177/RES_summary!G$19</f>
        <v>17.263599638329417</v>
      </c>
      <c r="H234" s="183">
        <f>H177/RES_summary!H$19</f>
        <v>16.973042104368471</v>
      </c>
      <c r="I234" s="183">
        <f>I177/RES_summary!I$19</f>
        <v>16.843824906830669</v>
      </c>
      <c r="J234" s="183">
        <f>J177/RES_summary!J$19</f>
        <v>16.714197448862397</v>
      </c>
      <c r="K234" s="183">
        <f>K177/RES_summary!K$19</f>
        <v>16.672942585425961</v>
      </c>
      <c r="L234" s="183">
        <f>L177/RES_summary!L$19</f>
        <v>16.587937342896065</v>
      </c>
      <c r="M234" s="183">
        <f>M177/RES_summary!M$19</f>
        <v>15.066006889165704</v>
      </c>
      <c r="N234" s="183">
        <f>N177/RES_summary!N$19</f>
        <v>17.150414760652382</v>
      </c>
      <c r="O234" s="183">
        <f>O177/RES_summary!O$19</f>
        <v>16.951995800081569</v>
      </c>
      <c r="P234" s="183">
        <f>P177/RES_summary!P$19</f>
        <v>16.637710059727191</v>
      </c>
      <c r="Q234" s="183">
        <f>Q177/RES_summary!Q$19</f>
        <v>16.288679375963099</v>
      </c>
    </row>
    <row r="235" spans="1:17" ht="12" customHeight="1" x14ac:dyDescent="0.25">
      <c r="A235" s="166" t="s">
        <v>61</v>
      </c>
      <c r="B235" s="182">
        <f>B178/RES_summary!B$19</f>
        <v>11.896261488831273</v>
      </c>
      <c r="C235" s="182">
        <f>C178/RES_summary!C$19</f>
        <v>12.094255646618842</v>
      </c>
      <c r="D235" s="182">
        <f>D178/RES_summary!D$19</f>
        <v>11.887085149079507</v>
      </c>
      <c r="E235" s="182">
        <f>E178/RES_summary!E$19</f>
        <v>11.869595231799313</v>
      </c>
      <c r="F235" s="182">
        <f>F178/RES_summary!F$19</f>
        <v>11.865691030353418</v>
      </c>
      <c r="G235" s="182">
        <f>G178/RES_summary!G$19</f>
        <v>11.756386535704356</v>
      </c>
      <c r="H235" s="182">
        <f>H178/RES_summary!H$19</f>
        <v>11.520754498835245</v>
      </c>
      <c r="I235" s="182">
        <f>I178/RES_summary!I$19</f>
        <v>11.425172843930063</v>
      </c>
      <c r="J235" s="182">
        <f>J178/RES_summary!J$19</f>
        <v>11.317384707001446</v>
      </c>
      <c r="K235" s="182">
        <f>K178/RES_summary!K$19</f>
        <v>11.273278725762051</v>
      </c>
      <c r="L235" s="182">
        <f>L178/RES_summary!L$19</f>
        <v>11.197975132850338</v>
      </c>
      <c r="M235" s="182">
        <f>M178/RES_summary!M$19</f>
        <v>10.170467131875883</v>
      </c>
      <c r="N235" s="182">
        <f>N178/RES_summary!N$19</f>
        <v>11.906201287388168</v>
      </c>
      <c r="O235" s="182">
        <f>O178/RES_summary!O$19</f>
        <v>11.440280285977193</v>
      </c>
      <c r="P235" s="182">
        <f>P178/RES_summary!P$19</f>
        <v>11.248677104779121</v>
      </c>
      <c r="Q235" s="182">
        <f>Q178/RES_summary!Q$19</f>
        <v>10.987168363891064</v>
      </c>
    </row>
    <row r="236" spans="1:17" ht="12" customHeight="1" x14ac:dyDescent="0.25">
      <c r="A236" s="147" t="s">
        <v>59</v>
      </c>
      <c r="B236" s="181">
        <f>B179/RES_summary!B$19</f>
        <v>5.7571371585148352</v>
      </c>
      <c r="C236" s="181">
        <f>C179/RES_summary!C$19</f>
        <v>5.5800569524411694</v>
      </c>
      <c r="D236" s="181">
        <f>D179/RES_summary!D$19</f>
        <v>5.5097793468408698</v>
      </c>
      <c r="E236" s="181">
        <f>E179/RES_summary!E$19</f>
        <v>5.5270518836211249</v>
      </c>
      <c r="F236" s="181">
        <f>F179/RES_summary!F$19</f>
        <v>5.5505241299502686</v>
      </c>
      <c r="G236" s="181">
        <f>G179/RES_summary!G$19</f>
        <v>5.5072131026250579</v>
      </c>
      <c r="H236" s="181">
        <f>H179/RES_summary!H$19</f>
        <v>5.4522876055332254</v>
      </c>
      <c r="I236" s="181">
        <f>I179/RES_summary!I$19</f>
        <v>5.4186520629006054</v>
      </c>
      <c r="J236" s="181">
        <f>J179/RES_summary!J$19</f>
        <v>5.3968127418609519</v>
      </c>
      <c r="K236" s="181">
        <f>K179/RES_summary!K$19</f>
        <v>5.3996638596639102</v>
      </c>
      <c r="L236" s="181">
        <f>L179/RES_summary!L$19</f>
        <v>5.3899622100457263</v>
      </c>
      <c r="M236" s="181">
        <f>M179/RES_summary!M$19</f>
        <v>4.8955397572898223</v>
      </c>
      <c r="N236" s="181">
        <f>N179/RES_summary!N$19</f>
        <v>5.2442134732642156</v>
      </c>
      <c r="O236" s="181">
        <f>O179/RES_summary!O$19</f>
        <v>5.5117155141043783</v>
      </c>
      <c r="P236" s="181">
        <f>P179/RES_summary!P$19</f>
        <v>5.3890329549480729</v>
      </c>
      <c r="Q236" s="181">
        <f>Q179/RES_summary!Q$19</f>
        <v>5.3015110120720363</v>
      </c>
    </row>
    <row r="237" spans="1:17" ht="12" customHeight="1" x14ac:dyDescent="0.25">
      <c r="A237" s="163" t="s">
        <v>142</v>
      </c>
      <c r="B237" s="180">
        <f>B180/RES_summary!B$19</f>
        <v>24.654895775961641</v>
      </c>
      <c r="C237" s="180">
        <f>C180/RES_summary!C$19</f>
        <v>25.10335225498282</v>
      </c>
      <c r="D237" s="180">
        <f>D180/RES_summary!D$19</f>
        <v>25.041547702204944</v>
      </c>
      <c r="E237" s="180">
        <f>E180/RES_summary!E$19</f>
        <v>25.795438973244678</v>
      </c>
      <c r="F237" s="180">
        <f>F180/RES_summary!F$19</f>
        <v>26.069480047778722</v>
      </c>
      <c r="G237" s="180">
        <f>G180/RES_summary!G$19</f>
        <v>23.917319452281866</v>
      </c>
      <c r="H237" s="180">
        <f>H180/RES_summary!H$19</f>
        <v>23.990508842481553</v>
      </c>
      <c r="I237" s="180">
        <f>I180/RES_summary!I$19</f>
        <v>23.867831878267832</v>
      </c>
      <c r="J237" s="180">
        <f>J180/RES_summary!J$19</f>
        <v>23.834950539042602</v>
      </c>
      <c r="K237" s="180">
        <f>K180/RES_summary!K$19</f>
        <v>22.05388128350139</v>
      </c>
      <c r="L237" s="180">
        <f>L180/RES_summary!L$19</f>
        <v>26.64281255715607</v>
      </c>
      <c r="M237" s="180">
        <f>M180/RES_summary!M$19</f>
        <v>20.850065013691719</v>
      </c>
      <c r="N237" s="180">
        <f>N180/RES_summary!N$19</f>
        <v>27.565229098841495</v>
      </c>
      <c r="O237" s="180">
        <f>O180/RES_summary!O$19</f>
        <v>29.040435323250669</v>
      </c>
      <c r="P237" s="180">
        <f>P180/RES_summary!P$19</f>
        <v>24.042971210885103</v>
      </c>
      <c r="Q237" s="180">
        <f>Q180/RES_summary!Q$19</f>
        <v>25.256754855498389</v>
      </c>
    </row>
    <row r="238" spans="1:17" ht="12" customHeight="1" x14ac:dyDescent="0.25">
      <c r="A238" s="161" t="s">
        <v>141</v>
      </c>
      <c r="B238" s="179">
        <f>B181/RES_summary!B$19</f>
        <v>21.486960663578465</v>
      </c>
      <c r="C238" s="179">
        <f>C181/RES_summary!C$19</f>
        <v>21.897235918180346</v>
      </c>
      <c r="D238" s="179">
        <f>D181/RES_summary!D$19</f>
        <v>21.786785353273665</v>
      </c>
      <c r="E238" s="179">
        <f>E181/RES_summary!E$19</f>
        <v>22.294087216229645</v>
      </c>
      <c r="F238" s="179">
        <f>F181/RES_summary!F$19</f>
        <v>22.495686161005931</v>
      </c>
      <c r="G238" s="179">
        <f>G181/RES_summary!G$19</f>
        <v>21.053470746608326</v>
      </c>
      <c r="H238" s="179">
        <f>H181/RES_summary!H$19</f>
        <v>21.046118353146035</v>
      </c>
      <c r="I238" s="179">
        <f>I181/RES_summary!I$19</f>
        <v>20.932742783774774</v>
      </c>
      <c r="J238" s="179">
        <f>J181/RES_summary!J$19</f>
        <v>20.889530592239137</v>
      </c>
      <c r="K238" s="179">
        <f>K181/RES_summary!K$19</f>
        <v>19.734686693939739</v>
      </c>
      <c r="L238" s="179">
        <f>L181/RES_summary!L$19</f>
        <v>22.707790372197366</v>
      </c>
      <c r="M238" s="179">
        <f>M181/RES_summary!M$19</f>
        <v>18.448082016189588</v>
      </c>
      <c r="N238" s="179">
        <f>N181/RES_summary!N$19</f>
        <v>23.712916969488184</v>
      </c>
      <c r="O238" s="179">
        <f>O181/RES_summary!O$19</f>
        <v>24.387998474217568</v>
      </c>
      <c r="P238" s="179">
        <f>P181/RES_summary!P$19</f>
        <v>21.016964242023597</v>
      </c>
      <c r="Q238" s="179">
        <f>Q181/RES_summary!Q$19</f>
        <v>21.718401668146221</v>
      </c>
    </row>
    <row r="239" spans="1:17" ht="12" customHeight="1" x14ac:dyDescent="0.25">
      <c r="A239" s="148" t="s">
        <v>60</v>
      </c>
      <c r="B239" s="177">
        <f>B182/RES_summary!B$19</f>
        <v>15.729823505063626</v>
      </c>
      <c r="C239" s="177">
        <f>C182/RES_summary!C$19</f>
        <v>16.317178965739178</v>
      </c>
      <c r="D239" s="177">
        <f>D182/RES_summary!D$19</f>
        <v>16.277006006432796</v>
      </c>
      <c r="E239" s="177">
        <f>E182/RES_summary!E$19</f>
        <v>16.767035332608526</v>
      </c>
      <c r="F239" s="177">
        <f>F182/RES_summary!F$19</f>
        <v>16.945162031055656</v>
      </c>
      <c r="G239" s="177">
        <f>G182/RES_summary!G$19</f>
        <v>15.546257643983276</v>
      </c>
      <c r="H239" s="177">
        <f>H182/RES_summary!H$19</f>
        <v>15.59383074761281</v>
      </c>
      <c r="I239" s="177">
        <f>I182/RES_summary!I$19</f>
        <v>15.514090720874176</v>
      </c>
      <c r="J239" s="177">
        <f>J182/RES_summary!J$19</f>
        <v>15.492717850378186</v>
      </c>
      <c r="K239" s="177">
        <f>K182/RES_summary!K$19</f>
        <v>14.335022834275829</v>
      </c>
      <c r="L239" s="177">
        <f>L182/RES_summary!L$19</f>
        <v>17.317828162151645</v>
      </c>
      <c r="M239" s="177">
        <f>M182/RES_summary!M$19</f>
        <v>13.552542258899763</v>
      </c>
      <c r="N239" s="177">
        <f>N182/RES_summary!N$19</f>
        <v>18.468703496223974</v>
      </c>
      <c r="O239" s="177">
        <f>O182/RES_summary!O$19</f>
        <v>18.876282960113191</v>
      </c>
      <c r="P239" s="177">
        <f>P182/RES_summary!P$19</f>
        <v>15.627931287075528</v>
      </c>
      <c r="Q239" s="177">
        <f>Q182/RES_summary!Q$19</f>
        <v>16.41689065607418</v>
      </c>
    </row>
    <row r="240" spans="1:17" ht="12" customHeight="1" x14ac:dyDescent="0.25">
      <c r="A240" s="148" t="s">
        <v>59</v>
      </c>
      <c r="B240" s="177">
        <f>B183/RES_summary!B$19</f>
        <v>5.7571371585148379</v>
      </c>
      <c r="C240" s="177">
        <f>C183/RES_summary!C$19</f>
        <v>5.5800569524411685</v>
      </c>
      <c r="D240" s="177">
        <f>D183/RES_summary!D$19</f>
        <v>5.5097793468408716</v>
      </c>
      <c r="E240" s="177">
        <f>E183/RES_summary!E$19</f>
        <v>5.5270518836211222</v>
      </c>
      <c r="F240" s="177">
        <f>F183/RES_summary!F$19</f>
        <v>5.5505241299502739</v>
      </c>
      <c r="G240" s="177">
        <f>G183/RES_summary!G$19</f>
        <v>5.5072131026250561</v>
      </c>
      <c r="H240" s="177">
        <f>H183/RES_summary!H$19</f>
        <v>5.4522876055332254</v>
      </c>
      <c r="I240" s="177">
        <f>I183/RES_summary!I$19</f>
        <v>5.4186520629006019</v>
      </c>
      <c r="J240" s="177">
        <f>J183/RES_summary!J$19</f>
        <v>5.3968127418609484</v>
      </c>
      <c r="K240" s="177">
        <f>K183/RES_summary!K$19</f>
        <v>5.3996638596639102</v>
      </c>
      <c r="L240" s="177">
        <f>L183/RES_summary!L$19</f>
        <v>5.3899622100457201</v>
      </c>
      <c r="M240" s="177">
        <f>M183/RES_summary!M$19</f>
        <v>4.895539757289824</v>
      </c>
      <c r="N240" s="177">
        <f>N183/RES_summary!N$19</f>
        <v>5.2442134732642147</v>
      </c>
      <c r="O240" s="177">
        <f>O183/RES_summary!O$19</f>
        <v>5.5117155141043801</v>
      </c>
      <c r="P240" s="177">
        <f>P183/RES_summary!P$19</f>
        <v>5.3890329549480729</v>
      </c>
      <c r="Q240" s="177">
        <f>Q183/RES_summary!Q$19</f>
        <v>5.3015110120720381</v>
      </c>
    </row>
    <row r="241" spans="1:17" ht="12" customHeight="1" x14ac:dyDescent="0.25">
      <c r="A241" s="158" t="s">
        <v>62</v>
      </c>
      <c r="B241" s="178">
        <f>B184/RES_summary!B$19</f>
        <v>13.704985437999962</v>
      </c>
      <c r="C241" s="178">
        <f>C184/RES_summary!C$19</f>
        <v>13.458961830076829</v>
      </c>
      <c r="D241" s="178">
        <f>D184/RES_summary!D$19</f>
        <v>13.415781610726018</v>
      </c>
      <c r="E241" s="178">
        <f>E184/RES_summary!E$19</f>
        <v>13.765310813708314</v>
      </c>
      <c r="F241" s="178">
        <f>F184/RES_summary!F$19</f>
        <v>13.705801653763128</v>
      </c>
      <c r="G241" s="178">
        <f>G184/RES_summary!G$19</f>
        <v>13.112169590915991</v>
      </c>
      <c r="H241" s="178">
        <f>H184/RES_summary!H$19</f>
        <v>13.180910909961396</v>
      </c>
      <c r="I241" s="178">
        <f>I184/RES_summary!I$19</f>
        <v>12.977851557293139</v>
      </c>
      <c r="J241" s="178">
        <f>J184/RES_summary!J$19</f>
        <v>13.377227149328489</v>
      </c>
      <c r="K241" s="178">
        <f>K184/RES_summary!K$19</f>
        <v>13.024603377296467</v>
      </c>
      <c r="L241" s="178">
        <f>L184/RES_summary!L$19</f>
        <v>13.760020354295193</v>
      </c>
      <c r="M241" s="178">
        <f>M184/RES_summary!M$19</f>
        <v>12.09418898354688</v>
      </c>
      <c r="N241" s="178">
        <f>N184/RES_summary!N$19</f>
        <v>13.688307177722256</v>
      </c>
      <c r="O241" s="178">
        <f>O184/RES_summary!O$19</f>
        <v>14.440834066086417</v>
      </c>
      <c r="P241" s="178">
        <f>P184/RES_summary!P$19</f>
        <v>12.518784653234057</v>
      </c>
      <c r="Q241" s="178">
        <f>Q184/RES_summary!Q$19</f>
        <v>12.902927652927238</v>
      </c>
    </row>
    <row r="242" spans="1:17" ht="12" customHeight="1" x14ac:dyDescent="0.25">
      <c r="A242" s="23" t="s">
        <v>57</v>
      </c>
      <c r="B242" s="177">
        <f>B185/RES_summary!B$19</f>
        <v>19.643183572542085</v>
      </c>
      <c r="C242" s="177">
        <f>C185/RES_summary!C$19</f>
        <v>19.181325419417956</v>
      </c>
      <c r="D242" s="177">
        <f>D185/RES_summary!D$19</f>
        <v>18.994137058562227</v>
      </c>
      <c r="E242" s="177">
        <f>E185/RES_summary!E$19</f>
        <v>18.740882393942766</v>
      </c>
      <c r="F242" s="177">
        <f>F185/RES_summary!F$19</f>
        <v>19.226670913003399</v>
      </c>
      <c r="G242" s="177">
        <f>G185/RES_summary!G$19</f>
        <v>18.772210340454592</v>
      </c>
      <c r="H242" s="177">
        <f>H185/RES_summary!H$19</f>
        <v>18.555483210186193</v>
      </c>
      <c r="I242" s="177">
        <f>I185/RES_summary!I$19</f>
        <v>18.601405110483164</v>
      </c>
      <c r="J242" s="177">
        <f>J185/RES_summary!J$19</f>
        <v>18.461127698573346</v>
      </c>
      <c r="K242" s="177">
        <f>K185/RES_summary!K$19</f>
        <v>18.168156213779625</v>
      </c>
      <c r="L242" s="177">
        <f>L185/RES_summary!L$19</f>
        <v>18.441795464798538</v>
      </c>
      <c r="M242" s="177">
        <f>M185/RES_summary!M$19</f>
        <v>17.268854991231045</v>
      </c>
      <c r="N242" s="177">
        <f>N185/RES_summary!N$19</f>
        <v>17.745526509587563</v>
      </c>
      <c r="O242" s="177">
        <f>O185/RES_summary!O$19</f>
        <v>17.735650918048464</v>
      </c>
      <c r="P242" s="177">
        <f>P185/RES_summary!P$19</f>
        <v>17.593703416591381</v>
      </c>
      <c r="Q242" s="177">
        <f>Q185/RES_summary!Q$19</f>
        <v>17.14243730341013</v>
      </c>
    </row>
    <row r="243" spans="1:17" ht="12" customHeight="1" x14ac:dyDescent="0.25">
      <c r="A243" s="29" t="s">
        <v>140</v>
      </c>
      <c r="B243" s="176">
        <f>B186/RES_summary!B$19</f>
        <v>11.411980369784791</v>
      </c>
      <c r="C243" s="176">
        <f>C186/RES_summary!C$19</f>
        <v>11.356078991066239</v>
      </c>
      <c r="D243" s="176">
        <f>D186/RES_summary!D$19</f>
        <v>11.41409630743234</v>
      </c>
      <c r="E243" s="176">
        <f>E186/RES_summary!E$19</f>
        <v>12.042618172452141</v>
      </c>
      <c r="F243" s="176">
        <f>F186/RES_summary!F$19</f>
        <v>11.798323207593906</v>
      </c>
      <c r="G243" s="176">
        <f>G186/RES_summary!G$19</f>
        <v>11.193335890003322</v>
      </c>
      <c r="H243" s="176">
        <f>H186/RES_summary!H$19</f>
        <v>11.482811233225984</v>
      </c>
      <c r="I243" s="176">
        <f>I186/RES_summary!I$19</f>
        <v>11.291376160328014</v>
      </c>
      <c r="J243" s="176">
        <f>J186/RES_summary!J$19</f>
        <v>11.887043269693336</v>
      </c>
      <c r="K243" s="176">
        <f>K186/RES_summary!K$19</f>
        <v>11.490774830708569</v>
      </c>
      <c r="L243" s="176">
        <f>L186/RES_summary!L$19</f>
        <v>12.465946876941892</v>
      </c>
      <c r="M243" s="176">
        <f>M186/RES_summary!M$19</f>
        <v>10.751355942066368</v>
      </c>
      <c r="N243" s="176">
        <f>N186/RES_summary!N$19</f>
        <v>12.667925480489203</v>
      </c>
      <c r="O243" s="176">
        <f>O186/RES_summary!O$19</f>
        <v>13.655361178032811</v>
      </c>
      <c r="P243" s="176">
        <f>P186/RES_summary!P$19</f>
        <v>11.514726516636584</v>
      </c>
      <c r="Q243" s="176">
        <f>Q186/RES_summary!Q$19</f>
        <v>12.06687404542099</v>
      </c>
    </row>
    <row r="245" spans="1:17" ht="12" customHeight="1" x14ac:dyDescent="0.25">
      <c r="A245" s="152" t="s">
        <v>71</v>
      </c>
      <c r="B245" s="184">
        <f>B188/RES_summary!B$19</f>
        <v>111.68403750218101</v>
      </c>
      <c r="C245" s="184">
        <f>C188/RES_summary!C$19</f>
        <v>117.66254658757346</v>
      </c>
      <c r="D245" s="184">
        <f>D188/RES_summary!D$19</f>
        <v>112.00429921115456</v>
      </c>
      <c r="E245" s="184">
        <f>E188/RES_summary!E$19</f>
        <v>114.20357695564036</v>
      </c>
      <c r="F245" s="184">
        <f>F188/RES_summary!F$19</f>
        <v>117.71473545837979</v>
      </c>
      <c r="G245" s="184">
        <f>G188/RES_summary!G$19</f>
        <v>115.35385297879824</v>
      </c>
      <c r="H245" s="184">
        <f>H188/RES_summary!H$19</f>
        <v>109.28190022729476</v>
      </c>
      <c r="I245" s="184">
        <f>I188/RES_summary!I$19</f>
        <v>98.974158883818887</v>
      </c>
      <c r="J245" s="184">
        <f>J188/RES_summary!J$19</f>
        <v>105.05564087947808</v>
      </c>
      <c r="K245" s="184">
        <f>K188/RES_summary!K$19</f>
        <v>101.85904953059979</v>
      </c>
      <c r="L245" s="184">
        <f>L188/RES_summary!L$19</f>
        <v>103.36520653650963</v>
      </c>
      <c r="M245" s="184">
        <f>M188/RES_summary!M$19</f>
        <v>84.250372651352947</v>
      </c>
      <c r="N245" s="184">
        <f>N188/RES_summary!N$19</f>
        <v>93.645999807506456</v>
      </c>
      <c r="O245" s="184">
        <f>O188/RES_summary!O$19</f>
        <v>97.660294977972114</v>
      </c>
      <c r="P245" s="184">
        <f>P188/RES_summary!P$19</f>
        <v>80.610592993134148</v>
      </c>
      <c r="Q245" s="184">
        <f>Q188/RES_summary!Q$19</f>
        <v>83.51714033060442</v>
      </c>
    </row>
    <row r="246" spans="1:17" ht="12" customHeight="1" x14ac:dyDescent="0.25">
      <c r="A246" s="158" t="s">
        <v>65</v>
      </c>
      <c r="B246" s="178">
        <f>B189/RES_summary!B$19</f>
        <v>86.372466043990485</v>
      </c>
      <c r="C246" s="178">
        <f>C189/RES_summary!C$19</f>
        <v>92.275482792034893</v>
      </c>
      <c r="D246" s="178">
        <f>D189/RES_summary!D$19</f>
        <v>86.716377344427755</v>
      </c>
      <c r="E246" s="178">
        <f>E189/RES_summary!E$19</f>
        <v>88.492462452150477</v>
      </c>
      <c r="F246" s="178">
        <f>F189/RES_summary!F$19</f>
        <v>92.026000244762798</v>
      </c>
      <c r="G246" s="178">
        <f>G189/RES_summary!G$19</f>
        <v>90.279410679214848</v>
      </c>
      <c r="H246" s="178">
        <f>H189/RES_summary!H$19</f>
        <v>84.23306794784493</v>
      </c>
      <c r="I246" s="178">
        <f>I189/RES_summary!I$19</f>
        <v>74.012205873693873</v>
      </c>
      <c r="J246" s="178">
        <f>J189/RES_summary!J$19</f>
        <v>79.763046138107669</v>
      </c>
      <c r="K246" s="178">
        <f>K189/RES_summary!K$19</f>
        <v>76.905541433942446</v>
      </c>
      <c r="L246" s="178">
        <f>L189/RES_summary!L$19</f>
        <v>77.390709572183752</v>
      </c>
      <c r="M246" s="178">
        <f>M189/RES_summary!M$19</f>
        <v>61.092328865713981</v>
      </c>
      <c r="N246" s="178">
        <f>N189/RES_summary!N$19</f>
        <v>67.072176760208563</v>
      </c>
      <c r="O246" s="178">
        <f>O189/RES_summary!O$19</f>
        <v>70.458979282005089</v>
      </c>
      <c r="P246" s="178">
        <f>P189/RES_summary!P$19</f>
        <v>55.118789013954988</v>
      </c>
      <c r="Q246" s="178">
        <f>Q189/RES_summary!Q$19</f>
        <v>57.906206887990713</v>
      </c>
    </row>
    <row r="247" spans="1:17" ht="12" customHeight="1" x14ac:dyDescent="0.25">
      <c r="A247" s="23" t="s">
        <v>149</v>
      </c>
      <c r="B247" s="177">
        <f>B190/RES_summary!B$19</f>
        <v>86.038467670039736</v>
      </c>
      <c r="C247" s="177">
        <f>C190/RES_summary!C$19</f>
        <v>91.901214538572646</v>
      </c>
      <c r="D247" s="177">
        <f>D190/RES_summary!D$19</f>
        <v>86.334708877697921</v>
      </c>
      <c r="E247" s="177">
        <f>E190/RES_summary!E$19</f>
        <v>87.979928864012493</v>
      </c>
      <c r="F247" s="177">
        <f>F190/RES_summary!F$19</f>
        <v>91.536846061690895</v>
      </c>
      <c r="G247" s="177">
        <f>G190/RES_summary!G$19</f>
        <v>89.976567093918078</v>
      </c>
      <c r="H247" s="177">
        <f>H190/RES_summary!H$19</f>
        <v>83.879201890653817</v>
      </c>
      <c r="I247" s="177">
        <f>I190/RES_summary!I$19</f>
        <v>73.700310961087169</v>
      </c>
      <c r="J247" s="177">
        <f>J190/RES_summary!J$19</f>
        <v>79.324988327261906</v>
      </c>
      <c r="K247" s="177">
        <f>K190/RES_summary!K$19</f>
        <v>76.601403448776253</v>
      </c>
      <c r="L247" s="177">
        <f>L190/RES_summary!L$19</f>
        <v>76.817647926968718</v>
      </c>
      <c r="M247" s="177">
        <f>M190/RES_summary!M$19</f>
        <v>60.871268875306143</v>
      </c>
      <c r="N247" s="177">
        <f>N190/RES_summary!N$19</f>
        <v>66.502885374724684</v>
      </c>
      <c r="O247" s="177">
        <f>O190/RES_summary!O$19</f>
        <v>69.685039738120665</v>
      </c>
      <c r="P247" s="177">
        <f>P190/RES_summary!P$19</f>
        <v>54.798985350252273</v>
      </c>
      <c r="Q247" s="177">
        <f>Q190/RES_summary!Q$19</f>
        <v>57.430985839557039</v>
      </c>
    </row>
    <row r="248" spans="1:17" ht="12" customHeight="1" x14ac:dyDescent="0.25">
      <c r="A248" s="23" t="s">
        <v>60</v>
      </c>
      <c r="B248" s="177">
        <f>B191/RES_summary!B$19</f>
        <v>0.33399837395075621</v>
      </c>
      <c r="C248" s="177">
        <f>C191/RES_summary!C$19</f>
        <v>0.37426825346224984</v>
      </c>
      <c r="D248" s="177">
        <f>D191/RES_summary!D$19</f>
        <v>0.38166846672983051</v>
      </c>
      <c r="E248" s="177">
        <f>E191/RES_summary!E$19</f>
        <v>0.51253358813798044</v>
      </c>
      <c r="F248" s="177">
        <f>F191/RES_summary!F$19</f>
        <v>0.48915418307190833</v>
      </c>
      <c r="G248" s="177">
        <f>G191/RES_summary!G$19</f>
        <v>0.3028435852967572</v>
      </c>
      <c r="H248" s="177">
        <f>H191/RES_summary!H$19</f>
        <v>0.35386605719111058</v>
      </c>
      <c r="I248" s="177">
        <f>I191/RES_summary!I$19</f>
        <v>0.31189491260669017</v>
      </c>
      <c r="J248" s="177">
        <f>J191/RES_summary!J$19</f>
        <v>0.43805781084577933</v>
      </c>
      <c r="K248" s="177">
        <f>K191/RES_summary!K$19</f>
        <v>0.30413798516618767</v>
      </c>
      <c r="L248" s="177">
        <f>L191/RES_summary!L$19</f>
        <v>0.57306164521503244</v>
      </c>
      <c r="M248" s="177">
        <f>M191/RES_summary!M$19</f>
        <v>0.22105999040783111</v>
      </c>
      <c r="N248" s="177">
        <f>N191/RES_summary!N$19</f>
        <v>0.56929138548388991</v>
      </c>
      <c r="O248" s="177">
        <f>O191/RES_summary!O$19</f>
        <v>0.7739395438844181</v>
      </c>
      <c r="P248" s="177">
        <f>P191/RES_summary!P$19</f>
        <v>0.31980366370272034</v>
      </c>
      <c r="Q248" s="177">
        <f>Q191/RES_summary!Q$19</f>
        <v>0.47522104843366914</v>
      </c>
    </row>
    <row r="249" spans="1:17" ht="12" customHeight="1" x14ac:dyDescent="0.25">
      <c r="A249" s="158" t="s">
        <v>112</v>
      </c>
      <c r="B249" s="178">
        <f>B192/RES_summary!B$19</f>
        <v>0.25458702632093805</v>
      </c>
      <c r="C249" s="178">
        <f>C192/RES_summary!C$19</f>
        <v>0.26212599524785485</v>
      </c>
      <c r="D249" s="178">
        <f>D192/RES_summary!D$19</f>
        <v>0.27836567030553189</v>
      </c>
      <c r="E249" s="178">
        <f>E192/RES_summary!E$19</f>
        <v>0.282388047739561</v>
      </c>
      <c r="F249" s="178">
        <f>F192/RES_summary!F$19</f>
        <v>0.29236309041081016</v>
      </c>
      <c r="G249" s="178">
        <f>G192/RES_summary!G$19</f>
        <v>0.31307539984136223</v>
      </c>
      <c r="H249" s="178">
        <f>H192/RES_summary!H$19</f>
        <v>0.32315939661084148</v>
      </c>
      <c r="I249" s="178">
        <f>I192/RES_summary!I$19</f>
        <v>0.33879627492464542</v>
      </c>
      <c r="J249" s="178">
        <f>J192/RES_summary!J$19</f>
        <v>0.36047063706554899</v>
      </c>
      <c r="K249" s="178">
        <f>K192/RES_summary!K$19</f>
        <v>0.38384196819619659</v>
      </c>
      <c r="L249" s="178">
        <f>L192/RES_summary!L$19</f>
        <v>0.40509908885064994</v>
      </c>
      <c r="M249" s="178">
        <f>M192/RES_summary!M$19</f>
        <v>0.40966561144944147</v>
      </c>
      <c r="N249" s="178">
        <f>N192/RES_summary!N$19</f>
        <v>0.43355259072391744</v>
      </c>
      <c r="O249" s="178">
        <f>O192/RES_summary!O$19</f>
        <v>0.49214741470449774</v>
      </c>
      <c r="P249" s="178">
        <f>P192/RES_summary!P$19</f>
        <v>0.49975966703257296</v>
      </c>
      <c r="Q249" s="178">
        <f>Q192/RES_summary!Q$19</f>
        <v>0.54749907771473039</v>
      </c>
    </row>
    <row r="250" spans="1:17" ht="12" customHeight="1" x14ac:dyDescent="0.25">
      <c r="A250" s="23" t="s">
        <v>60</v>
      </c>
      <c r="B250" s="177">
        <f>B193/RES_summary!B$19</f>
        <v>0.25458702632093805</v>
      </c>
      <c r="C250" s="177">
        <f>C193/RES_summary!C$19</f>
        <v>0.26212599524785485</v>
      </c>
      <c r="D250" s="177">
        <f>D193/RES_summary!D$19</f>
        <v>0.27836567030553189</v>
      </c>
      <c r="E250" s="177">
        <f>E193/RES_summary!E$19</f>
        <v>0.282388047739561</v>
      </c>
      <c r="F250" s="177">
        <f>F193/RES_summary!F$19</f>
        <v>0.29236309041081016</v>
      </c>
      <c r="G250" s="177">
        <f>G193/RES_summary!G$19</f>
        <v>0.31307539984136223</v>
      </c>
      <c r="H250" s="177">
        <f>H193/RES_summary!H$19</f>
        <v>0.32315939661084148</v>
      </c>
      <c r="I250" s="177">
        <f>I193/RES_summary!I$19</f>
        <v>0.33879627492464542</v>
      </c>
      <c r="J250" s="177">
        <f>J193/RES_summary!J$19</f>
        <v>0.36047063706554899</v>
      </c>
      <c r="K250" s="177">
        <f>K193/RES_summary!K$19</f>
        <v>0.38384196819619659</v>
      </c>
      <c r="L250" s="177">
        <f>L193/RES_summary!L$19</f>
        <v>0.40509908885064994</v>
      </c>
      <c r="M250" s="177">
        <f>M193/RES_summary!M$19</f>
        <v>0.40966561144944147</v>
      </c>
      <c r="N250" s="177">
        <f>N193/RES_summary!N$19</f>
        <v>0.43355259072391744</v>
      </c>
      <c r="O250" s="177">
        <f>O193/RES_summary!O$19</f>
        <v>0.49214741470449774</v>
      </c>
      <c r="P250" s="177">
        <f>P193/RES_summary!P$19</f>
        <v>0.49975966703257296</v>
      </c>
      <c r="Q250" s="177">
        <f>Q193/RES_summary!Q$19</f>
        <v>0.54749907771473039</v>
      </c>
    </row>
    <row r="251" spans="1:17" ht="12" customHeight="1" x14ac:dyDescent="0.25">
      <c r="A251" s="158" t="s">
        <v>63</v>
      </c>
      <c r="B251" s="178">
        <f>B194/RES_summary!B$19</f>
        <v>16.106542807370218</v>
      </c>
      <c r="C251" s="178">
        <f>C194/RES_summary!C$19</f>
        <v>16.16674322134374</v>
      </c>
      <c r="D251" s="178">
        <f>D194/RES_summary!D$19</f>
        <v>15.965730095740863</v>
      </c>
      <c r="E251" s="178">
        <f>E194/RES_summary!E$19</f>
        <v>15.994244603929019</v>
      </c>
      <c r="F251" s="178">
        <f>F194/RES_summary!F$19</f>
        <v>16.012000061257531</v>
      </c>
      <c r="G251" s="178">
        <f>G194/RES_summary!G$19</f>
        <v>15.734336098747407</v>
      </c>
      <c r="H251" s="178">
        <f>H194/RES_summary!H$19</f>
        <v>15.477796887836927</v>
      </c>
      <c r="I251" s="178">
        <f>I194/RES_summary!I$19</f>
        <v>15.413540487221011</v>
      </c>
      <c r="J251" s="178">
        <f>J194/RES_summary!J$19</f>
        <v>15.302176065663458</v>
      </c>
      <c r="K251" s="178">
        <f>K194/RES_summary!K$19</f>
        <v>15.203471024826481</v>
      </c>
      <c r="L251" s="178">
        <f>L194/RES_summary!L$19</f>
        <v>15.436772400921585</v>
      </c>
      <c r="M251" s="178">
        <f>M194/RES_summary!M$19</f>
        <v>13.845106792140419</v>
      </c>
      <c r="N251" s="178">
        <f>N194/RES_summary!N$19</f>
        <v>15.851715994361369</v>
      </c>
      <c r="O251" s="178">
        <f>O194/RES_summary!O$19</f>
        <v>15.718651053361807</v>
      </c>
      <c r="P251" s="178">
        <f>P194/RES_summary!P$19</f>
        <v>15.415830379974183</v>
      </c>
      <c r="Q251" s="178">
        <f>Q194/RES_summary!Q$19</f>
        <v>15.074901677064947</v>
      </c>
    </row>
    <row r="252" spans="1:17" ht="12" customHeight="1" x14ac:dyDescent="0.25">
      <c r="A252" s="167" t="s">
        <v>148</v>
      </c>
      <c r="B252" s="183">
        <f>B195/RES_summary!B$19</f>
        <v>15.90364643284572</v>
      </c>
      <c r="C252" s="183">
        <f>C195/RES_summary!C$19</f>
        <v>15.921247380756544</v>
      </c>
      <c r="D252" s="183">
        <f>D195/RES_summary!D$19</f>
        <v>15.690266320347941</v>
      </c>
      <c r="E252" s="183">
        <f>E195/RES_summary!E$19</f>
        <v>15.675145185082902</v>
      </c>
      <c r="F252" s="183">
        <f>F195/RES_summary!F$19</f>
        <v>15.686839303855148</v>
      </c>
      <c r="G252" s="183">
        <f>G195/RES_summary!G$19</f>
        <v>15.58868021731724</v>
      </c>
      <c r="H252" s="183">
        <f>H195/RES_summary!H$19</f>
        <v>15.299469078257221</v>
      </c>
      <c r="I252" s="183">
        <f>I195/RES_summary!I$19</f>
        <v>15.228998456426561</v>
      </c>
      <c r="J252" s="183">
        <f>J195/RES_summary!J$19</f>
        <v>15.104314130848865</v>
      </c>
      <c r="K252" s="183">
        <f>K195/RES_summary!K$19</f>
        <v>15.106998016012593</v>
      </c>
      <c r="L252" s="183">
        <f>L195/RES_summary!L$19</f>
        <v>15.077762523239086</v>
      </c>
      <c r="M252" s="183">
        <f>M195/RES_summary!M$19</f>
        <v>13.725350921243688</v>
      </c>
      <c r="N252" s="183">
        <f>N195/RES_summary!N$19</f>
        <v>15.688765467958556</v>
      </c>
      <c r="O252" s="183">
        <f>O195/RES_summary!O$19</f>
        <v>15.548799229933122</v>
      </c>
      <c r="P252" s="183">
        <f>P195/RES_summary!P$19</f>
        <v>15.349639410472836</v>
      </c>
      <c r="Q252" s="183">
        <f>Q195/RES_summary!Q$19</f>
        <v>15.005970092164151</v>
      </c>
    </row>
    <row r="253" spans="1:17" ht="12" customHeight="1" x14ac:dyDescent="0.25">
      <c r="A253" s="167" t="s">
        <v>147</v>
      </c>
      <c r="B253" s="183">
        <f>B196/RES_summary!B$19</f>
        <v>15.90366358267055</v>
      </c>
      <c r="C253" s="183">
        <f>C196/RES_summary!C$19</f>
        <v>15.952372475036929</v>
      </c>
      <c r="D253" s="183">
        <f>D196/RES_summary!D$19</f>
        <v>15.749153773305363</v>
      </c>
      <c r="E253" s="183">
        <f>E196/RES_summary!E$19</f>
        <v>15.755132368903043</v>
      </c>
      <c r="F253" s="183">
        <f>F196/RES_summary!F$19</f>
        <v>15.786941575024889</v>
      </c>
      <c r="G253" s="183">
        <f>G196/RES_summary!G$19</f>
        <v>15.703106963043215</v>
      </c>
      <c r="H253" s="183">
        <f>H196/RES_summary!H$19</f>
        <v>15.498462489214713</v>
      </c>
      <c r="I253" s="183">
        <f>I196/RES_summary!I$19</f>
        <v>15.465406564800139</v>
      </c>
      <c r="J253" s="183">
        <f>J196/RES_summary!J$19</f>
        <v>15.361417028646189</v>
      </c>
      <c r="K253" s="183">
        <f>K196/RES_summary!K$19</f>
        <v>15.337646833086099</v>
      </c>
      <c r="L253" s="183">
        <f>L196/RES_summary!L$19</f>
        <v>15.334187633530236</v>
      </c>
      <c r="M253" s="183">
        <f>M196/RES_summary!M$19</f>
        <v>13.958521982648554</v>
      </c>
      <c r="N253" s="183">
        <f>N196/RES_summary!N$19</f>
        <v>15.883436426919083</v>
      </c>
      <c r="O253" s="183">
        <f>O196/RES_summary!O$19</f>
        <v>15.736436744127074</v>
      </c>
      <c r="P253" s="183">
        <f>P196/RES_summary!P$19</f>
        <v>15.488671284011053</v>
      </c>
      <c r="Q253" s="183">
        <f>Q196/RES_summary!Q$19</f>
        <v>15.174617997518352</v>
      </c>
    </row>
    <row r="254" spans="1:17" ht="12" customHeight="1" x14ac:dyDescent="0.25">
      <c r="A254" s="166" t="s">
        <v>61</v>
      </c>
      <c r="B254" s="182">
        <f>B197/RES_summary!B$19</f>
        <v>10.146526424155718</v>
      </c>
      <c r="C254" s="182">
        <f>C197/RES_summary!C$19</f>
        <v>10.372315522595759</v>
      </c>
      <c r="D254" s="182">
        <f>D197/RES_summary!D$19</f>
        <v>10.239374426464494</v>
      </c>
      <c r="E254" s="182">
        <f>E197/RES_summary!E$19</f>
        <v>10.228080485281918</v>
      </c>
      <c r="F254" s="182">
        <f>F197/RES_summary!F$19</f>
        <v>10.236417445074618</v>
      </c>
      <c r="G254" s="182">
        <f>G197/RES_summary!G$19</f>
        <v>10.19589386041816</v>
      </c>
      <c r="H254" s="182">
        <f>H197/RES_summary!H$19</f>
        <v>10.046174883681489</v>
      </c>
      <c r="I254" s="182">
        <f>I197/RES_summary!I$19</f>
        <v>10.046754501899535</v>
      </c>
      <c r="J254" s="182">
        <f>J197/RES_summary!J$19</f>
        <v>9.9646042867852369</v>
      </c>
      <c r="K254" s="182">
        <f>K197/RES_summary!K$19</f>
        <v>9.9379829734221889</v>
      </c>
      <c r="L254" s="182">
        <f>L197/RES_summary!L$19</f>
        <v>9.9442254234845127</v>
      </c>
      <c r="M254" s="182">
        <f>M197/RES_summary!M$19</f>
        <v>9.0629822253587342</v>
      </c>
      <c r="N254" s="182">
        <f>N197/RES_summary!N$19</f>
        <v>10.639222953654867</v>
      </c>
      <c r="O254" s="182">
        <f>O197/RES_summary!O$19</f>
        <v>10.224721230022695</v>
      </c>
      <c r="P254" s="182">
        <f>P197/RES_summary!P$19</f>
        <v>10.099638329062984</v>
      </c>
      <c r="Q254" s="182">
        <f>Q197/RES_summary!Q$19</f>
        <v>9.8731069854463129</v>
      </c>
    </row>
    <row r="255" spans="1:17" ht="12" customHeight="1" x14ac:dyDescent="0.25">
      <c r="A255" s="147" t="s">
        <v>59</v>
      </c>
      <c r="B255" s="181">
        <f>B198/RES_summary!B$19</f>
        <v>5.7571371585148352</v>
      </c>
      <c r="C255" s="181">
        <f>C198/RES_summary!C$19</f>
        <v>5.5800569524411694</v>
      </c>
      <c r="D255" s="181">
        <f>D198/RES_summary!D$19</f>
        <v>5.5097793468408698</v>
      </c>
      <c r="E255" s="181">
        <f>E198/RES_summary!E$19</f>
        <v>5.5270518836211249</v>
      </c>
      <c r="F255" s="181">
        <f>F198/RES_summary!F$19</f>
        <v>5.5505241299502694</v>
      </c>
      <c r="G255" s="181">
        <f>G198/RES_summary!G$19</f>
        <v>5.5072131026250544</v>
      </c>
      <c r="H255" s="181">
        <f>H198/RES_summary!H$19</f>
        <v>5.4522876055332254</v>
      </c>
      <c r="I255" s="181">
        <f>I198/RES_summary!I$19</f>
        <v>5.4186520629006045</v>
      </c>
      <c r="J255" s="181">
        <f>J198/RES_summary!J$19</f>
        <v>5.3968127418609511</v>
      </c>
      <c r="K255" s="181">
        <f>K198/RES_summary!K$19</f>
        <v>5.3996638596639102</v>
      </c>
      <c r="L255" s="181">
        <f>L198/RES_summary!L$19</f>
        <v>5.3899622100457236</v>
      </c>
      <c r="M255" s="181">
        <f>M198/RES_summary!M$19</f>
        <v>4.8955397572898223</v>
      </c>
      <c r="N255" s="181">
        <f>N198/RES_summary!N$19</f>
        <v>5.2442134732642156</v>
      </c>
      <c r="O255" s="181">
        <f>O198/RES_summary!O$19</f>
        <v>5.5117155141043783</v>
      </c>
      <c r="P255" s="181">
        <f>P198/RES_summary!P$19</f>
        <v>5.3890329549480729</v>
      </c>
      <c r="Q255" s="181">
        <f>Q198/RES_summary!Q$19</f>
        <v>5.301511012072039</v>
      </c>
    </row>
    <row r="256" spans="1:17" ht="12" customHeight="1" x14ac:dyDescent="0.25">
      <c r="A256" s="163" t="s">
        <v>142</v>
      </c>
      <c r="B256" s="180">
        <f>B199/RES_summary!B$19</f>
        <v>17.399461735380111</v>
      </c>
      <c r="C256" s="180">
        <f>C199/RES_summary!C$19</f>
        <v>17.817697092524682</v>
      </c>
      <c r="D256" s="180">
        <f>D199/RES_summary!D$19</f>
        <v>17.873793711922161</v>
      </c>
      <c r="E256" s="180">
        <f>E199/RES_summary!E$19</f>
        <v>18.443698555779743</v>
      </c>
      <c r="F256" s="180">
        <f>F199/RES_summary!F$19</f>
        <v>18.692468691347177</v>
      </c>
      <c r="G256" s="180">
        <f>G199/RES_summary!G$19</f>
        <v>17.256501120508563</v>
      </c>
      <c r="H256" s="180">
        <f>H199/RES_summary!H$19</f>
        <v>17.405419680896809</v>
      </c>
      <c r="I256" s="180">
        <f>I199/RES_summary!I$19</f>
        <v>17.496959946646925</v>
      </c>
      <c r="J256" s="180">
        <f>J199/RES_summary!J$19</f>
        <v>17.532069249701131</v>
      </c>
      <c r="K256" s="180">
        <f>K199/RES_summary!K$19</f>
        <v>16.32994430071561</v>
      </c>
      <c r="L256" s="180">
        <f>L199/RES_summary!L$19</f>
        <v>20.094726303521583</v>
      </c>
      <c r="M256" s="180">
        <f>M199/RES_summary!M$19</f>
        <v>15.835706966119053</v>
      </c>
      <c r="N256" s="180">
        <f>N199/RES_summary!N$19</f>
        <v>21.053280288958589</v>
      </c>
      <c r="O256" s="180">
        <f>O199/RES_summary!O$19</f>
        <v>22.184156840907061</v>
      </c>
      <c r="P256" s="180">
        <f>P199/RES_summary!P$19</f>
        <v>18.669786869651581</v>
      </c>
      <c r="Q256" s="180">
        <f>Q199/RES_summary!Q$19</f>
        <v>19.618272791882902</v>
      </c>
    </row>
    <row r="257" spans="1:17" ht="12" customHeight="1" x14ac:dyDescent="0.25">
      <c r="A257" s="161" t="s">
        <v>141</v>
      </c>
      <c r="B257" s="179">
        <f>B200/RES_summary!B$19</f>
        <v>16.85799374568742</v>
      </c>
      <c r="C257" s="179">
        <f>C200/RES_summary!C$19</f>
        <v>17.188423537897144</v>
      </c>
      <c r="D257" s="179">
        <f>D200/RES_summary!D$19</f>
        <v>17.178851303570532</v>
      </c>
      <c r="E257" s="179">
        <f>E200/RES_summary!E$19</f>
        <v>17.569917836498025</v>
      </c>
      <c r="F257" s="179">
        <f>F200/RES_summary!F$19</f>
        <v>17.754707685070581</v>
      </c>
      <c r="G257" s="179">
        <f>G200/RES_summary!G$19</f>
        <v>16.775147062647516</v>
      </c>
      <c r="H257" s="179">
        <f>H200/RES_summary!H$19</f>
        <v>16.871483879105845</v>
      </c>
      <c r="I257" s="179">
        <f>I200/RES_summary!I$19</f>
        <v>16.934667425478764</v>
      </c>
      <c r="J257" s="179">
        <f>J200/RES_summary!J$19</f>
        <v>16.921468974244025</v>
      </c>
      <c r="K257" s="179">
        <f>K200/RES_summary!K$19</f>
        <v>16.124264074722394</v>
      </c>
      <c r="L257" s="179">
        <f>L200/RES_summary!L$19</f>
        <v>18.54735099776665</v>
      </c>
      <c r="M257" s="179">
        <f>M200/RES_summary!M$19</f>
        <v>15.217627800502317</v>
      </c>
      <c r="N257" s="179">
        <f>N200/RES_summary!N$19</f>
        <v>19.34992131268568</v>
      </c>
      <c r="O257" s="179">
        <f>O200/RES_summary!O$19</f>
        <v>19.931148225764247</v>
      </c>
      <c r="P257" s="179">
        <f>P200/RES_summary!P$19</f>
        <v>17.524394420221768</v>
      </c>
      <c r="Q257" s="179">
        <f>Q200/RES_summary!Q$19</f>
        <v>18.05338832679611</v>
      </c>
    </row>
    <row r="258" spans="1:17" ht="12" customHeight="1" x14ac:dyDescent="0.25">
      <c r="A258" s="148" t="s">
        <v>60</v>
      </c>
      <c r="B258" s="177">
        <f>B201/RES_summary!B$19</f>
        <v>11.100856587172583</v>
      </c>
      <c r="C258" s="177">
        <f>C201/RES_summary!C$19</f>
        <v>11.608366585455974</v>
      </c>
      <c r="D258" s="177">
        <f>D201/RES_summary!D$19</f>
        <v>11.66907195672966</v>
      </c>
      <c r="E258" s="177">
        <f>E201/RES_summary!E$19</f>
        <v>12.042865952876905</v>
      </c>
      <c r="F258" s="177">
        <f>F201/RES_summary!F$19</f>
        <v>12.204183555120311</v>
      </c>
      <c r="G258" s="177">
        <f>G201/RES_summary!G$19</f>
        <v>11.267933960022461</v>
      </c>
      <c r="H258" s="177">
        <f>H201/RES_summary!H$19</f>
        <v>11.419196273572615</v>
      </c>
      <c r="I258" s="177">
        <f>I201/RES_summary!I$19</f>
        <v>11.516015362578162</v>
      </c>
      <c r="J258" s="177">
        <f>J201/RES_summary!J$19</f>
        <v>11.524656232383071</v>
      </c>
      <c r="K258" s="177">
        <f>K201/RES_summary!K$19</f>
        <v>10.724600215058482</v>
      </c>
      <c r="L258" s="177">
        <f>L201/RES_summary!L$19</f>
        <v>13.157388787720931</v>
      </c>
      <c r="M258" s="177">
        <f>M201/RES_summary!M$19</f>
        <v>10.32208804321249</v>
      </c>
      <c r="N258" s="177">
        <f>N201/RES_summary!N$19</f>
        <v>14.105707839421461</v>
      </c>
      <c r="O258" s="177">
        <f>O201/RES_summary!O$19</f>
        <v>14.419432711659866</v>
      </c>
      <c r="P258" s="177">
        <f>P201/RES_summary!P$19</f>
        <v>12.135361465273693</v>
      </c>
      <c r="Q258" s="177">
        <f>Q201/RES_summary!Q$19</f>
        <v>12.751877314724069</v>
      </c>
    </row>
    <row r="259" spans="1:17" ht="12" customHeight="1" x14ac:dyDescent="0.25">
      <c r="A259" s="148" t="s">
        <v>59</v>
      </c>
      <c r="B259" s="177">
        <f>B202/RES_summary!B$19</f>
        <v>5.7571371585148361</v>
      </c>
      <c r="C259" s="177">
        <f>C202/RES_summary!C$19</f>
        <v>5.5800569524411685</v>
      </c>
      <c r="D259" s="177">
        <f>D202/RES_summary!D$19</f>
        <v>5.5097793468408716</v>
      </c>
      <c r="E259" s="177">
        <f>E202/RES_summary!E$19</f>
        <v>5.5270518836211231</v>
      </c>
      <c r="F259" s="177">
        <f>F202/RES_summary!F$19</f>
        <v>5.5505241299502739</v>
      </c>
      <c r="G259" s="177">
        <f>G202/RES_summary!G$19</f>
        <v>5.5072131026250553</v>
      </c>
      <c r="H259" s="177">
        <f>H202/RES_summary!H$19</f>
        <v>5.4522876055332254</v>
      </c>
      <c r="I259" s="177">
        <f>I202/RES_summary!I$19</f>
        <v>5.4186520629006019</v>
      </c>
      <c r="J259" s="177">
        <f>J202/RES_summary!J$19</f>
        <v>5.3968127418609519</v>
      </c>
      <c r="K259" s="177">
        <f>K202/RES_summary!K$19</f>
        <v>5.3996638596639102</v>
      </c>
      <c r="L259" s="177">
        <f>L202/RES_summary!L$19</f>
        <v>5.3899622100457201</v>
      </c>
      <c r="M259" s="177">
        <f>M202/RES_summary!M$19</f>
        <v>4.895539757289824</v>
      </c>
      <c r="N259" s="177">
        <f>N202/RES_summary!N$19</f>
        <v>5.2442134732642147</v>
      </c>
      <c r="O259" s="177">
        <f>O202/RES_summary!O$19</f>
        <v>5.5117155141043801</v>
      </c>
      <c r="P259" s="177">
        <f>P202/RES_summary!P$19</f>
        <v>5.3890329549480738</v>
      </c>
      <c r="Q259" s="177">
        <f>Q202/RES_summary!Q$19</f>
        <v>5.3015110120720399</v>
      </c>
    </row>
    <row r="260" spans="1:17" ht="12" customHeight="1" x14ac:dyDescent="0.25">
      <c r="A260" s="158" t="s">
        <v>62</v>
      </c>
      <c r="B260" s="178">
        <f>B203/RES_summary!B$19</f>
        <v>8.9504416244993692</v>
      </c>
      <c r="C260" s="178">
        <f>C203/RES_summary!C$19</f>
        <v>8.9581945789469763</v>
      </c>
      <c r="D260" s="178">
        <f>D203/RES_summary!D$19</f>
        <v>9.0438261006804392</v>
      </c>
      <c r="E260" s="178">
        <f>E203/RES_summary!E$19</f>
        <v>9.4344818518213263</v>
      </c>
      <c r="F260" s="178">
        <f>F203/RES_summary!F$19</f>
        <v>9.3843720619486497</v>
      </c>
      <c r="G260" s="178">
        <f>G203/RES_summary!G$19</f>
        <v>9.0270308009946483</v>
      </c>
      <c r="H260" s="178">
        <f>H203/RES_summary!H$19</f>
        <v>9.2478759950020617</v>
      </c>
      <c r="I260" s="178">
        <f>I203/RES_summary!I$19</f>
        <v>9.2096162479793744</v>
      </c>
      <c r="J260" s="178">
        <f>J203/RES_summary!J$19</f>
        <v>9.6299480386414018</v>
      </c>
      <c r="K260" s="178">
        <f>K203/RES_summary!K$19</f>
        <v>9.36619510363467</v>
      </c>
      <c r="L260" s="178">
        <f>L203/RES_summary!L$19</f>
        <v>10.132625474553645</v>
      </c>
      <c r="M260" s="178">
        <f>M203/RES_summary!M$19</f>
        <v>8.903271382049109</v>
      </c>
      <c r="N260" s="178">
        <f>N203/RES_summary!N$19</f>
        <v>10.288554462212604</v>
      </c>
      <c r="O260" s="178">
        <f>O203/RES_summary!O$19</f>
        <v>10.990517227900721</v>
      </c>
      <c r="P260" s="178">
        <f>P203/RES_summary!P$19</f>
        <v>9.5762139321723918</v>
      </c>
      <c r="Q260" s="178">
        <f>Q203/RES_summary!Q$19</f>
        <v>9.9885326878340379</v>
      </c>
    </row>
    <row r="261" spans="1:17" ht="12" customHeight="1" x14ac:dyDescent="0.25">
      <c r="A261" s="23" t="s">
        <v>57</v>
      </c>
      <c r="B261" s="177">
        <f>B204/RES_summary!B$19</f>
        <v>8.3005903585007523</v>
      </c>
      <c r="C261" s="177">
        <f>C204/RES_summary!C$19</f>
        <v>8.2239047266951406</v>
      </c>
      <c r="D261" s="177">
        <f>D204/RES_summary!D$19</f>
        <v>8.24530085165493</v>
      </c>
      <c r="E261" s="177">
        <f>E204/RES_summary!E$19</f>
        <v>8.1735773500216382</v>
      </c>
      <c r="F261" s="177">
        <f>F204/RES_summary!F$19</f>
        <v>8.4562004337276662</v>
      </c>
      <c r="G261" s="177">
        <f>G204/RES_summary!G$19</f>
        <v>8.3525928061913515</v>
      </c>
      <c r="H261" s="177">
        <f>H204/RES_summary!H$19</f>
        <v>8.3274171940080652</v>
      </c>
      <c r="I261" s="177">
        <f>I204/RES_summary!I$19</f>
        <v>8.4585152382173501</v>
      </c>
      <c r="J261" s="177">
        <f>J204/RES_summary!J$19</f>
        <v>8.4752131340039316</v>
      </c>
      <c r="K261" s="177">
        <f>K204/RES_summary!K$19</f>
        <v>8.3863692741021474</v>
      </c>
      <c r="L261" s="177">
        <f>L204/RES_summary!L$19</f>
        <v>8.6269301087460892</v>
      </c>
      <c r="M261" s="177">
        <f>M204/RES_summary!M$19</f>
        <v>8.0915921636046946</v>
      </c>
      <c r="N261" s="177">
        <f>N204/RES_summary!N$19</f>
        <v>8.3695606932740265</v>
      </c>
      <c r="O261" s="177">
        <f>O204/RES_summary!O$19</f>
        <v>8.3760648744800594</v>
      </c>
      <c r="P261" s="177">
        <f>P204/RES_summary!P$19</f>
        <v>8.3242591122905445</v>
      </c>
      <c r="Q261" s="177">
        <f>Q204/RES_summary!Q$19</f>
        <v>8.2051922450008465</v>
      </c>
    </row>
    <row r="262" spans="1:17" ht="12" customHeight="1" x14ac:dyDescent="0.25">
      <c r="A262" s="29" t="s">
        <v>140</v>
      </c>
      <c r="B262" s="176">
        <f>B205/RES_summary!B$19</f>
        <v>9.2013783923133285</v>
      </c>
      <c r="C262" s="176">
        <f>C205/RES_summary!C$19</f>
        <v>9.2280350924082661</v>
      </c>
      <c r="D262" s="176">
        <f>D205/RES_summary!D$19</f>
        <v>9.3303614909455561</v>
      </c>
      <c r="E262" s="176">
        <f>E205/RES_summary!E$19</f>
        <v>9.8710449424230227</v>
      </c>
      <c r="F262" s="176">
        <f>F205/RES_summary!F$19</f>
        <v>9.7050584053562758</v>
      </c>
      <c r="G262" s="176">
        <f>G205/RES_summary!G$19</f>
        <v>9.2556748003704516</v>
      </c>
      <c r="H262" s="176">
        <f>H205/RES_summary!H$19</f>
        <v>9.5386955626076197</v>
      </c>
      <c r="I262" s="176">
        <f>I205/RES_summary!I$19</f>
        <v>9.4348676591410534</v>
      </c>
      <c r="J262" s="176">
        <f>J205/RES_summary!J$19</f>
        <v>9.9684218784568586</v>
      </c>
      <c r="K262" s="176">
        <f>K205/RES_summary!K$19</f>
        <v>9.6583831837028313</v>
      </c>
      <c r="L262" s="176">
        <f>L205/RES_summary!L$19</f>
        <v>10.548809591021353</v>
      </c>
      <c r="M262" s="176">
        <f>M205/RES_summary!M$19</f>
        <v>9.1139032705597316</v>
      </c>
      <c r="N262" s="176">
        <f>N205/RES_summary!N$19</f>
        <v>10.771177154939693</v>
      </c>
      <c r="O262" s="176">
        <f>O205/RES_summary!O$19</f>
        <v>11.613793583761602</v>
      </c>
      <c r="P262" s="176">
        <f>P205/RES_summary!P$19</f>
        <v>9.8239096061664348</v>
      </c>
      <c r="Q262" s="176">
        <f>Q205/RES_summary!Q$19</f>
        <v>10.340216805470767</v>
      </c>
    </row>
    <row r="264" spans="1:17" ht="12" customHeight="1" x14ac:dyDescent="0.25">
      <c r="A264" s="152" t="s">
        <v>195</v>
      </c>
      <c r="B264" s="184">
        <f>B207/RES_summary!B$19</f>
        <v>1.243264670885537</v>
      </c>
      <c r="C264" s="184">
        <f>C207/RES_summary!C$19</f>
        <v>1.1711315832517084</v>
      </c>
      <c r="D264" s="184">
        <f>D207/RES_summary!D$19</f>
        <v>1.139603707656176</v>
      </c>
      <c r="E264" s="184">
        <f>E207/RES_summary!E$19</f>
        <v>1.0950793386895759</v>
      </c>
      <c r="F264" s="184">
        <f>F207/RES_summary!F$19</f>
        <v>1.1217124345919489</v>
      </c>
      <c r="G264" s="184">
        <f>G207/RES_summary!G$19</f>
        <v>1.0798366476214125</v>
      </c>
      <c r="H264" s="184">
        <f>H207/RES_summary!H$19</f>
        <v>1.0121898017980513</v>
      </c>
      <c r="I264" s="184">
        <f>I207/RES_summary!I$19</f>
        <v>0.9750271076605258</v>
      </c>
      <c r="J264" s="184">
        <f>J207/RES_summary!J$19</f>
        <v>0.95076423422421807</v>
      </c>
      <c r="K264" s="184">
        <f>K207/RES_summary!K$19</f>
        <v>0.94818158336813907</v>
      </c>
      <c r="L264" s="184">
        <f>L207/RES_summary!L$19</f>
        <v>0.90734526699878693</v>
      </c>
      <c r="M264" s="184">
        <f>M207/RES_summary!M$19</f>
        <v>0.8083782333813051</v>
      </c>
      <c r="N264" s="184">
        <f>N207/RES_summary!N$19</f>
        <v>0.81022007956190989</v>
      </c>
      <c r="O264" s="184">
        <f>O207/RES_summary!O$19</f>
        <v>0.77570636333251697</v>
      </c>
      <c r="P264" s="184">
        <f>P207/RES_summary!P$19</f>
        <v>0.66023061602553779</v>
      </c>
      <c r="Q264" s="184">
        <f>Q207/RES_summary!Q$19</f>
        <v>0.64155290530131504</v>
      </c>
    </row>
    <row r="265" spans="1:17" ht="12" customHeight="1" x14ac:dyDescent="0.25">
      <c r="A265" s="158" t="s">
        <v>65</v>
      </c>
      <c r="B265" s="178">
        <f>B208/RES_summary!B$19</f>
        <v>0</v>
      </c>
      <c r="C265" s="178">
        <f>C208/RES_summary!C$19</f>
        <v>0</v>
      </c>
      <c r="D265" s="178">
        <f>D208/RES_summary!D$19</f>
        <v>0</v>
      </c>
      <c r="E265" s="178">
        <f>E208/RES_summary!E$19</f>
        <v>0</v>
      </c>
      <c r="F265" s="178">
        <f>F208/RES_summary!F$19</f>
        <v>0</v>
      </c>
      <c r="G265" s="178">
        <f>G208/RES_summary!G$19</f>
        <v>0</v>
      </c>
      <c r="H265" s="178">
        <f>H208/RES_summary!H$19</f>
        <v>0</v>
      </c>
      <c r="I265" s="178">
        <f>I208/RES_summary!I$19</f>
        <v>0</v>
      </c>
      <c r="J265" s="178">
        <f>J208/RES_summary!J$19</f>
        <v>0</v>
      </c>
      <c r="K265" s="178">
        <f>K208/RES_summary!K$19</f>
        <v>0</v>
      </c>
      <c r="L265" s="178">
        <f>L208/RES_summary!L$19</f>
        <v>0</v>
      </c>
      <c r="M265" s="178">
        <f>M208/RES_summary!M$19</f>
        <v>0</v>
      </c>
      <c r="N265" s="178">
        <f>N208/RES_summary!N$19</f>
        <v>0</v>
      </c>
      <c r="O265" s="178">
        <f>O208/RES_summary!O$19</f>
        <v>0</v>
      </c>
      <c r="P265" s="178">
        <f>P208/RES_summary!P$19</f>
        <v>0</v>
      </c>
      <c r="Q265" s="178">
        <f>Q208/RES_summary!Q$19</f>
        <v>0</v>
      </c>
    </row>
    <row r="266" spans="1:17" ht="12" customHeight="1" x14ac:dyDescent="0.25">
      <c r="A266" s="23" t="s">
        <v>149</v>
      </c>
      <c r="B266" s="177">
        <f>B209/RES_summary!B$19</f>
        <v>0</v>
      </c>
      <c r="C266" s="177">
        <f>C209/RES_summary!C$19</f>
        <v>0</v>
      </c>
      <c r="D266" s="177">
        <f>D209/RES_summary!D$19</f>
        <v>0</v>
      </c>
      <c r="E266" s="177">
        <f>E209/RES_summary!E$19</f>
        <v>0</v>
      </c>
      <c r="F266" s="177">
        <f>F209/RES_summary!F$19</f>
        <v>0</v>
      </c>
      <c r="G266" s="177">
        <f>G209/RES_summary!G$19</f>
        <v>0</v>
      </c>
      <c r="H266" s="177">
        <f>H209/RES_summary!H$19</f>
        <v>0</v>
      </c>
      <c r="I266" s="177">
        <f>I209/RES_summary!I$19</f>
        <v>0</v>
      </c>
      <c r="J266" s="177">
        <f>J209/RES_summary!J$19</f>
        <v>0</v>
      </c>
      <c r="K266" s="177">
        <f>K209/RES_summary!K$19</f>
        <v>0</v>
      </c>
      <c r="L266" s="177">
        <f>L209/RES_summary!L$19</f>
        <v>0</v>
      </c>
      <c r="M266" s="177">
        <f>M209/RES_summary!M$19</f>
        <v>0</v>
      </c>
      <c r="N266" s="177">
        <f>N209/RES_summary!N$19</f>
        <v>0</v>
      </c>
      <c r="O266" s="177">
        <f>O209/RES_summary!O$19</f>
        <v>0</v>
      </c>
      <c r="P266" s="177">
        <f>P209/RES_summary!P$19</f>
        <v>0</v>
      </c>
      <c r="Q266" s="177">
        <f>Q209/RES_summary!Q$19</f>
        <v>0</v>
      </c>
    </row>
    <row r="267" spans="1:17" ht="12" customHeight="1" x14ac:dyDescent="0.25">
      <c r="A267" s="23" t="s">
        <v>60</v>
      </c>
      <c r="B267" s="177">
        <f>B210/RES_summary!B$19</f>
        <v>0</v>
      </c>
      <c r="C267" s="177">
        <f>C210/RES_summary!C$19</f>
        <v>0</v>
      </c>
      <c r="D267" s="177">
        <f>D210/RES_summary!D$19</f>
        <v>0</v>
      </c>
      <c r="E267" s="177">
        <f>E210/RES_summary!E$19</f>
        <v>0</v>
      </c>
      <c r="F267" s="177">
        <f>F210/RES_summary!F$19</f>
        <v>0</v>
      </c>
      <c r="G267" s="177">
        <f>G210/RES_summary!G$19</f>
        <v>0</v>
      </c>
      <c r="H267" s="177">
        <f>H210/RES_summary!H$19</f>
        <v>0</v>
      </c>
      <c r="I267" s="177">
        <f>I210/RES_summary!I$19</f>
        <v>0</v>
      </c>
      <c r="J267" s="177">
        <f>J210/RES_summary!J$19</f>
        <v>0</v>
      </c>
      <c r="K267" s="177">
        <f>K210/RES_summary!K$19</f>
        <v>0</v>
      </c>
      <c r="L267" s="177">
        <f>L210/RES_summary!L$19</f>
        <v>0</v>
      </c>
      <c r="M267" s="177">
        <f>M210/RES_summary!M$19</f>
        <v>0</v>
      </c>
      <c r="N267" s="177">
        <f>N210/RES_summary!N$19</f>
        <v>0</v>
      </c>
      <c r="O267" s="177">
        <f>O210/RES_summary!O$19</f>
        <v>0</v>
      </c>
      <c r="P267" s="177">
        <f>P210/RES_summary!P$19</f>
        <v>0</v>
      </c>
      <c r="Q267" s="177">
        <f>Q210/RES_summary!Q$19</f>
        <v>0</v>
      </c>
    </row>
    <row r="268" spans="1:17" ht="12" customHeight="1" x14ac:dyDescent="0.25">
      <c r="A268" s="158" t="s">
        <v>112</v>
      </c>
      <c r="B268" s="178">
        <f>B211/RES_summary!B$19</f>
        <v>0</v>
      </c>
      <c r="C268" s="178">
        <f>C211/RES_summary!C$19</f>
        <v>0</v>
      </c>
      <c r="D268" s="178">
        <f>D211/RES_summary!D$19</f>
        <v>0</v>
      </c>
      <c r="E268" s="178">
        <f>E211/RES_summary!E$19</f>
        <v>0</v>
      </c>
      <c r="F268" s="178">
        <f>F211/RES_summary!F$19</f>
        <v>0</v>
      </c>
      <c r="G268" s="178">
        <f>G211/RES_summary!G$19</f>
        <v>0</v>
      </c>
      <c r="H268" s="178">
        <f>H211/RES_summary!H$19</f>
        <v>0</v>
      </c>
      <c r="I268" s="178">
        <f>I211/RES_summary!I$19</f>
        <v>0</v>
      </c>
      <c r="J268" s="178">
        <f>J211/RES_summary!J$19</f>
        <v>0</v>
      </c>
      <c r="K268" s="178">
        <f>K211/RES_summary!K$19</f>
        <v>0</v>
      </c>
      <c r="L268" s="178">
        <f>L211/RES_summary!L$19</f>
        <v>0</v>
      </c>
      <c r="M268" s="178">
        <f>M211/RES_summary!M$19</f>
        <v>0</v>
      </c>
      <c r="N268" s="178">
        <f>N211/RES_summary!N$19</f>
        <v>0</v>
      </c>
      <c r="O268" s="178">
        <f>O211/RES_summary!O$19</f>
        <v>0</v>
      </c>
      <c r="P268" s="178">
        <f>P211/RES_summary!P$19</f>
        <v>0</v>
      </c>
      <c r="Q268" s="178">
        <f>Q211/RES_summary!Q$19</f>
        <v>0</v>
      </c>
    </row>
    <row r="269" spans="1:17" ht="12" customHeight="1" x14ac:dyDescent="0.25">
      <c r="A269" s="23" t="s">
        <v>60</v>
      </c>
      <c r="B269" s="177">
        <f>B212/RES_summary!B$19</f>
        <v>0</v>
      </c>
      <c r="C269" s="177">
        <f>C212/RES_summary!C$19</f>
        <v>0</v>
      </c>
      <c r="D269" s="177">
        <f>D212/RES_summary!D$19</f>
        <v>0</v>
      </c>
      <c r="E269" s="177">
        <f>E212/RES_summary!E$19</f>
        <v>0</v>
      </c>
      <c r="F269" s="177">
        <f>F212/RES_summary!F$19</f>
        <v>0</v>
      </c>
      <c r="G269" s="177">
        <f>G212/RES_summary!G$19</f>
        <v>0</v>
      </c>
      <c r="H269" s="177">
        <f>H212/RES_summary!H$19</f>
        <v>0</v>
      </c>
      <c r="I269" s="177">
        <f>I212/RES_summary!I$19</f>
        <v>0</v>
      </c>
      <c r="J269" s="177">
        <f>J212/RES_summary!J$19</f>
        <v>0</v>
      </c>
      <c r="K269" s="177">
        <f>K212/RES_summary!K$19</f>
        <v>0</v>
      </c>
      <c r="L269" s="177">
        <f>L212/RES_summary!L$19</f>
        <v>0</v>
      </c>
      <c r="M269" s="177">
        <f>M212/RES_summary!M$19</f>
        <v>0</v>
      </c>
      <c r="N269" s="177">
        <f>N212/RES_summary!N$19</f>
        <v>0</v>
      </c>
      <c r="O269" s="177">
        <f>O212/RES_summary!O$19</f>
        <v>0</v>
      </c>
      <c r="P269" s="177">
        <f>P212/RES_summary!P$19</f>
        <v>0</v>
      </c>
      <c r="Q269" s="177">
        <f>Q212/RES_summary!Q$19</f>
        <v>0</v>
      </c>
    </row>
    <row r="270" spans="1:17" ht="12" customHeight="1" x14ac:dyDescent="0.25">
      <c r="A270" s="158" t="s">
        <v>63</v>
      </c>
      <c r="B270" s="178">
        <f>B213/RES_summary!B$19</f>
        <v>0</v>
      </c>
      <c r="C270" s="178">
        <f>C213/RES_summary!C$19</f>
        <v>0</v>
      </c>
      <c r="D270" s="178">
        <f>D213/RES_summary!D$19</f>
        <v>0</v>
      </c>
      <c r="E270" s="178">
        <f>E213/RES_summary!E$19</f>
        <v>0</v>
      </c>
      <c r="F270" s="178">
        <f>F213/RES_summary!F$19</f>
        <v>0</v>
      </c>
      <c r="G270" s="178">
        <f>G213/RES_summary!G$19</f>
        <v>0</v>
      </c>
      <c r="H270" s="178">
        <f>H213/RES_summary!H$19</f>
        <v>0</v>
      </c>
      <c r="I270" s="178">
        <f>I213/RES_summary!I$19</f>
        <v>0</v>
      </c>
      <c r="J270" s="178">
        <f>J213/RES_summary!J$19</f>
        <v>0</v>
      </c>
      <c r="K270" s="178">
        <f>K213/RES_summary!K$19</f>
        <v>0</v>
      </c>
      <c r="L270" s="178">
        <f>L213/RES_summary!L$19</f>
        <v>0</v>
      </c>
      <c r="M270" s="178">
        <f>M213/RES_summary!M$19</f>
        <v>0</v>
      </c>
      <c r="N270" s="178">
        <f>N213/RES_summary!N$19</f>
        <v>0</v>
      </c>
      <c r="O270" s="178">
        <f>O213/RES_summary!O$19</f>
        <v>0</v>
      </c>
      <c r="P270" s="178">
        <f>P213/RES_summary!P$19</f>
        <v>0</v>
      </c>
      <c r="Q270" s="178">
        <f>Q213/RES_summary!Q$19</f>
        <v>0</v>
      </c>
    </row>
    <row r="271" spans="1:17" ht="12" customHeight="1" x14ac:dyDescent="0.25">
      <c r="A271" s="167" t="s">
        <v>148</v>
      </c>
      <c r="B271" s="183">
        <f>B214/RES_summary!B$19</f>
        <v>0</v>
      </c>
      <c r="C271" s="183">
        <f>C214/RES_summary!C$19</f>
        <v>0</v>
      </c>
      <c r="D271" s="183">
        <f>D214/RES_summary!D$19</f>
        <v>0</v>
      </c>
      <c r="E271" s="183">
        <f>E214/RES_summary!E$19</f>
        <v>0</v>
      </c>
      <c r="F271" s="183">
        <f>F214/RES_summary!F$19</f>
        <v>0</v>
      </c>
      <c r="G271" s="183">
        <f>G214/RES_summary!G$19</f>
        <v>0</v>
      </c>
      <c r="H271" s="183">
        <f>H214/RES_summary!H$19</f>
        <v>0</v>
      </c>
      <c r="I271" s="183">
        <f>I214/RES_summary!I$19</f>
        <v>0</v>
      </c>
      <c r="J271" s="183">
        <f>J214/RES_summary!J$19</f>
        <v>0</v>
      </c>
      <c r="K271" s="183">
        <f>K214/RES_summary!K$19</f>
        <v>0</v>
      </c>
      <c r="L271" s="183">
        <f>L214/RES_summary!L$19</f>
        <v>0</v>
      </c>
      <c r="M271" s="183">
        <f>M214/RES_summary!M$19</f>
        <v>0</v>
      </c>
      <c r="N271" s="183">
        <f>N214/RES_summary!N$19</f>
        <v>0</v>
      </c>
      <c r="O271" s="183">
        <f>O214/RES_summary!O$19</f>
        <v>0</v>
      </c>
      <c r="P271" s="183">
        <f>P214/RES_summary!P$19</f>
        <v>0</v>
      </c>
      <c r="Q271" s="183">
        <f>Q214/RES_summary!Q$19</f>
        <v>0</v>
      </c>
    </row>
    <row r="272" spans="1:17" ht="12" customHeight="1" x14ac:dyDescent="0.25">
      <c r="A272" s="167" t="s">
        <v>147</v>
      </c>
      <c r="B272" s="183">
        <f>B215/RES_summary!B$19</f>
        <v>0</v>
      </c>
      <c r="C272" s="183">
        <f>C215/RES_summary!C$19</f>
        <v>0</v>
      </c>
      <c r="D272" s="183">
        <f>D215/RES_summary!D$19</f>
        <v>0</v>
      </c>
      <c r="E272" s="183">
        <f>E215/RES_summary!E$19</f>
        <v>0</v>
      </c>
      <c r="F272" s="183">
        <f>F215/RES_summary!F$19</f>
        <v>0</v>
      </c>
      <c r="G272" s="183">
        <f>G215/RES_summary!G$19</f>
        <v>0</v>
      </c>
      <c r="H272" s="183">
        <f>H215/RES_summary!H$19</f>
        <v>0</v>
      </c>
      <c r="I272" s="183">
        <f>I215/RES_summary!I$19</f>
        <v>0</v>
      </c>
      <c r="J272" s="183">
        <f>J215/RES_summary!J$19</f>
        <v>0</v>
      </c>
      <c r="K272" s="183">
        <f>K215/RES_summary!K$19</f>
        <v>0</v>
      </c>
      <c r="L272" s="183">
        <f>L215/RES_summary!L$19</f>
        <v>0</v>
      </c>
      <c r="M272" s="183">
        <f>M215/RES_summary!M$19</f>
        <v>0</v>
      </c>
      <c r="N272" s="183">
        <f>N215/RES_summary!N$19</f>
        <v>0</v>
      </c>
      <c r="O272" s="183">
        <f>O215/RES_summary!O$19</f>
        <v>0</v>
      </c>
      <c r="P272" s="183">
        <f>P215/RES_summary!P$19</f>
        <v>0</v>
      </c>
      <c r="Q272" s="183">
        <f>Q215/RES_summary!Q$19</f>
        <v>0</v>
      </c>
    </row>
    <row r="273" spans="1:17" ht="12" customHeight="1" x14ac:dyDescent="0.25">
      <c r="A273" s="166" t="s">
        <v>61</v>
      </c>
      <c r="B273" s="182">
        <f>B216/RES_summary!B$19</f>
        <v>0</v>
      </c>
      <c r="C273" s="182">
        <f>C216/RES_summary!C$19</f>
        <v>0</v>
      </c>
      <c r="D273" s="182">
        <f>D216/RES_summary!D$19</f>
        <v>0</v>
      </c>
      <c r="E273" s="182">
        <f>E216/RES_summary!E$19</f>
        <v>0</v>
      </c>
      <c r="F273" s="182">
        <f>F216/RES_summary!F$19</f>
        <v>0</v>
      </c>
      <c r="G273" s="182">
        <f>G216/RES_summary!G$19</f>
        <v>0</v>
      </c>
      <c r="H273" s="182">
        <f>H216/RES_summary!H$19</f>
        <v>0</v>
      </c>
      <c r="I273" s="182">
        <f>I216/RES_summary!I$19</f>
        <v>0</v>
      </c>
      <c r="J273" s="182">
        <f>J216/RES_summary!J$19</f>
        <v>0</v>
      </c>
      <c r="K273" s="182">
        <f>K216/RES_summary!K$19</f>
        <v>0</v>
      </c>
      <c r="L273" s="182">
        <f>L216/RES_summary!L$19</f>
        <v>0</v>
      </c>
      <c r="M273" s="182">
        <f>M216/RES_summary!M$19</f>
        <v>0</v>
      </c>
      <c r="N273" s="182">
        <f>N216/RES_summary!N$19</f>
        <v>0</v>
      </c>
      <c r="O273" s="182">
        <f>O216/RES_summary!O$19</f>
        <v>0</v>
      </c>
      <c r="P273" s="182">
        <f>P216/RES_summary!P$19</f>
        <v>0</v>
      </c>
      <c r="Q273" s="182">
        <f>Q216/RES_summary!Q$19</f>
        <v>0</v>
      </c>
    </row>
    <row r="274" spans="1:17" ht="12" customHeight="1" x14ac:dyDescent="0.25">
      <c r="A274" s="147" t="s">
        <v>59</v>
      </c>
      <c r="B274" s="181">
        <f>B217/RES_summary!B$19</f>
        <v>0</v>
      </c>
      <c r="C274" s="181">
        <f>C217/RES_summary!C$19</f>
        <v>0</v>
      </c>
      <c r="D274" s="181">
        <f>D217/RES_summary!D$19</f>
        <v>0</v>
      </c>
      <c r="E274" s="181">
        <f>E217/RES_summary!E$19</f>
        <v>0</v>
      </c>
      <c r="F274" s="181">
        <f>F217/RES_summary!F$19</f>
        <v>0</v>
      </c>
      <c r="G274" s="181">
        <f>G217/RES_summary!G$19</f>
        <v>0</v>
      </c>
      <c r="H274" s="181">
        <f>H217/RES_summary!H$19</f>
        <v>0</v>
      </c>
      <c r="I274" s="181">
        <f>I217/RES_summary!I$19</f>
        <v>0</v>
      </c>
      <c r="J274" s="181">
        <f>J217/RES_summary!J$19</f>
        <v>0</v>
      </c>
      <c r="K274" s="181">
        <f>K217/RES_summary!K$19</f>
        <v>0</v>
      </c>
      <c r="L274" s="181">
        <f>L217/RES_summary!L$19</f>
        <v>0</v>
      </c>
      <c r="M274" s="181">
        <f>M217/RES_summary!M$19</f>
        <v>0</v>
      </c>
      <c r="N274" s="181">
        <f>N217/RES_summary!N$19</f>
        <v>0</v>
      </c>
      <c r="O274" s="181">
        <f>O217/RES_summary!O$19</f>
        <v>0</v>
      </c>
      <c r="P274" s="181">
        <f>P217/RES_summary!P$19</f>
        <v>0</v>
      </c>
      <c r="Q274" s="181">
        <f>Q217/RES_summary!Q$19</f>
        <v>0</v>
      </c>
    </row>
    <row r="275" spans="1:17" ht="12" customHeight="1" x14ac:dyDescent="0.25">
      <c r="A275" s="163" t="s">
        <v>142</v>
      </c>
      <c r="B275" s="180">
        <f>B218/RES_summary!B$19</f>
        <v>0</v>
      </c>
      <c r="C275" s="180">
        <f>C218/RES_summary!C$19</f>
        <v>0</v>
      </c>
      <c r="D275" s="180">
        <f>D218/RES_summary!D$19</f>
        <v>0</v>
      </c>
      <c r="E275" s="180">
        <f>E218/RES_summary!E$19</f>
        <v>0</v>
      </c>
      <c r="F275" s="180">
        <f>F218/RES_summary!F$19</f>
        <v>0</v>
      </c>
      <c r="G275" s="180">
        <f>G218/RES_summary!G$19</f>
        <v>0</v>
      </c>
      <c r="H275" s="180">
        <f>H218/RES_summary!H$19</f>
        <v>0</v>
      </c>
      <c r="I275" s="180">
        <f>I218/RES_summary!I$19</f>
        <v>0</v>
      </c>
      <c r="J275" s="180">
        <f>J218/RES_summary!J$19</f>
        <v>0</v>
      </c>
      <c r="K275" s="180">
        <f>K218/RES_summary!K$19</f>
        <v>0</v>
      </c>
      <c r="L275" s="180">
        <f>L218/RES_summary!L$19</f>
        <v>0</v>
      </c>
      <c r="M275" s="180">
        <f>M218/RES_summary!M$19</f>
        <v>0</v>
      </c>
      <c r="N275" s="180">
        <f>N218/RES_summary!N$19</f>
        <v>0</v>
      </c>
      <c r="O275" s="180">
        <f>O218/RES_summary!O$19</f>
        <v>0</v>
      </c>
      <c r="P275" s="180">
        <f>P218/RES_summary!P$19</f>
        <v>0</v>
      </c>
      <c r="Q275" s="180">
        <f>Q218/RES_summary!Q$19</f>
        <v>0</v>
      </c>
    </row>
    <row r="276" spans="1:17" ht="12" customHeight="1" x14ac:dyDescent="0.25">
      <c r="A276" s="161" t="s">
        <v>141</v>
      </c>
      <c r="B276" s="179">
        <f>B219/RES_summary!B$19</f>
        <v>0</v>
      </c>
      <c r="C276" s="179">
        <f>C219/RES_summary!C$19</f>
        <v>0</v>
      </c>
      <c r="D276" s="179">
        <f>D219/RES_summary!D$19</f>
        <v>0</v>
      </c>
      <c r="E276" s="179">
        <f>E219/RES_summary!E$19</f>
        <v>0</v>
      </c>
      <c r="F276" s="179">
        <f>F219/RES_summary!F$19</f>
        <v>0</v>
      </c>
      <c r="G276" s="179">
        <f>G219/RES_summary!G$19</f>
        <v>0</v>
      </c>
      <c r="H276" s="179">
        <f>H219/RES_summary!H$19</f>
        <v>0</v>
      </c>
      <c r="I276" s="179">
        <f>I219/RES_summary!I$19</f>
        <v>0</v>
      </c>
      <c r="J276" s="179">
        <f>J219/RES_summary!J$19</f>
        <v>0</v>
      </c>
      <c r="K276" s="179">
        <f>K219/RES_summary!K$19</f>
        <v>0</v>
      </c>
      <c r="L276" s="179">
        <f>L219/RES_summary!L$19</f>
        <v>0</v>
      </c>
      <c r="M276" s="179">
        <f>M219/RES_summary!M$19</f>
        <v>0</v>
      </c>
      <c r="N276" s="179">
        <f>N219/RES_summary!N$19</f>
        <v>0</v>
      </c>
      <c r="O276" s="179">
        <f>O219/RES_summary!O$19</f>
        <v>0</v>
      </c>
      <c r="P276" s="179">
        <f>P219/RES_summary!P$19</f>
        <v>0</v>
      </c>
      <c r="Q276" s="179">
        <f>Q219/RES_summary!Q$19</f>
        <v>0</v>
      </c>
    </row>
    <row r="277" spans="1:17" ht="12" customHeight="1" x14ac:dyDescent="0.25">
      <c r="A277" s="148" t="s">
        <v>60</v>
      </c>
      <c r="B277" s="177">
        <f>B220/RES_summary!B$19</f>
        <v>0</v>
      </c>
      <c r="C277" s="177">
        <f>C220/RES_summary!C$19</f>
        <v>0</v>
      </c>
      <c r="D277" s="177">
        <f>D220/RES_summary!D$19</f>
        <v>0</v>
      </c>
      <c r="E277" s="177">
        <f>E220/RES_summary!E$19</f>
        <v>0</v>
      </c>
      <c r="F277" s="177">
        <f>F220/RES_summary!F$19</f>
        <v>0</v>
      </c>
      <c r="G277" s="177">
        <f>G220/RES_summary!G$19</f>
        <v>0</v>
      </c>
      <c r="H277" s="177">
        <f>H220/RES_summary!H$19</f>
        <v>0</v>
      </c>
      <c r="I277" s="177">
        <f>I220/RES_summary!I$19</f>
        <v>0</v>
      </c>
      <c r="J277" s="177">
        <f>J220/RES_summary!J$19</f>
        <v>0</v>
      </c>
      <c r="K277" s="177">
        <f>K220/RES_summary!K$19</f>
        <v>0</v>
      </c>
      <c r="L277" s="177">
        <f>L220/RES_summary!L$19</f>
        <v>0</v>
      </c>
      <c r="M277" s="177">
        <f>M220/RES_summary!M$19</f>
        <v>0</v>
      </c>
      <c r="N277" s="177">
        <f>N220/RES_summary!N$19</f>
        <v>0</v>
      </c>
      <c r="O277" s="177">
        <f>O220/RES_summary!O$19</f>
        <v>0</v>
      </c>
      <c r="P277" s="177">
        <f>P220/RES_summary!P$19</f>
        <v>0</v>
      </c>
      <c r="Q277" s="177">
        <f>Q220/RES_summary!Q$19</f>
        <v>0</v>
      </c>
    </row>
    <row r="278" spans="1:17" ht="12" customHeight="1" x14ac:dyDescent="0.25">
      <c r="A278" s="148" t="s">
        <v>59</v>
      </c>
      <c r="B278" s="177">
        <f>B221/RES_summary!B$19</f>
        <v>0</v>
      </c>
      <c r="C278" s="177">
        <f>C221/RES_summary!C$19</f>
        <v>0</v>
      </c>
      <c r="D278" s="177">
        <f>D221/RES_summary!D$19</f>
        <v>0</v>
      </c>
      <c r="E278" s="177">
        <f>E221/RES_summary!E$19</f>
        <v>0</v>
      </c>
      <c r="F278" s="177">
        <f>F221/RES_summary!F$19</f>
        <v>0</v>
      </c>
      <c r="G278" s="177">
        <f>G221/RES_summary!G$19</f>
        <v>0</v>
      </c>
      <c r="H278" s="177">
        <f>H221/RES_summary!H$19</f>
        <v>0</v>
      </c>
      <c r="I278" s="177">
        <f>I221/RES_summary!I$19</f>
        <v>0</v>
      </c>
      <c r="J278" s="177">
        <f>J221/RES_summary!J$19</f>
        <v>0</v>
      </c>
      <c r="K278" s="177">
        <f>K221/RES_summary!K$19</f>
        <v>0</v>
      </c>
      <c r="L278" s="177">
        <f>L221/RES_summary!L$19</f>
        <v>0</v>
      </c>
      <c r="M278" s="177">
        <f>M221/RES_summary!M$19</f>
        <v>0</v>
      </c>
      <c r="N278" s="177">
        <f>N221/RES_summary!N$19</f>
        <v>0</v>
      </c>
      <c r="O278" s="177">
        <f>O221/RES_summary!O$19</f>
        <v>0</v>
      </c>
      <c r="P278" s="177">
        <f>P221/RES_summary!P$19</f>
        <v>0</v>
      </c>
      <c r="Q278" s="177">
        <f>Q221/RES_summary!Q$19</f>
        <v>0</v>
      </c>
    </row>
    <row r="279" spans="1:17" ht="12" customHeight="1" x14ac:dyDescent="0.25">
      <c r="A279" s="158" t="s">
        <v>62</v>
      </c>
      <c r="B279" s="178">
        <f>B222/RES_summary!B$19</f>
        <v>1.243264670885537</v>
      </c>
      <c r="C279" s="178">
        <f>C222/RES_summary!C$19</f>
        <v>1.1711315832517084</v>
      </c>
      <c r="D279" s="178">
        <f>D222/RES_summary!D$19</f>
        <v>1.139603707656176</v>
      </c>
      <c r="E279" s="178">
        <f>E222/RES_summary!E$19</f>
        <v>1.0950793386895759</v>
      </c>
      <c r="F279" s="178">
        <f>F222/RES_summary!F$19</f>
        <v>1.1217124345919489</v>
      </c>
      <c r="G279" s="178">
        <f>G222/RES_summary!G$19</f>
        <v>1.0798366476214125</v>
      </c>
      <c r="H279" s="178">
        <f>H222/RES_summary!H$19</f>
        <v>1.0121898017980513</v>
      </c>
      <c r="I279" s="178">
        <f>I222/RES_summary!I$19</f>
        <v>0.9750271076605258</v>
      </c>
      <c r="J279" s="178">
        <f>J222/RES_summary!J$19</f>
        <v>0.95076423422421807</v>
      </c>
      <c r="K279" s="178">
        <f>K222/RES_summary!K$19</f>
        <v>0.94818158336813907</v>
      </c>
      <c r="L279" s="178">
        <f>L222/RES_summary!L$19</f>
        <v>0.90734526699878693</v>
      </c>
      <c r="M279" s="178">
        <f>M222/RES_summary!M$19</f>
        <v>0.8083782333813051</v>
      </c>
      <c r="N279" s="178">
        <f>N222/RES_summary!N$19</f>
        <v>0.81022007956190989</v>
      </c>
      <c r="O279" s="178">
        <f>O222/RES_summary!O$19</f>
        <v>0.77570636333251697</v>
      </c>
      <c r="P279" s="178">
        <f>P222/RES_summary!P$19</f>
        <v>0.66023061602553779</v>
      </c>
      <c r="Q279" s="178">
        <f>Q222/RES_summary!Q$19</f>
        <v>0.64155290530131504</v>
      </c>
    </row>
    <row r="280" spans="1:17" ht="12" customHeight="1" x14ac:dyDescent="0.25">
      <c r="A280" s="23" t="s">
        <v>57</v>
      </c>
      <c r="B280" s="177">
        <f>B223/RES_summary!B$19</f>
        <v>4.4629487665431231</v>
      </c>
      <c r="C280" s="177">
        <f>C223/RES_summary!C$19</f>
        <v>4.3580141836537933</v>
      </c>
      <c r="D280" s="177">
        <f>D223/RES_summary!D$19</f>
        <v>4.3154848216943575</v>
      </c>
      <c r="E280" s="177">
        <f>E223/RES_summary!E$19</f>
        <v>4.2579451368000694</v>
      </c>
      <c r="F280" s="177">
        <f>F223/RES_summary!F$19</f>
        <v>4.3683167200994806</v>
      </c>
      <c r="G280" s="177">
        <f>G223/RES_summary!G$19</f>
        <v>4.2650628740918348</v>
      </c>
      <c r="H280" s="177">
        <f>H223/RES_summary!H$19</f>
        <v>4.2158222774677814</v>
      </c>
      <c r="I280" s="177">
        <f>I223/RES_summary!I$19</f>
        <v>4.2262557740306379</v>
      </c>
      <c r="J280" s="177">
        <f>J223/RES_summary!J$19</f>
        <v>4.1943846213661633</v>
      </c>
      <c r="K280" s="177">
        <f>K223/RES_summary!K$19</f>
        <v>4.1278212396279734</v>
      </c>
      <c r="L280" s="177">
        <f>L223/RES_summary!L$19</f>
        <v>4.1899923206700365</v>
      </c>
      <c r="M280" s="177">
        <f>M223/RES_summary!M$19</f>
        <v>3.9234992025660103</v>
      </c>
      <c r="N280" s="177">
        <f>N223/RES_summary!N$19</f>
        <v>4.0317993952022571</v>
      </c>
      <c r="O280" s="177">
        <f>O223/RES_summary!O$19</f>
        <v>4.0295556520271472</v>
      </c>
      <c r="P280" s="177">
        <f>P223/RES_summary!P$19</f>
        <v>3.99730505353316</v>
      </c>
      <c r="Q280" s="177">
        <f>Q223/RES_summary!Q$19</f>
        <v>3.8947769915330577</v>
      </c>
    </row>
    <row r="281" spans="1:17" ht="12" customHeight="1" x14ac:dyDescent="0.25">
      <c r="A281" s="29" t="s">
        <v>140</v>
      </c>
      <c r="B281" s="176">
        <f>B224/RES_summary!B$19</f>
        <v>0</v>
      </c>
      <c r="C281" s="176">
        <f>C224/RES_summary!C$19</f>
        <v>0</v>
      </c>
      <c r="D281" s="176">
        <f>D224/RES_summary!D$19</f>
        <v>0</v>
      </c>
      <c r="E281" s="176">
        <f>E224/RES_summary!E$19</f>
        <v>0</v>
      </c>
      <c r="F281" s="176">
        <f>F224/RES_summary!F$19</f>
        <v>0</v>
      </c>
      <c r="G281" s="176">
        <f>G224/RES_summary!G$19</f>
        <v>0</v>
      </c>
      <c r="H281" s="176">
        <f>H224/RES_summary!H$19</f>
        <v>0</v>
      </c>
      <c r="I281" s="176">
        <f>I224/RES_summary!I$19</f>
        <v>0</v>
      </c>
      <c r="J281" s="176">
        <f>J224/RES_summary!J$19</f>
        <v>0</v>
      </c>
      <c r="K281" s="176">
        <f>K224/RES_summary!K$19</f>
        <v>0</v>
      </c>
      <c r="L281" s="176">
        <f>L224/RES_summary!L$19</f>
        <v>0</v>
      </c>
      <c r="M281" s="176">
        <f>M224/RES_summary!M$19</f>
        <v>0</v>
      </c>
      <c r="N281" s="176">
        <f>N224/RES_summary!N$19</f>
        <v>0</v>
      </c>
      <c r="O281" s="176">
        <f>O224/RES_summary!O$19</f>
        <v>0</v>
      </c>
      <c r="P281" s="176">
        <f>P224/RES_summary!P$19</f>
        <v>0</v>
      </c>
      <c r="Q281" s="176">
        <f>Q224/RES_summary!Q$19</f>
        <v>0</v>
      </c>
    </row>
    <row r="283" spans="1:17" s="28" customFormat="1" ht="12" customHeight="1" x14ac:dyDescent="0.25">
      <c r="A283" s="187" t="s">
        <v>194</v>
      </c>
      <c r="B283" s="186"/>
      <c r="C283" s="185"/>
      <c r="D283" s="185"/>
      <c r="E283" s="185"/>
      <c r="F283" s="185"/>
      <c r="G283" s="185"/>
      <c r="H283" s="185"/>
      <c r="I283" s="185"/>
      <c r="J283" s="185"/>
      <c r="K283" s="185"/>
      <c r="L283" s="185"/>
      <c r="M283" s="185"/>
      <c r="N283" s="185"/>
      <c r="O283" s="185"/>
      <c r="P283" s="185"/>
      <c r="Q283" s="185"/>
    </row>
    <row r="285" spans="1:17" ht="12" customHeight="1" x14ac:dyDescent="0.25">
      <c r="A285" s="152" t="s">
        <v>193</v>
      </c>
      <c r="B285" s="168"/>
      <c r="C285" s="168">
        <f>SUM(C286,C289,C291,C300)</f>
        <v>176.29092870453744</v>
      </c>
      <c r="D285" s="168">
        <f t="shared" ref="D285:Q285" si="71">SUM(D286,D289,D291,D300)</f>
        <v>140.95200978144055</v>
      </c>
      <c r="E285" s="168">
        <f t="shared" si="71"/>
        <v>0</v>
      </c>
      <c r="F285" s="168">
        <f t="shared" si="71"/>
        <v>30.486821986100392</v>
      </c>
      <c r="G285" s="168">
        <f t="shared" si="71"/>
        <v>85.777562244002482</v>
      </c>
      <c r="H285" s="168">
        <f t="shared" si="71"/>
        <v>55.838728171806764</v>
      </c>
      <c r="I285" s="168">
        <f t="shared" si="71"/>
        <v>144.69944016329723</v>
      </c>
      <c r="J285" s="168">
        <f t="shared" si="71"/>
        <v>0</v>
      </c>
      <c r="K285" s="168">
        <f t="shared" si="71"/>
        <v>0</v>
      </c>
      <c r="L285" s="168">
        <f t="shared" si="71"/>
        <v>215.54106232449263</v>
      </c>
      <c r="M285" s="168">
        <f t="shared" si="71"/>
        <v>69.26885599293027</v>
      </c>
      <c r="N285" s="168">
        <f t="shared" si="71"/>
        <v>0</v>
      </c>
      <c r="O285" s="168">
        <f t="shared" si="71"/>
        <v>0</v>
      </c>
      <c r="P285" s="168">
        <f t="shared" si="71"/>
        <v>147.54856177831041</v>
      </c>
      <c r="Q285" s="168">
        <f t="shared" si="71"/>
        <v>45.065613857643385</v>
      </c>
    </row>
    <row r="286" spans="1:17" ht="12" customHeight="1" x14ac:dyDescent="0.25">
      <c r="A286" s="158" t="s">
        <v>65</v>
      </c>
      <c r="B286" s="157"/>
      <c r="C286" s="157">
        <f>SUM(C287:C288)</f>
        <v>139.54591739633119</v>
      </c>
      <c r="D286" s="157">
        <f t="shared" ref="D286:Q286" si="72">SUM(D287:D288)</f>
        <v>110.57928732237215</v>
      </c>
      <c r="E286" s="157">
        <f t="shared" si="72"/>
        <v>0</v>
      </c>
      <c r="F286" s="157">
        <f t="shared" si="72"/>
        <v>24.292521446265351</v>
      </c>
      <c r="G286" s="157">
        <f t="shared" si="72"/>
        <v>68.608357090120208</v>
      </c>
      <c r="H286" s="157">
        <f t="shared" si="72"/>
        <v>43.756327941887037</v>
      </c>
      <c r="I286" s="157">
        <f t="shared" si="72"/>
        <v>110.64855210102859</v>
      </c>
      <c r="J286" s="157">
        <f t="shared" si="72"/>
        <v>0</v>
      </c>
      <c r="K286" s="157">
        <f t="shared" si="72"/>
        <v>0</v>
      </c>
      <c r="L286" s="157">
        <f t="shared" si="72"/>
        <v>167.53004963226223</v>
      </c>
      <c r="M286" s="157">
        <f t="shared" si="72"/>
        <v>51.798916865816047</v>
      </c>
      <c r="N286" s="157">
        <f t="shared" si="72"/>
        <v>0</v>
      </c>
      <c r="O286" s="157">
        <f t="shared" si="72"/>
        <v>0</v>
      </c>
      <c r="P286" s="157">
        <f t="shared" si="72"/>
        <v>103.04556407629806</v>
      </c>
      <c r="Q286" s="157">
        <f t="shared" si="72"/>
        <v>32.22638317901643</v>
      </c>
    </row>
    <row r="287" spans="1:17" ht="12" customHeight="1" x14ac:dyDescent="0.25">
      <c r="A287" s="23" t="s">
        <v>149</v>
      </c>
      <c r="B287" s="156"/>
      <c r="C287" s="156">
        <f>RES_hhdet_in_fec!C$126</f>
        <v>139.08777398362867</v>
      </c>
      <c r="D287" s="156">
        <f>RES_hhdet_in_fec!D$126</f>
        <v>110.18355963885315</v>
      </c>
      <c r="E287" s="156">
        <f>RES_hhdet_in_fec!E$126</f>
        <v>0</v>
      </c>
      <c r="F287" s="156">
        <f>RES_hhdet_in_fec!F$126</f>
        <v>24.18729535555293</v>
      </c>
      <c r="G287" s="156">
        <f>RES_hhdet_in_fec!G$126</f>
        <v>68.420048604903982</v>
      </c>
      <c r="H287" s="156">
        <f>RES_hhdet_in_fec!H$126</f>
        <v>43.605481822022952</v>
      </c>
      <c r="I287" s="156">
        <f>RES_hhdet_in_fec!I$126</f>
        <v>110.26333488076776</v>
      </c>
      <c r="J287" s="156">
        <f>RES_hhdet_in_fec!J$126</f>
        <v>0</v>
      </c>
      <c r="K287" s="156">
        <f>RES_hhdet_in_fec!K$126</f>
        <v>0</v>
      </c>
      <c r="L287" s="156">
        <f>RES_hhdet_in_fec!L$126</f>
        <v>166.48445223263101</v>
      </c>
      <c r="M287" s="156">
        <f>RES_hhdet_in_fec!M$126</f>
        <v>51.640101198475932</v>
      </c>
      <c r="N287" s="156">
        <f>RES_hhdet_in_fec!N$126</f>
        <v>0</v>
      </c>
      <c r="O287" s="156">
        <f>RES_hhdet_in_fec!O$126</f>
        <v>0</v>
      </c>
      <c r="P287" s="156">
        <f>RES_hhdet_in_fec!P$126</f>
        <v>102.52980885241585</v>
      </c>
      <c r="Q287" s="156">
        <f>RES_hhdet_in_fec!Q$126</f>
        <v>31.997886499334719</v>
      </c>
    </row>
    <row r="288" spans="1:17" ht="12" customHeight="1" x14ac:dyDescent="0.25">
      <c r="A288" s="23" t="s">
        <v>60</v>
      </c>
      <c r="B288" s="156"/>
      <c r="C288" s="156">
        <f>RES_hhdet_in_fec!C$127</f>
        <v>0.458143412702533</v>
      </c>
      <c r="D288" s="156">
        <f>RES_hhdet_in_fec!D$127</f>
        <v>0.39572768351899429</v>
      </c>
      <c r="E288" s="156">
        <f>RES_hhdet_in_fec!E$127</f>
        <v>0</v>
      </c>
      <c r="F288" s="156">
        <f>RES_hhdet_in_fec!F$127</f>
        <v>0.10522609071242232</v>
      </c>
      <c r="G288" s="156">
        <f>RES_hhdet_in_fec!G$127</f>
        <v>0.18830848521622531</v>
      </c>
      <c r="H288" s="156">
        <f>RES_hhdet_in_fec!H$127</f>
        <v>0.15084611986408225</v>
      </c>
      <c r="I288" s="156">
        <f>RES_hhdet_in_fec!I$127</f>
        <v>0.38521722026082378</v>
      </c>
      <c r="J288" s="156">
        <f>RES_hhdet_in_fec!J$127</f>
        <v>0</v>
      </c>
      <c r="K288" s="156">
        <f>RES_hhdet_in_fec!K$127</f>
        <v>0</v>
      </c>
      <c r="L288" s="156">
        <f>RES_hhdet_in_fec!L$127</f>
        <v>1.0455973996312224</v>
      </c>
      <c r="M288" s="156">
        <f>RES_hhdet_in_fec!M$127</f>
        <v>0.15881566734011296</v>
      </c>
      <c r="N288" s="156">
        <f>RES_hhdet_in_fec!N$127</f>
        <v>0</v>
      </c>
      <c r="O288" s="156">
        <f>RES_hhdet_in_fec!O$127</f>
        <v>0</v>
      </c>
      <c r="P288" s="156">
        <f>RES_hhdet_in_fec!P$127</f>
        <v>0.51575522388221395</v>
      </c>
      <c r="Q288" s="156">
        <f>RES_hhdet_in_fec!Q$127</f>
        <v>0.22849667968171072</v>
      </c>
    </row>
    <row r="289" spans="1:17" ht="12" customHeight="1" x14ac:dyDescent="0.25">
      <c r="A289" s="158" t="s">
        <v>112</v>
      </c>
      <c r="B289" s="157"/>
      <c r="C289" s="157">
        <f>C290</f>
        <v>0.22387174503383034</v>
      </c>
      <c r="D289" s="157">
        <f t="shared" ref="D289:Q289" si="73">D290</f>
        <v>0.22986091308978579</v>
      </c>
      <c r="E289" s="157">
        <f t="shared" si="73"/>
        <v>0</v>
      </c>
      <c r="F289" s="157">
        <f t="shared" si="73"/>
        <v>0.10171799122199079</v>
      </c>
      <c r="G289" s="157">
        <f t="shared" si="73"/>
        <v>0.14904019798580986</v>
      </c>
      <c r="H289" s="157">
        <f t="shared" si="73"/>
        <v>0.11244532419965772</v>
      </c>
      <c r="I289" s="157">
        <f t="shared" si="73"/>
        <v>0.21365394370357682</v>
      </c>
      <c r="J289" s="157">
        <f t="shared" si="73"/>
        <v>0</v>
      </c>
      <c r="K289" s="157">
        <f t="shared" si="73"/>
        <v>0</v>
      </c>
      <c r="L289" s="157">
        <f t="shared" si="73"/>
        <v>0.46074642753335415</v>
      </c>
      <c r="M289" s="157">
        <f t="shared" si="73"/>
        <v>0.15016729427991599</v>
      </c>
      <c r="N289" s="157">
        <f t="shared" si="73"/>
        <v>0</v>
      </c>
      <c r="O289" s="157">
        <f t="shared" si="73"/>
        <v>0</v>
      </c>
      <c r="P289" s="157">
        <f t="shared" si="73"/>
        <v>0.35672994211299996</v>
      </c>
      <c r="Q289" s="157">
        <f t="shared" si="73"/>
        <v>0.40067631251833857</v>
      </c>
    </row>
    <row r="290" spans="1:17" ht="12" customHeight="1" x14ac:dyDescent="0.25">
      <c r="A290" s="23" t="s">
        <v>60</v>
      </c>
      <c r="B290" s="156"/>
      <c r="C290" s="156">
        <f>RES_hhdet_in_fec!C$129</f>
        <v>0.22387174503383034</v>
      </c>
      <c r="D290" s="156">
        <f>RES_hhdet_in_fec!D$129</f>
        <v>0.22986091308978579</v>
      </c>
      <c r="E290" s="156">
        <f>RES_hhdet_in_fec!E$129</f>
        <v>0</v>
      </c>
      <c r="F290" s="156">
        <f>RES_hhdet_in_fec!F$129</f>
        <v>0.10171799122199079</v>
      </c>
      <c r="G290" s="156">
        <f>RES_hhdet_in_fec!G$129</f>
        <v>0.14904019798580986</v>
      </c>
      <c r="H290" s="156">
        <f>RES_hhdet_in_fec!H$129</f>
        <v>0.11244532419965772</v>
      </c>
      <c r="I290" s="156">
        <f>RES_hhdet_in_fec!I$129</f>
        <v>0.21365394370357682</v>
      </c>
      <c r="J290" s="156">
        <f>RES_hhdet_in_fec!J$129</f>
        <v>0</v>
      </c>
      <c r="K290" s="156">
        <f>RES_hhdet_in_fec!K$129</f>
        <v>0</v>
      </c>
      <c r="L290" s="156">
        <f>RES_hhdet_in_fec!L$129</f>
        <v>0.46074642753335415</v>
      </c>
      <c r="M290" s="156">
        <f>RES_hhdet_in_fec!M$129</f>
        <v>0.15016729427991599</v>
      </c>
      <c r="N290" s="156">
        <f>RES_hhdet_in_fec!N$129</f>
        <v>0</v>
      </c>
      <c r="O290" s="156">
        <f>RES_hhdet_in_fec!O$129</f>
        <v>0</v>
      </c>
      <c r="P290" s="156">
        <f>RES_hhdet_in_fec!P$129</f>
        <v>0.35672994211299996</v>
      </c>
      <c r="Q290" s="156">
        <f>RES_hhdet_in_fec!Q$129</f>
        <v>0.40067631251833857</v>
      </c>
    </row>
    <row r="291" spans="1:17" ht="12" customHeight="1" x14ac:dyDescent="0.25">
      <c r="A291" s="158" t="s">
        <v>63</v>
      </c>
      <c r="B291" s="157"/>
      <c r="C291" s="157">
        <f>SUM(C292:C293,C296:C297)</f>
        <v>23.649989950230982</v>
      </c>
      <c r="D291" s="157">
        <f t="shared" ref="D291:Q291" si="74">SUM(D292:D293,D296:D297)</f>
        <v>19.232467831400612</v>
      </c>
      <c r="E291" s="157">
        <f t="shared" si="74"/>
        <v>0</v>
      </c>
      <c r="F291" s="157">
        <f t="shared" si="74"/>
        <v>3.7953912554452214</v>
      </c>
      <c r="G291" s="157">
        <f t="shared" si="74"/>
        <v>10.71146001849516</v>
      </c>
      <c r="H291" s="157">
        <f t="shared" si="74"/>
        <v>7.5145857621003165</v>
      </c>
      <c r="I291" s="157">
        <f t="shared" si="74"/>
        <v>21.223190237182163</v>
      </c>
      <c r="J291" s="157">
        <f t="shared" si="74"/>
        <v>0</v>
      </c>
      <c r="K291" s="157">
        <f t="shared" si="74"/>
        <v>0</v>
      </c>
      <c r="L291" s="157">
        <f t="shared" si="74"/>
        <v>27.404803439687349</v>
      </c>
      <c r="M291" s="157">
        <f t="shared" si="74"/>
        <v>10.300574915730355</v>
      </c>
      <c r="N291" s="157">
        <f t="shared" si="74"/>
        <v>0</v>
      </c>
      <c r="O291" s="157">
        <f t="shared" si="74"/>
        <v>0</v>
      </c>
      <c r="P291" s="157">
        <f t="shared" si="74"/>
        <v>27.112802406945498</v>
      </c>
      <c r="Q291" s="157">
        <f t="shared" si="74"/>
        <v>7.2093603895600671</v>
      </c>
    </row>
    <row r="292" spans="1:17" ht="12" customHeight="1" x14ac:dyDescent="0.25">
      <c r="A292" s="167" t="s">
        <v>148</v>
      </c>
      <c r="B292" s="132"/>
      <c r="C292" s="132">
        <f>RES_hhdet_in_fec!C$131</f>
        <v>13.414809469338755</v>
      </c>
      <c r="D292" s="132">
        <f>RES_hhdet_in_fec!D$131</f>
        <v>12.305079464388633</v>
      </c>
      <c r="E292" s="132">
        <f>RES_hhdet_in_fec!E$131</f>
        <v>0</v>
      </c>
      <c r="F292" s="132">
        <f>RES_hhdet_in_fec!F$131</f>
        <v>2.8921594379033464</v>
      </c>
      <c r="G292" s="132">
        <f>RES_hhdet_in_fec!G$131</f>
        <v>7.8543523718220865</v>
      </c>
      <c r="H292" s="132">
        <f>RES_hhdet_in_fec!H$131</f>
        <v>3.1266297252628306</v>
      </c>
      <c r="I292" s="132">
        <f>RES_hhdet_in_fec!I$131</f>
        <v>11.71124582785079</v>
      </c>
      <c r="J292" s="132">
        <f>RES_hhdet_in_fec!J$131</f>
        <v>0</v>
      </c>
      <c r="K292" s="132">
        <f>RES_hhdet_in_fec!K$131</f>
        <v>0</v>
      </c>
      <c r="L292" s="132">
        <f>RES_hhdet_in_fec!L$131</f>
        <v>23.36205446607028</v>
      </c>
      <c r="M292" s="132">
        <f>RES_hhdet_in_fec!M$131</f>
        <v>5.5036697216310877</v>
      </c>
      <c r="N292" s="132">
        <f>RES_hhdet_in_fec!N$131</f>
        <v>0</v>
      </c>
      <c r="O292" s="132">
        <f>RES_hhdet_in_fec!O$131</f>
        <v>0</v>
      </c>
      <c r="P292" s="132">
        <f>RES_hhdet_in_fec!P$131</f>
        <v>15.513639593765872</v>
      </c>
      <c r="Q292" s="132">
        <f>RES_hhdet_in_fec!Q$131</f>
        <v>5.4200772465227818</v>
      </c>
    </row>
    <row r="293" spans="1:17" ht="12" customHeight="1" x14ac:dyDescent="0.25">
      <c r="A293" s="167" t="s">
        <v>147</v>
      </c>
      <c r="B293" s="132"/>
      <c r="C293" s="132">
        <f>SUM(C294:C295)</f>
        <v>0.77926385298498557</v>
      </c>
      <c r="D293" s="132">
        <f t="shared" ref="D293:Q293" si="75">SUM(D294:D295)</f>
        <v>0.63865673729022954</v>
      </c>
      <c r="E293" s="132">
        <f t="shared" si="75"/>
        <v>0</v>
      </c>
      <c r="F293" s="132">
        <f t="shared" si="75"/>
        <v>0.10080836328449735</v>
      </c>
      <c r="G293" s="132">
        <f t="shared" si="75"/>
        <v>0.64274855577754386</v>
      </c>
      <c r="H293" s="132">
        <f t="shared" si="75"/>
        <v>1.639935064937077</v>
      </c>
      <c r="I293" s="132">
        <f t="shared" si="75"/>
        <v>2.8472048427913093</v>
      </c>
      <c r="J293" s="132">
        <f t="shared" si="75"/>
        <v>0</v>
      </c>
      <c r="K293" s="132">
        <f t="shared" si="75"/>
        <v>0</v>
      </c>
      <c r="L293" s="132">
        <f t="shared" si="75"/>
        <v>4.0427489736170674</v>
      </c>
      <c r="M293" s="132">
        <f t="shared" si="75"/>
        <v>3.5967862698217115</v>
      </c>
      <c r="N293" s="132">
        <f t="shared" si="75"/>
        <v>0</v>
      </c>
      <c r="O293" s="132">
        <f t="shared" si="75"/>
        <v>0</v>
      </c>
      <c r="P293" s="132">
        <f t="shared" si="75"/>
        <v>5.1136422095979812</v>
      </c>
      <c r="Q293" s="132">
        <f t="shared" si="75"/>
        <v>1.7892831430372853</v>
      </c>
    </row>
    <row r="294" spans="1:17" ht="12" customHeight="1" x14ac:dyDescent="0.25">
      <c r="A294" s="166" t="s">
        <v>61</v>
      </c>
      <c r="B294" s="165"/>
      <c r="C294" s="165">
        <f>RES_hhdet_in_fec!C$133</f>
        <v>0.53323806520604677</v>
      </c>
      <c r="D294" s="165">
        <f>RES_hhdet_in_fec!D$133</f>
        <v>0.43638708682145305</v>
      </c>
      <c r="E294" s="165">
        <f>RES_hhdet_in_fec!E$133</f>
        <v>0</v>
      </c>
      <c r="F294" s="165">
        <f>RES_hhdet_in_fec!F$133</f>
        <v>6.8680874748024853E-2</v>
      </c>
      <c r="G294" s="165">
        <f>RES_hhdet_in_fec!G$133</f>
        <v>0.43770711933156053</v>
      </c>
      <c r="H294" s="165">
        <f>RES_hhdet_in_fec!H$133</f>
        <v>1.1131351210345963</v>
      </c>
      <c r="I294" s="165">
        <f>RES_hhdet_in_fec!I$133</f>
        <v>1.9312601283200015</v>
      </c>
      <c r="J294" s="165">
        <f>RES_hhdet_in_fec!J$133</f>
        <v>0</v>
      </c>
      <c r="K294" s="165">
        <f>RES_hhdet_in_fec!K$133</f>
        <v>0</v>
      </c>
      <c r="L294" s="165">
        <f>RES_hhdet_in_fec!L$133</f>
        <v>2.7291278921009252</v>
      </c>
      <c r="M294" s="165">
        <f>RES_hhdet_in_fec!M$133</f>
        <v>2.4280485736343564</v>
      </c>
      <c r="N294" s="165">
        <f>RES_hhdet_in_fec!N$133</f>
        <v>0</v>
      </c>
      <c r="O294" s="165">
        <f>RES_hhdet_in_fec!O$133</f>
        <v>0</v>
      </c>
      <c r="P294" s="165">
        <f>RES_hhdet_in_fec!P$133</f>
        <v>3.4573093195302445</v>
      </c>
      <c r="Q294" s="165">
        <f>RES_hhdet_in_fec!Q$133</f>
        <v>1.2069213647997441</v>
      </c>
    </row>
    <row r="295" spans="1:17" ht="12" customHeight="1" x14ac:dyDescent="0.25">
      <c r="A295" s="147" t="s">
        <v>59</v>
      </c>
      <c r="B295" s="164"/>
      <c r="C295" s="164">
        <f>RES_hhdet_in_fec!C$134</f>
        <v>0.2460257877789388</v>
      </c>
      <c r="D295" s="164">
        <f>RES_hhdet_in_fec!D$134</f>
        <v>0.20226965046877649</v>
      </c>
      <c r="E295" s="164">
        <f>RES_hhdet_in_fec!E$134</f>
        <v>0</v>
      </c>
      <c r="F295" s="164">
        <f>RES_hhdet_in_fec!F$134</f>
        <v>3.2127488536472508E-2</v>
      </c>
      <c r="G295" s="164">
        <f>RES_hhdet_in_fec!G$134</f>
        <v>0.20504143644598338</v>
      </c>
      <c r="H295" s="164">
        <f>RES_hhdet_in_fec!H$134</f>
        <v>0.52679994390248053</v>
      </c>
      <c r="I295" s="164">
        <f>RES_hhdet_in_fec!I$134</f>
        <v>0.91594471447130787</v>
      </c>
      <c r="J295" s="164">
        <f>RES_hhdet_in_fec!J$134</f>
        <v>0</v>
      </c>
      <c r="K295" s="164">
        <f>RES_hhdet_in_fec!K$134</f>
        <v>0</v>
      </c>
      <c r="L295" s="164">
        <f>RES_hhdet_in_fec!L$134</f>
        <v>1.3136210815161427</v>
      </c>
      <c r="M295" s="164">
        <f>RES_hhdet_in_fec!M$134</f>
        <v>1.168737696187355</v>
      </c>
      <c r="N295" s="164">
        <f>RES_hhdet_in_fec!N$134</f>
        <v>0</v>
      </c>
      <c r="O295" s="164">
        <f>RES_hhdet_in_fec!O$134</f>
        <v>0</v>
      </c>
      <c r="P295" s="164">
        <f>RES_hhdet_in_fec!P$134</f>
        <v>1.6563328900677368</v>
      </c>
      <c r="Q295" s="164">
        <f>RES_hhdet_in_fec!Q$134</f>
        <v>0.58236177823754109</v>
      </c>
    </row>
    <row r="296" spans="1:17" ht="12" customHeight="1" x14ac:dyDescent="0.25">
      <c r="A296" s="163" t="s">
        <v>142</v>
      </c>
      <c r="B296" s="162"/>
      <c r="C296" s="162">
        <f>RES_hhdet_in_fec!C$135</f>
        <v>9.2468224909105903</v>
      </c>
      <c r="D296" s="162">
        <f>RES_hhdet_in_fec!D$135</f>
        <v>6.1381543639226805</v>
      </c>
      <c r="E296" s="162">
        <f>RES_hhdet_in_fec!E$135</f>
        <v>0</v>
      </c>
      <c r="F296" s="162">
        <f>RES_hhdet_in_fec!F$135</f>
        <v>0.78926251427550775</v>
      </c>
      <c r="G296" s="162">
        <f>RES_hhdet_in_fec!G$135</f>
        <v>2.1764868309675744</v>
      </c>
      <c r="H296" s="162">
        <f>RES_hhdet_in_fec!H$135</f>
        <v>2.5413176909721154</v>
      </c>
      <c r="I296" s="162">
        <f>RES_hhdet_in_fec!I$135</f>
        <v>6.2596993634006033</v>
      </c>
      <c r="J296" s="162">
        <f>RES_hhdet_in_fec!J$135</f>
        <v>0</v>
      </c>
      <c r="K296" s="162">
        <f>RES_hhdet_in_fec!K$135</f>
        <v>0</v>
      </c>
      <c r="L296" s="162">
        <f>RES_hhdet_in_fec!L$135</f>
        <v>0</v>
      </c>
      <c r="M296" s="162">
        <f>RES_hhdet_in_fec!M$135</f>
        <v>1.1383661105937306</v>
      </c>
      <c r="N296" s="162">
        <f>RES_hhdet_in_fec!N$135</f>
        <v>0</v>
      </c>
      <c r="O296" s="162">
        <f>RES_hhdet_in_fec!O$135</f>
        <v>0</v>
      </c>
      <c r="P296" s="162">
        <f>RES_hhdet_in_fec!P$135</f>
        <v>6.1249080644103335</v>
      </c>
      <c r="Q296" s="162">
        <f>RES_hhdet_in_fec!Q$135</f>
        <v>0</v>
      </c>
    </row>
    <row r="297" spans="1:17" ht="12" customHeight="1" x14ac:dyDescent="0.25">
      <c r="A297" s="161" t="s">
        <v>141</v>
      </c>
      <c r="B297" s="160"/>
      <c r="C297" s="160">
        <f>SUM(C298:C299)</f>
        <v>0.20909413699665136</v>
      </c>
      <c r="D297" s="160">
        <f t="shared" ref="D297:Q297" si="76">SUM(D298:D299)</f>
        <v>0.15057726579906949</v>
      </c>
      <c r="E297" s="160">
        <f t="shared" si="76"/>
        <v>0</v>
      </c>
      <c r="F297" s="160">
        <f t="shared" si="76"/>
        <v>1.3160939981869773E-2</v>
      </c>
      <c r="G297" s="160">
        <f t="shared" si="76"/>
        <v>3.7872259927954413E-2</v>
      </c>
      <c r="H297" s="160">
        <f t="shared" si="76"/>
        <v>0.20670328092829321</v>
      </c>
      <c r="I297" s="160">
        <f t="shared" si="76"/>
        <v>0.40504020313946065</v>
      </c>
      <c r="J297" s="160">
        <f t="shared" si="76"/>
        <v>0</v>
      </c>
      <c r="K297" s="160">
        <f t="shared" si="76"/>
        <v>0</v>
      </c>
      <c r="L297" s="160">
        <f t="shared" si="76"/>
        <v>0</v>
      </c>
      <c r="M297" s="160">
        <f t="shared" si="76"/>
        <v>6.1752813683824653E-2</v>
      </c>
      <c r="N297" s="160">
        <f t="shared" si="76"/>
        <v>0</v>
      </c>
      <c r="O297" s="160">
        <f t="shared" si="76"/>
        <v>0</v>
      </c>
      <c r="P297" s="160">
        <f t="shared" si="76"/>
        <v>0.36061253917131036</v>
      </c>
      <c r="Q297" s="160">
        <f t="shared" si="76"/>
        <v>0</v>
      </c>
    </row>
    <row r="298" spans="1:17" ht="12" customHeight="1" x14ac:dyDescent="0.25">
      <c r="A298" s="148" t="s">
        <v>60</v>
      </c>
      <c r="B298" s="156"/>
      <c r="C298" s="156">
        <f>RES_hhdet_in_fec!C$137</f>
        <v>0.15581082775970143</v>
      </c>
      <c r="D298" s="156">
        <f>RES_hhdet_in_fec!D$137</f>
        <v>0.11249695721977654</v>
      </c>
      <c r="E298" s="156">
        <f>RES_hhdet_in_fec!E$137</f>
        <v>0</v>
      </c>
      <c r="F298" s="156">
        <f>RES_hhdet_in_fec!F$137</f>
        <v>9.9136456153249234E-3</v>
      </c>
      <c r="G298" s="156">
        <f>RES_hhdet_in_fec!G$137</f>
        <v>2.7965551024157511E-2</v>
      </c>
      <c r="H298" s="156">
        <f>RES_hhdet_in_fec!H$137</f>
        <v>0.15315394143881356</v>
      </c>
      <c r="I298" s="156">
        <f>RES_hhdet_in_fec!I$137</f>
        <v>0.3001914523106628</v>
      </c>
      <c r="J298" s="156">
        <f>RES_hhdet_in_fec!J$137</f>
        <v>0</v>
      </c>
      <c r="K298" s="156">
        <f>RES_hhdet_in_fec!K$137</f>
        <v>0</v>
      </c>
      <c r="L298" s="156">
        <f>RES_hhdet_in_fec!L$137</f>
        <v>0</v>
      </c>
      <c r="M298" s="156">
        <f>RES_hhdet_in_fec!M$137</f>
        <v>4.5365562464517853E-2</v>
      </c>
      <c r="N298" s="156">
        <f>RES_hhdet_in_fec!N$137</f>
        <v>0</v>
      </c>
      <c r="O298" s="156">
        <f>RES_hhdet_in_fec!O$137</f>
        <v>0</v>
      </c>
      <c r="P298" s="156">
        <f>RES_hhdet_in_fec!P$137</f>
        <v>0.26814662281998769</v>
      </c>
      <c r="Q298" s="156">
        <f>RES_hhdet_in_fec!Q$137</f>
        <v>0</v>
      </c>
    </row>
    <row r="299" spans="1:17" ht="12" customHeight="1" x14ac:dyDescent="0.25">
      <c r="A299" s="148" t="s">
        <v>59</v>
      </c>
      <c r="B299" s="156"/>
      <c r="C299" s="156">
        <f>RES_hhdet_in_fec!C$138</f>
        <v>5.3283309236949926E-2</v>
      </c>
      <c r="D299" s="156">
        <f>RES_hhdet_in_fec!D$138</f>
        <v>3.8080308579292954E-2</v>
      </c>
      <c r="E299" s="156">
        <f>RES_hhdet_in_fec!E$138</f>
        <v>0</v>
      </c>
      <c r="F299" s="156">
        <f>RES_hhdet_in_fec!F$138</f>
        <v>3.2472943665448491E-3</v>
      </c>
      <c r="G299" s="156">
        <f>RES_hhdet_in_fec!G$138</f>
        <v>9.9067089037969056E-3</v>
      </c>
      <c r="H299" s="156">
        <f>RES_hhdet_in_fec!H$138</f>
        <v>5.3549339489479646E-2</v>
      </c>
      <c r="I299" s="156">
        <f>RES_hhdet_in_fec!I$138</f>
        <v>0.10484875082879783</v>
      </c>
      <c r="J299" s="156">
        <f>RES_hhdet_in_fec!J$138</f>
        <v>0</v>
      </c>
      <c r="K299" s="156">
        <f>RES_hhdet_in_fec!K$138</f>
        <v>0</v>
      </c>
      <c r="L299" s="156">
        <f>RES_hhdet_in_fec!L$138</f>
        <v>0</v>
      </c>
      <c r="M299" s="156">
        <f>RES_hhdet_in_fec!M$138</f>
        <v>1.63872512193068E-2</v>
      </c>
      <c r="N299" s="156">
        <f>RES_hhdet_in_fec!N$138</f>
        <v>0</v>
      </c>
      <c r="O299" s="156">
        <f>RES_hhdet_in_fec!O$138</f>
        <v>0</v>
      </c>
      <c r="P299" s="156">
        <f>RES_hhdet_in_fec!P$138</f>
        <v>9.2465916351322688E-2</v>
      </c>
      <c r="Q299" s="156">
        <f>RES_hhdet_in_fec!Q$138</f>
        <v>0</v>
      </c>
    </row>
    <row r="300" spans="1:17" ht="12" customHeight="1" x14ac:dyDescent="0.25">
      <c r="A300" s="158" t="s">
        <v>62</v>
      </c>
      <c r="B300" s="157"/>
      <c r="C300" s="157">
        <f>SUM(C301:C302)</f>
        <v>12.871149612941439</v>
      </c>
      <c r="D300" s="157">
        <f t="shared" ref="D300:Q300" si="77">SUM(D301:D302)</f>
        <v>10.910393714578005</v>
      </c>
      <c r="E300" s="157">
        <f t="shared" si="77"/>
        <v>0</v>
      </c>
      <c r="F300" s="157">
        <f t="shared" si="77"/>
        <v>2.2971912931678267</v>
      </c>
      <c r="G300" s="157">
        <f t="shared" si="77"/>
        <v>6.3087049374013082</v>
      </c>
      <c r="H300" s="157">
        <f t="shared" si="77"/>
        <v>4.4553691436197518</v>
      </c>
      <c r="I300" s="157">
        <f t="shared" si="77"/>
        <v>12.614043881382919</v>
      </c>
      <c r="J300" s="157">
        <f t="shared" si="77"/>
        <v>0</v>
      </c>
      <c r="K300" s="157">
        <f t="shared" si="77"/>
        <v>0</v>
      </c>
      <c r="L300" s="157">
        <f t="shared" si="77"/>
        <v>20.145462825009673</v>
      </c>
      <c r="M300" s="157">
        <f t="shared" si="77"/>
        <v>7.0191969171039581</v>
      </c>
      <c r="N300" s="157">
        <f t="shared" si="77"/>
        <v>0</v>
      </c>
      <c r="O300" s="157">
        <f t="shared" si="77"/>
        <v>0</v>
      </c>
      <c r="P300" s="157">
        <f t="shared" si="77"/>
        <v>17.033465352953847</v>
      </c>
      <c r="Q300" s="157">
        <f t="shared" si="77"/>
        <v>5.2291939765485527</v>
      </c>
    </row>
    <row r="301" spans="1:17" ht="12" customHeight="1" x14ac:dyDescent="0.25">
      <c r="A301" s="23" t="s">
        <v>57</v>
      </c>
      <c r="B301" s="156"/>
      <c r="C301" s="156">
        <f>RES_hhdet_in_fec!C$140</f>
        <v>0</v>
      </c>
      <c r="D301" s="156">
        <f>RES_hhdet_in_fec!D$140</f>
        <v>0</v>
      </c>
      <c r="E301" s="156">
        <f>RES_hhdet_in_fec!E$140</f>
        <v>0</v>
      </c>
      <c r="F301" s="156">
        <f>RES_hhdet_in_fec!F$140</f>
        <v>0</v>
      </c>
      <c r="G301" s="156">
        <f>RES_hhdet_in_fec!G$140</f>
        <v>0</v>
      </c>
      <c r="H301" s="156">
        <f>RES_hhdet_in_fec!H$140</f>
        <v>0</v>
      </c>
      <c r="I301" s="156">
        <f>RES_hhdet_in_fec!I$140</f>
        <v>0</v>
      </c>
      <c r="J301" s="156">
        <f>RES_hhdet_in_fec!J$140</f>
        <v>0</v>
      </c>
      <c r="K301" s="156">
        <f>RES_hhdet_in_fec!K$140</f>
        <v>0</v>
      </c>
      <c r="L301" s="156">
        <f>RES_hhdet_in_fec!L$140</f>
        <v>0</v>
      </c>
      <c r="M301" s="156">
        <f>RES_hhdet_in_fec!M$140</f>
        <v>0</v>
      </c>
      <c r="N301" s="156">
        <f>RES_hhdet_in_fec!N$140</f>
        <v>0</v>
      </c>
      <c r="O301" s="156">
        <f>RES_hhdet_in_fec!O$140</f>
        <v>0</v>
      </c>
      <c r="P301" s="156">
        <f>RES_hhdet_in_fec!P$140</f>
        <v>0</v>
      </c>
      <c r="Q301" s="156">
        <f>RES_hhdet_in_fec!Q$140</f>
        <v>0</v>
      </c>
    </row>
    <row r="302" spans="1:17" ht="12" customHeight="1" x14ac:dyDescent="0.25">
      <c r="A302" s="29" t="s">
        <v>140</v>
      </c>
      <c r="B302" s="57"/>
      <c r="C302" s="57">
        <f>RES_hhdet_in_fec!C$141</f>
        <v>12.871149612941439</v>
      </c>
      <c r="D302" s="57">
        <f>RES_hhdet_in_fec!D$141</f>
        <v>10.910393714578005</v>
      </c>
      <c r="E302" s="57">
        <f>RES_hhdet_in_fec!E$141</f>
        <v>0</v>
      </c>
      <c r="F302" s="57">
        <f>RES_hhdet_in_fec!F$141</f>
        <v>2.2971912931678267</v>
      </c>
      <c r="G302" s="57">
        <f>RES_hhdet_in_fec!G$141</f>
        <v>6.3087049374013082</v>
      </c>
      <c r="H302" s="57">
        <f>RES_hhdet_in_fec!H$141</f>
        <v>4.4553691436197518</v>
      </c>
      <c r="I302" s="57">
        <f>RES_hhdet_in_fec!I$141</f>
        <v>12.614043881382919</v>
      </c>
      <c r="J302" s="57">
        <f>RES_hhdet_in_fec!J$141</f>
        <v>0</v>
      </c>
      <c r="K302" s="57">
        <f>RES_hhdet_in_fec!K$141</f>
        <v>0</v>
      </c>
      <c r="L302" s="57">
        <f>RES_hhdet_in_fec!L$141</f>
        <v>20.145462825009673</v>
      </c>
      <c r="M302" s="57">
        <f>RES_hhdet_in_fec!M$141</f>
        <v>7.0191969171039581</v>
      </c>
      <c r="N302" s="57">
        <f>RES_hhdet_in_fec!N$141</f>
        <v>0</v>
      </c>
      <c r="O302" s="57">
        <f>RES_hhdet_in_fec!O$141</f>
        <v>0</v>
      </c>
      <c r="P302" s="57">
        <f>RES_hhdet_in_fec!P$141</f>
        <v>17.033465352953847</v>
      </c>
      <c r="Q302" s="57">
        <f>RES_hhdet_in_fec!Q$141</f>
        <v>5.2291939765485527</v>
      </c>
    </row>
    <row r="304" spans="1:17" ht="12" customHeight="1" x14ac:dyDescent="0.25">
      <c r="A304" s="152" t="s">
        <v>192</v>
      </c>
      <c r="B304" s="168"/>
      <c r="C304" s="168">
        <f>SUM(C305,C308,C310,C319)</f>
        <v>145.84459720800177</v>
      </c>
      <c r="D304" s="168">
        <f t="shared" ref="D304:Q304" si="78">SUM(D305,D308,D310,D319)</f>
        <v>117.47364970437098</v>
      </c>
      <c r="E304" s="168">
        <f t="shared" si="78"/>
        <v>0</v>
      </c>
      <c r="F304" s="168">
        <f t="shared" si="78"/>
        <v>25.81210211044673</v>
      </c>
      <c r="G304" s="168">
        <f t="shared" si="78"/>
        <v>72.735574891436087</v>
      </c>
      <c r="H304" s="168">
        <f t="shared" si="78"/>
        <v>47.350232523260033</v>
      </c>
      <c r="I304" s="168">
        <f t="shared" si="78"/>
        <v>123.45666334600175</v>
      </c>
      <c r="J304" s="168">
        <f t="shared" si="78"/>
        <v>0</v>
      </c>
      <c r="K304" s="168">
        <f t="shared" si="78"/>
        <v>0</v>
      </c>
      <c r="L304" s="168">
        <f t="shared" si="78"/>
        <v>188.89804770018358</v>
      </c>
      <c r="M304" s="168">
        <f t="shared" si="78"/>
        <v>60.756085572132207</v>
      </c>
      <c r="N304" s="168">
        <f t="shared" si="78"/>
        <v>0</v>
      </c>
      <c r="O304" s="168">
        <f t="shared" si="78"/>
        <v>0</v>
      </c>
      <c r="P304" s="168">
        <f t="shared" si="78"/>
        <v>130.24890057525789</v>
      </c>
      <c r="Q304" s="168">
        <f t="shared" si="78"/>
        <v>41.061600405682256</v>
      </c>
    </row>
    <row r="305" spans="1:17" ht="12" customHeight="1" x14ac:dyDescent="0.25">
      <c r="A305" s="158" t="s">
        <v>65</v>
      </c>
      <c r="B305" s="157"/>
      <c r="C305" s="157">
        <f>SUM(C306:C307)</f>
        <v>115.47647564687811</v>
      </c>
      <c r="D305" s="157">
        <f t="shared" ref="D305:Q305" si="79">SUM(D306:D307)</f>
        <v>92.008412333752702</v>
      </c>
      <c r="E305" s="157">
        <f t="shared" si="79"/>
        <v>0</v>
      </c>
      <c r="F305" s="157">
        <f t="shared" si="79"/>
        <v>20.441860128036144</v>
      </c>
      <c r="G305" s="157">
        <f t="shared" si="79"/>
        <v>57.936340131628427</v>
      </c>
      <c r="H305" s="157">
        <f t="shared" si="79"/>
        <v>36.977165907705746</v>
      </c>
      <c r="I305" s="157">
        <f t="shared" si="79"/>
        <v>94.154521598897077</v>
      </c>
      <c r="J305" s="157">
        <f t="shared" si="79"/>
        <v>0</v>
      </c>
      <c r="K305" s="157">
        <f t="shared" si="79"/>
        <v>0</v>
      </c>
      <c r="L305" s="157">
        <f t="shared" si="79"/>
        <v>145.70555847088903</v>
      </c>
      <c r="M305" s="157">
        <f t="shared" si="79"/>
        <v>45.071751722014433</v>
      </c>
      <c r="N305" s="157">
        <f t="shared" si="79"/>
        <v>0</v>
      </c>
      <c r="O305" s="157">
        <f t="shared" si="79"/>
        <v>0</v>
      </c>
      <c r="P305" s="157">
        <f t="shared" si="79"/>
        <v>90.469507516587029</v>
      </c>
      <c r="Q305" s="157">
        <f t="shared" si="79"/>
        <v>28.449011492593005</v>
      </c>
    </row>
    <row r="306" spans="1:17" ht="12" customHeight="1" x14ac:dyDescent="0.25">
      <c r="A306" s="23" t="s">
        <v>149</v>
      </c>
      <c r="B306" s="156"/>
      <c r="C306" s="156">
        <f>RES_hhdet_in_tes!C$126</f>
        <v>115.00810444416398</v>
      </c>
      <c r="D306" s="156">
        <f>RES_hhdet_in_tes!D$126</f>
        <v>91.603451809142797</v>
      </c>
      <c r="E306" s="156">
        <f>RES_hhdet_in_tes!E$126</f>
        <v>0</v>
      </c>
      <c r="F306" s="156">
        <f>RES_hhdet_in_tes!F$126</f>
        <v>20.333203646554772</v>
      </c>
      <c r="G306" s="156">
        <f>RES_hhdet_in_tes!G$126</f>
        <v>57.741991842993947</v>
      </c>
      <c r="H306" s="156">
        <f>RES_hhdet_in_tes!H$126</f>
        <v>36.821823543659796</v>
      </c>
      <c r="I306" s="156">
        <f>RES_hhdet_in_tes!I$126</f>
        <v>93.757744932954594</v>
      </c>
      <c r="J306" s="156">
        <f>RES_hhdet_in_tes!J$126</f>
        <v>0</v>
      </c>
      <c r="K306" s="156">
        <f>RES_hhdet_in_tes!K$126</f>
        <v>0</v>
      </c>
      <c r="L306" s="156">
        <f>RES_hhdet_in_tes!L$126</f>
        <v>144.62663998679861</v>
      </c>
      <c r="M306" s="156">
        <f>RES_hhdet_in_tes!M$126</f>
        <v>44.908661507771114</v>
      </c>
      <c r="N306" s="156">
        <f>RES_hhdet_in_tes!N$126</f>
        <v>0</v>
      </c>
      <c r="O306" s="156">
        <f>RES_hhdet_in_tes!O$126</f>
        <v>0</v>
      </c>
      <c r="P306" s="156">
        <f>RES_hhdet_in_tes!P$126</f>
        <v>89.944596130201887</v>
      </c>
      <c r="Q306" s="156">
        <f>RES_hhdet_in_tes!Q$126</f>
        <v>28.215537918774523</v>
      </c>
    </row>
    <row r="307" spans="1:17" ht="12" customHeight="1" x14ac:dyDescent="0.25">
      <c r="A307" s="23" t="s">
        <v>60</v>
      </c>
      <c r="B307" s="156"/>
      <c r="C307" s="156">
        <f>RES_hhdet_in_tes!C$127</f>
        <v>0.46837120271413774</v>
      </c>
      <c r="D307" s="156">
        <f>RES_hhdet_in_tes!D$127</f>
        <v>0.40496052460989901</v>
      </c>
      <c r="E307" s="156">
        <f>RES_hhdet_in_tes!E$127</f>
        <v>0</v>
      </c>
      <c r="F307" s="156">
        <f>RES_hhdet_in_tes!F$127</f>
        <v>0.10865648148137128</v>
      </c>
      <c r="G307" s="156">
        <f>RES_hhdet_in_tes!G$127</f>
        <v>0.19434828863447931</v>
      </c>
      <c r="H307" s="156">
        <f>RES_hhdet_in_tes!H$127</f>
        <v>0.15534236404595014</v>
      </c>
      <c r="I307" s="156">
        <f>RES_hhdet_in_tes!I$127</f>
        <v>0.39677666594248068</v>
      </c>
      <c r="J307" s="156">
        <f>RES_hhdet_in_tes!J$127</f>
        <v>0</v>
      </c>
      <c r="K307" s="156">
        <f>RES_hhdet_in_tes!K$127</f>
        <v>0</v>
      </c>
      <c r="L307" s="156">
        <f>RES_hhdet_in_tes!L$127</f>
        <v>1.0789184840904245</v>
      </c>
      <c r="M307" s="156">
        <f>RES_hhdet_in_tes!M$127</f>
        <v>0.16309021424332004</v>
      </c>
      <c r="N307" s="156">
        <f>RES_hhdet_in_tes!N$127</f>
        <v>0</v>
      </c>
      <c r="O307" s="156">
        <f>RES_hhdet_in_tes!O$127</f>
        <v>0</v>
      </c>
      <c r="P307" s="156">
        <f>RES_hhdet_in_tes!P$127</f>
        <v>0.52491138638514367</v>
      </c>
      <c r="Q307" s="156">
        <f>RES_hhdet_in_tes!Q$127</f>
        <v>0.23347357381848141</v>
      </c>
    </row>
    <row r="308" spans="1:17" ht="12" customHeight="1" x14ac:dyDescent="0.25">
      <c r="A308" s="158" t="s">
        <v>112</v>
      </c>
      <c r="B308" s="157"/>
      <c r="C308" s="157">
        <f>C309</f>
        <v>0.43074818302846896</v>
      </c>
      <c r="D308" s="157">
        <f t="shared" ref="D308:Q308" si="80">D309</f>
        <v>0.45643806199412446</v>
      </c>
      <c r="E308" s="157">
        <f t="shared" si="80"/>
        <v>0</v>
      </c>
      <c r="F308" s="157">
        <f t="shared" si="80"/>
        <v>0.2173922520802167</v>
      </c>
      <c r="G308" s="157">
        <f t="shared" si="80"/>
        <v>0.33538344655218949</v>
      </c>
      <c r="H308" s="157">
        <f t="shared" si="80"/>
        <v>0.26797427623601988</v>
      </c>
      <c r="I308" s="157">
        <f t="shared" si="80"/>
        <v>0.54417541915408552</v>
      </c>
      <c r="J308" s="157">
        <f t="shared" si="80"/>
        <v>0</v>
      </c>
      <c r="K308" s="157">
        <f t="shared" si="80"/>
        <v>0</v>
      </c>
      <c r="L308" s="157">
        <f t="shared" si="80"/>
        <v>1.3845432834278739</v>
      </c>
      <c r="M308" s="157">
        <f t="shared" si="80"/>
        <v>0.48081853493063259</v>
      </c>
      <c r="N308" s="157">
        <f t="shared" si="80"/>
        <v>0</v>
      </c>
      <c r="O308" s="157">
        <f t="shared" si="80"/>
        <v>0</v>
      </c>
      <c r="P308" s="157">
        <f t="shared" si="80"/>
        <v>1.367451959447967</v>
      </c>
      <c r="Q308" s="157">
        <f t="shared" si="80"/>
        <v>1.5577513206440277</v>
      </c>
    </row>
    <row r="309" spans="1:17" ht="12" customHeight="1" x14ac:dyDescent="0.25">
      <c r="A309" s="23" t="s">
        <v>60</v>
      </c>
      <c r="B309" s="156"/>
      <c r="C309" s="156">
        <f>RES_hhdet_in_tes!C$129</f>
        <v>0.43074818302846896</v>
      </c>
      <c r="D309" s="156">
        <f>RES_hhdet_in_tes!D$129</f>
        <v>0.45643806199412446</v>
      </c>
      <c r="E309" s="156">
        <f>RES_hhdet_in_tes!E$129</f>
        <v>0</v>
      </c>
      <c r="F309" s="156">
        <f>RES_hhdet_in_tes!F$129</f>
        <v>0.2173922520802167</v>
      </c>
      <c r="G309" s="156">
        <f>RES_hhdet_in_tes!G$129</f>
        <v>0.33538344655218949</v>
      </c>
      <c r="H309" s="156">
        <f>RES_hhdet_in_tes!H$129</f>
        <v>0.26797427623601988</v>
      </c>
      <c r="I309" s="156">
        <f>RES_hhdet_in_tes!I$129</f>
        <v>0.54417541915408552</v>
      </c>
      <c r="J309" s="156">
        <f>RES_hhdet_in_tes!J$129</f>
        <v>0</v>
      </c>
      <c r="K309" s="156">
        <f>RES_hhdet_in_tes!K$129</f>
        <v>0</v>
      </c>
      <c r="L309" s="156">
        <f>RES_hhdet_in_tes!L$129</f>
        <v>1.3845432834278739</v>
      </c>
      <c r="M309" s="156">
        <f>RES_hhdet_in_tes!M$129</f>
        <v>0.48081853493063259</v>
      </c>
      <c r="N309" s="156">
        <f>RES_hhdet_in_tes!N$129</f>
        <v>0</v>
      </c>
      <c r="O309" s="156">
        <f>RES_hhdet_in_tes!O$129</f>
        <v>0</v>
      </c>
      <c r="P309" s="156">
        <f>RES_hhdet_in_tes!P$129</f>
        <v>1.367451959447967</v>
      </c>
      <c r="Q309" s="156">
        <f>RES_hhdet_in_tes!Q$129</f>
        <v>1.5577513206440277</v>
      </c>
    </row>
    <row r="310" spans="1:17" ht="12" customHeight="1" x14ac:dyDescent="0.25">
      <c r="A310" s="158" t="s">
        <v>63</v>
      </c>
      <c r="B310" s="157"/>
      <c r="C310" s="157">
        <f>SUM(C311:C312,C315:C316)</f>
        <v>19.218935939034584</v>
      </c>
      <c r="D310" s="157">
        <f t="shared" ref="D310:Q310" si="81">SUM(D311:D312,D315:D316)</f>
        <v>15.890921395730567</v>
      </c>
      <c r="E310" s="157">
        <f t="shared" si="81"/>
        <v>0</v>
      </c>
      <c r="F310" s="157">
        <f t="shared" si="81"/>
        <v>3.2196398950260776</v>
      </c>
      <c r="G310" s="157">
        <f t="shared" si="81"/>
        <v>9.1357027422628558</v>
      </c>
      <c r="H310" s="157">
        <f t="shared" si="81"/>
        <v>6.3252033032521595</v>
      </c>
      <c r="I310" s="157">
        <f t="shared" si="81"/>
        <v>18.016266531192258</v>
      </c>
      <c r="J310" s="157">
        <f t="shared" si="81"/>
        <v>0</v>
      </c>
      <c r="K310" s="157">
        <f t="shared" si="81"/>
        <v>0</v>
      </c>
      <c r="L310" s="157">
        <f t="shared" si="81"/>
        <v>24.620214389063367</v>
      </c>
      <c r="M310" s="157">
        <f t="shared" si="81"/>
        <v>9.2069939087583403</v>
      </c>
      <c r="N310" s="157">
        <f t="shared" si="81"/>
        <v>0</v>
      </c>
      <c r="O310" s="157">
        <f t="shared" si="81"/>
        <v>0</v>
      </c>
      <c r="P310" s="157">
        <f t="shared" si="81"/>
        <v>23.781862074484632</v>
      </c>
      <c r="Q310" s="157">
        <f t="shared" si="81"/>
        <v>6.5518205361238477</v>
      </c>
    </row>
    <row r="311" spans="1:17" ht="12" customHeight="1" x14ac:dyDescent="0.25">
      <c r="A311" s="167" t="s">
        <v>148</v>
      </c>
      <c r="B311" s="132"/>
      <c r="C311" s="132">
        <f>RES_hhdet_in_tes!C$131</f>
        <v>11.644119352941987</v>
      </c>
      <c r="D311" s="132">
        <f>RES_hhdet_in_tes!D$131</f>
        <v>10.717585545406788</v>
      </c>
      <c r="E311" s="132">
        <f>RES_hhdet_in_tes!E$131</f>
        <v>0</v>
      </c>
      <c r="F311" s="132">
        <f>RES_hhdet_in_tes!F$131</f>
        <v>2.5358914064061615</v>
      </c>
      <c r="G311" s="132">
        <f>RES_hhdet_in_tes!G$131</f>
        <v>6.9081988667058178</v>
      </c>
      <c r="H311" s="132">
        <f>RES_hhdet_in_tes!H$131</f>
        <v>2.760488298941874</v>
      </c>
      <c r="I311" s="132">
        <f>RES_hhdet_in_tes!I$131</f>
        <v>10.372622192980231</v>
      </c>
      <c r="J311" s="132">
        <f>RES_hhdet_in_tes!J$131</f>
        <v>0</v>
      </c>
      <c r="K311" s="132">
        <f>RES_hhdet_in_tes!K$131</f>
        <v>0</v>
      </c>
      <c r="L311" s="132">
        <f>RES_hhdet_in_tes!L$131</f>
        <v>20.856468188547318</v>
      </c>
      <c r="M311" s="132">
        <f>RES_hhdet_in_tes!M$131</f>
        <v>4.9189737933022863</v>
      </c>
      <c r="N311" s="132">
        <f>RES_hhdet_in_tes!N$131</f>
        <v>0</v>
      </c>
      <c r="O311" s="132">
        <f>RES_hhdet_in_tes!O$131</f>
        <v>0</v>
      </c>
      <c r="P311" s="132">
        <f>RES_hhdet_in_tes!P$131</f>
        <v>13.942624595147249</v>
      </c>
      <c r="Q311" s="132">
        <f>RES_hhdet_in_tes!Q$131</f>
        <v>4.8774143333378497</v>
      </c>
    </row>
    <row r="312" spans="1:17" ht="12" customHeight="1" x14ac:dyDescent="0.25">
      <c r="A312" s="167" t="s">
        <v>147</v>
      </c>
      <c r="B312" s="132"/>
      <c r="C312" s="132">
        <f>SUM(C313:C314)</f>
        <v>0.70839828982713138</v>
      </c>
      <c r="D312" s="132">
        <f t="shared" ref="D312:Q312" si="82">SUM(D313:D314)</f>
        <v>0.58230030293288426</v>
      </c>
      <c r="E312" s="132">
        <f t="shared" si="82"/>
        <v>0</v>
      </c>
      <c r="F312" s="132">
        <f t="shared" si="82"/>
        <v>9.2348148500571936E-2</v>
      </c>
      <c r="G312" s="132">
        <f t="shared" si="82"/>
        <v>0.59043315463842005</v>
      </c>
      <c r="H312" s="132">
        <f t="shared" si="82"/>
        <v>1.5109587824101323</v>
      </c>
      <c r="I312" s="132">
        <f t="shared" si="82"/>
        <v>2.6313700465126892</v>
      </c>
      <c r="J312" s="132">
        <f t="shared" si="82"/>
        <v>0</v>
      </c>
      <c r="K312" s="132">
        <f t="shared" si="82"/>
        <v>0</v>
      </c>
      <c r="L312" s="132">
        <f t="shared" si="82"/>
        <v>3.7637462005160498</v>
      </c>
      <c r="M312" s="132">
        <f t="shared" si="82"/>
        <v>3.3545848163378977</v>
      </c>
      <c r="N312" s="132">
        <f t="shared" si="82"/>
        <v>0</v>
      </c>
      <c r="O312" s="132">
        <f t="shared" si="82"/>
        <v>0</v>
      </c>
      <c r="P312" s="132">
        <f t="shared" si="82"/>
        <v>4.7809468124179499</v>
      </c>
      <c r="Q312" s="132">
        <f t="shared" si="82"/>
        <v>1.6744062027859981</v>
      </c>
    </row>
    <row r="313" spans="1:17" ht="12" customHeight="1" x14ac:dyDescent="0.25">
      <c r="A313" s="166" t="s">
        <v>61</v>
      </c>
      <c r="B313" s="165"/>
      <c r="C313" s="165">
        <f>RES_hhdet_in_tes!C$133</f>
        <v>0.46060425113896636</v>
      </c>
      <c r="D313" s="165">
        <f>RES_hhdet_in_tes!D$133</f>
        <v>0.37858483802981763</v>
      </c>
      <c r="E313" s="165">
        <f>RES_hhdet_in_tes!E$133</f>
        <v>0</v>
      </c>
      <c r="F313" s="165">
        <f>RES_hhdet_in_tes!F$133</f>
        <v>5.9879501918667602E-2</v>
      </c>
      <c r="G313" s="165">
        <f>RES_hhdet_in_tes!G$133</f>
        <v>0.38336322808811435</v>
      </c>
      <c r="H313" s="165">
        <f>RES_hhdet_in_tes!H$133</f>
        <v>0.97941045317816888</v>
      </c>
      <c r="I313" s="165">
        <f>RES_hhdet_in_tes!I$133</f>
        <v>1.7094105318340589</v>
      </c>
      <c r="J313" s="165">
        <f>RES_hhdet_in_tes!J$133</f>
        <v>0</v>
      </c>
      <c r="K313" s="165">
        <f>RES_hhdet_in_tes!K$133</f>
        <v>0</v>
      </c>
      <c r="L313" s="165">
        <f>RES_hhdet_in_tes!L$133</f>
        <v>2.4407905752290819</v>
      </c>
      <c r="M313" s="165">
        <f>RES_hhdet_in_tes!M$133</f>
        <v>2.1780631646904447</v>
      </c>
      <c r="N313" s="165">
        <f>RES_hhdet_in_tes!N$133</f>
        <v>0</v>
      </c>
      <c r="O313" s="165">
        <f>RES_hhdet_in_tes!O$133</f>
        <v>0</v>
      </c>
      <c r="P313" s="165">
        <f>RES_hhdet_in_tes!P$133</f>
        <v>3.117493604874503</v>
      </c>
      <c r="Q313" s="165">
        <f>RES_hhdet_in_tes!Q$133</f>
        <v>1.089423903778312</v>
      </c>
    </row>
    <row r="314" spans="1:17" ht="12" customHeight="1" x14ac:dyDescent="0.25">
      <c r="A314" s="147" t="s">
        <v>59</v>
      </c>
      <c r="B314" s="164"/>
      <c r="C314" s="164">
        <f>RES_hhdet_in_tes!C$134</f>
        <v>0.24779403868816502</v>
      </c>
      <c r="D314" s="164">
        <f>RES_hhdet_in_tes!D$134</f>
        <v>0.20371546490306666</v>
      </c>
      <c r="E314" s="164">
        <f>RES_hhdet_in_tes!E$134</f>
        <v>0</v>
      </c>
      <c r="F314" s="164">
        <f>RES_hhdet_in_tes!F$134</f>
        <v>3.2468646581904334E-2</v>
      </c>
      <c r="G314" s="164">
        <f>RES_hhdet_in_tes!G$134</f>
        <v>0.20706992655030571</v>
      </c>
      <c r="H314" s="164">
        <f>RES_hhdet_in_tes!H$134</f>
        <v>0.53154832923196338</v>
      </c>
      <c r="I314" s="164">
        <f>RES_hhdet_in_tes!I$134</f>
        <v>0.92195951467863035</v>
      </c>
      <c r="J314" s="164">
        <f>RES_hhdet_in_tes!J$134</f>
        <v>0</v>
      </c>
      <c r="K314" s="164">
        <f>RES_hhdet_in_tes!K$134</f>
        <v>0</v>
      </c>
      <c r="L314" s="164">
        <f>RES_hhdet_in_tes!L$134</f>
        <v>1.3229556252869679</v>
      </c>
      <c r="M314" s="164">
        <f>RES_hhdet_in_tes!M$134</f>
        <v>1.1765216516474528</v>
      </c>
      <c r="N314" s="164">
        <f>RES_hhdet_in_tes!N$134</f>
        <v>0</v>
      </c>
      <c r="O314" s="164">
        <f>RES_hhdet_in_tes!O$134</f>
        <v>0</v>
      </c>
      <c r="P314" s="164">
        <f>RES_hhdet_in_tes!P$134</f>
        <v>1.6634532075434467</v>
      </c>
      <c r="Q314" s="164">
        <f>RES_hhdet_in_tes!Q$134</f>
        <v>0.58498229900768617</v>
      </c>
    </row>
    <row r="315" spans="1:17" ht="12" customHeight="1" x14ac:dyDescent="0.25">
      <c r="A315" s="163" t="s">
        <v>142</v>
      </c>
      <c r="B315" s="162"/>
      <c r="C315" s="162">
        <f>RES_hhdet_in_tes!C$135</f>
        <v>6.7005855961835099</v>
      </c>
      <c r="D315" s="162">
        <f>RES_hhdet_in_tes!D$135</f>
        <v>4.4712214016145149</v>
      </c>
      <c r="E315" s="162">
        <f>RES_hhdet_in_tes!E$135</f>
        <v>0</v>
      </c>
      <c r="F315" s="162">
        <f>RES_hhdet_in_tes!F$135</f>
        <v>0.58088698864005539</v>
      </c>
      <c r="G315" s="162">
        <f>RES_hhdet_in_tes!G$135</f>
        <v>1.6064200245604483</v>
      </c>
      <c r="H315" s="162">
        <f>RES_hhdet_in_tes!H$135</f>
        <v>1.886088185184523</v>
      </c>
      <c r="I315" s="162">
        <f>RES_hhdet_in_tes!I$135</f>
        <v>4.6821711274843789</v>
      </c>
      <c r="J315" s="162">
        <f>RES_hhdet_in_tes!J$135</f>
        <v>0</v>
      </c>
      <c r="K315" s="162">
        <f>RES_hhdet_in_tes!K$135</f>
        <v>0</v>
      </c>
      <c r="L315" s="162">
        <f>RES_hhdet_in_tes!L$135</f>
        <v>0</v>
      </c>
      <c r="M315" s="162">
        <f>RES_hhdet_in_tes!M$135</f>
        <v>0.88126283407803718</v>
      </c>
      <c r="N315" s="162">
        <f>RES_hhdet_in_tes!N$135</f>
        <v>0</v>
      </c>
      <c r="O315" s="162">
        <f>RES_hhdet_in_tes!O$135</f>
        <v>0</v>
      </c>
      <c r="P315" s="162">
        <f>RES_hhdet_in_tes!P$135</f>
        <v>4.7575617572495421</v>
      </c>
      <c r="Q315" s="162">
        <f>RES_hhdet_in_tes!Q$135</f>
        <v>0</v>
      </c>
    </row>
    <row r="316" spans="1:17" ht="12" customHeight="1" x14ac:dyDescent="0.25">
      <c r="A316" s="161" t="s">
        <v>141</v>
      </c>
      <c r="B316" s="160"/>
      <c r="C316" s="160">
        <f>SUM(C317:C318)</f>
        <v>0.16583270008195189</v>
      </c>
      <c r="D316" s="160">
        <f t="shared" ref="D316:Q316" si="83">SUM(D317:D318)</f>
        <v>0.11981414577637854</v>
      </c>
      <c r="E316" s="160">
        <f t="shared" si="83"/>
        <v>0</v>
      </c>
      <c r="F316" s="160">
        <f t="shared" si="83"/>
        <v>1.0513351479288485E-2</v>
      </c>
      <c r="G316" s="160">
        <f t="shared" si="83"/>
        <v>3.0650696358168215E-2</v>
      </c>
      <c r="H316" s="160">
        <f t="shared" si="83"/>
        <v>0.16766803671563008</v>
      </c>
      <c r="I316" s="160">
        <f t="shared" si="83"/>
        <v>0.33010316421496277</v>
      </c>
      <c r="J316" s="160">
        <f t="shared" si="83"/>
        <v>0</v>
      </c>
      <c r="K316" s="160">
        <f t="shared" si="83"/>
        <v>0</v>
      </c>
      <c r="L316" s="160">
        <f t="shared" si="83"/>
        <v>0</v>
      </c>
      <c r="M316" s="160">
        <f t="shared" si="83"/>
        <v>5.2172465040121456E-2</v>
      </c>
      <c r="N316" s="160">
        <f t="shared" si="83"/>
        <v>0</v>
      </c>
      <c r="O316" s="160">
        <f t="shared" si="83"/>
        <v>0</v>
      </c>
      <c r="P316" s="160">
        <f t="shared" si="83"/>
        <v>0.30072890966988808</v>
      </c>
      <c r="Q316" s="160">
        <f t="shared" si="83"/>
        <v>0</v>
      </c>
    </row>
    <row r="317" spans="1:17" ht="12" customHeight="1" x14ac:dyDescent="0.25">
      <c r="A317" s="148" t="s">
        <v>60</v>
      </c>
      <c r="B317" s="156"/>
      <c r="C317" s="156">
        <f>RES_hhdet_in_tes!C$137</f>
        <v>0.11199670348842157</v>
      </c>
      <c r="D317" s="156">
        <f>RES_hhdet_in_tes!D$137</f>
        <v>8.1386110386092378E-2</v>
      </c>
      <c r="E317" s="156">
        <f>RES_hhdet_in_tes!E$137</f>
        <v>0</v>
      </c>
      <c r="F317" s="156">
        <f>RES_hhdet_in_tes!F$137</f>
        <v>7.2266394642262572E-3</v>
      </c>
      <c r="G317" s="156">
        <f>RES_hhdet_in_tes!G$137</f>
        <v>2.0588196401661398E-2</v>
      </c>
      <c r="H317" s="156">
        <f>RES_hhdet_in_tes!H$137</f>
        <v>0.11348345135376625</v>
      </c>
      <c r="I317" s="156">
        <f>RES_hhdet_in_tes!I$137</f>
        <v>0.22447875797169373</v>
      </c>
      <c r="J317" s="156">
        <f>RES_hhdet_in_tes!J$137</f>
        <v>0</v>
      </c>
      <c r="K317" s="156">
        <f>RES_hhdet_in_tes!K$137</f>
        <v>0</v>
      </c>
      <c r="L317" s="156">
        <f>RES_hhdet_in_tes!L$137</f>
        <v>0</v>
      </c>
      <c r="M317" s="156">
        <f>RES_hhdet_in_tes!M$137</f>
        <v>3.538848397631221E-2</v>
      </c>
      <c r="N317" s="156">
        <f>RES_hhdet_in_tes!N$137</f>
        <v>0</v>
      </c>
      <c r="O317" s="156">
        <f>RES_hhdet_in_tes!O$137</f>
        <v>0</v>
      </c>
      <c r="P317" s="156">
        <f>RES_hhdet_in_tes!P$137</f>
        <v>0.20824993631109739</v>
      </c>
      <c r="Q317" s="156">
        <f>RES_hhdet_in_tes!Q$137</f>
        <v>0</v>
      </c>
    </row>
    <row r="318" spans="1:17" ht="12" customHeight="1" x14ac:dyDescent="0.25">
      <c r="A318" s="148" t="s">
        <v>59</v>
      </c>
      <c r="B318" s="156"/>
      <c r="C318" s="156">
        <f>RES_hhdet_in_tes!C$138</f>
        <v>5.3835996593530312E-2</v>
      </c>
      <c r="D318" s="156">
        <f>RES_hhdet_in_tes!D$138</f>
        <v>3.8428035390286164E-2</v>
      </c>
      <c r="E318" s="156">
        <f>RES_hhdet_in_tes!E$138</f>
        <v>0</v>
      </c>
      <c r="F318" s="156">
        <f>RES_hhdet_in_tes!F$138</f>
        <v>3.2867120150622269E-3</v>
      </c>
      <c r="G318" s="156">
        <f>RES_hhdet_in_tes!G$138</f>
        <v>1.0062499956506817E-2</v>
      </c>
      <c r="H318" s="156">
        <f>RES_hhdet_in_tes!H$138</f>
        <v>5.4184585361863817E-2</v>
      </c>
      <c r="I318" s="156">
        <f>RES_hhdet_in_tes!I$138</f>
        <v>0.10562440624326905</v>
      </c>
      <c r="J318" s="156">
        <f>RES_hhdet_in_tes!J$138</f>
        <v>0</v>
      </c>
      <c r="K318" s="156">
        <f>RES_hhdet_in_tes!K$138</f>
        <v>0</v>
      </c>
      <c r="L318" s="156">
        <f>RES_hhdet_in_tes!L$138</f>
        <v>0</v>
      </c>
      <c r="M318" s="156">
        <f>RES_hhdet_in_tes!M$138</f>
        <v>1.6783981063809246E-2</v>
      </c>
      <c r="N318" s="156">
        <f>RES_hhdet_in_tes!N$138</f>
        <v>0</v>
      </c>
      <c r="O318" s="156">
        <f>RES_hhdet_in_tes!O$138</f>
        <v>0</v>
      </c>
      <c r="P318" s="156">
        <f>RES_hhdet_in_tes!P$138</f>
        <v>9.2478973358790711E-2</v>
      </c>
      <c r="Q318" s="156">
        <f>RES_hhdet_in_tes!Q$138</f>
        <v>0</v>
      </c>
    </row>
    <row r="319" spans="1:17" ht="12" customHeight="1" x14ac:dyDescent="0.25">
      <c r="A319" s="158" t="s">
        <v>62</v>
      </c>
      <c r="B319" s="157"/>
      <c r="C319" s="157">
        <f>SUM(C320:C321)</f>
        <v>10.718437439060596</v>
      </c>
      <c r="D319" s="157">
        <f t="shared" ref="D319:Q319" si="84">SUM(D320:D321)</f>
        <v>9.117877912893583</v>
      </c>
      <c r="E319" s="157">
        <f t="shared" si="84"/>
        <v>0</v>
      </c>
      <c r="F319" s="157">
        <f t="shared" si="84"/>
        <v>1.9332098353042939</v>
      </c>
      <c r="G319" s="157">
        <f t="shared" si="84"/>
        <v>5.3281485709926111</v>
      </c>
      <c r="H319" s="157">
        <f t="shared" si="84"/>
        <v>3.7798890360661068</v>
      </c>
      <c r="I319" s="157">
        <f t="shared" si="84"/>
        <v>10.74169979675832</v>
      </c>
      <c r="J319" s="157">
        <f t="shared" si="84"/>
        <v>0</v>
      </c>
      <c r="K319" s="157">
        <f t="shared" si="84"/>
        <v>0</v>
      </c>
      <c r="L319" s="157">
        <f t="shared" si="84"/>
        <v>17.187731556803332</v>
      </c>
      <c r="M319" s="157">
        <f t="shared" si="84"/>
        <v>5.9965214064287942</v>
      </c>
      <c r="N319" s="157">
        <f t="shared" si="84"/>
        <v>0</v>
      </c>
      <c r="O319" s="157">
        <f t="shared" si="84"/>
        <v>0</v>
      </c>
      <c r="P319" s="157">
        <f t="shared" si="84"/>
        <v>14.630079024738269</v>
      </c>
      <c r="Q319" s="157">
        <f t="shared" si="84"/>
        <v>4.5030170563213794</v>
      </c>
    </row>
    <row r="320" spans="1:17" ht="12" customHeight="1" x14ac:dyDescent="0.25">
      <c r="A320" s="23" t="s">
        <v>57</v>
      </c>
      <c r="B320" s="156"/>
      <c r="C320" s="156">
        <f>RES_hhdet_in_tes!C$140</f>
        <v>0</v>
      </c>
      <c r="D320" s="156">
        <f>RES_hhdet_in_tes!D$140</f>
        <v>0</v>
      </c>
      <c r="E320" s="156">
        <f>RES_hhdet_in_tes!E$140</f>
        <v>0</v>
      </c>
      <c r="F320" s="156">
        <f>RES_hhdet_in_tes!F$140</f>
        <v>0</v>
      </c>
      <c r="G320" s="156">
        <f>RES_hhdet_in_tes!G$140</f>
        <v>0</v>
      </c>
      <c r="H320" s="156">
        <f>RES_hhdet_in_tes!H$140</f>
        <v>0</v>
      </c>
      <c r="I320" s="156">
        <f>RES_hhdet_in_tes!I$140</f>
        <v>0</v>
      </c>
      <c r="J320" s="156">
        <f>RES_hhdet_in_tes!J$140</f>
        <v>0</v>
      </c>
      <c r="K320" s="156">
        <f>RES_hhdet_in_tes!K$140</f>
        <v>0</v>
      </c>
      <c r="L320" s="156">
        <f>RES_hhdet_in_tes!L$140</f>
        <v>0</v>
      </c>
      <c r="M320" s="156">
        <f>RES_hhdet_in_tes!M$140</f>
        <v>0</v>
      </c>
      <c r="N320" s="156">
        <f>RES_hhdet_in_tes!N$140</f>
        <v>0</v>
      </c>
      <c r="O320" s="156">
        <f>RES_hhdet_in_tes!O$140</f>
        <v>0</v>
      </c>
      <c r="P320" s="156">
        <f>RES_hhdet_in_tes!P$140</f>
        <v>0</v>
      </c>
      <c r="Q320" s="156">
        <f>RES_hhdet_in_tes!Q$140</f>
        <v>0</v>
      </c>
    </row>
    <row r="321" spans="1:17" ht="12" customHeight="1" x14ac:dyDescent="0.25">
      <c r="A321" s="29" t="s">
        <v>140</v>
      </c>
      <c r="B321" s="57"/>
      <c r="C321" s="57">
        <f>RES_hhdet_in_tes!C$141</f>
        <v>10.718437439060596</v>
      </c>
      <c r="D321" s="57">
        <f>RES_hhdet_in_tes!D$141</f>
        <v>9.117877912893583</v>
      </c>
      <c r="E321" s="57">
        <f>RES_hhdet_in_tes!E$141</f>
        <v>0</v>
      </c>
      <c r="F321" s="57">
        <f>RES_hhdet_in_tes!F$141</f>
        <v>1.9332098353042939</v>
      </c>
      <c r="G321" s="57">
        <f>RES_hhdet_in_tes!G$141</f>
        <v>5.3281485709926111</v>
      </c>
      <c r="H321" s="57">
        <f>RES_hhdet_in_tes!H$141</f>
        <v>3.7798890360661068</v>
      </c>
      <c r="I321" s="57">
        <f>RES_hhdet_in_tes!I$141</f>
        <v>10.74169979675832</v>
      </c>
      <c r="J321" s="57">
        <f>RES_hhdet_in_tes!J$141</f>
        <v>0</v>
      </c>
      <c r="K321" s="57">
        <f>RES_hhdet_in_tes!K$141</f>
        <v>0</v>
      </c>
      <c r="L321" s="57">
        <f>RES_hhdet_in_tes!L$141</f>
        <v>17.187731556803332</v>
      </c>
      <c r="M321" s="57">
        <f>RES_hhdet_in_tes!M$141</f>
        <v>5.9965214064287942</v>
      </c>
      <c r="N321" s="57">
        <f>RES_hhdet_in_tes!N$141</f>
        <v>0</v>
      </c>
      <c r="O321" s="57">
        <f>RES_hhdet_in_tes!O$141</f>
        <v>0</v>
      </c>
      <c r="P321" s="57">
        <f>RES_hhdet_in_tes!P$141</f>
        <v>14.630079024738269</v>
      </c>
      <c r="Q321" s="57">
        <f>RES_hhdet_in_tes!Q$141</f>
        <v>4.5030170563213794</v>
      </c>
    </row>
    <row r="323" spans="1:17" ht="12" customHeight="1" x14ac:dyDescent="0.25">
      <c r="A323" s="152" t="s">
        <v>191</v>
      </c>
      <c r="B323" s="175"/>
      <c r="C323" s="175">
        <f t="shared" ref="C323:Q338" si="85">IF(C304=0,"",C304/C285)</f>
        <v>0.827294962252065</v>
      </c>
      <c r="D323" s="175">
        <f t="shared" si="85"/>
        <v>0.83343011487757435</v>
      </c>
      <c r="E323" s="175" t="str">
        <f t="shared" si="85"/>
        <v/>
      </c>
      <c r="F323" s="175">
        <f t="shared" si="85"/>
        <v>0.84666424470923973</v>
      </c>
      <c r="G323" s="175">
        <f t="shared" si="85"/>
        <v>0.84795572395182772</v>
      </c>
      <c r="H323" s="175">
        <f t="shared" si="85"/>
        <v>0.8479819307053521</v>
      </c>
      <c r="I323" s="175">
        <f t="shared" si="85"/>
        <v>0.85319378711263549</v>
      </c>
      <c r="J323" s="175" t="str">
        <f t="shared" si="85"/>
        <v/>
      </c>
      <c r="K323" s="175" t="str">
        <f t="shared" si="85"/>
        <v/>
      </c>
      <c r="L323" s="175">
        <f t="shared" si="85"/>
        <v>0.876390074647593</v>
      </c>
      <c r="M323" s="175">
        <f t="shared" si="85"/>
        <v>0.87710537010071465</v>
      </c>
      <c r="N323" s="175" t="str">
        <f t="shared" si="85"/>
        <v/>
      </c>
      <c r="O323" s="175" t="str">
        <f t="shared" si="85"/>
        <v/>
      </c>
      <c r="P323" s="175">
        <f t="shared" si="85"/>
        <v>0.88275276292394489</v>
      </c>
      <c r="Q323" s="175">
        <f t="shared" si="85"/>
        <v>0.91115147206006553</v>
      </c>
    </row>
    <row r="324" spans="1:17" ht="12" customHeight="1" x14ac:dyDescent="0.25">
      <c r="A324" s="158" t="s">
        <v>65</v>
      </c>
      <c r="B324" s="169"/>
      <c r="C324" s="169">
        <f t="shared" si="85"/>
        <v>0.82751597324705473</v>
      </c>
      <c r="D324" s="169">
        <f t="shared" si="85"/>
        <v>0.83205828651725966</v>
      </c>
      <c r="E324" s="169" t="str">
        <f t="shared" si="85"/>
        <v/>
      </c>
      <c r="F324" s="169">
        <f t="shared" si="85"/>
        <v>0.84148778764086696</v>
      </c>
      <c r="G324" s="169">
        <f t="shared" si="85"/>
        <v>0.84445018929000737</v>
      </c>
      <c r="H324" s="169">
        <f t="shared" si="85"/>
        <v>0.84507013378305595</v>
      </c>
      <c r="I324" s="169">
        <f t="shared" si="85"/>
        <v>0.85093315557286742</v>
      </c>
      <c r="J324" s="169" t="str">
        <f t="shared" si="85"/>
        <v/>
      </c>
      <c r="K324" s="169" t="str">
        <f t="shared" si="85"/>
        <v/>
      </c>
      <c r="L324" s="169">
        <f t="shared" si="85"/>
        <v>0.86972790129723487</v>
      </c>
      <c r="M324" s="169">
        <f t="shared" si="85"/>
        <v>0.87012923144265375</v>
      </c>
      <c r="N324" s="169" t="str">
        <f t="shared" si="85"/>
        <v/>
      </c>
      <c r="O324" s="169" t="str">
        <f t="shared" si="85"/>
        <v/>
      </c>
      <c r="P324" s="169">
        <f t="shared" si="85"/>
        <v>0.87795635190662513</v>
      </c>
      <c r="Q324" s="169">
        <f t="shared" si="85"/>
        <v>0.88278635969043573</v>
      </c>
    </row>
    <row r="325" spans="1:17" ht="12" customHeight="1" x14ac:dyDescent="0.25">
      <c r="A325" s="23" t="s">
        <v>149</v>
      </c>
      <c r="B325" s="73"/>
      <c r="C325" s="73">
        <f t="shared" si="85"/>
        <v>0.82687429060228557</v>
      </c>
      <c r="D325" s="73">
        <f t="shared" si="85"/>
        <v>0.83137132353855625</v>
      </c>
      <c r="E325" s="73" t="str">
        <f t="shared" si="85"/>
        <v/>
      </c>
      <c r="F325" s="73">
        <f t="shared" si="85"/>
        <v>0.84065635895444035</v>
      </c>
      <c r="G325" s="73">
        <f t="shared" si="85"/>
        <v>0.84393380332757184</v>
      </c>
      <c r="H325" s="73">
        <f t="shared" si="85"/>
        <v>0.84443106703760651</v>
      </c>
      <c r="I325" s="73">
        <f t="shared" si="85"/>
        <v>0.85030753907759704</v>
      </c>
      <c r="J325" s="73" t="str">
        <f t="shared" si="85"/>
        <v/>
      </c>
      <c r="K325" s="73" t="str">
        <f t="shared" si="85"/>
        <v/>
      </c>
      <c r="L325" s="73">
        <f t="shared" si="85"/>
        <v>0.86870958847682556</v>
      </c>
      <c r="M325" s="73">
        <f t="shared" si="85"/>
        <v>0.86964704687868655</v>
      </c>
      <c r="N325" s="73" t="str">
        <f t="shared" si="85"/>
        <v/>
      </c>
      <c r="O325" s="73" t="str">
        <f t="shared" si="85"/>
        <v/>
      </c>
      <c r="P325" s="73">
        <f t="shared" si="85"/>
        <v>0.87725313386344594</v>
      </c>
      <c r="Q325" s="73">
        <f t="shared" si="85"/>
        <v>0.88179379970490124</v>
      </c>
    </row>
    <row r="326" spans="1:17" ht="12" customHeight="1" x14ac:dyDescent="0.25">
      <c r="A326" s="23" t="s">
        <v>60</v>
      </c>
      <c r="B326" s="73"/>
      <c r="C326" s="73">
        <f t="shared" si="85"/>
        <v>1.0223244288317324</v>
      </c>
      <c r="D326" s="73">
        <f t="shared" si="85"/>
        <v>1.0233312994653343</v>
      </c>
      <c r="E326" s="73" t="str">
        <f t="shared" si="85"/>
        <v/>
      </c>
      <c r="F326" s="73">
        <f t="shared" si="85"/>
        <v>1.0326001920790162</v>
      </c>
      <c r="G326" s="73">
        <f t="shared" si="85"/>
        <v>1.0320739844055289</v>
      </c>
      <c r="H326" s="73">
        <f t="shared" si="85"/>
        <v>1.0298068268903382</v>
      </c>
      <c r="I326" s="73">
        <f t="shared" si="85"/>
        <v>1.0300076036939112</v>
      </c>
      <c r="J326" s="73" t="str">
        <f t="shared" si="85"/>
        <v/>
      </c>
      <c r="K326" s="73" t="str">
        <f t="shared" si="85"/>
        <v/>
      </c>
      <c r="L326" s="73">
        <f t="shared" si="85"/>
        <v>1.0318679871152647</v>
      </c>
      <c r="M326" s="73">
        <f t="shared" si="85"/>
        <v>1.0269151461867607</v>
      </c>
      <c r="N326" s="73" t="str">
        <f t="shared" si="85"/>
        <v/>
      </c>
      <c r="O326" s="73" t="str">
        <f t="shared" si="85"/>
        <v/>
      </c>
      <c r="P326" s="73">
        <f t="shared" si="85"/>
        <v>1.0177529224697117</v>
      </c>
      <c r="Q326" s="73">
        <f t="shared" si="85"/>
        <v>1.0217810348216148</v>
      </c>
    </row>
    <row r="327" spans="1:17" ht="12" customHeight="1" x14ac:dyDescent="0.25">
      <c r="A327" s="158" t="s">
        <v>112</v>
      </c>
      <c r="B327" s="169"/>
      <c r="C327" s="169">
        <f t="shared" si="85"/>
        <v>1.9240846269518135</v>
      </c>
      <c r="D327" s="169">
        <f t="shared" si="85"/>
        <v>1.9857141253756159</v>
      </c>
      <c r="E327" s="169" t="str">
        <f t="shared" si="85"/>
        <v/>
      </c>
      <c r="F327" s="169">
        <f t="shared" si="85"/>
        <v>2.1372055176136615</v>
      </c>
      <c r="G327" s="169">
        <f t="shared" si="85"/>
        <v>2.2502885200415621</v>
      </c>
      <c r="H327" s="169">
        <f t="shared" si="85"/>
        <v>2.3831517952690078</v>
      </c>
      <c r="I327" s="169">
        <f t="shared" si="85"/>
        <v>2.5469944983045747</v>
      </c>
      <c r="J327" s="169" t="str">
        <f t="shared" si="85"/>
        <v/>
      </c>
      <c r="K327" s="169" t="str">
        <f t="shared" si="85"/>
        <v/>
      </c>
      <c r="L327" s="169">
        <f t="shared" si="85"/>
        <v>3.0050005831627304</v>
      </c>
      <c r="M327" s="169">
        <f t="shared" si="85"/>
        <v>3.2018858516180866</v>
      </c>
      <c r="N327" s="169" t="str">
        <f t="shared" si="85"/>
        <v/>
      </c>
      <c r="O327" s="169" t="str">
        <f t="shared" si="85"/>
        <v/>
      </c>
      <c r="P327" s="169">
        <f t="shared" si="85"/>
        <v>3.833297399562845</v>
      </c>
      <c r="Q327" s="169">
        <f t="shared" si="85"/>
        <v>3.8878048738474673</v>
      </c>
    </row>
    <row r="328" spans="1:17" ht="12" customHeight="1" x14ac:dyDescent="0.25">
      <c r="A328" s="23" t="s">
        <v>60</v>
      </c>
      <c r="B328" s="73"/>
      <c r="C328" s="73">
        <f t="shared" si="85"/>
        <v>1.9240846269518135</v>
      </c>
      <c r="D328" s="73">
        <f t="shared" si="85"/>
        <v>1.9857141253756159</v>
      </c>
      <c r="E328" s="73" t="str">
        <f t="shared" si="85"/>
        <v/>
      </c>
      <c r="F328" s="73">
        <f t="shared" si="85"/>
        <v>2.1372055176136615</v>
      </c>
      <c r="G328" s="73">
        <f t="shared" si="85"/>
        <v>2.2502885200415621</v>
      </c>
      <c r="H328" s="73">
        <f t="shared" si="85"/>
        <v>2.3831517952690078</v>
      </c>
      <c r="I328" s="73">
        <f t="shared" si="85"/>
        <v>2.5469944983045747</v>
      </c>
      <c r="J328" s="73" t="str">
        <f t="shared" si="85"/>
        <v/>
      </c>
      <c r="K328" s="73" t="str">
        <f t="shared" si="85"/>
        <v/>
      </c>
      <c r="L328" s="73">
        <f t="shared" si="85"/>
        <v>3.0050005831627304</v>
      </c>
      <c r="M328" s="73">
        <f t="shared" si="85"/>
        <v>3.2018858516180866</v>
      </c>
      <c r="N328" s="73" t="str">
        <f t="shared" si="85"/>
        <v/>
      </c>
      <c r="O328" s="73" t="str">
        <f t="shared" si="85"/>
        <v/>
      </c>
      <c r="P328" s="73">
        <f t="shared" si="85"/>
        <v>3.833297399562845</v>
      </c>
      <c r="Q328" s="73">
        <f t="shared" si="85"/>
        <v>3.8878048738474673</v>
      </c>
    </row>
    <row r="329" spans="1:17" ht="12" customHeight="1" x14ac:dyDescent="0.25">
      <c r="A329" s="158" t="s">
        <v>63</v>
      </c>
      <c r="B329" s="169"/>
      <c r="C329" s="169">
        <f t="shared" si="85"/>
        <v>0.81264034274343866</v>
      </c>
      <c r="D329" s="169">
        <f t="shared" si="85"/>
        <v>0.82625493176625298</v>
      </c>
      <c r="E329" s="169" t="str">
        <f t="shared" si="85"/>
        <v/>
      </c>
      <c r="F329" s="169">
        <f t="shared" si="85"/>
        <v>0.84830250119981243</v>
      </c>
      <c r="G329" s="169">
        <f t="shared" si="85"/>
        <v>0.85289052346631633</v>
      </c>
      <c r="H329" s="169">
        <f t="shared" si="85"/>
        <v>0.8417234833027275</v>
      </c>
      <c r="I329" s="169">
        <f t="shared" si="85"/>
        <v>0.84889530413898351</v>
      </c>
      <c r="J329" s="169" t="str">
        <f t="shared" si="85"/>
        <v/>
      </c>
      <c r="K329" s="169" t="str">
        <f t="shared" si="85"/>
        <v/>
      </c>
      <c r="L329" s="169">
        <f t="shared" si="85"/>
        <v>0.89839047535034067</v>
      </c>
      <c r="M329" s="169">
        <f t="shared" si="85"/>
        <v>0.89383301263097747</v>
      </c>
      <c r="N329" s="169" t="str">
        <f t="shared" si="85"/>
        <v/>
      </c>
      <c r="O329" s="169" t="str">
        <f t="shared" si="85"/>
        <v/>
      </c>
      <c r="P329" s="169">
        <f t="shared" si="85"/>
        <v>0.87714511091603065</v>
      </c>
      <c r="Q329" s="169">
        <f t="shared" si="85"/>
        <v>0.90879359361914991</v>
      </c>
    </row>
    <row r="330" spans="1:17" ht="12" customHeight="1" x14ac:dyDescent="0.25">
      <c r="A330" s="167" t="s">
        <v>148</v>
      </c>
      <c r="B330" s="174"/>
      <c r="C330" s="174">
        <f t="shared" si="85"/>
        <v>0.86800482552928504</v>
      </c>
      <c r="D330" s="174">
        <f t="shared" si="85"/>
        <v>0.87098873082647588</v>
      </c>
      <c r="E330" s="174" t="str">
        <f t="shared" si="85"/>
        <v/>
      </c>
      <c r="F330" s="174">
        <f t="shared" si="85"/>
        <v>0.87681590896127803</v>
      </c>
      <c r="G330" s="174">
        <f t="shared" si="85"/>
        <v>0.87953768046992065</v>
      </c>
      <c r="H330" s="174">
        <f t="shared" si="85"/>
        <v>0.88289581482496204</v>
      </c>
      <c r="I330" s="174">
        <f t="shared" si="85"/>
        <v>0.88569758892028827</v>
      </c>
      <c r="J330" s="174" t="str">
        <f t="shared" si="85"/>
        <v/>
      </c>
      <c r="K330" s="174" t="str">
        <f t="shared" si="85"/>
        <v/>
      </c>
      <c r="L330" s="174">
        <f t="shared" si="85"/>
        <v>0.89274974591117695</v>
      </c>
      <c r="M330" s="174">
        <f t="shared" si="85"/>
        <v>0.89376253338190526</v>
      </c>
      <c r="N330" s="174" t="str">
        <f t="shared" si="85"/>
        <v/>
      </c>
      <c r="O330" s="174" t="str">
        <f t="shared" si="85"/>
        <v/>
      </c>
      <c r="P330" s="174">
        <f t="shared" si="85"/>
        <v>0.89873330567445098</v>
      </c>
      <c r="Q330" s="174">
        <f t="shared" si="85"/>
        <v>0.89987911822971267</v>
      </c>
    </row>
    <row r="331" spans="1:17" ht="12" customHeight="1" x14ac:dyDescent="0.25">
      <c r="A331" s="167" t="s">
        <v>147</v>
      </c>
      <c r="B331" s="174"/>
      <c r="C331" s="174">
        <f t="shared" si="85"/>
        <v>0.9090608875461087</v>
      </c>
      <c r="D331" s="174">
        <f t="shared" si="85"/>
        <v>0.91175786448842422</v>
      </c>
      <c r="E331" s="174" t="str">
        <f t="shared" si="85"/>
        <v/>
      </c>
      <c r="F331" s="174">
        <f t="shared" si="85"/>
        <v>0.91607626085497151</v>
      </c>
      <c r="G331" s="174">
        <f t="shared" si="85"/>
        <v>0.9186067387178537</v>
      </c>
      <c r="H331" s="174">
        <f t="shared" si="85"/>
        <v>0.92135281128835833</v>
      </c>
      <c r="I331" s="174">
        <f t="shared" si="85"/>
        <v>0.9241941454177135</v>
      </c>
      <c r="J331" s="174" t="str">
        <f t="shared" si="85"/>
        <v/>
      </c>
      <c r="K331" s="174" t="str">
        <f t="shared" si="85"/>
        <v/>
      </c>
      <c r="L331" s="174">
        <f t="shared" si="85"/>
        <v>0.93098686687652721</v>
      </c>
      <c r="M331" s="174">
        <f t="shared" si="85"/>
        <v>0.93266170539073501</v>
      </c>
      <c r="N331" s="174" t="str">
        <f t="shared" si="85"/>
        <v/>
      </c>
      <c r="O331" s="174" t="str">
        <f t="shared" si="85"/>
        <v/>
      </c>
      <c r="P331" s="174">
        <f t="shared" si="85"/>
        <v>0.93493964115135331</v>
      </c>
      <c r="Q331" s="174">
        <f t="shared" si="85"/>
        <v>0.9357972265606409</v>
      </c>
    </row>
    <row r="332" spans="1:17" ht="12" customHeight="1" x14ac:dyDescent="0.25">
      <c r="A332" s="166" t="s">
        <v>61</v>
      </c>
      <c r="B332" s="173"/>
      <c r="C332" s="173">
        <f t="shared" si="85"/>
        <v>0.86378726725179644</v>
      </c>
      <c r="D332" s="173">
        <f t="shared" si="85"/>
        <v>0.86754363147485825</v>
      </c>
      <c r="E332" s="173" t="str">
        <f t="shared" si="85"/>
        <v/>
      </c>
      <c r="F332" s="173">
        <f t="shared" si="85"/>
        <v>0.87185118329305544</v>
      </c>
      <c r="G332" s="173">
        <f t="shared" si="85"/>
        <v>0.87584416875275672</v>
      </c>
      <c r="H332" s="173">
        <f t="shared" si="85"/>
        <v>0.87986663493993622</v>
      </c>
      <c r="I332" s="173">
        <f t="shared" si="85"/>
        <v>0.8851270249756934</v>
      </c>
      <c r="J332" s="173" t="str">
        <f t="shared" si="85"/>
        <v/>
      </c>
      <c r="K332" s="173" t="str">
        <f t="shared" si="85"/>
        <v/>
      </c>
      <c r="L332" s="173">
        <f t="shared" si="85"/>
        <v>0.89434818437553076</v>
      </c>
      <c r="M332" s="173">
        <f t="shared" si="85"/>
        <v>0.89704266559637724</v>
      </c>
      <c r="N332" s="173" t="str">
        <f t="shared" si="85"/>
        <v/>
      </c>
      <c r="O332" s="173" t="str">
        <f t="shared" si="85"/>
        <v/>
      </c>
      <c r="P332" s="173">
        <f t="shared" si="85"/>
        <v>0.90171093088601251</v>
      </c>
      <c r="Q332" s="173">
        <f t="shared" si="85"/>
        <v>0.90264696238853337</v>
      </c>
    </row>
    <row r="333" spans="1:17" ht="12" customHeight="1" x14ac:dyDescent="0.25">
      <c r="A333" s="147" t="s">
        <v>59</v>
      </c>
      <c r="B333" s="172"/>
      <c r="C333" s="172">
        <f t="shared" si="85"/>
        <v>1.0071872583975425</v>
      </c>
      <c r="D333" s="172">
        <f t="shared" si="85"/>
        <v>1.0071479553701674</v>
      </c>
      <c r="E333" s="172" t="str">
        <f t="shared" si="85"/>
        <v/>
      </c>
      <c r="F333" s="172">
        <f t="shared" si="85"/>
        <v>1.0106188831114056</v>
      </c>
      <c r="G333" s="172">
        <f t="shared" si="85"/>
        <v>1.0098930740024186</v>
      </c>
      <c r="H333" s="172">
        <f t="shared" si="85"/>
        <v>1.0090136405374444</v>
      </c>
      <c r="I333" s="172">
        <f t="shared" si="85"/>
        <v>1.0065667721122167</v>
      </c>
      <c r="J333" s="172" t="str">
        <f t="shared" si="85"/>
        <v/>
      </c>
      <c r="K333" s="172" t="str">
        <f t="shared" si="85"/>
        <v/>
      </c>
      <c r="L333" s="172">
        <f t="shared" si="85"/>
        <v>1.0071059637380755</v>
      </c>
      <c r="M333" s="172">
        <f t="shared" si="85"/>
        <v>1.0066601389563206</v>
      </c>
      <c r="N333" s="172" t="str">
        <f t="shared" si="85"/>
        <v/>
      </c>
      <c r="O333" s="172" t="str">
        <f t="shared" si="85"/>
        <v/>
      </c>
      <c r="P333" s="172">
        <f t="shared" si="85"/>
        <v>1.0042988444644234</v>
      </c>
      <c r="Q333" s="172">
        <f t="shared" si="85"/>
        <v>1.0044998158671674</v>
      </c>
    </row>
    <row r="334" spans="1:17" ht="12" customHeight="1" x14ac:dyDescent="0.25">
      <c r="A334" s="163" t="s">
        <v>142</v>
      </c>
      <c r="B334" s="171"/>
      <c r="C334" s="171">
        <f t="shared" si="85"/>
        <v>0.72463655518098546</v>
      </c>
      <c r="D334" s="171">
        <f t="shared" si="85"/>
        <v>0.72843091530808501</v>
      </c>
      <c r="E334" s="171" t="str">
        <f t="shared" si="85"/>
        <v/>
      </c>
      <c r="F334" s="171">
        <f t="shared" si="85"/>
        <v>0.73598704883795518</v>
      </c>
      <c r="G334" s="171">
        <f t="shared" si="85"/>
        <v>0.73807936795386053</v>
      </c>
      <c r="H334" s="171">
        <f t="shared" si="85"/>
        <v>0.74216938397145016</v>
      </c>
      <c r="I334" s="171">
        <f t="shared" si="85"/>
        <v>0.74798658141000129</v>
      </c>
      <c r="J334" s="171" t="str">
        <f t="shared" si="85"/>
        <v/>
      </c>
      <c r="K334" s="171" t="str">
        <f t="shared" si="85"/>
        <v/>
      </c>
      <c r="L334" s="171" t="str">
        <f t="shared" si="85"/>
        <v/>
      </c>
      <c r="M334" s="171">
        <f t="shared" si="85"/>
        <v>0.77414710950803201</v>
      </c>
      <c r="N334" s="171" t="str">
        <f t="shared" si="85"/>
        <v/>
      </c>
      <c r="O334" s="171" t="str">
        <f t="shared" si="85"/>
        <v/>
      </c>
      <c r="P334" s="171">
        <f t="shared" si="85"/>
        <v>0.7767564357241612</v>
      </c>
      <c r="Q334" s="171" t="str">
        <f t="shared" si="85"/>
        <v/>
      </c>
    </row>
    <row r="335" spans="1:17" ht="12" customHeight="1" x14ac:dyDescent="0.25">
      <c r="A335" s="161" t="s">
        <v>141</v>
      </c>
      <c r="B335" s="170"/>
      <c r="C335" s="170">
        <f t="shared" si="85"/>
        <v>0.79310066969791548</v>
      </c>
      <c r="D335" s="170">
        <f t="shared" si="85"/>
        <v>0.79569877391889088</v>
      </c>
      <c r="E335" s="170" t="str">
        <f t="shared" si="85"/>
        <v/>
      </c>
      <c r="F335" s="170">
        <f t="shared" si="85"/>
        <v>0.79882983235023108</v>
      </c>
      <c r="G335" s="170">
        <f t="shared" si="85"/>
        <v>0.80931785999768679</v>
      </c>
      <c r="H335" s="170">
        <f t="shared" si="85"/>
        <v>0.81115324325110871</v>
      </c>
      <c r="I335" s="170">
        <f t="shared" si="85"/>
        <v>0.81498863978523117</v>
      </c>
      <c r="J335" s="170" t="str">
        <f t="shared" si="85"/>
        <v/>
      </c>
      <c r="K335" s="170" t="str">
        <f t="shared" si="85"/>
        <v/>
      </c>
      <c r="L335" s="170" t="str">
        <f t="shared" si="85"/>
        <v/>
      </c>
      <c r="M335" s="170">
        <f t="shared" si="85"/>
        <v>0.84485972262325193</v>
      </c>
      <c r="N335" s="170" t="str">
        <f t="shared" si="85"/>
        <v/>
      </c>
      <c r="O335" s="170" t="str">
        <f t="shared" si="85"/>
        <v/>
      </c>
      <c r="P335" s="170">
        <f t="shared" si="85"/>
        <v>0.83393913689458721</v>
      </c>
      <c r="Q335" s="170" t="str">
        <f t="shared" si="85"/>
        <v/>
      </c>
    </row>
    <row r="336" spans="1:17" ht="12" customHeight="1" x14ac:dyDescent="0.25">
      <c r="A336" s="148" t="s">
        <v>60</v>
      </c>
      <c r="B336" s="73"/>
      <c r="C336" s="73">
        <f t="shared" si="85"/>
        <v>0.71879923301060955</v>
      </c>
      <c r="D336" s="73">
        <f t="shared" si="85"/>
        <v>0.72345165947106171</v>
      </c>
      <c r="E336" s="73" t="str">
        <f t="shared" si="85"/>
        <v/>
      </c>
      <c r="F336" s="73">
        <f t="shared" si="85"/>
        <v>0.72895882550562618</v>
      </c>
      <c r="G336" s="73">
        <f t="shared" si="85"/>
        <v>0.73619848877201366</v>
      </c>
      <c r="H336" s="73">
        <f t="shared" si="85"/>
        <v>0.7409763685324674</v>
      </c>
      <c r="I336" s="73">
        <f t="shared" si="85"/>
        <v>0.74778530915458796</v>
      </c>
      <c r="J336" s="73" t="str">
        <f t="shared" si="85"/>
        <v/>
      </c>
      <c r="K336" s="73" t="str">
        <f t="shared" si="85"/>
        <v/>
      </c>
      <c r="L336" s="73" t="str">
        <f t="shared" si="85"/>
        <v/>
      </c>
      <c r="M336" s="73">
        <f t="shared" si="85"/>
        <v>0.7800737399429557</v>
      </c>
      <c r="N336" s="73" t="str">
        <f t="shared" si="85"/>
        <v/>
      </c>
      <c r="O336" s="73" t="str">
        <f t="shared" si="85"/>
        <v/>
      </c>
      <c r="P336" s="73">
        <f t="shared" si="85"/>
        <v>0.77662710841187743</v>
      </c>
      <c r="Q336" s="73" t="str">
        <f t="shared" si="85"/>
        <v/>
      </c>
    </row>
    <row r="337" spans="1:17" ht="12" customHeight="1" x14ac:dyDescent="0.25">
      <c r="A337" s="148" t="s">
        <v>59</v>
      </c>
      <c r="B337" s="73"/>
      <c r="C337" s="73">
        <f t="shared" si="85"/>
        <v>1.0103726169506964</v>
      </c>
      <c r="D337" s="73">
        <f t="shared" si="85"/>
        <v>1.0091314073852409</v>
      </c>
      <c r="E337" s="73" t="str">
        <f t="shared" si="85"/>
        <v/>
      </c>
      <c r="F337" s="73">
        <f t="shared" si="85"/>
        <v>1.0121386126627376</v>
      </c>
      <c r="G337" s="73">
        <f t="shared" si="85"/>
        <v>1.0157258131053193</v>
      </c>
      <c r="H337" s="73">
        <f t="shared" si="85"/>
        <v>1.0118628143398289</v>
      </c>
      <c r="I337" s="73">
        <f t="shared" si="85"/>
        <v>1.0073978507930701</v>
      </c>
      <c r="J337" s="73" t="str">
        <f t="shared" si="85"/>
        <v/>
      </c>
      <c r="K337" s="73" t="str">
        <f t="shared" si="85"/>
        <v/>
      </c>
      <c r="L337" s="73" t="str">
        <f t="shared" si="85"/>
        <v/>
      </c>
      <c r="M337" s="73">
        <f t="shared" si="85"/>
        <v>1.0242096639145335</v>
      </c>
      <c r="N337" s="73" t="str">
        <f t="shared" si="85"/>
        <v/>
      </c>
      <c r="O337" s="73" t="str">
        <f t="shared" si="85"/>
        <v/>
      </c>
      <c r="P337" s="73">
        <f t="shared" si="85"/>
        <v>1.0001412088689892</v>
      </c>
      <c r="Q337" s="73" t="str">
        <f t="shared" si="85"/>
        <v/>
      </c>
    </row>
    <row r="338" spans="1:17" ht="12" customHeight="1" x14ac:dyDescent="0.25">
      <c r="A338" s="158" t="s">
        <v>62</v>
      </c>
      <c r="B338" s="169"/>
      <c r="C338" s="169">
        <f t="shared" si="85"/>
        <v>0.83274903651835608</v>
      </c>
      <c r="D338" s="169">
        <f t="shared" si="85"/>
        <v>0.83570567217117575</v>
      </c>
      <c r="E338" s="169" t="str">
        <f t="shared" si="85"/>
        <v/>
      </c>
      <c r="F338" s="169">
        <f t="shared" si="85"/>
        <v>0.84155370127596019</v>
      </c>
      <c r="G338" s="169">
        <f t="shared" si="85"/>
        <v>0.84457089432167842</v>
      </c>
      <c r="H338" s="169">
        <f t="shared" si="85"/>
        <v>0.84838964274801865</v>
      </c>
      <c r="I338" s="169">
        <f t="shared" si="85"/>
        <v>0.85156670594843942</v>
      </c>
      <c r="J338" s="169" t="str">
        <f t="shared" si="85"/>
        <v/>
      </c>
      <c r="K338" s="169" t="str">
        <f t="shared" si="85"/>
        <v/>
      </c>
      <c r="L338" s="169">
        <f t="shared" si="85"/>
        <v>0.85318126995154198</v>
      </c>
      <c r="M338" s="169">
        <f t="shared" si="85"/>
        <v>0.85430306020006797</v>
      </c>
      <c r="N338" s="169" t="str">
        <f t="shared" si="85"/>
        <v/>
      </c>
      <c r="O338" s="169" t="str">
        <f t="shared" si="85"/>
        <v/>
      </c>
      <c r="P338" s="169">
        <f t="shared" si="85"/>
        <v>0.85890209194579437</v>
      </c>
      <c r="Q338" s="169">
        <f t="shared" si="85"/>
        <v>0.86113023852550308</v>
      </c>
    </row>
    <row r="339" spans="1:17" ht="12" customHeight="1" x14ac:dyDescent="0.25">
      <c r="A339" s="23" t="s">
        <v>57</v>
      </c>
      <c r="B339" s="73"/>
      <c r="C339" s="73" t="str">
        <f t="shared" ref="C339:Q340" si="86">IF(C320=0,"",C320/C301)</f>
        <v/>
      </c>
      <c r="D339" s="73" t="str">
        <f t="shared" si="86"/>
        <v/>
      </c>
      <c r="E339" s="73" t="str">
        <f t="shared" si="86"/>
        <v/>
      </c>
      <c r="F339" s="73" t="str">
        <f t="shared" si="86"/>
        <v/>
      </c>
      <c r="G339" s="73" t="str">
        <f t="shared" si="86"/>
        <v/>
      </c>
      <c r="H339" s="73" t="str">
        <f t="shared" si="86"/>
        <v/>
      </c>
      <c r="I339" s="73" t="str">
        <f t="shared" si="86"/>
        <v/>
      </c>
      <c r="J339" s="73" t="str">
        <f t="shared" si="86"/>
        <v/>
      </c>
      <c r="K339" s="73" t="str">
        <f t="shared" si="86"/>
        <v/>
      </c>
      <c r="L339" s="73" t="str">
        <f t="shared" si="86"/>
        <v/>
      </c>
      <c r="M339" s="73" t="str">
        <f t="shared" si="86"/>
        <v/>
      </c>
      <c r="N339" s="73" t="str">
        <f t="shared" si="86"/>
        <v/>
      </c>
      <c r="O339" s="73" t="str">
        <f t="shared" si="86"/>
        <v/>
      </c>
      <c r="P339" s="73" t="str">
        <f t="shared" si="86"/>
        <v/>
      </c>
      <c r="Q339" s="73" t="str">
        <f t="shared" si="86"/>
        <v/>
      </c>
    </row>
    <row r="340" spans="1:17" ht="12" customHeight="1" x14ac:dyDescent="0.25">
      <c r="A340" s="29" t="s">
        <v>140</v>
      </c>
      <c r="B340" s="65"/>
      <c r="C340" s="65">
        <f t="shared" si="86"/>
        <v>0.83274903651835608</v>
      </c>
      <c r="D340" s="65">
        <f t="shared" si="86"/>
        <v>0.83570567217117575</v>
      </c>
      <c r="E340" s="65" t="str">
        <f t="shared" si="86"/>
        <v/>
      </c>
      <c r="F340" s="65">
        <f t="shared" si="86"/>
        <v>0.84155370127596019</v>
      </c>
      <c r="G340" s="65">
        <f t="shared" si="86"/>
        <v>0.84457089432167842</v>
      </c>
      <c r="H340" s="65">
        <f t="shared" si="86"/>
        <v>0.84838964274801865</v>
      </c>
      <c r="I340" s="65">
        <f t="shared" si="86"/>
        <v>0.85156670594843942</v>
      </c>
      <c r="J340" s="65" t="str">
        <f t="shared" si="86"/>
        <v/>
      </c>
      <c r="K340" s="65" t="str">
        <f t="shared" si="86"/>
        <v/>
      </c>
      <c r="L340" s="65">
        <f t="shared" si="86"/>
        <v>0.85318126995154198</v>
      </c>
      <c r="M340" s="65">
        <f t="shared" si="86"/>
        <v>0.85430306020006797</v>
      </c>
      <c r="N340" s="65" t="str">
        <f t="shared" si="86"/>
        <v/>
      </c>
      <c r="O340" s="65" t="str">
        <f t="shared" si="86"/>
        <v/>
      </c>
      <c r="P340" s="65">
        <f t="shared" si="86"/>
        <v>0.85890209194579437</v>
      </c>
      <c r="Q340" s="65">
        <f t="shared" si="86"/>
        <v>0.86113023852550308</v>
      </c>
    </row>
    <row r="342" spans="1:17" ht="12" customHeight="1" x14ac:dyDescent="0.25">
      <c r="A342" s="152" t="s">
        <v>190</v>
      </c>
      <c r="B342" s="168"/>
      <c r="C342" s="168">
        <f>SUM(C343,C346,C348,C357)</f>
        <v>0</v>
      </c>
      <c r="D342" s="168">
        <f t="shared" ref="D342:Q342" si="87">SUM(D343,D346,D348,D357)</f>
        <v>0</v>
      </c>
      <c r="E342" s="168">
        <f t="shared" si="87"/>
        <v>0</v>
      </c>
      <c r="F342" s="168">
        <f t="shared" si="87"/>
        <v>0</v>
      </c>
      <c r="G342" s="168">
        <f t="shared" si="87"/>
        <v>0</v>
      </c>
      <c r="H342" s="168">
        <f t="shared" si="87"/>
        <v>0</v>
      </c>
      <c r="I342" s="168">
        <f t="shared" si="87"/>
        <v>0</v>
      </c>
      <c r="J342" s="168">
        <f t="shared" si="87"/>
        <v>0</v>
      </c>
      <c r="K342" s="168">
        <f t="shared" si="87"/>
        <v>0</v>
      </c>
      <c r="L342" s="168">
        <f t="shared" si="87"/>
        <v>0</v>
      </c>
      <c r="M342" s="168">
        <f t="shared" si="87"/>
        <v>0</v>
      </c>
      <c r="N342" s="168">
        <f t="shared" si="87"/>
        <v>0</v>
      </c>
      <c r="O342" s="168">
        <f t="shared" si="87"/>
        <v>0</v>
      </c>
      <c r="P342" s="168">
        <f t="shared" si="87"/>
        <v>0</v>
      </c>
      <c r="Q342" s="168">
        <f t="shared" si="87"/>
        <v>0</v>
      </c>
    </row>
    <row r="343" spans="1:17" ht="12" customHeight="1" x14ac:dyDescent="0.25">
      <c r="A343" s="158" t="s">
        <v>65</v>
      </c>
      <c r="B343" s="157"/>
      <c r="C343" s="157">
        <f>SUM(C344:C345)</f>
        <v>0</v>
      </c>
      <c r="D343" s="157">
        <f t="shared" ref="D343:Q343" si="88">SUM(D344:D345)</f>
        <v>0</v>
      </c>
      <c r="E343" s="157">
        <f t="shared" si="88"/>
        <v>0</v>
      </c>
      <c r="F343" s="157">
        <f t="shared" si="88"/>
        <v>0</v>
      </c>
      <c r="G343" s="157">
        <f t="shared" si="88"/>
        <v>0</v>
      </c>
      <c r="H343" s="157">
        <f t="shared" si="88"/>
        <v>0</v>
      </c>
      <c r="I343" s="157">
        <f t="shared" si="88"/>
        <v>0</v>
      </c>
      <c r="J343" s="157">
        <f t="shared" si="88"/>
        <v>0</v>
      </c>
      <c r="K343" s="157">
        <f t="shared" si="88"/>
        <v>0</v>
      </c>
      <c r="L343" s="157">
        <f t="shared" si="88"/>
        <v>0</v>
      </c>
      <c r="M343" s="157">
        <f t="shared" si="88"/>
        <v>0</v>
      </c>
      <c r="N343" s="157">
        <f t="shared" si="88"/>
        <v>0</v>
      </c>
      <c r="O343" s="157">
        <f t="shared" si="88"/>
        <v>0</v>
      </c>
      <c r="P343" s="157">
        <f t="shared" si="88"/>
        <v>0</v>
      </c>
      <c r="Q343" s="157">
        <f t="shared" si="88"/>
        <v>0</v>
      </c>
    </row>
    <row r="344" spans="1:17" ht="12" customHeight="1" x14ac:dyDescent="0.25">
      <c r="A344" s="23" t="s">
        <v>149</v>
      </c>
      <c r="B344" s="156"/>
      <c r="C344" s="156">
        <f>RES_hhdet_in_emi!C$126</f>
        <v>0</v>
      </c>
      <c r="D344" s="156">
        <f>RES_hhdet_in_emi!D$126</f>
        <v>0</v>
      </c>
      <c r="E344" s="156">
        <f>RES_hhdet_in_emi!E$126</f>
        <v>0</v>
      </c>
      <c r="F344" s="156">
        <f>RES_hhdet_in_emi!F$126</f>
        <v>0</v>
      </c>
      <c r="G344" s="156">
        <f>RES_hhdet_in_emi!G$126</f>
        <v>0</v>
      </c>
      <c r="H344" s="156">
        <f>RES_hhdet_in_emi!H$126</f>
        <v>0</v>
      </c>
      <c r="I344" s="156">
        <f>RES_hhdet_in_emi!I$126</f>
        <v>0</v>
      </c>
      <c r="J344" s="156">
        <f>RES_hhdet_in_emi!J$126</f>
        <v>0</v>
      </c>
      <c r="K344" s="156">
        <f>RES_hhdet_in_emi!K$126</f>
        <v>0</v>
      </c>
      <c r="L344" s="156">
        <f>RES_hhdet_in_emi!L$126</f>
        <v>0</v>
      </c>
      <c r="M344" s="156">
        <f>RES_hhdet_in_emi!M$126</f>
        <v>0</v>
      </c>
      <c r="N344" s="156">
        <f>RES_hhdet_in_emi!N$126</f>
        <v>0</v>
      </c>
      <c r="O344" s="156">
        <f>RES_hhdet_in_emi!O$126</f>
        <v>0</v>
      </c>
      <c r="P344" s="156">
        <f>RES_hhdet_in_emi!P$126</f>
        <v>0</v>
      </c>
      <c r="Q344" s="156">
        <f>RES_hhdet_in_emi!Q$126</f>
        <v>0</v>
      </c>
    </row>
    <row r="345" spans="1:17" ht="12" customHeight="1" x14ac:dyDescent="0.25">
      <c r="A345" s="23" t="s">
        <v>60</v>
      </c>
      <c r="B345" s="156"/>
      <c r="C345" s="156">
        <f>RES_hhdet_in_emi!C$127</f>
        <v>0</v>
      </c>
      <c r="D345" s="156">
        <f>RES_hhdet_in_emi!D$127</f>
        <v>0</v>
      </c>
      <c r="E345" s="156">
        <f>RES_hhdet_in_emi!E$127</f>
        <v>0</v>
      </c>
      <c r="F345" s="156">
        <f>RES_hhdet_in_emi!F$127</f>
        <v>0</v>
      </c>
      <c r="G345" s="156">
        <f>RES_hhdet_in_emi!G$127</f>
        <v>0</v>
      </c>
      <c r="H345" s="156">
        <f>RES_hhdet_in_emi!H$127</f>
        <v>0</v>
      </c>
      <c r="I345" s="156">
        <f>RES_hhdet_in_emi!I$127</f>
        <v>0</v>
      </c>
      <c r="J345" s="156">
        <f>RES_hhdet_in_emi!J$127</f>
        <v>0</v>
      </c>
      <c r="K345" s="156">
        <f>RES_hhdet_in_emi!K$127</f>
        <v>0</v>
      </c>
      <c r="L345" s="156">
        <f>RES_hhdet_in_emi!L$127</f>
        <v>0</v>
      </c>
      <c r="M345" s="156">
        <f>RES_hhdet_in_emi!M$127</f>
        <v>0</v>
      </c>
      <c r="N345" s="156">
        <f>RES_hhdet_in_emi!N$127</f>
        <v>0</v>
      </c>
      <c r="O345" s="156">
        <f>RES_hhdet_in_emi!O$127</f>
        <v>0</v>
      </c>
      <c r="P345" s="156">
        <f>RES_hhdet_in_emi!P$127</f>
        <v>0</v>
      </c>
      <c r="Q345" s="156">
        <f>RES_hhdet_in_emi!Q$127</f>
        <v>0</v>
      </c>
    </row>
    <row r="346" spans="1:17" ht="12" customHeight="1" x14ac:dyDescent="0.25">
      <c r="A346" s="158" t="s">
        <v>112</v>
      </c>
      <c r="B346" s="157"/>
      <c r="C346" s="157">
        <f>C347</f>
        <v>0</v>
      </c>
      <c r="D346" s="157">
        <f t="shared" ref="D346:Q346" si="89">D347</f>
        <v>0</v>
      </c>
      <c r="E346" s="157">
        <f t="shared" si="89"/>
        <v>0</v>
      </c>
      <c r="F346" s="157">
        <f t="shared" si="89"/>
        <v>0</v>
      </c>
      <c r="G346" s="157">
        <f t="shared" si="89"/>
        <v>0</v>
      </c>
      <c r="H346" s="157">
        <f t="shared" si="89"/>
        <v>0</v>
      </c>
      <c r="I346" s="157">
        <f t="shared" si="89"/>
        <v>0</v>
      </c>
      <c r="J346" s="157">
        <f t="shared" si="89"/>
        <v>0</v>
      </c>
      <c r="K346" s="157">
        <f t="shared" si="89"/>
        <v>0</v>
      </c>
      <c r="L346" s="157">
        <f t="shared" si="89"/>
        <v>0</v>
      </c>
      <c r="M346" s="157">
        <f t="shared" si="89"/>
        <v>0</v>
      </c>
      <c r="N346" s="157">
        <f t="shared" si="89"/>
        <v>0</v>
      </c>
      <c r="O346" s="157">
        <f t="shared" si="89"/>
        <v>0</v>
      </c>
      <c r="P346" s="157">
        <f t="shared" si="89"/>
        <v>0</v>
      </c>
      <c r="Q346" s="157">
        <f t="shared" si="89"/>
        <v>0</v>
      </c>
    </row>
    <row r="347" spans="1:17" ht="12" customHeight="1" x14ac:dyDescent="0.25">
      <c r="A347" s="23" t="s">
        <v>60</v>
      </c>
      <c r="B347" s="156"/>
      <c r="C347" s="156">
        <f>RES_hhdet_in_emi!C$129</f>
        <v>0</v>
      </c>
      <c r="D347" s="156">
        <f>RES_hhdet_in_emi!D$129</f>
        <v>0</v>
      </c>
      <c r="E347" s="156">
        <f>RES_hhdet_in_emi!E$129</f>
        <v>0</v>
      </c>
      <c r="F347" s="156">
        <f>RES_hhdet_in_emi!F$129</f>
        <v>0</v>
      </c>
      <c r="G347" s="156">
        <f>RES_hhdet_in_emi!G$129</f>
        <v>0</v>
      </c>
      <c r="H347" s="156">
        <f>RES_hhdet_in_emi!H$129</f>
        <v>0</v>
      </c>
      <c r="I347" s="156">
        <f>RES_hhdet_in_emi!I$129</f>
        <v>0</v>
      </c>
      <c r="J347" s="156">
        <f>RES_hhdet_in_emi!J$129</f>
        <v>0</v>
      </c>
      <c r="K347" s="156">
        <f>RES_hhdet_in_emi!K$129</f>
        <v>0</v>
      </c>
      <c r="L347" s="156">
        <f>RES_hhdet_in_emi!L$129</f>
        <v>0</v>
      </c>
      <c r="M347" s="156">
        <f>RES_hhdet_in_emi!M$129</f>
        <v>0</v>
      </c>
      <c r="N347" s="156">
        <f>RES_hhdet_in_emi!N$129</f>
        <v>0</v>
      </c>
      <c r="O347" s="156">
        <f>RES_hhdet_in_emi!O$129</f>
        <v>0</v>
      </c>
      <c r="P347" s="156">
        <f>RES_hhdet_in_emi!P$129</f>
        <v>0</v>
      </c>
      <c r="Q347" s="156">
        <f>RES_hhdet_in_emi!Q$129</f>
        <v>0</v>
      </c>
    </row>
    <row r="348" spans="1:17" ht="12" customHeight="1" x14ac:dyDescent="0.25">
      <c r="A348" s="158" t="s">
        <v>63</v>
      </c>
      <c r="B348" s="157"/>
      <c r="C348" s="157">
        <f>SUM(C349:C350,C353:C354)</f>
        <v>0</v>
      </c>
      <c r="D348" s="157">
        <f t="shared" ref="D348:Q348" si="90">SUM(D349:D350,D353:D354)</f>
        <v>0</v>
      </c>
      <c r="E348" s="157">
        <f t="shared" si="90"/>
        <v>0</v>
      </c>
      <c r="F348" s="157">
        <f t="shared" si="90"/>
        <v>0</v>
      </c>
      <c r="G348" s="157">
        <f t="shared" si="90"/>
        <v>0</v>
      </c>
      <c r="H348" s="157">
        <f t="shared" si="90"/>
        <v>0</v>
      </c>
      <c r="I348" s="157">
        <f t="shared" si="90"/>
        <v>0</v>
      </c>
      <c r="J348" s="157">
        <f t="shared" si="90"/>
        <v>0</v>
      </c>
      <c r="K348" s="157">
        <f t="shared" si="90"/>
        <v>0</v>
      </c>
      <c r="L348" s="157">
        <f t="shared" si="90"/>
        <v>0</v>
      </c>
      <c r="M348" s="157">
        <f t="shared" si="90"/>
        <v>0</v>
      </c>
      <c r="N348" s="157">
        <f t="shared" si="90"/>
        <v>0</v>
      </c>
      <c r="O348" s="157">
        <f t="shared" si="90"/>
        <v>0</v>
      </c>
      <c r="P348" s="157">
        <f t="shared" si="90"/>
        <v>0</v>
      </c>
      <c r="Q348" s="157">
        <f t="shared" si="90"/>
        <v>0</v>
      </c>
    </row>
    <row r="349" spans="1:17" ht="12" customHeight="1" x14ac:dyDescent="0.25">
      <c r="A349" s="167" t="s">
        <v>148</v>
      </c>
      <c r="B349" s="132"/>
      <c r="C349" s="132">
        <f>RES_hhdet_in_emi!C$131</f>
        <v>0</v>
      </c>
      <c r="D349" s="132">
        <f>RES_hhdet_in_emi!D$131</f>
        <v>0</v>
      </c>
      <c r="E349" s="132">
        <f>RES_hhdet_in_emi!E$131</f>
        <v>0</v>
      </c>
      <c r="F349" s="132">
        <f>RES_hhdet_in_emi!F$131</f>
        <v>0</v>
      </c>
      <c r="G349" s="132">
        <f>RES_hhdet_in_emi!G$131</f>
        <v>0</v>
      </c>
      <c r="H349" s="132">
        <f>RES_hhdet_in_emi!H$131</f>
        <v>0</v>
      </c>
      <c r="I349" s="132">
        <f>RES_hhdet_in_emi!I$131</f>
        <v>0</v>
      </c>
      <c r="J349" s="132">
        <f>RES_hhdet_in_emi!J$131</f>
        <v>0</v>
      </c>
      <c r="K349" s="132">
        <f>RES_hhdet_in_emi!K$131</f>
        <v>0</v>
      </c>
      <c r="L349" s="132">
        <f>RES_hhdet_in_emi!L$131</f>
        <v>0</v>
      </c>
      <c r="M349" s="132">
        <f>RES_hhdet_in_emi!M$131</f>
        <v>0</v>
      </c>
      <c r="N349" s="132">
        <f>RES_hhdet_in_emi!N$131</f>
        <v>0</v>
      </c>
      <c r="O349" s="132">
        <f>RES_hhdet_in_emi!O$131</f>
        <v>0</v>
      </c>
      <c r="P349" s="132">
        <f>RES_hhdet_in_emi!P$131</f>
        <v>0</v>
      </c>
      <c r="Q349" s="132">
        <f>RES_hhdet_in_emi!Q$131</f>
        <v>0</v>
      </c>
    </row>
    <row r="350" spans="1:17" ht="12" customHeight="1" x14ac:dyDescent="0.25">
      <c r="A350" s="167" t="s">
        <v>147</v>
      </c>
      <c r="B350" s="132"/>
      <c r="C350" s="132">
        <f>SUM(C351:C352)</f>
        <v>0</v>
      </c>
      <c r="D350" s="132">
        <f t="shared" ref="D350:Q350" si="91">SUM(D351:D352)</f>
        <v>0</v>
      </c>
      <c r="E350" s="132">
        <f t="shared" si="91"/>
        <v>0</v>
      </c>
      <c r="F350" s="132">
        <f t="shared" si="91"/>
        <v>0</v>
      </c>
      <c r="G350" s="132">
        <f t="shared" si="91"/>
        <v>0</v>
      </c>
      <c r="H350" s="132">
        <f t="shared" si="91"/>
        <v>0</v>
      </c>
      <c r="I350" s="132">
        <f t="shared" si="91"/>
        <v>0</v>
      </c>
      <c r="J350" s="132">
        <f t="shared" si="91"/>
        <v>0</v>
      </c>
      <c r="K350" s="132">
        <f t="shared" si="91"/>
        <v>0</v>
      </c>
      <c r="L350" s="132">
        <f t="shared" si="91"/>
        <v>0</v>
      </c>
      <c r="M350" s="132">
        <f t="shared" si="91"/>
        <v>0</v>
      </c>
      <c r="N350" s="132">
        <f t="shared" si="91"/>
        <v>0</v>
      </c>
      <c r="O350" s="132">
        <f t="shared" si="91"/>
        <v>0</v>
      </c>
      <c r="P350" s="132">
        <f t="shared" si="91"/>
        <v>0</v>
      </c>
      <c r="Q350" s="132">
        <f t="shared" si="91"/>
        <v>0</v>
      </c>
    </row>
    <row r="351" spans="1:17" ht="12" customHeight="1" x14ac:dyDescent="0.25">
      <c r="A351" s="166" t="s">
        <v>61</v>
      </c>
      <c r="B351" s="165"/>
      <c r="C351" s="165">
        <f>RES_hhdet_in_emi!C$133</f>
        <v>0</v>
      </c>
      <c r="D351" s="165">
        <f>RES_hhdet_in_emi!D$133</f>
        <v>0</v>
      </c>
      <c r="E351" s="165">
        <f>RES_hhdet_in_emi!E$133</f>
        <v>0</v>
      </c>
      <c r="F351" s="165">
        <f>RES_hhdet_in_emi!F$133</f>
        <v>0</v>
      </c>
      <c r="G351" s="165">
        <f>RES_hhdet_in_emi!G$133</f>
        <v>0</v>
      </c>
      <c r="H351" s="165">
        <f>RES_hhdet_in_emi!H$133</f>
        <v>0</v>
      </c>
      <c r="I351" s="165">
        <f>RES_hhdet_in_emi!I$133</f>
        <v>0</v>
      </c>
      <c r="J351" s="165">
        <f>RES_hhdet_in_emi!J$133</f>
        <v>0</v>
      </c>
      <c r="K351" s="165">
        <f>RES_hhdet_in_emi!K$133</f>
        <v>0</v>
      </c>
      <c r="L351" s="165">
        <f>RES_hhdet_in_emi!L$133</f>
        <v>0</v>
      </c>
      <c r="M351" s="165">
        <f>RES_hhdet_in_emi!M$133</f>
        <v>0</v>
      </c>
      <c r="N351" s="165">
        <f>RES_hhdet_in_emi!N$133</f>
        <v>0</v>
      </c>
      <c r="O351" s="165">
        <f>RES_hhdet_in_emi!O$133</f>
        <v>0</v>
      </c>
      <c r="P351" s="165">
        <f>RES_hhdet_in_emi!P$133</f>
        <v>0</v>
      </c>
      <c r="Q351" s="165">
        <f>RES_hhdet_in_emi!Q$133</f>
        <v>0</v>
      </c>
    </row>
    <row r="352" spans="1:17" ht="12" customHeight="1" x14ac:dyDescent="0.25">
      <c r="A352" s="147" t="s">
        <v>59</v>
      </c>
      <c r="B352" s="164"/>
      <c r="C352" s="164">
        <f>RES_hhdet_in_emi!C$134</f>
        <v>0</v>
      </c>
      <c r="D352" s="164">
        <f>RES_hhdet_in_emi!D$134</f>
        <v>0</v>
      </c>
      <c r="E352" s="164">
        <f>RES_hhdet_in_emi!E$134</f>
        <v>0</v>
      </c>
      <c r="F352" s="164">
        <f>RES_hhdet_in_emi!F$134</f>
        <v>0</v>
      </c>
      <c r="G352" s="164">
        <f>RES_hhdet_in_emi!G$134</f>
        <v>0</v>
      </c>
      <c r="H352" s="164">
        <f>RES_hhdet_in_emi!H$134</f>
        <v>0</v>
      </c>
      <c r="I352" s="164">
        <f>RES_hhdet_in_emi!I$134</f>
        <v>0</v>
      </c>
      <c r="J352" s="164">
        <f>RES_hhdet_in_emi!J$134</f>
        <v>0</v>
      </c>
      <c r="K352" s="164">
        <f>RES_hhdet_in_emi!K$134</f>
        <v>0</v>
      </c>
      <c r="L352" s="164">
        <f>RES_hhdet_in_emi!L$134</f>
        <v>0</v>
      </c>
      <c r="M352" s="164">
        <f>RES_hhdet_in_emi!M$134</f>
        <v>0</v>
      </c>
      <c r="N352" s="164">
        <f>RES_hhdet_in_emi!N$134</f>
        <v>0</v>
      </c>
      <c r="O352" s="164">
        <f>RES_hhdet_in_emi!O$134</f>
        <v>0</v>
      </c>
      <c r="P352" s="164">
        <f>RES_hhdet_in_emi!P$134</f>
        <v>0</v>
      </c>
      <c r="Q352" s="164">
        <f>RES_hhdet_in_emi!Q$134</f>
        <v>0</v>
      </c>
    </row>
    <row r="353" spans="1:17" ht="12" customHeight="1" x14ac:dyDescent="0.25">
      <c r="A353" s="163" t="s">
        <v>142</v>
      </c>
      <c r="B353" s="162"/>
      <c r="C353" s="162">
        <f>RES_hhdet_in_emi!C$135</f>
        <v>0</v>
      </c>
      <c r="D353" s="162">
        <f>RES_hhdet_in_emi!D$135</f>
        <v>0</v>
      </c>
      <c r="E353" s="162">
        <f>RES_hhdet_in_emi!E$135</f>
        <v>0</v>
      </c>
      <c r="F353" s="162">
        <f>RES_hhdet_in_emi!F$135</f>
        <v>0</v>
      </c>
      <c r="G353" s="162">
        <f>RES_hhdet_in_emi!G$135</f>
        <v>0</v>
      </c>
      <c r="H353" s="162">
        <f>RES_hhdet_in_emi!H$135</f>
        <v>0</v>
      </c>
      <c r="I353" s="162">
        <f>RES_hhdet_in_emi!I$135</f>
        <v>0</v>
      </c>
      <c r="J353" s="162">
        <f>RES_hhdet_in_emi!J$135</f>
        <v>0</v>
      </c>
      <c r="K353" s="162">
        <f>RES_hhdet_in_emi!K$135</f>
        <v>0</v>
      </c>
      <c r="L353" s="162">
        <f>RES_hhdet_in_emi!L$135</f>
        <v>0</v>
      </c>
      <c r="M353" s="162">
        <f>RES_hhdet_in_emi!M$135</f>
        <v>0</v>
      </c>
      <c r="N353" s="162">
        <f>RES_hhdet_in_emi!N$135</f>
        <v>0</v>
      </c>
      <c r="O353" s="162">
        <f>RES_hhdet_in_emi!O$135</f>
        <v>0</v>
      </c>
      <c r="P353" s="162">
        <f>RES_hhdet_in_emi!P$135</f>
        <v>0</v>
      </c>
      <c r="Q353" s="162">
        <f>RES_hhdet_in_emi!Q$135</f>
        <v>0</v>
      </c>
    </row>
    <row r="354" spans="1:17" ht="12" customHeight="1" x14ac:dyDescent="0.25">
      <c r="A354" s="161" t="s">
        <v>141</v>
      </c>
      <c r="B354" s="160"/>
      <c r="C354" s="160">
        <f>SUM(C355:C356)</f>
        <v>0</v>
      </c>
      <c r="D354" s="160">
        <f t="shared" ref="D354:Q354" si="92">SUM(D355:D356)</f>
        <v>0</v>
      </c>
      <c r="E354" s="160">
        <f t="shared" si="92"/>
        <v>0</v>
      </c>
      <c r="F354" s="160">
        <f t="shared" si="92"/>
        <v>0</v>
      </c>
      <c r="G354" s="160">
        <f t="shared" si="92"/>
        <v>0</v>
      </c>
      <c r="H354" s="160">
        <f t="shared" si="92"/>
        <v>0</v>
      </c>
      <c r="I354" s="160">
        <f t="shared" si="92"/>
        <v>0</v>
      </c>
      <c r="J354" s="160">
        <f t="shared" si="92"/>
        <v>0</v>
      </c>
      <c r="K354" s="160">
        <f t="shared" si="92"/>
        <v>0</v>
      </c>
      <c r="L354" s="160">
        <f t="shared" si="92"/>
        <v>0</v>
      </c>
      <c r="M354" s="160">
        <f t="shared" si="92"/>
        <v>0</v>
      </c>
      <c r="N354" s="160">
        <f t="shared" si="92"/>
        <v>0</v>
      </c>
      <c r="O354" s="160">
        <f t="shared" si="92"/>
        <v>0</v>
      </c>
      <c r="P354" s="160">
        <f t="shared" si="92"/>
        <v>0</v>
      </c>
      <c r="Q354" s="160">
        <f t="shared" si="92"/>
        <v>0</v>
      </c>
    </row>
    <row r="355" spans="1:17" ht="12" customHeight="1" x14ac:dyDescent="0.25">
      <c r="A355" s="148" t="s">
        <v>60</v>
      </c>
      <c r="B355" s="156"/>
      <c r="C355" s="156">
        <f>RES_hhdet_in_emi!C$137</f>
        <v>0</v>
      </c>
      <c r="D355" s="156">
        <f>RES_hhdet_in_emi!D$137</f>
        <v>0</v>
      </c>
      <c r="E355" s="156">
        <f>RES_hhdet_in_emi!E$137</f>
        <v>0</v>
      </c>
      <c r="F355" s="156">
        <f>RES_hhdet_in_emi!F$137</f>
        <v>0</v>
      </c>
      <c r="G355" s="156">
        <f>RES_hhdet_in_emi!G$137</f>
        <v>0</v>
      </c>
      <c r="H355" s="156">
        <f>RES_hhdet_in_emi!H$137</f>
        <v>0</v>
      </c>
      <c r="I355" s="156">
        <f>RES_hhdet_in_emi!I$137</f>
        <v>0</v>
      </c>
      <c r="J355" s="156">
        <f>RES_hhdet_in_emi!J$137</f>
        <v>0</v>
      </c>
      <c r="K355" s="156">
        <f>RES_hhdet_in_emi!K$137</f>
        <v>0</v>
      </c>
      <c r="L355" s="156">
        <f>RES_hhdet_in_emi!L$137</f>
        <v>0</v>
      </c>
      <c r="M355" s="156">
        <f>RES_hhdet_in_emi!M$137</f>
        <v>0</v>
      </c>
      <c r="N355" s="156">
        <f>RES_hhdet_in_emi!N$137</f>
        <v>0</v>
      </c>
      <c r="O355" s="156">
        <f>RES_hhdet_in_emi!O$137</f>
        <v>0</v>
      </c>
      <c r="P355" s="156">
        <f>RES_hhdet_in_emi!P$137</f>
        <v>0</v>
      </c>
      <c r="Q355" s="156">
        <f>RES_hhdet_in_emi!Q$137</f>
        <v>0</v>
      </c>
    </row>
    <row r="356" spans="1:17" ht="12" customHeight="1" x14ac:dyDescent="0.25">
      <c r="A356" s="148" t="s">
        <v>59</v>
      </c>
      <c r="B356" s="156"/>
      <c r="C356" s="156">
        <f>RES_hhdet_in_emi!C$138</f>
        <v>0</v>
      </c>
      <c r="D356" s="156">
        <f>RES_hhdet_in_emi!D$138</f>
        <v>0</v>
      </c>
      <c r="E356" s="156">
        <f>RES_hhdet_in_emi!E$138</f>
        <v>0</v>
      </c>
      <c r="F356" s="156">
        <f>RES_hhdet_in_emi!F$138</f>
        <v>0</v>
      </c>
      <c r="G356" s="156">
        <f>RES_hhdet_in_emi!G$138</f>
        <v>0</v>
      </c>
      <c r="H356" s="156">
        <f>RES_hhdet_in_emi!H$138</f>
        <v>0</v>
      </c>
      <c r="I356" s="156">
        <f>RES_hhdet_in_emi!I$138</f>
        <v>0</v>
      </c>
      <c r="J356" s="156">
        <f>RES_hhdet_in_emi!J$138</f>
        <v>0</v>
      </c>
      <c r="K356" s="156">
        <f>RES_hhdet_in_emi!K$138</f>
        <v>0</v>
      </c>
      <c r="L356" s="156">
        <f>RES_hhdet_in_emi!L$138</f>
        <v>0</v>
      </c>
      <c r="M356" s="156">
        <f>RES_hhdet_in_emi!M$138</f>
        <v>0</v>
      </c>
      <c r="N356" s="156">
        <f>RES_hhdet_in_emi!N$138</f>
        <v>0</v>
      </c>
      <c r="O356" s="156">
        <f>RES_hhdet_in_emi!O$138</f>
        <v>0</v>
      </c>
      <c r="P356" s="156">
        <f>RES_hhdet_in_emi!P$138</f>
        <v>0</v>
      </c>
      <c r="Q356" s="156">
        <f>RES_hhdet_in_emi!Q$138</f>
        <v>0</v>
      </c>
    </row>
    <row r="357" spans="1:17" ht="12" customHeight="1" x14ac:dyDescent="0.25">
      <c r="A357" s="158" t="s">
        <v>62</v>
      </c>
      <c r="B357" s="157"/>
      <c r="C357" s="157">
        <f>SUM(C358:C359)</f>
        <v>0</v>
      </c>
      <c r="D357" s="157">
        <f t="shared" ref="D357:Q357" si="93">SUM(D358:D359)</f>
        <v>0</v>
      </c>
      <c r="E357" s="157">
        <f t="shared" si="93"/>
        <v>0</v>
      </c>
      <c r="F357" s="157">
        <f t="shared" si="93"/>
        <v>0</v>
      </c>
      <c r="G357" s="157">
        <f t="shared" si="93"/>
        <v>0</v>
      </c>
      <c r="H357" s="157">
        <f t="shared" si="93"/>
        <v>0</v>
      </c>
      <c r="I357" s="157">
        <f t="shared" si="93"/>
        <v>0</v>
      </c>
      <c r="J357" s="157">
        <f t="shared" si="93"/>
        <v>0</v>
      </c>
      <c r="K357" s="157">
        <f t="shared" si="93"/>
        <v>0</v>
      </c>
      <c r="L357" s="157">
        <f t="shared" si="93"/>
        <v>0</v>
      </c>
      <c r="M357" s="157">
        <f t="shared" si="93"/>
        <v>0</v>
      </c>
      <c r="N357" s="157">
        <f t="shared" si="93"/>
        <v>0</v>
      </c>
      <c r="O357" s="157">
        <f t="shared" si="93"/>
        <v>0</v>
      </c>
      <c r="P357" s="157">
        <f t="shared" si="93"/>
        <v>0</v>
      </c>
      <c r="Q357" s="157">
        <f t="shared" si="93"/>
        <v>0</v>
      </c>
    </row>
    <row r="358" spans="1:17" ht="12" customHeight="1" x14ac:dyDescent="0.25">
      <c r="A358" s="23" t="s">
        <v>57</v>
      </c>
      <c r="B358" s="156"/>
      <c r="C358" s="156">
        <f>RES_hhdet_in_emi!C$140</f>
        <v>0</v>
      </c>
      <c r="D358" s="156">
        <f>RES_hhdet_in_emi!D$140</f>
        <v>0</v>
      </c>
      <c r="E358" s="156">
        <f>RES_hhdet_in_emi!E$140</f>
        <v>0</v>
      </c>
      <c r="F358" s="156">
        <f>RES_hhdet_in_emi!F$140</f>
        <v>0</v>
      </c>
      <c r="G358" s="156">
        <f>RES_hhdet_in_emi!G$140</f>
        <v>0</v>
      </c>
      <c r="H358" s="156">
        <f>RES_hhdet_in_emi!H$140</f>
        <v>0</v>
      </c>
      <c r="I358" s="156">
        <f>RES_hhdet_in_emi!I$140</f>
        <v>0</v>
      </c>
      <c r="J358" s="156">
        <f>RES_hhdet_in_emi!J$140</f>
        <v>0</v>
      </c>
      <c r="K358" s="156">
        <f>RES_hhdet_in_emi!K$140</f>
        <v>0</v>
      </c>
      <c r="L358" s="156">
        <f>RES_hhdet_in_emi!L$140</f>
        <v>0</v>
      </c>
      <c r="M358" s="156">
        <f>RES_hhdet_in_emi!M$140</f>
        <v>0</v>
      </c>
      <c r="N358" s="156">
        <f>RES_hhdet_in_emi!N$140</f>
        <v>0</v>
      </c>
      <c r="O358" s="156">
        <f>RES_hhdet_in_emi!O$140</f>
        <v>0</v>
      </c>
      <c r="P358" s="156">
        <f>RES_hhdet_in_emi!P$140</f>
        <v>0</v>
      </c>
      <c r="Q358" s="156">
        <f>RES_hhdet_in_emi!Q$140</f>
        <v>0</v>
      </c>
    </row>
    <row r="359" spans="1:17" ht="12" customHeight="1" x14ac:dyDescent="0.25">
      <c r="A359" s="29" t="s">
        <v>140</v>
      </c>
      <c r="B359" s="57"/>
      <c r="C359" s="57">
        <f>RES_hhdet_in_emi!C$141</f>
        <v>0</v>
      </c>
      <c r="D359" s="57">
        <f>RES_hhdet_in_emi!D$141</f>
        <v>0</v>
      </c>
      <c r="E359" s="57">
        <f>RES_hhdet_in_emi!E$141</f>
        <v>0</v>
      </c>
      <c r="F359" s="57">
        <f>RES_hhdet_in_emi!F$141</f>
        <v>0</v>
      </c>
      <c r="G359" s="57">
        <f>RES_hhdet_in_emi!G$141</f>
        <v>0</v>
      </c>
      <c r="H359" s="57">
        <f>RES_hhdet_in_emi!H$141</f>
        <v>0</v>
      </c>
      <c r="I359" s="57">
        <f>RES_hhdet_in_emi!I$141</f>
        <v>0</v>
      </c>
      <c r="J359" s="57">
        <f>RES_hhdet_in_emi!J$141</f>
        <v>0</v>
      </c>
      <c r="K359" s="57">
        <f>RES_hhdet_in_emi!K$141</f>
        <v>0</v>
      </c>
      <c r="L359" s="57">
        <f>RES_hhdet_in_emi!L$141</f>
        <v>0</v>
      </c>
      <c r="M359" s="57">
        <f>RES_hhdet_in_emi!M$141</f>
        <v>0</v>
      </c>
      <c r="N359" s="57">
        <f>RES_hhdet_in_emi!N$141</f>
        <v>0</v>
      </c>
      <c r="O359" s="57">
        <f>RES_hhdet_in_emi!O$141</f>
        <v>0</v>
      </c>
      <c r="P359" s="57">
        <f>RES_hhdet_in_emi!P$141</f>
        <v>0</v>
      </c>
      <c r="Q359" s="57">
        <f>RES_hhdet_in_emi!Q$141</f>
        <v>0</v>
      </c>
    </row>
    <row r="361" spans="1:17" ht="12" customHeight="1" x14ac:dyDescent="0.25">
      <c r="A361" s="152" t="s">
        <v>189</v>
      </c>
      <c r="B361" s="168"/>
      <c r="C361" s="168">
        <f>SUM(C362,C365,C367,C376)</f>
        <v>13564.635172738741</v>
      </c>
      <c r="D361" s="168">
        <f t="shared" ref="D361:Q361" si="94">SUM(D362,D365,D367,D376)</f>
        <v>12927.038580115222</v>
      </c>
      <c r="E361" s="168">
        <f t="shared" si="94"/>
        <v>0</v>
      </c>
      <c r="F361" s="168">
        <f t="shared" si="94"/>
        <v>13806.052865233396</v>
      </c>
      <c r="G361" s="168">
        <f t="shared" si="94"/>
        <v>13479.149421088758</v>
      </c>
      <c r="H361" s="168">
        <f t="shared" si="94"/>
        <v>12806.979484663489</v>
      </c>
      <c r="I361" s="168">
        <f t="shared" si="94"/>
        <v>11602.972539967079</v>
      </c>
      <c r="J361" s="168">
        <f t="shared" si="94"/>
        <v>0</v>
      </c>
      <c r="K361" s="168">
        <f t="shared" si="94"/>
        <v>0</v>
      </c>
      <c r="L361" s="168">
        <f t="shared" si="94"/>
        <v>12278.159490229686</v>
      </c>
      <c r="M361" s="168">
        <f t="shared" si="94"/>
        <v>9814.4340734330526</v>
      </c>
      <c r="N361" s="168">
        <f t="shared" si="94"/>
        <v>0</v>
      </c>
      <c r="O361" s="168">
        <f t="shared" si="94"/>
        <v>0</v>
      </c>
      <c r="P361" s="168">
        <f t="shared" si="94"/>
        <v>9380.852460768625</v>
      </c>
      <c r="Q361" s="168">
        <f t="shared" si="94"/>
        <v>9858.5599625150135</v>
      </c>
    </row>
    <row r="362" spans="1:17" ht="12" customHeight="1" x14ac:dyDescent="0.25">
      <c r="A362" s="158" t="s">
        <v>65</v>
      </c>
      <c r="B362" s="157"/>
      <c r="C362" s="157">
        <f>SUM(C363:C364)</f>
        <v>10737.304938127818</v>
      </c>
      <c r="D362" s="157">
        <f t="shared" ref="D362:Q362" si="95">SUM(D363:D364)</f>
        <v>10141.485145153079</v>
      </c>
      <c r="E362" s="157">
        <f t="shared" si="95"/>
        <v>0</v>
      </c>
      <c r="F362" s="157">
        <f t="shared" si="95"/>
        <v>11000.944456259309</v>
      </c>
      <c r="G362" s="157">
        <f t="shared" si="95"/>
        <v>10781.167855091438</v>
      </c>
      <c r="H362" s="157">
        <f t="shared" si="95"/>
        <v>10035.801541749597</v>
      </c>
      <c r="I362" s="157">
        <f t="shared" si="95"/>
        <v>8872.543737325379</v>
      </c>
      <c r="J362" s="157">
        <f t="shared" si="95"/>
        <v>0</v>
      </c>
      <c r="K362" s="157">
        <f t="shared" si="95"/>
        <v>0</v>
      </c>
      <c r="L362" s="157">
        <f t="shared" si="95"/>
        <v>9543.2426963466442</v>
      </c>
      <c r="M362" s="157">
        <f t="shared" si="95"/>
        <v>7339.186527155538</v>
      </c>
      <c r="N362" s="157">
        <f t="shared" si="95"/>
        <v>0</v>
      </c>
      <c r="O362" s="157">
        <f t="shared" si="95"/>
        <v>0</v>
      </c>
      <c r="P362" s="157">
        <f t="shared" si="95"/>
        <v>6551.4378567025096</v>
      </c>
      <c r="Q362" s="157">
        <f t="shared" si="95"/>
        <v>7049.8480715010592</v>
      </c>
    </row>
    <row r="363" spans="1:17" ht="12" customHeight="1" x14ac:dyDescent="0.25">
      <c r="A363" s="23" t="s">
        <v>149</v>
      </c>
      <c r="B363" s="156"/>
      <c r="C363" s="156">
        <f t="shared" ref="C363:Q366" si="96">IF(C287=0,0,C287/0.086*1000000/C$49)</f>
        <v>10702.053276027162</v>
      </c>
      <c r="D363" s="156">
        <f t="shared" si="96"/>
        <v>10105.192033476262</v>
      </c>
      <c r="E363" s="156">
        <f t="shared" si="96"/>
        <v>0</v>
      </c>
      <c r="F363" s="156">
        <f t="shared" si="96"/>
        <v>10953.292491359854</v>
      </c>
      <c r="G363" s="156">
        <f t="shared" si="96"/>
        <v>10751.576920783138</v>
      </c>
      <c r="H363" s="156">
        <f t="shared" si="96"/>
        <v>10001.203992240657</v>
      </c>
      <c r="I363" s="156">
        <f t="shared" si="96"/>
        <v>8841.6544344810518</v>
      </c>
      <c r="J363" s="156">
        <f t="shared" si="96"/>
        <v>0</v>
      </c>
      <c r="K363" s="156">
        <f t="shared" si="96"/>
        <v>0</v>
      </c>
      <c r="L363" s="156">
        <f t="shared" si="96"/>
        <v>9483.6809056753409</v>
      </c>
      <c r="M363" s="156">
        <f t="shared" si="96"/>
        <v>7316.6845545937722</v>
      </c>
      <c r="N363" s="156">
        <f t="shared" si="96"/>
        <v>0</v>
      </c>
      <c r="O363" s="156">
        <f t="shared" si="96"/>
        <v>0</v>
      </c>
      <c r="P363" s="156">
        <f t="shared" si="96"/>
        <v>6518.6471361234835</v>
      </c>
      <c r="Q363" s="156">
        <f t="shared" si="96"/>
        <v>6999.8621060376008</v>
      </c>
    </row>
    <row r="364" spans="1:17" ht="12" customHeight="1" x14ac:dyDescent="0.25">
      <c r="A364" s="23" t="s">
        <v>60</v>
      </c>
      <c r="B364" s="156"/>
      <c r="C364" s="156">
        <f t="shared" si="96"/>
        <v>35.251662100656844</v>
      </c>
      <c r="D364" s="156">
        <f t="shared" si="96"/>
        <v>36.293111676817297</v>
      </c>
      <c r="E364" s="156">
        <f t="shared" si="96"/>
        <v>0</v>
      </c>
      <c r="F364" s="156">
        <f t="shared" si="96"/>
        <v>47.651964899453645</v>
      </c>
      <c r="G364" s="156">
        <f t="shared" si="96"/>
        <v>29.590934308299914</v>
      </c>
      <c r="H364" s="156">
        <f t="shared" si="96"/>
        <v>34.597549508941142</v>
      </c>
      <c r="I364" s="156">
        <f t="shared" si="96"/>
        <v>30.889302844327876</v>
      </c>
      <c r="J364" s="156">
        <f t="shared" si="96"/>
        <v>0</v>
      </c>
      <c r="K364" s="156">
        <f t="shared" si="96"/>
        <v>0</v>
      </c>
      <c r="L364" s="156">
        <f t="shared" si="96"/>
        <v>59.561790671302411</v>
      </c>
      <c r="M364" s="156">
        <f t="shared" si="96"/>
        <v>22.501972561765655</v>
      </c>
      <c r="N364" s="156">
        <f t="shared" si="96"/>
        <v>0</v>
      </c>
      <c r="O364" s="156">
        <f t="shared" si="96"/>
        <v>0</v>
      </c>
      <c r="P364" s="156">
        <f t="shared" si="96"/>
        <v>32.790720579026043</v>
      </c>
      <c r="Q364" s="156">
        <f t="shared" si="96"/>
        <v>49.985965463458768</v>
      </c>
    </row>
    <row r="365" spans="1:17" ht="12" customHeight="1" x14ac:dyDescent="0.25">
      <c r="A365" s="158" t="s">
        <v>112</v>
      </c>
      <c r="B365" s="157"/>
      <c r="C365" s="157">
        <f>C366</f>
        <v>17.225722101435238</v>
      </c>
      <c r="D365" s="157">
        <f t="shared" ref="D365:Q365" si="97">D366</f>
        <v>21.0810821085818</v>
      </c>
      <c r="E365" s="157">
        <f t="shared" si="97"/>
        <v>0</v>
      </c>
      <c r="F365" s="157">
        <f t="shared" si="97"/>
        <v>46.0633110527694</v>
      </c>
      <c r="G365" s="157">
        <f t="shared" si="97"/>
        <v>23.420286679222414</v>
      </c>
      <c r="H365" s="157">
        <f t="shared" si="97"/>
        <v>25.790074511375728</v>
      </c>
      <c r="I365" s="157">
        <f t="shared" si="97"/>
        <v>17.132207554159383</v>
      </c>
      <c r="J365" s="157">
        <f t="shared" si="97"/>
        <v>0</v>
      </c>
      <c r="K365" s="157">
        <f t="shared" si="97"/>
        <v>0</v>
      </c>
      <c r="L365" s="157">
        <f t="shared" si="97"/>
        <v>26.246127122132314</v>
      </c>
      <c r="M365" s="157">
        <f t="shared" si="97"/>
        <v>21.276618309482053</v>
      </c>
      <c r="N365" s="157">
        <f t="shared" si="97"/>
        <v>0</v>
      </c>
      <c r="O365" s="157">
        <f t="shared" si="97"/>
        <v>0</v>
      </c>
      <c r="P365" s="157">
        <f t="shared" si="97"/>
        <v>22.680200436847013</v>
      </c>
      <c r="Q365" s="157">
        <f t="shared" si="97"/>
        <v>87.652005917400544</v>
      </c>
    </row>
    <row r="366" spans="1:17" ht="12" customHeight="1" x14ac:dyDescent="0.25">
      <c r="A366" s="23" t="s">
        <v>60</v>
      </c>
      <c r="B366" s="156"/>
      <c r="C366" s="156">
        <f t="shared" si="96"/>
        <v>17.225722101435238</v>
      </c>
      <c r="D366" s="156">
        <f t="shared" si="96"/>
        <v>21.0810821085818</v>
      </c>
      <c r="E366" s="156">
        <f t="shared" si="96"/>
        <v>0</v>
      </c>
      <c r="F366" s="156">
        <f t="shared" si="96"/>
        <v>46.0633110527694</v>
      </c>
      <c r="G366" s="156">
        <f t="shared" si="96"/>
        <v>23.420286679222414</v>
      </c>
      <c r="H366" s="156">
        <f t="shared" si="96"/>
        <v>25.790074511375728</v>
      </c>
      <c r="I366" s="156">
        <f t="shared" si="96"/>
        <v>17.132207554159383</v>
      </c>
      <c r="J366" s="156">
        <f t="shared" si="96"/>
        <v>0</v>
      </c>
      <c r="K366" s="156">
        <f t="shared" si="96"/>
        <v>0</v>
      </c>
      <c r="L366" s="156">
        <f t="shared" si="96"/>
        <v>26.246127122132314</v>
      </c>
      <c r="M366" s="156">
        <f t="shared" si="96"/>
        <v>21.276618309482053</v>
      </c>
      <c r="N366" s="156">
        <f t="shared" si="96"/>
        <v>0</v>
      </c>
      <c r="O366" s="156">
        <f t="shared" si="96"/>
        <v>0</v>
      </c>
      <c r="P366" s="156">
        <f t="shared" si="96"/>
        <v>22.680200436847013</v>
      </c>
      <c r="Q366" s="156">
        <f t="shared" si="96"/>
        <v>87.652005917400544</v>
      </c>
    </row>
    <row r="367" spans="1:17" ht="12" customHeight="1" x14ac:dyDescent="0.25">
      <c r="A367" s="158" t="s">
        <v>63</v>
      </c>
      <c r="B367" s="157"/>
      <c r="C367" s="157">
        <f>IF(C291=0,0,C291/0.086*1000000/SUM(C$53:C$56))</f>
        <v>1819.7390408640124</v>
      </c>
      <c r="D367" s="157">
        <f t="shared" ref="D367:Q367" si="98">IF(D291=0,0,D291/0.086*1000000/SUM(D$53:D$56))</f>
        <v>1763.8546199720581</v>
      </c>
      <c r="E367" s="157">
        <f t="shared" si="98"/>
        <v>0</v>
      </c>
      <c r="F367" s="157">
        <f t="shared" si="98"/>
        <v>1718.7548226840859</v>
      </c>
      <c r="G367" s="157">
        <f t="shared" si="98"/>
        <v>1683.2067306437059</v>
      </c>
      <c r="H367" s="157">
        <f t="shared" si="98"/>
        <v>1723.5196581636094</v>
      </c>
      <c r="I367" s="157">
        <f t="shared" si="98"/>
        <v>1701.8178733422874</v>
      </c>
      <c r="J367" s="157">
        <f t="shared" si="98"/>
        <v>0</v>
      </c>
      <c r="K367" s="157">
        <f t="shared" si="98"/>
        <v>0</v>
      </c>
      <c r="L367" s="157">
        <f t="shared" si="98"/>
        <v>1561.0971932777795</v>
      </c>
      <c r="M367" s="157">
        <f t="shared" si="98"/>
        <v>1459.4482899964696</v>
      </c>
      <c r="N367" s="157">
        <f t="shared" si="98"/>
        <v>0</v>
      </c>
      <c r="O367" s="157">
        <f t="shared" si="98"/>
        <v>0</v>
      </c>
      <c r="P367" s="157">
        <f t="shared" si="98"/>
        <v>1723.779588984894</v>
      </c>
      <c r="Q367" s="157">
        <f t="shared" si="98"/>
        <v>1577.1206826644384</v>
      </c>
    </row>
    <row r="368" spans="1:17" ht="12" customHeight="1" x14ac:dyDescent="0.25">
      <c r="A368" s="167" t="s">
        <v>148</v>
      </c>
      <c r="B368" s="132"/>
      <c r="C368" s="132">
        <f>IF(C292=0,0,C292/0.086*1000000/C$53)</f>
        <v>1639.2392044928838</v>
      </c>
      <c r="D368" s="132">
        <f t="shared" ref="D368:Q368" si="99">IF(D292=0,0,D292/0.086*1000000/D$53)</f>
        <v>1614.4205491175553</v>
      </c>
      <c r="E368" s="132">
        <f t="shared" si="99"/>
        <v>0</v>
      </c>
      <c r="F368" s="132">
        <f t="shared" si="99"/>
        <v>1613.6822555924323</v>
      </c>
      <c r="G368" s="132">
        <f t="shared" si="99"/>
        <v>1603.3079544220782</v>
      </c>
      <c r="H368" s="132">
        <f t="shared" si="99"/>
        <v>1574.7257018380963</v>
      </c>
      <c r="I368" s="132">
        <f t="shared" si="99"/>
        <v>1569.4612655183626</v>
      </c>
      <c r="J368" s="132">
        <f t="shared" si="99"/>
        <v>0</v>
      </c>
      <c r="K368" s="132">
        <f t="shared" si="99"/>
        <v>0</v>
      </c>
      <c r="L368" s="132">
        <f t="shared" si="99"/>
        <v>1566.9143187827774</v>
      </c>
      <c r="M368" s="132">
        <f t="shared" si="99"/>
        <v>1431.1630604744742</v>
      </c>
      <c r="N368" s="132">
        <f t="shared" si="99"/>
        <v>0</v>
      </c>
      <c r="O368" s="132">
        <f t="shared" si="99"/>
        <v>0</v>
      </c>
      <c r="P368" s="132">
        <f t="shared" si="99"/>
        <v>1616.6743340936234</v>
      </c>
      <c r="Q368" s="132">
        <f t="shared" si="99"/>
        <v>1588.1307353622517</v>
      </c>
    </row>
    <row r="369" spans="1:17" ht="12" customHeight="1" x14ac:dyDescent="0.25">
      <c r="A369" s="167" t="s">
        <v>147</v>
      </c>
      <c r="B369" s="132"/>
      <c r="C369" s="132">
        <f>IF(C293=0,0,C293/0.086*1000000/C$54)</f>
        <v>1568.2743862589577</v>
      </c>
      <c r="D369" s="132">
        <f t="shared" ref="D369:Q369" si="100">IF(D293=0,0,D293/0.086*1000000/D$54)</f>
        <v>1548.0380250673165</v>
      </c>
      <c r="E369" s="132">
        <f t="shared" si="100"/>
        <v>0</v>
      </c>
      <c r="F369" s="132">
        <f t="shared" si="100"/>
        <v>1554.3984046338992</v>
      </c>
      <c r="G369" s="132">
        <f t="shared" si="100"/>
        <v>1546.4020929962082</v>
      </c>
      <c r="H369" s="132">
        <f t="shared" si="100"/>
        <v>1528.7037065908623</v>
      </c>
      <c r="I369" s="132">
        <f t="shared" si="100"/>
        <v>1527.5787372955585</v>
      </c>
      <c r="J369" s="132">
        <f t="shared" si="100"/>
        <v>0</v>
      </c>
      <c r="K369" s="132">
        <f t="shared" si="100"/>
        <v>0</v>
      </c>
      <c r="L369" s="132">
        <f t="shared" si="100"/>
        <v>1528.3096559380926</v>
      </c>
      <c r="M369" s="132">
        <f t="shared" si="100"/>
        <v>1395.005928456826</v>
      </c>
      <c r="N369" s="132">
        <f t="shared" si="100"/>
        <v>0</v>
      </c>
      <c r="O369" s="132">
        <f t="shared" si="100"/>
        <v>0</v>
      </c>
      <c r="P369" s="132">
        <f t="shared" si="100"/>
        <v>1568.4766842811657</v>
      </c>
      <c r="Q369" s="132">
        <f t="shared" si="100"/>
        <v>1544.6816028208734</v>
      </c>
    </row>
    <row r="370" spans="1:17" ht="12" customHeight="1" x14ac:dyDescent="0.25">
      <c r="A370" s="166" t="s">
        <v>61</v>
      </c>
      <c r="B370" s="165"/>
      <c r="C370" s="165">
        <f t="shared" ref="C370:Q371" si="101">IF(C294=0,0,C294/0.086*1000000/C$54)</f>
        <v>1073.1456312744428</v>
      </c>
      <c r="D370" s="165">
        <f t="shared" si="101"/>
        <v>1057.7572655292752</v>
      </c>
      <c r="E370" s="165">
        <f t="shared" si="101"/>
        <v>0</v>
      </c>
      <c r="F370" s="165">
        <f t="shared" si="101"/>
        <v>1059.0137430949442</v>
      </c>
      <c r="G370" s="165">
        <f t="shared" si="101"/>
        <v>1053.0886446486741</v>
      </c>
      <c r="H370" s="165">
        <f t="shared" si="101"/>
        <v>1037.6348563089884</v>
      </c>
      <c r="I370" s="165">
        <f t="shared" si="101"/>
        <v>1036.1572388012978</v>
      </c>
      <c r="J370" s="165">
        <f t="shared" si="101"/>
        <v>0</v>
      </c>
      <c r="K370" s="165">
        <f t="shared" si="101"/>
        <v>0</v>
      </c>
      <c r="L370" s="165">
        <f t="shared" si="101"/>
        <v>1031.7119704951765</v>
      </c>
      <c r="M370" s="165">
        <f t="shared" si="101"/>
        <v>941.7134910740649</v>
      </c>
      <c r="N370" s="165">
        <f t="shared" si="101"/>
        <v>0</v>
      </c>
      <c r="O370" s="165">
        <f t="shared" si="101"/>
        <v>0</v>
      </c>
      <c r="P370" s="165">
        <f t="shared" si="101"/>
        <v>1060.4396701539054</v>
      </c>
      <c r="Q370" s="165">
        <f t="shared" si="101"/>
        <v>1041.9308064865484</v>
      </c>
    </row>
    <row r="371" spans="1:17" ht="12" customHeight="1" x14ac:dyDescent="0.25">
      <c r="A371" s="147" t="s">
        <v>59</v>
      </c>
      <c r="B371" s="164"/>
      <c r="C371" s="164">
        <f t="shared" si="101"/>
        <v>495.12875498451467</v>
      </c>
      <c r="D371" s="164">
        <f t="shared" si="101"/>
        <v>490.28075953804142</v>
      </c>
      <c r="E371" s="164">
        <f t="shared" si="101"/>
        <v>0</v>
      </c>
      <c r="F371" s="164">
        <f t="shared" si="101"/>
        <v>495.38466153895507</v>
      </c>
      <c r="G371" s="164">
        <f t="shared" si="101"/>
        <v>493.31344834753435</v>
      </c>
      <c r="H371" s="164">
        <f t="shared" si="101"/>
        <v>491.06885028187367</v>
      </c>
      <c r="I371" s="164">
        <f t="shared" si="101"/>
        <v>491.42149849426073</v>
      </c>
      <c r="J371" s="164">
        <f t="shared" si="101"/>
        <v>0</v>
      </c>
      <c r="K371" s="164">
        <f t="shared" si="101"/>
        <v>0</v>
      </c>
      <c r="L371" s="164">
        <f t="shared" si="101"/>
        <v>496.59768544291632</v>
      </c>
      <c r="M371" s="164">
        <f t="shared" si="101"/>
        <v>453.29243738276108</v>
      </c>
      <c r="N371" s="164">
        <f t="shared" si="101"/>
        <v>0</v>
      </c>
      <c r="O371" s="164">
        <f t="shared" si="101"/>
        <v>0</v>
      </c>
      <c r="P371" s="164">
        <f t="shared" si="101"/>
        <v>508.03701412726036</v>
      </c>
      <c r="Q371" s="164">
        <f t="shared" si="101"/>
        <v>502.75079633432489</v>
      </c>
    </row>
    <row r="372" spans="1:17" ht="12" customHeight="1" x14ac:dyDescent="0.25">
      <c r="A372" s="163" t="s">
        <v>142</v>
      </c>
      <c r="B372" s="162"/>
      <c r="C372" s="162">
        <f>IF(C296=0,0,C296/0.086*1000000/C$55)</f>
        <v>2197.4609187525971</v>
      </c>
      <c r="D372" s="162">
        <f t="shared" ref="D372:Q372" si="102">IF(D296=0,0,D296/0.086*1000000/D$55)</f>
        <v>2199.0326543388705</v>
      </c>
      <c r="E372" s="162">
        <f t="shared" si="102"/>
        <v>0</v>
      </c>
      <c r="F372" s="162">
        <f t="shared" si="102"/>
        <v>2290.8398671714294</v>
      </c>
      <c r="G372" s="162">
        <f t="shared" si="102"/>
        <v>2115.0625005234619</v>
      </c>
      <c r="H372" s="162">
        <f t="shared" si="102"/>
        <v>2131.259212218798</v>
      </c>
      <c r="I372" s="162">
        <f t="shared" si="102"/>
        <v>2135.2887256010245</v>
      </c>
      <c r="J372" s="162">
        <f t="shared" si="102"/>
        <v>0</v>
      </c>
      <c r="K372" s="162">
        <f t="shared" si="102"/>
        <v>0</v>
      </c>
      <c r="L372" s="162">
        <f t="shared" si="102"/>
        <v>0</v>
      </c>
      <c r="M372" s="162">
        <f t="shared" si="102"/>
        <v>1906.3451613933987</v>
      </c>
      <c r="N372" s="162">
        <f t="shared" si="102"/>
        <v>0</v>
      </c>
      <c r="O372" s="162">
        <f t="shared" si="102"/>
        <v>0</v>
      </c>
      <c r="P372" s="162">
        <f t="shared" si="102"/>
        <v>2275.9159294071228</v>
      </c>
      <c r="Q372" s="162">
        <f t="shared" si="102"/>
        <v>0</v>
      </c>
    </row>
    <row r="373" spans="1:17" ht="12" customHeight="1" x14ac:dyDescent="0.25">
      <c r="A373" s="161" t="s">
        <v>141</v>
      </c>
      <c r="B373" s="160"/>
      <c r="C373" s="160">
        <f>IF(C297=0,0,C297/0.086*1000000/C$56)</f>
        <v>1936.8634242390397</v>
      </c>
      <c r="D373" s="160">
        <f t="shared" ref="D373:Q373" si="103">IF(D297=0,0,D297/0.086*1000000/D$56)</f>
        <v>1934.8714464011518</v>
      </c>
      <c r="E373" s="160">
        <f t="shared" si="103"/>
        <v>0</v>
      </c>
      <c r="F373" s="160">
        <f t="shared" si="103"/>
        <v>2004.7509730635425</v>
      </c>
      <c r="G373" s="160">
        <f t="shared" si="103"/>
        <v>1875.0958078590802</v>
      </c>
      <c r="H373" s="160">
        <f t="shared" si="103"/>
        <v>1890.258449234416</v>
      </c>
      <c r="I373" s="160">
        <f t="shared" si="103"/>
        <v>1896.9098554278742</v>
      </c>
      <c r="J373" s="160">
        <f t="shared" si="103"/>
        <v>0</v>
      </c>
      <c r="K373" s="160">
        <f t="shared" si="103"/>
        <v>0</v>
      </c>
      <c r="L373" s="160">
        <f t="shared" si="103"/>
        <v>0</v>
      </c>
      <c r="M373" s="160">
        <f t="shared" si="103"/>
        <v>1678.6730405927901</v>
      </c>
      <c r="N373" s="160">
        <f t="shared" si="103"/>
        <v>0</v>
      </c>
      <c r="O373" s="160">
        <f t="shared" si="103"/>
        <v>0</v>
      </c>
      <c r="P373" s="160">
        <f t="shared" si="103"/>
        <v>1989.8043639881539</v>
      </c>
      <c r="Q373" s="160">
        <f t="shared" si="103"/>
        <v>0</v>
      </c>
    </row>
    <row r="374" spans="1:17" ht="12" customHeight="1" x14ac:dyDescent="0.25">
      <c r="A374" s="148" t="s">
        <v>60</v>
      </c>
      <c r="B374" s="156"/>
      <c r="C374" s="156">
        <f t="shared" ref="C374:Q375" si="104">IF(C298=0,0,C298/0.086*1000000/C$56)</f>
        <v>1443.2939044723553</v>
      </c>
      <c r="D374" s="156">
        <f t="shared" si="104"/>
        <v>1445.551220341674</v>
      </c>
      <c r="E374" s="156">
        <f t="shared" si="104"/>
        <v>0</v>
      </c>
      <c r="F374" s="156">
        <f t="shared" si="104"/>
        <v>1510.1041963042373</v>
      </c>
      <c r="G374" s="156">
        <f t="shared" si="104"/>
        <v>1384.6041295032717</v>
      </c>
      <c r="H374" s="156">
        <f t="shared" si="104"/>
        <v>1400.5608935578532</v>
      </c>
      <c r="I374" s="156">
        <f t="shared" si="104"/>
        <v>1405.8755649182772</v>
      </c>
      <c r="J374" s="156">
        <f t="shared" si="104"/>
        <v>0</v>
      </c>
      <c r="K374" s="156">
        <f t="shared" si="104"/>
        <v>0</v>
      </c>
      <c r="L374" s="156">
        <f t="shared" si="104"/>
        <v>0</v>
      </c>
      <c r="M374" s="156">
        <f t="shared" si="104"/>
        <v>1233.2061024850416</v>
      </c>
      <c r="N374" s="156">
        <f t="shared" si="104"/>
        <v>0</v>
      </c>
      <c r="O374" s="156">
        <f t="shared" si="104"/>
        <v>0</v>
      </c>
      <c r="P374" s="156">
        <f t="shared" si="104"/>
        <v>1479.5917011150509</v>
      </c>
      <c r="Q374" s="156">
        <f t="shared" si="104"/>
        <v>0</v>
      </c>
    </row>
    <row r="375" spans="1:17" ht="12" customHeight="1" x14ac:dyDescent="0.25">
      <c r="A375" s="148" t="s">
        <v>59</v>
      </c>
      <c r="B375" s="156"/>
      <c r="C375" s="156">
        <f t="shared" si="104"/>
        <v>493.56951976668415</v>
      </c>
      <c r="D375" s="156">
        <f t="shared" si="104"/>
        <v>489.3202260594777</v>
      </c>
      <c r="E375" s="156">
        <f t="shared" si="104"/>
        <v>0</v>
      </c>
      <c r="F375" s="156">
        <f t="shared" si="104"/>
        <v>494.64677675930471</v>
      </c>
      <c r="G375" s="156">
        <f t="shared" si="104"/>
        <v>490.49167835580874</v>
      </c>
      <c r="H375" s="156">
        <f t="shared" si="104"/>
        <v>489.69755567656284</v>
      </c>
      <c r="I375" s="156">
        <f t="shared" si="104"/>
        <v>491.03429050959699</v>
      </c>
      <c r="J375" s="156">
        <f t="shared" si="104"/>
        <v>0</v>
      </c>
      <c r="K375" s="156">
        <f t="shared" si="104"/>
        <v>0</v>
      </c>
      <c r="L375" s="156">
        <f t="shared" si="104"/>
        <v>0</v>
      </c>
      <c r="M375" s="156">
        <f t="shared" si="104"/>
        <v>445.46693810774866</v>
      </c>
      <c r="N375" s="156">
        <f t="shared" si="104"/>
        <v>0</v>
      </c>
      <c r="O375" s="156">
        <f t="shared" si="104"/>
        <v>0</v>
      </c>
      <c r="P375" s="156">
        <f t="shared" si="104"/>
        <v>510.21266287310317</v>
      </c>
      <c r="Q375" s="156">
        <f t="shared" si="104"/>
        <v>0</v>
      </c>
    </row>
    <row r="376" spans="1:17" ht="12" customHeight="1" x14ac:dyDescent="0.25">
      <c r="A376" s="158" t="s">
        <v>62</v>
      </c>
      <c r="B376" s="157"/>
      <c r="C376" s="157">
        <f>IF(C300=0,0,C300/0.086*1000000/SUM(C$58:C$59))</f>
        <v>990.36547164547517</v>
      </c>
      <c r="D376" s="157">
        <f t="shared" ref="D376:Q376" si="105">IF(D300=0,0,D300/0.086*1000000/SUM(D$58:D$59))</f>
        <v>1000.617732881503</v>
      </c>
      <c r="E376" s="157">
        <f t="shared" si="105"/>
        <v>0</v>
      </c>
      <c r="F376" s="157">
        <f t="shared" si="105"/>
        <v>1040.2902752372324</v>
      </c>
      <c r="G376" s="157">
        <f t="shared" si="105"/>
        <v>991.35454867439171</v>
      </c>
      <c r="H376" s="157">
        <f t="shared" si="105"/>
        <v>1021.8682102389048</v>
      </c>
      <c r="I376" s="157">
        <f t="shared" si="105"/>
        <v>1011.4787217452542</v>
      </c>
      <c r="J376" s="157">
        <f t="shared" si="105"/>
        <v>0</v>
      </c>
      <c r="K376" s="157">
        <f t="shared" si="105"/>
        <v>0</v>
      </c>
      <c r="L376" s="157">
        <f t="shared" si="105"/>
        <v>1147.5734734831303</v>
      </c>
      <c r="M376" s="157">
        <f t="shared" si="105"/>
        <v>994.52263797156309</v>
      </c>
      <c r="N376" s="157">
        <f t="shared" si="105"/>
        <v>0</v>
      </c>
      <c r="O376" s="157">
        <f t="shared" si="105"/>
        <v>0</v>
      </c>
      <c r="P376" s="157">
        <f t="shared" si="105"/>
        <v>1082.9548146443744</v>
      </c>
      <c r="Q376" s="157">
        <f t="shared" si="105"/>
        <v>1143.9392024321148</v>
      </c>
    </row>
    <row r="377" spans="1:17" ht="12" customHeight="1" x14ac:dyDescent="0.25">
      <c r="A377" s="23" t="s">
        <v>57</v>
      </c>
      <c r="B377" s="156"/>
      <c r="C377" s="156">
        <f>IF(C301=0,0,C301/0.086*1000000/C$58)</f>
        <v>0</v>
      </c>
      <c r="D377" s="156">
        <f t="shared" ref="D377:Q377" si="106">IF(D301=0,0,D301/0.086*1000000/D$58)</f>
        <v>0</v>
      </c>
      <c r="E377" s="156">
        <f t="shared" si="106"/>
        <v>0</v>
      </c>
      <c r="F377" s="156">
        <f t="shared" si="106"/>
        <v>0</v>
      </c>
      <c r="G377" s="156">
        <f t="shared" si="106"/>
        <v>0</v>
      </c>
      <c r="H377" s="156">
        <f t="shared" si="106"/>
        <v>0</v>
      </c>
      <c r="I377" s="156">
        <f t="shared" si="106"/>
        <v>0</v>
      </c>
      <c r="J377" s="156">
        <f t="shared" si="106"/>
        <v>0</v>
      </c>
      <c r="K377" s="156">
        <f t="shared" si="106"/>
        <v>0</v>
      </c>
      <c r="L377" s="156">
        <f t="shared" si="106"/>
        <v>0</v>
      </c>
      <c r="M377" s="156">
        <f t="shared" si="106"/>
        <v>0</v>
      </c>
      <c r="N377" s="156">
        <f t="shared" si="106"/>
        <v>0</v>
      </c>
      <c r="O377" s="156">
        <f t="shared" si="106"/>
        <v>0</v>
      </c>
      <c r="P377" s="156">
        <f t="shared" si="106"/>
        <v>0</v>
      </c>
      <c r="Q377" s="156">
        <f t="shared" si="106"/>
        <v>0</v>
      </c>
    </row>
    <row r="378" spans="1:17" ht="12" customHeight="1" x14ac:dyDescent="0.25">
      <c r="A378" s="29" t="s">
        <v>140</v>
      </c>
      <c r="B378" s="57"/>
      <c r="C378" s="57">
        <f>IF(C302=0,0,C302/0.086*1000000/C$59)</f>
        <v>990.36547164547517</v>
      </c>
      <c r="D378" s="57">
        <f t="shared" ref="D378:Q378" si="107">IF(D302=0,0,D302/0.086*1000000/D$59)</f>
        <v>1000.617732881503</v>
      </c>
      <c r="E378" s="57">
        <f t="shared" si="107"/>
        <v>0</v>
      </c>
      <c r="F378" s="57">
        <f t="shared" si="107"/>
        <v>1040.2902752372324</v>
      </c>
      <c r="G378" s="57">
        <f t="shared" si="107"/>
        <v>991.35454867439171</v>
      </c>
      <c r="H378" s="57">
        <f t="shared" si="107"/>
        <v>1021.8682102389048</v>
      </c>
      <c r="I378" s="57">
        <f t="shared" si="107"/>
        <v>1011.4787217452542</v>
      </c>
      <c r="J378" s="57">
        <f t="shared" si="107"/>
        <v>0</v>
      </c>
      <c r="K378" s="57">
        <f t="shared" si="107"/>
        <v>0</v>
      </c>
      <c r="L378" s="57">
        <f t="shared" si="107"/>
        <v>1147.5734734831303</v>
      </c>
      <c r="M378" s="57">
        <f t="shared" si="107"/>
        <v>994.52263797156309</v>
      </c>
      <c r="N378" s="57">
        <f t="shared" si="107"/>
        <v>0</v>
      </c>
      <c r="O378" s="57">
        <f t="shared" si="107"/>
        <v>0</v>
      </c>
      <c r="P378" s="57">
        <f t="shared" si="107"/>
        <v>1082.9548146443744</v>
      </c>
      <c r="Q378" s="57">
        <f t="shared" si="107"/>
        <v>1143.9392024321148</v>
      </c>
    </row>
    <row r="380" spans="1:17" ht="12" customHeight="1" x14ac:dyDescent="0.25">
      <c r="A380" s="152" t="s">
        <v>188</v>
      </c>
      <c r="B380" s="168"/>
      <c r="C380" s="168">
        <f t="shared" ref="C380:Q380" si="108">SUM(C381,C384,C386,C395)</f>
        <v>11221.954343193929</v>
      </c>
      <c r="D380" s="168">
        <f t="shared" si="108"/>
        <v>10773.783248852262</v>
      </c>
      <c r="E380" s="168">
        <f t="shared" si="108"/>
        <v>0</v>
      </c>
      <c r="F380" s="168">
        <f t="shared" si="108"/>
        <v>11689.09132155867</v>
      </c>
      <c r="G380" s="168">
        <f t="shared" si="108"/>
        <v>11429.721905614178</v>
      </c>
      <c r="H380" s="168">
        <f t="shared" si="108"/>
        <v>10860.087189908782</v>
      </c>
      <c r="I380" s="168">
        <f t="shared" si="108"/>
        <v>9899.5840831384266</v>
      </c>
      <c r="J380" s="168">
        <f t="shared" si="108"/>
        <v>0</v>
      </c>
      <c r="K380" s="168">
        <f t="shared" si="108"/>
        <v>0</v>
      </c>
      <c r="L380" s="168">
        <f t="shared" si="108"/>
        <v>10760.45711217745</v>
      </c>
      <c r="M380" s="168">
        <f t="shared" si="108"/>
        <v>8608.2928303075623</v>
      </c>
      <c r="N380" s="168">
        <f t="shared" si="108"/>
        <v>0</v>
      </c>
      <c r="O380" s="168">
        <f t="shared" si="108"/>
        <v>0</v>
      </c>
      <c r="P380" s="168">
        <f t="shared" si="108"/>
        <v>8280.9734283253911</v>
      </c>
      <c r="Q380" s="168">
        <f t="shared" si="108"/>
        <v>8982.641422237979</v>
      </c>
    </row>
    <row r="381" spans="1:17" ht="12" customHeight="1" x14ac:dyDescent="0.25">
      <c r="A381" s="158" t="s">
        <v>65</v>
      </c>
      <c r="B381" s="157"/>
      <c r="C381" s="157">
        <f t="shared" ref="C381:Q381" si="109">SUM(C382:C383)</f>
        <v>8885.2913459252504</v>
      </c>
      <c r="D381" s="157">
        <f t="shared" si="109"/>
        <v>8438.3067526163104</v>
      </c>
      <c r="E381" s="157">
        <f t="shared" si="109"/>
        <v>0</v>
      </c>
      <c r="F381" s="157">
        <f t="shared" si="109"/>
        <v>9257.1604124577043</v>
      </c>
      <c r="G381" s="157">
        <f t="shared" si="109"/>
        <v>9104.1592359993083</v>
      </c>
      <c r="H381" s="157">
        <f t="shared" si="109"/>
        <v>8480.9561515065325</v>
      </c>
      <c r="I381" s="157">
        <f t="shared" si="109"/>
        <v>7549.9416403605674</v>
      </c>
      <c r="J381" s="157">
        <f t="shared" si="109"/>
        <v>0</v>
      </c>
      <c r="K381" s="157">
        <f t="shared" si="109"/>
        <v>0</v>
      </c>
      <c r="L381" s="157">
        <f t="shared" si="109"/>
        <v>8300.0244418637321</v>
      </c>
      <c r="M381" s="157">
        <f t="shared" si="109"/>
        <v>6386.0407322881292</v>
      </c>
      <c r="N381" s="157">
        <f t="shared" si="109"/>
        <v>0</v>
      </c>
      <c r="O381" s="157">
        <f t="shared" si="109"/>
        <v>0</v>
      </c>
      <c r="P381" s="157">
        <f t="shared" si="109"/>
        <v>5751.8764804134935</v>
      </c>
      <c r="Q381" s="157">
        <f t="shared" si="109"/>
        <v>6223.5097154110599</v>
      </c>
    </row>
    <row r="382" spans="1:17" ht="12" customHeight="1" x14ac:dyDescent="0.25">
      <c r="A382" s="23" t="s">
        <v>149</v>
      </c>
      <c r="B382" s="156"/>
      <c r="C382" s="156">
        <f t="shared" ref="C382:Q383" si="110">IF(C306=0,0,C306/0.086*1000000/C$49)</f>
        <v>8849.2527106028265</v>
      </c>
      <c r="D382" s="156">
        <f t="shared" si="110"/>
        <v>8401.1668754824332</v>
      </c>
      <c r="E382" s="156">
        <f t="shared" si="110"/>
        <v>0</v>
      </c>
      <c r="F382" s="156">
        <f t="shared" si="110"/>
        <v>9207.9549843495861</v>
      </c>
      <c r="G382" s="156">
        <f t="shared" si="110"/>
        <v>9073.6192025254586</v>
      </c>
      <c r="H382" s="156">
        <f t="shared" si="110"/>
        <v>8445.3273588285483</v>
      </c>
      <c r="I382" s="156">
        <f t="shared" si="110"/>
        <v>7518.1254235581055</v>
      </c>
      <c r="J382" s="156">
        <f t="shared" si="110"/>
        <v>0</v>
      </c>
      <c r="K382" s="156">
        <f t="shared" si="110"/>
        <v>0</v>
      </c>
      <c r="L382" s="156">
        <f t="shared" si="110"/>
        <v>8238.5645368147543</v>
      </c>
      <c r="M382" s="156">
        <f t="shared" si="110"/>
        <v>6362.9331158453733</v>
      </c>
      <c r="N382" s="156">
        <f t="shared" si="110"/>
        <v>0</v>
      </c>
      <c r="O382" s="156">
        <f t="shared" si="110"/>
        <v>0</v>
      </c>
      <c r="P382" s="156">
        <f t="shared" si="110"/>
        <v>5718.5036287143021</v>
      </c>
      <c r="Q382" s="156">
        <f t="shared" si="110"/>
        <v>6172.4350038932498</v>
      </c>
    </row>
    <row r="383" spans="1:17" ht="12" customHeight="1" x14ac:dyDescent="0.25">
      <c r="A383" s="23" t="s">
        <v>60</v>
      </c>
      <c r="B383" s="156"/>
      <c r="C383" s="156">
        <f t="shared" si="110"/>
        <v>36.038635322423239</v>
      </c>
      <c r="D383" s="156">
        <f t="shared" si="110"/>
        <v>37.139877133877945</v>
      </c>
      <c r="E383" s="156">
        <f t="shared" si="110"/>
        <v>0</v>
      </c>
      <c r="F383" s="156">
        <f t="shared" si="110"/>
        <v>49.205428108118362</v>
      </c>
      <c r="G383" s="156">
        <f t="shared" si="110"/>
        <v>30.540033473849359</v>
      </c>
      <c r="H383" s="156">
        <f t="shared" si="110"/>
        <v>35.628792677984052</v>
      </c>
      <c r="I383" s="156">
        <f t="shared" si="110"/>
        <v>31.816216802461671</v>
      </c>
      <c r="J383" s="156">
        <f t="shared" si="110"/>
        <v>0</v>
      </c>
      <c r="K383" s="156">
        <f t="shared" si="110"/>
        <v>0</v>
      </c>
      <c r="L383" s="156">
        <f t="shared" si="110"/>
        <v>61.459905048977575</v>
      </c>
      <c r="M383" s="156">
        <f t="shared" si="110"/>
        <v>23.107616442756054</v>
      </c>
      <c r="N383" s="156">
        <f t="shared" si="110"/>
        <v>0</v>
      </c>
      <c r="O383" s="156">
        <f t="shared" si="110"/>
        <v>0</v>
      </c>
      <c r="P383" s="156">
        <f t="shared" si="110"/>
        <v>33.372851699191479</v>
      </c>
      <c r="Q383" s="156">
        <f t="shared" si="110"/>
        <v>51.0747115178104</v>
      </c>
    </row>
    <row r="384" spans="1:17" ht="12" customHeight="1" x14ac:dyDescent="0.25">
      <c r="A384" s="158" t="s">
        <v>112</v>
      </c>
      <c r="B384" s="157"/>
      <c r="C384" s="157">
        <f t="shared" ref="C384:Q384" si="111">C385</f>
        <v>33.143747083515635</v>
      </c>
      <c r="D384" s="157">
        <f t="shared" si="111"/>
        <v>41.861002521214047</v>
      </c>
      <c r="E384" s="157">
        <f t="shared" si="111"/>
        <v>0</v>
      </c>
      <c r="F384" s="157">
        <f t="shared" si="111"/>
        <v>98.446762541533133</v>
      </c>
      <c r="G384" s="157">
        <f t="shared" si="111"/>
        <v>52.702402250336519</v>
      </c>
      <c r="H384" s="157">
        <f t="shared" si="111"/>
        <v>61.461662371906549</v>
      </c>
      <c r="I384" s="157">
        <f t="shared" si="111"/>
        <v>43.635638384256019</v>
      </c>
      <c r="J384" s="157">
        <f t="shared" si="111"/>
        <v>0</v>
      </c>
      <c r="K384" s="157">
        <f t="shared" si="111"/>
        <v>0</v>
      </c>
      <c r="L384" s="157">
        <f t="shared" si="111"/>
        <v>78.86962730777077</v>
      </c>
      <c r="M384" s="157">
        <f t="shared" si="111"/>
        <v>68.125303135408913</v>
      </c>
      <c r="N384" s="157">
        <f t="shared" si="111"/>
        <v>0</v>
      </c>
      <c r="O384" s="157">
        <f t="shared" si="111"/>
        <v>0</v>
      </c>
      <c r="P384" s="157">
        <f t="shared" si="111"/>
        <v>86.939953356129763</v>
      </c>
      <c r="Q384" s="157">
        <f t="shared" si="111"/>
        <v>340.77389580817686</v>
      </c>
    </row>
    <row r="385" spans="1:17" ht="12" customHeight="1" x14ac:dyDescent="0.25">
      <c r="A385" s="23" t="s">
        <v>60</v>
      </c>
      <c r="B385" s="156"/>
      <c r="C385" s="156">
        <f t="shared" ref="C385:Q385" si="112">IF(C309=0,0,C309/0.086*1000000/C$49)</f>
        <v>33.143747083515635</v>
      </c>
      <c r="D385" s="156">
        <f t="shared" si="112"/>
        <v>41.861002521214047</v>
      </c>
      <c r="E385" s="156">
        <f t="shared" si="112"/>
        <v>0</v>
      </c>
      <c r="F385" s="156">
        <f t="shared" si="112"/>
        <v>98.446762541533133</v>
      </c>
      <c r="G385" s="156">
        <f t="shared" si="112"/>
        <v>52.702402250336519</v>
      </c>
      <c r="H385" s="156">
        <f t="shared" si="112"/>
        <v>61.461662371906549</v>
      </c>
      <c r="I385" s="156">
        <f t="shared" si="112"/>
        <v>43.635638384256019</v>
      </c>
      <c r="J385" s="156">
        <f t="shared" si="112"/>
        <v>0</v>
      </c>
      <c r="K385" s="156">
        <f t="shared" si="112"/>
        <v>0</v>
      </c>
      <c r="L385" s="156">
        <f t="shared" si="112"/>
        <v>78.86962730777077</v>
      </c>
      <c r="M385" s="156">
        <f t="shared" si="112"/>
        <v>68.125303135408913</v>
      </c>
      <c r="N385" s="156">
        <f t="shared" si="112"/>
        <v>0</v>
      </c>
      <c r="O385" s="156">
        <f t="shared" si="112"/>
        <v>0</v>
      </c>
      <c r="P385" s="156">
        <f t="shared" si="112"/>
        <v>86.939953356129763</v>
      </c>
      <c r="Q385" s="156">
        <f t="shared" si="112"/>
        <v>340.77389580817686</v>
      </c>
    </row>
    <row r="386" spans="1:17" ht="12" customHeight="1" x14ac:dyDescent="0.25">
      <c r="A386" s="158" t="s">
        <v>63</v>
      </c>
      <c r="B386" s="157"/>
      <c r="C386" s="157">
        <f t="shared" ref="C386:Q386" si="113">IF(C310=0,0,C310/0.086*1000000/SUM(C$53:C$56))</f>
        <v>1478.7933578713473</v>
      </c>
      <c r="D386" s="157">
        <f t="shared" si="113"/>
        <v>1457.3935786706029</v>
      </c>
      <c r="E386" s="157">
        <f t="shared" si="113"/>
        <v>0</v>
      </c>
      <c r="F386" s="157">
        <f t="shared" si="113"/>
        <v>1458.0240150321506</v>
      </c>
      <c r="G386" s="157">
        <f t="shared" si="113"/>
        <v>1435.5910696007375</v>
      </c>
      <c r="H386" s="157">
        <f t="shared" si="113"/>
        <v>1450.7269702101994</v>
      </c>
      <c r="I386" s="157">
        <f t="shared" si="113"/>
        <v>1444.6652011800591</v>
      </c>
      <c r="J386" s="157">
        <f t="shared" si="113"/>
        <v>0</v>
      </c>
      <c r="K386" s="157">
        <f t="shared" si="113"/>
        <v>0</v>
      </c>
      <c r="L386" s="157">
        <f t="shared" si="113"/>
        <v>1402.474849536907</v>
      </c>
      <c r="M386" s="157">
        <f t="shared" si="113"/>
        <v>1304.503061826673</v>
      </c>
      <c r="N386" s="157">
        <f t="shared" si="113"/>
        <v>0</v>
      </c>
      <c r="O386" s="157">
        <f t="shared" si="113"/>
        <v>0</v>
      </c>
      <c r="P386" s="157">
        <f t="shared" si="113"/>
        <v>1512.0048387749446</v>
      </c>
      <c r="Q386" s="157">
        <f t="shared" si="113"/>
        <v>1433.277172769702</v>
      </c>
    </row>
    <row r="387" spans="1:17" ht="12" customHeight="1" x14ac:dyDescent="0.25">
      <c r="A387" s="167" t="s">
        <v>148</v>
      </c>
      <c r="B387" s="132"/>
      <c r="C387" s="132">
        <f t="shared" ref="C387:Q387" si="114">IF(C311=0,0,C311/0.086*1000000/C$53)</f>
        <v>1422.8675396966098</v>
      </c>
      <c r="D387" s="132">
        <f t="shared" si="114"/>
        <v>1406.1421050960819</v>
      </c>
      <c r="E387" s="132">
        <f t="shared" si="114"/>
        <v>0</v>
      </c>
      <c r="F387" s="132">
        <f t="shared" si="114"/>
        <v>1414.9022737119637</v>
      </c>
      <c r="G387" s="132">
        <f t="shared" si="114"/>
        <v>1410.1697593113677</v>
      </c>
      <c r="H387" s="132">
        <f t="shared" si="114"/>
        <v>1390.3187316501562</v>
      </c>
      <c r="I387" s="132">
        <f t="shared" si="114"/>
        <v>1390.0680587733982</v>
      </c>
      <c r="J387" s="132">
        <f t="shared" si="114"/>
        <v>0</v>
      </c>
      <c r="K387" s="132">
        <f t="shared" si="114"/>
        <v>0</v>
      </c>
      <c r="L387" s="132">
        <f t="shared" si="114"/>
        <v>1398.8623599579093</v>
      </c>
      <c r="M387" s="132">
        <f t="shared" si="114"/>
        <v>1279.1199226122669</v>
      </c>
      <c r="N387" s="132">
        <f t="shared" si="114"/>
        <v>0</v>
      </c>
      <c r="O387" s="132">
        <f t="shared" si="114"/>
        <v>0</v>
      </c>
      <c r="P387" s="132">
        <f t="shared" si="114"/>
        <v>1452.9590684790039</v>
      </c>
      <c r="Q387" s="132">
        <f t="shared" si="114"/>
        <v>1429.1256857712881</v>
      </c>
    </row>
    <row r="388" spans="1:17" ht="12" customHeight="1" x14ac:dyDescent="0.25">
      <c r="A388" s="167" t="s">
        <v>147</v>
      </c>
      <c r="B388" s="132"/>
      <c r="C388" s="132">
        <f t="shared" ref="C388:Q390" si="115">IF(C312=0,0,C312/0.086*1000000/C$54)</f>
        <v>1425.6569054883971</v>
      </c>
      <c r="D388" s="132">
        <f t="shared" si="115"/>
        <v>1411.4358438822544</v>
      </c>
      <c r="E388" s="132">
        <f t="shared" si="115"/>
        <v>0</v>
      </c>
      <c r="F388" s="132">
        <f t="shared" si="115"/>
        <v>1423.9474783959556</v>
      </c>
      <c r="G388" s="132">
        <f t="shared" si="115"/>
        <v>1420.5353833937099</v>
      </c>
      <c r="H388" s="132">
        <f t="shared" si="115"/>
        <v>1408.4754576944247</v>
      </c>
      <c r="I388" s="132">
        <f t="shared" si="115"/>
        <v>1411.7793256731384</v>
      </c>
      <c r="J388" s="132">
        <f t="shared" si="115"/>
        <v>0</v>
      </c>
      <c r="K388" s="132">
        <f t="shared" si="115"/>
        <v>0</v>
      </c>
      <c r="L388" s="132">
        <f t="shared" si="115"/>
        <v>1422.8362181989482</v>
      </c>
      <c r="M388" s="132">
        <f t="shared" si="115"/>
        <v>1301.0686082647292</v>
      </c>
      <c r="N388" s="132">
        <f t="shared" si="115"/>
        <v>0</v>
      </c>
      <c r="O388" s="132">
        <f t="shared" si="115"/>
        <v>0</v>
      </c>
      <c r="P388" s="132">
        <f t="shared" si="115"/>
        <v>1466.4310283560976</v>
      </c>
      <c r="Q388" s="132">
        <f t="shared" si="115"/>
        <v>1445.5087598390187</v>
      </c>
    </row>
    <row r="389" spans="1:17" ht="12" customHeight="1" x14ac:dyDescent="0.25">
      <c r="A389" s="166" t="s">
        <v>61</v>
      </c>
      <c r="B389" s="165"/>
      <c r="C389" s="165">
        <f t="shared" si="115"/>
        <v>926.9695322017551</v>
      </c>
      <c r="D389" s="165">
        <f t="shared" si="115"/>
        <v>917.65057935618302</v>
      </c>
      <c r="E389" s="165">
        <f t="shared" si="115"/>
        <v>0</v>
      </c>
      <c r="F389" s="165">
        <f t="shared" si="115"/>
        <v>923.30238504093495</v>
      </c>
      <c r="G389" s="165">
        <f t="shared" si="115"/>
        <v>922.34154859528519</v>
      </c>
      <c r="H389" s="165">
        <f t="shared" si="115"/>
        <v>912.98028931697399</v>
      </c>
      <c r="I389" s="165">
        <f t="shared" si="115"/>
        <v>917.13077418722185</v>
      </c>
      <c r="J389" s="165">
        <f t="shared" si="115"/>
        <v>0</v>
      </c>
      <c r="K389" s="165">
        <f t="shared" si="115"/>
        <v>0</v>
      </c>
      <c r="L389" s="165">
        <f t="shared" si="115"/>
        <v>922.70972761086227</v>
      </c>
      <c r="M389" s="165">
        <f t="shared" si="115"/>
        <v>844.75718026114941</v>
      </c>
      <c r="N389" s="165">
        <f t="shared" si="115"/>
        <v>0</v>
      </c>
      <c r="O389" s="165">
        <f t="shared" si="115"/>
        <v>0</v>
      </c>
      <c r="P389" s="165">
        <f t="shared" si="115"/>
        <v>956.21004212293406</v>
      </c>
      <c r="Q389" s="165">
        <f t="shared" si="115"/>
        <v>940.49567749411767</v>
      </c>
    </row>
    <row r="390" spans="1:17" ht="12" customHeight="1" x14ac:dyDescent="0.25">
      <c r="A390" s="147" t="s">
        <v>59</v>
      </c>
      <c r="B390" s="164"/>
      <c r="C390" s="164">
        <f t="shared" si="115"/>
        <v>498.68737328664196</v>
      </c>
      <c r="D390" s="164">
        <f t="shared" si="115"/>
        <v>493.78526452607116</v>
      </c>
      <c r="E390" s="164">
        <f t="shared" si="115"/>
        <v>0</v>
      </c>
      <c r="F390" s="164">
        <f t="shared" si="115"/>
        <v>500.64509335502049</v>
      </c>
      <c r="G390" s="164">
        <f t="shared" si="115"/>
        <v>498.19383479842486</v>
      </c>
      <c r="H390" s="164">
        <f t="shared" si="115"/>
        <v>495.49516837745063</v>
      </c>
      <c r="I390" s="164">
        <f t="shared" si="115"/>
        <v>494.64855148591658</v>
      </c>
      <c r="J390" s="164">
        <f t="shared" si="115"/>
        <v>0</v>
      </c>
      <c r="K390" s="164">
        <f t="shared" si="115"/>
        <v>0</v>
      </c>
      <c r="L390" s="164">
        <f t="shared" si="115"/>
        <v>500.12649058808586</v>
      </c>
      <c r="M390" s="164">
        <f t="shared" si="115"/>
        <v>456.31142800357952</v>
      </c>
      <c r="N390" s="164">
        <f t="shared" si="115"/>
        <v>0</v>
      </c>
      <c r="O390" s="164">
        <f t="shared" si="115"/>
        <v>0</v>
      </c>
      <c r="P390" s="164">
        <f t="shared" si="115"/>
        <v>510.22098623316339</v>
      </c>
      <c r="Q390" s="164">
        <f t="shared" si="115"/>
        <v>505.01308234490108</v>
      </c>
    </row>
    <row r="391" spans="1:17" ht="12" customHeight="1" x14ac:dyDescent="0.25">
      <c r="A391" s="163" t="s">
        <v>142</v>
      </c>
      <c r="B391" s="162"/>
      <c r="C391" s="162">
        <f t="shared" ref="C391:Q391" si="116">IF(C315=0,0,C315/0.086*1000000/C$55)</f>
        <v>1592.3605103097254</v>
      </c>
      <c r="D391" s="162">
        <f t="shared" si="116"/>
        <v>1601.8433691924313</v>
      </c>
      <c r="E391" s="162">
        <f t="shared" si="116"/>
        <v>0</v>
      </c>
      <c r="F391" s="162">
        <f t="shared" si="116"/>
        <v>1686.0284731998333</v>
      </c>
      <c r="G391" s="162">
        <f t="shared" si="116"/>
        <v>1561.0839935692684</v>
      </c>
      <c r="H391" s="162">
        <f t="shared" si="116"/>
        <v>1581.7553366159034</v>
      </c>
      <c r="I391" s="162">
        <f t="shared" si="116"/>
        <v>1597.1673141856288</v>
      </c>
      <c r="J391" s="162">
        <f t="shared" si="116"/>
        <v>0</v>
      </c>
      <c r="K391" s="162">
        <f t="shared" si="116"/>
        <v>0</v>
      </c>
      <c r="L391" s="162">
        <f t="shared" si="116"/>
        <v>0</v>
      </c>
      <c r="M391" s="162">
        <f t="shared" si="116"/>
        <v>1475.7915964173224</v>
      </c>
      <c r="N391" s="162">
        <f t="shared" si="116"/>
        <v>0</v>
      </c>
      <c r="O391" s="162">
        <f t="shared" si="116"/>
        <v>0</v>
      </c>
      <c r="P391" s="162">
        <f t="shared" si="116"/>
        <v>1767.8323453341186</v>
      </c>
      <c r="Q391" s="162">
        <f t="shared" si="116"/>
        <v>0</v>
      </c>
    </row>
    <row r="392" spans="1:17" ht="12" customHeight="1" x14ac:dyDescent="0.25">
      <c r="A392" s="161" t="s">
        <v>141</v>
      </c>
      <c r="B392" s="160"/>
      <c r="C392" s="160">
        <f t="shared" ref="C392:Q394" si="117">IF(C316=0,0,C316/0.086*1000000/C$56)</f>
        <v>1536.12767887738</v>
      </c>
      <c r="D392" s="160">
        <f t="shared" si="117"/>
        <v>1539.5748375920675</v>
      </c>
      <c r="E392" s="160">
        <f t="shared" si="117"/>
        <v>0</v>
      </c>
      <c r="F392" s="160">
        <f t="shared" si="117"/>
        <v>1601.4548837163122</v>
      </c>
      <c r="G392" s="160">
        <f t="shared" si="117"/>
        <v>1517.5485265071445</v>
      </c>
      <c r="H392" s="160">
        <f t="shared" si="117"/>
        <v>1533.2892716793078</v>
      </c>
      <c r="I392" s="160">
        <f t="shared" si="117"/>
        <v>1545.9599828703629</v>
      </c>
      <c r="J392" s="160">
        <f t="shared" si="117"/>
        <v>0</v>
      </c>
      <c r="K392" s="160">
        <f t="shared" si="117"/>
        <v>0</v>
      </c>
      <c r="L392" s="160">
        <f t="shared" si="117"/>
        <v>0</v>
      </c>
      <c r="M392" s="160">
        <f t="shared" si="117"/>
        <v>1418.2432394503555</v>
      </c>
      <c r="N392" s="160">
        <f t="shared" si="117"/>
        <v>0</v>
      </c>
      <c r="O392" s="160">
        <f t="shared" si="117"/>
        <v>0</v>
      </c>
      <c r="P392" s="160">
        <f t="shared" si="117"/>
        <v>1659.3757338933642</v>
      </c>
      <c r="Q392" s="160">
        <f t="shared" si="117"/>
        <v>0</v>
      </c>
    </row>
    <row r="393" spans="1:17" ht="12" customHeight="1" x14ac:dyDescent="0.25">
      <c r="A393" s="148" t="s">
        <v>60</v>
      </c>
      <c r="B393" s="156"/>
      <c r="C393" s="156">
        <f t="shared" si="117"/>
        <v>1037.438551543617</v>
      </c>
      <c r="D393" s="156">
        <f t="shared" si="117"/>
        <v>1045.7864292066024</v>
      </c>
      <c r="E393" s="156">
        <f t="shared" si="117"/>
        <v>0</v>
      </c>
      <c r="F393" s="156">
        <f t="shared" si="117"/>
        <v>1100.8037813290546</v>
      </c>
      <c r="G393" s="156">
        <f t="shared" si="117"/>
        <v>1019.343467687798</v>
      </c>
      <c r="H393" s="156">
        <f t="shared" si="117"/>
        <v>1037.7825248170857</v>
      </c>
      <c r="I393" s="156">
        <f t="shared" si="117"/>
        <v>1051.2930939452949</v>
      </c>
      <c r="J393" s="156">
        <f t="shared" si="117"/>
        <v>0</v>
      </c>
      <c r="K393" s="156">
        <f t="shared" si="117"/>
        <v>0</v>
      </c>
      <c r="L393" s="156">
        <f t="shared" si="117"/>
        <v>0</v>
      </c>
      <c r="M393" s="156">
        <f t="shared" si="117"/>
        <v>961.99169648598217</v>
      </c>
      <c r="N393" s="156">
        <f t="shared" si="117"/>
        <v>0</v>
      </c>
      <c r="O393" s="156">
        <f t="shared" si="117"/>
        <v>0</v>
      </c>
      <c r="P393" s="156">
        <f t="shared" si="117"/>
        <v>1149.0910244671929</v>
      </c>
      <c r="Q393" s="156">
        <f t="shared" si="117"/>
        <v>0</v>
      </c>
    </row>
    <row r="394" spans="1:17" ht="12" customHeight="1" x14ac:dyDescent="0.25">
      <c r="A394" s="148" t="s">
        <v>59</v>
      </c>
      <c r="B394" s="156"/>
      <c r="C394" s="156">
        <f t="shared" si="117"/>
        <v>498.68912733376311</v>
      </c>
      <c r="D394" s="156">
        <f t="shared" si="117"/>
        <v>493.788408385465</v>
      </c>
      <c r="E394" s="156">
        <f t="shared" si="117"/>
        <v>0</v>
      </c>
      <c r="F394" s="156">
        <f t="shared" si="117"/>
        <v>500.65110238725754</v>
      </c>
      <c r="G394" s="156">
        <f t="shared" si="117"/>
        <v>498.20505881934656</v>
      </c>
      <c r="H394" s="156">
        <f t="shared" si="117"/>
        <v>495.50674686222203</v>
      </c>
      <c r="I394" s="156">
        <f t="shared" si="117"/>
        <v>494.66688892506795</v>
      </c>
      <c r="J394" s="156">
        <f t="shared" si="117"/>
        <v>0</v>
      </c>
      <c r="K394" s="156">
        <f t="shared" si="117"/>
        <v>0</v>
      </c>
      <c r="L394" s="156">
        <f t="shared" si="117"/>
        <v>0</v>
      </c>
      <c r="M394" s="156">
        <f t="shared" si="117"/>
        <v>456.25154296437358</v>
      </c>
      <c r="N394" s="156">
        <f t="shared" si="117"/>
        <v>0</v>
      </c>
      <c r="O394" s="156">
        <f t="shared" si="117"/>
        <v>0</v>
      </c>
      <c r="P394" s="156">
        <f t="shared" si="117"/>
        <v>510.2847094261715</v>
      </c>
      <c r="Q394" s="156">
        <f t="shared" si="117"/>
        <v>0</v>
      </c>
    </row>
    <row r="395" spans="1:17" ht="12" customHeight="1" x14ac:dyDescent="0.25">
      <c r="A395" s="158" t="s">
        <v>62</v>
      </c>
      <c r="B395" s="157"/>
      <c r="C395" s="157">
        <f t="shared" ref="C395:Q395" si="118">IF(C319=0,0,C319/0.086*1000000/SUM(C$58:C$59))</f>
        <v>824.72589231381687</v>
      </c>
      <c r="D395" s="157">
        <f t="shared" si="118"/>
        <v>836.22191504413456</v>
      </c>
      <c r="E395" s="157">
        <f t="shared" si="118"/>
        <v>0</v>
      </c>
      <c r="F395" s="157">
        <f t="shared" si="118"/>
        <v>875.46013152728028</v>
      </c>
      <c r="G395" s="157">
        <f t="shared" si="118"/>
        <v>837.26919776379498</v>
      </c>
      <c r="H395" s="157">
        <f t="shared" si="118"/>
        <v>866.94240582014152</v>
      </c>
      <c r="I395" s="157">
        <f t="shared" si="118"/>
        <v>861.3416032135442</v>
      </c>
      <c r="J395" s="157">
        <f t="shared" si="118"/>
        <v>0</v>
      </c>
      <c r="K395" s="157">
        <f t="shared" si="118"/>
        <v>0</v>
      </c>
      <c r="L395" s="157">
        <f t="shared" si="118"/>
        <v>979.08819346903931</v>
      </c>
      <c r="M395" s="157">
        <f t="shared" si="118"/>
        <v>849.62373305735071</v>
      </c>
      <c r="N395" s="157">
        <f t="shared" si="118"/>
        <v>0</v>
      </c>
      <c r="O395" s="157">
        <f t="shared" si="118"/>
        <v>0</v>
      </c>
      <c r="P395" s="157">
        <f t="shared" si="118"/>
        <v>930.15215578082336</v>
      </c>
      <c r="Q395" s="157">
        <f t="shared" si="118"/>
        <v>985.08063824904082</v>
      </c>
    </row>
    <row r="396" spans="1:17" ht="12" customHeight="1" x14ac:dyDescent="0.25">
      <c r="A396" s="23" t="s">
        <v>57</v>
      </c>
      <c r="B396" s="156"/>
      <c r="C396" s="156">
        <f t="shared" ref="C396:Q396" si="119">IF(C320=0,0,C320/0.086*1000000/C$58)</f>
        <v>0</v>
      </c>
      <c r="D396" s="156">
        <f t="shared" si="119"/>
        <v>0</v>
      </c>
      <c r="E396" s="156">
        <f t="shared" si="119"/>
        <v>0</v>
      </c>
      <c r="F396" s="156">
        <f t="shared" si="119"/>
        <v>0</v>
      </c>
      <c r="G396" s="156">
        <f t="shared" si="119"/>
        <v>0</v>
      </c>
      <c r="H396" s="156">
        <f t="shared" si="119"/>
        <v>0</v>
      </c>
      <c r="I396" s="156">
        <f t="shared" si="119"/>
        <v>0</v>
      </c>
      <c r="J396" s="156">
        <f t="shared" si="119"/>
        <v>0</v>
      </c>
      <c r="K396" s="156">
        <f t="shared" si="119"/>
        <v>0</v>
      </c>
      <c r="L396" s="156">
        <f t="shared" si="119"/>
        <v>0</v>
      </c>
      <c r="M396" s="156">
        <f t="shared" si="119"/>
        <v>0</v>
      </c>
      <c r="N396" s="156">
        <f t="shared" si="119"/>
        <v>0</v>
      </c>
      <c r="O396" s="156">
        <f t="shared" si="119"/>
        <v>0</v>
      </c>
      <c r="P396" s="156">
        <f t="shared" si="119"/>
        <v>0</v>
      </c>
      <c r="Q396" s="156">
        <f t="shared" si="119"/>
        <v>0</v>
      </c>
    </row>
    <row r="397" spans="1:17" ht="12" customHeight="1" x14ac:dyDescent="0.25">
      <c r="A397" s="29" t="s">
        <v>140</v>
      </c>
      <c r="B397" s="57"/>
      <c r="C397" s="57">
        <f t="shared" ref="C397:Q397" si="120">IF(C321=0,0,C321/0.086*1000000/C$59)</f>
        <v>824.72589231381687</v>
      </c>
      <c r="D397" s="57">
        <f t="shared" si="120"/>
        <v>836.22191504413456</v>
      </c>
      <c r="E397" s="57">
        <f t="shared" si="120"/>
        <v>0</v>
      </c>
      <c r="F397" s="57">
        <f t="shared" si="120"/>
        <v>875.46013152728028</v>
      </c>
      <c r="G397" s="57">
        <f t="shared" si="120"/>
        <v>837.26919776379498</v>
      </c>
      <c r="H397" s="57">
        <f t="shared" si="120"/>
        <v>866.94240582014152</v>
      </c>
      <c r="I397" s="57">
        <f t="shared" si="120"/>
        <v>861.3416032135442</v>
      </c>
      <c r="J397" s="57">
        <f t="shared" si="120"/>
        <v>0</v>
      </c>
      <c r="K397" s="57">
        <f t="shared" si="120"/>
        <v>0</v>
      </c>
      <c r="L397" s="57">
        <f t="shared" si="120"/>
        <v>979.08819346903931</v>
      </c>
      <c r="M397" s="57">
        <f t="shared" si="120"/>
        <v>849.62373305735071</v>
      </c>
      <c r="N397" s="57">
        <f t="shared" si="120"/>
        <v>0</v>
      </c>
      <c r="O397" s="57">
        <f t="shared" si="120"/>
        <v>0</v>
      </c>
      <c r="P397" s="57">
        <f t="shared" si="120"/>
        <v>930.15215578082336</v>
      </c>
      <c r="Q397" s="57">
        <f t="shared" si="120"/>
        <v>985.08063824904082</v>
      </c>
    </row>
    <row r="399" spans="1:17" ht="12" customHeight="1" x14ac:dyDescent="0.25">
      <c r="A399" s="152" t="s">
        <v>187</v>
      </c>
      <c r="B399" s="168"/>
      <c r="C399" s="168">
        <f t="shared" ref="C399:Q399" si="121">SUM(C400,C403,C405,C414)</f>
        <v>0</v>
      </c>
      <c r="D399" s="168">
        <f t="shared" si="121"/>
        <v>0</v>
      </c>
      <c r="E399" s="168">
        <f t="shared" si="121"/>
        <v>0</v>
      </c>
      <c r="F399" s="168">
        <f t="shared" si="121"/>
        <v>0</v>
      </c>
      <c r="G399" s="168">
        <f t="shared" si="121"/>
        <v>0</v>
      </c>
      <c r="H399" s="168">
        <f t="shared" si="121"/>
        <v>0</v>
      </c>
      <c r="I399" s="168">
        <f t="shared" si="121"/>
        <v>0</v>
      </c>
      <c r="J399" s="168">
        <f t="shared" si="121"/>
        <v>0</v>
      </c>
      <c r="K399" s="168">
        <f t="shared" si="121"/>
        <v>0</v>
      </c>
      <c r="L399" s="168">
        <f t="shared" si="121"/>
        <v>0</v>
      </c>
      <c r="M399" s="168">
        <f t="shared" si="121"/>
        <v>0</v>
      </c>
      <c r="N399" s="168">
        <f t="shared" si="121"/>
        <v>0</v>
      </c>
      <c r="O399" s="168">
        <f t="shared" si="121"/>
        <v>0</v>
      </c>
      <c r="P399" s="168">
        <f t="shared" si="121"/>
        <v>0</v>
      </c>
      <c r="Q399" s="168">
        <f t="shared" si="121"/>
        <v>0</v>
      </c>
    </row>
    <row r="400" spans="1:17" ht="12" customHeight="1" x14ac:dyDescent="0.25">
      <c r="A400" s="158" t="s">
        <v>65</v>
      </c>
      <c r="B400" s="157"/>
      <c r="C400" s="157">
        <f t="shared" ref="C400:Q400" si="122">SUM(C401:C402)</f>
        <v>0</v>
      </c>
      <c r="D400" s="157">
        <f t="shared" si="122"/>
        <v>0</v>
      </c>
      <c r="E400" s="157">
        <f t="shared" si="122"/>
        <v>0</v>
      </c>
      <c r="F400" s="157">
        <f t="shared" si="122"/>
        <v>0</v>
      </c>
      <c r="G400" s="157">
        <f t="shared" si="122"/>
        <v>0</v>
      </c>
      <c r="H400" s="157">
        <f t="shared" si="122"/>
        <v>0</v>
      </c>
      <c r="I400" s="157">
        <f t="shared" si="122"/>
        <v>0</v>
      </c>
      <c r="J400" s="157">
        <f t="shared" si="122"/>
        <v>0</v>
      </c>
      <c r="K400" s="157">
        <f t="shared" si="122"/>
        <v>0</v>
      </c>
      <c r="L400" s="157">
        <f t="shared" si="122"/>
        <v>0</v>
      </c>
      <c r="M400" s="157">
        <f t="shared" si="122"/>
        <v>0</v>
      </c>
      <c r="N400" s="157">
        <f t="shared" si="122"/>
        <v>0</v>
      </c>
      <c r="O400" s="157">
        <f t="shared" si="122"/>
        <v>0</v>
      </c>
      <c r="P400" s="157">
        <f t="shared" si="122"/>
        <v>0</v>
      </c>
      <c r="Q400" s="157">
        <f t="shared" si="122"/>
        <v>0</v>
      </c>
    </row>
    <row r="401" spans="1:17" ht="12" customHeight="1" x14ac:dyDescent="0.25">
      <c r="A401" s="23" t="s">
        <v>149</v>
      </c>
      <c r="B401" s="156"/>
      <c r="C401" s="156">
        <f t="shared" ref="C401:Q401" si="123">IF(C344=0,0,C344*1000000/C$49)</f>
        <v>0</v>
      </c>
      <c r="D401" s="156">
        <f t="shared" si="123"/>
        <v>0</v>
      </c>
      <c r="E401" s="156">
        <f t="shared" si="123"/>
        <v>0</v>
      </c>
      <c r="F401" s="156">
        <f t="shared" si="123"/>
        <v>0</v>
      </c>
      <c r="G401" s="156">
        <f t="shared" si="123"/>
        <v>0</v>
      </c>
      <c r="H401" s="156">
        <f t="shared" si="123"/>
        <v>0</v>
      </c>
      <c r="I401" s="156">
        <f t="shared" si="123"/>
        <v>0</v>
      </c>
      <c r="J401" s="156">
        <f t="shared" si="123"/>
        <v>0</v>
      </c>
      <c r="K401" s="156">
        <f t="shared" si="123"/>
        <v>0</v>
      </c>
      <c r="L401" s="156">
        <f t="shared" si="123"/>
        <v>0</v>
      </c>
      <c r="M401" s="156">
        <f t="shared" si="123"/>
        <v>0</v>
      </c>
      <c r="N401" s="156">
        <f t="shared" si="123"/>
        <v>0</v>
      </c>
      <c r="O401" s="156">
        <f t="shared" si="123"/>
        <v>0</v>
      </c>
      <c r="P401" s="156">
        <f t="shared" si="123"/>
        <v>0</v>
      </c>
      <c r="Q401" s="156">
        <f t="shared" si="123"/>
        <v>0</v>
      </c>
    </row>
    <row r="402" spans="1:17" ht="12" customHeight="1" x14ac:dyDescent="0.25">
      <c r="A402" s="23" t="s">
        <v>60</v>
      </c>
      <c r="B402" s="156"/>
      <c r="C402" s="156">
        <f t="shared" ref="C402:Q402" si="124">IF(C345=0,0,C345*1000000/C$49)</f>
        <v>0</v>
      </c>
      <c r="D402" s="156">
        <f t="shared" si="124"/>
        <v>0</v>
      </c>
      <c r="E402" s="156">
        <f t="shared" si="124"/>
        <v>0</v>
      </c>
      <c r="F402" s="156">
        <f t="shared" si="124"/>
        <v>0</v>
      </c>
      <c r="G402" s="156">
        <f t="shared" si="124"/>
        <v>0</v>
      </c>
      <c r="H402" s="156">
        <f t="shared" si="124"/>
        <v>0</v>
      </c>
      <c r="I402" s="156">
        <f t="shared" si="124"/>
        <v>0</v>
      </c>
      <c r="J402" s="156">
        <f t="shared" si="124"/>
        <v>0</v>
      </c>
      <c r="K402" s="156">
        <f t="shared" si="124"/>
        <v>0</v>
      </c>
      <c r="L402" s="156">
        <f t="shared" si="124"/>
        <v>0</v>
      </c>
      <c r="M402" s="156">
        <f t="shared" si="124"/>
        <v>0</v>
      </c>
      <c r="N402" s="156">
        <f t="shared" si="124"/>
        <v>0</v>
      </c>
      <c r="O402" s="156">
        <f t="shared" si="124"/>
        <v>0</v>
      </c>
      <c r="P402" s="156">
        <f t="shared" si="124"/>
        <v>0</v>
      </c>
      <c r="Q402" s="156">
        <f t="shared" si="124"/>
        <v>0</v>
      </c>
    </row>
    <row r="403" spans="1:17" ht="12" customHeight="1" x14ac:dyDescent="0.25">
      <c r="A403" s="158" t="s">
        <v>112</v>
      </c>
      <c r="B403" s="157"/>
      <c r="C403" s="157">
        <f t="shared" ref="C403:Q403" si="125">C404</f>
        <v>0</v>
      </c>
      <c r="D403" s="157">
        <f t="shared" si="125"/>
        <v>0</v>
      </c>
      <c r="E403" s="157">
        <f t="shared" si="125"/>
        <v>0</v>
      </c>
      <c r="F403" s="157">
        <f t="shared" si="125"/>
        <v>0</v>
      </c>
      <c r="G403" s="157">
        <f t="shared" si="125"/>
        <v>0</v>
      </c>
      <c r="H403" s="157">
        <f t="shared" si="125"/>
        <v>0</v>
      </c>
      <c r="I403" s="157">
        <f t="shared" si="125"/>
        <v>0</v>
      </c>
      <c r="J403" s="157">
        <f t="shared" si="125"/>
        <v>0</v>
      </c>
      <c r="K403" s="157">
        <f t="shared" si="125"/>
        <v>0</v>
      </c>
      <c r="L403" s="157">
        <f t="shared" si="125"/>
        <v>0</v>
      </c>
      <c r="M403" s="157">
        <f t="shared" si="125"/>
        <v>0</v>
      </c>
      <c r="N403" s="157">
        <f t="shared" si="125"/>
        <v>0</v>
      </c>
      <c r="O403" s="157">
        <f t="shared" si="125"/>
        <v>0</v>
      </c>
      <c r="P403" s="157">
        <f t="shared" si="125"/>
        <v>0</v>
      </c>
      <c r="Q403" s="157">
        <f t="shared" si="125"/>
        <v>0</v>
      </c>
    </row>
    <row r="404" spans="1:17" ht="12" customHeight="1" x14ac:dyDescent="0.25">
      <c r="A404" s="23" t="s">
        <v>60</v>
      </c>
      <c r="B404" s="156"/>
      <c r="C404" s="156">
        <f t="shared" ref="C404:Q404" si="126">IF(C347=0,0,C347*1000000/C$49)</f>
        <v>0</v>
      </c>
      <c r="D404" s="156">
        <f t="shared" si="126"/>
        <v>0</v>
      </c>
      <c r="E404" s="156">
        <f t="shared" si="126"/>
        <v>0</v>
      </c>
      <c r="F404" s="156">
        <f t="shared" si="126"/>
        <v>0</v>
      </c>
      <c r="G404" s="156">
        <f t="shared" si="126"/>
        <v>0</v>
      </c>
      <c r="H404" s="156">
        <f t="shared" si="126"/>
        <v>0</v>
      </c>
      <c r="I404" s="156">
        <f t="shared" si="126"/>
        <v>0</v>
      </c>
      <c r="J404" s="156">
        <f t="shared" si="126"/>
        <v>0</v>
      </c>
      <c r="K404" s="156">
        <f t="shared" si="126"/>
        <v>0</v>
      </c>
      <c r="L404" s="156">
        <f t="shared" si="126"/>
        <v>0</v>
      </c>
      <c r="M404" s="156">
        <f t="shared" si="126"/>
        <v>0</v>
      </c>
      <c r="N404" s="156">
        <f t="shared" si="126"/>
        <v>0</v>
      </c>
      <c r="O404" s="156">
        <f t="shared" si="126"/>
        <v>0</v>
      </c>
      <c r="P404" s="156">
        <f t="shared" si="126"/>
        <v>0</v>
      </c>
      <c r="Q404" s="156">
        <f t="shared" si="126"/>
        <v>0</v>
      </c>
    </row>
    <row r="405" spans="1:17" ht="12" customHeight="1" x14ac:dyDescent="0.25">
      <c r="A405" s="158" t="s">
        <v>63</v>
      </c>
      <c r="B405" s="157"/>
      <c r="C405" s="157">
        <f t="shared" ref="C405:Q405" si="127">IF(C348=0,0,C348*1000000/SUM(C$53:C$56))</f>
        <v>0</v>
      </c>
      <c r="D405" s="157">
        <f t="shared" si="127"/>
        <v>0</v>
      </c>
      <c r="E405" s="157">
        <f t="shared" si="127"/>
        <v>0</v>
      </c>
      <c r="F405" s="157">
        <f t="shared" si="127"/>
        <v>0</v>
      </c>
      <c r="G405" s="157">
        <f t="shared" si="127"/>
        <v>0</v>
      </c>
      <c r="H405" s="157">
        <f t="shared" si="127"/>
        <v>0</v>
      </c>
      <c r="I405" s="157">
        <f t="shared" si="127"/>
        <v>0</v>
      </c>
      <c r="J405" s="157">
        <f t="shared" si="127"/>
        <v>0</v>
      </c>
      <c r="K405" s="157">
        <f t="shared" si="127"/>
        <v>0</v>
      </c>
      <c r="L405" s="157">
        <f t="shared" si="127"/>
        <v>0</v>
      </c>
      <c r="M405" s="157">
        <f t="shared" si="127"/>
        <v>0</v>
      </c>
      <c r="N405" s="157">
        <f t="shared" si="127"/>
        <v>0</v>
      </c>
      <c r="O405" s="157">
        <f t="shared" si="127"/>
        <v>0</v>
      </c>
      <c r="P405" s="157">
        <f t="shared" si="127"/>
        <v>0</v>
      </c>
      <c r="Q405" s="157">
        <f t="shared" si="127"/>
        <v>0</v>
      </c>
    </row>
    <row r="406" spans="1:17" ht="12" customHeight="1" x14ac:dyDescent="0.25">
      <c r="A406" s="167" t="s">
        <v>148</v>
      </c>
      <c r="B406" s="132"/>
      <c r="C406" s="132">
        <f t="shared" ref="C406:Q406" si="128">IF(C349=0,0,C349*1000000/C$53)</f>
        <v>0</v>
      </c>
      <c r="D406" s="132">
        <f t="shared" si="128"/>
        <v>0</v>
      </c>
      <c r="E406" s="132">
        <f t="shared" si="128"/>
        <v>0</v>
      </c>
      <c r="F406" s="132">
        <f t="shared" si="128"/>
        <v>0</v>
      </c>
      <c r="G406" s="132">
        <f t="shared" si="128"/>
        <v>0</v>
      </c>
      <c r="H406" s="132">
        <f t="shared" si="128"/>
        <v>0</v>
      </c>
      <c r="I406" s="132">
        <f t="shared" si="128"/>
        <v>0</v>
      </c>
      <c r="J406" s="132">
        <f t="shared" si="128"/>
        <v>0</v>
      </c>
      <c r="K406" s="132">
        <f t="shared" si="128"/>
        <v>0</v>
      </c>
      <c r="L406" s="132">
        <f t="shared" si="128"/>
        <v>0</v>
      </c>
      <c r="M406" s="132">
        <f t="shared" si="128"/>
        <v>0</v>
      </c>
      <c r="N406" s="132">
        <f t="shared" si="128"/>
        <v>0</v>
      </c>
      <c r="O406" s="132">
        <f t="shared" si="128"/>
        <v>0</v>
      </c>
      <c r="P406" s="132">
        <f t="shared" si="128"/>
        <v>0</v>
      </c>
      <c r="Q406" s="132">
        <f t="shared" si="128"/>
        <v>0</v>
      </c>
    </row>
    <row r="407" spans="1:17" ht="12" customHeight="1" x14ac:dyDescent="0.25">
      <c r="A407" s="167" t="s">
        <v>147</v>
      </c>
      <c r="B407" s="132"/>
      <c r="C407" s="132">
        <f t="shared" ref="C407:Q407" si="129">IF(C350=0,0,C350*1000000/C$54)</f>
        <v>0</v>
      </c>
      <c r="D407" s="132">
        <f t="shared" si="129"/>
        <v>0</v>
      </c>
      <c r="E407" s="132">
        <f t="shared" si="129"/>
        <v>0</v>
      </c>
      <c r="F407" s="132">
        <f t="shared" si="129"/>
        <v>0</v>
      </c>
      <c r="G407" s="132">
        <f t="shared" si="129"/>
        <v>0</v>
      </c>
      <c r="H407" s="132">
        <f t="shared" si="129"/>
        <v>0</v>
      </c>
      <c r="I407" s="132">
        <f t="shared" si="129"/>
        <v>0</v>
      </c>
      <c r="J407" s="132">
        <f t="shared" si="129"/>
        <v>0</v>
      </c>
      <c r="K407" s="132">
        <f t="shared" si="129"/>
        <v>0</v>
      </c>
      <c r="L407" s="132">
        <f t="shared" si="129"/>
        <v>0</v>
      </c>
      <c r="M407" s="132">
        <f t="shared" si="129"/>
        <v>0</v>
      </c>
      <c r="N407" s="132">
        <f t="shared" si="129"/>
        <v>0</v>
      </c>
      <c r="O407" s="132">
        <f t="shared" si="129"/>
        <v>0</v>
      </c>
      <c r="P407" s="132">
        <f t="shared" si="129"/>
        <v>0</v>
      </c>
      <c r="Q407" s="132">
        <f t="shared" si="129"/>
        <v>0</v>
      </c>
    </row>
    <row r="408" spans="1:17" ht="12" customHeight="1" x14ac:dyDescent="0.25">
      <c r="A408" s="166" t="s">
        <v>61</v>
      </c>
      <c r="B408" s="165"/>
      <c r="C408" s="165">
        <f t="shared" ref="C408:Q408" si="130">IF(C351=0,0,C351*1000000/C$54)</f>
        <v>0</v>
      </c>
      <c r="D408" s="165">
        <f t="shared" si="130"/>
        <v>0</v>
      </c>
      <c r="E408" s="165">
        <f t="shared" si="130"/>
        <v>0</v>
      </c>
      <c r="F408" s="165">
        <f t="shared" si="130"/>
        <v>0</v>
      </c>
      <c r="G408" s="165">
        <f t="shared" si="130"/>
        <v>0</v>
      </c>
      <c r="H408" s="165">
        <f t="shared" si="130"/>
        <v>0</v>
      </c>
      <c r="I408" s="165">
        <f t="shared" si="130"/>
        <v>0</v>
      </c>
      <c r="J408" s="165">
        <f t="shared" si="130"/>
        <v>0</v>
      </c>
      <c r="K408" s="165">
        <f t="shared" si="130"/>
        <v>0</v>
      </c>
      <c r="L408" s="165">
        <f t="shared" si="130"/>
        <v>0</v>
      </c>
      <c r="M408" s="165">
        <f t="shared" si="130"/>
        <v>0</v>
      </c>
      <c r="N408" s="165">
        <f t="shared" si="130"/>
        <v>0</v>
      </c>
      <c r="O408" s="165">
        <f t="shared" si="130"/>
        <v>0</v>
      </c>
      <c r="P408" s="165">
        <f t="shared" si="130"/>
        <v>0</v>
      </c>
      <c r="Q408" s="165">
        <f t="shared" si="130"/>
        <v>0</v>
      </c>
    </row>
    <row r="409" spans="1:17" ht="12" customHeight="1" x14ac:dyDescent="0.25">
      <c r="A409" s="147" t="s">
        <v>59</v>
      </c>
      <c r="B409" s="164"/>
      <c r="C409" s="164">
        <f t="shared" ref="C409:Q409" si="131">IF(C352=0,0,C352*1000000/C$54)</f>
        <v>0</v>
      </c>
      <c r="D409" s="164">
        <f t="shared" si="131"/>
        <v>0</v>
      </c>
      <c r="E409" s="164">
        <f t="shared" si="131"/>
        <v>0</v>
      </c>
      <c r="F409" s="164">
        <f t="shared" si="131"/>
        <v>0</v>
      </c>
      <c r="G409" s="164">
        <f t="shared" si="131"/>
        <v>0</v>
      </c>
      <c r="H409" s="164">
        <f t="shared" si="131"/>
        <v>0</v>
      </c>
      <c r="I409" s="164">
        <f t="shared" si="131"/>
        <v>0</v>
      </c>
      <c r="J409" s="164">
        <f t="shared" si="131"/>
        <v>0</v>
      </c>
      <c r="K409" s="164">
        <f t="shared" si="131"/>
        <v>0</v>
      </c>
      <c r="L409" s="164">
        <f t="shared" si="131"/>
        <v>0</v>
      </c>
      <c r="M409" s="164">
        <f t="shared" si="131"/>
        <v>0</v>
      </c>
      <c r="N409" s="164">
        <f t="shared" si="131"/>
        <v>0</v>
      </c>
      <c r="O409" s="164">
        <f t="shared" si="131"/>
        <v>0</v>
      </c>
      <c r="P409" s="164">
        <f t="shared" si="131"/>
        <v>0</v>
      </c>
      <c r="Q409" s="164">
        <f t="shared" si="131"/>
        <v>0</v>
      </c>
    </row>
    <row r="410" spans="1:17" ht="12" customHeight="1" x14ac:dyDescent="0.25">
      <c r="A410" s="163" t="s">
        <v>142</v>
      </c>
      <c r="B410" s="162"/>
      <c r="C410" s="162">
        <f t="shared" ref="C410:Q410" si="132">IF(C353=0,0,C353*1000000/C$55)</f>
        <v>0</v>
      </c>
      <c r="D410" s="162">
        <f t="shared" si="132"/>
        <v>0</v>
      </c>
      <c r="E410" s="162">
        <f t="shared" si="132"/>
        <v>0</v>
      </c>
      <c r="F410" s="162">
        <f t="shared" si="132"/>
        <v>0</v>
      </c>
      <c r="G410" s="162">
        <f t="shared" si="132"/>
        <v>0</v>
      </c>
      <c r="H410" s="162">
        <f t="shared" si="132"/>
        <v>0</v>
      </c>
      <c r="I410" s="162">
        <f t="shared" si="132"/>
        <v>0</v>
      </c>
      <c r="J410" s="162">
        <f t="shared" si="132"/>
        <v>0</v>
      </c>
      <c r="K410" s="162">
        <f t="shared" si="132"/>
        <v>0</v>
      </c>
      <c r="L410" s="162">
        <f t="shared" si="132"/>
        <v>0</v>
      </c>
      <c r="M410" s="162">
        <f t="shared" si="132"/>
        <v>0</v>
      </c>
      <c r="N410" s="162">
        <f t="shared" si="132"/>
        <v>0</v>
      </c>
      <c r="O410" s="162">
        <f t="shared" si="132"/>
        <v>0</v>
      </c>
      <c r="P410" s="162">
        <f t="shared" si="132"/>
        <v>0</v>
      </c>
      <c r="Q410" s="162">
        <f t="shared" si="132"/>
        <v>0</v>
      </c>
    </row>
    <row r="411" spans="1:17" ht="12" customHeight="1" x14ac:dyDescent="0.25">
      <c r="A411" s="161" t="s">
        <v>141</v>
      </c>
      <c r="B411" s="160"/>
      <c r="C411" s="160">
        <f t="shared" ref="C411:Q411" si="133">IF(C354=0,0,C354*1000000/C$56)</f>
        <v>0</v>
      </c>
      <c r="D411" s="160">
        <f t="shared" si="133"/>
        <v>0</v>
      </c>
      <c r="E411" s="160">
        <f t="shared" si="133"/>
        <v>0</v>
      </c>
      <c r="F411" s="160">
        <f t="shared" si="133"/>
        <v>0</v>
      </c>
      <c r="G411" s="160">
        <f t="shared" si="133"/>
        <v>0</v>
      </c>
      <c r="H411" s="160">
        <f t="shared" si="133"/>
        <v>0</v>
      </c>
      <c r="I411" s="160">
        <f t="shared" si="133"/>
        <v>0</v>
      </c>
      <c r="J411" s="160">
        <f t="shared" si="133"/>
        <v>0</v>
      </c>
      <c r="K411" s="160">
        <f t="shared" si="133"/>
        <v>0</v>
      </c>
      <c r="L411" s="160">
        <f t="shared" si="133"/>
        <v>0</v>
      </c>
      <c r="M411" s="160">
        <f t="shared" si="133"/>
        <v>0</v>
      </c>
      <c r="N411" s="160">
        <f t="shared" si="133"/>
        <v>0</v>
      </c>
      <c r="O411" s="160">
        <f t="shared" si="133"/>
        <v>0</v>
      </c>
      <c r="P411" s="160">
        <f t="shared" si="133"/>
        <v>0</v>
      </c>
      <c r="Q411" s="160">
        <f t="shared" si="133"/>
        <v>0</v>
      </c>
    </row>
    <row r="412" spans="1:17" ht="12" customHeight="1" x14ac:dyDescent="0.25">
      <c r="A412" s="148" t="s">
        <v>60</v>
      </c>
      <c r="B412" s="156"/>
      <c r="C412" s="156">
        <f t="shared" ref="C412:Q412" si="134">IF(C355=0,0,C355*1000000/C$56)</f>
        <v>0</v>
      </c>
      <c r="D412" s="156">
        <f t="shared" si="134"/>
        <v>0</v>
      </c>
      <c r="E412" s="156">
        <f t="shared" si="134"/>
        <v>0</v>
      </c>
      <c r="F412" s="156">
        <f t="shared" si="134"/>
        <v>0</v>
      </c>
      <c r="G412" s="156">
        <f t="shared" si="134"/>
        <v>0</v>
      </c>
      <c r="H412" s="156">
        <f t="shared" si="134"/>
        <v>0</v>
      </c>
      <c r="I412" s="156">
        <f t="shared" si="134"/>
        <v>0</v>
      </c>
      <c r="J412" s="156">
        <f t="shared" si="134"/>
        <v>0</v>
      </c>
      <c r="K412" s="156">
        <f t="shared" si="134"/>
        <v>0</v>
      </c>
      <c r="L412" s="156">
        <f t="shared" si="134"/>
        <v>0</v>
      </c>
      <c r="M412" s="156">
        <f t="shared" si="134"/>
        <v>0</v>
      </c>
      <c r="N412" s="156">
        <f t="shared" si="134"/>
        <v>0</v>
      </c>
      <c r="O412" s="156">
        <f t="shared" si="134"/>
        <v>0</v>
      </c>
      <c r="P412" s="156">
        <f t="shared" si="134"/>
        <v>0</v>
      </c>
      <c r="Q412" s="156">
        <f t="shared" si="134"/>
        <v>0</v>
      </c>
    </row>
    <row r="413" spans="1:17" ht="12" customHeight="1" x14ac:dyDescent="0.25">
      <c r="A413" s="148" t="s">
        <v>59</v>
      </c>
      <c r="B413" s="156"/>
      <c r="C413" s="156">
        <f t="shared" ref="C413:Q413" si="135">IF(C356=0,0,C356*1000000/C$56)</f>
        <v>0</v>
      </c>
      <c r="D413" s="156">
        <f t="shared" si="135"/>
        <v>0</v>
      </c>
      <c r="E413" s="156">
        <f t="shared" si="135"/>
        <v>0</v>
      </c>
      <c r="F413" s="156">
        <f t="shared" si="135"/>
        <v>0</v>
      </c>
      <c r="G413" s="156">
        <f t="shared" si="135"/>
        <v>0</v>
      </c>
      <c r="H413" s="156">
        <f t="shared" si="135"/>
        <v>0</v>
      </c>
      <c r="I413" s="156">
        <f t="shared" si="135"/>
        <v>0</v>
      </c>
      <c r="J413" s="156">
        <f t="shared" si="135"/>
        <v>0</v>
      </c>
      <c r="K413" s="156">
        <f t="shared" si="135"/>
        <v>0</v>
      </c>
      <c r="L413" s="156">
        <f t="shared" si="135"/>
        <v>0</v>
      </c>
      <c r="M413" s="156">
        <f t="shared" si="135"/>
        <v>0</v>
      </c>
      <c r="N413" s="156">
        <f t="shared" si="135"/>
        <v>0</v>
      </c>
      <c r="O413" s="156">
        <f t="shared" si="135"/>
        <v>0</v>
      </c>
      <c r="P413" s="156">
        <f t="shared" si="135"/>
        <v>0</v>
      </c>
      <c r="Q413" s="156">
        <f t="shared" si="135"/>
        <v>0</v>
      </c>
    </row>
    <row r="414" spans="1:17" ht="12" customHeight="1" x14ac:dyDescent="0.25">
      <c r="A414" s="158" t="s">
        <v>62</v>
      </c>
      <c r="B414" s="157"/>
      <c r="C414" s="157">
        <f t="shared" ref="C414:Q414" si="136">IF(C357=0,0,C357*1000000/SUM(C$58:C$59))</f>
        <v>0</v>
      </c>
      <c r="D414" s="157">
        <f t="shared" si="136"/>
        <v>0</v>
      </c>
      <c r="E414" s="157">
        <f t="shared" si="136"/>
        <v>0</v>
      </c>
      <c r="F414" s="157">
        <f t="shared" si="136"/>
        <v>0</v>
      </c>
      <c r="G414" s="157">
        <f t="shared" si="136"/>
        <v>0</v>
      </c>
      <c r="H414" s="157">
        <f t="shared" si="136"/>
        <v>0</v>
      </c>
      <c r="I414" s="157">
        <f t="shared" si="136"/>
        <v>0</v>
      </c>
      <c r="J414" s="157">
        <f t="shared" si="136"/>
        <v>0</v>
      </c>
      <c r="K414" s="157">
        <f t="shared" si="136"/>
        <v>0</v>
      </c>
      <c r="L414" s="157">
        <f t="shared" si="136"/>
        <v>0</v>
      </c>
      <c r="M414" s="157">
        <f t="shared" si="136"/>
        <v>0</v>
      </c>
      <c r="N414" s="157">
        <f t="shared" si="136"/>
        <v>0</v>
      </c>
      <c r="O414" s="157">
        <f t="shared" si="136"/>
        <v>0</v>
      </c>
      <c r="P414" s="157">
        <f t="shared" si="136"/>
        <v>0</v>
      </c>
      <c r="Q414" s="157">
        <f t="shared" si="136"/>
        <v>0</v>
      </c>
    </row>
    <row r="415" spans="1:17" ht="12" customHeight="1" x14ac:dyDescent="0.25">
      <c r="A415" s="23" t="s">
        <v>57</v>
      </c>
      <c r="B415" s="156"/>
      <c r="C415" s="156">
        <f t="shared" ref="C415:Q415" si="137">IF(C358=0,0,C358*1000000/C$58)</f>
        <v>0</v>
      </c>
      <c r="D415" s="156">
        <f t="shared" si="137"/>
        <v>0</v>
      </c>
      <c r="E415" s="156">
        <f t="shared" si="137"/>
        <v>0</v>
      </c>
      <c r="F415" s="156">
        <f t="shared" si="137"/>
        <v>0</v>
      </c>
      <c r="G415" s="156">
        <f t="shared" si="137"/>
        <v>0</v>
      </c>
      <c r="H415" s="156">
        <f t="shared" si="137"/>
        <v>0</v>
      </c>
      <c r="I415" s="156">
        <f t="shared" si="137"/>
        <v>0</v>
      </c>
      <c r="J415" s="156">
        <f t="shared" si="137"/>
        <v>0</v>
      </c>
      <c r="K415" s="156">
        <f t="shared" si="137"/>
        <v>0</v>
      </c>
      <c r="L415" s="156">
        <f t="shared" si="137"/>
        <v>0</v>
      </c>
      <c r="M415" s="156">
        <f t="shared" si="137"/>
        <v>0</v>
      </c>
      <c r="N415" s="156">
        <f t="shared" si="137"/>
        <v>0</v>
      </c>
      <c r="O415" s="156">
        <f t="shared" si="137"/>
        <v>0</v>
      </c>
      <c r="P415" s="156">
        <f t="shared" si="137"/>
        <v>0</v>
      </c>
      <c r="Q415" s="156">
        <f t="shared" si="137"/>
        <v>0</v>
      </c>
    </row>
    <row r="416" spans="1:17" ht="12" customHeight="1" x14ac:dyDescent="0.25">
      <c r="A416" s="29" t="s">
        <v>140</v>
      </c>
      <c r="B416" s="57"/>
      <c r="C416" s="57">
        <f t="shared" ref="C416:Q416" si="138">IF(C359=0,0,C359*1000000/C$59)</f>
        <v>0</v>
      </c>
      <c r="D416" s="57">
        <f t="shared" si="138"/>
        <v>0</v>
      </c>
      <c r="E416" s="57">
        <f t="shared" si="138"/>
        <v>0</v>
      </c>
      <c r="F416" s="57">
        <f t="shared" si="138"/>
        <v>0</v>
      </c>
      <c r="G416" s="57">
        <f t="shared" si="138"/>
        <v>0</v>
      </c>
      <c r="H416" s="57">
        <f t="shared" si="138"/>
        <v>0</v>
      </c>
      <c r="I416" s="57">
        <f t="shared" si="138"/>
        <v>0</v>
      </c>
      <c r="J416" s="57">
        <f t="shared" si="138"/>
        <v>0</v>
      </c>
      <c r="K416" s="57">
        <f t="shared" si="138"/>
        <v>0</v>
      </c>
      <c r="L416" s="57">
        <f t="shared" si="138"/>
        <v>0</v>
      </c>
      <c r="M416" s="57">
        <f t="shared" si="138"/>
        <v>0</v>
      </c>
      <c r="N416" s="57">
        <f t="shared" si="138"/>
        <v>0</v>
      </c>
      <c r="O416" s="57">
        <f t="shared" si="138"/>
        <v>0</v>
      </c>
      <c r="P416" s="57">
        <f t="shared" si="138"/>
        <v>0</v>
      </c>
      <c r="Q416" s="57">
        <f t="shared" si="138"/>
        <v>0</v>
      </c>
    </row>
    <row r="418" spans="1:17" ht="12" customHeight="1" x14ac:dyDescent="0.25">
      <c r="A418" s="152" t="s">
        <v>186</v>
      </c>
      <c r="B418" s="168"/>
      <c r="C418" s="184">
        <f>C361/RES_summary!C$21</f>
        <v>140.17232722295375</v>
      </c>
      <c r="D418" s="184">
        <f>D361/RES_summary!D$21</f>
        <v>132.00467013768332</v>
      </c>
      <c r="E418" s="184">
        <f>E361/RES_summary!E$21</f>
        <v>0</v>
      </c>
      <c r="F418" s="184">
        <f>F361/RES_summary!F$21</f>
        <v>137.41892118336804</v>
      </c>
      <c r="G418" s="184">
        <f>G361/RES_summary!G$21</f>
        <v>133.232934945571</v>
      </c>
      <c r="H418" s="184">
        <f>H361/RES_summary!H$21</f>
        <v>124.63949378166434</v>
      </c>
      <c r="I418" s="184">
        <f>I361/RES_summary!I$21</f>
        <v>111.1708092657274</v>
      </c>
      <c r="J418" s="184">
        <f>J361/RES_summary!J$21</f>
        <v>0</v>
      </c>
      <c r="K418" s="184">
        <f>K361/RES_summary!K$21</f>
        <v>0</v>
      </c>
      <c r="L418" s="184">
        <f>L361/RES_summary!L$21</f>
        <v>112.66058383145358</v>
      </c>
      <c r="M418" s="184">
        <f>M361/RES_summary!M$21</f>
        <v>89.432404286439095</v>
      </c>
      <c r="N418" s="184">
        <f>N361/RES_summary!N$21</f>
        <v>0</v>
      </c>
      <c r="O418" s="184">
        <f>O361/RES_summary!O$21</f>
        <v>0</v>
      </c>
      <c r="P418" s="184">
        <f>P361/RES_summary!P$21</f>
        <v>84.224079494099556</v>
      </c>
      <c r="Q418" s="184">
        <f>Q361/RES_summary!Q$21</f>
        <v>88.029283029908697</v>
      </c>
    </row>
    <row r="419" spans="1:17" ht="12" customHeight="1" x14ac:dyDescent="0.25">
      <c r="A419" s="158" t="s">
        <v>65</v>
      </c>
      <c r="B419" s="157"/>
      <c r="C419" s="178">
        <f>C362/RES_summary!C$21</f>
        <v>110.95565801170095</v>
      </c>
      <c r="D419" s="178">
        <f>D362/RES_summary!D$21</f>
        <v>103.55994476193598</v>
      </c>
      <c r="E419" s="178">
        <f>E362/RES_summary!E$21</f>
        <v>0</v>
      </c>
      <c r="F419" s="178">
        <f>F362/RES_summary!F$21</f>
        <v>109.49819864765172</v>
      </c>
      <c r="G419" s="178">
        <f>G362/RES_summary!G$21</f>
        <v>106.56507993207299</v>
      </c>
      <c r="H419" s="178">
        <f>H362/RES_summary!H$21</f>
        <v>97.669963893893396</v>
      </c>
      <c r="I419" s="178">
        <f>I362/RES_summary!I$21</f>
        <v>85.009928630480275</v>
      </c>
      <c r="J419" s="178">
        <f>J362/RES_summary!J$21</f>
        <v>0</v>
      </c>
      <c r="K419" s="178">
        <f>K362/RES_summary!K$21</f>
        <v>0</v>
      </c>
      <c r="L419" s="178">
        <f>L362/RES_summary!L$21</f>
        <v>87.565835471612331</v>
      </c>
      <c r="M419" s="178">
        <f>M362/RES_summary!M$21</f>
        <v>66.877121158405046</v>
      </c>
      <c r="N419" s="178">
        <f>N362/RES_summary!N$21</f>
        <v>0</v>
      </c>
      <c r="O419" s="178">
        <f>O362/RES_summary!O$21</f>
        <v>0</v>
      </c>
      <c r="P419" s="178">
        <f>P362/RES_summary!P$21</f>
        <v>58.820754846234337</v>
      </c>
      <c r="Q419" s="178">
        <f>Q362/RES_summary!Q$21</f>
        <v>62.949667452821735</v>
      </c>
    </row>
    <row r="420" spans="1:17" ht="12" customHeight="1" x14ac:dyDescent="0.25">
      <c r="A420" s="23" t="s">
        <v>149</v>
      </c>
      <c r="B420" s="156"/>
      <c r="C420" s="177">
        <f>C363/RES_summary!C$21</f>
        <v>110.5913793228751</v>
      </c>
      <c r="D420" s="177">
        <f>D363/RES_summary!D$21</f>
        <v>103.18933704652791</v>
      </c>
      <c r="E420" s="177">
        <f>E363/RES_summary!E$21</f>
        <v>0</v>
      </c>
      <c r="F420" s="177">
        <f>F363/RES_summary!F$21</f>
        <v>109.02389352419092</v>
      </c>
      <c r="G420" s="177">
        <f>G363/RES_summary!G$21</f>
        <v>106.27259211236618</v>
      </c>
      <c r="H420" s="177">
        <f>H363/RES_summary!H$21</f>
        <v>97.3332552217163</v>
      </c>
      <c r="I420" s="177">
        <f>I363/RES_summary!I$21</f>
        <v>84.713970953856517</v>
      </c>
      <c r="J420" s="177">
        <f>J363/RES_summary!J$21</f>
        <v>0</v>
      </c>
      <c r="K420" s="177">
        <f>K363/RES_summary!K$21</f>
        <v>0</v>
      </c>
      <c r="L420" s="177">
        <f>L363/RES_summary!L$21</f>
        <v>87.019314951463073</v>
      </c>
      <c r="M420" s="177">
        <f>M363/RES_summary!M$21</f>
        <v>66.672075661911904</v>
      </c>
      <c r="N420" s="177">
        <f>N363/RES_summary!N$21</f>
        <v>0</v>
      </c>
      <c r="O420" s="177">
        <f>O363/RES_summary!O$21</f>
        <v>0</v>
      </c>
      <c r="P420" s="177">
        <f>P363/RES_summary!P$21</f>
        <v>58.526350018073295</v>
      </c>
      <c r="Q420" s="177">
        <f>Q363/RES_summary!Q$21</f>
        <v>62.503331606812083</v>
      </c>
    </row>
    <row r="421" spans="1:17" ht="12" customHeight="1" x14ac:dyDescent="0.25">
      <c r="A421" s="23" t="s">
        <v>60</v>
      </c>
      <c r="B421" s="156"/>
      <c r="C421" s="177">
        <f>C364/RES_summary!C$21</f>
        <v>0.36427868882584946</v>
      </c>
      <c r="D421" s="177">
        <f>D364/RES_summary!D$21</f>
        <v>0.3706077154080612</v>
      </c>
      <c r="E421" s="177">
        <f>E364/RES_summary!E$21</f>
        <v>0</v>
      </c>
      <c r="F421" s="177">
        <f>F364/RES_summary!F$21</f>
        <v>0.47430512346078429</v>
      </c>
      <c r="G421" s="177">
        <f>G364/RES_summary!G$21</f>
        <v>0.2924878197067971</v>
      </c>
      <c r="H421" s="177">
        <f>H364/RES_summary!H$21</f>
        <v>0.33670867217710704</v>
      </c>
      <c r="I421" s="177">
        <f>I364/RES_summary!I$21</f>
        <v>0.29595767662377043</v>
      </c>
      <c r="J421" s="177">
        <f>J364/RES_summary!J$21</f>
        <v>0</v>
      </c>
      <c r="K421" s="177">
        <f>K364/RES_summary!K$21</f>
        <v>0</v>
      </c>
      <c r="L421" s="177">
        <f>L364/RES_summary!L$21</f>
        <v>0.54652052014924812</v>
      </c>
      <c r="M421" s="177">
        <f>M364/RES_summary!M$21</f>
        <v>0.20504549649313134</v>
      </c>
      <c r="N421" s="177">
        <f>N364/RES_summary!N$21</f>
        <v>0</v>
      </c>
      <c r="O421" s="177">
        <f>O364/RES_summary!O$21</f>
        <v>0</v>
      </c>
      <c r="P421" s="177">
        <f>P364/RES_summary!P$21</f>
        <v>0.29440482816104424</v>
      </c>
      <c r="Q421" s="177">
        <f>Q364/RES_summary!Q$21</f>
        <v>0.4463358460096552</v>
      </c>
    </row>
    <row r="422" spans="1:17" ht="12" customHeight="1" x14ac:dyDescent="0.25">
      <c r="A422" s="158" t="s">
        <v>112</v>
      </c>
      <c r="B422" s="157"/>
      <c r="C422" s="178">
        <f>C365/RES_summary!C$21</f>
        <v>0.17800475459204981</v>
      </c>
      <c r="D422" s="178">
        <f>D365/RES_summary!D$21</f>
        <v>0.21526982167202244</v>
      </c>
      <c r="E422" s="178">
        <f>E365/RES_summary!E$21</f>
        <v>0</v>
      </c>
      <c r="F422" s="178">
        <f>F365/RES_summary!F$21</f>
        <v>0.45849241436310217</v>
      </c>
      <c r="G422" s="178">
        <f>G365/RES_summary!G$21</f>
        <v>0.23149483947833713</v>
      </c>
      <c r="H422" s="178">
        <f>H365/RES_summary!H$21</f>
        <v>0.25099297110131485</v>
      </c>
      <c r="I422" s="178">
        <f>I365/RES_summary!I$21</f>
        <v>0.16414771057535493</v>
      </c>
      <c r="J422" s="178">
        <f>J365/RES_summary!J$21</f>
        <v>0</v>
      </c>
      <c r="K422" s="178">
        <f>K365/RES_summary!K$21</f>
        <v>0</v>
      </c>
      <c r="L422" s="178">
        <f>L365/RES_summary!L$21</f>
        <v>0.24082632313474375</v>
      </c>
      <c r="M422" s="178">
        <f>M365/RES_summary!M$21</f>
        <v>0.19387965890490233</v>
      </c>
      <c r="N422" s="178">
        <f>N365/RES_summary!N$21</f>
        <v>0</v>
      </c>
      <c r="O422" s="178">
        <f>O365/RES_summary!O$21</f>
        <v>0</v>
      </c>
      <c r="P422" s="178">
        <f>P365/RES_summary!P$21</f>
        <v>0.20362957551286331</v>
      </c>
      <c r="Q422" s="178">
        <f>Q365/RES_summary!Q$21</f>
        <v>0.78266433093476595</v>
      </c>
    </row>
    <row r="423" spans="1:17" ht="12" customHeight="1" x14ac:dyDescent="0.25">
      <c r="A423" s="23" t="s">
        <v>60</v>
      </c>
      <c r="B423" s="156"/>
      <c r="C423" s="177">
        <f>C366/RES_summary!C$21</f>
        <v>0.17800475459204981</v>
      </c>
      <c r="D423" s="177">
        <f>D366/RES_summary!D$21</f>
        <v>0.21526982167202244</v>
      </c>
      <c r="E423" s="177">
        <f>E366/RES_summary!E$21</f>
        <v>0</v>
      </c>
      <c r="F423" s="177">
        <f>F366/RES_summary!F$21</f>
        <v>0.45849241436310217</v>
      </c>
      <c r="G423" s="177">
        <f>G366/RES_summary!G$21</f>
        <v>0.23149483947833713</v>
      </c>
      <c r="H423" s="177">
        <f>H366/RES_summary!H$21</f>
        <v>0.25099297110131485</v>
      </c>
      <c r="I423" s="177">
        <f>I366/RES_summary!I$21</f>
        <v>0.16414771057535493</v>
      </c>
      <c r="J423" s="177">
        <f>J366/RES_summary!J$21</f>
        <v>0</v>
      </c>
      <c r="K423" s="177">
        <f>K366/RES_summary!K$21</f>
        <v>0</v>
      </c>
      <c r="L423" s="177">
        <f>L366/RES_summary!L$21</f>
        <v>0.24082632313474375</v>
      </c>
      <c r="M423" s="177">
        <f>M366/RES_summary!M$21</f>
        <v>0.19387965890490233</v>
      </c>
      <c r="N423" s="177">
        <f>N366/RES_summary!N$21</f>
        <v>0</v>
      </c>
      <c r="O423" s="177">
        <f>O366/RES_summary!O$21</f>
        <v>0</v>
      </c>
      <c r="P423" s="177">
        <f>P366/RES_summary!P$21</f>
        <v>0.20362957551286331</v>
      </c>
      <c r="Q423" s="177">
        <f>Q366/RES_summary!Q$21</f>
        <v>0.78266433093476595</v>
      </c>
    </row>
    <row r="424" spans="1:17" ht="12" customHeight="1" x14ac:dyDescent="0.25">
      <c r="A424" s="158" t="s">
        <v>63</v>
      </c>
      <c r="B424" s="157"/>
      <c r="C424" s="178">
        <f>C367/RES_summary!C$21</f>
        <v>18.804564446304497</v>
      </c>
      <c r="D424" s="178">
        <f>D367/RES_summary!D$21</f>
        <v>18.011630880285107</v>
      </c>
      <c r="E424" s="178">
        <f>E367/RES_summary!E$21</f>
        <v>0</v>
      </c>
      <c r="F424" s="178">
        <f>F367/RES_summary!F$21</f>
        <v>17.107672686574581</v>
      </c>
      <c r="G424" s="178">
        <f>G367/RES_summary!G$21</f>
        <v>16.637442455600137</v>
      </c>
      <c r="H424" s="178">
        <f>H367/RES_summary!H$21</f>
        <v>16.773558353357817</v>
      </c>
      <c r="I424" s="178">
        <f>I367/RES_summary!I$21</f>
        <v>16.305517362094701</v>
      </c>
      <c r="J424" s="178">
        <f>J367/RES_summary!J$21</f>
        <v>0</v>
      </c>
      <c r="K424" s="178">
        <f>K367/RES_summary!K$21</f>
        <v>0</v>
      </c>
      <c r="L424" s="178">
        <f>L367/RES_summary!L$21</f>
        <v>14.324143724657556</v>
      </c>
      <c r="M424" s="178">
        <f>M367/RES_summary!M$21</f>
        <v>13.298980718555113</v>
      </c>
      <c r="N424" s="178">
        <f>N367/RES_summary!N$21</f>
        <v>0</v>
      </c>
      <c r="O424" s="178">
        <f>O367/RES_summary!O$21</f>
        <v>0</v>
      </c>
      <c r="P424" s="178">
        <f>P367/RES_summary!P$21</f>
        <v>15.476605110264602</v>
      </c>
      <c r="Q424" s="178">
        <f>Q367/RES_summary!Q$21</f>
        <v>14.08246269987418</v>
      </c>
    </row>
    <row r="425" spans="1:17" ht="12" customHeight="1" x14ac:dyDescent="0.25">
      <c r="A425" s="167" t="s">
        <v>148</v>
      </c>
      <c r="B425" s="132"/>
      <c r="C425" s="183">
        <f>C368/RES_summary!C$21</f>
        <v>16.939340516187169</v>
      </c>
      <c r="D425" s="183">
        <f>D368/RES_summary!D$21</f>
        <v>16.485682372571748</v>
      </c>
      <c r="E425" s="183">
        <f>E368/RES_summary!E$21</f>
        <v>0</v>
      </c>
      <c r="F425" s="183">
        <f>F368/RES_summary!F$21</f>
        <v>16.0618300437391</v>
      </c>
      <c r="G425" s="183">
        <f>G368/RES_summary!G$21</f>
        <v>15.847693182703731</v>
      </c>
      <c r="H425" s="183">
        <f>H368/RES_summary!H$21</f>
        <v>15.325472689100167</v>
      </c>
      <c r="I425" s="183">
        <f>I368/RES_summary!I$21</f>
        <v>15.037377568367845</v>
      </c>
      <c r="J425" s="183">
        <f>J368/RES_summary!J$21</f>
        <v>0</v>
      </c>
      <c r="K425" s="183">
        <f>K368/RES_summary!K$21</f>
        <v>0</v>
      </c>
      <c r="L425" s="183">
        <f>L368/RES_summary!L$21</f>
        <v>14.377519864309058</v>
      </c>
      <c r="M425" s="183">
        <f>M368/RES_summary!M$21</f>
        <v>13.041236251271634</v>
      </c>
      <c r="N425" s="183">
        <f>N368/RES_summary!N$21</f>
        <v>0</v>
      </c>
      <c r="O425" s="183">
        <f>O368/RES_summary!O$21</f>
        <v>0</v>
      </c>
      <c r="P425" s="183">
        <f>P368/RES_summary!P$21</f>
        <v>14.514982321725507</v>
      </c>
      <c r="Q425" s="183">
        <f>Q368/RES_summary!Q$21</f>
        <v>14.180773918631809</v>
      </c>
    </row>
    <row r="426" spans="1:17" ht="12" customHeight="1" x14ac:dyDescent="0.25">
      <c r="A426" s="167" t="s">
        <v>147</v>
      </c>
      <c r="B426" s="132"/>
      <c r="C426" s="183">
        <f>C369/RES_summary!C$21</f>
        <v>16.206014216133433</v>
      </c>
      <c r="D426" s="183">
        <f>D369/RES_summary!D$21</f>
        <v>15.807816120695792</v>
      </c>
      <c r="E426" s="183">
        <f>E369/RES_summary!E$21</f>
        <v>0</v>
      </c>
      <c r="F426" s="183">
        <f>F369/RES_summary!F$21</f>
        <v>15.471746627295547</v>
      </c>
      <c r="G426" s="183">
        <f>G369/RES_summary!G$21</f>
        <v>15.28521444635909</v>
      </c>
      <c r="H426" s="183">
        <f>H369/RES_summary!H$21</f>
        <v>14.877579554164914</v>
      </c>
      <c r="I426" s="183">
        <f>I369/RES_summary!I$21</f>
        <v>14.636091213463052</v>
      </c>
      <c r="J426" s="183">
        <f>J369/RES_summary!J$21</f>
        <v>0</v>
      </c>
      <c r="K426" s="183">
        <f>K369/RES_summary!K$21</f>
        <v>0</v>
      </c>
      <c r="L426" s="183">
        <f>L369/RES_summary!L$21</f>
        <v>14.023295449961003</v>
      </c>
      <c r="M426" s="183">
        <f>M369/RES_summary!M$21</f>
        <v>12.711760376835468</v>
      </c>
      <c r="N426" s="183">
        <f>N369/RES_summary!N$21</f>
        <v>0</v>
      </c>
      <c r="O426" s="183">
        <f>O369/RES_summary!O$21</f>
        <v>0</v>
      </c>
      <c r="P426" s="183">
        <f>P369/RES_summary!P$21</f>
        <v>14.082249507068212</v>
      </c>
      <c r="Q426" s="183">
        <f>Q369/RES_summary!Q$21</f>
        <v>13.792806913264704</v>
      </c>
    </row>
    <row r="427" spans="1:17" ht="12" customHeight="1" x14ac:dyDescent="0.25">
      <c r="A427" s="166" t="s">
        <v>61</v>
      </c>
      <c r="B427" s="165"/>
      <c r="C427" s="182">
        <f>C370/RES_summary!C$21</f>
        <v>11.089522030581318</v>
      </c>
      <c r="D427" s="182">
        <f>D370/RES_summary!D$21</f>
        <v>10.801305964748295</v>
      </c>
      <c r="E427" s="182">
        <f>E370/RES_summary!E$21</f>
        <v>0</v>
      </c>
      <c r="F427" s="182">
        <f>F370/RES_summary!F$21</f>
        <v>10.540921979296471</v>
      </c>
      <c r="G427" s="182">
        <f>G370/RES_summary!G$21</f>
        <v>10.409120523946482</v>
      </c>
      <c r="H427" s="182">
        <f>H370/RES_summary!H$21</f>
        <v>10.098421987435593</v>
      </c>
      <c r="I427" s="182">
        <f>I370/RES_summary!I$21</f>
        <v>9.9276662396038624</v>
      </c>
      <c r="J427" s="182">
        <f>J370/RES_summary!J$21</f>
        <v>0</v>
      </c>
      <c r="K427" s="182">
        <f>K370/RES_summary!K$21</f>
        <v>0</v>
      </c>
      <c r="L427" s="182">
        <f>L370/RES_summary!L$21</f>
        <v>9.4666690911107914</v>
      </c>
      <c r="M427" s="182">
        <f>M370/RES_summary!M$21</f>
        <v>8.5812081497094397</v>
      </c>
      <c r="N427" s="182">
        <f>N370/RES_summary!N$21</f>
        <v>0</v>
      </c>
      <c r="O427" s="182">
        <f>O370/RES_summary!O$21</f>
        <v>0</v>
      </c>
      <c r="P427" s="182">
        <f>P370/RES_summary!P$21</f>
        <v>9.5209423078828817</v>
      </c>
      <c r="Q427" s="182">
        <f>Q370/RES_summary!Q$21</f>
        <v>9.3036328034248363</v>
      </c>
    </row>
    <row r="428" spans="1:17" ht="12" customHeight="1" x14ac:dyDescent="0.25">
      <c r="A428" s="147" t="s">
        <v>59</v>
      </c>
      <c r="B428" s="164"/>
      <c r="C428" s="181">
        <f>C371/RES_summary!C$21</f>
        <v>5.1164921855521115</v>
      </c>
      <c r="D428" s="181">
        <f>D371/RES_summary!D$21</f>
        <v>5.0065101559474989</v>
      </c>
      <c r="E428" s="181">
        <f>E371/RES_summary!E$21</f>
        <v>0</v>
      </c>
      <c r="F428" s="181">
        <f>F371/RES_summary!F$21</f>
        <v>4.9308246479990778</v>
      </c>
      <c r="G428" s="181">
        <f>G371/RES_summary!G$21</f>
        <v>4.8760939224126103</v>
      </c>
      <c r="H428" s="181">
        <f>H371/RES_summary!H$21</f>
        <v>4.7791575667293182</v>
      </c>
      <c r="I428" s="181">
        <f>I371/RES_summary!I$21</f>
        <v>4.7084249738591915</v>
      </c>
      <c r="J428" s="181">
        <f>J371/RES_summary!J$21</f>
        <v>0</v>
      </c>
      <c r="K428" s="181">
        <f>K371/RES_summary!K$21</f>
        <v>0</v>
      </c>
      <c r="L428" s="181">
        <f>L371/RES_summary!L$21</f>
        <v>4.5566263588502141</v>
      </c>
      <c r="M428" s="181">
        <f>M371/RES_summary!M$21</f>
        <v>4.130552227126028</v>
      </c>
      <c r="N428" s="181">
        <f>N371/RES_summary!N$21</f>
        <v>0</v>
      </c>
      <c r="O428" s="181">
        <f>O371/RES_summary!O$21</f>
        <v>0</v>
      </c>
      <c r="P428" s="181">
        <f>P371/RES_summary!P$21</f>
        <v>4.5613071991853307</v>
      </c>
      <c r="Q428" s="181">
        <f>Q371/RES_summary!Q$21</f>
        <v>4.4891741098398654</v>
      </c>
    </row>
    <row r="429" spans="1:17" ht="12" customHeight="1" x14ac:dyDescent="0.25">
      <c r="A429" s="163" t="s">
        <v>142</v>
      </c>
      <c r="B429" s="162"/>
      <c r="C429" s="180">
        <f>C372/RES_summary!C$21</f>
        <v>22.707813888137974</v>
      </c>
      <c r="D429" s="180">
        <f>D372/RES_summary!D$21</f>
        <v>22.455458638803677</v>
      </c>
      <c r="E429" s="180">
        <f>E372/RES_summary!E$21</f>
        <v>0</v>
      </c>
      <c r="F429" s="180">
        <f>F372/RES_summary!F$21</f>
        <v>22.801936673971014</v>
      </c>
      <c r="G429" s="180">
        <f>G372/RES_summary!G$21</f>
        <v>20.906065786107852</v>
      </c>
      <c r="H429" s="180">
        <f>H372/RES_summary!H$21</f>
        <v>20.741742394962504</v>
      </c>
      <c r="I429" s="180">
        <f>I372/RES_summary!I$21</f>
        <v>20.458703562675428</v>
      </c>
      <c r="J429" s="180">
        <f>J372/RES_summary!J$21</f>
        <v>0</v>
      </c>
      <c r="K429" s="180">
        <f>K372/RES_summary!K$21</f>
        <v>0</v>
      </c>
      <c r="L429" s="180">
        <f>L372/RES_summary!L$21</f>
        <v>0</v>
      </c>
      <c r="M429" s="180">
        <f>M372/RES_summary!M$21</f>
        <v>17.371254410351852</v>
      </c>
      <c r="N429" s="180">
        <f>N372/RES_summary!N$21</f>
        <v>0</v>
      </c>
      <c r="O429" s="180">
        <f>O372/RES_summary!O$21</f>
        <v>0</v>
      </c>
      <c r="P429" s="180">
        <f>P372/RES_summary!P$21</f>
        <v>20.433849158370307</v>
      </c>
      <c r="Q429" s="180">
        <f>Q372/RES_summary!Q$21</f>
        <v>0</v>
      </c>
    </row>
    <row r="430" spans="1:17" ht="12" customHeight="1" x14ac:dyDescent="0.25">
      <c r="A430" s="161" t="s">
        <v>141</v>
      </c>
      <c r="B430" s="160"/>
      <c r="C430" s="179">
        <f>C373/RES_summary!C$21</f>
        <v>20.014887995973265</v>
      </c>
      <c r="D430" s="179">
        <f>D373/RES_summary!D$21</f>
        <v>19.757972056638643</v>
      </c>
      <c r="E430" s="179">
        <f>E373/RES_summary!E$21</f>
        <v>0</v>
      </c>
      <c r="F430" s="179">
        <f>F373/RES_summary!F$21</f>
        <v>19.954343116666173</v>
      </c>
      <c r="G430" s="179">
        <f>G373/RES_summary!G$21</f>
        <v>18.534145588915248</v>
      </c>
      <c r="H430" s="179">
        <f>H373/RES_summary!H$21</f>
        <v>18.396285908884789</v>
      </c>
      <c r="I430" s="179">
        <f>I373/RES_summary!I$21</f>
        <v>18.174739533827172</v>
      </c>
      <c r="J430" s="179">
        <f>J373/RES_summary!J$21</f>
        <v>0</v>
      </c>
      <c r="K430" s="179">
        <f>K373/RES_summary!K$21</f>
        <v>0</v>
      </c>
      <c r="L430" s="179">
        <f>L373/RES_summary!L$21</f>
        <v>0</v>
      </c>
      <c r="M430" s="179">
        <f>M373/RES_summary!M$21</f>
        <v>15.296629933805878</v>
      </c>
      <c r="N430" s="179">
        <f>N373/RES_summary!N$21</f>
        <v>0</v>
      </c>
      <c r="O430" s="179">
        <f>O373/RES_summary!O$21</f>
        <v>0</v>
      </c>
      <c r="P430" s="179">
        <f>P373/RES_summary!P$21</f>
        <v>17.865054549265661</v>
      </c>
      <c r="Q430" s="179">
        <f>Q373/RES_summary!Q$21</f>
        <v>0</v>
      </c>
    </row>
    <row r="431" spans="1:17" ht="12" customHeight="1" x14ac:dyDescent="0.25">
      <c r="A431" s="148" t="s">
        <v>60</v>
      </c>
      <c r="B431" s="156"/>
      <c r="C431" s="177">
        <f>C374/RES_summary!C$21</f>
        <v>14.914508416944514</v>
      </c>
      <c r="D431" s="177">
        <f>D374/RES_summary!D$21</f>
        <v>14.761270404333196</v>
      </c>
      <c r="E431" s="177">
        <f>E374/RES_summary!E$21</f>
        <v>0</v>
      </c>
      <c r="F431" s="177">
        <f>F374/RES_summary!F$21</f>
        <v>15.030863024809749</v>
      </c>
      <c r="G431" s="177">
        <f>G374/RES_summary!G$21</f>
        <v>13.685943092437185</v>
      </c>
      <c r="H431" s="177">
        <f>H374/RES_summary!H$21</f>
        <v>13.630473992129856</v>
      </c>
      <c r="I431" s="177">
        <f>I374/RES_summary!I$21</f>
        <v>13.470024490751747</v>
      </c>
      <c r="J431" s="177">
        <f>J374/RES_summary!J$21</f>
        <v>0</v>
      </c>
      <c r="K431" s="177">
        <f>K374/RES_summary!K$21</f>
        <v>0</v>
      </c>
      <c r="L431" s="177">
        <f>L374/RES_summary!L$21</f>
        <v>0</v>
      </c>
      <c r="M431" s="177">
        <f>M374/RES_summary!M$21</f>
        <v>11.237386272173261</v>
      </c>
      <c r="N431" s="177">
        <f>N374/RES_summary!N$21</f>
        <v>0</v>
      </c>
      <c r="O431" s="177">
        <f>O374/RES_summary!O$21</f>
        <v>0</v>
      </c>
      <c r="P431" s="177">
        <f>P374/RES_summary!P$21</f>
        <v>13.284213729475228</v>
      </c>
      <c r="Q431" s="177">
        <f>Q374/RES_summary!Q$21</f>
        <v>0</v>
      </c>
    </row>
    <row r="432" spans="1:17" ht="12" customHeight="1" x14ac:dyDescent="0.25">
      <c r="A432" s="148" t="s">
        <v>59</v>
      </c>
      <c r="B432" s="156"/>
      <c r="C432" s="177">
        <f>C375/RES_summary!C$21</f>
        <v>5.1003795790287496</v>
      </c>
      <c r="D432" s="177">
        <f>D375/RES_summary!D$21</f>
        <v>4.9967016523054468</v>
      </c>
      <c r="E432" s="177">
        <f>E375/RES_summary!E$21</f>
        <v>0</v>
      </c>
      <c r="F432" s="177">
        <f>F375/RES_summary!F$21</f>
        <v>4.9234800918564225</v>
      </c>
      <c r="G432" s="177">
        <f>G375/RES_summary!G$21</f>
        <v>4.8482024964780663</v>
      </c>
      <c r="H432" s="177">
        <f>H375/RES_summary!H$21</f>
        <v>4.7658119167549318</v>
      </c>
      <c r="I432" s="177">
        <f>I375/RES_summary!I$21</f>
        <v>4.7047150430754243</v>
      </c>
      <c r="J432" s="177">
        <f>J375/RES_summary!J$21</f>
        <v>0</v>
      </c>
      <c r="K432" s="177">
        <f>K375/RES_summary!K$21</f>
        <v>0</v>
      </c>
      <c r="L432" s="177">
        <f>L375/RES_summary!L$21</f>
        <v>0</v>
      </c>
      <c r="M432" s="177">
        <f>M375/RES_summary!M$21</f>
        <v>4.0592436616326184</v>
      </c>
      <c r="N432" s="177">
        <f>N375/RES_summary!N$21</f>
        <v>0</v>
      </c>
      <c r="O432" s="177">
        <f>O375/RES_summary!O$21</f>
        <v>0</v>
      </c>
      <c r="P432" s="177">
        <f>P375/RES_summary!P$21</f>
        <v>4.580840819790434</v>
      </c>
      <c r="Q432" s="177">
        <f>Q375/RES_summary!Q$21</f>
        <v>0</v>
      </c>
    </row>
    <row r="433" spans="1:17" ht="12" customHeight="1" x14ac:dyDescent="0.25">
      <c r="A433" s="158" t="s">
        <v>62</v>
      </c>
      <c r="B433" s="157"/>
      <c r="C433" s="178">
        <f>C376/RES_summary!C$21</f>
        <v>10.234100010356263</v>
      </c>
      <c r="D433" s="178">
        <f>D376/RES_summary!D$21</f>
        <v>10.217824673790213</v>
      </c>
      <c r="E433" s="178">
        <f>E376/RES_summary!E$21</f>
        <v>0</v>
      </c>
      <c r="F433" s="178">
        <f>F376/RES_summary!F$21</f>
        <v>10.354557434778647</v>
      </c>
      <c r="G433" s="178">
        <f>G376/RES_summary!G$21</f>
        <v>9.7989177184195402</v>
      </c>
      <c r="H433" s="178">
        <f>H376/RES_summary!H$21</f>
        <v>9.9449785633118033</v>
      </c>
      <c r="I433" s="178">
        <f>I376/RES_summary!I$21</f>
        <v>9.6912155625770762</v>
      </c>
      <c r="J433" s="178">
        <f>J376/RES_summary!J$21</f>
        <v>0</v>
      </c>
      <c r="K433" s="178">
        <f>K376/RES_summary!K$21</f>
        <v>0</v>
      </c>
      <c r="L433" s="178">
        <f>L376/RES_summary!L$21</f>
        <v>10.529778312048952</v>
      </c>
      <c r="M433" s="178">
        <f>M376/RES_summary!M$21</f>
        <v>9.06242275057404</v>
      </c>
      <c r="N433" s="178">
        <f>N376/RES_summary!N$21</f>
        <v>0</v>
      </c>
      <c r="O433" s="178">
        <f>O376/RES_summary!O$21</f>
        <v>0</v>
      </c>
      <c r="P433" s="178">
        <f>P376/RES_summary!P$21</f>
        <v>9.7230899620877569</v>
      </c>
      <c r="Q433" s="178">
        <f>Q376/RES_summary!Q$21</f>
        <v>10.214488546278019</v>
      </c>
    </row>
    <row r="434" spans="1:17" ht="12" customHeight="1" x14ac:dyDescent="0.25">
      <c r="A434" s="23" t="s">
        <v>57</v>
      </c>
      <c r="B434" s="156"/>
      <c r="C434" s="177">
        <f>C377/RES_summary!C$21</f>
        <v>0</v>
      </c>
      <c r="D434" s="177">
        <f>D377/RES_summary!D$21</f>
        <v>0</v>
      </c>
      <c r="E434" s="177">
        <f>E377/RES_summary!E$21</f>
        <v>0</v>
      </c>
      <c r="F434" s="177">
        <f>F377/RES_summary!F$21</f>
        <v>0</v>
      </c>
      <c r="G434" s="177">
        <f>G377/RES_summary!G$21</f>
        <v>0</v>
      </c>
      <c r="H434" s="177">
        <f>H377/RES_summary!H$21</f>
        <v>0</v>
      </c>
      <c r="I434" s="177">
        <f>I377/RES_summary!I$21</f>
        <v>0</v>
      </c>
      <c r="J434" s="177">
        <f>J377/RES_summary!J$21</f>
        <v>0</v>
      </c>
      <c r="K434" s="177">
        <f>K377/RES_summary!K$21</f>
        <v>0</v>
      </c>
      <c r="L434" s="177">
        <f>L377/RES_summary!L$21</f>
        <v>0</v>
      </c>
      <c r="M434" s="177">
        <f>M377/RES_summary!M$21</f>
        <v>0</v>
      </c>
      <c r="N434" s="177">
        <f>N377/RES_summary!N$21</f>
        <v>0</v>
      </c>
      <c r="O434" s="177">
        <f>O377/RES_summary!O$21</f>
        <v>0</v>
      </c>
      <c r="P434" s="177">
        <f>P377/RES_summary!P$21</f>
        <v>0</v>
      </c>
      <c r="Q434" s="177">
        <f>Q377/RES_summary!Q$21</f>
        <v>0</v>
      </c>
    </row>
    <row r="435" spans="1:17" ht="12" customHeight="1" x14ac:dyDescent="0.25">
      <c r="A435" s="29" t="s">
        <v>140</v>
      </c>
      <c r="B435" s="57"/>
      <c r="C435" s="176">
        <f>C378/RES_summary!C$21</f>
        <v>10.234100010356263</v>
      </c>
      <c r="D435" s="176">
        <f>D378/RES_summary!D$21</f>
        <v>10.217824673790213</v>
      </c>
      <c r="E435" s="176">
        <f>E378/RES_summary!E$21</f>
        <v>0</v>
      </c>
      <c r="F435" s="176">
        <f>F378/RES_summary!F$21</f>
        <v>10.354557434778647</v>
      </c>
      <c r="G435" s="176">
        <f>G378/RES_summary!G$21</f>
        <v>9.7989177184195402</v>
      </c>
      <c r="H435" s="176">
        <f>H378/RES_summary!H$21</f>
        <v>9.9449785633118033</v>
      </c>
      <c r="I435" s="176">
        <f>I378/RES_summary!I$21</f>
        <v>9.6912155625770762</v>
      </c>
      <c r="J435" s="176">
        <f>J378/RES_summary!J$21</f>
        <v>0</v>
      </c>
      <c r="K435" s="176">
        <f>K378/RES_summary!K$21</f>
        <v>0</v>
      </c>
      <c r="L435" s="176">
        <f>L378/RES_summary!L$21</f>
        <v>10.529778312048952</v>
      </c>
      <c r="M435" s="176">
        <f>M378/RES_summary!M$21</f>
        <v>9.06242275057404</v>
      </c>
      <c r="N435" s="176">
        <f>N378/RES_summary!N$21</f>
        <v>0</v>
      </c>
      <c r="O435" s="176">
        <f>O378/RES_summary!O$21</f>
        <v>0</v>
      </c>
      <c r="P435" s="176">
        <f>P378/RES_summary!P$21</f>
        <v>9.7230899620877569</v>
      </c>
      <c r="Q435" s="176">
        <f>Q378/RES_summary!Q$21</f>
        <v>10.214488546278019</v>
      </c>
    </row>
    <row r="437" spans="1:17" ht="12" customHeight="1" x14ac:dyDescent="0.25">
      <c r="A437" s="152" t="s">
        <v>185</v>
      </c>
      <c r="B437" s="168"/>
      <c r="C437" s="184">
        <f>C380/RES_summary!C$21</f>
        <v>115.96386015869763</v>
      </c>
      <c r="D437" s="184">
        <f>D380/RES_summary!D$21</f>
        <v>110.01666739722567</v>
      </c>
      <c r="E437" s="184">
        <f>E380/RES_summary!E$21</f>
        <v>0</v>
      </c>
      <c r="F437" s="184">
        <f>F380/RES_summary!F$21</f>
        <v>116.34768711247486</v>
      </c>
      <c r="G437" s="184">
        <f>G380/RES_summary!G$21</f>
        <v>112.97562980599844</v>
      </c>
      <c r="H437" s="184">
        <f>H380/RES_summary!H$21</f>
        <v>105.69203857911347</v>
      </c>
      <c r="I437" s="184">
        <f>I380/RES_summary!I$21</f>
        <v>94.850243773802418</v>
      </c>
      <c r="J437" s="184">
        <f>J380/RES_summary!J$21</f>
        <v>0</v>
      </c>
      <c r="K437" s="184">
        <f>K380/RES_summary!K$21</f>
        <v>0</v>
      </c>
      <c r="L437" s="184">
        <f>L380/RES_summary!L$21</f>
        <v>98.734617473889045</v>
      </c>
      <c r="M437" s="184">
        <f>M380/RES_summary!M$21</f>
        <v>78.441642060653905</v>
      </c>
      <c r="N437" s="184">
        <f>N380/RES_summary!N$21</f>
        <v>0</v>
      </c>
      <c r="O437" s="184">
        <f>O380/RES_summary!O$21</f>
        <v>0</v>
      </c>
      <c r="P437" s="184">
        <f>P380/RES_summary!P$21</f>
        <v>74.349038878142352</v>
      </c>
      <c r="Q437" s="184">
        <f>Q380/RES_summary!Q$21</f>
        <v>80.208010817093466</v>
      </c>
    </row>
    <row r="438" spans="1:17" ht="12" customHeight="1" x14ac:dyDescent="0.25">
      <c r="A438" s="158" t="s">
        <v>65</v>
      </c>
      <c r="B438" s="157"/>
      <c r="C438" s="178">
        <f>C381/RES_summary!C$21</f>
        <v>91.817579326820095</v>
      </c>
      <c r="D438" s="178">
        <f>D381/RES_summary!D$21</f>
        <v>86.167910190438477</v>
      </c>
      <c r="E438" s="178">
        <f>E381/RES_summary!E$21</f>
        <v>0</v>
      </c>
      <c r="F438" s="178">
        <f>F381/RES_summary!F$21</f>
        <v>92.141396930672599</v>
      </c>
      <c r="G438" s="178">
        <f>G381/RES_summary!G$21</f>
        <v>89.988901920343807</v>
      </c>
      <c r="H438" s="178">
        <f>H381/RES_summary!H$21</f>
        <v>82.537969454398748</v>
      </c>
      <c r="I438" s="178">
        <f>I381/RES_summary!I$21</f>
        <v>72.337766824558827</v>
      </c>
      <c r="J438" s="178">
        <f>J381/RES_summary!J$21</f>
        <v>0</v>
      </c>
      <c r="K438" s="178">
        <f>K381/RES_summary!K$21</f>
        <v>0</v>
      </c>
      <c r="L438" s="178">
        <f>L381/RES_summary!L$21</f>
        <v>76.158450310064367</v>
      </c>
      <c r="M438" s="178">
        <f>M381/RES_summary!M$21</f>
        <v>58.191738034660233</v>
      </c>
      <c r="N438" s="178">
        <f>N381/RES_summary!N$21</f>
        <v>0</v>
      </c>
      <c r="O438" s="178">
        <f>O381/RES_summary!O$21</f>
        <v>0</v>
      </c>
      <c r="P438" s="178">
        <f>P381/RES_summary!P$21</f>
        <v>51.642055341193831</v>
      </c>
      <c r="Q438" s="178">
        <f>Q381/RES_summary!Q$21</f>
        <v>55.571107774400012</v>
      </c>
    </row>
    <row r="439" spans="1:17" ht="12" customHeight="1" x14ac:dyDescent="0.25">
      <c r="A439" s="23" t="s">
        <v>149</v>
      </c>
      <c r="B439" s="156"/>
      <c r="C439" s="177">
        <f>C382/RES_summary!C$21</f>
        <v>91.445168324330638</v>
      </c>
      <c r="D439" s="177">
        <f>D382/RES_summary!D$21</f>
        <v>85.788655715438068</v>
      </c>
      <c r="E439" s="177">
        <f>E382/RES_summary!E$21</f>
        <v>0</v>
      </c>
      <c r="F439" s="177">
        <f>F382/RES_summary!F$21</f>
        <v>91.65162936908294</v>
      </c>
      <c r="G439" s="177">
        <f>G382/RES_summary!G$21</f>
        <v>89.687032850868917</v>
      </c>
      <c r="H439" s="177">
        <f>H382/RES_summary!H$21</f>
        <v>82.191224565117579</v>
      </c>
      <c r="I439" s="177">
        <f>I382/RES_summary!I$21</f>
        <v>72.032928167264771</v>
      </c>
      <c r="J439" s="177">
        <f>J382/RES_summary!J$21</f>
        <v>0</v>
      </c>
      <c r="K439" s="177">
        <f>K382/RES_summary!K$21</f>
        <v>0</v>
      </c>
      <c r="L439" s="177">
        <f>L382/RES_summary!L$21</f>
        <v>75.594513281020767</v>
      </c>
      <c r="M439" s="177">
        <f>M382/RES_summary!M$21</f>
        <v>57.981173708654055</v>
      </c>
      <c r="N439" s="177">
        <f>N382/RES_summary!N$21</f>
        <v>0</v>
      </c>
      <c r="O439" s="177">
        <f>O382/RES_summary!O$21</f>
        <v>0</v>
      </c>
      <c r="P439" s="177">
        <f>P382/RES_summary!P$21</f>
        <v>51.342423966943734</v>
      </c>
      <c r="Q439" s="177">
        <f>Q382/RES_summary!Q$21</f>
        <v>55.115050271786288</v>
      </c>
    </row>
    <row r="440" spans="1:17" ht="12" customHeight="1" x14ac:dyDescent="0.25">
      <c r="A440" s="23" t="s">
        <v>60</v>
      </c>
      <c r="B440" s="156"/>
      <c r="C440" s="177">
        <f>C383/RES_summary!C$21</f>
        <v>0.37241100248945896</v>
      </c>
      <c r="D440" s="177">
        <f>D383/RES_summary!D$21</f>
        <v>0.3792544750004101</v>
      </c>
      <c r="E440" s="177">
        <f>E383/RES_summary!E$21</f>
        <v>0</v>
      </c>
      <c r="F440" s="177">
        <f>F383/RES_summary!F$21</f>
        <v>0.48976756158966728</v>
      </c>
      <c r="G440" s="177">
        <f>G383/RES_summary!G$21</f>
        <v>0.30186906947488013</v>
      </c>
      <c r="H440" s="177">
        <f>H383/RES_summary!H$21</f>
        <v>0.34674488928116565</v>
      </c>
      <c r="I440" s="177">
        <f>I383/RES_summary!I$21</f>
        <v>0.30483865729406728</v>
      </c>
      <c r="J440" s="177">
        <f>J383/RES_summary!J$21</f>
        <v>0</v>
      </c>
      <c r="K440" s="177">
        <f>K383/RES_summary!K$21</f>
        <v>0</v>
      </c>
      <c r="L440" s="177">
        <f>L383/RES_summary!L$21</f>
        <v>0.56393702904359222</v>
      </c>
      <c r="M440" s="177">
        <f>M383/RES_summary!M$21</f>
        <v>0.21056432600618089</v>
      </c>
      <c r="N440" s="177">
        <f>N383/RES_summary!N$21</f>
        <v>0</v>
      </c>
      <c r="O440" s="177">
        <f>O383/RES_summary!O$21</f>
        <v>0</v>
      </c>
      <c r="P440" s="177">
        <f>P383/RES_summary!P$21</f>
        <v>0.29963137425009606</v>
      </c>
      <c r="Q440" s="177">
        <f>Q383/RES_summary!Q$21</f>
        <v>0.45605750261372646</v>
      </c>
    </row>
    <row r="441" spans="1:17" ht="12" customHeight="1" x14ac:dyDescent="0.25">
      <c r="A441" s="158" t="s">
        <v>112</v>
      </c>
      <c r="B441" s="157"/>
      <c r="C441" s="178">
        <f>C384/RES_summary!C$21</f>
        <v>0.34249621183489332</v>
      </c>
      <c r="D441" s="178">
        <f>D384/RES_summary!D$21</f>
        <v>0.42746432566122478</v>
      </c>
      <c r="E441" s="178">
        <f>E384/RES_summary!E$21</f>
        <v>0</v>
      </c>
      <c r="F441" s="178">
        <f>F384/RES_summary!F$21</f>
        <v>0.97989251776083131</v>
      </c>
      <c r="G441" s="178">
        <f>G384/RES_summary!G$21</f>
        <v>0.52093017972696631</v>
      </c>
      <c r="H441" s="178">
        <f>H384/RES_summary!H$21</f>
        <v>0.5981543496800007</v>
      </c>
      <c r="I441" s="178">
        <f>I384/RES_summary!I$21</f>
        <v>0.41808331574472063</v>
      </c>
      <c r="J441" s="178">
        <f>J384/RES_summary!J$21</f>
        <v>0</v>
      </c>
      <c r="K441" s="178">
        <f>K384/RES_summary!K$21</f>
        <v>0</v>
      </c>
      <c r="L441" s="178">
        <f>L384/RES_summary!L$21</f>
        <v>0.72368324146084129</v>
      </c>
      <c r="M441" s="178">
        <f>M384/RES_summary!M$21</f>
        <v>0.62078053676414724</v>
      </c>
      <c r="N441" s="178">
        <f>N384/RES_summary!N$21</f>
        <v>0</v>
      </c>
      <c r="O441" s="178">
        <f>O384/RES_summary!O$21</f>
        <v>0</v>
      </c>
      <c r="P441" s="178">
        <f>P384/RES_summary!P$21</f>
        <v>0.78057272228754504</v>
      </c>
      <c r="Q441" s="178">
        <f>Q384/RES_summary!Q$21</f>
        <v>3.0428462003947501</v>
      </c>
    </row>
    <row r="442" spans="1:17" ht="12" customHeight="1" x14ac:dyDescent="0.25">
      <c r="A442" s="23" t="s">
        <v>60</v>
      </c>
      <c r="B442" s="156"/>
      <c r="C442" s="177">
        <f>C385/RES_summary!C$21</f>
        <v>0.34249621183489332</v>
      </c>
      <c r="D442" s="177">
        <f>D385/RES_summary!D$21</f>
        <v>0.42746432566122478</v>
      </c>
      <c r="E442" s="177">
        <f>E385/RES_summary!E$21</f>
        <v>0</v>
      </c>
      <c r="F442" s="177">
        <f>F385/RES_summary!F$21</f>
        <v>0.97989251776083131</v>
      </c>
      <c r="G442" s="177">
        <f>G385/RES_summary!G$21</f>
        <v>0.52093017972696631</v>
      </c>
      <c r="H442" s="177">
        <f>H385/RES_summary!H$21</f>
        <v>0.5981543496800007</v>
      </c>
      <c r="I442" s="177">
        <f>I385/RES_summary!I$21</f>
        <v>0.41808331574472063</v>
      </c>
      <c r="J442" s="177">
        <f>J385/RES_summary!J$21</f>
        <v>0</v>
      </c>
      <c r="K442" s="177">
        <f>K385/RES_summary!K$21</f>
        <v>0</v>
      </c>
      <c r="L442" s="177">
        <f>L385/RES_summary!L$21</f>
        <v>0.72368324146084129</v>
      </c>
      <c r="M442" s="177">
        <f>M385/RES_summary!M$21</f>
        <v>0.62078053676414724</v>
      </c>
      <c r="N442" s="177">
        <f>N385/RES_summary!N$21</f>
        <v>0</v>
      </c>
      <c r="O442" s="177">
        <f>O385/RES_summary!O$21</f>
        <v>0</v>
      </c>
      <c r="P442" s="177">
        <f>P385/RES_summary!P$21</f>
        <v>0.78057272228754504</v>
      </c>
      <c r="Q442" s="177">
        <f>Q385/RES_summary!Q$21</f>
        <v>3.0428462003947501</v>
      </c>
    </row>
    <row r="443" spans="1:17" ht="12" customHeight="1" x14ac:dyDescent="0.25">
      <c r="A443" s="158" t="s">
        <v>63</v>
      </c>
      <c r="B443" s="157"/>
      <c r="C443" s="178">
        <f>C386/RES_summary!C$21</f>
        <v>15.281347696785966</v>
      </c>
      <c r="D443" s="178">
        <f>D386/RES_summary!D$21</f>
        <v>14.882198843988906</v>
      </c>
      <c r="E443" s="178">
        <f>E386/RES_summary!E$21</f>
        <v>0</v>
      </c>
      <c r="F443" s="178">
        <f>F386/RES_summary!F$21</f>
        <v>14.512481529728937</v>
      </c>
      <c r="G443" s="178">
        <f>G386/RES_summary!G$21</f>
        <v>14.189917005097518</v>
      </c>
      <c r="H443" s="178">
        <f>H386/RES_summary!H$21</f>
        <v>14.118697964569904</v>
      </c>
      <c r="I443" s="178">
        <f>I386/RES_summary!I$21</f>
        <v>13.841677120238856</v>
      </c>
      <c r="J443" s="178">
        <f>J386/RES_summary!J$21</f>
        <v>0</v>
      </c>
      <c r="K443" s="178">
        <f>K386/RES_summary!K$21</f>
        <v>0</v>
      </c>
      <c r="L443" s="178">
        <f>L386/RES_summary!L$21</f>
        <v>12.868674289781701</v>
      </c>
      <c r="M443" s="178">
        <f>M386/RES_summary!M$21</f>
        <v>11.8870680005874</v>
      </c>
      <c r="N443" s="178">
        <f>N386/RES_summary!N$21</f>
        <v>0</v>
      </c>
      <c r="O443" s="178">
        <f>O386/RES_summary!O$21</f>
        <v>0</v>
      </c>
      <c r="P443" s="178">
        <f>P386/RES_summary!P$21</f>
        <v>13.575228506046653</v>
      </c>
      <c r="Q443" s="178">
        <f>Q386/RES_summary!Q$21</f>
        <v>12.798051884026293</v>
      </c>
    </row>
    <row r="444" spans="1:17" ht="12" customHeight="1" x14ac:dyDescent="0.25">
      <c r="A444" s="167" t="s">
        <v>148</v>
      </c>
      <c r="B444" s="132"/>
      <c r="C444" s="183">
        <f>C387/RES_summary!C$21</f>
        <v>14.703429309334197</v>
      </c>
      <c r="D444" s="183">
        <f>D387/RES_summary!D$21</f>
        <v>14.358843566494675</v>
      </c>
      <c r="E444" s="183">
        <f>E387/RES_summary!E$21</f>
        <v>0</v>
      </c>
      <c r="F444" s="183">
        <f>F387/RES_summary!F$21</f>
        <v>14.08326810938266</v>
      </c>
      <c r="G444" s="183">
        <f>G387/RES_summary!G$21</f>
        <v>13.938643302714212</v>
      </c>
      <c r="H444" s="183">
        <f>H387/RES_summary!H$21</f>
        <v>13.530795697420794</v>
      </c>
      <c r="I444" s="183">
        <f>I387/RES_summary!I$21</f>
        <v>13.31856905598743</v>
      </c>
      <c r="J444" s="183">
        <f>J387/RES_summary!J$21</f>
        <v>0</v>
      </c>
      <c r="K444" s="183">
        <f>K387/RES_summary!K$21</f>
        <v>0</v>
      </c>
      <c r="L444" s="183">
        <f>L387/RES_summary!L$21</f>
        <v>12.83552720569481</v>
      </c>
      <c r="M444" s="183">
        <f>M387/RES_summary!M$21</f>
        <v>11.655768350368477</v>
      </c>
      <c r="N444" s="183">
        <f>N387/RES_summary!N$21</f>
        <v>0</v>
      </c>
      <c r="O444" s="183">
        <f>O387/RES_summary!O$21</f>
        <v>0</v>
      </c>
      <c r="P444" s="183">
        <f>P387/RES_summary!P$21</f>
        <v>13.045098043810581</v>
      </c>
      <c r="Q444" s="183">
        <f>Q387/RES_summary!Q$21</f>
        <v>12.760982329713299</v>
      </c>
    </row>
    <row r="445" spans="1:17" ht="12" customHeight="1" x14ac:dyDescent="0.25">
      <c r="A445" s="167" t="s">
        <v>147</v>
      </c>
      <c r="B445" s="132"/>
      <c r="C445" s="183">
        <f>C388/RES_summary!C$21</f>
        <v>14.732253666903112</v>
      </c>
      <c r="D445" s="183">
        <f>D388/RES_summary!D$21</f>
        <v>14.412900668431284</v>
      </c>
      <c r="E445" s="183">
        <f>E388/RES_summary!E$21</f>
        <v>0</v>
      </c>
      <c r="F445" s="183">
        <f>F388/RES_summary!F$21</f>
        <v>14.173299799228424</v>
      </c>
      <c r="G445" s="183">
        <f>G388/RES_summary!G$21</f>
        <v>14.041100993172947</v>
      </c>
      <c r="H445" s="183">
        <f>H388/RES_summary!H$21</f>
        <v>13.707499747396044</v>
      </c>
      <c r="I445" s="183">
        <f>I388/RES_summary!I$21</f>
        <v>13.526589811282189</v>
      </c>
      <c r="J445" s="183">
        <f>J388/RES_summary!J$21</f>
        <v>0</v>
      </c>
      <c r="K445" s="183">
        <f>K388/RES_summary!K$21</f>
        <v>0</v>
      </c>
      <c r="L445" s="183">
        <f>L388/RES_summary!L$21</f>
        <v>13.055503894243055</v>
      </c>
      <c r="M445" s="183">
        <f>M388/RES_summary!M$21</f>
        <v>11.855772111577741</v>
      </c>
      <c r="N445" s="183">
        <f>N388/RES_summary!N$21</f>
        <v>0</v>
      </c>
      <c r="O445" s="183">
        <f>O388/RES_summary!O$21</f>
        <v>0</v>
      </c>
      <c r="P445" s="183">
        <f>P388/RES_summary!P$21</f>
        <v>13.166053300742178</v>
      </c>
      <c r="Q445" s="183">
        <f>Q388/RES_summary!Q$21</f>
        <v>12.907270455919543</v>
      </c>
    </row>
    <row r="446" spans="1:17" ht="12" customHeight="1" x14ac:dyDescent="0.25">
      <c r="A446" s="166" t="s">
        <v>61</v>
      </c>
      <c r="B446" s="165"/>
      <c r="C446" s="182">
        <f>C389/RES_summary!C$21</f>
        <v>9.5789879299244305</v>
      </c>
      <c r="D446" s="182">
        <f>D389/RES_summary!D$21</f>
        <v>9.3706042013287796</v>
      </c>
      <c r="E446" s="182">
        <f>E389/RES_summary!E$21</f>
        <v>0</v>
      </c>
      <c r="F446" s="182">
        <f>F389/RES_summary!F$21</f>
        <v>9.1901153006494045</v>
      </c>
      <c r="G446" s="182">
        <f>G389/RES_summary!G$21</f>
        <v>9.1167675127431664</v>
      </c>
      <c r="H446" s="182">
        <f>H389/RES_summary!H$21</f>
        <v>8.8852645722884187</v>
      </c>
      <c r="I446" s="182">
        <f>I389/RES_summary!I$21</f>
        <v>8.7872456836121948</v>
      </c>
      <c r="J446" s="182">
        <f>J389/RES_summary!J$21</f>
        <v>0</v>
      </c>
      <c r="K446" s="182">
        <f>K389/RES_summary!K$21</f>
        <v>0</v>
      </c>
      <c r="L446" s="182">
        <f>L389/RES_summary!L$21</f>
        <v>8.4664983137188923</v>
      </c>
      <c r="M446" s="182">
        <f>M389/RES_summary!M$21</f>
        <v>7.6977098326527127</v>
      </c>
      <c r="N446" s="182">
        <f>N389/RES_summary!N$21</f>
        <v>0</v>
      </c>
      <c r="O446" s="182">
        <f>O389/RES_summary!O$21</f>
        <v>0</v>
      </c>
      <c r="P446" s="182">
        <f>P389/RES_summary!P$21</f>
        <v>8.5851377513530931</v>
      </c>
      <c r="Q446" s="182">
        <f>Q389/RES_summary!Q$21</f>
        <v>8.3978958891897424</v>
      </c>
    </row>
    <row r="447" spans="1:17" ht="12" customHeight="1" x14ac:dyDescent="0.25">
      <c r="A447" s="147" t="s">
        <v>59</v>
      </c>
      <c r="B447" s="164"/>
      <c r="C447" s="181">
        <f>C390/RES_summary!C$21</f>
        <v>5.1532657369786827</v>
      </c>
      <c r="D447" s="181">
        <f>D390/RES_summary!D$21</f>
        <v>5.0422964671025019</v>
      </c>
      <c r="E447" s="181">
        <f>E390/RES_summary!E$21</f>
        <v>0</v>
      </c>
      <c r="F447" s="181">
        <f>F390/RES_summary!F$21</f>
        <v>4.9831844985790186</v>
      </c>
      <c r="G447" s="181">
        <f>G390/RES_summary!G$21</f>
        <v>4.924333480429782</v>
      </c>
      <c r="H447" s="181">
        <f>H390/RES_summary!H$21</f>
        <v>4.8222351751076236</v>
      </c>
      <c r="I447" s="181">
        <f>I390/RES_summary!I$21</f>
        <v>4.7393441276699946</v>
      </c>
      <c r="J447" s="181">
        <f>J390/RES_summary!J$21</f>
        <v>0</v>
      </c>
      <c r="K447" s="181">
        <f>K390/RES_summary!K$21</f>
        <v>0</v>
      </c>
      <c r="L447" s="181">
        <f>L390/RES_summary!L$21</f>
        <v>4.5890055805241623</v>
      </c>
      <c r="M447" s="181">
        <f>M390/RES_summary!M$21</f>
        <v>4.1580622789250263</v>
      </c>
      <c r="N447" s="181">
        <f>N390/RES_summary!N$21</f>
        <v>0</v>
      </c>
      <c r="O447" s="181">
        <f>O390/RES_summary!O$21</f>
        <v>0</v>
      </c>
      <c r="P447" s="181">
        <f>P390/RES_summary!P$21</f>
        <v>4.5809155493890819</v>
      </c>
      <c r="Q447" s="181">
        <f>Q390/RES_summary!Q$21</f>
        <v>4.5093745667297993</v>
      </c>
    </row>
    <row r="448" spans="1:17" ht="12" customHeight="1" x14ac:dyDescent="0.25">
      <c r="A448" s="163" t="s">
        <v>142</v>
      </c>
      <c r="B448" s="162"/>
      <c r="C448" s="180">
        <f>C391/RES_summary!C$21</f>
        <v>16.454912031591242</v>
      </c>
      <c r="D448" s="180">
        <f>D391/RES_summary!D$21</f>
        <v>16.357250289926608</v>
      </c>
      <c r="E448" s="180">
        <f>E391/RES_summary!E$21</f>
        <v>0</v>
      </c>
      <c r="F448" s="180">
        <f>F391/RES_summary!F$21</f>
        <v>16.781930080465862</v>
      </c>
      <c r="G448" s="180">
        <f>G391/RES_summary!G$21</f>
        <v>15.430335821812308</v>
      </c>
      <c r="H448" s="180">
        <f>H391/RES_summary!H$21</f>
        <v>15.393886175763832</v>
      </c>
      <c r="I448" s="180">
        <f>I391/RES_summary!I$21</f>
        <v>15.302835737926209</v>
      </c>
      <c r="J448" s="180">
        <f>J391/RES_summary!J$21</f>
        <v>0</v>
      </c>
      <c r="K448" s="180">
        <f>K391/RES_summary!K$21</f>
        <v>0</v>
      </c>
      <c r="L448" s="180">
        <f>L391/RES_summary!L$21</f>
        <v>0</v>
      </c>
      <c r="M448" s="180">
        <f>M391/RES_summary!M$21</f>
        <v>13.44790639030254</v>
      </c>
      <c r="N448" s="180">
        <f>N391/RES_summary!N$21</f>
        <v>0</v>
      </c>
      <c r="O448" s="180">
        <f>O391/RES_summary!O$21</f>
        <v>0</v>
      </c>
      <c r="P448" s="180">
        <f>P391/RES_summary!P$21</f>
        <v>15.872123840380873</v>
      </c>
      <c r="Q448" s="180">
        <f>Q391/RES_summary!Q$21</f>
        <v>0</v>
      </c>
    </row>
    <row r="449" spans="1:17" ht="12" customHeight="1" x14ac:dyDescent="0.25">
      <c r="A449" s="161" t="s">
        <v>141</v>
      </c>
      <c r="B449" s="160"/>
      <c r="C449" s="179">
        <f>C392/RES_summary!C$21</f>
        <v>15.873821073535165</v>
      </c>
      <c r="D449" s="179">
        <f>D392/RES_summary!D$21</f>
        <v>15.721394140591077</v>
      </c>
      <c r="E449" s="179">
        <f>E392/RES_summary!E$21</f>
        <v>0</v>
      </c>
      <c r="F449" s="179">
        <f>F392/RES_summary!F$21</f>
        <v>15.940124566545428</v>
      </c>
      <c r="G449" s="179">
        <f>G392/RES_summary!G$21</f>
        <v>15.000015044906457</v>
      </c>
      <c r="H449" s="179">
        <f>H392/RES_summary!H$21</f>
        <v>14.922206978766566</v>
      </c>
      <c r="I449" s="179">
        <f>I392/RES_summary!I$21</f>
        <v>14.812206251124675</v>
      </c>
      <c r="J449" s="179">
        <f>J392/RES_summary!J$21</f>
        <v>0</v>
      </c>
      <c r="K449" s="179">
        <f>K392/RES_summary!K$21</f>
        <v>0</v>
      </c>
      <c r="L449" s="179">
        <f>L392/RES_summary!L$21</f>
        <v>0</v>
      </c>
      <c r="M449" s="179">
        <f>M392/RES_summary!M$21</f>
        <v>12.923506522945766</v>
      </c>
      <c r="N449" s="179">
        <f>N392/RES_summary!N$21</f>
        <v>0</v>
      </c>
      <c r="O449" s="179">
        <f>O392/RES_summary!O$21</f>
        <v>0</v>
      </c>
      <c r="P449" s="179">
        <f>P392/RES_summary!P$21</f>
        <v>14.898368171389324</v>
      </c>
      <c r="Q449" s="179">
        <f>Q392/RES_summary!Q$21</f>
        <v>0</v>
      </c>
    </row>
    <row r="450" spans="1:17" ht="12" customHeight="1" x14ac:dyDescent="0.25">
      <c r="A450" s="148" t="s">
        <v>60</v>
      </c>
      <c r="B450" s="156"/>
      <c r="C450" s="177">
        <f>C393/RES_summary!C$21</f>
        <v>10.720537210829997</v>
      </c>
      <c r="D450" s="177">
        <f>D393/RES_summary!D$21</f>
        <v>10.67906556991592</v>
      </c>
      <c r="E450" s="177">
        <f>E393/RES_summary!E$21</f>
        <v>0</v>
      </c>
      <c r="F450" s="177">
        <f>F393/RES_summary!F$21</f>
        <v>10.956880256901259</v>
      </c>
      <c r="G450" s="177">
        <f>G393/RES_summary!G$21</f>
        <v>10.075570622072034</v>
      </c>
      <c r="H450" s="177">
        <f>H393/RES_summary!H$21</f>
        <v>10.099859120064623</v>
      </c>
      <c r="I450" s="177">
        <f>I393/RES_summary!I$21</f>
        <v>10.072686428136667</v>
      </c>
      <c r="J450" s="177">
        <f>J393/RES_summary!J$21</f>
        <v>0</v>
      </c>
      <c r="K450" s="177">
        <f>K393/RES_summary!K$21</f>
        <v>0</v>
      </c>
      <c r="L450" s="177">
        <f>L393/RES_summary!L$21</f>
        <v>0</v>
      </c>
      <c r="M450" s="177">
        <f>M393/RES_summary!M$21</f>
        <v>8.7659899365178244</v>
      </c>
      <c r="N450" s="177">
        <f>N393/RES_summary!N$21</f>
        <v>0</v>
      </c>
      <c r="O450" s="177">
        <f>O393/RES_summary!O$21</f>
        <v>0</v>
      </c>
      <c r="P450" s="177">
        <f>P393/RES_summary!P$21</f>
        <v>10.316880496247709</v>
      </c>
      <c r="Q450" s="177">
        <f>Q393/RES_summary!Q$21</f>
        <v>0</v>
      </c>
    </row>
    <row r="451" spans="1:17" ht="12" customHeight="1" x14ac:dyDescent="0.25">
      <c r="A451" s="148" t="s">
        <v>59</v>
      </c>
      <c r="B451" s="156"/>
      <c r="C451" s="177">
        <f>C394/RES_summary!C$21</f>
        <v>5.1532838627051687</v>
      </c>
      <c r="D451" s="177">
        <f>D394/RES_summary!D$21</f>
        <v>5.0423285706751546</v>
      </c>
      <c r="E451" s="177">
        <f>E394/RES_summary!E$21</f>
        <v>0</v>
      </c>
      <c r="F451" s="177">
        <f>F394/RES_summary!F$21</f>
        <v>4.9832443096441672</v>
      </c>
      <c r="G451" s="177">
        <f>G394/RES_summary!G$21</f>
        <v>4.9244444228344229</v>
      </c>
      <c r="H451" s="177">
        <f>H394/RES_summary!H$21</f>
        <v>4.8223478587019404</v>
      </c>
      <c r="I451" s="177">
        <f>I394/RES_summary!I$21</f>
        <v>4.739519822988008</v>
      </c>
      <c r="J451" s="177">
        <f>J394/RES_summary!J$21</f>
        <v>0</v>
      </c>
      <c r="K451" s="177">
        <f>K394/RES_summary!K$21</f>
        <v>0</v>
      </c>
      <c r="L451" s="177">
        <f>L394/RES_summary!L$21</f>
        <v>0</v>
      </c>
      <c r="M451" s="177">
        <f>M394/RES_summary!M$21</f>
        <v>4.1575165864279446</v>
      </c>
      <c r="N451" s="177">
        <f>N394/RES_summary!N$21</f>
        <v>0</v>
      </c>
      <c r="O451" s="177">
        <f>O394/RES_summary!O$21</f>
        <v>0</v>
      </c>
      <c r="P451" s="177">
        <f>P394/RES_summary!P$21</f>
        <v>4.5814876751416165</v>
      </c>
      <c r="Q451" s="177">
        <f>Q394/RES_summary!Q$21</f>
        <v>0</v>
      </c>
    </row>
    <row r="452" spans="1:17" ht="12" customHeight="1" x14ac:dyDescent="0.25">
      <c r="A452" s="158" t="s">
        <v>62</v>
      </c>
      <c r="B452" s="157"/>
      <c r="C452" s="178">
        <f>C395/RES_summary!C$21</f>
        <v>8.5224369232566772</v>
      </c>
      <c r="D452" s="178">
        <f>D395/RES_summary!D$21</f>
        <v>8.539094037137076</v>
      </c>
      <c r="E452" s="178">
        <f>E395/RES_summary!E$21</f>
        <v>0</v>
      </c>
      <c r="F452" s="178">
        <f>F395/RES_summary!F$21</f>
        <v>8.7139161343124805</v>
      </c>
      <c r="G452" s="178">
        <f>G395/RES_summary!G$21</f>
        <v>8.2758807008301325</v>
      </c>
      <c r="H452" s="178">
        <f>H395/RES_summary!H$21</f>
        <v>8.437216810464804</v>
      </c>
      <c r="I452" s="178">
        <f>I395/RES_summary!I$21</f>
        <v>8.2527165132600118</v>
      </c>
      <c r="J452" s="178">
        <f>J395/RES_summary!J$21</f>
        <v>0</v>
      </c>
      <c r="K452" s="178">
        <f>K395/RES_summary!K$21</f>
        <v>0</v>
      </c>
      <c r="L452" s="178">
        <f>L395/RES_summary!L$21</f>
        <v>8.9838096325821297</v>
      </c>
      <c r="M452" s="178">
        <f>M395/RES_summary!M$21</f>
        <v>7.7420554886421193</v>
      </c>
      <c r="N452" s="178">
        <f>N395/RES_summary!N$21</f>
        <v>0</v>
      </c>
      <c r="O452" s="178">
        <f>O395/RES_summary!O$21</f>
        <v>0</v>
      </c>
      <c r="P452" s="178">
        <f>P395/RES_summary!P$21</f>
        <v>8.3511823086143302</v>
      </c>
      <c r="Q452" s="178">
        <f>Q395/RES_summary!Q$21</f>
        <v>8.7960049582724107</v>
      </c>
    </row>
    <row r="453" spans="1:17" ht="12" customHeight="1" x14ac:dyDescent="0.25">
      <c r="A453" s="23" t="s">
        <v>57</v>
      </c>
      <c r="B453" s="156"/>
      <c r="C453" s="177">
        <f>C396/RES_summary!C$21</f>
        <v>0</v>
      </c>
      <c r="D453" s="177">
        <f>D396/RES_summary!D$21</f>
        <v>0</v>
      </c>
      <c r="E453" s="177">
        <f>E396/RES_summary!E$21</f>
        <v>0</v>
      </c>
      <c r="F453" s="177">
        <f>F396/RES_summary!F$21</f>
        <v>0</v>
      </c>
      <c r="G453" s="177">
        <f>G396/RES_summary!G$21</f>
        <v>0</v>
      </c>
      <c r="H453" s="177">
        <f>H396/RES_summary!H$21</f>
        <v>0</v>
      </c>
      <c r="I453" s="177">
        <f>I396/RES_summary!I$21</f>
        <v>0</v>
      </c>
      <c r="J453" s="177">
        <f>J396/RES_summary!J$21</f>
        <v>0</v>
      </c>
      <c r="K453" s="177">
        <f>K396/RES_summary!K$21</f>
        <v>0</v>
      </c>
      <c r="L453" s="177">
        <f>L396/RES_summary!L$21</f>
        <v>0</v>
      </c>
      <c r="M453" s="177">
        <f>M396/RES_summary!M$21</f>
        <v>0</v>
      </c>
      <c r="N453" s="177">
        <f>N396/RES_summary!N$21</f>
        <v>0</v>
      </c>
      <c r="O453" s="177">
        <f>O396/RES_summary!O$21</f>
        <v>0</v>
      </c>
      <c r="P453" s="177">
        <f>P396/RES_summary!P$21</f>
        <v>0</v>
      </c>
      <c r="Q453" s="177">
        <f>Q396/RES_summary!Q$21</f>
        <v>0</v>
      </c>
    </row>
    <row r="454" spans="1:17" ht="12" customHeight="1" x14ac:dyDescent="0.25">
      <c r="A454" s="29" t="s">
        <v>140</v>
      </c>
      <c r="B454" s="57"/>
      <c r="C454" s="176">
        <f>C397/RES_summary!C$21</f>
        <v>8.5224369232566772</v>
      </c>
      <c r="D454" s="176">
        <f>D397/RES_summary!D$21</f>
        <v>8.539094037137076</v>
      </c>
      <c r="E454" s="176">
        <f>E397/RES_summary!E$21</f>
        <v>0</v>
      </c>
      <c r="F454" s="176">
        <f>F397/RES_summary!F$21</f>
        <v>8.7139161343124805</v>
      </c>
      <c r="G454" s="176">
        <f>G397/RES_summary!G$21</f>
        <v>8.2758807008301325</v>
      </c>
      <c r="H454" s="176">
        <f>H397/RES_summary!H$21</f>
        <v>8.437216810464804</v>
      </c>
      <c r="I454" s="176">
        <f>I397/RES_summary!I$21</f>
        <v>8.2527165132600118</v>
      </c>
      <c r="J454" s="176">
        <f>J397/RES_summary!J$21</f>
        <v>0</v>
      </c>
      <c r="K454" s="176">
        <f>K397/RES_summary!K$21</f>
        <v>0</v>
      </c>
      <c r="L454" s="176">
        <f>L397/RES_summary!L$21</f>
        <v>8.9838096325821297</v>
      </c>
      <c r="M454" s="176">
        <f>M397/RES_summary!M$21</f>
        <v>7.7420554886421193</v>
      </c>
      <c r="N454" s="176">
        <f>N397/RES_summary!N$21</f>
        <v>0</v>
      </c>
      <c r="O454" s="176">
        <f>O397/RES_summary!O$21</f>
        <v>0</v>
      </c>
      <c r="P454" s="176">
        <f>P397/RES_summary!P$21</f>
        <v>8.3511823086143302</v>
      </c>
      <c r="Q454" s="176">
        <f>Q397/RES_summary!Q$21</f>
        <v>8.7960049582724107</v>
      </c>
    </row>
    <row r="456" spans="1:17" ht="12" customHeight="1" x14ac:dyDescent="0.25">
      <c r="A456" s="152" t="s">
        <v>184</v>
      </c>
      <c r="B456" s="168"/>
      <c r="C456" s="184">
        <f>C399/RES_summary!C$21</f>
        <v>0</v>
      </c>
      <c r="D456" s="184">
        <f>D399/RES_summary!D$21</f>
        <v>0</v>
      </c>
      <c r="E456" s="184">
        <f>E399/RES_summary!E$21</f>
        <v>0</v>
      </c>
      <c r="F456" s="184">
        <f>F399/RES_summary!F$21</f>
        <v>0</v>
      </c>
      <c r="G456" s="184">
        <f>G399/RES_summary!G$21</f>
        <v>0</v>
      </c>
      <c r="H456" s="184">
        <f>H399/RES_summary!H$21</f>
        <v>0</v>
      </c>
      <c r="I456" s="184">
        <f>I399/RES_summary!I$21</f>
        <v>0</v>
      </c>
      <c r="J456" s="184">
        <f>J399/RES_summary!J$21</f>
        <v>0</v>
      </c>
      <c r="K456" s="184">
        <f>K399/RES_summary!K$21</f>
        <v>0</v>
      </c>
      <c r="L456" s="184">
        <f>L399/RES_summary!L$21</f>
        <v>0</v>
      </c>
      <c r="M456" s="184">
        <f>M399/RES_summary!M$21</f>
        <v>0</v>
      </c>
      <c r="N456" s="184">
        <f>N399/RES_summary!N$21</f>
        <v>0</v>
      </c>
      <c r="O456" s="184">
        <f>O399/RES_summary!O$21</f>
        <v>0</v>
      </c>
      <c r="P456" s="184">
        <f>P399/RES_summary!P$21</f>
        <v>0</v>
      </c>
      <c r="Q456" s="184">
        <f>Q399/RES_summary!Q$21</f>
        <v>0</v>
      </c>
    </row>
    <row r="457" spans="1:17" ht="12" customHeight="1" x14ac:dyDescent="0.25">
      <c r="A457" s="158" t="s">
        <v>65</v>
      </c>
      <c r="B457" s="157"/>
      <c r="C457" s="178">
        <f>C400/RES_summary!C$21</f>
        <v>0</v>
      </c>
      <c r="D457" s="178">
        <f>D400/RES_summary!D$21</f>
        <v>0</v>
      </c>
      <c r="E457" s="178">
        <f>E400/RES_summary!E$21</f>
        <v>0</v>
      </c>
      <c r="F457" s="178">
        <f>F400/RES_summary!F$21</f>
        <v>0</v>
      </c>
      <c r="G457" s="178">
        <f>G400/RES_summary!G$21</f>
        <v>0</v>
      </c>
      <c r="H457" s="178">
        <f>H400/RES_summary!H$21</f>
        <v>0</v>
      </c>
      <c r="I457" s="178">
        <f>I400/RES_summary!I$21</f>
        <v>0</v>
      </c>
      <c r="J457" s="178">
        <f>J400/RES_summary!J$21</f>
        <v>0</v>
      </c>
      <c r="K457" s="178">
        <f>K400/RES_summary!K$21</f>
        <v>0</v>
      </c>
      <c r="L457" s="178">
        <f>L400/RES_summary!L$21</f>
        <v>0</v>
      </c>
      <c r="M457" s="178">
        <f>M400/RES_summary!M$21</f>
        <v>0</v>
      </c>
      <c r="N457" s="178">
        <f>N400/RES_summary!N$21</f>
        <v>0</v>
      </c>
      <c r="O457" s="178">
        <f>O400/RES_summary!O$21</f>
        <v>0</v>
      </c>
      <c r="P457" s="178">
        <f>P400/RES_summary!P$21</f>
        <v>0</v>
      </c>
      <c r="Q457" s="178">
        <f>Q400/RES_summary!Q$21</f>
        <v>0</v>
      </c>
    </row>
    <row r="458" spans="1:17" ht="12" customHeight="1" x14ac:dyDescent="0.25">
      <c r="A458" s="23" t="s">
        <v>149</v>
      </c>
      <c r="B458" s="156"/>
      <c r="C458" s="177">
        <f>C401/RES_summary!C$21</f>
        <v>0</v>
      </c>
      <c r="D458" s="177">
        <f>D401/RES_summary!D$21</f>
        <v>0</v>
      </c>
      <c r="E458" s="177">
        <f>E401/RES_summary!E$21</f>
        <v>0</v>
      </c>
      <c r="F458" s="177">
        <f>F401/RES_summary!F$21</f>
        <v>0</v>
      </c>
      <c r="G458" s="177">
        <f>G401/RES_summary!G$21</f>
        <v>0</v>
      </c>
      <c r="H458" s="177">
        <f>H401/RES_summary!H$21</f>
        <v>0</v>
      </c>
      <c r="I458" s="177">
        <f>I401/RES_summary!I$21</f>
        <v>0</v>
      </c>
      <c r="J458" s="177">
        <f>J401/RES_summary!J$21</f>
        <v>0</v>
      </c>
      <c r="K458" s="177">
        <f>K401/RES_summary!K$21</f>
        <v>0</v>
      </c>
      <c r="L458" s="177">
        <f>L401/RES_summary!L$21</f>
        <v>0</v>
      </c>
      <c r="M458" s="177">
        <f>M401/RES_summary!M$21</f>
        <v>0</v>
      </c>
      <c r="N458" s="177">
        <f>N401/RES_summary!N$21</f>
        <v>0</v>
      </c>
      <c r="O458" s="177">
        <f>O401/RES_summary!O$21</f>
        <v>0</v>
      </c>
      <c r="P458" s="177">
        <f>P401/RES_summary!P$21</f>
        <v>0</v>
      </c>
      <c r="Q458" s="177">
        <f>Q401/RES_summary!Q$21</f>
        <v>0</v>
      </c>
    </row>
    <row r="459" spans="1:17" ht="12" customHeight="1" x14ac:dyDescent="0.25">
      <c r="A459" s="23" t="s">
        <v>60</v>
      </c>
      <c r="B459" s="156"/>
      <c r="C459" s="177">
        <f>C402/RES_summary!C$21</f>
        <v>0</v>
      </c>
      <c r="D459" s="177">
        <f>D402/RES_summary!D$21</f>
        <v>0</v>
      </c>
      <c r="E459" s="177">
        <f>E402/RES_summary!E$21</f>
        <v>0</v>
      </c>
      <c r="F459" s="177">
        <f>F402/RES_summary!F$21</f>
        <v>0</v>
      </c>
      <c r="G459" s="177">
        <f>G402/RES_summary!G$21</f>
        <v>0</v>
      </c>
      <c r="H459" s="177">
        <f>H402/RES_summary!H$21</f>
        <v>0</v>
      </c>
      <c r="I459" s="177">
        <f>I402/RES_summary!I$21</f>
        <v>0</v>
      </c>
      <c r="J459" s="177">
        <f>J402/RES_summary!J$21</f>
        <v>0</v>
      </c>
      <c r="K459" s="177">
        <f>K402/RES_summary!K$21</f>
        <v>0</v>
      </c>
      <c r="L459" s="177">
        <f>L402/RES_summary!L$21</f>
        <v>0</v>
      </c>
      <c r="M459" s="177">
        <f>M402/RES_summary!M$21</f>
        <v>0</v>
      </c>
      <c r="N459" s="177">
        <f>N402/RES_summary!N$21</f>
        <v>0</v>
      </c>
      <c r="O459" s="177">
        <f>O402/RES_summary!O$21</f>
        <v>0</v>
      </c>
      <c r="P459" s="177">
        <f>P402/RES_summary!P$21</f>
        <v>0</v>
      </c>
      <c r="Q459" s="177">
        <f>Q402/RES_summary!Q$21</f>
        <v>0</v>
      </c>
    </row>
    <row r="460" spans="1:17" ht="12" customHeight="1" x14ac:dyDescent="0.25">
      <c r="A460" s="158" t="s">
        <v>112</v>
      </c>
      <c r="B460" s="157"/>
      <c r="C460" s="178">
        <f>C403/RES_summary!C$21</f>
        <v>0</v>
      </c>
      <c r="D460" s="178">
        <f>D403/RES_summary!D$21</f>
        <v>0</v>
      </c>
      <c r="E460" s="178">
        <f>E403/RES_summary!E$21</f>
        <v>0</v>
      </c>
      <c r="F460" s="178">
        <f>F403/RES_summary!F$21</f>
        <v>0</v>
      </c>
      <c r="G460" s="178">
        <f>G403/RES_summary!G$21</f>
        <v>0</v>
      </c>
      <c r="H460" s="178">
        <f>H403/RES_summary!H$21</f>
        <v>0</v>
      </c>
      <c r="I460" s="178">
        <f>I403/RES_summary!I$21</f>
        <v>0</v>
      </c>
      <c r="J460" s="178">
        <f>J403/RES_summary!J$21</f>
        <v>0</v>
      </c>
      <c r="K460" s="178">
        <f>K403/RES_summary!K$21</f>
        <v>0</v>
      </c>
      <c r="L460" s="178">
        <f>L403/RES_summary!L$21</f>
        <v>0</v>
      </c>
      <c r="M460" s="178">
        <f>M403/RES_summary!M$21</f>
        <v>0</v>
      </c>
      <c r="N460" s="178">
        <f>N403/RES_summary!N$21</f>
        <v>0</v>
      </c>
      <c r="O460" s="178">
        <f>O403/RES_summary!O$21</f>
        <v>0</v>
      </c>
      <c r="P460" s="178">
        <f>P403/RES_summary!P$21</f>
        <v>0</v>
      </c>
      <c r="Q460" s="178">
        <f>Q403/RES_summary!Q$21</f>
        <v>0</v>
      </c>
    </row>
    <row r="461" spans="1:17" ht="12" customHeight="1" x14ac:dyDescent="0.25">
      <c r="A461" s="23" t="s">
        <v>60</v>
      </c>
      <c r="B461" s="156"/>
      <c r="C461" s="177">
        <f>C404/RES_summary!C$21</f>
        <v>0</v>
      </c>
      <c r="D461" s="177">
        <f>D404/RES_summary!D$21</f>
        <v>0</v>
      </c>
      <c r="E461" s="177">
        <f>E404/RES_summary!E$21</f>
        <v>0</v>
      </c>
      <c r="F461" s="177">
        <f>F404/RES_summary!F$21</f>
        <v>0</v>
      </c>
      <c r="G461" s="177">
        <f>G404/RES_summary!G$21</f>
        <v>0</v>
      </c>
      <c r="H461" s="177">
        <f>H404/RES_summary!H$21</f>
        <v>0</v>
      </c>
      <c r="I461" s="177">
        <f>I404/RES_summary!I$21</f>
        <v>0</v>
      </c>
      <c r="J461" s="177">
        <f>J404/RES_summary!J$21</f>
        <v>0</v>
      </c>
      <c r="K461" s="177">
        <f>K404/RES_summary!K$21</f>
        <v>0</v>
      </c>
      <c r="L461" s="177">
        <f>L404/RES_summary!L$21</f>
        <v>0</v>
      </c>
      <c r="M461" s="177">
        <f>M404/RES_summary!M$21</f>
        <v>0</v>
      </c>
      <c r="N461" s="177">
        <f>N404/RES_summary!N$21</f>
        <v>0</v>
      </c>
      <c r="O461" s="177">
        <f>O404/RES_summary!O$21</f>
        <v>0</v>
      </c>
      <c r="P461" s="177">
        <f>P404/RES_summary!P$21</f>
        <v>0</v>
      </c>
      <c r="Q461" s="177">
        <f>Q404/RES_summary!Q$21</f>
        <v>0</v>
      </c>
    </row>
    <row r="462" spans="1:17" ht="12" customHeight="1" x14ac:dyDescent="0.25">
      <c r="A462" s="158" t="s">
        <v>63</v>
      </c>
      <c r="B462" s="157"/>
      <c r="C462" s="178">
        <f>C405/RES_summary!C$21</f>
        <v>0</v>
      </c>
      <c r="D462" s="178">
        <f>D405/RES_summary!D$21</f>
        <v>0</v>
      </c>
      <c r="E462" s="178">
        <f>E405/RES_summary!E$21</f>
        <v>0</v>
      </c>
      <c r="F462" s="178">
        <f>F405/RES_summary!F$21</f>
        <v>0</v>
      </c>
      <c r="G462" s="178">
        <f>G405/RES_summary!G$21</f>
        <v>0</v>
      </c>
      <c r="H462" s="178">
        <f>H405/RES_summary!H$21</f>
        <v>0</v>
      </c>
      <c r="I462" s="178">
        <f>I405/RES_summary!I$21</f>
        <v>0</v>
      </c>
      <c r="J462" s="178">
        <f>J405/RES_summary!J$21</f>
        <v>0</v>
      </c>
      <c r="K462" s="178">
        <f>K405/RES_summary!K$21</f>
        <v>0</v>
      </c>
      <c r="L462" s="178">
        <f>L405/RES_summary!L$21</f>
        <v>0</v>
      </c>
      <c r="M462" s="178">
        <f>M405/RES_summary!M$21</f>
        <v>0</v>
      </c>
      <c r="N462" s="178">
        <f>N405/RES_summary!N$21</f>
        <v>0</v>
      </c>
      <c r="O462" s="178">
        <f>O405/RES_summary!O$21</f>
        <v>0</v>
      </c>
      <c r="P462" s="178">
        <f>P405/RES_summary!P$21</f>
        <v>0</v>
      </c>
      <c r="Q462" s="178">
        <f>Q405/RES_summary!Q$21</f>
        <v>0</v>
      </c>
    </row>
    <row r="463" spans="1:17" ht="12" customHeight="1" x14ac:dyDescent="0.25">
      <c r="A463" s="167" t="s">
        <v>148</v>
      </c>
      <c r="B463" s="132"/>
      <c r="C463" s="183">
        <f>C406/RES_summary!C$21</f>
        <v>0</v>
      </c>
      <c r="D463" s="183">
        <f>D406/RES_summary!D$21</f>
        <v>0</v>
      </c>
      <c r="E463" s="183">
        <f>E406/RES_summary!E$21</f>
        <v>0</v>
      </c>
      <c r="F463" s="183">
        <f>F406/RES_summary!F$21</f>
        <v>0</v>
      </c>
      <c r="G463" s="183">
        <f>G406/RES_summary!G$21</f>
        <v>0</v>
      </c>
      <c r="H463" s="183">
        <f>H406/RES_summary!H$21</f>
        <v>0</v>
      </c>
      <c r="I463" s="183">
        <f>I406/RES_summary!I$21</f>
        <v>0</v>
      </c>
      <c r="J463" s="183">
        <f>J406/RES_summary!J$21</f>
        <v>0</v>
      </c>
      <c r="K463" s="183">
        <f>K406/RES_summary!K$21</f>
        <v>0</v>
      </c>
      <c r="L463" s="183">
        <f>L406/RES_summary!L$21</f>
        <v>0</v>
      </c>
      <c r="M463" s="183">
        <f>M406/RES_summary!M$21</f>
        <v>0</v>
      </c>
      <c r="N463" s="183">
        <f>N406/RES_summary!N$21</f>
        <v>0</v>
      </c>
      <c r="O463" s="183">
        <f>O406/RES_summary!O$21</f>
        <v>0</v>
      </c>
      <c r="P463" s="183">
        <f>P406/RES_summary!P$21</f>
        <v>0</v>
      </c>
      <c r="Q463" s="183">
        <f>Q406/RES_summary!Q$21</f>
        <v>0</v>
      </c>
    </row>
    <row r="464" spans="1:17" ht="12" customHeight="1" x14ac:dyDescent="0.25">
      <c r="A464" s="167" t="s">
        <v>147</v>
      </c>
      <c r="B464" s="132"/>
      <c r="C464" s="183">
        <f>C407/RES_summary!C$21</f>
        <v>0</v>
      </c>
      <c r="D464" s="183">
        <f>D407/RES_summary!D$21</f>
        <v>0</v>
      </c>
      <c r="E464" s="183">
        <f>E407/RES_summary!E$21</f>
        <v>0</v>
      </c>
      <c r="F464" s="183">
        <f>F407/RES_summary!F$21</f>
        <v>0</v>
      </c>
      <c r="G464" s="183">
        <f>G407/RES_summary!G$21</f>
        <v>0</v>
      </c>
      <c r="H464" s="183">
        <f>H407/RES_summary!H$21</f>
        <v>0</v>
      </c>
      <c r="I464" s="183">
        <f>I407/RES_summary!I$21</f>
        <v>0</v>
      </c>
      <c r="J464" s="183">
        <f>J407/RES_summary!J$21</f>
        <v>0</v>
      </c>
      <c r="K464" s="183">
        <f>K407/RES_summary!K$21</f>
        <v>0</v>
      </c>
      <c r="L464" s="183">
        <f>L407/RES_summary!L$21</f>
        <v>0</v>
      </c>
      <c r="M464" s="183">
        <f>M407/RES_summary!M$21</f>
        <v>0</v>
      </c>
      <c r="N464" s="183">
        <f>N407/RES_summary!N$21</f>
        <v>0</v>
      </c>
      <c r="O464" s="183">
        <f>O407/RES_summary!O$21</f>
        <v>0</v>
      </c>
      <c r="P464" s="183">
        <f>P407/RES_summary!P$21</f>
        <v>0</v>
      </c>
      <c r="Q464" s="183">
        <f>Q407/RES_summary!Q$21</f>
        <v>0</v>
      </c>
    </row>
    <row r="465" spans="1:17" ht="12" customHeight="1" x14ac:dyDescent="0.25">
      <c r="A465" s="166" t="s">
        <v>61</v>
      </c>
      <c r="B465" s="165"/>
      <c r="C465" s="182">
        <f>C408/RES_summary!C$21</f>
        <v>0</v>
      </c>
      <c r="D465" s="182">
        <f>D408/RES_summary!D$21</f>
        <v>0</v>
      </c>
      <c r="E465" s="182">
        <f>E408/RES_summary!E$21</f>
        <v>0</v>
      </c>
      <c r="F465" s="182">
        <f>F408/RES_summary!F$21</f>
        <v>0</v>
      </c>
      <c r="G465" s="182">
        <f>G408/RES_summary!G$21</f>
        <v>0</v>
      </c>
      <c r="H465" s="182">
        <f>H408/RES_summary!H$21</f>
        <v>0</v>
      </c>
      <c r="I465" s="182">
        <f>I408/RES_summary!I$21</f>
        <v>0</v>
      </c>
      <c r="J465" s="182">
        <f>J408/RES_summary!J$21</f>
        <v>0</v>
      </c>
      <c r="K465" s="182">
        <f>K408/RES_summary!K$21</f>
        <v>0</v>
      </c>
      <c r="L465" s="182">
        <f>L408/RES_summary!L$21</f>
        <v>0</v>
      </c>
      <c r="M465" s="182">
        <f>M408/RES_summary!M$21</f>
        <v>0</v>
      </c>
      <c r="N465" s="182">
        <f>N408/RES_summary!N$21</f>
        <v>0</v>
      </c>
      <c r="O465" s="182">
        <f>O408/RES_summary!O$21</f>
        <v>0</v>
      </c>
      <c r="P465" s="182">
        <f>P408/RES_summary!P$21</f>
        <v>0</v>
      </c>
      <c r="Q465" s="182">
        <f>Q408/RES_summary!Q$21</f>
        <v>0</v>
      </c>
    </row>
    <row r="466" spans="1:17" ht="12" customHeight="1" x14ac:dyDescent="0.25">
      <c r="A466" s="147" t="s">
        <v>59</v>
      </c>
      <c r="B466" s="164"/>
      <c r="C466" s="181">
        <f>C409/RES_summary!C$21</f>
        <v>0</v>
      </c>
      <c r="D466" s="181">
        <f>D409/RES_summary!D$21</f>
        <v>0</v>
      </c>
      <c r="E466" s="181">
        <f>E409/RES_summary!E$21</f>
        <v>0</v>
      </c>
      <c r="F466" s="181">
        <f>F409/RES_summary!F$21</f>
        <v>0</v>
      </c>
      <c r="G466" s="181">
        <f>G409/RES_summary!G$21</f>
        <v>0</v>
      </c>
      <c r="H466" s="181">
        <f>H409/RES_summary!H$21</f>
        <v>0</v>
      </c>
      <c r="I466" s="181">
        <f>I409/RES_summary!I$21</f>
        <v>0</v>
      </c>
      <c r="J466" s="181">
        <f>J409/RES_summary!J$21</f>
        <v>0</v>
      </c>
      <c r="K466" s="181">
        <f>K409/RES_summary!K$21</f>
        <v>0</v>
      </c>
      <c r="L466" s="181">
        <f>L409/RES_summary!L$21</f>
        <v>0</v>
      </c>
      <c r="M466" s="181">
        <f>M409/RES_summary!M$21</f>
        <v>0</v>
      </c>
      <c r="N466" s="181">
        <f>N409/RES_summary!N$21</f>
        <v>0</v>
      </c>
      <c r="O466" s="181">
        <f>O409/RES_summary!O$21</f>
        <v>0</v>
      </c>
      <c r="P466" s="181">
        <f>P409/RES_summary!P$21</f>
        <v>0</v>
      </c>
      <c r="Q466" s="181">
        <f>Q409/RES_summary!Q$21</f>
        <v>0</v>
      </c>
    </row>
    <row r="467" spans="1:17" ht="12" customHeight="1" x14ac:dyDescent="0.25">
      <c r="A467" s="163" t="s">
        <v>142</v>
      </c>
      <c r="B467" s="162"/>
      <c r="C467" s="180">
        <f>C410/RES_summary!C$21</f>
        <v>0</v>
      </c>
      <c r="D467" s="180">
        <f>D410/RES_summary!D$21</f>
        <v>0</v>
      </c>
      <c r="E467" s="180">
        <f>E410/RES_summary!E$21</f>
        <v>0</v>
      </c>
      <c r="F467" s="180">
        <f>F410/RES_summary!F$21</f>
        <v>0</v>
      </c>
      <c r="G467" s="180">
        <f>G410/RES_summary!G$21</f>
        <v>0</v>
      </c>
      <c r="H467" s="180">
        <f>H410/RES_summary!H$21</f>
        <v>0</v>
      </c>
      <c r="I467" s="180">
        <f>I410/RES_summary!I$21</f>
        <v>0</v>
      </c>
      <c r="J467" s="180">
        <f>J410/RES_summary!J$21</f>
        <v>0</v>
      </c>
      <c r="K467" s="180">
        <f>K410/RES_summary!K$21</f>
        <v>0</v>
      </c>
      <c r="L467" s="180">
        <f>L410/RES_summary!L$21</f>
        <v>0</v>
      </c>
      <c r="M467" s="180">
        <f>M410/RES_summary!M$21</f>
        <v>0</v>
      </c>
      <c r="N467" s="180">
        <f>N410/RES_summary!N$21</f>
        <v>0</v>
      </c>
      <c r="O467" s="180">
        <f>O410/RES_summary!O$21</f>
        <v>0</v>
      </c>
      <c r="P467" s="180">
        <f>P410/RES_summary!P$21</f>
        <v>0</v>
      </c>
      <c r="Q467" s="180">
        <f>Q410/RES_summary!Q$21</f>
        <v>0</v>
      </c>
    </row>
    <row r="468" spans="1:17" ht="12" customHeight="1" x14ac:dyDescent="0.25">
      <c r="A468" s="161" t="s">
        <v>141</v>
      </c>
      <c r="B468" s="160"/>
      <c r="C468" s="179">
        <f>C411/RES_summary!C$21</f>
        <v>0</v>
      </c>
      <c r="D468" s="179">
        <f>D411/RES_summary!D$21</f>
        <v>0</v>
      </c>
      <c r="E468" s="179">
        <f>E411/RES_summary!E$21</f>
        <v>0</v>
      </c>
      <c r="F468" s="179">
        <f>F411/RES_summary!F$21</f>
        <v>0</v>
      </c>
      <c r="G468" s="179">
        <f>G411/RES_summary!G$21</f>
        <v>0</v>
      </c>
      <c r="H468" s="179">
        <f>H411/RES_summary!H$21</f>
        <v>0</v>
      </c>
      <c r="I468" s="179">
        <f>I411/RES_summary!I$21</f>
        <v>0</v>
      </c>
      <c r="J468" s="179">
        <f>J411/RES_summary!J$21</f>
        <v>0</v>
      </c>
      <c r="K468" s="179">
        <f>K411/RES_summary!K$21</f>
        <v>0</v>
      </c>
      <c r="L468" s="179">
        <f>L411/RES_summary!L$21</f>
        <v>0</v>
      </c>
      <c r="M468" s="179">
        <f>M411/RES_summary!M$21</f>
        <v>0</v>
      </c>
      <c r="N468" s="179">
        <f>N411/RES_summary!N$21</f>
        <v>0</v>
      </c>
      <c r="O468" s="179">
        <f>O411/RES_summary!O$21</f>
        <v>0</v>
      </c>
      <c r="P468" s="179">
        <f>P411/RES_summary!P$21</f>
        <v>0</v>
      </c>
      <c r="Q468" s="179">
        <f>Q411/RES_summary!Q$21</f>
        <v>0</v>
      </c>
    </row>
    <row r="469" spans="1:17" ht="12" customHeight="1" x14ac:dyDescent="0.25">
      <c r="A469" s="148" t="s">
        <v>60</v>
      </c>
      <c r="B469" s="156"/>
      <c r="C469" s="177">
        <f>C412/RES_summary!C$21</f>
        <v>0</v>
      </c>
      <c r="D469" s="177">
        <f>D412/RES_summary!D$21</f>
        <v>0</v>
      </c>
      <c r="E469" s="177">
        <f>E412/RES_summary!E$21</f>
        <v>0</v>
      </c>
      <c r="F469" s="177">
        <f>F412/RES_summary!F$21</f>
        <v>0</v>
      </c>
      <c r="G469" s="177">
        <f>G412/RES_summary!G$21</f>
        <v>0</v>
      </c>
      <c r="H469" s="177">
        <f>H412/RES_summary!H$21</f>
        <v>0</v>
      </c>
      <c r="I469" s="177">
        <f>I412/RES_summary!I$21</f>
        <v>0</v>
      </c>
      <c r="J469" s="177">
        <f>J412/RES_summary!J$21</f>
        <v>0</v>
      </c>
      <c r="K469" s="177">
        <f>K412/RES_summary!K$21</f>
        <v>0</v>
      </c>
      <c r="L469" s="177">
        <f>L412/RES_summary!L$21</f>
        <v>0</v>
      </c>
      <c r="M469" s="177">
        <f>M412/RES_summary!M$21</f>
        <v>0</v>
      </c>
      <c r="N469" s="177">
        <f>N412/RES_summary!N$21</f>
        <v>0</v>
      </c>
      <c r="O469" s="177">
        <f>O412/RES_summary!O$21</f>
        <v>0</v>
      </c>
      <c r="P469" s="177">
        <f>P412/RES_summary!P$21</f>
        <v>0</v>
      </c>
      <c r="Q469" s="177">
        <f>Q412/RES_summary!Q$21</f>
        <v>0</v>
      </c>
    </row>
    <row r="470" spans="1:17" ht="12" customHeight="1" x14ac:dyDescent="0.25">
      <c r="A470" s="148" t="s">
        <v>59</v>
      </c>
      <c r="B470" s="156"/>
      <c r="C470" s="177">
        <f>C413/RES_summary!C$21</f>
        <v>0</v>
      </c>
      <c r="D470" s="177">
        <f>D413/RES_summary!D$21</f>
        <v>0</v>
      </c>
      <c r="E470" s="177">
        <f>E413/RES_summary!E$21</f>
        <v>0</v>
      </c>
      <c r="F470" s="177">
        <f>F413/RES_summary!F$21</f>
        <v>0</v>
      </c>
      <c r="G470" s="177">
        <f>G413/RES_summary!G$21</f>
        <v>0</v>
      </c>
      <c r="H470" s="177">
        <f>H413/RES_summary!H$21</f>
        <v>0</v>
      </c>
      <c r="I470" s="177">
        <f>I413/RES_summary!I$21</f>
        <v>0</v>
      </c>
      <c r="J470" s="177">
        <f>J413/RES_summary!J$21</f>
        <v>0</v>
      </c>
      <c r="K470" s="177">
        <f>K413/RES_summary!K$21</f>
        <v>0</v>
      </c>
      <c r="L470" s="177">
        <f>L413/RES_summary!L$21</f>
        <v>0</v>
      </c>
      <c r="M470" s="177">
        <f>M413/RES_summary!M$21</f>
        <v>0</v>
      </c>
      <c r="N470" s="177">
        <f>N413/RES_summary!N$21</f>
        <v>0</v>
      </c>
      <c r="O470" s="177">
        <f>O413/RES_summary!O$21</f>
        <v>0</v>
      </c>
      <c r="P470" s="177">
        <f>P413/RES_summary!P$21</f>
        <v>0</v>
      </c>
      <c r="Q470" s="177">
        <f>Q413/RES_summary!Q$21</f>
        <v>0</v>
      </c>
    </row>
    <row r="471" spans="1:17" ht="12" customHeight="1" x14ac:dyDescent="0.25">
      <c r="A471" s="158" t="s">
        <v>62</v>
      </c>
      <c r="B471" s="157"/>
      <c r="C471" s="178">
        <f>C414/RES_summary!C$21</f>
        <v>0</v>
      </c>
      <c r="D471" s="178">
        <f>D414/RES_summary!D$21</f>
        <v>0</v>
      </c>
      <c r="E471" s="178">
        <f>E414/RES_summary!E$21</f>
        <v>0</v>
      </c>
      <c r="F471" s="178">
        <f>F414/RES_summary!F$21</f>
        <v>0</v>
      </c>
      <c r="G471" s="178">
        <f>G414/RES_summary!G$21</f>
        <v>0</v>
      </c>
      <c r="H471" s="178">
        <f>H414/RES_summary!H$21</f>
        <v>0</v>
      </c>
      <c r="I471" s="178">
        <f>I414/RES_summary!I$21</f>
        <v>0</v>
      </c>
      <c r="J471" s="178">
        <f>J414/RES_summary!J$21</f>
        <v>0</v>
      </c>
      <c r="K471" s="178">
        <f>K414/RES_summary!K$21</f>
        <v>0</v>
      </c>
      <c r="L471" s="178">
        <f>L414/RES_summary!L$21</f>
        <v>0</v>
      </c>
      <c r="M471" s="178">
        <f>M414/RES_summary!M$21</f>
        <v>0</v>
      </c>
      <c r="N471" s="178">
        <f>N414/RES_summary!N$21</f>
        <v>0</v>
      </c>
      <c r="O471" s="178">
        <f>O414/RES_summary!O$21</f>
        <v>0</v>
      </c>
      <c r="P471" s="178">
        <f>P414/RES_summary!P$21</f>
        <v>0</v>
      </c>
      <c r="Q471" s="178">
        <f>Q414/RES_summary!Q$21</f>
        <v>0</v>
      </c>
    </row>
    <row r="472" spans="1:17" ht="12" customHeight="1" x14ac:dyDescent="0.25">
      <c r="A472" s="23" t="s">
        <v>57</v>
      </c>
      <c r="B472" s="156"/>
      <c r="C472" s="177">
        <f>C415/RES_summary!C$21</f>
        <v>0</v>
      </c>
      <c r="D472" s="177">
        <f>D415/RES_summary!D$21</f>
        <v>0</v>
      </c>
      <c r="E472" s="177">
        <f>E415/RES_summary!E$21</f>
        <v>0</v>
      </c>
      <c r="F472" s="177">
        <f>F415/RES_summary!F$21</f>
        <v>0</v>
      </c>
      <c r="G472" s="177">
        <f>G415/RES_summary!G$21</f>
        <v>0</v>
      </c>
      <c r="H472" s="177">
        <f>H415/RES_summary!H$21</f>
        <v>0</v>
      </c>
      <c r="I472" s="177">
        <f>I415/RES_summary!I$21</f>
        <v>0</v>
      </c>
      <c r="J472" s="177">
        <f>J415/RES_summary!J$21</f>
        <v>0</v>
      </c>
      <c r="K472" s="177">
        <f>K415/RES_summary!K$21</f>
        <v>0</v>
      </c>
      <c r="L472" s="177">
        <f>L415/RES_summary!L$21</f>
        <v>0</v>
      </c>
      <c r="M472" s="177">
        <f>M415/RES_summary!M$21</f>
        <v>0</v>
      </c>
      <c r="N472" s="177">
        <f>N415/RES_summary!N$21</f>
        <v>0</v>
      </c>
      <c r="O472" s="177">
        <f>O415/RES_summary!O$21</f>
        <v>0</v>
      </c>
      <c r="P472" s="177">
        <f>P415/RES_summary!P$21</f>
        <v>0</v>
      </c>
      <c r="Q472" s="177">
        <f>Q415/RES_summary!Q$21</f>
        <v>0</v>
      </c>
    </row>
    <row r="473" spans="1:17" ht="12" customHeight="1" x14ac:dyDescent="0.25">
      <c r="A473" s="29" t="s">
        <v>140</v>
      </c>
      <c r="B473" s="57"/>
      <c r="C473" s="176">
        <f>C416/RES_summary!C$21</f>
        <v>0</v>
      </c>
      <c r="D473" s="176">
        <f>D416/RES_summary!D$21</f>
        <v>0</v>
      </c>
      <c r="E473" s="176">
        <f>E416/RES_summary!E$21</f>
        <v>0</v>
      </c>
      <c r="F473" s="176">
        <f>F416/RES_summary!F$21</f>
        <v>0</v>
      </c>
      <c r="G473" s="176">
        <f>G416/RES_summary!G$21</f>
        <v>0</v>
      </c>
      <c r="H473" s="176">
        <f>H416/RES_summary!H$21</f>
        <v>0</v>
      </c>
      <c r="I473" s="176">
        <f>I416/RES_summary!I$21</f>
        <v>0</v>
      </c>
      <c r="J473" s="176">
        <f>J416/RES_summary!J$21</f>
        <v>0</v>
      </c>
      <c r="K473" s="176">
        <f>K416/RES_summary!K$21</f>
        <v>0</v>
      </c>
      <c r="L473" s="176">
        <f>L416/RES_summary!L$21</f>
        <v>0</v>
      </c>
      <c r="M473" s="176">
        <f>M416/RES_summary!M$21</f>
        <v>0</v>
      </c>
      <c r="N473" s="176">
        <f>N416/RES_summary!N$21</f>
        <v>0</v>
      </c>
      <c r="O473" s="176">
        <f>O416/RES_summary!O$21</f>
        <v>0</v>
      </c>
      <c r="P473" s="176">
        <f>P416/RES_summary!P$21</f>
        <v>0</v>
      </c>
      <c r="Q473" s="176">
        <f>Q416/RES_summary!Q$21</f>
        <v>0</v>
      </c>
    </row>
  </sheetData>
  <mergeCells count="1">
    <mergeCell ref="B75:Q75"/>
  </mergeCells>
  <pageMargins left="0.39370078740157483" right="0.39370078740157483" top="0.39370078740157483" bottom="0.39370078740157483" header="0.31496062992125984" footer="0.31496062992125984"/>
  <pageSetup paperSize="9" scale="14" orientation="portrait" horizontalDpi="1200" verticalDpi="1200" r:id="rId1"/>
  <headerFooter alignWithMargins="0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7">
    <tabColor theme="9" tint="0.59999389629810485"/>
    <pageSetUpPr fitToPage="1"/>
  </sheetPr>
  <dimension ref="A1:Q45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287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RES_hhdet_num!B$143</f>
        <v>244916</v>
      </c>
      <c r="C5" s="151">
        <f>RES_hhdet_num!C$143</f>
        <v>279767</v>
      </c>
      <c r="D5" s="151">
        <f>RES_hhdet_num!D$143</f>
        <v>316900</v>
      </c>
      <c r="E5" s="151">
        <f>RES_hhdet_num!E$143</f>
        <v>376455</v>
      </c>
      <c r="F5" s="151">
        <f>RES_hhdet_num!F$143</f>
        <v>401055</v>
      </c>
      <c r="G5" s="151">
        <f>RES_hhdet_num!G$143</f>
        <v>423489.99999999994</v>
      </c>
      <c r="H5" s="151">
        <f>RES_hhdet_num!H$143</f>
        <v>484861.99999999988</v>
      </c>
      <c r="I5" s="151">
        <f>RES_hhdet_num!I$143</f>
        <v>513749.99999999994</v>
      </c>
      <c r="J5" s="151">
        <f>RES_hhdet_num!J$143</f>
        <v>576226</v>
      </c>
      <c r="K5" s="151">
        <f>RES_hhdet_num!K$143</f>
        <v>611195.99999999988</v>
      </c>
      <c r="L5" s="151">
        <f>RES_hhdet_num!L$143</f>
        <v>701097.00000000012</v>
      </c>
      <c r="M5" s="151">
        <f>RES_hhdet_num!M$143</f>
        <v>775815.99999999965</v>
      </c>
      <c r="N5" s="151">
        <f>RES_hhdet_num!N$143</f>
        <v>952343.99999999977</v>
      </c>
      <c r="O5" s="151">
        <f>RES_hhdet_num!O$143</f>
        <v>1203723.9999999998</v>
      </c>
      <c r="P5" s="151">
        <f>RES_hhdet_num!P$143</f>
        <v>1409738.9999999995</v>
      </c>
      <c r="Q5" s="151">
        <f>RES_hhdet_num!Q$143</f>
        <v>1712229.9999999993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60</v>
      </c>
      <c r="B7" s="67">
        <f>RES_hhdet_num!B$145</f>
        <v>244916</v>
      </c>
      <c r="C7" s="67">
        <f>RES_hhdet_num!C$145</f>
        <v>279767</v>
      </c>
      <c r="D7" s="67">
        <f>RES_hhdet_num!D$145</f>
        <v>316900</v>
      </c>
      <c r="E7" s="67">
        <f>RES_hhdet_num!E$145</f>
        <v>376455</v>
      </c>
      <c r="F7" s="67">
        <f>RES_hhdet_num!F$145</f>
        <v>401055</v>
      </c>
      <c r="G7" s="67">
        <f>RES_hhdet_num!G$145</f>
        <v>423489.99999999994</v>
      </c>
      <c r="H7" s="67">
        <f>RES_hhdet_num!H$145</f>
        <v>484861.99999999988</v>
      </c>
      <c r="I7" s="67">
        <f>RES_hhdet_num!I$145</f>
        <v>513749.99999999994</v>
      </c>
      <c r="J7" s="67">
        <f>RES_hhdet_num!J$145</f>
        <v>576226</v>
      </c>
      <c r="K7" s="67">
        <f>RES_hhdet_num!K$145</f>
        <v>611195.99999999988</v>
      </c>
      <c r="L7" s="67">
        <f>RES_hhdet_num!L$145</f>
        <v>701097.00000000012</v>
      </c>
      <c r="M7" s="67">
        <f>RES_hhdet_num!M$145</f>
        <v>775815.99999999965</v>
      </c>
      <c r="N7" s="67">
        <f>RES_hhdet_num!N$145</f>
        <v>952343.99999999977</v>
      </c>
      <c r="O7" s="67">
        <f>RES_hhdet_num!O$145</f>
        <v>1203723.9999999998</v>
      </c>
      <c r="P7" s="67">
        <f>RES_hhdet_num!P$145</f>
        <v>1409738.9999999995</v>
      </c>
      <c r="Q7" s="67">
        <f>RES_hhdet_num!Q$145</f>
        <v>1712229.9999999993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RES_hhdet_num!B$147</f>
        <v>48983.200000000004</v>
      </c>
      <c r="C9" s="67">
        <f>RES_hhdet_num!C$147</f>
        <v>55953.4</v>
      </c>
      <c r="D9" s="67">
        <f>RES_hhdet_num!D$147</f>
        <v>63380</v>
      </c>
      <c r="E9" s="67">
        <f>RES_hhdet_num!E$147</f>
        <v>75291</v>
      </c>
      <c r="F9" s="67">
        <f>RES_hhdet_num!F$147</f>
        <v>80211</v>
      </c>
      <c r="G9" s="67">
        <f>RES_hhdet_num!G$147</f>
        <v>84697.999999999985</v>
      </c>
      <c r="H9" s="67">
        <f>RES_hhdet_num!H$147</f>
        <v>96972.4</v>
      </c>
      <c r="I9" s="67">
        <f>RES_hhdet_num!I$147</f>
        <v>102749.99999999999</v>
      </c>
      <c r="J9" s="67">
        <f>RES_hhdet_num!J$147</f>
        <v>115245.20000000001</v>
      </c>
      <c r="K9" s="67">
        <f>RES_hhdet_num!K$147</f>
        <v>122239.20000000001</v>
      </c>
      <c r="L9" s="67">
        <f>RES_hhdet_num!L$147</f>
        <v>140219.39999999997</v>
      </c>
      <c r="M9" s="67">
        <f>RES_hhdet_num!M$147</f>
        <v>155163.19999999992</v>
      </c>
      <c r="N9" s="67">
        <f>RES_hhdet_num!N$147</f>
        <v>190468.8</v>
      </c>
      <c r="O9" s="67">
        <f>RES_hhdet_num!O$147</f>
        <v>240744.80000000002</v>
      </c>
      <c r="P9" s="67">
        <f>RES_hhdet_num!P$147</f>
        <v>281947.79999999993</v>
      </c>
      <c r="Q9" s="67">
        <f>RES_hhdet_num!Q$147</f>
        <v>342445.99999999994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144</v>
      </c>
      <c r="B11" s="67">
        <f>RES_hhdet_num!B$149</f>
        <v>114953</v>
      </c>
      <c r="C11" s="67">
        <f>RES_hhdet_num!C$149</f>
        <v>115524</v>
      </c>
      <c r="D11" s="67">
        <f>RES_hhdet_num!D$149</f>
        <v>113809.00000000001</v>
      </c>
      <c r="E11" s="67">
        <f>RES_hhdet_num!E$149</f>
        <v>112733.00000000001</v>
      </c>
      <c r="F11" s="67">
        <f>RES_hhdet_num!F$149</f>
        <v>112641</v>
      </c>
      <c r="G11" s="67">
        <f>RES_hhdet_num!G$149</f>
        <v>104252.99999999999</v>
      </c>
      <c r="H11" s="67">
        <f>RES_hhdet_num!H$149</f>
        <v>91960.999999999985</v>
      </c>
      <c r="I11" s="67">
        <f>RES_hhdet_num!I$149</f>
        <v>85331.999999999985</v>
      </c>
      <c r="J11" s="67">
        <f>RES_hhdet_num!J$149</f>
        <v>76305</v>
      </c>
      <c r="K11" s="67">
        <f>RES_hhdet_num!K$149</f>
        <v>73626.999999999971</v>
      </c>
      <c r="L11" s="67">
        <f>RES_hhdet_num!L$149</f>
        <v>72900.999999999956</v>
      </c>
      <c r="M11" s="67">
        <f>RES_hhdet_num!M$149</f>
        <v>61246.999999999964</v>
      </c>
      <c r="N11" s="67">
        <f>RES_hhdet_num!N$149</f>
        <v>52170</v>
      </c>
      <c r="O11" s="67">
        <f>RES_hhdet_num!O$149</f>
        <v>51446</v>
      </c>
      <c r="P11" s="67">
        <f>RES_hhdet_num!P$149</f>
        <v>40695</v>
      </c>
      <c r="Q11" s="67">
        <f>RES_hhdet_num!Q$149</f>
        <v>40465</v>
      </c>
    </row>
    <row r="12" spans="1:17" ht="12" customHeight="1" x14ac:dyDescent="0.25">
      <c r="A12" s="23" t="s">
        <v>143</v>
      </c>
      <c r="B12" s="67">
        <f>RES_hhdet_num!B$150</f>
        <v>2088</v>
      </c>
      <c r="C12" s="67">
        <f>RES_hhdet_num!C$150</f>
        <v>2090</v>
      </c>
      <c r="D12" s="67">
        <f>RES_hhdet_num!D$150</f>
        <v>2051</v>
      </c>
      <c r="E12" s="67">
        <f>RES_hhdet_num!E$150</f>
        <v>2092</v>
      </c>
      <c r="F12" s="67">
        <f>RES_hhdet_num!F$150</f>
        <v>2146</v>
      </c>
      <c r="G12" s="67">
        <f>RES_hhdet_num!G$150</f>
        <v>2045.9999999999995</v>
      </c>
      <c r="H12" s="67">
        <f>RES_hhdet_num!H$150</f>
        <v>2377.9999999999995</v>
      </c>
      <c r="I12" s="67">
        <f>RES_hhdet_num!I$150</f>
        <v>2768</v>
      </c>
      <c r="J12" s="67">
        <f>RES_hhdet_num!J$150</f>
        <v>3068</v>
      </c>
      <c r="K12" s="67">
        <f>RES_hhdet_num!K$150</f>
        <v>3390.9999999999995</v>
      </c>
      <c r="L12" s="67">
        <f>RES_hhdet_num!L$150</f>
        <v>3697.9999999999991</v>
      </c>
      <c r="M12" s="67">
        <f>RES_hhdet_num!M$150</f>
        <v>3772.9999999999968</v>
      </c>
      <c r="N12" s="67">
        <f>RES_hhdet_num!N$150</f>
        <v>3210.9999999999995</v>
      </c>
      <c r="O12" s="67">
        <f>RES_hhdet_num!O$150</f>
        <v>3228.9999999999986</v>
      </c>
      <c r="P12" s="67">
        <f>RES_hhdet_num!P$150</f>
        <v>2739.9999999999977</v>
      </c>
      <c r="Q12" s="67">
        <f>RES_hhdet_num!Q$150</f>
        <v>2816.9999999999973</v>
      </c>
    </row>
    <row r="13" spans="1:17" ht="12" customHeight="1" x14ac:dyDescent="0.25">
      <c r="A13" s="23" t="s">
        <v>142</v>
      </c>
      <c r="B13" s="67">
        <f>RES_hhdet_num!B$153</f>
        <v>125594</v>
      </c>
      <c r="C13" s="67">
        <f>RES_hhdet_num!C$153</f>
        <v>159271.00000000003</v>
      </c>
      <c r="D13" s="67">
        <f>RES_hhdet_num!D$153</f>
        <v>197481</v>
      </c>
      <c r="E13" s="67">
        <f>RES_hhdet_num!E$153</f>
        <v>256862.99999999997</v>
      </c>
      <c r="F13" s="67">
        <f>RES_hhdet_num!F$153</f>
        <v>280915</v>
      </c>
      <c r="G13" s="67">
        <f>RES_hhdet_num!G$153</f>
        <v>311084.99999999994</v>
      </c>
      <c r="H13" s="67">
        <f>RES_hhdet_num!H$153</f>
        <v>380679.99999999988</v>
      </c>
      <c r="I13" s="67">
        <f>RES_hhdet_num!I$153</f>
        <v>412274.99999999994</v>
      </c>
      <c r="J13" s="67">
        <f>RES_hhdet_num!J$153</f>
        <v>477648</v>
      </c>
      <c r="K13" s="67">
        <f>RES_hhdet_num!K$153</f>
        <v>510658.99999999994</v>
      </c>
      <c r="L13" s="67">
        <f>RES_hhdet_num!L$153</f>
        <v>594351.00000000012</v>
      </c>
      <c r="M13" s="67">
        <f>RES_hhdet_num!M$153</f>
        <v>669550.99999999965</v>
      </c>
      <c r="N13" s="67">
        <f>RES_hhdet_num!N$153</f>
        <v>844956.99999999977</v>
      </c>
      <c r="O13" s="67">
        <f>RES_hhdet_num!O$153</f>
        <v>1081186.9999999998</v>
      </c>
      <c r="P13" s="67">
        <f>RES_hhdet_num!P$153</f>
        <v>1280100.9999999995</v>
      </c>
      <c r="Q13" s="67">
        <f>RES_hhdet_num!Q$153</f>
        <v>1560341.9999999993</v>
      </c>
    </row>
    <row r="14" spans="1:17" ht="12" customHeight="1" x14ac:dyDescent="0.25">
      <c r="A14" s="23" t="s">
        <v>141</v>
      </c>
      <c r="B14" s="67">
        <f>RES_hhdet_num!B$154</f>
        <v>2281</v>
      </c>
      <c r="C14" s="67">
        <f>RES_hhdet_num!C$154</f>
        <v>2882</v>
      </c>
      <c r="D14" s="67">
        <f>RES_hhdet_num!D$154</f>
        <v>3559.0000000000005</v>
      </c>
      <c r="E14" s="67">
        <f>RES_hhdet_num!E$154</f>
        <v>4767</v>
      </c>
      <c r="F14" s="67">
        <f>RES_hhdet_num!F$154</f>
        <v>5353</v>
      </c>
      <c r="G14" s="67">
        <f>RES_hhdet_num!G$154</f>
        <v>6106</v>
      </c>
      <c r="H14" s="67">
        <f>RES_hhdet_num!H$154</f>
        <v>9842.9999999999982</v>
      </c>
      <c r="I14" s="67">
        <f>RES_hhdet_num!I$154</f>
        <v>13374.999999999998</v>
      </c>
      <c r="J14" s="67">
        <f>RES_hhdet_num!J$154</f>
        <v>19205</v>
      </c>
      <c r="K14" s="67">
        <f>RES_hhdet_num!K$154</f>
        <v>23518.999999999996</v>
      </c>
      <c r="L14" s="67">
        <f>RES_hhdet_num!L$154</f>
        <v>30146.999999999996</v>
      </c>
      <c r="M14" s="67">
        <f>RES_hhdet_num!M$154</f>
        <v>41244.999999999978</v>
      </c>
      <c r="N14" s="67">
        <f>RES_hhdet_num!N$154</f>
        <v>52005.999999999993</v>
      </c>
      <c r="O14" s="67">
        <f>RES_hhdet_num!O$154</f>
        <v>67861.999999999985</v>
      </c>
      <c r="P14" s="67">
        <f>RES_hhdet_num!P$154</f>
        <v>86202.999999999956</v>
      </c>
      <c r="Q14" s="67">
        <f>RES_hhdet_num!Q$154</f>
        <v>108605.99999999996</v>
      </c>
    </row>
    <row r="15" spans="1:17" ht="12" customHeight="1" x14ac:dyDescent="0.25">
      <c r="A15" s="146" t="s">
        <v>62</v>
      </c>
      <c r="B15" s="145"/>
      <c r="C15" s="145"/>
      <c r="D15" s="145"/>
      <c r="E15" s="145"/>
      <c r="F15" s="145"/>
      <c r="G15" s="145"/>
      <c r="H15" s="145"/>
      <c r="I15" s="145"/>
      <c r="J15" s="145"/>
      <c r="K15" s="145"/>
      <c r="L15" s="145"/>
      <c r="M15" s="145"/>
      <c r="N15" s="145"/>
      <c r="O15" s="145"/>
      <c r="P15" s="145"/>
      <c r="Q15" s="145"/>
    </row>
    <row r="16" spans="1:17" ht="12" customHeight="1" x14ac:dyDescent="0.25">
      <c r="A16" s="23" t="s">
        <v>57</v>
      </c>
      <c r="B16" s="67">
        <f>RES_hhdet_num!B$158</f>
        <v>68227</v>
      </c>
      <c r="C16" s="67">
        <f>RES_hhdet_num!C$158</f>
        <v>75182</v>
      </c>
      <c r="D16" s="67">
        <f>RES_hhdet_num!D$158</f>
        <v>83685</v>
      </c>
      <c r="E16" s="67">
        <f>RES_hhdet_num!E$158</f>
        <v>96819</v>
      </c>
      <c r="F16" s="67">
        <f>RES_hhdet_num!F$158</f>
        <v>102984</v>
      </c>
      <c r="G16" s="67">
        <f>RES_hhdet_num!G$158</f>
        <v>107219.99999999999</v>
      </c>
      <c r="H16" s="67">
        <f>RES_hhdet_num!H$158</f>
        <v>116411.99999999999</v>
      </c>
      <c r="I16" s="67">
        <f>RES_hhdet_num!I$158</f>
        <v>118525.99999999999</v>
      </c>
      <c r="J16" s="67">
        <f>RES_hhdet_num!J$158</f>
        <v>130616</v>
      </c>
      <c r="K16" s="67">
        <f>RES_hhdet_num!K$158</f>
        <v>140395</v>
      </c>
      <c r="L16" s="67">
        <f>RES_hhdet_num!L$158</f>
        <v>151823</v>
      </c>
      <c r="M16" s="67">
        <f>RES_hhdet_num!M$158</f>
        <v>159844.99999999991</v>
      </c>
      <c r="N16" s="67">
        <f>RES_hhdet_num!N$158</f>
        <v>191381.00000000003</v>
      </c>
      <c r="O16" s="67">
        <f>RES_hhdet_num!O$158</f>
        <v>231721.99999999997</v>
      </c>
      <c r="P16" s="67">
        <f>RES_hhdet_num!P$158</f>
        <v>232844.99999999988</v>
      </c>
      <c r="Q16" s="67">
        <f>RES_hhdet_num!Q$158</f>
        <v>282041</v>
      </c>
    </row>
    <row r="17" spans="1:17" ht="12" customHeight="1" x14ac:dyDescent="0.25">
      <c r="A17" s="29" t="s">
        <v>140</v>
      </c>
      <c r="B17" s="83">
        <f>RES_hhdet_num!B$159</f>
        <v>176689</v>
      </c>
      <c r="C17" s="83">
        <f>RES_hhdet_num!C$159</f>
        <v>204585</v>
      </c>
      <c r="D17" s="83">
        <f>RES_hhdet_num!D$159</f>
        <v>233215</v>
      </c>
      <c r="E17" s="83">
        <f>RES_hhdet_num!E$159</f>
        <v>279636</v>
      </c>
      <c r="F17" s="83">
        <f>RES_hhdet_num!F$159</f>
        <v>298071</v>
      </c>
      <c r="G17" s="83">
        <f>RES_hhdet_num!G$159</f>
        <v>316269.99999999994</v>
      </c>
      <c r="H17" s="83">
        <f>RES_hhdet_num!H$159</f>
        <v>368449.99999999994</v>
      </c>
      <c r="I17" s="83">
        <f>RES_hhdet_num!I$159</f>
        <v>395223.99999999994</v>
      </c>
      <c r="J17" s="83">
        <f>RES_hhdet_num!J$159</f>
        <v>445610.00000000006</v>
      </c>
      <c r="K17" s="83">
        <f>RES_hhdet_num!K$159</f>
        <v>470801</v>
      </c>
      <c r="L17" s="83">
        <f>RES_hhdet_num!L$159</f>
        <v>549273.99999999988</v>
      </c>
      <c r="M17" s="83">
        <f>RES_hhdet_num!M$159</f>
        <v>615970.99999999953</v>
      </c>
      <c r="N17" s="83">
        <f>RES_hhdet_num!N$159</f>
        <v>760962.99999999965</v>
      </c>
      <c r="O17" s="83">
        <f>RES_hhdet_num!O$159</f>
        <v>972001.99999999953</v>
      </c>
      <c r="P17" s="83">
        <f>RES_hhdet_num!P$159</f>
        <v>1176893.9999999993</v>
      </c>
      <c r="Q17" s="83">
        <f>RES_hhdet_num!Q$159</f>
        <v>1430188.9999999991</v>
      </c>
    </row>
    <row r="19" spans="1:17" ht="12" customHeight="1" x14ac:dyDescent="0.25">
      <c r="A19" s="152" t="s">
        <v>23</v>
      </c>
      <c r="B19" s="151"/>
      <c r="C19" s="151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</row>
    <row r="20" spans="1:17" ht="12" customHeight="1" x14ac:dyDescent="0.25">
      <c r="A20" s="150" t="s">
        <v>65</v>
      </c>
      <c r="B20" s="149"/>
      <c r="C20" s="149"/>
      <c r="D20" s="149"/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49"/>
    </row>
    <row r="21" spans="1:17" ht="12" customHeight="1" x14ac:dyDescent="0.25">
      <c r="A21" s="23" t="s">
        <v>60</v>
      </c>
      <c r="B21" s="67"/>
      <c r="C21" s="67">
        <f>B7+C35-C7</f>
        <v>15307.25</v>
      </c>
      <c r="D21" s="67">
        <f t="shared" ref="D21:Q21" si="0">C7+D35-D7</f>
        <v>15307.25</v>
      </c>
      <c r="E21" s="67">
        <f t="shared" si="0"/>
        <v>15307.25</v>
      </c>
      <c r="F21" s="67">
        <f t="shared" si="0"/>
        <v>15307.25</v>
      </c>
      <c r="G21" s="67">
        <f t="shared" si="0"/>
        <v>15307.250000000058</v>
      </c>
      <c r="H21" s="67">
        <f t="shared" si="0"/>
        <v>15307.250000000058</v>
      </c>
      <c r="I21" s="67">
        <f t="shared" si="0"/>
        <v>15307.249999999942</v>
      </c>
      <c r="J21" s="67">
        <f t="shared" si="0"/>
        <v>15307.249999999884</v>
      </c>
      <c r="K21" s="67">
        <f t="shared" si="0"/>
        <v>15307.250000000116</v>
      </c>
      <c r="L21" s="67">
        <f t="shared" si="0"/>
        <v>15307.249999999767</v>
      </c>
      <c r="M21" s="67">
        <f t="shared" si="0"/>
        <v>15307.250000000466</v>
      </c>
      <c r="N21" s="67">
        <f t="shared" si="0"/>
        <v>15307.249999999884</v>
      </c>
      <c r="O21" s="67">
        <f t="shared" si="0"/>
        <v>15307.25</v>
      </c>
      <c r="P21" s="67">
        <f t="shared" si="0"/>
        <v>15307.250000000233</v>
      </c>
      <c r="Q21" s="67">
        <f t="shared" si="0"/>
        <v>15307.250000000233</v>
      </c>
    </row>
    <row r="22" spans="1:17" ht="12" customHeight="1" x14ac:dyDescent="0.25">
      <c r="A22" s="146" t="s">
        <v>112</v>
      </c>
      <c r="B22" s="145"/>
      <c r="C22" s="145"/>
      <c r="D22" s="145"/>
      <c r="E22" s="145"/>
      <c r="F22" s="145"/>
      <c r="G22" s="145"/>
      <c r="H22" s="145"/>
      <c r="I22" s="145"/>
      <c r="J22" s="145"/>
      <c r="K22" s="145"/>
      <c r="L22" s="145"/>
      <c r="M22" s="145"/>
      <c r="N22" s="145"/>
      <c r="O22" s="145"/>
      <c r="P22" s="145"/>
      <c r="Q22" s="145"/>
    </row>
    <row r="23" spans="1:17" ht="12" customHeight="1" x14ac:dyDescent="0.25">
      <c r="A23" s="23" t="s">
        <v>60</v>
      </c>
      <c r="B23" s="67"/>
      <c r="C23" s="67">
        <f t="shared" ref="C23:Q23" si="1">B9+C37-C9</f>
        <v>8076.8000000000029</v>
      </c>
      <c r="D23" s="67">
        <f t="shared" si="1"/>
        <v>8305.3999999999942</v>
      </c>
      <c r="E23" s="67">
        <f t="shared" si="1"/>
        <v>10547</v>
      </c>
      <c r="F23" s="67">
        <f t="shared" si="1"/>
        <v>7052</v>
      </c>
      <c r="G23" s="67">
        <f t="shared" si="1"/>
        <v>6835.0000000000146</v>
      </c>
      <c r="H23" s="67">
        <f t="shared" si="1"/>
        <v>10728.599999999991</v>
      </c>
      <c r="I23" s="67">
        <f t="shared" si="1"/>
        <v>7480.4000000000087</v>
      </c>
      <c r="J23" s="67">
        <f t="shared" si="1"/>
        <v>10838.799999999974</v>
      </c>
      <c r="K23" s="67">
        <f t="shared" si="1"/>
        <v>8089</v>
      </c>
      <c r="L23" s="67">
        <f t="shared" si="1"/>
        <v>13581.800000000047</v>
      </c>
      <c r="M23" s="67">
        <f t="shared" si="1"/>
        <v>12063.200000000041</v>
      </c>
      <c r="N23" s="67">
        <f t="shared" si="1"/>
        <v>22244.399999999936</v>
      </c>
      <c r="O23" s="67">
        <f t="shared" si="1"/>
        <v>29729.999999999971</v>
      </c>
      <c r="P23" s="67">
        <f t="shared" si="1"/>
        <v>25193.000000000116</v>
      </c>
      <c r="Q23" s="67">
        <f t="shared" si="1"/>
        <v>34840.799999999988</v>
      </c>
    </row>
    <row r="24" spans="1:17" ht="12" customHeight="1" x14ac:dyDescent="0.25">
      <c r="A24" s="146" t="s">
        <v>63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25">
      <c r="A25" s="23" t="s">
        <v>144</v>
      </c>
      <c r="B25" s="67"/>
      <c r="C25" s="67">
        <f t="shared" ref="C25:Q28" si="2">B11+C39-C11</f>
        <v>12541.580488282547</v>
      </c>
      <c r="D25" s="67">
        <f t="shared" si="2"/>
        <v>14592.672160698072</v>
      </c>
      <c r="E25" s="67">
        <f t="shared" si="2"/>
        <v>16563.591564592702</v>
      </c>
      <c r="F25" s="67">
        <f t="shared" si="2"/>
        <v>8010.6794638725987</v>
      </c>
      <c r="G25" s="67">
        <f t="shared" si="2"/>
        <v>15411.533997975028</v>
      </c>
      <c r="H25" s="67">
        <f t="shared" si="2"/>
        <v>19637.783619249036</v>
      </c>
      <c r="I25" s="67">
        <f t="shared" si="2"/>
        <v>11140.944556768518</v>
      </c>
      <c r="J25" s="67">
        <f t="shared" si="2"/>
        <v>12176.388778479799</v>
      </c>
      <c r="K25" s="67">
        <f t="shared" si="2"/>
        <v>13486.902467893393</v>
      </c>
      <c r="L25" s="67">
        <f t="shared" si="2"/>
        <v>11486.281290406085</v>
      </c>
      <c r="M25" s="67">
        <f t="shared" si="2"/>
        <v>13482.484818132878</v>
      </c>
      <c r="N25" s="67">
        <f t="shared" si="2"/>
        <v>13742.941952113499</v>
      </c>
      <c r="O25" s="67">
        <f t="shared" si="2"/>
        <v>5822.1409922267922</v>
      </c>
      <c r="P25" s="67">
        <f t="shared" si="2"/>
        <v>10751</v>
      </c>
      <c r="Q25" s="67">
        <f t="shared" si="2"/>
        <v>230</v>
      </c>
    </row>
    <row r="26" spans="1:17" ht="12" customHeight="1" x14ac:dyDescent="0.25">
      <c r="A26" s="23" t="s">
        <v>143</v>
      </c>
      <c r="B26" s="67"/>
      <c r="C26" s="67">
        <f t="shared" si="2"/>
        <v>235.22597226992229</v>
      </c>
      <c r="D26" s="67">
        <f t="shared" si="2"/>
        <v>270.95648282190314</v>
      </c>
      <c r="E26" s="67">
        <f t="shared" si="2"/>
        <v>248.74797417570517</v>
      </c>
      <c r="F26" s="67">
        <f t="shared" si="2"/>
        <v>117.45131762024448</v>
      </c>
      <c r="G26" s="67">
        <f t="shared" si="2"/>
        <v>245.02793414189182</v>
      </c>
      <c r="H26" s="67">
        <f t="shared" si="2"/>
        <v>98.249999999999545</v>
      </c>
      <c r="I26" s="67">
        <f t="shared" si="2"/>
        <v>98.249999999999545</v>
      </c>
      <c r="J26" s="67">
        <f t="shared" si="2"/>
        <v>98.25</v>
      </c>
      <c r="K26" s="67">
        <f t="shared" si="2"/>
        <v>218.62833810624397</v>
      </c>
      <c r="L26" s="67">
        <f t="shared" si="2"/>
        <v>156.36673309974231</v>
      </c>
      <c r="M26" s="67">
        <f t="shared" si="2"/>
        <v>248.63031484398334</v>
      </c>
      <c r="N26" s="67">
        <f t="shared" si="2"/>
        <v>797.19568606384883</v>
      </c>
      <c r="O26" s="67">
        <f t="shared" si="2"/>
        <v>290.82737193123285</v>
      </c>
      <c r="P26" s="67">
        <f t="shared" si="2"/>
        <v>489.00000000000091</v>
      </c>
      <c r="Q26" s="67">
        <f t="shared" si="2"/>
        <v>0</v>
      </c>
    </row>
    <row r="27" spans="1:17" ht="12" customHeight="1" x14ac:dyDescent="0.25">
      <c r="A27" s="23" t="s">
        <v>142</v>
      </c>
      <c r="B27" s="67"/>
      <c r="C27" s="67">
        <f t="shared" si="2"/>
        <v>11774.249999999971</v>
      </c>
      <c r="D27" s="67">
        <f t="shared" si="2"/>
        <v>11774.25</v>
      </c>
      <c r="E27" s="67">
        <f t="shared" si="2"/>
        <v>11774.250000000029</v>
      </c>
      <c r="F27" s="67">
        <f t="shared" si="2"/>
        <v>11774.25</v>
      </c>
      <c r="G27" s="67">
        <f t="shared" si="2"/>
        <v>11774.250000000058</v>
      </c>
      <c r="H27" s="67">
        <f t="shared" si="2"/>
        <v>11774.250000000058</v>
      </c>
      <c r="I27" s="67">
        <f t="shared" si="2"/>
        <v>11774.249999999942</v>
      </c>
      <c r="J27" s="67">
        <f t="shared" si="2"/>
        <v>11774.249999999942</v>
      </c>
      <c r="K27" s="67">
        <f t="shared" si="2"/>
        <v>47405.170641981007</v>
      </c>
      <c r="L27" s="67">
        <f t="shared" si="2"/>
        <v>51526.935555931064</v>
      </c>
      <c r="M27" s="67">
        <f t="shared" si="2"/>
        <v>72271.151473190752</v>
      </c>
      <c r="N27" s="67">
        <f t="shared" si="2"/>
        <v>45613.736911082291</v>
      </c>
      <c r="O27" s="67">
        <f t="shared" si="2"/>
        <v>44918.212561768247</v>
      </c>
      <c r="P27" s="67">
        <f t="shared" si="2"/>
        <v>80623.302635252476</v>
      </c>
      <c r="Q27" s="67">
        <f t="shared" si="2"/>
        <v>52497.113167107105</v>
      </c>
    </row>
    <row r="28" spans="1:17" ht="12" customHeight="1" x14ac:dyDescent="0.25">
      <c r="A28" s="23" t="s">
        <v>141</v>
      </c>
      <c r="B28" s="67"/>
      <c r="C28" s="67">
        <f t="shared" si="2"/>
        <v>576.52289746660608</v>
      </c>
      <c r="D28" s="67">
        <f t="shared" si="2"/>
        <v>531.98078821629906</v>
      </c>
      <c r="E28" s="67">
        <f t="shared" si="2"/>
        <v>664.37867319737961</v>
      </c>
      <c r="F28" s="67">
        <f t="shared" si="2"/>
        <v>327.79243452497303</v>
      </c>
      <c r="G28" s="67">
        <f t="shared" si="2"/>
        <v>235.95196909599053</v>
      </c>
      <c r="H28" s="67">
        <f t="shared" si="2"/>
        <v>827.5105638090663</v>
      </c>
      <c r="I28" s="67">
        <f t="shared" si="2"/>
        <v>505.6151587161221</v>
      </c>
      <c r="J28" s="67">
        <f t="shared" si="2"/>
        <v>1260.5903111048683</v>
      </c>
      <c r="K28" s="67">
        <f t="shared" si="2"/>
        <v>597.16872659813453</v>
      </c>
      <c r="L28" s="67">
        <f t="shared" si="2"/>
        <v>2034.6501473018434</v>
      </c>
      <c r="M28" s="67">
        <f t="shared" si="2"/>
        <v>1346.4548371338387</v>
      </c>
      <c r="N28" s="67">
        <f t="shared" si="2"/>
        <v>3311.4514428513939</v>
      </c>
      <c r="O28" s="67">
        <f t="shared" si="2"/>
        <v>6370.973334025286</v>
      </c>
      <c r="P28" s="67">
        <f t="shared" si="2"/>
        <v>5537.8696448906703</v>
      </c>
      <c r="Q28" s="67">
        <f t="shared" si="2"/>
        <v>9683.9200727456482</v>
      </c>
    </row>
    <row r="29" spans="1:17" ht="12" customHeight="1" x14ac:dyDescent="0.25">
      <c r="A29" s="146" t="s">
        <v>62</v>
      </c>
      <c r="B29" s="145"/>
      <c r="C29" s="145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</row>
    <row r="30" spans="1:17" ht="12" customHeight="1" x14ac:dyDescent="0.25">
      <c r="A30" s="23" t="s">
        <v>57</v>
      </c>
      <c r="B30" s="67"/>
      <c r="C30" s="67">
        <f t="shared" ref="C30:Q31" si="3">B16+C44-C16</f>
        <v>6396</v>
      </c>
      <c r="D30" s="67">
        <f t="shared" si="3"/>
        <v>6396</v>
      </c>
      <c r="E30" s="67">
        <f t="shared" si="3"/>
        <v>6396</v>
      </c>
      <c r="F30" s="67">
        <f t="shared" si="3"/>
        <v>6396</v>
      </c>
      <c r="G30" s="67">
        <f t="shared" si="3"/>
        <v>6396.0000000000146</v>
      </c>
      <c r="H30" s="67">
        <f t="shared" si="3"/>
        <v>6396.0000000000146</v>
      </c>
      <c r="I30" s="67">
        <f t="shared" si="3"/>
        <v>6396</v>
      </c>
      <c r="J30" s="67">
        <f t="shared" si="3"/>
        <v>6395.9999999999709</v>
      </c>
      <c r="K30" s="67">
        <f t="shared" si="3"/>
        <v>14929.551697223622</v>
      </c>
      <c r="L30" s="67">
        <f t="shared" si="3"/>
        <v>16006.825472619617</v>
      </c>
      <c r="M30" s="67">
        <f t="shared" si="3"/>
        <v>20443.05825100356</v>
      </c>
      <c r="N30" s="67">
        <f t="shared" si="3"/>
        <v>14273.44193090903</v>
      </c>
      <c r="O30" s="67">
        <f t="shared" si="3"/>
        <v>14996.152289709047</v>
      </c>
      <c r="P30" s="67">
        <f t="shared" si="3"/>
        <v>20461.471112672094</v>
      </c>
      <c r="Q30" s="67">
        <f t="shared" si="3"/>
        <v>14840.936400604318</v>
      </c>
    </row>
    <row r="31" spans="1:17" ht="12" customHeight="1" x14ac:dyDescent="0.25">
      <c r="A31" s="29" t="s">
        <v>140</v>
      </c>
      <c r="B31" s="83"/>
      <c r="C31" s="83">
        <f t="shared" si="3"/>
        <v>16564.5</v>
      </c>
      <c r="D31" s="83">
        <f t="shared" si="3"/>
        <v>16564.5</v>
      </c>
      <c r="E31" s="83">
        <f t="shared" si="3"/>
        <v>16564.5</v>
      </c>
      <c r="F31" s="83">
        <f t="shared" si="3"/>
        <v>16564.5</v>
      </c>
      <c r="G31" s="83">
        <f t="shared" si="3"/>
        <v>16564.500000000058</v>
      </c>
      <c r="H31" s="83">
        <f t="shared" si="3"/>
        <v>16564.5</v>
      </c>
      <c r="I31" s="83">
        <f t="shared" si="3"/>
        <v>16564.5</v>
      </c>
      <c r="J31" s="83">
        <f t="shared" si="3"/>
        <v>16564.499999999884</v>
      </c>
      <c r="K31" s="83">
        <f t="shared" si="3"/>
        <v>58189.198302776436</v>
      </c>
      <c r="L31" s="83">
        <f t="shared" si="3"/>
        <v>59393.924527380499</v>
      </c>
      <c r="M31" s="83">
        <f t="shared" si="3"/>
        <v>77379.691748996847</v>
      </c>
      <c r="N31" s="83">
        <f t="shared" si="3"/>
        <v>48594.308069090708</v>
      </c>
      <c r="O31" s="83">
        <f t="shared" si="3"/>
        <v>45706.597710291157</v>
      </c>
      <c r="P31" s="83">
        <f t="shared" si="3"/>
        <v>79178.278887328226</v>
      </c>
      <c r="Q31" s="83">
        <f t="shared" si="3"/>
        <v>52170.092481378</v>
      </c>
    </row>
    <row r="33" spans="1:17" ht="12" customHeight="1" x14ac:dyDescent="0.25">
      <c r="A33" s="152" t="s">
        <v>22</v>
      </c>
      <c r="B33" s="151"/>
      <c r="C33" s="151"/>
      <c r="D33" s="151"/>
      <c r="E33" s="151"/>
      <c r="F33" s="151"/>
      <c r="G33" s="151"/>
      <c r="H33" s="151"/>
      <c r="I33" s="151"/>
      <c r="J33" s="151"/>
      <c r="K33" s="151"/>
      <c r="L33" s="151"/>
      <c r="M33" s="151"/>
      <c r="N33" s="151"/>
      <c r="O33" s="151"/>
      <c r="P33" s="151"/>
      <c r="Q33" s="151"/>
    </row>
    <row r="34" spans="1:17" ht="12" customHeight="1" x14ac:dyDescent="0.25">
      <c r="A34" s="150" t="s">
        <v>65</v>
      </c>
      <c r="B34" s="149"/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</row>
    <row r="35" spans="1:17" ht="12" customHeight="1" x14ac:dyDescent="0.25">
      <c r="A35" s="23" t="s">
        <v>60</v>
      </c>
      <c r="B35" s="67"/>
      <c r="C35" s="67">
        <f>RES_hhdet_in!C$145</f>
        <v>50158.250000000007</v>
      </c>
      <c r="D35" s="67">
        <f>RES_hhdet_in!D$145</f>
        <v>52440.25</v>
      </c>
      <c r="E35" s="67">
        <f>RES_hhdet_in!E$145</f>
        <v>74862.25</v>
      </c>
      <c r="F35" s="67">
        <f>RES_hhdet_in!F$145</f>
        <v>39907.25</v>
      </c>
      <c r="G35" s="67">
        <f>RES_hhdet_in!G$145</f>
        <v>37742.249999999993</v>
      </c>
      <c r="H35" s="67">
        <f>RES_hhdet_in!H$145</f>
        <v>76679.25</v>
      </c>
      <c r="I35" s="67">
        <f>RES_hhdet_in!I$145</f>
        <v>44195.25</v>
      </c>
      <c r="J35" s="67">
        <f>RES_hhdet_in!J$145</f>
        <v>77783.249999999985</v>
      </c>
      <c r="K35" s="67">
        <f>RES_hhdet_in!K$145</f>
        <v>50277.25</v>
      </c>
      <c r="L35" s="67">
        <f>RES_hhdet_in!L$145</f>
        <v>105208.25</v>
      </c>
      <c r="M35" s="67">
        <f>RES_hhdet_in!M$145</f>
        <v>90026.25</v>
      </c>
      <c r="N35" s="67">
        <f>RES_hhdet_in!N$145</f>
        <v>191835.25000000003</v>
      </c>
      <c r="O35" s="67">
        <f>RES_hhdet_in!O$145</f>
        <v>266687.25</v>
      </c>
      <c r="P35" s="67">
        <f>RES_hhdet_in!P$145</f>
        <v>221322.25</v>
      </c>
      <c r="Q35" s="67">
        <f>RES_hhdet_in!Q$145</f>
        <v>317798.25</v>
      </c>
    </row>
    <row r="36" spans="1:17" ht="12" customHeight="1" x14ac:dyDescent="0.25">
      <c r="A36" s="146" t="s">
        <v>112</v>
      </c>
      <c r="B36" s="145"/>
      <c r="C36" s="145"/>
      <c r="D36" s="145"/>
      <c r="E36" s="145"/>
      <c r="F36" s="145"/>
      <c r="G36" s="145"/>
      <c r="H36" s="145"/>
      <c r="I36" s="145"/>
      <c r="J36" s="145"/>
      <c r="K36" s="145"/>
      <c r="L36" s="145"/>
      <c r="M36" s="145"/>
      <c r="N36" s="145"/>
      <c r="O36" s="145"/>
      <c r="P36" s="145"/>
      <c r="Q36" s="145"/>
    </row>
    <row r="37" spans="1:17" ht="12" customHeight="1" x14ac:dyDescent="0.25">
      <c r="A37" s="23" t="s">
        <v>60</v>
      </c>
      <c r="B37" s="67"/>
      <c r="C37" s="67">
        <f>RES_hhdet_in!C$147</f>
        <v>15047</v>
      </c>
      <c r="D37" s="67">
        <f>RES_hhdet_in!D$147</f>
        <v>15732</v>
      </c>
      <c r="E37" s="67">
        <f>RES_hhdet_in!E$147</f>
        <v>22458</v>
      </c>
      <c r="F37" s="67">
        <f>RES_hhdet_in!F$147</f>
        <v>11972</v>
      </c>
      <c r="G37" s="67">
        <f>RES_hhdet_in!G$147</f>
        <v>11322</v>
      </c>
      <c r="H37" s="67">
        <f>RES_hhdet_in!H$147</f>
        <v>23003</v>
      </c>
      <c r="I37" s="67">
        <f>RES_hhdet_in!I$147</f>
        <v>13258</v>
      </c>
      <c r="J37" s="67">
        <f>RES_hhdet_in!J$147</f>
        <v>23334</v>
      </c>
      <c r="K37" s="67">
        <f>RES_hhdet_in!K$147</f>
        <v>15083</v>
      </c>
      <c r="L37" s="67">
        <f>RES_hhdet_in!L$147</f>
        <v>31562</v>
      </c>
      <c r="M37" s="67">
        <f>RES_hhdet_in!M$147</f>
        <v>27007.000000000004</v>
      </c>
      <c r="N37" s="67">
        <f>RES_hhdet_in!N$147</f>
        <v>57550</v>
      </c>
      <c r="O37" s="67">
        <f>RES_hhdet_in!O$147</f>
        <v>80006</v>
      </c>
      <c r="P37" s="67">
        <f>RES_hhdet_in!P$147</f>
        <v>66396</v>
      </c>
      <c r="Q37" s="67">
        <f>RES_hhdet_in!Q$147</f>
        <v>95339</v>
      </c>
    </row>
    <row r="38" spans="1:17" ht="12" customHeight="1" x14ac:dyDescent="0.25">
      <c r="A38" s="146" t="s">
        <v>63</v>
      </c>
      <c r="B38" s="145"/>
      <c r="C38" s="145"/>
      <c r="D38" s="145"/>
      <c r="E38" s="145"/>
      <c r="F38" s="145"/>
      <c r="G38" s="145"/>
      <c r="H38" s="145"/>
      <c r="I38" s="145"/>
      <c r="J38" s="145"/>
      <c r="K38" s="145"/>
      <c r="L38" s="145"/>
      <c r="M38" s="145"/>
      <c r="N38" s="145"/>
      <c r="O38" s="145"/>
      <c r="P38" s="145"/>
      <c r="Q38" s="145"/>
    </row>
    <row r="39" spans="1:17" ht="12" customHeight="1" x14ac:dyDescent="0.25">
      <c r="A39" s="23" t="s">
        <v>144</v>
      </c>
      <c r="B39" s="67"/>
      <c r="C39" s="67">
        <f>RES_hhdet_in!C$149</f>
        <v>13112.580488282541</v>
      </c>
      <c r="D39" s="67">
        <f>RES_hhdet_in!D$149</f>
        <v>12877.672160698086</v>
      </c>
      <c r="E39" s="67">
        <f>RES_hhdet_in!E$149</f>
        <v>15487.5915645927</v>
      </c>
      <c r="F39" s="67">
        <f>RES_hhdet_in!F$149</f>
        <v>7918.6794638725823</v>
      </c>
      <c r="G39" s="67">
        <f>RES_hhdet_in!G$149</f>
        <v>7023.5339979750161</v>
      </c>
      <c r="H39" s="67">
        <f>RES_hhdet_in!H$149</f>
        <v>7345.7836192490304</v>
      </c>
      <c r="I39" s="67">
        <f>RES_hhdet_in!I$149</f>
        <v>4511.9445567685216</v>
      </c>
      <c r="J39" s="67">
        <f>RES_hhdet_in!J$149</f>
        <v>3149.3887784798108</v>
      </c>
      <c r="K39" s="67">
        <f>RES_hhdet_in!K$149</f>
        <v>10808.902467893358</v>
      </c>
      <c r="L39" s="67">
        <f>RES_hhdet_in!L$149</f>
        <v>10760.281290406077</v>
      </c>
      <c r="M39" s="67">
        <f>RES_hhdet_in!M$149</f>
        <v>1828.4848181328821</v>
      </c>
      <c r="N39" s="67">
        <f>RES_hhdet_in!N$149</f>
        <v>4665.9419521135405</v>
      </c>
      <c r="O39" s="67">
        <f>RES_hhdet_in!O$149</f>
        <v>5098.1409922267949</v>
      </c>
      <c r="P39" s="67">
        <f>RES_hhdet_in!P$149</f>
        <v>0</v>
      </c>
      <c r="Q39" s="67">
        <f>RES_hhdet_in!Q$149</f>
        <v>0</v>
      </c>
    </row>
    <row r="40" spans="1:17" ht="12" customHeight="1" x14ac:dyDescent="0.25">
      <c r="A40" s="23" t="s">
        <v>143</v>
      </c>
      <c r="B40" s="67"/>
      <c r="C40" s="67">
        <f>RES_hhdet_in!C$150</f>
        <v>237.22597226992238</v>
      </c>
      <c r="D40" s="67">
        <f>RES_hhdet_in!D$150</f>
        <v>231.95648282190331</v>
      </c>
      <c r="E40" s="67">
        <f>RES_hhdet_in!E$150</f>
        <v>289.74797417570511</v>
      </c>
      <c r="F40" s="67">
        <f>RES_hhdet_in!F$150</f>
        <v>171.45131762024425</v>
      </c>
      <c r="G40" s="67">
        <f>RES_hhdet_in!G$150</f>
        <v>145.02793414189125</v>
      </c>
      <c r="H40" s="67">
        <f>RES_hhdet_in!H$150</f>
        <v>430.24999999999972</v>
      </c>
      <c r="I40" s="67">
        <f>RES_hhdet_in!I$150</f>
        <v>488.24999999999994</v>
      </c>
      <c r="J40" s="67">
        <f>RES_hhdet_in!J$150</f>
        <v>398.25</v>
      </c>
      <c r="K40" s="67">
        <f>RES_hhdet_in!K$150</f>
        <v>541.6283381062434</v>
      </c>
      <c r="L40" s="67">
        <f>RES_hhdet_in!L$150</f>
        <v>463.36673309974174</v>
      </c>
      <c r="M40" s="67">
        <f>RES_hhdet_in!M$150</f>
        <v>323.63031484398113</v>
      </c>
      <c r="N40" s="67">
        <f>RES_hhdet_in!N$150</f>
        <v>235.19568606385178</v>
      </c>
      <c r="O40" s="67">
        <f>RES_hhdet_in!O$150</f>
        <v>308.82737193123188</v>
      </c>
      <c r="P40" s="67">
        <f>RES_hhdet_in!P$150</f>
        <v>0</v>
      </c>
      <c r="Q40" s="67">
        <f>RES_hhdet_in!Q$150</f>
        <v>77.000000000000014</v>
      </c>
    </row>
    <row r="41" spans="1:17" ht="12" customHeight="1" x14ac:dyDescent="0.25">
      <c r="A41" s="23" t="s">
        <v>142</v>
      </c>
      <c r="B41" s="67"/>
      <c r="C41" s="67">
        <f>RES_hhdet_in!C$153</f>
        <v>45451.250000000015</v>
      </c>
      <c r="D41" s="67">
        <f>RES_hhdet_in!D$153</f>
        <v>49984.249999999971</v>
      </c>
      <c r="E41" s="67">
        <f>RES_hhdet_in!E$153</f>
        <v>71156.25</v>
      </c>
      <c r="F41" s="67">
        <f>RES_hhdet_in!F$153</f>
        <v>35826.250000000015</v>
      </c>
      <c r="G41" s="67">
        <f>RES_hhdet_in!G$153</f>
        <v>41944.25</v>
      </c>
      <c r="H41" s="67">
        <f>RES_hhdet_in!H$153</f>
        <v>81369.249999999985</v>
      </c>
      <c r="I41" s="67">
        <f>RES_hhdet_in!I$153</f>
        <v>43369.250000000007</v>
      </c>
      <c r="J41" s="67">
        <f>RES_hhdet_in!J$153</f>
        <v>77147.25</v>
      </c>
      <c r="K41" s="67">
        <f>RES_hhdet_in!K$153</f>
        <v>80416.170641980949</v>
      </c>
      <c r="L41" s="67">
        <f>RES_hhdet_in!L$153</f>
        <v>135218.93555593118</v>
      </c>
      <c r="M41" s="67">
        <f>RES_hhdet_in!M$153</f>
        <v>147471.15147319023</v>
      </c>
      <c r="N41" s="67">
        <f>RES_hhdet_in!N$153</f>
        <v>221019.73691108241</v>
      </c>
      <c r="O41" s="67">
        <f>RES_hhdet_in!O$153</f>
        <v>281148.21256176831</v>
      </c>
      <c r="P41" s="67">
        <f>RES_hhdet_in!P$153</f>
        <v>279537.30263525224</v>
      </c>
      <c r="Q41" s="67">
        <f>RES_hhdet_in!Q$153</f>
        <v>332738.11316710687</v>
      </c>
    </row>
    <row r="42" spans="1:17" ht="12" customHeight="1" x14ac:dyDescent="0.25">
      <c r="A42" s="23" t="s">
        <v>141</v>
      </c>
      <c r="B42" s="67"/>
      <c r="C42" s="67">
        <f>RES_hhdet_in!C$154</f>
        <v>1177.5228974666063</v>
      </c>
      <c r="D42" s="67">
        <f>RES_hhdet_in!D$154</f>
        <v>1208.9807882162995</v>
      </c>
      <c r="E42" s="67">
        <f>RES_hhdet_in!E$154</f>
        <v>1872.3786731973789</v>
      </c>
      <c r="F42" s="67">
        <f>RES_hhdet_in!F$154</f>
        <v>913.7924345249728</v>
      </c>
      <c r="G42" s="67">
        <f>RES_hhdet_in!G$154</f>
        <v>988.95196909599076</v>
      </c>
      <c r="H42" s="67">
        <f>RES_hhdet_in!H$154</f>
        <v>4564.5105638090654</v>
      </c>
      <c r="I42" s="67">
        <f>RES_hhdet_in!I$154</f>
        <v>4037.6151587161226</v>
      </c>
      <c r="J42" s="67">
        <f>RES_hhdet_in!J$154</f>
        <v>7090.590311104871</v>
      </c>
      <c r="K42" s="67">
        <f>RES_hhdet_in!K$154</f>
        <v>4911.16872659813</v>
      </c>
      <c r="L42" s="67">
        <f>RES_hhdet_in!L$154</f>
        <v>8662.6501473018434</v>
      </c>
      <c r="M42" s="67">
        <f>RES_hhdet_in!M$154</f>
        <v>12444.454837133817</v>
      </c>
      <c r="N42" s="67">
        <f>RES_hhdet_in!N$154</f>
        <v>14072.451442851409</v>
      </c>
      <c r="O42" s="67">
        <f>RES_hhdet_in!O$154</f>
        <v>22226.973334025271</v>
      </c>
      <c r="P42" s="67">
        <f>RES_hhdet_in!P$154</f>
        <v>23878.869644890641</v>
      </c>
      <c r="Q42" s="67">
        <f>RES_hhdet_in!Q$154</f>
        <v>32086.920072745648</v>
      </c>
    </row>
    <row r="43" spans="1:17" ht="12" customHeight="1" x14ac:dyDescent="0.25">
      <c r="A43" s="146" t="s">
        <v>62</v>
      </c>
      <c r="B43" s="145"/>
      <c r="C43" s="145"/>
      <c r="D43" s="145"/>
      <c r="E43" s="145"/>
      <c r="F43" s="145"/>
      <c r="G43" s="145"/>
      <c r="H43" s="145"/>
      <c r="I43" s="145"/>
      <c r="J43" s="145"/>
      <c r="K43" s="145"/>
      <c r="L43" s="145"/>
      <c r="M43" s="145"/>
      <c r="N43" s="145"/>
      <c r="O43" s="145"/>
      <c r="P43" s="145"/>
      <c r="Q43" s="145"/>
    </row>
    <row r="44" spans="1:17" ht="12" customHeight="1" x14ac:dyDescent="0.25">
      <c r="A44" s="23" t="s">
        <v>57</v>
      </c>
      <c r="B44" s="67"/>
      <c r="C44" s="67">
        <f>RES_hhdet_in!C$158</f>
        <v>13350.999999999996</v>
      </c>
      <c r="D44" s="67">
        <f>RES_hhdet_in!D$158</f>
        <v>14898.999999999998</v>
      </c>
      <c r="E44" s="67">
        <f>RES_hhdet_in!E$158</f>
        <v>19529.999999999993</v>
      </c>
      <c r="F44" s="67">
        <f>RES_hhdet_in!F$158</f>
        <v>12560.999999999993</v>
      </c>
      <c r="G44" s="67">
        <f>RES_hhdet_in!G$158</f>
        <v>10632.000000000005</v>
      </c>
      <c r="H44" s="67">
        <f>RES_hhdet_in!H$158</f>
        <v>15588.000000000007</v>
      </c>
      <c r="I44" s="67">
        <f>RES_hhdet_in!I$158</f>
        <v>8510</v>
      </c>
      <c r="J44" s="67">
        <f>RES_hhdet_in!J$158</f>
        <v>18485.999999999993</v>
      </c>
      <c r="K44" s="67">
        <f>RES_hhdet_in!K$158</f>
        <v>24708.551697223607</v>
      </c>
      <c r="L44" s="67">
        <f>RES_hhdet_in!L$158</f>
        <v>27434.825472619614</v>
      </c>
      <c r="M44" s="67">
        <f>RES_hhdet_in!M$158</f>
        <v>28465.058251003473</v>
      </c>
      <c r="N44" s="67">
        <f>RES_hhdet_in!N$158</f>
        <v>45809.441930909154</v>
      </c>
      <c r="O44" s="67">
        <f>RES_hhdet_in!O$158</f>
        <v>55337.152289708982</v>
      </c>
      <c r="P44" s="67">
        <f>RES_hhdet_in!P$158</f>
        <v>21584.47111267201</v>
      </c>
      <c r="Q44" s="67">
        <f>RES_hhdet_in!Q$158</f>
        <v>64036.936400604442</v>
      </c>
    </row>
    <row r="45" spans="1:17" ht="12" customHeight="1" x14ac:dyDescent="0.25">
      <c r="A45" s="29" t="s">
        <v>140</v>
      </c>
      <c r="B45" s="83"/>
      <c r="C45" s="83">
        <f>RES_hhdet_in!C$159</f>
        <v>44460.5</v>
      </c>
      <c r="D45" s="83">
        <f>RES_hhdet_in!D$159</f>
        <v>45194.5</v>
      </c>
      <c r="E45" s="83">
        <f>RES_hhdet_in!E$159</f>
        <v>62985.500000000007</v>
      </c>
      <c r="F45" s="83">
        <f>RES_hhdet_in!F$159</f>
        <v>34999.500000000007</v>
      </c>
      <c r="G45" s="83">
        <f>RES_hhdet_in!G$159</f>
        <v>34763.499999999993</v>
      </c>
      <c r="H45" s="83">
        <f>RES_hhdet_in!H$159</f>
        <v>68744.499999999985</v>
      </c>
      <c r="I45" s="83">
        <f>RES_hhdet_in!I$159</f>
        <v>43338.5</v>
      </c>
      <c r="J45" s="83">
        <f>RES_hhdet_in!J$159</f>
        <v>66950.5</v>
      </c>
      <c r="K45" s="83">
        <f>RES_hhdet_in!K$159</f>
        <v>83380.198302776407</v>
      </c>
      <c r="L45" s="83">
        <f>RES_hhdet_in!L$159</f>
        <v>137866.92452738038</v>
      </c>
      <c r="M45" s="83">
        <f>RES_hhdet_in!M$159</f>
        <v>144076.6917489965</v>
      </c>
      <c r="N45" s="83">
        <f>RES_hhdet_in!N$159</f>
        <v>193586.30806909082</v>
      </c>
      <c r="O45" s="83">
        <f>RES_hhdet_in!O$159</f>
        <v>256745.59771029101</v>
      </c>
      <c r="P45" s="83">
        <f>RES_hhdet_in!P$159</f>
        <v>284070.27888732799</v>
      </c>
      <c r="Q45" s="83">
        <f>RES_hhdet_in!Q$159</f>
        <v>305465.09248137783</v>
      </c>
    </row>
    <row r="47" spans="1:17" ht="12" customHeight="1" x14ac:dyDescent="0.25">
      <c r="A47" s="193" t="s">
        <v>21</v>
      </c>
      <c r="B47" s="151"/>
      <c r="C47" s="151"/>
      <c r="D47" s="151"/>
      <c r="E47" s="151"/>
      <c r="F47" s="151"/>
      <c r="G47" s="151"/>
      <c r="H47" s="151"/>
      <c r="I47" s="151"/>
      <c r="J47" s="151"/>
      <c r="K47" s="151"/>
      <c r="L47" s="151"/>
      <c r="M47" s="151"/>
      <c r="N47" s="151"/>
      <c r="O47" s="151"/>
      <c r="P47" s="151"/>
      <c r="Q47" s="151"/>
    </row>
    <row r="48" spans="1:17" ht="12" customHeight="1" x14ac:dyDescent="0.25">
      <c r="A48" s="192" t="s">
        <v>65</v>
      </c>
      <c r="B48" s="149"/>
      <c r="C48" s="149"/>
      <c r="D48" s="149"/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</row>
    <row r="49" spans="1:17" ht="12" customHeight="1" x14ac:dyDescent="0.25">
      <c r="A49" s="148" t="s">
        <v>60</v>
      </c>
      <c r="B49" s="67"/>
      <c r="C49" s="67">
        <f>RES_hhdet_in_new!C$145</f>
        <v>20759.543981239411</v>
      </c>
      <c r="D49" s="67">
        <f>RES_hhdet_in_new!D$145</f>
        <v>21015.246298739545</v>
      </c>
      <c r="E49" s="67">
        <f>RES_hhdet_in_new!E$145</f>
        <v>31610.058159454944</v>
      </c>
      <c r="F49" s="67">
        <f>RES_hhdet_in_new!F$145</f>
        <v>16908.269547352284</v>
      </c>
      <c r="G49" s="67">
        <f>RES_hhdet_in_new!G$145</f>
        <v>13010.098105064917</v>
      </c>
      <c r="H49" s="67">
        <f>RES_hhdet_in_new!H$145</f>
        <v>36568.647659291644</v>
      </c>
      <c r="I49" s="67">
        <f>RES_hhdet_in_new!I$145</f>
        <v>19622.848022991966</v>
      </c>
      <c r="J49" s="67">
        <f>RES_hhdet_in_new!J$145</f>
        <v>38442.761147794248</v>
      </c>
      <c r="K49" s="67">
        <f>RES_hhdet_in_new!K$145</f>
        <v>17877.263575693523</v>
      </c>
      <c r="L49" s="67">
        <f>RES_hhdet_in_new!L$145</f>
        <v>48775.973187703778</v>
      </c>
      <c r="M49" s="67">
        <f>RES_hhdet_in_new!M$145</f>
        <v>34302.138984491889</v>
      </c>
      <c r="N49" s="67">
        <f>RES_hhdet_in_new!N$145</f>
        <v>67874.591134375281</v>
      </c>
      <c r="O49" s="67">
        <f>RES_hhdet_in_new!O$145</f>
        <v>123730.22325437507</v>
      </c>
      <c r="P49" s="67">
        <f>RES_hhdet_in_new!P$145</f>
        <v>106115.36338982005</v>
      </c>
      <c r="Q49" s="67">
        <f>RES_hhdet_in_new!Q$145</f>
        <v>171215.76391330769</v>
      </c>
    </row>
    <row r="50" spans="1:17" ht="12" customHeight="1" x14ac:dyDescent="0.25">
      <c r="A50" s="191" t="s">
        <v>112</v>
      </c>
      <c r="B50" s="145"/>
      <c r="C50" s="145"/>
      <c r="D50" s="145"/>
      <c r="E50" s="145"/>
      <c r="F50" s="145"/>
      <c r="G50" s="145"/>
      <c r="H50" s="145"/>
      <c r="I50" s="145"/>
      <c r="J50" s="145"/>
      <c r="K50" s="145"/>
      <c r="L50" s="145"/>
      <c r="M50" s="145"/>
      <c r="N50" s="145"/>
      <c r="O50" s="145"/>
      <c r="P50" s="145"/>
      <c r="Q50" s="145"/>
    </row>
    <row r="51" spans="1:17" ht="12" customHeight="1" x14ac:dyDescent="0.25">
      <c r="A51" s="148" t="s">
        <v>60</v>
      </c>
      <c r="B51" s="67"/>
      <c r="C51" s="67">
        <f>RES_hhdet_in_new!C$147</f>
        <v>6228</v>
      </c>
      <c r="D51" s="67">
        <f>RES_hhdet_in_new!D$147</f>
        <v>6305</v>
      </c>
      <c r="E51" s="67">
        <f>RES_hhdet_in_new!E$147</f>
        <v>9483</v>
      </c>
      <c r="F51" s="67">
        <f>RES_hhdet_in_new!F$147</f>
        <v>5072</v>
      </c>
      <c r="G51" s="67">
        <f>RES_hhdet_in_new!G$147</f>
        <v>3902.9999999999995</v>
      </c>
      <c r="H51" s="67">
        <f>RES_hhdet_in_new!H$147</f>
        <v>10969.999999999998</v>
      </c>
      <c r="I51" s="67">
        <f>RES_hhdet_in_new!I$147</f>
        <v>5886.9999999999991</v>
      </c>
      <c r="J51" s="67">
        <f>RES_hhdet_in_new!J$147</f>
        <v>11532</v>
      </c>
      <c r="K51" s="67">
        <f>RES_hhdet_in_new!K$147</f>
        <v>5362.9999999999991</v>
      </c>
      <c r="L51" s="67">
        <f>RES_hhdet_in_new!L$147</f>
        <v>14632.999999999998</v>
      </c>
      <c r="M51" s="67">
        <f>RES_hhdet_in_new!M$147</f>
        <v>10289.999999999995</v>
      </c>
      <c r="N51" s="67">
        <f>RES_hhdet_in_new!N$147</f>
        <v>20361.999999999996</v>
      </c>
      <c r="O51" s="67">
        <f>RES_hhdet_in_new!O$147</f>
        <v>37118.999999999993</v>
      </c>
      <c r="P51" s="67">
        <f>RES_hhdet_in_new!P$147</f>
        <v>31833.999999999985</v>
      </c>
      <c r="Q51" s="67">
        <f>RES_hhdet_in_new!Q$147</f>
        <v>51363.999999999978</v>
      </c>
    </row>
    <row r="52" spans="1:17" ht="12" customHeight="1" x14ac:dyDescent="0.25">
      <c r="A52" s="191" t="s">
        <v>63</v>
      </c>
      <c r="B52" s="145"/>
      <c r="C52" s="145"/>
      <c r="D52" s="145"/>
      <c r="E52" s="145"/>
      <c r="F52" s="145"/>
      <c r="G52" s="145"/>
      <c r="H52" s="145"/>
      <c r="I52" s="145"/>
      <c r="J52" s="145"/>
      <c r="K52" s="145"/>
      <c r="L52" s="145"/>
      <c r="M52" s="145"/>
      <c r="N52" s="145"/>
      <c r="O52" s="145"/>
      <c r="P52" s="145"/>
      <c r="Q52" s="145"/>
    </row>
    <row r="53" spans="1:17" ht="12" customHeight="1" x14ac:dyDescent="0.25">
      <c r="A53" s="148" t="s">
        <v>144</v>
      </c>
      <c r="B53" s="67"/>
      <c r="C53" s="67">
        <f>RES_hhdet_in_new!C$149</f>
        <v>0</v>
      </c>
      <c r="D53" s="67">
        <f>RES_hhdet_in_new!D$149</f>
        <v>0</v>
      </c>
      <c r="E53" s="67">
        <f>RES_hhdet_in_new!E$149</f>
        <v>0</v>
      </c>
      <c r="F53" s="67">
        <f>RES_hhdet_in_new!F$149</f>
        <v>0</v>
      </c>
      <c r="G53" s="67">
        <f>RES_hhdet_in_new!G$149</f>
        <v>0</v>
      </c>
      <c r="H53" s="67">
        <f>RES_hhdet_in_new!H$149</f>
        <v>0</v>
      </c>
      <c r="I53" s="67">
        <f>RES_hhdet_in_new!I$149</f>
        <v>0</v>
      </c>
      <c r="J53" s="67">
        <f>RES_hhdet_in_new!J$149</f>
        <v>0</v>
      </c>
      <c r="K53" s="67">
        <f>RES_hhdet_in_new!K$149</f>
        <v>0</v>
      </c>
      <c r="L53" s="67">
        <f>RES_hhdet_in_new!L$149</f>
        <v>0</v>
      </c>
      <c r="M53" s="67">
        <f>RES_hhdet_in_new!M$149</f>
        <v>0</v>
      </c>
      <c r="N53" s="67">
        <f>RES_hhdet_in_new!N$149</f>
        <v>0</v>
      </c>
      <c r="O53" s="67">
        <f>RES_hhdet_in_new!O$149</f>
        <v>0</v>
      </c>
      <c r="P53" s="67">
        <f>RES_hhdet_in_new!P$149</f>
        <v>0</v>
      </c>
      <c r="Q53" s="67">
        <f>RES_hhdet_in_new!Q$149</f>
        <v>0</v>
      </c>
    </row>
    <row r="54" spans="1:17" ht="12" customHeight="1" x14ac:dyDescent="0.25">
      <c r="A54" s="148" t="s">
        <v>143</v>
      </c>
      <c r="B54" s="67"/>
      <c r="C54" s="67">
        <f>RES_hhdet_in_new!C$150</f>
        <v>0</v>
      </c>
      <c r="D54" s="67">
        <f>RES_hhdet_in_new!D$150</f>
        <v>0</v>
      </c>
      <c r="E54" s="67">
        <f>RES_hhdet_in_new!E$150</f>
        <v>0</v>
      </c>
      <c r="F54" s="67">
        <f>RES_hhdet_in_new!F$150</f>
        <v>0</v>
      </c>
      <c r="G54" s="67">
        <f>RES_hhdet_in_new!G$150</f>
        <v>0</v>
      </c>
      <c r="H54" s="67">
        <f>RES_hhdet_in_new!H$150</f>
        <v>0</v>
      </c>
      <c r="I54" s="67">
        <f>RES_hhdet_in_new!I$150</f>
        <v>0</v>
      </c>
      <c r="J54" s="67">
        <f>RES_hhdet_in_new!J$150</f>
        <v>0</v>
      </c>
      <c r="K54" s="67">
        <f>RES_hhdet_in_new!K$150</f>
        <v>0</v>
      </c>
      <c r="L54" s="67">
        <f>RES_hhdet_in_new!L$150</f>
        <v>0</v>
      </c>
      <c r="M54" s="67">
        <f>RES_hhdet_in_new!M$150</f>
        <v>0</v>
      </c>
      <c r="N54" s="67">
        <f>RES_hhdet_in_new!N$150</f>
        <v>0</v>
      </c>
      <c r="O54" s="67">
        <f>RES_hhdet_in_new!O$150</f>
        <v>0</v>
      </c>
      <c r="P54" s="67">
        <f>RES_hhdet_in_new!P$150</f>
        <v>0</v>
      </c>
      <c r="Q54" s="67">
        <f>RES_hhdet_in_new!Q$150</f>
        <v>0</v>
      </c>
    </row>
    <row r="55" spans="1:17" ht="12" customHeight="1" x14ac:dyDescent="0.25">
      <c r="A55" s="148" t="s">
        <v>142</v>
      </c>
      <c r="B55" s="67"/>
      <c r="C55" s="67">
        <f>RES_hhdet_in_new!C$153</f>
        <v>19800.259375009911</v>
      </c>
      <c r="D55" s="67">
        <f>RES_hhdet_in_new!D$153</f>
        <v>19978.199449469677</v>
      </c>
      <c r="E55" s="67">
        <f>RES_hhdet_in_new!E$153</f>
        <v>29848.120876856916</v>
      </c>
      <c r="F55" s="67">
        <f>RES_hhdet_in_new!F$153</f>
        <v>16017.055171707863</v>
      </c>
      <c r="G55" s="67">
        <f>RES_hhdet_in_new!G$153</f>
        <v>12021.146135968926</v>
      </c>
      <c r="H55" s="67">
        <f>RES_hhdet_in_new!H$153</f>
        <v>32004.137095482583</v>
      </c>
      <c r="I55" s="67">
        <f>RES_hhdet_in_new!I$153</f>
        <v>15585.232864275842</v>
      </c>
      <c r="J55" s="67">
        <f>RES_hhdet_in_new!J$153</f>
        <v>31352.170836689376</v>
      </c>
      <c r="K55" s="67">
        <f>RES_hhdet_in_new!K$153</f>
        <v>12966.094849095394</v>
      </c>
      <c r="L55" s="67">
        <f>RES_hhdet_in_new!L$153</f>
        <v>40113.323040401934</v>
      </c>
      <c r="M55" s="67">
        <f>RES_hhdet_in_new!M$153</f>
        <v>21857.684147358083</v>
      </c>
      <c r="N55" s="67">
        <f>RES_hhdet_in_new!N$153</f>
        <v>53802.13969152388</v>
      </c>
      <c r="O55" s="67">
        <f>RES_hhdet_in_new!O$153</f>
        <v>101503.2499203498</v>
      </c>
      <c r="P55" s="67">
        <f>RES_hhdet_in_new!P$153</f>
        <v>82236.493744929423</v>
      </c>
      <c r="Q55" s="67">
        <f>RES_hhdet_in_new!Q$153</f>
        <v>139128.84384056204</v>
      </c>
    </row>
    <row r="56" spans="1:17" ht="12" customHeight="1" x14ac:dyDescent="0.25">
      <c r="A56" s="148" t="s">
        <v>141</v>
      </c>
      <c r="B56" s="67"/>
      <c r="C56" s="67">
        <f>RES_hhdet_in_new!C$154</f>
        <v>959.28460622949922</v>
      </c>
      <c r="D56" s="67">
        <f>RES_hhdet_in_new!D$154</f>
        <v>1037.0468492698669</v>
      </c>
      <c r="E56" s="67">
        <f>RES_hhdet_in_new!E$154</f>
        <v>1761.9372825980267</v>
      </c>
      <c r="F56" s="67">
        <f>RES_hhdet_in_new!F$154</f>
        <v>891.21437564441976</v>
      </c>
      <c r="G56" s="67">
        <f>RES_hhdet_in_new!G$154</f>
        <v>988.95196909599065</v>
      </c>
      <c r="H56" s="67">
        <f>RES_hhdet_in_new!H$154</f>
        <v>4564.5105638090645</v>
      </c>
      <c r="I56" s="67">
        <f>RES_hhdet_in_new!I$154</f>
        <v>4037.6151587161221</v>
      </c>
      <c r="J56" s="67">
        <f>RES_hhdet_in_new!J$154</f>
        <v>7090.590311104871</v>
      </c>
      <c r="K56" s="67">
        <f>RES_hhdet_in_new!K$154</f>
        <v>4911.1687265981291</v>
      </c>
      <c r="L56" s="67">
        <f>RES_hhdet_in_new!L$154</f>
        <v>8662.6501473018416</v>
      </c>
      <c r="M56" s="67">
        <f>RES_hhdet_in_new!M$154</f>
        <v>12444.45483713381</v>
      </c>
      <c r="N56" s="67">
        <f>RES_hhdet_in_new!N$154</f>
        <v>14072.451442851398</v>
      </c>
      <c r="O56" s="67">
        <f>RES_hhdet_in_new!O$154</f>
        <v>22226.973334025268</v>
      </c>
      <c r="P56" s="67">
        <f>RES_hhdet_in_new!P$154</f>
        <v>23878.86964489063</v>
      </c>
      <c r="Q56" s="67">
        <f>RES_hhdet_in_new!Q$154</f>
        <v>32086.920072745634</v>
      </c>
    </row>
    <row r="57" spans="1:17" ht="12" customHeight="1" x14ac:dyDescent="0.25">
      <c r="A57" s="191" t="s">
        <v>62</v>
      </c>
      <c r="B57" s="145"/>
      <c r="C57" s="145"/>
      <c r="D57" s="145"/>
      <c r="E57" s="145"/>
      <c r="F57" s="145"/>
      <c r="G57" s="145"/>
      <c r="H57" s="145"/>
      <c r="I57" s="145"/>
      <c r="J57" s="145"/>
      <c r="K57" s="145"/>
      <c r="L57" s="145"/>
      <c r="M57" s="145"/>
      <c r="N57" s="145"/>
      <c r="O57" s="145"/>
      <c r="P57" s="145"/>
      <c r="Q57" s="145"/>
    </row>
    <row r="58" spans="1:17" ht="12" customHeight="1" x14ac:dyDescent="0.25">
      <c r="A58" s="148" t="s">
        <v>57</v>
      </c>
      <c r="B58" s="67"/>
      <c r="C58" s="67">
        <f>RES_hhdet_in_new!C$158</f>
        <v>0</v>
      </c>
      <c r="D58" s="67">
        <f>RES_hhdet_in_new!D$158</f>
        <v>0</v>
      </c>
      <c r="E58" s="67">
        <f>RES_hhdet_in_new!E$158</f>
        <v>0</v>
      </c>
      <c r="F58" s="67">
        <f>RES_hhdet_in_new!F$158</f>
        <v>0</v>
      </c>
      <c r="G58" s="67">
        <f>RES_hhdet_in_new!G$158</f>
        <v>0</v>
      </c>
      <c r="H58" s="67">
        <f>RES_hhdet_in_new!H$158</f>
        <v>0</v>
      </c>
      <c r="I58" s="67">
        <f>RES_hhdet_in_new!I$158</f>
        <v>0</v>
      </c>
      <c r="J58" s="67">
        <f>RES_hhdet_in_new!J$158</f>
        <v>0</v>
      </c>
      <c r="K58" s="67">
        <f>RES_hhdet_in_new!K$158</f>
        <v>0</v>
      </c>
      <c r="L58" s="67">
        <f>RES_hhdet_in_new!L$158</f>
        <v>0</v>
      </c>
      <c r="M58" s="67">
        <f>RES_hhdet_in_new!M$158</f>
        <v>0</v>
      </c>
      <c r="N58" s="67">
        <f>RES_hhdet_in_new!N$158</f>
        <v>0</v>
      </c>
      <c r="O58" s="67">
        <f>RES_hhdet_in_new!O$158</f>
        <v>0</v>
      </c>
      <c r="P58" s="67">
        <f>RES_hhdet_in_new!P$158</f>
        <v>0</v>
      </c>
      <c r="Q58" s="67">
        <f>RES_hhdet_in_new!Q$158</f>
        <v>0</v>
      </c>
    </row>
    <row r="59" spans="1:17" ht="12" customHeight="1" x14ac:dyDescent="0.25">
      <c r="A59" s="159" t="s">
        <v>140</v>
      </c>
      <c r="B59" s="83"/>
      <c r="C59" s="83">
        <f>RES_hhdet_in_new!C$159</f>
        <v>20759.543981239411</v>
      </c>
      <c r="D59" s="83">
        <f>RES_hhdet_in_new!D$159</f>
        <v>21015.246298739545</v>
      </c>
      <c r="E59" s="83">
        <f>RES_hhdet_in_new!E$159</f>
        <v>31610.058159454944</v>
      </c>
      <c r="F59" s="83">
        <f>RES_hhdet_in_new!F$159</f>
        <v>16908.269547352284</v>
      </c>
      <c r="G59" s="83">
        <f>RES_hhdet_in_new!G$159</f>
        <v>13010.098105064917</v>
      </c>
      <c r="H59" s="83">
        <f>RES_hhdet_in_new!H$159</f>
        <v>36568.647659291644</v>
      </c>
      <c r="I59" s="83">
        <f>RES_hhdet_in_new!I$159</f>
        <v>19622.848022991962</v>
      </c>
      <c r="J59" s="83">
        <f>RES_hhdet_in_new!J$159</f>
        <v>38442.761147794248</v>
      </c>
      <c r="K59" s="83">
        <f>RES_hhdet_in_new!K$159</f>
        <v>17877.263575693523</v>
      </c>
      <c r="L59" s="83">
        <f>RES_hhdet_in_new!L$159</f>
        <v>48775.973187703778</v>
      </c>
      <c r="M59" s="83">
        <f>RES_hhdet_in_new!M$159</f>
        <v>34302.138984491889</v>
      </c>
      <c r="N59" s="83">
        <f>RES_hhdet_in_new!N$159</f>
        <v>67874.591134375281</v>
      </c>
      <c r="O59" s="83">
        <f>RES_hhdet_in_new!O$159</f>
        <v>123730.22325437507</v>
      </c>
      <c r="P59" s="83">
        <f>RES_hhdet_in_new!P$159</f>
        <v>106115.36338982006</v>
      </c>
      <c r="Q59" s="83">
        <f>RES_hhdet_in_new!Q$159</f>
        <v>171215.76391330766</v>
      </c>
    </row>
    <row r="61" spans="1:17" ht="12" customHeight="1" x14ac:dyDescent="0.25">
      <c r="A61" s="193" t="s">
        <v>202</v>
      </c>
      <c r="B61" s="151"/>
      <c r="C61" s="151"/>
      <c r="D61" s="151"/>
      <c r="E61" s="151"/>
      <c r="F61" s="151"/>
      <c r="G61" s="151"/>
      <c r="H61" s="151"/>
      <c r="I61" s="151"/>
      <c r="J61" s="151"/>
      <c r="K61" s="151"/>
      <c r="L61" s="151"/>
      <c r="M61" s="151"/>
      <c r="N61" s="151"/>
      <c r="O61" s="151"/>
      <c r="P61" s="151"/>
      <c r="Q61" s="151"/>
    </row>
    <row r="62" spans="1:17" ht="12" customHeight="1" x14ac:dyDescent="0.25">
      <c r="A62" s="192" t="s">
        <v>65</v>
      </c>
      <c r="B62" s="149"/>
      <c r="C62" s="149"/>
      <c r="D62" s="149"/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</row>
    <row r="63" spans="1:17" ht="12" customHeight="1" x14ac:dyDescent="0.25">
      <c r="A63" s="148" t="s">
        <v>60</v>
      </c>
      <c r="B63" s="67"/>
      <c r="C63" s="67">
        <f t="shared" ref="C63:Q63" si="4">C35-C49</f>
        <v>29398.706018760597</v>
      </c>
      <c r="D63" s="67">
        <f t="shared" si="4"/>
        <v>31425.003701260455</v>
      </c>
      <c r="E63" s="67">
        <f t="shared" si="4"/>
        <v>43252.191840545056</v>
      </c>
      <c r="F63" s="67">
        <f t="shared" si="4"/>
        <v>22998.980452647716</v>
      </c>
      <c r="G63" s="67">
        <f t="shared" si="4"/>
        <v>24732.151894935076</v>
      </c>
      <c r="H63" s="67">
        <f t="shared" si="4"/>
        <v>40110.602340708356</v>
      </c>
      <c r="I63" s="67">
        <f t="shared" si="4"/>
        <v>24572.401977008034</v>
      </c>
      <c r="J63" s="67">
        <f t="shared" si="4"/>
        <v>39340.488852205737</v>
      </c>
      <c r="K63" s="67">
        <f t="shared" si="4"/>
        <v>32399.986424306477</v>
      </c>
      <c r="L63" s="67">
        <f t="shared" si="4"/>
        <v>56432.276812296222</v>
      </c>
      <c r="M63" s="67">
        <f t="shared" si="4"/>
        <v>55724.111015508111</v>
      </c>
      <c r="N63" s="67">
        <f t="shared" si="4"/>
        <v>123960.65886562475</v>
      </c>
      <c r="O63" s="67">
        <f t="shared" si="4"/>
        <v>142957.02674562493</v>
      </c>
      <c r="P63" s="67">
        <f t="shared" si="4"/>
        <v>115206.88661017995</v>
      </c>
      <c r="Q63" s="67">
        <f t="shared" si="4"/>
        <v>146582.48608669231</v>
      </c>
    </row>
    <row r="64" spans="1:17" ht="12" customHeight="1" x14ac:dyDescent="0.25">
      <c r="A64" s="191" t="s">
        <v>112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25">
      <c r="A65" s="148" t="s">
        <v>60</v>
      </c>
      <c r="B65" s="67"/>
      <c r="C65" s="67">
        <f t="shared" ref="C65:Q65" si="5">C37-C51</f>
        <v>8819</v>
      </c>
      <c r="D65" s="67">
        <f t="shared" si="5"/>
        <v>9427</v>
      </c>
      <c r="E65" s="67">
        <f t="shared" si="5"/>
        <v>12975</v>
      </c>
      <c r="F65" s="67">
        <f t="shared" si="5"/>
        <v>6900</v>
      </c>
      <c r="G65" s="67">
        <f t="shared" si="5"/>
        <v>7419</v>
      </c>
      <c r="H65" s="67">
        <f t="shared" si="5"/>
        <v>12033.000000000002</v>
      </c>
      <c r="I65" s="67">
        <f t="shared" si="5"/>
        <v>7371.0000000000009</v>
      </c>
      <c r="J65" s="67">
        <f t="shared" si="5"/>
        <v>11802</v>
      </c>
      <c r="K65" s="67">
        <f t="shared" si="5"/>
        <v>9720</v>
      </c>
      <c r="L65" s="67">
        <f t="shared" si="5"/>
        <v>16929</v>
      </c>
      <c r="M65" s="67">
        <f t="shared" si="5"/>
        <v>16717.000000000007</v>
      </c>
      <c r="N65" s="67">
        <f t="shared" si="5"/>
        <v>37188</v>
      </c>
      <c r="O65" s="67">
        <f t="shared" si="5"/>
        <v>42887.000000000007</v>
      </c>
      <c r="P65" s="67">
        <f t="shared" si="5"/>
        <v>34562.000000000015</v>
      </c>
      <c r="Q65" s="67">
        <f t="shared" si="5"/>
        <v>43975.000000000022</v>
      </c>
    </row>
    <row r="66" spans="1:17" ht="12" customHeight="1" x14ac:dyDescent="0.25">
      <c r="A66" s="191" t="s">
        <v>63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148" t="s">
        <v>144</v>
      </c>
      <c r="B67" s="67"/>
      <c r="C67" s="67">
        <f t="shared" ref="C67:Q70" si="6">C39-C53</f>
        <v>13112.580488282541</v>
      </c>
      <c r="D67" s="67">
        <f t="shared" si="6"/>
        <v>12877.672160698086</v>
      </c>
      <c r="E67" s="67">
        <f t="shared" si="6"/>
        <v>15487.5915645927</v>
      </c>
      <c r="F67" s="67">
        <f t="shared" si="6"/>
        <v>7918.6794638725823</v>
      </c>
      <c r="G67" s="67">
        <f t="shared" si="6"/>
        <v>7023.5339979750161</v>
      </c>
      <c r="H67" s="67">
        <f t="shared" si="6"/>
        <v>7345.7836192490304</v>
      </c>
      <c r="I67" s="67">
        <f t="shared" si="6"/>
        <v>4511.9445567685216</v>
      </c>
      <c r="J67" s="67">
        <f t="shared" si="6"/>
        <v>3149.3887784798108</v>
      </c>
      <c r="K67" s="67">
        <f t="shared" si="6"/>
        <v>10808.902467893358</v>
      </c>
      <c r="L67" s="67">
        <f t="shared" si="6"/>
        <v>10760.281290406077</v>
      </c>
      <c r="M67" s="67">
        <f t="shared" si="6"/>
        <v>1828.4848181328821</v>
      </c>
      <c r="N67" s="67">
        <f t="shared" si="6"/>
        <v>4665.9419521135405</v>
      </c>
      <c r="O67" s="67">
        <f t="shared" si="6"/>
        <v>5098.1409922267949</v>
      </c>
      <c r="P67" s="67">
        <f t="shared" si="6"/>
        <v>0</v>
      </c>
      <c r="Q67" s="67">
        <f t="shared" si="6"/>
        <v>0</v>
      </c>
    </row>
    <row r="68" spans="1:17" ht="12" customHeight="1" x14ac:dyDescent="0.25">
      <c r="A68" s="148" t="s">
        <v>143</v>
      </c>
      <c r="B68" s="67"/>
      <c r="C68" s="67">
        <f t="shared" si="6"/>
        <v>237.22597226992238</v>
      </c>
      <c r="D68" s="67">
        <f t="shared" si="6"/>
        <v>231.95648282190331</v>
      </c>
      <c r="E68" s="67">
        <f t="shared" si="6"/>
        <v>289.74797417570511</v>
      </c>
      <c r="F68" s="67">
        <f t="shared" si="6"/>
        <v>171.45131762024425</v>
      </c>
      <c r="G68" s="67">
        <f t="shared" si="6"/>
        <v>145.02793414189125</v>
      </c>
      <c r="H68" s="67">
        <f t="shared" si="6"/>
        <v>430.24999999999972</v>
      </c>
      <c r="I68" s="67">
        <f t="shared" si="6"/>
        <v>488.24999999999994</v>
      </c>
      <c r="J68" s="67">
        <f t="shared" si="6"/>
        <v>398.25</v>
      </c>
      <c r="K68" s="67">
        <f t="shared" si="6"/>
        <v>541.6283381062434</v>
      </c>
      <c r="L68" s="67">
        <f t="shared" si="6"/>
        <v>463.36673309974174</v>
      </c>
      <c r="M68" s="67">
        <f t="shared" si="6"/>
        <v>323.63031484398113</v>
      </c>
      <c r="N68" s="67">
        <f t="shared" si="6"/>
        <v>235.19568606385178</v>
      </c>
      <c r="O68" s="67">
        <f t="shared" si="6"/>
        <v>308.82737193123188</v>
      </c>
      <c r="P68" s="67">
        <f t="shared" si="6"/>
        <v>0</v>
      </c>
      <c r="Q68" s="67">
        <f t="shared" si="6"/>
        <v>77.000000000000014</v>
      </c>
    </row>
    <row r="69" spans="1:17" ht="12" customHeight="1" x14ac:dyDescent="0.25">
      <c r="A69" s="148" t="s">
        <v>142</v>
      </c>
      <c r="B69" s="67"/>
      <c r="C69" s="67">
        <f t="shared" si="6"/>
        <v>25650.990624990103</v>
      </c>
      <c r="D69" s="67">
        <f t="shared" si="6"/>
        <v>30006.050550530294</v>
      </c>
      <c r="E69" s="67">
        <f t="shared" si="6"/>
        <v>41308.129123143081</v>
      </c>
      <c r="F69" s="67">
        <f t="shared" si="6"/>
        <v>19809.194828292151</v>
      </c>
      <c r="G69" s="67">
        <f t="shared" si="6"/>
        <v>29923.103864031073</v>
      </c>
      <c r="H69" s="67">
        <f t="shared" si="6"/>
        <v>49365.112904517402</v>
      </c>
      <c r="I69" s="67">
        <f t="shared" si="6"/>
        <v>27784.017135724163</v>
      </c>
      <c r="J69" s="67">
        <f t="shared" si="6"/>
        <v>45795.079163310627</v>
      </c>
      <c r="K69" s="67">
        <f t="shared" si="6"/>
        <v>67450.07579288556</v>
      </c>
      <c r="L69" s="67">
        <f t="shared" si="6"/>
        <v>95105.612515529239</v>
      </c>
      <c r="M69" s="67">
        <f t="shared" si="6"/>
        <v>125613.46732583214</v>
      </c>
      <c r="N69" s="67">
        <f t="shared" si="6"/>
        <v>167217.59721955852</v>
      </c>
      <c r="O69" s="67">
        <f t="shared" si="6"/>
        <v>179644.9626414185</v>
      </c>
      <c r="P69" s="67">
        <f t="shared" si="6"/>
        <v>197300.80889032281</v>
      </c>
      <c r="Q69" s="67">
        <f t="shared" si="6"/>
        <v>193609.26932654483</v>
      </c>
    </row>
    <row r="70" spans="1:17" ht="12" customHeight="1" x14ac:dyDescent="0.25">
      <c r="A70" s="148" t="s">
        <v>141</v>
      </c>
      <c r="B70" s="67"/>
      <c r="C70" s="67">
        <f t="shared" si="6"/>
        <v>218.23829123710709</v>
      </c>
      <c r="D70" s="67">
        <f t="shared" si="6"/>
        <v>171.93393894643259</v>
      </c>
      <c r="E70" s="67">
        <f t="shared" si="6"/>
        <v>110.44139059935219</v>
      </c>
      <c r="F70" s="67">
        <f t="shared" si="6"/>
        <v>22.578058880553044</v>
      </c>
      <c r="G70" s="67">
        <f t="shared" si="6"/>
        <v>0</v>
      </c>
      <c r="H70" s="67">
        <f t="shared" si="6"/>
        <v>0</v>
      </c>
      <c r="I70" s="67">
        <f t="shared" si="6"/>
        <v>0</v>
      </c>
      <c r="J70" s="67">
        <f t="shared" si="6"/>
        <v>0</v>
      </c>
      <c r="K70" s="67">
        <f t="shared" si="6"/>
        <v>0</v>
      </c>
      <c r="L70" s="67">
        <f t="shared" si="6"/>
        <v>0</v>
      </c>
      <c r="M70" s="67">
        <f t="shared" si="6"/>
        <v>0</v>
      </c>
      <c r="N70" s="67">
        <f t="shared" si="6"/>
        <v>0</v>
      </c>
      <c r="O70" s="67">
        <f t="shared" si="6"/>
        <v>0</v>
      </c>
      <c r="P70" s="67">
        <f t="shared" si="6"/>
        <v>0</v>
      </c>
      <c r="Q70" s="67">
        <f t="shared" si="6"/>
        <v>0</v>
      </c>
    </row>
    <row r="71" spans="1:17" ht="12" customHeight="1" x14ac:dyDescent="0.25">
      <c r="A71" s="191" t="s">
        <v>62</v>
      </c>
      <c r="B71" s="145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</row>
    <row r="72" spans="1:17" ht="12" customHeight="1" x14ac:dyDescent="0.25">
      <c r="A72" s="148" t="s">
        <v>57</v>
      </c>
      <c r="B72" s="67"/>
      <c r="C72" s="67">
        <f t="shared" ref="C72:Q73" si="7">C44-C58</f>
        <v>13350.999999999996</v>
      </c>
      <c r="D72" s="67">
        <f t="shared" si="7"/>
        <v>14898.999999999998</v>
      </c>
      <c r="E72" s="67">
        <f t="shared" si="7"/>
        <v>19529.999999999993</v>
      </c>
      <c r="F72" s="67">
        <f t="shared" si="7"/>
        <v>12560.999999999993</v>
      </c>
      <c r="G72" s="67">
        <f t="shared" si="7"/>
        <v>10632.000000000005</v>
      </c>
      <c r="H72" s="67">
        <f t="shared" si="7"/>
        <v>15588.000000000007</v>
      </c>
      <c r="I72" s="67">
        <f t="shared" si="7"/>
        <v>8510</v>
      </c>
      <c r="J72" s="67">
        <f t="shared" si="7"/>
        <v>18485.999999999993</v>
      </c>
      <c r="K72" s="67">
        <f t="shared" si="7"/>
        <v>24708.551697223607</v>
      </c>
      <c r="L72" s="67">
        <f t="shared" si="7"/>
        <v>27434.825472619614</v>
      </c>
      <c r="M72" s="67">
        <f t="shared" si="7"/>
        <v>28465.058251003473</v>
      </c>
      <c r="N72" s="67">
        <f t="shared" si="7"/>
        <v>45809.441930909154</v>
      </c>
      <c r="O72" s="67">
        <f t="shared" si="7"/>
        <v>55337.152289708982</v>
      </c>
      <c r="P72" s="67">
        <f t="shared" si="7"/>
        <v>21584.47111267201</v>
      </c>
      <c r="Q72" s="67">
        <f t="shared" si="7"/>
        <v>64036.936400604442</v>
      </c>
    </row>
    <row r="73" spans="1:17" ht="12" customHeight="1" x14ac:dyDescent="0.25">
      <c r="A73" s="159" t="s">
        <v>140</v>
      </c>
      <c r="B73" s="83"/>
      <c r="C73" s="83">
        <f t="shared" si="7"/>
        <v>23700.956018760589</v>
      </c>
      <c r="D73" s="83">
        <f t="shared" si="7"/>
        <v>24179.253701260455</v>
      </c>
      <c r="E73" s="83">
        <f t="shared" si="7"/>
        <v>31375.441840545063</v>
      </c>
      <c r="F73" s="83">
        <f t="shared" si="7"/>
        <v>18091.230452647724</v>
      </c>
      <c r="G73" s="83">
        <f t="shared" si="7"/>
        <v>21753.401894935076</v>
      </c>
      <c r="H73" s="83">
        <f t="shared" si="7"/>
        <v>32175.852340708341</v>
      </c>
      <c r="I73" s="83">
        <f t="shared" si="7"/>
        <v>23715.651977008038</v>
      </c>
      <c r="J73" s="83">
        <f t="shared" si="7"/>
        <v>28507.738852205752</v>
      </c>
      <c r="K73" s="83">
        <f t="shared" si="7"/>
        <v>65502.934727082888</v>
      </c>
      <c r="L73" s="83">
        <f t="shared" si="7"/>
        <v>89090.951339676598</v>
      </c>
      <c r="M73" s="83">
        <f t="shared" si="7"/>
        <v>109774.55276450461</v>
      </c>
      <c r="N73" s="83">
        <f t="shared" si="7"/>
        <v>125711.71693471554</v>
      </c>
      <c r="O73" s="83">
        <f t="shared" si="7"/>
        <v>133015.37445591594</v>
      </c>
      <c r="P73" s="83">
        <f t="shared" si="7"/>
        <v>177954.91549750793</v>
      </c>
      <c r="Q73" s="83">
        <f t="shared" si="7"/>
        <v>134249.32856807017</v>
      </c>
    </row>
    <row r="75" spans="1:17" ht="12" customHeight="1" x14ac:dyDescent="0.25">
      <c r="A75" s="190" t="s">
        <v>201</v>
      </c>
      <c r="B75" s="215">
        <v>2015</v>
      </c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</row>
    <row r="76" spans="1:17" s="28" customFormat="1" ht="12" customHeight="1" x14ac:dyDescent="0.25">
      <c r="A76" s="155" t="s">
        <v>174</v>
      </c>
      <c r="B76" s="154" t="s">
        <v>173</v>
      </c>
      <c r="C76" s="154">
        <v>2001</v>
      </c>
      <c r="D76" s="154">
        <v>2002</v>
      </c>
      <c r="E76" s="154">
        <v>2003</v>
      </c>
      <c r="F76" s="154">
        <v>2004</v>
      </c>
      <c r="G76" s="154">
        <v>2005</v>
      </c>
      <c r="H76" s="154">
        <v>2006</v>
      </c>
      <c r="I76" s="154">
        <v>2007</v>
      </c>
      <c r="J76" s="154">
        <v>2008</v>
      </c>
      <c r="K76" s="154">
        <v>2009</v>
      </c>
      <c r="L76" s="154">
        <v>2010</v>
      </c>
      <c r="M76" s="154">
        <v>2011</v>
      </c>
      <c r="N76" s="154">
        <v>2012</v>
      </c>
      <c r="O76" s="154">
        <v>2013</v>
      </c>
      <c r="P76" s="154">
        <v>2014</v>
      </c>
      <c r="Q76" s="154">
        <v>2015</v>
      </c>
    </row>
    <row r="77" spans="1:17" ht="12" customHeight="1" x14ac:dyDescent="0.25">
      <c r="A77" s="152" t="s">
        <v>20</v>
      </c>
      <c r="B77" s="151"/>
      <c r="C77" s="151"/>
      <c r="D77" s="151"/>
      <c r="E77" s="151"/>
      <c r="F77" s="151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</row>
    <row r="78" spans="1:17" ht="12.95" customHeight="1" x14ac:dyDescent="0.25">
      <c r="A78" s="150" t="s">
        <v>65</v>
      </c>
      <c r="B78" s="189">
        <f>RES_hhdet_numvin!B144</f>
        <v>0</v>
      </c>
      <c r="C78" s="189">
        <f>RES_hhdet_numvin!C144</f>
        <v>0</v>
      </c>
      <c r="D78" s="189">
        <f>RES_hhdet_numvin!D144</f>
        <v>0</v>
      </c>
      <c r="E78" s="189">
        <f>RES_hhdet_numvin!E144</f>
        <v>0</v>
      </c>
      <c r="F78" s="189">
        <f>RES_hhdet_numvin!F144</f>
        <v>0</v>
      </c>
      <c r="G78" s="189">
        <f>RES_hhdet_numvin!G144</f>
        <v>0</v>
      </c>
      <c r="H78" s="189">
        <f>RES_hhdet_numvin!H144</f>
        <v>0</v>
      </c>
      <c r="I78" s="189">
        <f>RES_hhdet_numvin!I144</f>
        <v>0</v>
      </c>
      <c r="J78" s="189">
        <f>RES_hhdet_numvin!J144</f>
        <v>0</v>
      </c>
      <c r="K78" s="189">
        <f>RES_hhdet_numvin!K144</f>
        <v>0</v>
      </c>
      <c r="L78" s="189">
        <f>RES_hhdet_numvin!L144</f>
        <v>0</v>
      </c>
      <c r="M78" s="189">
        <f>RES_hhdet_numvin!M144</f>
        <v>0</v>
      </c>
      <c r="N78" s="189">
        <f>RES_hhdet_numvin!N144</f>
        <v>0</v>
      </c>
      <c r="O78" s="189">
        <f>RES_hhdet_numvin!O144</f>
        <v>0</v>
      </c>
      <c r="P78" s="189">
        <f>RES_hhdet_numvin!P144</f>
        <v>0</v>
      </c>
      <c r="Q78" s="189">
        <f>RES_hhdet_numvin!Q144</f>
        <v>0</v>
      </c>
    </row>
    <row r="79" spans="1:17" ht="12" customHeight="1" x14ac:dyDescent="0.25">
      <c r="A79" s="23" t="s">
        <v>60</v>
      </c>
      <c r="B79" s="80">
        <f>RES_hhdet_numvin!B145</f>
        <v>15307.249999999993</v>
      </c>
      <c r="C79" s="80">
        <f>RES_hhdet_numvin!C145</f>
        <v>50158.249999999978</v>
      </c>
      <c r="D79" s="80">
        <f>RES_hhdet_numvin!D145</f>
        <v>52440.249999999971</v>
      </c>
      <c r="E79" s="80">
        <f>RES_hhdet_numvin!E145</f>
        <v>74862.249999999971</v>
      </c>
      <c r="F79" s="80">
        <f>RES_hhdet_numvin!F145</f>
        <v>39907.249999999985</v>
      </c>
      <c r="G79" s="80">
        <f>RES_hhdet_numvin!G145</f>
        <v>37742.249999999993</v>
      </c>
      <c r="H79" s="80">
        <f>RES_hhdet_numvin!H145</f>
        <v>76679.249999999971</v>
      </c>
      <c r="I79" s="80">
        <f>RES_hhdet_numvin!I145</f>
        <v>44195.249999999985</v>
      </c>
      <c r="J79" s="80">
        <f>RES_hhdet_numvin!J145</f>
        <v>77783.249999999971</v>
      </c>
      <c r="K79" s="80">
        <f>RES_hhdet_numvin!K145</f>
        <v>50277.249999999978</v>
      </c>
      <c r="L79" s="80">
        <f>RES_hhdet_numvin!L145</f>
        <v>105208.24999999996</v>
      </c>
      <c r="M79" s="80">
        <f>RES_hhdet_numvin!M145</f>
        <v>90026.249999999971</v>
      </c>
      <c r="N79" s="80">
        <f>RES_hhdet_numvin!N145</f>
        <v>191835.24999999997</v>
      </c>
      <c r="O79" s="80">
        <f>RES_hhdet_numvin!O145</f>
        <v>266687.24999999994</v>
      </c>
      <c r="P79" s="80">
        <f>RES_hhdet_numvin!P145</f>
        <v>221322.24999999985</v>
      </c>
      <c r="Q79" s="80">
        <f>RES_hhdet_numvin!Q145</f>
        <v>317798.24999999988</v>
      </c>
    </row>
    <row r="80" spans="1:17" ht="12.95" customHeight="1" x14ac:dyDescent="0.25">
      <c r="A80" s="146" t="s">
        <v>112</v>
      </c>
      <c r="B80" s="188">
        <f>RES_hhdet_numvin!B146</f>
        <v>0</v>
      </c>
      <c r="C80" s="188">
        <f>RES_hhdet_numvin!C146</f>
        <v>0</v>
      </c>
      <c r="D80" s="188">
        <f>RES_hhdet_numvin!D146</f>
        <v>0</v>
      </c>
      <c r="E80" s="188">
        <f>RES_hhdet_numvin!E146</f>
        <v>0</v>
      </c>
      <c r="F80" s="188">
        <f>RES_hhdet_numvin!F146</f>
        <v>0</v>
      </c>
      <c r="G80" s="188">
        <f>RES_hhdet_numvin!G146</f>
        <v>0</v>
      </c>
      <c r="H80" s="188">
        <f>RES_hhdet_numvin!H146</f>
        <v>0</v>
      </c>
      <c r="I80" s="188">
        <f>RES_hhdet_numvin!I146</f>
        <v>0</v>
      </c>
      <c r="J80" s="188">
        <f>RES_hhdet_numvin!J146</f>
        <v>0</v>
      </c>
      <c r="K80" s="188">
        <f>RES_hhdet_numvin!K146</f>
        <v>0</v>
      </c>
      <c r="L80" s="188">
        <f>RES_hhdet_numvin!L146</f>
        <v>0</v>
      </c>
      <c r="M80" s="188">
        <f>RES_hhdet_numvin!M146</f>
        <v>0</v>
      </c>
      <c r="N80" s="188">
        <f>RES_hhdet_numvin!N146</f>
        <v>0</v>
      </c>
      <c r="O80" s="188">
        <f>RES_hhdet_numvin!O146</f>
        <v>0</v>
      </c>
      <c r="P80" s="188">
        <f>RES_hhdet_numvin!P146</f>
        <v>0</v>
      </c>
      <c r="Q80" s="188">
        <f>RES_hhdet_numvin!Q146</f>
        <v>0</v>
      </c>
    </row>
    <row r="81" spans="1:17" ht="12" customHeight="1" x14ac:dyDescent="0.25">
      <c r="A81" s="23" t="s">
        <v>60</v>
      </c>
      <c r="B81" s="80">
        <f>RES_hhdet_numvin!B147</f>
        <v>0</v>
      </c>
      <c r="C81" s="80">
        <f>RES_hhdet_numvin!C147</f>
        <v>0</v>
      </c>
      <c r="D81" s="80">
        <f>RES_hhdet_numvin!D147</f>
        <v>0</v>
      </c>
      <c r="E81" s="80">
        <f>RES_hhdet_numvin!E147</f>
        <v>0</v>
      </c>
      <c r="F81" s="80">
        <f>RES_hhdet_numvin!F147</f>
        <v>0</v>
      </c>
      <c r="G81" s="80">
        <f>RES_hhdet_numvin!G147</f>
        <v>0</v>
      </c>
      <c r="H81" s="80">
        <f>RES_hhdet_numvin!H147</f>
        <v>0</v>
      </c>
      <c r="I81" s="80">
        <f>RES_hhdet_numvin!I147</f>
        <v>0</v>
      </c>
      <c r="J81" s="80">
        <f>RES_hhdet_numvin!J147</f>
        <v>0</v>
      </c>
      <c r="K81" s="80">
        <f>RES_hhdet_numvin!K147</f>
        <v>0</v>
      </c>
      <c r="L81" s="80">
        <f>RES_hhdet_numvin!L147</f>
        <v>16147.999999999993</v>
      </c>
      <c r="M81" s="80">
        <f>RES_hhdet_numvin!M147</f>
        <v>27006.999999999993</v>
      </c>
      <c r="N81" s="80">
        <f>RES_hhdet_numvin!N147</f>
        <v>57549.999999999978</v>
      </c>
      <c r="O81" s="80">
        <f>RES_hhdet_numvin!O147</f>
        <v>80005.999999999971</v>
      </c>
      <c r="P81" s="80">
        <f>RES_hhdet_numvin!P147</f>
        <v>66395.999999999971</v>
      </c>
      <c r="Q81" s="80">
        <f>RES_hhdet_numvin!Q147</f>
        <v>95338.999999999956</v>
      </c>
    </row>
    <row r="82" spans="1:17" ht="12" customHeight="1" x14ac:dyDescent="0.25">
      <c r="A82" s="146" t="s">
        <v>63</v>
      </c>
      <c r="B82" s="188">
        <f>RES_hhdet_numvin!B148</f>
        <v>0</v>
      </c>
      <c r="C82" s="188">
        <f>RES_hhdet_numvin!C148</f>
        <v>0</v>
      </c>
      <c r="D82" s="188">
        <f>RES_hhdet_numvin!D148</f>
        <v>0</v>
      </c>
      <c r="E82" s="188">
        <f>RES_hhdet_numvin!E148</f>
        <v>0</v>
      </c>
      <c r="F82" s="188">
        <f>RES_hhdet_numvin!F148</f>
        <v>0</v>
      </c>
      <c r="G82" s="188">
        <f>RES_hhdet_numvin!G148</f>
        <v>0</v>
      </c>
      <c r="H82" s="188">
        <f>RES_hhdet_numvin!H148</f>
        <v>0</v>
      </c>
      <c r="I82" s="188">
        <f>RES_hhdet_numvin!I148</f>
        <v>0</v>
      </c>
      <c r="J82" s="188">
        <f>RES_hhdet_numvin!J148</f>
        <v>0</v>
      </c>
      <c r="K82" s="188">
        <f>RES_hhdet_numvin!K148</f>
        <v>0</v>
      </c>
      <c r="L82" s="188">
        <f>RES_hhdet_numvin!L148</f>
        <v>0</v>
      </c>
      <c r="M82" s="188">
        <f>RES_hhdet_numvin!M148</f>
        <v>0</v>
      </c>
      <c r="N82" s="188">
        <f>RES_hhdet_numvin!N148</f>
        <v>0</v>
      </c>
      <c r="O82" s="188">
        <f>RES_hhdet_numvin!O148</f>
        <v>0</v>
      </c>
      <c r="P82" s="188">
        <f>RES_hhdet_numvin!P148</f>
        <v>0</v>
      </c>
      <c r="Q82" s="188">
        <f>RES_hhdet_numvin!Q148</f>
        <v>0</v>
      </c>
    </row>
    <row r="83" spans="1:17" ht="12" customHeight="1" x14ac:dyDescent="0.25">
      <c r="A83" s="23" t="s">
        <v>144</v>
      </c>
      <c r="B83" s="80">
        <f>RES_hhdet_numvin!B149</f>
        <v>0</v>
      </c>
      <c r="C83" s="80">
        <f>RES_hhdet_numvin!C149</f>
        <v>0</v>
      </c>
      <c r="D83" s="80">
        <f>RES_hhdet_numvin!D149</f>
        <v>0</v>
      </c>
      <c r="E83" s="80">
        <f>RES_hhdet_numvin!E149</f>
        <v>10887.856359406394</v>
      </c>
      <c r="F83" s="80">
        <f>RES_hhdet_numvin!F149</f>
        <v>7923.9925591859374</v>
      </c>
      <c r="G83" s="80">
        <f>RES_hhdet_numvin!G149</f>
        <v>7024.1647770162754</v>
      </c>
      <c r="H83" s="80">
        <f>RES_hhdet_numvin!H149</f>
        <v>7345.7836192490277</v>
      </c>
      <c r="I83" s="80">
        <f>RES_hhdet_numvin!I149</f>
        <v>3237.794359236018</v>
      </c>
      <c r="J83" s="80">
        <f>RES_hhdet_numvin!J149</f>
        <v>2237.1589534315435</v>
      </c>
      <c r="K83" s="80">
        <f>RES_hhdet_numvin!K149</f>
        <v>1004.9820183163175</v>
      </c>
      <c r="L83" s="80">
        <f>RES_hhdet_numvin!L149</f>
        <v>803.26735415846974</v>
      </c>
      <c r="M83" s="80">
        <f>RES_hhdet_numvin!M149</f>
        <v>0</v>
      </c>
      <c r="N83" s="80">
        <f>RES_hhdet_numvin!N149</f>
        <v>0</v>
      </c>
      <c r="O83" s="80">
        <f>RES_hhdet_numvin!O149</f>
        <v>0</v>
      </c>
      <c r="P83" s="80">
        <f>RES_hhdet_numvin!P149</f>
        <v>0</v>
      </c>
      <c r="Q83" s="80">
        <f>RES_hhdet_numvin!Q149</f>
        <v>0</v>
      </c>
    </row>
    <row r="84" spans="1:17" ht="12" customHeight="1" x14ac:dyDescent="0.25">
      <c r="A84" s="23" t="s">
        <v>143</v>
      </c>
      <c r="B84" s="80">
        <f>RES_hhdet_numvin!B150</f>
        <v>0</v>
      </c>
      <c r="C84" s="80">
        <f>RES_hhdet_numvin!C150</f>
        <v>0.19541147027596367</v>
      </c>
      <c r="D84" s="80">
        <f>RES_hhdet_numvin!D150</f>
        <v>114.58531742015042</v>
      </c>
      <c r="E84" s="80">
        <f>RES_hhdet_numvin!E150</f>
        <v>315.36875457294957</v>
      </c>
      <c r="F84" s="80">
        <f>RES_hhdet_numvin!F150</f>
        <v>155.71133846006478</v>
      </c>
      <c r="G84" s="80">
        <f>RES_hhdet_numvin!G150</f>
        <v>160.11278231001029</v>
      </c>
      <c r="H84" s="80">
        <f>RES_hhdet_numvin!H150</f>
        <v>273.44428802736786</v>
      </c>
      <c r="I84" s="80">
        <f>RES_hhdet_numvin!I150</f>
        <v>243.09670482986655</v>
      </c>
      <c r="J84" s="80">
        <f>RES_hhdet_numvin!J150</f>
        <v>364.81065634867764</v>
      </c>
      <c r="K84" s="80">
        <f>RES_hhdet_numvin!K150</f>
        <v>336.22953824478503</v>
      </c>
      <c r="L84" s="80">
        <f>RES_hhdet_numvin!L150</f>
        <v>433.50283918908082</v>
      </c>
      <c r="M84" s="80">
        <f>RES_hhdet_numvin!M150</f>
        <v>295.78866177066845</v>
      </c>
      <c r="N84" s="80">
        <f>RES_hhdet_numvin!N150</f>
        <v>50.54272304005913</v>
      </c>
      <c r="O84" s="80">
        <f>RES_hhdet_numvin!O150</f>
        <v>29.156635841973451</v>
      </c>
      <c r="P84" s="80">
        <f>RES_hhdet_numvin!P150</f>
        <v>0</v>
      </c>
      <c r="Q84" s="80">
        <f>RES_hhdet_numvin!Q150</f>
        <v>44.45434847406861</v>
      </c>
    </row>
    <row r="85" spans="1:17" ht="12" customHeight="1" x14ac:dyDescent="0.25">
      <c r="A85" s="23" t="s">
        <v>142</v>
      </c>
      <c r="B85" s="80">
        <f>RES_hhdet_numvin!B153</f>
        <v>15307.249999999993</v>
      </c>
      <c r="C85" s="80">
        <f>RES_hhdet_numvin!C153</f>
        <v>50158.054588529703</v>
      </c>
      <c r="D85" s="80">
        <f>RES_hhdet_numvin!D153</f>
        <v>52325.664682579823</v>
      </c>
      <c r="E85" s="80">
        <f>RES_hhdet_numvin!E153</f>
        <v>63659.024886020619</v>
      </c>
      <c r="F85" s="80">
        <f>RES_hhdet_numvin!F153</f>
        <v>31827.546102353979</v>
      </c>
      <c r="G85" s="80">
        <f>RES_hhdet_numvin!G153</f>
        <v>30557.972440673708</v>
      </c>
      <c r="H85" s="80">
        <f>RES_hhdet_numvin!H153</f>
        <v>69060.022092723579</v>
      </c>
      <c r="I85" s="80">
        <f>RES_hhdet_numvin!I153</f>
        <v>40714.358935934099</v>
      </c>
      <c r="J85" s="80">
        <f>RES_hhdet_numvin!J153</f>
        <v>75181.280390219748</v>
      </c>
      <c r="K85" s="80">
        <f>RES_hhdet_numvin!K153</f>
        <v>48936.038443438876</v>
      </c>
      <c r="L85" s="80">
        <f>RES_hhdet_numvin!L153</f>
        <v>100075.1491382992</v>
      </c>
      <c r="M85" s="80">
        <f>RES_hhdet_numvin!M153</f>
        <v>77286.006501095486</v>
      </c>
      <c r="N85" s="80">
        <f>RES_hhdet_numvin!N153</f>
        <v>177712.25583410851</v>
      </c>
      <c r="O85" s="80">
        <f>RES_hhdet_numvin!O153</f>
        <v>244431.1200301327</v>
      </c>
      <c r="P85" s="80">
        <f>RES_hhdet_numvin!P153</f>
        <v>197443.38035510923</v>
      </c>
      <c r="Q85" s="80">
        <f>RES_hhdet_numvin!Q153</f>
        <v>285666.87557878019</v>
      </c>
    </row>
    <row r="86" spans="1:17" ht="12" customHeight="1" x14ac:dyDescent="0.25">
      <c r="A86" s="23" t="s">
        <v>141</v>
      </c>
      <c r="B86" s="80">
        <f>RES_hhdet_numvin!B154</f>
        <v>0</v>
      </c>
      <c r="C86" s="80">
        <f>RES_hhdet_numvin!C154</f>
        <v>0</v>
      </c>
      <c r="D86" s="80">
        <f>RES_hhdet_numvin!D154</f>
        <v>0</v>
      </c>
      <c r="E86" s="80">
        <f>RES_hhdet_numvin!E154</f>
        <v>0</v>
      </c>
      <c r="F86" s="80">
        <f>RES_hhdet_numvin!F154</f>
        <v>0</v>
      </c>
      <c r="G86" s="80">
        <f>RES_hhdet_numvin!G154</f>
        <v>0</v>
      </c>
      <c r="H86" s="80">
        <f>RES_hhdet_numvin!H154</f>
        <v>0</v>
      </c>
      <c r="I86" s="80">
        <f>RES_hhdet_numvin!I154</f>
        <v>0</v>
      </c>
      <c r="J86" s="80">
        <f>RES_hhdet_numvin!J154</f>
        <v>0</v>
      </c>
      <c r="K86" s="80">
        <f>RES_hhdet_numvin!K154</f>
        <v>0</v>
      </c>
      <c r="L86" s="80">
        <f>RES_hhdet_numvin!L154</f>
        <v>3896.3306683532119</v>
      </c>
      <c r="M86" s="80">
        <f>RES_hhdet_numvin!M154</f>
        <v>12444.454837133811</v>
      </c>
      <c r="N86" s="80">
        <f>RES_hhdet_numvin!N154</f>
        <v>14072.451442851396</v>
      </c>
      <c r="O86" s="80">
        <f>RES_hhdet_numvin!O154</f>
        <v>22226.973334025261</v>
      </c>
      <c r="P86" s="80">
        <f>RES_hhdet_numvin!P154</f>
        <v>23878.86964489063</v>
      </c>
      <c r="Q86" s="80">
        <f>RES_hhdet_numvin!Q154</f>
        <v>32086.920072745634</v>
      </c>
    </row>
    <row r="87" spans="1:17" ht="12" customHeight="1" x14ac:dyDescent="0.25">
      <c r="A87" s="146" t="s">
        <v>62</v>
      </c>
      <c r="B87" s="188">
        <f>RES_hhdet_numvin!B157</f>
        <v>0</v>
      </c>
      <c r="C87" s="188">
        <f>RES_hhdet_numvin!C157</f>
        <v>0</v>
      </c>
      <c r="D87" s="188">
        <f>RES_hhdet_numvin!D157</f>
        <v>0</v>
      </c>
      <c r="E87" s="188">
        <f>RES_hhdet_numvin!E157</f>
        <v>0</v>
      </c>
      <c r="F87" s="188">
        <f>RES_hhdet_numvin!F157</f>
        <v>0</v>
      </c>
      <c r="G87" s="188">
        <f>RES_hhdet_numvin!G157</f>
        <v>0</v>
      </c>
      <c r="H87" s="188">
        <f>RES_hhdet_numvin!H157</f>
        <v>0</v>
      </c>
      <c r="I87" s="188">
        <f>RES_hhdet_numvin!I157</f>
        <v>0</v>
      </c>
      <c r="J87" s="188">
        <f>RES_hhdet_numvin!J157</f>
        <v>0</v>
      </c>
      <c r="K87" s="188">
        <f>RES_hhdet_numvin!K157</f>
        <v>0</v>
      </c>
      <c r="L87" s="188">
        <f>RES_hhdet_numvin!L157</f>
        <v>0</v>
      </c>
      <c r="M87" s="188">
        <f>RES_hhdet_numvin!M157</f>
        <v>0</v>
      </c>
      <c r="N87" s="188">
        <f>RES_hhdet_numvin!N157</f>
        <v>0</v>
      </c>
      <c r="O87" s="188">
        <f>RES_hhdet_numvin!O157</f>
        <v>0</v>
      </c>
      <c r="P87" s="188">
        <f>RES_hhdet_numvin!P157</f>
        <v>0</v>
      </c>
      <c r="Q87" s="188">
        <f>RES_hhdet_numvin!Q157</f>
        <v>0</v>
      </c>
    </row>
    <row r="88" spans="1:17" ht="12" customHeight="1" x14ac:dyDescent="0.25">
      <c r="A88" s="23" t="s">
        <v>57</v>
      </c>
      <c r="B88" s="80">
        <f>RES_hhdet_numvin!B158</f>
        <v>11144.817983542185</v>
      </c>
      <c r="C88" s="80">
        <f>RES_hhdet_numvin!C158</f>
        <v>10406.055367223184</v>
      </c>
      <c r="D88" s="80">
        <f>RES_hhdet_numvin!D158</f>
        <v>8551.6711640307967</v>
      </c>
      <c r="E88" s="80">
        <f>RES_hhdet_numvin!E158</f>
        <v>11700.489813335284</v>
      </c>
      <c r="F88" s="80">
        <f>RES_hhdet_numvin!F158</f>
        <v>9213.902776555231</v>
      </c>
      <c r="G88" s="80">
        <f>RES_hhdet_numvin!G158</f>
        <v>7172.2543945215584</v>
      </c>
      <c r="H88" s="80">
        <f>RES_hhdet_numvin!H158</f>
        <v>3331.4421337336503</v>
      </c>
      <c r="I88" s="80">
        <f>RES_hhdet_numvin!I158</f>
        <v>19695.147987102093</v>
      </c>
      <c r="J88" s="80">
        <f>RES_hhdet_numvin!J158</f>
        <v>14451.70133920845</v>
      </c>
      <c r="K88" s="80">
        <f>RES_hhdet_numvin!K158</f>
        <v>12714.718781158484</v>
      </c>
      <c r="L88" s="80">
        <f>RES_hhdet_numvin!L158</f>
        <v>17635.103863823213</v>
      </c>
      <c r="M88" s="80">
        <f>RES_hhdet_numvin!M158</f>
        <v>15568.414519452945</v>
      </c>
      <c r="N88" s="80">
        <f>RES_hhdet_numvin!N158</f>
        <v>34828.534376408265</v>
      </c>
      <c r="O88" s="80">
        <f>RES_hhdet_numvin!O158</f>
        <v>46710.531609529491</v>
      </c>
      <c r="P88" s="80">
        <f>RES_hhdet_numvin!P158</f>
        <v>17920.522342397213</v>
      </c>
      <c r="Q88" s="80">
        <f>RES_hhdet_numvin!Q158</f>
        <v>40995.691547977811</v>
      </c>
    </row>
    <row r="89" spans="1:17" ht="12" customHeight="1" x14ac:dyDescent="0.25">
      <c r="A89" s="29" t="s">
        <v>140</v>
      </c>
      <c r="B89" s="78">
        <f>RES_hhdet_numvin!B159</f>
        <v>4162.4320164578066</v>
      </c>
      <c r="C89" s="78">
        <f>RES_hhdet_numvin!C159</f>
        <v>39752.194632776795</v>
      </c>
      <c r="D89" s="78">
        <f>RES_hhdet_numvin!D159</f>
        <v>43888.57883596918</v>
      </c>
      <c r="E89" s="78">
        <f>RES_hhdet_numvin!E159</f>
        <v>63161.760186664687</v>
      </c>
      <c r="F89" s="78">
        <f>RES_hhdet_numvin!F159</f>
        <v>30693.347223444754</v>
      </c>
      <c r="G89" s="78">
        <f>RES_hhdet_numvin!G159</f>
        <v>30569.995605478427</v>
      </c>
      <c r="H89" s="78">
        <f>RES_hhdet_numvin!H159</f>
        <v>73347.807866266317</v>
      </c>
      <c r="I89" s="78">
        <f>RES_hhdet_numvin!I159</f>
        <v>24500.102012897885</v>
      </c>
      <c r="J89" s="78">
        <f>RES_hhdet_numvin!J159</f>
        <v>63331.548660791508</v>
      </c>
      <c r="K89" s="78">
        <f>RES_hhdet_numvin!K159</f>
        <v>37562.531218841497</v>
      </c>
      <c r="L89" s="78">
        <f>RES_hhdet_numvin!L159</f>
        <v>87573.146136176743</v>
      </c>
      <c r="M89" s="78">
        <f>RES_hhdet_numvin!M159</f>
        <v>74457.835480547015</v>
      </c>
      <c r="N89" s="78">
        <f>RES_hhdet_numvin!N159</f>
        <v>157006.71562359168</v>
      </c>
      <c r="O89" s="78">
        <f>RES_hhdet_numvin!O159</f>
        <v>219976.71839047037</v>
      </c>
      <c r="P89" s="78">
        <f>RES_hhdet_numvin!P159</f>
        <v>203401.72765760269</v>
      </c>
      <c r="Q89" s="78">
        <f>RES_hhdet_numvin!Q159</f>
        <v>276802.55845202203</v>
      </c>
    </row>
    <row r="91" spans="1:17" s="28" customFormat="1" ht="12" customHeight="1" x14ac:dyDescent="0.25">
      <c r="A91" s="187" t="s">
        <v>200</v>
      </c>
      <c r="B91" s="186"/>
      <c r="C91" s="185"/>
      <c r="D91" s="185"/>
      <c r="E91" s="185"/>
      <c r="F91" s="185"/>
      <c r="G91" s="185"/>
      <c r="H91" s="185"/>
      <c r="I91" s="185"/>
      <c r="J91" s="185"/>
      <c r="K91" s="185"/>
      <c r="L91" s="185"/>
      <c r="M91" s="185"/>
      <c r="N91" s="185"/>
      <c r="O91" s="185"/>
      <c r="P91" s="185"/>
      <c r="Q91" s="185"/>
    </row>
    <row r="93" spans="1:17" ht="12" customHeight="1" x14ac:dyDescent="0.25">
      <c r="A93" s="152" t="s">
        <v>118</v>
      </c>
      <c r="B93" s="168">
        <f>SUM(B94,B96,B98,B107)</f>
        <v>229.46578253709529</v>
      </c>
      <c r="C93" s="168">
        <f t="shared" ref="C93:Q93" si="8">SUM(C94,C96,C98,C107)</f>
        <v>270.9757820644831</v>
      </c>
      <c r="D93" s="168">
        <f t="shared" si="8"/>
        <v>290.9763943155171</v>
      </c>
      <c r="E93" s="168">
        <f t="shared" si="8"/>
        <v>348.58294718951618</v>
      </c>
      <c r="F93" s="168">
        <f t="shared" si="8"/>
        <v>378.65189931263922</v>
      </c>
      <c r="G93" s="168">
        <f t="shared" si="8"/>
        <v>380.40530681615343</v>
      </c>
      <c r="H93" s="168">
        <f t="shared" si="8"/>
        <v>409.87472364302562</v>
      </c>
      <c r="I93" s="168">
        <f t="shared" si="8"/>
        <v>392.69675005313076</v>
      </c>
      <c r="J93" s="168">
        <f t="shared" si="8"/>
        <v>452.74390799601025</v>
      </c>
      <c r="K93" s="168">
        <f t="shared" si="8"/>
        <v>450.97710582032425</v>
      </c>
      <c r="L93" s="168">
        <f t="shared" si="8"/>
        <v>526.93893089295398</v>
      </c>
      <c r="M93" s="168">
        <f t="shared" si="8"/>
        <v>452.70882171951246</v>
      </c>
      <c r="N93" s="168">
        <f t="shared" si="8"/>
        <v>619.0859128501221</v>
      </c>
      <c r="O93" s="168">
        <f t="shared" si="8"/>
        <v>791.73788141998489</v>
      </c>
      <c r="P93" s="168">
        <f t="shared" si="8"/>
        <v>736.22132731843567</v>
      </c>
      <c r="Q93" s="168">
        <f t="shared" si="8"/>
        <v>918.58022970532238</v>
      </c>
    </row>
    <row r="94" spans="1:17" ht="12" customHeight="1" x14ac:dyDescent="0.25">
      <c r="A94" s="158" t="s">
        <v>65</v>
      </c>
      <c r="B94" s="157">
        <f>B95</f>
        <v>149.7304350083478</v>
      </c>
      <c r="C94" s="157">
        <f t="shared" ref="C94:Q94" si="9">C95</f>
        <v>180.47213339297775</v>
      </c>
      <c r="D94" s="157">
        <f t="shared" si="9"/>
        <v>189.58403896287345</v>
      </c>
      <c r="E94" s="157">
        <f t="shared" si="9"/>
        <v>226.38503567437473</v>
      </c>
      <c r="F94" s="157">
        <f t="shared" si="9"/>
        <v>247.97646011258976</v>
      </c>
      <c r="G94" s="157">
        <f t="shared" si="9"/>
        <v>249.83060882627601</v>
      </c>
      <c r="H94" s="157">
        <f t="shared" si="9"/>
        <v>260.69566280496264</v>
      </c>
      <c r="I94" s="157">
        <f t="shared" si="9"/>
        <v>235.69502154402505</v>
      </c>
      <c r="J94" s="157">
        <f t="shared" si="9"/>
        <v>274.80763345972764</v>
      </c>
      <c r="K94" s="157">
        <f t="shared" si="9"/>
        <v>271.09054132864281</v>
      </c>
      <c r="L94" s="157">
        <f t="shared" si="9"/>
        <v>293.59512169819413</v>
      </c>
      <c r="M94" s="157">
        <f t="shared" si="9"/>
        <v>238.43758301635637</v>
      </c>
      <c r="N94" s="157">
        <f t="shared" si="9"/>
        <v>294.49736815233973</v>
      </c>
      <c r="O94" s="157">
        <f t="shared" si="9"/>
        <v>360.07276038955973</v>
      </c>
      <c r="P94" s="157">
        <f t="shared" si="9"/>
        <v>305.50973907912964</v>
      </c>
      <c r="Q94" s="157">
        <f t="shared" si="9"/>
        <v>371.29725511364444</v>
      </c>
    </row>
    <row r="95" spans="1:17" ht="12" customHeight="1" x14ac:dyDescent="0.25">
      <c r="A95" s="23" t="s">
        <v>60</v>
      </c>
      <c r="B95" s="156">
        <f>RES_hhdet_fec!B$145</f>
        <v>149.7304350083478</v>
      </c>
      <c r="C95" s="156">
        <f>RES_hhdet_fec!C$145</f>
        <v>180.47213339297775</v>
      </c>
      <c r="D95" s="156">
        <f>RES_hhdet_fec!D$145</f>
        <v>189.58403896287345</v>
      </c>
      <c r="E95" s="156">
        <f>RES_hhdet_fec!E$145</f>
        <v>226.38503567437473</v>
      </c>
      <c r="F95" s="156">
        <f>RES_hhdet_fec!F$145</f>
        <v>247.97646011258976</v>
      </c>
      <c r="G95" s="156">
        <f>RES_hhdet_fec!G$145</f>
        <v>249.83060882627601</v>
      </c>
      <c r="H95" s="156">
        <f>RES_hhdet_fec!H$145</f>
        <v>260.69566280496264</v>
      </c>
      <c r="I95" s="156">
        <f>RES_hhdet_fec!I$145</f>
        <v>235.69502154402505</v>
      </c>
      <c r="J95" s="156">
        <f>RES_hhdet_fec!J$145</f>
        <v>274.80763345972764</v>
      </c>
      <c r="K95" s="156">
        <f>RES_hhdet_fec!K$145</f>
        <v>271.09054132864281</v>
      </c>
      <c r="L95" s="156">
        <f>RES_hhdet_fec!L$145</f>
        <v>293.59512169819413</v>
      </c>
      <c r="M95" s="156">
        <f>RES_hhdet_fec!M$145</f>
        <v>238.43758301635637</v>
      </c>
      <c r="N95" s="156">
        <f>RES_hhdet_fec!N$145</f>
        <v>294.49736815233973</v>
      </c>
      <c r="O95" s="156">
        <f>RES_hhdet_fec!O$145</f>
        <v>360.07276038955973</v>
      </c>
      <c r="P95" s="156">
        <f>RES_hhdet_fec!P$145</f>
        <v>305.50973907912964</v>
      </c>
      <c r="Q95" s="156">
        <f>RES_hhdet_fec!Q$145</f>
        <v>371.29725511364444</v>
      </c>
    </row>
    <row r="96" spans="1:17" ht="12" customHeight="1" x14ac:dyDescent="0.25">
      <c r="A96" s="158" t="s">
        <v>112</v>
      </c>
      <c r="B96" s="157">
        <f>B97</f>
        <v>4.1214821168992302</v>
      </c>
      <c r="C96" s="157">
        <f t="shared" ref="C96:Q96" si="10">C97</f>
        <v>4.5197883903505005</v>
      </c>
      <c r="D96" s="157">
        <f t="shared" si="10"/>
        <v>4.9342278182898767</v>
      </c>
      <c r="E96" s="157">
        <f t="shared" si="10"/>
        <v>5.6047266959886946</v>
      </c>
      <c r="F96" s="157">
        <f t="shared" si="10"/>
        <v>5.8617691345982994</v>
      </c>
      <c r="G96" s="157">
        <f t="shared" si="10"/>
        <v>6.0863821055477159</v>
      </c>
      <c r="H96" s="157">
        <f t="shared" si="10"/>
        <v>6.7066301371469086</v>
      </c>
      <c r="I96" s="157">
        <f t="shared" si="10"/>
        <v>7.0162793697732413</v>
      </c>
      <c r="J96" s="157">
        <f t="shared" si="10"/>
        <v>7.7392011799980178</v>
      </c>
      <c r="K96" s="157">
        <f t="shared" si="10"/>
        <v>8.0289910730945451</v>
      </c>
      <c r="L96" s="157">
        <f t="shared" si="10"/>
        <v>8.7247831421315087</v>
      </c>
      <c r="M96" s="157">
        <f t="shared" si="10"/>
        <v>9.058195889984356</v>
      </c>
      <c r="N96" s="157">
        <f t="shared" si="10"/>
        <v>10.361835375297627</v>
      </c>
      <c r="O96" s="157">
        <f t="shared" si="10"/>
        <v>12.318217085895636</v>
      </c>
      <c r="P96" s="157">
        <f t="shared" si="10"/>
        <v>13.294901949764762</v>
      </c>
      <c r="Q96" s="157">
        <f t="shared" si="10"/>
        <v>15.371112827305298</v>
      </c>
    </row>
    <row r="97" spans="1:17" ht="12" customHeight="1" x14ac:dyDescent="0.25">
      <c r="A97" s="23" t="s">
        <v>60</v>
      </c>
      <c r="B97" s="156">
        <f>RES_hhdet_fec!B$147</f>
        <v>4.1214821168992302</v>
      </c>
      <c r="C97" s="156">
        <f>RES_hhdet_fec!C$147</f>
        <v>4.5197883903505005</v>
      </c>
      <c r="D97" s="156">
        <f>RES_hhdet_fec!D$147</f>
        <v>4.9342278182898767</v>
      </c>
      <c r="E97" s="156">
        <f>RES_hhdet_fec!E$147</f>
        <v>5.6047266959886946</v>
      </c>
      <c r="F97" s="156">
        <f>RES_hhdet_fec!F$147</f>
        <v>5.8617691345982994</v>
      </c>
      <c r="G97" s="156">
        <f>RES_hhdet_fec!G$147</f>
        <v>6.0863821055477159</v>
      </c>
      <c r="H97" s="156">
        <f>RES_hhdet_fec!H$147</f>
        <v>6.7066301371469086</v>
      </c>
      <c r="I97" s="156">
        <f>RES_hhdet_fec!I$147</f>
        <v>7.0162793697732413</v>
      </c>
      <c r="J97" s="156">
        <f>RES_hhdet_fec!J$147</f>
        <v>7.7392011799980178</v>
      </c>
      <c r="K97" s="156">
        <f>RES_hhdet_fec!K$147</f>
        <v>8.0289910730945451</v>
      </c>
      <c r="L97" s="156">
        <f>RES_hhdet_fec!L$147</f>
        <v>8.7247831421315087</v>
      </c>
      <c r="M97" s="156">
        <f>RES_hhdet_fec!M$147</f>
        <v>9.058195889984356</v>
      </c>
      <c r="N97" s="156">
        <f>RES_hhdet_fec!N$147</f>
        <v>10.361835375297627</v>
      </c>
      <c r="O97" s="156">
        <f>RES_hhdet_fec!O$147</f>
        <v>12.318217085895636</v>
      </c>
      <c r="P97" s="156">
        <f>RES_hhdet_fec!P$147</f>
        <v>13.294901949764762</v>
      </c>
      <c r="Q97" s="156">
        <f>RES_hhdet_fec!Q$147</f>
        <v>15.371112827305298</v>
      </c>
    </row>
    <row r="98" spans="1:17" ht="12" customHeight="1" x14ac:dyDescent="0.25">
      <c r="A98" s="158" t="s">
        <v>63</v>
      </c>
      <c r="B98" s="157">
        <f>SUM(B99:B100,B103:B104)</f>
        <v>49.879865611763947</v>
      </c>
      <c r="C98" s="157">
        <f t="shared" ref="C98:Q98" si="11">SUM(C99:C100,C103:C104)</f>
        <v>57.039878244283344</v>
      </c>
      <c r="D98" s="157">
        <f t="shared" si="11"/>
        <v>63.712409154409016</v>
      </c>
      <c r="E98" s="157">
        <f t="shared" si="11"/>
        <v>76.787207361664741</v>
      </c>
      <c r="F98" s="157">
        <f t="shared" si="11"/>
        <v>82.477811053368569</v>
      </c>
      <c r="G98" s="157">
        <f t="shared" si="11"/>
        <v>81.516128334242282</v>
      </c>
      <c r="H98" s="157">
        <f t="shared" si="11"/>
        <v>92.80014491461975</v>
      </c>
      <c r="I98" s="157">
        <f t="shared" si="11"/>
        <v>97.753376089397889</v>
      </c>
      <c r="J98" s="157">
        <f t="shared" si="11"/>
        <v>109.45413300597745</v>
      </c>
      <c r="K98" s="157">
        <f t="shared" si="11"/>
        <v>108.88424138934575</v>
      </c>
      <c r="L98" s="157">
        <f t="shared" si="11"/>
        <v>147.54009076273707</v>
      </c>
      <c r="M98" s="157">
        <f t="shared" si="11"/>
        <v>130.13514198414074</v>
      </c>
      <c r="N98" s="157">
        <f t="shared" si="11"/>
        <v>209.3810379963966</v>
      </c>
      <c r="O98" s="157">
        <f t="shared" si="11"/>
        <v>279.22576704893572</v>
      </c>
      <c r="P98" s="157">
        <f t="shared" si="11"/>
        <v>274.36010113594057</v>
      </c>
      <c r="Q98" s="157">
        <f t="shared" si="11"/>
        <v>351.0599507857408</v>
      </c>
    </row>
    <row r="99" spans="1:17" ht="12" customHeight="1" x14ac:dyDescent="0.25">
      <c r="A99" s="167" t="s">
        <v>144</v>
      </c>
      <c r="B99" s="132">
        <f>RES_hhdet_fec!B$149</f>
        <v>25.377668776552127</v>
      </c>
      <c r="C99" s="132">
        <f>RES_hhdet_fec!C$149</f>
        <v>25.435464135467555</v>
      </c>
      <c r="D99" s="132">
        <f>RES_hhdet_fec!D$149</f>
        <v>24.622508156816565</v>
      </c>
      <c r="E99" s="132">
        <f>RES_hhdet_fec!E$149</f>
        <v>24.354132545788222</v>
      </c>
      <c r="F99" s="132">
        <f>RES_hhdet_fec!F$149</f>
        <v>24.335350226234826</v>
      </c>
      <c r="G99" s="132">
        <f>RES_hhdet_fec!G$149</f>
        <v>22.262256451435132</v>
      </c>
      <c r="H99" s="132">
        <f>RES_hhdet_fec!H$149</f>
        <v>19.366990599840666</v>
      </c>
      <c r="I99" s="132">
        <f>RES_hhdet_fec!I$149</f>
        <v>17.800864827469642</v>
      </c>
      <c r="J99" s="132">
        <f>RES_hhdet_fec!J$149</f>
        <v>15.806426234186075</v>
      </c>
      <c r="K99" s="132">
        <f>RES_hhdet_fec!K$149</f>
        <v>15.218226787057642</v>
      </c>
      <c r="L99" s="132">
        <f>RES_hhdet_fec!L$149</f>
        <v>15.006359081329339</v>
      </c>
      <c r="M99" s="132">
        <f>RES_hhdet_fec!M$149</f>
        <v>11.494295231459946</v>
      </c>
      <c r="N99" s="132">
        <f>RES_hhdet_fec!N$149</f>
        <v>11.160595083949898</v>
      </c>
      <c r="O99" s="132">
        <f>RES_hhdet_fec!O$149</f>
        <v>10.938143601534895</v>
      </c>
      <c r="P99" s="132">
        <f>RES_hhdet_fec!P$149</f>
        <v>8.4846531081068211</v>
      </c>
      <c r="Q99" s="132">
        <f>RES_hhdet_fec!Q$149</f>
        <v>8.3264336642766743</v>
      </c>
    </row>
    <row r="100" spans="1:17" ht="12" customHeight="1" x14ac:dyDescent="0.25">
      <c r="A100" s="167" t="s">
        <v>143</v>
      </c>
      <c r="B100" s="132">
        <f>SUM(B101:B102)</f>
        <v>0.38625297714655105</v>
      </c>
      <c r="C100" s="132">
        <f t="shared" ref="C100:Q100" si="12">SUM(C101:C102)</f>
        <v>0.38874445783941014</v>
      </c>
      <c r="D100" s="132">
        <f t="shared" si="12"/>
        <v>0.3755283460380775</v>
      </c>
      <c r="E100" s="132">
        <f t="shared" si="12"/>
        <v>0.38315912458836199</v>
      </c>
      <c r="F100" s="132">
        <f t="shared" si="12"/>
        <v>0.39376825031469448</v>
      </c>
      <c r="G100" s="132">
        <f t="shared" si="12"/>
        <v>0.37164555293344259</v>
      </c>
      <c r="H100" s="132">
        <f t="shared" si="12"/>
        <v>0.42687134752175193</v>
      </c>
      <c r="I100" s="132">
        <f t="shared" si="12"/>
        <v>0.49309159969329641</v>
      </c>
      <c r="J100" s="132">
        <f t="shared" si="12"/>
        <v>0.54389138708381279</v>
      </c>
      <c r="K100" s="132">
        <f t="shared" si="12"/>
        <v>0.6009037674766935</v>
      </c>
      <c r="L100" s="132">
        <f t="shared" si="12"/>
        <v>0.65391232659277776</v>
      </c>
      <c r="M100" s="132">
        <f t="shared" si="12"/>
        <v>0.60835223058117538</v>
      </c>
      <c r="N100" s="132">
        <f t="shared" si="12"/>
        <v>0.59593049419003663</v>
      </c>
      <c r="O100" s="132">
        <f t="shared" si="12"/>
        <v>0.59038545601062109</v>
      </c>
      <c r="P100" s="132">
        <f t="shared" si="12"/>
        <v>0.49157119963809748</v>
      </c>
      <c r="Q100" s="132">
        <f t="shared" si="12"/>
        <v>0.49914075265335206</v>
      </c>
    </row>
    <row r="101" spans="1:17" ht="12" customHeight="1" x14ac:dyDescent="0.25">
      <c r="A101" s="166" t="s">
        <v>57</v>
      </c>
      <c r="B101" s="165">
        <f>RES_hhdet_fec!B$151</f>
        <v>0.29409157825086457</v>
      </c>
      <c r="C101" s="165">
        <f>RES_hhdet_fec!C$151</f>
        <v>0.29910735455864718</v>
      </c>
      <c r="D101" s="165">
        <f>RES_hhdet_fec!D$151</f>
        <v>0.28842619431906868</v>
      </c>
      <c r="E101" s="165">
        <f>RES_hhdet_fec!E$151</f>
        <v>0.2937626909224611</v>
      </c>
      <c r="F101" s="165">
        <f>RES_hhdet_fec!F$151</f>
        <v>0.3013590080927388</v>
      </c>
      <c r="G101" s="165">
        <f>RES_hhdet_fec!G$151</f>
        <v>0.28398774955889511</v>
      </c>
      <c r="H101" s="165">
        <f>RES_hhdet_fec!H$151</f>
        <v>0.32552448723016658</v>
      </c>
      <c r="I101" s="165">
        <f>RES_hhdet_fec!I$151</f>
        <v>0.37532597381502281</v>
      </c>
      <c r="J101" s="165">
        <f>RES_hhdet_fec!J$151</f>
        <v>0.41309449179234448</v>
      </c>
      <c r="K101" s="165">
        <f>RES_hhdet_fec!K$151</f>
        <v>0.45558361161928329</v>
      </c>
      <c r="L101" s="165">
        <f>RES_hhdet_fec!L$151</f>
        <v>0.49479136532821139</v>
      </c>
      <c r="M101" s="165">
        <f>RES_hhdet_fec!M$151</f>
        <v>0.46025412412680433</v>
      </c>
      <c r="N101" s="165">
        <f>RES_hhdet_fec!N$151</f>
        <v>0.46023709882609914</v>
      </c>
      <c r="O101" s="165">
        <f>RES_hhdet_fec!O$151</f>
        <v>0.4462450471967071</v>
      </c>
      <c r="P101" s="165">
        <f>RES_hhdet_fec!P$151</f>
        <v>0.37132736664303811</v>
      </c>
      <c r="Q101" s="165">
        <f>RES_hhdet_fec!Q$151</f>
        <v>0.37677292378534694</v>
      </c>
    </row>
    <row r="102" spans="1:17" ht="12" customHeight="1" x14ac:dyDescent="0.25">
      <c r="A102" s="147" t="s">
        <v>59</v>
      </c>
      <c r="B102" s="164">
        <f>RES_hhdet_fec!B$152</f>
        <v>9.2161398895686461E-2</v>
      </c>
      <c r="C102" s="164">
        <f>RES_hhdet_fec!C$152</f>
        <v>8.9637103280762992E-2</v>
      </c>
      <c r="D102" s="164">
        <f>RES_hhdet_fec!D$152</f>
        <v>8.7102151719008827E-2</v>
      </c>
      <c r="E102" s="164">
        <f>RES_hhdet_fec!E$152</f>
        <v>8.9396433665900887E-2</v>
      </c>
      <c r="F102" s="164">
        <f>RES_hhdet_fec!F$152</f>
        <v>9.2409242221955665E-2</v>
      </c>
      <c r="G102" s="164">
        <f>RES_hhdet_fec!G$152</f>
        <v>8.7657803374547483E-2</v>
      </c>
      <c r="H102" s="164">
        <f>RES_hhdet_fec!H$152</f>
        <v>0.10134686029158536</v>
      </c>
      <c r="I102" s="164">
        <f>RES_hhdet_fec!I$152</f>
        <v>0.11776562587827358</v>
      </c>
      <c r="J102" s="164">
        <f>RES_hhdet_fec!J$152</f>
        <v>0.13079689529146835</v>
      </c>
      <c r="K102" s="164">
        <f>RES_hhdet_fec!K$152</f>
        <v>0.1453201558574102</v>
      </c>
      <c r="L102" s="164">
        <f>RES_hhdet_fec!L$152</f>
        <v>0.15912096126456632</v>
      </c>
      <c r="M102" s="164">
        <f>RES_hhdet_fec!M$152</f>
        <v>0.14809810645437108</v>
      </c>
      <c r="N102" s="164">
        <f>RES_hhdet_fec!N$152</f>
        <v>0.13569339536393749</v>
      </c>
      <c r="O102" s="164">
        <f>RES_hhdet_fec!O$152</f>
        <v>0.14414040881391396</v>
      </c>
      <c r="P102" s="164">
        <f>RES_hhdet_fec!P$152</f>
        <v>0.12024383299505939</v>
      </c>
      <c r="Q102" s="164">
        <f>RES_hhdet_fec!Q$152</f>
        <v>0.12236782886800511</v>
      </c>
    </row>
    <row r="103" spans="1:17" ht="12" customHeight="1" x14ac:dyDescent="0.25">
      <c r="A103" s="163" t="s">
        <v>142</v>
      </c>
      <c r="B103" s="162">
        <f>RES_hhdet_fec!B$153</f>
        <v>23.740182374670667</v>
      </c>
      <c r="C103" s="162">
        <f>RES_hhdet_fec!C$153</f>
        <v>30.730620029908064</v>
      </c>
      <c r="D103" s="162">
        <f>RES_hhdet_fec!D$153</f>
        <v>38.116718199166584</v>
      </c>
      <c r="E103" s="162">
        <f>RES_hhdet_fec!E$153</f>
        <v>51.228241171373952</v>
      </c>
      <c r="F103" s="162">
        <f>RES_hhdet_fec!F$153</f>
        <v>56.814474677048381</v>
      </c>
      <c r="G103" s="162">
        <f>RES_hhdet_fec!G$153</f>
        <v>57.88214902147957</v>
      </c>
      <c r="H103" s="162">
        <f>RES_hhdet_fec!H$153</f>
        <v>71.387013281962226</v>
      </c>
      <c r="I103" s="162">
        <f>RES_hhdet_fec!I$153</f>
        <v>77.261149217290409</v>
      </c>
      <c r="J103" s="162">
        <f>RES_hhdet_fec!J$153</f>
        <v>89.934629423671311</v>
      </c>
      <c r="K103" s="162">
        <f>RES_hhdet_fec!K$153</f>
        <v>89.381443284688018</v>
      </c>
      <c r="L103" s="162">
        <f>RES_hhdet_fec!L$153</f>
        <v>126.41477433473673</v>
      </c>
      <c r="M103" s="162">
        <f>RES_hhdet_fec!M$153</f>
        <v>111.93172459175996</v>
      </c>
      <c r="N103" s="162">
        <f>RES_hhdet_fec!N$153</f>
        <v>187.68702768646799</v>
      </c>
      <c r="O103" s="162">
        <f>RES_hhdet_fec!O$153</f>
        <v>254.29325941558344</v>
      </c>
      <c r="P103" s="162">
        <f>RES_hhdet_fec!P$153</f>
        <v>250.63042051321369</v>
      </c>
      <c r="Q103" s="162">
        <f>RES_hhdet_fec!Q$153</f>
        <v>322.90746658722986</v>
      </c>
    </row>
    <row r="104" spans="1:17" ht="12" customHeight="1" x14ac:dyDescent="0.25">
      <c r="A104" s="161" t="s">
        <v>141</v>
      </c>
      <c r="B104" s="160">
        <f>SUM(B105:B106)</f>
        <v>0.37576148339459781</v>
      </c>
      <c r="C104" s="160">
        <f t="shared" ref="C104:Q104" si="13">SUM(C105:C106)</f>
        <v>0.48504962106831129</v>
      </c>
      <c r="D104" s="160">
        <f t="shared" si="13"/>
        <v>0.59765445238778669</v>
      </c>
      <c r="E104" s="160">
        <f t="shared" si="13"/>
        <v>0.82167451991420548</v>
      </c>
      <c r="F104" s="160">
        <f t="shared" si="13"/>
        <v>0.93421789977067016</v>
      </c>
      <c r="G104" s="160">
        <f t="shared" si="13"/>
        <v>1.0000773083941406</v>
      </c>
      <c r="H104" s="160">
        <f t="shared" si="13"/>
        <v>1.6192696852951116</v>
      </c>
      <c r="I104" s="160">
        <f t="shared" si="13"/>
        <v>2.1982704449445367</v>
      </c>
      <c r="J104" s="160">
        <f t="shared" si="13"/>
        <v>3.1691859610362565</v>
      </c>
      <c r="K104" s="160">
        <f t="shared" si="13"/>
        <v>3.6836675501233929</v>
      </c>
      <c r="L104" s="160">
        <f t="shared" si="13"/>
        <v>5.4650450200781986</v>
      </c>
      <c r="M104" s="160">
        <f t="shared" si="13"/>
        <v>6.1007699303396761</v>
      </c>
      <c r="N104" s="160">
        <f t="shared" si="13"/>
        <v>9.9374847317886843</v>
      </c>
      <c r="O104" s="160">
        <f t="shared" si="13"/>
        <v>13.403978575806782</v>
      </c>
      <c r="P104" s="160">
        <f t="shared" si="13"/>
        <v>14.75345631498195</v>
      </c>
      <c r="Q104" s="160">
        <f t="shared" si="13"/>
        <v>19.326909781580941</v>
      </c>
    </row>
    <row r="105" spans="1:17" ht="12" customHeight="1" x14ac:dyDescent="0.25">
      <c r="A105" s="148" t="s">
        <v>60</v>
      </c>
      <c r="B105" s="156">
        <f>RES_hhdet_fec!B$155</f>
        <v>0.27508133450520089</v>
      </c>
      <c r="C105" s="156">
        <f>RES_hhdet_fec!C$155</f>
        <v>0.36144477338641712</v>
      </c>
      <c r="D105" s="156">
        <f>RES_hhdet_fec!D$155</f>
        <v>0.44651034806406537</v>
      </c>
      <c r="E105" s="156">
        <f>RES_hhdet_fec!E$155</f>
        <v>0.61796859291356043</v>
      </c>
      <c r="F105" s="156">
        <f>RES_hhdet_fec!F$155</f>
        <v>0.70371152809586646</v>
      </c>
      <c r="G105" s="156">
        <f>RES_hhdet_fec!G$155</f>
        <v>0.7384748903076368</v>
      </c>
      <c r="H105" s="156">
        <f>RES_hhdet_fec!H$155</f>
        <v>1.1997755112622797</v>
      </c>
      <c r="I105" s="156">
        <f>RES_hhdet_fec!I$155</f>
        <v>1.6292259196114771</v>
      </c>
      <c r="J105" s="156">
        <f>RES_hhdet_fec!J$155</f>
        <v>2.3504263866970616</v>
      </c>
      <c r="K105" s="156">
        <f>RES_hhdet_fec!K$155</f>
        <v>2.6757687752456487</v>
      </c>
      <c r="L105" s="156">
        <f>RES_hhdet_fec!L$155</f>
        <v>4.167852045702082</v>
      </c>
      <c r="M105" s="156">
        <f>RES_hhdet_fec!M$155</f>
        <v>4.4818177965706489</v>
      </c>
      <c r="N105" s="156">
        <f>RES_hhdet_fec!N$155</f>
        <v>7.7397672857292239</v>
      </c>
      <c r="O105" s="156">
        <f>RES_hhdet_fec!O$155</f>
        <v>10.374664106023619</v>
      </c>
      <c r="P105" s="156">
        <f>RES_hhdet_fec!P$155</f>
        <v>10.970471228969869</v>
      </c>
      <c r="Q105" s="156">
        <f>RES_hhdet_fec!Q$155</f>
        <v>14.609167352742263</v>
      </c>
    </row>
    <row r="106" spans="1:17" ht="12" customHeight="1" x14ac:dyDescent="0.25">
      <c r="A106" s="148" t="s">
        <v>59</v>
      </c>
      <c r="B106" s="156">
        <f>RES_hhdet_fec!B$156</f>
        <v>0.10068014888939694</v>
      </c>
      <c r="C106" s="156">
        <f>RES_hhdet_fec!C$156</f>
        <v>0.1236048476818942</v>
      </c>
      <c r="D106" s="156">
        <f>RES_hhdet_fec!D$156</f>
        <v>0.15114410432372133</v>
      </c>
      <c r="E106" s="156">
        <f>RES_hhdet_fec!E$156</f>
        <v>0.20370592700064508</v>
      </c>
      <c r="F106" s="156">
        <f>RES_hhdet_fec!F$156</f>
        <v>0.23050637167480367</v>
      </c>
      <c r="G106" s="156">
        <f>RES_hhdet_fec!G$156</f>
        <v>0.26160241808650386</v>
      </c>
      <c r="H106" s="156">
        <f>RES_hhdet_fec!H$156</f>
        <v>0.41949417403283196</v>
      </c>
      <c r="I106" s="156">
        <f>RES_hhdet_fec!I$156</f>
        <v>0.56904452533305949</v>
      </c>
      <c r="J106" s="156">
        <f>RES_hhdet_fec!J$156</f>
        <v>0.81875957433919488</v>
      </c>
      <c r="K106" s="156">
        <f>RES_hhdet_fec!K$156</f>
        <v>1.0078987748777442</v>
      </c>
      <c r="L106" s="156">
        <f>RES_hhdet_fec!L$156</f>
        <v>1.297192974376117</v>
      </c>
      <c r="M106" s="156">
        <f>RES_hhdet_fec!M$156</f>
        <v>1.6189521337690269</v>
      </c>
      <c r="N106" s="156">
        <f>RES_hhdet_fec!N$156</f>
        <v>2.1977174460594604</v>
      </c>
      <c r="O106" s="156">
        <f>RES_hhdet_fec!O$156</f>
        <v>3.029314469783162</v>
      </c>
      <c r="P106" s="156">
        <f>RES_hhdet_fec!P$156</f>
        <v>3.7829850860120811</v>
      </c>
      <c r="Q106" s="156">
        <f>RES_hhdet_fec!Q$156</f>
        <v>4.7177424288386787</v>
      </c>
    </row>
    <row r="107" spans="1:17" ht="12" customHeight="1" x14ac:dyDescent="0.25">
      <c r="A107" s="158" t="s">
        <v>62</v>
      </c>
      <c r="B107" s="157">
        <f>SUM(B108:B109)</f>
        <v>25.733999800084327</v>
      </c>
      <c r="C107" s="157">
        <f t="shared" ref="C107:Q107" si="14">SUM(C108:C109)</f>
        <v>28.9439820368715</v>
      </c>
      <c r="D107" s="157">
        <f t="shared" si="14"/>
        <v>32.745718379944798</v>
      </c>
      <c r="E107" s="157">
        <f t="shared" si="14"/>
        <v>39.805977457487977</v>
      </c>
      <c r="F107" s="157">
        <f t="shared" si="14"/>
        <v>42.335859012082594</v>
      </c>
      <c r="G107" s="157">
        <f t="shared" si="14"/>
        <v>42.972187550087419</v>
      </c>
      <c r="H107" s="157">
        <f t="shared" si="14"/>
        <v>49.672285786296314</v>
      </c>
      <c r="I107" s="157">
        <f t="shared" si="14"/>
        <v>52.232073049934556</v>
      </c>
      <c r="J107" s="157">
        <f t="shared" si="14"/>
        <v>60.742940350307151</v>
      </c>
      <c r="K107" s="157">
        <f t="shared" si="14"/>
        <v>62.973332029241149</v>
      </c>
      <c r="L107" s="157">
        <f t="shared" si="14"/>
        <v>77.078935289891206</v>
      </c>
      <c r="M107" s="157">
        <f t="shared" si="14"/>
        <v>75.077900829031009</v>
      </c>
      <c r="N107" s="157">
        <f t="shared" si="14"/>
        <v>104.84567132608812</v>
      </c>
      <c r="O107" s="157">
        <f t="shared" si="14"/>
        <v>140.12113689559368</v>
      </c>
      <c r="P107" s="157">
        <f t="shared" si="14"/>
        <v>143.05658515360071</v>
      </c>
      <c r="Q107" s="157">
        <f t="shared" si="14"/>
        <v>180.85191097863179</v>
      </c>
    </row>
    <row r="108" spans="1:17" ht="12" customHeight="1" x14ac:dyDescent="0.25">
      <c r="A108" s="23" t="s">
        <v>57</v>
      </c>
      <c r="B108" s="156">
        <f>RES_hhdet_fec!B$158</f>
        <v>10.274959963132487</v>
      </c>
      <c r="C108" s="156">
        <f>RES_hhdet_fec!C$158</f>
        <v>11.08582365415041</v>
      </c>
      <c r="D108" s="156">
        <f>RES_hhdet_fec!D$158</f>
        <v>12.238005069039451</v>
      </c>
      <c r="E108" s="156">
        <f>RES_hhdet_fec!E$158</f>
        <v>13.884053502189284</v>
      </c>
      <c r="F108" s="156">
        <f>RES_hhdet_fec!F$158</f>
        <v>15.186738221142555</v>
      </c>
      <c r="G108" s="156">
        <f>RES_hhdet_fec!G$158</f>
        <v>15.529230312605048</v>
      </c>
      <c r="H108" s="156">
        <f>RES_hhdet_fec!H$158</f>
        <v>16.728959336532295</v>
      </c>
      <c r="I108" s="156">
        <f>RES_hhdet_fec!I$158</f>
        <v>17.247176517537962</v>
      </c>
      <c r="J108" s="156">
        <f>RES_hhdet_fec!J$158</f>
        <v>18.979350103602918</v>
      </c>
      <c r="K108" s="156">
        <f>RES_hhdet_fec!K$158</f>
        <v>20.14801842001042</v>
      </c>
      <c r="L108" s="156">
        <f>RES_hhdet_fec!L$158</f>
        <v>22.392733404959436</v>
      </c>
      <c r="M108" s="156">
        <f>RES_hhdet_fec!M$158</f>
        <v>22.053086561683568</v>
      </c>
      <c r="N108" s="156">
        <f>RES_hhdet_fec!N$158</f>
        <v>27.267078439768198</v>
      </c>
      <c r="O108" s="156">
        <f>RES_hhdet_fec!O$158</f>
        <v>33.02817018849327</v>
      </c>
      <c r="P108" s="156">
        <f>RES_hhdet_fec!P$158</f>
        <v>33.059775265070854</v>
      </c>
      <c r="Q108" s="156">
        <f>RES_hhdet_fec!Q$158</f>
        <v>39.546743931822618</v>
      </c>
    </row>
    <row r="109" spans="1:17" ht="12" customHeight="1" x14ac:dyDescent="0.25">
      <c r="A109" s="29" t="s">
        <v>140</v>
      </c>
      <c r="B109" s="57">
        <f>RES_hhdet_fec!B$159</f>
        <v>15.459039836951838</v>
      </c>
      <c r="C109" s="57">
        <f>RES_hhdet_fec!C$159</f>
        <v>17.85815838272109</v>
      </c>
      <c r="D109" s="57">
        <f>RES_hhdet_fec!D$159</f>
        <v>20.507713310905345</v>
      </c>
      <c r="E109" s="57">
        <f>RES_hhdet_fec!E$159</f>
        <v>25.921923955298695</v>
      </c>
      <c r="F109" s="57">
        <f>RES_hhdet_fec!F$159</f>
        <v>27.149120790940039</v>
      </c>
      <c r="G109" s="57">
        <f>RES_hhdet_fec!G$159</f>
        <v>27.442957237482371</v>
      </c>
      <c r="H109" s="57">
        <f>RES_hhdet_fec!H$159</f>
        <v>32.943326449764022</v>
      </c>
      <c r="I109" s="57">
        <f>RES_hhdet_fec!I$159</f>
        <v>34.98489653239659</v>
      </c>
      <c r="J109" s="57">
        <f>RES_hhdet_fec!J$159</f>
        <v>41.763590246704233</v>
      </c>
      <c r="K109" s="57">
        <f>RES_hhdet_fec!K$159</f>
        <v>42.825313609230733</v>
      </c>
      <c r="L109" s="57">
        <f>RES_hhdet_fec!L$159</f>
        <v>54.686201884931762</v>
      </c>
      <c r="M109" s="57">
        <f>RES_hhdet_fec!M$159</f>
        <v>53.024814267347445</v>
      </c>
      <c r="N109" s="57">
        <f>RES_hhdet_fec!N$159</f>
        <v>77.578592886319925</v>
      </c>
      <c r="O109" s="57">
        <f>RES_hhdet_fec!O$159</f>
        <v>107.0929667071004</v>
      </c>
      <c r="P109" s="57">
        <f>RES_hhdet_fec!P$159</f>
        <v>109.99680988852985</v>
      </c>
      <c r="Q109" s="57">
        <f>RES_hhdet_fec!Q$159</f>
        <v>141.30516704680917</v>
      </c>
    </row>
    <row r="111" spans="1:17" ht="12" customHeight="1" x14ac:dyDescent="0.25">
      <c r="A111" s="152" t="s">
        <v>119</v>
      </c>
      <c r="B111" s="168">
        <f>SUM(B112,B114,B116,B125)</f>
        <v>235.53698483846458</v>
      </c>
      <c r="C111" s="168">
        <f t="shared" ref="C111:Q111" si="15">SUM(C112,C114,C116,C125)</f>
        <v>284.80563791291536</v>
      </c>
      <c r="D111" s="168">
        <f t="shared" si="15"/>
        <v>309.55343311527093</v>
      </c>
      <c r="E111" s="168">
        <f t="shared" si="15"/>
        <v>380.79308054933233</v>
      </c>
      <c r="F111" s="168">
        <f t="shared" si="15"/>
        <v>421.59887812700947</v>
      </c>
      <c r="G111" s="168">
        <f t="shared" si="15"/>
        <v>432.48718116551493</v>
      </c>
      <c r="H111" s="168">
        <f t="shared" si="15"/>
        <v>479.44529194345228</v>
      </c>
      <c r="I111" s="168">
        <f t="shared" si="15"/>
        <v>461.95169105889943</v>
      </c>
      <c r="J111" s="168">
        <f t="shared" si="15"/>
        <v>559.00646656926006</v>
      </c>
      <c r="K111" s="168">
        <f t="shared" si="15"/>
        <v>573.27553382201688</v>
      </c>
      <c r="L111" s="168">
        <f t="shared" si="15"/>
        <v>691.88179073941615</v>
      </c>
      <c r="M111" s="168">
        <f t="shared" si="15"/>
        <v>613.28612653360278</v>
      </c>
      <c r="N111" s="168">
        <f t="shared" si="15"/>
        <v>866.3139332181438</v>
      </c>
      <c r="O111" s="168">
        <f t="shared" si="15"/>
        <v>1166.7537032929072</v>
      </c>
      <c r="P111" s="168">
        <f t="shared" si="15"/>
        <v>1092.5243788538507</v>
      </c>
      <c r="Q111" s="168">
        <f t="shared" si="15"/>
        <v>1406.3423850082288</v>
      </c>
    </row>
    <row r="112" spans="1:17" ht="12" customHeight="1" x14ac:dyDescent="0.25">
      <c r="A112" s="158" t="s">
        <v>65</v>
      </c>
      <c r="B112" s="157">
        <f>B113</f>
        <v>180.69620127825527</v>
      </c>
      <c r="C112" s="157">
        <f t="shared" ref="C112:Q112" si="16">C113</f>
        <v>221.15444965641723</v>
      </c>
      <c r="D112" s="157">
        <f t="shared" si="16"/>
        <v>236.80447440785457</v>
      </c>
      <c r="E112" s="157">
        <f t="shared" si="16"/>
        <v>291.11910474825737</v>
      </c>
      <c r="F112" s="157">
        <f t="shared" si="16"/>
        <v>324.95409515598362</v>
      </c>
      <c r="G112" s="157">
        <f t="shared" si="16"/>
        <v>334.60401142288794</v>
      </c>
      <c r="H112" s="157">
        <f t="shared" si="16"/>
        <v>365.21134919992863</v>
      </c>
      <c r="I112" s="157">
        <f t="shared" si="16"/>
        <v>340.33599087677192</v>
      </c>
      <c r="J112" s="157">
        <f t="shared" si="16"/>
        <v>418.90774694012055</v>
      </c>
      <c r="K112" s="157">
        <f t="shared" si="16"/>
        <v>430.10424875089973</v>
      </c>
      <c r="L112" s="157">
        <f t="shared" si="16"/>
        <v>504.68147063021269</v>
      </c>
      <c r="M112" s="157">
        <f t="shared" si="16"/>
        <v>437.06058859613483</v>
      </c>
      <c r="N112" s="157">
        <f t="shared" si="16"/>
        <v>599.41040475474449</v>
      </c>
      <c r="O112" s="157">
        <f t="shared" si="16"/>
        <v>808.36896908326662</v>
      </c>
      <c r="P112" s="157">
        <f t="shared" si="16"/>
        <v>728.25417727929653</v>
      </c>
      <c r="Q112" s="157">
        <f t="shared" si="16"/>
        <v>942.38436794463337</v>
      </c>
    </row>
    <row r="113" spans="1:17" ht="12" customHeight="1" x14ac:dyDescent="0.25">
      <c r="A113" s="23" t="s">
        <v>60</v>
      </c>
      <c r="B113" s="156">
        <f>RES_hhdet_tes!B$145</f>
        <v>180.69620127825527</v>
      </c>
      <c r="C113" s="156">
        <f>RES_hhdet_tes!C$145</f>
        <v>221.15444965641723</v>
      </c>
      <c r="D113" s="156">
        <f>RES_hhdet_tes!D$145</f>
        <v>236.80447440785457</v>
      </c>
      <c r="E113" s="156">
        <f>RES_hhdet_tes!E$145</f>
        <v>291.11910474825737</v>
      </c>
      <c r="F113" s="156">
        <f>RES_hhdet_tes!F$145</f>
        <v>324.95409515598362</v>
      </c>
      <c r="G113" s="156">
        <f>RES_hhdet_tes!G$145</f>
        <v>334.60401142288794</v>
      </c>
      <c r="H113" s="156">
        <f>RES_hhdet_tes!H$145</f>
        <v>365.21134919992863</v>
      </c>
      <c r="I113" s="156">
        <f>RES_hhdet_tes!I$145</f>
        <v>340.33599087677192</v>
      </c>
      <c r="J113" s="156">
        <f>RES_hhdet_tes!J$145</f>
        <v>418.90774694012055</v>
      </c>
      <c r="K113" s="156">
        <f>RES_hhdet_tes!K$145</f>
        <v>430.10424875089973</v>
      </c>
      <c r="L113" s="156">
        <f>RES_hhdet_tes!L$145</f>
        <v>504.68147063021269</v>
      </c>
      <c r="M113" s="156">
        <f>RES_hhdet_tes!M$145</f>
        <v>437.06058859613483</v>
      </c>
      <c r="N113" s="156">
        <f>RES_hhdet_tes!N$145</f>
        <v>599.41040475474449</v>
      </c>
      <c r="O113" s="156">
        <f>RES_hhdet_tes!O$145</f>
        <v>808.36896908326662</v>
      </c>
      <c r="P113" s="156">
        <f>RES_hhdet_tes!P$145</f>
        <v>728.25417727929653</v>
      </c>
      <c r="Q113" s="156">
        <f>RES_hhdet_tes!Q$145</f>
        <v>942.38436794463337</v>
      </c>
    </row>
    <row r="114" spans="1:17" ht="12" customHeight="1" x14ac:dyDescent="0.25">
      <c r="A114" s="158" t="s">
        <v>112</v>
      </c>
      <c r="B114" s="157">
        <f>B115</f>
        <v>6.7149335790033211</v>
      </c>
      <c r="C114" s="157">
        <f t="shared" ref="C114:Q114" si="17">C115</f>
        <v>7.709828514354923</v>
      </c>
      <c r="D114" s="157">
        <f t="shared" si="17"/>
        <v>8.7802380706572016</v>
      </c>
      <c r="E114" s="157">
        <f t="shared" si="17"/>
        <v>10.493824177077451</v>
      </c>
      <c r="F114" s="157">
        <f t="shared" si="17"/>
        <v>11.29096292100426</v>
      </c>
      <c r="G114" s="157">
        <f t="shared" si="17"/>
        <v>12.071344604907642</v>
      </c>
      <c r="H114" s="157">
        <f t="shared" si="17"/>
        <v>13.978880426864645</v>
      </c>
      <c r="I114" s="157">
        <f t="shared" si="17"/>
        <v>14.994913466121481</v>
      </c>
      <c r="J114" s="157">
        <f t="shared" si="17"/>
        <v>17.321238894578098</v>
      </c>
      <c r="K114" s="157">
        <f t="shared" si="17"/>
        <v>18.594282642513718</v>
      </c>
      <c r="L114" s="157">
        <f t="shared" si="17"/>
        <v>21.673409162690287</v>
      </c>
      <c r="M114" s="157">
        <f t="shared" si="17"/>
        <v>23.834782450909735</v>
      </c>
      <c r="N114" s="157">
        <f t="shared" si="17"/>
        <v>29.959581434778993</v>
      </c>
      <c r="O114" s="157">
        <f t="shared" si="17"/>
        <v>38.821222923145527</v>
      </c>
      <c r="P114" s="157">
        <f t="shared" si="17"/>
        <v>44.050486403236306</v>
      </c>
      <c r="Q114" s="157">
        <f t="shared" si="17"/>
        <v>53.468899524962595</v>
      </c>
    </row>
    <row r="115" spans="1:17" ht="12" customHeight="1" x14ac:dyDescent="0.25">
      <c r="A115" s="23" t="s">
        <v>60</v>
      </c>
      <c r="B115" s="156">
        <f>RES_hhdet_tes!B$147</f>
        <v>6.7149335790033211</v>
      </c>
      <c r="C115" s="156">
        <f>RES_hhdet_tes!C$147</f>
        <v>7.709828514354923</v>
      </c>
      <c r="D115" s="156">
        <f>RES_hhdet_tes!D$147</f>
        <v>8.7802380706572016</v>
      </c>
      <c r="E115" s="156">
        <f>RES_hhdet_tes!E$147</f>
        <v>10.493824177077451</v>
      </c>
      <c r="F115" s="156">
        <f>RES_hhdet_tes!F$147</f>
        <v>11.29096292100426</v>
      </c>
      <c r="G115" s="156">
        <f>RES_hhdet_tes!G$147</f>
        <v>12.071344604907642</v>
      </c>
      <c r="H115" s="156">
        <f>RES_hhdet_tes!H$147</f>
        <v>13.978880426864645</v>
      </c>
      <c r="I115" s="156">
        <f>RES_hhdet_tes!I$147</f>
        <v>14.994913466121481</v>
      </c>
      <c r="J115" s="156">
        <f>RES_hhdet_tes!J$147</f>
        <v>17.321238894578098</v>
      </c>
      <c r="K115" s="156">
        <f>RES_hhdet_tes!K$147</f>
        <v>18.594282642513718</v>
      </c>
      <c r="L115" s="156">
        <f>RES_hhdet_tes!L$147</f>
        <v>21.673409162690287</v>
      </c>
      <c r="M115" s="156">
        <f>RES_hhdet_tes!M$147</f>
        <v>23.834782450909735</v>
      </c>
      <c r="N115" s="156">
        <f>RES_hhdet_tes!N$147</f>
        <v>29.959581434778993</v>
      </c>
      <c r="O115" s="156">
        <f>RES_hhdet_tes!O$147</f>
        <v>38.821222923145527</v>
      </c>
      <c r="P115" s="156">
        <f>RES_hhdet_tes!P$147</f>
        <v>44.050486403236306</v>
      </c>
      <c r="Q115" s="156">
        <f>RES_hhdet_tes!Q$147</f>
        <v>53.468899524962595</v>
      </c>
    </row>
    <row r="116" spans="1:17" ht="12" customHeight="1" x14ac:dyDescent="0.25">
      <c r="A116" s="158" t="s">
        <v>63</v>
      </c>
      <c r="B116" s="157">
        <f>SUM(B117:B118,B121:B122)</f>
        <v>31.319489209389126</v>
      </c>
      <c r="C116" s="157">
        <f t="shared" ref="C116:Q116" si="18">SUM(C117:C118,C121:C122)</f>
        <v>36.678539898026095</v>
      </c>
      <c r="D116" s="157">
        <f t="shared" si="18"/>
        <v>41.878328610256432</v>
      </c>
      <c r="E116" s="157">
        <f t="shared" si="18"/>
        <v>51.720438066413053</v>
      </c>
      <c r="F116" s="157">
        <f t="shared" si="18"/>
        <v>56.15529567395734</v>
      </c>
      <c r="G116" s="157">
        <f t="shared" si="18"/>
        <v>56.071812027088093</v>
      </c>
      <c r="H116" s="157">
        <f t="shared" si="18"/>
        <v>65.20572265801799</v>
      </c>
      <c r="I116" s="157">
        <f t="shared" si="18"/>
        <v>69.471152598986009</v>
      </c>
      <c r="J116" s="157">
        <f t="shared" si="18"/>
        <v>78.942425117725108</v>
      </c>
      <c r="K116" s="157">
        <f t="shared" si="18"/>
        <v>79.143624432575109</v>
      </c>
      <c r="L116" s="157">
        <f t="shared" si="18"/>
        <v>108.81492426689162</v>
      </c>
      <c r="M116" s="157">
        <f t="shared" si="18"/>
        <v>97.008520363057528</v>
      </c>
      <c r="N116" s="157">
        <f t="shared" si="18"/>
        <v>157.98775192280337</v>
      </c>
      <c r="O116" s="157">
        <f t="shared" si="18"/>
        <v>212.41751354874714</v>
      </c>
      <c r="P116" s="157">
        <f t="shared" si="18"/>
        <v>210.28522468038952</v>
      </c>
      <c r="Q116" s="157">
        <f t="shared" si="18"/>
        <v>270.35479197073766</v>
      </c>
    </row>
    <row r="117" spans="1:17" ht="12" customHeight="1" x14ac:dyDescent="0.25">
      <c r="A117" s="167" t="s">
        <v>144</v>
      </c>
      <c r="B117" s="132">
        <f>RES_hhdet_tes!B$149</f>
        <v>14.016159666830776</v>
      </c>
      <c r="C117" s="132">
        <f>RES_hhdet_tes!C$149</f>
        <v>14.15838011923211</v>
      </c>
      <c r="D117" s="132">
        <f>RES_hhdet_tes!D$149</f>
        <v>13.807920211309145</v>
      </c>
      <c r="E117" s="132">
        <f>RES_hhdet_tes!E$149</f>
        <v>13.774028875886989</v>
      </c>
      <c r="F117" s="132">
        <f>RES_hhdet_tes!F$149</f>
        <v>13.896340442844364</v>
      </c>
      <c r="G117" s="132">
        <f>RES_hhdet_tes!G$149</f>
        <v>12.804993380267529</v>
      </c>
      <c r="H117" s="132">
        <f>RES_hhdet_tes!H$149</f>
        <v>11.222628488344435</v>
      </c>
      <c r="I117" s="132">
        <f>RES_hhdet_tes!I$149</f>
        <v>10.437865757652204</v>
      </c>
      <c r="J117" s="132">
        <f>RES_hhdet_tes!J$149</f>
        <v>9.3931936054518985</v>
      </c>
      <c r="K117" s="132">
        <f>RES_hhdet_tes!K$149</f>
        <v>9.1130342751036775</v>
      </c>
      <c r="L117" s="132">
        <f>RES_hhdet_tes!L$149</f>
        <v>9.0507210967198137</v>
      </c>
      <c r="M117" s="132">
        <f>RES_hhdet_tes!M$149</f>
        <v>6.9657514488279091</v>
      </c>
      <c r="N117" s="132">
        <f>RES_hhdet_tes!N$149</f>
        <v>6.8105275883379734</v>
      </c>
      <c r="O117" s="132">
        <f>RES_hhdet_tes!O$149</f>
        <v>6.7053006276605549</v>
      </c>
      <c r="P117" s="132">
        <f>RES_hhdet_tes!P$149</f>
        <v>5.2220992545593097</v>
      </c>
      <c r="Q117" s="132">
        <f>RES_hhdet_tes!Q$149</f>
        <v>5.1251741188136419</v>
      </c>
    </row>
    <row r="118" spans="1:17" ht="12" customHeight="1" x14ac:dyDescent="0.25">
      <c r="A118" s="167" t="s">
        <v>143</v>
      </c>
      <c r="B118" s="132">
        <f>SUM(B119:B120)</f>
        <v>0.25458902586680349</v>
      </c>
      <c r="C118" s="132">
        <f t="shared" ref="C118:Q118" si="19">SUM(C119:C120)</f>
        <v>0.25614162897938647</v>
      </c>
      <c r="D118" s="132">
        <f t="shared" si="19"/>
        <v>0.24886145463604997</v>
      </c>
      <c r="E118" s="132">
        <f t="shared" si="19"/>
        <v>0.25571187000906204</v>
      </c>
      <c r="F118" s="132">
        <f t="shared" si="19"/>
        <v>0.26488968194654156</v>
      </c>
      <c r="G118" s="132">
        <f t="shared" si="19"/>
        <v>0.25122556502494026</v>
      </c>
      <c r="H118" s="132">
        <f t="shared" si="19"/>
        <v>0.29040692611981289</v>
      </c>
      <c r="I118" s="132">
        <f t="shared" si="19"/>
        <v>0.33882641757726517</v>
      </c>
      <c r="J118" s="132">
        <f t="shared" si="19"/>
        <v>0.3765543763217325</v>
      </c>
      <c r="K118" s="132">
        <f t="shared" si="19"/>
        <v>0.42032907143457754</v>
      </c>
      <c r="L118" s="132">
        <f t="shared" si="19"/>
        <v>0.46019335842650055</v>
      </c>
      <c r="M118" s="132">
        <f t="shared" si="19"/>
        <v>0.42856931206673327</v>
      </c>
      <c r="N118" s="132">
        <f t="shared" si="19"/>
        <v>0.41769815507878527</v>
      </c>
      <c r="O118" s="132">
        <f t="shared" si="19"/>
        <v>0.41844718936110903</v>
      </c>
      <c r="P118" s="132">
        <f t="shared" si="19"/>
        <v>0.34895492228070424</v>
      </c>
      <c r="Q118" s="132">
        <f t="shared" si="19"/>
        <v>0.35456365580937521</v>
      </c>
    </row>
    <row r="119" spans="1:17" ht="12" customHeight="1" x14ac:dyDescent="0.25">
      <c r="A119" s="166" t="s">
        <v>57</v>
      </c>
      <c r="B119" s="165">
        <f>RES_hhdet_tes!B$151</f>
        <v>0.16242762697111704</v>
      </c>
      <c r="C119" s="165">
        <f>RES_hhdet_tes!C$151</f>
        <v>0.16650452569862348</v>
      </c>
      <c r="D119" s="165">
        <f>RES_hhdet_tes!D$151</f>
        <v>0.16175930291704116</v>
      </c>
      <c r="E119" s="165">
        <f>RES_hhdet_tes!E$151</f>
        <v>0.1663154363431612</v>
      </c>
      <c r="F119" s="165">
        <f>RES_hhdet_tes!F$151</f>
        <v>0.17248043972458588</v>
      </c>
      <c r="G119" s="165">
        <f>RES_hhdet_tes!G$151</f>
        <v>0.1635677616503928</v>
      </c>
      <c r="H119" s="165">
        <f>RES_hhdet_tes!H$151</f>
        <v>0.18906006582822754</v>
      </c>
      <c r="I119" s="165">
        <f>RES_hhdet_tes!I$151</f>
        <v>0.22106079169899154</v>
      </c>
      <c r="J119" s="165">
        <f>RES_hhdet_tes!J$151</f>
        <v>0.24575748103026415</v>
      </c>
      <c r="K119" s="165">
        <f>RES_hhdet_tes!K$151</f>
        <v>0.27500891557716733</v>
      </c>
      <c r="L119" s="165">
        <f>RES_hhdet_tes!L$151</f>
        <v>0.30107239716193424</v>
      </c>
      <c r="M119" s="165">
        <f>RES_hhdet_tes!M$151</f>
        <v>0.28047120561236222</v>
      </c>
      <c r="N119" s="165">
        <f>RES_hhdet_tes!N$151</f>
        <v>0.28200475971484784</v>
      </c>
      <c r="O119" s="165">
        <f>RES_hhdet_tes!O$151</f>
        <v>0.27430678054719493</v>
      </c>
      <c r="P119" s="165">
        <f>RES_hhdet_tes!P$151</f>
        <v>0.22871108928564488</v>
      </c>
      <c r="Q119" s="165">
        <f>RES_hhdet_tes!Q$151</f>
        <v>0.23219582694137011</v>
      </c>
    </row>
    <row r="120" spans="1:17" ht="12" customHeight="1" x14ac:dyDescent="0.25">
      <c r="A120" s="147" t="s">
        <v>59</v>
      </c>
      <c r="B120" s="164">
        <f>RES_hhdet_tes!B$152</f>
        <v>9.2161398895686447E-2</v>
      </c>
      <c r="C120" s="164">
        <f>RES_hhdet_tes!C$152</f>
        <v>8.9637103280762992E-2</v>
      </c>
      <c r="D120" s="164">
        <f>RES_hhdet_tes!D$152</f>
        <v>8.7102151719008813E-2</v>
      </c>
      <c r="E120" s="164">
        <f>RES_hhdet_tes!E$152</f>
        <v>8.939643366590086E-2</v>
      </c>
      <c r="F120" s="164">
        <f>RES_hhdet_tes!F$152</f>
        <v>9.2409242221955665E-2</v>
      </c>
      <c r="G120" s="164">
        <f>RES_hhdet_tes!G$152</f>
        <v>8.7657803374547469E-2</v>
      </c>
      <c r="H120" s="164">
        <f>RES_hhdet_tes!H$152</f>
        <v>0.10134686029158532</v>
      </c>
      <c r="I120" s="164">
        <f>RES_hhdet_tes!I$152</f>
        <v>0.11776562587827361</v>
      </c>
      <c r="J120" s="164">
        <f>RES_hhdet_tes!J$152</f>
        <v>0.13079689529146837</v>
      </c>
      <c r="K120" s="164">
        <f>RES_hhdet_tes!K$152</f>
        <v>0.14532015585741018</v>
      </c>
      <c r="L120" s="164">
        <f>RES_hhdet_tes!L$152</f>
        <v>0.15912096126456629</v>
      </c>
      <c r="M120" s="164">
        <f>RES_hhdet_tes!M$152</f>
        <v>0.14809810645437105</v>
      </c>
      <c r="N120" s="164">
        <f>RES_hhdet_tes!N$152</f>
        <v>0.1356933953639374</v>
      </c>
      <c r="O120" s="164">
        <f>RES_hhdet_tes!O$152</f>
        <v>0.1441404088139141</v>
      </c>
      <c r="P120" s="164">
        <f>RES_hhdet_tes!P$152</f>
        <v>0.12024383299505939</v>
      </c>
      <c r="Q120" s="164">
        <f>RES_hhdet_tes!Q$152</f>
        <v>0.12236782886800512</v>
      </c>
    </row>
    <row r="121" spans="1:17" ht="12" customHeight="1" x14ac:dyDescent="0.25">
      <c r="A121" s="163" t="s">
        <v>142</v>
      </c>
      <c r="B121" s="162">
        <f>RES_hhdet_tes!B$153</f>
        <v>16.753929871476664</v>
      </c>
      <c r="C121" s="162">
        <f>RES_hhdet_tes!C$153</f>
        <v>21.881493595513035</v>
      </c>
      <c r="D121" s="162">
        <f>RES_hhdet_tes!D$153</f>
        <v>27.346407683295681</v>
      </c>
      <c r="E121" s="162">
        <f>RES_hhdet_tes!E$153</f>
        <v>37.034668087902617</v>
      </c>
      <c r="F121" s="162">
        <f>RES_hhdet_tes!F$153</f>
        <v>41.246944352097515</v>
      </c>
      <c r="G121" s="162">
        <f>RES_hhdet_tes!G$153</f>
        <v>42.209969436904743</v>
      </c>
      <c r="H121" s="162">
        <f>RES_hhdet_tes!H$153</f>
        <v>52.381718313843265</v>
      </c>
      <c r="I121" s="162">
        <f>RES_hhdet_tes!I$153</f>
        <v>56.909160856518348</v>
      </c>
      <c r="J121" s="162">
        <f>RES_hhdet_tes!J$153</f>
        <v>66.588218270707202</v>
      </c>
      <c r="K121" s="162">
        <f>RES_hhdet_tes!K$153</f>
        <v>66.583214782329989</v>
      </c>
      <c r="L121" s="162">
        <f>RES_hhdet_tes!L$153</f>
        <v>94.841070313271302</v>
      </c>
      <c r="M121" s="162">
        <f>RES_hhdet_tes!M$153</f>
        <v>84.570292642982324</v>
      </c>
      <c r="N121" s="162">
        <f>RES_hhdet_tes!N$153</f>
        <v>142.61766713528638</v>
      </c>
      <c r="O121" s="162">
        <f>RES_hhdet_tes!O$153</f>
        <v>194.25991633265082</v>
      </c>
      <c r="P121" s="162">
        <f>RES_hhdet_tes!P$153</f>
        <v>192.43520331972658</v>
      </c>
      <c r="Q121" s="162">
        <f>RES_hhdet_tes!Q$153</f>
        <v>248.80505713515507</v>
      </c>
    </row>
    <row r="122" spans="1:17" ht="12" customHeight="1" x14ac:dyDescent="0.25">
      <c r="A122" s="161" t="s">
        <v>141</v>
      </c>
      <c r="B122" s="160">
        <f>SUM(B123:B124)</f>
        <v>0.29481064521488204</v>
      </c>
      <c r="C122" s="160">
        <f t="shared" ref="C122:Q122" si="20">SUM(C123:C124)</f>
        <v>0.38252455430155885</v>
      </c>
      <c r="D122" s="160">
        <f t="shared" si="20"/>
        <v>0.47513926101555398</v>
      </c>
      <c r="E122" s="160">
        <f t="shared" si="20"/>
        <v>0.65602923261438728</v>
      </c>
      <c r="F122" s="160">
        <f t="shared" si="20"/>
        <v>0.74712119706891977</v>
      </c>
      <c r="G122" s="160">
        <f t="shared" si="20"/>
        <v>0.80562364489087712</v>
      </c>
      <c r="H122" s="160">
        <f t="shared" si="20"/>
        <v>1.3109689297104834</v>
      </c>
      <c r="I122" s="160">
        <f t="shared" si="20"/>
        <v>1.7852995672381931</v>
      </c>
      <c r="J122" s="160">
        <f t="shared" si="20"/>
        <v>2.5844588652442781</v>
      </c>
      <c r="K122" s="160">
        <f t="shared" si="20"/>
        <v>3.0270463037068636</v>
      </c>
      <c r="L122" s="160">
        <f t="shared" si="20"/>
        <v>4.4629394984739967</v>
      </c>
      <c r="M122" s="160">
        <f t="shared" si="20"/>
        <v>5.0439069591805552</v>
      </c>
      <c r="N122" s="160">
        <f t="shared" si="20"/>
        <v>8.1418590441002152</v>
      </c>
      <c r="O122" s="160">
        <f t="shared" si="20"/>
        <v>11.033849399074642</v>
      </c>
      <c r="P122" s="160">
        <f t="shared" si="20"/>
        <v>12.278967183822903</v>
      </c>
      <c r="Q122" s="160">
        <f t="shared" si="20"/>
        <v>16.069997060959587</v>
      </c>
    </row>
    <row r="123" spans="1:17" ht="12" customHeight="1" x14ac:dyDescent="0.25">
      <c r="A123" s="148" t="s">
        <v>60</v>
      </c>
      <c r="B123" s="156">
        <f>RES_hhdet_tes!B$155</f>
        <v>0.1941304963254851</v>
      </c>
      <c r="C123" s="156">
        <f>RES_hhdet_tes!C$155</f>
        <v>0.25891970661966462</v>
      </c>
      <c r="D123" s="156">
        <f>RES_hhdet_tes!D$155</f>
        <v>0.32399515669183271</v>
      </c>
      <c r="E123" s="156">
        <f>RES_hhdet_tes!E$155</f>
        <v>0.45232330561374223</v>
      </c>
      <c r="F123" s="156">
        <f>RES_hhdet_tes!F$155</f>
        <v>0.51661482539411607</v>
      </c>
      <c r="G123" s="156">
        <f>RES_hhdet_tes!G$155</f>
        <v>0.54402122680437326</v>
      </c>
      <c r="H123" s="156">
        <f>RES_hhdet_tes!H$155</f>
        <v>0.89147475567765144</v>
      </c>
      <c r="I123" s="156">
        <f>RES_hhdet_tes!I$155</f>
        <v>1.2162550419051334</v>
      </c>
      <c r="J123" s="156">
        <f>RES_hhdet_tes!J$155</f>
        <v>1.7656992909050835</v>
      </c>
      <c r="K123" s="156">
        <f>RES_hhdet_tes!K$155</f>
        <v>2.0191475288291194</v>
      </c>
      <c r="L123" s="156">
        <f>RES_hhdet_tes!L$155</f>
        <v>3.1657465240978797</v>
      </c>
      <c r="M123" s="156">
        <f>RES_hhdet_tes!M$155</f>
        <v>3.4249548254115276</v>
      </c>
      <c r="N123" s="156">
        <f>RES_hhdet_tes!N$155</f>
        <v>5.9441415980407548</v>
      </c>
      <c r="O123" s="156">
        <f>RES_hhdet_tes!O$155</f>
        <v>8.0045349292914789</v>
      </c>
      <c r="P123" s="156">
        <f>RES_hhdet_tes!P$155</f>
        <v>8.4959820978108223</v>
      </c>
      <c r="Q123" s="156">
        <f>RES_hhdet_tes!Q$155</f>
        <v>11.352254632120909</v>
      </c>
    </row>
    <row r="124" spans="1:17" ht="12" customHeight="1" x14ac:dyDescent="0.25">
      <c r="A124" s="148" t="s">
        <v>59</v>
      </c>
      <c r="B124" s="156">
        <f>RES_hhdet_tes!B$156</f>
        <v>0.10068014888939693</v>
      </c>
      <c r="C124" s="156">
        <f>RES_hhdet_tes!C$156</f>
        <v>0.1236048476818942</v>
      </c>
      <c r="D124" s="156">
        <f>RES_hhdet_tes!D$156</f>
        <v>0.15114410432372127</v>
      </c>
      <c r="E124" s="156">
        <f>RES_hhdet_tes!E$156</f>
        <v>0.20370592700064502</v>
      </c>
      <c r="F124" s="156">
        <f>RES_hhdet_tes!F$156</f>
        <v>0.23050637167480365</v>
      </c>
      <c r="G124" s="156">
        <f>RES_hhdet_tes!G$156</f>
        <v>0.26160241808650381</v>
      </c>
      <c r="H124" s="156">
        <f>RES_hhdet_tes!H$156</f>
        <v>0.41949417403283196</v>
      </c>
      <c r="I124" s="156">
        <f>RES_hhdet_tes!I$156</f>
        <v>0.56904452533305949</v>
      </c>
      <c r="J124" s="156">
        <f>RES_hhdet_tes!J$156</f>
        <v>0.81875957433919477</v>
      </c>
      <c r="K124" s="156">
        <f>RES_hhdet_tes!K$156</f>
        <v>1.0078987748777444</v>
      </c>
      <c r="L124" s="156">
        <f>RES_hhdet_tes!L$156</f>
        <v>1.2971929743761172</v>
      </c>
      <c r="M124" s="156">
        <f>RES_hhdet_tes!M$156</f>
        <v>1.6189521337690271</v>
      </c>
      <c r="N124" s="156">
        <f>RES_hhdet_tes!N$156</f>
        <v>2.1977174460594604</v>
      </c>
      <c r="O124" s="156">
        <f>RES_hhdet_tes!O$156</f>
        <v>3.0293144697831629</v>
      </c>
      <c r="P124" s="156">
        <f>RES_hhdet_tes!P$156</f>
        <v>3.7829850860120811</v>
      </c>
      <c r="Q124" s="156">
        <f>RES_hhdet_tes!Q$156</f>
        <v>4.7177424288386787</v>
      </c>
    </row>
    <row r="125" spans="1:17" ht="12" customHeight="1" x14ac:dyDescent="0.25">
      <c r="A125" s="158" t="s">
        <v>62</v>
      </c>
      <c r="B125" s="157">
        <f>SUM(B126:B127)</f>
        <v>16.806360771816845</v>
      </c>
      <c r="C125" s="157">
        <f t="shared" ref="C125:Q125" si="21">SUM(C126:C127)</f>
        <v>19.262819844117111</v>
      </c>
      <c r="D125" s="157">
        <f t="shared" si="21"/>
        <v>22.090392026502759</v>
      </c>
      <c r="E125" s="157">
        <f t="shared" si="21"/>
        <v>27.459713557584465</v>
      </c>
      <c r="F125" s="157">
        <f t="shared" si="21"/>
        <v>29.198524376064285</v>
      </c>
      <c r="G125" s="157">
        <f t="shared" si="21"/>
        <v>29.74001311063126</v>
      </c>
      <c r="H125" s="157">
        <f t="shared" si="21"/>
        <v>35.04933965864106</v>
      </c>
      <c r="I125" s="157">
        <f t="shared" si="21"/>
        <v>37.14963411702</v>
      </c>
      <c r="J125" s="157">
        <f t="shared" si="21"/>
        <v>43.83505561683635</v>
      </c>
      <c r="K125" s="157">
        <f t="shared" si="21"/>
        <v>45.433377996028298</v>
      </c>
      <c r="L125" s="157">
        <f t="shared" si="21"/>
        <v>56.711986679621639</v>
      </c>
      <c r="M125" s="157">
        <f t="shared" si="21"/>
        <v>55.382235123500671</v>
      </c>
      <c r="N125" s="157">
        <f t="shared" si="21"/>
        <v>78.956195105816917</v>
      </c>
      <c r="O125" s="157">
        <f t="shared" si="21"/>
        <v>107.14599773774785</v>
      </c>
      <c r="P125" s="157">
        <f t="shared" si="21"/>
        <v>109.93449049092835</v>
      </c>
      <c r="Q125" s="157">
        <f t="shared" si="21"/>
        <v>140.1343255678951</v>
      </c>
    </row>
    <row r="126" spans="1:17" ht="12" customHeight="1" x14ac:dyDescent="0.25">
      <c r="A126" s="23" t="s">
        <v>57</v>
      </c>
      <c r="B126" s="156">
        <f>RES_hhdet_tes!B$158</f>
        <v>4.3418742837173072</v>
      </c>
      <c r="C126" s="156">
        <f>RES_hhdet_tes!C$158</f>
        <v>4.7522014318024226</v>
      </c>
      <c r="D126" s="156">
        <f>RES_hhdet_tes!D$158</f>
        <v>5.3184262789424146</v>
      </c>
      <c r="E126" s="156">
        <f>RES_hhdet_tes!E$158</f>
        <v>6.1183982438049913</v>
      </c>
      <c r="F126" s="156">
        <f>RES_hhdet_tes!F$158</f>
        <v>6.7561101386268403</v>
      </c>
      <c r="G126" s="156">
        <f>RES_hhdet_tes!G$158</f>
        <v>6.9670701734263334</v>
      </c>
      <c r="H126" s="156">
        <f>RES_hhdet_tes!H$158</f>
        <v>7.5775317629023888</v>
      </c>
      <c r="I126" s="156">
        <f>RES_hhdet_tes!I$158</f>
        <v>7.8717076713434544</v>
      </c>
      <c r="J126" s="156">
        <f>RES_hhdet_tes!J$158</f>
        <v>8.7448374099560784</v>
      </c>
      <c r="K126" s="156">
        <f>RES_hhdet_tes!K$158</f>
        <v>9.344519251396644</v>
      </c>
      <c r="L126" s="156">
        <f>RES_hhdet_tes!L$158</f>
        <v>10.45607320122086</v>
      </c>
      <c r="M126" s="156">
        <f>RES_hhdet_tes!M$158</f>
        <v>10.370391684430686</v>
      </c>
      <c r="N126" s="156">
        <f>RES_hhdet_tes!N$158</f>
        <v>12.907422459207101</v>
      </c>
      <c r="O126" s="156">
        <f>RES_hhdet_tes!O$158</f>
        <v>15.719481308283493</v>
      </c>
      <c r="P126" s="156">
        <f>RES_hhdet_tes!P$158</f>
        <v>15.783885299323464</v>
      </c>
      <c r="Q126" s="156">
        <f>RES_hhdet_tes!Q$158</f>
        <v>18.961895396488973</v>
      </c>
    </row>
    <row r="127" spans="1:17" ht="12" customHeight="1" x14ac:dyDescent="0.25">
      <c r="A127" s="29" t="s">
        <v>140</v>
      </c>
      <c r="B127" s="57">
        <f>RES_hhdet_tes!B$159</f>
        <v>12.464486488099537</v>
      </c>
      <c r="C127" s="57">
        <f>RES_hhdet_tes!C$159</f>
        <v>14.510618412314686</v>
      </c>
      <c r="D127" s="57">
        <f>RES_hhdet_tes!D$159</f>
        <v>16.771965747560344</v>
      </c>
      <c r="E127" s="57">
        <f>RES_hhdet_tes!E$159</f>
        <v>21.341315313779475</v>
      </c>
      <c r="F127" s="57">
        <f>RES_hhdet_tes!F$159</f>
        <v>22.442414237437443</v>
      </c>
      <c r="G127" s="57">
        <f>RES_hhdet_tes!G$159</f>
        <v>22.772942937204927</v>
      </c>
      <c r="H127" s="57">
        <f>RES_hhdet_tes!H$159</f>
        <v>27.471807895738667</v>
      </c>
      <c r="I127" s="57">
        <f>RES_hhdet_tes!I$159</f>
        <v>29.277926445676542</v>
      </c>
      <c r="J127" s="57">
        <f>RES_hhdet_tes!J$159</f>
        <v>35.090218206880273</v>
      </c>
      <c r="K127" s="57">
        <f>RES_hhdet_tes!K$159</f>
        <v>36.088858744631658</v>
      </c>
      <c r="L127" s="57">
        <f>RES_hhdet_tes!L$159</f>
        <v>46.255913478400778</v>
      </c>
      <c r="M127" s="57">
        <f>RES_hhdet_tes!M$159</f>
        <v>45.011843439069985</v>
      </c>
      <c r="N127" s="57">
        <f>RES_hhdet_tes!N$159</f>
        <v>66.04877264660982</v>
      </c>
      <c r="O127" s="57">
        <f>RES_hhdet_tes!O$159</f>
        <v>91.426516429464357</v>
      </c>
      <c r="P127" s="57">
        <f>RES_hhdet_tes!P$159</f>
        <v>94.150605191604896</v>
      </c>
      <c r="Q127" s="57">
        <f>RES_hhdet_tes!Q$159</f>
        <v>121.17243017140612</v>
      </c>
    </row>
    <row r="129" spans="1:17" ht="12" customHeight="1" x14ac:dyDescent="0.25">
      <c r="A129" s="152" t="s">
        <v>199</v>
      </c>
      <c r="B129" s="175">
        <f t="shared" ref="B129:Q144" si="22">IF(B111=0,"",B111/B93)</f>
        <v>1.0264579853006528</v>
      </c>
      <c r="C129" s="175">
        <f t="shared" si="22"/>
        <v>1.051037239354258</v>
      </c>
      <c r="D129" s="175">
        <f t="shared" si="22"/>
        <v>1.0638438002624022</v>
      </c>
      <c r="E129" s="175">
        <f t="shared" si="22"/>
        <v>1.0924030668152687</v>
      </c>
      <c r="F129" s="175">
        <f t="shared" si="22"/>
        <v>1.1134207405068646</v>
      </c>
      <c r="G129" s="175">
        <f t="shared" si="22"/>
        <v>1.13691153466093</v>
      </c>
      <c r="H129" s="175">
        <f t="shared" si="22"/>
        <v>1.1697361761712783</v>
      </c>
      <c r="I129" s="175">
        <f t="shared" si="22"/>
        <v>1.1763573062328596</v>
      </c>
      <c r="J129" s="175">
        <f t="shared" si="22"/>
        <v>1.2347078706008481</v>
      </c>
      <c r="K129" s="175">
        <f t="shared" si="22"/>
        <v>1.2711854469402224</v>
      </c>
      <c r="L129" s="175">
        <f t="shared" si="22"/>
        <v>1.3130208268479024</v>
      </c>
      <c r="M129" s="175">
        <f t="shared" si="22"/>
        <v>1.3547032819112594</v>
      </c>
      <c r="N129" s="175">
        <f t="shared" si="22"/>
        <v>1.3993436375087969</v>
      </c>
      <c r="O129" s="175">
        <f t="shared" si="22"/>
        <v>1.4736615875955437</v>
      </c>
      <c r="P129" s="175">
        <f t="shared" si="22"/>
        <v>1.4839618716740928</v>
      </c>
      <c r="Q129" s="175">
        <f t="shared" si="22"/>
        <v>1.5309957035101647</v>
      </c>
    </row>
    <row r="130" spans="1:17" ht="12" customHeight="1" x14ac:dyDescent="0.25">
      <c r="A130" s="158" t="s">
        <v>65</v>
      </c>
      <c r="B130" s="169">
        <f t="shared" si="22"/>
        <v>1.2068101002189773</v>
      </c>
      <c r="C130" s="169">
        <f t="shared" si="22"/>
        <v>1.22542159555932</v>
      </c>
      <c r="D130" s="169">
        <f t="shared" si="22"/>
        <v>1.2490738972716389</v>
      </c>
      <c r="E130" s="169">
        <f t="shared" si="22"/>
        <v>1.2859467671131501</v>
      </c>
      <c r="F130" s="169">
        <f t="shared" si="22"/>
        <v>1.3104231547157477</v>
      </c>
      <c r="G130" s="169">
        <f t="shared" si="22"/>
        <v>1.3393235240264758</v>
      </c>
      <c r="H130" s="169">
        <f t="shared" si="22"/>
        <v>1.40091072199064</v>
      </c>
      <c r="I130" s="169">
        <f t="shared" si="22"/>
        <v>1.4439676690973346</v>
      </c>
      <c r="J130" s="169">
        <f t="shared" si="22"/>
        <v>1.5243672152269758</v>
      </c>
      <c r="K130" s="169">
        <f t="shared" si="22"/>
        <v>1.5865704743622344</v>
      </c>
      <c r="L130" s="169">
        <f t="shared" si="22"/>
        <v>1.7189709001670954</v>
      </c>
      <c r="M130" s="169">
        <f t="shared" si="22"/>
        <v>1.8330188683641928</v>
      </c>
      <c r="N130" s="169">
        <f t="shared" si="22"/>
        <v>2.0353676113148729</v>
      </c>
      <c r="O130" s="169">
        <f t="shared" si="22"/>
        <v>2.2450156135351613</v>
      </c>
      <c r="P130" s="169">
        <f t="shared" si="22"/>
        <v>2.3837347361639178</v>
      </c>
      <c r="Q130" s="169">
        <f t="shared" si="22"/>
        <v>2.5380860078165512</v>
      </c>
    </row>
    <row r="131" spans="1:17" ht="12" customHeight="1" x14ac:dyDescent="0.25">
      <c r="A131" s="23" t="s">
        <v>60</v>
      </c>
      <c r="B131" s="73">
        <f t="shared" si="22"/>
        <v>1.2068101002189773</v>
      </c>
      <c r="C131" s="73">
        <f t="shared" si="22"/>
        <v>1.22542159555932</v>
      </c>
      <c r="D131" s="73">
        <f t="shared" si="22"/>
        <v>1.2490738972716389</v>
      </c>
      <c r="E131" s="73">
        <f t="shared" si="22"/>
        <v>1.2859467671131501</v>
      </c>
      <c r="F131" s="73">
        <f t="shared" si="22"/>
        <v>1.3104231547157477</v>
      </c>
      <c r="G131" s="73">
        <f t="shared" si="22"/>
        <v>1.3393235240264758</v>
      </c>
      <c r="H131" s="73">
        <f t="shared" si="22"/>
        <v>1.40091072199064</v>
      </c>
      <c r="I131" s="73">
        <f t="shared" si="22"/>
        <v>1.4439676690973346</v>
      </c>
      <c r="J131" s="73">
        <f t="shared" si="22"/>
        <v>1.5243672152269758</v>
      </c>
      <c r="K131" s="73">
        <f t="shared" si="22"/>
        <v>1.5865704743622344</v>
      </c>
      <c r="L131" s="73">
        <f t="shared" si="22"/>
        <v>1.7189709001670954</v>
      </c>
      <c r="M131" s="73">
        <f t="shared" si="22"/>
        <v>1.8330188683641928</v>
      </c>
      <c r="N131" s="73">
        <f t="shared" si="22"/>
        <v>2.0353676113148729</v>
      </c>
      <c r="O131" s="73">
        <f t="shared" si="22"/>
        <v>2.2450156135351613</v>
      </c>
      <c r="P131" s="73">
        <f t="shared" si="22"/>
        <v>2.3837347361639178</v>
      </c>
      <c r="Q131" s="73">
        <f t="shared" si="22"/>
        <v>2.5380860078165512</v>
      </c>
    </row>
    <row r="132" spans="1:17" ht="12" customHeight="1" x14ac:dyDescent="0.25">
      <c r="A132" s="158" t="s">
        <v>112</v>
      </c>
      <c r="B132" s="169">
        <f t="shared" si="22"/>
        <v>1.6292521448704615</v>
      </c>
      <c r="C132" s="169">
        <f t="shared" si="22"/>
        <v>1.7057941320471954</v>
      </c>
      <c r="D132" s="169">
        <f t="shared" si="22"/>
        <v>1.7794553462065903</v>
      </c>
      <c r="E132" s="169">
        <f t="shared" si="22"/>
        <v>1.8723168401035302</v>
      </c>
      <c r="F132" s="169">
        <f t="shared" si="22"/>
        <v>1.9262039602277883</v>
      </c>
      <c r="G132" s="169">
        <f t="shared" si="22"/>
        <v>1.9833366350602033</v>
      </c>
      <c r="H132" s="169">
        <f t="shared" si="22"/>
        <v>2.084337460245191</v>
      </c>
      <c r="I132" s="169">
        <f t="shared" si="22"/>
        <v>2.1371602634183735</v>
      </c>
      <c r="J132" s="169">
        <f t="shared" si="22"/>
        <v>2.2381171508171769</v>
      </c>
      <c r="K132" s="169">
        <f t="shared" si="22"/>
        <v>2.3158928031224084</v>
      </c>
      <c r="L132" s="169">
        <f t="shared" si="22"/>
        <v>2.4841200989891155</v>
      </c>
      <c r="M132" s="169">
        <f t="shared" si="22"/>
        <v>2.6312946573902036</v>
      </c>
      <c r="N132" s="169">
        <f t="shared" si="22"/>
        <v>2.8913392608226469</v>
      </c>
      <c r="O132" s="169">
        <f t="shared" si="22"/>
        <v>3.1515293692620374</v>
      </c>
      <c r="P132" s="169">
        <f t="shared" si="22"/>
        <v>3.3133366887309559</v>
      </c>
      <c r="Q132" s="169">
        <f t="shared" si="22"/>
        <v>3.4785314586970082</v>
      </c>
    </row>
    <row r="133" spans="1:17" ht="12" customHeight="1" x14ac:dyDescent="0.25">
      <c r="A133" s="23" t="s">
        <v>60</v>
      </c>
      <c r="B133" s="73">
        <f t="shared" si="22"/>
        <v>1.6292521448704615</v>
      </c>
      <c r="C133" s="73">
        <f t="shared" si="22"/>
        <v>1.7057941320471954</v>
      </c>
      <c r="D133" s="73">
        <f t="shared" si="22"/>
        <v>1.7794553462065903</v>
      </c>
      <c r="E133" s="73">
        <f t="shared" si="22"/>
        <v>1.8723168401035302</v>
      </c>
      <c r="F133" s="73">
        <f t="shared" si="22"/>
        <v>1.9262039602277883</v>
      </c>
      <c r="G133" s="73">
        <f t="shared" si="22"/>
        <v>1.9833366350602033</v>
      </c>
      <c r="H133" s="73">
        <f t="shared" si="22"/>
        <v>2.084337460245191</v>
      </c>
      <c r="I133" s="73">
        <f t="shared" si="22"/>
        <v>2.1371602634183735</v>
      </c>
      <c r="J133" s="73">
        <f t="shared" si="22"/>
        <v>2.2381171508171769</v>
      </c>
      <c r="K133" s="73">
        <f t="shared" si="22"/>
        <v>2.3158928031224084</v>
      </c>
      <c r="L133" s="73">
        <f t="shared" si="22"/>
        <v>2.4841200989891155</v>
      </c>
      <c r="M133" s="73">
        <f t="shared" si="22"/>
        <v>2.6312946573902036</v>
      </c>
      <c r="N133" s="73">
        <f t="shared" si="22"/>
        <v>2.8913392608226469</v>
      </c>
      <c r="O133" s="73">
        <f t="shared" si="22"/>
        <v>3.1515293692620374</v>
      </c>
      <c r="P133" s="73">
        <f t="shared" si="22"/>
        <v>3.3133366887309559</v>
      </c>
      <c r="Q133" s="73">
        <f t="shared" si="22"/>
        <v>3.4785314586970082</v>
      </c>
    </row>
    <row r="134" spans="1:17" ht="12" customHeight="1" x14ac:dyDescent="0.25">
      <c r="A134" s="158" t="s">
        <v>63</v>
      </c>
      <c r="B134" s="169">
        <f t="shared" si="22"/>
        <v>0.62789842805836593</v>
      </c>
      <c r="C134" s="169">
        <f t="shared" si="22"/>
        <v>0.64303327824340328</v>
      </c>
      <c r="D134" s="169">
        <f t="shared" si="22"/>
        <v>0.65730254382255415</v>
      </c>
      <c r="E134" s="169">
        <f t="shared" si="22"/>
        <v>0.67355539865920389</v>
      </c>
      <c r="F134" s="169">
        <f t="shared" si="22"/>
        <v>0.68085337082504738</v>
      </c>
      <c r="G134" s="169">
        <f t="shared" si="22"/>
        <v>0.68786157013217886</v>
      </c>
      <c r="H134" s="169">
        <f t="shared" si="22"/>
        <v>0.70264677623090077</v>
      </c>
      <c r="I134" s="169">
        <f t="shared" si="22"/>
        <v>0.71067778298984696</v>
      </c>
      <c r="J134" s="169">
        <f t="shared" si="22"/>
        <v>0.72123749875588472</v>
      </c>
      <c r="K134" s="169">
        <f t="shared" si="22"/>
        <v>0.72686022717993848</v>
      </c>
      <c r="L134" s="169">
        <f t="shared" si="22"/>
        <v>0.73752783873421657</v>
      </c>
      <c r="M134" s="169">
        <f t="shared" si="22"/>
        <v>0.74544445784582714</v>
      </c>
      <c r="N134" s="169">
        <f t="shared" si="22"/>
        <v>0.75454660763274228</v>
      </c>
      <c r="O134" s="169">
        <f t="shared" si="22"/>
        <v>0.76073750568843423</v>
      </c>
      <c r="P134" s="169">
        <f t="shared" si="22"/>
        <v>0.7664570169268049</v>
      </c>
      <c r="Q134" s="169">
        <f t="shared" si="22"/>
        <v>0.77011003780303278</v>
      </c>
    </row>
    <row r="135" spans="1:17" ht="12" customHeight="1" x14ac:dyDescent="0.25">
      <c r="A135" s="167" t="s">
        <v>144</v>
      </c>
      <c r="B135" s="174">
        <f t="shared" si="22"/>
        <v>0.55230288448642306</v>
      </c>
      <c r="C135" s="174">
        <f t="shared" si="22"/>
        <v>0.55663934590796293</v>
      </c>
      <c r="D135" s="174">
        <f t="shared" si="22"/>
        <v>0.56078447099575934</v>
      </c>
      <c r="E135" s="174">
        <f t="shared" si="22"/>
        <v>0.56557255118778826</v>
      </c>
      <c r="F135" s="174">
        <f t="shared" si="22"/>
        <v>0.57103515312729525</v>
      </c>
      <c r="G135" s="174">
        <f t="shared" si="22"/>
        <v>0.57518847688245267</v>
      </c>
      <c r="H135" s="174">
        <f t="shared" si="22"/>
        <v>0.57947198510215447</v>
      </c>
      <c r="I135" s="174">
        <f t="shared" si="22"/>
        <v>0.58636846348863192</v>
      </c>
      <c r="J135" s="174">
        <f t="shared" si="22"/>
        <v>0.594264223062411</v>
      </c>
      <c r="K135" s="174">
        <f t="shared" si="22"/>
        <v>0.59882366077326876</v>
      </c>
      <c r="L135" s="174">
        <f t="shared" si="22"/>
        <v>0.60312571808178106</v>
      </c>
      <c r="M135" s="174">
        <f t="shared" si="22"/>
        <v>0.60601814278813815</v>
      </c>
      <c r="N135" s="174">
        <f t="shared" si="22"/>
        <v>0.61022978946097806</v>
      </c>
      <c r="O135" s="174">
        <f t="shared" si="22"/>
        <v>0.61301998510237454</v>
      </c>
      <c r="P135" s="174">
        <f t="shared" si="22"/>
        <v>0.61547587014132099</v>
      </c>
      <c r="Q135" s="174">
        <f t="shared" si="22"/>
        <v>0.61553052909103689</v>
      </c>
    </row>
    <row r="136" spans="1:17" ht="12" customHeight="1" x14ac:dyDescent="0.25">
      <c r="A136" s="167" t="s">
        <v>143</v>
      </c>
      <c r="B136" s="174">
        <f t="shared" si="22"/>
        <v>0.65912508363711075</v>
      </c>
      <c r="C136" s="174">
        <f t="shared" si="22"/>
        <v>0.65889461267946425</v>
      </c>
      <c r="D136" s="174">
        <f t="shared" si="22"/>
        <v>0.66269685700587866</v>
      </c>
      <c r="E136" s="174">
        <f t="shared" si="22"/>
        <v>0.66737773838422898</v>
      </c>
      <c r="F136" s="174">
        <f t="shared" si="22"/>
        <v>0.67270452032342665</v>
      </c>
      <c r="G136" s="174">
        <f t="shared" si="22"/>
        <v>0.67598162561609298</v>
      </c>
      <c r="H136" s="174">
        <f t="shared" si="22"/>
        <v>0.68031487192991968</v>
      </c>
      <c r="I136" s="174">
        <f t="shared" si="22"/>
        <v>0.68714700836115561</v>
      </c>
      <c r="J136" s="174">
        <f t="shared" si="22"/>
        <v>0.6923337733673397</v>
      </c>
      <c r="K136" s="174">
        <f t="shared" si="22"/>
        <v>0.69949481794666946</v>
      </c>
      <c r="L136" s="174">
        <f t="shared" si="22"/>
        <v>0.70375391273681376</v>
      </c>
      <c r="M136" s="174">
        <f t="shared" si="22"/>
        <v>0.70447561547906112</v>
      </c>
      <c r="N136" s="174">
        <f t="shared" si="22"/>
        <v>0.70091757201735894</v>
      </c>
      <c r="O136" s="174">
        <f t="shared" si="22"/>
        <v>0.70876947441872806</v>
      </c>
      <c r="P136" s="174">
        <f t="shared" si="22"/>
        <v>0.70987666189070964</v>
      </c>
      <c r="Q136" s="174">
        <f t="shared" si="22"/>
        <v>0.71034804095752901</v>
      </c>
    </row>
    <row r="137" spans="1:17" ht="12" customHeight="1" x14ac:dyDescent="0.25">
      <c r="A137" s="166" t="s">
        <v>57</v>
      </c>
      <c r="B137" s="173">
        <f t="shared" si="22"/>
        <v>0.55230288448642284</v>
      </c>
      <c r="C137" s="173">
        <f t="shared" si="22"/>
        <v>0.5566714531119169</v>
      </c>
      <c r="D137" s="173">
        <f t="shared" si="22"/>
        <v>0.56083430043145277</v>
      </c>
      <c r="E137" s="173">
        <f t="shared" si="22"/>
        <v>0.56615574912152578</v>
      </c>
      <c r="F137" s="173">
        <f t="shared" si="22"/>
        <v>0.57234207404713633</v>
      </c>
      <c r="G137" s="173">
        <f t="shared" si="22"/>
        <v>0.57596766728302529</v>
      </c>
      <c r="H137" s="173">
        <f t="shared" si="22"/>
        <v>0.58078600303438932</v>
      </c>
      <c r="I137" s="173">
        <f t="shared" si="22"/>
        <v>0.58898346270045265</v>
      </c>
      <c r="J137" s="173">
        <f t="shared" si="22"/>
        <v>0.59491831993199806</v>
      </c>
      <c r="K137" s="173">
        <f t="shared" si="22"/>
        <v>0.60364093124355733</v>
      </c>
      <c r="L137" s="173">
        <f t="shared" si="22"/>
        <v>0.6084835311590836</v>
      </c>
      <c r="M137" s="173">
        <f t="shared" si="22"/>
        <v>0.60938336216861311</v>
      </c>
      <c r="N137" s="173">
        <f t="shared" si="22"/>
        <v>0.6127380005526315</v>
      </c>
      <c r="O137" s="173">
        <f t="shared" si="22"/>
        <v>0.61469988803322018</v>
      </c>
      <c r="P137" s="173">
        <f t="shared" si="22"/>
        <v>0.61592844974851491</v>
      </c>
      <c r="Q137" s="173">
        <f t="shared" si="22"/>
        <v>0.61627524772362752</v>
      </c>
    </row>
    <row r="138" spans="1:17" ht="12" customHeight="1" x14ac:dyDescent="0.25">
      <c r="A138" s="147" t="s">
        <v>59</v>
      </c>
      <c r="B138" s="172">
        <f t="shared" si="22"/>
        <v>0.99999999999999989</v>
      </c>
      <c r="C138" s="172">
        <f t="shared" si="22"/>
        <v>1</v>
      </c>
      <c r="D138" s="172">
        <f t="shared" si="22"/>
        <v>0.99999999999999989</v>
      </c>
      <c r="E138" s="172">
        <f t="shared" si="22"/>
        <v>0.99999999999999967</v>
      </c>
      <c r="F138" s="172">
        <f t="shared" si="22"/>
        <v>1</v>
      </c>
      <c r="G138" s="172">
        <f t="shared" si="22"/>
        <v>0.99999999999999989</v>
      </c>
      <c r="H138" s="172">
        <f t="shared" si="22"/>
        <v>0.99999999999999956</v>
      </c>
      <c r="I138" s="172">
        <f t="shared" si="22"/>
        <v>1.0000000000000002</v>
      </c>
      <c r="J138" s="172">
        <f t="shared" si="22"/>
        <v>1.0000000000000002</v>
      </c>
      <c r="K138" s="172">
        <f t="shared" si="22"/>
        <v>0.99999999999999978</v>
      </c>
      <c r="L138" s="172">
        <f t="shared" si="22"/>
        <v>0.99999999999999978</v>
      </c>
      <c r="M138" s="172">
        <f t="shared" si="22"/>
        <v>0.99999999999999978</v>
      </c>
      <c r="N138" s="172">
        <f t="shared" si="22"/>
        <v>0.99999999999999933</v>
      </c>
      <c r="O138" s="172">
        <f t="shared" si="22"/>
        <v>1.0000000000000009</v>
      </c>
      <c r="P138" s="172">
        <f t="shared" si="22"/>
        <v>1</v>
      </c>
      <c r="Q138" s="172">
        <f t="shared" si="22"/>
        <v>1.0000000000000002</v>
      </c>
    </row>
    <row r="139" spans="1:17" ht="12" customHeight="1" x14ac:dyDescent="0.25">
      <c r="A139" s="163" t="s">
        <v>142</v>
      </c>
      <c r="B139" s="171">
        <f t="shared" si="22"/>
        <v>0.70572035239931818</v>
      </c>
      <c r="C139" s="171">
        <f t="shared" si="22"/>
        <v>0.71204204712489483</v>
      </c>
      <c r="D139" s="171">
        <f t="shared" si="22"/>
        <v>0.71743867193408073</v>
      </c>
      <c r="E139" s="171">
        <f t="shared" si="22"/>
        <v>0.7229346009364338</v>
      </c>
      <c r="F139" s="171">
        <f t="shared" si="22"/>
        <v>0.72599358854514306</v>
      </c>
      <c r="G139" s="171">
        <f t="shared" si="22"/>
        <v>0.72923984597118163</v>
      </c>
      <c r="H139" s="171">
        <f t="shared" si="22"/>
        <v>0.73377097465819963</v>
      </c>
      <c r="I139" s="171">
        <f t="shared" si="22"/>
        <v>0.73658185819196365</v>
      </c>
      <c r="J139" s="171">
        <f t="shared" si="22"/>
        <v>0.7404068788343815</v>
      </c>
      <c r="K139" s="171">
        <f t="shared" si="22"/>
        <v>0.74493331429272625</v>
      </c>
      <c r="L139" s="171">
        <f t="shared" si="22"/>
        <v>0.75023723146583599</v>
      </c>
      <c r="M139" s="171">
        <f t="shared" si="22"/>
        <v>0.75555248479757731</v>
      </c>
      <c r="N139" s="171">
        <f t="shared" si="22"/>
        <v>0.75986960256800395</v>
      </c>
      <c r="O139" s="171">
        <f t="shared" si="22"/>
        <v>0.76392082424480623</v>
      </c>
      <c r="P139" s="171">
        <f t="shared" si="22"/>
        <v>0.76780465406265819</v>
      </c>
      <c r="Q139" s="171">
        <f t="shared" si="22"/>
        <v>0.7705150325718565</v>
      </c>
    </row>
    <row r="140" spans="1:17" ht="12" customHeight="1" x14ac:dyDescent="0.25">
      <c r="A140" s="161" t="s">
        <v>141</v>
      </c>
      <c r="B140" s="170">
        <f t="shared" si="22"/>
        <v>0.78456855809591586</v>
      </c>
      <c r="C140" s="170">
        <f t="shared" si="22"/>
        <v>0.78862973536409908</v>
      </c>
      <c r="D140" s="170">
        <f t="shared" si="22"/>
        <v>0.7950066449220744</v>
      </c>
      <c r="E140" s="170">
        <f t="shared" si="22"/>
        <v>0.79840522824400839</v>
      </c>
      <c r="F140" s="170">
        <f t="shared" si="22"/>
        <v>0.79972905384527693</v>
      </c>
      <c r="G140" s="170">
        <f t="shared" si="22"/>
        <v>0.80556136823511715</v>
      </c>
      <c r="H140" s="170">
        <f t="shared" si="22"/>
        <v>0.80960505937685079</v>
      </c>
      <c r="I140" s="170">
        <f t="shared" si="22"/>
        <v>0.81213827504433234</v>
      </c>
      <c r="J140" s="170">
        <f t="shared" si="22"/>
        <v>0.81549612330076549</v>
      </c>
      <c r="K140" s="170">
        <f t="shared" si="22"/>
        <v>0.82174796246351434</v>
      </c>
      <c r="L140" s="170">
        <f t="shared" si="22"/>
        <v>0.81663362004841034</v>
      </c>
      <c r="M140" s="170">
        <f t="shared" si="22"/>
        <v>0.82676564052952617</v>
      </c>
      <c r="N140" s="170">
        <f t="shared" si="22"/>
        <v>0.81930782927952561</v>
      </c>
      <c r="O140" s="170">
        <f t="shared" si="22"/>
        <v>0.82317718852445398</v>
      </c>
      <c r="P140" s="170">
        <f t="shared" si="22"/>
        <v>0.83227732686297828</v>
      </c>
      <c r="Q140" s="170">
        <f t="shared" si="22"/>
        <v>0.83148300698721744</v>
      </c>
    </row>
    <row r="141" spans="1:17" ht="12" customHeight="1" x14ac:dyDescent="0.25">
      <c r="A141" s="148" t="s">
        <v>60</v>
      </c>
      <c r="B141" s="73">
        <f t="shared" si="22"/>
        <v>0.70572035239931818</v>
      </c>
      <c r="C141" s="73">
        <f t="shared" si="22"/>
        <v>0.71634652285552924</v>
      </c>
      <c r="D141" s="73">
        <f t="shared" si="22"/>
        <v>0.72561623285233656</v>
      </c>
      <c r="E141" s="73">
        <f t="shared" si="22"/>
        <v>0.73195193218664401</v>
      </c>
      <c r="F141" s="73">
        <f t="shared" si="22"/>
        <v>0.73412869445523388</v>
      </c>
      <c r="G141" s="73">
        <f t="shared" si="22"/>
        <v>0.73668209162500131</v>
      </c>
      <c r="H141" s="73">
        <f t="shared" si="22"/>
        <v>0.74303463215358845</v>
      </c>
      <c r="I141" s="73">
        <f t="shared" si="22"/>
        <v>0.74652325823245858</v>
      </c>
      <c r="J141" s="73">
        <f t="shared" si="22"/>
        <v>0.75122509724132802</v>
      </c>
      <c r="K141" s="73">
        <f t="shared" si="22"/>
        <v>0.75460463830390268</v>
      </c>
      <c r="L141" s="73">
        <f t="shared" si="22"/>
        <v>0.75956307694809355</v>
      </c>
      <c r="M141" s="73">
        <f t="shared" si="22"/>
        <v>0.76418876912671441</v>
      </c>
      <c r="N141" s="73">
        <f t="shared" si="22"/>
        <v>0.76800004168093161</v>
      </c>
      <c r="O141" s="73">
        <f t="shared" si="22"/>
        <v>0.77154641803236568</v>
      </c>
      <c r="P141" s="73">
        <f t="shared" si="22"/>
        <v>0.77444094428463295</v>
      </c>
      <c r="Q141" s="73">
        <f t="shared" si="22"/>
        <v>0.77706376811338229</v>
      </c>
    </row>
    <row r="142" spans="1:17" ht="12" customHeight="1" x14ac:dyDescent="0.25">
      <c r="A142" s="148" t="s">
        <v>59</v>
      </c>
      <c r="B142" s="73">
        <f t="shared" si="22"/>
        <v>0.99999999999999989</v>
      </c>
      <c r="C142" s="73">
        <f t="shared" si="22"/>
        <v>1</v>
      </c>
      <c r="D142" s="73">
        <f t="shared" si="22"/>
        <v>0.99999999999999967</v>
      </c>
      <c r="E142" s="73">
        <f t="shared" si="22"/>
        <v>0.99999999999999978</v>
      </c>
      <c r="F142" s="73">
        <f t="shared" si="22"/>
        <v>0.99999999999999989</v>
      </c>
      <c r="G142" s="73">
        <f t="shared" si="22"/>
        <v>0.99999999999999978</v>
      </c>
      <c r="H142" s="73">
        <f t="shared" si="22"/>
        <v>1</v>
      </c>
      <c r="I142" s="73">
        <f t="shared" si="22"/>
        <v>1</v>
      </c>
      <c r="J142" s="73">
        <f t="shared" si="22"/>
        <v>0.99999999999999989</v>
      </c>
      <c r="K142" s="73">
        <f t="shared" si="22"/>
        <v>1.0000000000000002</v>
      </c>
      <c r="L142" s="73">
        <f t="shared" si="22"/>
        <v>1.0000000000000002</v>
      </c>
      <c r="M142" s="73">
        <f t="shared" si="22"/>
        <v>1.0000000000000002</v>
      </c>
      <c r="N142" s="73">
        <f t="shared" si="22"/>
        <v>1</v>
      </c>
      <c r="O142" s="73">
        <f t="shared" si="22"/>
        <v>1.0000000000000002</v>
      </c>
      <c r="P142" s="73">
        <f t="shared" si="22"/>
        <v>1</v>
      </c>
      <c r="Q142" s="73">
        <f t="shared" si="22"/>
        <v>1</v>
      </c>
    </row>
    <row r="143" spans="1:17" ht="12" customHeight="1" x14ac:dyDescent="0.25">
      <c r="A143" s="158" t="s">
        <v>62</v>
      </c>
      <c r="B143" s="169">
        <f t="shared" si="22"/>
        <v>0.65308000708703562</v>
      </c>
      <c r="C143" s="169">
        <f t="shared" si="22"/>
        <v>0.66552072273878427</v>
      </c>
      <c r="D143" s="169">
        <f t="shared" si="22"/>
        <v>0.67460398242574759</v>
      </c>
      <c r="E143" s="169">
        <f t="shared" si="22"/>
        <v>0.68983894659818146</v>
      </c>
      <c r="F143" s="169">
        <f t="shared" si="22"/>
        <v>0.68968777432226114</v>
      </c>
      <c r="G143" s="169">
        <f t="shared" si="22"/>
        <v>0.69207584733653527</v>
      </c>
      <c r="H143" s="169">
        <f t="shared" si="22"/>
        <v>0.70561157200280356</v>
      </c>
      <c r="I143" s="169">
        <f t="shared" si="22"/>
        <v>0.71124180886913024</v>
      </c>
      <c r="J143" s="169">
        <f t="shared" si="22"/>
        <v>0.721648563010577</v>
      </c>
      <c r="K143" s="169">
        <f t="shared" si="22"/>
        <v>0.72147012921170639</v>
      </c>
      <c r="L143" s="169">
        <f t="shared" si="22"/>
        <v>0.73576505002734949</v>
      </c>
      <c r="M143" s="169">
        <f t="shared" si="22"/>
        <v>0.73766360689303601</v>
      </c>
      <c r="N143" s="169">
        <f t="shared" si="22"/>
        <v>0.75307062377663192</v>
      </c>
      <c r="O143" s="169">
        <f t="shared" si="22"/>
        <v>0.76466691686625343</v>
      </c>
      <c r="P143" s="169">
        <f t="shared" si="22"/>
        <v>0.76846857747157205</v>
      </c>
      <c r="Q143" s="169">
        <f t="shared" si="22"/>
        <v>0.77485675882325844</v>
      </c>
    </row>
    <row r="144" spans="1:17" ht="12" customHeight="1" x14ac:dyDescent="0.25">
      <c r="A144" s="23" t="s">
        <v>57</v>
      </c>
      <c r="B144" s="73">
        <f t="shared" si="22"/>
        <v>0.42256848681613912</v>
      </c>
      <c r="C144" s="73">
        <f t="shared" si="22"/>
        <v>0.42867373503846518</v>
      </c>
      <c r="D144" s="73">
        <f t="shared" si="22"/>
        <v>0.43458278117544957</v>
      </c>
      <c r="E144" s="73">
        <f t="shared" si="22"/>
        <v>0.44067809468180325</v>
      </c>
      <c r="F144" s="73">
        <f t="shared" si="22"/>
        <v>0.44486907196577413</v>
      </c>
      <c r="G144" s="73">
        <f t="shared" si="22"/>
        <v>0.44864233662444786</v>
      </c>
      <c r="H144" s="73">
        <f t="shared" si="22"/>
        <v>0.45295894445476709</v>
      </c>
      <c r="I144" s="73">
        <f t="shared" si="22"/>
        <v>0.45640558402930648</v>
      </c>
      <c r="J144" s="73">
        <f t="shared" si="22"/>
        <v>0.46075536634397268</v>
      </c>
      <c r="K144" s="73">
        <f t="shared" si="22"/>
        <v>0.4637934637838102</v>
      </c>
      <c r="L144" s="73">
        <f t="shared" si="22"/>
        <v>0.46694045841250892</v>
      </c>
      <c r="M144" s="73">
        <f t="shared" si="22"/>
        <v>0.47024672285324737</v>
      </c>
      <c r="N144" s="73">
        <f t="shared" si="22"/>
        <v>0.47337020310844968</v>
      </c>
      <c r="O144" s="73">
        <f t="shared" si="22"/>
        <v>0.47594163462800687</v>
      </c>
      <c r="P144" s="73">
        <f t="shared" si="22"/>
        <v>0.47743474275821385</v>
      </c>
      <c r="Q144" s="73">
        <f t="shared" ref="Q144" si="23">IF(Q126=0,"",Q126/Q108)</f>
        <v>0.47948057188168774</v>
      </c>
    </row>
    <row r="145" spans="1:17" ht="12" customHeight="1" x14ac:dyDescent="0.25">
      <c r="A145" s="29" t="s">
        <v>140</v>
      </c>
      <c r="B145" s="65">
        <f t="shared" ref="B145:Q145" si="24">IF(B127=0,"",B127/B109)</f>
        <v>0.80629111636711082</v>
      </c>
      <c r="C145" s="65">
        <f t="shared" si="24"/>
        <v>0.81254842192208565</v>
      </c>
      <c r="D145" s="65">
        <f t="shared" si="24"/>
        <v>0.81783695204289553</v>
      </c>
      <c r="E145" s="65">
        <f t="shared" si="24"/>
        <v>0.82329210403447317</v>
      </c>
      <c r="F145" s="65">
        <f t="shared" si="24"/>
        <v>0.82663502845096648</v>
      </c>
      <c r="G145" s="65">
        <f t="shared" si="24"/>
        <v>0.82982831406015511</v>
      </c>
      <c r="H145" s="65">
        <f t="shared" si="24"/>
        <v>0.83391116976699398</v>
      </c>
      <c r="I145" s="65">
        <f t="shared" si="24"/>
        <v>0.83687331813500432</v>
      </c>
      <c r="J145" s="65">
        <f t="shared" si="24"/>
        <v>0.8402107673118312</v>
      </c>
      <c r="K145" s="65">
        <f t="shared" si="24"/>
        <v>0.84269922863689029</v>
      </c>
      <c r="L145" s="65">
        <f t="shared" si="24"/>
        <v>0.84584249562129732</v>
      </c>
      <c r="M145" s="65">
        <f t="shared" si="24"/>
        <v>0.84888262337183085</v>
      </c>
      <c r="N145" s="65">
        <f t="shared" si="24"/>
        <v>0.85137884291604293</v>
      </c>
      <c r="O145" s="65">
        <f t="shared" si="24"/>
        <v>0.85371167912003187</v>
      </c>
      <c r="P145" s="65">
        <f t="shared" si="24"/>
        <v>0.85593941576138965</v>
      </c>
      <c r="Q145" s="65">
        <f t="shared" si="24"/>
        <v>0.85752299582411007</v>
      </c>
    </row>
    <row r="147" spans="1:17" ht="12" customHeight="1" x14ac:dyDescent="0.25">
      <c r="A147" s="152" t="s">
        <v>121</v>
      </c>
      <c r="B147" s="168">
        <f>SUM(B148,B150,B152,B161)</f>
        <v>94.966590763720475</v>
      </c>
      <c r="C147" s="168">
        <f t="shared" ref="C147:Q147" si="25">SUM(C148,C150,C152,C161)</f>
        <v>97.274726775862021</v>
      </c>
      <c r="D147" s="168">
        <f t="shared" si="25"/>
        <v>98.142698305129514</v>
      </c>
      <c r="E147" s="168">
        <f t="shared" si="25"/>
        <v>101.79643024039666</v>
      </c>
      <c r="F147" s="168">
        <f t="shared" si="25"/>
        <v>105.20840298794084</v>
      </c>
      <c r="G147" s="168">
        <f t="shared" si="25"/>
        <v>100.59048431362163</v>
      </c>
      <c r="H147" s="168">
        <f t="shared" si="25"/>
        <v>96.220829772663961</v>
      </c>
      <c r="I147" s="168">
        <f t="shared" si="25"/>
        <v>93.583959757271813</v>
      </c>
      <c r="J147" s="168">
        <f t="shared" si="25"/>
        <v>92.990869037642739</v>
      </c>
      <c r="K147" s="168">
        <f t="shared" si="25"/>
        <v>94.636643558688633</v>
      </c>
      <c r="L147" s="168">
        <f t="shared" si="25"/>
        <v>100.11074524617847</v>
      </c>
      <c r="M147" s="168">
        <f t="shared" si="25"/>
        <v>89.8437803068677</v>
      </c>
      <c r="N147" s="168">
        <f t="shared" si="25"/>
        <v>102.73683554670936</v>
      </c>
      <c r="O147" s="168">
        <f t="shared" si="25"/>
        <v>117.33224234534639</v>
      </c>
      <c r="P147" s="168">
        <f t="shared" si="25"/>
        <v>110.73601114896478</v>
      </c>
      <c r="Q147" s="168">
        <f t="shared" si="25"/>
        <v>127.47013537992808</v>
      </c>
    </row>
    <row r="148" spans="1:17" ht="12" customHeight="1" x14ac:dyDescent="0.25">
      <c r="A148" s="158" t="s">
        <v>65</v>
      </c>
      <c r="B148" s="157">
        <f>B149</f>
        <v>0</v>
      </c>
      <c r="C148" s="157">
        <f t="shared" ref="C148:Q148" si="26">C149</f>
        <v>0</v>
      </c>
      <c r="D148" s="157">
        <f t="shared" si="26"/>
        <v>0</v>
      </c>
      <c r="E148" s="157">
        <f t="shared" si="26"/>
        <v>0</v>
      </c>
      <c r="F148" s="157">
        <f t="shared" si="26"/>
        <v>0</v>
      </c>
      <c r="G148" s="157">
        <f t="shared" si="26"/>
        <v>0</v>
      </c>
      <c r="H148" s="157">
        <f t="shared" si="26"/>
        <v>0</v>
      </c>
      <c r="I148" s="157">
        <f t="shared" si="26"/>
        <v>0</v>
      </c>
      <c r="J148" s="157">
        <f t="shared" si="26"/>
        <v>0</v>
      </c>
      <c r="K148" s="157">
        <f t="shared" si="26"/>
        <v>0</v>
      </c>
      <c r="L148" s="157">
        <f t="shared" si="26"/>
        <v>0</v>
      </c>
      <c r="M148" s="157">
        <f t="shared" si="26"/>
        <v>0</v>
      </c>
      <c r="N148" s="157">
        <f t="shared" si="26"/>
        <v>0</v>
      </c>
      <c r="O148" s="157">
        <f t="shared" si="26"/>
        <v>0</v>
      </c>
      <c r="P148" s="157">
        <f t="shared" si="26"/>
        <v>0</v>
      </c>
      <c r="Q148" s="157">
        <f t="shared" si="26"/>
        <v>0</v>
      </c>
    </row>
    <row r="149" spans="1:17" ht="12" customHeight="1" x14ac:dyDescent="0.25">
      <c r="A149" s="23" t="s">
        <v>60</v>
      </c>
      <c r="B149" s="156">
        <f>RES_hhdet_emi!B$145</f>
        <v>0</v>
      </c>
      <c r="C149" s="156">
        <f>RES_hhdet_emi!C$145</f>
        <v>0</v>
      </c>
      <c r="D149" s="156">
        <f>RES_hhdet_emi!D$145</f>
        <v>0</v>
      </c>
      <c r="E149" s="156">
        <f>RES_hhdet_emi!E$145</f>
        <v>0</v>
      </c>
      <c r="F149" s="156">
        <f>RES_hhdet_emi!F$145</f>
        <v>0</v>
      </c>
      <c r="G149" s="156">
        <f>RES_hhdet_emi!G$145</f>
        <v>0</v>
      </c>
      <c r="H149" s="156">
        <f>RES_hhdet_emi!H$145</f>
        <v>0</v>
      </c>
      <c r="I149" s="156">
        <f>RES_hhdet_emi!I$145</f>
        <v>0</v>
      </c>
      <c r="J149" s="156">
        <f>RES_hhdet_emi!J$145</f>
        <v>0</v>
      </c>
      <c r="K149" s="156">
        <f>RES_hhdet_emi!K$145</f>
        <v>0</v>
      </c>
      <c r="L149" s="156">
        <f>RES_hhdet_emi!L$145</f>
        <v>0</v>
      </c>
      <c r="M149" s="156">
        <f>RES_hhdet_emi!M$145</f>
        <v>0</v>
      </c>
      <c r="N149" s="156">
        <f>RES_hhdet_emi!N$145</f>
        <v>0</v>
      </c>
      <c r="O149" s="156">
        <f>RES_hhdet_emi!O$145</f>
        <v>0</v>
      </c>
      <c r="P149" s="156">
        <f>RES_hhdet_emi!P$145</f>
        <v>0</v>
      </c>
      <c r="Q149" s="156">
        <f>RES_hhdet_emi!Q$145</f>
        <v>0</v>
      </c>
    </row>
    <row r="150" spans="1:17" ht="12" customHeight="1" x14ac:dyDescent="0.25">
      <c r="A150" s="158" t="s">
        <v>112</v>
      </c>
      <c r="B150" s="157">
        <f>B151</f>
        <v>0</v>
      </c>
      <c r="C150" s="157">
        <f t="shared" ref="C150:Q150" si="27">C151</f>
        <v>0</v>
      </c>
      <c r="D150" s="157">
        <f t="shared" si="27"/>
        <v>0</v>
      </c>
      <c r="E150" s="157">
        <f t="shared" si="27"/>
        <v>0</v>
      </c>
      <c r="F150" s="157">
        <f t="shared" si="27"/>
        <v>0</v>
      </c>
      <c r="G150" s="157">
        <f t="shared" si="27"/>
        <v>0</v>
      </c>
      <c r="H150" s="157">
        <f t="shared" si="27"/>
        <v>0</v>
      </c>
      <c r="I150" s="157">
        <f t="shared" si="27"/>
        <v>0</v>
      </c>
      <c r="J150" s="157">
        <f t="shared" si="27"/>
        <v>0</v>
      </c>
      <c r="K150" s="157">
        <f t="shared" si="27"/>
        <v>0</v>
      </c>
      <c r="L150" s="157">
        <f t="shared" si="27"/>
        <v>0</v>
      </c>
      <c r="M150" s="157">
        <f t="shared" si="27"/>
        <v>0</v>
      </c>
      <c r="N150" s="157">
        <f t="shared" si="27"/>
        <v>0</v>
      </c>
      <c r="O150" s="157">
        <f t="shared" si="27"/>
        <v>0</v>
      </c>
      <c r="P150" s="157">
        <f t="shared" si="27"/>
        <v>0</v>
      </c>
      <c r="Q150" s="157">
        <f t="shared" si="27"/>
        <v>0</v>
      </c>
    </row>
    <row r="151" spans="1:17" ht="12" customHeight="1" x14ac:dyDescent="0.25">
      <c r="A151" s="23" t="s">
        <v>60</v>
      </c>
      <c r="B151" s="156">
        <f>RES_hhdet_emi!B$147</f>
        <v>0</v>
      </c>
      <c r="C151" s="156">
        <f>RES_hhdet_emi!C$147</f>
        <v>0</v>
      </c>
      <c r="D151" s="156">
        <f>RES_hhdet_emi!D$147</f>
        <v>0</v>
      </c>
      <c r="E151" s="156">
        <f>RES_hhdet_emi!E$147</f>
        <v>0</v>
      </c>
      <c r="F151" s="156">
        <f>RES_hhdet_emi!F$147</f>
        <v>0</v>
      </c>
      <c r="G151" s="156">
        <f>RES_hhdet_emi!G$147</f>
        <v>0</v>
      </c>
      <c r="H151" s="156">
        <f>RES_hhdet_emi!H$147</f>
        <v>0</v>
      </c>
      <c r="I151" s="156">
        <f>RES_hhdet_emi!I$147</f>
        <v>0</v>
      </c>
      <c r="J151" s="156">
        <f>RES_hhdet_emi!J$147</f>
        <v>0</v>
      </c>
      <c r="K151" s="156">
        <f>RES_hhdet_emi!K$147</f>
        <v>0</v>
      </c>
      <c r="L151" s="156">
        <f>RES_hhdet_emi!L$147</f>
        <v>0</v>
      </c>
      <c r="M151" s="156">
        <f>RES_hhdet_emi!M$147</f>
        <v>0</v>
      </c>
      <c r="N151" s="156">
        <f>RES_hhdet_emi!N$147</f>
        <v>0</v>
      </c>
      <c r="O151" s="156">
        <f>RES_hhdet_emi!O$147</f>
        <v>0</v>
      </c>
      <c r="P151" s="156">
        <f>RES_hhdet_emi!P$147</f>
        <v>0</v>
      </c>
      <c r="Q151" s="156">
        <f>RES_hhdet_emi!Q$147</f>
        <v>0</v>
      </c>
    </row>
    <row r="152" spans="1:17" ht="12" customHeight="1" x14ac:dyDescent="0.25">
      <c r="A152" s="158" t="s">
        <v>63</v>
      </c>
      <c r="B152" s="157">
        <f>SUM(B153:B154,B157:B158)</f>
        <v>67.821474065951676</v>
      </c>
      <c r="C152" s="157">
        <f t="shared" ref="C152:Q152" si="28">SUM(C153:C154,C157:C158)</f>
        <v>67.987412970012741</v>
      </c>
      <c r="D152" s="157">
        <f t="shared" si="28"/>
        <v>65.811470062982195</v>
      </c>
      <c r="E152" s="157">
        <f t="shared" si="28"/>
        <v>65.116554707325051</v>
      </c>
      <c r="F152" s="157">
        <f t="shared" si="28"/>
        <v>65.087002734260366</v>
      </c>
      <c r="G152" s="157">
        <f t="shared" si="28"/>
        <v>59.564264204275474</v>
      </c>
      <c r="H152" s="157">
        <f t="shared" si="28"/>
        <v>52.025080587091907</v>
      </c>
      <c r="I152" s="157">
        <f t="shared" si="28"/>
        <v>48.019147733142567</v>
      </c>
      <c r="J152" s="157">
        <f t="shared" si="28"/>
        <v>42.849878195957196</v>
      </c>
      <c r="K152" s="157">
        <f t="shared" si="28"/>
        <v>41.408182017000946</v>
      </c>
      <c r="L152" s="157">
        <f t="shared" si="28"/>
        <v>40.952036731431548</v>
      </c>
      <c r="M152" s="157">
        <f t="shared" si="28"/>
        <v>31.582374869683463</v>
      </c>
      <c r="N152" s="157">
        <f t="shared" si="28"/>
        <v>30.700737215376179</v>
      </c>
      <c r="O152" s="157">
        <f t="shared" si="28"/>
        <v>30.076083946935483</v>
      </c>
      <c r="P152" s="157">
        <f t="shared" si="28"/>
        <v>23.396356221611796</v>
      </c>
      <c r="Q152" s="157">
        <f t="shared" si="28"/>
        <v>22.992747351368688</v>
      </c>
    </row>
    <row r="153" spans="1:17" ht="12" customHeight="1" x14ac:dyDescent="0.25">
      <c r="A153" s="167" t="s">
        <v>144</v>
      </c>
      <c r="B153" s="132">
        <f>RES_hhdet_emi!B$149</f>
        <v>67.044522112844803</v>
      </c>
      <c r="C153" s="132">
        <f>RES_hhdet_emi!C$149</f>
        <v>67.197209983939004</v>
      </c>
      <c r="D153" s="132">
        <f>RES_hhdet_emi!D$149</f>
        <v>65.049485322255521</v>
      </c>
      <c r="E153" s="132">
        <f>RES_hhdet_emi!E$149</f>
        <v>64.340471632047581</v>
      </c>
      <c r="F153" s="132">
        <f>RES_hhdet_emi!F$149</f>
        <v>64.290851170463199</v>
      </c>
      <c r="G153" s="132">
        <f>RES_hhdet_emi!G$149</f>
        <v>58.814005261158115</v>
      </c>
      <c r="H153" s="132">
        <f>RES_hhdet_emi!H$149</f>
        <v>51.165086949593558</v>
      </c>
      <c r="I153" s="132">
        <f>RES_hhdet_emi!I$149</f>
        <v>47.027585002439096</v>
      </c>
      <c r="J153" s="132">
        <f>RES_hhdet_emi!J$149</f>
        <v>41.758535920450164</v>
      </c>
      <c r="K153" s="132">
        <f>RES_hhdet_emi!K$149</f>
        <v>40.20458897650542</v>
      </c>
      <c r="L153" s="132">
        <f>RES_hhdet_emi!L$149</f>
        <v>39.644861871278813</v>
      </c>
      <c r="M153" s="132">
        <f>RES_hhdet_emi!M$149</f>
        <v>30.366442938573282</v>
      </c>
      <c r="N153" s="132">
        <f>RES_hhdet_emi!N$149</f>
        <v>29.484850262910793</v>
      </c>
      <c r="O153" s="132">
        <f>RES_hhdet_emi!O$149</f>
        <v>28.89716218710188</v>
      </c>
      <c r="P153" s="132">
        <f>RES_hhdet_emi!P$149</f>
        <v>22.41535729443666</v>
      </c>
      <c r="Q153" s="132">
        <f>RES_hhdet_emi!Q$149</f>
        <v>21.997361965789555</v>
      </c>
    </row>
    <row r="154" spans="1:17" ht="12" customHeight="1" x14ac:dyDescent="0.25">
      <c r="A154" s="167" t="s">
        <v>143</v>
      </c>
      <c r="B154" s="132">
        <f>SUM(B155:B156)</f>
        <v>0.77695195310687437</v>
      </c>
      <c r="C154" s="132">
        <f t="shared" ref="C154:Q154" si="29">SUM(C155:C156)</f>
        <v>0.79020298607373707</v>
      </c>
      <c r="D154" s="132">
        <f t="shared" si="29"/>
        <v>0.76198474072667366</v>
      </c>
      <c r="E154" s="132">
        <f t="shared" si="29"/>
        <v>0.77608307527747522</v>
      </c>
      <c r="F154" s="132">
        <f t="shared" si="29"/>
        <v>0.79615156379717056</v>
      </c>
      <c r="G154" s="132">
        <f t="shared" si="29"/>
        <v>0.75025894311735819</v>
      </c>
      <c r="H154" s="132">
        <f t="shared" si="29"/>
        <v>0.85999363749835012</v>
      </c>
      <c r="I154" s="132">
        <f t="shared" si="29"/>
        <v>0.99156273070347367</v>
      </c>
      <c r="J154" s="132">
        <f t="shared" si="29"/>
        <v>1.0913422755070348</v>
      </c>
      <c r="K154" s="132">
        <f t="shared" si="29"/>
        <v>1.2035930404955257</v>
      </c>
      <c r="L154" s="132">
        <f t="shared" si="29"/>
        <v>1.3071748601527344</v>
      </c>
      <c r="M154" s="132">
        <f t="shared" si="29"/>
        <v>1.2159319311101802</v>
      </c>
      <c r="N154" s="132">
        <f t="shared" si="29"/>
        <v>1.2158869524653859</v>
      </c>
      <c r="O154" s="132">
        <f t="shared" si="29"/>
        <v>1.1789217598336026</v>
      </c>
      <c r="P154" s="132">
        <f t="shared" si="29"/>
        <v>0.9809989271751367</v>
      </c>
      <c r="Q154" s="132">
        <f t="shared" si="29"/>
        <v>0.99538538557913392</v>
      </c>
    </row>
    <row r="155" spans="1:17" ht="12" customHeight="1" x14ac:dyDescent="0.25">
      <c r="A155" s="166" t="s">
        <v>57</v>
      </c>
      <c r="B155" s="165">
        <f>RES_hhdet_emi!B$151</f>
        <v>0.77695195310687437</v>
      </c>
      <c r="C155" s="165">
        <f>RES_hhdet_emi!C$151</f>
        <v>0.79020298607373707</v>
      </c>
      <c r="D155" s="165">
        <f>RES_hhdet_emi!D$151</f>
        <v>0.76198474072667366</v>
      </c>
      <c r="E155" s="165">
        <f>RES_hhdet_emi!E$151</f>
        <v>0.77608307527747522</v>
      </c>
      <c r="F155" s="165">
        <f>RES_hhdet_emi!F$151</f>
        <v>0.79615156379717056</v>
      </c>
      <c r="G155" s="165">
        <f>RES_hhdet_emi!G$151</f>
        <v>0.75025894311735819</v>
      </c>
      <c r="H155" s="165">
        <f>RES_hhdet_emi!H$151</f>
        <v>0.85999363749835012</v>
      </c>
      <c r="I155" s="165">
        <f>RES_hhdet_emi!I$151</f>
        <v>0.99156273070347367</v>
      </c>
      <c r="J155" s="165">
        <f>RES_hhdet_emi!J$151</f>
        <v>1.0913422755070348</v>
      </c>
      <c r="K155" s="165">
        <f>RES_hhdet_emi!K$151</f>
        <v>1.2035930404955257</v>
      </c>
      <c r="L155" s="165">
        <f>RES_hhdet_emi!L$151</f>
        <v>1.3071748601527344</v>
      </c>
      <c r="M155" s="165">
        <f>RES_hhdet_emi!M$151</f>
        <v>1.2159319311101802</v>
      </c>
      <c r="N155" s="165">
        <f>RES_hhdet_emi!N$151</f>
        <v>1.2158869524653859</v>
      </c>
      <c r="O155" s="165">
        <f>RES_hhdet_emi!O$151</f>
        <v>1.1789217598336026</v>
      </c>
      <c r="P155" s="165">
        <f>RES_hhdet_emi!P$151</f>
        <v>0.9809989271751367</v>
      </c>
      <c r="Q155" s="165">
        <f>RES_hhdet_emi!Q$151</f>
        <v>0.99538538557913392</v>
      </c>
    </row>
    <row r="156" spans="1:17" ht="12" customHeight="1" x14ac:dyDescent="0.25">
      <c r="A156" s="147" t="s">
        <v>59</v>
      </c>
      <c r="B156" s="164">
        <f>RES_hhdet_emi!B$152</f>
        <v>0</v>
      </c>
      <c r="C156" s="164">
        <f>RES_hhdet_emi!C$152</f>
        <v>0</v>
      </c>
      <c r="D156" s="164">
        <f>RES_hhdet_emi!D$152</f>
        <v>0</v>
      </c>
      <c r="E156" s="164">
        <f>RES_hhdet_emi!E$152</f>
        <v>0</v>
      </c>
      <c r="F156" s="164">
        <f>RES_hhdet_emi!F$152</f>
        <v>0</v>
      </c>
      <c r="G156" s="164">
        <f>RES_hhdet_emi!G$152</f>
        <v>0</v>
      </c>
      <c r="H156" s="164">
        <f>RES_hhdet_emi!H$152</f>
        <v>0</v>
      </c>
      <c r="I156" s="164">
        <f>RES_hhdet_emi!I$152</f>
        <v>0</v>
      </c>
      <c r="J156" s="164">
        <f>RES_hhdet_emi!J$152</f>
        <v>0</v>
      </c>
      <c r="K156" s="164">
        <f>RES_hhdet_emi!K$152</f>
        <v>0</v>
      </c>
      <c r="L156" s="164">
        <f>RES_hhdet_emi!L$152</f>
        <v>0</v>
      </c>
      <c r="M156" s="164">
        <f>RES_hhdet_emi!M$152</f>
        <v>0</v>
      </c>
      <c r="N156" s="164">
        <f>RES_hhdet_emi!N$152</f>
        <v>0</v>
      </c>
      <c r="O156" s="164">
        <f>RES_hhdet_emi!O$152</f>
        <v>0</v>
      </c>
      <c r="P156" s="164">
        <f>RES_hhdet_emi!P$152</f>
        <v>0</v>
      </c>
      <c r="Q156" s="164">
        <f>RES_hhdet_emi!Q$152</f>
        <v>0</v>
      </c>
    </row>
    <row r="157" spans="1:17" ht="12" customHeight="1" x14ac:dyDescent="0.25">
      <c r="A157" s="163" t="s">
        <v>142</v>
      </c>
      <c r="B157" s="162">
        <f>RES_hhdet_emi!B$153</f>
        <v>0</v>
      </c>
      <c r="C157" s="162">
        <f>RES_hhdet_emi!C$153</f>
        <v>0</v>
      </c>
      <c r="D157" s="162">
        <f>RES_hhdet_emi!D$153</f>
        <v>0</v>
      </c>
      <c r="E157" s="162">
        <f>RES_hhdet_emi!E$153</f>
        <v>0</v>
      </c>
      <c r="F157" s="162">
        <f>RES_hhdet_emi!F$153</f>
        <v>0</v>
      </c>
      <c r="G157" s="162">
        <f>RES_hhdet_emi!G$153</f>
        <v>0</v>
      </c>
      <c r="H157" s="162">
        <f>RES_hhdet_emi!H$153</f>
        <v>0</v>
      </c>
      <c r="I157" s="162">
        <f>RES_hhdet_emi!I$153</f>
        <v>0</v>
      </c>
      <c r="J157" s="162">
        <f>RES_hhdet_emi!J$153</f>
        <v>0</v>
      </c>
      <c r="K157" s="162">
        <f>RES_hhdet_emi!K$153</f>
        <v>0</v>
      </c>
      <c r="L157" s="162">
        <f>RES_hhdet_emi!L$153</f>
        <v>0</v>
      </c>
      <c r="M157" s="162">
        <f>RES_hhdet_emi!M$153</f>
        <v>0</v>
      </c>
      <c r="N157" s="162">
        <f>RES_hhdet_emi!N$153</f>
        <v>0</v>
      </c>
      <c r="O157" s="162">
        <f>RES_hhdet_emi!O$153</f>
        <v>0</v>
      </c>
      <c r="P157" s="162">
        <f>RES_hhdet_emi!P$153</f>
        <v>0</v>
      </c>
      <c r="Q157" s="162">
        <f>RES_hhdet_emi!Q$153</f>
        <v>0</v>
      </c>
    </row>
    <row r="158" spans="1:17" ht="12" customHeight="1" x14ac:dyDescent="0.25">
      <c r="A158" s="161" t="s">
        <v>141</v>
      </c>
      <c r="B158" s="160">
        <f>SUM(B159:B160)</f>
        <v>0</v>
      </c>
      <c r="C158" s="160">
        <f t="shared" ref="C158:Q158" si="30">SUM(C159:C160)</f>
        <v>0</v>
      </c>
      <c r="D158" s="160">
        <f t="shared" si="30"/>
        <v>0</v>
      </c>
      <c r="E158" s="160">
        <f t="shared" si="30"/>
        <v>0</v>
      </c>
      <c r="F158" s="160">
        <f t="shared" si="30"/>
        <v>0</v>
      </c>
      <c r="G158" s="160">
        <f t="shared" si="30"/>
        <v>0</v>
      </c>
      <c r="H158" s="160">
        <f t="shared" si="30"/>
        <v>0</v>
      </c>
      <c r="I158" s="160">
        <f t="shared" si="30"/>
        <v>0</v>
      </c>
      <c r="J158" s="160">
        <f t="shared" si="30"/>
        <v>0</v>
      </c>
      <c r="K158" s="160">
        <f t="shared" si="30"/>
        <v>0</v>
      </c>
      <c r="L158" s="160">
        <f t="shared" si="30"/>
        <v>0</v>
      </c>
      <c r="M158" s="160">
        <f t="shared" si="30"/>
        <v>0</v>
      </c>
      <c r="N158" s="160">
        <f t="shared" si="30"/>
        <v>0</v>
      </c>
      <c r="O158" s="160">
        <f t="shared" si="30"/>
        <v>0</v>
      </c>
      <c r="P158" s="160">
        <f t="shared" si="30"/>
        <v>0</v>
      </c>
      <c r="Q158" s="160">
        <f t="shared" si="30"/>
        <v>0</v>
      </c>
    </row>
    <row r="159" spans="1:17" ht="12" customHeight="1" x14ac:dyDescent="0.25">
      <c r="A159" s="148" t="s">
        <v>60</v>
      </c>
      <c r="B159" s="156">
        <f>RES_hhdet_emi!B$155</f>
        <v>0</v>
      </c>
      <c r="C159" s="156">
        <f>RES_hhdet_emi!C$155</f>
        <v>0</v>
      </c>
      <c r="D159" s="156">
        <f>RES_hhdet_emi!D$155</f>
        <v>0</v>
      </c>
      <c r="E159" s="156">
        <f>RES_hhdet_emi!E$155</f>
        <v>0</v>
      </c>
      <c r="F159" s="156">
        <f>RES_hhdet_emi!F$155</f>
        <v>0</v>
      </c>
      <c r="G159" s="156">
        <f>RES_hhdet_emi!G$155</f>
        <v>0</v>
      </c>
      <c r="H159" s="156">
        <f>RES_hhdet_emi!H$155</f>
        <v>0</v>
      </c>
      <c r="I159" s="156">
        <f>RES_hhdet_emi!I$155</f>
        <v>0</v>
      </c>
      <c r="J159" s="156">
        <f>RES_hhdet_emi!J$155</f>
        <v>0</v>
      </c>
      <c r="K159" s="156">
        <f>RES_hhdet_emi!K$155</f>
        <v>0</v>
      </c>
      <c r="L159" s="156">
        <f>RES_hhdet_emi!L$155</f>
        <v>0</v>
      </c>
      <c r="M159" s="156">
        <f>RES_hhdet_emi!M$155</f>
        <v>0</v>
      </c>
      <c r="N159" s="156">
        <f>RES_hhdet_emi!N$155</f>
        <v>0</v>
      </c>
      <c r="O159" s="156">
        <f>RES_hhdet_emi!O$155</f>
        <v>0</v>
      </c>
      <c r="P159" s="156">
        <f>RES_hhdet_emi!P$155</f>
        <v>0</v>
      </c>
      <c r="Q159" s="156">
        <f>RES_hhdet_emi!Q$155</f>
        <v>0</v>
      </c>
    </row>
    <row r="160" spans="1:17" ht="12" customHeight="1" x14ac:dyDescent="0.25">
      <c r="A160" s="148" t="s">
        <v>59</v>
      </c>
      <c r="B160" s="156">
        <f>RES_hhdet_emi!B$156</f>
        <v>0</v>
      </c>
      <c r="C160" s="156">
        <f>RES_hhdet_emi!C$156</f>
        <v>0</v>
      </c>
      <c r="D160" s="156">
        <f>RES_hhdet_emi!D$156</f>
        <v>0</v>
      </c>
      <c r="E160" s="156">
        <f>RES_hhdet_emi!E$156</f>
        <v>0</v>
      </c>
      <c r="F160" s="156">
        <f>RES_hhdet_emi!F$156</f>
        <v>0</v>
      </c>
      <c r="G160" s="156">
        <f>RES_hhdet_emi!G$156</f>
        <v>0</v>
      </c>
      <c r="H160" s="156">
        <f>RES_hhdet_emi!H$156</f>
        <v>0</v>
      </c>
      <c r="I160" s="156">
        <f>RES_hhdet_emi!I$156</f>
        <v>0</v>
      </c>
      <c r="J160" s="156">
        <f>RES_hhdet_emi!J$156</f>
        <v>0</v>
      </c>
      <c r="K160" s="156">
        <f>RES_hhdet_emi!K$156</f>
        <v>0</v>
      </c>
      <c r="L160" s="156">
        <f>RES_hhdet_emi!L$156</f>
        <v>0</v>
      </c>
      <c r="M160" s="156">
        <f>RES_hhdet_emi!M$156</f>
        <v>0</v>
      </c>
      <c r="N160" s="156">
        <f>RES_hhdet_emi!N$156</f>
        <v>0</v>
      </c>
      <c r="O160" s="156">
        <f>RES_hhdet_emi!O$156</f>
        <v>0</v>
      </c>
      <c r="P160" s="156">
        <f>RES_hhdet_emi!P$156</f>
        <v>0</v>
      </c>
      <c r="Q160" s="156">
        <f>RES_hhdet_emi!Q$156</f>
        <v>0</v>
      </c>
    </row>
    <row r="161" spans="1:17" ht="12" customHeight="1" x14ac:dyDescent="0.25">
      <c r="A161" s="158" t="s">
        <v>62</v>
      </c>
      <c r="B161" s="157">
        <f>SUM(B162:B163)</f>
        <v>27.145116697768799</v>
      </c>
      <c r="C161" s="157">
        <f t="shared" ref="C161:Q161" si="31">SUM(C162:C163)</f>
        <v>29.287313805849276</v>
      </c>
      <c r="D161" s="157">
        <f t="shared" si="31"/>
        <v>32.331228242147318</v>
      </c>
      <c r="E161" s="157">
        <f t="shared" si="31"/>
        <v>36.679875533071616</v>
      </c>
      <c r="F161" s="157">
        <f t="shared" si="31"/>
        <v>40.12140025368047</v>
      </c>
      <c r="G161" s="157">
        <f t="shared" si="31"/>
        <v>41.026220109346156</v>
      </c>
      <c r="H161" s="157">
        <f t="shared" si="31"/>
        <v>44.195749185572062</v>
      </c>
      <c r="I161" s="157">
        <f t="shared" si="31"/>
        <v>45.564812024129246</v>
      </c>
      <c r="J161" s="157">
        <f t="shared" si="31"/>
        <v>50.140990841685543</v>
      </c>
      <c r="K161" s="157">
        <f t="shared" si="31"/>
        <v>53.228461541687679</v>
      </c>
      <c r="L161" s="157">
        <f t="shared" si="31"/>
        <v>59.15870851474692</v>
      </c>
      <c r="M161" s="157">
        <f t="shared" si="31"/>
        <v>58.261405437184237</v>
      </c>
      <c r="N161" s="157">
        <f t="shared" si="31"/>
        <v>72.036098331333179</v>
      </c>
      <c r="O161" s="157">
        <f t="shared" si="31"/>
        <v>87.256158398410903</v>
      </c>
      <c r="P161" s="157">
        <f t="shared" si="31"/>
        <v>87.339654927352981</v>
      </c>
      <c r="Q161" s="157">
        <f t="shared" si="31"/>
        <v>104.47738802855939</v>
      </c>
    </row>
    <row r="162" spans="1:17" ht="12" customHeight="1" x14ac:dyDescent="0.25">
      <c r="A162" s="23" t="s">
        <v>57</v>
      </c>
      <c r="B162" s="156">
        <f>RES_hhdet_emi!B$158</f>
        <v>27.145116697768799</v>
      </c>
      <c r="C162" s="156">
        <f>RES_hhdet_emi!C$158</f>
        <v>29.287313805849276</v>
      </c>
      <c r="D162" s="156">
        <f>RES_hhdet_emi!D$158</f>
        <v>32.331228242147318</v>
      </c>
      <c r="E162" s="156">
        <f>RES_hhdet_emi!E$158</f>
        <v>36.679875533071616</v>
      </c>
      <c r="F162" s="156">
        <f>RES_hhdet_emi!F$158</f>
        <v>40.12140025368047</v>
      </c>
      <c r="G162" s="156">
        <f>RES_hhdet_emi!G$158</f>
        <v>41.026220109346156</v>
      </c>
      <c r="H162" s="156">
        <f>RES_hhdet_emi!H$158</f>
        <v>44.195749185572062</v>
      </c>
      <c r="I162" s="156">
        <f>RES_hhdet_emi!I$158</f>
        <v>45.564812024129246</v>
      </c>
      <c r="J162" s="156">
        <f>RES_hhdet_emi!J$158</f>
        <v>50.140990841685543</v>
      </c>
      <c r="K162" s="156">
        <f>RES_hhdet_emi!K$158</f>
        <v>53.228461541687679</v>
      </c>
      <c r="L162" s="156">
        <f>RES_hhdet_emi!L$158</f>
        <v>59.15870851474692</v>
      </c>
      <c r="M162" s="156">
        <f>RES_hhdet_emi!M$158</f>
        <v>58.261405437184237</v>
      </c>
      <c r="N162" s="156">
        <f>RES_hhdet_emi!N$158</f>
        <v>72.036098331333179</v>
      </c>
      <c r="O162" s="156">
        <f>RES_hhdet_emi!O$158</f>
        <v>87.256158398410903</v>
      </c>
      <c r="P162" s="156">
        <f>RES_hhdet_emi!P$158</f>
        <v>87.339654927352981</v>
      </c>
      <c r="Q162" s="156">
        <f>RES_hhdet_emi!Q$158</f>
        <v>104.47738802855939</v>
      </c>
    </row>
    <row r="163" spans="1:17" ht="12" customHeight="1" x14ac:dyDescent="0.25">
      <c r="A163" s="29" t="s">
        <v>140</v>
      </c>
      <c r="B163" s="57">
        <f>RES_hhdet_emi!B$159</f>
        <v>0</v>
      </c>
      <c r="C163" s="57">
        <f>RES_hhdet_emi!C$159</f>
        <v>0</v>
      </c>
      <c r="D163" s="57">
        <f>RES_hhdet_emi!D$159</f>
        <v>0</v>
      </c>
      <c r="E163" s="57">
        <f>RES_hhdet_emi!E$159</f>
        <v>0</v>
      </c>
      <c r="F163" s="57">
        <f>RES_hhdet_emi!F$159</f>
        <v>0</v>
      </c>
      <c r="G163" s="57">
        <f>RES_hhdet_emi!G$159</f>
        <v>0</v>
      </c>
      <c r="H163" s="57">
        <f>RES_hhdet_emi!H$159</f>
        <v>0</v>
      </c>
      <c r="I163" s="57">
        <f>RES_hhdet_emi!I$159</f>
        <v>0</v>
      </c>
      <c r="J163" s="57">
        <f>RES_hhdet_emi!J$159</f>
        <v>0</v>
      </c>
      <c r="K163" s="57">
        <f>RES_hhdet_emi!K$159</f>
        <v>0</v>
      </c>
      <c r="L163" s="57">
        <f>RES_hhdet_emi!L$159</f>
        <v>0</v>
      </c>
      <c r="M163" s="57">
        <f>RES_hhdet_emi!M$159</f>
        <v>0</v>
      </c>
      <c r="N163" s="57">
        <f>RES_hhdet_emi!N$159</f>
        <v>0</v>
      </c>
      <c r="O163" s="57">
        <f>RES_hhdet_emi!O$159</f>
        <v>0</v>
      </c>
      <c r="P163" s="57">
        <f>RES_hhdet_emi!P$159</f>
        <v>0</v>
      </c>
      <c r="Q163" s="57">
        <f>RES_hhdet_emi!Q$159</f>
        <v>0</v>
      </c>
    </row>
    <row r="165" spans="1:17" ht="12" customHeight="1" x14ac:dyDescent="0.25">
      <c r="A165" s="152" t="s">
        <v>198</v>
      </c>
      <c r="B165" s="168">
        <f>SUM(B166,B168,B170,B179)</f>
        <v>10894.375106923007</v>
      </c>
      <c r="C165" s="168">
        <f t="shared" ref="C165:Q165" si="32">SUM(C166,C168,C170,C179)</f>
        <v>11262.519120540719</v>
      </c>
      <c r="D165" s="168">
        <f t="shared" si="32"/>
        <v>10676.700680117607</v>
      </c>
      <c r="E165" s="168">
        <f t="shared" si="32"/>
        <v>10766.997605554516</v>
      </c>
      <c r="F165" s="168">
        <f t="shared" si="32"/>
        <v>10978.36721091839</v>
      </c>
      <c r="G165" s="168">
        <f t="shared" si="32"/>
        <v>10444.916104555157</v>
      </c>
      <c r="H165" s="168">
        <f t="shared" si="32"/>
        <v>9829.5703904200254</v>
      </c>
      <c r="I165" s="168">
        <f t="shared" si="32"/>
        <v>8888.060885036628</v>
      </c>
      <c r="J165" s="168">
        <f t="shared" si="32"/>
        <v>9136.1098708930804</v>
      </c>
      <c r="K165" s="168">
        <f t="shared" si="32"/>
        <v>8579.76792243413</v>
      </c>
      <c r="L165" s="168">
        <f t="shared" si="32"/>
        <v>8739.4424321431979</v>
      </c>
      <c r="M165" s="168">
        <f t="shared" si="32"/>
        <v>6785.1862638898428</v>
      </c>
      <c r="N165" s="168">
        <f t="shared" si="32"/>
        <v>7558.9003608296789</v>
      </c>
      <c r="O165" s="168">
        <f t="shared" si="32"/>
        <v>7648.143955853755</v>
      </c>
      <c r="P165" s="168">
        <f t="shared" si="32"/>
        <v>6072.5518045211966</v>
      </c>
      <c r="Q165" s="168">
        <f t="shared" si="32"/>
        <v>6238.1604467214102</v>
      </c>
    </row>
    <row r="166" spans="1:17" ht="12" customHeight="1" x14ac:dyDescent="0.25">
      <c r="A166" s="158" t="s">
        <v>65</v>
      </c>
      <c r="B166" s="157">
        <f>B167</f>
        <v>7108.7702308730732</v>
      </c>
      <c r="C166" s="157">
        <f t="shared" ref="C166:Q166" si="33">C167</f>
        <v>7500.9317717533286</v>
      </c>
      <c r="D166" s="157">
        <f t="shared" si="33"/>
        <v>6956.3444914349584</v>
      </c>
      <c r="E166" s="157">
        <f t="shared" si="33"/>
        <v>6992.559896265273</v>
      </c>
      <c r="F166" s="157">
        <f t="shared" si="33"/>
        <v>7189.655310646941</v>
      </c>
      <c r="G166" s="157">
        <f t="shared" si="33"/>
        <v>6859.6828245656397</v>
      </c>
      <c r="H166" s="157">
        <f t="shared" si="33"/>
        <v>6251.9746161521743</v>
      </c>
      <c r="I166" s="157">
        <f t="shared" si="33"/>
        <v>5334.57865770441</v>
      </c>
      <c r="J166" s="157">
        <f t="shared" si="33"/>
        <v>5545.4588969760589</v>
      </c>
      <c r="K166" s="157">
        <f t="shared" si="33"/>
        <v>5157.4545593306975</v>
      </c>
      <c r="L166" s="157">
        <f t="shared" si="33"/>
        <v>4869.3643874278296</v>
      </c>
      <c r="M166" s="157">
        <f t="shared" si="33"/>
        <v>3573.6953544060871</v>
      </c>
      <c r="N166" s="157">
        <f t="shared" si="33"/>
        <v>3595.7469168403363</v>
      </c>
      <c r="O166" s="157">
        <f t="shared" si="33"/>
        <v>3478.28286440189</v>
      </c>
      <c r="P166" s="157">
        <f t="shared" si="33"/>
        <v>2519.9266151404686</v>
      </c>
      <c r="Q166" s="157">
        <f t="shared" si="33"/>
        <v>2521.512847679292</v>
      </c>
    </row>
    <row r="167" spans="1:17" ht="12" customHeight="1" x14ac:dyDescent="0.25">
      <c r="A167" s="23" t="s">
        <v>60</v>
      </c>
      <c r="B167" s="156">
        <f>IF(B95=0,0,B95/0.086*1000000/B$7)</f>
        <v>7108.7702308730732</v>
      </c>
      <c r="C167" s="156">
        <f t="shared" ref="C167:Q167" si="34">IF(C95=0,0,C95/0.086*1000000/C$7)</f>
        <v>7500.9317717533286</v>
      </c>
      <c r="D167" s="156">
        <f t="shared" si="34"/>
        <v>6956.3444914349584</v>
      </c>
      <c r="E167" s="156">
        <f t="shared" si="34"/>
        <v>6992.559896265273</v>
      </c>
      <c r="F167" s="156">
        <f t="shared" si="34"/>
        <v>7189.655310646941</v>
      </c>
      <c r="G167" s="156">
        <f t="shared" si="34"/>
        <v>6859.6828245656397</v>
      </c>
      <c r="H167" s="156">
        <f t="shared" si="34"/>
        <v>6251.9746161521743</v>
      </c>
      <c r="I167" s="156">
        <f t="shared" si="34"/>
        <v>5334.57865770441</v>
      </c>
      <c r="J167" s="156">
        <f t="shared" si="34"/>
        <v>5545.4588969760589</v>
      </c>
      <c r="K167" s="156">
        <f t="shared" si="34"/>
        <v>5157.4545593306975</v>
      </c>
      <c r="L167" s="156">
        <f t="shared" si="34"/>
        <v>4869.3643874278296</v>
      </c>
      <c r="M167" s="156">
        <f t="shared" si="34"/>
        <v>3573.6953544060871</v>
      </c>
      <c r="N167" s="156">
        <f t="shared" si="34"/>
        <v>3595.7469168403363</v>
      </c>
      <c r="O167" s="156">
        <f t="shared" si="34"/>
        <v>3478.28286440189</v>
      </c>
      <c r="P167" s="156">
        <f t="shared" si="34"/>
        <v>2519.9266151404686</v>
      </c>
      <c r="Q167" s="156">
        <f t="shared" si="34"/>
        <v>2521.512847679292</v>
      </c>
    </row>
    <row r="168" spans="1:17" ht="12" customHeight="1" x14ac:dyDescent="0.25">
      <c r="A168" s="158" t="s">
        <v>112</v>
      </c>
      <c r="B168" s="157">
        <f>B169</f>
        <v>195.67611206135555</v>
      </c>
      <c r="C168" s="157">
        <f t="shared" ref="C168:Q168" si="35">C169</f>
        <v>187.85517576255941</v>
      </c>
      <c r="D168" s="157">
        <f t="shared" si="35"/>
        <v>181.04999076408365</v>
      </c>
      <c r="E168" s="157">
        <f t="shared" si="35"/>
        <v>173.11827615792416</v>
      </c>
      <c r="F168" s="157">
        <f t="shared" si="35"/>
        <v>169.95201709555872</v>
      </c>
      <c r="G168" s="157">
        <f t="shared" si="35"/>
        <v>167.11583496240587</v>
      </c>
      <c r="H168" s="157">
        <f t="shared" si="35"/>
        <v>160.83766383460321</v>
      </c>
      <c r="I168" s="157">
        <f t="shared" si="35"/>
        <v>158.80222644199043</v>
      </c>
      <c r="J168" s="157">
        <f t="shared" si="35"/>
        <v>156.17259789618274</v>
      </c>
      <c r="K168" s="157">
        <f t="shared" si="35"/>
        <v>152.75028193092373</v>
      </c>
      <c r="L168" s="157">
        <f t="shared" si="35"/>
        <v>144.7031819690728</v>
      </c>
      <c r="M168" s="157">
        <f t="shared" si="35"/>
        <v>135.76396875788157</v>
      </c>
      <c r="N168" s="157">
        <f t="shared" si="35"/>
        <v>126.51568955366761</v>
      </c>
      <c r="O168" s="157">
        <f t="shared" si="35"/>
        <v>118.99329280975982</v>
      </c>
      <c r="P168" s="157">
        <f t="shared" si="35"/>
        <v>109.65993218375857</v>
      </c>
      <c r="Q168" s="157">
        <f t="shared" si="35"/>
        <v>104.3866011487624</v>
      </c>
    </row>
    <row r="169" spans="1:17" ht="12" customHeight="1" x14ac:dyDescent="0.25">
      <c r="A169" s="23" t="s">
        <v>60</v>
      </c>
      <c r="B169" s="156">
        <f t="shared" ref="B169:Q179" si="36">IF(B97=0,0,B97/0.086*1000000/B$5)</f>
        <v>195.67611206135555</v>
      </c>
      <c r="C169" s="156">
        <f t="shared" si="36"/>
        <v>187.85517576255941</v>
      </c>
      <c r="D169" s="156">
        <f t="shared" si="36"/>
        <v>181.04999076408365</v>
      </c>
      <c r="E169" s="156">
        <f t="shared" si="36"/>
        <v>173.11827615792416</v>
      </c>
      <c r="F169" s="156">
        <f t="shared" si="36"/>
        <v>169.95201709555872</v>
      </c>
      <c r="G169" s="156">
        <f t="shared" si="36"/>
        <v>167.11583496240587</v>
      </c>
      <c r="H169" s="156">
        <f t="shared" si="36"/>
        <v>160.83766383460321</v>
      </c>
      <c r="I169" s="156">
        <f t="shared" si="36"/>
        <v>158.80222644199043</v>
      </c>
      <c r="J169" s="156">
        <f t="shared" si="36"/>
        <v>156.17259789618274</v>
      </c>
      <c r="K169" s="156">
        <f t="shared" si="36"/>
        <v>152.75028193092373</v>
      </c>
      <c r="L169" s="156">
        <f t="shared" si="36"/>
        <v>144.7031819690728</v>
      </c>
      <c r="M169" s="156">
        <f t="shared" si="36"/>
        <v>135.76396875788157</v>
      </c>
      <c r="N169" s="156">
        <f t="shared" si="36"/>
        <v>126.51568955366761</v>
      </c>
      <c r="O169" s="156">
        <f t="shared" si="36"/>
        <v>118.99329280975982</v>
      </c>
      <c r="P169" s="156">
        <f t="shared" si="36"/>
        <v>109.65993218375857</v>
      </c>
      <c r="Q169" s="156">
        <f t="shared" si="36"/>
        <v>104.3866011487624</v>
      </c>
    </row>
    <row r="170" spans="1:17" ht="12" customHeight="1" x14ac:dyDescent="0.25">
      <c r="A170" s="158" t="s">
        <v>63</v>
      </c>
      <c r="B170" s="157">
        <f t="shared" si="36"/>
        <v>2368.1524985958144</v>
      </c>
      <c r="C170" s="157">
        <f t="shared" si="36"/>
        <v>2370.7385009287777</v>
      </c>
      <c r="D170" s="157">
        <f t="shared" si="36"/>
        <v>2337.7783746031328</v>
      </c>
      <c r="E170" s="157">
        <f t="shared" si="36"/>
        <v>2371.796108978242</v>
      </c>
      <c r="F170" s="157">
        <f t="shared" si="36"/>
        <v>2391.3037228660742</v>
      </c>
      <c r="G170" s="157">
        <f t="shared" si="36"/>
        <v>2238.2156777607743</v>
      </c>
      <c r="H170" s="157">
        <f t="shared" si="36"/>
        <v>2225.5228343231247</v>
      </c>
      <c r="I170" s="157">
        <f t="shared" si="36"/>
        <v>2212.4908298398218</v>
      </c>
      <c r="J170" s="157">
        <f t="shared" si="36"/>
        <v>2208.7210171246898</v>
      </c>
      <c r="K170" s="157">
        <f t="shared" si="36"/>
        <v>2071.5054256059789</v>
      </c>
      <c r="L170" s="157">
        <f t="shared" si="36"/>
        <v>2446.9972781647912</v>
      </c>
      <c r="M170" s="157">
        <f t="shared" si="36"/>
        <v>1950.461611254455</v>
      </c>
      <c r="N170" s="157">
        <f t="shared" si="36"/>
        <v>2556.4955861707958</v>
      </c>
      <c r="O170" s="157">
        <f t="shared" si="36"/>
        <v>2697.3053995393188</v>
      </c>
      <c r="P170" s="157">
        <f t="shared" si="36"/>
        <v>2262.9960114168975</v>
      </c>
      <c r="Q170" s="157">
        <f t="shared" si="36"/>
        <v>2384.0795050880947</v>
      </c>
    </row>
    <row r="171" spans="1:17" ht="12" customHeight="1" x14ac:dyDescent="0.25">
      <c r="A171" s="167" t="s">
        <v>144</v>
      </c>
      <c r="B171" s="132">
        <f>IF(B99=0,0,B99/0.086*1000000/B$11)</f>
        <v>2567.0419373167606</v>
      </c>
      <c r="C171" s="132">
        <f t="shared" ref="C171:Q171" si="37">IF(C99=0,0,C99/0.086*1000000/C$11)</f>
        <v>2560.1711408670903</v>
      </c>
      <c r="D171" s="132">
        <f t="shared" si="37"/>
        <v>2515.6906253599273</v>
      </c>
      <c r="E171" s="132">
        <f t="shared" si="37"/>
        <v>2512.0203289340611</v>
      </c>
      <c r="F171" s="132">
        <f t="shared" si="37"/>
        <v>2512.1331369319269</v>
      </c>
      <c r="G171" s="132">
        <f t="shared" si="37"/>
        <v>2483.0311560311061</v>
      </c>
      <c r="H171" s="132">
        <f t="shared" si="37"/>
        <v>2448.8377150577571</v>
      </c>
      <c r="I171" s="132">
        <f t="shared" si="37"/>
        <v>2425.6644672504394</v>
      </c>
      <c r="J171" s="132">
        <f t="shared" si="37"/>
        <v>2408.6973839969151</v>
      </c>
      <c r="K171" s="132">
        <f t="shared" si="37"/>
        <v>2403.413495469093</v>
      </c>
      <c r="L171" s="132">
        <f t="shared" si="37"/>
        <v>2393.5549232152921</v>
      </c>
      <c r="M171" s="132">
        <f t="shared" si="37"/>
        <v>2182.2227327812079</v>
      </c>
      <c r="N171" s="132">
        <f t="shared" si="37"/>
        <v>2487.5284922614128</v>
      </c>
      <c r="O171" s="132">
        <f t="shared" si="37"/>
        <v>2472.2566632375188</v>
      </c>
      <c r="P171" s="132">
        <f t="shared" si="37"/>
        <v>2424.3459164764604</v>
      </c>
      <c r="Q171" s="132">
        <f t="shared" si="37"/>
        <v>2392.6602272640657</v>
      </c>
    </row>
    <row r="172" spans="1:17" ht="12" customHeight="1" x14ac:dyDescent="0.25">
      <c r="A172" s="167" t="s">
        <v>143</v>
      </c>
      <c r="B172" s="132">
        <f>IF(B100=0,0,B100/0.086*1000000/B$12)</f>
        <v>2151.0123025625448</v>
      </c>
      <c r="C172" s="132">
        <f t="shared" ref="C172:Q172" si="38">IF(C100=0,0,C100/0.086*1000000/C$12)</f>
        <v>2162.8154992734512</v>
      </c>
      <c r="D172" s="132">
        <f t="shared" si="38"/>
        <v>2129.0144684843326</v>
      </c>
      <c r="E172" s="132">
        <f t="shared" si="38"/>
        <v>2129.7029913978058</v>
      </c>
      <c r="F172" s="132">
        <f t="shared" si="38"/>
        <v>2133.5976631195654</v>
      </c>
      <c r="G172" s="132">
        <f t="shared" si="38"/>
        <v>2112.1504974734744</v>
      </c>
      <c r="H172" s="132">
        <f t="shared" si="38"/>
        <v>2087.3087973172301</v>
      </c>
      <c r="I172" s="132">
        <f t="shared" si="38"/>
        <v>2071.3956836154744</v>
      </c>
      <c r="J172" s="132">
        <f t="shared" si="38"/>
        <v>2061.3815040622358</v>
      </c>
      <c r="K172" s="132">
        <f t="shared" si="38"/>
        <v>2060.5287850764116</v>
      </c>
      <c r="L172" s="132">
        <f t="shared" si="38"/>
        <v>2056.1470266541874</v>
      </c>
      <c r="M172" s="132">
        <f t="shared" si="38"/>
        <v>1874.8643377399267</v>
      </c>
      <c r="N172" s="132">
        <f t="shared" si="38"/>
        <v>2158.0268922600249</v>
      </c>
      <c r="O172" s="132">
        <f t="shared" si="38"/>
        <v>2126.0288519399824</v>
      </c>
      <c r="P172" s="132">
        <f t="shared" si="38"/>
        <v>2086.11101526947</v>
      </c>
      <c r="Q172" s="132">
        <f t="shared" si="38"/>
        <v>2060.3344835481939</v>
      </c>
    </row>
    <row r="173" spans="1:17" ht="12" customHeight="1" x14ac:dyDescent="0.25">
      <c r="A173" s="166" t="s">
        <v>57</v>
      </c>
      <c r="B173" s="165">
        <f t="shared" ref="B173:Q174" si="39">IF(B101=0,0,B101/0.086*1000000/B$12)</f>
        <v>1637.7727560081116</v>
      </c>
      <c r="C173" s="165">
        <f t="shared" si="39"/>
        <v>1664.1112415636319</v>
      </c>
      <c r="D173" s="165">
        <f t="shared" si="39"/>
        <v>1635.1989064838972</v>
      </c>
      <c r="E173" s="165">
        <f t="shared" si="39"/>
        <v>1632.8132138070898</v>
      </c>
      <c r="F173" s="165">
        <f t="shared" si="39"/>
        <v>1632.8865390057153</v>
      </c>
      <c r="G173" s="165">
        <f t="shared" si="39"/>
        <v>1613.970251420214</v>
      </c>
      <c r="H173" s="165">
        <f t="shared" si="39"/>
        <v>1591.7445147875226</v>
      </c>
      <c r="I173" s="165">
        <f t="shared" si="39"/>
        <v>1576.6819037127925</v>
      </c>
      <c r="J173" s="165">
        <f t="shared" si="39"/>
        <v>1565.6532995980433</v>
      </c>
      <c r="K173" s="165">
        <f t="shared" si="39"/>
        <v>1562.2187720549036</v>
      </c>
      <c r="L173" s="165">
        <f t="shared" si="39"/>
        <v>1555.8107000899652</v>
      </c>
      <c r="M173" s="165">
        <f t="shared" si="39"/>
        <v>1418.4447763078074</v>
      </c>
      <c r="N173" s="165">
        <f t="shared" si="39"/>
        <v>1666.6440898151673</v>
      </c>
      <c r="O173" s="165">
        <f t="shared" si="39"/>
        <v>1606.9668311044074</v>
      </c>
      <c r="P173" s="165">
        <f t="shared" si="39"/>
        <v>1575.82484570972</v>
      </c>
      <c r="Q173" s="165">
        <f t="shared" si="39"/>
        <v>1555.2291477216706</v>
      </c>
    </row>
    <row r="174" spans="1:17" ht="12" customHeight="1" x14ac:dyDescent="0.25">
      <c r="A174" s="147" t="s">
        <v>59</v>
      </c>
      <c r="B174" s="164">
        <f t="shared" si="39"/>
        <v>513.23954655443322</v>
      </c>
      <c r="C174" s="164">
        <f t="shared" si="39"/>
        <v>498.70425770981973</v>
      </c>
      <c r="D174" s="164">
        <f t="shared" si="39"/>
        <v>493.81556200043559</v>
      </c>
      <c r="E174" s="164">
        <f t="shared" si="39"/>
        <v>496.88977759071599</v>
      </c>
      <c r="F174" s="164">
        <f t="shared" si="39"/>
        <v>500.71112411384985</v>
      </c>
      <c r="G174" s="164">
        <f t="shared" si="39"/>
        <v>498.18024605326048</v>
      </c>
      <c r="H174" s="164">
        <f t="shared" si="39"/>
        <v>495.56428252970738</v>
      </c>
      <c r="I174" s="164">
        <f t="shared" si="39"/>
        <v>494.71377990268172</v>
      </c>
      <c r="J174" s="164">
        <f t="shared" si="39"/>
        <v>495.72820446419286</v>
      </c>
      <c r="K174" s="164">
        <f t="shared" si="39"/>
        <v>498.31001302150787</v>
      </c>
      <c r="L174" s="164">
        <f t="shared" si="39"/>
        <v>500.33632656422191</v>
      </c>
      <c r="M174" s="164">
        <f t="shared" si="39"/>
        <v>456.41956143211934</v>
      </c>
      <c r="N174" s="164">
        <f t="shared" si="39"/>
        <v>491.38280244485713</v>
      </c>
      <c r="O174" s="164">
        <f t="shared" si="39"/>
        <v>519.06202083557457</v>
      </c>
      <c r="P174" s="164">
        <f t="shared" si="39"/>
        <v>510.28616955975008</v>
      </c>
      <c r="Q174" s="164">
        <f t="shared" si="39"/>
        <v>505.10533582652351</v>
      </c>
    </row>
    <row r="175" spans="1:17" ht="12" customHeight="1" x14ac:dyDescent="0.25">
      <c r="A175" s="163" t="s">
        <v>142</v>
      </c>
      <c r="B175" s="162">
        <f>IF(B103=0,0,B103/0.086*1000000/B$13)</f>
        <v>2197.9444261956182</v>
      </c>
      <c r="C175" s="162">
        <f t="shared" ref="C175:Q175" si="40">IF(C103=0,0,C103/0.086*1000000/C$13)</f>
        <v>2243.5521284191254</v>
      </c>
      <c r="D175" s="162">
        <f t="shared" si="40"/>
        <v>2244.355930335988</v>
      </c>
      <c r="E175" s="162">
        <f t="shared" si="40"/>
        <v>2319.0464291196204</v>
      </c>
      <c r="F175" s="162">
        <f t="shared" si="40"/>
        <v>2351.7200095306653</v>
      </c>
      <c r="G175" s="162">
        <f t="shared" si="40"/>
        <v>2163.5509408547796</v>
      </c>
      <c r="H175" s="162">
        <f t="shared" si="40"/>
        <v>2180.5231422461352</v>
      </c>
      <c r="I175" s="162">
        <f t="shared" si="40"/>
        <v>2179.0927318294948</v>
      </c>
      <c r="J175" s="162">
        <f t="shared" si="40"/>
        <v>2189.3769154825536</v>
      </c>
      <c r="K175" s="162">
        <f t="shared" si="40"/>
        <v>2035.2507406341392</v>
      </c>
      <c r="L175" s="162">
        <f t="shared" si="40"/>
        <v>2473.1837524466637</v>
      </c>
      <c r="M175" s="162">
        <f t="shared" si="40"/>
        <v>1943.8872935736565</v>
      </c>
      <c r="N175" s="162">
        <f t="shared" si="40"/>
        <v>2582.8619665614478</v>
      </c>
      <c r="O175" s="162">
        <f t="shared" si="40"/>
        <v>2734.8630396938574</v>
      </c>
      <c r="P175" s="162">
        <f t="shared" si="40"/>
        <v>2276.6228721561251</v>
      </c>
      <c r="Q175" s="162">
        <f t="shared" si="40"/>
        <v>2406.3557755751253</v>
      </c>
    </row>
    <row r="176" spans="1:17" ht="12" customHeight="1" x14ac:dyDescent="0.25">
      <c r="A176" s="161" t="s">
        <v>141</v>
      </c>
      <c r="B176" s="160">
        <f>IF(B104=0,0,B104/0.086*1000000/B$14)</f>
        <v>1915.5280904672461</v>
      </c>
      <c r="C176" s="160">
        <f t="shared" ref="C176:Q176" si="41">IF(C104=0,0,C104/0.086*1000000/C$14)</f>
        <v>1957.0131411822836</v>
      </c>
      <c r="D176" s="160">
        <f t="shared" si="41"/>
        <v>1952.6469167187893</v>
      </c>
      <c r="E176" s="160">
        <f t="shared" si="41"/>
        <v>2004.2699565184225</v>
      </c>
      <c r="F176" s="160">
        <f t="shared" si="41"/>
        <v>2029.3291303087387</v>
      </c>
      <c r="G176" s="160">
        <f t="shared" si="41"/>
        <v>1904.4883576088725</v>
      </c>
      <c r="H176" s="160">
        <f t="shared" si="41"/>
        <v>1912.9043249896777</v>
      </c>
      <c r="I176" s="160">
        <f t="shared" si="41"/>
        <v>1911.1240555918603</v>
      </c>
      <c r="J176" s="160">
        <f t="shared" si="41"/>
        <v>1918.8231995278948</v>
      </c>
      <c r="K176" s="160">
        <f t="shared" si="41"/>
        <v>1821.2229944336909</v>
      </c>
      <c r="L176" s="160">
        <f t="shared" si="41"/>
        <v>2107.9057656545715</v>
      </c>
      <c r="M176" s="160">
        <f t="shared" si="41"/>
        <v>1719.9463022550103</v>
      </c>
      <c r="N176" s="160">
        <f t="shared" si="41"/>
        <v>2221.9003200410434</v>
      </c>
      <c r="O176" s="160">
        <f t="shared" si="41"/>
        <v>2296.7229966366053</v>
      </c>
      <c r="P176" s="160">
        <f t="shared" si="41"/>
        <v>1990.0910364612519</v>
      </c>
      <c r="Q176" s="160">
        <f t="shared" si="41"/>
        <v>2069.2365899503766</v>
      </c>
    </row>
    <row r="177" spans="1:17" ht="12" customHeight="1" x14ac:dyDescent="0.25">
      <c r="A177" s="148" t="s">
        <v>60</v>
      </c>
      <c r="B177" s="156">
        <f t="shared" ref="B177:Q178" si="42">IF(B105=0,0,B105/0.086*1000000/B$14)</f>
        <v>1402.2885439128131</v>
      </c>
      <c r="C177" s="156">
        <f t="shared" si="42"/>
        <v>1458.308883472464</v>
      </c>
      <c r="D177" s="156">
        <f t="shared" si="42"/>
        <v>1458.8313547183534</v>
      </c>
      <c r="E177" s="156">
        <f t="shared" si="42"/>
        <v>1507.3801789277068</v>
      </c>
      <c r="F177" s="156">
        <f t="shared" si="42"/>
        <v>1528.6180061948887</v>
      </c>
      <c r="G177" s="156">
        <f t="shared" si="42"/>
        <v>1406.3081115556124</v>
      </c>
      <c r="H177" s="156">
        <f t="shared" si="42"/>
        <v>1417.3400424599704</v>
      </c>
      <c r="I177" s="156">
        <f t="shared" si="42"/>
        <v>1416.4102756891784</v>
      </c>
      <c r="J177" s="156">
        <f t="shared" si="42"/>
        <v>1423.0949950637018</v>
      </c>
      <c r="K177" s="156">
        <f t="shared" si="42"/>
        <v>1322.9129814121829</v>
      </c>
      <c r="L177" s="156">
        <f t="shared" si="42"/>
        <v>1607.56943909035</v>
      </c>
      <c r="M177" s="156">
        <f t="shared" si="42"/>
        <v>1263.5267408228908</v>
      </c>
      <c r="N177" s="156">
        <f t="shared" si="42"/>
        <v>1730.5175175961863</v>
      </c>
      <c r="O177" s="156">
        <f t="shared" si="42"/>
        <v>1777.6609758010309</v>
      </c>
      <c r="P177" s="156">
        <f t="shared" si="42"/>
        <v>1479.804866901502</v>
      </c>
      <c r="Q177" s="156">
        <f t="shared" si="42"/>
        <v>1564.1312541238535</v>
      </c>
    </row>
    <row r="178" spans="1:17" ht="12" customHeight="1" x14ac:dyDescent="0.25">
      <c r="A178" s="148" t="s">
        <v>59</v>
      </c>
      <c r="B178" s="156">
        <f t="shared" si="42"/>
        <v>513.23954655443322</v>
      </c>
      <c r="C178" s="156">
        <f t="shared" si="42"/>
        <v>498.70425770981956</v>
      </c>
      <c r="D178" s="156">
        <f t="shared" si="42"/>
        <v>493.81556200043559</v>
      </c>
      <c r="E178" s="156">
        <f t="shared" si="42"/>
        <v>496.88977759071594</v>
      </c>
      <c r="F178" s="156">
        <f t="shared" si="42"/>
        <v>500.71112411384979</v>
      </c>
      <c r="G178" s="156">
        <f t="shared" si="42"/>
        <v>498.18024605326036</v>
      </c>
      <c r="H178" s="156">
        <f t="shared" si="42"/>
        <v>495.56428252970721</v>
      </c>
      <c r="I178" s="156">
        <f t="shared" si="42"/>
        <v>494.71377990268172</v>
      </c>
      <c r="J178" s="156">
        <f t="shared" si="42"/>
        <v>495.72820446419297</v>
      </c>
      <c r="K178" s="156">
        <f t="shared" si="42"/>
        <v>498.31001302150776</v>
      </c>
      <c r="L178" s="156">
        <f t="shared" si="42"/>
        <v>500.33632656422185</v>
      </c>
      <c r="M178" s="156">
        <f t="shared" si="42"/>
        <v>456.41956143211945</v>
      </c>
      <c r="N178" s="156">
        <f t="shared" si="42"/>
        <v>491.38280244485668</v>
      </c>
      <c r="O178" s="156">
        <f t="shared" si="42"/>
        <v>519.06202083557457</v>
      </c>
      <c r="P178" s="156">
        <f t="shared" si="42"/>
        <v>510.28616955974974</v>
      </c>
      <c r="Q178" s="156">
        <f t="shared" si="42"/>
        <v>505.105335826523</v>
      </c>
    </row>
    <row r="179" spans="1:17" ht="12" customHeight="1" x14ac:dyDescent="0.25">
      <c r="A179" s="158" t="s">
        <v>62</v>
      </c>
      <c r="B179" s="157">
        <f t="shared" si="36"/>
        <v>1221.7762653927634</v>
      </c>
      <c r="C179" s="157">
        <f t="shared" si="36"/>
        <v>1202.9936720960534</v>
      </c>
      <c r="D179" s="157">
        <f t="shared" si="36"/>
        <v>1201.5278233154322</v>
      </c>
      <c r="E179" s="157">
        <f t="shared" si="36"/>
        <v>1229.5233241530761</v>
      </c>
      <c r="F179" s="157">
        <f t="shared" si="36"/>
        <v>1227.4561603098164</v>
      </c>
      <c r="G179" s="157">
        <f t="shared" si="36"/>
        <v>1179.9017672663374</v>
      </c>
      <c r="H179" s="157">
        <f t="shared" si="36"/>
        <v>1191.2352761101224</v>
      </c>
      <c r="I179" s="157">
        <f t="shared" si="36"/>
        <v>1182.1891710504062</v>
      </c>
      <c r="J179" s="157">
        <f t="shared" si="36"/>
        <v>1225.7573588961493</v>
      </c>
      <c r="K179" s="157">
        <f t="shared" si="36"/>
        <v>1198.0576555665309</v>
      </c>
      <c r="L179" s="157">
        <f t="shared" si="36"/>
        <v>1278.3775845815051</v>
      </c>
      <c r="M179" s="157">
        <f t="shared" si="36"/>
        <v>1125.2653294714189</v>
      </c>
      <c r="N179" s="157">
        <f t="shared" si="36"/>
        <v>1280.1421682648795</v>
      </c>
      <c r="O179" s="157">
        <f t="shared" si="36"/>
        <v>1353.5623991027855</v>
      </c>
      <c r="P179" s="157">
        <f t="shared" si="36"/>
        <v>1179.969245780072</v>
      </c>
      <c r="Q179" s="157">
        <f t="shared" si="36"/>
        <v>1228.1814928052611</v>
      </c>
    </row>
    <row r="180" spans="1:17" ht="12" customHeight="1" x14ac:dyDescent="0.25">
      <c r="A180" s="23" t="s">
        <v>57</v>
      </c>
      <c r="B180" s="156">
        <f>IF(B108=0,0,B108/0.086*1000000/B$16)</f>
        <v>1751.1583191562788</v>
      </c>
      <c r="C180" s="156">
        <f t="shared" ref="C180:Q180" si="43">IF(C108=0,0,C108/0.086*1000000/C$16)</f>
        <v>1714.5716555964364</v>
      </c>
      <c r="D180" s="156">
        <f t="shared" si="43"/>
        <v>1700.4527038742253</v>
      </c>
      <c r="E180" s="156">
        <f t="shared" si="43"/>
        <v>1667.4669494995437</v>
      </c>
      <c r="F180" s="156">
        <f t="shared" si="43"/>
        <v>1714.7321847627895</v>
      </c>
      <c r="G180" s="156">
        <f t="shared" si="43"/>
        <v>1684.130250843197</v>
      </c>
      <c r="H180" s="156">
        <f t="shared" si="43"/>
        <v>1670.985662843467</v>
      </c>
      <c r="I180" s="156">
        <f t="shared" si="43"/>
        <v>1692.0217012083274</v>
      </c>
      <c r="J180" s="156">
        <f t="shared" si="43"/>
        <v>1689.6101356935972</v>
      </c>
      <c r="K180" s="156">
        <f t="shared" si="43"/>
        <v>1668.7152957983515</v>
      </c>
      <c r="L180" s="156">
        <f t="shared" si="43"/>
        <v>1715.0275056341952</v>
      </c>
      <c r="M180" s="156">
        <f t="shared" si="43"/>
        <v>1604.2493608767491</v>
      </c>
      <c r="N180" s="156">
        <f t="shared" si="43"/>
        <v>1656.6903278027157</v>
      </c>
      <c r="O180" s="156">
        <f t="shared" si="43"/>
        <v>1657.3674082041209</v>
      </c>
      <c r="P180" s="156">
        <f t="shared" si="43"/>
        <v>1650.952313574749</v>
      </c>
      <c r="Q180" s="156">
        <f t="shared" si="43"/>
        <v>1630.4220296777989</v>
      </c>
    </row>
    <row r="181" spans="1:17" ht="12" customHeight="1" x14ac:dyDescent="0.25">
      <c r="A181" s="29" t="s">
        <v>140</v>
      </c>
      <c r="B181" s="57">
        <f>IF(B109=0,0,B109/0.086*1000000/B$17)</f>
        <v>1017.3597517324711</v>
      </c>
      <c r="C181" s="57">
        <f t="shared" ref="C181:Q181" si="44">IF(C109=0,0,C109/0.086*1000000/C$17)</f>
        <v>1014.9962335960372</v>
      </c>
      <c r="D181" s="57">
        <f t="shared" si="44"/>
        <v>1022.4976210147113</v>
      </c>
      <c r="E181" s="57">
        <f t="shared" si="44"/>
        <v>1077.8931196643136</v>
      </c>
      <c r="F181" s="57">
        <f t="shared" si="44"/>
        <v>1059.1015263391685</v>
      </c>
      <c r="G181" s="57">
        <f t="shared" si="44"/>
        <v>1008.9611848237699</v>
      </c>
      <c r="H181" s="57">
        <f t="shared" si="44"/>
        <v>1039.6578517095195</v>
      </c>
      <c r="I181" s="57">
        <f t="shared" si="44"/>
        <v>1029.2925593327527</v>
      </c>
      <c r="J181" s="57">
        <f t="shared" si="44"/>
        <v>1089.7940854189483</v>
      </c>
      <c r="K181" s="57">
        <f t="shared" si="44"/>
        <v>1057.7054061015838</v>
      </c>
      <c r="L181" s="57">
        <f t="shared" si="44"/>
        <v>1157.6846317674588</v>
      </c>
      <c r="M181" s="57">
        <f t="shared" si="44"/>
        <v>1000.9685646886857</v>
      </c>
      <c r="N181" s="57">
        <f t="shared" si="44"/>
        <v>1185.4408972168644</v>
      </c>
      <c r="O181" s="57">
        <f t="shared" si="44"/>
        <v>1281.1363091163664</v>
      </c>
      <c r="P181" s="57">
        <f t="shared" si="44"/>
        <v>1086.7866376431869</v>
      </c>
      <c r="Q181" s="57">
        <f t="shared" si="44"/>
        <v>1148.857485097142</v>
      </c>
    </row>
    <row r="183" spans="1:17" ht="12" customHeight="1" x14ac:dyDescent="0.25">
      <c r="A183" s="152" t="s">
        <v>74</v>
      </c>
      <c r="B183" s="168">
        <f t="shared" ref="B183:Q183" si="45">SUM(B184,B186,B188,B197)</f>
        <v>11182.618323361774</v>
      </c>
      <c r="C183" s="168">
        <f t="shared" si="45"/>
        <v>11837.327004627663</v>
      </c>
      <c r="D183" s="168">
        <f t="shared" si="45"/>
        <v>11358.341825800488</v>
      </c>
      <c r="E183" s="168">
        <f t="shared" si="45"/>
        <v>11761.901204700409</v>
      </c>
      <c r="F183" s="168">
        <f t="shared" si="45"/>
        <v>12223.541749537035</v>
      </c>
      <c r="G183" s="168">
        <f t="shared" si="45"/>
        <v>11874.945597834469</v>
      </c>
      <c r="H183" s="168">
        <f t="shared" si="45"/>
        <v>11498.004081896341</v>
      </c>
      <c r="I183" s="168">
        <f t="shared" si="45"/>
        <v>10455.535360355334</v>
      </c>
      <c r="J183" s="168">
        <f t="shared" si="45"/>
        <v>11280.426764265783</v>
      </c>
      <c r="K183" s="168">
        <f t="shared" si="45"/>
        <v>10906.476121122814</v>
      </c>
      <c r="L183" s="168">
        <f t="shared" si="45"/>
        <v>11475.069928442308</v>
      </c>
      <c r="M183" s="168">
        <f t="shared" si="45"/>
        <v>9191.9141000707677</v>
      </c>
      <c r="N183" s="168">
        <f t="shared" si="45"/>
        <v>10577.49912648996</v>
      </c>
      <c r="O183" s="168">
        <f t="shared" si="45"/>
        <v>11270.775964142704</v>
      </c>
      <c r="P183" s="168">
        <f t="shared" si="45"/>
        <v>9011.4353416751637</v>
      </c>
      <c r="Q183" s="168">
        <f t="shared" si="45"/>
        <v>9550.5968417375279</v>
      </c>
    </row>
    <row r="184" spans="1:17" ht="12" customHeight="1" x14ac:dyDescent="0.25">
      <c r="A184" s="158" t="s">
        <v>65</v>
      </c>
      <c r="B184" s="157">
        <f t="shared" ref="B184:Q184" si="46">B185</f>
        <v>8578.9357147536157</v>
      </c>
      <c r="C184" s="157">
        <f t="shared" si="46"/>
        <v>9191.8037799235626</v>
      </c>
      <c r="D184" s="157">
        <f t="shared" si="46"/>
        <v>8688.9883246807585</v>
      </c>
      <c r="E184" s="157">
        <f t="shared" si="46"/>
        <v>8992.0597924473932</v>
      </c>
      <c r="F184" s="157">
        <f t="shared" si="46"/>
        <v>9421.4907934967923</v>
      </c>
      <c r="G184" s="157">
        <f t="shared" si="46"/>
        <v>9187.3345743011432</v>
      </c>
      <c r="H184" s="157">
        <f t="shared" si="46"/>
        <v>8758.4582733808966</v>
      </c>
      <c r="I184" s="157">
        <f t="shared" si="46"/>
        <v>7702.9591099818253</v>
      </c>
      <c r="J184" s="157">
        <f t="shared" si="46"/>
        <v>8453.3157359390516</v>
      </c>
      <c r="K184" s="157">
        <f t="shared" si="46"/>
        <v>8182.6651266989729</v>
      </c>
      <c r="L184" s="157">
        <f t="shared" si="46"/>
        <v>8370.2956842984131</v>
      </c>
      <c r="M184" s="157">
        <f t="shared" si="46"/>
        <v>6550.6510144118192</v>
      </c>
      <c r="N184" s="157">
        <f t="shared" si="46"/>
        <v>7318.6668130221351</v>
      </c>
      <c r="O184" s="157">
        <f t="shared" si="46"/>
        <v>7808.799338874047</v>
      </c>
      <c r="P184" s="157">
        <f t="shared" si="46"/>
        <v>6006.8366050942996</v>
      </c>
      <c r="Q184" s="157">
        <f t="shared" si="46"/>
        <v>6399.8164772244781</v>
      </c>
    </row>
    <row r="185" spans="1:17" ht="12" customHeight="1" x14ac:dyDescent="0.25">
      <c r="A185" s="23" t="s">
        <v>60</v>
      </c>
      <c r="B185" s="156">
        <f t="shared" ref="B185:Q185" si="47">IF(B113=0,0,B113/0.086*1000000/B$7)</f>
        <v>8578.9357147536157</v>
      </c>
      <c r="C185" s="156">
        <f t="shared" si="47"/>
        <v>9191.8037799235626</v>
      </c>
      <c r="D185" s="156">
        <f t="shared" si="47"/>
        <v>8688.9883246807585</v>
      </c>
      <c r="E185" s="156">
        <f t="shared" si="47"/>
        <v>8992.0597924473932</v>
      </c>
      <c r="F185" s="156">
        <f t="shared" si="47"/>
        <v>9421.4907934967923</v>
      </c>
      <c r="G185" s="156">
        <f t="shared" si="47"/>
        <v>9187.3345743011432</v>
      </c>
      <c r="H185" s="156">
        <f t="shared" si="47"/>
        <v>8758.4582733808966</v>
      </c>
      <c r="I185" s="156">
        <f t="shared" si="47"/>
        <v>7702.9591099818253</v>
      </c>
      <c r="J185" s="156">
        <f t="shared" si="47"/>
        <v>8453.3157359390516</v>
      </c>
      <c r="K185" s="156">
        <f t="shared" si="47"/>
        <v>8182.6651266989729</v>
      </c>
      <c r="L185" s="156">
        <f t="shared" si="47"/>
        <v>8370.2956842984131</v>
      </c>
      <c r="M185" s="156">
        <f t="shared" si="47"/>
        <v>6550.6510144118192</v>
      </c>
      <c r="N185" s="156">
        <f t="shared" si="47"/>
        <v>7318.6668130221351</v>
      </c>
      <c r="O185" s="156">
        <f t="shared" si="47"/>
        <v>7808.799338874047</v>
      </c>
      <c r="P185" s="156">
        <f t="shared" si="47"/>
        <v>6006.8366050942996</v>
      </c>
      <c r="Q185" s="156">
        <f t="shared" si="47"/>
        <v>6399.8164772244781</v>
      </c>
    </row>
    <row r="186" spans="1:17" ht="12" customHeight="1" x14ac:dyDescent="0.25">
      <c r="A186" s="158" t="s">
        <v>112</v>
      </c>
      <c r="B186" s="157">
        <f t="shared" ref="B186:Q186" si="48">B187</f>
        <v>318.80572527587634</v>
      </c>
      <c r="C186" s="157">
        <f t="shared" si="48"/>
        <v>320.44225649046842</v>
      </c>
      <c r="D186" s="157">
        <f t="shared" si="48"/>
        <v>322.17037399580244</v>
      </c>
      <c r="E186" s="157">
        <f t="shared" si="48"/>
        <v>324.13226378017487</v>
      </c>
      <c r="F186" s="157">
        <f t="shared" si="48"/>
        <v>327.36224837816593</v>
      </c>
      <c r="G186" s="157">
        <f t="shared" si="48"/>
        <v>331.44695777961437</v>
      </c>
      <c r="H186" s="157">
        <f t="shared" si="48"/>
        <v>335.23996774878668</v>
      </c>
      <c r="I186" s="157">
        <f t="shared" si="48"/>
        <v>339.38580809418852</v>
      </c>
      <c r="J186" s="157">
        <f t="shared" si="48"/>
        <v>349.53256983912121</v>
      </c>
      <c r="K186" s="157">
        <f t="shared" si="48"/>
        <v>353.75327859874517</v>
      </c>
      <c r="L186" s="157">
        <f t="shared" si="48"/>
        <v>359.46008271705307</v>
      </c>
      <c r="M186" s="157">
        <f t="shared" si="48"/>
        <v>357.23500565870432</v>
      </c>
      <c r="N186" s="157">
        <f t="shared" si="48"/>
        <v>365.79978031656879</v>
      </c>
      <c r="O186" s="157">
        <f t="shared" si="48"/>
        <v>375.01085703515537</v>
      </c>
      <c r="P186" s="157">
        <f t="shared" si="48"/>
        <v>363.34027658819582</v>
      </c>
      <c r="Q186" s="157">
        <f t="shared" si="48"/>
        <v>363.11207596242718</v>
      </c>
    </row>
    <row r="187" spans="1:17" ht="12" customHeight="1" x14ac:dyDescent="0.25">
      <c r="A187" s="23" t="s">
        <v>60</v>
      </c>
      <c r="B187" s="156">
        <f t="shared" ref="B187:Q188" si="49">IF(B115=0,0,B115/0.086*1000000/B$5)</f>
        <v>318.80572527587634</v>
      </c>
      <c r="C187" s="156">
        <f t="shared" si="49"/>
        <v>320.44225649046842</v>
      </c>
      <c r="D187" s="156">
        <f t="shared" si="49"/>
        <v>322.17037399580244</v>
      </c>
      <c r="E187" s="156">
        <f t="shared" si="49"/>
        <v>324.13226378017487</v>
      </c>
      <c r="F187" s="156">
        <f t="shared" si="49"/>
        <v>327.36224837816593</v>
      </c>
      <c r="G187" s="156">
        <f t="shared" si="49"/>
        <v>331.44695777961437</v>
      </c>
      <c r="H187" s="156">
        <f t="shared" si="49"/>
        <v>335.23996774878668</v>
      </c>
      <c r="I187" s="156">
        <f t="shared" si="49"/>
        <v>339.38580809418852</v>
      </c>
      <c r="J187" s="156">
        <f t="shared" si="49"/>
        <v>349.53256983912121</v>
      </c>
      <c r="K187" s="156">
        <f t="shared" si="49"/>
        <v>353.75327859874517</v>
      </c>
      <c r="L187" s="156">
        <f t="shared" si="49"/>
        <v>359.46008271705307</v>
      </c>
      <c r="M187" s="156">
        <f t="shared" si="49"/>
        <v>357.23500565870432</v>
      </c>
      <c r="N187" s="156">
        <f t="shared" si="49"/>
        <v>365.79978031656879</v>
      </c>
      <c r="O187" s="156">
        <f t="shared" si="49"/>
        <v>375.01085703515537</v>
      </c>
      <c r="P187" s="156">
        <f t="shared" si="49"/>
        <v>363.34027658819582</v>
      </c>
      <c r="Q187" s="156">
        <f t="shared" si="49"/>
        <v>363.11207596242718</v>
      </c>
    </row>
    <row r="188" spans="1:17" ht="12" customHeight="1" x14ac:dyDescent="0.25">
      <c r="A188" s="158" t="s">
        <v>63</v>
      </c>
      <c r="B188" s="157">
        <f t="shared" si="49"/>
        <v>1486.9592312708035</v>
      </c>
      <c r="C188" s="157">
        <f t="shared" si="49"/>
        <v>1524.4637501100831</v>
      </c>
      <c r="D188" s="157">
        <f t="shared" si="49"/>
        <v>1536.627672519995</v>
      </c>
      <c r="E188" s="157">
        <f t="shared" si="49"/>
        <v>1597.5360737211884</v>
      </c>
      <c r="F188" s="157">
        <f t="shared" si="49"/>
        <v>1628.1272003798513</v>
      </c>
      <c r="G188" s="157">
        <f t="shared" si="49"/>
        <v>1539.5825503989856</v>
      </c>
      <c r="H188" s="157">
        <f t="shared" si="49"/>
        <v>1563.7564449654008</v>
      </c>
      <c r="I188" s="157">
        <f t="shared" si="49"/>
        <v>1572.368077835931</v>
      </c>
      <c r="J188" s="157">
        <f t="shared" si="49"/>
        <v>1593.0124218405649</v>
      </c>
      <c r="K188" s="157">
        <f t="shared" si="49"/>
        <v>1505.6949042604372</v>
      </c>
      <c r="L188" s="157">
        <f t="shared" si="49"/>
        <v>1804.7286139533892</v>
      </c>
      <c r="M188" s="157">
        <f t="shared" si="49"/>
        <v>1453.9607983506753</v>
      </c>
      <c r="N188" s="157">
        <f t="shared" si="49"/>
        <v>1928.9950719732528</v>
      </c>
      <c r="O188" s="157">
        <f t="shared" si="49"/>
        <v>2051.9413817254872</v>
      </c>
      <c r="P188" s="157">
        <f t="shared" si="49"/>
        <v>1734.4891722278528</v>
      </c>
      <c r="Q188" s="157">
        <f t="shared" si="49"/>
        <v>1836.0035577888279</v>
      </c>
    </row>
    <row r="189" spans="1:17" ht="12" customHeight="1" x14ac:dyDescent="0.25">
      <c r="A189" s="167" t="s">
        <v>144</v>
      </c>
      <c r="B189" s="132">
        <f t="shared" ref="B189:Q189" si="50">IF(B117=0,0,B117/0.086*1000000/B$11)</f>
        <v>1417.7846665776626</v>
      </c>
      <c r="C189" s="132">
        <f t="shared" si="50"/>
        <v>1425.0919892647003</v>
      </c>
      <c r="D189" s="132">
        <f t="shared" si="50"/>
        <v>1410.7602365314576</v>
      </c>
      <c r="E189" s="132">
        <f t="shared" si="50"/>
        <v>1420.7297460708237</v>
      </c>
      <c r="F189" s="132">
        <f t="shared" si="50"/>
        <v>1434.5163305240753</v>
      </c>
      <c r="G189" s="132">
        <f t="shared" si="50"/>
        <v>1428.2109086892076</v>
      </c>
      <c r="H189" s="132">
        <f t="shared" si="50"/>
        <v>1419.0328519375425</v>
      </c>
      <c r="I189" s="132">
        <f t="shared" si="50"/>
        <v>1422.3331466006111</v>
      </c>
      <c r="J189" s="132">
        <f t="shared" si="50"/>
        <v>1431.4026794933886</v>
      </c>
      <c r="K189" s="132">
        <f t="shared" si="50"/>
        <v>1439.2208677086803</v>
      </c>
      <c r="L189" s="132">
        <f t="shared" si="50"/>
        <v>1443.6145318324052</v>
      </c>
      <c r="M189" s="132">
        <f t="shared" si="50"/>
        <v>1322.4665676701229</v>
      </c>
      <c r="N189" s="132">
        <f t="shared" si="50"/>
        <v>1517.963988110866</v>
      </c>
      <c r="O189" s="132">
        <f t="shared" si="50"/>
        <v>1515.5427428671101</v>
      </c>
      <c r="P189" s="132">
        <f t="shared" si="50"/>
        <v>1492.1264124669076</v>
      </c>
      <c r="Q189" s="132">
        <f t="shared" si="50"/>
        <v>1472.7554156229305</v>
      </c>
    </row>
    <row r="190" spans="1:17" ht="12" customHeight="1" x14ac:dyDescent="0.25">
      <c r="A190" s="167" t="s">
        <v>143</v>
      </c>
      <c r="B190" s="132">
        <f t="shared" ref="B190:Q192" si="51">IF(B118=0,0,B118/0.086*1000000/B$12)</f>
        <v>1417.7861638309917</v>
      </c>
      <c r="C190" s="132">
        <f t="shared" si="51"/>
        <v>1425.0674806909228</v>
      </c>
      <c r="D190" s="132">
        <f t="shared" si="51"/>
        <v>1410.8911967846088</v>
      </c>
      <c r="E190" s="132">
        <f t="shared" si="51"/>
        <v>1421.3163658291946</v>
      </c>
      <c r="F190" s="132">
        <f t="shared" si="51"/>
        <v>1435.2807925320312</v>
      </c>
      <c r="G190" s="132">
        <f t="shared" si="51"/>
        <v>1427.7749268279588</v>
      </c>
      <c r="H190" s="132">
        <f t="shared" si="51"/>
        <v>1420.0272171250658</v>
      </c>
      <c r="I190" s="132">
        <f t="shared" si="51"/>
        <v>1423.3533471285841</v>
      </c>
      <c r="J190" s="132">
        <f t="shared" si="51"/>
        <v>1427.1640350570499</v>
      </c>
      <c r="K190" s="132">
        <f t="shared" si="51"/>
        <v>1441.3292073908967</v>
      </c>
      <c r="L190" s="132">
        <f t="shared" si="51"/>
        <v>1447.0215151700502</v>
      </c>
      <c r="M190" s="132">
        <f t="shared" si="51"/>
        <v>1320.7962082690772</v>
      </c>
      <c r="N190" s="132">
        <f t="shared" si="51"/>
        <v>1512.5989696710631</v>
      </c>
      <c r="O190" s="132">
        <f t="shared" si="51"/>
        <v>1506.8643519885529</v>
      </c>
      <c r="P190" s="132">
        <f t="shared" si="51"/>
        <v>1480.8815238529307</v>
      </c>
      <c r="Q190" s="132">
        <f t="shared" si="51"/>
        <v>1463.554564105702</v>
      </c>
    </row>
    <row r="191" spans="1:17" ht="12" customHeight="1" x14ac:dyDescent="0.25">
      <c r="A191" s="166" t="s">
        <v>57</v>
      </c>
      <c r="B191" s="165">
        <f t="shared" si="51"/>
        <v>904.54661727655855</v>
      </c>
      <c r="C191" s="165">
        <f t="shared" si="51"/>
        <v>926.36322298110326</v>
      </c>
      <c r="D191" s="165">
        <f t="shared" si="51"/>
        <v>917.0756347841733</v>
      </c>
      <c r="E191" s="165">
        <f t="shared" si="51"/>
        <v>924.42658823847887</v>
      </c>
      <c r="F191" s="165">
        <f t="shared" si="51"/>
        <v>934.56966841818144</v>
      </c>
      <c r="G191" s="165">
        <f t="shared" si="51"/>
        <v>929.59468077469853</v>
      </c>
      <c r="H191" s="165">
        <f t="shared" si="51"/>
        <v>924.46293459535866</v>
      </c>
      <c r="I191" s="165">
        <f t="shared" si="51"/>
        <v>928.63956722590217</v>
      </c>
      <c r="J191" s="165">
        <f t="shared" si="51"/>
        <v>931.43583059285697</v>
      </c>
      <c r="K191" s="165">
        <f t="shared" si="51"/>
        <v>943.01919436938886</v>
      </c>
      <c r="L191" s="165">
        <f t="shared" si="51"/>
        <v>946.68518860582822</v>
      </c>
      <c r="M191" s="165">
        <f t="shared" si="51"/>
        <v>864.376646836958</v>
      </c>
      <c r="N191" s="165">
        <f t="shared" si="51"/>
        <v>1021.216167226206</v>
      </c>
      <c r="O191" s="165">
        <f t="shared" si="51"/>
        <v>987.80233115297801</v>
      </c>
      <c r="P191" s="165">
        <f t="shared" si="51"/>
        <v>970.59535429318066</v>
      </c>
      <c r="Q191" s="165">
        <f t="shared" si="51"/>
        <v>958.44922827917844</v>
      </c>
    </row>
    <row r="192" spans="1:17" ht="12" customHeight="1" x14ac:dyDescent="0.25">
      <c r="A192" s="147" t="s">
        <v>59</v>
      </c>
      <c r="B192" s="164">
        <f t="shared" si="51"/>
        <v>513.23954655443322</v>
      </c>
      <c r="C192" s="164">
        <f t="shared" si="51"/>
        <v>498.70425770981973</v>
      </c>
      <c r="D192" s="164">
        <f t="shared" si="51"/>
        <v>493.81556200043559</v>
      </c>
      <c r="E192" s="164">
        <f t="shared" si="51"/>
        <v>496.88977759071588</v>
      </c>
      <c r="F192" s="164">
        <f t="shared" si="51"/>
        <v>500.71112411384985</v>
      </c>
      <c r="G192" s="164">
        <f t="shared" si="51"/>
        <v>498.18024605326048</v>
      </c>
      <c r="H192" s="164">
        <f t="shared" si="51"/>
        <v>495.56428252970716</v>
      </c>
      <c r="I192" s="164">
        <f t="shared" si="51"/>
        <v>494.71377990268189</v>
      </c>
      <c r="J192" s="164">
        <f t="shared" si="51"/>
        <v>495.72820446419291</v>
      </c>
      <c r="K192" s="164">
        <f t="shared" si="51"/>
        <v>498.3100130215077</v>
      </c>
      <c r="L192" s="164">
        <f t="shared" si="51"/>
        <v>500.33632656422179</v>
      </c>
      <c r="M192" s="164">
        <f t="shared" si="51"/>
        <v>456.41956143211928</v>
      </c>
      <c r="N192" s="164">
        <f t="shared" si="51"/>
        <v>491.38280244485685</v>
      </c>
      <c r="O192" s="164">
        <f t="shared" si="51"/>
        <v>519.06202083557503</v>
      </c>
      <c r="P192" s="164">
        <f t="shared" si="51"/>
        <v>510.28616955975008</v>
      </c>
      <c r="Q192" s="164">
        <f t="shared" si="51"/>
        <v>505.10533582652357</v>
      </c>
    </row>
    <row r="193" spans="1:17" ht="12" customHeight="1" x14ac:dyDescent="0.25">
      <c r="A193" s="163" t="s">
        <v>142</v>
      </c>
      <c r="B193" s="162">
        <f t="shared" ref="B193:Q193" si="52">IF(B121=0,0,B121/0.086*1000000/B$13)</f>
        <v>1551.1341150088886</v>
      </c>
      <c r="C193" s="162">
        <f t="shared" si="52"/>
        <v>1597.5034503509692</v>
      </c>
      <c r="D193" s="162">
        <f t="shared" si="52"/>
        <v>1610.1877380076294</v>
      </c>
      <c r="E193" s="162">
        <f t="shared" si="52"/>
        <v>1676.5189047886545</v>
      </c>
      <c r="F193" s="162">
        <f t="shared" si="52"/>
        <v>1707.3336489725857</v>
      </c>
      <c r="G193" s="162">
        <f t="shared" si="52"/>
        <v>1577.7475548597445</v>
      </c>
      <c r="H193" s="162">
        <f t="shared" si="52"/>
        <v>1600.0045913507067</v>
      </c>
      <c r="I193" s="162">
        <f t="shared" si="52"/>
        <v>1605.0801735835716</v>
      </c>
      <c r="J193" s="162">
        <f t="shared" si="52"/>
        <v>1621.0297285844827</v>
      </c>
      <c r="K193" s="162">
        <f t="shared" si="52"/>
        <v>1516.1260796373151</v>
      </c>
      <c r="L193" s="162">
        <f t="shared" si="52"/>
        <v>1855.4745313418725</v>
      </c>
      <c r="M193" s="162">
        <f t="shared" si="52"/>
        <v>1468.7088748260137</v>
      </c>
      <c r="N193" s="162">
        <f t="shared" si="52"/>
        <v>1962.6382960190601</v>
      </c>
      <c r="O193" s="162">
        <f t="shared" si="52"/>
        <v>2089.2188274795876</v>
      </c>
      <c r="P193" s="162">
        <f t="shared" si="52"/>
        <v>1748.0016367869687</v>
      </c>
      <c r="Q193" s="162">
        <f t="shared" si="52"/>
        <v>1854.1332987967423</v>
      </c>
    </row>
    <row r="194" spans="1:17" ht="12" customHeight="1" x14ac:dyDescent="0.25">
      <c r="A194" s="161" t="s">
        <v>141</v>
      </c>
      <c r="B194" s="160">
        <f t="shared" ref="B194:Q196" si="53">IF(B122=0,0,B122/0.086*1000000/B$14)</f>
        <v>1502.8631119301106</v>
      </c>
      <c r="C194" s="160">
        <f t="shared" si="53"/>
        <v>1543.3587556346483</v>
      </c>
      <c r="D194" s="160">
        <f t="shared" si="53"/>
        <v>1552.3672739780382</v>
      </c>
      <c r="E194" s="160">
        <f t="shared" si="53"/>
        <v>1600.2196120967001</v>
      </c>
      <c r="F194" s="160">
        <f t="shared" si="53"/>
        <v>1622.9134653224662</v>
      </c>
      <c r="G194" s="160">
        <f t="shared" si="53"/>
        <v>1534.1822471432547</v>
      </c>
      <c r="H194" s="160">
        <f t="shared" si="53"/>
        <v>1548.6970196155025</v>
      </c>
      <c r="I194" s="160">
        <f t="shared" si="53"/>
        <v>1552.096993904102</v>
      </c>
      <c r="J194" s="160">
        <f t="shared" si="53"/>
        <v>1564.7928805145693</v>
      </c>
      <c r="K194" s="160">
        <f t="shared" si="53"/>
        <v>1496.5862848675856</v>
      </c>
      <c r="L194" s="160">
        <f t="shared" si="53"/>
        <v>1721.386716127409</v>
      </c>
      <c r="M194" s="160">
        <f t="shared" si="53"/>
        <v>1421.9925062602538</v>
      </c>
      <c r="N194" s="160">
        <f t="shared" si="53"/>
        <v>1820.42032808831</v>
      </c>
      <c r="O194" s="160">
        <f t="shared" si="53"/>
        <v>1890.6099791907802</v>
      </c>
      <c r="P194" s="160">
        <f t="shared" si="53"/>
        <v>1656.3076480399445</v>
      </c>
      <c r="Q194" s="160">
        <f t="shared" si="53"/>
        <v>1720.5350619799146</v>
      </c>
    </row>
    <row r="195" spans="1:17" ht="12" customHeight="1" x14ac:dyDescent="0.25">
      <c r="A195" s="148" t="s">
        <v>60</v>
      </c>
      <c r="B195" s="156">
        <f t="shared" si="53"/>
        <v>989.62356537567734</v>
      </c>
      <c r="C195" s="156">
        <f t="shared" si="53"/>
        <v>1044.6544979248288</v>
      </c>
      <c r="D195" s="156">
        <f t="shared" si="53"/>
        <v>1058.5517119776025</v>
      </c>
      <c r="E195" s="156">
        <f t="shared" si="53"/>
        <v>1103.3298345059841</v>
      </c>
      <c r="F195" s="156">
        <f t="shared" si="53"/>
        <v>1122.2023412086162</v>
      </c>
      <c r="G195" s="156">
        <f t="shared" si="53"/>
        <v>1036.0020010899941</v>
      </c>
      <c r="H195" s="156">
        <f t="shared" si="53"/>
        <v>1053.1327370857955</v>
      </c>
      <c r="I195" s="156">
        <f t="shared" si="53"/>
        <v>1057.3832140014204</v>
      </c>
      <c r="J195" s="156">
        <f t="shared" si="53"/>
        <v>1069.0646760503766</v>
      </c>
      <c r="K195" s="156">
        <f t="shared" si="53"/>
        <v>998.27627184607786</v>
      </c>
      <c r="L195" s="156">
        <f t="shared" si="53"/>
        <v>1221.0503895631869</v>
      </c>
      <c r="M195" s="156">
        <f t="shared" si="53"/>
        <v>965.57294482813415</v>
      </c>
      <c r="N195" s="156">
        <f t="shared" si="53"/>
        <v>1329.0375256434536</v>
      </c>
      <c r="O195" s="156">
        <f t="shared" si="53"/>
        <v>1371.5479583552055</v>
      </c>
      <c r="P195" s="156">
        <f t="shared" si="53"/>
        <v>1146.0214784801947</v>
      </c>
      <c r="Q195" s="156">
        <f t="shared" si="53"/>
        <v>1215.4297261533918</v>
      </c>
    </row>
    <row r="196" spans="1:17" ht="12" customHeight="1" x14ac:dyDescent="0.25">
      <c r="A196" s="148" t="s">
        <v>59</v>
      </c>
      <c r="B196" s="156">
        <f t="shared" si="53"/>
        <v>513.23954655443322</v>
      </c>
      <c r="C196" s="156">
        <f t="shared" si="53"/>
        <v>498.70425770981956</v>
      </c>
      <c r="D196" s="156">
        <f t="shared" si="53"/>
        <v>493.81556200043536</v>
      </c>
      <c r="E196" s="156">
        <f t="shared" si="53"/>
        <v>496.88977759071577</v>
      </c>
      <c r="F196" s="156">
        <f t="shared" si="53"/>
        <v>500.71112411384979</v>
      </c>
      <c r="G196" s="156">
        <f t="shared" si="53"/>
        <v>498.18024605326025</v>
      </c>
      <c r="H196" s="156">
        <f t="shared" si="53"/>
        <v>495.56428252970721</v>
      </c>
      <c r="I196" s="156">
        <f t="shared" si="53"/>
        <v>494.71377990268172</v>
      </c>
      <c r="J196" s="156">
        <f t="shared" si="53"/>
        <v>495.72820446419286</v>
      </c>
      <c r="K196" s="156">
        <f t="shared" si="53"/>
        <v>498.31001302150787</v>
      </c>
      <c r="L196" s="156">
        <f t="shared" si="53"/>
        <v>500.33632656422196</v>
      </c>
      <c r="M196" s="156">
        <f t="shared" si="53"/>
        <v>456.41956143211951</v>
      </c>
      <c r="N196" s="156">
        <f t="shared" si="53"/>
        <v>491.38280244485668</v>
      </c>
      <c r="O196" s="156">
        <f t="shared" si="53"/>
        <v>519.06202083557469</v>
      </c>
      <c r="P196" s="156">
        <f t="shared" si="53"/>
        <v>510.28616955974974</v>
      </c>
      <c r="Q196" s="156">
        <f t="shared" si="53"/>
        <v>505.105335826523</v>
      </c>
    </row>
    <row r="197" spans="1:17" ht="12" customHeight="1" x14ac:dyDescent="0.25">
      <c r="A197" s="158" t="s">
        <v>62</v>
      </c>
      <c r="B197" s="157">
        <f t="shared" ref="B197:Q197" si="54">IF(B125=0,0,B125/0.086*1000000/B$5)</f>
        <v>797.91765206147784</v>
      </c>
      <c r="C197" s="157">
        <f t="shared" si="54"/>
        <v>800.61721810354948</v>
      </c>
      <c r="D197" s="157">
        <f t="shared" si="54"/>
        <v>810.55545460393057</v>
      </c>
      <c r="E197" s="157">
        <f t="shared" si="54"/>
        <v>848.17307475165239</v>
      </c>
      <c r="F197" s="157">
        <f t="shared" si="54"/>
        <v>846.56150728222588</v>
      </c>
      <c r="G197" s="157">
        <f t="shared" si="54"/>
        <v>816.58151535472598</v>
      </c>
      <c r="H197" s="157">
        <f t="shared" si="54"/>
        <v>840.54939580125722</v>
      </c>
      <c r="I197" s="157">
        <f t="shared" si="54"/>
        <v>840.82236444338832</v>
      </c>
      <c r="J197" s="157">
        <f t="shared" si="54"/>
        <v>884.56603664704619</v>
      </c>
      <c r="K197" s="157">
        <f t="shared" si="54"/>
        <v>864.36281156465918</v>
      </c>
      <c r="L197" s="157">
        <f t="shared" si="54"/>
        <v>940.5855474734534</v>
      </c>
      <c r="M197" s="157">
        <f t="shared" si="54"/>
        <v>830.06728164956724</v>
      </c>
      <c r="N197" s="157">
        <f t="shared" si="54"/>
        <v>964.03746117800279</v>
      </c>
      <c r="O197" s="157">
        <f t="shared" si="54"/>
        <v>1035.0243865080161</v>
      </c>
      <c r="P197" s="157">
        <f t="shared" si="54"/>
        <v>906.76928776481577</v>
      </c>
      <c r="Q197" s="157">
        <f t="shared" si="54"/>
        <v>951.66473076179568</v>
      </c>
    </row>
    <row r="198" spans="1:17" ht="12" customHeight="1" x14ac:dyDescent="0.25">
      <c r="A198" s="23" t="s">
        <v>57</v>
      </c>
      <c r="B198" s="156">
        <f t="shared" ref="B198:Q198" si="55">IF(B126=0,0,B126/0.086*1000000/B$16)</f>
        <v>739.9843211013623</v>
      </c>
      <c r="C198" s="156">
        <f t="shared" si="55"/>
        <v>734.99183559560947</v>
      </c>
      <c r="D198" s="156">
        <f t="shared" si="55"/>
        <v>738.98746530697417</v>
      </c>
      <c r="E198" s="156">
        <f t="shared" si="55"/>
        <v>734.81615825033759</v>
      </c>
      <c r="F198" s="156">
        <f t="shared" si="55"/>
        <v>762.83131570526666</v>
      </c>
      <c r="G198" s="156">
        <f t="shared" si="55"/>
        <v>755.57213091820938</v>
      </c>
      <c r="H198" s="156">
        <f t="shared" si="55"/>
        <v>756.88790204062616</v>
      </c>
      <c r="I198" s="156">
        <f t="shared" si="55"/>
        <v>772.2481527302474</v>
      </c>
      <c r="J198" s="156">
        <f t="shared" si="55"/>
        <v>778.49693704999265</v>
      </c>
      <c r="K198" s="156">
        <f t="shared" si="55"/>
        <v>773.93924710734291</v>
      </c>
      <c r="L198" s="156">
        <f t="shared" si="55"/>
        <v>800.81572967089289</v>
      </c>
      <c r="M198" s="156">
        <f t="shared" si="55"/>
        <v>754.39300459170795</v>
      </c>
      <c r="N198" s="156">
        <f t="shared" si="55"/>
        <v>784.22783695977569</v>
      </c>
      <c r="O198" s="156">
        <f t="shared" si="55"/>
        <v>788.81015343985246</v>
      </c>
      <c r="P198" s="156">
        <f t="shared" si="55"/>
        <v>788.22199313763838</v>
      </c>
      <c r="Q198" s="156">
        <f t="shared" si="55"/>
        <v>781.75568719841306</v>
      </c>
    </row>
    <row r="199" spans="1:17" ht="12" customHeight="1" x14ac:dyDescent="0.25">
      <c r="A199" s="29" t="s">
        <v>140</v>
      </c>
      <c r="B199" s="57">
        <f t="shared" ref="B199:Q199" si="56">IF(B127=0,0,B127/0.086*1000000/B$17)</f>
        <v>820.28812997134094</v>
      </c>
      <c r="C199" s="57">
        <f t="shared" si="56"/>
        <v>824.7335878653206</v>
      </c>
      <c r="D199" s="57">
        <f t="shared" si="56"/>
        <v>836.23633784178321</v>
      </c>
      <c r="E199" s="57">
        <f t="shared" si="56"/>
        <v>887.4208944127148</v>
      </c>
      <c r="F199" s="57">
        <f t="shared" si="56"/>
        <v>875.49042035784066</v>
      </c>
      <c r="G199" s="57">
        <f t="shared" si="56"/>
        <v>837.26455895444565</v>
      </c>
      <c r="H199" s="57">
        <f t="shared" si="56"/>
        <v>866.98229527652529</v>
      </c>
      <c r="I199" s="57">
        <f t="shared" si="56"/>
        <v>861.38747946047158</v>
      </c>
      <c r="J199" s="57">
        <f t="shared" si="56"/>
        <v>915.65672472174992</v>
      </c>
      <c r="K199" s="57">
        <f t="shared" si="56"/>
        <v>891.32752984687352</v>
      </c>
      <c r="L199" s="57">
        <f t="shared" si="56"/>
        <v>979.21885807661022</v>
      </c>
      <c r="M199" s="57">
        <f t="shared" si="56"/>
        <v>849.70482110566797</v>
      </c>
      <c r="N199" s="57">
        <f t="shared" si="56"/>
        <v>1009.25929941785</v>
      </c>
      <c r="O199" s="57">
        <f t="shared" si="56"/>
        <v>1093.7210296373732</v>
      </c>
      <c r="P199" s="57">
        <f t="shared" si="56"/>
        <v>930.22351968159467</v>
      </c>
      <c r="Q199" s="57">
        <f t="shared" si="56"/>
        <v>985.17171239545405</v>
      </c>
    </row>
    <row r="201" spans="1:17" ht="12" customHeight="1" x14ac:dyDescent="0.25">
      <c r="A201" s="152" t="s">
        <v>197</v>
      </c>
      <c r="B201" s="168">
        <f t="shared" ref="B201:Q201" si="57">SUM(B202,B204,B206,B215)</f>
        <v>387.75168124467359</v>
      </c>
      <c r="C201" s="168">
        <f t="shared" si="57"/>
        <v>347.69907378590761</v>
      </c>
      <c r="D201" s="168">
        <f t="shared" si="57"/>
        <v>309.69611330113446</v>
      </c>
      <c r="E201" s="168">
        <f t="shared" si="57"/>
        <v>270.40796440582983</v>
      </c>
      <c r="F201" s="168">
        <f t="shared" si="57"/>
        <v>262.32911443054149</v>
      </c>
      <c r="G201" s="168">
        <f t="shared" si="57"/>
        <v>237.52741343035643</v>
      </c>
      <c r="H201" s="168">
        <f t="shared" si="57"/>
        <v>198.4499296143315</v>
      </c>
      <c r="I201" s="168">
        <f t="shared" si="57"/>
        <v>182.158559138242</v>
      </c>
      <c r="J201" s="168">
        <f t="shared" si="57"/>
        <v>161.37916206079342</v>
      </c>
      <c r="K201" s="168">
        <f t="shared" si="57"/>
        <v>154.83845371810131</v>
      </c>
      <c r="L201" s="168">
        <f t="shared" si="57"/>
        <v>142.79157555399388</v>
      </c>
      <c r="M201" s="168">
        <f t="shared" si="57"/>
        <v>115.80552644811108</v>
      </c>
      <c r="N201" s="168">
        <f t="shared" si="57"/>
        <v>107.87786298512867</v>
      </c>
      <c r="O201" s="168">
        <f t="shared" si="57"/>
        <v>97.474373149780519</v>
      </c>
      <c r="P201" s="168">
        <f t="shared" si="57"/>
        <v>78.550718359189048</v>
      </c>
      <c r="Q201" s="168">
        <f t="shared" si="57"/>
        <v>74.446853156368093</v>
      </c>
    </row>
    <row r="202" spans="1:17" ht="12" customHeight="1" x14ac:dyDescent="0.25">
      <c r="A202" s="158" t="s">
        <v>65</v>
      </c>
      <c r="B202" s="157">
        <f t="shared" ref="B202:Q202" si="58">B203</f>
        <v>0</v>
      </c>
      <c r="C202" s="157">
        <f t="shared" si="58"/>
        <v>0</v>
      </c>
      <c r="D202" s="157">
        <f t="shared" si="58"/>
        <v>0</v>
      </c>
      <c r="E202" s="157">
        <f t="shared" si="58"/>
        <v>0</v>
      </c>
      <c r="F202" s="157">
        <f t="shared" si="58"/>
        <v>0</v>
      </c>
      <c r="G202" s="157">
        <f t="shared" si="58"/>
        <v>0</v>
      </c>
      <c r="H202" s="157">
        <f t="shared" si="58"/>
        <v>0</v>
      </c>
      <c r="I202" s="157">
        <f t="shared" si="58"/>
        <v>0</v>
      </c>
      <c r="J202" s="157">
        <f t="shared" si="58"/>
        <v>0</v>
      </c>
      <c r="K202" s="157">
        <f t="shared" si="58"/>
        <v>0</v>
      </c>
      <c r="L202" s="157">
        <f t="shared" si="58"/>
        <v>0</v>
      </c>
      <c r="M202" s="157">
        <f t="shared" si="58"/>
        <v>0</v>
      </c>
      <c r="N202" s="157">
        <f t="shared" si="58"/>
        <v>0</v>
      </c>
      <c r="O202" s="157">
        <f t="shared" si="58"/>
        <v>0</v>
      </c>
      <c r="P202" s="157">
        <f t="shared" si="58"/>
        <v>0</v>
      </c>
      <c r="Q202" s="157">
        <f t="shared" si="58"/>
        <v>0</v>
      </c>
    </row>
    <row r="203" spans="1:17" ht="12" customHeight="1" x14ac:dyDescent="0.25">
      <c r="A203" s="23" t="s">
        <v>60</v>
      </c>
      <c r="B203" s="156">
        <f>IF(B149=0,0,B149*1000000/B$7)</f>
        <v>0</v>
      </c>
      <c r="C203" s="156">
        <f t="shared" ref="C203:Q203" si="59">IF(C149=0,0,C149*1000000/C$7)</f>
        <v>0</v>
      </c>
      <c r="D203" s="156">
        <f t="shared" si="59"/>
        <v>0</v>
      </c>
      <c r="E203" s="156">
        <f t="shared" si="59"/>
        <v>0</v>
      </c>
      <c r="F203" s="156">
        <f t="shared" si="59"/>
        <v>0</v>
      </c>
      <c r="G203" s="156">
        <f t="shared" si="59"/>
        <v>0</v>
      </c>
      <c r="H203" s="156">
        <f t="shared" si="59"/>
        <v>0</v>
      </c>
      <c r="I203" s="156">
        <f t="shared" si="59"/>
        <v>0</v>
      </c>
      <c r="J203" s="156">
        <f t="shared" si="59"/>
        <v>0</v>
      </c>
      <c r="K203" s="156">
        <f t="shared" si="59"/>
        <v>0</v>
      </c>
      <c r="L203" s="156">
        <f t="shared" si="59"/>
        <v>0</v>
      </c>
      <c r="M203" s="156">
        <f t="shared" si="59"/>
        <v>0</v>
      </c>
      <c r="N203" s="156">
        <f t="shared" si="59"/>
        <v>0</v>
      </c>
      <c r="O203" s="156">
        <f t="shared" si="59"/>
        <v>0</v>
      </c>
      <c r="P203" s="156">
        <f t="shared" si="59"/>
        <v>0</v>
      </c>
      <c r="Q203" s="156">
        <f t="shared" si="59"/>
        <v>0</v>
      </c>
    </row>
    <row r="204" spans="1:17" ht="12" customHeight="1" x14ac:dyDescent="0.25">
      <c r="A204" s="158" t="s">
        <v>112</v>
      </c>
      <c r="B204" s="157">
        <f t="shared" ref="B204:Q204" si="60">B205</f>
        <v>0</v>
      </c>
      <c r="C204" s="157">
        <f t="shared" si="60"/>
        <v>0</v>
      </c>
      <c r="D204" s="157">
        <f t="shared" si="60"/>
        <v>0</v>
      </c>
      <c r="E204" s="157">
        <f t="shared" si="60"/>
        <v>0</v>
      </c>
      <c r="F204" s="157">
        <f t="shared" si="60"/>
        <v>0</v>
      </c>
      <c r="G204" s="157">
        <f t="shared" si="60"/>
        <v>0</v>
      </c>
      <c r="H204" s="157">
        <f t="shared" si="60"/>
        <v>0</v>
      </c>
      <c r="I204" s="157">
        <f t="shared" si="60"/>
        <v>0</v>
      </c>
      <c r="J204" s="157">
        <f t="shared" si="60"/>
        <v>0</v>
      </c>
      <c r="K204" s="157">
        <f t="shared" si="60"/>
        <v>0</v>
      </c>
      <c r="L204" s="157">
        <f t="shared" si="60"/>
        <v>0</v>
      </c>
      <c r="M204" s="157">
        <f t="shared" si="60"/>
        <v>0</v>
      </c>
      <c r="N204" s="157">
        <f t="shared" si="60"/>
        <v>0</v>
      </c>
      <c r="O204" s="157">
        <f t="shared" si="60"/>
        <v>0</v>
      </c>
      <c r="P204" s="157">
        <f t="shared" si="60"/>
        <v>0</v>
      </c>
      <c r="Q204" s="157">
        <f t="shared" si="60"/>
        <v>0</v>
      </c>
    </row>
    <row r="205" spans="1:17" ht="12" customHeight="1" x14ac:dyDescent="0.25">
      <c r="A205" s="23" t="s">
        <v>60</v>
      </c>
      <c r="B205" s="156">
        <f>IF(B151=0,0,B151*1000000/B$5)</f>
        <v>0</v>
      </c>
      <c r="C205" s="156">
        <f t="shared" ref="C205:Q206" si="61">IF(C151=0,0,C151*1000000/C$5)</f>
        <v>0</v>
      </c>
      <c r="D205" s="156">
        <f t="shared" si="61"/>
        <v>0</v>
      </c>
      <c r="E205" s="156">
        <f t="shared" si="61"/>
        <v>0</v>
      </c>
      <c r="F205" s="156">
        <f t="shared" si="61"/>
        <v>0</v>
      </c>
      <c r="G205" s="156">
        <f t="shared" si="61"/>
        <v>0</v>
      </c>
      <c r="H205" s="156">
        <f t="shared" si="61"/>
        <v>0</v>
      </c>
      <c r="I205" s="156">
        <f t="shared" si="61"/>
        <v>0</v>
      </c>
      <c r="J205" s="156">
        <f t="shared" si="61"/>
        <v>0</v>
      </c>
      <c r="K205" s="156">
        <f t="shared" si="61"/>
        <v>0</v>
      </c>
      <c r="L205" s="156">
        <f t="shared" si="61"/>
        <v>0</v>
      </c>
      <c r="M205" s="156">
        <f t="shared" si="61"/>
        <v>0</v>
      </c>
      <c r="N205" s="156">
        <f t="shared" si="61"/>
        <v>0</v>
      </c>
      <c r="O205" s="156">
        <f t="shared" si="61"/>
        <v>0</v>
      </c>
      <c r="P205" s="156">
        <f t="shared" si="61"/>
        <v>0</v>
      </c>
      <c r="Q205" s="156">
        <f t="shared" si="61"/>
        <v>0</v>
      </c>
    </row>
    <row r="206" spans="1:17" ht="12" customHeight="1" x14ac:dyDescent="0.25">
      <c r="A206" s="158" t="s">
        <v>63</v>
      </c>
      <c r="B206" s="157">
        <f>IF(B152=0,0,B152*1000000/B$5)</f>
        <v>276.91728619588622</v>
      </c>
      <c r="C206" s="157">
        <f t="shared" si="61"/>
        <v>243.01441188565033</v>
      </c>
      <c r="D206" s="157">
        <f t="shared" si="61"/>
        <v>207.67267296617922</v>
      </c>
      <c r="E206" s="157">
        <f t="shared" si="61"/>
        <v>172.97301060505254</v>
      </c>
      <c r="F206" s="157">
        <f t="shared" si="61"/>
        <v>162.28946836284391</v>
      </c>
      <c r="G206" s="157">
        <f t="shared" si="61"/>
        <v>140.65093438871162</v>
      </c>
      <c r="H206" s="157">
        <f t="shared" si="61"/>
        <v>107.29873775856207</v>
      </c>
      <c r="I206" s="157">
        <f t="shared" si="61"/>
        <v>93.467927461104765</v>
      </c>
      <c r="J206" s="157">
        <f t="shared" si="61"/>
        <v>74.362972507240556</v>
      </c>
      <c r="K206" s="157">
        <f t="shared" si="61"/>
        <v>67.749432288498213</v>
      </c>
      <c r="L206" s="157">
        <f t="shared" si="61"/>
        <v>58.411370654034386</v>
      </c>
      <c r="M206" s="157">
        <f t="shared" si="61"/>
        <v>40.708589239824235</v>
      </c>
      <c r="N206" s="157">
        <f t="shared" si="61"/>
        <v>32.237024872710059</v>
      </c>
      <c r="O206" s="157">
        <f t="shared" si="61"/>
        <v>24.985863825042525</v>
      </c>
      <c r="P206" s="157">
        <f t="shared" si="61"/>
        <v>16.59623250943033</v>
      </c>
      <c r="Q206" s="157">
        <f t="shared" si="61"/>
        <v>13.428539011329493</v>
      </c>
    </row>
    <row r="207" spans="1:17" ht="12" customHeight="1" x14ac:dyDescent="0.25">
      <c r="A207" s="167" t="s">
        <v>144</v>
      </c>
      <c r="B207" s="132">
        <f>IF(B153=0,0,B153*1000000/B$11)</f>
        <v>583.23420974524197</v>
      </c>
      <c r="C207" s="132">
        <f t="shared" ref="C207:Q207" si="62">IF(C153=0,0,C153*1000000/C$11)</f>
        <v>581.67315868511309</v>
      </c>
      <c r="D207" s="132">
        <f t="shared" si="62"/>
        <v>571.56714602760337</v>
      </c>
      <c r="E207" s="132">
        <f t="shared" si="62"/>
        <v>570.73325141748705</v>
      </c>
      <c r="F207" s="132">
        <f t="shared" si="62"/>
        <v>570.75888149486593</v>
      </c>
      <c r="G207" s="132">
        <f t="shared" si="62"/>
        <v>564.14688556835893</v>
      </c>
      <c r="H207" s="132">
        <f t="shared" si="62"/>
        <v>556.37810538808367</v>
      </c>
      <c r="I207" s="132">
        <f t="shared" si="62"/>
        <v>551.11312288987835</v>
      </c>
      <c r="J207" s="132">
        <f t="shared" si="62"/>
        <v>547.25818649433415</v>
      </c>
      <c r="K207" s="132">
        <f t="shared" si="62"/>
        <v>546.05768232449293</v>
      </c>
      <c r="L207" s="132">
        <f t="shared" si="62"/>
        <v>543.81780594613019</v>
      </c>
      <c r="M207" s="132">
        <f t="shared" si="62"/>
        <v>495.80294444745539</v>
      </c>
      <c r="N207" s="132">
        <f t="shared" si="62"/>
        <v>565.16868435711706</v>
      </c>
      <c r="O207" s="132">
        <f t="shared" si="62"/>
        <v>561.69891122928664</v>
      </c>
      <c r="P207" s="132">
        <f t="shared" si="62"/>
        <v>550.81354698210248</v>
      </c>
      <c r="Q207" s="132">
        <f t="shared" si="62"/>
        <v>543.61453023080583</v>
      </c>
    </row>
    <row r="208" spans="1:17" ht="12" customHeight="1" x14ac:dyDescent="0.25">
      <c r="A208" s="167" t="s">
        <v>143</v>
      </c>
      <c r="B208" s="132">
        <f>IF(B154=0,0,B154*1000000/B$12)</f>
        <v>372.10342581746858</v>
      </c>
      <c r="C208" s="132">
        <f t="shared" ref="C208:Q210" si="63">IF(C154=0,0,C154*1000000/C$12)</f>
        <v>378.08755314532874</v>
      </c>
      <c r="D208" s="132">
        <f t="shared" si="63"/>
        <v>371.51864491792963</v>
      </c>
      <c r="E208" s="132">
        <f t="shared" si="63"/>
        <v>370.97661342135524</v>
      </c>
      <c r="F208" s="132">
        <f t="shared" si="63"/>
        <v>370.99327297165451</v>
      </c>
      <c r="G208" s="132">
        <f t="shared" si="63"/>
        <v>366.69547561943222</v>
      </c>
      <c r="H208" s="132">
        <f t="shared" si="63"/>
        <v>361.64576850224989</v>
      </c>
      <c r="I208" s="132">
        <f t="shared" si="63"/>
        <v>358.2235298784226</v>
      </c>
      <c r="J208" s="132">
        <f t="shared" si="63"/>
        <v>355.71782122132817</v>
      </c>
      <c r="K208" s="132">
        <f t="shared" si="63"/>
        <v>354.9374935109189</v>
      </c>
      <c r="L208" s="132">
        <f t="shared" si="63"/>
        <v>353.48157386499048</v>
      </c>
      <c r="M208" s="132">
        <f t="shared" si="63"/>
        <v>322.27191389085112</v>
      </c>
      <c r="N208" s="132">
        <f t="shared" si="63"/>
        <v>378.66301851927312</v>
      </c>
      <c r="O208" s="132">
        <f t="shared" si="63"/>
        <v>365.10429229904094</v>
      </c>
      <c r="P208" s="132">
        <f t="shared" si="63"/>
        <v>358.02880553837139</v>
      </c>
      <c r="Q208" s="132">
        <f t="shared" si="63"/>
        <v>353.34944465003014</v>
      </c>
    </row>
    <row r="209" spans="1:17" ht="12" customHeight="1" x14ac:dyDescent="0.25">
      <c r="A209" s="166" t="s">
        <v>57</v>
      </c>
      <c r="B209" s="165">
        <f>IF(B155=0,0,B155*1000000/B$12)</f>
        <v>372.10342581746858</v>
      </c>
      <c r="C209" s="165">
        <f t="shared" si="63"/>
        <v>378.08755314532874</v>
      </c>
      <c r="D209" s="165">
        <f t="shared" si="63"/>
        <v>371.51864491792963</v>
      </c>
      <c r="E209" s="165">
        <f t="shared" si="63"/>
        <v>370.97661342135524</v>
      </c>
      <c r="F209" s="165">
        <f t="shared" si="63"/>
        <v>370.99327297165451</v>
      </c>
      <c r="G209" s="165">
        <f t="shared" si="63"/>
        <v>366.69547561943222</v>
      </c>
      <c r="H209" s="165">
        <f t="shared" si="63"/>
        <v>361.64576850224989</v>
      </c>
      <c r="I209" s="165">
        <f t="shared" si="63"/>
        <v>358.2235298784226</v>
      </c>
      <c r="J209" s="165">
        <f t="shared" si="63"/>
        <v>355.71782122132817</v>
      </c>
      <c r="K209" s="165">
        <f t="shared" si="63"/>
        <v>354.9374935109189</v>
      </c>
      <c r="L209" s="165">
        <f t="shared" si="63"/>
        <v>353.48157386499048</v>
      </c>
      <c r="M209" s="165">
        <f t="shared" si="63"/>
        <v>322.27191389085112</v>
      </c>
      <c r="N209" s="165">
        <f t="shared" si="63"/>
        <v>378.66301851927312</v>
      </c>
      <c r="O209" s="165">
        <f t="shared" si="63"/>
        <v>365.10429229904094</v>
      </c>
      <c r="P209" s="165">
        <f t="shared" si="63"/>
        <v>358.02880553837139</v>
      </c>
      <c r="Q209" s="165">
        <f t="shared" si="63"/>
        <v>353.34944465003014</v>
      </c>
    </row>
    <row r="210" spans="1:17" ht="12" customHeight="1" x14ac:dyDescent="0.25">
      <c r="A210" s="147" t="s">
        <v>59</v>
      </c>
      <c r="B210" s="164">
        <f>IF(B156=0,0,B156*1000000/B$12)</f>
        <v>0</v>
      </c>
      <c r="C210" s="164">
        <f t="shared" si="63"/>
        <v>0</v>
      </c>
      <c r="D210" s="164">
        <f t="shared" si="63"/>
        <v>0</v>
      </c>
      <c r="E210" s="164">
        <f t="shared" si="63"/>
        <v>0</v>
      </c>
      <c r="F210" s="164">
        <f t="shared" si="63"/>
        <v>0</v>
      </c>
      <c r="G210" s="164">
        <f t="shared" si="63"/>
        <v>0</v>
      </c>
      <c r="H210" s="164">
        <f t="shared" si="63"/>
        <v>0</v>
      </c>
      <c r="I210" s="164">
        <f t="shared" si="63"/>
        <v>0</v>
      </c>
      <c r="J210" s="164">
        <f t="shared" si="63"/>
        <v>0</v>
      </c>
      <c r="K210" s="164">
        <f t="shared" si="63"/>
        <v>0</v>
      </c>
      <c r="L210" s="164">
        <f t="shared" si="63"/>
        <v>0</v>
      </c>
      <c r="M210" s="164">
        <f t="shared" si="63"/>
        <v>0</v>
      </c>
      <c r="N210" s="164">
        <f t="shared" si="63"/>
        <v>0</v>
      </c>
      <c r="O210" s="164">
        <f t="shared" si="63"/>
        <v>0</v>
      </c>
      <c r="P210" s="164">
        <f t="shared" si="63"/>
        <v>0</v>
      </c>
      <c r="Q210" s="164">
        <f t="shared" si="63"/>
        <v>0</v>
      </c>
    </row>
    <row r="211" spans="1:17" ht="12" customHeight="1" x14ac:dyDescent="0.25">
      <c r="A211" s="163" t="s">
        <v>142</v>
      </c>
      <c r="B211" s="162">
        <f>IF(B157=0,0,B157*1000000/B$13)</f>
        <v>0</v>
      </c>
      <c r="C211" s="162">
        <f t="shared" ref="C211:Q211" si="64">IF(C157=0,0,C157*1000000/C$13)</f>
        <v>0</v>
      </c>
      <c r="D211" s="162">
        <f t="shared" si="64"/>
        <v>0</v>
      </c>
      <c r="E211" s="162">
        <f t="shared" si="64"/>
        <v>0</v>
      </c>
      <c r="F211" s="162">
        <f t="shared" si="64"/>
        <v>0</v>
      </c>
      <c r="G211" s="162">
        <f t="shared" si="64"/>
        <v>0</v>
      </c>
      <c r="H211" s="162">
        <f t="shared" si="64"/>
        <v>0</v>
      </c>
      <c r="I211" s="162">
        <f t="shared" si="64"/>
        <v>0</v>
      </c>
      <c r="J211" s="162">
        <f t="shared" si="64"/>
        <v>0</v>
      </c>
      <c r="K211" s="162">
        <f t="shared" si="64"/>
        <v>0</v>
      </c>
      <c r="L211" s="162">
        <f t="shared" si="64"/>
        <v>0</v>
      </c>
      <c r="M211" s="162">
        <f t="shared" si="64"/>
        <v>0</v>
      </c>
      <c r="N211" s="162">
        <f t="shared" si="64"/>
        <v>0</v>
      </c>
      <c r="O211" s="162">
        <f t="shared" si="64"/>
        <v>0</v>
      </c>
      <c r="P211" s="162">
        <f t="shared" si="64"/>
        <v>0</v>
      </c>
      <c r="Q211" s="162">
        <f t="shared" si="64"/>
        <v>0</v>
      </c>
    </row>
    <row r="212" spans="1:17" ht="12" customHeight="1" x14ac:dyDescent="0.25">
      <c r="A212" s="161" t="s">
        <v>141</v>
      </c>
      <c r="B212" s="160">
        <f>IF(B158=0,0,B158*1000000/B$14)</f>
        <v>0</v>
      </c>
      <c r="C212" s="160">
        <f t="shared" ref="C212:Q214" si="65">IF(C158=0,0,C158*1000000/C$14)</f>
        <v>0</v>
      </c>
      <c r="D212" s="160">
        <f t="shared" si="65"/>
        <v>0</v>
      </c>
      <c r="E212" s="160">
        <f t="shared" si="65"/>
        <v>0</v>
      </c>
      <c r="F212" s="160">
        <f t="shared" si="65"/>
        <v>0</v>
      </c>
      <c r="G212" s="160">
        <f t="shared" si="65"/>
        <v>0</v>
      </c>
      <c r="H212" s="160">
        <f t="shared" si="65"/>
        <v>0</v>
      </c>
      <c r="I212" s="160">
        <f t="shared" si="65"/>
        <v>0</v>
      </c>
      <c r="J212" s="160">
        <f t="shared" si="65"/>
        <v>0</v>
      </c>
      <c r="K212" s="160">
        <f t="shared" si="65"/>
        <v>0</v>
      </c>
      <c r="L212" s="160">
        <f t="shared" si="65"/>
        <v>0</v>
      </c>
      <c r="M212" s="160">
        <f t="shared" si="65"/>
        <v>0</v>
      </c>
      <c r="N212" s="160">
        <f t="shared" si="65"/>
        <v>0</v>
      </c>
      <c r="O212" s="160">
        <f t="shared" si="65"/>
        <v>0</v>
      </c>
      <c r="P212" s="160">
        <f t="shared" si="65"/>
        <v>0</v>
      </c>
      <c r="Q212" s="160">
        <f t="shared" si="65"/>
        <v>0</v>
      </c>
    </row>
    <row r="213" spans="1:17" ht="12" customHeight="1" x14ac:dyDescent="0.25">
      <c r="A213" s="148" t="s">
        <v>60</v>
      </c>
      <c r="B213" s="156">
        <f>IF(B159=0,0,B159*1000000/B$14)</f>
        <v>0</v>
      </c>
      <c r="C213" s="156">
        <f t="shared" si="65"/>
        <v>0</v>
      </c>
      <c r="D213" s="156">
        <f t="shared" si="65"/>
        <v>0</v>
      </c>
      <c r="E213" s="156">
        <f t="shared" si="65"/>
        <v>0</v>
      </c>
      <c r="F213" s="156">
        <f t="shared" si="65"/>
        <v>0</v>
      </c>
      <c r="G213" s="156">
        <f t="shared" si="65"/>
        <v>0</v>
      </c>
      <c r="H213" s="156">
        <f t="shared" si="65"/>
        <v>0</v>
      </c>
      <c r="I213" s="156">
        <f t="shared" si="65"/>
        <v>0</v>
      </c>
      <c r="J213" s="156">
        <f t="shared" si="65"/>
        <v>0</v>
      </c>
      <c r="K213" s="156">
        <f t="shared" si="65"/>
        <v>0</v>
      </c>
      <c r="L213" s="156">
        <f t="shared" si="65"/>
        <v>0</v>
      </c>
      <c r="M213" s="156">
        <f t="shared" si="65"/>
        <v>0</v>
      </c>
      <c r="N213" s="156">
        <f t="shared" si="65"/>
        <v>0</v>
      </c>
      <c r="O213" s="156">
        <f t="shared" si="65"/>
        <v>0</v>
      </c>
      <c r="P213" s="156">
        <f t="shared" si="65"/>
        <v>0</v>
      </c>
      <c r="Q213" s="156">
        <f t="shared" si="65"/>
        <v>0</v>
      </c>
    </row>
    <row r="214" spans="1:17" ht="12" customHeight="1" x14ac:dyDescent="0.25">
      <c r="A214" s="148" t="s">
        <v>59</v>
      </c>
      <c r="B214" s="156">
        <f>IF(B160=0,0,B160*1000000/B$14)</f>
        <v>0</v>
      </c>
      <c r="C214" s="156">
        <f t="shared" si="65"/>
        <v>0</v>
      </c>
      <c r="D214" s="156">
        <f t="shared" si="65"/>
        <v>0</v>
      </c>
      <c r="E214" s="156">
        <f t="shared" si="65"/>
        <v>0</v>
      </c>
      <c r="F214" s="156">
        <f t="shared" si="65"/>
        <v>0</v>
      </c>
      <c r="G214" s="156">
        <f t="shared" si="65"/>
        <v>0</v>
      </c>
      <c r="H214" s="156">
        <f t="shared" si="65"/>
        <v>0</v>
      </c>
      <c r="I214" s="156">
        <f t="shared" si="65"/>
        <v>0</v>
      </c>
      <c r="J214" s="156">
        <f t="shared" si="65"/>
        <v>0</v>
      </c>
      <c r="K214" s="156">
        <f t="shared" si="65"/>
        <v>0</v>
      </c>
      <c r="L214" s="156">
        <f t="shared" si="65"/>
        <v>0</v>
      </c>
      <c r="M214" s="156">
        <f t="shared" si="65"/>
        <v>0</v>
      </c>
      <c r="N214" s="156">
        <f t="shared" si="65"/>
        <v>0</v>
      </c>
      <c r="O214" s="156">
        <f t="shared" si="65"/>
        <v>0</v>
      </c>
      <c r="P214" s="156">
        <f t="shared" si="65"/>
        <v>0</v>
      </c>
      <c r="Q214" s="156">
        <f t="shared" si="65"/>
        <v>0</v>
      </c>
    </row>
    <row r="215" spans="1:17" ht="12" customHeight="1" x14ac:dyDescent="0.25">
      <c r="A215" s="158" t="s">
        <v>62</v>
      </c>
      <c r="B215" s="157">
        <f>IF(B161=0,0,B161*1000000/B$5)</f>
        <v>110.83439504878734</v>
      </c>
      <c r="C215" s="157">
        <f t="shared" ref="C215:Q215" si="66">IF(C161=0,0,C161*1000000/C$5)</f>
        <v>104.68466190025727</v>
      </c>
      <c r="D215" s="157">
        <f t="shared" si="66"/>
        <v>102.02344033495525</v>
      </c>
      <c r="E215" s="157">
        <f t="shared" si="66"/>
        <v>97.434953800777294</v>
      </c>
      <c r="F215" s="157">
        <f t="shared" si="66"/>
        <v>100.03964606769762</v>
      </c>
      <c r="G215" s="157">
        <f t="shared" si="66"/>
        <v>96.876479041644814</v>
      </c>
      <c r="H215" s="157">
        <f t="shared" si="66"/>
        <v>91.151191855769426</v>
      </c>
      <c r="I215" s="157">
        <f t="shared" si="66"/>
        <v>88.690631677137233</v>
      </c>
      <c r="J215" s="157">
        <f t="shared" si="66"/>
        <v>87.016189553552849</v>
      </c>
      <c r="K215" s="157">
        <f t="shared" si="66"/>
        <v>87.089021429603093</v>
      </c>
      <c r="L215" s="157">
        <f t="shared" si="66"/>
        <v>84.380204899959509</v>
      </c>
      <c r="M215" s="157">
        <f t="shared" si="66"/>
        <v>75.096937208286846</v>
      </c>
      <c r="N215" s="157">
        <f t="shared" si="66"/>
        <v>75.640838112418621</v>
      </c>
      <c r="O215" s="157">
        <f t="shared" si="66"/>
        <v>72.48850932473799</v>
      </c>
      <c r="P215" s="157">
        <f t="shared" si="66"/>
        <v>61.954485849758719</v>
      </c>
      <c r="Q215" s="157">
        <f t="shared" si="66"/>
        <v>61.018314145038595</v>
      </c>
    </row>
    <row r="216" spans="1:17" ht="12" customHeight="1" x14ac:dyDescent="0.25">
      <c r="A216" s="23" t="s">
        <v>57</v>
      </c>
      <c r="B216" s="156">
        <f>IF(B162=0,0,B162*1000000/B$16)</f>
        <v>397.86472654182069</v>
      </c>
      <c r="C216" s="156">
        <f t="shared" ref="C216:Q216" si="67">IF(C162=0,0,C162*1000000/C$16)</f>
        <v>389.55220406279795</v>
      </c>
      <c r="D216" s="156">
        <f t="shared" si="67"/>
        <v>386.34436568258729</v>
      </c>
      <c r="E216" s="156">
        <f t="shared" si="67"/>
        <v>378.84997297092116</v>
      </c>
      <c r="F216" s="156">
        <f t="shared" si="67"/>
        <v>389.58867643207168</v>
      </c>
      <c r="G216" s="156">
        <f t="shared" si="67"/>
        <v>382.63588984654137</v>
      </c>
      <c r="H216" s="156">
        <f t="shared" si="67"/>
        <v>379.64942777009304</v>
      </c>
      <c r="I216" s="156">
        <f t="shared" si="67"/>
        <v>384.42883438342011</v>
      </c>
      <c r="J216" s="156">
        <f t="shared" si="67"/>
        <v>383.88092455507399</v>
      </c>
      <c r="K216" s="156">
        <f t="shared" si="67"/>
        <v>379.13359835954043</v>
      </c>
      <c r="L216" s="156">
        <f t="shared" si="67"/>
        <v>389.65577359653622</v>
      </c>
      <c r="M216" s="156">
        <f t="shared" si="67"/>
        <v>364.48688064802946</v>
      </c>
      <c r="N216" s="156">
        <f t="shared" si="67"/>
        <v>376.40151494314046</v>
      </c>
      <c r="O216" s="156">
        <f t="shared" si="67"/>
        <v>376.55534821212882</v>
      </c>
      <c r="P216" s="156">
        <f t="shared" si="67"/>
        <v>375.0978330105994</v>
      </c>
      <c r="Q216" s="156">
        <f t="shared" si="67"/>
        <v>370.43333426189594</v>
      </c>
    </row>
    <row r="217" spans="1:17" ht="12" customHeight="1" x14ac:dyDescent="0.25">
      <c r="A217" s="29" t="s">
        <v>140</v>
      </c>
      <c r="B217" s="57">
        <f>IF(B163=0,0,B163*1000000/B$17)</f>
        <v>0</v>
      </c>
      <c r="C217" s="57">
        <f t="shared" ref="C217:Q217" si="68">IF(C163=0,0,C163*1000000/C$17)</f>
        <v>0</v>
      </c>
      <c r="D217" s="57">
        <f t="shared" si="68"/>
        <v>0</v>
      </c>
      <c r="E217" s="57">
        <f t="shared" si="68"/>
        <v>0</v>
      </c>
      <c r="F217" s="57">
        <f t="shared" si="68"/>
        <v>0</v>
      </c>
      <c r="G217" s="57">
        <f t="shared" si="68"/>
        <v>0</v>
      </c>
      <c r="H217" s="57">
        <f t="shared" si="68"/>
        <v>0</v>
      </c>
      <c r="I217" s="57">
        <f t="shared" si="68"/>
        <v>0</v>
      </c>
      <c r="J217" s="57">
        <f t="shared" si="68"/>
        <v>0</v>
      </c>
      <c r="K217" s="57">
        <f t="shared" si="68"/>
        <v>0</v>
      </c>
      <c r="L217" s="57">
        <f t="shared" si="68"/>
        <v>0</v>
      </c>
      <c r="M217" s="57">
        <f t="shared" si="68"/>
        <v>0</v>
      </c>
      <c r="N217" s="57">
        <f t="shared" si="68"/>
        <v>0</v>
      </c>
      <c r="O217" s="57">
        <f t="shared" si="68"/>
        <v>0</v>
      </c>
      <c r="P217" s="57">
        <f t="shared" si="68"/>
        <v>0</v>
      </c>
      <c r="Q217" s="57">
        <f t="shared" si="68"/>
        <v>0</v>
      </c>
    </row>
    <row r="219" spans="1:17" ht="12" customHeight="1" x14ac:dyDescent="0.25">
      <c r="A219" s="152" t="s">
        <v>196</v>
      </c>
      <c r="B219" s="184">
        <f>B165/RES_summary!B$19</f>
        <v>122.20494731540229</v>
      </c>
      <c r="C219" s="184">
        <f>C165/RES_summary!C$19</f>
        <v>126.01756882762103</v>
      </c>
      <c r="D219" s="184">
        <f>D165/RES_summary!D$19</f>
        <v>119.12598432785313</v>
      </c>
      <c r="E219" s="184">
        <f>E165/RES_summary!E$19</f>
        <v>119.76449723975188</v>
      </c>
      <c r="F219" s="184">
        <f>F165/RES_summary!F$19</f>
        <v>121.69829903320093</v>
      </c>
      <c r="G219" s="184">
        <f>G165/RES_summary!G$19</f>
        <v>115.46499340858232</v>
      </c>
      <c r="H219" s="184">
        <f>H165/RES_summary!H$19</f>
        <v>108.14670608185075</v>
      </c>
      <c r="I219" s="184">
        <f>I165/RES_summary!I$19</f>
        <v>97.351865677491347</v>
      </c>
      <c r="J219" s="184">
        <f>J165/RES_summary!J$19</f>
        <v>99.46150676572752</v>
      </c>
      <c r="K219" s="184">
        <f>K165/RES_summary!K$19</f>
        <v>92.969961599129462</v>
      </c>
      <c r="L219" s="184">
        <f>L165/RES_summary!L$19</f>
        <v>94.14720048330453</v>
      </c>
      <c r="M219" s="184">
        <f>M165/RES_summary!M$19</f>
        <v>72.777663190559167</v>
      </c>
      <c r="N219" s="184">
        <f>N165/RES_summary!N$19</f>
        <v>80.671295206293266</v>
      </c>
      <c r="O219" s="184">
        <f>O165/RES_summary!O$19</f>
        <v>81.212633564913048</v>
      </c>
      <c r="P219" s="184">
        <f>P165/RES_summary!P$19</f>
        <v>64.13103812597511</v>
      </c>
      <c r="Q219" s="184">
        <f>Q165/RES_summary!Q$19</f>
        <v>65.47481081198508</v>
      </c>
    </row>
    <row r="220" spans="1:17" ht="12" customHeight="1" x14ac:dyDescent="0.25">
      <c r="A220" s="158" t="s">
        <v>65</v>
      </c>
      <c r="B220" s="178">
        <f>B166/RES_summary!B$19</f>
        <v>79.740864713672053</v>
      </c>
      <c r="C220" s="178">
        <f>C166/RES_summary!C$19</f>
        <v>83.928753034856783</v>
      </c>
      <c r="D220" s="178">
        <f>D166/RES_summary!D$19</f>
        <v>77.615867456977369</v>
      </c>
      <c r="E220" s="178">
        <f>E166/RES_summary!E$19</f>
        <v>77.780310823421189</v>
      </c>
      <c r="F220" s="178">
        <f>F166/RES_summary!F$19</f>
        <v>79.699358304444758</v>
      </c>
      <c r="G220" s="178">
        <f>G166/RES_summary!G$19</f>
        <v>75.831459457870864</v>
      </c>
      <c r="H220" s="178">
        <f>H166/RES_summary!H$19</f>
        <v>68.78535219638519</v>
      </c>
      <c r="I220" s="178">
        <f>I166/RES_summary!I$19</f>
        <v>58.430201103276048</v>
      </c>
      <c r="J220" s="178">
        <f>J166/RES_summary!J$19</f>
        <v>60.371394980469042</v>
      </c>
      <c r="K220" s="178">
        <f>K166/RES_summary!K$19</f>
        <v>55.885934988576764</v>
      </c>
      <c r="L220" s="178">
        <f>L166/RES_summary!L$19</f>
        <v>52.45609531373816</v>
      </c>
      <c r="M220" s="178">
        <f>M166/RES_summary!M$19</f>
        <v>38.331327502795673</v>
      </c>
      <c r="N220" s="178">
        <f>N166/RES_summary!N$19</f>
        <v>38.375100499896867</v>
      </c>
      <c r="O220" s="178">
        <f>O166/RES_summary!O$19</f>
        <v>36.934518143526994</v>
      </c>
      <c r="P220" s="178">
        <f>P166/RES_summary!P$19</f>
        <v>26.61245470313035</v>
      </c>
      <c r="Q220" s="178">
        <f>Q166/RES_summary!Q$19</f>
        <v>26.465426478179264</v>
      </c>
    </row>
    <row r="221" spans="1:17" ht="12" customHeight="1" x14ac:dyDescent="0.25">
      <c r="A221" s="23" t="s">
        <v>60</v>
      </c>
      <c r="B221" s="177">
        <f>B167/RES_summary!B$19</f>
        <v>79.740864713672053</v>
      </c>
      <c r="C221" s="177">
        <f>C167/RES_summary!C$19</f>
        <v>83.928753034856783</v>
      </c>
      <c r="D221" s="177">
        <f>D167/RES_summary!D$19</f>
        <v>77.615867456977369</v>
      </c>
      <c r="E221" s="177">
        <f>E167/RES_summary!E$19</f>
        <v>77.780310823421189</v>
      </c>
      <c r="F221" s="177">
        <f>F167/RES_summary!F$19</f>
        <v>79.699358304444758</v>
      </c>
      <c r="G221" s="177">
        <f>G167/RES_summary!G$19</f>
        <v>75.831459457870864</v>
      </c>
      <c r="H221" s="177">
        <f>H167/RES_summary!H$19</f>
        <v>68.78535219638519</v>
      </c>
      <c r="I221" s="177">
        <f>I167/RES_summary!I$19</f>
        <v>58.430201103276048</v>
      </c>
      <c r="J221" s="177">
        <f>J167/RES_summary!J$19</f>
        <v>60.371394980469042</v>
      </c>
      <c r="K221" s="177">
        <f>K167/RES_summary!K$19</f>
        <v>55.885934988576764</v>
      </c>
      <c r="L221" s="177">
        <f>L167/RES_summary!L$19</f>
        <v>52.45609531373816</v>
      </c>
      <c r="M221" s="177">
        <f>M167/RES_summary!M$19</f>
        <v>38.331327502795673</v>
      </c>
      <c r="N221" s="177">
        <f>N167/RES_summary!N$19</f>
        <v>38.375100499896867</v>
      </c>
      <c r="O221" s="177">
        <f>O167/RES_summary!O$19</f>
        <v>36.934518143526994</v>
      </c>
      <c r="P221" s="177">
        <f>P167/RES_summary!P$19</f>
        <v>26.61245470313035</v>
      </c>
      <c r="Q221" s="177">
        <f>Q167/RES_summary!Q$19</f>
        <v>26.465426478179264</v>
      </c>
    </row>
    <row r="222" spans="1:17" ht="12" customHeight="1" x14ac:dyDescent="0.25">
      <c r="A222" s="158" t="s">
        <v>112</v>
      </c>
      <c r="B222" s="178">
        <f>B168/RES_summary!B$19</f>
        <v>2.1949481939670932</v>
      </c>
      <c r="C222" s="178">
        <f>C168/RES_summary!C$19</f>
        <v>2.1019322842354136</v>
      </c>
      <c r="D222" s="178">
        <f>D168/RES_summary!D$19</f>
        <v>2.0200770826594541</v>
      </c>
      <c r="E222" s="178">
        <f>E168/RES_summary!E$19</f>
        <v>1.9256457618575378</v>
      </c>
      <c r="F222" s="178">
        <f>F168/RES_summary!F$19</f>
        <v>1.8839660762322747</v>
      </c>
      <c r="G222" s="178">
        <f>G168/RES_summary!G$19</f>
        <v>1.8474086904334912</v>
      </c>
      <c r="H222" s="178">
        <f>H168/RES_summary!H$19</f>
        <v>1.7695649826735802</v>
      </c>
      <c r="I222" s="178">
        <f>I168/RES_summary!I$19</f>
        <v>1.7393774882769053</v>
      </c>
      <c r="J222" s="178">
        <f>J168/RES_summary!J$19</f>
        <v>1.7001942973299655</v>
      </c>
      <c r="K222" s="178">
        <f>K168/RES_summary!K$19</f>
        <v>1.6551948693438807</v>
      </c>
      <c r="L222" s="178">
        <f>L168/RES_summary!L$19</f>
        <v>1.5588408058285579</v>
      </c>
      <c r="M222" s="178">
        <f>M168/RES_summary!M$19</f>
        <v>1.4561994332061734</v>
      </c>
      <c r="N222" s="178">
        <f>N168/RES_summary!N$19</f>
        <v>1.3502208063358336</v>
      </c>
      <c r="O222" s="178">
        <f>O168/RES_summary!O$19</f>
        <v>1.2635429904852871</v>
      </c>
      <c r="P222" s="178">
        <f>P168/RES_summary!P$19</f>
        <v>1.1580972082498302</v>
      </c>
      <c r="Q222" s="178">
        <f>Q168/RES_summary!Q$19</f>
        <v>1.09562635009067</v>
      </c>
    </row>
    <row r="223" spans="1:17" ht="12" customHeight="1" x14ac:dyDescent="0.25">
      <c r="A223" s="23" t="s">
        <v>60</v>
      </c>
      <c r="B223" s="177">
        <f>B169/RES_summary!B$19</f>
        <v>2.1949481939670932</v>
      </c>
      <c r="C223" s="177">
        <f>C169/RES_summary!C$19</f>
        <v>2.1019322842354136</v>
      </c>
      <c r="D223" s="177">
        <f>D169/RES_summary!D$19</f>
        <v>2.0200770826594541</v>
      </c>
      <c r="E223" s="177">
        <f>E169/RES_summary!E$19</f>
        <v>1.9256457618575378</v>
      </c>
      <c r="F223" s="177">
        <f>F169/RES_summary!F$19</f>
        <v>1.8839660762322747</v>
      </c>
      <c r="G223" s="177">
        <f>G169/RES_summary!G$19</f>
        <v>1.8474086904334912</v>
      </c>
      <c r="H223" s="177">
        <f>H169/RES_summary!H$19</f>
        <v>1.7695649826735802</v>
      </c>
      <c r="I223" s="177">
        <f>I169/RES_summary!I$19</f>
        <v>1.7393774882769053</v>
      </c>
      <c r="J223" s="177">
        <f>J169/RES_summary!J$19</f>
        <v>1.7001942973299655</v>
      </c>
      <c r="K223" s="177">
        <f>K169/RES_summary!K$19</f>
        <v>1.6551948693438807</v>
      </c>
      <c r="L223" s="177">
        <f>L169/RES_summary!L$19</f>
        <v>1.5588408058285579</v>
      </c>
      <c r="M223" s="177">
        <f>M169/RES_summary!M$19</f>
        <v>1.4561994332061734</v>
      </c>
      <c r="N223" s="177">
        <f>N169/RES_summary!N$19</f>
        <v>1.3502208063358336</v>
      </c>
      <c r="O223" s="177">
        <f>O169/RES_summary!O$19</f>
        <v>1.2635429904852871</v>
      </c>
      <c r="P223" s="177">
        <f>P169/RES_summary!P$19</f>
        <v>1.1580972082498302</v>
      </c>
      <c r="Q223" s="177">
        <f>Q169/RES_summary!Q$19</f>
        <v>1.09562635009067</v>
      </c>
    </row>
    <row r="224" spans="1:17" ht="12" customHeight="1" x14ac:dyDescent="0.25">
      <c r="A224" s="158" t="s">
        <v>63</v>
      </c>
      <c r="B224" s="178">
        <f>B170/RES_summary!B$19</f>
        <v>26.564162559616285</v>
      </c>
      <c r="C224" s="178">
        <f>C170/RES_summary!C$19</f>
        <v>26.526454607141211</v>
      </c>
      <c r="D224" s="178">
        <f>D170/RES_summary!D$19</f>
        <v>26.083914718483907</v>
      </c>
      <c r="E224" s="178">
        <f>E170/RES_summary!E$19</f>
        <v>26.382189255845901</v>
      </c>
      <c r="F224" s="178">
        <f>F170/RES_summary!F$19</f>
        <v>26.508276682085697</v>
      </c>
      <c r="G224" s="178">
        <f>G170/RES_summary!G$19</f>
        <v>24.74271271235261</v>
      </c>
      <c r="H224" s="178">
        <f>H170/RES_summary!H$19</f>
        <v>24.485603569873398</v>
      </c>
      <c r="I224" s="178">
        <f>I170/RES_summary!I$19</f>
        <v>24.233644758426976</v>
      </c>
      <c r="J224" s="178">
        <f>J170/RES_summary!J$19</f>
        <v>24.045542741144519</v>
      </c>
      <c r="K224" s="178">
        <f>K170/RES_summary!K$19</f>
        <v>22.446735344367905</v>
      </c>
      <c r="L224" s="178">
        <f>L170/RES_summary!L$19</f>
        <v>26.360714097979919</v>
      </c>
      <c r="M224" s="178">
        <f>M170/RES_summary!M$19</f>
        <v>20.920580908064018</v>
      </c>
      <c r="N224" s="178">
        <f>N170/RES_summary!N$19</f>
        <v>27.283837632559187</v>
      </c>
      <c r="O224" s="178">
        <f>O170/RES_summary!O$19</f>
        <v>28.641625509387413</v>
      </c>
      <c r="P224" s="178">
        <f>P170/RES_summary!P$19</f>
        <v>23.899060585873357</v>
      </c>
      <c r="Q224" s="178">
        <f>Q170/RES_summary!Q$19</f>
        <v>25.022946410173532</v>
      </c>
    </row>
    <row r="225" spans="1:17" ht="12" customHeight="1" x14ac:dyDescent="0.25">
      <c r="A225" s="167" t="s">
        <v>144</v>
      </c>
      <c r="B225" s="183">
        <f>B171/RES_summary!B$19</f>
        <v>28.795155447408259</v>
      </c>
      <c r="C225" s="183">
        <f>C171/RES_summary!C$19</f>
        <v>28.64603731205192</v>
      </c>
      <c r="D225" s="183">
        <f>D171/RES_summary!D$19</f>
        <v>28.068982262323068</v>
      </c>
      <c r="E225" s="183">
        <f>E171/RES_summary!E$19</f>
        <v>27.941944706630192</v>
      </c>
      <c r="F225" s="183">
        <f>F171/RES_summary!F$19</f>
        <v>27.847704839523189</v>
      </c>
      <c r="G225" s="183">
        <f>G171/RES_summary!G$19</f>
        <v>27.449064520432231</v>
      </c>
      <c r="H225" s="183">
        <f>H171/RES_summary!H$19</f>
        <v>26.942554159906241</v>
      </c>
      <c r="I225" s="183">
        <f>I171/RES_summary!I$19</f>
        <v>26.568558029567914</v>
      </c>
      <c r="J225" s="183">
        <f>J171/RES_summary!J$19</f>
        <v>26.222612746619742</v>
      </c>
      <c r="K225" s="183">
        <f>K171/RES_summary!K$19</f>
        <v>26.043275575826808</v>
      </c>
      <c r="L225" s="183">
        <f>L171/RES_summary!L$19</f>
        <v>25.784996808828268</v>
      </c>
      <c r="M225" s="183">
        <f>M171/RES_summary!M$19</f>
        <v>23.406442340181972</v>
      </c>
      <c r="N225" s="183">
        <f>N171/RES_summary!N$19</f>
        <v>26.54779607536193</v>
      </c>
      <c r="O225" s="183">
        <f>O171/RES_summary!O$19</f>
        <v>26.251921463409555</v>
      </c>
      <c r="P225" s="183">
        <f>P171/RES_summary!P$19</f>
        <v>25.603045540813262</v>
      </c>
      <c r="Q225" s="183">
        <f>Q171/RES_summary!Q$19</f>
        <v>25.113008402951735</v>
      </c>
    </row>
    <row r="226" spans="1:17" ht="12" customHeight="1" x14ac:dyDescent="0.25">
      <c r="A226" s="167" t="s">
        <v>143</v>
      </c>
      <c r="B226" s="183">
        <f>B172/RES_summary!B$19</f>
        <v>24.128446333961509</v>
      </c>
      <c r="C226" s="183">
        <f>C172/RES_summary!C$19</f>
        <v>24.199981205275172</v>
      </c>
      <c r="D226" s="183">
        <f>D172/RES_summary!D$19</f>
        <v>23.754617817350244</v>
      </c>
      <c r="E226" s="183">
        <f>E172/RES_summary!E$19</f>
        <v>23.689315942930193</v>
      </c>
      <c r="F226" s="183">
        <f>F172/RES_summary!F$19</f>
        <v>23.651532275639944</v>
      </c>
      <c r="G226" s="183">
        <f>G172/RES_summary!G$19</f>
        <v>23.349105040905954</v>
      </c>
      <c r="H226" s="183">
        <f>H172/RES_summary!H$19</f>
        <v>22.964947809472068</v>
      </c>
      <c r="I226" s="183">
        <f>I172/RES_summary!I$19</f>
        <v>22.688214782119825</v>
      </c>
      <c r="J226" s="183">
        <f>J172/RES_summary!J$19</f>
        <v>22.441511027164296</v>
      </c>
      <c r="K226" s="183">
        <f>K172/RES_summary!K$19</f>
        <v>22.327792983951262</v>
      </c>
      <c r="L226" s="183">
        <f>L172/RES_summary!L$19</f>
        <v>22.150210135784373</v>
      </c>
      <c r="M226" s="183">
        <f>M172/RES_summary!M$19</f>
        <v>20.109727278408339</v>
      </c>
      <c r="N226" s="183">
        <f>N172/RES_summary!N$19</f>
        <v>23.031236843756936</v>
      </c>
      <c r="O226" s="183">
        <f>O172/RES_summary!O$19</f>
        <v>22.57546446532081</v>
      </c>
      <c r="P226" s="183">
        <f>P172/RES_summary!P$19</f>
        <v>22.031012556476917</v>
      </c>
      <c r="Q226" s="183">
        <f>Q172/RES_summary!Q$19</f>
        <v>21.624966473990963</v>
      </c>
    </row>
    <row r="227" spans="1:17" ht="12" customHeight="1" x14ac:dyDescent="0.25">
      <c r="A227" s="166" t="s">
        <v>57</v>
      </c>
      <c r="B227" s="182">
        <f>B173/RES_summary!B$19</f>
        <v>18.371309175446676</v>
      </c>
      <c r="C227" s="182">
        <f>C173/RES_summary!C$19</f>
        <v>18.619924252834007</v>
      </c>
      <c r="D227" s="182">
        <f>D173/RES_summary!D$19</f>
        <v>18.244838470509375</v>
      </c>
      <c r="E227" s="182">
        <f>E173/RES_summary!E$19</f>
        <v>18.16226405930907</v>
      </c>
      <c r="F227" s="182">
        <f>F173/RES_summary!F$19</f>
        <v>18.101008145689661</v>
      </c>
      <c r="G227" s="182">
        <f>G173/RES_summary!G$19</f>
        <v>17.841891938280895</v>
      </c>
      <c r="H227" s="182">
        <f>H173/RES_summary!H$19</f>
        <v>17.512660203938839</v>
      </c>
      <c r="I227" s="182">
        <f>I173/RES_summary!I$19</f>
        <v>17.26956271921922</v>
      </c>
      <c r="J227" s="182">
        <f>J173/RES_summary!J$19</f>
        <v>17.044698285303362</v>
      </c>
      <c r="K227" s="182">
        <f>K173/RES_summary!K$19</f>
        <v>16.928129124287352</v>
      </c>
      <c r="L227" s="182">
        <f>L173/RES_summary!L$19</f>
        <v>16.760247925738646</v>
      </c>
      <c r="M227" s="182">
        <f>M173/RES_summary!M$19</f>
        <v>15.21418752111852</v>
      </c>
      <c r="N227" s="182">
        <f>N173/RES_summary!N$19</f>
        <v>17.787023370492712</v>
      </c>
      <c r="O227" s="182">
        <f>O173/RES_summary!O$19</f>
        <v>17.063748951216425</v>
      </c>
      <c r="P227" s="182">
        <f>P173/RES_summary!P$19</f>
        <v>16.641979601528838</v>
      </c>
      <c r="Q227" s="182">
        <f>Q173/RES_summary!Q$19</f>
        <v>16.323455461918922</v>
      </c>
    </row>
    <row r="228" spans="1:17" ht="12" customHeight="1" x14ac:dyDescent="0.25">
      <c r="A228" s="147" t="s">
        <v>59</v>
      </c>
      <c r="B228" s="181">
        <f>B174/RES_summary!B$19</f>
        <v>5.7571371585148352</v>
      </c>
      <c r="C228" s="181">
        <f>C174/RES_summary!C$19</f>
        <v>5.5800569524411712</v>
      </c>
      <c r="D228" s="181">
        <f>D174/RES_summary!D$19</f>
        <v>5.5097793468408716</v>
      </c>
      <c r="E228" s="181">
        <f>E174/RES_summary!E$19</f>
        <v>5.5270518836211249</v>
      </c>
      <c r="F228" s="181">
        <f>F174/RES_summary!F$19</f>
        <v>5.550524129950281</v>
      </c>
      <c r="G228" s="181">
        <f>G174/RES_summary!G$19</f>
        <v>5.5072131026250579</v>
      </c>
      <c r="H228" s="181">
        <f>H174/RES_summary!H$19</f>
        <v>5.4522876055332272</v>
      </c>
      <c r="I228" s="181">
        <f>I174/RES_summary!I$19</f>
        <v>5.4186520629006036</v>
      </c>
      <c r="J228" s="181">
        <f>J174/RES_summary!J$19</f>
        <v>5.3968127418609386</v>
      </c>
      <c r="K228" s="181">
        <f>K174/RES_summary!K$19</f>
        <v>5.399663859663911</v>
      </c>
      <c r="L228" s="181">
        <f>L174/RES_summary!L$19</f>
        <v>5.3899622100457245</v>
      </c>
      <c r="M228" s="181">
        <f>M174/RES_summary!M$19</f>
        <v>4.8955397572898205</v>
      </c>
      <c r="N228" s="181">
        <f>N174/RES_summary!N$19</f>
        <v>5.2442134732642165</v>
      </c>
      <c r="O228" s="181">
        <f>O174/RES_summary!O$19</f>
        <v>5.5117155141043792</v>
      </c>
      <c r="P228" s="181">
        <f>P174/RES_summary!P$19</f>
        <v>5.3890329549480755</v>
      </c>
      <c r="Q228" s="181">
        <f>Q174/RES_summary!Q$19</f>
        <v>5.3015110120720434</v>
      </c>
    </row>
    <row r="229" spans="1:17" ht="12" customHeight="1" x14ac:dyDescent="0.25">
      <c r="A229" s="163" t="s">
        <v>142</v>
      </c>
      <c r="B229" s="180">
        <f>B175/RES_summary!B$19</f>
        <v>24.654895775961634</v>
      </c>
      <c r="C229" s="180">
        <f>C175/RES_summary!C$19</f>
        <v>25.103352254982802</v>
      </c>
      <c r="D229" s="180">
        <f>D175/RES_summary!D$19</f>
        <v>25.041547702204955</v>
      </c>
      <c r="E229" s="180">
        <f>E175/RES_summary!E$19</f>
        <v>25.795438973244689</v>
      </c>
      <c r="F229" s="180">
        <f>F175/RES_summary!F$19</f>
        <v>26.069480047778718</v>
      </c>
      <c r="G229" s="180">
        <f>G175/RES_summary!G$19</f>
        <v>23.917319452281866</v>
      </c>
      <c r="H229" s="180">
        <f>H175/RES_summary!H$19</f>
        <v>23.99050884248155</v>
      </c>
      <c r="I229" s="180">
        <f>I175/RES_summary!I$19</f>
        <v>23.867831878267836</v>
      </c>
      <c r="J229" s="180">
        <f>J175/RES_summary!J$19</f>
        <v>23.834950539042623</v>
      </c>
      <c r="K229" s="180">
        <f>K175/RES_summary!K$19</f>
        <v>22.053881283501397</v>
      </c>
      <c r="L229" s="180">
        <f>L175/RES_summary!L$19</f>
        <v>26.642812557156081</v>
      </c>
      <c r="M229" s="180">
        <f>M175/RES_summary!M$19</f>
        <v>20.850065013691708</v>
      </c>
      <c r="N229" s="180">
        <f>N175/RES_summary!N$19</f>
        <v>27.565229098841492</v>
      </c>
      <c r="O229" s="180">
        <f>O175/RES_summary!O$19</f>
        <v>29.040435323250669</v>
      </c>
      <c r="P229" s="180">
        <f>P175/RES_summary!P$19</f>
        <v>24.042971210885089</v>
      </c>
      <c r="Q229" s="180">
        <f>Q175/RES_summary!Q$19</f>
        <v>25.256754855498386</v>
      </c>
    </row>
    <row r="230" spans="1:17" ht="12" customHeight="1" x14ac:dyDescent="0.25">
      <c r="A230" s="161" t="s">
        <v>141</v>
      </c>
      <c r="B230" s="179">
        <f>B176/RES_summary!B$19</f>
        <v>21.486960663578454</v>
      </c>
      <c r="C230" s="179">
        <f>C176/RES_summary!C$19</f>
        <v>21.897235918180353</v>
      </c>
      <c r="D230" s="179">
        <f>D176/RES_summary!D$19</f>
        <v>21.786785353273665</v>
      </c>
      <c r="E230" s="179">
        <f>E176/RES_summary!E$19</f>
        <v>22.294087216229652</v>
      </c>
      <c r="F230" s="179">
        <f>F176/RES_summary!F$19</f>
        <v>22.495686161005963</v>
      </c>
      <c r="G230" s="179">
        <f>G176/RES_summary!G$19</f>
        <v>21.05347074660833</v>
      </c>
      <c r="H230" s="179">
        <f>H176/RES_summary!H$19</f>
        <v>21.046118353146042</v>
      </c>
      <c r="I230" s="179">
        <f>I176/RES_summary!I$19</f>
        <v>20.932742783774774</v>
      </c>
      <c r="J230" s="179">
        <f>J176/RES_summary!J$19</f>
        <v>20.889530592239101</v>
      </c>
      <c r="K230" s="179">
        <f>K176/RES_summary!K$19</f>
        <v>19.734686693939739</v>
      </c>
      <c r="L230" s="179">
        <f>L176/RES_summary!L$19</f>
        <v>22.707790372197373</v>
      </c>
      <c r="M230" s="179">
        <f>M176/RES_summary!M$19</f>
        <v>18.448082016189584</v>
      </c>
      <c r="N230" s="179">
        <f>N176/RES_summary!N$19</f>
        <v>23.712916969488191</v>
      </c>
      <c r="O230" s="179">
        <f>O176/RES_summary!O$19</f>
        <v>24.387998474217564</v>
      </c>
      <c r="P230" s="179">
        <f>P176/RES_summary!P$19</f>
        <v>21.016964242023597</v>
      </c>
      <c r="Q230" s="179">
        <f>Q176/RES_summary!Q$19</f>
        <v>21.718401668146221</v>
      </c>
    </row>
    <row r="231" spans="1:17" ht="12" customHeight="1" x14ac:dyDescent="0.25">
      <c r="A231" s="148" t="s">
        <v>60</v>
      </c>
      <c r="B231" s="177">
        <f>B177/RES_summary!B$19</f>
        <v>15.729823505063621</v>
      </c>
      <c r="C231" s="177">
        <f>C177/RES_summary!C$19</f>
        <v>16.317178965739185</v>
      </c>
      <c r="D231" s="177">
        <f>D177/RES_summary!D$19</f>
        <v>16.277006006432789</v>
      </c>
      <c r="E231" s="177">
        <f>E177/RES_summary!E$19</f>
        <v>16.767035332608533</v>
      </c>
      <c r="F231" s="177">
        <f>F177/RES_summary!F$19</f>
        <v>16.945162031055681</v>
      </c>
      <c r="G231" s="177">
        <f>G177/RES_summary!G$19</f>
        <v>15.546257643983276</v>
      </c>
      <c r="H231" s="177">
        <f>H177/RES_summary!H$19</f>
        <v>15.593830747612815</v>
      </c>
      <c r="I231" s="177">
        <f>I177/RES_summary!I$19</f>
        <v>15.514090720874169</v>
      </c>
      <c r="J231" s="177">
        <f>J177/RES_summary!J$19</f>
        <v>15.492717850378162</v>
      </c>
      <c r="K231" s="177">
        <f>K177/RES_summary!K$19</f>
        <v>14.335022834275826</v>
      </c>
      <c r="L231" s="177">
        <f>L177/RES_summary!L$19</f>
        <v>17.317828162151653</v>
      </c>
      <c r="M231" s="177">
        <f>M177/RES_summary!M$19</f>
        <v>13.552542258899763</v>
      </c>
      <c r="N231" s="177">
        <f>N177/RES_summary!N$19</f>
        <v>18.468703496223974</v>
      </c>
      <c r="O231" s="177">
        <f>O177/RES_summary!O$19</f>
        <v>18.876282960113183</v>
      </c>
      <c r="P231" s="177">
        <f>P177/RES_summary!P$19</f>
        <v>15.627931287075526</v>
      </c>
      <c r="Q231" s="177">
        <f>Q177/RES_summary!Q$19</f>
        <v>16.416890656074184</v>
      </c>
    </row>
    <row r="232" spans="1:17" ht="12" customHeight="1" x14ac:dyDescent="0.25">
      <c r="A232" s="148" t="s">
        <v>59</v>
      </c>
      <c r="B232" s="177">
        <f>B178/RES_summary!B$19</f>
        <v>5.7571371585148352</v>
      </c>
      <c r="C232" s="177">
        <f>C178/RES_summary!C$19</f>
        <v>5.5800569524411694</v>
      </c>
      <c r="D232" s="177">
        <f>D178/RES_summary!D$19</f>
        <v>5.5097793468408716</v>
      </c>
      <c r="E232" s="177">
        <f>E178/RES_summary!E$19</f>
        <v>5.527051883621124</v>
      </c>
      <c r="F232" s="177">
        <f>F178/RES_summary!F$19</f>
        <v>5.5505241299502801</v>
      </c>
      <c r="G232" s="177">
        <f>G178/RES_summary!G$19</f>
        <v>5.5072131026250561</v>
      </c>
      <c r="H232" s="177">
        <f>H178/RES_summary!H$19</f>
        <v>5.4522876055332254</v>
      </c>
      <c r="I232" s="177">
        <f>I178/RES_summary!I$19</f>
        <v>5.4186520629006036</v>
      </c>
      <c r="J232" s="177">
        <f>J178/RES_summary!J$19</f>
        <v>5.3968127418609404</v>
      </c>
      <c r="K232" s="177">
        <f>K178/RES_summary!K$19</f>
        <v>5.3996638596639102</v>
      </c>
      <c r="L232" s="177">
        <f>L178/RES_summary!L$19</f>
        <v>5.3899622100457236</v>
      </c>
      <c r="M232" s="177">
        <f>M178/RES_summary!M$19</f>
        <v>4.8955397572898223</v>
      </c>
      <c r="N232" s="177">
        <f>N178/RES_summary!N$19</f>
        <v>5.2442134732642121</v>
      </c>
      <c r="O232" s="177">
        <f>O178/RES_summary!O$19</f>
        <v>5.5117155141043792</v>
      </c>
      <c r="P232" s="177">
        <f>P178/RES_summary!P$19</f>
        <v>5.389032954948072</v>
      </c>
      <c r="Q232" s="177">
        <f>Q178/RES_summary!Q$19</f>
        <v>5.3015110120720381</v>
      </c>
    </row>
    <row r="233" spans="1:17" ht="12" customHeight="1" x14ac:dyDescent="0.25">
      <c r="A233" s="158" t="s">
        <v>62</v>
      </c>
      <c r="B233" s="178">
        <f>B179/RES_summary!B$19</f>
        <v>13.704971848146847</v>
      </c>
      <c r="C233" s="178">
        <f>C179/RES_summary!C$19</f>
        <v>13.460428901387619</v>
      </c>
      <c r="D233" s="178">
        <f>D179/RES_summary!D$19</f>
        <v>13.406125069732406</v>
      </c>
      <c r="E233" s="178">
        <f>E179/RES_summary!E$19</f>
        <v>13.676351398627238</v>
      </c>
      <c r="F233" s="178">
        <f>F179/RES_summary!F$19</f>
        <v>13.60669797043821</v>
      </c>
      <c r="G233" s="178">
        <f>G179/RES_summary!G$19</f>
        <v>13.043412547925348</v>
      </c>
      <c r="H233" s="178">
        <f>H179/RES_summary!H$19</f>
        <v>13.106185332918585</v>
      </c>
      <c r="I233" s="178">
        <f>I179/RES_summary!I$19</f>
        <v>12.948642327511431</v>
      </c>
      <c r="J233" s="178">
        <f>J179/RES_summary!J$19</f>
        <v>13.344374746784</v>
      </c>
      <c r="K233" s="178">
        <f>K179/RES_summary!K$19</f>
        <v>12.982096396840923</v>
      </c>
      <c r="L233" s="178">
        <f>L179/RES_summary!L$19</f>
        <v>13.771550265757904</v>
      </c>
      <c r="M233" s="178">
        <f>M179/RES_summary!M$19</f>
        <v>12.069555346493294</v>
      </c>
      <c r="N233" s="178">
        <f>N179/RES_summary!N$19</f>
        <v>13.662136267501381</v>
      </c>
      <c r="O233" s="178">
        <f>O179/RES_summary!O$19</f>
        <v>14.372946921513343</v>
      </c>
      <c r="P233" s="178">
        <f>P179/RES_summary!P$19</f>
        <v>12.461425628721576</v>
      </c>
      <c r="Q233" s="178">
        <f>Q179/RES_summary!Q$19</f>
        <v>12.890811573541615</v>
      </c>
    </row>
    <row r="234" spans="1:17" ht="12" customHeight="1" x14ac:dyDescent="0.25">
      <c r="A234" s="23" t="s">
        <v>57</v>
      </c>
      <c r="B234" s="177">
        <f>B180/RES_summary!B$19</f>
        <v>19.643183572542089</v>
      </c>
      <c r="C234" s="177">
        <f>C180/RES_summary!C$19</f>
        <v>19.184531391822279</v>
      </c>
      <c r="D234" s="177">
        <f>D180/RES_summary!D$19</f>
        <v>18.972911971692092</v>
      </c>
      <c r="E234" s="177">
        <f>E180/RES_summary!E$19</f>
        <v>18.547727805539022</v>
      </c>
      <c r="F234" s="177">
        <f>F180/RES_summary!F$19</f>
        <v>19.008290228766988</v>
      </c>
      <c r="G234" s="177">
        <f>G180/RES_summary!G$19</f>
        <v>18.617486858319356</v>
      </c>
      <c r="H234" s="177">
        <f>H180/RES_summary!H$19</f>
        <v>18.384485605051662</v>
      </c>
      <c r="I234" s="177">
        <f>I180/RES_summary!I$19</f>
        <v>18.532891652075431</v>
      </c>
      <c r="J234" s="177">
        <f>J180/RES_summary!J$19</f>
        <v>18.394171295829988</v>
      </c>
      <c r="K234" s="177">
        <f>K180/RES_summary!K$19</f>
        <v>18.082120445775235</v>
      </c>
      <c r="L234" s="177">
        <f>L180/RES_summary!L$19</f>
        <v>18.47543932705187</v>
      </c>
      <c r="M234" s="177">
        <f>M180/RES_summary!M$19</f>
        <v>17.20712079503398</v>
      </c>
      <c r="N234" s="177">
        <f>N180/RES_summary!N$19</f>
        <v>17.68079325296388</v>
      </c>
      <c r="O234" s="177">
        <f>O180/RES_summary!O$19</f>
        <v>17.59893286290605</v>
      </c>
      <c r="P234" s="177">
        <f>P180/RES_summary!P$19</f>
        <v>17.435386172778344</v>
      </c>
      <c r="Q234" s="177">
        <f>Q180/RES_summary!Q$19</f>
        <v>17.112668846623212</v>
      </c>
    </row>
    <row r="235" spans="1:17" ht="12" customHeight="1" x14ac:dyDescent="0.25">
      <c r="A235" s="29" t="s">
        <v>140</v>
      </c>
      <c r="B235" s="176">
        <f>B181/RES_summary!B$19</f>
        <v>11.411980369784786</v>
      </c>
      <c r="C235" s="176">
        <f>C181/RES_summary!C$19</f>
        <v>11.356904823689554</v>
      </c>
      <c r="D235" s="176">
        <f>D181/RES_summary!D$19</f>
        <v>11.408583908612851</v>
      </c>
      <c r="E235" s="176">
        <f>E181/RES_summary!E$19</f>
        <v>11.989723810116491</v>
      </c>
      <c r="F235" s="176">
        <f>F181/RES_summary!F$19</f>
        <v>11.740439336986011</v>
      </c>
      <c r="G235" s="176">
        <f>G181/RES_summary!G$19</f>
        <v>11.153722575558557</v>
      </c>
      <c r="H235" s="176">
        <f>H181/RES_summary!H$19</f>
        <v>11.438503174472238</v>
      </c>
      <c r="I235" s="176">
        <f>I181/RES_summary!I$19</f>
        <v>11.273949658434468</v>
      </c>
      <c r="J235" s="176">
        <f>J181/RES_summary!J$19</f>
        <v>11.864192017378933</v>
      </c>
      <c r="K235" s="176">
        <f>K181/RES_summary!K$19</f>
        <v>11.461246024071675</v>
      </c>
      <c r="L235" s="176">
        <f>L181/RES_summary!L$19</f>
        <v>12.471363930790597</v>
      </c>
      <c r="M235" s="176">
        <f>M181/RES_summary!M$19</f>
        <v>10.736352729613627</v>
      </c>
      <c r="N235" s="176">
        <f>N181/RES_summary!N$19</f>
        <v>12.651450343829929</v>
      </c>
      <c r="O235" s="176">
        <f>O181/RES_summary!O$19</f>
        <v>13.603882748485512</v>
      </c>
      <c r="P235" s="176">
        <f>P181/RES_summary!P$19</f>
        <v>11.477342233886617</v>
      </c>
      <c r="Q235" s="176">
        <f>Q181/RES_summary!Q$19</f>
        <v>12.058238503019325</v>
      </c>
    </row>
    <row r="237" spans="1:17" ht="12" customHeight="1" x14ac:dyDescent="0.25">
      <c r="A237" s="152" t="s">
        <v>71</v>
      </c>
      <c r="B237" s="184">
        <f>B183/RES_summary!B$19</f>
        <v>125.43824401514026</v>
      </c>
      <c r="C237" s="184">
        <f>C183/RES_summary!C$19</f>
        <v>132.44915765071801</v>
      </c>
      <c r="D237" s="184">
        <f>D183/RES_summary!D$19</f>
        <v>126.73143987734264</v>
      </c>
      <c r="E237" s="184">
        <f>E183/RES_summary!E$19</f>
        <v>130.83110408029373</v>
      </c>
      <c r="F237" s="184">
        <f>F183/RES_summary!F$19</f>
        <v>135.50141022797243</v>
      </c>
      <c r="G237" s="184">
        <f>G183/RES_summary!G$19</f>
        <v>131.27348285576551</v>
      </c>
      <c r="H237" s="184">
        <f>H183/RES_summary!H$19</f>
        <v>126.50311443770325</v>
      </c>
      <c r="I237" s="184">
        <f>I183/RES_summary!I$19</f>
        <v>114.52057846511691</v>
      </c>
      <c r="J237" s="184">
        <f>J183/RES_summary!J$19</f>
        <v>122.80590522546326</v>
      </c>
      <c r="K237" s="184">
        <f>K183/RES_summary!K$19</f>
        <v>118.18206218740471</v>
      </c>
      <c r="L237" s="184">
        <f>L183/RES_summary!L$19</f>
        <v>123.61723502400379</v>
      </c>
      <c r="M237" s="184">
        <f>M183/RES_summary!M$19</f>
        <v>98.59213917408276</v>
      </c>
      <c r="N237" s="184">
        <f>N183/RES_summary!N$19</f>
        <v>112.88686367652038</v>
      </c>
      <c r="O237" s="184">
        <f>O183/RES_summary!O$19</f>
        <v>119.67993851208487</v>
      </c>
      <c r="P237" s="184">
        <f>P183/RES_summary!P$19</f>
        <v>95.168015369824616</v>
      </c>
      <c r="Q237" s="184">
        <f>Q183/RES_summary!Q$19</f>
        <v>100.24165404129003</v>
      </c>
    </row>
    <row r="238" spans="1:17" ht="12" customHeight="1" x14ac:dyDescent="0.25">
      <c r="A238" s="158" t="s">
        <v>65</v>
      </c>
      <c r="B238" s="178">
        <f>B184/RES_summary!B$19</f>
        <v>96.232080936654484</v>
      </c>
      <c r="C238" s="178">
        <f>C184/RES_summary!C$19</f>
        <v>102.84810645727833</v>
      </c>
      <c r="D238" s="178">
        <f>D184/RES_summary!D$19</f>
        <v>96.947954054605674</v>
      </c>
      <c r="E238" s="178">
        <f>E184/RES_summary!E$19</f>
        <v>100.02133924843444</v>
      </c>
      <c r="F238" s="178">
        <f>F184/RES_summary!F$19</f>
        <v>104.43988453813121</v>
      </c>
      <c r="G238" s="178">
        <f>G184/RES_summary!G$19</f>
        <v>101.56285751318646</v>
      </c>
      <c r="H238" s="178">
        <f>H184/RES_summary!H$19</f>
        <v>96.362137407818423</v>
      </c>
      <c r="I238" s="178">
        <f>I184/RES_summary!I$19</f>
        <v>84.371321291986021</v>
      </c>
      <c r="J238" s="178">
        <f>J184/RES_summary!J$19</f>
        <v>92.028175245745416</v>
      </c>
      <c r="K238" s="178">
        <f>K184/RES_summary!K$19</f>
        <v>88.666974385003229</v>
      </c>
      <c r="L238" s="178">
        <f>L184/RES_summary!L$19</f>
        <v>90.170501380707435</v>
      </c>
      <c r="M238" s="178">
        <f>M184/RES_summary!M$19</f>
        <v>70.262046562071788</v>
      </c>
      <c r="N238" s="178">
        <f>N184/RES_summary!N$19</f>
        <v>78.107436638443275</v>
      </c>
      <c r="O238" s="178">
        <f>O184/RES_summary!O$19</f>
        <v>82.918569910615801</v>
      </c>
      <c r="P238" s="178">
        <f>P184/RES_summary!P$19</f>
        <v>63.437032690440638</v>
      </c>
      <c r="Q238" s="178">
        <f>Q184/RES_summary!Q$19</f>
        <v>67.171528635164464</v>
      </c>
    </row>
    <row r="239" spans="1:17" ht="12" customHeight="1" x14ac:dyDescent="0.25">
      <c r="A239" s="23" t="s">
        <v>60</v>
      </c>
      <c r="B239" s="177">
        <f>B185/RES_summary!B$19</f>
        <v>96.232080936654484</v>
      </c>
      <c r="C239" s="177">
        <f>C185/RES_summary!C$19</f>
        <v>102.84810645727833</v>
      </c>
      <c r="D239" s="177">
        <f>D185/RES_summary!D$19</f>
        <v>96.947954054605674</v>
      </c>
      <c r="E239" s="177">
        <f>E185/RES_summary!E$19</f>
        <v>100.02133924843444</v>
      </c>
      <c r="F239" s="177">
        <f>F185/RES_summary!F$19</f>
        <v>104.43988453813121</v>
      </c>
      <c r="G239" s="177">
        <f>G185/RES_summary!G$19</f>
        <v>101.56285751318646</v>
      </c>
      <c r="H239" s="177">
        <f>H185/RES_summary!H$19</f>
        <v>96.362137407818423</v>
      </c>
      <c r="I239" s="177">
        <f>I185/RES_summary!I$19</f>
        <v>84.371321291986021</v>
      </c>
      <c r="J239" s="177">
        <f>J185/RES_summary!J$19</f>
        <v>92.028175245745416</v>
      </c>
      <c r="K239" s="177">
        <f>K185/RES_summary!K$19</f>
        <v>88.666974385003229</v>
      </c>
      <c r="L239" s="177">
        <f>L185/RES_summary!L$19</f>
        <v>90.170501380707435</v>
      </c>
      <c r="M239" s="177">
        <f>M185/RES_summary!M$19</f>
        <v>70.262046562071788</v>
      </c>
      <c r="N239" s="177">
        <f>N185/RES_summary!N$19</f>
        <v>78.107436638443275</v>
      </c>
      <c r="O239" s="177">
        <f>O185/RES_summary!O$19</f>
        <v>82.918569910615801</v>
      </c>
      <c r="P239" s="177">
        <f>P185/RES_summary!P$19</f>
        <v>63.437032690440638</v>
      </c>
      <c r="Q239" s="177">
        <f>Q185/RES_summary!Q$19</f>
        <v>67.171528635164464</v>
      </c>
    </row>
    <row r="240" spans="1:17" ht="12" customHeight="1" x14ac:dyDescent="0.25">
      <c r="A240" s="158" t="s">
        <v>112</v>
      </c>
      <c r="B240" s="178">
        <f>B186/RES_summary!B$19</f>
        <v>3.5761240529004321</v>
      </c>
      <c r="C240" s="178">
        <f>C186/RES_summary!C$19</f>
        <v>3.585463756409327</v>
      </c>
      <c r="D240" s="178">
        <f>D186/RES_summary!D$19</f>
        <v>3.5946369644877776</v>
      </c>
      <c r="E240" s="178">
        <f>E186/RES_summary!E$19</f>
        <v>3.6054189879998599</v>
      </c>
      <c r="F240" s="178">
        <f>F186/RES_summary!F$19</f>
        <v>3.6289029169734146</v>
      </c>
      <c r="G240" s="178">
        <f>G186/RES_summary!G$19</f>
        <v>3.6640333356653372</v>
      </c>
      <c r="H240" s="178">
        <f>H186/RES_summary!H$19</f>
        <v>3.6883705817246759</v>
      </c>
      <c r="I240" s="178">
        <f>I186/RES_summary!I$19</f>
        <v>3.7173284510298603</v>
      </c>
      <c r="J240" s="178">
        <f>J186/RES_summary!J$19</f>
        <v>3.8052340165757554</v>
      </c>
      <c r="K240" s="178">
        <f>K186/RES_summary!K$19</f>
        <v>3.8332538856786287</v>
      </c>
      <c r="L240" s="178">
        <f>L186/RES_summary!L$19</f>
        <v>3.8723477768831094</v>
      </c>
      <c r="M240" s="178">
        <f>M186/RES_summary!M$19</f>
        <v>3.8316897886900469</v>
      </c>
      <c r="N240" s="178">
        <f>N186/RES_summary!N$19</f>
        <v>3.9039464281384073</v>
      </c>
      <c r="O240" s="178">
        <f>O186/RES_summary!O$19</f>
        <v>3.982092843839566</v>
      </c>
      <c r="P240" s="178">
        <f>P186/RES_summary!P$19</f>
        <v>3.8371659692110565</v>
      </c>
      <c r="Q240" s="178">
        <f>Q186/RES_summary!Q$19</f>
        <v>3.8111707257677767</v>
      </c>
    </row>
    <row r="241" spans="1:17" ht="12" customHeight="1" x14ac:dyDescent="0.25">
      <c r="A241" s="23" t="s">
        <v>60</v>
      </c>
      <c r="B241" s="177">
        <f>B187/RES_summary!B$19</f>
        <v>3.5761240529004321</v>
      </c>
      <c r="C241" s="177">
        <f>C187/RES_summary!C$19</f>
        <v>3.585463756409327</v>
      </c>
      <c r="D241" s="177">
        <f>D187/RES_summary!D$19</f>
        <v>3.5946369644877776</v>
      </c>
      <c r="E241" s="177">
        <f>E187/RES_summary!E$19</f>
        <v>3.6054189879998599</v>
      </c>
      <c r="F241" s="177">
        <f>F187/RES_summary!F$19</f>
        <v>3.6289029169734146</v>
      </c>
      <c r="G241" s="177">
        <f>G187/RES_summary!G$19</f>
        <v>3.6640333356653372</v>
      </c>
      <c r="H241" s="177">
        <f>H187/RES_summary!H$19</f>
        <v>3.6883705817246759</v>
      </c>
      <c r="I241" s="177">
        <f>I187/RES_summary!I$19</f>
        <v>3.7173284510298603</v>
      </c>
      <c r="J241" s="177">
        <f>J187/RES_summary!J$19</f>
        <v>3.8052340165757554</v>
      </c>
      <c r="K241" s="177">
        <f>K187/RES_summary!K$19</f>
        <v>3.8332538856786287</v>
      </c>
      <c r="L241" s="177">
        <f>L187/RES_summary!L$19</f>
        <v>3.8723477768831094</v>
      </c>
      <c r="M241" s="177">
        <f>M187/RES_summary!M$19</f>
        <v>3.8316897886900469</v>
      </c>
      <c r="N241" s="177">
        <f>N187/RES_summary!N$19</f>
        <v>3.9039464281384073</v>
      </c>
      <c r="O241" s="177">
        <f>O187/RES_summary!O$19</f>
        <v>3.982092843839566</v>
      </c>
      <c r="P241" s="177">
        <f>P187/RES_summary!P$19</f>
        <v>3.8371659692110565</v>
      </c>
      <c r="Q241" s="177">
        <f>Q187/RES_summary!Q$19</f>
        <v>3.8111707257677767</v>
      </c>
    </row>
    <row r="242" spans="1:17" ht="12" customHeight="1" x14ac:dyDescent="0.25">
      <c r="A242" s="158" t="s">
        <v>63</v>
      </c>
      <c r="B242" s="178">
        <f>B188/RES_summary!B$19</f>
        <v>16.679595913869964</v>
      </c>
      <c r="C242" s="178">
        <f>C188/RES_summary!C$19</f>
        <v>17.057393066204838</v>
      </c>
      <c r="D242" s="178">
        <f>D188/RES_summary!D$19</f>
        <v>17.145023497310032</v>
      </c>
      <c r="E242" s="178">
        <f>E188/RES_summary!E$19</f>
        <v>17.769866001723852</v>
      </c>
      <c r="F242" s="178">
        <f>F188/RES_summary!F$19</f>
        <v>18.048249533761048</v>
      </c>
      <c r="G242" s="178">
        <f>G188/RES_summary!G$19</f>
        <v>17.019561215648295</v>
      </c>
      <c r="H242" s="178">
        <f>H188/RES_summary!H$19</f>
        <v>17.204730412439378</v>
      </c>
      <c r="I242" s="178">
        <f>I188/RES_summary!I$19</f>
        <v>17.222312930682406</v>
      </c>
      <c r="J242" s="178">
        <f>J188/RES_summary!J$19</f>
        <v>17.342547102850794</v>
      </c>
      <c r="K242" s="178">
        <f>K188/RES_summary!K$19</f>
        <v>16.315639151855212</v>
      </c>
      <c r="L242" s="178">
        <f>L188/RES_summary!L$19</f>
        <v>19.441760496173725</v>
      </c>
      <c r="M242" s="178">
        <f>M188/RES_summary!M$19</f>
        <v>15.59513109283154</v>
      </c>
      <c r="N242" s="178">
        <f>N188/RES_summary!N$19</f>
        <v>20.586927128850082</v>
      </c>
      <c r="O242" s="178">
        <f>O188/RES_summary!O$19</f>
        <v>21.788758748873615</v>
      </c>
      <c r="P242" s="178">
        <f>P188/RES_summary!P$19</f>
        <v>18.317602684001471</v>
      </c>
      <c r="Q242" s="178">
        <f>Q188/RES_summary!Q$19</f>
        <v>19.270422205881999</v>
      </c>
    </row>
    <row r="243" spans="1:17" ht="12" customHeight="1" x14ac:dyDescent="0.25">
      <c r="A243" s="167" t="s">
        <v>144</v>
      </c>
      <c r="B243" s="183">
        <f>B189/RES_summary!B$19</f>
        <v>15.90364741283852</v>
      </c>
      <c r="C243" s="183">
        <f>C189/RES_summary!C$19</f>
        <v>15.94551147223568</v>
      </c>
      <c r="D243" s="183">
        <f>D189/RES_summary!D$19</f>
        <v>15.740649369366192</v>
      </c>
      <c r="E243" s="183">
        <f>E189/RES_summary!E$19</f>
        <v>15.80319695287695</v>
      </c>
      <c r="F243" s="183">
        <f>F189/RES_summary!F$19</f>
        <v>15.902018397280845</v>
      </c>
      <c r="G243" s="183">
        <f>G189/RES_summary!G$19</f>
        <v>15.788385613355587</v>
      </c>
      <c r="H243" s="183">
        <f>H189/RES_summary!H$19</f>
        <v>15.612455342763178</v>
      </c>
      <c r="I243" s="183">
        <f>I189/RES_summary!I$19</f>
        <v>15.578964548906292</v>
      </c>
      <c r="J243" s="183">
        <f>J189/RES_summary!J$19</f>
        <v>15.583160590536458</v>
      </c>
      <c r="K243" s="183">
        <f>K189/RES_summary!K$19</f>
        <v>15.595329618843669</v>
      </c>
      <c r="L243" s="183">
        <f>L189/RES_summary!L$19</f>
        <v>15.551594716060979</v>
      </c>
      <c r="M243" s="183">
        <f>M189/RES_summary!M$19</f>
        <v>14.184728716274718</v>
      </c>
      <c r="N243" s="183">
        <f>N189/RES_summary!N$19</f>
        <v>16.200256009721087</v>
      </c>
      <c r="O243" s="183">
        <f>O189/RES_summary!O$19</f>
        <v>16.092952504408032</v>
      </c>
      <c r="P243" s="183">
        <f>P189/RES_summary!P$19</f>
        <v>15.758056732499909</v>
      </c>
      <c r="Q243" s="183">
        <f>Q189/RES_summary!Q$19</f>
        <v>15.457823349336532</v>
      </c>
    </row>
    <row r="244" spans="1:17" ht="12" customHeight="1" x14ac:dyDescent="0.25">
      <c r="A244" s="167" t="s">
        <v>143</v>
      </c>
      <c r="B244" s="183">
        <f>B190/RES_summary!B$19</f>
        <v>15.903664207905919</v>
      </c>
      <c r="C244" s="183">
        <f>C190/RES_summary!C$19</f>
        <v>15.945237243100101</v>
      </c>
      <c r="D244" s="183">
        <f>D190/RES_summary!D$19</f>
        <v>15.742110566933857</v>
      </c>
      <c r="E244" s="183">
        <f>E190/RES_summary!E$19</f>
        <v>15.809722097862211</v>
      </c>
      <c r="F244" s="183">
        <f>F190/RES_summary!F$19</f>
        <v>15.910492674398412</v>
      </c>
      <c r="G244" s="183">
        <f>G190/RES_summary!G$19</f>
        <v>15.783565982232517</v>
      </c>
      <c r="H244" s="183">
        <f>H190/RES_summary!H$19</f>
        <v>15.623395527878278</v>
      </c>
      <c r="I244" s="183">
        <f>I190/RES_summary!I$19</f>
        <v>15.590138912588987</v>
      </c>
      <c r="J244" s="183">
        <f>J190/RES_summary!J$19</f>
        <v>15.537016009501421</v>
      </c>
      <c r="K244" s="183">
        <f>K190/RES_summary!K$19</f>
        <v>15.618175488459915</v>
      </c>
      <c r="L244" s="183">
        <f>L190/RES_summary!L$19</f>
        <v>15.588297051000884</v>
      </c>
      <c r="M244" s="183">
        <f>M190/RES_summary!M$19</f>
        <v>14.16681250157278</v>
      </c>
      <c r="N244" s="183">
        <f>N190/RES_summary!N$19</f>
        <v>16.142998609082849</v>
      </c>
      <c r="O244" s="183">
        <f>O190/RES_summary!O$19</f>
        <v>16.000800083844098</v>
      </c>
      <c r="P244" s="183">
        <f>P190/RES_summary!P$19</f>
        <v>15.639301651664143</v>
      </c>
      <c r="Q244" s="183">
        <f>Q190/RES_summary!Q$19</f>
        <v>15.361252570571725</v>
      </c>
    </row>
    <row r="245" spans="1:17" ht="12" customHeight="1" x14ac:dyDescent="0.25">
      <c r="A245" s="166" t="s">
        <v>57</v>
      </c>
      <c r="B245" s="182">
        <f>B191/RES_summary!B$19</f>
        <v>10.146527049391086</v>
      </c>
      <c r="C245" s="182">
        <f>C191/RES_summary!C$19</f>
        <v>10.365180290658932</v>
      </c>
      <c r="D245" s="182">
        <f>D191/RES_summary!D$19</f>
        <v>10.232331220092986</v>
      </c>
      <c r="E245" s="182">
        <f>E191/RES_summary!E$19</f>
        <v>10.282670214241088</v>
      </c>
      <c r="F245" s="182">
        <f>F191/RES_summary!F$19</f>
        <v>10.359968544448131</v>
      </c>
      <c r="G245" s="182">
        <f>G191/RES_summary!G$19</f>
        <v>10.276352879607462</v>
      </c>
      <c r="H245" s="182">
        <f>H191/RES_summary!H$19</f>
        <v>10.171107922345053</v>
      </c>
      <c r="I245" s="182">
        <f>I191/RES_summary!I$19</f>
        <v>10.17148684968838</v>
      </c>
      <c r="J245" s="182">
        <f>J191/RES_summary!J$19</f>
        <v>10.140203267640482</v>
      </c>
      <c r="K245" s="182">
        <f>K191/RES_summary!K$19</f>
        <v>10.218511628796003</v>
      </c>
      <c r="L245" s="182">
        <f>L191/RES_summary!L$19</f>
        <v>10.198334840955161</v>
      </c>
      <c r="M245" s="182">
        <f>M191/RES_summary!M$19</f>
        <v>9.2712727442829603</v>
      </c>
      <c r="N245" s="182">
        <f>N191/RES_summary!N$19</f>
        <v>10.898785135818635</v>
      </c>
      <c r="O245" s="182">
        <f>O191/RES_summary!O$19</f>
        <v>10.489084569739717</v>
      </c>
      <c r="P245" s="182">
        <f>P191/RES_summary!P$19</f>
        <v>10.250268696716068</v>
      </c>
      <c r="Q245" s="182">
        <f>Q191/RES_summary!Q$19</f>
        <v>10.059741558499681</v>
      </c>
    </row>
    <row r="246" spans="1:17" ht="12" customHeight="1" x14ac:dyDescent="0.25">
      <c r="A246" s="147" t="s">
        <v>59</v>
      </c>
      <c r="B246" s="181">
        <f>B192/RES_summary!B$19</f>
        <v>5.7571371585148352</v>
      </c>
      <c r="C246" s="181">
        <f>C192/RES_summary!C$19</f>
        <v>5.5800569524411712</v>
      </c>
      <c r="D246" s="181">
        <f>D192/RES_summary!D$19</f>
        <v>5.5097793468408716</v>
      </c>
      <c r="E246" s="181">
        <f>E192/RES_summary!E$19</f>
        <v>5.5270518836211231</v>
      </c>
      <c r="F246" s="181">
        <f>F192/RES_summary!F$19</f>
        <v>5.550524129950281</v>
      </c>
      <c r="G246" s="181">
        <f>G192/RES_summary!G$19</f>
        <v>5.5072131026250579</v>
      </c>
      <c r="H246" s="181">
        <f>H192/RES_summary!H$19</f>
        <v>5.4522876055332254</v>
      </c>
      <c r="I246" s="181">
        <f>I192/RES_summary!I$19</f>
        <v>5.4186520629006054</v>
      </c>
      <c r="J246" s="181">
        <f>J192/RES_summary!J$19</f>
        <v>5.3968127418609395</v>
      </c>
      <c r="K246" s="181">
        <f>K192/RES_summary!K$19</f>
        <v>5.3996638596639093</v>
      </c>
      <c r="L246" s="181">
        <f>L192/RES_summary!L$19</f>
        <v>5.3899622100457227</v>
      </c>
      <c r="M246" s="181">
        <f>M192/RES_summary!M$19</f>
        <v>4.8955397572898205</v>
      </c>
      <c r="N246" s="181">
        <f>N192/RES_summary!N$19</f>
        <v>5.2442134732642138</v>
      </c>
      <c r="O246" s="181">
        <f>O192/RES_summary!O$19</f>
        <v>5.5117155141043837</v>
      </c>
      <c r="P246" s="181">
        <f>P192/RES_summary!P$19</f>
        <v>5.3890329549480755</v>
      </c>
      <c r="Q246" s="181">
        <f>Q192/RES_summary!Q$19</f>
        <v>5.3015110120720443</v>
      </c>
    </row>
    <row r="247" spans="1:17" ht="12" customHeight="1" x14ac:dyDescent="0.25">
      <c r="A247" s="163" t="s">
        <v>142</v>
      </c>
      <c r="B247" s="180">
        <f>B193/RES_summary!B$19</f>
        <v>17.399461735380104</v>
      </c>
      <c r="C247" s="180">
        <f>C193/RES_summary!C$19</f>
        <v>17.874642329335302</v>
      </c>
      <c r="D247" s="180">
        <f>D193/RES_summary!D$19</f>
        <v>17.965774726643854</v>
      </c>
      <c r="E247" s="180">
        <f>E193/RES_summary!E$19</f>
        <v>18.648415380102779</v>
      </c>
      <c r="F247" s="180">
        <f>F193/RES_summary!F$19</f>
        <v>18.92627537139288</v>
      </c>
      <c r="G247" s="180">
        <f>G193/RES_summary!G$19</f>
        <v>17.441462353425575</v>
      </c>
      <c r="H247" s="180">
        <f>H193/RES_summary!H$19</f>
        <v>17.603539055893844</v>
      </c>
      <c r="I247" s="180">
        <f>I193/RES_summary!I$19</f>
        <v>17.580611955907909</v>
      </c>
      <c r="J247" s="180">
        <f>J193/RES_summary!J$19</f>
        <v>17.647561335784403</v>
      </c>
      <c r="K247" s="180">
        <f>K193/RES_summary!K$19</f>
        <v>16.428670877537019</v>
      </c>
      <c r="L247" s="180">
        <f>L193/RES_summary!L$19</f>
        <v>19.988429931343987</v>
      </c>
      <c r="M247" s="180">
        <f>M193/RES_summary!M$19</f>
        <v>15.753318429285802</v>
      </c>
      <c r="N247" s="180">
        <f>N193/RES_summary!N$19</f>
        <v>20.945979680032657</v>
      </c>
      <c r="O247" s="180">
        <f>O193/RES_summary!O$19</f>
        <v>22.184593288565637</v>
      </c>
      <c r="P247" s="180">
        <f>P193/RES_summary!P$19</f>
        <v>18.460305193212072</v>
      </c>
      <c r="Q247" s="180">
        <f>Q193/RES_summary!Q$19</f>
        <v>19.460709290143729</v>
      </c>
    </row>
    <row r="248" spans="1:17" ht="12" customHeight="1" x14ac:dyDescent="0.25">
      <c r="A248" s="161" t="s">
        <v>141</v>
      </c>
      <c r="B248" s="179">
        <f>B194/RES_summary!B$19</f>
        <v>16.857993745687413</v>
      </c>
      <c r="C248" s="179">
        <f>C194/RES_summary!C$19</f>
        <v>17.268811367359817</v>
      </c>
      <c r="D248" s="179">
        <f>D194/RES_summary!D$19</f>
        <v>17.32063912734349</v>
      </c>
      <c r="E248" s="179">
        <f>E194/RES_summary!E$19</f>
        <v>17.799715792365667</v>
      </c>
      <c r="F248" s="179">
        <f>F194/RES_summary!F$19</f>
        <v>17.990453809141588</v>
      </c>
      <c r="G248" s="179">
        <f>G194/RES_summary!G$19</f>
        <v>16.959862700735822</v>
      </c>
      <c r="H248" s="179">
        <f>H194/RES_summary!H$19</f>
        <v>17.039043898951029</v>
      </c>
      <c r="I248" s="179">
        <f>I194/RES_summary!I$19</f>
        <v>17.000281616361537</v>
      </c>
      <c r="J248" s="179">
        <f>J194/RES_summary!J$19</f>
        <v>17.035331215543732</v>
      </c>
      <c r="K248" s="179">
        <f>K194/RES_summary!K$19</f>
        <v>16.216938580600807</v>
      </c>
      <c r="L248" s="179">
        <f>L194/RES_summary!L$19</f>
        <v>18.543945054947983</v>
      </c>
      <c r="M248" s="179">
        <f>M194/RES_summary!M$19</f>
        <v>15.252240344656217</v>
      </c>
      <c r="N248" s="179">
        <f>N194/RES_summary!N$19</f>
        <v>19.428178528156991</v>
      </c>
      <c r="O248" s="179">
        <f>O194/RES_summary!O$19</f>
        <v>20.075644017745091</v>
      </c>
      <c r="P248" s="179">
        <f>P194/RES_summary!P$19</f>
        <v>17.491942818126201</v>
      </c>
      <c r="Q248" s="179">
        <f>Q194/RES_summary!Q$19</f>
        <v>18.058481925986417</v>
      </c>
    </row>
    <row r="249" spans="1:17" ht="12" customHeight="1" x14ac:dyDescent="0.25">
      <c r="A249" s="148" t="s">
        <v>60</v>
      </c>
      <c r="B249" s="177">
        <f>B195/RES_summary!B$19</f>
        <v>11.100856587172578</v>
      </c>
      <c r="C249" s="177">
        <f>C195/RES_summary!C$19</f>
        <v>11.688754414918646</v>
      </c>
      <c r="D249" s="177">
        <f>D195/RES_summary!D$19</f>
        <v>11.810859780502618</v>
      </c>
      <c r="E249" s="177">
        <f>E195/RES_summary!E$19</f>
        <v>12.272663908744542</v>
      </c>
      <c r="F249" s="177">
        <f>F195/RES_summary!F$19</f>
        <v>12.439929679191305</v>
      </c>
      <c r="G249" s="177">
        <f>G195/RES_summary!G$19</f>
        <v>11.452649598110764</v>
      </c>
      <c r="H249" s="177">
        <f>H195/RES_summary!H$19</f>
        <v>11.586756293417805</v>
      </c>
      <c r="I249" s="177">
        <f>I195/RES_summary!I$19</f>
        <v>11.581629553460935</v>
      </c>
      <c r="J249" s="177">
        <f>J195/RES_summary!J$19</f>
        <v>11.638518473682794</v>
      </c>
      <c r="K249" s="177">
        <f>K195/RES_summary!K$19</f>
        <v>10.817274720936895</v>
      </c>
      <c r="L249" s="177">
        <f>L195/RES_summary!L$19</f>
        <v>13.153982844902254</v>
      </c>
      <c r="M249" s="177">
        <f>M195/RES_summary!M$19</f>
        <v>10.356700587366392</v>
      </c>
      <c r="N249" s="177">
        <f>N195/RES_summary!N$19</f>
        <v>14.183965054892781</v>
      </c>
      <c r="O249" s="177">
        <f>O195/RES_summary!O$19</f>
        <v>14.563928503640712</v>
      </c>
      <c r="P249" s="177">
        <f>P195/RES_summary!P$19</f>
        <v>12.102909863178128</v>
      </c>
      <c r="Q249" s="177">
        <f>Q195/RES_summary!Q$19</f>
        <v>12.75697091391438</v>
      </c>
    </row>
    <row r="250" spans="1:17" ht="12" customHeight="1" x14ac:dyDescent="0.25">
      <c r="A250" s="148" t="s">
        <v>59</v>
      </c>
      <c r="B250" s="177">
        <f>B196/RES_summary!B$19</f>
        <v>5.7571371585148352</v>
      </c>
      <c r="C250" s="177">
        <f>C196/RES_summary!C$19</f>
        <v>5.5800569524411694</v>
      </c>
      <c r="D250" s="177">
        <f>D196/RES_summary!D$19</f>
        <v>5.5097793468408689</v>
      </c>
      <c r="E250" s="177">
        <f>E196/RES_summary!E$19</f>
        <v>5.5270518836211222</v>
      </c>
      <c r="F250" s="177">
        <f>F196/RES_summary!F$19</f>
        <v>5.5505241299502801</v>
      </c>
      <c r="G250" s="177">
        <f>G196/RES_summary!G$19</f>
        <v>5.5072131026250553</v>
      </c>
      <c r="H250" s="177">
        <f>H196/RES_summary!H$19</f>
        <v>5.4522876055332254</v>
      </c>
      <c r="I250" s="177">
        <f>I196/RES_summary!I$19</f>
        <v>5.4186520629006036</v>
      </c>
      <c r="J250" s="177">
        <f>J196/RES_summary!J$19</f>
        <v>5.3968127418609386</v>
      </c>
      <c r="K250" s="177">
        <f>K196/RES_summary!K$19</f>
        <v>5.399663859663911</v>
      </c>
      <c r="L250" s="177">
        <f>L196/RES_summary!L$19</f>
        <v>5.3899622100457245</v>
      </c>
      <c r="M250" s="177">
        <f>M196/RES_summary!M$19</f>
        <v>4.8955397572898223</v>
      </c>
      <c r="N250" s="177">
        <f>N196/RES_summary!N$19</f>
        <v>5.2442134732642121</v>
      </c>
      <c r="O250" s="177">
        <f>O196/RES_summary!O$19</f>
        <v>5.5117155141043801</v>
      </c>
      <c r="P250" s="177">
        <f>P196/RES_summary!P$19</f>
        <v>5.389032954948072</v>
      </c>
      <c r="Q250" s="177">
        <f>Q196/RES_summary!Q$19</f>
        <v>5.3015110120720381</v>
      </c>
    </row>
    <row r="251" spans="1:17" ht="12" customHeight="1" x14ac:dyDescent="0.25">
      <c r="A251" s="158" t="s">
        <v>62</v>
      </c>
      <c r="B251" s="178">
        <f>B197/RES_summary!B$19</f>
        <v>8.9504431117153676</v>
      </c>
      <c r="C251" s="178">
        <f>C197/RES_summary!C$19</f>
        <v>8.9581943708255078</v>
      </c>
      <c r="D251" s="178">
        <f>D197/RES_summary!D$19</f>
        <v>9.0438253609391328</v>
      </c>
      <c r="E251" s="178">
        <f>E197/RES_summary!E$19</f>
        <v>9.4344798421355787</v>
      </c>
      <c r="F251" s="178">
        <f>F197/RES_summary!F$19</f>
        <v>9.3843732391067576</v>
      </c>
      <c r="G251" s="178">
        <f>G197/RES_summary!G$19</f>
        <v>9.0270307912654317</v>
      </c>
      <c r="H251" s="178">
        <f>H197/RES_summary!H$19</f>
        <v>9.2478760357207701</v>
      </c>
      <c r="I251" s="178">
        <f>I197/RES_summary!I$19</f>
        <v>9.2096157914186136</v>
      </c>
      <c r="J251" s="178">
        <f>J197/RES_summary!J$19</f>
        <v>9.6299488602913055</v>
      </c>
      <c r="K251" s="178">
        <f>K197/RES_summary!K$19</f>
        <v>9.3661947648676502</v>
      </c>
      <c r="L251" s="178">
        <f>L197/RES_summary!L$19</f>
        <v>10.132625370239523</v>
      </c>
      <c r="M251" s="178">
        <f>M197/RES_summary!M$19</f>
        <v>8.9032717304893687</v>
      </c>
      <c r="N251" s="178">
        <f>N197/RES_summary!N$19</f>
        <v>10.288553481088609</v>
      </c>
      <c r="O251" s="178">
        <f>O197/RES_summary!O$19</f>
        <v>10.990517008755914</v>
      </c>
      <c r="P251" s="178">
        <f>P197/RES_summary!P$19</f>
        <v>9.5762140261714599</v>
      </c>
      <c r="Q251" s="178">
        <f>Q197/RES_summary!Q$19</f>
        <v>9.9885324744758037</v>
      </c>
    </row>
    <row r="252" spans="1:17" ht="12" customHeight="1" x14ac:dyDescent="0.25">
      <c r="A252" s="23" t="s">
        <v>57</v>
      </c>
      <c r="B252" s="177">
        <f>B198/RES_summary!B$19</f>
        <v>8.3005903585007523</v>
      </c>
      <c r="C252" s="177">
        <f>C198/RES_summary!C$19</f>
        <v>8.2239047266951424</v>
      </c>
      <c r="D252" s="177">
        <f>D198/RES_summary!D$19</f>
        <v>8.2453008516549335</v>
      </c>
      <c r="E252" s="177">
        <f>E198/RES_summary!E$19</f>
        <v>8.17357735002164</v>
      </c>
      <c r="F252" s="177">
        <f>F198/RES_summary!F$19</f>
        <v>8.4562004337276644</v>
      </c>
      <c r="G252" s="177">
        <f>G198/RES_summary!G$19</f>
        <v>8.3525928061913461</v>
      </c>
      <c r="H252" s="177">
        <f>H198/RES_summary!H$19</f>
        <v>8.3274171940080599</v>
      </c>
      <c r="I252" s="177">
        <f>I198/RES_summary!I$19</f>
        <v>8.4585152382173465</v>
      </c>
      <c r="J252" s="177">
        <f>J198/RES_summary!J$19</f>
        <v>8.4752131340039316</v>
      </c>
      <c r="K252" s="177">
        <f>K198/RES_summary!K$19</f>
        <v>8.3863692741021509</v>
      </c>
      <c r="L252" s="177">
        <f>L198/RES_summary!L$19</f>
        <v>8.6269301087460963</v>
      </c>
      <c r="M252" s="177">
        <f>M198/RES_summary!M$19</f>
        <v>8.0915921636046946</v>
      </c>
      <c r="N252" s="177">
        <f>N198/RES_summary!N$19</f>
        <v>8.3695606932740194</v>
      </c>
      <c r="O252" s="177">
        <f>O198/RES_summary!O$19</f>
        <v>8.3760648744800541</v>
      </c>
      <c r="P252" s="177">
        <f>P198/RES_summary!P$19</f>
        <v>8.324259112290548</v>
      </c>
      <c r="Q252" s="177">
        <f>Q198/RES_summary!Q$19</f>
        <v>8.2051922450008377</v>
      </c>
    </row>
    <row r="253" spans="1:17" ht="12" customHeight="1" x14ac:dyDescent="0.25">
      <c r="A253" s="29" t="s">
        <v>140</v>
      </c>
      <c r="B253" s="176">
        <f>B199/RES_summary!B$19</f>
        <v>9.2013783923133303</v>
      </c>
      <c r="C253" s="176">
        <f>C199/RES_summary!C$19</f>
        <v>9.2280350924082697</v>
      </c>
      <c r="D253" s="176">
        <f>D199/RES_summary!D$19</f>
        <v>9.3303614909455579</v>
      </c>
      <c r="E253" s="176">
        <f>E199/RES_summary!E$19</f>
        <v>9.8710449424230244</v>
      </c>
      <c r="F253" s="176">
        <f>F199/RES_summary!F$19</f>
        <v>9.7050584053562776</v>
      </c>
      <c r="G253" s="176">
        <f>G199/RES_summary!G$19</f>
        <v>9.2556748003704499</v>
      </c>
      <c r="H253" s="176">
        <f>H199/RES_summary!H$19</f>
        <v>9.538695562607618</v>
      </c>
      <c r="I253" s="176">
        <f>I199/RES_summary!I$19</f>
        <v>9.4348676591410516</v>
      </c>
      <c r="J253" s="176">
        <f>J199/RES_summary!J$19</f>
        <v>9.9684218784568568</v>
      </c>
      <c r="K253" s="176">
        <f>K199/RES_summary!K$19</f>
        <v>9.6583831837028278</v>
      </c>
      <c r="L253" s="176">
        <f>L199/RES_summary!L$19</f>
        <v>10.548809591021353</v>
      </c>
      <c r="M253" s="176">
        <f>M199/RES_summary!M$19</f>
        <v>9.1139032705597351</v>
      </c>
      <c r="N253" s="176">
        <f>N199/RES_summary!N$19</f>
        <v>10.771177154939702</v>
      </c>
      <c r="O253" s="176">
        <f>O199/RES_summary!O$19</f>
        <v>11.6137935837616</v>
      </c>
      <c r="P253" s="176">
        <f>P199/RES_summary!P$19</f>
        <v>9.8239096061664366</v>
      </c>
      <c r="Q253" s="176">
        <f>Q199/RES_summary!Q$19</f>
        <v>10.340216805470764</v>
      </c>
    </row>
    <row r="255" spans="1:17" ht="12" customHeight="1" x14ac:dyDescent="0.25">
      <c r="A255" s="152" t="s">
        <v>195</v>
      </c>
      <c r="B255" s="184">
        <f>B201/RES_summary!B$19</f>
        <v>4.3495081923379271</v>
      </c>
      <c r="C255" s="184">
        <f>C201/RES_summary!C$19</f>
        <v>3.8904432918744787</v>
      </c>
      <c r="D255" s="184">
        <f>D201/RES_summary!D$19</f>
        <v>3.4554545870346147</v>
      </c>
      <c r="E255" s="184">
        <f>E201/RES_summary!E$19</f>
        <v>3.0078277244142697</v>
      </c>
      <c r="F255" s="184">
        <f>F201/RES_summary!F$19</f>
        <v>2.9079922724148113</v>
      </c>
      <c r="G255" s="184">
        <f>G201/RES_summary!G$19</f>
        <v>2.6257847312084057</v>
      </c>
      <c r="H255" s="184">
        <f>H201/RES_summary!H$19</f>
        <v>2.1833819137082351</v>
      </c>
      <c r="I255" s="184">
        <f>I201/RES_summary!I$19</f>
        <v>1.9952018568061844</v>
      </c>
      <c r="J255" s="184">
        <f>J201/RES_summary!J$19</f>
        <v>1.7568762685630892</v>
      </c>
      <c r="K255" s="184">
        <f>K201/RES_summary!K$19</f>
        <v>1.6778222005982215</v>
      </c>
      <c r="L255" s="184">
        <f>L201/RES_summary!L$19</f>
        <v>1.5382476851800739</v>
      </c>
      <c r="M255" s="184">
        <f>M201/RES_summary!M$19</f>
        <v>1.2421259006992014</v>
      </c>
      <c r="N255" s="184">
        <f>N201/RES_summary!N$19</f>
        <v>1.1513112378348844</v>
      </c>
      <c r="O255" s="184">
        <f>O201/RES_summary!O$19</f>
        <v>1.0350420434390284</v>
      </c>
      <c r="P255" s="184">
        <f>P201/RES_summary!P$19</f>
        <v>0.82955885368738846</v>
      </c>
      <c r="Q255" s="184">
        <f>Q201/RES_summary!Q$19</f>
        <v>0.78138317659377776</v>
      </c>
    </row>
    <row r="256" spans="1:17" ht="12" customHeight="1" x14ac:dyDescent="0.25">
      <c r="A256" s="158" t="s">
        <v>65</v>
      </c>
      <c r="B256" s="178">
        <f>B202/RES_summary!B$19</f>
        <v>0</v>
      </c>
      <c r="C256" s="178">
        <f>C202/RES_summary!C$19</f>
        <v>0</v>
      </c>
      <c r="D256" s="178">
        <f>D202/RES_summary!D$19</f>
        <v>0</v>
      </c>
      <c r="E256" s="178">
        <f>E202/RES_summary!E$19</f>
        <v>0</v>
      </c>
      <c r="F256" s="178">
        <f>F202/RES_summary!F$19</f>
        <v>0</v>
      </c>
      <c r="G256" s="178">
        <f>G202/RES_summary!G$19</f>
        <v>0</v>
      </c>
      <c r="H256" s="178">
        <f>H202/RES_summary!H$19</f>
        <v>0</v>
      </c>
      <c r="I256" s="178">
        <f>I202/RES_summary!I$19</f>
        <v>0</v>
      </c>
      <c r="J256" s="178">
        <f>J202/RES_summary!J$19</f>
        <v>0</v>
      </c>
      <c r="K256" s="178">
        <f>K202/RES_summary!K$19</f>
        <v>0</v>
      </c>
      <c r="L256" s="178">
        <f>L202/RES_summary!L$19</f>
        <v>0</v>
      </c>
      <c r="M256" s="178">
        <f>M202/RES_summary!M$19</f>
        <v>0</v>
      </c>
      <c r="N256" s="178">
        <f>N202/RES_summary!N$19</f>
        <v>0</v>
      </c>
      <c r="O256" s="178">
        <f>O202/RES_summary!O$19</f>
        <v>0</v>
      </c>
      <c r="P256" s="178">
        <f>P202/RES_summary!P$19</f>
        <v>0</v>
      </c>
      <c r="Q256" s="178">
        <f>Q202/RES_summary!Q$19</f>
        <v>0</v>
      </c>
    </row>
    <row r="257" spans="1:17" ht="12" customHeight="1" x14ac:dyDescent="0.25">
      <c r="A257" s="23" t="s">
        <v>60</v>
      </c>
      <c r="B257" s="177">
        <f>B203/RES_summary!B$19</f>
        <v>0</v>
      </c>
      <c r="C257" s="177">
        <f>C203/RES_summary!C$19</f>
        <v>0</v>
      </c>
      <c r="D257" s="177">
        <f>D203/RES_summary!D$19</f>
        <v>0</v>
      </c>
      <c r="E257" s="177">
        <f>E203/RES_summary!E$19</f>
        <v>0</v>
      </c>
      <c r="F257" s="177">
        <f>F203/RES_summary!F$19</f>
        <v>0</v>
      </c>
      <c r="G257" s="177">
        <f>G203/RES_summary!G$19</f>
        <v>0</v>
      </c>
      <c r="H257" s="177">
        <f>H203/RES_summary!H$19</f>
        <v>0</v>
      </c>
      <c r="I257" s="177">
        <f>I203/RES_summary!I$19</f>
        <v>0</v>
      </c>
      <c r="J257" s="177">
        <f>J203/RES_summary!J$19</f>
        <v>0</v>
      </c>
      <c r="K257" s="177">
        <f>K203/RES_summary!K$19</f>
        <v>0</v>
      </c>
      <c r="L257" s="177">
        <f>L203/RES_summary!L$19</f>
        <v>0</v>
      </c>
      <c r="M257" s="177">
        <f>M203/RES_summary!M$19</f>
        <v>0</v>
      </c>
      <c r="N257" s="177">
        <f>N203/RES_summary!N$19</f>
        <v>0</v>
      </c>
      <c r="O257" s="177">
        <f>O203/RES_summary!O$19</f>
        <v>0</v>
      </c>
      <c r="P257" s="177">
        <f>P203/RES_summary!P$19</f>
        <v>0</v>
      </c>
      <c r="Q257" s="177">
        <f>Q203/RES_summary!Q$19</f>
        <v>0</v>
      </c>
    </row>
    <row r="258" spans="1:17" ht="12" customHeight="1" x14ac:dyDescent="0.25">
      <c r="A258" s="158" t="s">
        <v>112</v>
      </c>
      <c r="B258" s="178">
        <f>B204/RES_summary!B$19</f>
        <v>0</v>
      </c>
      <c r="C258" s="178">
        <f>C204/RES_summary!C$19</f>
        <v>0</v>
      </c>
      <c r="D258" s="178">
        <f>D204/RES_summary!D$19</f>
        <v>0</v>
      </c>
      <c r="E258" s="178">
        <f>E204/RES_summary!E$19</f>
        <v>0</v>
      </c>
      <c r="F258" s="178">
        <f>F204/RES_summary!F$19</f>
        <v>0</v>
      </c>
      <c r="G258" s="178">
        <f>G204/RES_summary!G$19</f>
        <v>0</v>
      </c>
      <c r="H258" s="178">
        <f>H204/RES_summary!H$19</f>
        <v>0</v>
      </c>
      <c r="I258" s="178">
        <f>I204/RES_summary!I$19</f>
        <v>0</v>
      </c>
      <c r="J258" s="178">
        <f>J204/RES_summary!J$19</f>
        <v>0</v>
      </c>
      <c r="K258" s="178">
        <f>K204/RES_summary!K$19</f>
        <v>0</v>
      </c>
      <c r="L258" s="178">
        <f>L204/RES_summary!L$19</f>
        <v>0</v>
      </c>
      <c r="M258" s="178">
        <f>M204/RES_summary!M$19</f>
        <v>0</v>
      </c>
      <c r="N258" s="178">
        <f>N204/RES_summary!N$19</f>
        <v>0</v>
      </c>
      <c r="O258" s="178">
        <f>O204/RES_summary!O$19</f>
        <v>0</v>
      </c>
      <c r="P258" s="178">
        <f>P204/RES_summary!P$19</f>
        <v>0</v>
      </c>
      <c r="Q258" s="178">
        <f>Q204/RES_summary!Q$19</f>
        <v>0</v>
      </c>
    </row>
    <row r="259" spans="1:17" ht="12" customHeight="1" x14ac:dyDescent="0.25">
      <c r="A259" s="23" t="s">
        <v>60</v>
      </c>
      <c r="B259" s="177">
        <f>B205/RES_summary!B$19</f>
        <v>0</v>
      </c>
      <c r="C259" s="177">
        <f>C205/RES_summary!C$19</f>
        <v>0</v>
      </c>
      <c r="D259" s="177">
        <f>D205/RES_summary!D$19</f>
        <v>0</v>
      </c>
      <c r="E259" s="177">
        <f>E205/RES_summary!E$19</f>
        <v>0</v>
      </c>
      <c r="F259" s="177">
        <f>F205/RES_summary!F$19</f>
        <v>0</v>
      </c>
      <c r="G259" s="177">
        <f>G205/RES_summary!G$19</f>
        <v>0</v>
      </c>
      <c r="H259" s="177">
        <f>H205/RES_summary!H$19</f>
        <v>0</v>
      </c>
      <c r="I259" s="177">
        <f>I205/RES_summary!I$19</f>
        <v>0</v>
      </c>
      <c r="J259" s="177">
        <f>J205/RES_summary!J$19</f>
        <v>0</v>
      </c>
      <c r="K259" s="177">
        <f>K205/RES_summary!K$19</f>
        <v>0</v>
      </c>
      <c r="L259" s="177">
        <f>L205/RES_summary!L$19</f>
        <v>0</v>
      </c>
      <c r="M259" s="177">
        <f>M205/RES_summary!M$19</f>
        <v>0</v>
      </c>
      <c r="N259" s="177">
        <f>N205/RES_summary!N$19</f>
        <v>0</v>
      </c>
      <c r="O259" s="177">
        <f>O205/RES_summary!O$19</f>
        <v>0</v>
      </c>
      <c r="P259" s="177">
        <f>P205/RES_summary!P$19</f>
        <v>0</v>
      </c>
      <c r="Q259" s="177">
        <f>Q205/RES_summary!Q$19</f>
        <v>0</v>
      </c>
    </row>
    <row r="260" spans="1:17" ht="12" customHeight="1" x14ac:dyDescent="0.25">
      <c r="A260" s="158" t="s">
        <v>63</v>
      </c>
      <c r="B260" s="178">
        <f>B206/RES_summary!B$19</f>
        <v>3.1062508898548806</v>
      </c>
      <c r="C260" s="178">
        <f>C206/RES_summary!C$19</f>
        <v>2.7191150619270612</v>
      </c>
      <c r="D260" s="178">
        <f>D206/RES_summary!D$19</f>
        <v>2.3171213960472223</v>
      </c>
      <c r="E260" s="178">
        <f>E206/RES_summary!E$19</f>
        <v>1.9240299301704433</v>
      </c>
      <c r="F260" s="178">
        <f>F206/RES_summary!F$19</f>
        <v>1.799024560876241</v>
      </c>
      <c r="G260" s="178">
        <f>G206/RES_summary!G$19</f>
        <v>1.5548482198934037</v>
      </c>
      <c r="H260" s="178">
        <f>H206/RES_summary!H$19</f>
        <v>1.1805200628745836</v>
      </c>
      <c r="I260" s="178">
        <f>I206/RES_summary!I$19</f>
        <v>1.0237640399905381</v>
      </c>
      <c r="J260" s="178">
        <f>J206/RES_summary!J$19</f>
        <v>0.80956264730488747</v>
      </c>
      <c r="K260" s="178">
        <f>K206/RES_summary!K$19</f>
        <v>0.73412966121786816</v>
      </c>
      <c r="L260" s="178">
        <f>L206/RES_summary!L$19</f>
        <v>0.62924689603125927</v>
      </c>
      <c r="M260" s="178">
        <f>M206/RES_summary!M$19</f>
        <v>0.43663886022198783</v>
      </c>
      <c r="N260" s="178">
        <f>N206/RES_summary!N$19</f>
        <v>0.34404508935656414</v>
      </c>
      <c r="O260" s="178">
        <f>O206/RES_summary!O$19</f>
        <v>0.2653150639996657</v>
      </c>
      <c r="P260" s="178">
        <f>P206/RES_summary!P$19</f>
        <v>0.175269582552988</v>
      </c>
      <c r="Q260" s="178">
        <f>Q206/RES_summary!Q$19</f>
        <v>0.14094396236798576</v>
      </c>
    </row>
    <row r="261" spans="1:17" ht="12" customHeight="1" x14ac:dyDescent="0.25">
      <c r="A261" s="167" t="s">
        <v>144</v>
      </c>
      <c r="B261" s="183">
        <f>B207/RES_summary!B$19</f>
        <v>6.5422849107853187</v>
      </c>
      <c r="C261" s="183">
        <f>C207/RES_summary!C$19</f>
        <v>6.5084051378961609</v>
      </c>
      <c r="D261" s="183">
        <f>D207/RES_summary!D$19</f>
        <v>6.3772977177112367</v>
      </c>
      <c r="E261" s="183">
        <f>E207/RES_summary!E$19</f>
        <v>6.3484346721468352</v>
      </c>
      <c r="F261" s="183">
        <f>F207/RES_summary!F$19</f>
        <v>6.3270232905797306</v>
      </c>
      <c r="G261" s="183">
        <f>G207/RES_summary!G$19</f>
        <v>6.23645185577075</v>
      </c>
      <c r="H261" s="183">
        <f>H207/RES_summary!H$19</f>
        <v>6.1213722516728364</v>
      </c>
      <c r="I261" s="183">
        <f>I207/RES_summary!I$19</f>
        <v>6.0363999984522065</v>
      </c>
      <c r="J261" s="183">
        <f>J207/RES_summary!J$19</f>
        <v>5.9578009226902164</v>
      </c>
      <c r="K261" s="183">
        <f>K207/RES_summary!K$19</f>
        <v>5.9170553580911847</v>
      </c>
      <c r="L261" s="183">
        <f>L207/RES_summary!L$19</f>
        <v>5.8583741926709463</v>
      </c>
      <c r="M261" s="183">
        <f>M207/RES_summary!M$19</f>
        <v>5.317964503335296</v>
      </c>
      <c r="N261" s="183">
        <f>N207/RES_summary!N$19</f>
        <v>6.0316828640033835</v>
      </c>
      <c r="O261" s="183">
        <f>O207/RES_summary!O$19</f>
        <v>5.9644598891944485</v>
      </c>
      <c r="P261" s="183">
        <f>P207/RES_summary!P$19</f>
        <v>5.817034702859651</v>
      </c>
      <c r="Q261" s="183">
        <f>Q207/RES_summary!Q$19</f>
        <v>5.7056978295925038</v>
      </c>
    </row>
    <row r="262" spans="1:17" ht="12" customHeight="1" x14ac:dyDescent="0.25">
      <c r="A262" s="167" t="s">
        <v>143</v>
      </c>
      <c r="B262" s="183">
        <f>B208/RES_summary!B$19</f>
        <v>4.1739777730810808</v>
      </c>
      <c r="C262" s="183">
        <f>C208/RES_summary!C$19</f>
        <v>4.2304633396325633</v>
      </c>
      <c r="D262" s="183">
        <f>D208/RES_summary!D$19</f>
        <v>4.1452435165121635</v>
      </c>
      <c r="E262" s="183">
        <f>E208/RES_summary!E$19</f>
        <v>4.1264825368953169</v>
      </c>
      <c r="F262" s="183">
        <f>F208/RES_summary!F$19</f>
        <v>4.1125651388767324</v>
      </c>
      <c r="G262" s="183">
        <f>G208/RES_summary!G$19</f>
        <v>4.0536937062509759</v>
      </c>
      <c r="H262" s="183">
        <f>H208/RES_summary!H$19</f>
        <v>3.9788919635872939</v>
      </c>
      <c r="I262" s="183">
        <f>I208/RES_summary!I$19</f>
        <v>3.9236599989939527</v>
      </c>
      <c r="J262" s="183">
        <f>J208/RES_summary!J$19</f>
        <v>3.8725705997487601</v>
      </c>
      <c r="K262" s="183">
        <f>K208/RES_summary!K$19</f>
        <v>3.846085982759254</v>
      </c>
      <c r="L262" s="183">
        <f>L208/RES_summary!L$19</f>
        <v>3.8079432252361785</v>
      </c>
      <c r="M262" s="183">
        <f>M208/RES_summary!M$19</f>
        <v>3.4566769271679973</v>
      </c>
      <c r="N262" s="183">
        <f>N208/RES_summary!N$19</f>
        <v>4.0412275188823168</v>
      </c>
      <c r="O262" s="183">
        <f>O208/RES_summary!O$19</f>
        <v>3.8768989279764408</v>
      </c>
      <c r="P262" s="183">
        <f>P208/RES_summary!P$19</f>
        <v>3.7810725568588235</v>
      </c>
      <c r="Q262" s="183">
        <f>Q208/RES_summary!Q$19</f>
        <v>3.7087035892351943</v>
      </c>
    </row>
    <row r="263" spans="1:17" ht="12" customHeight="1" x14ac:dyDescent="0.25">
      <c r="A263" s="166" t="s">
        <v>57</v>
      </c>
      <c r="B263" s="182">
        <f>B209/RES_summary!B$19</f>
        <v>4.1739777730810808</v>
      </c>
      <c r="C263" s="182">
        <f>C209/RES_summary!C$19</f>
        <v>4.2304633396325633</v>
      </c>
      <c r="D263" s="182">
        <f>D209/RES_summary!D$19</f>
        <v>4.1452435165121635</v>
      </c>
      <c r="E263" s="182">
        <f>E209/RES_summary!E$19</f>
        <v>4.1264825368953169</v>
      </c>
      <c r="F263" s="182">
        <f>F209/RES_summary!F$19</f>
        <v>4.1125651388767324</v>
      </c>
      <c r="G263" s="182">
        <f>G209/RES_summary!G$19</f>
        <v>4.0536937062509759</v>
      </c>
      <c r="H263" s="182">
        <f>H209/RES_summary!H$19</f>
        <v>3.9788919635872939</v>
      </c>
      <c r="I263" s="182">
        <f>I209/RES_summary!I$19</f>
        <v>3.9236599989939527</v>
      </c>
      <c r="J263" s="182">
        <f>J209/RES_summary!J$19</f>
        <v>3.8725705997487601</v>
      </c>
      <c r="K263" s="182">
        <f>K209/RES_summary!K$19</f>
        <v>3.846085982759254</v>
      </c>
      <c r="L263" s="182">
        <f>L209/RES_summary!L$19</f>
        <v>3.8079432252361785</v>
      </c>
      <c r="M263" s="182">
        <f>M209/RES_summary!M$19</f>
        <v>3.4566769271679973</v>
      </c>
      <c r="N263" s="182">
        <f>N209/RES_summary!N$19</f>
        <v>4.0412275188823168</v>
      </c>
      <c r="O263" s="182">
        <f>O209/RES_summary!O$19</f>
        <v>3.8768989279764408</v>
      </c>
      <c r="P263" s="182">
        <f>P209/RES_summary!P$19</f>
        <v>3.7810725568588235</v>
      </c>
      <c r="Q263" s="182">
        <f>Q209/RES_summary!Q$19</f>
        <v>3.7087035892351943</v>
      </c>
    </row>
    <row r="264" spans="1:17" ht="12" customHeight="1" x14ac:dyDescent="0.25">
      <c r="A264" s="147" t="s">
        <v>59</v>
      </c>
      <c r="B264" s="181">
        <f>B210/RES_summary!B$19</f>
        <v>0</v>
      </c>
      <c r="C264" s="181">
        <f>C210/RES_summary!C$19</f>
        <v>0</v>
      </c>
      <c r="D264" s="181">
        <f>D210/RES_summary!D$19</f>
        <v>0</v>
      </c>
      <c r="E264" s="181">
        <f>E210/RES_summary!E$19</f>
        <v>0</v>
      </c>
      <c r="F264" s="181">
        <f>F210/RES_summary!F$19</f>
        <v>0</v>
      </c>
      <c r="G264" s="181">
        <f>G210/RES_summary!G$19</f>
        <v>0</v>
      </c>
      <c r="H264" s="181">
        <f>H210/RES_summary!H$19</f>
        <v>0</v>
      </c>
      <c r="I264" s="181">
        <f>I210/RES_summary!I$19</f>
        <v>0</v>
      </c>
      <c r="J264" s="181">
        <f>J210/RES_summary!J$19</f>
        <v>0</v>
      </c>
      <c r="K264" s="181">
        <f>K210/RES_summary!K$19</f>
        <v>0</v>
      </c>
      <c r="L264" s="181">
        <f>L210/RES_summary!L$19</f>
        <v>0</v>
      </c>
      <c r="M264" s="181">
        <f>M210/RES_summary!M$19</f>
        <v>0</v>
      </c>
      <c r="N264" s="181">
        <f>N210/RES_summary!N$19</f>
        <v>0</v>
      </c>
      <c r="O264" s="181">
        <f>O210/RES_summary!O$19</f>
        <v>0</v>
      </c>
      <c r="P264" s="181">
        <f>P210/RES_summary!P$19</f>
        <v>0</v>
      </c>
      <c r="Q264" s="181">
        <f>Q210/RES_summary!Q$19</f>
        <v>0</v>
      </c>
    </row>
    <row r="265" spans="1:17" ht="12" customHeight="1" x14ac:dyDescent="0.25">
      <c r="A265" s="163" t="s">
        <v>142</v>
      </c>
      <c r="B265" s="180">
        <f>B211/RES_summary!B$19</f>
        <v>0</v>
      </c>
      <c r="C265" s="180">
        <f>C211/RES_summary!C$19</f>
        <v>0</v>
      </c>
      <c r="D265" s="180">
        <f>D211/RES_summary!D$19</f>
        <v>0</v>
      </c>
      <c r="E265" s="180">
        <f>E211/RES_summary!E$19</f>
        <v>0</v>
      </c>
      <c r="F265" s="180">
        <f>F211/RES_summary!F$19</f>
        <v>0</v>
      </c>
      <c r="G265" s="180">
        <f>G211/RES_summary!G$19</f>
        <v>0</v>
      </c>
      <c r="H265" s="180">
        <f>H211/RES_summary!H$19</f>
        <v>0</v>
      </c>
      <c r="I265" s="180">
        <f>I211/RES_summary!I$19</f>
        <v>0</v>
      </c>
      <c r="J265" s="180">
        <f>J211/RES_summary!J$19</f>
        <v>0</v>
      </c>
      <c r="K265" s="180">
        <f>K211/RES_summary!K$19</f>
        <v>0</v>
      </c>
      <c r="L265" s="180">
        <f>L211/RES_summary!L$19</f>
        <v>0</v>
      </c>
      <c r="M265" s="180">
        <f>M211/RES_summary!M$19</f>
        <v>0</v>
      </c>
      <c r="N265" s="180">
        <f>N211/RES_summary!N$19</f>
        <v>0</v>
      </c>
      <c r="O265" s="180">
        <f>O211/RES_summary!O$19</f>
        <v>0</v>
      </c>
      <c r="P265" s="180">
        <f>P211/RES_summary!P$19</f>
        <v>0</v>
      </c>
      <c r="Q265" s="180">
        <f>Q211/RES_summary!Q$19</f>
        <v>0</v>
      </c>
    </row>
    <row r="266" spans="1:17" ht="12" customHeight="1" x14ac:dyDescent="0.25">
      <c r="A266" s="161" t="s">
        <v>141</v>
      </c>
      <c r="B266" s="179">
        <f>B212/RES_summary!B$19</f>
        <v>0</v>
      </c>
      <c r="C266" s="179">
        <f>C212/RES_summary!C$19</f>
        <v>0</v>
      </c>
      <c r="D266" s="179">
        <f>D212/RES_summary!D$19</f>
        <v>0</v>
      </c>
      <c r="E266" s="179">
        <f>E212/RES_summary!E$19</f>
        <v>0</v>
      </c>
      <c r="F266" s="179">
        <f>F212/RES_summary!F$19</f>
        <v>0</v>
      </c>
      <c r="G266" s="179">
        <f>G212/RES_summary!G$19</f>
        <v>0</v>
      </c>
      <c r="H266" s="179">
        <f>H212/RES_summary!H$19</f>
        <v>0</v>
      </c>
      <c r="I266" s="179">
        <f>I212/RES_summary!I$19</f>
        <v>0</v>
      </c>
      <c r="J266" s="179">
        <f>J212/RES_summary!J$19</f>
        <v>0</v>
      </c>
      <c r="K266" s="179">
        <f>K212/RES_summary!K$19</f>
        <v>0</v>
      </c>
      <c r="L266" s="179">
        <f>L212/RES_summary!L$19</f>
        <v>0</v>
      </c>
      <c r="M266" s="179">
        <f>M212/RES_summary!M$19</f>
        <v>0</v>
      </c>
      <c r="N266" s="179">
        <f>N212/RES_summary!N$19</f>
        <v>0</v>
      </c>
      <c r="O266" s="179">
        <f>O212/RES_summary!O$19</f>
        <v>0</v>
      </c>
      <c r="P266" s="179">
        <f>P212/RES_summary!P$19</f>
        <v>0</v>
      </c>
      <c r="Q266" s="179">
        <f>Q212/RES_summary!Q$19</f>
        <v>0</v>
      </c>
    </row>
    <row r="267" spans="1:17" ht="12" customHeight="1" x14ac:dyDescent="0.25">
      <c r="A267" s="148" t="s">
        <v>60</v>
      </c>
      <c r="B267" s="177">
        <f>B213/RES_summary!B$19</f>
        <v>0</v>
      </c>
      <c r="C267" s="177">
        <f>C213/RES_summary!C$19</f>
        <v>0</v>
      </c>
      <c r="D267" s="177">
        <f>D213/RES_summary!D$19</f>
        <v>0</v>
      </c>
      <c r="E267" s="177">
        <f>E213/RES_summary!E$19</f>
        <v>0</v>
      </c>
      <c r="F267" s="177">
        <f>F213/RES_summary!F$19</f>
        <v>0</v>
      </c>
      <c r="G267" s="177">
        <f>G213/RES_summary!G$19</f>
        <v>0</v>
      </c>
      <c r="H267" s="177">
        <f>H213/RES_summary!H$19</f>
        <v>0</v>
      </c>
      <c r="I267" s="177">
        <f>I213/RES_summary!I$19</f>
        <v>0</v>
      </c>
      <c r="J267" s="177">
        <f>J213/RES_summary!J$19</f>
        <v>0</v>
      </c>
      <c r="K267" s="177">
        <f>K213/RES_summary!K$19</f>
        <v>0</v>
      </c>
      <c r="L267" s="177">
        <f>L213/RES_summary!L$19</f>
        <v>0</v>
      </c>
      <c r="M267" s="177">
        <f>M213/RES_summary!M$19</f>
        <v>0</v>
      </c>
      <c r="N267" s="177">
        <f>N213/RES_summary!N$19</f>
        <v>0</v>
      </c>
      <c r="O267" s="177">
        <f>O213/RES_summary!O$19</f>
        <v>0</v>
      </c>
      <c r="P267" s="177">
        <f>P213/RES_summary!P$19</f>
        <v>0</v>
      </c>
      <c r="Q267" s="177">
        <f>Q213/RES_summary!Q$19</f>
        <v>0</v>
      </c>
    </row>
    <row r="268" spans="1:17" ht="12" customHeight="1" x14ac:dyDescent="0.25">
      <c r="A268" s="148" t="s">
        <v>59</v>
      </c>
      <c r="B268" s="177">
        <f>B214/RES_summary!B$19</f>
        <v>0</v>
      </c>
      <c r="C268" s="177">
        <f>C214/RES_summary!C$19</f>
        <v>0</v>
      </c>
      <c r="D268" s="177">
        <f>D214/RES_summary!D$19</f>
        <v>0</v>
      </c>
      <c r="E268" s="177">
        <f>E214/RES_summary!E$19</f>
        <v>0</v>
      </c>
      <c r="F268" s="177">
        <f>F214/RES_summary!F$19</f>
        <v>0</v>
      </c>
      <c r="G268" s="177">
        <f>G214/RES_summary!G$19</f>
        <v>0</v>
      </c>
      <c r="H268" s="177">
        <f>H214/RES_summary!H$19</f>
        <v>0</v>
      </c>
      <c r="I268" s="177">
        <f>I214/RES_summary!I$19</f>
        <v>0</v>
      </c>
      <c r="J268" s="177">
        <f>J214/RES_summary!J$19</f>
        <v>0</v>
      </c>
      <c r="K268" s="177">
        <f>K214/RES_summary!K$19</f>
        <v>0</v>
      </c>
      <c r="L268" s="177">
        <f>L214/RES_summary!L$19</f>
        <v>0</v>
      </c>
      <c r="M268" s="177">
        <f>M214/RES_summary!M$19</f>
        <v>0</v>
      </c>
      <c r="N268" s="177">
        <f>N214/RES_summary!N$19</f>
        <v>0</v>
      </c>
      <c r="O268" s="177">
        <f>O214/RES_summary!O$19</f>
        <v>0</v>
      </c>
      <c r="P268" s="177">
        <f>P214/RES_summary!P$19</f>
        <v>0</v>
      </c>
      <c r="Q268" s="177">
        <f>Q214/RES_summary!Q$19</f>
        <v>0</v>
      </c>
    </row>
    <row r="269" spans="1:17" ht="12" customHeight="1" x14ac:dyDescent="0.25">
      <c r="A269" s="158" t="s">
        <v>62</v>
      </c>
      <c r="B269" s="178">
        <f>B215/RES_summary!B$19</f>
        <v>1.2432573024830458</v>
      </c>
      <c r="C269" s="178">
        <f>C215/RES_summary!C$19</f>
        <v>1.1713282299474177</v>
      </c>
      <c r="D269" s="178">
        <f>D215/RES_summary!D$19</f>
        <v>1.1383331909873926</v>
      </c>
      <c r="E269" s="178">
        <f>E215/RES_summary!E$19</f>
        <v>1.0837977942438262</v>
      </c>
      <c r="F269" s="178">
        <f>F215/RES_summary!F$19</f>
        <v>1.1089677115385708</v>
      </c>
      <c r="G269" s="178">
        <f>G215/RES_summary!G$19</f>
        <v>1.070936511315002</v>
      </c>
      <c r="H269" s="178">
        <f>H215/RES_summary!H$19</f>
        <v>1.0028618508336515</v>
      </c>
      <c r="I269" s="178">
        <f>I215/RES_summary!I$19</f>
        <v>0.97143781681564634</v>
      </c>
      <c r="J269" s="178">
        <f>J215/RES_summary!J$19</f>
        <v>0.94731362125820162</v>
      </c>
      <c r="K269" s="178">
        <f>K215/RES_summary!K$19</f>
        <v>0.94369253938035336</v>
      </c>
      <c r="L269" s="178">
        <f>L215/RES_summary!L$19</f>
        <v>0.90900078914881477</v>
      </c>
      <c r="M269" s="178">
        <f>M215/RES_summary!M$19</f>
        <v>0.80548704047721342</v>
      </c>
      <c r="N269" s="178">
        <f>N215/RES_summary!N$19</f>
        <v>0.80726614847832034</v>
      </c>
      <c r="O269" s="178">
        <f>O215/RES_summary!O$19</f>
        <v>0.76972697943936264</v>
      </c>
      <c r="P269" s="178">
        <f>P215/RES_summary!P$19</f>
        <v>0.6542892711344005</v>
      </c>
      <c r="Q269" s="178">
        <f>Q215/RES_summary!Q$19</f>
        <v>0.64043921422579198</v>
      </c>
    </row>
    <row r="270" spans="1:17" ht="12" customHeight="1" x14ac:dyDescent="0.25">
      <c r="A270" s="23" t="s">
        <v>57</v>
      </c>
      <c r="B270" s="177">
        <f>B216/RES_summary!B$19</f>
        <v>4.4629487665431231</v>
      </c>
      <c r="C270" s="177">
        <f>C216/RES_summary!C$19</f>
        <v>4.3587425834335241</v>
      </c>
      <c r="D270" s="177">
        <f>D216/RES_summary!D$19</f>
        <v>4.3106624630926049</v>
      </c>
      <c r="E270" s="177">
        <f>E216/RES_summary!E$19</f>
        <v>4.2140602426389409</v>
      </c>
      <c r="F270" s="177">
        <f>F216/RES_summary!F$19</f>
        <v>4.3187004345442155</v>
      </c>
      <c r="G270" s="177">
        <f>G216/RES_summary!G$19</f>
        <v>4.2299095614324775</v>
      </c>
      <c r="H270" s="177">
        <f>H216/RES_summary!H$19</f>
        <v>4.1769714695985458</v>
      </c>
      <c r="I270" s="177">
        <f>I216/RES_summary!I$19</f>
        <v>4.2106894553856398</v>
      </c>
      <c r="J270" s="177">
        <f>J216/RES_summary!J$19</f>
        <v>4.1791720671520221</v>
      </c>
      <c r="K270" s="177">
        <f>K216/RES_summary!K$19</f>
        <v>4.1082738366687863</v>
      </c>
      <c r="L270" s="177">
        <f>L216/RES_summary!L$19</f>
        <v>4.1976362360766597</v>
      </c>
      <c r="M270" s="177">
        <f>M216/RES_summary!M$19</f>
        <v>3.9094731383206844</v>
      </c>
      <c r="N270" s="177">
        <f>N216/RES_summary!N$19</f>
        <v>4.0170919417624384</v>
      </c>
      <c r="O270" s="177">
        <f>O216/RES_summary!O$19</f>
        <v>3.9984931883837849</v>
      </c>
      <c r="P270" s="177">
        <f>P216/RES_summary!P$19</f>
        <v>3.9613352350264712</v>
      </c>
      <c r="Q270" s="177">
        <f>Q216/RES_summary!Q$19</f>
        <v>3.888013571692865</v>
      </c>
    </row>
    <row r="271" spans="1:17" ht="12" customHeight="1" x14ac:dyDescent="0.25">
      <c r="A271" s="29" t="s">
        <v>140</v>
      </c>
      <c r="B271" s="176">
        <f>B217/RES_summary!B$19</f>
        <v>0</v>
      </c>
      <c r="C271" s="176">
        <f>C217/RES_summary!C$19</f>
        <v>0</v>
      </c>
      <c r="D271" s="176">
        <f>D217/RES_summary!D$19</f>
        <v>0</v>
      </c>
      <c r="E271" s="176">
        <f>E217/RES_summary!E$19</f>
        <v>0</v>
      </c>
      <c r="F271" s="176">
        <f>F217/RES_summary!F$19</f>
        <v>0</v>
      </c>
      <c r="G271" s="176">
        <f>G217/RES_summary!G$19</f>
        <v>0</v>
      </c>
      <c r="H271" s="176">
        <f>H217/RES_summary!H$19</f>
        <v>0</v>
      </c>
      <c r="I271" s="176">
        <f>I217/RES_summary!I$19</f>
        <v>0</v>
      </c>
      <c r="J271" s="176">
        <f>J217/RES_summary!J$19</f>
        <v>0</v>
      </c>
      <c r="K271" s="176">
        <f>K217/RES_summary!K$19</f>
        <v>0</v>
      </c>
      <c r="L271" s="176">
        <f>L217/RES_summary!L$19</f>
        <v>0</v>
      </c>
      <c r="M271" s="176">
        <f>M217/RES_summary!M$19</f>
        <v>0</v>
      </c>
      <c r="N271" s="176">
        <f>N217/RES_summary!N$19</f>
        <v>0</v>
      </c>
      <c r="O271" s="176">
        <f>O217/RES_summary!O$19</f>
        <v>0</v>
      </c>
      <c r="P271" s="176">
        <f>P217/RES_summary!P$19</f>
        <v>0</v>
      </c>
      <c r="Q271" s="176">
        <f>Q217/RES_summary!Q$19</f>
        <v>0</v>
      </c>
    </row>
    <row r="273" spans="1:17" s="28" customFormat="1" ht="12" customHeight="1" x14ac:dyDescent="0.25">
      <c r="A273" s="187" t="s">
        <v>194</v>
      </c>
      <c r="B273" s="186"/>
      <c r="C273" s="185"/>
      <c r="D273" s="185"/>
      <c r="E273" s="185"/>
      <c r="F273" s="185"/>
      <c r="G273" s="185"/>
      <c r="H273" s="185"/>
      <c r="I273" s="185"/>
      <c r="J273" s="185"/>
      <c r="K273" s="185"/>
      <c r="L273" s="185"/>
      <c r="M273" s="185"/>
      <c r="N273" s="185"/>
      <c r="O273" s="185"/>
      <c r="P273" s="185"/>
      <c r="Q273" s="185"/>
    </row>
    <row r="275" spans="1:17" ht="12" customHeight="1" x14ac:dyDescent="0.25">
      <c r="A275" s="152" t="s">
        <v>193</v>
      </c>
      <c r="B275" s="168"/>
      <c r="C275" s="168">
        <f>SUM(C276,C278,C280,C289)</f>
        <v>19.62282722315749</v>
      </c>
      <c r="D275" s="168">
        <f t="shared" ref="D275:Q275" si="69">SUM(D276,D278,D280,D289)</f>
        <v>18.678596892903332</v>
      </c>
      <c r="E275" s="168">
        <f t="shared" si="69"/>
        <v>28.231150544067571</v>
      </c>
      <c r="F275" s="168">
        <f t="shared" si="69"/>
        <v>15.145216326598845</v>
      </c>
      <c r="G275" s="168">
        <f t="shared" si="69"/>
        <v>10.754976667601209</v>
      </c>
      <c r="H275" s="168">
        <f t="shared" si="69"/>
        <v>28.462309804429363</v>
      </c>
      <c r="I275" s="168">
        <f t="shared" si="69"/>
        <v>13.554217034024592</v>
      </c>
      <c r="J275" s="168">
        <f t="shared" si="69"/>
        <v>26.966141008408819</v>
      </c>
      <c r="K275" s="168">
        <f t="shared" si="69"/>
        <v>11.460794411852294</v>
      </c>
      <c r="L275" s="168">
        <f t="shared" si="69"/>
        <v>31.907161417580035</v>
      </c>
      <c r="M275" s="168">
        <f t="shared" si="69"/>
        <v>17.351323911147905</v>
      </c>
      <c r="N275" s="168">
        <f t="shared" si="69"/>
        <v>39.21560497635916</v>
      </c>
      <c r="O275" s="168">
        <f t="shared" si="69"/>
        <v>74.115183409282565</v>
      </c>
      <c r="P275" s="168">
        <f t="shared" si="69"/>
        <v>50.855441163380839</v>
      </c>
      <c r="Q275" s="168">
        <f t="shared" si="69"/>
        <v>85.650403205860229</v>
      </c>
    </row>
    <row r="276" spans="1:17" ht="12" customHeight="1" x14ac:dyDescent="0.25">
      <c r="A276" s="158" t="s">
        <v>65</v>
      </c>
      <c r="B276" s="157"/>
      <c r="C276" s="157">
        <f>C277</f>
        <v>13.511242102337468</v>
      </c>
      <c r="D276" s="157">
        <f t="shared" ref="D276:Q276" si="70">D277</f>
        <v>12.504022739111015</v>
      </c>
      <c r="E276" s="157">
        <f t="shared" si="70"/>
        <v>18.639425325362005</v>
      </c>
      <c r="F276" s="157">
        <f t="shared" si="70"/>
        <v>10.013273243098736</v>
      </c>
      <c r="G276" s="157">
        <f t="shared" si="70"/>
        <v>7.0831082780579155</v>
      </c>
      <c r="H276" s="157">
        <f t="shared" si="70"/>
        <v>17.866157567308516</v>
      </c>
      <c r="I276" s="157">
        <f t="shared" si="70"/>
        <v>7.9330804776840074</v>
      </c>
      <c r="J276" s="157">
        <f t="shared" si="70"/>
        <v>15.761325978797149</v>
      </c>
      <c r="K276" s="157">
        <f t="shared" si="70"/>
        <v>6.5508868841041838</v>
      </c>
      <c r="L276" s="157">
        <f t="shared" si="70"/>
        <v>16.381911144982436</v>
      </c>
      <c r="M276" s="157">
        <f t="shared" si="70"/>
        <v>8.4430592771172321</v>
      </c>
      <c r="N276" s="157">
        <f t="shared" si="70"/>
        <v>16.796692259271261</v>
      </c>
      <c r="O276" s="157">
        <f t="shared" si="70"/>
        <v>30.735871895907643</v>
      </c>
      <c r="P276" s="157">
        <f t="shared" si="70"/>
        <v>19.508119216315354</v>
      </c>
      <c r="Q276" s="157">
        <f t="shared" si="70"/>
        <v>32.320463799779851</v>
      </c>
    </row>
    <row r="277" spans="1:17" ht="12" customHeight="1" x14ac:dyDescent="0.25">
      <c r="A277" s="23" t="s">
        <v>60</v>
      </c>
      <c r="B277" s="156"/>
      <c r="C277" s="156">
        <f>RES_hhdet_in_fec!C$145</f>
        <v>13.511242102337468</v>
      </c>
      <c r="D277" s="156">
        <f>RES_hhdet_in_fec!D$145</f>
        <v>12.504022739111015</v>
      </c>
      <c r="E277" s="156">
        <f>RES_hhdet_in_fec!E$145</f>
        <v>18.639425325362005</v>
      </c>
      <c r="F277" s="156">
        <f>RES_hhdet_in_fec!F$145</f>
        <v>10.013273243098736</v>
      </c>
      <c r="G277" s="156">
        <f>RES_hhdet_in_fec!G$145</f>
        <v>7.0831082780579155</v>
      </c>
      <c r="H277" s="156">
        <f>RES_hhdet_in_fec!H$145</f>
        <v>17.866157567308516</v>
      </c>
      <c r="I277" s="156">
        <f>RES_hhdet_in_fec!I$145</f>
        <v>7.9330804776840074</v>
      </c>
      <c r="J277" s="156">
        <f>RES_hhdet_in_fec!J$145</f>
        <v>15.761325978797149</v>
      </c>
      <c r="K277" s="156">
        <f>RES_hhdet_in_fec!K$145</f>
        <v>6.5508868841041838</v>
      </c>
      <c r="L277" s="156">
        <f>RES_hhdet_in_fec!L$145</f>
        <v>16.381911144982436</v>
      </c>
      <c r="M277" s="156">
        <f>RES_hhdet_in_fec!M$145</f>
        <v>8.4430592771172321</v>
      </c>
      <c r="N277" s="156">
        <f>RES_hhdet_in_fec!N$145</f>
        <v>16.796692259271261</v>
      </c>
      <c r="O277" s="156">
        <f>RES_hhdet_in_fec!O$145</f>
        <v>30.735871895907643</v>
      </c>
      <c r="P277" s="156">
        <f>RES_hhdet_in_fec!P$145</f>
        <v>19.508119216315354</v>
      </c>
      <c r="Q277" s="156">
        <f>RES_hhdet_in_fec!Q$145</f>
        <v>32.320463799779851</v>
      </c>
    </row>
    <row r="278" spans="1:17" ht="12" customHeight="1" x14ac:dyDescent="0.25">
      <c r="A278" s="158" t="s">
        <v>112</v>
      </c>
      <c r="B278" s="157"/>
      <c r="C278" s="157">
        <f>C279</f>
        <v>0.44148366892404145</v>
      </c>
      <c r="D278" s="157">
        <f t="shared" ref="D278:Q278" si="71">D279</f>
        <v>0.41053070070116193</v>
      </c>
      <c r="E278" s="157">
        <f t="shared" si="71"/>
        <v>0.56176789170327435</v>
      </c>
      <c r="F278" s="157">
        <f t="shared" si="71"/>
        <v>0.28654288533505462</v>
      </c>
      <c r="G278" s="157">
        <f t="shared" si="71"/>
        <v>0.20888783448475226</v>
      </c>
      <c r="H278" s="157">
        <f t="shared" si="71"/>
        <v>0.74844820965685932</v>
      </c>
      <c r="I278" s="157">
        <f t="shared" si="71"/>
        <v>0.39556389185108232</v>
      </c>
      <c r="J278" s="157">
        <f t="shared" si="71"/>
        <v>0.72984398464229339</v>
      </c>
      <c r="K278" s="157">
        <f t="shared" si="71"/>
        <v>0.32702411275850995</v>
      </c>
      <c r="L278" s="157">
        <f t="shared" si="71"/>
        <v>0.80110296979133222</v>
      </c>
      <c r="M278" s="157">
        <f t="shared" si="71"/>
        <v>0.56920364747644958</v>
      </c>
      <c r="N278" s="157">
        <f t="shared" si="71"/>
        <v>1.0923654603168085</v>
      </c>
      <c r="O278" s="157">
        <f t="shared" si="71"/>
        <v>1.8910911235248458</v>
      </c>
      <c r="P278" s="157">
        <f t="shared" si="71"/>
        <v>1.5159314778321951</v>
      </c>
      <c r="Q278" s="157">
        <f t="shared" si="71"/>
        <v>2.3360557102316606</v>
      </c>
    </row>
    <row r="279" spans="1:17" ht="12" customHeight="1" x14ac:dyDescent="0.25">
      <c r="A279" s="23" t="s">
        <v>60</v>
      </c>
      <c r="B279" s="156"/>
      <c r="C279" s="156">
        <f>RES_hhdet_in_fec!C$147</f>
        <v>0.44148366892404145</v>
      </c>
      <c r="D279" s="156">
        <f>RES_hhdet_in_fec!D$147</f>
        <v>0.41053070070116193</v>
      </c>
      <c r="E279" s="156">
        <f>RES_hhdet_in_fec!E$147</f>
        <v>0.56176789170327435</v>
      </c>
      <c r="F279" s="156">
        <f>RES_hhdet_in_fec!F$147</f>
        <v>0.28654288533505462</v>
      </c>
      <c r="G279" s="156">
        <f>RES_hhdet_in_fec!G$147</f>
        <v>0.20888783448475226</v>
      </c>
      <c r="H279" s="156">
        <f>RES_hhdet_in_fec!H$147</f>
        <v>0.74844820965685932</v>
      </c>
      <c r="I279" s="156">
        <f>RES_hhdet_in_fec!I$147</f>
        <v>0.39556389185108232</v>
      </c>
      <c r="J279" s="156">
        <f>RES_hhdet_in_fec!J$147</f>
        <v>0.72984398464229339</v>
      </c>
      <c r="K279" s="156">
        <f>RES_hhdet_in_fec!K$147</f>
        <v>0.32702411275850995</v>
      </c>
      <c r="L279" s="156">
        <f>RES_hhdet_in_fec!L$147</f>
        <v>0.80110296979133222</v>
      </c>
      <c r="M279" s="156">
        <f>RES_hhdet_in_fec!M$147</f>
        <v>0.56920364747644958</v>
      </c>
      <c r="N279" s="156">
        <f>RES_hhdet_in_fec!N$147</f>
        <v>1.0923654603168085</v>
      </c>
      <c r="O279" s="156">
        <f>RES_hhdet_in_fec!O$147</f>
        <v>1.8910911235248458</v>
      </c>
      <c r="P279" s="156">
        <f>RES_hhdet_in_fec!P$147</f>
        <v>1.5159314778321951</v>
      </c>
      <c r="Q279" s="156">
        <f>RES_hhdet_in_fec!Q$147</f>
        <v>2.3360557102316606</v>
      </c>
    </row>
    <row r="280" spans="1:17" ht="12" customHeight="1" x14ac:dyDescent="0.25">
      <c r="A280" s="158" t="s">
        <v>63</v>
      </c>
      <c r="B280" s="157"/>
      <c r="C280" s="157">
        <f>SUM(C281:C282,C285:C286)</f>
        <v>3.9019838477719877</v>
      </c>
      <c r="D280" s="157">
        <f t="shared" ref="D280:Q280" si="72">SUM(D281:D282,D285:D286)</f>
        <v>3.9555568817822722</v>
      </c>
      <c r="E280" s="157">
        <f t="shared" si="72"/>
        <v>6.152564581574703</v>
      </c>
      <c r="F280" s="157">
        <f t="shared" si="72"/>
        <v>3.3320546779134057</v>
      </c>
      <c r="G280" s="157">
        <f t="shared" si="72"/>
        <v>2.3526489848251373</v>
      </c>
      <c r="H280" s="157">
        <f t="shared" si="72"/>
        <v>6.6269912922780696</v>
      </c>
      <c r="I280" s="157">
        <f t="shared" si="72"/>
        <v>3.5142908252977154</v>
      </c>
      <c r="J280" s="157">
        <f t="shared" si="72"/>
        <v>6.924348691037113</v>
      </c>
      <c r="K280" s="157">
        <f t="shared" si="72"/>
        <v>2.9776014171779583</v>
      </c>
      <c r="L280" s="157">
        <f t="shared" si="72"/>
        <v>9.9193340237240779</v>
      </c>
      <c r="M280" s="157">
        <f t="shared" si="72"/>
        <v>5.4113730799762516</v>
      </c>
      <c r="N280" s="157">
        <f t="shared" si="72"/>
        <v>14.455975674652045</v>
      </c>
      <c r="O280" s="157">
        <f t="shared" si="72"/>
        <v>27.937772117915934</v>
      </c>
      <c r="P280" s="157">
        <f t="shared" si="72"/>
        <v>19.963854946375562</v>
      </c>
      <c r="Q280" s="157">
        <f t="shared" si="72"/>
        <v>34.160658822029987</v>
      </c>
    </row>
    <row r="281" spans="1:17" ht="12" customHeight="1" x14ac:dyDescent="0.25">
      <c r="A281" s="167" t="s">
        <v>144</v>
      </c>
      <c r="B281" s="132"/>
      <c r="C281" s="132">
        <f>RES_hhdet_in_fec!C$149</f>
        <v>0</v>
      </c>
      <c r="D281" s="132">
        <f>RES_hhdet_in_fec!D$149</f>
        <v>0</v>
      </c>
      <c r="E281" s="132">
        <f>RES_hhdet_in_fec!E$149</f>
        <v>0</v>
      </c>
      <c r="F281" s="132">
        <f>RES_hhdet_in_fec!F$149</f>
        <v>0</v>
      </c>
      <c r="G281" s="132">
        <f>RES_hhdet_in_fec!G$149</f>
        <v>0</v>
      </c>
      <c r="H281" s="132">
        <f>RES_hhdet_in_fec!H$149</f>
        <v>0</v>
      </c>
      <c r="I281" s="132">
        <f>RES_hhdet_in_fec!I$149</f>
        <v>0</v>
      </c>
      <c r="J281" s="132">
        <f>RES_hhdet_in_fec!J$149</f>
        <v>0</v>
      </c>
      <c r="K281" s="132">
        <f>RES_hhdet_in_fec!K$149</f>
        <v>0</v>
      </c>
      <c r="L281" s="132">
        <f>RES_hhdet_in_fec!L$149</f>
        <v>0</v>
      </c>
      <c r="M281" s="132">
        <f>RES_hhdet_in_fec!M$149</f>
        <v>0</v>
      </c>
      <c r="N281" s="132">
        <f>RES_hhdet_in_fec!N$149</f>
        <v>0</v>
      </c>
      <c r="O281" s="132">
        <f>RES_hhdet_in_fec!O$149</f>
        <v>0</v>
      </c>
      <c r="P281" s="132">
        <f>RES_hhdet_in_fec!P$149</f>
        <v>0</v>
      </c>
      <c r="Q281" s="132">
        <f>RES_hhdet_in_fec!Q$149</f>
        <v>0</v>
      </c>
    </row>
    <row r="282" spans="1:17" ht="12" customHeight="1" x14ac:dyDescent="0.25">
      <c r="A282" s="167" t="s">
        <v>143</v>
      </c>
      <c r="B282" s="132"/>
      <c r="C282" s="132">
        <f>SUM(C283:C284)</f>
        <v>0</v>
      </c>
      <c r="D282" s="132">
        <f t="shared" ref="D282:Q282" si="73">SUM(D283:D284)</f>
        <v>0</v>
      </c>
      <c r="E282" s="132">
        <f t="shared" si="73"/>
        <v>0</v>
      </c>
      <c r="F282" s="132">
        <f t="shared" si="73"/>
        <v>0</v>
      </c>
      <c r="G282" s="132">
        <f t="shared" si="73"/>
        <v>0</v>
      </c>
      <c r="H282" s="132">
        <f t="shared" si="73"/>
        <v>0</v>
      </c>
      <c r="I282" s="132">
        <f t="shared" si="73"/>
        <v>0</v>
      </c>
      <c r="J282" s="132">
        <f t="shared" si="73"/>
        <v>0</v>
      </c>
      <c r="K282" s="132">
        <f t="shared" si="73"/>
        <v>0</v>
      </c>
      <c r="L282" s="132">
        <f t="shared" si="73"/>
        <v>0</v>
      </c>
      <c r="M282" s="132">
        <f t="shared" si="73"/>
        <v>0</v>
      </c>
      <c r="N282" s="132">
        <f t="shared" si="73"/>
        <v>0</v>
      </c>
      <c r="O282" s="132">
        <f t="shared" si="73"/>
        <v>0</v>
      </c>
      <c r="P282" s="132">
        <f t="shared" si="73"/>
        <v>0</v>
      </c>
      <c r="Q282" s="132">
        <f t="shared" si="73"/>
        <v>0</v>
      </c>
    </row>
    <row r="283" spans="1:17" ht="12" customHeight="1" x14ac:dyDescent="0.25">
      <c r="A283" s="166" t="s">
        <v>57</v>
      </c>
      <c r="B283" s="165"/>
      <c r="C283" s="165">
        <f>RES_hhdet_in_fec!C$151</f>
        <v>0</v>
      </c>
      <c r="D283" s="165">
        <f>RES_hhdet_in_fec!D$151</f>
        <v>0</v>
      </c>
      <c r="E283" s="165">
        <f>RES_hhdet_in_fec!E$151</f>
        <v>0</v>
      </c>
      <c r="F283" s="165">
        <f>RES_hhdet_in_fec!F$151</f>
        <v>0</v>
      </c>
      <c r="G283" s="165">
        <f>RES_hhdet_in_fec!G$151</f>
        <v>0</v>
      </c>
      <c r="H283" s="165">
        <f>RES_hhdet_in_fec!H$151</f>
        <v>0</v>
      </c>
      <c r="I283" s="165">
        <f>RES_hhdet_in_fec!I$151</f>
        <v>0</v>
      </c>
      <c r="J283" s="165">
        <f>RES_hhdet_in_fec!J$151</f>
        <v>0</v>
      </c>
      <c r="K283" s="165">
        <f>RES_hhdet_in_fec!K$151</f>
        <v>0</v>
      </c>
      <c r="L283" s="165">
        <f>RES_hhdet_in_fec!L$151</f>
        <v>0</v>
      </c>
      <c r="M283" s="165">
        <f>RES_hhdet_in_fec!M$151</f>
        <v>0</v>
      </c>
      <c r="N283" s="165">
        <f>RES_hhdet_in_fec!N$151</f>
        <v>0</v>
      </c>
      <c r="O283" s="165">
        <f>RES_hhdet_in_fec!O$151</f>
        <v>0</v>
      </c>
      <c r="P283" s="165">
        <f>RES_hhdet_in_fec!P$151</f>
        <v>0</v>
      </c>
      <c r="Q283" s="165">
        <f>RES_hhdet_in_fec!Q$151</f>
        <v>0</v>
      </c>
    </row>
    <row r="284" spans="1:17" ht="12" customHeight="1" x14ac:dyDescent="0.25">
      <c r="A284" s="147" t="s">
        <v>59</v>
      </c>
      <c r="B284" s="164"/>
      <c r="C284" s="164">
        <f>RES_hhdet_in_fec!C$152</f>
        <v>0</v>
      </c>
      <c r="D284" s="164">
        <f>RES_hhdet_in_fec!D$152</f>
        <v>0</v>
      </c>
      <c r="E284" s="164">
        <f>RES_hhdet_in_fec!E$152</f>
        <v>0</v>
      </c>
      <c r="F284" s="164">
        <f>RES_hhdet_in_fec!F$152</f>
        <v>0</v>
      </c>
      <c r="G284" s="164">
        <f>RES_hhdet_in_fec!G$152</f>
        <v>0</v>
      </c>
      <c r="H284" s="164">
        <f>RES_hhdet_in_fec!H$152</f>
        <v>0</v>
      </c>
      <c r="I284" s="164">
        <f>RES_hhdet_in_fec!I$152</f>
        <v>0</v>
      </c>
      <c r="J284" s="164">
        <f>RES_hhdet_in_fec!J$152</f>
        <v>0</v>
      </c>
      <c r="K284" s="164">
        <f>RES_hhdet_in_fec!K$152</f>
        <v>0</v>
      </c>
      <c r="L284" s="164">
        <f>RES_hhdet_in_fec!L$152</f>
        <v>0</v>
      </c>
      <c r="M284" s="164">
        <f>RES_hhdet_in_fec!M$152</f>
        <v>0</v>
      </c>
      <c r="N284" s="164">
        <f>RES_hhdet_in_fec!N$152</f>
        <v>0</v>
      </c>
      <c r="O284" s="164">
        <f>RES_hhdet_in_fec!O$152</f>
        <v>0</v>
      </c>
      <c r="P284" s="164">
        <f>RES_hhdet_in_fec!P$152</f>
        <v>0</v>
      </c>
      <c r="Q284" s="164">
        <f>RES_hhdet_in_fec!Q$152</f>
        <v>0</v>
      </c>
    </row>
    <row r="285" spans="1:17" ht="12" customHeight="1" x14ac:dyDescent="0.25">
      <c r="A285" s="163" t="s">
        <v>142</v>
      </c>
      <c r="B285" s="162"/>
      <c r="C285" s="162">
        <f>RES_hhdet_in_fec!C$153</f>
        <v>3.7420147375069654</v>
      </c>
      <c r="D285" s="162">
        <f>RES_hhdet_in_fec!D$153</f>
        <v>3.7825943245024614</v>
      </c>
      <c r="E285" s="162">
        <f>RES_hhdet_in_fec!E$153</f>
        <v>5.8499828472773681</v>
      </c>
      <c r="F285" s="162">
        <f>RES_hhdet_in_fec!F$153</f>
        <v>3.1772848559185438</v>
      </c>
      <c r="G285" s="162">
        <f>RES_hhdet_in_fec!G$153</f>
        <v>2.1923106853586982</v>
      </c>
      <c r="H285" s="162">
        <f>RES_hhdet_in_fec!H$153</f>
        <v>5.8811690540301269</v>
      </c>
      <c r="I285" s="162">
        <f>RES_hhdet_in_fec!I$153</f>
        <v>2.8552807486909426</v>
      </c>
      <c r="J285" s="162">
        <f>RES_hhdet_in_fec!J$153</f>
        <v>5.7617286316768466</v>
      </c>
      <c r="K285" s="162">
        <f>RES_hhdet_in_fec!K$153</f>
        <v>2.216830775342169</v>
      </c>
      <c r="L285" s="162">
        <f>RES_hhdet_in_fec!L$153</f>
        <v>8.3521074439143792</v>
      </c>
      <c r="M285" s="162">
        <f>RES_hhdet_in_fec!M$153</f>
        <v>3.5872499760104679</v>
      </c>
      <c r="N285" s="162">
        <f>RES_hhdet_in_fec!N$153</f>
        <v>11.764714899980461</v>
      </c>
      <c r="O285" s="162">
        <f>RES_hhdet_in_fec!O$153</f>
        <v>23.554405827509562</v>
      </c>
      <c r="P285" s="162">
        <f>RES_hhdet_in_fec!P$153</f>
        <v>15.912276312596079</v>
      </c>
      <c r="Q285" s="162">
        <f>RES_hhdet_in_fec!Q$153</f>
        <v>28.479179089957825</v>
      </c>
    </row>
    <row r="286" spans="1:17" ht="12" customHeight="1" x14ac:dyDescent="0.25">
      <c r="A286" s="161" t="s">
        <v>141</v>
      </c>
      <c r="B286" s="160"/>
      <c r="C286" s="160">
        <f>SUM(C287:C288)</f>
        <v>0.15996911026502245</v>
      </c>
      <c r="D286" s="160">
        <f t="shared" ref="D286:Q286" si="74">SUM(D287:D288)</f>
        <v>0.17296255727981077</v>
      </c>
      <c r="E286" s="160">
        <f t="shared" si="74"/>
        <v>0.30258173429733459</v>
      </c>
      <c r="F286" s="160">
        <f t="shared" si="74"/>
        <v>0.15476982199486211</v>
      </c>
      <c r="G286" s="160">
        <f t="shared" si="74"/>
        <v>0.16033829946643902</v>
      </c>
      <c r="H286" s="160">
        <f t="shared" si="74"/>
        <v>0.74582223824794269</v>
      </c>
      <c r="I286" s="160">
        <f t="shared" si="74"/>
        <v>0.65901007660677302</v>
      </c>
      <c r="J286" s="160">
        <f t="shared" si="74"/>
        <v>1.1626200593602667</v>
      </c>
      <c r="K286" s="160">
        <f t="shared" si="74"/>
        <v>0.76077064183578935</v>
      </c>
      <c r="L286" s="160">
        <f t="shared" si="74"/>
        <v>1.567226579809698</v>
      </c>
      <c r="M286" s="160">
        <f t="shared" si="74"/>
        <v>1.8241231039657837</v>
      </c>
      <c r="N286" s="160">
        <f t="shared" si="74"/>
        <v>2.6912607746715831</v>
      </c>
      <c r="O286" s="160">
        <f t="shared" si="74"/>
        <v>4.3833662904063733</v>
      </c>
      <c r="P286" s="160">
        <f t="shared" si="74"/>
        <v>4.0515786337794841</v>
      </c>
      <c r="Q286" s="160">
        <f t="shared" si="74"/>
        <v>5.6814797320721615</v>
      </c>
    </row>
    <row r="287" spans="1:17" ht="12" customHeight="1" x14ac:dyDescent="0.25">
      <c r="A287" s="148" t="s">
        <v>60</v>
      </c>
      <c r="B287" s="156"/>
      <c r="C287" s="156">
        <f>RES_hhdet_in_fec!C$155</f>
        <v>0.11920429642068477</v>
      </c>
      <c r="D287" s="156">
        <f>RES_hhdet_in_fec!D$155</f>
        <v>0.12922110986458263</v>
      </c>
      <c r="E287" s="156">
        <f>RES_hhdet_in_fec!E$155</f>
        <v>0.22756700378708675</v>
      </c>
      <c r="F287" s="156">
        <f>RES_hhdet_in_fec!F$155</f>
        <v>0.11658233905159114</v>
      </c>
      <c r="G287" s="156">
        <f>RES_hhdet_in_fec!G$155</f>
        <v>0.11839665505531762</v>
      </c>
      <c r="H287" s="156">
        <f>RES_hhdet_in_fec!H$155</f>
        <v>0.55260668765105825</v>
      </c>
      <c r="I287" s="156">
        <f>RES_hhdet_in_fec!I$155</f>
        <v>0.4884186568409189</v>
      </c>
      <c r="J287" s="156">
        <f>RES_hhdet_in_fec!J$155</f>
        <v>0.86225702714212316</v>
      </c>
      <c r="K287" s="156">
        <f>RES_hhdet_in_fec!K$155</f>
        <v>0.5526140187323928</v>
      </c>
      <c r="L287" s="156">
        <f>RES_hhdet_in_fec!L$155</f>
        <v>1.1952268430983688</v>
      </c>
      <c r="M287" s="156">
        <f>RES_hhdet_in_fec!M$155</f>
        <v>1.3400583014666079</v>
      </c>
      <c r="N287" s="156">
        <f>RES_hhdet_in_fec!N$155</f>
        <v>2.0960768910203083</v>
      </c>
      <c r="O287" s="156">
        <f>RES_hhdet_in_fec!O$155</f>
        <v>3.3927205015616582</v>
      </c>
      <c r="P287" s="156">
        <f>RES_hhdet_in_fec!P$155</f>
        <v>3.0126992539809652</v>
      </c>
      <c r="Q287" s="156">
        <f>RES_hhdet_in_fec!Q$155</f>
        <v>4.2946176680639496</v>
      </c>
    </row>
    <row r="288" spans="1:17" ht="12" customHeight="1" x14ac:dyDescent="0.25">
      <c r="A288" s="148" t="s">
        <v>59</v>
      </c>
      <c r="B288" s="156"/>
      <c r="C288" s="156">
        <f>RES_hhdet_in_fec!C$156</f>
        <v>4.0764813844337673E-2</v>
      </c>
      <c r="D288" s="156">
        <f>RES_hhdet_in_fec!D$156</f>
        <v>4.3741447415228139E-2</v>
      </c>
      <c r="E288" s="156">
        <f>RES_hhdet_in_fec!E$156</f>
        <v>7.5014730510247873E-2</v>
      </c>
      <c r="F288" s="156">
        <f>RES_hhdet_in_fec!F$156</f>
        <v>3.8187482943270963E-2</v>
      </c>
      <c r="G288" s="156">
        <f>RES_hhdet_in_fec!G$156</f>
        <v>4.1941644411121394E-2</v>
      </c>
      <c r="H288" s="156">
        <f>RES_hhdet_in_fec!H$156</f>
        <v>0.19321555059688447</v>
      </c>
      <c r="I288" s="156">
        <f>RES_hhdet_in_fec!I$156</f>
        <v>0.17059141976585407</v>
      </c>
      <c r="J288" s="156">
        <f>RES_hhdet_in_fec!J$156</f>
        <v>0.30036303221814359</v>
      </c>
      <c r="K288" s="156">
        <f>RES_hhdet_in_fec!K$156</f>
        <v>0.20815662310339655</v>
      </c>
      <c r="L288" s="156">
        <f>RES_hhdet_in_fec!L$156</f>
        <v>0.37199973671132919</v>
      </c>
      <c r="M288" s="156">
        <f>RES_hhdet_in_fec!M$156</f>
        <v>0.48406480249917594</v>
      </c>
      <c r="N288" s="156">
        <f>RES_hhdet_in_fec!N$156</f>
        <v>0.59518388365127495</v>
      </c>
      <c r="O288" s="156">
        <f>RES_hhdet_in_fec!O$156</f>
        <v>0.99064578884471544</v>
      </c>
      <c r="P288" s="156">
        <f>RES_hhdet_in_fec!P$156</f>
        <v>1.0388793797985187</v>
      </c>
      <c r="Q288" s="156">
        <f>RES_hhdet_in_fec!Q$156</f>
        <v>1.3868620640082117</v>
      </c>
    </row>
    <row r="289" spans="1:17" ht="12" customHeight="1" x14ac:dyDescent="0.25">
      <c r="A289" s="158" t="s">
        <v>62</v>
      </c>
      <c r="B289" s="157"/>
      <c r="C289" s="157">
        <f>SUM(C290:C291)</f>
        <v>1.7681176041239925</v>
      </c>
      <c r="D289" s="157">
        <f t="shared" ref="D289:Q289" si="75">SUM(D290:D291)</f>
        <v>1.8084865713088842</v>
      </c>
      <c r="E289" s="157">
        <f t="shared" si="75"/>
        <v>2.877392745427588</v>
      </c>
      <c r="F289" s="157">
        <f t="shared" si="75"/>
        <v>1.5133455202516513</v>
      </c>
      <c r="G289" s="157">
        <f t="shared" si="75"/>
        <v>1.1103315702334047</v>
      </c>
      <c r="H289" s="157">
        <f t="shared" si="75"/>
        <v>3.2207127351859151</v>
      </c>
      <c r="I289" s="157">
        <f t="shared" si="75"/>
        <v>1.7112818391917883</v>
      </c>
      <c r="J289" s="157">
        <f t="shared" si="75"/>
        <v>3.5506223539322614</v>
      </c>
      <c r="K289" s="157">
        <f t="shared" si="75"/>
        <v>1.6052819978116424</v>
      </c>
      <c r="L289" s="157">
        <f t="shared" si="75"/>
        <v>4.8048132790821905</v>
      </c>
      <c r="M289" s="157">
        <f t="shared" si="75"/>
        <v>2.9276879065779715</v>
      </c>
      <c r="N289" s="157">
        <f t="shared" si="75"/>
        <v>6.8705715821190445</v>
      </c>
      <c r="O289" s="157">
        <f t="shared" si="75"/>
        <v>13.550448271934144</v>
      </c>
      <c r="P289" s="157">
        <f t="shared" si="75"/>
        <v>9.8675355228577271</v>
      </c>
      <c r="Q289" s="157">
        <f t="shared" si="75"/>
        <v>16.83322487381874</v>
      </c>
    </row>
    <row r="290" spans="1:17" ht="12" customHeight="1" x14ac:dyDescent="0.25">
      <c r="A290" s="23" t="s">
        <v>57</v>
      </c>
      <c r="B290" s="156"/>
      <c r="C290" s="156">
        <f>RES_hhdet_in_fec!C$158</f>
        <v>0</v>
      </c>
      <c r="D290" s="156">
        <f>RES_hhdet_in_fec!D$158</f>
        <v>0</v>
      </c>
      <c r="E290" s="156">
        <f>RES_hhdet_in_fec!E$158</f>
        <v>0</v>
      </c>
      <c r="F290" s="156">
        <f>RES_hhdet_in_fec!F$158</f>
        <v>0</v>
      </c>
      <c r="G290" s="156">
        <f>RES_hhdet_in_fec!G$158</f>
        <v>0</v>
      </c>
      <c r="H290" s="156">
        <f>RES_hhdet_in_fec!H$158</f>
        <v>0</v>
      </c>
      <c r="I290" s="156">
        <f>RES_hhdet_in_fec!I$158</f>
        <v>0</v>
      </c>
      <c r="J290" s="156">
        <f>RES_hhdet_in_fec!J$158</f>
        <v>0</v>
      </c>
      <c r="K290" s="156">
        <f>RES_hhdet_in_fec!K$158</f>
        <v>0</v>
      </c>
      <c r="L290" s="156">
        <f>RES_hhdet_in_fec!L$158</f>
        <v>0</v>
      </c>
      <c r="M290" s="156">
        <f>RES_hhdet_in_fec!M$158</f>
        <v>0</v>
      </c>
      <c r="N290" s="156">
        <f>RES_hhdet_in_fec!N$158</f>
        <v>0</v>
      </c>
      <c r="O290" s="156">
        <f>RES_hhdet_in_fec!O$158</f>
        <v>0</v>
      </c>
      <c r="P290" s="156">
        <f>RES_hhdet_in_fec!P$158</f>
        <v>0</v>
      </c>
      <c r="Q290" s="156">
        <f>RES_hhdet_in_fec!Q$158</f>
        <v>0</v>
      </c>
    </row>
    <row r="291" spans="1:17" ht="12" customHeight="1" x14ac:dyDescent="0.25">
      <c r="A291" s="29" t="s">
        <v>140</v>
      </c>
      <c r="B291" s="57"/>
      <c r="C291" s="57">
        <f>RES_hhdet_in_fec!C$159</f>
        <v>1.7681176041239925</v>
      </c>
      <c r="D291" s="57">
        <f>RES_hhdet_in_fec!D$159</f>
        <v>1.8084865713088842</v>
      </c>
      <c r="E291" s="57">
        <f>RES_hhdet_in_fec!E$159</f>
        <v>2.877392745427588</v>
      </c>
      <c r="F291" s="57">
        <f>RES_hhdet_in_fec!F$159</f>
        <v>1.5133455202516513</v>
      </c>
      <c r="G291" s="57">
        <f>RES_hhdet_in_fec!G$159</f>
        <v>1.1103315702334047</v>
      </c>
      <c r="H291" s="57">
        <f>RES_hhdet_in_fec!H$159</f>
        <v>3.2207127351859151</v>
      </c>
      <c r="I291" s="57">
        <f>RES_hhdet_in_fec!I$159</f>
        <v>1.7112818391917883</v>
      </c>
      <c r="J291" s="57">
        <f>RES_hhdet_in_fec!J$159</f>
        <v>3.5506223539322614</v>
      </c>
      <c r="K291" s="57">
        <f>RES_hhdet_in_fec!K$159</f>
        <v>1.6052819978116424</v>
      </c>
      <c r="L291" s="57">
        <f>RES_hhdet_in_fec!L$159</f>
        <v>4.8048132790821905</v>
      </c>
      <c r="M291" s="57">
        <f>RES_hhdet_in_fec!M$159</f>
        <v>2.9276879065779715</v>
      </c>
      <c r="N291" s="57">
        <f>RES_hhdet_in_fec!N$159</f>
        <v>6.8705715821190445</v>
      </c>
      <c r="O291" s="57">
        <f>RES_hhdet_in_fec!O$159</f>
        <v>13.550448271934144</v>
      </c>
      <c r="P291" s="57">
        <f>RES_hhdet_in_fec!P$159</f>
        <v>9.8675355228577271</v>
      </c>
      <c r="Q291" s="57">
        <f>RES_hhdet_in_fec!Q$159</f>
        <v>16.83322487381874</v>
      </c>
    </row>
    <row r="293" spans="1:17" ht="12" customHeight="1" x14ac:dyDescent="0.25">
      <c r="A293" s="152" t="s">
        <v>192</v>
      </c>
      <c r="B293" s="168"/>
      <c r="C293" s="168">
        <f>SUM(C294,C296,C298,C307)</f>
        <v>22.808794863673292</v>
      </c>
      <c r="D293" s="168">
        <f t="shared" ref="D293:Q293" si="76">SUM(D294,D296,D298,D307)</f>
        <v>22.185946292080722</v>
      </c>
      <c r="E293" s="168">
        <f t="shared" si="76"/>
        <v>34.564362207072399</v>
      </c>
      <c r="F293" s="168">
        <f t="shared" si="76"/>
        <v>19.339678391612534</v>
      </c>
      <c r="G293" s="168">
        <f t="shared" si="76"/>
        <v>14.436556905149093</v>
      </c>
      <c r="H293" s="168">
        <f t="shared" si="76"/>
        <v>39.753369289461517</v>
      </c>
      <c r="I293" s="168">
        <f t="shared" si="76"/>
        <v>19.456339613155048</v>
      </c>
      <c r="J293" s="168">
        <f t="shared" si="76"/>
        <v>41.400577577708631</v>
      </c>
      <c r="K293" s="168">
        <f t="shared" si="76"/>
        <v>18.608295767023989</v>
      </c>
      <c r="L293" s="168">
        <f t="shared" si="76"/>
        <v>54.003574555667996</v>
      </c>
      <c r="M293" s="168">
        <f t="shared" si="76"/>
        <v>30.062070332198299</v>
      </c>
      <c r="N293" s="168">
        <f t="shared" si="76"/>
        <v>69.010685089685694</v>
      </c>
      <c r="O293" s="168">
        <f t="shared" si="76"/>
        <v>133.9485448917869</v>
      </c>
      <c r="P293" s="168">
        <f t="shared" si="76"/>
        <v>91.322191031910322</v>
      </c>
      <c r="Q293" s="168">
        <f t="shared" si="76"/>
        <v>156.23392739601991</v>
      </c>
    </row>
    <row r="294" spans="1:17" ht="12" customHeight="1" x14ac:dyDescent="0.25">
      <c r="A294" s="158" t="s">
        <v>65</v>
      </c>
      <c r="B294" s="157"/>
      <c r="C294" s="157">
        <f>C295</f>
        <v>17.637766488794707</v>
      </c>
      <c r="D294" s="157">
        <f t="shared" ref="D294:Q294" si="77">D295</f>
        <v>16.95029520367142</v>
      </c>
      <c r="E294" s="157">
        <f t="shared" si="77"/>
        <v>26.434879522229849</v>
      </c>
      <c r="F294" s="157">
        <f t="shared" si="77"/>
        <v>14.96703891237944</v>
      </c>
      <c r="G294" s="157">
        <f t="shared" si="77"/>
        <v>11.260529071614917</v>
      </c>
      <c r="H294" s="157">
        <f t="shared" si="77"/>
        <v>30.304585902445307</v>
      </c>
      <c r="I294" s="157">
        <f t="shared" si="77"/>
        <v>14.359730892795101</v>
      </c>
      <c r="J294" s="157">
        <f t="shared" si="77"/>
        <v>31.172446191455155</v>
      </c>
      <c r="K294" s="157">
        <f t="shared" si="77"/>
        <v>14.014084989781477</v>
      </c>
      <c r="L294" s="157">
        <f t="shared" si="77"/>
        <v>39.801093135836673</v>
      </c>
      <c r="M294" s="157">
        <f t="shared" si="77"/>
        <v>21.46523911432045</v>
      </c>
      <c r="N294" s="157">
        <f t="shared" si="77"/>
        <v>48.175182711703634</v>
      </c>
      <c r="O294" s="157">
        <f t="shared" si="77"/>
        <v>93.808236109165875</v>
      </c>
      <c r="P294" s="157">
        <f t="shared" si="77"/>
        <v>61.548627718198674</v>
      </c>
      <c r="Q294" s="157">
        <f t="shared" si="77"/>
        <v>106.03111395451694</v>
      </c>
    </row>
    <row r="295" spans="1:17" ht="12" customHeight="1" x14ac:dyDescent="0.25">
      <c r="A295" s="23" t="s">
        <v>60</v>
      </c>
      <c r="B295" s="156"/>
      <c r="C295" s="156">
        <f>RES_hhdet_in_tes!C$145</f>
        <v>17.637766488794707</v>
      </c>
      <c r="D295" s="156">
        <f>RES_hhdet_in_tes!D$145</f>
        <v>16.95029520367142</v>
      </c>
      <c r="E295" s="156">
        <f>RES_hhdet_in_tes!E$145</f>
        <v>26.434879522229849</v>
      </c>
      <c r="F295" s="156">
        <f>RES_hhdet_in_tes!F$145</f>
        <v>14.96703891237944</v>
      </c>
      <c r="G295" s="156">
        <f>RES_hhdet_in_tes!G$145</f>
        <v>11.260529071614917</v>
      </c>
      <c r="H295" s="156">
        <f>RES_hhdet_in_tes!H$145</f>
        <v>30.304585902445307</v>
      </c>
      <c r="I295" s="156">
        <f>RES_hhdet_in_tes!I$145</f>
        <v>14.359730892795101</v>
      </c>
      <c r="J295" s="156">
        <f>RES_hhdet_in_tes!J$145</f>
        <v>31.172446191455155</v>
      </c>
      <c r="K295" s="156">
        <f>RES_hhdet_in_tes!K$145</f>
        <v>14.014084989781477</v>
      </c>
      <c r="L295" s="156">
        <f>RES_hhdet_in_tes!L$145</f>
        <v>39.801093135836673</v>
      </c>
      <c r="M295" s="156">
        <f>RES_hhdet_in_tes!M$145</f>
        <v>21.46523911432045</v>
      </c>
      <c r="N295" s="156">
        <f>RES_hhdet_in_tes!N$145</f>
        <v>48.175182711703634</v>
      </c>
      <c r="O295" s="156">
        <f>RES_hhdet_in_tes!O$145</f>
        <v>93.808236109165875</v>
      </c>
      <c r="P295" s="156">
        <f>RES_hhdet_in_tes!P$145</f>
        <v>61.548627718198674</v>
      </c>
      <c r="Q295" s="156">
        <f>RES_hhdet_in_tes!Q$145</f>
        <v>106.03111395451694</v>
      </c>
    </row>
    <row r="296" spans="1:17" ht="12" customHeight="1" x14ac:dyDescent="0.25">
      <c r="A296" s="158" t="s">
        <v>112</v>
      </c>
      <c r="B296" s="157"/>
      <c r="C296" s="157">
        <f>C297</f>
        <v>0.85114170645551568</v>
      </c>
      <c r="D296" s="157">
        <f t="shared" ref="D296:Q296" si="78">D297</f>
        <v>0.81957265868513596</v>
      </c>
      <c r="E296" s="157">
        <f t="shared" si="78"/>
        <v>1.1714790970593478</v>
      </c>
      <c r="F296" s="157">
        <f t="shared" si="78"/>
        <v>0.62368391224393516</v>
      </c>
      <c r="G296" s="157">
        <f t="shared" si="78"/>
        <v>0.47754474990221657</v>
      </c>
      <c r="H296" s="157">
        <f t="shared" si="78"/>
        <v>1.7112324226102127</v>
      </c>
      <c r="I296" s="157">
        <f t="shared" si="78"/>
        <v>0.95320112605430107</v>
      </c>
      <c r="J296" s="157">
        <f t="shared" si="78"/>
        <v>1.8785242030614784</v>
      </c>
      <c r="K296" s="157">
        <f t="shared" si="78"/>
        <v>0.90211632659236096</v>
      </c>
      <c r="L296" s="157">
        <f t="shared" si="78"/>
        <v>2.4154323184762516</v>
      </c>
      <c r="M296" s="157">
        <f t="shared" si="78"/>
        <v>1.8088059228476985</v>
      </c>
      <c r="N296" s="157">
        <f t="shared" si="78"/>
        <v>3.6631427556511698</v>
      </c>
      <c r="O296" s="157">
        <f t="shared" si="78"/>
        <v>6.6556931779495692</v>
      </c>
      <c r="P296" s="157">
        <f t="shared" si="78"/>
        <v>5.5244297611305262</v>
      </c>
      <c r="Q296" s="157">
        <f t="shared" si="78"/>
        <v>8.7713424640874553</v>
      </c>
    </row>
    <row r="297" spans="1:17" ht="12" customHeight="1" x14ac:dyDescent="0.25">
      <c r="A297" s="23" t="s">
        <v>60</v>
      </c>
      <c r="B297" s="156"/>
      <c r="C297" s="156">
        <f>RES_hhdet_in_tes!C$147</f>
        <v>0.85114170645551568</v>
      </c>
      <c r="D297" s="156">
        <f>RES_hhdet_in_tes!D$147</f>
        <v>0.81957265868513596</v>
      </c>
      <c r="E297" s="156">
        <f>RES_hhdet_in_tes!E$147</f>
        <v>1.1714790970593478</v>
      </c>
      <c r="F297" s="156">
        <f>RES_hhdet_in_tes!F$147</f>
        <v>0.62368391224393516</v>
      </c>
      <c r="G297" s="156">
        <f>RES_hhdet_in_tes!G$147</f>
        <v>0.47754474990221657</v>
      </c>
      <c r="H297" s="156">
        <f>RES_hhdet_in_tes!H$147</f>
        <v>1.7112324226102127</v>
      </c>
      <c r="I297" s="156">
        <f>RES_hhdet_in_tes!I$147</f>
        <v>0.95320112605430107</v>
      </c>
      <c r="J297" s="156">
        <f>RES_hhdet_in_tes!J$147</f>
        <v>1.8785242030614784</v>
      </c>
      <c r="K297" s="156">
        <f>RES_hhdet_in_tes!K$147</f>
        <v>0.90211632659236096</v>
      </c>
      <c r="L297" s="156">
        <f>RES_hhdet_in_tes!L$147</f>
        <v>2.4154323184762516</v>
      </c>
      <c r="M297" s="156">
        <f>RES_hhdet_in_tes!M$147</f>
        <v>1.8088059228476985</v>
      </c>
      <c r="N297" s="156">
        <f>RES_hhdet_in_tes!N$147</f>
        <v>3.6631427556511698</v>
      </c>
      <c r="O297" s="156">
        <f>RES_hhdet_in_tes!O$147</f>
        <v>6.6556931779495692</v>
      </c>
      <c r="P297" s="156">
        <f>RES_hhdet_in_tes!P$147</f>
        <v>5.5244297611305262</v>
      </c>
      <c r="Q297" s="156">
        <f>RES_hhdet_in_tes!Q$147</f>
        <v>8.7713424640874553</v>
      </c>
    </row>
    <row r="298" spans="1:17" ht="12" customHeight="1" x14ac:dyDescent="0.25">
      <c r="A298" s="158" t="s">
        <v>63</v>
      </c>
      <c r="B298" s="157"/>
      <c r="C298" s="157">
        <f>SUM(C299:C300,C303:C304)</f>
        <v>2.8474864414579359</v>
      </c>
      <c r="D298" s="157">
        <f t="shared" ref="D298:Q298" si="79">SUM(D299:D300,D303:D304)</f>
        <v>2.9047644743562402</v>
      </c>
      <c r="E298" s="157">
        <f t="shared" si="79"/>
        <v>4.5456305795815766</v>
      </c>
      <c r="F298" s="157">
        <f t="shared" si="79"/>
        <v>2.4759282340581215</v>
      </c>
      <c r="G298" s="157">
        <f t="shared" si="79"/>
        <v>1.7616814540734977</v>
      </c>
      <c r="H298" s="157">
        <f t="shared" si="79"/>
        <v>5.0110665460619863</v>
      </c>
      <c r="I298" s="157">
        <f t="shared" si="79"/>
        <v>2.6898264492197077</v>
      </c>
      <c r="J298" s="157">
        <f t="shared" si="79"/>
        <v>5.3227142985202294</v>
      </c>
      <c r="K298" s="157">
        <f t="shared" si="79"/>
        <v>2.3218691812408077</v>
      </c>
      <c r="L298" s="157">
        <f t="shared" si="79"/>
        <v>7.6799733200279894</v>
      </c>
      <c r="M298" s="157">
        <f t="shared" si="79"/>
        <v>4.2816154023554436</v>
      </c>
      <c r="N298" s="157">
        <f t="shared" si="79"/>
        <v>11.281506118884243</v>
      </c>
      <c r="O298" s="157">
        <f t="shared" si="79"/>
        <v>21.847186477871201</v>
      </c>
      <c r="P298" s="157">
        <f t="shared" si="79"/>
        <v>15.760504631379295</v>
      </c>
      <c r="Q298" s="157">
        <f t="shared" si="79"/>
        <v>26.926192278719171</v>
      </c>
    </row>
    <row r="299" spans="1:17" ht="12" customHeight="1" x14ac:dyDescent="0.25">
      <c r="A299" s="167" t="s">
        <v>144</v>
      </c>
      <c r="B299" s="132"/>
      <c r="C299" s="132">
        <f>RES_hhdet_in_tes!C$149</f>
        <v>0</v>
      </c>
      <c r="D299" s="132">
        <f>RES_hhdet_in_tes!D$149</f>
        <v>0</v>
      </c>
      <c r="E299" s="132">
        <f>RES_hhdet_in_tes!E$149</f>
        <v>0</v>
      </c>
      <c r="F299" s="132">
        <f>RES_hhdet_in_tes!F$149</f>
        <v>0</v>
      </c>
      <c r="G299" s="132">
        <f>RES_hhdet_in_tes!G$149</f>
        <v>0</v>
      </c>
      <c r="H299" s="132">
        <f>RES_hhdet_in_tes!H$149</f>
        <v>0</v>
      </c>
      <c r="I299" s="132">
        <f>RES_hhdet_in_tes!I$149</f>
        <v>0</v>
      </c>
      <c r="J299" s="132">
        <f>RES_hhdet_in_tes!J$149</f>
        <v>0</v>
      </c>
      <c r="K299" s="132">
        <f>RES_hhdet_in_tes!K$149</f>
        <v>0</v>
      </c>
      <c r="L299" s="132">
        <f>RES_hhdet_in_tes!L$149</f>
        <v>0</v>
      </c>
      <c r="M299" s="132">
        <f>RES_hhdet_in_tes!M$149</f>
        <v>0</v>
      </c>
      <c r="N299" s="132">
        <f>RES_hhdet_in_tes!N$149</f>
        <v>0</v>
      </c>
      <c r="O299" s="132">
        <f>RES_hhdet_in_tes!O$149</f>
        <v>0</v>
      </c>
      <c r="P299" s="132">
        <f>RES_hhdet_in_tes!P$149</f>
        <v>0</v>
      </c>
      <c r="Q299" s="132">
        <f>RES_hhdet_in_tes!Q$149</f>
        <v>0</v>
      </c>
    </row>
    <row r="300" spans="1:17" ht="12" customHeight="1" x14ac:dyDescent="0.25">
      <c r="A300" s="167" t="s">
        <v>143</v>
      </c>
      <c r="B300" s="132"/>
      <c r="C300" s="132">
        <f>SUM(C301:C302)</f>
        <v>0</v>
      </c>
      <c r="D300" s="132">
        <f t="shared" ref="D300:Q300" si="80">SUM(D301:D302)</f>
        <v>0</v>
      </c>
      <c r="E300" s="132">
        <f t="shared" si="80"/>
        <v>0</v>
      </c>
      <c r="F300" s="132">
        <f t="shared" si="80"/>
        <v>0</v>
      </c>
      <c r="G300" s="132">
        <f t="shared" si="80"/>
        <v>0</v>
      </c>
      <c r="H300" s="132">
        <f t="shared" si="80"/>
        <v>0</v>
      </c>
      <c r="I300" s="132">
        <f t="shared" si="80"/>
        <v>0</v>
      </c>
      <c r="J300" s="132">
        <f t="shared" si="80"/>
        <v>0</v>
      </c>
      <c r="K300" s="132">
        <f t="shared" si="80"/>
        <v>0</v>
      </c>
      <c r="L300" s="132">
        <f t="shared" si="80"/>
        <v>0</v>
      </c>
      <c r="M300" s="132">
        <f t="shared" si="80"/>
        <v>0</v>
      </c>
      <c r="N300" s="132">
        <f t="shared" si="80"/>
        <v>0</v>
      </c>
      <c r="O300" s="132">
        <f t="shared" si="80"/>
        <v>0</v>
      </c>
      <c r="P300" s="132">
        <f t="shared" si="80"/>
        <v>0</v>
      </c>
      <c r="Q300" s="132">
        <f t="shared" si="80"/>
        <v>0</v>
      </c>
    </row>
    <row r="301" spans="1:17" ht="12" customHeight="1" x14ac:dyDescent="0.25">
      <c r="A301" s="166" t="s">
        <v>57</v>
      </c>
      <c r="B301" s="165"/>
      <c r="C301" s="165">
        <f>RES_hhdet_in_tes!C$151</f>
        <v>0</v>
      </c>
      <c r="D301" s="165">
        <f>RES_hhdet_in_tes!D$151</f>
        <v>0</v>
      </c>
      <c r="E301" s="165">
        <f>RES_hhdet_in_tes!E$151</f>
        <v>0</v>
      </c>
      <c r="F301" s="165">
        <f>RES_hhdet_in_tes!F$151</f>
        <v>0</v>
      </c>
      <c r="G301" s="165">
        <f>RES_hhdet_in_tes!G$151</f>
        <v>0</v>
      </c>
      <c r="H301" s="165">
        <f>RES_hhdet_in_tes!H$151</f>
        <v>0</v>
      </c>
      <c r="I301" s="165">
        <f>RES_hhdet_in_tes!I$151</f>
        <v>0</v>
      </c>
      <c r="J301" s="165">
        <f>RES_hhdet_in_tes!J$151</f>
        <v>0</v>
      </c>
      <c r="K301" s="165">
        <f>RES_hhdet_in_tes!K$151</f>
        <v>0</v>
      </c>
      <c r="L301" s="165">
        <f>RES_hhdet_in_tes!L$151</f>
        <v>0</v>
      </c>
      <c r="M301" s="165">
        <f>RES_hhdet_in_tes!M$151</f>
        <v>0</v>
      </c>
      <c r="N301" s="165">
        <f>RES_hhdet_in_tes!N$151</f>
        <v>0</v>
      </c>
      <c r="O301" s="165">
        <f>RES_hhdet_in_tes!O$151</f>
        <v>0</v>
      </c>
      <c r="P301" s="165">
        <f>RES_hhdet_in_tes!P$151</f>
        <v>0</v>
      </c>
      <c r="Q301" s="165">
        <f>RES_hhdet_in_tes!Q$151</f>
        <v>0</v>
      </c>
    </row>
    <row r="302" spans="1:17" ht="12" customHeight="1" x14ac:dyDescent="0.25">
      <c r="A302" s="147" t="s">
        <v>59</v>
      </c>
      <c r="B302" s="164"/>
      <c r="C302" s="164">
        <f>RES_hhdet_in_tes!C$152</f>
        <v>0</v>
      </c>
      <c r="D302" s="164">
        <f>RES_hhdet_in_tes!D$152</f>
        <v>0</v>
      </c>
      <c r="E302" s="164">
        <f>RES_hhdet_in_tes!E$152</f>
        <v>0</v>
      </c>
      <c r="F302" s="164">
        <f>RES_hhdet_in_tes!F$152</f>
        <v>0</v>
      </c>
      <c r="G302" s="164">
        <f>RES_hhdet_in_tes!G$152</f>
        <v>0</v>
      </c>
      <c r="H302" s="164">
        <f>RES_hhdet_in_tes!H$152</f>
        <v>0</v>
      </c>
      <c r="I302" s="164">
        <f>RES_hhdet_in_tes!I$152</f>
        <v>0</v>
      </c>
      <c r="J302" s="164">
        <f>RES_hhdet_in_tes!J$152</f>
        <v>0</v>
      </c>
      <c r="K302" s="164">
        <f>RES_hhdet_in_tes!K$152</f>
        <v>0</v>
      </c>
      <c r="L302" s="164">
        <f>RES_hhdet_in_tes!L$152</f>
        <v>0</v>
      </c>
      <c r="M302" s="164">
        <f>RES_hhdet_in_tes!M$152</f>
        <v>0</v>
      </c>
      <c r="N302" s="164">
        <f>RES_hhdet_in_tes!N$152</f>
        <v>0</v>
      </c>
      <c r="O302" s="164">
        <f>RES_hhdet_in_tes!O$152</f>
        <v>0</v>
      </c>
      <c r="P302" s="164">
        <f>RES_hhdet_in_tes!P$152</f>
        <v>0</v>
      </c>
      <c r="Q302" s="164">
        <f>RES_hhdet_in_tes!Q$152</f>
        <v>0</v>
      </c>
    </row>
    <row r="303" spans="1:17" ht="12" customHeight="1" x14ac:dyDescent="0.25">
      <c r="A303" s="163" t="s">
        <v>142</v>
      </c>
      <c r="B303" s="162"/>
      <c r="C303" s="162">
        <f>RES_hhdet_in_tes!C$153</f>
        <v>2.720165236070105</v>
      </c>
      <c r="D303" s="162">
        <f>RES_hhdet_in_tes!D$153</f>
        <v>2.7663212931441352</v>
      </c>
      <c r="E303" s="162">
        <f>RES_hhdet_in_tes!E$153</f>
        <v>4.3031656968949044</v>
      </c>
      <c r="F303" s="162">
        <f>RES_hhdet_in_tes!F$153</f>
        <v>2.3515487325807736</v>
      </c>
      <c r="G303" s="162">
        <f>RES_hhdet_in_tes!G$153</f>
        <v>1.6311881579972409</v>
      </c>
      <c r="H303" s="162">
        <f>RES_hhdet_in_tes!H$153</f>
        <v>4.4031691751435522</v>
      </c>
      <c r="I303" s="162">
        <f>RES_hhdet_in_tes!I$153</f>
        <v>2.1509330253305219</v>
      </c>
      <c r="J303" s="162">
        <f>RES_hhdet_in_tes!J$153</f>
        <v>4.3687730166894418</v>
      </c>
      <c r="K303" s="162">
        <f>RES_hhdet_in_tes!K$153</f>
        <v>1.689903019321622</v>
      </c>
      <c r="L303" s="162">
        <f>RES_hhdet_in_tes!L$153</f>
        <v>6.3978698342286915</v>
      </c>
      <c r="M303" s="162">
        <f>RES_hhdet_in_tes!M$153</f>
        <v>2.7598972945220681</v>
      </c>
      <c r="N303" s="162">
        <f>RES_hhdet_in_tes!N$153</f>
        <v>9.0785082930159433</v>
      </c>
      <c r="O303" s="162">
        <f>RES_hhdet_in_tes!O$153</f>
        <v>18.23331367092096</v>
      </c>
      <c r="P303" s="162">
        <f>RES_hhdet_in_tes!P$153</f>
        <v>12.359356295107897</v>
      </c>
      <c r="Q303" s="162">
        <f>RES_hhdet_in_tes!Q$153</f>
        <v>22.178901328924301</v>
      </c>
    </row>
    <row r="304" spans="1:17" ht="12" customHeight="1" x14ac:dyDescent="0.25">
      <c r="A304" s="161" t="s">
        <v>141</v>
      </c>
      <c r="B304" s="160"/>
      <c r="C304" s="160">
        <f>SUM(C305:C306)</f>
        <v>0.12732120538783095</v>
      </c>
      <c r="D304" s="160">
        <f t="shared" ref="D304:Q304" si="81">SUM(D305:D306)</f>
        <v>0.13844318121210497</v>
      </c>
      <c r="E304" s="160">
        <f t="shared" si="81"/>
        <v>0.24246488268667221</v>
      </c>
      <c r="F304" s="160">
        <f t="shared" si="81"/>
        <v>0.12437950147734768</v>
      </c>
      <c r="G304" s="160">
        <f t="shared" si="81"/>
        <v>0.13049329607625693</v>
      </c>
      <c r="H304" s="160">
        <f t="shared" si="81"/>
        <v>0.60789737091843388</v>
      </c>
      <c r="I304" s="160">
        <f t="shared" si="81"/>
        <v>0.53889342388918571</v>
      </c>
      <c r="J304" s="160">
        <f t="shared" si="81"/>
        <v>0.95394128183078775</v>
      </c>
      <c r="K304" s="160">
        <f t="shared" si="81"/>
        <v>0.63196616191918542</v>
      </c>
      <c r="L304" s="160">
        <f t="shared" si="81"/>
        <v>1.2821034857992979</v>
      </c>
      <c r="M304" s="160">
        <f t="shared" si="81"/>
        <v>1.5217181078333759</v>
      </c>
      <c r="N304" s="160">
        <f t="shared" si="81"/>
        <v>2.2029978258682998</v>
      </c>
      <c r="O304" s="160">
        <f t="shared" si="81"/>
        <v>3.613872806950241</v>
      </c>
      <c r="P304" s="160">
        <f t="shared" si="81"/>
        <v>3.4011483362713983</v>
      </c>
      <c r="Q304" s="160">
        <f t="shared" si="81"/>
        <v>4.7472909497948681</v>
      </c>
    </row>
    <row r="305" spans="1:17" ht="12" customHeight="1" x14ac:dyDescent="0.25">
      <c r="A305" s="148" t="s">
        <v>60</v>
      </c>
      <c r="B305" s="156"/>
      <c r="C305" s="156">
        <f>RES_hhdet_in_tes!C$155</f>
        <v>8.6180007988430757E-2</v>
      </c>
      <c r="D305" s="156">
        <f>RES_hhdet_in_tes!D$155</f>
        <v>9.4403733536689127E-2</v>
      </c>
      <c r="E305" s="156">
        <f>RES_hhdet_in_tes!E$155</f>
        <v>0.16717626559874521</v>
      </c>
      <c r="F305" s="156">
        <f>RES_hhdet_in_tes!F$155</f>
        <v>8.6005181877338327E-2</v>
      </c>
      <c r="G305" s="156">
        <f>RES_hhdet_in_tes!G$155</f>
        <v>8.8119463066116246E-2</v>
      </c>
      <c r="H305" s="156">
        <f>RES_hhdet_in_tes!H$155</f>
        <v>0.41337757740473463</v>
      </c>
      <c r="I305" s="156">
        <f>RES_hhdet_in_tes!I$155</f>
        <v>0.36712709501670721</v>
      </c>
      <c r="J305" s="156">
        <f>RES_hhdet_in_tes!J$155</f>
        <v>0.65173157427464201</v>
      </c>
      <c r="K305" s="156">
        <f>RES_hhdet_in_tes!K$155</f>
        <v>0.42154390323667684</v>
      </c>
      <c r="L305" s="156">
        <f>RES_hhdet_in_tes!L$155</f>
        <v>0.90944872882339634</v>
      </c>
      <c r="M305" s="156">
        <f>RES_hhdet_in_tes!M$155</f>
        <v>1.0332894358516764</v>
      </c>
      <c r="N305" s="156">
        <f>RES_hhdet_in_tes!N$155</f>
        <v>1.6083465638754828</v>
      </c>
      <c r="O305" s="156">
        <f>RES_hhdet_in_tes!O$155</f>
        <v>2.6216934876486397</v>
      </c>
      <c r="P305" s="156">
        <f>RES_hhdet_in_tes!P$155</f>
        <v>2.3533001550024846</v>
      </c>
      <c r="Q305" s="156">
        <f>RES_hhdet_in_tes!Q$155</f>
        <v>3.3536070647928535</v>
      </c>
    </row>
    <row r="306" spans="1:17" ht="12" customHeight="1" x14ac:dyDescent="0.25">
      <c r="A306" s="148" t="s">
        <v>59</v>
      </c>
      <c r="B306" s="156"/>
      <c r="C306" s="156">
        <f>RES_hhdet_in_tes!C$156</f>
        <v>4.1141197399400205E-2</v>
      </c>
      <c r="D306" s="156">
        <f>RES_hhdet_in_tes!D$156</f>
        <v>4.4039447675415858E-2</v>
      </c>
      <c r="E306" s="156">
        <f>RES_hhdet_in_tes!E$156</f>
        <v>7.5288617087927015E-2</v>
      </c>
      <c r="F306" s="156">
        <f>RES_hhdet_in_tes!F$156</f>
        <v>3.8374319600009352E-2</v>
      </c>
      <c r="G306" s="156">
        <f>RES_hhdet_in_tes!G$156</f>
        <v>4.2373833010140673E-2</v>
      </c>
      <c r="H306" s="156">
        <f>RES_hhdet_in_tes!H$156</f>
        <v>0.19451979351369927</v>
      </c>
      <c r="I306" s="156">
        <f>RES_hhdet_in_tes!I$156</f>
        <v>0.17176632887247847</v>
      </c>
      <c r="J306" s="156">
        <f>RES_hhdet_in_tes!J$156</f>
        <v>0.30220970755614579</v>
      </c>
      <c r="K306" s="156">
        <f>RES_hhdet_in_tes!K$156</f>
        <v>0.21042225868250863</v>
      </c>
      <c r="L306" s="156">
        <f>RES_hhdet_in_tes!L$156</f>
        <v>0.3726547569759015</v>
      </c>
      <c r="M306" s="156">
        <f>RES_hhdet_in_tes!M$156</f>
        <v>0.48842867198169948</v>
      </c>
      <c r="N306" s="156">
        <f>RES_hhdet_in_tes!N$156</f>
        <v>0.59465126199281682</v>
      </c>
      <c r="O306" s="156">
        <f>RES_hhdet_in_tes!O$156</f>
        <v>0.99217931930160119</v>
      </c>
      <c r="P306" s="156">
        <f>RES_hhdet_in_tes!P$156</f>
        <v>1.0478481812689135</v>
      </c>
      <c r="Q306" s="156">
        <f>RES_hhdet_in_tes!Q$156</f>
        <v>1.3936838850020146</v>
      </c>
    </row>
    <row r="307" spans="1:17" ht="12" customHeight="1" x14ac:dyDescent="0.25">
      <c r="A307" s="158" t="s">
        <v>62</v>
      </c>
      <c r="B307" s="157"/>
      <c r="C307" s="157">
        <f>SUM(C308:C309)</f>
        <v>1.4724002269651359</v>
      </c>
      <c r="D307" s="157">
        <f t="shared" ref="D307:Q307" si="82">SUM(D308:D309)</f>
        <v>1.5113139553679249</v>
      </c>
      <c r="E307" s="157">
        <f t="shared" si="82"/>
        <v>2.4123730082016275</v>
      </c>
      <c r="F307" s="157">
        <f t="shared" si="82"/>
        <v>1.2730273329310353</v>
      </c>
      <c r="G307" s="157">
        <f t="shared" si="82"/>
        <v>0.93680162955846091</v>
      </c>
      <c r="H307" s="157">
        <f t="shared" si="82"/>
        <v>2.7264844183440125</v>
      </c>
      <c r="I307" s="157">
        <f t="shared" si="82"/>
        <v>1.4535811450859364</v>
      </c>
      <c r="J307" s="157">
        <f t="shared" si="82"/>
        <v>3.0268928846717635</v>
      </c>
      <c r="K307" s="157">
        <f t="shared" si="82"/>
        <v>1.370225269409344</v>
      </c>
      <c r="L307" s="157">
        <f t="shared" si="82"/>
        <v>4.1070757813270795</v>
      </c>
      <c r="M307" s="157">
        <f t="shared" si="82"/>
        <v>2.5064098926747067</v>
      </c>
      <c r="N307" s="157">
        <f t="shared" si="82"/>
        <v>5.890853503446646</v>
      </c>
      <c r="O307" s="157">
        <f t="shared" si="82"/>
        <v>11.637429126800242</v>
      </c>
      <c r="P307" s="157">
        <f t="shared" si="82"/>
        <v>8.4886289212018404</v>
      </c>
      <c r="Q307" s="157">
        <f t="shared" si="82"/>
        <v>14.505278698696349</v>
      </c>
    </row>
    <row r="308" spans="1:17" ht="12" customHeight="1" x14ac:dyDescent="0.25">
      <c r="A308" s="23" t="s">
        <v>57</v>
      </c>
      <c r="B308" s="156"/>
      <c r="C308" s="156">
        <f>RES_hhdet_in_tes!C$158</f>
        <v>0</v>
      </c>
      <c r="D308" s="156">
        <f>RES_hhdet_in_tes!D$158</f>
        <v>0</v>
      </c>
      <c r="E308" s="156">
        <f>RES_hhdet_in_tes!E$158</f>
        <v>0</v>
      </c>
      <c r="F308" s="156">
        <f>RES_hhdet_in_tes!F$158</f>
        <v>0</v>
      </c>
      <c r="G308" s="156">
        <f>RES_hhdet_in_tes!G$158</f>
        <v>0</v>
      </c>
      <c r="H308" s="156">
        <f>RES_hhdet_in_tes!H$158</f>
        <v>0</v>
      </c>
      <c r="I308" s="156">
        <f>RES_hhdet_in_tes!I$158</f>
        <v>0</v>
      </c>
      <c r="J308" s="156">
        <f>RES_hhdet_in_tes!J$158</f>
        <v>0</v>
      </c>
      <c r="K308" s="156">
        <f>RES_hhdet_in_tes!K$158</f>
        <v>0</v>
      </c>
      <c r="L308" s="156">
        <f>RES_hhdet_in_tes!L$158</f>
        <v>0</v>
      </c>
      <c r="M308" s="156">
        <f>RES_hhdet_in_tes!M$158</f>
        <v>0</v>
      </c>
      <c r="N308" s="156">
        <f>RES_hhdet_in_tes!N$158</f>
        <v>0</v>
      </c>
      <c r="O308" s="156">
        <f>RES_hhdet_in_tes!O$158</f>
        <v>0</v>
      </c>
      <c r="P308" s="156">
        <f>RES_hhdet_in_tes!P$158</f>
        <v>0</v>
      </c>
      <c r="Q308" s="156">
        <f>RES_hhdet_in_tes!Q$158</f>
        <v>0</v>
      </c>
    </row>
    <row r="309" spans="1:17" ht="12" customHeight="1" x14ac:dyDescent="0.25">
      <c r="A309" s="29" t="s">
        <v>140</v>
      </c>
      <c r="B309" s="57"/>
      <c r="C309" s="57">
        <f>RES_hhdet_in_tes!C$159</f>
        <v>1.4724002269651359</v>
      </c>
      <c r="D309" s="57">
        <f>RES_hhdet_in_tes!D$159</f>
        <v>1.5113139553679249</v>
      </c>
      <c r="E309" s="57">
        <f>RES_hhdet_in_tes!E$159</f>
        <v>2.4123730082016275</v>
      </c>
      <c r="F309" s="57">
        <f>RES_hhdet_in_tes!F$159</f>
        <v>1.2730273329310353</v>
      </c>
      <c r="G309" s="57">
        <f>RES_hhdet_in_tes!G$159</f>
        <v>0.93680162955846091</v>
      </c>
      <c r="H309" s="57">
        <f>RES_hhdet_in_tes!H$159</f>
        <v>2.7264844183440125</v>
      </c>
      <c r="I309" s="57">
        <f>RES_hhdet_in_tes!I$159</f>
        <v>1.4535811450859364</v>
      </c>
      <c r="J309" s="57">
        <f>RES_hhdet_in_tes!J$159</f>
        <v>3.0268928846717635</v>
      </c>
      <c r="K309" s="57">
        <f>RES_hhdet_in_tes!K$159</f>
        <v>1.370225269409344</v>
      </c>
      <c r="L309" s="57">
        <f>RES_hhdet_in_tes!L$159</f>
        <v>4.1070757813270795</v>
      </c>
      <c r="M309" s="57">
        <f>RES_hhdet_in_tes!M$159</f>
        <v>2.5064098926747067</v>
      </c>
      <c r="N309" s="57">
        <f>RES_hhdet_in_tes!N$159</f>
        <v>5.890853503446646</v>
      </c>
      <c r="O309" s="57">
        <f>RES_hhdet_in_tes!O$159</f>
        <v>11.637429126800242</v>
      </c>
      <c r="P309" s="57">
        <f>RES_hhdet_in_tes!P$159</f>
        <v>8.4886289212018404</v>
      </c>
      <c r="Q309" s="57">
        <f>RES_hhdet_in_tes!Q$159</f>
        <v>14.505278698696349</v>
      </c>
    </row>
    <row r="311" spans="1:17" ht="12" customHeight="1" x14ac:dyDescent="0.25">
      <c r="A311" s="152" t="s">
        <v>191</v>
      </c>
      <c r="B311" s="175"/>
      <c r="C311" s="175">
        <f t="shared" ref="C311:Q326" si="83">IF(C293=0,"",C293/C275)</f>
        <v>1.1623602758299756</v>
      </c>
      <c r="D311" s="175">
        <f t="shared" si="83"/>
        <v>1.1877737080192547</v>
      </c>
      <c r="E311" s="175">
        <f t="shared" si="83"/>
        <v>1.2243341677881305</v>
      </c>
      <c r="F311" s="175">
        <f t="shared" si="83"/>
        <v>1.2769496304682786</v>
      </c>
      <c r="G311" s="175">
        <f t="shared" si="83"/>
        <v>1.3423141073507343</v>
      </c>
      <c r="H311" s="175">
        <f t="shared" si="83"/>
        <v>1.3967021497065926</v>
      </c>
      <c r="I311" s="175">
        <f t="shared" si="83"/>
        <v>1.4354454827095213</v>
      </c>
      <c r="J311" s="175">
        <f t="shared" si="83"/>
        <v>1.5352800226327801</v>
      </c>
      <c r="K311" s="175">
        <f t="shared" si="83"/>
        <v>1.6236479861971902</v>
      </c>
      <c r="L311" s="175">
        <f t="shared" si="83"/>
        <v>1.6925220595121131</v>
      </c>
      <c r="M311" s="175">
        <f t="shared" si="83"/>
        <v>1.7325519646880649</v>
      </c>
      <c r="N311" s="175">
        <f t="shared" si="83"/>
        <v>1.7597761179838556</v>
      </c>
      <c r="O311" s="175">
        <f t="shared" si="83"/>
        <v>1.8073023465662839</v>
      </c>
      <c r="P311" s="175">
        <f t="shared" si="83"/>
        <v>1.7957211449316484</v>
      </c>
      <c r="Q311" s="175">
        <f t="shared" si="83"/>
        <v>1.8240886387949933</v>
      </c>
    </row>
    <row r="312" spans="1:17" ht="12" customHeight="1" x14ac:dyDescent="0.25">
      <c r="A312" s="158" t="s">
        <v>65</v>
      </c>
      <c r="B312" s="169"/>
      <c r="C312" s="169">
        <f t="shared" si="83"/>
        <v>1.3054141399585568</v>
      </c>
      <c r="D312" s="169">
        <f t="shared" si="83"/>
        <v>1.3555873623496399</v>
      </c>
      <c r="E312" s="169">
        <f t="shared" si="83"/>
        <v>1.4182239559854266</v>
      </c>
      <c r="F312" s="169">
        <f t="shared" si="83"/>
        <v>1.4947199131607536</v>
      </c>
      <c r="G312" s="169">
        <f t="shared" si="83"/>
        <v>1.5897722623410733</v>
      </c>
      <c r="H312" s="169">
        <f t="shared" si="83"/>
        <v>1.6962005281928454</v>
      </c>
      <c r="I312" s="169">
        <f t="shared" si="83"/>
        <v>1.8101078053083481</v>
      </c>
      <c r="J312" s="169">
        <f t="shared" si="83"/>
        <v>1.9777806913828027</v>
      </c>
      <c r="K312" s="169">
        <f t="shared" si="83"/>
        <v>2.1392652991439745</v>
      </c>
      <c r="L312" s="169">
        <f t="shared" si="83"/>
        <v>2.429575693799757</v>
      </c>
      <c r="M312" s="169">
        <f t="shared" si="83"/>
        <v>2.5423532406667486</v>
      </c>
      <c r="N312" s="169">
        <f t="shared" si="83"/>
        <v>2.8681351047026777</v>
      </c>
      <c r="O312" s="169">
        <f t="shared" si="83"/>
        <v>3.0520766232649499</v>
      </c>
      <c r="P312" s="169">
        <f t="shared" si="83"/>
        <v>3.1550262245026319</v>
      </c>
      <c r="Q312" s="169">
        <f t="shared" si="83"/>
        <v>3.280618576867055</v>
      </c>
    </row>
    <row r="313" spans="1:17" ht="12" customHeight="1" x14ac:dyDescent="0.25">
      <c r="A313" s="23" t="s">
        <v>60</v>
      </c>
      <c r="B313" s="73"/>
      <c r="C313" s="73">
        <f t="shared" si="83"/>
        <v>1.3054141399585568</v>
      </c>
      <c r="D313" s="73">
        <f t="shared" si="83"/>
        <v>1.3555873623496399</v>
      </c>
      <c r="E313" s="73">
        <f t="shared" si="83"/>
        <v>1.4182239559854266</v>
      </c>
      <c r="F313" s="73">
        <f t="shared" si="83"/>
        <v>1.4947199131607536</v>
      </c>
      <c r="G313" s="73">
        <f t="shared" si="83"/>
        <v>1.5897722623410733</v>
      </c>
      <c r="H313" s="73">
        <f t="shared" si="83"/>
        <v>1.6962005281928454</v>
      </c>
      <c r="I313" s="73">
        <f t="shared" si="83"/>
        <v>1.8101078053083481</v>
      </c>
      <c r="J313" s="73">
        <f t="shared" si="83"/>
        <v>1.9777806913828027</v>
      </c>
      <c r="K313" s="73">
        <f t="shared" si="83"/>
        <v>2.1392652991439745</v>
      </c>
      <c r="L313" s="73">
        <f t="shared" si="83"/>
        <v>2.429575693799757</v>
      </c>
      <c r="M313" s="73">
        <f t="shared" si="83"/>
        <v>2.5423532406667486</v>
      </c>
      <c r="N313" s="73">
        <f t="shared" si="83"/>
        <v>2.8681351047026777</v>
      </c>
      <c r="O313" s="73">
        <f t="shared" si="83"/>
        <v>3.0520766232649499</v>
      </c>
      <c r="P313" s="73">
        <f t="shared" si="83"/>
        <v>3.1550262245026319</v>
      </c>
      <c r="Q313" s="73">
        <f t="shared" si="83"/>
        <v>3.280618576867055</v>
      </c>
    </row>
    <row r="314" spans="1:17" ht="12" customHeight="1" x14ac:dyDescent="0.25">
      <c r="A314" s="158" t="s">
        <v>112</v>
      </c>
      <c r="B314" s="169"/>
      <c r="C314" s="169">
        <f t="shared" si="83"/>
        <v>1.927912098152734</v>
      </c>
      <c r="D314" s="169">
        <f t="shared" si="83"/>
        <v>1.9963736141666257</v>
      </c>
      <c r="E314" s="169">
        <f t="shared" si="83"/>
        <v>2.0853436345524048</v>
      </c>
      <c r="F314" s="169">
        <f t="shared" si="83"/>
        <v>2.1765813920476913</v>
      </c>
      <c r="G314" s="169">
        <f t="shared" si="83"/>
        <v>2.2861300232258137</v>
      </c>
      <c r="H314" s="169">
        <f t="shared" si="83"/>
        <v>2.2863738606506394</v>
      </c>
      <c r="I314" s="169">
        <f t="shared" si="83"/>
        <v>2.4097273428919341</v>
      </c>
      <c r="J314" s="169">
        <f t="shared" si="83"/>
        <v>2.5738709129488395</v>
      </c>
      <c r="K314" s="169">
        <f t="shared" si="83"/>
        <v>2.7585621102457552</v>
      </c>
      <c r="L314" s="169">
        <f t="shared" si="83"/>
        <v>3.0151333967784599</v>
      </c>
      <c r="M314" s="169">
        <f t="shared" si="83"/>
        <v>3.1777834363272182</v>
      </c>
      <c r="N314" s="169">
        <f t="shared" si="83"/>
        <v>3.3534040472030147</v>
      </c>
      <c r="O314" s="169">
        <f t="shared" si="83"/>
        <v>3.5194989258602614</v>
      </c>
      <c r="P314" s="169">
        <f t="shared" si="83"/>
        <v>3.6442476734044367</v>
      </c>
      <c r="Q314" s="169">
        <f t="shared" si="83"/>
        <v>3.7547659611326751</v>
      </c>
    </row>
    <row r="315" spans="1:17" ht="12" customHeight="1" x14ac:dyDescent="0.25">
      <c r="A315" s="23" t="s">
        <v>60</v>
      </c>
      <c r="B315" s="73"/>
      <c r="C315" s="73">
        <f t="shared" si="83"/>
        <v>1.927912098152734</v>
      </c>
      <c r="D315" s="73">
        <f t="shared" si="83"/>
        <v>1.9963736141666257</v>
      </c>
      <c r="E315" s="73">
        <f t="shared" si="83"/>
        <v>2.0853436345524048</v>
      </c>
      <c r="F315" s="73">
        <f t="shared" si="83"/>
        <v>2.1765813920476913</v>
      </c>
      <c r="G315" s="73">
        <f t="shared" si="83"/>
        <v>2.2861300232258137</v>
      </c>
      <c r="H315" s="73">
        <f t="shared" si="83"/>
        <v>2.2863738606506394</v>
      </c>
      <c r="I315" s="73">
        <f t="shared" si="83"/>
        <v>2.4097273428919341</v>
      </c>
      <c r="J315" s="73">
        <f t="shared" si="83"/>
        <v>2.5738709129488395</v>
      </c>
      <c r="K315" s="73">
        <f t="shared" si="83"/>
        <v>2.7585621102457552</v>
      </c>
      <c r="L315" s="73">
        <f t="shared" si="83"/>
        <v>3.0151333967784599</v>
      </c>
      <c r="M315" s="73">
        <f t="shared" si="83"/>
        <v>3.1777834363272182</v>
      </c>
      <c r="N315" s="73">
        <f t="shared" si="83"/>
        <v>3.3534040472030147</v>
      </c>
      <c r="O315" s="73">
        <f t="shared" si="83"/>
        <v>3.5194989258602614</v>
      </c>
      <c r="P315" s="73">
        <f t="shared" si="83"/>
        <v>3.6442476734044367</v>
      </c>
      <c r="Q315" s="73">
        <f t="shared" si="83"/>
        <v>3.7547659611326751</v>
      </c>
    </row>
    <row r="316" spans="1:17" ht="12" customHeight="1" x14ac:dyDescent="0.25">
      <c r="A316" s="158" t="s">
        <v>63</v>
      </c>
      <c r="B316" s="169"/>
      <c r="C316" s="169">
        <f t="shared" si="83"/>
        <v>0.72975351835037339</v>
      </c>
      <c r="D316" s="169">
        <f t="shared" si="83"/>
        <v>0.73435032314525284</v>
      </c>
      <c r="E316" s="169">
        <f t="shared" si="83"/>
        <v>0.73881883226297751</v>
      </c>
      <c r="F316" s="169">
        <f t="shared" si="83"/>
        <v>0.74306350687155998</v>
      </c>
      <c r="G316" s="169">
        <f t="shared" si="83"/>
        <v>0.74880760599500829</v>
      </c>
      <c r="H316" s="169">
        <f t="shared" si="83"/>
        <v>0.75616012230180563</v>
      </c>
      <c r="I316" s="169">
        <f t="shared" si="83"/>
        <v>0.76539665694623815</v>
      </c>
      <c r="J316" s="169">
        <f t="shared" si="83"/>
        <v>0.7686953006006122</v>
      </c>
      <c r="K316" s="169">
        <f t="shared" si="83"/>
        <v>0.77977837055215227</v>
      </c>
      <c r="L316" s="169">
        <f t="shared" si="83"/>
        <v>0.77424283743846023</v>
      </c>
      <c r="M316" s="169">
        <f t="shared" si="83"/>
        <v>0.79122532101856746</v>
      </c>
      <c r="N316" s="169">
        <f t="shared" si="83"/>
        <v>0.78040433747172788</v>
      </c>
      <c r="O316" s="169">
        <f t="shared" si="83"/>
        <v>0.78199458373636876</v>
      </c>
      <c r="P316" s="169">
        <f t="shared" si="83"/>
        <v>0.78945197075981632</v>
      </c>
      <c r="Q316" s="169">
        <f t="shared" si="83"/>
        <v>0.78822227694726554</v>
      </c>
    </row>
    <row r="317" spans="1:17" ht="12" customHeight="1" x14ac:dyDescent="0.25">
      <c r="A317" s="167" t="s">
        <v>144</v>
      </c>
      <c r="B317" s="174"/>
      <c r="C317" s="174" t="str">
        <f t="shared" si="83"/>
        <v/>
      </c>
      <c r="D317" s="174" t="str">
        <f t="shared" si="83"/>
        <v/>
      </c>
      <c r="E317" s="174" t="str">
        <f t="shared" si="83"/>
        <v/>
      </c>
      <c r="F317" s="174" t="str">
        <f t="shared" si="83"/>
        <v/>
      </c>
      <c r="G317" s="174" t="str">
        <f t="shared" si="83"/>
        <v/>
      </c>
      <c r="H317" s="174" t="str">
        <f t="shared" si="83"/>
        <v/>
      </c>
      <c r="I317" s="174" t="str">
        <f t="shared" si="83"/>
        <v/>
      </c>
      <c r="J317" s="174" t="str">
        <f t="shared" si="83"/>
        <v/>
      </c>
      <c r="K317" s="174" t="str">
        <f t="shared" si="83"/>
        <v/>
      </c>
      <c r="L317" s="174" t="str">
        <f t="shared" si="83"/>
        <v/>
      </c>
      <c r="M317" s="174" t="str">
        <f t="shared" si="83"/>
        <v/>
      </c>
      <c r="N317" s="174" t="str">
        <f t="shared" si="83"/>
        <v/>
      </c>
      <c r="O317" s="174" t="str">
        <f t="shared" si="83"/>
        <v/>
      </c>
      <c r="P317" s="174" t="str">
        <f t="shared" si="83"/>
        <v/>
      </c>
      <c r="Q317" s="174" t="str">
        <f t="shared" si="83"/>
        <v/>
      </c>
    </row>
    <row r="318" spans="1:17" ht="12" customHeight="1" x14ac:dyDescent="0.25">
      <c r="A318" s="167" t="s">
        <v>143</v>
      </c>
      <c r="B318" s="174"/>
      <c r="C318" s="174" t="str">
        <f t="shared" si="83"/>
        <v/>
      </c>
      <c r="D318" s="174" t="str">
        <f t="shared" si="83"/>
        <v/>
      </c>
      <c r="E318" s="174" t="str">
        <f t="shared" si="83"/>
        <v/>
      </c>
      <c r="F318" s="174" t="str">
        <f t="shared" si="83"/>
        <v/>
      </c>
      <c r="G318" s="174" t="str">
        <f t="shared" si="83"/>
        <v/>
      </c>
      <c r="H318" s="174" t="str">
        <f t="shared" si="83"/>
        <v/>
      </c>
      <c r="I318" s="174" t="str">
        <f t="shared" si="83"/>
        <v/>
      </c>
      <c r="J318" s="174" t="str">
        <f t="shared" si="83"/>
        <v/>
      </c>
      <c r="K318" s="174" t="str">
        <f t="shared" si="83"/>
        <v/>
      </c>
      <c r="L318" s="174" t="str">
        <f t="shared" si="83"/>
        <v/>
      </c>
      <c r="M318" s="174" t="str">
        <f t="shared" si="83"/>
        <v/>
      </c>
      <c r="N318" s="174" t="str">
        <f t="shared" si="83"/>
        <v/>
      </c>
      <c r="O318" s="174" t="str">
        <f t="shared" si="83"/>
        <v/>
      </c>
      <c r="P318" s="174" t="str">
        <f t="shared" si="83"/>
        <v/>
      </c>
      <c r="Q318" s="174" t="str">
        <f t="shared" si="83"/>
        <v/>
      </c>
    </row>
    <row r="319" spans="1:17" ht="12" customHeight="1" x14ac:dyDescent="0.25">
      <c r="A319" s="166" t="s">
        <v>57</v>
      </c>
      <c r="B319" s="173"/>
      <c r="C319" s="173" t="str">
        <f t="shared" si="83"/>
        <v/>
      </c>
      <c r="D319" s="173" t="str">
        <f t="shared" si="83"/>
        <v/>
      </c>
      <c r="E319" s="173" t="str">
        <f t="shared" si="83"/>
        <v/>
      </c>
      <c r="F319" s="173" t="str">
        <f t="shared" si="83"/>
        <v/>
      </c>
      <c r="G319" s="173" t="str">
        <f t="shared" si="83"/>
        <v/>
      </c>
      <c r="H319" s="173" t="str">
        <f t="shared" si="83"/>
        <v/>
      </c>
      <c r="I319" s="173" t="str">
        <f t="shared" si="83"/>
        <v/>
      </c>
      <c r="J319" s="173" t="str">
        <f t="shared" si="83"/>
        <v/>
      </c>
      <c r="K319" s="173" t="str">
        <f t="shared" si="83"/>
        <v/>
      </c>
      <c r="L319" s="173" t="str">
        <f t="shared" si="83"/>
        <v/>
      </c>
      <c r="M319" s="173" t="str">
        <f t="shared" si="83"/>
        <v/>
      </c>
      <c r="N319" s="173" t="str">
        <f t="shared" si="83"/>
        <v/>
      </c>
      <c r="O319" s="173" t="str">
        <f t="shared" si="83"/>
        <v/>
      </c>
      <c r="P319" s="173" t="str">
        <f t="shared" si="83"/>
        <v/>
      </c>
      <c r="Q319" s="173" t="str">
        <f t="shared" si="83"/>
        <v/>
      </c>
    </row>
    <row r="320" spans="1:17" ht="12" customHeight="1" x14ac:dyDescent="0.25">
      <c r="A320" s="147" t="s">
        <v>59</v>
      </c>
      <c r="B320" s="172"/>
      <c r="C320" s="172" t="str">
        <f t="shared" si="83"/>
        <v/>
      </c>
      <c r="D320" s="172" t="str">
        <f t="shared" si="83"/>
        <v/>
      </c>
      <c r="E320" s="172" t="str">
        <f t="shared" si="83"/>
        <v/>
      </c>
      <c r="F320" s="172" t="str">
        <f t="shared" si="83"/>
        <v/>
      </c>
      <c r="G320" s="172" t="str">
        <f t="shared" si="83"/>
        <v/>
      </c>
      <c r="H320" s="172" t="str">
        <f t="shared" si="83"/>
        <v/>
      </c>
      <c r="I320" s="172" t="str">
        <f t="shared" si="83"/>
        <v/>
      </c>
      <c r="J320" s="172" t="str">
        <f t="shared" si="83"/>
        <v/>
      </c>
      <c r="K320" s="172" t="str">
        <f t="shared" si="83"/>
        <v/>
      </c>
      <c r="L320" s="172" t="str">
        <f t="shared" si="83"/>
        <v/>
      </c>
      <c r="M320" s="172" t="str">
        <f t="shared" si="83"/>
        <v/>
      </c>
      <c r="N320" s="172" t="str">
        <f t="shared" si="83"/>
        <v/>
      </c>
      <c r="O320" s="172" t="str">
        <f t="shared" si="83"/>
        <v/>
      </c>
      <c r="P320" s="172" t="str">
        <f t="shared" si="83"/>
        <v/>
      </c>
      <c r="Q320" s="172" t="str">
        <f t="shared" si="83"/>
        <v/>
      </c>
    </row>
    <row r="321" spans="1:17" ht="12" customHeight="1" x14ac:dyDescent="0.25">
      <c r="A321" s="163" t="s">
        <v>142</v>
      </c>
      <c r="B321" s="171"/>
      <c r="C321" s="171">
        <f t="shared" si="83"/>
        <v>0.72692531346959766</v>
      </c>
      <c r="D321" s="171">
        <f t="shared" si="83"/>
        <v>0.73132909739349317</v>
      </c>
      <c r="E321" s="171">
        <f t="shared" si="83"/>
        <v>0.73558603661507049</v>
      </c>
      <c r="F321" s="171">
        <f t="shared" si="83"/>
        <v>0.74011265568473794</v>
      </c>
      <c r="G321" s="171">
        <f t="shared" si="83"/>
        <v>0.74404972292070526</v>
      </c>
      <c r="H321" s="171">
        <f t="shared" si="83"/>
        <v>0.74868944162151552</v>
      </c>
      <c r="I321" s="171">
        <f t="shared" si="83"/>
        <v>0.75331752449094813</v>
      </c>
      <c r="J321" s="171">
        <f t="shared" si="83"/>
        <v>0.75823998247171698</v>
      </c>
      <c r="K321" s="171">
        <f t="shared" si="83"/>
        <v>0.76230582781438727</v>
      </c>
      <c r="L321" s="171">
        <f t="shared" si="83"/>
        <v>0.7660186219096583</v>
      </c>
      <c r="M321" s="171">
        <f t="shared" si="83"/>
        <v>0.76936296967836804</v>
      </c>
      <c r="N321" s="171">
        <f t="shared" si="83"/>
        <v>0.77167261342057858</v>
      </c>
      <c r="O321" s="171">
        <f t="shared" si="83"/>
        <v>0.77409355194288054</v>
      </c>
      <c r="P321" s="171">
        <f t="shared" si="83"/>
        <v>0.77671830555910415</v>
      </c>
      <c r="Q321" s="171">
        <f t="shared" si="83"/>
        <v>0.77877600540617076</v>
      </c>
    </row>
    <row r="322" spans="1:17" ht="12" customHeight="1" x14ac:dyDescent="0.25">
      <c r="A322" s="161" t="s">
        <v>141</v>
      </c>
      <c r="B322" s="170"/>
      <c r="C322" s="170">
        <f t="shared" si="83"/>
        <v>0.79591119296029478</v>
      </c>
      <c r="D322" s="170">
        <f t="shared" si="83"/>
        <v>0.80042283942493997</v>
      </c>
      <c r="E322" s="170">
        <f t="shared" si="83"/>
        <v>0.80132028871383221</v>
      </c>
      <c r="F322" s="170">
        <f t="shared" si="83"/>
        <v>0.80364182031220988</v>
      </c>
      <c r="G322" s="170">
        <f t="shared" si="83"/>
        <v>0.81386229310465497</v>
      </c>
      <c r="H322" s="170">
        <f t="shared" si="83"/>
        <v>0.81507005254560838</v>
      </c>
      <c r="I322" s="170">
        <f t="shared" si="83"/>
        <v>0.81773169033155746</v>
      </c>
      <c r="J322" s="170">
        <f t="shared" si="83"/>
        <v>0.82050991134257156</v>
      </c>
      <c r="K322" s="170">
        <f t="shared" si="83"/>
        <v>0.83069209978214942</v>
      </c>
      <c r="L322" s="170">
        <f t="shared" si="83"/>
        <v>0.81807155539371879</v>
      </c>
      <c r="M322" s="170">
        <f t="shared" si="83"/>
        <v>0.83421897596990247</v>
      </c>
      <c r="N322" s="170">
        <f t="shared" si="83"/>
        <v>0.81857464226488186</v>
      </c>
      <c r="O322" s="170">
        <f t="shared" si="83"/>
        <v>0.82445147576640376</v>
      </c>
      <c r="P322" s="170">
        <f t="shared" si="83"/>
        <v>0.83946250182948146</v>
      </c>
      <c r="Q322" s="170">
        <f t="shared" si="83"/>
        <v>0.83557297986935275</v>
      </c>
    </row>
    <row r="323" spans="1:17" ht="12" customHeight="1" x14ac:dyDescent="0.25">
      <c r="A323" s="148" t="s">
        <v>60</v>
      </c>
      <c r="B323" s="73"/>
      <c r="C323" s="73">
        <f t="shared" si="83"/>
        <v>0.72296058595314594</v>
      </c>
      <c r="D323" s="73">
        <f t="shared" si="83"/>
        <v>0.73055968669220994</v>
      </c>
      <c r="E323" s="73">
        <f t="shared" si="83"/>
        <v>0.73462436476580095</v>
      </c>
      <c r="F323" s="73">
        <f t="shared" si="83"/>
        <v>0.73772050361143027</v>
      </c>
      <c r="G323" s="73">
        <f t="shared" si="83"/>
        <v>0.74427324847095411</v>
      </c>
      <c r="H323" s="73">
        <f t="shared" si="83"/>
        <v>0.74805026186320889</v>
      </c>
      <c r="I323" s="73">
        <f t="shared" si="83"/>
        <v>0.7516647652063031</v>
      </c>
      <c r="J323" s="73">
        <f t="shared" si="83"/>
        <v>0.75584373772487579</v>
      </c>
      <c r="K323" s="73">
        <f t="shared" si="83"/>
        <v>0.76281796868568474</v>
      </c>
      <c r="L323" s="73">
        <f t="shared" si="83"/>
        <v>0.76090052200120095</v>
      </c>
      <c r="M323" s="73">
        <f t="shared" si="83"/>
        <v>0.77107797080232066</v>
      </c>
      <c r="N323" s="73">
        <f t="shared" si="83"/>
        <v>0.76731276928137271</v>
      </c>
      <c r="O323" s="73">
        <f t="shared" si="83"/>
        <v>0.77274078027997972</v>
      </c>
      <c r="P323" s="73">
        <f t="shared" si="83"/>
        <v>0.78112680908751375</v>
      </c>
      <c r="Q323" s="73">
        <f t="shared" si="83"/>
        <v>0.78088605878266415</v>
      </c>
    </row>
    <row r="324" spans="1:17" ht="12" customHeight="1" x14ac:dyDescent="0.25">
      <c r="A324" s="148" t="s">
        <v>59</v>
      </c>
      <c r="B324" s="73"/>
      <c r="C324" s="73">
        <f t="shared" si="83"/>
        <v>1.0092330497693371</v>
      </c>
      <c r="D324" s="73">
        <f t="shared" si="83"/>
        <v>1.0068127663302695</v>
      </c>
      <c r="E324" s="73">
        <f t="shared" si="83"/>
        <v>1.0036511039340696</v>
      </c>
      <c r="F324" s="73">
        <f t="shared" si="83"/>
        <v>1.0048926151277355</v>
      </c>
      <c r="G324" s="73">
        <f t="shared" si="83"/>
        <v>1.0103045220350177</v>
      </c>
      <c r="H324" s="73">
        <f t="shared" si="83"/>
        <v>1.0067501964142416</v>
      </c>
      <c r="I324" s="73">
        <f t="shared" si="83"/>
        <v>1.0068872696425004</v>
      </c>
      <c r="J324" s="73">
        <f t="shared" si="83"/>
        <v>1.0061481445448355</v>
      </c>
      <c r="K324" s="73">
        <f t="shared" si="83"/>
        <v>1.0108842829276043</v>
      </c>
      <c r="L324" s="73">
        <f t="shared" si="83"/>
        <v>1.0017608084090679</v>
      </c>
      <c r="M324" s="73">
        <f t="shared" si="83"/>
        <v>1.0090150522409258</v>
      </c>
      <c r="N324" s="73">
        <f t="shared" si="83"/>
        <v>0.99910511411164116</v>
      </c>
      <c r="O324" s="73">
        <f t="shared" si="83"/>
        <v>1.0015480108775046</v>
      </c>
      <c r="P324" s="73">
        <f t="shared" si="83"/>
        <v>1.0086331499544579</v>
      </c>
      <c r="Q324" s="73">
        <f t="shared" si="83"/>
        <v>1.0049188893191634</v>
      </c>
    </row>
    <row r="325" spans="1:17" ht="12" customHeight="1" x14ac:dyDescent="0.25">
      <c r="A325" s="158" t="s">
        <v>62</v>
      </c>
      <c r="B325" s="169"/>
      <c r="C325" s="169">
        <f t="shared" si="83"/>
        <v>0.83275016522140866</v>
      </c>
      <c r="D325" s="169">
        <f t="shared" si="83"/>
        <v>0.83567883740166127</v>
      </c>
      <c r="E325" s="169">
        <f t="shared" si="83"/>
        <v>0.83838850710772284</v>
      </c>
      <c r="F325" s="169">
        <f t="shared" si="83"/>
        <v>0.8412007145065894</v>
      </c>
      <c r="G325" s="169">
        <f t="shared" si="83"/>
        <v>0.8437134047819016</v>
      </c>
      <c r="H325" s="169">
        <f t="shared" si="83"/>
        <v>0.84654691135831051</v>
      </c>
      <c r="I325" s="169">
        <f t="shared" si="83"/>
        <v>0.84941072346822777</v>
      </c>
      <c r="J325" s="169">
        <f t="shared" si="83"/>
        <v>0.85249643103258355</v>
      </c>
      <c r="K325" s="169">
        <f t="shared" si="83"/>
        <v>0.85357293689038238</v>
      </c>
      <c r="L325" s="169">
        <f t="shared" si="83"/>
        <v>0.85478363939911695</v>
      </c>
      <c r="M325" s="169">
        <f t="shared" si="83"/>
        <v>0.85610555928562904</v>
      </c>
      <c r="N325" s="169">
        <f t="shared" si="83"/>
        <v>0.85740370113861319</v>
      </c>
      <c r="O325" s="169">
        <f t="shared" si="83"/>
        <v>0.8588224458155993</v>
      </c>
      <c r="P325" s="169">
        <f t="shared" si="83"/>
        <v>0.86025825815760093</v>
      </c>
      <c r="Q325" s="169">
        <f t="shared" si="83"/>
        <v>0.86170527676232023</v>
      </c>
    </row>
    <row r="326" spans="1:17" ht="12" customHeight="1" x14ac:dyDescent="0.25">
      <c r="A326" s="23" t="s">
        <v>57</v>
      </c>
      <c r="B326" s="73"/>
      <c r="C326" s="73" t="str">
        <f t="shared" si="83"/>
        <v/>
      </c>
      <c r="D326" s="73" t="str">
        <f t="shared" si="83"/>
        <v/>
      </c>
      <c r="E326" s="73" t="str">
        <f t="shared" si="83"/>
        <v/>
      </c>
      <c r="F326" s="73" t="str">
        <f t="shared" si="83"/>
        <v/>
      </c>
      <c r="G326" s="73" t="str">
        <f t="shared" si="83"/>
        <v/>
      </c>
      <c r="H326" s="73" t="str">
        <f t="shared" si="83"/>
        <v/>
      </c>
      <c r="I326" s="73" t="str">
        <f t="shared" si="83"/>
        <v/>
      </c>
      <c r="J326" s="73" t="str">
        <f t="shared" si="83"/>
        <v/>
      </c>
      <c r="K326" s="73" t="str">
        <f t="shared" si="83"/>
        <v/>
      </c>
      <c r="L326" s="73" t="str">
        <f t="shared" si="83"/>
        <v/>
      </c>
      <c r="M326" s="73" t="str">
        <f t="shared" si="83"/>
        <v/>
      </c>
      <c r="N326" s="73" t="str">
        <f t="shared" si="83"/>
        <v/>
      </c>
      <c r="O326" s="73" t="str">
        <f t="shared" si="83"/>
        <v/>
      </c>
      <c r="P326" s="73" t="str">
        <f t="shared" si="83"/>
        <v/>
      </c>
      <c r="Q326" s="73" t="str">
        <f t="shared" si="83"/>
        <v/>
      </c>
    </row>
    <row r="327" spans="1:17" ht="12" customHeight="1" x14ac:dyDescent="0.25">
      <c r="A327" s="29" t="s">
        <v>140</v>
      </c>
      <c r="B327" s="65"/>
      <c r="C327" s="65">
        <f t="shared" ref="C327:Q327" si="84">IF(C309=0,"",C309/C291)</f>
        <v>0.83275016522140866</v>
      </c>
      <c r="D327" s="65">
        <f t="shared" si="84"/>
        <v>0.83567883740166127</v>
      </c>
      <c r="E327" s="65">
        <f t="shared" si="84"/>
        <v>0.83838850710772284</v>
      </c>
      <c r="F327" s="65">
        <f t="shared" si="84"/>
        <v>0.8412007145065894</v>
      </c>
      <c r="G327" s="65">
        <f t="shared" si="84"/>
        <v>0.8437134047819016</v>
      </c>
      <c r="H327" s="65">
        <f t="shared" si="84"/>
        <v>0.84654691135831051</v>
      </c>
      <c r="I327" s="65">
        <f t="shared" si="84"/>
        <v>0.84941072346822777</v>
      </c>
      <c r="J327" s="65">
        <f t="shared" si="84"/>
        <v>0.85249643103258355</v>
      </c>
      <c r="K327" s="65">
        <f t="shared" si="84"/>
        <v>0.85357293689038238</v>
      </c>
      <c r="L327" s="65">
        <f t="shared" si="84"/>
        <v>0.85478363939911695</v>
      </c>
      <c r="M327" s="65">
        <f t="shared" si="84"/>
        <v>0.85610555928562904</v>
      </c>
      <c r="N327" s="65">
        <f t="shared" si="84"/>
        <v>0.85740370113861319</v>
      </c>
      <c r="O327" s="65">
        <f t="shared" si="84"/>
        <v>0.8588224458155993</v>
      </c>
      <c r="P327" s="65">
        <f t="shared" si="84"/>
        <v>0.86025825815760093</v>
      </c>
      <c r="Q327" s="65">
        <f t="shared" si="84"/>
        <v>0.86170527676232023</v>
      </c>
    </row>
    <row r="329" spans="1:17" ht="12" customHeight="1" x14ac:dyDescent="0.25">
      <c r="A329" s="152" t="s">
        <v>190</v>
      </c>
      <c r="B329" s="168"/>
      <c r="C329" s="168">
        <f>SUM(C330,C332,C334,C343)</f>
        <v>0</v>
      </c>
      <c r="D329" s="168">
        <f t="shared" ref="D329:Q329" si="85">SUM(D330,D332,D334,D343)</f>
        <v>0</v>
      </c>
      <c r="E329" s="168">
        <f t="shared" si="85"/>
        <v>0</v>
      </c>
      <c r="F329" s="168">
        <f t="shared" si="85"/>
        <v>0</v>
      </c>
      <c r="G329" s="168">
        <f t="shared" si="85"/>
        <v>0</v>
      </c>
      <c r="H329" s="168">
        <f t="shared" si="85"/>
        <v>0</v>
      </c>
      <c r="I329" s="168">
        <f t="shared" si="85"/>
        <v>0</v>
      </c>
      <c r="J329" s="168">
        <f t="shared" si="85"/>
        <v>0</v>
      </c>
      <c r="K329" s="168">
        <f t="shared" si="85"/>
        <v>0</v>
      </c>
      <c r="L329" s="168">
        <f t="shared" si="85"/>
        <v>0</v>
      </c>
      <c r="M329" s="168">
        <f t="shared" si="85"/>
        <v>0</v>
      </c>
      <c r="N329" s="168">
        <f t="shared" si="85"/>
        <v>0</v>
      </c>
      <c r="O329" s="168">
        <f t="shared" si="85"/>
        <v>0</v>
      </c>
      <c r="P329" s="168">
        <f t="shared" si="85"/>
        <v>0</v>
      </c>
      <c r="Q329" s="168">
        <f t="shared" si="85"/>
        <v>0</v>
      </c>
    </row>
    <row r="330" spans="1:17" ht="12" customHeight="1" x14ac:dyDescent="0.25">
      <c r="A330" s="158" t="s">
        <v>65</v>
      </c>
      <c r="B330" s="157"/>
      <c r="C330" s="157">
        <f>C331</f>
        <v>0</v>
      </c>
      <c r="D330" s="157">
        <f t="shared" ref="D330:Q330" si="86">D331</f>
        <v>0</v>
      </c>
      <c r="E330" s="157">
        <f t="shared" si="86"/>
        <v>0</v>
      </c>
      <c r="F330" s="157">
        <f t="shared" si="86"/>
        <v>0</v>
      </c>
      <c r="G330" s="157">
        <f t="shared" si="86"/>
        <v>0</v>
      </c>
      <c r="H330" s="157">
        <f t="shared" si="86"/>
        <v>0</v>
      </c>
      <c r="I330" s="157">
        <f t="shared" si="86"/>
        <v>0</v>
      </c>
      <c r="J330" s="157">
        <f t="shared" si="86"/>
        <v>0</v>
      </c>
      <c r="K330" s="157">
        <f t="shared" si="86"/>
        <v>0</v>
      </c>
      <c r="L330" s="157">
        <f t="shared" si="86"/>
        <v>0</v>
      </c>
      <c r="M330" s="157">
        <f t="shared" si="86"/>
        <v>0</v>
      </c>
      <c r="N330" s="157">
        <f t="shared" si="86"/>
        <v>0</v>
      </c>
      <c r="O330" s="157">
        <f t="shared" si="86"/>
        <v>0</v>
      </c>
      <c r="P330" s="157">
        <f t="shared" si="86"/>
        <v>0</v>
      </c>
      <c r="Q330" s="157">
        <f t="shared" si="86"/>
        <v>0</v>
      </c>
    </row>
    <row r="331" spans="1:17" ht="12" customHeight="1" x14ac:dyDescent="0.25">
      <c r="A331" s="23" t="s">
        <v>60</v>
      </c>
      <c r="B331" s="156"/>
      <c r="C331" s="156">
        <f>RES_hhdet_in_emi!C$145</f>
        <v>0</v>
      </c>
      <c r="D331" s="156">
        <f>RES_hhdet_in_emi!D$145</f>
        <v>0</v>
      </c>
      <c r="E331" s="156">
        <f>RES_hhdet_in_emi!E$145</f>
        <v>0</v>
      </c>
      <c r="F331" s="156">
        <f>RES_hhdet_in_emi!F$145</f>
        <v>0</v>
      </c>
      <c r="G331" s="156">
        <f>RES_hhdet_in_emi!G$145</f>
        <v>0</v>
      </c>
      <c r="H331" s="156">
        <f>RES_hhdet_in_emi!H$145</f>
        <v>0</v>
      </c>
      <c r="I331" s="156">
        <f>RES_hhdet_in_emi!I$145</f>
        <v>0</v>
      </c>
      <c r="J331" s="156">
        <f>RES_hhdet_in_emi!J$145</f>
        <v>0</v>
      </c>
      <c r="K331" s="156">
        <f>RES_hhdet_in_emi!K$145</f>
        <v>0</v>
      </c>
      <c r="L331" s="156">
        <f>RES_hhdet_in_emi!L$145</f>
        <v>0</v>
      </c>
      <c r="M331" s="156">
        <f>RES_hhdet_in_emi!M$145</f>
        <v>0</v>
      </c>
      <c r="N331" s="156">
        <f>RES_hhdet_in_emi!N$145</f>
        <v>0</v>
      </c>
      <c r="O331" s="156">
        <f>RES_hhdet_in_emi!O$145</f>
        <v>0</v>
      </c>
      <c r="P331" s="156">
        <f>RES_hhdet_in_emi!P$145</f>
        <v>0</v>
      </c>
      <c r="Q331" s="156">
        <f>RES_hhdet_in_emi!Q$145</f>
        <v>0</v>
      </c>
    </row>
    <row r="332" spans="1:17" ht="12" customHeight="1" x14ac:dyDescent="0.25">
      <c r="A332" s="158" t="s">
        <v>112</v>
      </c>
      <c r="B332" s="157"/>
      <c r="C332" s="157">
        <f>C333</f>
        <v>0</v>
      </c>
      <c r="D332" s="157">
        <f t="shared" ref="D332:Q332" si="87">D333</f>
        <v>0</v>
      </c>
      <c r="E332" s="157">
        <f t="shared" si="87"/>
        <v>0</v>
      </c>
      <c r="F332" s="157">
        <f t="shared" si="87"/>
        <v>0</v>
      </c>
      <c r="G332" s="157">
        <f t="shared" si="87"/>
        <v>0</v>
      </c>
      <c r="H332" s="157">
        <f t="shared" si="87"/>
        <v>0</v>
      </c>
      <c r="I332" s="157">
        <f t="shared" si="87"/>
        <v>0</v>
      </c>
      <c r="J332" s="157">
        <f t="shared" si="87"/>
        <v>0</v>
      </c>
      <c r="K332" s="157">
        <f t="shared" si="87"/>
        <v>0</v>
      </c>
      <c r="L332" s="157">
        <f t="shared" si="87"/>
        <v>0</v>
      </c>
      <c r="M332" s="157">
        <f t="shared" si="87"/>
        <v>0</v>
      </c>
      <c r="N332" s="157">
        <f t="shared" si="87"/>
        <v>0</v>
      </c>
      <c r="O332" s="157">
        <f t="shared" si="87"/>
        <v>0</v>
      </c>
      <c r="P332" s="157">
        <f t="shared" si="87"/>
        <v>0</v>
      </c>
      <c r="Q332" s="157">
        <f t="shared" si="87"/>
        <v>0</v>
      </c>
    </row>
    <row r="333" spans="1:17" ht="12" customHeight="1" x14ac:dyDescent="0.25">
      <c r="A333" s="23" t="s">
        <v>60</v>
      </c>
      <c r="B333" s="156"/>
      <c r="C333" s="156">
        <f>RES_hhdet_in_emi!C$147</f>
        <v>0</v>
      </c>
      <c r="D333" s="156">
        <f>RES_hhdet_in_emi!D$147</f>
        <v>0</v>
      </c>
      <c r="E333" s="156">
        <f>RES_hhdet_in_emi!E$147</f>
        <v>0</v>
      </c>
      <c r="F333" s="156">
        <f>RES_hhdet_in_emi!F$147</f>
        <v>0</v>
      </c>
      <c r="G333" s="156">
        <f>RES_hhdet_in_emi!G$147</f>
        <v>0</v>
      </c>
      <c r="H333" s="156">
        <f>RES_hhdet_in_emi!H$147</f>
        <v>0</v>
      </c>
      <c r="I333" s="156">
        <f>RES_hhdet_in_emi!I$147</f>
        <v>0</v>
      </c>
      <c r="J333" s="156">
        <f>RES_hhdet_in_emi!J$147</f>
        <v>0</v>
      </c>
      <c r="K333" s="156">
        <f>RES_hhdet_in_emi!K$147</f>
        <v>0</v>
      </c>
      <c r="L333" s="156">
        <f>RES_hhdet_in_emi!L$147</f>
        <v>0</v>
      </c>
      <c r="M333" s="156">
        <f>RES_hhdet_in_emi!M$147</f>
        <v>0</v>
      </c>
      <c r="N333" s="156">
        <f>RES_hhdet_in_emi!N$147</f>
        <v>0</v>
      </c>
      <c r="O333" s="156">
        <f>RES_hhdet_in_emi!O$147</f>
        <v>0</v>
      </c>
      <c r="P333" s="156">
        <f>RES_hhdet_in_emi!P$147</f>
        <v>0</v>
      </c>
      <c r="Q333" s="156">
        <f>RES_hhdet_in_emi!Q$147</f>
        <v>0</v>
      </c>
    </row>
    <row r="334" spans="1:17" ht="12" customHeight="1" x14ac:dyDescent="0.25">
      <c r="A334" s="158" t="s">
        <v>63</v>
      </c>
      <c r="B334" s="157"/>
      <c r="C334" s="157">
        <f>SUM(C335:C336,C339:C340)</f>
        <v>0</v>
      </c>
      <c r="D334" s="157">
        <f t="shared" ref="D334:Q334" si="88">SUM(D335:D336,D339:D340)</f>
        <v>0</v>
      </c>
      <c r="E334" s="157">
        <f t="shared" si="88"/>
        <v>0</v>
      </c>
      <c r="F334" s="157">
        <f t="shared" si="88"/>
        <v>0</v>
      </c>
      <c r="G334" s="157">
        <f t="shared" si="88"/>
        <v>0</v>
      </c>
      <c r="H334" s="157">
        <f t="shared" si="88"/>
        <v>0</v>
      </c>
      <c r="I334" s="157">
        <f t="shared" si="88"/>
        <v>0</v>
      </c>
      <c r="J334" s="157">
        <f t="shared" si="88"/>
        <v>0</v>
      </c>
      <c r="K334" s="157">
        <f t="shared" si="88"/>
        <v>0</v>
      </c>
      <c r="L334" s="157">
        <f t="shared" si="88"/>
        <v>0</v>
      </c>
      <c r="M334" s="157">
        <f t="shared" si="88"/>
        <v>0</v>
      </c>
      <c r="N334" s="157">
        <f t="shared" si="88"/>
        <v>0</v>
      </c>
      <c r="O334" s="157">
        <f t="shared" si="88"/>
        <v>0</v>
      </c>
      <c r="P334" s="157">
        <f t="shared" si="88"/>
        <v>0</v>
      </c>
      <c r="Q334" s="157">
        <f t="shared" si="88"/>
        <v>0</v>
      </c>
    </row>
    <row r="335" spans="1:17" ht="12" customHeight="1" x14ac:dyDescent="0.25">
      <c r="A335" s="167" t="s">
        <v>144</v>
      </c>
      <c r="B335" s="132"/>
      <c r="C335" s="132">
        <f>RES_hhdet_in_emi!C$149</f>
        <v>0</v>
      </c>
      <c r="D335" s="132">
        <f>RES_hhdet_in_emi!D$149</f>
        <v>0</v>
      </c>
      <c r="E335" s="132">
        <f>RES_hhdet_in_emi!E$149</f>
        <v>0</v>
      </c>
      <c r="F335" s="132">
        <f>RES_hhdet_in_emi!F$149</f>
        <v>0</v>
      </c>
      <c r="G335" s="132">
        <f>RES_hhdet_in_emi!G$149</f>
        <v>0</v>
      </c>
      <c r="H335" s="132">
        <f>RES_hhdet_in_emi!H$149</f>
        <v>0</v>
      </c>
      <c r="I335" s="132">
        <f>RES_hhdet_in_emi!I$149</f>
        <v>0</v>
      </c>
      <c r="J335" s="132">
        <f>RES_hhdet_in_emi!J$149</f>
        <v>0</v>
      </c>
      <c r="K335" s="132">
        <f>RES_hhdet_in_emi!K$149</f>
        <v>0</v>
      </c>
      <c r="L335" s="132">
        <f>RES_hhdet_in_emi!L$149</f>
        <v>0</v>
      </c>
      <c r="M335" s="132">
        <f>RES_hhdet_in_emi!M$149</f>
        <v>0</v>
      </c>
      <c r="N335" s="132">
        <f>RES_hhdet_in_emi!N$149</f>
        <v>0</v>
      </c>
      <c r="O335" s="132">
        <f>RES_hhdet_in_emi!O$149</f>
        <v>0</v>
      </c>
      <c r="P335" s="132">
        <f>RES_hhdet_in_emi!P$149</f>
        <v>0</v>
      </c>
      <c r="Q335" s="132">
        <f>RES_hhdet_in_emi!Q$149</f>
        <v>0</v>
      </c>
    </row>
    <row r="336" spans="1:17" ht="12" customHeight="1" x14ac:dyDescent="0.25">
      <c r="A336" s="167" t="s">
        <v>143</v>
      </c>
      <c r="B336" s="132"/>
      <c r="C336" s="132">
        <f>SUM(C337:C338)</f>
        <v>0</v>
      </c>
      <c r="D336" s="132">
        <f t="shared" ref="D336:Q336" si="89">SUM(D337:D338)</f>
        <v>0</v>
      </c>
      <c r="E336" s="132">
        <f t="shared" si="89"/>
        <v>0</v>
      </c>
      <c r="F336" s="132">
        <f t="shared" si="89"/>
        <v>0</v>
      </c>
      <c r="G336" s="132">
        <f t="shared" si="89"/>
        <v>0</v>
      </c>
      <c r="H336" s="132">
        <f t="shared" si="89"/>
        <v>0</v>
      </c>
      <c r="I336" s="132">
        <f t="shared" si="89"/>
        <v>0</v>
      </c>
      <c r="J336" s="132">
        <f t="shared" si="89"/>
        <v>0</v>
      </c>
      <c r="K336" s="132">
        <f t="shared" si="89"/>
        <v>0</v>
      </c>
      <c r="L336" s="132">
        <f t="shared" si="89"/>
        <v>0</v>
      </c>
      <c r="M336" s="132">
        <f t="shared" si="89"/>
        <v>0</v>
      </c>
      <c r="N336" s="132">
        <f t="shared" si="89"/>
        <v>0</v>
      </c>
      <c r="O336" s="132">
        <f t="shared" si="89"/>
        <v>0</v>
      </c>
      <c r="P336" s="132">
        <f t="shared" si="89"/>
        <v>0</v>
      </c>
      <c r="Q336" s="132">
        <f t="shared" si="89"/>
        <v>0</v>
      </c>
    </row>
    <row r="337" spans="1:17" ht="12" customHeight="1" x14ac:dyDescent="0.25">
      <c r="A337" s="166" t="s">
        <v>57</v>
      </c>
      <c r="B337" s="165"/>
      <c r="C337" s="165">
        <f>RES_hhdet_in_emi!C$151</f>
        <v>0</v>
      </c>
      <c r="D337" s="165">
        <f>RES_hhdet_in_emi!D$151</f>
        <v>0</v>
      </c>
      <c r="E337" s="165">
        <f>RES_hhdet_in_emi!E$151</f>
        <v>0</v>
      </c>
      <c r="F337" s="165">
        <f>RES_hhdet_in_emi!F$151</f>
        <v>0</v>
      </c>
      <c r="G337" s="165">
        <f>RES_hhdet_in_emi!G$151</f>
        <v>0</v>
      </c>
      <c r="H337" s="165">
        <f>RES_hhdet_in_emi!H$151</f>
        <v>0</v>
      </c>
      <c r="I337" s="165">
        <f>RES_hhdet_in_emi!I$151</f>
        <v>0</v>
      </c>
      <c r="J337" s="165">
        <f>RES_hhdet_in_emi!J$151</f>
        <v>0</v>
      </c>
      <c r="K337" s="165">
        <f>RES_hhdet_in_emi!K$151</f>
        <v>0</v>
      </c>
      <c r="L337" s="165">
        <f>RES_hhdet_in_emi!L$151</f>
        <v>0</v>
      </c>
      <c r="M337" s="165">
        <f>RES_hhdet_in_emi!M$151</f>
        <v>0</v>
      </c>
      <c r="N337" s="165">
        <f>RES_hhdet_in_emi!N$151</f>
        <v>0</v>
      </c>
      <c r="O337" s="165">
        <f>RES_hhdet_in_emi!O$151</f>
        <v>0</v>
      </c>
      <c r="P337" s="165">
        <f>RES_hhdet_in_emi!P$151</f>
        <v>0</v>
      </c>
      <c r="Q337" s="165">
        <f>RES_hhdet_in_emi!Q$151</f>
        <v>0</v>
      </c>
    </row>
    <row r="338" spans="1:17" ht="12" customHeight="1" x14ac:dyDescent="0.25">
      <c r="A338" s="147" t="s">
        <v>59</v>
      </c>
      <c r="B338" s="164"/>
      <c r="C338" s="164">
        <f>RES_hhdet_in_emi!C$152</f>
        <v>0</v>
      </c>
      <c r="D338" s="164">
        <f>RES_hhdet_in_emi!D$152</f>
        <v>0</v>
      </c>
      <c r="E338" s="164">
        <f>RES_hhdet_in_emi!E$152</f>
        <v>0</v>
      </c>
      <c r="F338" s="164">
        <f>RES_hhdet_in_emi!F$152</f>
        <v>0</v>
      </c>
      <c r="G338" s="164">
        <f>RES_hhdet_in_emi!G$152</f>
        <v>0</v>
      </c>
      <c r="H338" s="164">
        <f>RES_hhdet_in_emi!H$152</f>
        <v>0</v>
      </c>
      <c r="I338" s="164">
        <f>RES_hhdet_in_emi!I$152</f>
        <v>0</v>
      </c>
      <c r="J338" s="164">
        <f>RES_hhdet_in_emi!J$152</f>
        <v>0</v>
      </c>
      <c r="K338" s="164">
        <f>RES_hhdet_in_emi!K$152</f>
        <v>0</v>
      </c>
      <c r="L338" s="164">
        <f>RES_hhdet_in_emi!L$152</f>
        <v>0</v>
      </c>
      <c r="M338" s="164">
        <f>RES_hhdet_in_emi!M$152</f>
        <v>0</v>
      </c>
      <c r="N338" s="164">
        <f>RES_hhdet_in_emi!N$152</f>
        <v>0</v>
      </c>
      <c r="O338" s="164">
        <f>RES_hhdet_in_emi!O$152</f>
        <v>0</v>
      </c>
      <c r="P338" s="164">
        <f>RES_hhdet_in_emi!P$152</f>
        <v>0</v>
      </c>
      <c r="Q338" s="164">
        <f>RES_hhdet_in_emi!Q$152</f>
        <v>0</v>
      </c>
    </row>
    <row r="339" spans="1:17" ht="12" customHeight="1" x14ac:dyDescent="0.25">
      <c r="A339" s="163" t="s">
        <v>142</v>
      </c>
      <c r="B339" s="162"/>
      <c r="C339" s="162">
        <f>RES_hhdet_in_emi!C$153</f>
        <v>0</v>
      </c>
      <c r="D339" s="162">
        <f>RES_hhdet_in_emi!D$153</f>
        <v>0</v>
      </c>
      <c r="E339" s="162">
        <f>RES_hhdet_in_emi!E$153</f>
        <v>0</v>
      </c>
      <c r="F339" s="162">
        <f>RES_hhdet_in_emi!F$153</f>
        <v>0</v>
      </c>
      <c r="G339" s="162">
        <f>RES_hhdet_in_emi!G$153</f>
        <v>0</v>
      </c>
      <c r="H339" s="162">
        <f>RES_hhdet_in_emi!H$153</f>
        <v>0</v>
      </c>
      <c r="I339" s="162">
        <f>RES_hhdet_in_emi!I$153</f>
        <v>0</v>
      </c>
      <c r="J339" s="162">
        <f>RES_hhdet_in_emi!J$153</f>
        <v>0</v>
      </c>
      <c r="K339" s="162">
        <f>RES_hhdet_in_emi!K$153</f>
        <v>0</v>
      </c>
      <c r="L339" s="162">
        <f>RES_hhdet_in_emi!L$153</f>
        <v>0</v>
      </c>
      <c r="M339" s="162">
        <f>RES_hhdet_in_emi!M$153</f>
        <v>0</v>
      </c>
      <c r="N339" s="162">
        <f>RES_hhdet_in_emi!N$153</f>
        <v>0</v>
      </c>
      <c r="O339" s="162">
        <f>RES_hhdet_in_emi!O$153</f>
        <v>0</v>
      </c>
      <c r="P339" s="162">
        <f>RES_hhdet_in_emi!P$153</f>
        <v>0</v>
      </c>
      <c r="Q339" s="162">
        <f>RES_hhdet_in_emi!Q$153</f>
        <v>0</v>
      </c>
    </row>
    <row r="340" spans="1:17" ht="12" customHeight="1" x14ac:dyDescent="0.25">
      <c r="A340" s="161" t="s">
        <v>141</v>
      </c>
      <c r="B340" s="160"/>
      <c r="C340" s="160">
        <f>SUM(C341:C342)</f>
        <v>0</v>
      </c>
      <c r="D340" s="160">
        <f t="shared" ref="D340:Q340" si="90">SUM(D341:D342)</f>
        <v>0</v>
      </c>
      <c r="E340" s="160">
        <f t="shared" si="90"/>
        <v>0</v>
      </c>
      <c r="F340" s="160">
        <f t="shared" si="90"/>
        <v>0</v>
      </c>
      <c r="G340" s="160">
        <f t="shared" si="90"/>
        <v>0</v>
      </c>
      <c r="H340" s="160">
        <f t="shared" si="90"/>
        <v>0</v>
      </c>
      <c r="I340" s="160">
        <f t="shared" si="90"/>
        <v>0</v>
      </c>
      <c r="J340" s="160">
        <f t="shared" si="90"/>
        <v>0</v>
      </c>
      <c r="K340" s="160">
        <f t="shared" si="90"/>
        <v>0</v>
      </c>
      <c r="L340" s="160">
        <f t="shared" si="90"/>
        <v>0</v>
      </c>
      <c r="M340" s="160">
        <f t="shared" si="90"/>
        <v>0</v>
      </c>
      <c r="N340" s="160">
        <f t="shared" si="90"/>
        <v>0</v>
      </c>
      <c r="O340" s="160">
        <f t="shared" si="90"/>
        <v>0</v>
      </c>
      <c r="P340" s="160">
        <f t="shared" si="90"/>
        <v>0</v>
      </c>
      <c r="Q340" s="160">
        <f t="shared" si="90"/>
        <v>0</v>
      </c>
    </row>
    <row r="341" spans="1:17" ht="12" customHeight="1" x14ac:dyDescent="0.25">
      <c r="A341" s="148" t="s">
        <v>60</v>
      </c>
      <c r="B341" s="156"/>
      <c r="C341" s="156">
        <f>RES_hhdet_in_emi!C$155</f>
        <v>0</v>
      </c>
      <c r="D341" s="156">
        <f>RES_hhdet_in_emi!D$155</f>
        <v>0</v>
      </c>
      <c r="E341" s="156">
        <f>RES_hhdet_in_emi!E$155</f>
        <v>0</v>
      </c>
      <c r="F341" s="156">
        <f>RES_hhdet_in_emi!F$155</f>
        <v>0</v>
      </c>
      <c r="G341" s="156">
        <f>RES_hhdet_in_emi!G$155</f>
        <v>0</v>
      </c>
      <c r="H341" s="156">
        <f>RES_hhdet_in_emi!H$155</f>
        <v>0</v>
      </c>
      <c r="I341" s="156">
        <f>RES_hhdet_in_emi!I$155</f>
        <v>0</v>
      </c>
      <c r="J341" s="156">
        <f>RES_hhdet_in_emi!J$155</f>
        <v>0</v>
      </c>
      <c r="K341" s="156">
        <f>RES_hhdet_in_emi!K$155</f>
        <v>0</v>
      </c>
      <c r="L341" s="156">
        <f>RES_hhdet_in_emi!L$155</f>
        <v>0</v>
      </c>
      <c r="M341" s="156">
        <f>RES_hhdet_in_emi!M$155</f>
        <v>0</v>
      </c>
      <c r="N341" s="156">
        <f>RES_hhdet_in_emi!N$155</f>
        <v>0</v>
      </c>
      <c r="O341" s="156">
        <f>RES_hhdet_in_emi!O$155</f>
        <v>0</v>
      </c>
      <c r="P341" s="156">
        <f>RES_hhdet_in_emi!P$155</f>
        <v>0</v>
      </c>
      <c r="Q341" s="156">
        <f>RES_hhdet_in_emi!Q$155</f>
        <v>0</v>
      </c>
    </row>
    <row r="342" spans="1:17" ht="12" customHeight="1" x14ac:dyDescent="0.25">
      <c r="A342" s="148" t="s">
        <v>59</v>
      </c>
      <c r="B342" s="156"/>
      <c r="C342" s="156">
        <f>RES_hhdet_in_emi!C$156</f>
        <v>0</v>
      </c>
      <c r="D342" s="156">
        <f>RES_hhdet_in_emi!D$156</f>
        <v>0</v>
      </c>
      <c r="E342" s="156">
        <f>RES_hhdet_in_emi!E$156</f>
        <v>0</v>
      </c>
      <c r="F342" s="156">
        <f>RES_hhdet_in_emi!F$156</f>
        <v>0</v>
      </c>
      <c r="G342" s="156">
        <f>RES_hhdet_in_emi!G$156</f>
        <v>0</v>
      </c>
      <c r="H342" s="156">
        <f>RES_hhdet_in_emi!H$156</f>
        <v>0</v>
      </c>
      <c r="I342" s="156">
        <f>RES_hhdet_in_emi!I$156</f>
        <v>0</v>
      </c>
      <c r="J342" s="156">
        <f>RES_hhdet_in_emi!J$156</f>
        <v>0</v>
      </c>
      <c r="K342" s="156">
        <f>RES_hhdet_in_emi!K$156</f>
        <v>0</v>
      </c>
      <c r="L342" s="156">
        <f>RES_hhdet_in_emi!L$156</f>
        <v>0</v>
      </c>
      <c r="M342" s="156">
        <f>RES_hhdet_in_emi!M$156</f>
        <v>0</v>
      </c>
      <c r="N342" s="156">
        <f>RES_hhdet_in_emi!N$156</f>
        <v>0</v>
      </c>
      <c r="O342" s="156">
        <f>RES_hhdet_in_emi!O$156</f>
        <v>0</v>
      </c>
      <c r="P342" s="156">
        <f>RES_hhdet_in_emi!P$156</f>
        <v>0</v>
      </c>
      <c r="Q342" s="156">
        <f>RES_hhdet_in_emi!Q$156</f>
        <v>0</v>
      </c>
    </row>
    <row r="343" spans="1:17" ht="12" customHeight="1" x14ac:dyDescent="0.25">
      <c r="A343" s="158" t="s">
        <v>62</v>
      </c>
      <c r="B343" s="157"/>
      <c r="C343" s="157">
        <f>SUM(C344:C345)</f>
        <v>0</v>
      </c>
      <c r="D343" s="157">
        <f t="shared" ref="D343:Q343" si="91">SUM(D344:D345)</f>
        <v>0</v>
      </c>
      <c r="E343" s="157">
        <f t="shared" si="91"/>
        <v>0</v>
      </c>
      <c r="F343" s="157">
        <f t="shared" si="91"/>
        <v>0</v>
      </c>
      <c r="G343" s="157">
        <f t="shared" si="91"/>
        <v>0</v>
      </c>
      <c r="H343" s="157">
        <f t="shared" si="91"/>
        <v>0</v>
      </c>
      <c r="I343" s="157">
        <f t="shared" si="91"/>
        <v>0</v>
      </c>
      <c r="J343" s="157">
        <f t="shared" si="91"/>
        <v>0</v>
      </c>
      <c r="K343" s="157">
        <f t="shared" si="91"/>
        <v>0</v>
      </c>
      <c r="L343" s="157">
        <f t="shared" si="91"/>
        <v>0</v>
      </c>
      <c r="M343" s="157">
        <f t="shared" si="91"/>
        <v>0</v>
      </c>
      <c r="N343" s="157">
        <f t="shared" si="91"/>
        <v>0</v>
      </c>
      <c r="O343" s="157">
        <f t="shared" si="91"/>
        <v>0</v>
      </c>
      <c r="P343" s="157">
        <f t="shared" si="91"/>
        <v>0</v>
      </c>
      <c r="Q343" s="157">
        <f t="shared" si="91"/>
        <v>0</v>
      </c>
    </row>
    <row r="344" spans="1:17" ht="12" customHeight="1" x14ac:dyDescent="0.25">
      <c r="A344" s="23" t="s">
        <v>57</v>
      </c>
      <c r="B344" s="156"/>
      <c r="C344" s="156">
        <f>RES_hhdet_in_emi!C$158</f>
        <v>0</v>
      </c>
      <c r="D344" s="156">
        <f>RES_hhdet_in_emi!D$158</f>
        <v>0</v>
      </c>
      <c r="E344" s="156">
        <f>RES_hhdet_in_emi!E$158</f>
        <v>0</v>
      </c>
      <c r="F344" s="156">
        <f>RES_hhdet_in_emi!F$158</f>
        <v>0</v>
      </c>
      <c r="G344" s="156">
        <f>RES_hhdet_in_emi!G$158</f>
        <v>0</v>
      </c>
      <c r="H344" s="156">
        <f>RES_hhdet_in_emi!H$158</f>
        <v>0</v>
      </c>
      <c r="I344" s="156">
        <f>RES_hhdet_in_emi!I$158</f>
        <v>0</v>
      </c>
      <c r="J344" s="156">
        <f>RES_hhdet_in_emi!J$158</f>
        <v>0</v>
      </c>
      <c r="K344" s="156">
        <f>RES_hhdet_in_emi!K$158</f>
        <v>0</v>
      </c>
      <c r="L344" s="156">
        <f>RES_hhdet_in_emi!L$158</f>
        <v>0</v>
      </c>
      <c r="M344" s="156">
        <f>RES_hhdet_in_emi!M$158</f>
        <v>0</v>
      </c>
      <c r="N344" s="156">
        <f>RES_hhdet_in_emi!N$158</f>
        <v>0</v>
      </c>
      <c r="O344" s="156">
        <f>RES_hhdet_in_emi!O$158</f>
        <v>0</v>
      </c>
      <c r="P344" s="156">
        <f>RES_hhdet_in_emi!P$158</f>
        <v>0</v>
      </c>
      <c r="Q344" s="156">
        <f>RES_hhdet_in_emi!Q$158</f>
        <v>0</v>
      </c>
    </row>
    <row r="345" spans="1:17" ht="12" customHeight="1" x14ac:dyDescent="0.25">
      <c r="A345" s="29" t="s">
        <v>140</v>
      </c>
      <c r="B345" s="57"/>
      <c r="C345" s="57">
        <f>RES_hhdet_in_emi!C$159</f>
        <v>0</v>
      </c>
      <c r="D345" s="57">
        <f>RES_hhdet_in_emi!D$159</f>
        <v>0</v>
      </c>
      <c r="E345" s="57">
        <f>RES_hhdet_in_emi!E$159</f>
        <v>0</v>
      </c>
      <c r="F345" s="57">
        <f>RES_hhdet_in_emi!F$159</f>
        <v>0</v>
      </c>
      <c r="G345" s="57">
        <f>RES_hhdet_in_emi!G$159</f>
        <v>0</v>
      </c>
      <c r="H345" s="57">
        <f>RES_hhdet_in_emi!H$159</f>
        <v>0</v>
      </c>
      <c r="I345" s="57">
        <f>RES_hhdet_in_emi!I$159</f>
        <v>0</v>
      </c>
      <c r="J345" s="57">
        <f>RES_hhdet_in_emi!J$159</f>
        <v>0</v>
      </c>
      <c r="K345" s="57">
        <f>RES_hhdet_in_emi!K$159</f>
        <v>0</v>
      </c>
      <c r="L345" s="57">
        <f>RES_hhdet_in_emi!L$159</f>
        <v>0</v>
      </c>
      <c r="M345" s="57">
        <f>RES_hhdet_in_emi!M$159</f>
        <v>0</v>
      </c>
      <c r="N345" s="57">
        <f>RES_hhdet_in_emi!N$159</f>
        <v>0</v>
      </c>
      <c r="O345" s="57">
        <f>RES_hhdet_in_emi!O$159</f>
        <v>0</v>
      </c>
      <c r="P345" s="57">
        <f>RES_hhdet_in_emi!P$159</f>
        <v>0</v>
      </c>
      <c r="Q345" s="57">
        <f>RES_hhdet_in_emi!Q$159</f>
        <v>0</v>
      </c>
    </row>
    <row r="347" spans="1:17" ht="12" customHeight="1" x14ac:dyDescent="0.25">
      <c r="A347" s="152" t="s">
        <v>189</v>
      </c>
      <c r="B347" s="168"/>
      <c r="C347" s="168">
        <f t="shared" ref="C347:Q347" si="92">C348+C350+C352+C361</f>
        <v>10991.205287447559</v>
      </c>
      <c r="D347" s="168">
        <f t="shared" si="92"/>
        <v>10335.019825097637</v>
      </c>
      <c r="E347" s="168">
        <f t="shared" si="92"/>
        <v>10384.960088239812</v>
      </c>
      <c r="F347" s="168">
        <f t="shared" si="92"/>
        <v>10415.445891441672</v>
      </c>
      <c r="G347" s="168">
        <f t="shared" si="92"/>
        <v>9612.3693471024017</v>
      </c>
      <c r="H347" s="168">
        <f t="shared" si="92"/>
        <v>9050.2961398160023</v>
      </c>
      <c r="I347" s="168">
        <f t="shared" si="92"/>
        <v>8031.8195722441596</v>
      </c>
      <c r="J347" s="168">
        <f t="shared" si="92"/>
        <v>8156.5363622569994</v>
      </c>
      <c r="K347" s="168">
        <f t="shared" si="92"/>
        <v>7454.4435022930093</v>
      </c>
      <c r="L347" s="168">
        <f t="shared" si="92"/>
        <v>7606.4808266934351</v>
      </c>
      <c r="M347" s="168">
        <f t="shared" si="92"/>
        <v>5881.8367115065657</v>
      </c>
      <c r="N347" s="168">
        <f t="shared" si="92"/>
        <v>6718.2048404400712</v>
      </c>
      <c r="O347" s="168">
        <f t="shared" si="92"/>
        <v>6965.1895517532621</v>
      </c>
      <c r="P347" s="168">
        <f t="shared" si="92"/>
        <v>5572.6364234060447</v>
      </c>
      <c r="Q347" s="168">
        <f t="shared" si="92"/>
        <v>5816.8412664540074</v>
      </c>
    </row>
    <row r="348" spans="1:17" ht="12" customHeight="1" x14ac:dyDescent="0.25">
      <c r="A348" s="158" t="s">
        <v>65</v>
      </c>
      <c r="B348" s="157"/>
      <c r="C348" s="157">
        <f t="shared" ref="C348:Q348" si="93">C349</f>
        <v>7567.9632677976497</v>
      </c>
      <c r="D348" s="157">
        <f t="shared" si="93"/>
        <v>6918.5776449452078</v>
      </c>
      <c r="E348" s="157">
        <f t="shared" si="93"/>
        <v>6856.5993358810192</v>
      </c>
      <c r="F348" s="157">
        <f t="shared" si="93"/>
        <v>6886.1813136700521</v>
      </c>
      <c r="G348" s="157">
        <f t="shared" si="93"/>
        <v>6330.5997770608801</v>
      </c>
      <c r="H348" s="157">
        <f t="shared" si="93"/>
        <v>5680.9871713079865</v>
      </c>
      <c r="I348" s="157">
        <f t="shared" si="93"/>
        <v>4700.9038507280884</v>
      </c>
      <c r="J348" s="157">
        <f t="shared" si="93"/>
        <v>4767.379523208635</v>
      </c>
      <c r="K348" s="157">
        <f t="shared" si="93"/>
        <v>4260.8927804311343</v>
      </c>
      <c r="L348" s="157">
        <f t="shared" si="93"/>
        <v>3905.3518863087634</v>
      </c>
      <c r="M348" s="157">
        <f t="shared" si="93"/>
        <v>2862.0695612551008</v>
      </c>
      <c r="N348" s="157">
        <f t="shared" si="93"/>
        <v>2877.5182560015433</v>
      </c>
      <c r="O348" s="157">
        <f t="shared" si="93"/>
        <v>2888.4928019565559</v>
      </c>
      <c r="P348" s="157">
        <f t="shared" si="93"/>
        <v>2137.6602623057306</v>
      </c>
      <c r="Q348" s="157">
        <f t="shared" si="93"/>
        <v>2195.004349595742</v>
      </c>
    </row>
    <row r="349" spans="1:17" ht="12" customHeight="1" x14ac:dyDescent="0.25">
      <c r="A349" s="23" t="s">
        <v>60</v>
      </c>
      <c r="B349" s="156"/>
      <c r="C349" s="156">
        <f t="shared" ref="C349:Q349" si="94">IF(C277=0,0,C277/0.086*1000000/C$49)</f>
        <v>7567.9632677976497</v>
      </c>
      <c r="D349" s="156">
        <f t="shared" si="94"/>
        <v>6918.5776449452078</v>
      </c>
      <c r="E349" s="156">
        <f t="shared" si="94"/>
        <v>6856.5993358810192</v>
      </c>
      <c r="F349" s="156">
        <f t="shared" si="94"/>
        <v>6886.1813136700521</v>
      </c>
      <c r="G349" s="156">
        <f t="shared" si="94"/>
        <v>6330.5997770608801</v>
      </c>
      <c r="H349" s="156">
        <f t="shared" si="94"/>
        <v>5680.9871713079865</v>
      </c>
      <c r="I349" s="156">
        <f t="shared" si="94"/>
        <v>4700.9038507280884</v>
      </c>
      <c r="J349" s="156">
        <f t="shared" si="94"/>
        <v>4767.379523208635</v>
      </c>
      <c r="K349" s="156">
        <f t="shared" si="94"/>
        <v>4260.8927804311343</v>
      </c>
      <c r="L349" s="156">
        <f t="shared" si="94"/>
        <v>3905.3518863087634</v>
      </c>
      <c r="M349" s="156">
        <f t="shared" si="94"/>
        <v>2862.0695612551008</v>
      </c>
      <c r="N349" s="156">
        <f t="shared" si="94"/>
        <v>2877.5182560015433</v>
      </c>
      <c r="O349" s="156">
        <f t="shared" si="94"/>
        <v>2888.4928019565559</v>
      </c>
      <c r="P349" s="156">
        <f t="shared" si="94"/>
        <v>2137.6602623057306</v>
      </c>
      <c r="Q349" s="156">
        <f t="shared" si="94"/>
        <v>2195.004349595742</v>
      </c>
    </row>
    <row r="350" spans="1:17" ht="12" customHeight="1" x14ac:dyDescent="0.25">
      <c r="A350" s="158" t="s">
        <v>112</v>
      </c>
      <c r="B350" s="157"/>
      <c r="C350" s="157">
        <f t="shared" ref="C350:Q350" si="95">C351</f>
        <v>247.28534685731543</v>
      </c>
      <c r="D350" s="157">
        <f t="shared" si="95"/>
        <v>227.14998106574811</v>
      </c>
      <c r="E350" s="157">
        <f t="shared" si="95"/>
        <v>206.64893289016371</v>
      </c>
      <c r="F350" s="157">
        <f t="shared" si="95"/>
        <v>197.05706761965138</v>
      </c>
      <c r="G350" s="157">
        <f t="shared" si="95"/>
        <v>186.69561815345864</v>
      </c>
      <c r="H350" s="157">
        <f t="shared" si="95"/>
        <v>237.98764011962021</v>
      </c>
      <c r="I350" s="157">
        <f t="shared" si="95"/>
        <v>234.39921322399195</v>
      </c>
      <c r="J350" s="157">
        <f t="shared" si="95"/>
        <v>220.75828342116469</v>
      </c>
      <c r="K350" s="157">
        <f t="shared" si="95"/>
        <v>212.70626492739052</v>
      </c>
      <c r="L350" s="157">
        <f t="shared" si="95"/>
        <v>190.97826660843398</v>
      </c>
      <c r="M350" s="157">
        <f t="shared" si="95"/>
        <v>192.95143858731257</v>
      </c>
      <c r="N350" s="157">
        <f t="shared" si="95"/>
        <v>187.13812849384911</v>
      </c>
      <c r="O350" s="157">
        <f t="shared" si="95"/>
        <v>177.72077905077259</v>
      </c>
      <c r="P350" s="157">
        <f t="shared" si="95"/>
        <v>166.11270643815297</v>
      </c>
      <c r="Q350" s="157">
        <f t="shared" si="95"/>
        <v>158.65033610351199</v>
      </c>
    </row>
    <row r="351" spans="1:17" ht="12" customHeight="1" x14ac:dyDescent="0.25">
      <c r="A351" s="23" t="s">
        <v>60</v>
      </c>
      <c r="B351" s="156"/>
      <c r="C351" s="156">
        <f t="shared" ref="C351:Q351" si="96">IF(C279=0,0,C279/0.086*1000000/C$49)</f>
        <v>247.28534685731543</v>
      </c>
      <c r="D351" s="156">
        <f t="shared" si="96"/>
        <v>227.14998106574811</v>
      </c>
      <c r="E351" s="156">
        <f t="shared" si="96"/>
        <v>206.64893289016371</v>
      </c>
      <c r="F351" s="156">
        <f t="shared" si="96"/>
        <v>197.05706761965138</v>
      </c>
      <c r="G351" s="156">
        <f t="shared" si="96"/>
        <v>186.69561815345864</v>
      </c>
      <c r="H351" s="156">
        <f t="shared" si="96"/>
        <v>237.98764011962021</v>
      </c>
      <c r="I351" s="156">
        <f t="shared" si="96"/>
        <v>234.39921322399195</v>
      </c>
      <c r="J351" s="156">
        <f t="shared" si="96"/>
        <v>220.75828342116469</v>
      </c>
      <c r="K351" s="156">
        <f t="shared" si="96"/>
        <v>212.70626492739052</v>
      </c>
      <c r="L351" s="156">
        <f t="shared" si="96"/>
        <v>190.97826660843398</v>
      </c>
      <c r="M351" s="156">
        <f t="shared" si="96"/>
        <v>192.95143858731257</v>
      </c>
      <c r="N351" s="156">
        <f t="shared" si="96"/>
        <v>187.13812849384911</v>
      </c>
      <c r="O351" s="156">
        <f t="shared" si="96"/>
        <v>177.72077905077259</v>
      </c>
      <c r="P351" s="156">
        <f t="shared" si="96"/>
        <v>166.11270643815297</v>
      </c>
      <c r="Q351" s="156">
        <f t="shared" si="96"/>
        <v>158.65033610351199</v>
      </c>
    </row>
    <row r="352" spans="1:17" ht="12" customHeight="1" x14ac:dyDescent="0.25">
      <c r="A352" s="158" t="s">
        <v>63</v>
      </c>
      <c r="B352" s="157"/>
      <c r="C352" s="157">
        <f t="shared" ref="C352:Q352" si="97">IF(C280=0,0,C280/0.086*1000000/SUM(C$53:C$56))</f>
        <v>2185.5925760052355</v>
      </c>
      <c r="D352" s="157">
        <f t="shared" si="97"/>
        <v>2188.6418464361868</v>
      </c>
      <c r="E352" s="157">
        <f t="shared" si="97"/>
        <v>2263.249509446498</v>
      </c>
      <c r="F352" s="157">
        <f t="shared" si="97"/>
        <v>2291.4717397718305</v>
      </c>
      <c r="G352" s="157">
        <f t="shared" si="97"/>
        <v>2102.7038630729712</v>
      </c>
      <c r="H352" s="157">
        <f t="shared" si="97"/>
        <v>2107.2159681771454</v>
      </c>
      <c r="I352" s="157">
        <f t="shared" si="97"/>
        <v>2082.4625843255517</v>
      </c>
      <c r="J352" s="157">
        <f t="shared" si="97"/>
        <v>2094.4302659316058</v>
      </c>
      <c r="K352" s="157">
        <f t="shared" si="97"/>
        <v>1936.7210281467142</v>
      </c>
      <c r="L352" s="157">
        <f t="shared" si="97"/>
        <v>2364.7112658368078</v>
      </c>
      <c r="M352" s="157">
        <f t="shared" si="97"/>
        <v>1834.3737345029479</v>
      </c>
      <c r="N352" s="157">
        <f t="shared" si="97"/>
        <v>2476.519380723013</v>
      </c>
      <c r="O352" s="157">
        <f t="shared" si="97"/>
        <v>2625.5332511340716</v>
      </c>
      <c r="P352" s="157">
        <f t="shared" si="97"/>
        <v>2187.5988622015025</v>
      </c>
      <c r="Q352" s="157">
        <f t="shared" si="97"/>
        <v>2319.9789199783304</v>
      </c>
    </row>
    <row r="353" spans="1:17" ht="12" customHeight="1" x14ac:dyDescent="0.25">
      <c r="A353" s="167" t="s">
        <v>144</v>
      </c>
      <c r="B353" s="132"/>
      <c r="C353" s="132">
        <f t="shared" ref="C353:Q353" si="98">IF(C281=0,0,C281/0.086*1000000/C$53)</f>
        <v>0</v>
      </c>
      <c r="D353" s="132">
        <f t="shared" si="98"/>
        <v>0</v>
      </c>
      <c r="E353" s="132">
        <f t="shared" si="98"/>
        <v>0</v>
      </c>
      <c r="F353" s="132">
        <f t="shared" si="98"/>
        <v>0</v>
      </c>
      <c r="G353" s="132">
        <f t="shared" si="98"/>
        <v>0</v>
      </c>
      <c r="H353" s="132">
        <f t="shared" si="98"/>
        <v>0</v>
      </c>
      <c r="I353" s="132">
        <f t="shared" si="98"/>
        <v>0</v>
      </c>
      <c r="J353" s="132">
        <f t="shared" si="98"/>
        <v>0</v>
      </c>
      <c r="K353" s="132">
        <f t="shared" si="98"/>
        <v>0</v>
      </c>
      <c r="L353" s="132">
        <f t="shared" si="98"/>
        <v>0</v>
      </c>
      <c r="M353" s="132">
        <f t="shared" si="98"/>
        <v>0</v>
      </c>
      <c r="N353" s="132">
        <f t="shared" si="98"/>
        <v>0</v>
      </c>
      <c r="O353" s="132">
        <f t="shared" si="98"/>
        <v>0</v>
      </c>
      <c r="P353" s="132">
        <f t="shared" si="98"/>
        <v>0</v>
      </c>
      <c r="Q353" s="132">
        <f t="shared" si="98"/>
        <v>0</v>
      </c>
    </row>
    <row r="354" spans="1:17" ht="12" customHeight="1" x14ac:dyDescent="0.25">
      <c r="A354" s="167" t="s">
        <v>143</v>
      </c>
      <c r="B354" s="132"/>
      <c r="C354" s="132">
        <f t="shared" ref="C354:Q354" si="99">IF(C282=0,0,C282/0.086*1000000/C$54)</f>
        <v>0</v>
      </c>
      <c r="D354" s="132">
        <f t="shared" si="99"/>
        <v>0</v>
      </c>
      <c r="E354" s="132">
        <f t="shared" si="99"/>
        <v>0</v>
      </c>
      <c r="F354" s="132">
        <f t="shared" si="99"/>
        <v>0</v>
      </c>
      <c r="G354" s="132">
        <f t="shared" si="99"/>
        <v>0</v>
      </c>
      <c r="H354" s="132">
        <f t="shared" si="99"/>
        <v>0</v>
      </c>
      <c r="I354" s="132">
        <f t="shared" si="99"/>
        <v>0</v>
      </c>
      <c r="J354" s="132">
        <f t="shared" si="99"/>
        <v>0</v>
      </c>
      <c r="K354" s="132">
        <f t="shared" si="99"/>
        <v>0</v>
      </c>
      <c r="L354" s="132">
        <f t="shared" si="99"/>
        <v>0</v>
      </c>
      <c r="M354" s="132">
        <f t="shared" si="99"/>
        <v>0</v>
      </c>
      <c r="N354" s="132">
        <f t="shared" si="99"/>
        <v>0</v>
      </c>
      <c r="O354" s="132">
        <f t="shared" si="99"/>
        <v>0</v>
      </c>
      <c r="P354" s="132">
        <f t="shared" si="99"/>
        <v>0</v>
      </c>
      <c r="Q354" s="132">
        <f t="shared" si="99"/>
        <v>0</v>
      </c>
    </row>
    <row r="355" spans="1:17" ht="12" customHeight="1" x14ac:dyDescent="0.25">
      <c r="A355" s="166" t="s">
        <v>57</v>
      </c>
      <c r="B355" s="165"/>
      <c r="C355" s="165">
        <f t="shared" ref="C355:Q356" si="100">IF(C283=0,0,C283/0.086*1000000/C$54)</f>
        <v>0</v>
      </c>
      <c r="D355" s="165">
        <f t="shared" si="100"/>
        <v>0</v>
      </c>
      <c r="E355" s="165">
        <f t="shared" si="100"/>
        <v>0</v>
      </c>
      <c r="F355" s="165">
        <f t="shared" si="100"/>
        <v>0</v>
      </c>
      <c r="G355" s="165">
        <f t="shared" si="100"/>
        <v>0</v>
      </c>
      <c r="H355" s="165">
        <f t="shared" si="100"/>
        <v>0</v>
      </c>
      <c r="I355" s="165">
        <f t="shared" si="100"/>
        <v>0</v>
      </c>
      <c r="J355" s="165">
        <f t="shared" si="100"/>
        <v>0</v>
      </c>
      <c r="K355" s="165">
        <f t="shared" si="100"/>
        <v>0</v>
      </c>
      <c r="L355" s="165">
        <f t="shared" si="100"/>
        <v>0</v>
      </c>
      <c r="M355" s="165">
        <f t="shared" si="100"/>
        <v>0</v>
      </c>
      <c r="N355" s="165">
        <f t="shared" si="100"/>
        <v>0</v>
      </c>
      <c r="O355" s="165">
        <f t="shared" si="100"/>
        <v>0</v>
      </c>
      <c r="P355" s="165">
        <f t="shared" si="100"/>
        <v>0</v>
      </c>
      <c r="Q355" s="165">
        <f t="shared" si="100"/>
        <v>0</v>
      </c>
    </row>
    <row r="356" spans="1:17" ht="12" customHeight="1" x14ac:dyDescent="0.25">
      <c r="A356" s="147" t="s">
        <v>59</v>
      </c>
      <c r="B356" s="164"/>
      <c r="C356" s="164">
        <f t="shared" si="100"/>
        <v>0</v>
      </c>
      <c r="D356" s="164">
        <f t="shared" si="100"/>
        <v>0</v>
      </c>
      <c r="E356" s="164">
        <f t="shared" si="100"/>
        <v>0</v>
      </c>
      <c r="F356" s="164">
        <f t="shared" si="100"/>
        <v>0</v>
      </c>
      <c r="G356" s="164">
        <f t="shared" si="100"/>
        <v>0</v>
      </c>
      <c r="H356" s="164">
        <f t="shared" si="100"/>
        <v>0</v>
      </c>
      <c r="I356" s="164">
        <f t="shared" si="100"/>
        <v>0</v>
      </c>
      <c r="J356" s="164">
        <f t="shared" si="100"/>
        <v>0</v>
      </c>
      <c r="K356" s="164">
        <f t="shared" si="100"/>
        <v>0</v>
      </c>
      <c r="L356" s="164">
        <f t="shared" si="100"/>
        <v>0</v>
      </c>
      <c r="M356" s="164">
        <f t="shared" si="100"/>
        <v>0</v>
      </c>
      <c r="N356" s="164">
        <f t="shared" si="100"/>
        <v>0</v>
      </c>
      <c r="O356" s="164">
        <f t="shared" si="100"/>
        <v>0</v>
      </c>
      <c r="P356" s="164">
        <f t="shared" si="100"/>
        <v>0</v>
      </c>
      <c r="Q356" s="164">
        <f t="shared" si="100"/>
        <v>0</v>
      </c>
    </row>
    <row r="357" spans="1:17" ht="12" customHeight="1" x14ac:dyDescent="0.25">
      <c r="A357" s="163" t="s">
        <v>142</v>
      </c>
      <c r="B357" s="162"/>
      <c r="C357" s="162">
        <f t="shared" ref="C357:Q357" si="101">IF(C285=0,0,C285/0.086*1000000/C$55)</f>
        <v>2197.5368326868211</v>
      </c>
      <c r="D357" s="162">
        <f t="shared" si="101"/>
        <v>2201.5825323659328</v>
      </c>
      <c r="E357" s="162">
        <f t="shared" si="101"/>
        <v>2278.972825268635</v>
      </c>
      <c r="F357" s="162">
        <f t="shared" si="101"/>
        <v>2306.6145647358412</v>
      </c>
      <c r="G357" s="162">
        <f t="shared" si="101"/>
        <v>2120.5951932651169</v>
      </c>
      <c r="H357" s="162">
        <f t="shared" si="101"/>
        <v>2136.7764570794079</v>
      </c>
      <c r="I357" s="162">
        <f t="shared" si="101"/>
        <v>2130.2818653655991</v>
      </c>
      <c r="J357" s="162">
        <f t="shared" si="101"/>
        <v>2136.9124614484413</v>
      </c>
      <c r="K357" s="162">
        <f t="shared" si="101"/>
        <v>1988.0389846647483</v>
      </c>
      <c r="L357" s="162">
        <f t="shared" si="101"/>
        <v>2421.0791092972472</v>
      </c>
      <c r="M357" s="162">
        <f t="shared" si="101"/>
        <v>1908.3544597939142</v>
      </c>
      <c r="N357" s="162">
        <f t="shared" si="101"/>
        <v>2542.6314129740967</v>
      </c>
      <c r="O357" s="162">
        <f t="shared" si="101"/>
        <v>2698.3218770796429</v>
      </c>
      <c r="P357" s="162">
        <f t="shared" si="101"/>
        <v>2249.9313908616841</v>
      </c>
      <c r="Q357" s="162">
        <f t="shared" si="101"/>
        <v>2380.1911673438512</v>
      </c>
    </row>
    <row r="358" spans="1:17" ht="12" customHeight="1" x14ac:dyDescent="0.25">
      <c r="A358" s="161" t="s">
        <v>141</v>
      </c>
      <c r="B358" s="160"/>
      <c r="C358" s="160">
        <f t="shared" ref="C358:Q358" si="102">IF(C286=0,0,C286/0.086*1000000/C$56)</f>
        <v>1939.0553348139551</v>
      </c>
      <c r="D358" s="160">
        <f t="shared" si="102"/>
        <v>1939.3458722963273</v>
      </c>
      <c r="E358" s="160">
        <f t="shared" si="102"/>
        <v>1996.8884783931487</v>
      </c>
      <c r="F358" s="160">
        <f t="shared" si="102"/>
        <v>2019.3223338236908</v>
      </c>
      <c r="G358" s="160">
        <f t="shared" si="102"/>
        <v>1885.226875789901</v>
      </c>
      <c r="H358" s="160">
        <f t="shared" si="102"/>
        <v>1899.9521386356869</v>
      </c>
      <c r="I358" s="160">
        <f t="shared" si="102"/>
        <v>1897.8797052954551</v>
      </c>
      <c r="J358" s="160">
        <f t="shared" si="102"/>
        <v>1906.5884935370705</v>
      </c>
      <c r="K358" s="160">
        <f t="shared" si="102"/>
        <v>1801.235255061599</v>
      </c>
      <c r="L358" s="160">
        <f t="shared" si="102"/>
        <v>2103.6939702781624</v>
      </c>
      <c r="M358" s="160">
        <f t="shared" si="102"/>
        <v>1704.4325400058444</v>
      </c>
      <c r="N358" s="160">
        <f t="shared" si="102"/>
        <v>2223.7582460402396</v>
      </c>
      <c r="O358" s="160">
        <f t="shared" si="102"/>
        <v>2293.1316245301441</v>
      </c>
      <c r="P358" s="160">
        <f t="shared" si="102"/>
        <v>1972.9317242884058</v>
      </c>
      <c r="Q358" s="160">
        <f t="shared" si="102"/>
        <v>2058.8986934556724</v>
      </c>
    </row>
    <row r="359" spans="1:17" ht="12" customHeight="1" x14ac:dyDescent="0.25">
      <c r="A359" s="148" t="s">
        <v>60</v>
      </c>
      <c r="B359" s="156"/>
      <c r="C359" s="156">
        <f t="shared" ref="C359:Q360" si="103">IF(C287=0,0,C287/0.086*1000000/C$56)</f>
        <v>1444.9272520446898</v>
      </c>
      <c r="D359" s="156">
        <f t="shared" si="103"/>
        <v>1448.8940841919464</v>
      </c>
      <c r="E359" s="156">
        <f t="shared" si="103"/>
        <v>1501.828684339346</v>
      </c>
      <c r="F359" s="156">
        <f t="shared" si="103"/>
        <v>1521.0802593292312</v>
      </c>
      <c r="G359" s="156">
        <f t="shared" si="103"/>
        <v>1392.0850904411068</v>
      </c>
      <c r="H359" s="156">
        <f t="shared" si="103"/>
        <v>1407.7432988502169</v>
      </c>
      <c r="I359" s="156">
        <f t="shared" si="103"/>
        <v>1406.5943593441534</v>
      </c>
      <c r="J359" s="156">
        <f t="shared" si="103"/>
        <v>1414.0211268376445</v>
      </c>
      <c r="K359" s="156">
        <f t="shared" si="103"/>
        <v>1308.3941443640892</v>
      </c>
      <c r="L359" s="156">
        <f t="shared" si="103"/>
        <v>1604.357363085275</v>
      </c>
      <c r="M359" s="156">
        <f t="shared" si="103"/>
        <v>1252.1298423110657</v>
      </c>
      <c r="N359" s="156">
        <f t="shared" si="103"/>
        <v>1731.9645552778534</v>
      </c>
      <c r="O359" s="156">
        <f t="shared" si="103"/>
        <v>1774.8812578931306</v>
      </c>
      <c r="P359" s="156">
        <f t="shared" si="103"/>
        <v>1467.0454336892344</v>
      </c>
      <c r="Q359" s="156">
        <f t="shared" si="103"/>
        <v>1556.3168615658465</v>
      </c>
    </row>
    <row r="360" spans="1:17" ht="12" customHeight="1" x14ac:dyDescent="0.25">
      <c r="A360" s="148" t="s">
        <v>59</v>
      </c>
      <c r="B360" s="156"/>
      <c r="C360" s="156">
        <f t="shared" si="103"/>
        <v>494.12808276926529</v>
      </c>
      <c r="D360" s="156">
        <f t="shared" si="103"/>
        <v>490.45178810438057</v>
      </c>
      <c r="E360" s="156">
        <f t="shared" si="103"/>
        <v>495.05979405380288</v>
      </c>
      <c r="F360" s="156">
        <f t="shared" si="103"/>
        <v>498.24207449445936</v>
      </c>
      <c r="G360" s="156">
        <f t="shared" si="103"/>
        <v>493.14178534879414</v>
      </c>
      <c r="H360" s="156">
        <f t="shared" si="103"/>
        <v>492.20883978547027</v>
      </c>
      <c r="I360" s="156">
        <f t="shared" si="103"/>
        <v>491.28534595130191</v>
      </c>
      <c r="J360" s="156">
        <f t="shared" si="103"/>
        <v>492.56736669942609</v>
      </c>
      <c r="K360" s="156">
        <f t="shared" si="103"/>
        <v>492.84111069750946</v>
      </c>
      <c r="L360" s="156">
        <f t="shared" si="103"/>
        <v>499.33660719288713</v>
      </c>
      <c r="M360" s="156">
        <f t="shared" si="103"/>
        <v>452.30269769477911</v>
      </c>
      <c r="N360" s="156">
        <f t="shared" si="103"/>
        <v>491.79369076238657</v>
      </c>
      <c r="O360" s="156">
        <f t="shared" si="103"/>
        <v>518.25036663701337</v>
      </c>
      <c r="P360" s="156">
        <f t="shared" si="103"/>
        <v>505.88629059917122</v>
      </c>
      <c r="Q360" s="156">
        <f t="shared" si="103"/>
        <v>502.58183188982593</v>
      </c>
    </row>
    <row r="361" spans="1:17" ht="12" customHeight="1" x14ac:dyDescent="0.25">
      <c r="A361" s="158" t="s">
        <v>62</v>
      </c>
      <c r="B361" s="157"/>
      <c r="C361" s="157">
        <f t="shared" ref="C361:Q361" si="104">IF(C289=0,0,C289/0.086*1000000/SUM(C$58:C$59))</f>
        <v>990.3640967873572</v>
      </c>
      <c r="D361" s="157">
        <f t="shared" si="104"/>
        <v>1000.6503526504956</v>
      </c>
      <c r="E361" s="157">
        <f t="shared" si="104"/>
        <v>1058.4623100221302</v>
      </c>
      <c r="F361" s="157">
        <f t="shared" si="104"/>
        <v>1040.7357703801399</v>
      </c>
      <c r="G361" s="157">
        <f t="shared" si="104"/>
        <v>992.37008881509223</v>
      </c>
      <c r="H361" s="157">
        <f t="shared" si="104"/>
        <v>1024.1053602112499</v>
      </c>
      <c r="I361" s="157">
        <f t="shared" si="104"/>
        <v>1014.0539239665277</v>
      </c>
      <c r="J361" s="157">
        <f t="shared" si="104"/>
        <v>1073.9682896955937</v>
      </c>
      <c r="K361" s="157">
        <f t="shared" si="104"/>
        <v>1044.1234287877708</v>
      </c>
      <c r="L361" s="157">
        <f t="shared" si="104"/>
        <v>1145.4394079394299</v>
      </c>
      <c r="M361" s="157">
        <f t="shared" si="104"/>
        <v>992.44197716120505</v>
      </c>
      <c r="N361" s="157">
        <f t="shared" si="104"/>
        <v>1177.0290752216654</v>
      </c>
      <c r="O361" s="157">
        <f t="shared" si="104"/>
        <v>1273.442719611862</v>
      </c>
      <c r="P361" s="157">
        <f t="shared" si="104"/>
        <v>1081.2645924606584</v>
      </c>
      <c r="Q361" s="157">
        <f t="shared" si="104"/>
        <v>1143.2076607764229</v>
      </c>
    </row>
    <row r="362" spans="1:17" ht="12" customHeight="1" x14ac:dyDescent="0.25">
      <c r="A362" s="23" t="s">
        <v>57</v>
      </c>
      <c r="B362" s="156"/>
      <c r="C362" s="156">
        <f t="shared" ref="C362:Q362" si="105">IF(C290=0,0,C290/0.086*1000000/C$58)</f>
        <v>0</v>
      </c>
      <c r="D362" s="156">
        <f t="shared" si="105"/>
        <v>0</v>
      </c>
      <c r="E362" s="156">
        <f t="shared" si="105"/>
        <v>0</v>
      </c>
      <c r="F362" s="156">
        <f t="shared" si="105"/>
        <v>0</v>
      </c>
      <c r="G362" s="156">
        <f t="shared" si="105"/>
        <v>0</v>
      </c>
      <c r="H362" s="156">
        <f t="shared" si="105"/>
        <v>0</v>
      </c>
      <c r="I362" s="156">
        <f t="shared" si="105"/>
        <v>0</v>
      </c>
      <c r="J362" s="156">
        <f t="shared" si="105"/>
        <v>0</v>
      </c>
      <c r="K362" s="156">
        <f t="shared" si="105"/>
        <v>0</v>
      </c>
      <c r="L362" s="156">
        <f t="shared" si="105"/>
        <v>0</v>
      </c>
      <c r="M362" s="156">
        <f t="shared" si="105"/>
        <v>0</v>
      </c>
      <c r="N362" s="156">
        <f t="shared" si="105"/>
        <v>0</v>
      </c>
      <c r="O362" s="156">
        <f t="shared" si="105"/>
        <v>0</v>
      </c>
      <c r="P362" s="156">
        <f t="shared" si="105"/>
        <v>0</v>
      </c>
      <c r="Q362" s="156">
        <f t="shared" si="105"/>
        <v>0</v>
      </c>
    </row>
    <row r="363" spans="1:17" ht="12" customHeight="1" x14ac:dyDescent="0.25">
      <c r="A363" s="29" t="s">
        <v>140</v>
      </c>
      <c r="B363" s="57"/>
      <c r="C363" s="57">
        <f t="shared" ref="C363:Q363" si="106">IF(C291=0,0,C291/0.086*1000000/C$59)</f>
        <v>990.3640967873572</v>
      </c>
      <c r="D363" s="57">
        <f t="shared" si="106"/>
        <v>1000.6503526504956</v>
      </c>
      <c r="E363" s="57">
        <f t="shared" si="106"/>
        <v>1058.4623100221302</v>
      </c>
      <c r="F363" s="57">
        <f t="shared" si="106"/>
        <v>1040.7357703801399</v>
      </c>
      <c r="G363" s="57">
        <f t="shared" si="106"/>
        <v>992.37008881509223</v>
      </c>
      <c r="H363" s="57">
        <f t="shared" si="106"/>
        <v>1024.1053602112499</v>
      </c>
      <c r="I363" s="57">
        <f t="shared" si="106"/>
        <v>1014.0539239665277</v>
      </c>
      <c r="J363" s="57">
        <f t="shared" si="106"/>
        <v>1073.9682896955937</v>
      </c>
      <c r="K363" s="57">
        <f t="shared" si="106"/>
        <v>1044.1234287877708</v>
      </c>
      <c r="L363" s="57">
        <f t="shared" si="106"/>
        <v>1145.4394079394299</v>
      </c>
      <c r="M363" s="57">
        <f t="shared" si="106"/>
        <v>992.44197716120505</v>
      </c>
      <c r="N363" s="57">
        <f t="shared" si="106"/>
        <v>1177.0290752216654</v>
      </c>
      <c r="O363" s="57">
        <f t="shared" si="106"/>
        <v>1273.442719611862</v>
      </c>
      <c r="P363" s="57">
        <f t="shared" si="106"/>
        <v>1081.2645924606584</v>
      </c>
      <c r="Q363" s="57">
        <f t="shared" si="106"/>
        <v>1143.2076607764229</v>
      </c>
    </row>
    <row r="365" spans="1:17" ht="12" customHeight="1" x14ac:dyDescent="0.25">
      <c r="A365" s="152" t="s">
        <v>188</v>
      </c>
      <c r="B365" s="168"/>
      <c r="C365" s="168">
        <f t="shared" ref="C365:Q365" si="107">C366+C368+C370+C379</f>
        <v>12775.74040962143</v>
      </c>
      <c r="D365" s="168">
        <f t="shared" si="107"/>
        <v>12275.664820108732</v>
      </c>
      <c r="E365" s="168">
        <f t="shared" si="107"/>
        <v>12714.661467148038</v>
      </c>
      <c r="F365" s="168">
        <f t="shared" si="107"/>
        <v>13299.999782238794</v>
      </c>
      <c r="G365" s="168">
        <f t="shared" si="107"/>
        <v>12902.818979681322</v>
      </c>
      <c r="H365" s="168">
        <f t="shared" si="107"/>
        <v>12640.568073962288</v>
      </c>
      <c r="I365" s="168">
        <f t="shared" si="107"/>
        <v>11529.239122915798</v>
      </c>
      <c r="J365" s="168">
        <f t="shared" si="107"/>
        <v>12522.567330851018</v>
      </c>
      <c r="K365" s="168">
        <f t="shared" si="107"/>
        <v>12103.392180718776</v>
      </c>
      <c r="L365" s="168">
        <f t="shared" si="107"/>
        <v>12874.136594434573</v>
      </c>
      <c r="M365" s="168">
        <f t="shared" si="107"/>
        <v>10190.587750495088</v>
      </c>
      <c r="N365" s="168">
        <f t="shared" si="107"/>
        <v>11822.536433929976</v>
      </c>
      <c r="O365" s="168">
        <f t="shared" si="107"/>
        <v>12588.203421162632</v>
      </c>
      <c r="P365" s="168">
        <f t="shared" si="107"/>
        <v>10006.90105852651</v>
      </c>
      <c r="Q365" s="168">
        <f t="shared" si="107"/>
        <v>10610.434067812635</v>
      </c>
    </row>
    <row r="366" spans="1:17" ht="12" customHeight="1" x14ac:dyDescent="0.25">
      <c r="A366" s="158" t="s">
        <v>65</v>
      </c>
      <c r="B366" s="157"/>
      <c r="C366" s="157">
        <f t="shared" ref="C366:Q366" si="108">C367</f>
        <v>9879.3262604700176</v>
      </c>
      <c r="D366" s="157">
        <f t="shared" si="108"/>
        <v>9378.7364209224579</v>
      </c>
      <c r="E366" s="157">
        <f t="shared" si="108"/>
        <v>9724.1934347402257</v>
      </c>
      <c r="F366" s="157">
        <f t="shared" si="108"/>
        <v>10292.912335178105</v>
      </c>
      <c r="G366" s="157">
        <f t="shared" si="108"/>
        <v>10064.211929553971</v>
      </c>
      <c r="H366" s="157">
        <f t="shared" si="108"/>
        <v>9636.0934406293854</v>
      </c>
      <c r="I366" s="157">
        <f t="shared" si="108"/>
        <v>8509.1427522069825</v>
      </c>
      <c r="J366" s="157">
        <f t="shared" si="108"/>
        <v>9428.8311694957883</v>
      </c>
      <c r="K366" s="157">
        <f t="shared" si="108"/>
        <v>9115.1800685494145</v>
      </c>
      <c r="L366" s="157">
        <f t="shared" si="108"/>
        <v>9488.3480187108034</v>
      </c>
      <c r="M366" s="157">
        <f t="shared" si="108"/>
        <v>7276.3918240705652</v>
      </c>
      <c r="N366" s="157">
        <f t="shared" si="108"/>
        <v>8253.1111244608546</v>
      </c>
      <c r="O366" s="157">
        <f t="shared" si="108"/>
        <v>8815.9013573206794</v>
      </c>
      <c r="P366" s="157">
        <f t="shared" si="108"/>
        <v>6744.3741866517548</v>
      </c>
      <c r="Q366" s="157">
        <f t="shared" si="108"/>
        <v>7200.9720455877796</v>
      </c>
    </row>
    <row r="367" spans="1:17" ht="12" customHeight="1" x14ac:dyDescent="0.25">
      <c r="A367" s="23" t="s">
        <v>60</v>
      </c>
      <c r="B367" s="156"/>
      <c r="C367" s="156">
        <f t="shared" ref="C367:Q367" si="109">IF(C295=0,0,C295/0.086*1000000/C$49)</f>
        <v>9879.3262604700176</v>
      </c>
      <c r="D367" s="156">
        <f t="shared" si="109"/>
        <v>9378.7364209224579</v>
      </c>
      <c r="E367" s="156">
        <f t="shared" si="109"/>
        <v>9724.1934347402257</v>
      </c>
      <c r="F367" s="156">
        <f t="shared" si="109"/>
        <v>10292.912335178105</v>
      </c>
      <c r="G367" s="156">
        <f t="shared" si="109"/>
        <v>10064.211929553971</v>
      </c>
      <c r="H367" s="156">
        <f t="shared" si="109"/>
        <v>9636.0934406293854</v>
      </c>
      <c r="I367" s="156">
        <f t="shared" si="109"/>
        <v>8509.1427522069825</v>
      </c>
      <c r="J367" s="156">
        <f t="shared" si="109"/>
        <v>9428.8311694957883</v>
      </c>
      <c r="K367" s="156">
        <f t="shared" si="109"/>
        <v>9115.1800685494145</v>
      </c>
      <c r="L367" s="156">
        <f t="shared" si="109"/>
        <v>9488.3480187108034</v>
      </c>
      <c r="M367" s="156">
        <f t="shared" si="109"/>
        <v>7276.3918240705652</v>
      </c>
      <c r="N367" s="156">
        <f t="shared" si="109"/>
        <v>8253.1111244608546</v>
      </c>
      <c r="O367" s="156">
        <f t="shared" si="109"/>
        <v>8815.9013573206794</v>
      </c>
      <c r="P367" s="156">
        <f t="shared" si="109"/>
        <v>6744.3741866517548</v>
      </c>
      <c r="Q367" s="156">
        <f t="shared" si="109"/>
        <v>7200.9720455877796</v>
      </c>
    </row>
    <row r="368" spans="1:17" ht="12" customHeight="1" x14ac:dyDescent="0.25">
      <c r="A368" s="158" t="s">
        <v>112</v>
      </c>
      <c r="B368" s="157"/>
      <c r="C368" s="157">
        <f t="shared" ref="C368:Q368" si="110">C369</f>
        <v>476.7444119021136</v>
      </c>
      <c r="D368" s="157">
        <f t="shared" si="110"/>
        <v>453.4762286581082</v>
      </c>
      <c r="E368" s="157">
        <f t="shared" si="110"/>
        <v>430.93403678954996</v>
      </c>
      <c r="F368" s="157">
        <f t="shared" si="110"/>
        <v>428.91074655241687</v>
      </c>
      <c r="G368" s="157">
        <f t="shared" si="110"/>
        <v>426.81045786532405</v>
      </c>
      <c r="H368" s="157">
        <f t="shared" si="110"/>
        <v>544.12871952743103</v>
      </c>
      <c r="I368" s="157">
        <f t="shared" si="110"/>
        <v>564.83819325821014</v>
      </c>
      <c r="J368" s="157">
        <f t="shared" si="110"/>
        <v>568.20332449025182</v>
      </c>
      <c r="K368" s="157">
        <f t="shared" si="110"/>
        <v>586.76344304059512</v>
      </c>
      <c r="L368" s="157">
        <f t="shared" si="110"/>
        <v>575.82494970994992</v>
      </c>
      <c r="M368" s="157">
        <f t="shared" si="110"/>
        <v>613.15788555827021</v>
      </c>
      <c r="N368" s="157">
        <f t="shared" si="110"/>
        <v>627.54975747727144</v>
      </c>
      <c r="O368" s="157">
        <f t="shared" si="110"/>
        <v>625.48809097224296</v>
      </c>
      <c r="P368" s="157">
        <f t="shared" si="110"/>
        <v>605.35584396015327</v>
      </c>
      <c r="Q368" s="157">
        <f t="shared" si="110"/>
        <v>595.69488172372519</v>
      </c>
    </row>
    <row r="369" spans="1:17" ht="12" customHeight="1" x14ac:dyDescent="0.25">
      <c r="A369" s="23" t="s">
        <v>60</v>
      </c>
      <c r="B369" s="156"/>
      <c r="C369" s="156">
        <f t="shared" ref="C369:Q369" si="111">IF(C297=0,0,C297/0.086*1000000/C$49)</f>
        <v>476.7444119021136</v>
      </c>
      <c r="D369" s="156">
        <f t="shared" si="111"/>
        <v>453.4762286581082</v>
      </c>
      <c r="E369" s="156">
        <f t="shared" si="111"/>
        <v>430.93403678954996</v>
      </c>
      <c r="F369" s="156">
        <f t="shared" si="111"/>
        <v>428.91074655241687</v>
      </c>
      <c r="G369" s="156">
        <f t="shared" si="111"/>
        <v>426.81045786532405</v>
      </c>
      <c r="H369" s="156">
        <f t="shared" si="111"/>
        <v>544.12871952743103</v>
      </c>
      <c r="I369" s="156">
        <f t="shared" si="111"/>
        <v>564.83819325821014</v>
      </c>
      <c r="J369" s="156">
        <f t="shared" si="111"/>
        <v>568.20332449025182</v>
      </c>
      <c r="K369" s="156">
        <f t="shared" si="111"/>
        <v>586.76344304059512</v>
      </c>
      <c r="L369" s="156">
        <f t="shared" si="111"/>
        <v>575.82494970994992</v>
      </c>
      <c r="M369" s="156">
        <f t="shared" si="111"/>
        <v>613.15788555827021</v>
      </c>
      <c r="N369" s="156">
        <f t="shared" si="111"/>
        <v>627.54975747727144</v>
      </c>
      <c r="O369" s="156">
        <f t="shared" si="111"/>
        <v>625.48809097224296</v>
      </c>
      <c r="P369" s="156">
        <f t="shared" si="111"/>
        <v>605.35584396015327</v>
      </c>
      <c r="Q369" s="156">
        <f t="shared" si="111"/>
        <v>595.69488172372519</v>
      </c>
    </row>
    <row r="370" spans="1:17" ht="12" customHeight="1" x14ac:dyDescent="0.25">
      <c r="A370" s="158" t="s">
        <v>63</v>
      </c>
      <c r="B370" s="157"/>
      <c r="C370" s="157">
        <f t="shared" ref="C370:Q370" si="112">IF(C298=0,0,C298/0.086*1000000/SUM(C$53:C$56))</f>
        <v>1594.9438720202763</v>
      </c>
      <c r="D370" s="157">
        <f t="shared" si="112"/>
        <v>1607.2298471796371</v>
      </c>
      <c r="E370" s="157">
        <f t="shared" si="112"/>
        <v>1672.1313596890182</v>
      </c>
      <c r="F370" s="157">
        <f t="shared" si="112"/>
        <v>1702.709026851931</v>
      </c>
      <c r="G370" s="157">
        <f t="shared" si="112"/>
        <v>1574.5206458241273</v>
      </c>
      <c r="H370" s="157">
        <f t="shared" si="112"/>
        <v>1593.392684213148</v>
      </c>
      <c r="I370" s="157">
        <f t="shared" si="112"/>
        <v>1593.909900258401</v>
      </c>
      <c r="J370" s="157">
        <f t="shared" si="112"/>
        <v>1609.9787028573162</v>
      </c>
      <c r="K370" s="157">
        <f t="shared" si="112"/>
        <v>1510.2131675423336</v>
      </c>
      <c r="L370" s="157">
        <f t="shared" si="112"/>
        <v>1830.8607601841829</v>
      </c>
      <c r="M370" s="157">
        <f t="shared" si="112"/>
        <v>1451.4029469501231</v>
      </c>
      <c r="N370" s="157">
        <f t="shared" si="112"/>
        <v>1932.6864665490364</v>
      </c>
      <c r="O370" s="157">
        <f t="shared" si="112"/>
        <v>2053.1527818065833</v>
      </c>
      <c r="P370" s="157">
        <f t="shared" si="112"/>
        <v>1727.0042329969083</v>
      </c>
      <c r="Q370" s="157">
        <f t="shared" si="112"/>
        <v>1828.6590667749772</v>
      </c>
    </row>
    <row r="371" spans="1:17" ht="12" customHeight="1" x14ac:dyDescent="0.25">
      <c r="A371" s="167" t="s">
        <v>144</v>
      </c>
      <c r="B371" s="132"/>
      <c r="C371" s="132">
        <f t="shared" ref="C371:Q371" si="113">IF(C299=0,0,C299/0.086*1000000/C$53)</f>
        <v>0</v>
      </c>
      <c r="D371" s="132">
        <f t="shared" si="113"/>
        <v>0</v>
      </c>
      <c r="E371" s="132">
        <f t="shared" si="113"/>
        <v>0</v>
      </c>
      <c r="F371" s="132">
        <f t="shared" si="113"/>
        <v>0</v>
      </c>
      <c r="G371" s="132">
        <f t="shared" si="113"/>
        <v>0</v>
      </c>
      <c r="H371" s="132">
        <f t="shared" si="113"/>
        <v>0</v>
      </c>
      <c r="I371" s="132">
        <f t="shared" si="113"/>
        <v>0</v>
      </c>
      <c r="J371" s="132">
        <f t="shared" si="113"/>
        <v>0</v>
      </c>
      <c r="K371" s="132">
        <f t="shared" si="113"/>
        <v>0</v>
      </c>
      <c r="L371" s="132">
        <f t="shared" si="113"/>
        <v>0</v>
      </c>
      <c r="M371" s="132">
        <f t="shared" si="113"/>
        <v>0</v>
      </c>
      <c r="N371" s="132">
        <f t="shared" si="113"/>
        <v>0</v>
      </c>
      <c r="O371" s="132">
        <f t="shared" si="113"/>
        <v>0</v>
      </c>
      <c r="P371" s="132">
        <f t="shared" si="113"/>
        <v>0</v>
      </c>
      <c r="Q371" s="132">
        <f t="shared" si="113"/>
        <v>0</v>
      </c>
    </row>
    <row r="372" spans="1:17" ht="12" customHeight="1" x14ac:dyDescent="0.25">
      <c r="A372" s="167" t="s">
        <v>143</v>
      </c>
      <c r="B372" s="132"/>
      <c r="C372" s="132">
        <f t="shared" ref="C372:Q374" si="114">IF(C300=0,0,C300/0.086*1000000/C$54)</f>
        <v>0</v>
      </c>
      <c r="D372" s="132">
        <f t="shared" si="114"/>
        <v>0</v>
      </c>
      <c r="E372" s="132">
        <f t="shared" si="114"/>
        <v>0</v>
      </c>
      <c r="F372" s="132">
        <f t="shared" si="114"/>
        <v>0</v>
      </c>
      <c r="G372" s="132">
        <f t="shared" si="114"/>
        <v>0</v>
      </c>
      <c r="H372" s="132">
        <f t="shared" si="114"/>
        <v>0</v>
      </c>
      <c r="I372" s="132">
        <f t="shared" si="114"/>
        <v>0</v>
      </c>
      <c r="J372" s="132">
        <f t="shared" si="114"/>
        <v>0</v>
      </c>
      <c r="K372" s="132">
        <f t="shared" si="114"/>
        <v>0</v>
      </c>
      <c r="L372" s="132">
        <f t="shared" si="114"/>
        <v>0</v>
      </c>
      <c r="M372" s="132">
        <f t="shared" si="114"/>
        <v>0</v>
      </c>
      <c r="N372" s="132">
        <f t="shared" si="114"/>
        <v>0</v>
      </c>
      <c r="O372" s="132">
        <f t="shared" si="114"/>
        <v>0</v>
      </c>
      <c r="P372" s="132">
        <f t="shared" si="114"/>
        <v>0</v>
      </c>
      <c r="Q372" s="132">
        <f t="shared" si="114"/>
        <v>0</v>
      </c>
    </row>
    <row r="373" spans="1:17" ht="12" customHeight="1" x14ac:dyDescent="0.25">
      <c r="A373" s="166" t="s">
        <v>57</v>
      </c>
      <c r="B373" s="165"/>
      <c r="C373" s="165">
        <f t="shared" si="114"/>
        <v>0</v>
      </c>
      <c r="D373" s="165">
        <f t="shared" si="114"/>
        <v>0</v>
      </c>
      <c r="E373" s="165">
        <f t="shared" si="114"/>
        <v>0</v>
      </c>
      <c r="F373" s="165">
        <f t="shared" si="114"/>
        <v>0</v>
      </c>
      <c r="G373" s="165">
        <f t="shared" si="114"/>
        <v>0</v>
      </c>
      <c r="H373" s="165">
        <f t="shared" si="114"/>
        <v>0</v>
      </c>
      <c r="I373" s="165">
        <f t="shared" si="114"/>
        <v>0</v>
      </c>
      <c r="J373" s="165">
        <f t="shared" si="114"/>
        <v>0</v>
      </c>
      <c r="K373" s="165">
        <f t="shared" si="114"/>
        <v>0</v>
      </c>
      <c r="L373" s="165">
        <f t="shared" si="114"/>
        <v>0</v>
      </c>
      <c r="M373" s="165">
        <f t="shared" si="114"/>
        <v>0</v>
      </c>
      <c r="N373" s="165">
        <f t="shared" si="114"/>
        <v>0</v>
      </c>
      <c r="O373" s="165">
        <f t="shared" si="114"/>
        <v>0</v>
      </c>
      <c r="P373" s="165">
        <f t="shared" si="114"/>
        <v>0</v>
      </c>
      <c r="Q373" s="165">
        <f t="shared" si="114"/>
        <v>0</v>
      </c>
    </row>
    <row r="374" spans="1:17" ht="12" customHeight="1" x14ac:dyDescent="0.25">
      <c r="A374" s="147" t="s">
        <v>59</v>
      </c>
      <c r="B374" s="164"/>
      <c r="C374" s="164">
        <f t="shared" si="114"/>
        <v>0</v>
      </c>
      <c r="D374" s="164">
        <f t="shared" si="114"/>
        <v>0</v>
      </c>
      <c r="E374" s="164">
        <f t="shared" si="114"/>
        <v>0</v>
      </c>
      <c r="F374" s="164">
        <f t="shared" si="114"/>
        <v>0</v>
      </c>
      <c r="G374" s="164">
        <f t="shared" si="114"/>
        <v>0</v>
      </c>
      <c r="H374" s="164">
        <f t="shared" si="114"/>
        <v>0</v>
      </c>
      <c r="I374" s="164">
        <f t="shared" si="114"/>
        <v>0</v>
      </c>
      <c r="J374" s="164">
        <f t="shared" si="114"/>
        <v>0</v>
      </c>
      <c r="K374" s="164">
        <f t="shared" si="114"/>
        <v>0</v>
      </c>
      <c r="L374" s="164">
        <f t="shared" si="114"/>
        <v>0</v>
      </c>
      <c r="M374" s="164">
        <f t="shared" si="114"/>
        <v>0</v>
      </c>
      <c r="N374" s="164">
        <f t="shared" si="114"/>
        <v>0</v>
      </c>
      <c r="O374" s="164">
        <f t="shared" si="114"/>
        <v>0</v>
      </c>
      <c r="P374" s="164">
        <f t="shared" si="114"/>
        <v>0</v>
      </c>
      <c r="Q374" s="164">
        <f t="shared" si="114"/>
        <v>0</v>
      </c>
    </row>
    <row r="375" spans="1:17" ht="12" customHeight="1" x14ac:dyDescent="0.25">
      <c r="A375" s="163" t="s">
        <v>142</v>
      </c>
      <c r="B375" s="162"/>
      <c r="C375" s="162">
        <f t="shared" ref="C375:Q375" si="115">IF(C303=0,0,C303/0.086*1000000/C$55)</f>
        <v>1597.4451509618541</v>
      </c>
      <c r="D375" s="162">
        <f t="shared" si="115"/>
        <v>1610.0813662324588</v>
      </c>
      <c r="E375" s="162">
        <f t="shared" si="115"/>
        <v>1676.3805880928051</v>
      </c>
      <c r="F375" s="162">
        <f t="shared" si="115"/>
        <v>1707.1546311477393</v>
      </c>
      <c r="G375" s="162">
        <f t="shared" si="115"/>
        <v>1577.8282659758895</v>
      </c>
      <c r="H375" s="162">
        <f t="shared" si="115"/>
        <v>1599.7819725207821</v>
      </c>
      <c r="I375" s="162">
        <f t="shared" si="115"/>
        <v>1604.7786612851721</v>
      </c>
      <c r="J375" s="162">
        <f t="shared" si="115"/>
        <v>1620.2924673122598</v>
      </c>
      <c r="K375" s="162">
        <f t="shared" si="115"/>
        <v>1515.4937039321351</v>
      </c>
      <c r="L375" s="162">
        <f t="shared" si="115"/>
        <v>1854.5916828381407</v>
      </c>
      <c r="M375" s="162">
        <f t="shared" si="115"/>
        <v>1468.2172543860036</v>
      </c>
      <c r="N375" s="162">
        <f t="shared" si="115"/>
        <v>1962.0790274149795</v>
      </c>
      <c r="O375" s="162">
        <f t="shared" si="115"/>
        <v>2088.7535661137613</v>
      </c>
      <c r="P375" s="162">
        <f t="shared" si="115"/>
        <v>1747.5628975343257</v>
      </c>
      <c r="Q375" s="162">
        <f t="shared" si="115"/>
        <v>1853.635769407095</v>
      </c>
    </row>
    <row r="376" spans="1:17" ht="12" customHeight="1" x14ac:dyDescent="0.25">
      <c r="A376" s="161" t="s">
        <v>141</v>
      </c>
      <c r="B376" s="160"/>
      <c r="C376" s="160">
        <f t="shared" ref="C376:Q378" si="116">IF(C304=0,0,C304/0.086*1000000/C$56)</f>
        <v>1543.3158447477988</v>
      </c>
      <c r="D376" s="160">
        <f t="shared" si="116"/>
        <v>1552.2967297304633</v>
      </c>
      <c r="E376" s="160">
        <f t="shared" si="116"/>
        <v>1600.1472520353229</v>
      </c>
      <c r="F376" s="160">
        <f t="shared" si="116"/>
        <v>1622.8118761511707</v>
      </c>
      <c r="G376" s="160">
        <f t="shared" si="116"/>
        <v>1534.315068152893</v>
      </c>
      <c r="H376" s="160">
        <f t="shared" si="116"/>
        <v>1548.5940894719306</v>
      </c>
      <c r="I376" s="160">
        <f t="shared" si="116"/>
        <v>1551.9563794572109</v>
      </c>
      <c r="J376" s="160">
        <f t="shared" si="116"/>
        <v>1564.374755798869</v>
      </c>
      <c r="K376" s="160">
        <f t="shared" si="116"/>
        <v>1496.2718962287549</v>
      </c>
      <c r="L376" s="160">
        <f t="shared" si="116"/>
        <v>1720.972198337844</v>
      </c>
      <c r="M376" s="160">
        <f t="shared" si="116"/>
        <v>1421.8699681334554</v>
      </c>
      <c r="N376" s="160">
        <f t="shared" si="116"/>
        <v>1820.3121107359705</v>
      </c>
      <c r="O376" s="160">
        <f t="shared" si="116"/>
        <v>1890.575751970488</v>
      </c>
      <c r="P376" s="160">
        <f t="shared" si="116"/>
        <v>1656.2022012098982</v>
      </c>
      <c r="Q376" s="160">
        <f t="shared" si="116"/>
        <v>1720.3601165398734</v>
      </c>
    </row>
    <row r="377" spans="1:17" ht="12" customHeight="1" x14ac:dyDescent="0.25">
      <c r="A377" s="148" t="s">
        <v>60</v>
      </c>
      <c r="B377" s="156"/>
      <c r="C377" s="156">
        <f t="shared" si="116"/>
        <v>1044.6254527978977</v>
      </c>
      <c r="D377" s="156">
        <f t="shared" si="116"/>
        <v>1058.5036081974649</v>
      </c>
      <c r="E377" s="156">
        <f t="shared" si="116"/>
        <v>1103.2799432198506</v>
      </c>
      <c r="F377" s="156">
        <f t="shared" si="116"/>
        <v>1122.1320949457654</v>
      </c>
      <c r="G377" s="156">
        <f t="shared" si="116"/>
        <v>1036.0916924105843</v>
      </c>
      <c r="H377" s="156">
        <f t="shared" si="116"/>
        <v>1053.0627433410823</v>
      </c>
      <c r="I377" s="156">
        <f t="shared" si="116"/>
        <v>1057.2874188569333</v>
      </c>
      <c r="J377" s="156">
        <f t="shared" si="116"/>
        <v>1068.7790137309062</v>
      </c>
      <c r="K377" s="156">
        <f t="shared" si="116"/>
        <v>998.06656344405917</v>
      </c>
      <c r="L377" s="156">
        <f t="shared" si="116"/>
        <v>1220.7563550480561</v>
      </c>
      <c r="M377" s="156">
        <f t="shared" si="116"/>
        <v>965.48973799024611</v>
      </c>
      <c r="N377" s="156">
        <f t="shared" si="116"/>
        <v>1328.958519207431</v>
      </c>
      <c r="O377" s="156">
        <f t="shared" si="116"/>
        <v>1371.5231281286497</v>
      </c>
      <c r="P377" s="156">
        <f t="shared" si="116"/>
        <v>1145.9485184040796</v>
      </c>
      <c r="Q377" s="156">
        <f t="shared" si="116"/>
        <v>1215.3061402451592</v>
      </c>
    </row>
    <row r="378" spans="1:17" ht="12" customHeight="1" x14ac:dyDescent="0.25">
      <c r="A378" s="148" t="s">
        <v>59</v>
      </c>
      <c r="B378" s="156"/>
      <c r="C378" s="156">
        <f t="shared" si="116"/>
        <v>498.69039194990103</v>
      </c>
      <c r="D378" s="156">
        <f t="shared" si="116"/>
        <v>493.7931215329985</v>
      </c>
      <c r="E378" s="156">
        <f t="shared" si="116"/>
        <v>496.86730881547248</v>
      </c>
      <c r="F378" s="156">
        <f t="shared" si="116"/>
        <v>500.67978120540528</v>
      </c>
      <c r="G378" s="156">
        <f t="shared" si="116"/>
        <v>498.22337574230869</v>
      </c>
      <c r="H378" s="156">
        <f t="shared" si="116"/>
        <v>495.53134613084819</v>
      </c>
      <c r="I378" s="156">
        <f t="shared" si="116"/>
        <v>494.66896060027756</v>
      </c>
      <c r="J378" s="156">
        <f t="shared" si="116"/>
        <v>495.5957420679631</v>
      </c>
      <c r="K378" s="156">
        <f t="shared" si="116"/>
        <v>498.20533278469594</v>
      </c>
      <c r="L378" s="156">
        <f t="shared" si="116"/>
        <v>500.2158432897877</v>
      </c>
      <c r="M378" s="156">
        <f t="shared" si="116"/>
        <v>456.38023014320919</v>
      </c>
      <c r="N378" s="156">
        <f t="shared" si="116"/>
        <v>491.35359152853937</v>
      </c>
      <c r="O378" s="156">
        <f t="shared" si="116"/>
        <v>519.05262384183834</v>
      </c>
      <c r="P378" s="156">
        <f t="shared" si="116"/>
        <v>510.25368280581836</v>
      </c>
      <c r="Q378" s="156">
        <f t="shared" si="116"/>
        <v>505.05397629471446</v>
      </c>
    </row>
    <row r="379" spans="1:17" ht="12" customHeight="1" x14ac:dyDescent="0.25">
      <c r="A379" s="158" t="s">
        <v>62</v>
      </c>
      <c r="B379" s="157"/>
      <c r="C379" s="157">
        <f t="shared" ref="C379:Q379" si="117">IF(C307=0,0,C307/0.086*1000000/SUM(C$58:C$59))</f>
        <v>824.72586522902293</v>
      </c>
      <c r="D379" s="157">
        <f t="shared" si="117"/>
        <v>836.22232334852856</v>
      </c>
      <c r="E379" s="157">
        <f t="shared" si="117"/>
        <v>887.40263592924532</v>
      </c>
      <c r="F379" s="157">
        <f t="shared" si="117"/>
        <v>875.46767365633946</v>
      </c>
      <c r="G379" s="157">
        <f t="shared" si="117"/>
        <v>837.27594643789939</v>
      </c>
      <c r="H379" s="157">
        <f t="shared" si="117"/>
        <v>866.95322959232362</v>
      </c>
      <c r="I379" s="157">
        <f t="shared" si="117"/>
        <v>861.34827719220357</v>
      </c>
      <c r="J379" s="157">
        <f t="shared" si="117"/>
        <v>915.55413400766145</v>
      </c>
      <c r="K379" s="157">
        <f t="shared" si="117"/>
        <v>891.23550158643343</v>
      </c>
      <c r="L379" s="157">
        <f t="shared" si="117"/>
        <v>979.10286582963556</v>
      </c>
      <c r="M379" s="157">
        <f t="shared" si="117"/>
        <v>849.63509391612877</v>
      </c>
      <c r="N379" s="157">
        <f t="shared" si="117"/>
        <v>1009.1890854428151</v>
      </c>
      <c r="O379" s="157">
        <f t="shared" si="117"/>
        <v>1093.6611910631277</v>
      </c>
      <c r="P379" s="157">
        <f t="shared" si="117"/>
        <v>930.16679491769435</v>
      </c>
      <c r="Q379" s="157">
        <f t="shared" si="117"/>
        <v>985.10807372615216</v>
      </c>
    </row>
    <row r="380" spans="1:17" ht="12" customHeight="1" x14ac:dyDescent="0.25">
      <c r="A380" s="23" t="s">
        <v>57</v>
      </c>
      <c r="B380" s="156"/>
      <c r="C380" s="156">
        <f t="shared" ref="C380:Q380" si="118">IF(C308=0,0,C308/0.086*1000000/C$58)</f>
        <v>0</v>
      </c>
      <c r="D380" s="156">
        <f t="shared" si="118"/>
        <v>0</v>
      </c>
      <c r="E380" s="156">
        <f t="shared" si="118"/>
        <v>0</v>
      </c>
      <c r="F380" s="156">
        <f t="shared" si="118"/>
        <v>0</v>
      </c>
      <c r="G380" s="156">
        <f t="shared" si="118"/>
        <v>0</v>
      </c>
      <c r="H380" s="156">
        <f t="shared" si="118"/>
        <v>0</v>
      </c>
      <c r="I380" s="156">
        <f t="shared" si="118"/>
        <v>0</v>
      </c>
      <c r="J380" s="156">
        <f t="shared" si="118"/>
        <v>0</v>
      </c>
      <c r="K380" s="156">
        <f t="shared" si="118"/>
        <v>0</v>
      </c>
      <c r="L380" s="156">
        <f t="shared" si="118"/>
        <v>0</v>
      </c>
      <c r="M380" s="156">
        <f t="shared" si="118"/>
        <v>0</v>
      </c>
      <c r="N380" s="156">
        <f t="shared" si="118"/>
        <v>0</v>
      </c>
      <c r="O380" s="156">
        <f t="shared" si="118"/>
        <v>0</v>
      </c>
      <c r="P380" s="156">
        <f t="shared" si="118"/>
        <v>0</v>
      </c>
      <c r="Q380" s="156">
        <f t="shared" si="118"/>
        <v>0</v>
      </c>
    </row>
    <row r="381" spans="1:17" ht="12" customHeight="1" x14ac:dyDescent="0.25">
      <c r="A381" s="29" t="s">
        <v>140</v>
      </c>
      <c r="B381" s="57"/>
      <c r="C381" s="57">
        <f t="shared" ref="C381:Q381" si="119">IF(C309=0,0,C309/0.086*1000000/C$59)</f>
        <v>824.72586522902293</v>
      </c>
      <c r="D381" s="57">
        <f t="shared" si="119"/>
        <v>836.22232334852856</v>
      </c>
      <c r="E381" s="57">
        <f t="shared" si="119"/>
        <v>887.40263592924532</v>
      </c>
      <c r="F381" s="57">
        <f t="shared" si="119"/>
        <v>875.46767365633946</v>
      </c>
      <c r="G381" s="57">
        <f t="shared" si="119"/>
        <v>837.27594643789939</v>
      </c>
      <c r="H381" s="57">
        <f t="shared" si="119"/>
        <v>866.95322959232362</v>
      </c>
      <c r="I381" s="57">
        <f t="shared" si="119"/>
        <v>861.34827719220357</v>
      </c>
      <c r="J381" s="57">
        <f t="shared" si="119"/>
        <v>915.55413400766145</v>
      </c>
      <c r="K381" s="57">
        <f t="shared" si="119"/>
        <v>891.23550158643343</v>
      </c>
      <c r="L381" s="57">
        <f t="shared" si="119"/>
        <v>979.10286582963556</v>
      </c>
      <c r="M381" s="57">
        <f t="shared" si="119"/>
        <v>849.63509391612877</v>
      </c>
      <c r="N381" s="57">
        <f t="shared" si="119"/>
        <v>1009.1890854428151</v>
      </c>
      <c r="O381" s="57">
        <f t="shared" si="119"/>
        <v>1093.6611910631277</v>
      </c>
      <c r="P381" s="57">
        <f t="shared" si="119"/>
        <v>930.16679491769435</v>
      </c>
      <c r="Q381" s="57">
        <f t="shared" si="119"/>
        <v>985.10807372615216</v>
      </c>
    </row>
    <row r="383" spans="1:17" ht="12" customHeight="1" x14ac:dyDescent="0.25">
      <c r="A383" s="152" t="s">
        <v>187</v>
      </c>
      <c r="B383" s="168"/>
      <c r="C383" s="168">
        <f t="shared" ref="C383:Q383" si="120">C384+C386+C388+C397</f>
        <v>0</v>
      </c>
      <c r="D383" s="168">
        <f t="shared" si="120"/>
        <v>0</v>
      </c>
      <c r="E383" s="168">
        <f t="shared" si="120"/>
        <v>0</v>
      </c>
      <c r="F383" s="168">
        <f t="shared" si="120"/>
        <v>0</v>
      </c>
      <c r="G383" s="168">
        <f t="shared" si="120"/>
        <v>0</v>
      </c>
      <c r="H383" s="168">
        <f t="shared" si="120"/>
        <v>0</v>
      </c>
      <c r="I383" s="168">
        <f t="shared" si="120"/>
        <v>0</v>
      </c>
      <c r="J383" s="168">
        <f t="shared" si="120"/>
        <v>0</v>
      </c>
      <c r="K383" s="168">
        <f t="shared" si="120"/>
        <v>0</v>
      </c>
      <c r="L383" s="168">
        <f t="shared" si="120"/>
        <v>0</v>
      </c>
      <c r="M383" s="168">
        <f t="shared" si="120"/>
        <v>0</v>
      </c>
      <c r="N383" s="168">
        <f t="shared" si="120"/>
        <v>0</v>
      </c>
      <c r="O383" s="168">
        <f t="shared" si="120"/>
        <v>0</v>
      </c>
      <c r="P383" s="168">
        <f t="shared" si="120"/>
        <v>0</v>
      </c>
      <c r="Q383" s="168">
        <f t="shared" si="120"/>
        <v>0</v>
      </c>
    </row>
    <row r="384" spans="1:17" ht="12" customHeight="1" x14ac:dyDescent="0.25">
      <c r="A384" s="158" t="s">
        <v>65</v>
      </c>
      <c r="B384" s="157"/>
      <c r="C384" s="157">
        <f t="shared" ref="C384:Q384" si="121">C385</f>
        <v>0</v>
      </c>
      <c r="D384" s="157">
        <f t="shared" si="121"/>
        <v>0</v>
      </c>
      <c r="E384" s="157">
        <f t="shared" si="121"/>
        <v>0</v>
      </c>
      <c r="F384" s="157">
        <f t="shared" si="121"/>
        <v>0</v>
      </c>
      <c r="G384" s="157">
        <f t="shared" si="121"/>
        <v>0</v>
      </c>
      <c r="H384" s="157">
        <f t="shared" si="121"/>
        <v>0</v>
      </c>
      <c r="I384" s="157">
        <f t="shared" si="121"/>
        <v>0</v>
      </c>
      <c r="J384" s="157">
        <f t="shared" si="121"/>
        <v>0</v>
      </c>
      <c r="K384" s="157">
        <f t="shared" si="121"/>
        <v>0</v>
      </c>
      <c r="L384" s="157">
        <f t="shared" si="121"/>
        <v>0</v>
      </c>
      <c r="M384" s="157">
        <f t="shared" si="121"/>
        <v>0</v>
      </c>
      <c r="N384" s="157">
        <f t="shared" si="121"/>
        <v>0</v>
      </c>
      <c r="O384" s="157">
        <f t="shared" si="121"/>
        <v>0</v>
      </c>
      <c r="P384" s="157">
        <f t="shared" si="121"/>
        <v>0</v>
      </c>
      <c r="Q384" s="157">
        <f t="shared" si="121"/>
        <v>0</v>
      </c>
    </row>
    <row r="385" spans="1:17" ht="12" customHeight="1" x14ac:dyDescent="0.25">
      <c r="A385" s="23" t="s">
        <v>60</v>
      </c>
      <c r="B385" s="156"/>
      <c r="C385" s="156">
        <f t="shared" ref="C385:Q385" si="122">IF(C331=0,0,C331*1000000/C$49)</f>
        <v>0</v>
      </c>
      <c r="D385" s="156">
        <f t="shared" si="122"/>
        <v>0</v>
      </c>
      <c r="E385" s="156">
        <f t="shared" si="122"/>
        <v>0</v>
      </c>
      <c r="F385" s="156">
        <f t="shared" si="122"/>
        <v>0</v>
      </c>
      <c r="G385" s="156">
        <f t="shared" si="122"/>
        <v>0</v>
      </c>
      <c r="H385" s="156">
        <f t="shared" si="122"/>
        <v>0</v>
      </c>
      <c r="I385" s="156">
        <f t="shared" si="122"/>
        <v>0</v>
      </c>
      <c r="J385" s="156">
        <f t="shared" si="122"/>
        <v>0</v>
      </c>
      <c r="K385" s="156">
        <f t="shared" si="122"/>
        <v>0</v>
      </c>
      <c r="L385" s="156">
        <f t="shared" si="122"/>
        <v>0</v>
      </c>
      <c r="M385" s="156">
        <f t="shared" si="122"/>
        <v>0</v>
      </c>
      <c r="N385" s="156">
        <f t="shared" si="122"/>
        <v>0</v>
      </c>
      <c r="O385" s="156">
        <f t="shared" si="122"/>
        <v>0</v>
      </c>
      <c r="P385" s="156">
        <f t="shared" si="122"/>
        <v>0</v>
      </c>
      <c r="Q385" s="156">
        <f t="shared" si="122"/>
        <v>0</v>
      </c>
    </row>
    <row r="386" spans="1:17" ht="12" customHeight="1" x14ac:dyDescent="0.25">
      <c r="A386" s="158" t="s">
        <v>112</v>
      </c>
      <c r="B386" s="157"/>
      <c r="C386" s="157">
        <f t="shared" ref="C386:Q386" si="123">C387</f>
        <v>0</v>
      </c>
      <c r="D386" s="157">
        <f t="shared" si="123"/>
        <v>0</v>
      </c>
      <c r="E386" s="157">
        <f t="shared" si="123"/>
        <v>0</v>
      </c>
      <c r="F386" s="157">
        <f t="shared" si="123"/>
        <v>0</v>
      </c>
      <c r="G386" s="157">
        <f t="shared" si="123"/>
        <v>0</v>
      </c>
      <c r="H386" s="157">
        <f t="shared" si="123"/>
        <v>0</v>
      </c>
      <c r="I386" s="157">
        <f t="shared" si="123"/>
        <v>0</v>
      </c>
      <c r="J386" s="157">
        <f t="shared" si="123"/>
        <v>0</v>
      </c>
      <c r="K386" s="157">
        <f t="shared" si="123"/>
        <v>0</v>
      </c>
      <c r="L386" s="157">
        <f t="shared" si="123"/>
        <v>0</v>
      </c>
      <c r="M386" s="157">
        <f t="shared" si="123"/>
        <v>0</v>
      </c>
      <c r="N386" s="157">
        <f t="shared" si="123"/>
        <v>0</v>
      </c>
      <c r="O386" s="157">
        <f t="shared" si="123"/>
        <v>0</v>
      </c>
      <c r="P386" s="157">
        <f t="shared" si="123"/>
        <v>0</v>
      </c>
      <c r="Q386" s="157">
        <f t="shared" si="123"/>
        <v>0</v>
      </c>
    </row>
    <row r="387" spans="1:17" ht="12" customHeight="1" x14ac:dyDescent="0.25">
      <c r="A387" s="23" t="s">
        <v>60</v>
      </c>
      <c r="B387" s="156"/>
      <c r="C387" s="156">
        <f t="shared" ref="C387:Q387" si="124">IF(C333=0,0,C333*1000000/C$49)</f>
        <v>0</v>
      </c>
      <c r="D387" s="156">
        <f t="shared" si="124"/>
        <v>0</v>
      </c>
      <c r="E387" s="156">
        <f t="shared" si="124"/>
        <v>0</v>
      </c>
      <c r="F387" s="156">
        <f t="shared" si="124"/>
        <v>0</v>
      </c>
      <c r="G387" s="156">
        <f t="shared" si="124"/>
        <v>0</v>
      </c>
      <c r="H387" s="156">
        <f t="shared" si="124"/>
        <v>0</v>
      </c>
      <c r="I387" s="156">
        <f t="shared" si="124"/>
        <v>0</v>
      </c>
      <c r="J387" s="156">
        <f t="shared" si="124"/>
        <v>0</v>
      </c>
      <c r="K387" s="156">
        <f t="shared" si="124"/>
        <v>0</v>
      </c>
      <c r="L387" s="156">
        <f t="shared" si="124"/>
        <v>0</v>
      </c>
      <c r="M387" s="156">
        <f t="shared" si="124"/>
        <v>0</v>
      </c>
      <c r="N387" s="156">
        <f t="shared" si="124"/>
        <v>0</v>
      </c>
      <c r="O387" s="156">
        <f t="shared" si="124"/>
        <v>0</v>
      </c>
      <c r="P387" s="156">
        <f t="shared" si="124"/>
        <v>0</v>
      </c>
      <c r="Q387" s="156">
        <f t="shared" si="124"/>
        <v>0</v>
      </c>
    </row>
    <row r="388" spans="1:17" ht="12" customHeight="1" x14ac:dyDescent="0.25">
      <c r="A388" s="158" t="s">
        <v>63</v>
      </c>
      <c r="B388" s="157"/>
      <c r="C388" s="157">
        <f t="shared" ref="C388:Q388" si="125">IF(C334=0,0,C334*1000000/SUM(C$53:C$56))</f>
        <v>0</v>
      </c>
      <c r="D388" s="157">
        <f t="shared" si="125"/>
        <v>0</v>
      </c>
      <c r="E388" s="157">
        <f t="shared" si="125"/>
        <v>0</v>
      </c>
      <c r="F388" s="157">
        <f t="shared" si="125"/>
        <v>0</v>
      </c>
      <c r="G388" s="157">
        <f t="shared" si="125"/>
        <v>0</v>
      </c>
      <c r="H388" s="157">
        <f t="shared" si="125"/>
        <v>0</v>
      </c>
      <c r="I388" s="157">
        <f t="shared" si="125"/>
        <v>0</v>
      </c>
      <c r="J388" s="157">
        <f t="shared" si="125"/>
        <v>0</v>
      </c>
      <c r="K388" s="157">
        <f t="shared" si="125"/>
        <v>0</v>
      </c>
      <c r="L388" s="157">
        <f t="shared" si="125"/>
        <v>0</v>
      </c>
      <c r="M388" s="157">
        <f t="shared" si="125"/>
        <v>0</v>
      </c>
      <c r="N388" s="157">
        <f t="shared" si="125"/>
        <v>0</v>
      </c>
      <c r="O388" s="157">
        <f t="shared" si="125"/>
        <v>0</v>
      </c>
      <c r="P388" s="157">
        <f t="shared" si="125"/>
        <v>0</v>
      </c>
      <c r="Q388" s="157">
        <f t="shared" si="125"/>
        <v>0</v>
      </c>
    </row>
    <row r="389" spans="1:17" ht="12" customHeight="1" x14ac:dyDescent="0.25">
      <c r="A389" s="167" t="s">
        <v>144</v>
      </c>
      <c r="B389" s="132"/>
      <c r="C389" s="132">
        <f t="shared" ref="C389:Q389" si="126">IF(C335=0,0,C335*1000000/C$53)</f>
        <v>0</v>
      </c>
      <c r="D389" s="132">
        <f t="shared" si="126"/>
        <v>0</v>
      </c>
      <c r="E389" s="132">
        <f t="shared" si="126"/>
        <v>0</v>
      </c>
      <c r="F389" s="132">
        <f t="shared" si="126"/>
        <v>0</v>
      </c>
      <c r="G389" s="132">
        <f t="shared" si="126"/>
        <v>0</v>
      </c>
      <c r="H389" s="132">
        <f t="shared" si="126"/>
        <v>0</v>
      </c>
      <c r="I389" s="132">
        <f t="shared" si="126"/>
        <v>0</v>
      </c>
      <c r="J389" s="132">
        <f t="shared" si="126"/>
        <v>0</v>
      </c>
      <c r="K389" s="132">
        <f t="shared" si="126"/>
        <v>0</v>
      </c>
      <c r="L389" s="132">
        <f t="shared" si="126"/>
        <v>0</v>
      </c>
      <c r="M389" s="132">
        <f t="shared" si="126"/>
        <v>0</v>
      </c>
      <c r="N389" s="132">
        <f t="shared" si="126"/>
        <v>0</v>
      </c>
      <c r="O389" s="132">
        <f t="shared" si="126"/>
        <v>0</v>
      </c>
      <c r="P389" s="132">
        <f t="shared" si="126"/>
        <v>0</v>
      </c>
      <c r="Q389" s="132">
        <f t="shared" si="126"/>
        <v>0</v>
      </c>
    </row>
    <row r="390" spans="1:17" ht="12" customHeight="1" x14ac:dyDescent="0.25">
      <c r="A390" s="167" t="s">
        <v>143</v>
      </c>
      <c r="B390" s="132"/>
      <c r="C390" s="132">
        <f t="shared" ref="C390:Q390" si="127">IF(C336=0,0,C336*1000000/C$54)</f>
        <v>0</v>
      </c>
      <c r="D390" s="132">
        <f t="shared" si="127"/>
        <v>0</v>
      </c>
      <c r="E390" s="132">
        <f t="shared" si="127"/>
        <v>0</v>
      </c>
      <c r="F390" s="132">
        <f t="shared" si="127"/>
        <v>0</v>
      </c>
      <c r="G390" s="132">
        <f t="shared" si="127"/>
        <v>0</v>
      </c>
      <c r="H390" s="132">
        <f t="shared" si="127"/>
        <v>0</v>
      </c>
      <c r="I390" s="132">
        <f t="shared" si="127"/>
        <v>0</v>
      </c>
      <c r="J390" s="132">
        <f t="shared" si="127"/>
        <v>0</v>
      </c>
      <c r="K390" s="132">
        <f t="shared" si="127"/>
        <v>0</v>
      </c>
      <c r="L390" s="132">
        <f t="shared" si="127"/>
        <v>0</v>
      </c>
      <c r="M390" s="132">
        <f t="shared" si="127"/>
        <v>0</v>
      </c>
      <c r="N390" s="132">
        <f t="shared" si="127"/>
        <v>0</v>
      </c>
      <c r="O390" s="132">
        <f t="shared" si="127"/>
        <v>0</v>
      </c>
      <c r="P390" s="132">
        <f t="shared" si="127"/>
        <v>0</v>
      </c>
      <c r="Q390" s="132">
        <f t="shared" si="127"/>
        <v>0</v>
      </c>
    </row>
    <row r="391" spans="1:17" ht="12" customHeight="1" x14ac:dyDescent="0.25">
      <c r="A391" s="166" t="s">
        <v>57</v>
      </c>
      <c r="B391" s="165"/>
      <c r="C391" s="165">
        <f t="shared" ref="C391:Q391" si="128">IF(C337=0,0,C337*1000000/C$54)</f>
        <v>0</v>
      </c>
      <c r="D391" s="165">
        <f t="shared" si="128"/>
        <v>0</v>
      </c>
      <c r="E391" s="165">
        <f t="shared" si="128"/>
        <v>0</v>
      </c>
      <c r="F391" s="165">
        <f t="shared" si="128"/>
        <v>0</v>
      </c>
      <c r="G391" s="165">
        <f t="shared" si="128"/>
        <v>0</v>
      </c>
      <c r="H391" s="165">
        <f t="shared" si="128"/>
        <v>0</v>
      </c>
      <c r="I391" s="165">
        <f t="shared" si="128"/>
        <v>0</v>
      </c>
      <c r="J391" s="165">
        <f t="shared" si="128"/>
        <v>0</v>
      </c>
      <c r="K391" s="165">
        <f t="shared" si="128"/>
        <v>0</v>
      </c>
      <c r="L391" s="165">
        <f t="shared" si="128"/>
        <v>0</v>
      </c>
      <c r="M391" s="165">
        <f t="shared" si="128"/>
        <v>0</v>
      </c>
      <c r="N391" s="165">
        <f t="shared" si="128"/>
        <v>0</v>
      </c>
      <c r="O391" s="165">
        <f t="shared" si="128"/>
        <v>0</v>
      </c>
      <c r="P391" s="165">
        <f t="shared" si="128"/>
        <v>0</v>
      </c>
      <c r="Q391" s="165">
        <f t="shared" si="128"/>
        <v>0</v>
      </c>
    </row>
    <row r="392" spans="1:17" ht="12" customHeight="1" x14ac:dyDescent="0.25">
      <c r="A392" s="147" t="s">
        <v>59</v>
      </c>
      <c r="B392" s="164"/>
      <c r="C392" s="164">
        <f t="shared" ref="C392:Q392" si="129">IF(C338=0,0,C338*1000000/C$54)</f>
        <v>0</v>
      </c>
      <c r="D392" s="164">
        <f t="shared" si="129"/>
        <v>0</v>
      </c>
      <c r="E392" s="164">
        <f t="shared" si="129"/>
        <v>0</v>
      </c>
      <c r="F392" s="164">
        <f t="shared" si="129"/>
        <v>0</v>
      </c>
      <c r="G392" s="164">
        <f t="shared" si="129"/>
        <v>0</v>
      </c>
      <c r="H392" s="164">
        <f t="shared" si="129"/>
        <v>0</v>
      </c>
      <c r="I392" s="164">
        <f t="shared" si="129"/>
        <v>0</v>
      </c>
      <c r="J392" s="164">
        <f t="shared" si="129"/>
        <v>0</v>
      </c>
      <c r="K392" s="164">
        <f t="shared" si="129"/>
        <v>0</v>
      </c>
      <c r="L392" s="164">
        <f t="shared" si="129"/>
        <v>0</v>
      </c>
      <c r="M392" s="164">
        <f t="shared" si="129"/>
        <v>0</v>
      </c>
      <c r="N392" s="164">
        <f t="shared" si="129"/>
        <v>0</v>
      </c>
      <c r="O392" s="164">
        <f t="shared" si="129"/>
        <v>0</v>
      </c>
      <c r="P392" s="164">
        <f t="shared" si="129"/>
        <v>0</v>
      </c>
      <c r="Q392" s="164">
        <f t="shared" si="129"/>
        <v>0</v>
      </c>
    </row>
    <row r="393" spans="1:17" ht="12" customHeight="1" x14ac:dyDescent="0.25">
      <c r="A393" s="163" t="s">
        <v>142</v>
      </c>
      <c r="B393" s="162"/>
      <c r="C393" s="162">
        <f t="shared" ref="C393:Q393" si="130">IF(C339=0,0,C339*1000000/C$55)</f>
        <v>0</v>
      </c>
      <c r="D393" s="162">
        <f t="shared" si="130"/>
        <v>0</v>
      </c>
      <c r="E393" s="162">
        <f t="shared" si="130"/>
        <v>0</v>
      </c>
      <c r="F393" s="162">
        <f t="shared" si="130"/>
        <v>0</v>
      </c>
      <c r="G393" s="162">
        <f t="shared" si="130"/>
        <v>0</v>
      </c>
      <c r="H393" s="162">
        <f t="shared" si="130"/>
        <v>0</v>
      </c>
      <c r="I393" s="162">
        <f t="shared" si="130"/>
        <v>0</v>
      </c>
      <c r="J393" s="162">
        <f t="shared" si="130"/>
        <v>0</v>
      </c>
      <c r="K393" s="162">
        <f t="shared" si="130"/>
        <v>0</v>
      </c>
      <c r="L393" s="162">
        <f t="shared" si="130"/>
        <v>0</v>
      </c>
      <c r="M393" s="162">
        <f t="shared" si="130"/>
        <v>0</v>
      </c>
      <c r="N393" s="162">
        <f t="shared" si="130"/>
        <v>0</v>
      </c>
      <c r="O393" s="162">
        <f t="shared" si="130"/>
        <v>0</v>
      </c>
      <c r="P393" s="162">
        <f t="shared" si="130"/>
        <v>0</v>
      </c>
      <c r="Q393" s="162">
        <f t="shared" si="130"/>
        <v>0</v>
      </c>
    </row>
    <row r="394" spans="1:17" ht="12" customHeight="1" x14ac:dyDescent="0.25">
      <c r="A394" s="161" t="s">
        <v>141</v>
      </c>
      <c r="B394" s="160"/>
      <c r="C394" s="160">
        <f t="shared" ref="C394:Q394" si="131">IF(C340=0,0,C340*1000000/C$56)</f>
        <v>0</v>
      </c>
      <c r="D394" s="160">
        <f t="shared" si="131"/>
        <v>0</v>
      </c>
      <c r="E394" s="160">
        <f t="shared" si="131"/>
        <v>0</v>
      </c>
      <c r="F394" s="160">
        <f t="shared" si="131"/>
        <v>0</v>
      </c>
      <c r="G394" s="160">
        <f t="shared" si="131"/>
        <v>0</v>
      </c>
      <c r="H394" s="160">
        <f t="shared" si="131"/>
        <v>0</v>
      </c>
      <c r="I394" s="160">
        <f t="shared" si="131"/>
        <v>0</v>
      </c>
      <c r="J394" s="160">
        <f t="shared" si="131"/>
        <v>0</v>
      </c>
      <c r="K394" s="160">
        <f t="shared" si="131"/>
        <v>0</v>
      </c>
      <c r="L394" s="160">
        <f t="shared" si="131"/>
        <v>0</v>
      </c>
      <c r="M394" s="160">
        <f t="shared" si="131"/>
        <v>0</v>
      </c>
      <c r="N394" s="160">
        <f t="shared" si="131"/>
        <v>0</v>
      </c>
      <c r="O394" s="160">
        <f t="shared" si="131"/>
        <v>0</v>
      </c>
      <c r="P394" s="160">
        <f t="shared" si="131"/>
        <v>0</v>
      </c>
      <c r="Q394" s="160">
        <f t="shared" si="131"/>
        <v>0</v>
      </c>
    </row>
    <row r="395" spans="1:17" ht="12" customHeight="1" x14ac:dyDescent="0.25">
      <c r="A395" s="148" t="s">
        <v>60</v>
      </c>
      <c r="B395" s="156"/>
      <c r="C395" s="156">
        <f t="shared" ref="C395:Q395" si="132">IF(C341=0,0,C341*1000000/C$56)</f>
        <v>0</v>
      </c>
      <c r="D395" s="156">
        <f t="shared" si="132"/>
        <v>0</v>
      </c>
      <c r="E395" s="156">
        <f t="shared" si="132"/>
        <v>0</v>
      </c>
      <c r="F395" s="156">
        <f t="shared" si="132"/>
        <v>0</v>
      </c>
      <c r="G395" s="156">
        <f t="shared" si="132"/>
        <v>0</v>
      </c>
      <c r="H395" s="156">
        <f t="shared" si="132"/>
        <v>0</v>
      </c>
      <c r="I395" s="156">
        <f t="shared" si="132"/>
        <v>0</v>
      </c>
      <c r="J395" s="156">
        <f t="shared" si="132"/>
        <v>0</v>
      </c>
      <c r="K395" s="156">
        <f t="shared" si="132"/>
        <v>0</v>
      </c>
      <c r="L395" s="156">
        <f t="shared" si="132"/>
        <v>0</v>
      </c>
      <c r="M395" s="156">
        <f t="shared" si="132"/>
        <v>0</v>
      </c>
      <c r="N395" s="156">
        <f t="shared" si="132"/>
        <v>0</v>
      </c>
      <c r="O395" s="156">
        <f t="shared" si="132"/>
        <v>0</v>
      </c>
      <c r="P395" s="156">
        <f t="shared" si="132"/>
        <v>0</v>
      </c>
      <c r="Q395" s="156">
        <f t="shared" si="132"/>
        <v>0</v>
      </c>
    </row>
    <row r="396" spans="1:17" ht="12" customHeight="1" x14ac:dyDescent="0.25">
      <c r="A396" s="148" t="s">
        <v>59</v>
      </c>
      <c r="B396" s="156"/>
      <c r="C396" s="156">
        <f t="shared" ref="C396:Q396" si="133">IF(C342=0,0,C342*1000000/C$56)</f>
        <v>0</v>
      </c>
      <c r="D396" s="156">
        <f t="shared" si="133"/>
        <v>0</v>
      </c>
      <c r="E396" s="156">
        <f t="shared" si="133"/>
        <v>0</v>
      </c>
      <c r="F396" s="156">
        <f t="shared" si="133"/>
        <v>0</v>
      </c>
      <c r="G396" s="156">
        <f t="shared" si="133"/>
        <v>0</v>
      </c>
      <c r="H396" s="156">
        <f t="shared" si="133"/>
        <v>0</v>
      </c>
      <c r="I396" s="156">
        <f t="shared" si="133"/>
        <v>0</v>
      </c>
      <c r="J396" s="156">
        <f t="shared" si="133"/>
        <v>0</v>
      </c>
      <c r="K396" s="156">
        <f t="shared" si="133"/>
        <v>0</v>
      </c>
      <c r="L396" s="156">
        <f t="shared" si="133"/>
        <v>0</v>
      </c>
      <c r="M396" s="156">
        <f t="shared" si="133"/>
        <v>0</v>
      </c>
      <c r="N396" s="156">
        <f t="shared" si="133"/>
        <v>0</v>
      </c>
      <c r="O396" s="156">
        <f t="shared" si="133"/>
        <v>0</v>
      </c>
      <c r="P396" s="156">
        <f t="shared" si="133"/>
        <v>0</v>
      </c>
      <c r="Q396" s="156">
        <f t="shared" si="133"/>
        <v>0</v>
      </c>
    </row>
    <row r="397" spans="1:17" ht="12" customHeight="1" x14ac:dyDescent="0.25">
      <c r="A397" s="158" t="s">
        <v>62</v>
      </c>
      <c r="B397" s="157"/>
      <c r="C397" s="157">
        <f t="shared" ref="C397:Q397" si="134">IF(C343=0,0,C343*1000000/SUM(C$58:C$59))</f>
        <v>0</v>
      </c>
      <c r="D397" s="157">
        <f t="shared" si="134"/>
        <v>0</v>
      </c>
      <c r="E397" s="157">
        <f t="shared" si="134"/>
        <v>0</v>
      </c>
      <c r="F397" s="157">
        <f t="shared" si="134"/>
        <v>0</v>
      </c>
      <c r="G397" s="157">
        <f t="shared" si="134"/>
        <v>0</v>
      </c>
      <c r="H397" s="157">
        <f t="shared" si="134"/>
        <v>0</v>
      </c>
      <c r="I397" s="157">
        <f t="shared" si="134"/>
        <v>0</v>
      </c>
      <c r="J397" s="157">
        <f t="shared" si="134"/>
        <v>0</v>
      </c>
      <c r="K397" s="157">
        <f t="shared" si="134"/>
        <v>0</v>
      </c>
      <c r="L397" s="157">
        <f t="shared" si="134"/>
        <v>0</v>
      </c>
      <c r="M397" s="157">
        <f t="shared" si="134"/>
        <v>0</v>
      </c>
      <c r="N397" s="157">
        <f t="shared" si="134"/>
        <v>0</v>
      </c>
      <c r="O397" s="157">
        <f t="shared" si="134"/>
        <v>0</v>
      </c>
      <c r="P397" s="157">
        <f t="shared" si="134"/>
        <v>0</v>
      </c>
      <c r="Q397" s="157">
        <f t="shared" si="134"/>
        <v>0</v>
      </c>
    </row>
    <row r="398" spans="1:17" ht="12" customHeight="1" x14ac:dyDescent="0.25">
      <c r="A398" s="23" t="s">
        <v>57</v>
      </c>
      <c r="B398" s="156"/>
      <c r="C398" s="156">
        <f t="shared" ref="C398:Q398" si="135">IF(C344=0,0,C344*1000000/C$58)</f>
        <v>0</v>
      </c>
      <c r="D398" s="156">
        <f t="shared" si="135"/>
        <v>0</v>
      </c>
      <c r="E398" s="156">
        <f t="shared" si="135"/>
        <v>0</v>
      </c>
      <c r="F398" s="156">
        <f t="shared" si="135"/>
        <v>0</v>
      </c>
      <c r="G398" s="156">
        <f t="shared" si="135"/>
        <v>0</v>
      </c>
      <c r="H398" s="156">
        <f t="shared" si="135"/>
        <v>0</v>
      </c>
      <c r="I398" s="156">
        <f t="shared" si="135"/>
        <v>0</v>
      </c>
      <c r="J398" s="156">
        <f t="shared" si="135"/>
        <v>0</v>
      </c>
      <c r="K398" s="156">
        <f t="shared" si="135"/>
        <v>0</v>
      </c>
      <c r="L398" s="156">
        <f t="shared" si="135"/>
        <v>0</v>
      </c>
      <c r="M398" s="156">
        <f t="shared" si="135"/>
        <v>0</v>
      </c>
      <c r="N398" s="156">
        <f t="shared" si="135"/>
        <v>0</v>
      </c>
      <c r="O398" s="156">
        <f t="shared" si="135"/>
        <v>0</v>
      </c>
      <c r="P398" s="156">
        <f t="shared" si="135"/>
        <v>0</v>
      </c>
      <c r="Q398" s="156">
        <f t="shared" si="135"/>
        <v>0</v>
      </c>
    </row>
    <row r="399" spans="1:17" ht="12" customHeight="1" x14ac:dyDescent="0.25">
      <c r="A399" s="29" t="s">
        <v>140</v>
      </c>
      <c r="B399" s="57"/>
      <c r="C399" s="57">
        <f t="shared" ref="C399:Q399" si="136">IF(C345=0,0,C345*1000000/C$59)</f>
        <v>0</v>
      </c>
      <c r="D399" s="57">
        <f t="shared" si="136"/>
        <v>0</v>
      </c>
      <c r="E399" s="57">
        <f t="shared" si="136"/>
        <v>0</v>
      </c>
      <c r="F399" s="57">
        <f t="shared" si="136"/>
        <v>0</v>
      </c>
      <c r="G399" s="57">
        <f t="shared" si="136"/>
        <v>0</v>
      </c>
      <c r="H399" s="57">
        <f t="shared" si="136"/>
        <v>0</v>
      </c>
      <c r="I399" s="57">
        <f t="shared" si="136"/>
        <v>0</v>
      </c>
      <c r="J399" s="57">
        <f t="shared" si="136"/>
        <v>0</v>
      </c>
      <c r="K399" s="57">
        <f t="shared" si="136"/>
        <v>0</v>
      </c>
      <c r="L399" s="57">
        <f t="shared" si="136"/>
        <v>0</v>
      </c>
      <c r="M399" s="57">
        <f t="shared" si="136"/>
        <v>0</v>
      </c>
      <c r="N399" s="57">
        <f t="shared" si="136"/>
        <v>0</v>
      </c>
      <c r="O399" s="57">
        <f t="shared" si="136"/>
        <v>0</v>
      </c>
      <c r="P399" s="57">
        <f t="shared" si="136"/>
        <v>0</v>
      </c>
      <c r="Q399" s="57">
        <f t="shared" si="136"/>
        <v>0</v>
      </c>
    </row>
    <row r="401" spans="1:17" ht="12" customHeight="1" x14ac:dyDescent="0.25">
      <c r="A401" s="152" t="s">
        <v>186</v>
      </c>
      <c r="B401" s="168"/>
      <c r="C401" s="184">
        <f>C347/RES_summary!C$21</f>
        <v>113.57937788279597</v>
      </c>
      <c r="D401" s="184">
        <f>D347/RES_summary!D$21</f>
        <v>105.53622737515424</v>
      </c>
      <c r="E401" s="184">
        <f>E347/RES_summary!E$21</f>
        <v>104.88384127530212</v>
      </c>
      <c r="F401" s="184">
        <f>F347/RES_summary!F$21</f>
        <v>103.67042282229167</v>
      </c>
      <c r="G401" s="184">
        <f>G347/RES_summary!G$21</f>
        <v>95.012240007637644</v>
      </c>
      <c r="H401" s="184">
        <f>H347/RES_summary!H$21</f>
        <v>88.078873772823641</v>
      </c>
      <c r="I401" s="184">
        <f>I347/RES_summary!I$21</f>
        <v>76.954752641793732</v>
      </c>
      <c r="J401" s="184">
        <f>J347/RES_summary!J$21</f>
        <v>76.954831968063175</v>
      </c>
      <c r="K401" s="184">
        <f>K347/RES_summary!K$21</f>
        <v>69.461668316767032</v>
      </c>
      <c r="L401" s="184">
        <f>L347/RES_summary!L$21</f>
        <v>69.794709176074505</v>
      </c>
      <c r="M401" s="184">
        <f>M347/RES_summary!M$21</f>
        <v>53.59726243963371</v>
      </c>
      <c r="N401" s="184">
        <f>N347/RES_summary!N$21</f>
        <v>61.075554201689336</v>
      </c>
      <c r="O401" s="184">
        <f>O347/RES_summary!O$21</f>
        <v>62.902084572321641</v>
      </c>
      <c r="P401" s="184">
        <f>P347/RES_summary!P$21</f>
        <v>50.032784875310675</v>
      </c>
      <c r="Q401" s="184">
        <f>Q347/RES_summary!Q$21</f>
        <v>51.939874396635808</v>
      </c>
    </row>
    <row r="402" spans="1:17" ht="12" customHeight="1" x14ac:dyDescent="0.25">
      <c r="A402" s="158" t="s">
        <v>65</v>
      </c>
      <c r="B402" s="157"/>
      <c r="C402" s="178">
        <f>C348/RES_summary!C$21</f>
        <v>78.204758924662173</v>
      </c>
      <c r="D402" s="178">
        <f>D348/RES_summary!D$21</f>
        <v>70.64917105204475</v>
      </c>
      <c r="E402" s="178">
        <f>E348/RES_summary!E$21</f>
        <v>69.248843550902635</v>
      </c>
      <c r="F402" s="178">
        <f>F348/RES_summary!F$21</f>
        <v>68.541792243934694</v>
      </c>
      <c r="G402" s="178">
        <f>G348/RES_summary!G$21</f>
        <v>62.574006854170669</v>
      </c>
      <c r="H402" s="178">
        <f>H348/RES_summary!H$21</f>
        <v>55.288240764333658</v>
      </c>
      <c r="I402" s="178">
        <f>I348/RES_summary!I$21</f>
        <v>45.040465584631868</v>
      </c>
      <c r="J402" s="178">
        <f>J348/RES_summary!J$21</f>
        <v>44.979005038725539</v>
      </c>
      <c r="K402" s="178">
        <f>K348/RES_summary!K$21</f>
        <v>39.703664124166188</v>
      </c>
      <c r="L402" s="178">
        <f>L348/RES_summary!L$21</f>
        <v>35.83429779755884</v>
      </c>
      <c r="M402" s="178">
        <f>M348/RES_summary!M$21</f>
        <v>26.080134644843874</v>
      </c>
      <c r="N402" s="178">
        <f>N348/RES_summary!N$21</f>
        <v>26.159670088186935</v>
      </c>
      <c r="O402" s="178">
        <f>O348/RES_summary!O$21</f>
        <v>26.085753613048251</v>
      </c>
      <c r="P402" s="178">
        <f>P348/RES_summary!P$21</f>
        <v>19.192548717375701</v>
      </c>
      <c r="Q402" s="178">
        <f>Q348/RES_summary!Q$21</f>
        <v>19.599683917036376</v>
      </c>
    </row>
    <row r="403" spans="1:17" ht="12" customHeight="1" x14ac:dyDescent="0.25">
      <c r="A403" s="23" t="s">
        <v>60</v>
      </c>
      <c r="B403" s="156"/>
      <c r="C403" s="177">
        <f>C349/RES_summary!C$21</f>
        <v>78.204758924662173</v>
      </c>
      <c r="D403" s="177">
        <f>D349/RES_summary!D$21</f>
        <v>70.64917105204475</v>
      </c>
      <c r="E403" s="177">
        <f>E349/RES_summary!E$21</f>
        <v>69.248843550902635</v>
      </c>
      <c r="F403" s="177">
        <f>F349/RES_summary!F$21</f>
        <v>68.541792243934694</v>
      </c>
      <c r="G403" s="177">
        <f>G349/RES_summary!G$21</f>
        <v>62.574006854170669</v>
      </c>
      <c r="H403" s="177">
        <f>H349/RES_summary!H$21</f>
        <v>55.288240764333658</v>
      </c>
      <c r="I403" s="177">
        <f>I349/RES_summary!I$21</f>
        <v>45.040465584631868</v>
      </c>
      <c r="J403" s="177">
        <f>J349/RES_summary!J$21</f>
        <v>44.979005038725539</v>
      </c>
      <c r="K403" s="177">
        <f>K349/RES_summary!K$21</f>
        <v>39.703664124166188</v>
      </c>
      <c r="L403" s="177">
        <f>L349/RES_summary!L$21</f>
        <v>35.83429779755884</v>
      </c>
      <c r="M403" s="177">
        <f>M349/RES_summary!M$21</f>
        <v>26.080134644843874</v>
      </c>
      <c r="N403" s="177">
        <f>N349/RES_summary!N$21</f>
        <v>26.159670088186935</v>
      </c>
      <c r="O403" s="177">
        <f>O349/RES_summary!O$21</f>
        <v>26.085753613048251</v>
      </c>
      <c r="P403" s="177">
        <f>P349/RES_summary!P$21</f>
        <v>19.192548717375701</v>
      </c>
      <c r="Q403" s="177">
        <f>Q349/RES_summary!Q$21</f>
        <v>19.599683917036376</v>
      </c>
    </row>
    <row r="404" spans="1:17" ht="12" customHeight="1" x14ac:dyDescent="0.25">
      <c r="A404" s="158" t="s">
        <v>112</v>
      </c>
      <c r="B404" s="157"/>
      <c r="C404" s="178">
        <f>C350/RES_summary!C$21</f>
        <v>2.5553626850788911</v>
      </c>
      <c r="D404" s="178">
        <f>D350/RES_summary!D$21</f>
        <v>2.3195458214605118</v>
      </c>
      <c r="E404" s="178">
        <f>E350/RES_summary!E$21</f>
        <v>2.0870695402582067</v>
      </c>
      <c r="F404" s="178">
        <f>F350/RES_summary!F$21</f>
        <v>1.9614128605897319</v>
      </c>
      <c r="G404" s="178">
        <f>G350/RES_summary!G$21</f>
        <v>1.845369048965833</v>
      </c>
      <c r="H404" s="178">
        <f>H350/RES_summary!H$21</f>
        <v>2.3161323110046177</v>
      </c>
      <c r="I404" s="178">
        <f>I350/RES_summary!I$21</f>
        <v>2.2458339994860412</v>
      </c>
      <c r="J404" s="178">
        <f>J350/RES_summary!J$21</f>
        <v>2.0827978754370342</v>
      </c>
      <c r="K404" s="178">
        <f>K350/RES_summary!K$21</f>
        <v>1.9820301835730545</v>
      </c>
      <c r="L404" s="178">
        <f>L350/RES_summary!L$21</f>
        <v>1.7523573490266395</v>
      </c>
      <c r="M404" s="178">
        <f>M350/RES_summary!M$21</f>
        <v>1.7582380129386757</v>
      </c>
      <c r="N404" s="178">
        <f>N350/RES_summary!N$21</f>
        <v>1.701282586864395</v>
      </c>
      <c r="O404" s="178">
        <f>O350/RES_summary!O$21</f>
        <v>1.6049825192907536</v>
      </c>
      <c r="P404" s="178">
        <f>P350/RES_summary!P$21</f>
        <v>1.4914092136655015</v>
      </c>
      <c r="Q404" s="178">
        <f>Q350/RES_summary!Q$21</f>
        <v>1.4166242729920335</v>
      </c>
    </row>
    <row r="405" spans="1:17" ht="12" customHeight="1" x14ac:dyDescent="0.25">
      <c r="A405" s="23" t="s">
        <v>60</v>
      </c>
      <c r="B405" s="156"/>
      <c r="C405" s="177">
        <f>C351/RES_summary!C$21</f>
        <v>2.5553626850788911</v>
      </c>
      <c r="D405" s="177">
        <f>D351/RES_summary!D$21</f>
        <v>2.3195458214605118</v>
      </c>
      <c r="E405" s="177">
        <f>E351/RES_summary!E$21</f>
        <v>2.0870695402582067</v>
      </c>
      <c r="F405" s="177">
        <f>F351/RES_summary!F$21</f>
        <v>1.9614128605897319</v>
      </c>
      <c r="G405" s="177">
        <f>G351/RES_summary!G$21</f>
        <v>1.845369048965833</v>
      </c>
      <c r="H405" s="177">
        <f>H351/RES_summary!H$21</f>
        <v>2.3161323110046177</v>
      </c>
      <c r="I405" s="177">
        <f>I351/RES_summary!I$21</f>
        <v>2.2458339994860412</v>
      </c>
      <c r="J405" s="177">
        <f>J351/RES_summary!J$21</f>
        <v>2.0827978754370342</v>
      </c>
      <c r="K405" s="177">
        <f>K351/RES_summary!K$21</f>
        <v>1.9820301835730545</v>
      </c>
      <c r="L405" s="177">
        <f>L351/RES_summary!L$21</f>
        <v>1.7523573490266395</v>
      </c>
      <c r="M405" s="177">
        <f>M351/RES_summary!M$21</f>
        <v>1.7582380129386757</v>
      </c>
      <c r="N405" s="177">
        <f>N351/RES_summary!N$21</f>
        <v>1.701282586864395</v>
      </c>
      <c r="O405" s="177">
        <f>O351/RES_summary!O$21</f>
        <v>1.6049825192907536</v>
      </c>
      <c r="P405" s="177">
        <f>P351/RES_summary!P$21</f>
        <v>1.4914092136655015</v>
      </c>
      <c r="Q405" s="177">
        <f>Q351/RES_summary!Q$21</f>
        <v>1.4166242729920335</v>
      </c>
    </row>
    <row r="406" spans="1:17" ht="12" customHeight="1" x14ac:dyDescent="0.25">
      <c r="A406" s="158" t="s">
        <v>63</v>
      </c>
      <c r="B406" s="157"/>
      <c r="C406" s="178">
        <f>C352/RES_summary!C$21</f>
        <v>22.585170470014887</v>
      </c>
      <c r="D406" s="178">
        <f>D352/RES_summary!D$21</f>
        <v>22.349352730543476</v>
      </c>
      <c r="E406" s="178">
        <f>E352/RES_summary!E$21</f>
        <v>22.857892596429426</v>
      </c>
      <c r="F406" s="178">
        <f>F352/RES_summary!F$21</f>
        <v>22.808226035015771</v>
      </c>
      <c r="G406" s="178">
        <f>G352/RES_summary!G$21</f>
        <v>20.783908408960524</v>
      </c>
      <c r="H406" s="178">
        <f>H352/RES_summary!H$21</f>
        <v>20.507749846617344</v>
      </c>
      <c r="I406" s="178">
        <f>I352/RES_summary!I$21</f>
        <v>19.95256387685345</v>
      </c>
      <c r="J406" s="178">
        <f>J352/RES_summary!J$21</f>
        <v>19.760413247148616</v>
      </c>
      <c r="K406" s="178">
        <f>K352/RES_summary!K$21</f>
        <v>18.046668894579977</v>
      </c>
      <c r="L406" s="178">
        <f>L352/RES_summary!L$21</f>
        <v>21.697857241061683</v>
      </c>
      <c r="M406" s="178">
        <f>M352/RES_summary!M$21</f>
        <v>16.715426708155348</v>
      </c>
      <c r="N406" s="178">
        <f>N352/RES_summary!N$21</f>
        <v>22.514168183501628</v>
      </c>
      <c r="O406" s="178">
        <f>O352/RES_summary!O$21</f>
        <v>23.710986382087246</v>
      </c>
      <c r="P406" s="178">
        <f>P352/RES_summary!P$21</f>
        <v>19.640912298940965</v>
      </c>
      <c r="Q406" s="178">
        <f>Q352/RES_summary!Q$21</f>
        <v>20.715609759104648</v>
      </c>
    </row>
    <row r="407" spans="1:17" ht="12" customHeight="1" x14ac:dyDescent="0.25">
      <c r="A407" s="167" t="s">
        <v>144</v>
      </c>
      <c r="B407" s="132"/>
      <c r="C407" s="183">
        <f>C353/RES_summary!C$21</f>
        <v>0</v>
      </c>
      <c r="D407" s="183">
        <f>D353/RES_summary!D$21</f>
        <v>0</v>
      </c>
      <c r="E407" s="183">
        <f>E353/RES_summary!E$21</f>
        <v>0</v>
      </c>
      <c r="F407" s="183">
        <f>F353/RES_summary!F$21</f>
        <v>0</v>
      </c>
      <c r="G407" s="183">
        <f>G353/RES_summary!G$21</f>
        <v>0</v>
      </c>
      <c r="H407" s="183">
        <f>H353/RES_summary!H$21</f>
        <v>0</v>
      </c>
      <c r="I407" s="183">
        <f>I353/RES_summary!I$21</f>
        <v>0</v>
      </c>
      <c r="J407" s="183">
        <f>J353/RES_summary!J$21</f>
        <v>0</v>
      </c>
      <c r="K407" s="183">
        <f>K353/RES_summary!K$21</f>
        <v>0</v>
      </c>
      <c r="L407" s="183">
        <f>L353/RES_summary!L$21</f>
        <v>0</v>
      </c>
      <c r="M407" s="183">
        <f>M353/RES_summary!M$21</f>
        <v>0</v>
      </c>
      <c r="N407" s="183">
        <f>N353/RES_summary!N$21</f>
        <v>0</v>
      </c>
      <c r="O407" s="183">
        <f>O353/RES_summary!O$21</f>
        <v>0</v>
      </c>
      <c r="P407" s="183">
        <f>P353/RES_summary!P$21</f>
        <v>0</v>
      </c>
      <c r="Q407" s="183">
        <f>Q353/RES_summary!Q$21</f>
        <v>0</v>
      </c>
    </row>
    <row r="408" spans="1:17" ht="12" customHeight="1" x14ac:dyDescent="0.25">
      <c r="A408" s="167" t="s">
        <v>143</v>
      </c>
      <c r="B408" s="132"/>
      <c r="C408" s="183">
        <f>C354/RES_summary!C$21</f>
        <v>0</v>
      </c>
      <c r="D408" s="183">
        <f>D354/RES_summary!D$21</f>
        <v>0</v>
      </c>
      <c r="E408" s="183">
        <f>E354/RES_summary!E$21</f>
        <v>0</v>
      </c>
      <c r="F408" s="183">
        <f>F354/RES_summary!F$21</f>
        <v>0</v>
      </c>
      <c r="G408" s="183">
        <f>G354/RES_summary!G$21</f>
        <v>0</v>
      </c>
      <c r="H408" s="183">
        <f>H354/RES_summary!H$21</f>
        <v>0</v>
      </c>
      <c r="I408" s="183">
        <f>I354/RES_summary!I$21</f>
        <v>0</v>
      </c>
      <c r="J408" s="183">
        <f>J354/RES_summary!J$21</f>
        <v>0</v>
      </c>
      <c r="K408" s="183">
        <f>K354/RES_summary!K$21</f>
        <v>0</v>
      </c>
      <c r="L408" s="183">
        <f>L354/RES_summary!L$21</f>
        <v>0</v>
      </c>
      <c r="M408" s="183">
        <f>M354/RES_summary!M$21</f>
        <v>0</v>
      </c>
      <c r="N408" s="183">
        <f>N354/RES_summary!N$21</f>
        <v>0</v>
      </c>
      <c r="O408" s="183">
        <f>O354/RES_summary!O$21</f>
        <v>0</v>
      </c>
      <c r="P408" s="183">
        <f>P354/RES_summary!P$21</f>
        <v>0</v>
      </c>
      <c r="Q408" s="183">
        <f>Q354/RES_summary!Q$21</f>
        <v>0</v>
      </c>
    </row>
    <row r="409" spans="1:17" ht="12" customHeight="1" x14ac:dyDescent="0.25">
      <c r="A409" s="166" t="s">
        <v>57</v>
      </c>
      <c r="B409" s="165"/>
      <c r="C409" s="182">
        <f>C355/RES_summary!C$21</f>
        <v>0</v>
      </c>
      <c r="D409" s="182">
        <f>D355/RES_summary!D$21</f>
        <v>0</v>
      </c>
      <c r="E409" s="182">
        <f>E355/RES_summary!E$21</f>
        <v>0</v>
      </c>
      <c r="F409" s="182">
        <f>F355/RES_summary!F$21</f>
        <v>0</v>
      </c>
      <c r="G409" s="182">
        <f>G355/RES_summary!G$21</f>
        <v>0</v>
      </c>
      <c r="H409" s="182">
        <f>H355/RES_summary!H$21</f>
        <v>0</v>
      </c>
      <c r="I409" s="182">
        <f>I355/RES_summary!I$21</f>
        <v>0</v>
      </c>
      <c r="J409" s="182">
        <f>J355/RES_summary!J$21</f>
        <v>0</v>
      </c>
      <c r="K409" s="182">
        <f>K355/RES_summary!K$21</f>
        <v>0</v>
      </c>
      <c r="L409" s="182">
        <f>L355/RES_summary!L$21</f>
        <v>0</v>
      </c>
      <c r="M409" s="182">
        <f>M355/RES_summary!M$21</f>
        <v>0</v>
      </c>
      <c r="N409" s="182">
        <f>N355/RES_summary!N$21</f>
        <v>0</v>
      </c>
      <c r="O409" s="182">
        <f>O355/RES_summary!O$21</f>
        <v>0</v>
      </c>
      <c r="P409" s="182">
        <f>P355/RES_summary!P$21</f>
        <v>0</v>
      </c>
      <c r="Q409" s="182">
        <f>Q355/RES_summary!Q$21</f>
        <v>0</v>
      </c>
    </row>
    <row r="410" spans="1:17" ht="12" customHeight="1" x14ac:dyDescent="0.25">
      <c r="A410" s="147" t="s">
        <v>59</v>
      </c>
      <c r="B410" s="164"/>
      <c r="C410" s="181">
        <f>C356/RES_summary!C$21</f>
        <v>0</v>
      </c>
      <c r="D410" s="181">
        <f>D356/RES_summary!D$21</f>
        <v>0</v>
      </c>
      <c r="E410" s="181">
        <f>E356/RES_summary!E$21</f>
        <v>0</v>
      </c>
      <c r="F410" s="181">
        <f>F356/RES_summary!F$21</f>
        <v>0</v>
      </c>
      <c r="G410" s="181">
        <f>G356/RES_summary!G$21</f>
        <v>0</v>
      </c>
      <c r="H410" s="181">
        <f>H356/RES_summary!H$21</f>
        <v>0</v>
      </c>
      <c r="I410" s="181">
        <f>I356/RES_summary!I$21</f>
        <v>0</v>
      </c>
      <c r="J410" s="181">
        <f>J356/RES_summary!J$21</f>
        <v>0</v>
      </c>
      <c r="K410" s="181">
        <f>K356/RES_summary!K$21</f>
        <v>0</v>
      </c>
      <c r="L410" s="181">
        <f>L356/RES_summary!L$21</f>
        <v>0</v>
      </c>
      <c r="M410" s="181">
        <f>M356/RES_summary!M$21</f>
        <v>0</v>
      </c>
      <c r="N410" s="181">
        <f>N356/RES_summary!N$21</f>
        <v>0</v>
      </c>
      <c r="O410" s="181">
        <f>O356/RES_summary!O$21</f>
        <v>0</v>
      </c>
      <c r="P410" s="181">
        <f>P356/RES_summary!P$21</f>
        <v>0</v>
      </c>
      <c r="Q410" s="181">
        <f>Q356/RES_summary!Q$21</f>
        <v>0</v>
      </c>
    </row>
    <row r="411" spans="1:17" ht="12" customHeight="1" x14ac:dyDescent="0.25">
      <c r="A411" s="163" t="s">
        <v>142</v>
      </c>
      <c r="B411" s="162"/>
      <c r="C411" s="180">
        <f>C357/RES_summary!C$21</f>
        <v>22.708598356919723</v>
      </c>
      <c r="D411" s="180">
        <f>D357/RES_summary!D$21</f>
        <v>22.481496760819606</v>
      </c>
      <c r="E411" s="180">
        <f>E357/RES_summary!E$21</f>
        <v>23.016691643031251</v>
      </c>
      <c r="F411" s="180">
        <f>F357/RES_summary!F$21</f>
        <v>22.958950553495857</v>
      </c>
      <c r="G411" s="180">
        <f>G357/RES_summary!G$21</f>
        <v>20.96075298253951</v>
      </c>
      <c r="H411" s="180">
        <f>H357/RES_summary!H$21</f>
        <v>20.795437070379091</v>
      </c>
      <c r="I411" s="180">
        <f>I357/RES_summary!I$21</f>
        <v>20.410731656999072</v>
      </c>
      <c r="J411" s="180">
        <f>J357/RES_summary!J$21</f>
        <v>20.1612218836135</v>
      </c>
      <c r="K411" s="180">
        <f>K357/RES_summary!K$21</f>
        <v>18.524857625000092</v>
      </c>
      <c r="L411" s="180">
        <f>L357/RES_summary!L$21</f>
        <v>22.215071092097453</v>
      </c>
      <c r="M411" s="180">
        <f>M357/RES_summary!M$21</f>
        <v>17.389563809094817</v>
      </c>
      <c r="N411" s="180">
        <f>N357/RES_summary!N$21</f>
        <v>23.115196152287172</v>
      </c>
      <c r="O411" s="180">
        <f>O357/RES_summary!O$21</f>
        <v>24.368334796098306</v>
      </c>
      <c r="P411" s="180">
        <f>P357/RES_summary!P$21</f>
        <v>20.200552253934269</v>
      </c>
      <c r="Q411" s="180">
        <f>Q357/RES_summary!Q$21</f>
        <v>21.253258359443851</v>
      </c>
    </row>
    <row r="412" spans="1:17" ht="12" customHeight="1" x14ac:dyDescent="0.25">
      <c r="A412" s="161" t="s">
        <v>141</v>
      </c>
      <c r="B412" s="160"/>
      <c r="C412" s="179">
        <f>C358/RES_summary!C$21</f>
        <v>20.037538454495586</v>
      </c>
      <c r="D412" s="179">
        <f>D358/RES_summary!D$21</f>
        <v>19.803662731319285</v>
      </c>
      <c r="E412" s="179">
        <f>E358/RES_summary!E$21</f>
        <v>20.16775533393173</v>
      </c>
      <c r="F412" s="179">
        <f>F358/RES_summary!F$21</f>
        <v>20.099379550712843</v>
      </c>
      <c r="G412" s="179">
        <f>G358/RES_summary!G$21</f>
        <v>18.634284838981308</v>
      </c>
      <c r="H412" s="179">
        <f>H358/RES_summary!H$21</f>
        <v>18.490626384818082</v>
      </c>
      <c r="I412" s="179">
        <f>I358/RES_summary!I$21</f>
        <v>18.184031893545669</v>
      </c>
      <c r="J412" s="179">
        <f>J358/RES_summary!J$21</f>
        <v>17.988174224455815</v>
      </c>
      <c r="K412" s="179">
        <f>K358/RES_summary!K$21</f>
        <v>16.784191309394153</v>
      </c>
      <c r="L412" s="179">
        <f>L358/RES_summary!L$21</f>
        <v>19.30284348259535</v>
      </c>
      <c r="M412" s="179">
        <f>M358/RES_summary!M$21</f>
        <v>15.531359103973784</v>
      </c>
      <c r="N412" s="179">
        <f>N358/RES_summary!N$21</f>
        <v>20.21630338955066</v>
      </c>
      <c r="O412" s="179">
        <f>O358/RES_summary!O$21</f>
        <v>20.709093171104289</v>
      </c>
      <c r="P412" s="179">
        <f>P358/RES_summary!P$21</f>
        <v>17.713566978888668</v>
      </c>
      <c r="Q412" s="179">
        <f>Q358/RES_summary!Q$21</f>
        <v>18.384366124997602</v>
      </c>
    </row>
    <row r="413" spans="1:17" ht="12" customHeight="1" x14ac:dyDescent="0.25">
      <c r="A413" s="148" t="s">
        <v>60</v>
      </c>
      <c r="B413" s="156"/>
      <c r="C413" s="177">
        <f>C359/RES_summary!C$21</f>
        <v>14.931386875337424</v>
      </c>
      <c r="D413" s="177">
        <f>D359/RES_summary!D$21</f>
        <v>14.795406114313142</v>
      </c>
      <c r="E413" s="177">
        <f>E359/RES_summary!E$21</f>
        <v>15.167854282783484</v>
      </c>
      <c r="F413" s="177">
        <f>F359/RES_summary!F$21</f>
        <v>15.140113565457291</v>
      </c>
      <c r="G413" s="177">
        <f>G359/RES_summary!G$21</f>
        <v>13.759887697606525</v>
      </c>
      <c r="H413" s="177">
        <f>H359/RES_summary!H$21</f>
        <v>13.700374264933993</v>
      </c>
      <c r="I413" s="177">
        <f>I359/RES_summary!I$21</f>
        <v>13.47691142922765</v>
      </c>
      <c r="J413" s="177">
        <f>J359/RES_summary!J$21</f>
        <v>13.340927249292838</v>
      </c>
      <c r="K413" s="177">
        <f>K359/RES_summary!K$21</f>
        <v>12.191820899234477</v>
      </c>
      <c r="L413" s="177">
        <f>L359/RES_summary!L$21</f>
        <v>14.721085627150231</v>
      </c>
      <c r="M413" s="177">
        <f>M359/RES_summary!M$21</f>
        <v>11.409825715759068</v>
      </c>
      <c r="N413" s="177">
        <f>N359/RES_summary!N$21</f>
        <v>15.745381033119587</v>
      </c>
      <c r="O413" s="177">
        <f>O359/RES_summary!O$21</f>
        <v>16.028814457995562</v>
      </c>
      <c r="P413" s="177">
        <f>P359/RES_summary!P$21</f>
        <v>13.171569614300687</v>
      </c>
      <c r="Q413" s="177">
        <f>Q359/RES_summary!Q$21</f>
        <v>13.896700736407425</v>
      </c>
    </row>
    <row r="414" spans="1:17" ht="12" customHeight="1" x14ac:dyDescent="0.25">
      <c r="A414" s="148" t="s">
        <v>59</v>
      </c>
      <c r="B414" s="156"/>
      <c r="C414" s="177">
        <f>C360/RES_summary!C$21</f>
        <v>5.1061515791581593</v>
      </c>
      <c r="D414" s="177">
        <f>D360/RES_summary!D$21</f>
        <v>5.0082566170061398</v>
      </c>
      <c r="E414" s="177">
        <f>E360/RES_summary!E$21</f>
        <v>4.999901051148246</v>
      </c>
      <c r="F414" s="177">
        <f>F360/RES_summary!F$21</f>
        <v>4.9592659852555494</v>
      </c>
      <c r="G414" s="177">
        <f>G360/RES_summary!G$21</f>
        <v>4.8743971413747849</v>
      </c>
      <c r="H414" s="177">
        <f>H360/RES_summary!H$21</f>
        <v>4.7902521198840917</v>
      </c>
      <c r="I414" s="177">
        <f>I360/RES_summary!I$21</f>
        <v>4.7071204643180211</v>
      </c>
      <c r="J414" s="177">
        <f>J360/RES_summary!J$21</f>
        <v>4.6472469751629797</v>
      </c>
      <c r="K414" s="177">
        <f>K360/RES_summary!K$21</f>
        <v>4.5923704101596741</v>
      </c>
      <c r="L414" s="177">
        <f>L360/RES_summary!L$21</f>
        <v>4.5817578554451162</v>
      </c>
      <c r="M414" s="177">
        <f>M360/RES_summary!M$21</f>
        <v>4.1215333882147203</v>
      </c>
      <c r="N414" s="177">
        <f>N360/RES_summary!N$21</f>
        <v>4.4709223564310756</v>
      </c>
      <c r="O414" s="177">
        <f>O360/RES_summary!O$21</f>
        <v>4.6802787131087271</v>
      </c>
      <c r="P414" s="177">
        <f>P360/RES_summary!P$21</f>
        <v>4.5419973645879788</v>
      </c>
      <c r="Q414" s="177">
        <f>Q360/RES_summary!Q$21</f>
        <v>4.4876653885901749</v>
      </c>
    </row>
    <row r="415" spans="1:17" ht="12" customHeight="1" x14ac:dyDescent="0.25">
      <c r="A415" s="158" t="s">
        <v>62</v>
      </c>
      <c r="B415" s="157"/>
      <c r="C415" s="178">
        <f>C361/RES_summary!C$21</f>
        <v>10.234085803039992</v>
      </c>
      <c r="D415" s="178">
        <f>D361/RES_summary!D$21</f>
        <v>10.218157771105515</v>
      </c>
      <c r="E415" s="178">
        <f>E361/RES_summary!E$21</f>
        <v>10.690035587711844</v>
      </c>
      <c r="F415" s="178">
        <f>F361/RES_summary!F$21</f>
        <v>10.358991682751501</v>
      </c>
      <c r="G415" s="178">
        <f>G361/RES_summary!G$21</f>
        <v>9.8089556955406252</v>
      </c>
      <c r="H415" s="178">
        <f>H361/RES_summary!H$21</f>
        <v>9.9667508508680296</v>
      </c>
      <c r="I415" s="178">
        <f>I361/RES_summary!I$21</f>
        <v>9.7158891808223782</v>
      </c>
      <c r="J415" s="178">
        <f>J361/RES_summary!J$21</f>
        <v>10.132615806751986</v>
      </c>
      <c r="K415" s="178">
        <f>K361/RES_summary!K$21</f>
        <v>9.7293051144478149</v>
      </c>
      <c r="L415" s="178">
        <f>L361/RES_summary!L$21</f>
        <v>10.510196788427338</v>
      </c>
      <c r="M415" s="178">
        <f>M361/RES_summary!M$21</f>
        <v>9.0434630736958184</v>
      </c>
      <c r="N415" s="178">
        <f>N361/RES_summary!N$21</f>
        <v>10.700433343136369</v>
      </c>
      <c r="O415" s="178">
        <f>O361/RES_summary!O$21</f>
        <v>11.500362057895391</v>
      </c>
      <c r="P415" s="178">
        <f>P361/RES_summary!P$21</f>
        <v>9.7079146453285023</v>
      </c>
      <c r="Q415" s="178">
        <f>Q361/RES_summary!Q$21</f>
        <v>10.207956447502749</v>
      </c>
    </row>
    <row r="416" spans="1:17" ht="12" customHeight="1" x14ac:dyDescent="0.25">
      <c r="A416" s="23" t="s">
        <v>57</v>
      </c>
      <c r="B416" s="156"/>
      <c r="C416" s="177">
        <f>C362/RES_summary!C$21</f>
        <v>0</v>
      </c>
      <c r="D416" s="177">
        <f>D362/RES_summary!D$21</f>
        <v>0</v>
      </c>
      <c r="E416" s="177">
        <f>E362/RES_summary!E$21</f>
        <v>0</v>
      </c>
      <c r="F416" s="177">
        <f>F362/RES_summary!F$21</f>
        <v>0</v>
      </c>
      <c r="G416" s="177">
        <f>G362/RES_summary!G$21</f>
        <v>0</v>
      </c>
      <c r="H416" s="177">
        <f>H362/RES_summary!H$21</f>
        <v>0</v>
      </c>
      <c r="I416" s="177">
        <f>I362/RES_summary!I$21</f>
        <v>0</v>
      </c>
      <c r="J416" s="177">
        <f>J362/RES_summary!J$21</f>
        <v>0</v>
      </c>
      <c r="K416" s="177">
        <f>K362/RES_summary!K$21</f>
        <v>0</v>
      </c>
      <c r="L416" s="177">
        <f>L362/RES_summary!L$21</f>
        <v>0</v>
      </c>
      <c r="M416" s="177">
        <f>M362/RES_summary!M$21</f>
        <v>0</v>
      </c>
      <c r="N416" s="177">
        <f>N362/RES_summary!N$21</f>
        <v>0</v>
      </c>
      <c r="O416" s="177">
        <f>O362/RES_summary!O$21</f>
        <v>0</v>
      </c>
      <c r="P416" s="177">
        <f>P362/RES_summary!P$21</f>
        <v>0</v>
      </c>
      <c r="Q416" s="177">
        <f>Q362/RES_summary!Q$21</f>
        <v>0</v>
      </c>
    </row>
    <row r="417" spans="1:17" ht="12" customHeight="1" x14ac:dyDescent="0.25">
      <c r="A417" s="29" t="s">
        <v>140</v>
      </c>
      <c r="B417" s="57"/>
      <c r="C417" s="176">
        <f>C363/RES_summary!C$21</f>
        <v>10.234085803039992</v>
      </c>
      <c r="D417" s="176">
        <f>D363/RES_summary!D$21</f>
        <v>10.218157771105515</v>
      </c>
      <c r="E417" s="176">
        <f>E363/RES_summary!E$21</f>
        <v>10.690035587711844</v>
      </c>
      <c r="F417" s="176">
        <f>F363/RES_summary!F$21</f>
        <v>10.358991682751501</v>
      </c>
      <c r="G417" s="176">
        <f>G363/RES_summary!G$21</f>
        <v>9.8089556955406252</v>
      </c>
      <c r="H417" s="176">
        <f>H363/RES_summary!H$21</f>
        <v>9.9667508508680296</v>
      </c>
      <c r="I417" s="176">
        <f>I363/RES_summary!I$21</f>
        <v>9.7158891808223782</v>
      </c>
      <c r="J417" s="176">
        <f>J363/RES_summary!J$21</f>
        <v>10.132615806751986</v>
      </c>
      <c r="K417" s="176">
        <f>K363/RES_summary!K$21</f>
        <v>9.7293051144478149</v>
      </c>
      <c r="L417" s="176">
        <f>L363/RES_summary!L$21</f>
        <v>10.510196788427338</v>
      </c>
      <c r="M417" s="176">
        <f>M363/RES_summary!M$21</f>
        <v>9.0434630736958184</v>
      </c>
      <c r="N417" s="176">
        <f>N363/RES_summary!N$21</f>
        <v>10.700433343136369</v>
      </c>
      <c r="O417" s="176">
        <f>O363/RES_summary!O$21</f>
        <v>11.500362057895391</v>
      </c>
      <c r="P417" s="176">
        <f>P363/RES_summary!P$21</f>
        <v>9.7079146453285023</v>
      </c>
      <c r="Q417" s="176">
        <f>Q363/RES_summary!Q$21</f>
        <v>10.207956447502749</v>
      </c>
    </row>
    <row r="419" spans="1:17" ht="12" customHeight="1" x14ac:dyDescent="0.25">
      <c r="A419" s="152" t="s">
        <v>185</v>
      </c>
      <c r="B419" s="168"/>
      <c r="C419" s="184">
        <f>C365/RES_summary!C$21</f>
        <v>132.02015700444375</v>
      </c>
      <c r="D419" s="184">
        <f>D365/RES_summary!D$21</f>
        <v>125.35315611975015</v>
      </c>
      <c r="E419" s="184">
        <f>E365/RES_summary!E$21</f>
        <v>128.41287052221938</v>
      </c>
      <c r="F419" s="184">
        <f>F365/RES_summary!F$21</f>
        <v>132.38190811341556</v>
      </c>
      <c r="G419" s="184">
        <f>G365/RES_summary!G$21</f>
        <v>127.53627013324586</v>
      </c>
      <c r="H419" s="184">
        <f>H365/RES_summary!H$21</f>
        <v>123.01995234223841</v>
      </c>
      <c r="I419" s="184">
        <f>I365/RES_summary!I$21</f>
        <v>110.46435205269141</v>
      </c>
      <c r="J419" s="184">
        <f>J365/RES_summary!J$21</f>
        <v>118.1472161656298</v>
      </c>
      <c r="K419" s="184">
        <f>K365/RES_summary!K$21</f>
        <v>112.78129788041598</v>
      </c>
      <c r="L419" s="184">
        <f>L365/RES_summary!L$21</f>
        <v>118.12908491773858</v>
      </c>
      <c r="M419" s="184">
        <f>M365/RES_summary!M$21</f>
        <v>92.860042341689223</v>
      </c>
      <c r="N419" s="184">
        <f>N365/RES_summary!N$21</f>
        <v>107.47930167676141</v>
      </c>
      <c r="O419" s="184">
        <f>O365/RES_summary!O$21</f>
        <v>113.68308505146773</v>
      </c>
      <c r="P419" s="184">
        <f>P365/RES_summary!P$21</f>
        <v>89.844929740411743</v>
      </c>
      <c r="Q419" s="184">
        <f>Q365/RES_summary!Q$21</f>
        <v>94.742934787342335</v>
      </c>
    </row>
    <row r="420" spans="1:17" ht="12" customHeight="1" x14ac:dyDescent="0.25">
      <c r="A420" s="158" t="s">
        <v>65</v>
      </c>
      <c r="B420" s="157"/>
      <c r="C420" s="178">
        <f>C366/RES_summary!C$21</f>
        <v>102.08959811230415</v>
      </c>
      <c r="D420" s="178">
        <f>D366/RES_summary!D$21</f>
        <v>95.771123438629886</v>
      </c>
      <c r="E420" s="178">
        <f>E366/RES_summary!E$21</f>
        <v>98.210368848177012</v>
      </c>
      <c r="F420" s="178">
        <f>F366/RES_summary!F$21</f>
        <v>102.45078175073648</v>
      </c>
      <c r="G420" s="178">
        <f>G366/RES_summary!G$21</f>
        <v>99.478420440300738</v>
      </c>
      <c r="H420" s="178">
        <f>H366/RES_summary!H$21</f>
        <v>93.779943187315951</v>
      </c>
      <c r="I420" s="178">
        <f>I366/RES_summary!I$21</f>
        <v>81.52809830946417</v>
      </c>
      <c r="J420" s="178">
        <f>J366/RES_summary!J$21</f>
        <v>88.958607683201137</v>
      </c>
      <c r="K420" s="178">
        <f>K366/RES_summary!K$21</f>
        <v>84.936670909696289</v>
      </c>
      <c r="L420" s="178">
        <f>L366/RES_summary!L$21</f>
        <v>87.062138933331127</v>
      </c>
      <c r="M420" s="178">
        <f>M366/RES_summary!M$21</f>
        <v>66.304914831343964</v>
      </c>
      <c r="N420" s="178">
        <f>N366/RES_summary!N$21</f>
        <v>75.029468107369567</v>
      </c>
      <c r="O420" s="178">
        <f>O366/RES_summary!O$21</f>
        <v>79.615718802633779</v>
      </c>
      <c r="P420" s="178">
        <f>P366/RES_summary!P$21</f>
        <v>60.552994518364692</v>
      </c>
      <c r="Q420" s="178">
        <f>Q366/RES_summary!Q$21</f>
        <v>64.299087158951991</v>
      </c>
    </row>
    <row r="421" spans="1:17" ht="12" customHeight="1" x14ac:dyDescent="0.25">
      <c r="A421" s="23" t="s">
        <v>60</v>
      </c>
      <c r="B421" s="156"/>
      <c r="C421" s="177">
        <f>C367/RES_summary!C$21</f>
        <v>102.08959811230415</v>
      </c>
      <c r="D421" s="177">
        <f>D367/RES_summary!D$21</f>
        <v>95.771123438629886</v>
      </c>
      <c r="E421" s="177">
        <f>E367/RES_summary!E$21</f>
        <v>98.210368848177012</v>
      </c>
      <c r="F421" s="177">
        <f>F367/RES_summary!F$21</f>
        <v>102.45078175073648</v>
      </c>
      <c r="G421" s="177">
        <f>G367/RES_summary!G$21</f>
        <v>99.478420440300738</v>
      </c>
      <c r="H421" s="177">
        <f>H367/RES_summary!H$21</f>
        <v>93.779943187315951</v>
      </c>
      <c r="I421" s="177">
        <f>I367/RES_summary!I$21</f>
        <v>81.52809830946417</v>
      </c>
      <c r="J421" s="177">
        <f>J367/RES_summary!J$21</f>
        <v>88.958607683201137</v>
      </c>
      <c r="K421" s="177">
        <f>K367/RES_summary!K$21</f>
        <v>84.936670909696289</v>
      </c>
      <c r="L421" s="177">
        <f>L367/RES_summary!L$21</f>
        <v>87.062138933331127</v>
      </c>
      <c r="M421" s="177">
        <f>M367/RES_summary!M$21</f>
        <v>66.304914831343964</v>
      </c>
      <c r="N421" s="177">
        <f>N367/RES_summary!N$21</f>
        <v>75.029468107369567</v>
      </c>
      <c r="O421" s="177">
        <f>O367/RES_summary!O$21</f>
        <v>79.615718802633779</v>
      </c>
      <c r="P421" s="177">
        <f>P367/RES_summary!P$21</f>
        <v>60.552994518364692</v>
      </c>
      <c r="Q421" s="177">
        <f>Q367/RES_summary!Q$21</f>
        <v>64.299087158951991</v>
      </c>
    </row>
    <row r="422" spans="1:17" ht="12" customHeight="1" x14ac:dyDescent="0.25">
      <c r="A422" s="158" t="s">
        <v>112</v>
      </c>
      <c r="B422" s="157"/>
      <c r="C422" s="178">
        <f>C368/RES_summary!C$21</f>
        <v>4.9265146357316496</v>
      </c>
      <c r="D422" s="178">
        <f>D368/RES_summary!D$21</f>
        <v>4.630680074814217</v>
      </c>
      <c r="E422" s="178">
        <f>E368/RES_summary!E$21</f>
        <v>4.3522571806456654</v>
      </c>
      <c r="F422" s="178">
        <f>F368/RES_summary!F$21</f>
        <v>4.2691747344826432</v>
      </c>
      <c r="G422" s="178">
        <f>G368/RES_summary!G$21</f>
        <v>4.2187535867724577</v>
      </c>
      <c r="H422" s="178">
        <f>H368/RES_summary!H$21</f>
        <v>5.2955443736893155</v>
      </c>
      <c r="I422" s="178">
        <f>I368/RES_summary!I$21</f>
        <v>5.4118475961578651</v>
      </c>
      <c r="J422" s="178">
        <f>J368/RES_summary!J$21</f>
        <v>5.3608528691390234</v>
      </c>
      <c r="K422" s="178">
        <f>K368/RES_summary!K$21</f>
        <v>5.4675533657680671</v>
      </c>
      <c r="L422" s="178">
        <f>L368/RES_summary!L$21</f>
        <v>5.2835911661403898</v>
      </c>
      <c r="M422" s="178">
        <f>M368/RES_summary!M$21</f>
        <v>5.5872996346374038</v>
      </c>
      <c r="N422" s="178">
        <f>N368/RES_summary!N$21</f>
        <v>5.7050879122270768</v>
      </c>
      <c r="O422" s="178">
        <f>O368/RES_summary!O$21</f>
        <v>5.6487342526683033</v>
      </c>
      <c r="P422" s="178">
        <f>P368/RES_summary!P$21</f>
        <v>5.4350645569944449</v>
      </c>
      <c r="Q422" s="178">
        <f>Q368/RES_summary!Q$21</f>
        <v>5.3190925999448098</v>
      </c>
    </row>
    <row r="423" spans="1:17" ht="12" customHeight="1" x14ac:dyDescent="0.25">
      <c r="A423" s="23" t="s">
        <v>60</v>
      </c>
      <c r="B423" s="156"/>
      <c r="C423" s="177">
        <f>C369/RES_summary!C$21</f>
        <v>4.9265146357316496</v>
      </c>
      <c r="D423" s="177">
        <f>D369/RES_summary!D$21</f>
        <v>4.630680074814217</v>
      </c>
      <c r="E423" s="177">
        <f>E369/RES_summary!E$21</f>
        <v>4.3522571806456654</v>
      </c>
      <c r="F423" s="177">
        <f>F369/RES_summary!F$21</f>
        <v>4.2691747344826432</v>
      </c>
      <c r="G423" s="177">
        <f>G369/RES_summary!G$21</f>
        <v>4.2187535867724577</v>
      </c>
      <c r="H423" s="177">
        <f>H369/RES_summary!H$21</f>
        <v>5.2955443736893155</v>
      </c>
      <c r="I423" s="177">
        <f>I369/RES_summary!I$21</f>
        <v>5.4118475961578651</v>
      </c>
      <c r="J423" s="177">
        <f>J369/RES_summary!J$21</f>
        <v>5.3608528691390234</v>
      </c>
      <c r="K423" s="177">
        <f>K369/RES_summary!K$21</f>
        <v>5.4675533657680671</v>
      </c>
      <c r="L423" s="177">
        <f>L369/RES_summary!L$21</f>
        <v>5.2835911661403898</v>
      </c>
      <c r="M423" s="177">
        <f>M369/RES_summary!M$21</f>
        <v>5.5872996346374038</v>
      </c>
      <c r="N423" s="177">
        <f>N369/RES_summary!N$21</f>
        <v>5.7050879122270768</v>
      </c>
      <c r="O423" s="177">
        <f>O369/RES_summary!O$21</f>
        <v>5.6487342526683033</v>
      </c>
      <c r="P423" s="177">
        <f>P369/RES_summary!P$21</f>
        <v>5.4350645569944449</v>
      </c>
      <c r="Q423" s="177">
        <f>Q369/RES_summary!Q$21</f>
        <v>5.3190925999448098</v>
      </c>
    </row>
    <row r="424" spans="1:17" ht="12" customHeight="1" x14ac:dyDescent="0.25">
      <c r="A424" s="158" t="s">
        <v>63</v>
      </c>
      <c r="B424" s="157"/>
      <c r="C424" s="178">
        <f>C370/RES_summary!C$21</f>
        <v>16.481607613036317</v>
      </c>
      <c r="D424" s="178">
        <f>D370/RES_summary!D$21</f>
        <v>16.412254399761846</v>
      </c>
      <c r="E424" s="178">
        <f>E370/RES_summary!E$21</f>
        <v>16.887841516086546</v>
      </c>
      <c r="F424" s="178">
        <f>F370/RES_summary!F$21</f>
        <v>16.947960423098035</v>
      </c>
      <c r="G424" s="178">
        <f>G370/RES_summary!G$21</f>
        <v>15.563148698933251</v>
      </c>
      <c r="H424" s="178">
        <f>H370/RES_summary!H$21</f>
        <v>15.507142632153005</v>
      </c>
      <c r="I424" s="178">
        <f>I370/RES_summary!I$21</f>
        <v>15.271625688849905</v>
      </c>
      <c r="J424" s="178">
        <f>J370/RES_summary!J$21</f>
        <v>15.189736801009229</v>
      </c>
      <c r="K424" s="178">
        <f>K370/RES_summary!K$21</f>
        <v>14.072402064509784</v>
      </c>
      <c r="L424" s="178">
        <f>L370/RES_summary!L$21</f>
        <v>16.799410556654234</v>
      </c>
      <c r="M424" s="178">
        <f>M370/RES_summary!M$21</f>
        <v>13.225668863122548</v>
      </c>
      <c r="N424" s="178">
        <f>N370/RES_summary!N$21</f>
        <v>17.570154504972638</v>
      </c>
      <c r="O424" s="178">
        <f>O370/RES_summary!O$21</f>
        <v>18.541862925839023</v>
      </c>
      <c r="P424" s="178">
        <f>P370/RES_summary!P$21</f>
        <v>15.505556921919661</v>
      </c>
      <c r="Q424" s="178">
        <f>Q370/RES_summary!Q$21</f>
        <v>16.328505092672458</v>
      </c>
    </row>
    <row r="425" spans="1:17" ht="12" customHeight="1" x14ac:dyDescent="0.25">
      <c r="A425" s="167" t="s">
        <v>144</v>
      </c>
      <c r="B425" s="132"/>
      <c r="C425" s="183">
        <f>C371/RES_summary!C$21</f>
        <v>0</v>
      </c>
      <c r="D425" s="183">
        <f>D371/RES_summary!D$21</f>
        <v>0</v>
      </c>
      <c r="E425" s="183">
        <f>E371/RES_summary!E$21</f>
        <v>0</v>
      </c>
      <c r="F425" s="183">
        <f>F371/RES_summary!F$21</f>
        <v>0</v>
      </c>
      <c r="G425" s="183">
        <f>G371/RES_summary!G$21</f>
        <v>0</v>
      </c>
      <c r="H425" s="183">
        <f>H371/RES_summary!H$21</f>
        <v>0</v>
      </c>
      <c r="I425" s="183">
        <f>I371/RES_summary!I$21</f>
        <v>0</v>
      </c>
      <c r="J425" s="183">
        <f>J371/RES_summary!J$21</f>
        <v>0</v>
      </c>
      <c r="K425" s="183">
        <f>K371/RES_summary!K$21</f>
        <v>0</v>
      </c>
      <c r="L425" s="183">
        <f>L371/RES_summary!L$21</f>
        <v>0</v>
      </c>
      <c r="M425" s="183">
        <f>M371/RES_summary!M$21</f>
        <v>0</v>
      </c>
      <c r="N425" s="183">
        <f>N371/RES_summary!N$21</f>
        <v>0</v>
      </c>
      <c r="O425" s="183">
        <f>O371/RES_summary!O$21</f>
        <v>0</v>
      </c>
      <c r="P425" s="183">
        <f>P371/RES_summary!P$21</f>
        <v>0</v>
      </c>
      <c r="Q425" s="183">
        <f>Q371/RES_summary!Q$21</f>
        <v>0</v>
      </c>
    </row>
    <row r="426" spans="1:17" ht="12" customHeight="1" x14ac:dyDescent="0.25">
      <c r="A426" s="167" t="s">
        <v>143</v>
      </c>
      <c r="B426" s="132"/>
      <c r="C426" s="183">
        <f>C372/RES_summary!C$21</f>
        <v>0</v>
      </c>
      <c r="D426" s="183">
        <f>D372/RES_summary!D$21</f>
        <v>0</v>
      </c>
      <c r="E426" s="183">
        <f>E372/RES_summary!E$21</f>
        <v>0</v>
      </c>
      <c r="F426" s="183">
        <f>F372/RES_summary!F$21</f>
        <v>0</v>
      </c>
      <c r="G426" s="183">
        <f>G372/RES_summary!G$21</f>
        <v>0</v>
      </c>
      <c r="H426" s="183">
        <f>H372/RES_summary!H$21</f>
        <v>0</v>
      </c>
      <c r="I426" s="183">
        <f>I372/RES_summary!I$21</f>
        <v>0</v>
      </c>
      <c r="J426" s="183">
        <f>J372/RES_summary!J$21</f>
        <v>0</v>
      </c>
      <c r="K426" s="183">
        <f>K372/RES_summary!K$21</f>
        <v>0</v>
      </c>
      <c r="L426" s="183">
        <f>L372/RES_summary!L$21</f>
        <v>0</v>
      </c>
      <c r="M426" s="183">
        <f>M372/RES_summary!M$21</f>
        <v>0</v>
      </c>
      <c r="N426" s="183">
        <f>N372/RES_summary!N$21</f>
        <v>0</v>
      </c>
      <c r="O426" s="183">
        <f>O372/RES_summary!O$21</f>
        <v>0</v>
      </c>
      <c r="P426" s="183">
        <f>P372/RES_summary!P$21</f>
        <v>0</v>
      </c>
      <c r="Q426" s="183">
        <f>Q372/RES_summary!Q$21</f>
        <v>0</v>
      </c>
    </row>
    <row r="427" spans="1:17" ht="12" customHeight="1" x14ac:dyDescent="0.25">
      <c r="A427" s="166" t="s">
        <v>57</v>
      </c>
      <c r="B427" s="165"/>
      <c r="C427" s="182">
        <f>C373/RES_summary!C$21</f>
        <v>0</v>
      </c>
      <c r="D427" s="182">
        <f>D373/RES_summary!D$21</f>
        <v>0</v>
      </c>
      <c r="E427" s="182">
        <f>E373/RES_summary!E$21</f>
        <v>0</v>
      </c>
      <c r="F427" s="182">
        <f>F373/RES_summary!F$21</f>
        <v>0</v>
      </c>
      <c r="G427" s="182">
        <f>G373/RES_summary!G$21</f>
        <v>0</v>
      </c>
      <c r="H427" s="182">
        <f>H373/RES_summary!H$21</f>
        <v>0</v>
      </c>
      <c r="I427" s="182">
        <f>I373/RES_summary!I$21</f>
        <v>0</v>
      </c>
      <c r="J427" s="182">
        <f>J373/RES_summary!J$21</f>
        <v>0</v>
      </c>
      <c r="K427" s="182">
        <f>K373/RES_summary!K$21</f>
        <v>0</v>
      </c>
      <c r="L427" s="182">
        <f>L373/RES_summary!L$21</f>
        <v>0</v>
      </c>
      <c r="M427" s="182">
        <f>M373/RES_summary!M$21</f>
        <v>0</v>
      </c>
      <c r="N427" s="182">
        <f>N373/RES_summary!N$21</f>
        <v>0</v>
      </c>
      <c r="O427" s="182">
        <f>O373/RES_summary!O$21</f>
        <v>0</v>
      </c>
      <c r="P427" s="182">
        <f>P373/RES_summary!P$21</f>
        <v>0</v>
      </c>
      <c r="Q427" s="182">
        <f>Q373/RES_summary!Q$21</f>
        <v>0</v>
      </c>
    </row>
    <row r="428" spans="1:17" ht="12" customHeight="1" x14ac:dyDescent="0.25">
      <c r="A428" s="147" t="s">
        <v>59</v>
      </c>
      <c r="B428" s="164"/>
      <c r="C428" s="181">
        <f>C374/RES_summary!C$21</f>
        <v>0</v>
      </c>
      <c r="D428" s="181">
        <f>D374/RES_summary!D$21</f>
        <v>0</v>
      </c>
      <c r="E428" s="181">
        <f>E374/RES_summary!E$21</f>
        <v>0</v>
      </c>
      <c r="F428" s="181">
        <f>F374/RES_summary!F$21</f>
        <v>0</v>
      </c>
      <c r="G428" s="181">
        <f>G374/RES_summary!G$21</f>
        <v>0</v>
      </c>
      <c r="H428" s="181">
        <f>H374/RES_summary!H$21</f>
        <v>0</v>
      </c>
      <c r="I428" s="181">
        <f>I374/RES_summary!I$21</f>
        <v>0</v>
      </c>
      <c r="J428" s="181">
        <f>J374/RES_summary!J$21</f>
        <v>0</v>
      </c>
      <c r="K428" s="181">
        <f>K374/RES_summary!K$21</f>
        <v>0</v>
      </c>
      <c r="L428" s="181">
        <f>L374/RES_summary!L$21</f>
        <v>0</v>
      </c>
      <c r="M428" s="181">
        <f>M374/RES_summary!M$21</f>
        <v>0</v>
      </c>
      <c r="N428" s="181">
        <f>N374/RES_summary!N$21</f>
        <v>0</v>
      </c>
      <c r="O428" s="181">
        <f>O374/RES_summary!O$21</f>
        <v>0</v>
      </c>
      <c r="P428" s="181">
        <f>P374/RES_summary!P$21</f>
        <v>0</v>
      </c>
      <c r="Q428" s="181">
        <f>Q374/RES_summary!Q$21</f>
        <v>0</v>
      </c>
    </row>
    <row r="429" spans="1:17" ht="12" customHeight="1" x14ac:dyDescent="0.25">
      <c r="A429" s="163" t="s">
        <v>142</v>
      </c>
      <c r="B429" s="162"/>
      <c r="C429" s="180">
        <f>C375/RES_summary!C$21</f>
        <v>16.507454979059059</v>
      </c>
      <c r="D429" s="180">
        <f>D375/RES_summary!D$21</f>
        <v>16.441372734144945</v>
      </c>
      <c r="E429" s="180">
        <f>E375/RES_summary!E$21</f>
        <v>16.930756981688575</v>
      </c>
      <c r="F429" s="180">
        <f>F375/RES_summary!F$21</f>
        <v>16.992209865882405</v>
      </c>
      <c r="G429" s="180">
        <f>G375/RES_summary!G$21</f>
        <v>15.595842448867867</v>
      </c>
      <c r="H429" s="180">
        <f>H375/RES_summary!H$21</f>
        <v>15.569324168497488</v>
      </c>
      <c r="I429" s="180">
        <f>I375/RES_summary!I$21</f>
        <v>15.375761844899568</v>
      </c>
      <c r="J429" s="180">
        <f>J375/RES_summary!J$21</f>
        <v>15.287044527639498</v>
      </c>
      <c r="K429" s="180">
        <f>K375/RES_summary!K$21</f>
        <v>14.12160692696936</v>
      </c>
      <c r="L429" s="180">
        <f>L375/RES_summary!L$21</f>
        <v>17.017158143593583</v>
      </c>
      <c r="M429" s="180">
        <f>M375/RES_summary!M$21</f>
        <v>13.37888645357666</v>
      </c>
      <c r="N429" s="180">
        <f>N375/RES_summary!N$21</f>
        <v>17.837363824564743</v>
      </c>
      <c r="O429" s="180">
        <f>O375/RES_summary!O$21</f>
        <v>18.863370837245025</v>
      </c>
      <c r="P429" s="180">
        <f>P375/RES_summary!P$21</f>
        <v>15.690138718033966</v>
      </c>
      <c r="Q429" s="180">
        <f>Q375/RES_summary!Q$21</f>
        <v>16.551527647032987</v>
      </c>
    </row>
    <row r="430" spans="1:17" ht="12" customHeight="1" x14ac:dyDescent="0.25">
      <c r="A430" s="161" t="s">
        <v>141</v>
      </c>
      <c r="B430" s="160"/>
      <c r="C430" s="179">
        <f>C376/RES_summary!C$21</f>
        <v>15.948101135305361</v>
      </c>
      <c r="D430" s="179">
        <f>D376/RES_summary!D$21</f>
        <v>15.851303954416444</v>
      </c>
      <c r="E430" s="179">
        <f>E376/RES_summary!E$21</f>
        <v>16.1608315268961</v>
      </c>
      <c r="F430" s="179">
        <f>F376/RES_summary!F$21</f>
        <v>16.152701969280876</v>
      </c>
      <c r="G430" s="179">
        <f>G376/RES_summary!G$21</f>
        <v>15.165741789418631</v>
      </c>
      <c r="H430" s="179">
        <f>H376/RES_summary!H$21</f>
        <v>15.071155819074889</v>
      </c>
      <c r="I430" s="179">
        <f>I376/RES_summary!I$21</f>
        <v>14.869659137352055</v>
      </c>
      <c r="J430" s="179">
        <f>J376/RES_summary!J$21</f>
        <v>14.759475238122976</v>
      </c>
      <c r="K430" s="179">
        <f>K376/RES_summary!K$21</f>
        <v>13.942495121945932</v>
      </c>
      <c r="L430" s="179">
        <f>L376/RES_summary!L$21</f>
        <v>15.791107191328287</v>
      </c>
      <c r="M430" s="179">
        <f>M376/RES_summary!M$21</f>
        <v>12.956554487137833</v>
      </c>
      <c r="N430" s="179">
        <f>N376/RES_summary!N$21</f>
        <v>16.548553315019753</v>
      </c>
      <c r="O430" s="179">
        <f>O376/RES_summary!O$21</f>
        <v>17.073642426700886</v>
      </c>
      <c r="P430" s="179">
        <f>P376/RES_summary!P$21</f>
        <v>14.869875252421973</v>
      </c>
      <c r="Q430" s="179">
        <f>Q376/RES_summary!Q$21</f>
        <v>15.361479586073431</v>
      </c>
    </row>
    <row r="431" spans="1:17" ht="12" customHeight="1" x14ac:dyDescent="0.25">
      <c r="A431" s="148" t="s">
        <v>60</v>
      </c>
      <c r="B431" s="156"/>
      <c r="C431" s="177">
        <f>C377/RES_summary!C$21</f>
        <v>10.794804204487054</v>
      </c>
      <c r="D431" s="177">
        <f>D377/RES_summary!D$21</f>
        <v>10.808927255356618</v>
      </c>
      <c r="E431" s="177">
        <f>E377/RES_summary!E$21</f>
        <v>11.142675317350049</v>
      </c>
      <c r="F431" s="177">
        <f>F377/RES_summary!F$21</f>
        <v>11.169172204243401</v>
      </c>
      <c r="G431" s="177">
        <f>G377/RES_summary!G$21</f>
        <v>10.241116315293123</v>
      </c>
      <c r="H431" s="177">
        <f>H377/RES_summary!H$21</f>
        <v>10.248568556507841</v>
      </c>
      <c r="I431" s="177">
        <f>I377/RES_summary!I$21</f>
        <v>10.130119465156543</v>
      </c>
      <c r="J431" s="177">
        <f>J377/RES_summary!J$21</f>
        <v>10.083656316821147</v>
      </c>
      <c r="K431" s="177">
        <f>K377/RES_summary!K$21</f>
        <v>9.3001400529337221</v>
      </c>
      <c r="L431" s="177">
        <f>L377/RES_summary!L$21</f>
        <v>11.201281738122988</v>
      </c>
      <c r="M431" s="177">
        <f>M377/RES_summary!M$21</f>
        <v>8.7978652601156355</v>
      </c>
      <c r="N431" s="177">
        <f>N377/RES_summary!N$21</f>
        <v>12.081631923913394</v>
      </c>
      <c r="O431" s="177">
        <f>O377/RES_summary!O$21</f>
        <v>12.386118591234512</v>
      </c>
      <c r="P431" s="177">
        <f>P377/RES_summary!P$21</f>
        <v>10.288666143492751</v>
      </c>
      <c r="Q431" s="177">
        <f>Q377/RES_summary!Q$21</f>
        <v>10.851739868135342</v>
      </c>
    </row>
    <row r="432" spans="1:17" ht="12" customHeight="1" x14ac:dyDescent="0.25">
      <c r="A432" s="148" t="s">
        <v>59</v>
      </c>
      <c r="B432" s="156"/>
      <c r="C432" s="177">
        <f>C378/RES_summary!C$21</f>
        <v>5.1532969308183052</v>
      </c>
      <c r="D432" s="177">
        <f>D378/RES_summary!D$21</f>
        <v>5.0423766990598278</v>
      </c>
      <c r="E432" s="177">
        <f>E378/RES_summary!E$21</f>
        <v>5.0181562095460528</v>
      </c>
      <c r="F432" s="177">
        <f>F378/RES_summary!F$21</f>
        <v>4.983529765037475</v>
      </c>
      <c r="G432" s="177">
        <f>G378/RES_summary!G$21</f>
        <v>4.9246254741255076</v>
      </c>
      <c r="H432" s="177">
        <f>H378/RES_summary!H$21</f>
        <v>4.8225872625670467</v>
      </c>
      <c r="I432" s="177">
        <f>I378/RES_summary!I$21</f>
        <v>4.7395396721955105</v>
      </c>
      <c r="J432" s="177">
        <f>J378/RES_summary!J$21</f>
        <v>4.6758189213018309</v>
      </c>
      <c r="K432" s="177">
        <f>K378/RES_summary!K$21</f>
        <v>4.6423550690122104</v>
      </c>
      <c r="L432" s="177">
        <f>L378/RES_summary!L$21</f>
        <v>4.5898254532052958</v>
      </c>
      <c r="M432" s="177">
        <f>M378/RES_summary!M$21</f>
        <v>4.1586892270221956</v>
      </c>
      <c r="N432" s="177">
        <f>N378/RES_summary!N$21</f>
        <v>4.4669213911063572</v>
      </c>
      <c r="O432" s="177">
        <f>O378/RES_summary!O$21</f>
        <v>4.687523835466374</v>
      </c>
      <c r="P432" s="177">
        <f>P378/RES_summary!P$21</f>
        <v>4.5812091089292197</v>
      </c>
      <c r="Q432" s="177">
        <f>Q378/RES_summary!Q$21</f>
        <v>4.5097397179380918</v>
      </c>
    </row>
    <row r="433" spans="1:17" ht="12" customHeight="1" x14ac:dyDescent="0.25">
      <c r="A433" s="158" t="s">
        <v>62</v>
      </c>
      <c r="B433" s="157"/>
      <c r="C433" s="178">
        <f>C379/RES_summary!C$21</f>
        <v>8.522436643371627</v>
      </c>
      <c r="D433" s="178">
        <f>D379/RES_summary!D$21</f>
        <v>8.5390982065442067</v>
      </c>
      <c r="E433" s="178">
        <f>E379/RES_summary!E$21</f>
        <v>8.9624029773101608</v>
      </c>
      <c r="F433" s="178">
        <f>F379/RES_summary!F$21</f>
        <v>8.7139912050983792</v>
      </c>
      <c r="G433" s="178">
        <f>G379/RES_summary!G$21</f>
        <v>8.2759474072394053</v>
      </c>
      <c r="H433" s="178">
        <f>H379/RES_summary!H$21</f>
        <v>8.437322149080142</v>
      </c>
      <c r="I433" s="178">
        <f>I379/RES_summary!I$21</f>
        <v>8.2527804582194637</v>
      </c>
      <c r="J433" s="178">
        <f>J379/RES_summary!J$21</f>
        <v>8.6380188122804107</v>
      </c>
      <c r="K433" s="178">
        <f>K379/RES_summary!K$21</f>
        <v>8.3046715404418379</v>
      </c>
      <c r="L433" s="178">
        <f>L379/RES_summary!L$21</f>
        <v>8.9839442616128302</v>
      </c>
      <c r="M433" s="178">
        <f>M379/RES_summary!M$21</f>
        <v>7.742159012585291</v>
      </c>
      <c r="N433" s="178">
        <f>N379/RES_summary!N$21</f>
        <v>9.1745911521921482</v>
      </c>
      <c r="O433" s="178">
        <f>O379/RES_summary!O$21</f>
        <v>9.8767690703266382</v>
      </c>
      <c r="P433" s="178">
        <f>P379/RES_summary!P$21</f>
        <v>8.3513137431329625</v>
      </c>
      <c r="Q433" s="178">
        <f>Q379/RES_summary!Q$21</f>
        <v>8.7962499357730675</v>
      </c>
    </row>
    <row r="434" spans="1:17" ht="12" customHeight="1" x14ac:dyDescent="0.25">
      <c r="A434" s="23" t="s">
        <v>57</v>
      </c>
      <c r="B434" s="156"/>
      <c r="C434" s="177">
        <f>C380/RES_summary!C$21</f>
        <v>0</v>
      </c>
      <c r="D434" s="177">
        <f>D380/RES_summary!D$21</f>
        <v>0</v>
      </c>
      <c r="E434" s="177">
        <f>E380/RES_summary!E$21</f>
        <v>0</v>
      </c>
      <c r="F434" s="177">
        <f>F380/RES_summary!F$21</f>
        <v>0</v>
      </c>
      <c r="G434" s="177">
        <f>G380/RES_summary!G$21</f>
        <v>0</v>
      </c>
      <c r="H434" s="177">
        <f>H380/RES_summary!H$21</f>
        <v>0</v>
      </c>
      <c r="I434" s="177">
        <f>I380/RES_summary!I$21</f>
        <v>0</v>
      </c>
      <c r="J434" s="177">
        <f>J380/RES_summary!J$21</f>
        <v>0</v>
      </c>
      <c r="K434" s="177">
        <f>K380/RES_summary!K$21</f>
        <v>0</v>
      </c>
      <c r="L434" s="177">
        <f>L380/RES_summary!L$21</f>
        <v>0</v>
      </c>
      <c r="M434" s="177">
        <f>M380/RES_summary!M$21</f>
        <v>0</v>
      </c>
      <c r="N434" s="177">
        <f>N380/RES_summary!N$21</f>
        <v>0</v>
      </c>
      <c r="O434" s="177">
        <f>O380/RES_summary!O$21</f>
        <v>0</v>
      </c>
      <c r="P434" s="177">
        <f>P380/RES_summary!P$21</f>
        <v>0</v>
      </c>
      <c r="Q434" s="177">
        <f>Q380/RES_summary!Q$21</f>
        <v>0</v>
      </c>
    </row>
    <row r="435" spans="1:17" ht="12" customHeight="1" x14ac:dyDescent="0.25">
      <c r="A435" s="29" t="s">
        <v>140</v>
      </c>
      <c r="B435" s="57"/>
      <c r="C435" s="176">
        <f>C381/RES_summary!C$21</f>
        <v>8.522436643371627</v>
      </c>
      <c r="D435" s="176">
        <f>D381/RES_summary!D$21</f>
        <v>8.5390982065442067</v>
      </c>
      <c r="E435" s="176">
        <f>E381/RES_summary!E$21</f>
        <v>8.9624029773101608</v>
      </c>
      <c r="F435" s="176">
        <f>F381/RES_summary!F$21</f>
        <v>8.7139912050983792</v>
      </c>
      <c r="G435" s="176">
        <f>G381/RES_summary!G$21</f>
        <v>8.2759474072394053</v>
      </c>
      <c r="H435" s="176">
        <f>H381/RES_summary!H$21</f>
        <v>8.437322149080142</v>
      </c>
      <c r="I435" s="176">
        <f>I381/RES_summary!I$21</f>
        <v>8.2527804582194637</v>
      </c>
      <c r="J435" s="176">
        <f>J381/RES_summary!J$21</f>
        <v>8.6380188122804107</v>
      </c>
      <c r="K435" s="176">
        <f>K381/RES_summary!K$21</f>
        <v>8.3046715404418379</v>
      </c>
      <c r="L435" s="176">
        <f>L381/RES_summary!L$21</f>
        <v>8.9839442616128302</v>
      </c>
      <c r="M435" s="176">
        <f>M381/RES_summary!M$21</f>
        <v>7.742159012585291</v>
      </c>
      <c r="N435" s="176">
        <f>N381/RES_summary!N$21</f>
        <v>9.1745911521921482</v>
      </c>
      <c r="O435" s="176">
        <f>O381/RES_summary!O$21</f>
        <v>9.8767690703266382</v>
      </c>
      <c r="P435" s="176">
        <f>P381/RES_summary!P$21</f>
        <v>8.3513137431329625</v>
      </c>
      <c r="Q435" s="176">
        <f>Q381/RES_summary!Q$21</f>
        <v>8.7962499357730675</v>
      </c>
    </row>
    <row r="437" spans="1:17" ht="12" customHeight="1" x14ac:dyDescent="0.25">
      <c r="A437" s="152" t="s">
        <v>184</v>
      </c>
      <c r="B437" s="168"/>
      <c r="C437" s="184">
        <f>C383/RES_summary!C$21</f>
        <v>0</v>
      </c>
      <c r="D437" s="184">
        <f>D383/RES_summary!D$21</f>
        <v>0</v>
      </c>
      <c r="E437" s="184">
        <f>E383/RES_summary!E$21</f>
        <v>0</v>
      </c>
      <c r="F437" s="184">
        <f>F383/RES_summary!F$21</f>
        <v>0</v>
      </c>
      <c r="G437" s="184">
        <f>G383/RES_summary!G$21</f>
        <v>0</v>
      </c>
      <c r="H437" s="184">
        <f>H383/RES_summary!H$21</f>
        <v>0</v>
      </c>
      <c r="I437" s="184">
        <f>I383/RES_summary!I$21</f>
        <v>0</v>
      </c>
      <c r="J437" s="184">
        <f>J383/RES_summary!J$21</f>
        <v>0</v>
      </c>
      <c r="K437" s="184">
        <f>K383/RES_summary!K$21</f>
        <v>0</v>
      </c>
      <c r="L437" s="184">
        <f>L383/RES_summary!L$21</f>
        <v>0</v>
      </c>
      <c r="M437" s="184">
        <f>M383/RES_summary!M$21</f>
        <v>0</v>
      </c>
      <c r="N437" s="184">
        <f>N383/RES_summary!N$21</f>
        <v>0</v>
      </c>
      <c r="O437" s="184">
        <f>O383/RES_summary!O$21</f>
        <v>0</v>
      </c>
      <c r="P437" s="184">
        <f>P383/RES_summary!P$21</f>
        <v>0</v>
      </c>
      <c r="Q437" s="184">
        <f>Q383/RES_summary!Q$21</f>
        <v>0</v>
      </c>
    </row>
    <row r="438" spans="1:17" ht="12" customHeight="1" x14ac:dyDescent="0.25">
      <c r="A438" s="158" t="s">
        <v>65</v>
      </c>
      <c r="B438" s="157"/>
      <c r="C438" s="178">
        <f>C384/RES_summary!C$21</f>
        <v>0</v>
      </c>
      <c r="D438" s="178">
        <f>D384/RES_summary!D$21</f>
        <v>0</v>
      </c>
      <c r="E438" s="178">
        <f>E384/RES_summary!E$21</f>
        <v>0</v>
      </c>
      <c r="F438" s="178">
        <f>F384/RES_summary!F$21</f>
        <v>0</v>
      </c>
      <c r="G438" s="178">
        <f>G384/RES_summary!G$21</f>
        <v>0</v>
      </c>
      <c r="H438" s="178">
        <f>H384/RES_summary!H$21</f>
        <v>0</v>
      </c>
      <c r="I438" s="178">
        <f>I384/RES_summary!I$21</f>
        <v>0</v>
      </c>
      <c r="J438" s="178">
        <f>J384/RES_summary!J$21</f>
        <v>0</v>
      </c>
      <c r="K438" s="178">
        <f>K384/RES_summary!K$21</f>
        <v>0</v>
      </c>
      <c r="L438" s="178">
        <f>L384/RES_summary!L$21</f>
        <v>0</v>
      </c>
      <c r="M438" s="178">
        <f>M384/RES_summary!M$21</f>
        <v>0</v>
      </c>
      <c r="N438" s="178">
        <f>N384/RES_summary!N$21</f>
        <v>0</v>
      </c>
      <c r="O438" s="178">
        <f>O384/RES_summary!O$21</f>
        <v>0</v>
      </c>
      <c r="P438" s="178">
        <f>P384/RES_summary!P$21</f>
        <v>0</v>
      </c>
      <c r="Q438" s="178">
        <f>Q384/RES_summary!Q$21</f>
        <v>0</v>
      </c>
    </row>
    <row r="439" spans="1:17" ht="12" customHeight="1" x14ac:dyDescent="0.25">
      <c r="A439" s="23" t="s">
        <v>60</v>
      </c>
      <c r="B439" s="156"/>
      <c r="C439" s="177">
        <f>C385/RES_summary!C$21</f>
        <v>0</v>
      </c>
      <c r="D439" s="177">
        <f>D385/RES_summary!D$21</f>
        <v>0</v>
      </c>
      <c r="E439" s="177">
        <f>E385/RES_summary!E$21</f>
        <v>0</v>
      </c>
      <c r="F439" s="177">
        <f>F385/RES_summary!F$21</f>
        <v>0</v>
      </c>
      <c r="G439" s="177">
        <f>G385/RES_summary!G$21</f>
        <v>0</v>
      </c>
      <c r="H439" s="177">
        <f>H385/RES_summary!H$21</f>
        <v>0</v>
      </c>
      <c r="I439" s="177">
        <f>I385/RES_summary!I$21</f>
        <v>0</v>
      </c>
      <c r="J439" s="177">
        <f>J385/RES_summary!J$21</f>
        <v>0</v>
      </c>
      <c r="K439" s="177">
        <f>K385/RES_summary!K$21</f>
        <v>0</v>
      </c>
      <c r="L439" s="177">
        <f>L385/RES_summary!L$21</f>
        <v>0</v>
      </c>
      <c r="M439" s="177">
        <f>M385/RES_summary!M$21</f>
        <v>0</v>
      </c>
      <c r="N439" s="177">
        <f>N385/RES_summary!N$21</f>
        <v>0</v>
      </c>
      <c r="O439" s="177">
        <f>O385/RES_summary!O$21</f>
        <v>0</v>
      </c>
      <c r="P439" s="177">
        <f>P385/RES_summary!P$21</f>
        <v>0</v>
      </c>
      <c r="Q439" s="177">
        <f>Q385/RES_summary!Q$21</f>
        <v>0</v>
      </c>
    </row>
    <row r="440" spans="1:17" ht="12" customHeight="1" x14ac:dyDescent="0.25">
      <c r="A440" s="158" t="s">
        <v>112</v>
      </c>
      <c r="B440" s="157"/>
      <c r="C440" s="178">
        <f>C386/RES_summary!C$21</f>
        <v>0</v>
      </c>
      <c r="D440" s="178">
        <f>D386/RES_summary!D$21</f>
        <v>0</v>
      </c>
      <c r="E440" s="178">
        <f>E386/RES_summary!E$21</f>
        <v>0</v>
      </c>
      <c r="F440" s="178">
        <f>F386/RES_summary!F$21</f>
        <v>0</v>
      </c>
      <c r="G440" s="178">
        <f>G386/RES_summary!G$21</f>
        <v>0</v>
      </c>
      <c r="H440" s="178">
        <f>H386/RES_summary!H$21</f>
        <v>0</v>
      </c>
      <c r="I440" s="178">
        <f>I386/RES_summary!I$21</f>
        <v>0</v>
      </c>
      <c r="J440" s="178">
        <f>J386/RES_summary!J$21</f>
        <v>0</v>
      </c>
      <c r="K440" s="178">
        <f>K386/RES_summary!K$21</f>
        <v>0</v>
      </c>
      <c r="L440" s="178">
        <f>L386/RES_summary!L$21</f>
        <v>0</v>
      </c>
      <c r="M440" s="178">
        <f>M386/RES_summary!M$21</f>
        <v>0</v>
      </c>
      <c r="N440" s="178">
        <f>N386/RES_summary!N$21</f>
        <v>0</v>
      </c>
      <c r="O440" s="178">
        <f>O386/RES_summary!O$21</f>
        <v>0</v>
      </c>
      <c r="P440" s="178">
        <f>P386/RES_summary!P$21</f>
        <v>0</v>
      </c>
      <c r="Q440" s="178">
        <f>Q386/RES_summary!Q$21</f>
        <v>0</v>
      </c>
    </row>
    <row r="441" spans="1:17" ht="12" customHeight="1" x14ac:dyDescent="0.25">
      <c r="A441" s="23" t="s">
        <v>60</v>
      </c>
      <c r="B441" s="156"/>
      <c r="C441" s="177">
        <f>C387/RES_summary!C$21</f>
        <v>0</v>
      </c>
      <c r="D441" s="177">
        <f>D387/RES_summary!D$21</f>
        <v>0</v>
      </c>
      <c r="E441" s="177">
        <f>E387/RES_summary!E$21</f>
        <v>0</v>
      </c>
      <c r="F441" s="177">
        <f>F387/RES_summary!F$21</f>
        <v>0</v>
      </c>
      <c r="G441" s="177">
        <f>G387/RES_summary!G$21</f>
        <v>0</v>
      </c>
      <c r="H441" s="177">
        <f>H387/RES_summary!H$21</f>
        <v>0</v>
      </c>
      <c r="I441" s="177">
        <f>I387/RES_summary!I$21</f>
        <v>0</v>
      </c>
      <c r="J441" s="177">
        <f>J387/RES_summary!J$21</f>
        <v>0</v>
      </c>
      <c r="K441" s="177">
        <f>K387/RES_summary!K$21</f>
        <v>0</v>
      </c>
      <c r="L441" s="177">
        <f>L387/RES_summary!L$21</f>
        <v>0</v>
      </c>
      <c r="M441" s="177">
        <f>M387/RES_summary!M$21</f>
        <v>0</v>
      </c>
      <c r="N441" s="177">
        <f>N387/RES_summary!N$21</f>
        <v>0</v>
      </c>
      <c r="O441" s="177">
        <f>O387/RES_summary!O$21</f>
        <v>0</v>
      </c>
      <c r="P441" s="177">
        <f>P387/RES_summary!P$21</f>
        <v>0</v>
      </c>
      <c r="Q441" s="177">
        <f>Q387/RES_summary!Q$21</f>
        <v>0</v>
      </c>
    </row>
    <row r="442" spans="1:17" ht="12" customHeight="1" x14ac:dyDescent="0.25">
      <c r="A442" s="158" t="s">
        <v>63</v>
      </c>
      <c r="B442" s="157"/>
      <c r="C442" s="178">
        <f>C388/RES_summary!C$21</f>
        <v>0</v>
      </c>
      <c r="D442" s="178">
        <f>D388/RES_summary!D$21</f>
        <v>0</v>
      </c>
      <c r="E442" s="178">
        <f>E388/RES_summary!E$21</f>
        <v>0</v>
      </c>
      <c r="F442" s="178">
        <f>F388/RES_summary!F$21</f>
        <v>0</v>
      </c>
      <c r="G442" s="178">
        <f>G388/RES_summary!G$21</f>
        <v>0</v>
      </c>
      <c r="H442" s="178">
        <f>H388/RES_summary!H$21</f>
        <v>0</v>
      </c>
      <c r="I442" s="178">
        <f>I388/RES_summary!I$21</f>
        <v>0</v>
      </c>
      <c r="J442" s="178">
        <f>J388/RES_summary!J$21</f>
        <v>0</v>
      </c>
      <c r="K442" s="178">
        <f>K388/RES_summary!K$21</f>
        <v>0</v>
      </c>
      <c r="L442" s="178">
        <f>L388/RES_summary!L$21</f>
        <v>0</v>
      </c>
      <c r="M442" s="178">
        <f>M388/RES_summary!M$21</f>
        <v>0</v>
      </c>
      <c r="N442" s="178">
        <f>N388/RES_summary!N$21</f>
        <v>0</v>
      </c>
      <c r="O442" s="178">
        <f>O388/RES_summary!O$21</f>
        <v>0</v>
      </c>
      <c r="P442" s="178">
        <f>P388/RES_summary!P$21</f>
        <v>0</v>
      </c>
      <c r="Q442" s="178">
        <f>Q388/RES_summary!Q$21</f>
        <v>0</v>
      </c>
    </row>
    <row r="443" spans="1:17" ht="12" customHeight="1" x14ac:dyDescent="0.25">
      <c r="A443" s="167" t="s">
        <v>144</v>
      </c>
      <c r="B443" s="132"/>
      <c r="C443" s="183">
        <f>C389/RES_summary!C$21</f>
        <v>0</v>
      </c>
      <c r="D443" s="183">
        <f>D389/RES_summary!D$21</f>
        <v>0</v>
      </c>
      <c r="E443" s="183">
        <f>E389/RES_summary!E$21</f>
        <v>0</v>
      </c>
      <c r="F443" s="183">
        <f>F389/RES_summary!F$21</f>
        <v>0</v>
      </c>
      <c r="G443" s="183">
        <f>G389/RES_summary!G$21</f>
        <v>0</v>
      </c>
      <c r="H443" s="183">
        <f>H389/RES_summary!H$21</f>
        <v>0</v>
      </c>
      <c r="I443" s="183">
        <f>I389/RES_summary!I$21</f>
        <v>0</v>
      </c>
      <c r="J443" s="183">
        <f>J389/RES_summary!J$21</f>
        <v>0</v>
      </c>
      <c r="K443" s="183">
        <f>K389/RES_summary!K$21</f>
        <v>0</v>
      </c>
      <c r="L443" s="183">
        <f>L389/RES_summary!L$21</f>
        <v>0</v>
      </c>
      <c r="M443" s="183">
        <f>M389/RES_summary!M$21</f>
        <v>0</v>
      </c>
      <c r="N443" s="183">
        <f>N389/RES_summary!N$21</f>
        <v>0</v>
      </c>
      <c r="O443" s="183">
        <f>O389/RES_summary!O$21</f>
        <v>0</v>
      </c>
      <c r="P443" s="183">
        <f>P389/RES_summary!P$21</f>
        <v>0</v>
      </c>
      <c r="Q443" s="183">
        <f>Q389/RES_summary!Q$21</f>
        <v>0</v>
      </c>
    </row>
    <row r="444" spans="1:17" ht="12" customHeight="1" x14ac:dyDescent="0.25">
      <c r="A444" s="167" t="s">
        <v>143</v>
      </c>
      <c r="B444" s="132"/>
      <c r="C444" s="183">
        <f>C390/RES_summary!C$21</f>
        <v>0</v>
      </c>
      <c r="D444" s="183">
        <f>D390/RES_summary!D$21</f>
        <v>0</v>
      </c>
      <c r="E444" s="183">
        <f>E390/RES_summary!E$21</f>
        <v>0</v>
      </c>
      <c r="F444" s="183">
        <f>F390/RES_summary!F$21</f>
        <v>0</v>
      </c>
      <c r="G444" s="183">
        <f>G390/RES_summary!G$21</f>
        <v>0</v>
      </c>
      <c r="H444" s="183">
        <f>H390/RES_summary!H$21</f>
        <v>0</v>
      </c>
      <c r="I444" s="183">
        <f>I390/RES_summary!I$21</f>
        <v>0</v>
      </c>
      <c r="J444" s="183">
        <f>J390/RES_summary!J$21</f>
        <v>0</v>
      </c>
      <c r="K444" s="183">
        <f>K390/RES_summary!K$21</f>
        <v>0</v>
      </c>
      <c r="L444" s="183">
        <f>L390/RES_summary!L$21</f>
        <v>0</v>
      </c>
      <c r="M444" s="183">
        <f>M390/RES_summary!M$21</f>
        <v>0</v>
      </c>
      <c r="N444" s="183">
        <f>N390/RES_summary!N$21</f>
        <v>0</v>
      </c>
      <c r="O444" s="183">
        <f>O390/RES_summary!O$21</f>
        <v>0</v>
      </c>
      <c r="P444" s="183">
        <f>P390/RES_summary!P$21</f>
        <v>0</v>
      </c>
      <c r="Q444" s="183">
        <f>Q390/RES_summary!Q$21</f>
        <v>0</v>
      </c>
    </row>
    <row r="445" spans="1:17" ht="12" customHeight="1" x14ac:dyDescent="0.25">
      <c r="A445" s="166" t="s">
        <v>57</v>
      </c>
      <c r="B445" s="165"/>
      <c r="C445" s="182">
        <f>C391/RES_summary!C$21</f>
        <v>0</v>
      </c>
      <c r="D445" s="182">
        <f>D391/RES_summary!D$21</f>
        <v>0</v>
      </c>
      <c r="E445" s="182">
        <f>E391/RES_summary!E$21</f>
        <v>0</v>
      </c>
      <c r="F445" s="182">
        <f>F391/RES_summary!F$21</f>
        <v>0</v>
      </c>
      <c r="G445" s="182">
        <f>G391/RES_summary!G$21</f>
        <v>0</v>
      </c>
      <c r="H445" s="182">
        <f>H391/RES_summary!H$21</f>
        <v>0</v>
      </c>
      <c r="I445" s="182">
        <f>I391/RES_summary!I$21</f>
        <v>0</v>
      </c>
      <c r="J445" s="182">
        <f>J391/RES_summary!J$21</f>
        <v>0</v>
      </c>
      <c r="K445" s="182">
        <f>K391/RES_summary!K$21</f>
        <v>0</v>
      </c>
      <c r="L445" s="182">
        <f>L391/RES_summary!L$21</f>
        <v>0</v>
      </c>
      <c r="M445" s="182">
        <f>M391/RES_summary!M$21</f>
        <v>0</v>
      </c>
      <c r="N445" s="182">
        <f>N391/RES_summary!N$21</f>
        <v>0</v>
      </c>
      <c r="O445" s="182">
        <f>O391/RES_summary!O$21</f>
        <v>0</v>
      </c>
      <c r="P445" s="182">
        <f>P391/RES_summary!P$21</f>
        <v>0</v>
      </c>
      <c r="Q445" s="182">
        <f>Q391/RES_summary!Q$21</f>
        <v>0</v>
      </c>
    </row>
    <row r="446" spans="1:17" ht="12" customHeight="1" x14ac:dyDescent="0.25">
      <c r="A446" s="147" t="s">
        <v>59</v>
      </c>
      <c r="B446" s="164"/>
      <c r="C446" s="181">
        <f>C392/RES_summary!C$21</f>
        <v>0</v>
      </c>
      <c r="D446" s="181">
        <f>D392/RES_summary!D$21</f>
        <v>0</v>
      </c>
      <c r="E446" s="181">
        <f>E392/RES_summary!E$21</f>
        <v>0</v>
      </c>
      <c r="F446" s="181">
        <f>F392/RES_summary!F$21</f>
        <v>0</v>
      </c>
      <c r="G446" s="181">
        <f>G392/RES_summary!G$21</f>
        <v>0</v>
      </c>
      <c r="H446" s="181">
        <f>H392/RES_summary!H$21</f>
        <v>0</v>
      </c>
      <c r="I446" s="181">
        <f>I392/RES_summary!I$21</f>
        <v>0</v>
      </c>
      <c r="J446" s="181">
        <f>J392/RES_summary!J$21</f>
        <v>0</v>
      </c>
      <c r="K446" s="181">
        <f>K392/RES_summary!K$21</f>
        <v>0</v>
      </c>
      <c r="L446" s="181">
        <f>L392/RES_summary!L$21</f>
        <v>0</v>
      </c>
      <c r="M446" s="181">
        <f>M392/RES_summary!M$21</f>
        <v>0</v>
      </c>
      <c r="N446" s="181">
        <f>N392/RES_summary!N$21</f>
        <v>0</v>
      </c>
      <c r="O446" s="181">
        <f>O392/RES_summary!O$21</f>
        <v>0</v>
      </c>
      <c r="P446" s="181">
        <f>P392/RES_summary!P$21</f>
        <v>0</v>
      </c>
      <c r="Q446" s="181">
        <f>Q392/RES_summary!Q$21</f>
        <v>0</v>
      </c>
    </row>
    <row r="447" spans="1:17" ht="12" customHeight="1" x14ac:dyDescent="0.25">
      <c r="A447" s="163" t="s">
        <v>142</v>
      </c>
      <c r="B447" s="162"/>
      <c r="C447" s="180">
        <f>C393/RES_summary!C$21</f>
        <v>0</v>
      </c>
      <c r="D447" s="180">
        <f>D393/RES_summary!D$21</f>
        <v>0</v>
      </c>
      <c r="E447" s="180">
        <f>E393/RES_summary!E$21</f>
        <v>0</v>
      </c>
      <c r="F447" s="180">
        <f>F393/RES_summary!F$21</f>
        <v>0</v>
      </c>
      <c r="G447" s="180">
        <f>G393/RES_summary!G$21</f>
        <v>0</v>
      </c>
      <c r="H447" s="180">
        <f>H393/RES_summary!H$21</f>
        <v>0</v>
      </c>
      <c r="I447" s="180">
        <f>I393/RES_summary!I$21</f>
        <v>0</v>
      </c>
      <c r="J447" s="180">
        <f>J393/RES_summary!J$21</f>
        <v>0</v>
      </c>
      <c r="K447" s="180">
        <f>K393/RES_summary!K$21</f>
        <v>0</v>
      </c>
      <c r="L447" s="180">
        <f>L393/RES_summary!L$21</f>
        <v>0</v>
      </c>
      <c r="M447" s="180">
        <f>M393/RES_summary!M$21</f>
        <v>0</v>
      </c>
      <c r="N447" s="180">
        <f>N393/RES_summary!N$21</f>
        <v>0</v>
      </c>
      <c r="O447" s="180">
        <f>O393/RES_summary!O$21</f>
        <v>0</v>
      </c>
      <c r="P447" s="180">
        <f>P393/RES_summary!P$21</f>
        <v>0</v>
      </c>
      <c r="Q447" s="180">
        <f>Q393/RES_summary!Q$21</f>
        <v>0</v>
      </c>
    </row>
    <row r="448" spans="1:17" ht="12" customHeight="1" x14ac:dyDescent="0.25">
      <c r="A448" s="161" t="s">
        <v>141</v>
      </c>
      <c r="B448" s="160"/>
      <c r="C448" s="179">
        <f>C394/RES_summary!C$21</f>
        <v>0</v>
      </c>
      <c r="D448" s="179">
        <f>D394/RES_summary!D$21</f>
        <v>0</v>
      </c>
      <c r="E448" s="179">
        <f>E394/RES_summary!E$21</f>
        <v>0</v>
      </c>
      <c r="F448" s="179">
        <f>F394/RES_summary!F$21</f>
        <v>0</v>
      </c>
      <c r="G448" s="179">
        <f>G394/RES_summary!G$21</f>
        <v>0</v>
      </c>
      <c r="H448" s="179">
        <f>H394/RES_summary!H$21</f>
        <v>0</v>
      </c>
      <c r="I448" s="179">
        <f>I394/RES_summary!I$21</f>
        <v>0</v>
      </c>
      <c r="J448" s="179">
        <f>J394/RES_summary!J$21</f>
        <v>0</v>
      </c>
      <c r="K448" s="179">
        <f>K394/RES_summary!K$21</f>
        <v>0</v>
      </c>
      <c r="L448" s="179">
        <f>L394/RES_summary!L$21</f>
        <v>0</v>
      </c>
      <c r="M448" s="179">
        <f>M394/RES_summary!M$21</f>
        <v>0</v>
      </c>
      <c r="N448" s="179">
        <f>N394/RES_summary!N$21</f>
        <v>0</v>
      </c>
      <c r="O448" s="179">
        <f>O394/RES_summary!O$21</f>
        <v>0</v>
      </c>
      <c r="P448" s="179">
        <f>P394/RES_summary!P$21</f>
        <v>0</v>
      </c>
      <c r="Q448" s="179">
        <f>Q394/RES_summary!Q$21</f>
        <v>0</v>
      </c>
    </row>
    <row r="449" spans="1:17" ht="12" customHeight="1" x14ac:dyDescent="0.25">
      <c r="A449" s="148" t="s">
        <v>60</v>
      </c>
      <c r="B449" s="156"/>
      <c r="C449" s="177">
        <f>C395/RES_summary!C$21</f>
        <v>0</v>
      </c>
      <c r="D449" s="177">
        <f>D395/RES_summary!D$21</f>
        <v>0</v>
      </c>
      <c r="E449" s="177">
        <f>E395/RES_summary!E$21</f>
        <v>0</v>
      </c>
      <c r="F449" s="177">
        <f>F395/RES_summary!F$21</f>
        <v>0</v>
      </c>
      <c r="G449" s="177">
        <f>G395/RES_summary!G$21</f>
        <v>0</v>
      </c>
      <c r="H449" s="177">
        <f>H395/RES_summary!H$21</f>
        <v>0</v>
      </c>
      <c r="I449" s="177">
        <f>I395/RES_summary!I$21</f>
        <v>0</v>
      </c>
      <c r="J449" s="177">
        <f>J395/RES_summary!J$21</f>
        <v>0</v>
      </c>
      <c r="K449" s="177">
        <f>K395/RES_summary!K$21</f>
        <v>0</v>
      </c>
      <c r="L449" s="177">
        <f>L395/RES_summary!L$21</f>
        <v>0</v>
      </c>
      <c r="M449" s="177">
        <f>M395/RES_summary!M$21</f>
        <v>0</v>
      </c>
      <c r="N449" s="177">
        <f>N395/RES_summary!N$21</f>
        <v>0</v>
      </c>
      <c r="O449" s="177">
        <f>O395/RES_summary!O$21</f>
        <v>0</v>
      </c>
      <c r="P449" s="177">
        <f>P395/RES_summary!P$21</f>
        <v>0</v>
      </c>
      <c r="Q449" s="177">
        <f>Q395/RES_summary!Q$21</f>
        <v>0</v>
      </c>
    </row>
    <row r="450" spans="1:17" ht="12" customHeight="1" x14ac:dyDescent="0.25">
      <c r="A450" s="148" t="s">
        <v>59</v>
      </c>
      <c r="B450" s="156"/>
      <c r="C450" s="177">
        <f>C396/RES_summary!C$21</f>
        <v>0</v>
      </c>
      <c r="D450" s="177">
        <f>D396/RES_summary!D$21</f>
        <v>0</v>
      </c>
      <c r="E450" s="177">
        <f>E396/RES_summary!E$21</f>
        <v>0</v>
      </c>
      <c r="F450" s="177">
        <f>F396/RES_summary!F$21</f>
        <v>0</v>
      </c>
      <c r="G450" s="177">
        <f>G396/RES_summary!G$21</f>
        <v>0</v>
      </c>
      <c r="H450" s="177">
        <f>H396/RES_summary!H$21</f>
        <v>0</v>
      </c>
      <c r="I450" s="177">
        <f>I396/RES_summary!I$21</f>
        <v>0</v>
      </c>
      <c r="J450" s="177">
        <f>J396/RES_summary!J$21</f>
        <v>0</v>
      </c>
      <c r="K450" s="177">
        <f>K396/RES_summary!K$21</f>
        <v>0</v>
      </c>
      <c r="L450" s="177">
        <f>L396/RES_summary!L$21</f>
        <v>0</v>
      </c>
      <c r="M450" s="177">
        <f>M396/RES_summary!M$21</f>
        <v>0</v>
      </c>
      <c r="N450" s="177">
        <f>N396/RES_summary!N$21</f>
        <v>0</v>
      </c>
      <c r="O450" s="177">
        <f>O396/RES_summary!O$21</f>
        <v>0</v>
      </c>
      <c r="P450" s="177">
        <f>P396/RES_summary!P$21</f>
        <v>0</v>
      </c>
      <c r="Q450" s="177">
        <f>Q396/RES_summary!Q$21</f>
        <v>0</v>
      </c>
    </row>
    <row r="451" spans="1:17" ht="12" customHeight="1" x14ac:dyDescent="0.25">
      <c r="A451" s="158" t="s">
        <v>62</v>
      </c>
      <c r="B451" s="157"/>
      <c r="C451" s="178">
        <f>C397/RES_summary!C$21</f>
        <v>0</v>
      </c>
      <c r="D451" s="178">
        <f>D397/RES_summary!D$21</f>
        <v>0</v>
      </c>
      <c r="E451" s="178">
        <f>E397/RES_summary!E$21</f>
        <v>0</v>
      </c>
      <c r="F451" s="178">
        <f>F397/RES_summary!F$21</f>
        <v>0</v>
      </c>
      <c r="G451" s="178">
        <f>G397/RES_summary!G$21</f>
        <v>0</v>
      </c>
      <c r="H451" s="178">
        <f>H397/RES_summary!H$21</f>
        <v>0</v>
      </c>
      <c r="I451" s="178">
        <f>I397/RES_summary!I$21</f>
        <v>0</v>
      </c>
      <c r="J451" s="178">
        <f>J397/RES_summary!J$21</f>
        <v>0</v>
      </c>
      <c r="K451" s="178">
        <f>K397/RES_summary!K$21</f>
        <v>0</v>
      </c>
      <c r="L451" s="178">
        <f>L397/RES_summary!L$21</f>
        <v>0</v>
      </c>
      <c r="M451" s="178">
        <f>M397/RES_summary!M$21</f>
        <v>0</v>
      </c>
      <c r="N451" s="178">
        <f>N397/RES_summary!N$21</f>
        <v>0</v>
      </c>
      <c r="O451" s="178">
        <f>O397/RES_summary!O$21</f>
        <v>0</v>
      </c>
      <c r="P451" s="178">
        <f>P397/RES_summary!P$21</f>
        <v>0</v>
      </c>
      <c r="Q451" s="178">
        <f>Q397/RES_summary!Q$21</f>
        <v>0</v>
      </c>
    </row>
    <row r="452" spans="1:17" ht="12" customHeight="1" x14ac:dyDescent="0.25">
      <c r="A452" s="23" t="s">
        <v>57</v>
      </c>
      <c r="B452" s="156"/>
      <c r="C452" s="177">
        <f>C398/RES_summary!C$21</f>
        <v>0</v>
      </c>
      <c r="D452" s="177">
        <f>D398/RES_summary!D$21</f>
        <v>0</v>
      </c>
      <c r="E452" s="177">
        <f>E398/RES_summary!E$21</f>
        <v>0</v>
      </c>
      <c r="F452" s="177">
        <f>F398/RES_summary!F$21</f>
        <v>0</v>
      </c>
      <c r="G452" s="177">
        <f>G398/RES_summary!G$21</f>
        <v>0</v>
      </c>
      <c r="H452" s="177">
        <f>H398/RES_summary!H$21</f>
        <v>0</v>
      </c>
      <c r="I452" s="177">
        <f>I398/RES_summary!I$21</f>
        <v>0</v>
      </c>
      <c r="J452" s="177">
        <f>J398/RES_summary!J$21</f>
        <v>0</v>
      </c>
      <c r="K452" s="177">
        <f>K398/RES_summary!K$21</f>
        <v>0</v>
      </c>
      <c r="L452" s="177">
        <f>L398/RES_summary!L$21</f>
        <v>0</v>
      </c>
      <c r="M452" s="177">
        <f>M398/RES_summary!M$21</f>
        <v>0</v>
      </c>
      <c r="N452" s="177">
        <f>N398/RES_summary!N$21</f>
        <v>0</v>
      </c>
      <c r="O452" s="177">
        <f>O398/RES_summary!O$21</f>
        <v>0</v>
      </c>
      <c r="P452" s="177">
        <f>P398/RES_summary!P$21</f>
        <v>0</v>
      </c>
      <c r="Q452" s="177">
        <f>Q398/RES_summary!Q$21</f>
        <v>0</v>
      </c>
    </row>
    <row r="453" spans="1:17" ht="12" customHeight="1" x14ac:dyDescent="0.25">
      <c r="A453" s="29" t="s">
        <v>140</v>
      </c>
      <c r="B453" s="57"/>
      <c r="C453" s="176">
        <f>C399/RES_summary!C$21</f>
        <v>0</v>
      </c>
      <c r="D453" s="176">
        <f>D399/RES_summary!D$21</f>
        <v>0</v>
      </c>
      <c r="E453" s="176">
        <f>E399/RES_summary!E$21</f>
        <v>0</v>
      </c>
      <c r="F453" s="176">
        <f>F399/RES_summary!F$21</f>
        <v>0</v>
      </c>
      <c r="G453" s="176">
        <f>G399/RES_summary!G$21</f>
        <v>0</v>
      </c>
      <c r="H453" s="176">
        <f>H399/RES_summary!H$21</f>
        <v>0</v>
      </c>
      <c r="I453" s="176">
        <f>I399/RES_summary!I$21</f>
        <v>0</v>
      </c>
      <c r="J453" s="176">
        <f>J399/RES_summary!J$21</f>
        <v>0</v>
      </c>
      <c r="K453" s="176">
        <f>K399/RES_summary!K$21</f>
        <v>0</v>
      </c>
      <c r="L453" s="176">
        <f>L399/RES_summary!L$21</f>
        <v>0</v>
      </c>
      <c r="M453" s="176">
        <f>M399/RES_summary!M$21</f>
        <v>0</v>
      </c>
      <c r="N453" s="176">
        <f>N399/RES_summary!N$21</f>
        <v>0</v>
      </c>
      <c r="O453" s="176">
        <f>O399/RES_summary!O$21</f>
        <v>0</v>
      </c>
      <c r="P453" s="176">
        <f>P399/RES_summary!P$21</f>
        <v>0</v>
      </c>
      <c r="Q453" s="176">
        <f>Q399/RES_summary!Q$21</f>
        <v>0</v>
      </c>
    </row>
  </sheetData>
  <mergeCells count="1">
    <mergeCell ref="B75:Q75"/>
  </mergeCells>
  <pageMargins left="0.39370078740157483" right="0.39370078740157483" top="0.39370078740157483" bottom="0.39370078740157483" header="0.31496062992125984" footer="0.31496062992125984"/>
  <pageSetup paperSize="9" scale="14" orientation="portrait" horizontalDpi="1200" verticalDpi="1200" r:id="rId1"/>
  <headerFooter alignWithMargins="0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8">
    <tabColor theme="9" tint="0.59999389629810485"/>
    <pageSetUpPr fitToPage="1"/>
  </sheetPr>
  <dimension ref="A1:Q453"/>
  <sheetViews>
    <sheetView showGridLines="0" zoomScaleNormal="100" workbookViewId="0">
      <pane xSplit="1" ySplit="1" topLeftCell="B2" activePane="bottomRight" state="frozen"/>
      <selection activeCell="B17" sqref="B17:B19"/>
      <selection pane="topRight" activeCell="B17" sqref="B17:B19"/>
      <selection pane="bottomLeft" activeCell="B17" sqref="B17:B19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288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RES_hhdet_num!B$161</f>
        <v>2665823</v>
      </c>
      <c r="C5" s="151">
        <f>RES_hhdet_num!C$161</f>
        <v>2698496</v>
      </c>
      <c r="D5" s="151">
        <f>RES_hhdet_num!D$161</f>
        <v>2704937.0000000005</v>
      </c>
      <c r="E5" s="151">
        <f>RES_hhdet_num!E$161</f>
        <v>2717567.0000000009</v>
      </c>
      <c r="F5" s="151">
        <f>RES_hhdet_num!F$161</f>
        <v>2737025</v>
      </c>
      <c r="G5" s="151">
        <f>RES_hhdet_num!G$161</f>
        <v>2740907.9999999991</v>
      </c>
      <c r="H5" s="151">
        <f>RES_hhdet_num!H$161</f>
        <v>2819005.9999999995</v>
      </c>
      <c r="I5" s="151">
        <f>RES_hhdet_num!I$161</f>
        <v>2874223.9999999995</v>
      </c>
      <c r="J5" s="151">
        <f>RES_hhdet_num!J$161</f>
        <v>2865193.9999999995</v>
      </c>
      <c r="K5" s="151">
        <f>RES_hhdet_num!K$161</f>
        <v>2855837</v>
      </c>
      <c r="L5" s="151">
        <f>RES_hhdet_num!L$161</f>
        <v>2817078.9999999995</v>
      </c>
      <c r="M5" s="151">
        <f>RES_hhdet_num!M$161</f>
        <v>2774807.9999999981</v>
      </c>
      <c r="N5" s="151">
        <f>RES_hhdet_num!N$161</f>
        <v>2770557.9999999995</v>
      </c>
      <c r="O5" s="151">
        <f>RES_hhdet_num!O$161</f>
        <v>2726386.9999999995</v>
      </c>
      <c r="P5" s="151">
        <f>RES_hhdet_num!P$161</f>
        <v>2705028.9999999991</v>
      </c>
      <c r="Q5" s="151">
        <f>RES_hhdet_num!Q$161</f>
        <v>2683994.9999999986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60</v>
      </c>
      <c r="B7" s="67">
        <f>RES_hhdet_num!B$163</f>
        <v>2665823</v>
      </c>
      <c r="C7" s="67">
        <f>RES_hhdet_num!C$163</f>
        <v>2698496</v>
      </c>
      <c r="D7" s="67">
        <f>RES_hhdet_num!D$163</f>
        <v>2704937.0000000005</v>
      </c>
      <c r="E7" s="67">
        <f>RES_hhdet_num!E$163</f>
        <v>2717567.0000000009</v>
      </c>
      <c r="F7" s="67">
        <f>RES_hhdet_num!F$163</f>
        <v>2737025</v>
      </c>
      <c r="G7" s="67">
        <f>RES_hhdet_num!G$163</f>
        <v>2740907.9999999991</v>
      </c>
      <c r="H7" s="67">
        <f>RES_hhdet_num!H$163</f>
        <v>2819005.9999999995</v>
      </c>
      <c r="I7" s="67">
        <f>RES_hhdet_num!I$163</f>
        <v>2874223.9999999995</v>
      </c>
      <c r="J7" s="67">
        <f>RES_hhdet_num!J$163</f>
        <v>2865193.9999999995</v>
      </c>
      <c r="K7" s="67">
        <f>RES_hhdet_num!K$163</f>
        <v>2855837</v>
      </c>
      <c r="L7" s="67">
        <f>RES_hhdet_num!L$163</f>
        <v>2817078.9999999995</v>
      </c>
      <c r="M7" s="67">
        <f>RES_hhdet_num!M$163</f>
        <v>2774807.9999999981</v>
      </c>
      <c r="N7" s="67">
        <f>RES_hhdet_num!N$163</f>
        <v>2770557.9999999995</v>
      </c>
      <c r="O7" s="67">
        <f>RES_hhdet_num!O$163</f>
        <v>2726386.9999999995</v>
      </c>
      <c r="P7" s="67">
        <f>RES_hhdet_num!P$163</f>
        <v>2705028.9999999991</v>
      </c>
      <c r="Q7" s="67">
        <f>RES_hhdet_num!Q$163</f>
        <v>2683994.9999999986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RES_hhdet_num!B$165</f>
        <v>37957</v>
      </c>
      <c r="C9" s="67">
        <f>RES_hhdet_num!C$165</f>
        <v>39457</v>
      </c>
      <c r="D9" s="67">
        <f>RES_hhdet_num!D$165</f>
        <v>41893</v>
      </c>
      <c r="E9" s="67">
        <f>RES_hhdet_num!E$165</f>
        <v>42569</v>
      </c>
      <c r="F9" s="67">
        <f>RES_hhdet_num!F$165</f>
        <v>44101</v>
      </c>
      <c r="G9" s="67">
        <f>RES_hhdet_num!G$165</f>
        <v>46839.999999999993</v>
      </c>
      <c r="H9" s="67">
        <f>RES_hhdet_num!H$165</f>
        <v>49397.999999999993</v>
      </c>
      <c r="I9" s="67">
        <f>RES_hhdet_num!I$165</f>
        <v>52390.999999999993</v>
      </c>
      <c r="J9" s="67">
        <f>RES_hhdet_num!J$165</f>
        <v>54285</v>
      </c>
      <c r="K9" s="67">
        <f>RES_hhdet_num!K$165</f>
        <v>57192.999999999993</v>
      </c>
      <c r="L9" s="67">
        <f>RES_hhdet_num!L$165</f>
        <v>58940.999999999993</v>
      </c>
      <c r="M9" s="67">
        <f>RES_hhdet_num!M$165</f>
        <v>59333.999999999978</v>
      </c>
      <c r="N9" s="67">
        <f>RES_hhdet_num!N$165</f>
        <v>61536.999999999993</v>
      </c>
      <c r="O9" s="67">
        <f>RES_hhdet_num!O$165</f>
        <v>67390.999999999985</v>
      </c>
      <c r="P9" s="67">
        <f>RES_hhdet_num!P$165</f>
        <v>70460.999999999971</v>
      </c>
      <c r="Q9" s="67">
        <f>RES_hhdet_num!Q$165</f>
        <v>77114.999999999971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144</v>
      </c>
      <c r="B11" s="67">
        <f>RES_hhdet_num!B$167</f>
        <v>1251228</v>
      </c>
      <c r="C11" s="67">
        <f>RES_hhdet_num!C$167</f>
        <v>1257441</v>
      </c>
      <c r="D11" s="67">
        <f>RES_hhdet_num!D$167</f>
        <v>1238783</v>
      </c>
      <c r="E11" s="67">
        <f>RES_hhdet_num!E$167</f>
        <v>1227066</v>
      </c>
      <c r="F11" s="67">
        <f>RES_hhdet_num!F$167</f>
        <v>1226064</v>
      </c>
      <c r="G11" s="67">
        <f>RES_hhdet_num!G$167</f>
        <v>1134758.9999999998</v>
      </c>
      <c r="H11" s="67">
        <f>RES_hhdet_num!H$167</f>
        <v>1000963.9999999999</v>
      </c>
      <c r="I11" s="67">
        <f>RES_hhdet_num!I$167</f>
        <v>928803.99999999988</v>
      </c>
      <c r="J11" s="67">
        <f>RES_hhdet_num!J$167</f>
        <v>830555</v>
      </c>
      <c r="K11" s="67">
        <f>RES_hhdet_num!K$167</f>
        <v>801410</v>
      </c>
      <c r="L11" s="67">
        <f>RES_hhdet_num!L$167</f>
        <v>793504.99999999977</v>
      </c>
      <c r="M11" s="67">
        <f>RES_hhdet_num!M$167</f>
        <v>666652.99999999977</v>
      </c>
      <c r="N11" s="67">
        <f>RES_hhdet_num!N$167</f>
        <v>567848</v>
      </c>
      <c r="O11" s="67">
        <f>RES_hhdet_num!O$167</f>
        <v>559964.99999999988</v>
      </c>
      <c r="P11" s="67">
        <f>RES_hhdet_num!P$167</f>
        <v>442942.99999999977</v>
      </c>
      <c r="Q11" s="67">
        <f>RES_hhdet_num!Q$167</f>
        <v>440452.99999999977</v>
      </c>
    </row>
    <row r="12" spans="1:17" ht="12" customHeight="1" x14ac:dyDescent="0.25">
      <c r="A12" s="23" t="s">
        <v>143</v>
      </c>
      <c r="B12" s="67">
        <f>RES_hhdet_num!B$168</f>
        <v>22726</v>
      </c>
      <c r="C12" s="67">
        <f>RES_hhdet_num!C$168</f>
        <v>22753</v>
      </c>
      <c r="D12" s="67">
        <f>RES_hhdet_num!D$168</f>
        <v>22324</v>
      </c>
      <c r="E12" s="67">
        <f>RES_hhdet_num!E$168</f>
        <v>22773.000000000011</v>
      </c>
      <c r="F12" s="67">
        <f>RES_hhdet_num!F$168</f>
        <v>23362.000000000007</v>
      </c>
      <c r="G12" s="67">
        <f>RES_hhdet_num!G$168</f>
        <v>22272</v>
      </c>
      <c r="H12" s="67">
        <f>RES_hhdet_num!H$168</f>
        <v>25882</v>
      </c>
      <c r="I12" s="67">
        <f>RES_hhdet_num!I$168</f>
        <v>30131.999999999985</v>
      </c>
      <c r="J12" s="67">
        <f>RES_hhdet_num!J$168</f>
        <v>33393.999999999993</v>
      </c>
      <c r="K12" s="67">
        <f>RES_hhdet_num!K$168</f>
        <v>36908.999999999993</v>
      </c>
      <c r="L12" s="67">
        <f>RES_hhdet_num!L$168</f>
        <v>40248.999999999993</v>
      </c>
      <c r="M12" s="67">
        <f>RES_hhdet_num!M$168</f>
        <v>41066.999999999978</v>
      </c>
      <c r="N12" s="67">
        <f>RES_hhdet_num!N$168</f>
        <v>34950</v>
      </c>
      <c r="O12" s="67">
        <f>RES_hhdet_num!O$168</f>
        <v>35147</v>
      </c>
      <c r="P12" s="67">
        <f>RES_hhdet_num!P$168</f>
        <v>29827.999999999993</v>
      </c>
      <c r="Q12" s="67">
        <f>RES_hhdet_num!Q$168</f>
        <v>30656.999999999989</v>
      </c>
    </row>
    <row r="13" spans="1:17" ht="12" customHeight="1" x14ac:dyDescent="0.25">
      <c r="A13" s="23" t="s">
        <v>142</v>
      </c>
      <c r="B13" s="67">
        <f>RES_hhdet_num!B$171</f>
        <v>1367040</v>
      </c>
      <c r="C13" s="67">
        <f>RES_hhdet_num!C$171</f>
        <v>1393095.0000000002</v>
      </c>
      <c r="D13" s="67">
        <f>RES_hhdet_num!D$171</f>
        <v>1418271.0000000005</v>
      </c>
      <c r="E13" s="67">
        <f>RES_hhdet_num!E$171</f>
        <v>1440985.0000000007</v>
      </c>
      <c r="F13" s="67">
        <f>RES_hhdet_num!F$171</f>
        <v>1459783.0000000002</v>
      </c>
      <c r="G13" s="67">
        <f>RES_hhdet_num!G$171</f>
        <v>1553387.9999999995</v>
      </c>
      <c r="H13" s="67">
        <f>RES_hhdet_num!H$171</f>
        <v>1746986.9999999995</v>
      </c>
      <c r="I13" s="67">
        <f>RES_hhdet_num!I$171</f>
        <v>1855104.9999999995</v>
      </c>
      <c r="J13" s="67">
        <f>RES_hhdet_num!J$171</f>
        <v>1923889.9999999995</v>
      </c>
      <c r="K13" s="67">
        <f>RES_hhdet_num!K$171</f>
        <v>1928691.9999999998</v>
      </c>
      <c r="L13" s="67">
        <f>RES_hhdet_num!L$171</f>
        <v>1887581.9999999998</v>
      </c>
      <c r="M13" s="67">
        <f>RES_hhdet_num!M$171</f>
        <v>1947140.9999999986</v>
      </c>
      <c r="N13" s="67">
        <f>RES_hhdet_num!N$171</f>
        <v>2042073.9999999995</v>
      </c>
      <c r="O13" s="67">
        <f>RES_hhdet_num!O$171</f>
        <v>2005402.9999999995</v>
      </c>
      <c r="P13" s="67">
        <f>RES_hhdet_num!P$171</f>
        <v>2091419.9999999991</v>
      </c>
      <c r="Q13" s="67">
        <f>RES_hhdet_num!Q$171</f>
        <v>2068882.9999999988</v>
      </c>
    </row>
    <row r="14" spans="1:17" ht="12" customHeight="1" x14ac:dyDescent="0.25">
      <c r="A14" s="23" t="s">
        <v>141</v>
      </c>
      <c r="B14" s="67">
        <f>RES_hhdet_num!B$172</f>
        <v>24829</v>
      </c>
      <c r="C14" s="67">
        <f>RES_hhdet_num!C$172</f>
        <v>25207</v>
      </c>
      <c r="D14" s="67">
        <f>RES_hhdet_num!D$172</f>
        <v>25559.000000000004</v>
      </c>
      <c r="E14" s="67">
        <f>RES_hhdet_num!E$172</f>
        <v>26743</v>
      </c>
      <c r="F14" s="67">
        <f>RES_hhdet_num!F$172</f>
        <v>27815.999999999996</v>
      </c>
      <c r="G14" s="67">
        <f>RES_hhdet_num!G$172</f>
        <v>30488.999999999989</v>
      </c>
      <c r="H14" s="67">
        <f>RES_hhdet_num!H$172</f>
        <v>45172.999999999993</v>
      </c>
      <c r="I14" s="67">
        <f>RES_hhdet_num!I$172</f>
        <v>60182.999999999985</v>
      </c>
      <c r="J14" s="67">
        <f>RES_hhdet_num!J$172</f>
        <v>77355</v>
      </c>
      <c r="K14" s="67">
        <f>RES_hhdet_num!K$172</f>
        <v>88825.999999999985</v>
      </c>
      <c r="L14" s="67">
        <f>RES_hhdet_num!L$172</f>
        <v>95742.999999999985</v>
      </c>
      <c r="M14" s="67">
        <f>RES_hhdet_num!M$172</f>
        <v>119946.99999999993</v>
      </c>
      <c r="N14" s="67">
        <f>RES_hhdet_num!N$172</f>
        <v>125685.99999999997</v>
      </c>
      <c r="O14" s="67">
        <f>RES_hhdet_num!O$172</f>
        <v>125871.99999999999</v>
      </c>
      <c r="P14" s="67">
        <f>RES_hhdet_num!P$172</f>
        <v>140837.99999999997</v>
      </c>
      <c r="Q14" s="67">
        <f>RES_hhdet_num!Q$172</f>
        <v>144001.99999999997</v>
      </c>
    </row>
    <row r="15" spans="1:17" ht="12" customHeight="1" x14ac:dyDescent="0.25">
      <c r="A15" s="146" t="s">
        <v>62</v>
      </c>
      <c r="B15" s="145"/>
      <c r="C15" s="145"/>
      <c r="D15" s="145"/>
      <c r="E15" s="145"/>
      <c r="F15" s="145"/>
      <c r="G15" s="145"/>
      <c r="H15" s="145"/>
      <c r="I15" s="145"/>
      <c r="J15" s="145"/>
      <c r="K15" s="145"/>
      <c r="L15" s="145"/>
      <c r="M15" s="145"/>
      <c r="N15" s="145"/>
      <c r="O15" s="145"/>
      <c r="P15" s="145"/>
      <c r="Q15" s="145"/>
    </row>
    <row r="16" spans="1:17" ht="12" customHeight="1" x14ac:dyDescent="0.25">
      <c r="A16" s="23" t="s">
        <v>57</v>
      </c>
      <c r="B16" s="67">
        <f>RES_hhdet_num!B$176</f>
        <v>742631</v>
      </c>
      <c r="C16" s="67">
        <f>RES_hhdet_num!C$176</f>
        <v>725169</v>
      </c>
      <c r="D16" s="67">
        <f>RES_hhdet_num!D$176</f>
        <v>714303</v>
      </c>
      <c r="E16" s="67">
        <f>RES_hhdet_num!E$176</f>
        <v>698917</v>
      </c>
      <c r="F16" s="67">
        <f>RES_hhdet_num!F$176</f>
        <v>702822</v>
      </c>
      <c r="G16" s="67">
        <f>RES_hhdet_num!G$176</f>
        <v>693949</v>
      </c>
      <c r="H16" s="67">
        <f>RES_hhdet_num!H$176</f>
        <v>676823.99999999988</v>
      </c>
      <c r="I16" s="67">
        <f>RES_hhdet_num!I$176</f>
        <v>663104</v>
      </c>
      <c r="J16" s="67">
        <f>RES_hhdet_num!J$176</f>
        <v>649469.00000000012</v>
      </c>
      <c r="K16" s="67">
        <f>RES_hhdet_num!K$176</f>
        <v>655999.99999999988</v>
      </c>
      <c r="L16" s="67">
        <f>RES_hhdet_num!L$176</f>
        <v>610040</v>
      </c>
      <c r="M16" s="67">
        <f>RES_hhdet_num!M$176</f>
        <v>571707</v>
      </c>
      <c r="N16" s="67">
        <f>RES_hhdet_num!N$176</f>
        <v>556764</v>
      </c>
      <c r="O16" s="67">
        <f>RES_hhdet_num!O$176</f>
        <v>524839.00000000012</v>
      </c>
      <c r="P16" s="67">
        <f>RES_hhdet_num!P$176</f>
        <v>446786.99999999994</v>
      </c>
      <c r="Q16" s="67">
        <f>RES_hhdet_num!Q$176</f>
        <v>442110.99999999983</v>
      </c>
    </row>
    <row r="17" spans="1:17" ht="12" customHeight="1" x14ac:dyDescent="0.25">
      <c r="A17" s="29" t="s">
        <v>140</v>
      </c>
      <c r="B17" s="83">
        <f>RES_hhdet_num!B$177</f>
        <v>1923192</v>
      </c>
      <c r="C17" s="83">
        <f>RES_hhdet_num!C$177</f>
        <v>1973327</v>
      </c>
      <c r="D17" s="83">
        <f>RES_hhdet_num!D$177</f>
        <v>1990633.9999999998</v>
      </c>
      <c r="E17" s="83">
        <f>RES_hhdet_num!E$177</f>
        <v>2018649.9999999998</v>
      </c>
      <c r="F17" s="83">
        <f>RES_hhdet_num!F$177</f>
        <v>2034202.9999999998</v>
      </c>
      <c r="G17" s="83">
        <f>RES_hhdet_num!G$177</f>
        <v>2046958.9999999995</v>
      </c>
      <c r="H17" s="83">
        <f>RES_hhdet_num!H$177</f>
        <v>2142181.9999999995</v>
      </c>
      <c r="I17" s="83">
        <f>RES_hhdet_num!I$177</f>
        <v>2211119.9999999991</v>
      </c>
      <c r="J17" s="83">
        <f>RES_hhdet_num!J$177</f>
        <v>2215725</v>
      </c>
      <c r="K17" s="83">
        <f>RES_hhdet_num!K$177</f>
        <v>2199836.9999999995</v>
      </c>
      <c r="L17" s="83">
        <f>RES_hhdet_num!L$177</f>
        <v>2207039</v>
      </c>
      <c r="M17" s="83">
        <f>RES_hhdet_num!M$177</f>
        <v>2203100.9999999991</v>
      </c>
      <c r="N17" s="83">
        <f>RES_hhdet_num!N$177</f>
        <v>2213794.0000000005</v>
      </c>
      <c r="O17" s="83">
        <f>RES_hhdet_num!O$177</f>
        <v>2201548</v>
      </c>
      <c r="P17" s="83">
        <f>RES_hhdet_num!P$177</f>
        <v>2258242</v>
      </c>
      <c r="Q17" s="83">
        <f>RES_hhdet_num!Q$177</f>
        <v>2241883.9999999995</v>
      </c>
    </row>
    <row r="19" spans="1:17" ht="12" customHeight="1" x14ac:dyDescent="0.25">
      <c r="A19" s="152" t="s">
        <v>23</v>
      </c>
      <c r="B19" s="151"/>
      <c r="C19" s="151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</row>
    <row r="20" spans="1:17" ht="12" customHeight="1" x14ac:dyDescent="0.25">
      <c r="A20" s="150" t="s">
        <v>65</v>
      </c>
      <c r="B20" s="149"/>
      <c r="C20" s="149"/>
      <c r="D20" s="149"/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49"/>
    </row>
    <row r="21" spans="1:17" ht="12" customHeight="1" x14ac:dyDescent="0.25">
      <c r="A21" s="23" t="s">
        <v>60</v>
      </c>
      <c r="B21" s="67"/>
      <c r="C21" s="67">
        <f>B7+C35-C7</f>
        <v>166613.9375</v>
      </c>
      <c r="D21" s="67">
        <f t="shared" ref="D21:Q21" si="0">C7+D35-D7</f>
        <v>166613.93749999953</v>
      </c>
      <c r="E21" s="67">
        <f t="shared" si="0"/>
        <v>166613.93749999953</v>
      </c>
      <c r="F21" s="67">
        <f t="shared" si="0"/>
        <v>166613.93750000093</v>
      </c>
      <c r="G21" s="67">
        <f t="shared" si="0"/>
        <v>166613.93750000093</v>
      </c>
      <c r="H21" s="67">
        <f t="shared" si="0"/>
        <v>166613.93749999953</v>
      </c>
      <c r="I21" s="67">
        <f t="shared" si="0"/>
        <v>166613.9375</v>
      </c>
      <c r="J21" s="67">
        <f t="shared" si="0"/>
        <v>166613.9375</v>
      </c>
      <c r="K21" s="67">
        <f t="shared" si="0"/>
        <v>166613.93749999953</v>
      </c>
      <c r="L21" s="67">
        <f t="shared" si="0"/>
        <v>166613.93750000047</v>
      </c>
      <c r="M21" s="67">
        <f t="shared" si="0"/>
        <v>166613.9375000014</v>
      </c>
      <c r="N21" s="67">
        <f t="shared" si="0"/>
        <v>166613.9374999986</v>
      </c>
      <c r="O21" s="67">
        <f t="shared" si="0"/>
        <v>166613.9375</v>
      </c>
      <c r="P21" s="67">
        <f t="shared" si="0"/>
        <v>166613.93750000047</v>
      </c>
      <c r="Q21" s="67">
        <f t="shared" si="0"/>
        <v>166613.93750000047</v>
      </c>
    </row>
    <row r="22" spans="1:17" ht="12" customHeight="1" x14ac:dyDescent="0.25">
      <c r="A22" s="146" t="s">
        <v>112</v>
      </c>
      <c r="B22" s="145"/>
      <c r="C22" s="145"/>
      <c r="D22" s="145"/>
      <c r="E22" s="145"/>
      <c r="F22" s="145"/>
      <c r="G22" s="145"/>
      <c r="H22" s="145"/>
      <c r="I22" s="145"/>
      <c r="J22" s="145"/>
      <c r="K22" s="145"/>
      <c r="L22" s="145"/>
      <c r="M22" s="145"/>
      <c r="N22" s="145"/>
      <c r="O22" s="145"/>
      <c r="P22" s="145"/>
      <c r="Q22" s="145"/>
    </row>
    <row r="23" spans="1:17" ht="12" customHeight="1" x14ac:dyDescent="0.25">
      <c r="A23" s="23" t="s">
        <v>60</v>
      </c>
      <c r="B23" s="67"/>
      <c r="C23" s="67">
        <f t="shared" ref="C23:Q23" si="1">B9+C37-C9</f>
        <v>4403</v>
      </c>
      <c r="D23" s="67">
        <f t="shared" si="1"/>
        <v>4389</v>
      </c>
      <c r="E23" s="67">
        <f t="shared" si="1"/>
        <v>4144</v>
      </c>
      <c r="F23" s="67">
        <f t="shared" si="1"/>
        <v>4607</v>
      </c>
      <c r="G23" s="67">
        <f t="shared" si="1"/>
        <v>4468.0000000000073</v>
      </c>
      <c r="H23" s="67">
        <f t="shared" si="1"/>
        <v>4173</v>
      </c>
      <c r="I23" s="67">
        <f t="shared" si="1"/>
        <v>4663</v>
      </c>
      <c r="J23" s="67">
        <f t="shared" si="1"/>
        <v>7109.9999999999927</v>
      </c>
      <c r="K23" s="67">
        <f t="shared" si="1"/>
        <v>6511.0000000000073</v>
      </c>
      <c r="L23" s="67">
        <f t="shared" si="1"/>
        <v>7044.0000000000073</v>
      </c>
      <c r="M23" s="67">
        <f t="shared" si="1"/>
        <v>5634.0000000000146</v>
      </c>
      <c r="N23" s="67">
        <f t="shared" si="1"/>
        <v>6138.9999999999782</v>
      </c>
      <c r="O23" s="67">
        <f t="shared" si="1"/>
        <v>7207.0000000000146</v>
      </c>
      <c r="P23" s="67">
        <f t="shared" si="1"/>
        <v>6731.0000000000146</v>
      </c>
      <c r="Q23" s="67">
        <f t="shared" si="1"/>
        <v>7656</v>
      </c>
    </row>
    <row r="24" spans="1:17" ht="12" customHeight="1" x14ac:dyDescent="0.25">
      <c r="A24" s="146" t="s">
        <v>63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25">
      <c r="A25" s="23" t="s">
        <v>144</v>
      </c>
      <c r="B25" s="67"/>
      <c r="C25" s="67">
        <f t="shared" ref="C25:Q28" si="2">B11+C39-C11</f>
        <v>100158.43651089724</v>
      </c>
      <c r="D25" s="67">
        <f t="shared" si="2"/>
        <v>105993.90013002697</v>
      </c>
      <c r="E25" s="67">
        <f t="shared" si="2"/>
        <v>105423.95000906428</v>
      </c>
      <c r="F25" s="67">
        <f t="shared" si="2"/>
        <v>101896.82021054882</v>
      </c>
      <c r="G25" s="67">
        <f t="shared" si="2"/>
        <v>144324.16975175473</v>
      </c>
      <c r="H25" s="67">
        <f t="shared" si="2"/>
        <v>186302.33552508347</v>
      </c>
      <c r="I25" s="67">
        <f t="shared" si="2"/>
        <v>118616.67640319129</v>
      </c>
      <c r="J25" s="67">
        <f t="shared" si="2"/>
        <v>130562.41838836949</v>
      </c>
      <c r="K25" s="67">
        <f t="shared" si="2"/>
        <v>126616.75111153233</v>
      </c>
      <c r="L25" s="67">
        <f t="shared" si="2"/>
        <v>112790.29716869467</v>
      </c>
      <c r="M25" s="67">
        <f t="shared" si="2"/>
        <v>143447.71584555693</v>
      </c>
      <c r="N25" s="67">
        <f t="shared" si="2"/>
        <v>139998.7173346983</v>
      </c>
      <c r="O25" s="67">
        <f t="shared" si="2"/>
        <v>58651.500000000116</v>
      </c>
      <c r="P25" s="67">
        <f t="shared" si="2"/>
        <v>117022.00000000012</v>
      </c>
      <c r="Q25" s="67">
        <f t="shared" si="2"/>
        <v>2490</v>
      </c>
    </row>
    <row r="26" spans="1:17" ht="12" customHeight="1" x14ac:dyDescent="0.25">
      <c r="A26" s="23" t="s">
        <v>143</v>
      </c>
      <c r="B26" s="67"/>
      <c r="C26" s="67">
        <f t="shared" si="2"/>
        <v>1924.7577380826988</v>
      </c>
      <c r="D26" s="67">
        <f t="shared" si="2"/>
        <v>2003.0489206534694</v>
      </c>
      <c r="E26" s="67">
        <f t="shared" si="2"/>
        <v>1736.665167422012</v>
      </c>
      <c r="F26" s="67">
        <f t="shared" si="2"/>
        <v>1915.9307143273218</v>
      </c>
      <c r="G26" s="67">
        <f t="shared" si="2"/>
        <v>2144.6210297565303</v>
      </c>
      <c r="H26" s="67">
        <f t="shared" si="2"/>
        <v>1065</v>
      </c>
      <c r="I26" s="67">
        <f t="shared" si="2"/>
        <v>1065</v>
      </c>
      <c r="J26" s="67">
        <f t="shared" si="2"/>
        <v>1065</v>
      </c>
      <c r="K26" s="67">
        <f t="shared" si="2"/>
        <v>3825.8949315118662</v>
      </c>
      <c r="L26" s="67">
        <f t="shared" si="2"/>
        <v>4775.7368442423322</v>
      </c>
      <c r="M26" s="67">
        <f t="shared" si="2"/>
        <v>1090.08447168352</v>
      </c>
      <c r="N26" s="67">
        <f t="shared" si="2"/>
        <v>7892.7933319779477</v>
      </c>
      <c r="O26" s="67">
        <f t="shared" si="2"/>
        <v>2200.1591004532238</v>
      </c>
      <c r="P26" s="67">
        <f t="shared" si="2"/>
        <v>6422.6087529985525</v>
      </c>
      <c r="Q26" s="67">
        <f t="shared" si="2"/>
        <v>1956.5358486268233</v>
      </c>
    </row>
    <row r="27" spans="1:17" ht="12" customHeight="1" x14ac:dyDescent="0.25">
      <c r="A27" s="23" t="s">
        <v>142</v>
      </c>
      <c r="B27" s="67"/>
      <c r="C27" s="67">
        <f t="shared" si="2"/>
        <v>128159.99999999977</v>
      </c>
      <c r="D27" s="67">
        <f t="shared" si="2"/>
        <v>128160</v>
      </c>
      <c r="E27" s="67">
        <f t="shared" si="2"/>
        <v>128160</v>
      </c>
      <c r="F27" s="67">
        <f t="shared" si="2"/>
        <v>128160.00000000023</v>
      </c>
      <c r="G27" s="67">
        <f t="shared" si="2"/>
        <v>128160.00000000047</v>
      </c>
      <c r="H27" s="67">
        <f t="shared" si="2"/>
        <v>128160</v>
      </c>
      <c r="I27" s="67">
        <f t="shared" si="2"/>
        <v>128159.99999999977</v>
      </c>
      <c r="J27" s="67">
        <f t="shared" si="2"/>
        <v>128160.00000000023</v>
      </c>
      <c r="K27" s="67">
        <f t="shared" si="2"/>
        <v>267405.22261584573</v>
      </c>
      <c r="L27" s="67">
        <f t="shared" si="2"/>
        <v>247495.84438282321</v>
      </c>
      <c r="M27" s="67">
        <f t="shared" si="2"/>
        <v>251918.76623270335</v>
      </c>
      <c r="N27" s="67">
        <f t="shared" si="2"/>
        <v>255431.66697084298</v>
      </c>
      <c r="O27" s="67">
        <f t="shared" si="2"/>
        <v>239990.61743791122</v>
      </c>
      <c r="P27" s="67">
        <f t="shared" si="2"/>
        <v>311582.90488927299</v>
      </c>
      <c r="Q27" s="67">
        <f t="shared" si="2"/>
        <v>320009.3409156769</v>
      </c>
    </row>
    <row r="28" spans="1:17" ht="12" customHeight="1" x14ac:dyDescent="0.25">
      <c r="A28" s="23" t="s">
        <v>141</v>
      </c>
      <c r="B28" s="67"/>
      <c r="C28" s="67">
        <f t="shared" si="2"/>
        <v>2502.6591331339805</v>
      </c>
      <c r="D28" s="67">
        <f t="shared" si="2"/>
        <v>2328</v>
      </c>
      <c r="E28" s="67">
        <f t="shared" si="2"/>
        <v>2327.9999999999964</v>
      </c>
      <c r="F28" s="67">
        <f t="shared" si="2"/>
        <v>2328</v>
      </c>
      <c r="G28" s="67">
        <f t="shared" si="2"/>
        <v>2328.0000000000109</v>
      </c>
      <c r="H28" s="67">
        <f t="shared" si="2"/>
        <v>3370.7572194918102</v>
      </c>
      <c r="I28" s="67">
        <f t="shared" si="2"/>
        <v>3214.5316990435967</v>
      </c>
      <c r="J28" s="67">
        <f t="shared" si="2"/>
        <v>2619.8507825460547</v>
      </c>
      <c r="K28" s="67">
        <f t="shared" si="2"/>
        <v>5208.6591331339878</v>
      </c>
      <c r="L28" s="67">
        <f t="shared" si="2"/>
        <v>4799.7921678571583</v>
      </c>
      <c r="M28" s="67">
        <f t="shared" si="2"/>
        <v>4142.4691703835852</v>
      </c>
      <c r="N28" s="67">
        <f t="shared" si="2"/>
        <v>7989.1575663919502</v>
      </c>
      <c r="O28" s="67">
        <f t="shared" si="2"/>
        <v>10254.101975031153</v>
      </c>
      <c r="P28" s="67">
        <f t="shared" si="2"/>
        <v>17528.189580258186</v>
      </c>
      <c r="Q28" s="67">
        <f t="shared" si="2"/>
        <v>17633.275302266848</v>
      </c>
    </row>
    <row r="29" spans="1:17" ht="12" customHeight="1" x14ac:dyDescent="0.25">
      <c r="A29" s="146" t="s">
        <v>62</v>
      </c>
      <c r="B29" s="145"/>
      <c r="C29" s="145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</row>
    <row r="30" spans="1:17" ht="12" customHeight="1" x14ac:dyDescent="0.25">
      <c r="A30" s="23" t="s">
        <v>57</v>
      </c>
      <c r="B30" s="67"/>
      <c r="C30" s="67">
        <f t="shared" ref="C30:Q31" si="3">B16+C44-C16</f>
        <v>69621.75</v>
      </c>
      <c r="D30" s="67">
        <f t="shared" si="3"/>
        <v>69621.75</v>
      </c>
      <c r="E30" s="67">
        <f t="shared" si="3"/>
        <v>69621.75</v>
      </c>
      <c r="F30" s="67">
        <f t="shared" si="3"/>
        <v>69621.75</v>
      </c>
      <c r="G30" s="67">
        <f t="shared" si="3"/>
        <v>69621.75</v>
      </c>
      <c r="H30" s="67">
        <f t="shared" si="3"/>
        <v>69621.750000000116</v>
      </c>
      <c r="I30" s="67">
        <f t="shared" si="3"/>
        <v>69621.75</v>
      </c>
      <c r="J30" s="67">
        <f t="shared" si="3"/>
        <v>69621.749999999884</v>
      </c>
      <c r="K30" s="67">
        <f t="shared" si="3"/>
        <v>102000.76883457636</v>
      </c>
      <c r="L30" s="67">
        <f t="shared" si="3"/>
        <v>98648.604282184737</v>
      </c>
      <c r="M30" s="67">
        <f t="shared" si="3"/>
        <v>98711.469049882144</v>
      </c>
      <c r="N30" s="67">
        <f t="shared" si="3"/>
        <v>100791.83968889434</v>
      </c>
      <c r="O30" s="67">
        <f t="shared" si="3"/>
        <v>102503.78324696445</v>
      </c>
      <c r="P30" s="67">
        <f t="shared" si="3"/>
        <v>106884.82752546767</v>
      </c>
      <c r="Q30" s="67">
        <f t="shared" si="3"/>
        <v>102404.67162745324</v>
      </c>
    </row>
    <row r="31" spans="1:17" ht="12" customHeight="1" x14ac:dyDescent="0.25">
      <c r="A31" s="29" t="s">
        <v>140</v>
      </c>
      <c r="B31" s="83"/>
      <c r="C31" s="83">
        <f t="shared" si="3"/>
        <v>180299.25</v>
      </c>
      <c r="D31" s="83">
        <f t="shared" si="3"/>
        <v>180299.25000000023</v>
      </c>
      <c r="E31" s="83">
        <f t="shared" si="3"/>
        <v>180299.25000000023</v>
      </c>
      <c r="F31" s="83">
        <f t="shared" si="3"/>
        <v>180299.25000000023</v>
      </c>
      <c r="G31" s="83">
        <f t="shared" si="3"/>
        <v>180299.25</v>
      </c>
      <c r="H31" s="83">
        <f t="shared" si="3"/>
        <v>180299.25</v>
      </c>
      <c r="I31" s="83">
        <f t="shared" si="3"/>
        <v>180299.25000000047</v>
      </c>
      <c r="J31" s="83">
        <f t="shared" si="3"/>
        <v>180299.24999999907</v>
      </c>
      <c r="K31" s="83">
        <f t="shared" si="3"/>
        <v>347207.16866542445</v>
      </c>
      <c r="L31" s="83">
        <f t="shared" si="3"/>
        <v>324327.33321781456</v>
      </c>
      <c r="M31" s="83">
        <f t="shared" si="3"/>
        <v>330453.46845011879</v>
      </c>
      <c r="N31" s="83">
        <f t="shared" si="3"/>
        <v>335201.09781110426</v>
      </c>
      <c r="O31" s="83">
        <f t="shared" si="3"/>
        <v>317914.15425303578</v>
      </c>
      <c r="P31" s="83">
        <f t="shared" si="3"/>
        <v>387748.10997453239</v>
      </c>
      <c r="Q31" s="83">
        <f t="shared" si="3"/>
        <v>366312.85570801701</v>
      </c>
    </row>
    <row r="33" spans="1:17" ht="12" customHeight="1" x14ac:dyDescent="0.25">
      <c r="A33" s="152" t="s">
        <v>22</v>
      </c>
      <c r="B33" s="151"/>
      <c r="C33" s="151"/>
      <c r="D33" s="151"/>
      <c r="E33" s="151"/>
      <c r="F33" s="151"/>
      <c r="G33" s="151"/>
      <c r="H33" s="151"/>
      <c r="I33" s="151"/>
      <c r="J33" s="151"/>
      <c r="K33" s="151"/>
      <c r="L33" s="151"/>
      <c r="M33" s="151"/>
      <c r="N33" s="151"/>
      <c r="O33" s="151"/>
      <c r="P33" s="151"/>
      <c r="Q33" s="151"/>
    </row>
    <row r="34" spans="1:17" ht="12" customHeight="1" x14ac:dyDescent="0.25">
      <c r="A34" s="150" t="s">
        <v>65</v>
      </c>
      <c r="B34" s="149"/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</row>
    <row r="35" spans="1:17" ht="12" customHeight="1" x14ac:dyDescent="0.25">
      <c r="A35" s="23" t="s">
        <v>60</v>
      </c>
      <c r="B35" s="67"/>
      <c r="C35" s="67">
        <f>RES_hhdet_in!C$163</f>
        <v>199286.93749999997</v>
      </c>
      <c r="D35" s="67">
        <f>RES_hhdet_in!D$163</f>
        <v>173054.93750000003</v>
      </c>
      <c r="E35" s="67">
        <f>RES_hhdet_in!E$163</f>
        <v>179243.9375</v>
      </c>
      <c r="F35" s="67">
        <f>RES_hhdet_in!F$163</f>
        <v>186071.9375</v>
      </c>
      <c r="G35" s="67">
        <f>RES_hhdet_in!G$163</f>
        <v>170496.9375</v>
      </c>
      <c r="H35" s="67">
        <f>RES_hhdet_in!H$163</f>
        <v>244711.9375</v>
      </c>
      <c r="I35" s="67">
        <f>RES_hhdet_in!I$163</f>
        <v>221831.9375</v>
      </c>
      <c r="J35" s="67">
        <f>RES_hhdet_in!J$163</f>
        <v>157583.9375</v>
      </c>
      <c r="K35" s="67">
        <f>RES_hhdet_in!K$163</f>
        <v>157256.9375</v>
      </c>
      <c r="L35" s="67">
        <f>RES_hhdet_in!L$163</f>
        <v>127855.93749999999</v>
      </c>
      <c r="M35" s="67">
        <f>RES_hhdet_in!M$163</f>
        <v>124342.9375</v>
      </c>
      <c r="N35" s="67">
        <f>RES_hhdet_in!N$163</f>
        <v>162363.9375</v>
      </c>
      <c r="O35" s="67">
        <f>RES_hhdet_in!O$163</f>
        <v>122442.93750000001</v>
      </c>
      <c r="P35" s="67">
        <f>RES_hhdet_in!P$163</f>
        <v>145255.9375</v>
      </c>
      <c r="Q35" s="67">
        <f>RES_hhdet_in!Q$163</f>
        <v>145579.93749999997</v>
      </c>
    </row>
    <row r="36" spans="1:17" ht="12" customHeight="1" x14ac:dyDescent="0.25">
      <c r="A36" s="146" t="s">
        <v>112</v>
      </c>
      <c r="B36" s="145"/>
      <c r="C36" s="145"/>
      <c r="D36" s="145"/>
      <c r="E36" s="145"/>
      <c r="F36" s="145"/>
      <c r="G36" s="145"/>
      <c r="H36" s="145"/>
      <c r="I36" s="145"/>
      <c r="J36" s="145"/>
      <c r="K36" s="145"/>
      <c r="L36" s="145"/>
      <c r="M36" s="145"/>
      <c r="N36" s="145"/>
      <c r="O36" s="145"/>
      <c r="P36" s="145"/>
      <c r="Q36" s="145"/>
    </row>
    <row r="37" spans="1:17" ht="12" customHeight="1" x14ac:dyDescent="0.25">
      <c r="A37" s="23" t="s">
        <v>60</v>
      </c>
      <c r="B37" s="67"/>
      <c r="C37" s="67">
        <f>RES_hhdet_in!C$165</f>
        <v>5903</v>
      </c>
      <c r="D37" s="67">
        <f>RES_hhdet_in!D$165</f>
        <v>6825</v>
      </c>
      <c r="E37" s="67">
        <f>RES_hhdet_in!E$165</f>
        <v>4820</v>
      </c>
      <c r="F37" s="67">
        <f>RES_hhdet_in!F$165</f>
        <v>6139</v>
      </c>
      <c r="G37" s="67">
        <f>RES_hhdet_in!G$165</f>
        <v>7207</v>
      </c>
      <c r="H37" s="67">
        <f>RES_hhdet_in!H$165</f>
        <v>6731</v>
      </c>
      <c r="I37" s="67">
        <f>RES_hhdet_in!I$165</f>
        <v>7656</v>
      </c>
      <c r="J37" s="67">
        <f>RES_hhdet_in!J$165</f>
        <v>9004</v>
      </c>
      <c r="K37" s="67">
        <f>RES_hhdet_in!K$165</f>
        <v>9419</v>
      </c>
      <c r="L37" s="67">
        <f>RES_hhdet_in!L$165</f>
        <v>8792</v>
      </c>
      <c r="M37" s="67">
        <f>RES_hhdet_in!M$165</f>
        <v>6027</v>
      </c>
      <c r="N37" s="67">
        <f>RES_hhdet_in!N$165</f>
        <v>8342</v>
      </c>
      <c r="O37" s="67">
        <f>RES_hhdet_in!O$165</f>
        <v>13061</v>
      </c>
      <c r="P37" s="67">
        <f>RES_hhdet_in!P$165</f>
        <v>9801</v>
      </c>
      <c r="Q37" s="67">
        <f>RES_hhdet_in!Q$165</f>
        <v>14310</v>
      </c>
    </row>
    <row r="38" spans="1:17" ht="12" customHeight="1" x14ac:dyDescent="0.25">
      <c r="A38" s="146" t="s">
        <v>63</v>
      </c>
      <c r="B38" s="145"/>
      <c r="C38" s="145"/>
      <c r="D38" s="145"/>
      <c r="E38" s="145"/>
      <c r="F38" s="145"/>
      <c r="G38" s="145"/>
      <c r="H38" s="145"/>
      <c r="I38" s="145"/>
      <c r="J38" s="145"/>
      <c r="K38" s="145"/>
      <c r="L38" s="145"/>
      <c r="M38" s="145"/>
      <c r="N38" s="145"/>
      <c r="O38" s="145"/>
      <c r="P38" s="145"/>
      <c r="Q38" s="145"/>
    </row>
    <row r="39" spans="1:17" ht="12" customHeight="1" x14ac:dyDescent="0.25">
      <c r="A39" s="23" t="s">
        <v>144</v>
      </c>
      <c r="B39" s="67"/>
      <c r="C39" s="67">
        <f>RES_hhdet_in!C$167</f>
        <v>106371.4365108973</v>
      </c>
      <c r="D39" s="67">
        <f>RES_hhdet_in!D$167</f>
        <v>87335.900130027032</v>
      </c>
      <c r="E39" s="67">
        <f>RES_hhdet_in!E$167</f>
        <v>93706.950009064312</v>
      </c>
      <c r="F39" s="67">
        <f>RES_hhdet_in!F$167</f>
        <v>100894.82021054876</v>
      </c>
      <c r="G39" s="67">
        <f>RES_hhdet_in!G$167</f>
        <v>53019.169751754496</v>
      </c>
      <c r="H39" s="67">
        <f>RES_hhdet_in!H$167</f>
        <v>52507.335525083479</v>
      </c>
      <c r="I39" s="67">
        <f>RES_hhdet_in!I$167</f>
        <v>46456.676403191275</v>
      </c>
      <c r="J39" s="67">
        <f>RES_hhdet_in!J$167</f>
        <v>32313.418388369646</v>
      </c>
      <c r="K39" s="67">
        <f>RES_hhdet_in!K$167</f>
        <v>97471.751111532314</v>
      </c>
      <c r="L39" s="67">
        <f>RES_hhdet_in!L$167</f>
        <v>104885.29716869441</v>
      </c>
      <c r="M39" s="67">
        <f>RES_hhdet_in!M$167</f>
        <v>16595.715845556966</v>
      </c>
      <c r="N39" s="67">
        <f>RES_hhdet_in!N$167</f>
        <v>41193.717334698587</v>
      </c>
      <c r="O39" s="67">
        <f>RES_hhdet_in!O$167</f>
        <v>50768.500000000007</v>
      </c>
      <c r="P39" s="67">
        <f>RES_hhdet_in!P$167</f>
        <v>0</v>
      </c>
      <c r="Q39" s="67">
        <f>RES_hhdet_in!Q$167</f>
        <v>0</v>
      </c>
    </row>
    <row r="40" spans="1:17" ht="12" customHeight="1" x14ac:dyDescent="0.25">
      <c r="A40" s="23" t="s">
        <v>143</v>
      </c>
      <c r="B40" s="67"/>
      <c r="C40" s="67">
        <f>RES_hhdet_in!C$168</f>
        <v>1951.7577380826986</v>
      </c>
      <c r="D40" s="67">
        <f>RES_hhdet_in!D$168</f>
        <v>1574.0489206534676</v>
      </c>
      <c r="E40" s="67">
        <f>RES_hhdet_in!E$168</f>
        <v>2185.6651674220225</v>
      </c>
      <c r="F40" s="67">
        <f>RES_hhdet_in!F$168</f>
        <v>2504.930714327319</v>
      </c>
      <c r="G40" s="67">
        <f>RES_hhdet_in!G$168</f>
        <v>1054.6210297565244</v>
      </c>
      <c r="H40" s="67">
        <f>RES_hhdet_in!H$168</f>
        <v>4675.0000000000018</v>
      </c>
      <c r="I40" s="67">
        <f>RES_hhdet_in!I$168</f>
        <v>5314.9999999999854</v>
      </c>
      <c r="J40" s="67">
        <f>RES_hhdet_in!J$168</f>
        <v>4327.0000000000082</v>
      </c>
      <c r="K40" s="67">
        <f>RES_hhdet_in!K$168</f>
        <v>7340.8949315118643</v>
      </c>
      <c r="L40" s="67">
        <f>RES_hhdet_in!L$168</f>
        <v>8115.7368442423331</v>
      </c>
      <c r="M40" s="67">
        <f>RES_hhdet_in!M$168</f>
        <v>1908.0844716835022</v>
      </c>
      <c r="N40" s="67">
        <f>RES_hhdet_in!N$168</f>
        <v>1775.7933319779725</v>
      </c>
      <c r="O40" s="67">
        <f>RES_hhdet_in!O$168</f>
        <v>2397.1591004532206</v>
      </c>
      <c r="P40" s="67">
        <f>RES_hhdet_in!P$168</f>
        <v>1103.6087529985418</v>
      </c>
      <c r="Q40" s="67">
        <f>RES_hhdet_in!Q$168</f>
        <v>2785.5358486268183</v>
      </c>
    </row>
    <row r="41" spans="1:17" ht="12" customHeight="1" x14ac:dyDescent="0.25">
      <c r="A41" s="23" t="s">
        <v>142</v>
      </c>
      <c r="B41" s="67"/>
      <c r="C41" s="67">
        <f>RES_hhdet_in!C$171</f>
        <v>154214.99999999997</v>
      </c>
      <c r="D41" s="67">
        <f>RES_hhdet_in!D$171</f>
        <v>153336.00000000023</v>
      </c>
      <c r="E41" s="67">
        <f>RES_hhdet_in!E$171</f>
        <v>150874.00000000023</v>
      </c>
      <c r="F41" s="67">
        <f>RES_hhdet_in!F$171</f>
        <v>146957.99999999977</v>
      </c>
      <c r="G41" s="67">
        <f>RES_hhdet_in!G$171</f>
        <v>221764.99999999977</v>
      </c>
      <c r="H41" s="67">
        <f>RES_hhdet_in!H$171</f>
        <v>321759.00000000006</v>
      </c>
      <c r="I41" s="67">
        <f>RES_hhdet_in!I$171</f>
        <v>236277.9999999998</v>
      </c>
      <c r="J41" s="67">
        <f>RES_hhdet_in!J$171</f>
        <v>196945.00000000026</v>
      </c>
      <c r="K41" s="67">
        <f>RES_hhdet_in!K$171</f>
        <v>272207.22261584614</v>
      </c>
      <c r="L41" s="67">
        <f>RES_hhdet_in!L$171</f>
        <v>206385.84438282339</v>
      </c>
      <c r="M41" s="67">
        <f>RES_hhdet_in!M$171</f>
        <v>311477.76623270201</v>
      </c>
      <c r="N41" s="67">
        <f>RES_hhdet_in!N$171</f>
        <v>350364.66697084374</v>
      </c>
      <c r="O41" s="67">
        <f>RES_hhdet_in!O$171</f>
        <v>203319.61743791131</v>
      </c>
      <c r="P41" s="67">
        <f>RES_hhdet_in!P$171</f>
        <v>397599.90488927253</v>
      </c>
      <c r="Q41" s="67">
        <f>RES_hhdet_in!Q$171</f>
        <v>297472.34091567685</v>
      </c>
    </row>
    <row r="42" spans="1:17" ht="12" customHeight="1" x14ac:dyDescent="0.25">
      <c r="A42" s="23" t="s">
        <v>141</v>
      </c>
      <c r="B42" s="67"/>
      <c r="C42" s="67">
        <f>RES_hhdet_in!C$172</f>
        <v>2880.6591331339823</v>
      </c>
      <c r="D42" s="67">
        <f>RES_hhdet_in!D$172</f>
        <v>2680.0000000000027</v>
      </c>
      <c r="E42" s="67">
        <f>RES_hhdet_in!E$172</f>
        <v>3511.9999999999936</v>
      </c>
      <c r="F42" s="67">
        <f>RES_hhdet_in!F$172</f>
        <v>3400.9999999999968</v>
      </c>
      <c r="G42" s="67">
        <f>RES_hhdet_in!G$172</f>
        <v>5001.0000000000018</v>
      </c>
      <c r="H42" s="67">
        <f>RES_hhdet_in!H$172</f>
        <v>18054.757219491814</v>
      </c>
      <c r="I42" s="67">
        <f>RES_hhdet_in!I$172</f>
        <v>18224.531699043589</v>
      </c>
      <c r="J42" s="67">
        <f>RES_hhdet_in!J$172</f>
        <v>19791.850782546066</v>
      </c>
      <c r="K42" s="67">
        <f>RES_hhdet_in!K$172</f>
        <v>16679.659133133977</v>
      </c>
      <c r="L42" s="67">
        <f>RES_hhdet_in!L$172</f>
        <v>11716.792167857162</v>
      </c>
      <c r="M42" s="67">
        <f>RES_hhdet_in!M$172</f>
        <v>28346.469170383523</v>
      </c>
      <c r="N42" s="67">
        <f>RES_hhdet_in!N$172</f>
        <v>13728.157566392008</v>
      </c>
      <c r="O42" s="67">
        <f>RES_hhdet_in!O$172</f>
        <v>10440.101975031166</v>
      </c>
      <c r="P42" s="67">
        <f>RES_hhdet_in!P$172</f>
        <v>32494.189580258175</v>
      </c>
      <c r="Q42" s="67">
        <f>RES_hhdet_in!Q$172</f>
        <v>20797.275302266844</v>
      </c>
    </row>
    <row r="43" spans="1:17" ht="12" customHeight="1" x14ac:dyDescent="0.25">
      <c r="A43" s="146" t="s">
        <v>62</v>
      </c>
      <c r="B43" s="145"/>
      <c r="C43" s="145"/>
      <c r="D43" s="145"/>
      <c r="E43" s="145"/>
      <c r="F43" s="145"/>
      <c r="G43" s="145"/>
      <c r="H43" s="145"/>
      <c r="I43" s="145"/>
      <c r="J43" s="145"/>
      <c r="K43" s="145"/>
      <c r="L43" s="145"/>
      <c r="M43" s="145"/>
      <c r="N43" s="145"/>
      <c r="O43" s="145"/>
      <c r="P43" s="145"/>
      <c r="Q43" s="145"/>
    </row>
    <row r="44" spans="1:17" ht="12" customHeight="1" x14ac:dyDescent="0.25">
      <c r="A44" s="23" t="s">
        <v>57</v>
      </c>
      <c r="B44" s="67"/>
      <c r="C44" s="67">
        <f>RES_hhdet_in!C$176</f>
        <v>52159.750000000022</v>
      </c>
      <c r="D44" s="67">
        <f>RES_hhdet_in!D$176</f>
        <v>58755.750000000015</v>
      </c>
      <c r="E44" s="67">
        <f>RES_hhdet_in!E$176</f>
        <v>54235.749999999956</v>
      </c>
      <c r="F44" s="67">
        <f>RES_hhdet_in!F$176</f>
        <v>73526.749999999942</v>
      </c>
      <c r="G44" s="67">
        <f>RES_hhdet_in!G$176</f>
        <v>60748.750000000022</v>
      </c>
      <c r="H44" s="67">
        <f>RES_hhdet_in!H$176</f>
        <v>52496.749999999985</v>
      </c>
      <c r="I44" s="67">
        <f>RES_hhdet_in!I$176</f>
        <v>55901.750000000087</v>
      </c>
      <c r="J44" s="67">
        <f>RES_hhdet_in!J$176</f>
        <v>55986.750000000007</v>
      </c>
      <c r="K44" s="67">
        <f>RES_hhdet_in!K$176</f>
        <v>108531.76883457607</v>
      </c>
      <c r="L44" s="67">
        <f>RES_hhdet_in!L$176</f>
        <v>52688.604282184839</v>
      </c>
      <c r="M44" s="67">
        <f>RES_hhdet_in!M$176</f>
        <v>60378.469049882173</v>
      </c>
      <c r="N44" s="67">
        <f>RES_hhdet_in!N$176</f>
        <v>85848.839688894368</v>
      </c>
      <c r="O44" s="67">
        <f>RES_hhdet_in!O$176</f>
        <v>70578.78324696458</v>
      </c>
      <c r="P44" s="67">
        <f>RES_hhdet_in!P$176</f>
        <v>28832.827525467525</v>
      </c>
      <c r="Q44" s="67">
        <f>RES_hhdet_in!Q$176</f>
        <v>97728.67162745315</v>
      </c>
    </row>
    <row r="45" spans="1:17" ht="12" customHeight="1" x14ac:dyDescent="0.25">
      <c r="A45" s="29" t="s">
        <v>140</v>
      </c>
      <c r="B45" s="83"/>
      <c r="C45" s="83">
        <f>RES_hhdet_in!C$177</f>
        <v>230434.24999999997</v>
      </c>
      <c r="D45" s="83">
        <f>RES_hhdet_in!D$177</f>
        <v>197606.25</v>
      </c>
      <c r="E45" s="83">
        <f>RES_hhdet_in!E$177</f>
        <v>208315.25000000006</v>
      </c>
      <c r="F45" s="83">
        <f>RES_hhdet_in!F$177</f>
        <v>195852.25000000006</v>
      </c>
      <c r="G45" s="83">
        <f>RES_hhdet_in!G$177</f>
        <v>193055.24999999997</v>
      </c>
      <c r="H45" s="83">
        <f>RES_hhdet_in!H$177</f>
        <v>275522.25</v>
      </c>
      <c r="I45" s="83">
        <f>RES_hhdet_in!I$177</f>
        <v>249237.24999999988</v>
      </c>
      <c r="J45" s="83">
        <f>RES_hhdet_in!J$177</f>
        <v>184904.25</v>
      </c>
      <c r="K45" s="83">
        <f>RES_hhdet_in!K$177</f>
        <v>331319.16866542393</v>
      </c>
      <c r="L45" s="83">
        <f>RES_hhdet_in!L$177</f>
        <v>331529.3332178152</v>
      </c>
      <c r="M45" s="83">
        <f>RES_hhdet_in!M$177</f>
        <v>326515.46845011786</v>
      </c>
      <c r="N45" s="83">
        <f>RES_hhdet_in!N$177</f>
        <v>345894.09781110566</v>
      </c>
      <c r="O45" s="83">
        <f>RES_hhdet_in!O$177</f>
        <v>305668.15425303543</v>
      </c>
      <c r="P45" s="83">
        <f>RES_hhdet_in!P$177</f>
        <v>444442.1099745325</v>
      </c>
      <c r="Q45" s="83">
        <f>RES_hhdet_in!Q$177</f>
        <v>349954.85570801666</v>
      </c>
    </row>
    <row r="47" spans="1:17" ht="12" customHeight="1" x14ac:dyDescent="0.25">
      <c r="A47" s="193" t="s">
        <v>21</v>
      </c>
      <c r="B47" s="151"/>
      <c r="C47" s="151"/>
      <c r="D47" s="151"/>
      <c r="E47" s="151"/>
      <c r="F47" s="151"/>
      <c r="G47" s="151"/>
      <c r="H47" s="151"/>
      <c r="I47" s="151"/>
      <c r="J47" s="151"/>
      <c r="K47" s="151"/>
      <c r="L47" s="151"/>
      <c r="M47" s="151"/>
      <c r="N47" s="151"/>
      <c r="O47" s="151"/>
      <c r="P47" s="151"/>
      <c r="Q47" s="151"/>
    </row>
    <row r="48" spans="1:17" ht="12" customHeight="1" x14ac:dyDescent="0.25">
      <c r="A48" s="192" t="s">
        <v>65</v>
      </c>
      <c r="B48" s="149"/>
      <c r="C48" s="149"/>
      <c r="D48" s="149"/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</row>
    <row r="49" spans="1:17" ht="12" customHeight="1" x14ac:dyDescent="0.25">
      <c r="A49" s="148" t="s">
        <v>60</v>
      </c>
      <c r="B49" s="67"/>
      <c r="C49" s="67">
        <f>RES_hhdet_in_new!C$163</f>
        <v>82481.066303504602</v>
      </c>
      <c r="D49" s="67">
        <f>RES_hhdet_in_new!D$163</f>
        <v>69351.159362807724</v>
      </c>
      <c r="E49" s="67">
        <f>RES_hhdet_in_new!E$163</f>
        <v>75684.491036599968</v>
      </c>
      <c r="F49" s="67">
        <f>RES_hhdet_in_new!F$163</f>
        <v>78836.664376725719</v>
      </c>
      <c r="G49" s="67">
        <f>RES_hhdet_in_new!G$163</f>
        <v>58771.850737253902</v>
      </c>
      <c r="H49" s="67">
        <f>RES_hhdet_in_new!H$163</f>
        <v>116704.12295973291</v>
      </c>
      <c r="I49" s="67">
        <f>RES_hhdet_in_new!I$163</f>
        <v>98494.168405164601</v>
      </c>
      <c r="J49" s="67">
        <f>RES_hhdet_in_new!J$163</f>
        <v>77882.599017673303</v>
      </c>
      <c r="K49" s="67">
        <f>RES_hhdet_in_new!K$163</f>
        <v>55916.417878739645</v>
      </c>
      <c r="L49" s="67">
        <f>RES_hhdet_in_new!L$163</f>
        <v>59275.748616565048</v>
      </c>
      <c r="M49" s="67">
        <f>RES_hhdet_in_new!M$163</f>
        <v>47377.611795059653</v>
      </c>
      <c r="N49" s="67">
        <f>RES_hhdet_in_new!N$163</f>
        <v>57447.136919725453</v>
      </c>
      <c r="O49" s="67">
        <f>RES_hhdet_in_new!O$163</f>
        <v>56807.710127861355</v>
      </c>
      <c r="P49" s="67">
        <f>RES_hhdet_in_new!P$163</f>
        <v>69644.541352446438</v>
      </c>
      <c r="Q49" s="67">
        <f>RES_hhdet_in_new!Q$163</f>
        <v>78432.087683031874</v>
      </c>
    </row>
    <row r="50" spans="1:17" ht="12" customHeight="1" x14ac:dyDescent="0.25">
      <c r="A50" s="191" t="s">
        <v>112</v>
      </c>
      <c r="B50" s="145"/>
      <c r="C50" s="145"/>
      <c r="D50" s="145"/>
      <c r="E50" s="145"/>
      <c r="F50" s="145"/>
      <c r="G50" s="145"/>
      <c r="H50" s="145"/>
      <c r="I50" s="145"/>
      <c r="J50" s="145"/>
      <c r="K50" s="145"/>
      <c r="L50" s="145"/>
      <c r="M50" s="145"/>
      <c r="N50" s="145"/>
      <c r="O50" s="145"/>
      <c r="P50" s="145"/>
      <c r="Q50" s="145"/>
    </row>
    <row r="51" spans="1:17" ht="12" customHeight="1" x14ac:dyDescent="0.25">
      <c r="A51" s="148" t="s">
        <v>60</v>
      </c>
      <c r="B51" s="67"/>
      <c r="C51" s="67">
        <f>RES_hhdet_in_new!C$165</f>
        <v>2443</v>
      </c>
      <c r="D51" s="67">
        <f>RES_hhdet_in_new!D$165</f>
        <v>2735</v>
      </c>
      <c r="E51" s="67">
        <f>RES_hhdet_in_new!E$165</f>
        <v>2035</v>
      </c>
      <c r="F51" s="67">
        <f>RES_hhdet_in_new!F$165</f>
        <v>2601</v>
      </c>
      <c r="G51" s="67">
        <f>RES_hhdet_in_new!G$165</f>
        <v>2483.9999999999995</v>
      </c>
      <c r="H51" s="67">
        <f>RES_hhdet_in_new!H$165</f>
        <v>3209.9999999999995</v>
      </c>
      <c r="I51" s="67">
        <f>RES_hhdet_in_new!I$165</f>
        <v>3398.9999999999995</v>
      </c>
      <c r="J51" s="67">
        <f>RES_hhdet_in_new!J$165</f>
        <v>4450</v>
      </c>
      <c r="K51" s="67">
        <f>RES_hhdet_in_new!K$165</f>
        <v>3348.9999999999995</v>
      </c>
      <c r="L51" s="67">
        <f>RES_hhdet_in_new!L$165</f>
        <v>4075.9999999999995</v>
      </c>
      <c r="M51" s="67">
        <f>RES_hhdet_in_new!M$165</f>
        <v>2295.9999999999986</v>
      </c>
      <c r="N51" s="67">
        <f>RES_hhdet_in_new!N$165</f>
        <v>2951.9999999999995</v>
      </c>
      <c r="O51" s="67">
        <f>RES_hhdet_in_new!O$165</f>
        <v>6059.9999999999991</v>
      </c>
      <c r="P51" s="67">
        <f>RES_hhdet_in_new!P$165</f>
        <v>4698.9999999999982</v>
      </c>
      <c r="Q51" s="67">
        <f>RES_hhdet_in_new!Q$165</f>
        <v>7709.9999999999964</v>
      </c>
    </row>
    <row r="52" spans="1:17" ht="12" customHeight="1" x14ac:dyDescent="0.25">
      <c r="A52" s="191" t="s">
        <v>63</v>
      </c>
      <c r="B52" s="145"/>
      <c r="C52" s="145"/>
      <c r="D52" s="145"/>
      <c r="E52" s="145"/>
      <c r="F52" s="145"/>
      <c r="G52" s="145"/>
      <c r="H52" s="145"/>
      <c r="I52" s="145"/>
      <c r="J52" s="145"/>
      <c r="K52" s="145"/>
      <c r="L52" s="145"/>
      <c r="M52" s="145"/>
      <c r="N52" s="145"/>
      <c r="O52" s="145"/>
      <c r="P52" s="145"/>
      <c r="Q52" s="145"/>
    </row>
    <row r="53" spans="1:17" ht="12" customHeight="1" x14ac:dyDescent="0.25">
      <c r="A53" s="148" t="s">
        <v>144</v>
      </c>
      <c r="B53" s="67"/>
      <c r="C53" s="67">
        <f>RES_hhdet_in_new!C$167</f>
        <v>0</v>
      </c>
      <c r="D53" s="67">
        <f>RES_hhdet_in_new!D$167</f>
        <v>0</v>
      </c>
      <c r="E53" s="67">
        <f>RES_hhdet_in_new!E$167</f>
        <v>0</v>
      </c>
      <c r="F53" s="67">
        <f>RES_hhdet_in_new!F$167</f>
        <v>0</v>
      </c>
      <c r="G53" s="67">
        <f>RES_hhdet_in_new!G$167</f>
        <v>0</v>
      </c>
      <c r="H53" s="67">
        <f>RES_hhdet_in_new!H$167</f>
        <v>0</v>
      </c>
      <c r="I53" s="67">
        <f>RES_hhdet_in_new!I$167</f>
        <v>0</v>
      </c>
      <c r="J53" s="67">
        <f>RES_hhdet_in_new!J$167</f>
        <v>0</v>
      </c>
      <c r="K53" s="67">
        <f>RES_hhdet_in_new!K$167</f>
        <v>0</v>
      </c>
      <c r="L53" s="67">
        <f>RES_hhdet_in_new!L$167</f>
        <v>0</v>
      </c>
      <c r="M53" s="67">
        <f>RES_hhdet_in_new!M$167</f>
        <v>0</v>
      </c>
      <c r="N53" s="67">
        <f>RES_hhdet_in_new!N$167</f>
        <v>0</v>
      </c>
      <c r="O53" s="67">
        <f>RES_hhdet_in_new!O$167</f>
        <v>0</v>
      </c>
      <c r="P53" s="67">
        <f>RES_hhdet_in_new!P$167</f>
        <v>0</v>
      </c>
      <c r="Q53" s="67">
        <f>RES_hhdet_in_new!Q$167</f>
        <v>0</v>
      </c>
    </row>
    <row r="54" spans="1:17" ht="12" customHeight="1" x14ac:dyDescent="0.25">
      <c r="A54" s="148" t="s">
        <v>143</v>
      </c>
      <c r="B54" s="67"/>
      <c r="C54" s="67">
        <f>RES_hhdet_in_new!C$168</f>
        <v>0</v>
      </c>
      <c r="D54" s="67">
        <f>RES_hhdet_in_new!D$168</f>
        <v>0</v>
      </c>
      <c r="E54" s="67">
        <f>RES_hhdet_in_new!E$168</f>
        <v>0</v>
      </c>
      <c r="F54" s="67">
        <f>RES_hhdet_in_new!F$168</f>
        <v>0</v>
      </c>
      <c r="G54" s="67">
        <f>RES_hhdet_in_new!G$168</f>
        <v>0</v>
      </c>
      <c r="H54" s="67">
        <f>RES_hhdet_in_new!H$168</f>
        <v>0</v>
      </c>
      <c r="I54" s="67">
        <f>RES_hhdet_in_new!I$168</f>
        <v>0</v>
      </c>
      <c r="J54" s="67">
        <f>RES_hhdet_in_new!J$168</f>
        <v>0</v>
      </c>
      <c r="K54" s="67">
        <f>RES_hhdet_in_new!K$168</f>
        <v>0</v>
      </c>
      <c r="L54" s="67">
        <f>RES_hhdet_in_new!L$168</f>
        <v>0</v>
      </c>
      <c r="M54" s="67">
        <f>RES_hhdet_in_new!M$168</f>
        <v>0</v>
      </c>
      <c r="N54" s="67">
        <f>RES_hhdet_in_new!N$168</f>
        <v>0</v>
      </c>
      <c r="O54" s="67">
        <f>RES_hhdet_in_new!O$168</f>
        <v>0</v>
      </c>
      <c r="P54" s="67">
        <f>RES_hhdet_in_new!P$168</f>
        <v>0</v>
      </c>
      <c r="Q54" s="67">
        <f>RES_hhdet_in_new!Q$168</f>
        <v>0</v>
      </c>
    </row>
    <row r="55" spans="1:17" ht="12" customHeight="1" x14ac:dyDescent="0.25">
      <c r="A55" s="148" t="s">
        <v>142</v>
      </c>
      <c r="B55" s="67"/>
      <c r="C55" s="67">
        <f>RES_hhdet_in_new!C$171</f>
        <v>80643.876376174288</v>
      </c>
      <c r="D55" s="67">
        <f>RES_hhdet_in_new!D$171</f>
        <v>67777.720887257281</v>
      </c>
      <c r="E55" s="67">
        <f>RES_hhdet_in_new!E$171</f>
        <v>73143.04154201255</v>
      </c>
      <c r="F55" s="67">
        <f>RES_hhdet_in_new!F$171</f>
        <v>76309.593697528573</v>
      </c>
      <c r="G55" s="67">
        <f>RES_hhdet_in_new!G$171</f>
        <v>55018.970254029424</v>
      </c>
      <c r="H55" s="67">
        <f>RES_hhdet_in_new!H$171</f>
        <v>99448.614269403915</v>
      </c>
      <c r="I55" s="67">
        <f>RES_hhdet_in_new!I$171</f>
        <v>80860.893102897782</v>
      </c>
      <c r="J55" s="67">
        <f>RES_hhdet_in_new!J$171</f>
        <v>58363.925628352095</v>
      </c>
      <c r="K55" s="67">
        <f>RES_hhdet_in_new!K$171</f>
        <v>42488.603273617446</v>
      </c>
      <c r="L55" s="67">
        <f>RES_hhdet_in_new!L$171</f>
        <v>49831.183205552843</v>
      </c>
      <c r="M55" s="67">
        <f>RES_hhdet_in_new!M$171</f>
        <v>21828.915674729022</v>
      </c>
      <c r="N55" s="67">
        <f>RES_hhdet_in_new!N$171</f>
        <v>48710.116429960624</v>
      </c>
      <c r="O55" s="67">
        <f>RES_hhdet_in_new!O$171</f>
        <v>53277.661191326108</v>
      </c>
      <c r="P55" s="67">
        <f>RES_hhdet_in_new!P$171</f>
        <v>51228.753555965995</v>
      </c>
      <c r="Q55" s="67">
        <f>RES_hhdet_in_new!Q$171</f>
        <v>70370.067604025535</v>
      </c>
    </row>
    <row r="56" spans="1:17" ht="12" customHeight="1" x14ac:dyDescent="0.25">
      <c r="A56" s="148" t="s">
        <v>141</v>
      </c>
      <c r="B56" s="67"/>
      <c r="C56" s="67">
        <f>RES_hhdet_in_new!C$172</f>
        <v>1837.189927330315</v>
      </c>
      <c r="D56" s="67">
        <f>RES_hhdet_in_new!D$172</f>
        <v>1573.4384755504475</v>
      </c>
      <c r="E56" s="67">
        <f>RES_hhdet_in_new!E$172</f>
        <v>2541.4494945874121</v>
      </c>
      <c r="F56" s="67">
        <f>RES_hhdet_in_new!F$172</f>
        <v>2527.0706791971511</v>
      </c>
      <c r="G56" s="67">
        <f>RES_hhdet_in_new!G$172</f>
        <v>3752.8804832244764</v>
      </c>
      <c r="H56" s="67">
        <f>RES_hhdet_in_new!H$172</f>
        <v>17255.508690328992</v>
      </c>
      <c r="I56" s="67">
        <f>RES_hhdet_in_new!I$172</f>
        <v>17633.275302266822</v>
      </c>
      <c r="J56" s="67">
        <f>RES_hhdet_in_new!J$172</f>
        <v>19518.673389321208</v>
      </c>
      <c r="K56" s="67">
        <f>RES_hhdet_in_new!K$172</f>
        <v>13427.814605122197</v>
      </c>
      <c r="L56" s="67">
        <f>RES_hhdet_in_new!L$172</f>
        <v>9444.5654110122068</v>
      </c>
      <c r="M56" s="67">
        <f>RES_hhdet_in_new!M$172</f>
        <v>25548.696120330627</v>
      </c>
      <c r="N56" s="67">
        <f>RES_hhdet_in_new!N$172</f>
        <v>8737.0204897648309</v>
      </c>
      <c r="O56" s="67">
        <f>RES_hhdet_in_new!O$172</f>
        <v>3530.04893653525</v>
      </c>
      <c r="P56" s="67">
        <f>RES_hhdet_in_new!P$172</f>
        <v>18415.787796480443</v>
      </c>
      <c r="Q56" s="67">
        <f>RES_hhdet_in_new!Q$172</f>
        <v>8062.0200790063436</v>
      </c>
    </row>
    <row r="57" spans="1:17" ht="12" customHeight="1" x14ac:dyDescent="0.25">
      <c r="A57" s="191" t="s">
        <v>62</v>
      </c>
      <c r="B57" s="145"/>
      <c r="C57" s="145"/>
      <c r="D57" s="145"/>
      <c r="E57" s="145"/>
      <c r="F57" s="145"/>
      <c r="G57" s="145"/>
      <c r="H57" s="145"/>
      <c r="I57" s="145"/>
      <c r="J57" s="145"/>
      <c r="K57" s="145"/>
      <c r="L57" s="145"/>
      <c r="M57" s="145"/>
      <c r="N57" s="145"/>
      <c r="O57" s="145"/>
      <c r="P57" s="145"/>
      <c r="Q57" s="145"/>
    </row>
    <row r="58" spans="1:17" ht="12" customHeight="1" x14ac:dyDescent="0.25">
      <c r="A58" s="148" t="s">
        <v>57</v>
      </c>
      <c r="B58" s="67"/>
      <c r="C58" s="67">
        <f>RES_hhdet_in_new!C$176</f>
        <v>0</v>
      </c>
      <c r="D58" s="67">
        <f>RES_hhdet_in_new!D$176</f>
        <v>0</v>
      </c>
      <c r="E58" s="67">
        <f>RES_hhdet_in_new!E$176</f>
        <v>0</v>
      </c>
      <c r="F58" s="67">
        <f>RES_hhdet_in_new!F$176</f>
        <v>0</v>
      </c>
      <c r="G58" s="67">
        <f>RES_hhdet_in_new!G$176</f>
        <v>0</v>
      </c>
      <c r="H58" s="67">
        <f>RES_hhdet_in_new!H$176</f>
        <v>0</v>
      </c>
      <c r="I58" s="67">
        <f>RES_hhdet_in_new!I$176</f>
        <v>0</v>
      </c>
      <c r="J58" s="67">
        <f>RES_hhdet_in_new!J$176</f>
        <v>0</v>
      </c>
      <c r="K58" s="67">
        <f>RES_hhdet_in_new!K$176</f>
        <v>0</v>
      </c>
      <c r="L58" s="67">
        <f>RES_hhdet_in_new!L$176</f>
        <v>0</v>
      </c>
      <c r="M58" s="67">
        <f>RES_hhdet_in_new!M$176</f>
        <v>0</v>
      </c>
      <c r="N58" s="67">
        <f>RES_hhdet_in_new!N$176</f>
        <v>0</v>
      </c>
      <c r="O58" s="67">
        <f>RES_hhdet_in_new!O$176</f>
        <v>0</v>
      </c>
      <c r="P58" s="67">
        <f>RES_hhdet_in_new!P$176</f>
        <v>0</v>
      </c>
      <c r="Q58" s="67">
        <f>RES_hhdet_in_new!Q$176</f>
        <v>0</v>
      </c>
    </row>
    <row r="59" spans="1:17" ht="12" customHeight="1" x14ac:dyDescent="0.25">
      <c r="A59" s="159" t="s">
        <v>140</v>
      </c>
      <c r="B59" s="83"/>
      <c r="C59" s="83">
        <f>RES_hhdet_in_new!C$177</f>
        <v>82481.066303504602</v>
      </c>
      <c r="D59" s="83">
        <f>RES_hhdet_in_new!D$177</f>
        <v>69351.159362807724</v>
      </c>
      <c r="E59" s="83">
        <f>RES_hhdet_in_new!E$177</f>
        <v>75684.491036599968</v>
      </c>
      <c r="F59" s="83">
        <f>RES_hhdet_in_new!F$177</f>
        <v>78836.664376725719</v>
      </c>
      <c r="G59" s="83">
        <f>RES_hhdet_in_new!G$177</f>
        <v>58771.850737253902</v>
      </c>
      <c r="H59" s="83">
        <f>RES_hhdet_in_new!H$177</f>
        <v>116704.12295973291</v>
      </c>
      <c r="I59" s="83">
        <f>RES_hhdet_in_new!I$177</f>
        <v>98494.168405164615</v>
      </c>
      <c r="J59" s="83">
        <f>RES_hhdet_in_new!J$177</f>
        <v>77882.599017673303</v>
      </c>
      <c r="K59" s="83">
        <f>RES_hhdet_in_new!K$177</f>
        <v>55916.417878739645</v>
      </c>
      <c r="L59" s="83">
        <f>RES_hhdet_in_new!L$177</f>
        <v>59275.748616565055</v>
      </c>
      <c r="M59" s="83">
        <f>RES_hhdet_in_new!M$177</f>
        <v>47377.611795059645</v>
      </c>
      <c r="N59" s="83">
        <f>RES_hhdet_in_new!N$177</f>
        <v>57447.136919725453</v>
      </c>
      <c r="O59" s="83">
        <f>RES_hhdet_in_new!O$177</f>
        <v>56807.710127861355</v>
      </c>
      <c r="P59" s="83">
        <f>RES_hhdet_in_new!P$177</f>
        <v>69644.541352446438</v>
      </c>
      <c r="Q59" s="83">
        <f>RES_hhdet_in_new!Q$177</f>
        <v>78432.087683031888</v>
      </c>
    </row>
    <row r="61" spans="1:17" ht="12" customHeight="1" x14ac:dyDescent="0.25">
      <c r="A61" s="193" t="s">
        <v>202</v>
      </c>
      <c r="B61" s="151"/>
      <c r="C61" s="151"/>
      <c r="D61" s="151"/>
      <c r="E61" s="151"/>
      <c r="F61" s="151"/>
      <c r="G61" s="151"/>
      <c r="H61" s="151"/>
      <c r="I61" s="151"/>
      <c r="J61" s="151"/>
      <c r="K61" s="151"/>
      <c r="L61" s="151"/>
      <c r="M61" s="151"/>
      <c r="N61" s="151"/>
      <c r="O61" s="151"/>
      <c r="P61" s="151"/>
      <c r="Q61" s="151"/>
    </row>
    <row r="62" spans="1:17" ht="12" customHeight="1" x14ac:dyDescent="0.25">
      <c r="A62" s="192" t="s">
        <v>65</v>
      </c>
      <c r="B62" s="149"/>
      <c r="C62" s="149"/>
      <c r="D62" s="149"/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</row>
    <row r="63" spans="1:17" ht="12" customHeight="1" x14ac:dyDescent="0.25">
      <c r="A63" s="148" t="s">
        <v>60</v>
      </c>
      <c r="B63" s="67"/>
      <c r="C63" s="67">
        <f>C35-C49</f>
        <v>116805.87119649537</v>
      </c>
      <c r="D63" s="67">
        <f t="shared" ref="D63:Q63" si="4">D35-D49</f>
        <v>103703.7781371923</v>
      </c>
      <c r="E63" s="67">
        <f t="shared" si="4"/>
        <v>103559.44646340003</v>
      </c>
      <c r="F63" s="67">
        <f t="shared" si="4"/>
        <v>107235.27312327428</v>
      </c>
      <c r="G63" s="67">
        <f t="shared" si="4"/>
        <v>111725.0867627461</v>
      </c>
      <c r="H63" s="67">
        <f t="shared" si="4"/>
        <v>128007.81454026709</v>
      </c>
      <c r="I63" s="67">
        <f t="shared" si="4"/>
        <v>123337.7690948354</v>
      </c>
      <c r="J63" s="67">
        <f t="shared" si="4"/>
        <v>79701.338482326697</v>
      </c>
      <c r="K63" s="67">
        <f t="shared" si="4"/>
        <v>101340.51962126035</v>
      </c>
      <c r="L63" s="67">
        <f t="shared" si="4"/>
        <v>68580.188883434937</v>
      </c>
      <c r="M63" s="67">
        <f t="shared" si="4"/>
        <v>76965.325704940347</v>
      </c>
      <c r="N63" s="67">
        <f t="shared" si="4"/>
        <v>104916.80058027455</v>
      </c>
      <c r="O63" s="67">
        <f t="shared" si="4"/>
        <v>65635.227372138659</v>
      </c>
      <c r="P63" s="67">
        <f t="shared" si="4"/>
        <v>75611.396147553562</v>
      </c>
      <c r="Q63" s="67">
        <f t="shared" si="4"/>
        <v>67147.849816968097</v>
      </c>
    </row>
    <row r="64" spans="1:17" ht="12" customHeight="1" x14ac:dyDescent="0.25">
      <c r="A64" s="191" t="s">
        <v>112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25">
      <c r="A65" s="148" t="s">
        <v>60</v>
      </c>
      <c r="B65" s="67"/>
      <c r="C65" s="67">
        <f>C37-C51</f>
        <v>3460</v>
      </c>
      <c r="D65" s="67">
        <f t="shared" ref="D65:Q65" si="5">D37-D51</f>
        <v>4090</v>
      </c>
      <c r="E65" s="67">
        <f t="shared" si="5"/>
        <v>2785</v>
      </c>
      <c r="F65" s="67">
        <f t="shared" si="5"/>
        <v>3538</v>
      </c>
      <c r="G65" s="67">
        <f t="shared" si="5"/>
        <v>4723</v>
      </c>
      <c r="H65" s="67">
        <f t="shared" si="5"/>
        <v>3521.0000000000005</v>
      </c>
      <c r="I65" s="67">
        <f t="shared" si="5"/>
        <v>4257</v>
      </c>
      <c r="J65" s="67">
        <f t="shared" si="5"/>
        <v>4554</v>
      </c>
      <c r="K65" s="67">
        <f t="shared" si="5"/>
        <v>6070</v>
      </c>
      <c r="L65" s="67">
        <f t="shared" si="5"/>
        <v>4716</v>
      </c>
      <c r="M65" s="67">
        <f t="shared" si="5"/>
        <v>3731.0000000000014</v>
      </c>
      <c r="N65" s="67">
        <f t="shared" si="5"/>
        <v>5390</v>
      </c>
      <c r="O65" s="67">
        <f t="shared" si="5"/>
        <v>7001.0000000000009</v>
      </c>
      <c r="P65" s="67">
        <f t="shared" si="5"/>
        <v>5102.0000000000018</v>
      </c>
      <c r="Q65" s="67">
        <f t="shared" si="5"/>
        <v>6600.0000000000036</v>
      </c>
    </row>
    <row r="66" spans="1:17" ht="12" customHeight="1" x14ac:dyDescent="0.25">
      <c r="A66" s="191" t="s">
        <v>63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148" t="s">
        <v>144</v>
      </c>
      <c r="B67" s="67"/>
      <c r="C67" s="67">
        <f t="shared" ref="C67:Q70" si="6">C39-C53</f>
        <v>106371.4365108973</v>
      </c>
      <c r="D67" s="67">
        <f t="shared" si="6"/>
        <v>87335.900130027032</v>
      </c>
      <c r="E67" s="67">
        <f t="shared" si="6"/>
        <v>93706.950009064312</v>
      </c>
      <c r="F67" s="67">
        <f t="shared" si="6"/>
        <v>100894.82021054876</v>
      </c>
      <c r="G67" s="67">
        <f t="shared" si="6"/>
        <v>53019.169751754496</v>
      </c>
      <c r="H67" s="67">
        <f t="shared" si="6"/>
        <v>52507.335525083479</v>
      </c>
      <c r="I67" s="67">
        <f t="shared" si="6"/>
        <v>46456.676403191275</v>
      </c>
      <c r="J67" s="67">
        <f t="shared" si="6"/>
        <v>32313.418388369646</v>
      </c>
      <c r="K67" s="67">
        <f t="shared" si="6"/>
        <v>97471.751111532314</v>
      </c>
      <c r="L67" s="67">
        <f t="shared" si="6"/>
        <v>104885.29716869441</v>
      </c>
      <c r="M67" s="67">
        <f t="shared" si="6"/>
        <v>16595.715845556966</v>
      </c>
      <c r="N67" s="67">
        <f t="shared" si="6"/>
        <v>41193.717334698587</v>
      </c>
      <c r="O67" s="67">
        <f t="shared" si="6"/>
        <v>50768.500000000007</v>
      </c>
      <c r="P67" s="67">
        <f t="shared" si="6"/>
        <v>0</v>
      </c>
      <c r="Q67" s="67">
        <f t="shared" si="6"/>
        <v>0</v>
      </c>
    </row>
    <row r="68" spans="1:17" ht="12" customHeight="1" x14ac:dyDescent="0.25">
      <c r="A68" s="148" t="s">
        <v>143</v>
      </c>
      <c r="B68" s="67"/>
      <c r="C68" s="67">
        <f t="shared" si="6"/>
        <v>1951.7577380826986</v>
      </c>
      <c r="D68" s="67">
        <f t="shared" si="6"/>
        <v>1574.0489206534676</v>
      </c>
      <c r="E68" s="67">
        <f t="shared" si="6"/>
        <v>2185.6651674220225</v>
      </c>
      <c r="F68" s="67">
        <f t="shared" si="6"/>
        <v>2504.930714327319</v>
      </c>
      <c r="G68" s="67">
        <f t="shared" si="6"/>
        <v>1054.6210297565244</v>
      </c>
      <c r="H68" s="67">
        <f t="shared" si="6"/>
        <v>4675.0000000000018</v>
      </c>
      <c r="I68" s="67">
        <f t="shared" si="6"/>
        <v>5314.9999999999854</v>
      </c>
      <c r="J68" s="67">
        <f t="shared" si="6"/>
        <v>4327.0000000000082</v>
      </c>
      <c r="K68" s="67">
        <f t="shared" si="6"/>
        <v>7340.8949315118643</v>
      </c>
      <c r="L68" s="67">
        <f t="shared" si="6"/>
        <v>8115.7368442423331</v>
      </c>
      <c r="M68" s="67">
        <f t="shared" si="6"/>
        <v>1908.0844716835022</v>
      </c>
      <c r="N68" s="67">
        <f t="shared" si="6"/>
        <v>1775.7933319779725</v>
      </c>
      <c r="O68" s="67">
        <f t="shared" si="6"/>
        <v>2397.1591004532206</v>
      </c>
      <c r="P68" s="67">
        <f t="shared" si="6"/>
        <v>1103.6087529985418</v>
      </c>
      <c r="Q68" s="67">
        <f t="shared" si="6"/>
        <v>2785.5358486268183</v>
      </c>
    </row>
    <row r="69" spans="1:17" ht="12" customHeight="1" x14ac:dyDescent="0.25">
      <c r="A69" s="148" t="s">
        <v>142</v>
      </c>
      <c r="B69" s="67"/>
      <c r="C69" s="67">
        <f t="shared" si="6"/>
        <v>73571.123623825682</v>
      </c>
      <c r="D69" s="67">
        <f t="shared" si="6"/>
        <v>85558.279112742952</v>
      </c>
      <c r="E69" s="67">
        <f t="shared" si="6"/>
        <v>77730.958457987683</v>
      </c>
      <c r="F69" s="67">
        <f t="shared" si="6"/>
        <v>70648.406302471194</v>
      </c>
      <c r="G69" s="67">
        <f t="shared" si="6"/>
        <v>166746.02974597033</v>
      </c>
      <c r="H69" s="67">
        <f t="shared" si="6"/>
        <v>222310.38573059614</v>
      </c>
      <c r="I69" s="67">
        <f t="shared" si="6"/>
        <v>155417.10689710203</v>
      </c>
      <c r="J69" s="67">
        <f t="shared" si="6"/>
        <v>138581.07437164817</v>
      </c>
      <c r="K69" s="67">
        <f t="shared" si="6"/>
        <v>229718.61934222869</v>
      </c>
      <c r="L69" s="67">
        <f t="shared" si="6"/>
        <v>156554.66117727055</v>
      </c>
      <c r="M69" s="67">
        <f t="shared" si="6"/>
        <v>289648.85055797297</v>
      </c>
      <c r="N69" s="67">
        <f t="shared" si="6"/>
        <v>301654.55054088309</v>
      </c>
      <c r="O69" s="67">
        <f t="shared" si="6"/>
        <v>150041.95624658521</v>
      </c>
      <c r="P69" s="67">
        <f t="shared" si="6"/>
        <v>346371.15133330651</v>
      </c>
      <c r="Q69" s="67">
        <f t="shared" si="6"/>
        <v>227102.27331165131</v>
      </c>
    </row>
    <row r="70" spans="1:17" ht="12" customHeight="1" x14ac:dyDescent="0.25">
      <c r="A70" s="148" t="s">
        <v>141</v>
      </c>
      <c r="B70" s="67"/>
      <c r="C70" s="67">
        <f t="shared" si="6"/>
        <v>1043.4692058036674</v>
      </c>
      <c r="D70" s="67">
        <f t="shared" si="6"/>
        <v>1106.5615244495552</v>
      </c>
      <c r="E70" s="67">
        <f t="shared" si="6"/>
        <v>970.55050541258151</v>
      </c>
      <c r="F70" s="67">
        <f t="shared" si="6"/>
        <v>873.92932080284572</v>
      </c>
      <c r="G70" s="67">
        <f t="shared" si="6"/>
        <v>1248.1195167755254</v>
      </c>
      <c r="H70" s="67">
        <f t="shared" si="6"/>
        <v>799.2485291628218</v>
      </c>
      <c r="I70" s="67">
        <f t="shared" si="6"/>
        <v>591.25639677676736</v>
      </c>
      <c r="J70" s="67">
        <f t="shared" si="6"/>
        <v>273.17739322485795</v>
      </c>
      <c r="K70" s="67">
        <f t="shared" si="6"/>
        <v>3251.8445280117794</v>
      </c>
      <c r="L70" s="67">
        <f t="shared" si="6"/>
        <v>2272.2267568449552</v>
      </c>
      <c r="M70" s="67">
        <f t="shared" si="6"/>
        <v>2797.773050052896</v>
      </c>
      <c r="N70" s="67">
        <f t="shared" si="6"/>
        <v>4991.1370766271775</v>
      </c>
      <c r="O70" s="67">
        <f t="shared" si="6"/>
        <v>6910.0530384959166</v>
      </c>
      <c r="P70" s="67">
        <f t="shared" si="6"/>
        <v>14078.401783777732</v>
      </c>
      <c r="Q70" s="67">
        <f t="shared" si="6"/>
        <v>12735.255223260501</v>
      </c>
    </row>
    <row r="71" spans="1:17" ht="12" customHeight="1" x14ac:dyDescent="0.25">
      <c r="A71" s="191" t="s">
        <v>62</v>
      </c>
      <c r="B71" s="145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</row>
    <row r="72" spans="1:17" ht="12" customHeight="1" x14ac:dyDescent="0.25">
      <c r="A72" s="148" t="s">
        <v>57</v>
      </c>
      <c r="B72" s="67"/>
      <c r="C72" s="67">
        <f t="shared" ref="C72:Q73" si="7">C44-C58</f>
        <v>52159.750000000022</v>
      </c>
      <c r="D72" s="67">
        <f t="shared" si="7"/>
        <v>58755.750000000015</v>
      </c>
      <c r="E72" s="67">
        <f t="shared" si="7"/>
        <v>54235.749999999956</v>
      </c>
      <c r="F72" s="67">
        <f t="shared" si="7"/>
        <v>73526.749999999942</v>
      </c>
      <c r="G72" s="67">
        <f t="shared" si="7"/>
        <v>60748.750000000022</v>
      </c>
      <c r="H72" s="67">
        <f t="shared" si="7"/>
        <v>52496.749999999985</v>
      </c>
      <c r="I72" s="67">
        <f t="shared" si="7"/>
        <v>55901.750000000087</v>
      </c>
      <c r="J72" s="67">
        <f t="shared" si="7"/>
        <v>55986.750000000007</v>
      </c>
      <c r="K72" s="67">
        <f t="shared" si="7"/>
        <v>108531.76883457607</v>
      </c>
      <c r="L72" s="67">
        <f t="shared" si="7"/>
        <v>52688.604282184839</v>
      </c>
      <c r="M72" s="67">
        <f t="shared" si="7"/>
        <v>60378.469049882173</v>
      </c>
      <c r="N72" s="67">
        <f t="shared" si="7"/>
        <v>85848.839688894368</v>
      </c>
      <c r="O72" s="67">
        <f t="shared" si="7"/>
        <v>70578.78324696458</v>
      </c>
      <c r="P72" s="67">
        <f t="shared" si="7"/>
        <v>28832.827525467525</v>
      </c>
      <c r="Q72" s="67">
        <f t="shared" si="7"/>
        <v>97728.67162745315</v>
      </c>
    </row>
    <row r="73" spans="1:17" ht="12" customHeight="1" x14ac:dyDescent="0.25">
      <c r="A73" s="159" t="s">
        <v>140</v>
      </c>
      <c r="B73" s="83"/>
      <c r="C73" s="83">
        <f t="shared" si="7"/>
        <v>147953.18369649537</v>
      </c>
      <c r="D73" s="83">
        <f t="shared" si="7"/>
        <v>128255.09063719228</v>
      </c>
      <c r="E73" s="83">
        <f t="shared" si="7"/>
        <v>132630.75896340009</v>
      </c>
      <c r="F73" s="83">
        <f t="shared" si="7"/>
        <v>117015.58562327434</v>
      </c>
      <c r="G73" s="83">
        <f t="shared" si="7"/>
        <v>134283.39926274607</v>
      </c>
      <c r="H73" s="83">
        <f t="shared" si="7"/>
        <v>158818.12704026711</v>
      </c>
      <c r="I73" s="83">
        <f t="shared" si="7"/>
        <v>150743.08159483527</v>
      </c>
      <c r="J73" s="83">
        <f t="shared" si="7"/>
        <v>107021.6509823267</v>
      </c>
      <c r="K73" s="83">
        <f t="shared" si="7"/>
        <v>275402.75078668428</v>
      </c>
      <c r="L73" s="83">
        <f t="shared" si="7"/>
        <v>272253.58460125013</v>
      </c>
      <c r="M73" s="83">
        <f t="shared" si="7"/>
        <v>279137.85665505822</v>
      </c>
      <c r="N73" s="83">
        <f t="shared" si="7"/>
        <v>288446.96089138021</v>
      </c>
      <c r="O73" s="83">
        <f t="shared" si="7"/>
        <v>248860.44412517408</v>
      </c>
      <c r="P73" s="83">
        <f t="shared" si="7"/>
        <v>374797.56862208608</v>
      </c>
      <c r="Q73" s="83">
        <f t="shared" si="7"/>
        <v>271522.76802498475</v>
      </c>
    </row>
    <row r="75" spans="1:17" ht="12" customHeight="1" x14ac:dyDescent="0.25">
      <c r="A75" s="190" t="s">
        <v>201</v>
      </c>
      <c r="B75" s="215">
        <v>2015</v>
      </c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</row>
    <row r="76" spans="1:17" s="28" customFormat="1" ht="12" customHeight="1" x14ac:dyDescent="0.25">
      <c r="A76" s="155" t="s">
        <v>174</v>
      </c>
      <c r="B76" s="154" t="s">
        <v>173</v>
      </c>
      <c r="C76" s="154">
        <v>2001</v>
      </c>
      <c r="D76" s="154">
        <v>2002</v>
      </c>
      <c r="E76" s="154">
        <v>2003</v>
      </c>
      <c r="F76" s="154">
        <v>2004</v>
      </c>
      <c r="G76" s="154">
        <v>2005</v>
      </c>
      <c r="H76" s="154">
        <v>2006</v>
      </c>
      <c r="I76" s="154">
        <v>2007</v>
      </c>
      <c r="J76" s="154">
        <v>2008</v>
      </c>
      <c r="K76" s="154">
        <v>2009</v>
      </c>
      <c r="L76" s="154">
        <v>2010</v>
      </c>
      <c r="M76" s="154">
        <v>2011</v>
      </c>
      <c r="N76" s="154">
        <v>2012</v>
      </c>
      <c r="O76" s="154">
        <v>2013</v>
      </c>
      <c r="P76" s="154">
        <v>2014</v>
      </c>
      <c r="Q76" s="154">
        <v>2015</v>
      </c>
    </row>
    <row r="77" spans="1:17" ht="12" customHeight="1" x14ac:dyDescent="0.25">
      <c r="A77" s="152" t="s">
        <v>20</v>
      </c>
      <c r="B77" s="151"/>
      <c r="C77" s="151"/>
      <c r="D77" s="151"/>
      <c r="E77" s="151"/>
      <c r="F77" s="151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</row>
    <row r="78" spans="1:17" ht="12.95" customHeight="1" x14ac:dyDescent="0.25">
      <c r="A78" s="150" t="s">
        <v>65</v>
      </c>
      <c r="B78" s="189">
        <f>RES_hhdet_numvin!B162</f>
        <v>0</v>
      </c>
      <c r="C78" s="189">
        <f>RES_hhdet_numvin!C162</f>
        <v>0</v>
      </c>
      <c r="D78" s="189">
        <f>RES_hhdet_numvin!D162</f>
        <v>0</v>
      </c>
      <c r="E78" s="189">
        <f>RES_hhdet_numvin!E162</f>
        <v>0</v>
      </c>
      <c r="F78" s="189">
        <f>RES_hhdet_numvin!F162</f>
        <v>0</v>
      </c>
      <c r="G78" s="189">
        <f>RES_hhdet_numvin!G162</f>
        <v>0</v>
      </c>
      <c r="H78" s="189">
        <f>RES_hhdet_numvin!H162</f>
        <v>0</v>
      </c>
      <c r="I78" s="189">
        <f>RES_hhdet_numvin!I162</f>
        <v>0</v>
      </c>
      <c r="J78" s="189">
        <f>RES_hhdet_numvin!J162</f>
        <v>0</v>
      </c>
      <c r="K78" s="189">
        <f>RES_hhdet_numvin!K162</f>
        <v>0</v>
      </c>
      <c r="L78" s="189">
        <f>RES_hhdet_numvin!L162</f>
        <v>0</v>
      </c>
      <c r="M78" s="189">
        <f>RES_hhdet_numvin!M162</f>
        <v>0</v>
      </c>
      <c r="N78" s="189">
        <f>RES_hhdet_numvin!N162</f>
        <v>0</v>
      </c>
      <c r="O78" s="189">
        <f>RES_hhdet_numvin!O162</f>
        <v>0</v>
      </c>
      <c r="P78" s="189">
        <f>RES_hhdet_numvin!P162</f>
        <v>0</v>
      </c>
      <c r="Q78" s="189">
        <f>RES_hhdet_numvin!Q162</f>
        <v>0</v>
      </c>
    </row>
    <row r="79" spans="1:17" ht="12" customHeight="1" x14ac:dyDescent="0.25">
      <c r="A79" s="23" t="s">
        <v>60</v>
      </c>
      <c r="B79" s="80">
        <f>RES_hhdet_numvin!B163</f>
        <v>166613.93749999994</v>
      </c>
      <c r="C79" s="80">
        <f>RES_hhdet_numvin!C163</f>
        <v>199286.93749999994</v>
      </c>
      <c r="D79" s="80">
        <f>RES_hhdet_numvin!D163</f>
        <v>173054.93749999994</v>
      </c>
      <c r="E79" s="80">
        <f>RES_hhdet_numvin!E163</f>
        <v>179243.93749999991</v>
      </c>
      <c r="F79" s="80">
        <f>RES_hhdet_numvin!F163</f>
        <v>186071.93749999991</v>
      </c>
      <c r="G79" s="80">
        <f>RES_hhdet_numvin!G163</f>
        <v>170496.93749999997</v>
      </c>
      <c r="H79" s="80">
        <f>RES_hhdet_numvin!H163</f>
        <v>244711.93749999985</v>
      </c>
      <c r="I79" s="80">
        <f>RES_hhdet_numvin!I163</f>
        <v>221831.93749999988</v>
      </c>
      <c r="J79" s="80">
        <f>RES_hhdet_numvin!J163</f>
        <v>157583.93749999994</v>
      </c>
      <c r="K79" s="80">
        <f>RES_hhdet_numvin!K163</f>
        <v>157256.93749999994</v>
      </c>
      <c r="L79" s="80">
        <f>RES_hhdet_numvin!L163</f>
        <v>127855.93749999993</v>
      </c>
      <c r="M79" s="80">
        <f>RES_hhdet_numvin!M163</f>
        <v>124342.93749999996</v>
      </c>
      <c r="N79" s="80">
        <f>RES_hhdet_numvin!N163</f>
        <v>162363.93749999994</v>
      </c>
      <c r="O79" s="80">
        <f>RES_hhdet_numvin!O163</f>
        <v>122442.93749999997</v>
      </c>
      <c r="P79" s="80">
        <f>RES_hhdet_numvin!P163</f>
        <v>145255.93749999994</v>
      </c>
      <c r="Q79" s="80">
        <f>RES_hhdet_numvin!Q163</f>
        <v>145579.93749999991</v>
      </c>
    </row>
    <row r="80" spans="1:17" ht="12.95" customHeight="1" x14ac:dyDescent="0.25">
      <c r="A80" s="146" t="s">
        <v>112</v>
      </c>
      <c r="B80" s="188">
        <f>RES_hhdet_numvin!B164</f>
        <v>0</v>
      </c>
      <c r="C80" s="188">
        <f>RES_hhdet_numvin!C164</f>
        <v>0</v>
      </c>
      <c r="D80" s="188">
        <f>RES_hhdet_numvin!D164</f>
        <v>0</v>
      </c>
      <c r="E80" s="188">
        <f>RES_hhdet_numvin!E164</f>
        <v>0</v>
      </c>
      <c r="F80" s="188">
        <f>RES_hhdet_numvin!F164</f>
        <v>0</v>
      </c>
      <c r="G80" s="188">
        <f>RES_hhdet_numvin!G164</f>
        <v>0</v>
      </c>
      <c r="H80" s="188">
        <f>RES_hhdet_numvin!H164</f>
        <v>0</v>
      </c>
      <c r="I80" s="188">
        <f>RES_hhdet_numvin!I164</f>
        <v>0</v>
      </c>
      <c r="J80" s="188">
        <f>RES_hhdet_numvin!J164</f>
        <v>0</v>
      </c>
      <c r="K80" s="188">
        <f>RES_hhdet_numvin!K164</f>
        <v>0</v>
      </c>
      <c r="L80" s="188">
        <f>RES_hhdet_numvin!L164</f>
        <v>0</v>
      </c>
      <c r="M80" s="188">
        <f>RES_hhdet_numvin!M164</f>
        <v>0</v>
      </c>
      <c r="N80" s="188">
        <f>RES_hhdet_numvin!N164</f>
        <v>0</v>
      </c>
      <c r="O80" s="188">
        <f>RES_hhdet_numvin!O164</f>
        <v>0</v>
      </c>
      <c r="P80" s="188">
        <f>RES_hhdet_numvin!P164</f>
        <v>0</v>
      </c>
      <c r="Q80" s="188">
        <f>RES_hhdet_numvin!Q164</f>
        <v>0</v>
      </c>
    </row>
    <row r="81" spans="1:17" ht="12" customHeight="1" x14ac:dyDescent="0.25">
      <c r="A81" s="23" t="s">
        <v>60</v>
      </c>
      <c r="B81" s="80">
        <f>RES_hhdet_numvin!B165</f>
        <v>0</v>
      </c>
      <c r="C81" s="80">
        <f>RES_hhdet_numvin!C165</f>
        <v>0</v>
      </c>
      <c r="D81" s="80">
        <f>RES_hhdet_numvin!D165</f>
        <v>0</v>
      </c>
      <c r="E81" s="80">
        <f>RES_hhdet_numvin!E165</f>
        <v>0</v>
      </c>
      <c r="F81" s="80">
        <f>RES_hhdet_numvin!F165</f>
        <v>0</v>
      </c>
      <c r="G81" s="80">
        <f>RES_hhdet_numvin!G165</f>
        <v>0</v>
      </c>
      <c r="H81" s="80">
        <f>RES_hhdet_numvin!H165</f>
        <v>0</v>
      </c>
      <c r="I81" s="80">
        <f>RES_hhdet_numvin!I165</f>
        <v>0</v>
      </c>
      <c r="J81" s="80">
        <f>RES_hhdet_numvin!J165</f>
        <v>7362.9999999999964</v>
      </c>
      <c r="K81" s="80">
        <f>RES_hhdet_numvin!K165</f>
        <v>9418.9999999999945</v>
      </c>
      <c r="L81" s="80">
        <f>RES_hhdet_numvin!L165</f>
        <v>8791.9999999999964</v>
      </c>
      <c r="M81" s="80">
        <f>RES_hhdet_numvin!M165</f>
        <v>6026.9999999999982</v>
      </c>
      <c r="N81" s="80">
        <f>RES_hhdet_numvin!N165</f>
        <v>8341.9999999999964</v>
      </c>
      <c r="O81" s="80">
        <f>RES_hhdet_numvin!O165</f>
        <v>13060.999999999995</v>
      </c>
      <c r="P81" s="80">
        <f>RES_hhdet_numvin!P165</f>
        <v>9800.9999999999964</v>
      </c>
      <c r="Q81" s="80">
        <f>RES_hhdet_numvin!Q165</f>
        <v>14309.999999999993</v>
      </c>
    </row>
    <row r="82" spans="1:17" ht="12" customHeight="1" x14ac:dyDescent="0.25">
      <c r="A82" s="146" t="s">
        <v>63</v>
      </c>
      <c r="B82" s="188">
        <f>RES_hhdet_numvin!B166</f>
        <v>0</v>
      </c>
      <c r="C82" s="188">
        <f>RES_hhdet_numvin!C166</f>
        <v>0</v>
      </c>
      <c r="D82" s="188">
        <f>RES_hhdet_numvin!D166</f>
        <v>0</v>
      </c>
      <c r="E82" s="188">
        <f>RES_hhdet_numvin!E166</f>
        <v>0</v>
      </c>
      <c r="F82" s="188">
        <f>RES_hhdet_numvin!F166</f>
        <v>0</v>
      </c>
      <c r="G82" s="188">
        <f>RES_hhdet_numvin!G166</f>
        <v>0</v>
      </c>
      <c r="H82" s="188">
        <f>RES_hhdet_numvin!H166</f>
        <v>0</v>
      </c>
      <c r="I82" s="188">
        <f>RES_hhdet_numvin!I166</f>
        <v>0</v>
      </c>
      <c r="J82" s="188">
        <f>RES_hhdet_numvin!J166</f>
        <v>0</v>
      </c>
      <c r="K82" s="188">
        <f>RES_hhdet_numvin!K166</f>
        <v>0</v>
      </c>
      <c r="L82" s="188">
        <f>RES_hhdet_numvin!L166</f>
        <v>0</v>
      </c>
      <c r="M82" s="188">
        <f>RES_hhdet_numvin!M166</f>
        <v>0</v>
      </c>
      <c r="N82" s="188">
        <f>RES_hhdet_numvin!N166</f>
        <v>0</v>
      </c>
      <c r="O82" s="188">
        <f>RES_hhdet_numvin!O166</f>
        <v>0</v>
      </c>
      <c r="P82" s="188">
        <f>RES_hhdet_numvin!P166</f>
        <v>0</v>
      </c>
      <c r="Q82" s="188">
        <f>RES_hhdet_numvin!Q166</f>
        <v>0</v>
      </c>
    </row>
    <row r="83" spans="1:17" ht="12" customHeight="1" x14ac:dyDescent="0.25">
      <c r="A83" s="23" t="s">
        <v>144</v>
      </c>
      <c r="B83" s="80">
        <f>RES_hhdet_numvin!B167</f>
        <v>0</v>
      </c>
      <c r="C83" s="80">
        <f>RES_hhdet_numvin!C167</f>
        <v>0</v>
      </c>
      <c r="D83" s="80">
        <f>RES_hhdet_numvin!D167</f>
        <v>32901.937762735281</v>
      </c>
      <c r="E83" s="80">
        <f>RES_hhdet_numvin!E167</f>
        <v>51132.243317836183</v>
      </c>
      <c r="F83" s="80">
        <f>RES_hhdet_numvin!F167</f>
        <v>54388.586733119751</v>
      </c>
      <c r="G83" s="80">
        <f>RES_hhdet_numvin!G167</f>
        <v>90625.338366753305</v>
      </c>
      <c r="H83" s="80">
        <f>RES_hhdet_numvin!H167</f>
        <v>52507.335525083457</v>
      </c>
      <c r="I83" s="80">
        <f>RES_hhdet_numvin!I167</f>
        <v>46456.676403191253</v>
      </c>
      <c r="J83" s="80">
        <f>RES_hhdet_numvin!J167</f>
        <v>26324.197794703647</v>
      </c>
      <c r="K83" s="80">
        <f>RES_hhdet_numvin!K167</f>
        <v>32864.837159161754</v>
      </c>
      <c r="L83" s="80">
        <f>RES_hhdet_numvin!L167</f>
        <v>20982.550705198846</v>
      </c>
      <c r="M83" s="80">
        <f>RES_hhdet_numvin!M167</f>
        <v>16595.715845556959</v>
      </c>
      <c r="N83" s="80">
        <f>RES_hhdet_numvin!N167</f>
        <v>9589.8947443063171</v>
      </c>
      <c r="O83" s="80">
        <f>RES_hhdet_numvin!O167</f>
        <v>6083.6856423530817</v>
      </c>
      <c r="P83" s="80">
        <f>RES_hhdet_numvin!P167</f>
        <v>0</v>
      </c>
      <c r="Q83" s="80">
        <f>RES_hhdet_numvin!Q167</f>
        <v>0</v>
      </c>
    </row>
    <row r="84" spans="1:17" ht="12" customHeight="1" x14ac:dyDescent="0.25">
      <c r="A84" s="23" t="s">
        <v>143</v>
      </c>
      <c r="B84" s="80">
        <f>RES_hhdet_numvin!B168</f>
        <v>3972.8943397259618</v>
      </c>
      <c r="C84" s="80">
        <f>RES_hhdet_numvin!C168</f>
        <v>3074.4681101632004</v>
      </c>
      <c r="D84" s="80">
        <f>RES_hhdet_numvin!D168</f>
        <v>3303.8220208709181</v>
      </c>
      <c r="E84" s="80">
        <f>RES_hhdet_numvin!E168</f>
        <v>951.39150567747606</v>
      </c>
      <c r="F84" s="80">
        <f>RES_hhdet_numvin!F168</f>
        <v>1042.9123420041524</v>
      </c>
      <c r="G84" s="80">
        <f>RES_hhdet_numvin!G168</f>
        <v>1054.6210297565231</v>
      </c>
      <c r="H84" s="80">
        <f>RES_hhdet_numvin!H168</f>
        <v>1621.2988339811177</v>
      </c>
      <c r="I84" s="80">
        <f>RES_hhdet_numvin!I168</f>
        <v>3662.4134450945121</v>
      </c>
      <c r="J84" s="80">
        <f>RES_hhdet_numvin!J168</f>
        <v>1417.9481392631412</v>
      </c>
      <c r="K84" s="80">
        <f>RES_hhdet_numvin!K168</f>
        <v>2176.7667977940446</v>
      </c>
      <c r="L84" s="80">
        <f>RES_hhdet_numvin!L168</f>
        <v>1608.6652818644066</v>
      </c>
      <c r="M84" s="80">
        <f>RES_hhdet_numvin!M168</f>
        <v>1908.084471683494</v>
      </c>
      <c r="N84" s="80">
        <f>RES_hhdet_numvin!N168</f>
        <v>1775.7933319779645</v>
      </c>
      <c r="O84" s="80">
        <f>RES_hhdet_numvin!O168</f>
        <v>1282.3564407390247</v>
      </c>
      <c r="P84" s="80">
        <f>RES_hhdet_numvin!P168</f>
        <v>908.58798872575733</v>
      </c>
      <c r="Q84" s="80">
        <f>RES_hhdet_numvin!Q168</f>
        <v>894.97592067829419</v>
      </c>
    </row>
    <row r="85" spans="1:17" ht="12" customHeight="1" x14ac:dyDescent="0.25">
      <c r="A85" s="23" t="s">
        <v>142</v>
      </c>
      <c r="B85" s="80">
        <f>RES_hhdet_numvin!B171</f>
        <v>162641.04316027398</v>
      </c>
      <c r="C85" s="80">
        <f>RES_hhdet_numvin!C171</f>
        <v>190982.36228451855</v>
      </c>
      <c r="D85" s="80">
        <f>RES_hhdet_numvin!D171</f>
        <v>133022.93647541213</v>
      </c>
      <c r="E85" s="80">
        <f>RES_hhdet_numvin!E171</f>
        <v>125687.22590062616</v>
      </c>
      <c r="F85" s="80">
        <f>RES_hhdet_numvin!F171</f>
        <v>129638.5731125607</v>
      </c>
      <c r="G85" s="80">
        <f>RES_hhdet_numvin!G171</f>
        <v>77234.791024800521</v>
      </c>
      <c r="H85" s="80">
        <f>RES_hhdet_numvin!H171</f>
        <v>180275.88601491496</v>
      </c>
      <c r="I85" s="80">
        <f>RES_hhdet_numvin!I171</f>
        <v>159659.82060729666</v>
      </c>
      <c r="J85" s="80">
        <f>RES_hhdet_numvin!J171</f>
        <v>110049.94078348708</v>
      </c>
      <c r="K85" s="80">
        <f>RES_hhdet_numvin!K171</f>
        <v>108578.72366980402</v>
      </c>
      <c r="L85" s="80">
        <f>RES_hhdet_numvin!L171</f>
        <v>95663.999106375704</v>
      </c>
      <c r="M85" s="80">
        <f>RES_hhdet_numvin!M171</f>
        <v>80203.246760860231</v>
      </c>
      <c r="N85" s="80">
        <f>RES_hhdet_numvin!N171</f>
        <v>142261.22893395083</v>
      </c>
      <c r="O85" s="80">
        <f>RES_hhdet_numvin!O171</f>
        <v>111546.84648037261</v>
      </c>
      <c r="P85" s="80">
        <f>RES_hhdet_numvin!P171</f>
        <v>125931.56171479373</v>
      </c>
      <c r="Q85" s="80">
        <f>RES_hhdet_numvin!Q171</f>
        <v>135504.81396995124</v>
      </c>
    </row>
    <row r="86" spans="1:17" ht="12" customHeight="1" x14ac:dyDescent="0.25">
      <c r="A86" s="23" t="s">
        <v>141</v>
      </c>
      <c r="B86" s="80">
        <f>RES_hhdet_numvin!B172</f>
        <v>0</v>
      </c>
      <c r="C86" s="80">
        <f>RES_hhdet_numvin!C172</f>
        <v>5230.1071053181822</v>
      </c>
      <c r="D86" s="80">
        <f>RES_hhdet_numvin!D172</f>
        <v>3826.2412409816206</v>
      </c>
      <c r="E86" s="80">
        <f>RES_hhdet_numvin!E172</f>
        <v>1473.0767758601041</v>
      </c>
      <c r="F86" s="80">
        <f>RES_hhdet_numvin!F172</f>
        <v>1001.8653123153124</v>
      </c>
      <c r="G86" s="80">
        <f>RES_hhdet_numvin!G172</f>
        <v>1582.1870786896038</v>
      </c>
      <c r="H86" s="80">
        <f>RES_hhdet_numvin!H172</f>
        <v>10307.41712602034</v>
      </c>
      <c r="I86" s="80">
        <f>RES_hhdet_numvin!I172</f>
        <v>12053.027044417466</v>
      </c>
      <c r="J86" s="80">
        <f>RES_hhdet_numvin!J172</f>
        <v>19791.850782546058</v>
      </c>
      <c r="K86" s="80">
        <f>RES_hhdet_numvin!K172</f>
        <v>13636.609873240108</v>
      </c>
      <c r="L86" s="80">
        <f>RES_hhdet_numvin!L172</f>
        <v>9600.7224065609789</v>
      </c>
      <c r="M86" s="80">
        <f>RES_hhdet_numvin!M172</f>
        <v>25635.890421899272</v>
      </c>
      <c r="N86" s="80">
        <f>RES_hhdet_numvin!N172</f>
        <v>8737.0204897648291</v>
      </c>
      <c r="O86" s="80">
        <f>RES_hhdet_numvin!O172</f>
        <v>3530.0489365352496</v>
      </c>
      <c r="P86" s="80">
        <f>RES_hhdet_numvin!P172</f>
        <v>18415.787796480443</v>
      </c>
      <c r="Q86" s="80">
        <f>RES_hhdet_numvin!Q172</f>
        <v>9180.1476093703859</v>
      </c>
    </row>
    <row r="87" spans="1:17" ht="12" customHeight="1" x14ac:dyDescent="0.25">
      <c r="A87" s="146" t="s">
        <v>62</v>
      </c>
      <c r="B87" s="188">
        <f>RES_hhdet_numvin!B175</f>
        <v>0</v>
      </c>
      <c r="C87" s="188">
        <f>RES_hhdet_numvin!C175</f>
        <v>0</v>
      </c>
      <c r="D87" s="188">
        <f>RES_hhdet_numvin!D175</f>
        <v>0</v>
      </c>
      <c r="E87" s="188">
        <f>RES_hhdet_numvin!E175</f>
        <v>0</v>
      </c>
      <c r="F87" s="188">
        <f>RES_hhdet_numvin!F175</f>
        <v>0</v>
      </c>
      <c r="G87" s="188">
        <f>RES_hhdet_numvin!G175</f>
        <v>0</v>
      </c>
      <c r="H87" s="188">
        <f>RES_hhdet_numvin!H175</f>
        <v>0</v>
      </c>
      <c r="I87" s="188">
        <f>RES_hhdet_numvin!I175</f>
        <v>0</v>
      </c>
      <c r="J87" s="188">
        <f>RES_hhdet_numvin!J175</f>
        <v>0</v>
      </c>
      <c r="K87" s="188">
        <f>RES_hhdet_numvin!K175</f>
        <v>0</v>
      </c>
      <c r="L87" s="188">
        <f>RES_hhdet_numvin!L175</f>
        <v>0</v>
      </c>
      <c r="M87" s="188">
        <f>RES_hhdet_numvin!M175</f>
        <v>0</v>
      </c>
      <c r="N87" s="188">
        <f>RES_hhdet_numvin!N175</f>
        <v>0</v>
      </c>
      <c r="O87" s="188">
        <f>RES_hhdet_numvin!O175</f>
        <v>0</v>
      </c>
      <c r="P87" s="188">
        <f>RES_hhdet_numvin!P175</f>
        <v>0</v>
      </c>
      <c r="Q87" s="188">
        <f>RES_hhdet_numvin!Q175</f>
        <v>0</v>
      </c>
    </row>
    <row r="88" spans="1:17" ht="12" customHeight="1" x14ac:dyDescent="0.25">
      <c r="A88" s="23" t="s">
        <v>57</v>
      </c>
      <c r="B88" s="80">
        <f>RES_hhdet_numvin!B176</f>
        <v>23183.297913398397</v>
      </c>
      <c r="C88" s="80">
        <f>RES_hhdet_numvin!C176</f>
        <v>53728.691238890999</v>
      </c>
      <c r="D88" s="80">
        <f>RES_hhdet_numvin!D176</f>
        <v>22468.237271709477</v>
      </c>
      <c r="E88" s="80">
        <f>RES_hhdet_numvin!E176</f>
        <v>27820.741606857111</v>
      </c>
      <c r="F88" s="80">
        <f>RES_hhdet_numvin!F176</f>
        <v>40373.530758135603</v>
      </c>
      <c r="G88" s="80">
        <f>RES_hhdet_numvin!G176</f>
        <v>36131.686638633037</v>
      </c>
      <c r="H88" s="80">
        <f>RES_hhdet_numvin!H176</f>
        <v>12752.305492489697</v>
      </c>
      <c r="I88" s="80">
        <f>RES_hhdet_numvin!I176</f>
        <v>64067.397943625154</v>
      </c>
      <c r="J88" s="80">
        <f>RES_hhdet_numvin!J176</f>
        <v>23800.720050845361</v>
      </c>
      <c r="K88" s="80">
        <f>RES_hhdet_numvin!K176</f>
        <v>32343.103574148903</v>
      </c>
      <c r="L88" s="80">
        <f>RES_hhdet_numvin!L176</f>
        <v>19404.363296861964</v>
      </c>
      <c r="M88" s="80">
        <f>RES_hhdet_numvin!M176</f>
        <v>19627.503457966697</v>
      </c>
      <c r="N88" s="80">
        <f>RES_hhdet_numvin!N176</f>
        <v>27399.502898945477</v>
      </c>
      <c r="O88" s="80">
        <f>RES_hhdet_numvin!O176</f>
        <v>16792.675824175119</v>
      </c>
      <c r="P88" s="80">
        <f>RES_hhdet_numvin!P176</f>
        <v>11739.266262887182</v>
      </c>
      <c r="Q88" s="80">
        <f>RES_hhdet_numvin!Q176</f>
        <v>10477.975770429572</v>
      </c>
    </row>
    <row r="89" spans="1:17" ht="12" customHeight="1" x14ac:dyDescent="0.25">
      <c r="A89" s="29" t="s">
        <v>140</v>
      </c>
      <c r="B89" s="78">
        <f>RES_hhdet_numvin!B177</f>
        <v>143430.63958660152</v>
      </c>
      <c r="C89" s="78">
        <f>RES_hhdet_numvin!C177</f>
        <v>145558.2462611089</v>
      </c>
      <c r="D89" s="78">
        <f>RES_hhdet_numvin!D177</f>
        <v>150586.70022829046</v>
      </c>
      <c r="E89" s="78">
        <f>RES_hhdet_numvin!E177</f>
        <v>151423.19589314278</v>
      </c>
      <c r="F89" s="78">
        <f>RES_hhdet_numvin!F177</f>
        <v>145698.40674186431</v>
      </c>
      <c r="G89" s="78">
        <f>RES_hhdet_numvin!G177</f>
        <v>134365.25086136689</v>
      </c>
      <c r="H89" s="78">
        <f>RES_hhdet_numvin!H177</f>
        <v>231959.63200751023</v>
      </c>
      <c r="I89" s="78">
        <f>RES_hhdet_numvin!I177</f>
        <v>157764.53955637477</v>
      </c>
      <c r="J89" s="78">
        <f>RES_hhdet_numvin!J177</f>
        <v>133783.21744915456</v>
      </c>
      <c r="K89" s="78">
        <f>RES_hhdet_numvin!K177</f>
        <v>124913.83392585104</v>
      </c>
      <c r="L89" s="78">
        <f>RES_hhdet_numvin!L177</f>
        <v>108451.57420313798</v>
      </c>
      <c r="M89" s="78">
        <f>RES_hhdet_numvin!M177</f>
        <v>104715.43404203327</v>
      </c>
      <c r="N89" s="78">
        <f>RES_hhdet_numvin!N177</f>
        <v>134964.43460105447</v>
      </c>
      <c r="O89" s="78">
        <f>RES_hhdet_numvin!O177</f>
        <v>105650.26167582483</v>
      </c>
      <c r="P89" s="78">
        <f>RES_hhdet_numvin!P177</f>
        <v>133516.67123711275</v>
      </c>
      <c r="Q89" s="78">
        <f>RES_hhdet_numvin!Q177</f>
        <v>135101.96172957035</v>
      </c>
    </row>
    <row r="91" spans="1:17" s="28" customFormat="1" ht="12" customHeight="1" x14ac:dyDescent="0.25">
      <c r="A91" s="187" t="s">
        <v>200</v>
      </c>
      <c r="B91" s="186"/>
      <c r="C91" s="185"/>
      <c r="D91" s="185"/>
      <c r="E91" s="185"/>
      <c r="F91" s="185"/>
      <c r="G91" s="185"/>
      <c r="H91" s="185"/>
      <c r="I91" s="185"/>
      <c r="J91" s="185"/>
      <c r="K91" s="185"/>
      <c r="L91" s="185"/>
      <c r="M91" s="185"/>
      <c r="N91" s="185"/>
      <c r="O91" s="185"/>
      <c r="P91" s="185"/>
      <c r="Q91" s="185"/>
    </row>
    <row r="93" spans="1:17" ht="12" customHeight="1" x14ac:dyDescent="0.25">
      <c r="A93" s="152" t="s">
        <v>118</v>
      </c>
      <c r="B93" s="168">
        <f>SUM(B94,B96,B98,B107)</f>
        <v>3478.705278755077</v>
      </c>
      <c r="C93" s="168">
        <f t="shared" ref="C93:Q93" si="8">SUM(C94,C96,C98,C107)</f>
        <v>3731.5251151707316</v>
      </c>
      <c r="D93" s="168">
        <f t="shared" si="8"/>
        <v>3592.1315094338861</v>
      </c>
      <c r="E93" s="168">
        <f t="shared" si="8"/>
        <v>3826.7805466024279</v>
      </c>
      <c r="F93" s="168">
        <f t="shared" si="8"/>
        <v>3966.9821756225042</v>
      </c>
      <c r="G93" s="168">
        <f t="shared" si="8"/>
        <v>3651.4346344018654</v>
      </c>
      <c r="H93" s="168">
        <f t="shared" si="8"/>
        <v>3671.0271612542751</v>
      </c>
      <c r="I93" s="168">
        <f t="shared" si="8"/>
        <v>3346.6703376142068</v>
      </c>
      <c r="J93" s="168">
        <f t="shared" si="8"/>
        <v>3691.8275198379729</v>
      </c>
      <c r="K93" s="168">
        <f t="shared" si="8"/>
        <v>3406.2554304383757</v>
      </c>
      <c r="L93" s="168">
        <f t="shared" si="8"/>
        <v>3760.9856348555386</v>
      </c>
      <c r="M93" s="168">
        <f t="shared" si="8"/>
        <v>2680.4796086679453</v>
      </c>
      <c r="N93" s="168">
        <f t="shared" si="8"/>
        <v>3392.0880155203795</v>
      </c>
      <c r="O93" s="168">
        <f t="shared" si="8"/>
        <v>3709.7687697379183</v>
      </c>
      <c r="P93" s="168">
        <f t="shared" si="8"/>
        <v>2594.9335209760134</v>
      </c>
      <c r="Q93" s="168">
        <f t="shared" si="8"/>
        <v>2845.1558035374906</v>
      </c>
    </row>
    <row r="94" spans="1:17" ht="12" customHeight="1" x14ac:dyDescent="0.25">
      <c r="A94" s="158" t="s">
        <v>65</v>
      </c>
      <c r="B94" s="157">
        <f>B95</f>
        <v>2652.4812429430444</v>
      </c>
      <c r="C94" s="157">
        <f t="shared" ref="C94:Q94" si="9">C95</f>
        <v>2893.6824987672849</v>
      </c>
      <c r="D94" s="157">
        <f t="shared" si="9"/>
        <v>2756.9526363909731</v>
      </c>
      <c r="E94" s="157">
        <f t="shared" si="9"/>
        <v>2971.8014302192737</v>
      </c>
      <c r="F94" s="157">
        <f t="shared" si="9"/>
        <v>3102.7074821142605</v>
      </c>
      <c r="G94" s="157">
        <f t="shared" si="9"/>
        <v>2827.2999786941664</v>
      </c>
      <c r="H94" s="157">
        <f t="shared" si="9"/>
        <v>2826.4015921776872</v>
      </c>
      <c r="I94" s="157">
        <f t="shared" si="9"/>
        <v>2493.2766179020314</v>
      </c>
      <c r="J94" s="157">
        <f t="shared" si="9"/>
        <v>2833.028727312339</v>
      </c>
      <c r="K94" s="157">
        <f t="shared" si="9"/>
        <v>2584.3434637838313</v>
      </c>
      <c r="L94" s="157">
        <f t="shared" si="9"/>
        <v>2857.5343480324527</v>
      </c>
      <c r="M94" s="157">
        <f t="shared" si="9"/>
        <v>1932.3576102236448</v>
      </c>
      <c r="N94" s="157">
        <f t="shared" si="9"/>
        <v>2476.6903171790941</v>
      </c>
      <c r="O94" s="157">
        <f t="shared" si="9"/>
        <v>2765.310984570106</v>
      </c>
      <c r="P94" s="157">
        <f t="shared" si="9"/>
        <v>1784.533685336168</v>
      </c>
      <c r="Q94" s="157">
        <f t="shared" si="9"/>
        <v>2007.3698253121306</v>
      </c>
    </row>
    <row r="95" spans="1:17" ht="12" customHeight="1" x14ac:dyDescent="0.25">
      <c r="A95" s="23" t="s">
        <v>60</v>
      </c>
      <c r="B95" s="57">
        <f>RES_hhdet_fec!B$163</f>
        <v>2652.4812429430444</v>
      </c>
      <c r="C95" s="57">
        <f>RES_hhdet_fec!C$163</f>
        <v>2893.6824987672849</v>
      </c>
      <c r="D95" s="57">
        <f>RES_hhdet_fec!D$163</f>
        <v>2756.9526363909731</v>
      </c>
      <c r="E95" s="57">
        <f>RES_hhdet_fec!E$163</f>
        <v>2971.8014302192737</v>
      </c>
      <c r="F95" s="57">
        <f>RES_hhdet_fec!F$163</f>
        <v>3102.7074821142605</v>
      </c>
      <c r="G95" s="57">
        <f>RES_hhdet_fec!G$163</f>
        <v>2827.2999786941664</v>
      </c>
      <c r="H95" s="57">
        <f>RES_hhdet_fec!H$163</f>
        <v>2826.4015921776872</v>
      </c>
      <c r="I95" s="57">
        <f>RES_hhdet_fec!I$163</f>
        <v>2493.2766179020314</v>
      </c>
      <c r="J95" s="57">
        <f>RES_hhdet_fec!J$163</f>
        <v>2833.028727312339</v>
      </c>
      <c r="K95" s="57">
        <f>RES_hhdet_fec!K$163</f>
        <v>2584.3434637838313</v>
      </c>
      <c r="L95" s="57">
        <f>RES_hhdet_fec!L$163</f>
        <v>2857.5343480324527</v>
      </c>
      <c r="M95" s="57">
        <f>RES_hhdet_fec!M$163</f>
        <v>1932.3576102236448</v>
      </c>
      <c r="N95" s="57">
        <f>RES_hhdet_fec!N$163</f>
        <v>2476.6903171790941</v>
      </c>
      <c r="O95" s="57">
        <f>RES_hhdet_fec!O$163</f>
        <v>2765.310984570106</v>
      </c>
      <c r="P95" s="57">
        <f>RES_hhdet_fec!P$163</f>
        <v>1784.533685336168</v>
      </c>
      <c r="Q95" s="57">
        <f>RES_hhdet_fec!Q$163</f>
        <v>2007.3698253121306</v>
      </c>
    </row>
    <row r="96" spans="1:17" ht="12" customHeight="1" x14ac:dyDescent="0.25">
      <c r="A96" s="158" t="s">
        <v>112</v>
      </c>
      <c r="B96" s="157">
        <f>B97</f>
        <v>3.1937296197705365</v>
      </c>
      <c r="C96" s="157">
        <f t="shared" ref="C96:Q96" si="10">C97</f>
        <v>3.2520147055453612</v>
      </c>
      <c r="D96" s="157">
        <f t="shared" si="10"/>
        <v>3.3671770581119476</v>
      </c>
      <c r="E96" s="157">
        <f t="shared" si="10"/>
        <v>3.3589894727424094</v>
      </c>
      <c r="F96" s="157">
        <f t="shared" si="10"/>
        <v>3.4002069354007713</v>
      </c>
      <c r="G96" s="157">
        <f t="shared" si="10"/>
        <v>3.5170196493320094</v>
      </c>
      <c r="H96" s="157">
        <f t="shared" si="10"/>
        <v>3.6104952042506491</v>
      </c>
      <c r="I96" s="157">
        <f t="shared" si="10"/>
        <v>3.7026535020828408</v>
      </c>
      <c r="J96" s="157">
        <f t="shared" si="10"/>
        <v>3.7061662262468626</v>
      </c>
      <c r="K96" s="157">
        <f t="shared" si="10"/>
        <v>3.7512892611167206</v>
      </c>
      <c r="L96" s="157">
        <f t="shared" si="10"/>
        <v>3.7146859894852851</v>
      </c>
      <c r="M96" s="157">
        <f t="shared" si="10"/>
        <v>3.5602178811580183</v>
      </c>
      <c r="N96" s="157">
        <f t="shared" si="10"/>
        <v>3.5782739969913413</v>
      </c>
      <c r="O96" s="157">
        <f t="shared" si="10"/>
        <v>3.7409378511782534</v>
      </c>
      <c r="P96" s="157">
        <f t="shared" si="10"/>
        <v>3.5997984817905797</v>
      </c>
      <c r="Q96" s="157">
        <f t="shared" si="10"/>
        <v>3.7131288061783718</v>
      </c>
    </row>
    <row r="97" spans="1:17" ht="12" customHeight="1" x14ac:dyDescent="0.25">
      <c r="A97" s="23" t="s">
        <v>60</v>
      </c>
      <c r="B97" s="156">
        <f>RES_hhdet_fec!B$165</f>
        <v>3.1937296197705365</v>
      </c>
      <c r="C97" s="156">
        <f>RES_hhdet_fec!C$165</f>
        <v>3.2520147055453612</v>
      </c>
      <c r="D97" s="156">
        <f>RES_hhdet_fec!D$165</f>
        <v>3.3671770581119476</v>
      </c>
      <c r="E97" s="156">
        <f>RES_hhdet_fec!E$165</f>
        <v>3.3589894727424094</v>
      </c>
      <c r="F97" s="156">
        <f>RES_hhdet_fec!F$165</f>
        <v>3.4002069354007713</v>
      </c>
      <c r="G97" s="156">
        <f>RES_hhdet_fec!G$165</f>
        <v>3.5170196493320094</v>
      </c>
      <c r="H97" s="156">
        <f>RES_hhdet_fec!H$165</f>
        <v>3.6104952042506491</v>
      </c>
      <c r="I97" s="156">
        <f>RES_hhdet_fec!I$165</f>
        <v>3.7026535020828408</v>
      </c>
      <c r="J97" s="156">
        <f>RES_hhdet_fec!J$165</f>
        <v>3.7061662262468626</v>
      </c>
      <c r="K97" s="156">
        <f>RES_hhdet_fec!K$165</f>
        <v>3.7512892611167206</v>
      </c>
      <c r="L97" s="156">
        <f>RES_hhdet_fec!L$165</f>
        <v>3.7146859894852851</v>
      </c>
      <c r="M97" s="156">
        <f>RES_hhdet_fec!M$165</f>
        <v>3.5602178811580183</v>
      </c>
      <c r="N97" s="156">
        <f>RES_hhdet_fec!N$165</f>
        <v>3.5782739969913413</v>
      </c>
      <c r="O97" s="156">
        <f>RES_hhdet_fec!O$165</f>
        <v>3.7409378511782534</v>
      </c>
      <c r="P97" s="156">
        <f>RES_hhdet_fec!P$165</f>
        <v>3.5997984817905797</v>
      </c>
      <c r="Q97" s="156">
        <f>RES_hhdet_fec!Q$165</f>
        <v>3.7131288061783718</v>
      </c>
    </row>
    <row r="98" spans="1:17" ht="12" customHeight="1" x14ac:dyDescent="0.25">
      <c r="A98" s="158" t="s">
        <v>63</v>
      </c>
      <c r="B98" s="157">
        <f>SUM(B99:B100,B103:B104)</f>
        <v>542.9246435066807</v>
      </c>
      <c r="C98" s="157">
        <f t="shared" ref="C98:Q98" si="11">SUM(C99:C100,C103:C104)</f>
        <v>554.12262895415483</v>
      </c>
      <c r="D98" s="157">
        <f t="shared" si="11"/>
        <v>550.13645568041841</v>
      </c>
      <c r="E98" s="157">
        <f t="shared" si="11"/>
        <v>561.25541650199511</v>
      </c>
      <c r="F98" s="157">
        <f t="shared" si="11"/>
        <v>569.262364585917</v>
      </c>
      <c r="G98" s="157">
        <f t="shared" si="11"/>
        <v>540.38820524461187</v>
      </c>
      <c r="H98" s="157">
        <f t="shared" si="11"/>
        <v>550.48422243875052</v>
      </c>
      <c r="I98" s="157">
        <f t="shared" si="11"/>
        <v>556.66468340714357</v>
      </c>
      <c r="J98" s="157">
        <f t="shared" si="11"/>
        <v>552.97521429259018</v>
      </c>
      <c r="K98" s="157">
        <f t="shared" si="11"/>
        <v>523.6811279682239</v>
      </c>
      <c r="L98" s="157">
        <f t="shared" si="11"/>
        <v>589.2900614236097</v>
      </c>
      <c r="M98" s="157">
        <f t="shared" si="11"/>
        <v>474.987067242097</v>
      </c>
      <c r="N98" s="157">
        <f t="shared" si="11"/>
        <v>605.57916092466735</v>
      </c>
      <c r="O98" s="157">
        <f t="shared" si="11"/>
        <v>622.01189039249675</v>
      </c>
      <c r="P98" s="157">
        <f t="shared" si="11"/>
        <v>531.28448943379374</v>
      </c>
      <c r="Q98" s="157">
        <f t="shared" si="11"/>
        <v>549.83762990135892</v>
      </c>
    </row>
    <row r="99" spans="1:17" ht="12" customHeight="1" x14ac:dyDescent="0.25">
      <c r="A99" s="167" t="s">
        <v>144</v>
      </c>
      <c r="B99" s="132">
        <f>RES_hhdet_fec!B$167</f>
        <v>276.22810842646783</v>
      </c>
      <c r="C99" s="132">
        <f>RES_hhdet_fec!C$167</f>
        <v>276.85671772070265</v>
      </c>
      <c r="D99" s="132">
        <f>RES_hhdet_fec!D$167</f>
        <v>268.00995107615114</v>
      </c>
      <c r="E99" s="132">
        <f>RES_hhdet_fec!E$167</f>
        <v>265.08766737716712</v>
      </c>
      <c r="F99" s="132">
        <f>RES_hhdet_fec!F$167</f>
        <v>264.88309620634033</v>
      </c>
      <c r="G99" s="132">
        <f>RES_hhdet_fec!G$167</f>
        <v>242.31720783645625</v>
      </c>
      <c r="H99" s="132">
        <f>RES_hhdet_fec!H$167</f>
        <v>210.80306193689631</v>
      </c>
      <c r="I99" s="132">
        <f>RES_hhdet_fec!I$167</f>
        <v>193.75514994624655</v>
      </c>
      <c r="J99" s="132">
        <f>RES_hhdet_fec!J$167</f>
        <v>172.04778639583802</v>
      </c>
      <c r="K99" s="132">
        <f>RES_hhdet_fec!K$167</f>
        <v>165.64628640873414</v>
      </c>
      <c r="L99" s="132">
        <f>RES_hhdet_fec!L$167</f>
        <v>163.33961074375168</v>
      </c>
      <c r="M99" s="132">
        <f>RES_hhdet_fec!M$167</f>
        <v>125.11153850700394</v>
      </c>
      <c r="N99" s="132">
        <f>RES_hhdet_fec!N$167</f>
        <v>121.47827481753468</v>
      </c>
      <c r="O99" s="132">
        <f>RES_hhdet_fec!O$167</f>
        <v>119.05643940896248</v>
      </c>
      <c r="P99" s="132">
        <f>RES_hhdet_fec!P$167</f>
        <v>92.350846582237637</v>
      </c>
      <c r="Q99" s="132">
        <f>RES_hhdet_fec!Q$167</f>
        <v>90.631476256805939</v>
      </c>
    </row>
    <row r="100" spans="1:17" ht="12" customHeight="1" x14ac:dyDescent="0.25">
      <c r="A100" s="167" t="s">
        <v>143</v>
      </c>
      <c r="B100" s="132">
        <f>SUM(B101:B102)</f>
        <v>4.2040158805711281</v>
      </c>
      <c r="C100" s="132">
        <f t="shared" ref="C100:Q100" si="12">SUM(C101:C102)</f>
        <v>4.2321065307273216</v>
      </c>
      <c r="D100" s="132">
        <f t="shared" si="12"/>
        <v>4.0874182335222038</v>
      </c>
      <c r="E100" s="132">
        <f t="shared" si="12"/>
        <v>4.1709764551867901</v>
      </c>
      <c r="F100" s="132">
        <f t="shared" si="12"/>
        <v>4.286679340098738</v>
      </c>
      <c r="G100" s="132">
        <f t="shared" si="12"/>
        <v>4.0455961656567103</v>
      </c>
      <c r="H100" s="132">
        <f t="shared" si="12"/>
        <v>4.6460404611261481</v>
      </c>
      <c r="I100" s="132">
        <f t="shared" si="12"/>
        <v>5.3677153475283239</v>
      </c>
      <c r="J100" s="132">
        <f t="shared" si="12"/>
        <v>5.9200485594122707</v>
      </c>
      <c r="K100" s="132">
        <f t="shared" si="12"/>
        <v>6.540476895841131</v>
      </c>
      <c r="L100" s="132">
        <f t="shared" si="12"/>
        <v>7.1171761041191735</v>
      </c>
      <c r="M100" s="132">
        <f t="shared" si="12"/>
        <v>6.6215746231850385</v>
      </c>
      <c r="N100" s="132">
        <f t="shared" si="12"/>
        <v>6.4863814300659541</v>
      </c>
      <c r="O100" s="132">
        <f t="shared" si="12"/>
        <v>6.4262241010855679</v>
      </c>
      <c r="P100" s="132">
        <f t="shared" si="12"/>
        <v>5.3513086652573625</v>
      </c>
      <c r="Q100" s="132">
        <f t="shared" si="12"/>
        <v>5.4320759865437669</v>
      </c>
    </row>
    <row r="101" spans="1:17" ht="12" customHeight="1" x14ac:dyDescent="0.25">
      <c r="A101" s="166" t="s">
        <v>57</v>
      </c>
      <c r="B101" s="165">
        <f>RES_hhdet_fec!B$169</f>
        <v>3.2009220341614677</v>
      </c>
      <c r="C101" s="165">
        <f>RES_hhdet_fec!C$169</f>
        <v>3.2562629848195699</v>
      </c>
      <c r="D101" s="165">
        <f>RES_hhdet_fec!D$169</f>
        <v>3.1393595133978001</v>
      </c>
      <c r="E101" s="165">
        <f>RES_hhdet_fec!E$169</f>
        <v>3.1978287573504804</v>
      </c>
      <c r="F101" s="165">
        <f>RES_hhdet_fec!F$169</f>
        <v>3.2806845978856307</v>
      </c>
      <c r="G101" s="165">
        <f>RES_hhdet_fec!G$169</f>
        <v>3.0913857078082643</v>
      </c>
      <c r="H101" s="165">
        <f>RES_hhdet_fec!H$169</f>
        <v>3.5429877117288342</v>
      </c>
      <c r="I101" s="165">
        <f>RES_hhdet_fec!I$169</f>
        <v>4.0857378045499502</v>
      </c>
      <c r="J101" s="165">
        <f>RES_hhdet_fec!J$169</f>
        <v>4.4963746606628261</v>
      </c>
      <c r="K101" s="165">
        <f>RES_hhdet_fec!K$169</f>
        <v>4.9587542085685996</v>
      </c>
      <c r="L101" s="165">
        <f>RES_hhdet_fec!L$169</f>
        <v>5.3853049386412053</v>
      </c>
      <c r="M101" s="165">
        <f>RES_hhdet_fec!M$169</f>
        <v>5.0096093600624148</v>
      </c>
      <c r="N101" s="165">
        <f>RES_hhdet_fec!N$169</f>
        <v>5.0094321407574478</v>
      </c>
      <c r="O101" s="165">
        <f>RES_hhdet_fec!O$169</f>
        <v>4.8572854363030853</v>
      </c>
      <c r="P101" s="165">
        <f>RES_hhdet_fec!P$169</f>
        <v>4.0423185008133364</v>
      </c>
      <c r="Q101" s="165">
        <f>RES_hhdet_fec!Q$169</f>
        <v>4.1003647584264691</v>
      </c>
    </row>
    <row r="102" spans="1:17" ht="12" customHeight="1" x14ac:dyDescent="0.25">
      <c r="A102" s="147" t="s">
        <v>59</v>
      </c>
      <c r="B102" s="164">
        <f>RES_hhdet_fec!B$170</f>
        <v>1.0030938464096602</v>
      </c>
      <c r="C102" s="164">
        <f>RES_hhdet_fec!C$170</f>
        <v>0.97584354590775146</v>
      </c>
      <c r="D102" s="164">
        <f>RES_hhdet_fec!D$170</f>
        <v>0.94805872012440384</v>
      </c>
      <c r="E102" s="164">
        <f>RES_hhdet_fec!E$170</f>
        <v>0.97314769783630972</v>
      </c>
      <c r="F102" s="164">
        <f>RES_hhdet_fec!F$170</f>
        <v>1.005994742213107</v>
      </c>
      <c r="G102" s="164">
        <f>RES_hhdet_fec!G$170</f>
        <v>0.95421045784844616</v>
      </c>
      <c r="H102" s="164">
        <f>RES_hhdet_fec!H$170</f>
        <v>1.1030527493973137</v>
      </c>
      <c r="I102" s="164">
        <f>RES_hhdet_fec!I$170</f>
        <v>1.2819775429783737</v>
      </c>
      <c r="J102" s="164">
        <f>RES_hhdet_fec!J$170</f>
        <v>1.4236738987494444</v>
      </c>
      <c r="K102" s="164">
        <f>RES_hhdet_fec!K$170</f>
        <v>1.5817226872725316</v>
      </c>
      <c r="L102" s="164">
        <f>RES_hhdet_fec!L$170</f>
        <v>1.7318711654779684</v>
      </c>
      <c r="M102" s="164">
        <f>RES_hhdet_fec!M$170</f>
        <v>1.611965263122624</v>
      </c>
      <c r="N102" s="164">
        <f>RES_hhdet_fec!N$170</f>
        <v>1.4769492893085068</v>
      </c>
      <c r="O102" s="164">
        <f>RES_hhdet_fec!O$170</f>
        <v>1.5689386647824823</v>
      </c>
      <c r="P102" s="164">
        <f>RES_hhdet_fec!P$170</f>
        <v>1.3089901644440258</v>
      </c>
      <c r="Q102" s="164">
        <f>RES_hhdet_fec!Q$170</f>
        <v>1.3317112281172983</v>
      </c>
    </row>
    <row r="103" spans="1:17" ht="12" customHeight="1" x14ac:dyDescent="0.25">
      <c r="A103" s="163" t="s">
        <v>142</v>
      </c>
      <c r="B103" s="162">
        <f>RES_hhdet_fec!B$171</f>
        <v>258.4023035612355</v>
      </c>
      <c r="C103" s="162">
        <f>RES_hhdet_fec!C$171</f>
        <v>268.79138770124359</v>
      </c>
      <c r="D103" s="162">
        <f>RES_hhdet_fec!D$171</f>
        <v>273.74702395192537</v>
      </c>
      <c r="E103" s="162">
        <f>RES_hhdet_fec!E$171</f>
        <v>287.3871562051844</v>
      </c>
      <c r="F103" s="162">
        <f>RES_hhdet_fec!F$171</f>
        <v>295.23807659785251</v>
      </c>
      <c r="G103" s="162">
        <f>RES_hhdet_fec!G$171</f>
        <v>289.03172992647711</v>
      </c>
      <c r="H103" s="162">
        <f>RES_hhdet_fec!H$171</f>
        <v>327.60372011247074</v>
      </c>
      <c r="I103" s="162">
        <f>RES_hhdet_fec!I$171</f>
        <v>347.65034071612774</v>
      </c>
      <c r="J103" s="162">
        <f>RES_hhdet_fec!J$171</f>
        <v>362.24235043778452</v>
      </c>
      <c r="K103" s="162">
        <f>RES_hhdet_fec!K$171</f>
        <v>337.58197664514188</v>
      </c>
      <c r="L103" s="162">
        <f>RES_hhdet_fec!L$171</f>
        <v>401.47699350772717</v>
      </c>
      <c r="M103" s="162">
        <f>RES_hhdet_fec!M$171</f>
        <v>325.51194778788204</v>
      </c>
      <c r="N103" s="162">
        <f>RES_hhdet_fec!N$171</f>
        <v>453.59799300534434</v>
      </c>
      <c r="O103" s="162">
        <f>RES_hhdet_fec!O$171</f>
        <v>471.66721881764153</v>
      </c>
      <c r="P103" s="162">
        <f>RES_hhdet_fec!P$171</f>
        <v>409.47821622648962</v>
      </c>
      <c r="Q103" s="162">
        <f>RES_hhdet_fec!Q$171</f>
        <v>428.14829581937039</v>
      </c>
    </row>
    <row r="104" spans="1:17" ht="12" customHeight="1" x14ac:dyDescent="0.25">
      <c r="A104" s="161" t="s">
        <v>141</v>
      </c>
      <c r="B104" s="160">
        <f>SUM(B105:B106)</f>
        <v>4.0902156384061676</v>
      </c>
      <c r="C104" s="160">
        <f t="shared" ref="C104:Q104" si="13">SUM(C105:C106)</f>
        <v>4.2424170014812361</v>
      </c>
      <c r="D104" s="160">
        <f t="shared" si="13"/>
        <v>4.2920624188197367</v>
      </c>
      <c r="E104" s="160">
        <f t="shared" si="13"/>
        <v>4.6096164644568063</v>
      </c>
      <c r="F104" s="160">
        <f t="shared" si="13"/>
        <v>4.8545124416254355</v>
      </c>
      <c r="G104" s="160">
        <f t="shared" si="13"/>
        <v>4.9936713160217749</v>
      </c>
      <c r="H104" s="160">
        <f t="shared" si="13"/>
        <v>7.4313999282572443</v>
      </c>
      <c r="I104" s="160">
        <f t="shared" si="13"/>
        <v>9.8914773972409034</v>
      </c>
      <c r="J104" s="160">
        <f t="shared" si="13"/>
        <v>12.765028899555308</v>
      </c>
      <c r="K104" s="160">
        <f t="shared" si="13"/>
        <v>13.912388018506759</v>
      </c>
      <c r="L104" s="160">
        <f t="shared" si="13"/>
        <v>17.35628106801164</v>
      </c>
      <c r="M104" s="160">
        <f t="shared" si="13"/>
        <v>17.742006324026008</v>
      </c>
      <c r="N104" s="160">
        <f t="shared" si="13"/>
        <v>24.016511671722338</v>
      </c>
      <c r="O104" s="160">
        <f t="shared" si="13"/>
        <v>24.862008064807274</v>
      </c>
      <c r="P104" s="160">
        <f t="shared" si="13"/>
        <v>24.104117959809145</v>
      </c>
      <c r="Q104" s="160">
        <f t="shared" si="13"/>
        <v>25.625781838638929</v>
      </c>
    </row>
    <row r="105" spans="1:17" ht="12" customHeight="1" x14ac:dyDescent="0.25">
      <c r="A105" s="148" t="s">
        <v>60</v>
      </c>
      <c r="B105" s="156">
        <f>RES_hhdet_fec!B$173</f>
        <v>2.994298314085766</v>
      </c>
      <c r="C105" s="156">
        <f>RES_hhdet_fec!C$173</f>
        <v>3.161324914209374</v>
      </c>
      <c r="D105" s="156">
        <f>RES_hhdet_fec!D$173</f>
        <v>3.2066192711911912</v>
      </c>
      <c r="E105" s="156">
        <f>RES_hhdet_fec!E$173</f>
        <v>3.4668206587554748</v>
      </c>
      <c r="F105" s="156">
        <f>RES_hhdet_fec!F$173</f>
        <v>3.6567233075872627</v>
      </c>
      <c r="G105" s="156">
        <f>RES_hhdet_fec!G$173</f>
        <v>3.6874158091368394</v>
      </c>
      <c r="H105" s="156">
        <f>RES_hhdet_fec!H$173</f>
        <v>5.5061931494718017</v>
      </c>
      <c r="I105" s="156">
        <f>RES_hhdet_fec!I$173</f>
        <v>7.3309684874749586</v>
      </c>
      <c r="J105" s="156">
        <f>RES_hhdet_fec!J$173</f>
        <v>9.4671821475111297</v>
      </c>
      <c r="K105" s="156">
        <f>RES_hhdet_fec!K$173</f>
        <v>10.105779889874993</v>
      </c>
      <c r="L105" s="156">
        <f>RES_hhdet_fec!L$173</f>
        <v>13.236562789387147</v>
      </c>
      <c r="M105" s="156">
        <f>RES_hhdet_fec!M$173</f>
        <v>13.033836810407545</v>
      </c>
      <c r="N105" s="156">
        <f>RES_hhdet_fec!N$173</f>
        <v>18.705156925627094</v>
      </c>
      <c r="O105" s="156">
        <f>RES_hhdet_fec!O$173</f>
        <v>19.243165841758348</v>
      </c>
      <c r="P105" s="156">
        <f>RES_hhdet_fec!P$173</f>
        <v>17.92349717464193</v>
      </c>
      <c r="Q105" s="156">
        <f>RES_hhdet_fec!Q$173</f>
        <v>19.370470481645508</v>
      </c>
    </row>
    <row r="106" spans="1:17" ht="12" customHeight="1" x14ac:dyDescent="0.25">
      <c r="A106" s="159" t="s">
        <v>59</v>
      </c>
      <c r="B106" s="57">
        <f>RES_hhdet_fec!B$174</f>
        <v>1.0959173243204019</v>
      </c>
      <c r="C106" s="57">
        <f>RES_hhdet_fec!C$174</f>
        <v>1.0810920872718626</v>
      </c>
      <c r="D106" s="57">
        <f>RES_hhdet_fec!D$174</f>
        <v>1.0854431476285455</v>
      </c>
      <c r="E106" s="57">
        <f>RES_hhdet_fec!E$174</f>
        <v>1.1427958057013319</v>
      </c>
      <c r="F106" s="57">
        <f>RES_hhdet_fec!F$174</f>
        <v>1.1977891340381728</v>
      </c>
      <c r="G106" s="57">
        <f>RES_hhdet_fec!G$174</f>
        <v>1.3062555068849357</v>
      </c>
      <c r="H106" s="57">
        <f>RES_hhdet_fec!H$174</f>
        <v>1.9252067787854428</v>
      </c>
      <c r="I106" s="57">
        <f>RES_hhdet_fec!I$174</f>
        <v>2.5605089097659453</v>
      </c>
      <c r="J106" s="57">
        <f>RES_hhdet_fec!J$174</f>
        <v>3.2978467520441783</v>
      </c>
      <c r="K106" s="57">
        <f>RES_hhdet_fec!K$174</f>
        <v>3.806608128631765</v>
      </c>
      <c r="L106" s="57">
        <f>RES_hhdet_fec!L$174</f>
        <v>4.1197182786244912</v>
      </c>
      <c r="M106" s="57">
        <f>RES_hhdet_fec!M$174</f>
        <v>4.7081695136184614</v>
      </c>
      <c r="N106" s="57">
        <f>RES_hhdet_fec!N$174</f>
        <v>5.3113547460952448</v>
      </c>
      <c r="O106" s="57">
        <f>RES_hhdet_fec!O$174</f>
        <v>5.6188422230489259</v>
      </c>
      <c r="P106" s="57">
        <f>RES_hhdet_fec!P$174</f>
        <v>6.1806207851672141</v>
      </c>
      <c r="Q106" s="57">
        <f>RES_hhdet_fec!Q$174</f>
        <v>6.2553113569934204</v>
      </c>
    </row>
    <row r="107" spans="1:17" ht="12" customHeight="1" x14ac:dyDescent="0.25">
      <c r="A107" s="158" t="s">
        <v>62</v>
      </c>
      <c r="B107" s="157">
        <f>SUM(B108:B109)</f>
        <v>280.10566268558102</v>
      </c>
      <c r="C107" s="157">
        <f t="shared" ref="C107:Q107" si="14">SUM(C108:C109)</f>
        <v>280.46797274374717</v>
      </c>
      <c r="D107" s="157">
        <f t="shared" si="14"/>
        <v>281.6752403043829</v>
      </c>
      <c r="E107" s="157">
        <f t="shared" si="14"/>
        <v>290.36471040841678</v>
      </c>
      <c r="F107" s="157">
        <f t="shared" si="14"/>
        <v>291.61212198692613</v>
      </c>
      <c r="G107" s="157">
        <f t="shared" si="14"/>
        <v>280.22943081375519</v>
      </c>
      <c r="H107" s="157">
        <f t="shared" si="14"/>
        <v>290.53085143358709</v>
      </c>
      <c r="I107" s="157">
        <f t="shared" si="14"/>
        <v>293.02638280294934</v>
      </c>
      <c r="J107" s="157">
        <f t="shared" si="14"/>
        <v>302.11741200679683</v>
      </c>
      <c r="K107" s="157">
        <f t="shared" si="14"/>
        <v>294.47954942520403</v>
      </c>
      <c r="L107" s="157">
        <f t="shared" si="14"/>
        <v>310.44653940999126</v>
      </c>
      <c r="M107" s="157">
        <f t="shared" si="14"/>
        <v>269.57471332104552</v>
      </c>
      <c r="N107" s="157">
        <f t="shared" si="14"/>
        <v>306.24026341962713</v>
      </c>
      <c r="O107" s="157">
        <f t="shared" si="14"/>
        <v>318.70495692413709</v>
      </c>
      <c r="P107" s="157">
        <f t="shared" si="14"/>
        <v>275.51554772426107</v>
      </c>
      <c r="Q107" s="157">
        <f t="shared" si="14"/>
        <v>284.2352195178222</v>
      </c>
    </row>
    <row r="108" spans="1:17" ht="12" customHeight="1" x14ac:dyDescent="0.25">
      <c r="A108" s="23" t="s">
        <v>57</v>
      </c>
      <c r="B108" s="156">
        <f>RES_hhdet_fec!B$176</f>
        <v>111.83994301934774</v>
      </c>
      <c r="C108" s="156">
        <f>RES_hhdet_fec!C$176</f>
        <v>107.68818914075348</v>
      </c>
      <c r="D108" s="156">
        <f>RES_hhdet_fec!D$176</f>
        <v>105.7252007297446</v>
      </c>
      <c r="E108" s="156">
        <f>RES_hhdet_fec!E$176</f>
        <v>101.92028136214741</v>
      </c>
      <c r="F108" s="156">
        <f>RES_hhdet_fec!F$176</f>
        <v>105.17667669500656</v>
      </c>
      <c r="G108" s="156">
        <f>RES_hhdet_fec!G$176</f>
        <v>101.71621986006558</v>
      </c>
      <c r="H108" s="156">
        <f>RES_hhdet_fec!H$176</f>
        <v>98.224593375013541</v>
      </c>
      <c r="I108" s="156">
        <f>RES_hhdet_fec!I$176</f>
        <v>96.925129912620022</v>
      </c>
      <c r="J108" s="156">
        <f>RES_hhdet_fec!J$176</f>
        <v>94.361405961292306</v>
      </c>
      <c r="K108" s="156">
        <f>RES_hhdet_fec!K$176</f>
        <v>94.254217965991131</v>
      </c>
      <c r="L108" s="156">
        <f>RES_hhdet_fec!L$176</f>
        <v>90.332834066754856</v>
      </c>
      <c r="M108" s="156">
        <f>RES_hhdet_fec!M$176</f>
        <v>79.418457685428649</v>
      </c>
      <c r="N108" s="156">
        <f>RES_hhdet_fec!N$176</f>
        <v>79.85876934683057</v>
      </c>
      <c r="O108" s="156">
        <f>RES_hhdet_fec!O$176</f>
        <v>75.316899085561346</v>
      </c>
      <c r="P108" s="156">
        <f>RES_hhdet_fec!P$176</f>
        <v>63.874856167747865</v>
      </c>
      <c r="Q108" s="156">
        <f>RES_hhdet_fec!Q$176</f>
        <v>62.287436096514334</v>
      </c>
    </row>
    <row r="109" spans="1:17" ht="12" customHeight="1" x14ac:dyDescent="0.25">
      <c r="A109" s="29" t="s">
        <v>140</v>
      </c>
      <c r="B109" s="57">
        <f>RES_hhdet_fec!B$177</f>
        <v>168.26571966623325</v>
      </c>
      <c r="C109" s="57">
        <f>RES_hhdet_fec!C$177</f>
        <v>172.77978360299369</v>
      </c>
      <c r="D109" s="57">
        <f>RES_hhdet_fec!D$177</f>
        <v>175.95003957463828</v>
      </c>
      <c r="E109" s="57">
        <f>RES_hhdet_fec!E$177</f>
        <v>188.44442904626936</v>
      </c>
      <c r="F109" s="57">
        <f>RES_hhdet_fec!F$177</f>
        <v>186.43544529191959</v>
      </c>
      <c r="G109" s="57">
        <f>RES_hhdet_fec!G$177</f>
        <v>178.51321095368962</v>
      </c>
      <c r="H109" s="57">
        <f>RES_hhdet_fec!H$177</f>
        <v>192.30625805857355</v>
      </c>
      <c r="I109" s="57">
        <f>RES_hhdet_fec!I$177</f>
        <v>196.10125289032933</v>
      </c>
      <c r="J109" s="57">
        <f>RES_hhdet_fec!J$177</f>
        <v>207.75600604550453</v>
      </c>
      <c r="K109" s="57">
        <f>RES_hhdet_fec!K$177</f>
        <v>200.2253314592129</v>
      </c>
      <c r="L109" s="57">
        <f>RES_hhdet_fec!L$177</f>
        <v>220.1137053432364</v>
      </c>
      <c r="M109" s="57">
        <f>RES_hhdet_fec!M$177</f>
        <v>190.15625563561687</v>
      </c>
      <c r="N109" s="57">
        <f>RES_hhdet_fec!N$177</f>
        <v>226.38149407279656</v>
      </c>
      <c r="O109" s="57">
        <f>RES_hhdet_fec!O$177</f>
        <v>243.38805783857575</v>
      </c>
      <c r="P109" s="57">
        <f>RES_hhdet_fec!P$177</f>
        <v>211.64069155651319</v>
      </c>
      <c r="Q109" s="57">
        <f>RES_hhdet_fec!Q$177</f>
        <v>221.94778342130786</v>
      </c>
    </row>
    <row r="111" spans="1:17" ht="12" customHeight="1" x14ac:dyDescent="0.25">
      <c r="A111" s="152" t="s">
        <v>119</v>
      </c>
      <c r="B111" s="168">
        <f>SUM(B112,B114,B116,B125)</f>
        <v>2556.362018567122</v>
      </c>
      <c r="C111" s="168">
        <f t="shared" ref="C111:Q111" si="15">SUM(C112,C114,C116,C125)</f>
        <v>2766.7930705372446</v>
      </c>
      <c r="D111" s="168">
        <f t="shared" si="15"/>
        <v>2677.0039553150305</v>
      </c>
      <c r="E111" s="168">
        <f t="shared" si="15"/>
        <v>2877.3661357833275</v>
      </c>
      <c r="F111" s="168">
        <f t="shared" si="15"/>
        <v>3004.4888322072179</v>
      </c>
      <c r="G111" s="168">
        <f t="shared" si="15"/>
        <v>2781.5870591718976</v>
      </c>
      <c r="H111" s="168">
        <f t="shared" si="15"/>
        <v>2826.6023062324912</v>
      </c>
      <c r="I111" s="168">
        <f t="shared" si="15"/>
        <v>2592.6552045588701</v>
      </c>
      <c r="J111" s="168">
        <f t="shared" si="15"/>
        <v>2894.1746053852303</v>
      </c>
      <c r="K111" s="168">
        <f t="shared" si="15"/>
        <v>2684.3755149753842</v>
      </c>
      <c r="L111" s="168">
        <f t="shared" si="15"/>
        <v>2988.5313047840609</v>
      </c>
      <c r="M111" s="168">
        <f t="shared" si="15"/>
        <v>2135.9233953487333</v>
      </c>
      <c r="N111" s="168">
        <f t="shared" si="15"/>
        <v>2733.3356183715846</v>
      </c>
      <c r="O111" s="168">
        <f t="shared" si="15"/>
        <v>3019.1364128317682</v>
      </c>
      <c r="P111" s="168">
        <f t="shared" si="15"/>
        <v>2118.7699799144652</v>
      </c>
      <c r="Q111" s="168">
        <f t="shared" si="15"/>
        <v>2346.9089781197977</v>
      </c>
    </row>
    <row r="112" spans="1:17" ht="12" customHeight="1" x14ac:dyDescent="0.25">
      <c r="A112" s="158" t="s">
        <v>65</v>
      </c>
      <c r="B112" s="157">
        <f>B113</f>
        <v>2027.3260645958667</v>
      </c>
      <c r="C112" s="157">
        <f t="shared" ref="C112:Q112" si="16">C113</f>
        <v>2224.8622937480668</v>
      </c>
      <c r="D112" s="157">
        <f t="shared" si="16"/>
        <v>2131.3712092137148</v>
      </c>
      <c r="E112" s="157">
        <f t="shared" si="16"/>
        <v>2311.1870146460205</v>
      </c>
      <c r="F112" s="157">
        <f t="shared" si="16"/>
        <v>2428.53322845906</v>
      </c>
      <c r="G112" s="157">
        <f t="shared" si="16"/>
        <v>2226.7794069534057</v>
      </c>
      <c r="H112" s="157">
        <f t="shared" si="16"/>
        <v>2244.8683786823344</v>
      </c>
      <c r="I112" s="157">
        <f t="shared" si="16"/>
        <v>1995.9149727302186</v>
      </c>
      <c r="J112" s="157">
        <f t="shared" si="16"/>
        <v>2282.8804630992122</v>
      </c>
      <c r="K112" s="157">
        <f t="shared" si="16"/>
        <v>2096.8659542479609</v>
      </c>
      <c r="L112" s="157">
        <f t="shared" si="16"/>
        <v>2333.8004113498419</v>
      </c>
      <c r="M112" s="157">
        <f t="shared" si="16"/>
        <v>1589.084983016661</v>
      </c>
      <c r="N112" s="157">
        <f t="shared" si="16"/>
        <v>2053.200968080489</v>
      </c>
      <c r="O112" s="157">
        <f t="shared" si="16"/>
        <v>2309.736358569387</v>
      </c>
      <c r="P112" s="157">
        <f t="shared" si="16"/>
        <v>1502.9407064277514</v>
      </c>
      <c r="Q112" s="157">
        <f t="shared" si="16"/>
        <v>1705.1203292860832</v>
      </c>
    </row>
    <row r="113" spans="1:17" ht="12" customHeight="1" x14ac:dyDescent="0.25">
      <c r="A113" s="23" t="s">
        <v>60</v>
      </c>
      <c r="B113" s="57">
        <f>RES_hhdet_tes!B$163</f>
        <v>2027.3260645958667</v>
      </c>
      <c r="C113" s="57">
        <f>RES_hhdet_tes!C$163</f>
        <v>2224.8622937480668</v>
      </c>
      <c r="D113" s="57">
        <f>RES_hhdet_tes!D$163</f>
        <v>2131.3712092137148</v>
      </c>
      <c r="E113" s="57">
        <f>RES_hhdet_tes!E$163</f>
        <v>2311.1870146460205</v>
      </c>
      <c r="F113" s="57">
        <f>RES_hhdet_tes!F$163</f>
        <v>2428.53322845906</v>
      </c>
      <c r="G113" s="57">
        <f>RES_hhdet_tes!G$163</f>
        <v>2226.7794069534057</v>
      </c>
      <c r="H113" s="57">
        <f>RES_hhdet_tes!H$163</f>
        <v>2244.8683786823344</v>
      </c>
      <c r="I113" s="57">
        <f>RES_hhdet_tes!I$163</f>
        <v>1995.9149727302186</v>
      </c>
      <c r="J113" s="57">
        <f>RES_hhdet_tes!J$163</f>
        <v>2282.8804630992122</v>
      </c>
      <c r="K113" s="57">
        <f>RES_hhdet_tes!K$163</f>
        <v>2096.8659542479609</v>
      </c>
      <c r="L113" s="57">
        <f>RES_hhdet_tes!L$163</f>
        <v>2333.8004113498419</v>
      </c>
      <c r="M113" s="57">
        <f>RES_hhdet_tes!M$163</f>
        <v>1589.084983016661</v>
      </c>
      <c r="N113" s="57">
        <f>RES_hhdet_tes!N$163</f>
        <v>2053.200968080489</v>
      </c>
      <c r="O113" s="57">
        <f>RES_hhdet_tes!O$163</f>
        <v>2309.736358569387</v>
      </c>
      <c r="P113" s="57">
        <f>RES_hhdet_tes!P$163</f>
        <v>1502.9407064277514</v>
      </c>
      <c r="Q113" s="57">
        <f>RES_hhdet_tes!Q$163</f>
        <v>1705.1203292860832</v>
      </c>
    </row>
    <row r="114" spans="1:17" ht="12" customHeight="1" x14ac:dyDescent="0.25">
      <c r="A114" s="158" t="s">
        <v>112</v>
      </c>
      <c r="B114" s="157">
        <f>B115</f>
        <v>5.203390833147469</v>
      </c>
      <c r="C114" s="157">
        <f t="shared" ref="C114:Q114" si="17">C115</f>
        <v>5.4367867491680952</v>
      </c>
      <c r="D114" s="157">
        <f t="shared" si="17"/>
        <v>5.803573895456644</v>
      </c>
      <c r="E114" s="157">
        <f t="shared" si="17"/>
        <v>5.9331341248490537</v>
      </c>
      <c r="F114" s="157">
        <f t="shared" si="17"/>
        <v>6.2079110817619627</v>
      </c>
      <c r="G114" s="157">
        <f t="shared" si="17"/>
        <v>6.6757394660307643</v>
      </c>
      <c r="H114" s="157">
        <f t="shared" si="17"/>
        <v>7.1208790885474587</v>
      </c>
      <c r="I114" s="157">
        <f t="shared" si="17"/>
        <v>7.6457276049009311</v>
      </c>
      <c r="J114" s="157">
        <f t="shared" si="17"/>
        <v>8.1589814880981795</v>
      </c>
      <c r="K114" s="157">
        <f t="shared" si="17"/>
        <v>8.6998508430461499</v>
      </c>
      <c r="L114" s="157">
        <f t="shared" si="17"/>
        <v>9.1103827962330985</v>
      </c>
      <c r="M114" s="157">
        <f t="shared" si="17"/>
        <v>9.1143581850740283</v>
      </c>
      <c r="N114" s="157">
        <f t="shared" si="17"/>
        <v>9.6793950649765002</v>
      </c>
      <c r="O114" s="157">
        <f t="shared" si="17"/>
        <v>10.867113366576145</v>
      </c>
      <c r="P114" s="157">
        <f t="shared" si="17"/>
        <v>11.008567268332769</v>
      </c>
      <c r="Q114" s="157">
        <f t="shared" si="17"/>
        <v>12.040596727272295</v>
      </c>
    </row>
    <row r="115" spans="1:17" ht="12" customHeight="1" x14ac:dyDescent="0.25">
      <c r="A115" s="23" t="s">
        <v>60</v>
      </c>
      <c r="B115" s="156">
        <f>RES_hhdet_tes!B$165</f>
        <v>5.203390833147469</v>
      </c>
      <c r="C115" s="156">
        <f>RES_hhdet_tes!C$165</f>
        <v>5.4367867491680952</v>
      </c>
      <c r="D115" s="156">
        <f>RES_hhdet_tes!D$165</f>
        <v>5.803573895456644</v>
      </c>
      <c r="E115" s="156">
        <f>RES_hhdet_tes!E$165</f>
        <v>5.9331341248490537</v>
      </c>
      <c r="F115" s="156">
        <f>RES_hhdet_tes!F$165</f>
        <v>6.2079110817619627</v>
      </c>
      <c r="G115" s="156">
        <f>RES_hhdet_tes!G$165</f>
        <v>6.6757394660307643</v>
      </c>
      <c r="H115" s="156">
        <f>RES_hhdet_tes!H$165</f>
        <v>7.1208790885474587</v>
      </c>
      <c r="I115" s="156">
        <f>RES_hhdet_tes!I$165</f>
        <v>7.6457276049009311</v>
      </c>
      <c r="J115" s="156">
        <f>RES_hhdet_tes!J$165</f>
        <v>8.1589814880981795</v>
      </c>
      <c r="K115" s="156">
        <f>RES_hhdet_tes!K$165</f>
        <v>8.6998508430461499</v>
      </c>
      <c r="L115" s="156">
        <f>RES_hhdet_tes!L$165</f>
        <v>9.1103827962330985</v>
      </c>
      <c r="M115" s="156">
        <f>RES_hhdet_tes!M$165</f>
        <v>9.1143581850740283</v>
      </c>
      <c r="N115" s="156">
        <f>RES_hhdet_tes!N$165</f>
        <v>9.6793950649765002</v>
      </c>
      <c r="O115" s="156">
        <f>RES_hhdet_tes!O$165</f>
        <v>10.867113366576145</v>
      </c>
      <c r="P115" s="156">
        <f>RES_hhdet_tes!P$165</f>
        <v>11.008567268332769</v>
      </c>
      <c r="Q115" s="156">
        <f>RES_hhdet_tes!Q$165</f>
        <v>12.040596727272295</v>
      </c>
    </row>
    <row r="116" spans="1:17" ht="12" customHeight="1" x14ac:dyDescent="0.25">
      <c r="A116" s="158" t="s">
        <v>63</v>
      </c>
      <c r="B116" s="157">
        <f>SUM(B117:B118,B121:B122)</f>
        <v>340.90137269481619</v>
      </c>
      <c r="C116" s="157">
        <f t="shared" ref="C116:Q116" si="18">SUM(C117:C118,C121:C122)</f>
        <v>350.69422783951489</v>
      </c>
      <c r="D116" s="157">
        <f t="shared" si="18"/>
        <v>351.27404754245111</v>
      </c>
      <c r="E116" s="157">
        <f t="shared" si="18"/>
        <v>362.018765381599</v>
      </c>
      <c r="F116" s="157">
        <f t="shared" si="18"/>
        <v>370.48054380083443</v>
      </c>
      <c r="G116" s="157">
        <f t="shared" si="18"/>
        <v>355.64888433748143</v>
      </c>
      <c r="H116" s="157">
        <f t="shared" si="18"/>
        <v>370.83486469992005</v>
      </c>
      <c r="I116" s="157">
        <f t="shared" si="18"/>
        <v>381.25727887562039</v>
      </c>
      <c r="J116" s="157">
        <f t="shared" si="18"/>
        <v>385.17219216891993</v>
      </c>
      <c r="K116" s="157">
        <f t="shared" si="18"/>
        <v>366.52047930185444</v>
      </c>
      <c r="L116" s="157">
        <f t="shared" si="18"/>
        <v>417.7459806526345</v>
      </c>
      <c r="M116" s="157">
        <f t="shared" si="18"/>
        <v>339.64220612693936</v>
      </c>
      <c r="N116" s="157">
        <f t="shared" si="18"/>
        <v>440.75596245964272</v>
      </c>
      <c r="O116" s="157">
        <f t="shared" si="18"/>
        <v>455.85146063275567</v>
      </c>
      <c r="P116" s="157">
        <f t="shared" si="18"/>
        <v>393.87671035683337</v>
      </c>
      <c r="Q116" s="157">
        <f t="shared" si="18"/>
        <v>410.08139214747706</v>
      </c>
    </row>
    <row r="117" spans="1:17" ht="12" customHeight="1" x14ac:dyDescent="0.25">
      <c r="A117" s="167" t="s">
        <v>144</v>
      </c>
      <c r="B117" s="132">
        <f>RES_hhdet_tes!B$167</f>
        <v>152.56158106016662</v>
      </c>
      <c r="C117" s="132">
        <f>RES_hhdet_tes!C$167</f>
        <v>154.10932375321013</v>
      </c>
      <c r="D117" s="132">
        <f>RES_hhdet_tes!D$167</f>
        <v>150.29582181368565</v>
      </c>
      <c r="E117" s="132">
        <f>RES_hhdet_tes!E$167</f>
        <v>149.92627232310443</v>
      </c>
      <c r="F117" s="132">
        <f>RES_hhdet_tes!F$167</f>
        <v>151.25751255999452</v>
      </c>
      <c r="G117" s="132">
        <f>RES_hhdet_tes!G$167</f>
        <v>139.37798111612381</v>
      </c>
      <c r="H117" s="132">
        <f>RES_hhdet_tes!H$167</f>
        <v>122.15438511672339</v>
      </c>
      <c r="I117" s="132">
        <f>RES_hhdet_tes!I$167</f>
        <v>113.61180723553565</v>
      </c>
      <c r="J117" s="132">
        <f>RES_hhdet_tes!J$167</f>
        <v>102.24183324695117</v>
      </c>
      <c r="K117" s="132">
        <f>RES_hhdet_tes!K$167</f>
        <v>99.192934614306196</v>
      </c>
      <c r="L117" s="132">
        <f>RES_hhdet_tes!L$167</f>
        <v>98.514356263804501</v>
      </c>
      <c r="M117" s="132">
        <f>RES_hhdet_tes!M$167</f>
        <v>75.819881508603018</v>
      </c>
      <c r="N117" s="132">
        <f>RES_hhdet_tes!N$167</f>
        <v>74.129679260931795</v>
      </c>
      <c r="O117" s="132">
        <f>RES_hhdet_tes!O$167</f>
        <v>72.983959915677929</v>
      </c>
      <c r="P117" s="132">
        <f>RES_hhdet_tes!P$167</f>
        <v>56.839702722350737</v>
      </c>
      <c r="Q117" s="132">
        <f>RES_hhdet_tes!Q$167</f>
        <v>55.786399690737639</v>
      </c>
    </row>
    <row r="118" spans="1:17" ht="12" customHeight="1" x14ac:dyDescent="0.25">
      <c r="A118" s="167" t="s">
        <v>143</v>
      </c>
      <c r="B118" s="132">
        <f>SUM(B119:B120)</f>
        <v>2.7709723188931883</v>
      </c>
      <c r="C118" s="132">
        <f t="shared" ref="C118:Q118" si="19">SUM(C119:C120)</f>
        <v>2.7885370734480803</v>
      </c>
      <c r="D118" s="132">
        <f t="shared" si="19"/>
        <v>2.7087467860495682</v>
      </c>
      <c r="E118" s="132">
        <f t="shared" si="19"/>
        <v>2.7836555924530968</v>
      </c>
      <c r="F118" s="132">
        <f t="shared" si="19"/>
        <v>2.8837118466056513</v>
      </c>
      <c r="G118" s="132">
        <f t="shared" si="19"/>
        <v>2.7347947311064962</v>
      </c>
      <c r="H118" s="132">
        <f t="shared" si="19"/>
        <v>3.1608035616767305</v>
      </c>
      <c r="I118" s="132">
        <f t="shared" si="19"/>
        <v>3.6884560875666428</v>
      </c>
      <c r="J118" s="132">
        <f t="shared" si="19"/>
        <v>4.0986888048599788</v>
      </c>
      <c r="K118" s="132">
        <f t="shared" si="19"/>
        <v>4.5750297896741028</v>
      </c>
      <c r="L118" s="132">
        <f t="shared" si="19"/>
        <v>5.008736261817333</v>
      </c>
      <c r="M118" s="132">
        <f t="shared" si="19"/>
        <v>4.6647353446003983</v>
      </c>
      <c r="N118" s="132">
        <f t="shared" si="19"/>
        <v>4.5464164039893582</v>
      </c>
      <c r="O118" s="132">
        <f t="shared" si="19"/>
        <v>4.5547097599771025</v>
      </c>
      <c r="P118" s="132">
        <f t="shared" si="19"/>
        <v>3.798766129171689</v>
      </c>
      <c r="Q118" s="132">
        <f t="shared" si="19"/>
        <v>3.8586463336631676</v>
      </c>
    </row>
    <row r="119" spans="1:17" ht="12" customHeight="1" x14ac:dyDescent="0.25">
      <c r="A119" s="166" t="s">
        <v>57</v>
      </c>
      <c r="B119" s="165">
        <f>RES_hhdet_tes!B$169</f>
        <v>1.7678784724835281</v>
      </c>
      <c r="C119" s="165">
        <f>RES_hhdet_tes!C$169</f>
        <v>1.8126935275403291</v>
      </c>
      <c r="D119" s="165">
        <f>RES_hhdet_tes!D$169</f>
        <v>1.760688065925164</v>
      </c>
      <c r="E119" s="165">
        <f>RES_hhdet_tes!E$169</f>
        <v>1.8105078946167867</v>
      </c>
      <c r="F119" s="165">
        <f>RES_hhdet_tes!F$169</f>
        <v>1.8777171043925438</v>
      </c>
      <c r="G119" s="165">
        <f>RES_hhdet_tes!G$169</f>
        <v>1.7805842732580497</v>
      </c>
      <c r="H119" s="165">
        <f>RES_hhdet_tes!H$169</f>
        <v>2.0577508122794175</v>
      </c>
      <c r="I119" s="165">
        <f>RES_hhdet_tes!I$169</f>
        <v>2.406478544588269</v>
      </c>
      <c r="J119" s="165">
        <f>RES_hhdet_tes!J$169</f>
        <v>2.6750149061105346</v>
      </c>
      <c r="K119" s="165">
        <f>RES_hhdet_tes!K$169</f>
        <v>2.9933071024015714</v>
      </c>
      <c r="L119" s="165">
        <f>RES_hhdet_tes!L$169</f>
        <v>3.2768650963393648</v>
      </c>
      <c r="M119" s="165">
        <f>RES_hhdet_tes!M$169</f>
        <v>3.0527700814777736</v>
      </c>
      <c r="N119" s="165">
        <f>RES_hhdet_tes!N$169</f>
        <v>3.0694671146808532</v>
      </c>
      <c r="O119" s="165">
        <f>RES_hhdet_tes!O$169</f>
        <v>2.9857710951946208</v>
      </c>
      <c r="P119" s="165">
        <f>RES_hhdet_tes!P$169</f>
        <v>2.4897759647276629</v>
      </c>
      <c r="Q119" s="165">
        <f>RES_hhdet_tes!Q$169</f>
        <v>2.526935105545868</v>
      </c>
    </row>
    <row r="120" spans="1:17" ht="12" customHeight="1" x14ac:dyDescent="0.25">
      <c r="A120" s="147" t="s">
        <v>59</v>
      </c>
      <c r="B120" s="164">
        <f>RES_hhdet_tes!B$170</f>
        <v>1.0030938464096602</v>
      </c>
      <c r="C120" s="164">
        <f>RES_hhdet_tes!C$170</f>
        <v>0.97584354590775113</v>
      </c>
      <c r="D120" s="164">
        <f>RES_hhdet_tes!D$170</f>
        <v>0.94805872012440406</v>
      </c>
      <c r="E120" s="164">
        <f>RES_hhdet_tes!E$170</f>
        <v>0.97314769783630994</v>
      </c>
      <c r="F120" s="164">
        <f>RES_hhdet_tes!F$170</f>
        <v>1.0059947422131077</v>
      </c>
      <c r="G120" s="164">
        <f>RES_hhdet_tes!G$170</f>
        <v>0.95421045784844671</v>
      </c>
      <c r="H120" s="164">
        <f>RES_hhdet_tes!H$170</f>
        <v>1.1030527493973132</v>
      </c>
      <c r="I120" s="164">
        <f>RES_hhdet_tes!I$170</f>
        <v>1.2819775429783737</v>
      </c>
      <c r="J120" s="164">
        <f>RES_hhdet_tes!J$170</f>
        <v>1.4236738987494444</v>
      </c>
      <c r="K120" s="164">
        <f>RES_hhdet_tes!K$170</f>
        <v>1.581722687272531</v>
      </c>
      <c r="L120" s="164">
        <f>RES_hhdet_tes!L$170</f>
        <v>1.7318711654779684</v>
      </c>
      <c r="M120" s="164">
        <f>RES_hhdet_tes!M$170</f>
        <v>1.6119652631226244</v>
      </c>
      <c r="N120" s="164">
        <f>RES_hhdet_tes!N$170</f>
        <v>1.4769492893085054</v>
      </c>
      <c r="O120" s="164">
        <f>RES_hhdet_tes!O$170</f>
        <v>1.5689386647824815</v>
      </c>
      <c r="P120" s="164">
        <f>RES_hhdet_tes!P$170</f>
        <v>1.308990164444026</v>
      </c>
      <c r="Q120" s="164">
        <f>RES_hhdet_tes!Q$170</f>
        <v>1.3317112281172996</v>
      </c>
    </row>
    <row r="121" spans="1:17" ht="12" customHeight="1" x14ac:dyDescent="0.25">
      <c r="A121" s="163" t="s">
        <v>142</v>
      </c>
      <c r="B121" s="162">
        <f>RES_hhdet_tes!B$171</f>
        <v>182.35976473003066</v>
      </c>
      <c r="C121" s="162">
        <f>RES_hhdet_tes!C$171</f>
        <v>190.47408152908014</v>
      </c>
      <c r="D121" s="162">
        <f>RES_hhdet_tes!D$171</f>
        <v>194.89892724477252</v>
      </c>
      <c r="E121" s="162">
        <f>RES_hhdet_tes!E$171</f>
        <v>205.67896190827912</v>
      </c>
      <c r="F121" s="162">
        <f>RES_hhdet_tes!F$171</f>
        <v>212.49993125448231</v>
      </c>
      <c r="G121" s="162">
        <f>RES_hhdet_tes!G$171</f>
        <v>209.53757605737368</v>
      </c>
      <c r="H121" s="162">
        <f>RES_hhdet_tes!H$171</f>
        <v>239.51000383900714</v>
      </c>
      <c r="I121" s="162">
        <f>RES_hhdet_tes!I$171</f>
        <v>255.92422873436769</v>
      </c>
      <c r="J121" s="162">
        <f>RES_hhdet_tes!J$171</f>
        <v>268.43205655347737</v>
      </c>
      <c r="K121" s="162">
        <f>RES_hhdet_tes!K$171</f>
        <v>251.33916687391866</v>
      </c>
      <c r="L121" s="162">
        <f>RES_hhdet_tes!L$171</f>
        <v>300.11177999175464</v>
      </c>
      <c r="M121" s="162">
        <f>RES_hhdet_tes!M$171</f>
        <v>244.54676183917991</v>
      </c>
      <c r="N121" s="162">
        <f>RES_hhdet_tes!N$171</f>
        <v>342.49653361170215</v>
      </c>
      <c r="O121" s="162">
        <f>RES_hhdet_tes!O$171</f>
        <v>357.96936992907968</v>
      </c>
      <c r="P121" s="162">
        <f>RES_hhdet_tes!P$171</f>
        <v>313.24569036389408</v>
      </c>
      <c r="Q121" s="162">
        <f>RES_hhdet_tes!Q$171</f>
        <v>329.20769780763828</v>
      </c>
    </row>
    <row r="122" spans="1:17" ht="12" customHeight="1" x14ac:dyDescent="0.25">
      <c r="A122" s="161" t="s">
        <v>141</v>
      </c>
      <c r="B122" s="160">
        <f>SUM(B123:B124)</f>
        <v>3.2090545857256929</v>
      </c>
      <c r="C122" s="160">
        <f t="shared" ref="C122:Q122" si="20">SUM(C123:C124)</f>
        <v>3.322285483776513</v>
      </c>
      <c r="D122" s="160">
        <f t="shared" si="20"/>
        <v>3.3705516979433421</v>
      </c>
      <c r="E122" s="160">
        <f t="shared" si="20"/>
        <v>3.6298755577623862</v>
      </c>
      <c r="F122" s="160">
        <f t="shared" si="20"/>
        <v>3.8393881397519354</v>
      </c>
      <c r="G122" s="160">
        <f t="shared" si="20"/>
        <v>3.9985324328774468</v>
      </c>
      <c r="H122" s="160">
        <f t="shared" si="20"/>
        <v>6.009672182512805</v>
      </c>
      <c r="I122" s="160">
        <f t="shared" si="20"/>
        <v>8.0327868181504112</v>
      </c>
      <c r="J122" s="160">
        <f t="shared" si="20"/>
        <v>10.399613563631434</v>
      </c>
      <c r="K122" s="160">
        <f t="shared" si="20"/>
        <v>11.413348023955534</v>
      </c>
      <c r="L122" s="160">
        <f t="shared" si="20"/>
        <v>14.111108135258014</v>
      </c>
      <c r="M122" s="160">
        <f t="shared" si="20"/>
        <v>14.610827434556054</v>
      </c>
      <c r="N122" s="160">
        <f t="shared" si="20"/>
        <v>19.583333183019413</v>
      </c>
      <c r="O122" s="160">
        <f t="shared" si="20"/>
        <v>20.343421028021002</v>
      </c>
      <c r="P122" s="160">
        <f t="shared" si="20"/>
        <v>19.992551141416879</v>
      </c>
      <c r="Q122" s="160">
        <f t="shared" si="20"/>
        <v>21.228648315437965</v>
      </c>
    </row>
    <row r="123" spans="1:17" ht="12" customHeight="1" x14ac:dyDescent="0.25">
      <c r="A123" s="148" t="s">
        <v>60</v>
      </c>
      <c r="B123" s="156">
        <f>RES_hhdet_tes!B$173</f>
        <v>2.1131372614052912</v>
      </c>
      <c r="C123" s="156">
        <f>RES_hhdet_tes!C$173</f>
        <v>2.2411933965046504</v>
      </c>
      <c r="D123" s="156">
        <f>RES_hhdet_tes!D$173</f>
        <v>2.2851085503147965</v>
      </c>
      <c r="E123" s="156">
        <f>RES_hhdet_tes!E$173</f>
        <v>2.4870797520610539</v>
      </c>
      <c r="F123" s="156">
        <f>RES_hhdet_tes!F$173</f>
        <v>2.6415990057137626</v>
      </c>
      <c r="G123" s="156">
        <f>RES_hhdet_tes!G$173</f>
        <v>2.6922769259925112</v>
      </c>
      <c r="H123" s="156">
        <f>RES_hhdet_tes!H$173</f>
        <v>4.0844654037273624</v>
      </c>
      <c r="I123" s="156">
        <f>RES_hhdet_tes!I$173</f>
        <v>5.4722779083844655</v>
      </c>
      <c r="J123" s="156">
        <f>RES_hhdet_tes!J$173</f>
        <v>7.1017668115872556</v>
      </c>
      <c r="K123" s="156">
        <f>RES_hhdet_tes!K$173</f>
        <v>7.6067398953237673</v>
      </c>
      <c r="L123" s="156">
        <f>RES_hhdet_tes!L$173</f>
        <v>9.9913898566335231</v>
      </c>
      <c r="M123" s="156">
        <f>RES_hhdet_tes!M$173</f>
        <v>9.9026579209375907</v>
      </c>
      <c r="N123" s="156">
        <f>RES_hhdet_tes!N$173</f>
        <v>14.271978436924167</v>
      </c>
      <c r="O123" s="156">
        <f>RES_hhdet_tes!O$173</f>
        <v>14.724578804972074</v>
      </c>
      <c r="P123" s="156">
        <f>RES_hhdet_tes!P$173</f>
        <v>13.811930356249659</v>
      </c>
      <c r="Q123" s="156">
        <f>RES_hhdet_tes!Q$173</f>
        <v>14.973336958444547</v>
      </c>
    </row>
    <row r="124" spans="1:17" ht="12" customHeight="1" x14ac:dyDescent="0.25">
      <c r="A124" s="159" t="s">
        <v>59</v>
      </c>
      <c r="B124" s="57">
        <f>RES_hhdet_tes!B$174</f>
        <v>1.0959173243204019</v>
      </c>
      <c r="C124" s="57">
        <f>RES_hhdet_tes!C$174</f>
        <v>1.0810920872718626</v>
      </c>
      <c r="D124" s="57">
        <f>RES_hhdet_tes!D$174</f>
        <v>1.0854431476285458</v>
      </c>
      <c r="E124" s="57">
        <f>RES_hhdet_tes!E$174</f>
        <v>1.1427958057013323</v>
      </c>
      <c r="F124" s="57">
        <f>RES_hhdet_tes!F$174</f>
        <v>1.1977891340381728</v>
      </c>
      <c r="G124" s="57">
        <f>RES_hhdet_tes!G$174</f>
        <v>1.3062555068849357</v>
      </c>
      <c r="H124" s="57">
        <f>RES_hhdet_tes!H$174</f>
        <v>1.9252067787854428</v>
      </c>
      <c r="I124" s="57">
        <f>RES_hhdet_tes!I$174</f>
        <v>2.5605089097659453</v>
      </c>
      <c r="J124" s="57">
        <f>RES_hhdet_tes!J$174</f>
        <v>3.297846752044177</v>
      </c>
      <c r="K124" s="57">
        <f>RES_hhdet_tes!K$174</f>
        <v>3.8066081286317663</v>
      </c>
      <c r="L124" s="57">
        <f>RES_hhdet_tes!L$174</f>
        <v>4.1197182786244921</v>
      </c>
      <c r="M124" s="57">
        <f>RES_hhdet_tes!M$174</f>
        <v>4.7081695136184623</v>
      </c>
      <c r="N124" s="57">
        <f>RES_hhdet_tes!N$174</f>
        <v>5.3113547460952448</v>
      </c>
      <c r="O124" s="57">
        <f>RES_hhdet_tes!O$174</f>
        <v>5.6188422230489286</v>
      </c>
      <c r="P124" s="57">
        <f>RES_hhdet_tes!P$174</f>
        <v>6.1806207851672186</v>
      </c>
      <c r="Q124" s="57">
        <f>RES_hhdet_tes!Q$174</f>
        <v>6.2553113569934187</v>
      </c>
    </row>
    <row r="125" spans="1:17" ht="12" customHeight="1" x14ac:dyDescent="0.25">
      <c r="A125" s="158" t="s">
        <v>62</v>
      </c>
      <c r="B125" s="157">
        <f>SUM(B126:B127)</f>
        <v>182.93119044329151</v>
      </c>
      <c r="C125" s="157">
        <f t="shared" ref="C125:Q125" si="21">SUM(C126:C127)</f>
        <v>185.79976220049457</v>
      </c>
      <c r="D125" s="157">
        <f t="shared" si="21"/>
        <v>188.55512466340767</v>
      </c>
      <c r="E125" s="157">
        <f t="shared" si="21"/>
        <v>198.22722163085868</v>
      </c>
      <c r="F125" s="157">
        <f t="shared" si="21"/>
        <v>199.26714886556167</v>
      </c>
      <c r="G125" s="157">
        <f t="shared" si="21"/>
        <v>192.4830284149798</v>
      </c>
      <c r="H125" s="157">
        <f t="shared" si="21"/>
        <v>203.77818376168889</v>
      </c>
      <c r="I125" s="157">
        <f t="shared" si="21"/>
        <v>207.83722534813018</v>
      </c>
      <c r="J125" s="157">
        <f t="shared" si="21"/>
        <v>217.96296862899987</v>
      </c>
      <c r="K125" s="157">
        <f t="shared" si="21"/>
        <v>212.28923058252292</v>
      </c>
      <c r="L125" s="157">
        <f t="shared" si="21"/>
        <v>227.87452998535173</v>
      </c>
      <c r="M125" s="157">
        <f t="shared" si="21"/>
        <v>198.08184802005911</v>
      </c>
      <c r="N125" s="157">
        <f t="shared" si="21"/>
        <v>229.69929276647582</v>
      </c>
      <c r="O125" s="157">
        <f t="shared" si="21"/>
        <v>242.68148026304937</v>
      </c>
      <c r="P125" s="157">
        <f t="shared" si="21"/>
        <v>210.94399586154768</v>
      </c>
      <c r="Q125" s="157">
        <f t="shared" si="21"/>
        <v>219.66665995896543</v>
      </c>
    </row>
    <row r="126" spans="1:17" ht="12" customHeight="1" x14ac:dyDescent="0.25">
      <c r="A126" s="23" t="s">
        <v>57</v>
      </c>
      <c r="B126" s="156">
        <f>RES_hhdet_tes!B$176</f>
        <v>47.260035487289024</v>
      </c>
      <c r="C126" s="156">
        <f>RES_hhdet_tes!C$176</f>
        <v>45.837423320724795</v>
      </c>
      <c r="D126" s="156">
        <f>RES_hhdet_tes!D$176</f>
        <v>45.396042855080402</v>
      </c>
      <c r="E126" s="156">
        <f>RES_hhdet_tes!E$176</f>
        <v>44.1674934193232</v>
      </c>
      <c r="F126" s="156">
        <f>RES_hhdet_tes!F$176</f>
        <v>46.107578263128197</v>
      </c>
      <c r="G126" s="156">
        <f>RES_hhdet_tes!G$176</f>
        <v>45.092253122356183</v>
      </c>
      <c r="H126" s="156">
        <f>RES_hhdet_tes!H$176</f>
        <v>44.056071177324043</v>
      </c>
      <c r="I126" s="156">
        <f>RES_hhdet_tes!I$176</f>
        <v>44.038952159851263</v>
      </c>
      <c r="J126" s="156">
        <f>RES_hhdet_tes!J$176</f>
        <v>43.482427939967259</v>
      </c>
      <c r="K126" s="156">
        <f>RES_hhdet_tes!K$176</f>
        <v>43.662556564807844</v>
      </c>
      <c r="L126" s="156">
        <f>RES_hhdet_tes!L$176</f>
        <v>42.013547984645093</v>
      </c>
      <c r="M126" s="156">
        <f>RES_hhdet_tes!M$176</f>
        <v>37.091091486945558</v>
      </c>
      <c r="N126" s="156">
        <f>RES_hhdet_tes!N$176</f>
        <v>37.550165157868257</v>
      </c>
      <c r="O126" s="156">
        <f>RES_hhdet_tes!O$176</f>
        <v>35.603856562424809</v>
      </c>
      <c r="P126" s="156">
        <f>RES_hhdet_tes!P$176</f>
        <v>30.286391209726766</v>
      </c>
      <c r="Q126" s="156">
        <f>RES_hhdet_tes!Q$176</f>
        <v>29.723559821576082</v>
      </c>
    </row>
    <row r="127" spans="1:17" ht="12" customHeight="1" x14ac:dyDescent="0.25">
      <c r="A127" s="29" t="s">
        <v>140</v>
      </c>
      <c r="B127" s="57">
        <f>RES_hhdet_tes!B$177</f>
        <v>135.67115495600248</v>
      </c>
      <c r="C127" s="57">
        <f>RES_hhdet_tes!C$177</f>
        <v>139.96233887976976</v>
      </c>
      <c r="D127" s="57">
        <f>RES_hhdet_tes!D$177</f>
        <v>143.15908180832727</v>
      </c>
      <c r="E127" s="57">
        <f>RES_hhdet_tes!E$177</f>
        <v>154.05972821153549</v>
      </c>
      <c r="F127" s="57">
        <f>RES_hhdet_tes!F$177</f>
        <v>153.15957060243346</v>
      </c>
      <c r="G127" s="57">
        <f>RES_hhdet_tes!G$177</f>
        <v>147.3907752926236</v>
      </c>
      <c r="H127" s="57">
        <f>RES_hhdet_tes!H$177</f>
        <v>159.72211258436485</v>
      </c>
      <c r="I127" s="57">
        <f>RES_hhdet_tes!I$177</f>
        <v>163.7982731882789</v>
      </c>
      <c r="J127" s="57">
        <f>RES_hhdet_tes!J$177</f>
        <v>174.48054068903261</v>
      </c>
      <c r="K127" s="57">
        <f>RES_hhdet_tes!K$177</f>
        <v>168.62667401771509</v>
      </c>
      <c r="L127" s="57">
        <f>RES_hhdet_tes!L$177</f>
        <v>185.86098200070663</v>
      </c>
      <c r="M127" s="57">
        <f>RES_hhdet_tes!M$177</f>
        <v>160.99075653311357</v>
      </c>
      <c r="N127" s="57">
        <f>RES_hhdet_tes!N$177</f>
        <v>192.14912760860756</v>
      </c>
      <c r="O127" s="57">
        <f>RES_hhdet_tes!O$177</f>
        <v>207.07762370062454</v>
      </c>
      <c r="P127" s="57">
        <f>RES_hhdet_tes!P$177</f>
        <v>180.65760465182092</v>
      </c>
      <c r="Q127" s="57">
        <f>RES_hhdet_tes!Q$177</f>
        <v>189.94310013738934</v>
      </c>
    </row>
    <row r="129" spans="1:17" ht="12" customHeight="1" x14ac:dyDescent="0.25">
      <c r="A129" s="152" t="s">
        <v>199</v>
      </c>
      <c r="B129" s="175">
        <f t="shared" ref="B129:Q144" si="22">IF(B111=0,"",B111/B93)</f>
        <v>0.73486018898443917</v>
      </c>
      <c r="C129" s="175">
        <f t="shared" si="22"/>
        <v>0.74146441070132074</v>
      </c>
      <c r="D129" s="175">
        <f t="shared" si="22"/>
        <v>0.74524107713888288</v>
      </c>
      <c r="E129" s="175">
        <f t="shared" si="22"/>
        <v>0.75190257208189548</v>
      </c>
      <c r="F129" s="175">
        <f t="shared" si="22"/>
        <v>0.75737391780333607</v>
      </c>
      <c r="G129" s="175">
        <f t="shared" si="22"/>
        <v>0.76177922862572178</v>
      </c>
      <c r="H129" s="175">
        <f t="shared" si="22"/>
        <v>0.76997586290446551</v>
      </c>
      <c r="I129" s="175">
        <f t="shared" si="22"/>
        <v>0.77469692052403849</v>
      </c>
      <c r="J129" s="175">
        <f t="shared" si="22"/>
        <v>0.78394090456106946</v>
      </c>
      <c r="K129" s="175">
        <f t="shared" si="22"/>
        <v>0.78807228929097439</v>
      </c>
      <c r="L129" s="175">
        <f t="shared" si="22"/>
        <v>0.79461385789069938</v>
      </c>
      <c r="M129" s="175">
        <f t="shared" si="22"/>
        <v>0.79684373962097499</v>
      </c>
      <c r="N129" s="175">
        <f t="shared" si="22"/>
        <v>0.80579737491046921</v>
      </c>
      <c r="O129" s="175">
        <f t="shared" si="22"/>
        <v>0.81383412288660228</v>
      </c>
      <c r="P129" s="175">
        <f t="shared" si="22"/>
        <v>0.81650260509084172</v>
      </c>
      <c r="Q129" s="175">
        <f t="shared" si="22"/>
        <v>0.82487889598235586</v>
      </c>
    </row>
    <row r="130" spans="1:17" ht="12" customHeight="1" x14ac:dyDescent="0.25">
      <c r="A130" s="158" t="s">
        <v>65</v>
      </c>
      <c r="B130" s="169">
        <f t="shared" si="22"/>
        <v>0.76431306347201888</v>
      </c>
      <c r="C130" s="169">
        <f t="shared" si="22"/>
        <v>0.76886883571223275</v>
      </c>
      <c r="D130" s="169">
        <f t="shared" si="22"/>
        <v>0.77308952684940413</v>
      </c>
      <c r="E130" s="169">
        <f t="shared" si="22"/>
        <v>0.77770573469153026</v>
      </c>
      <c r="F130" s="169">
        <f t="shared" si="22"/>
        <v>0.78271420765846678</v>
      </c>
      <c r="G130" s="169">
        <f t="shared" si="22"/>
        <v>0.78759927271031183</v>
      </c>
      <c r="H130" s="169">
        <f t="shared" si="22"/>
        <v>0.79424961579953934</v>
      </c>
      <c r="I130" s="169">
        <f t="shared" si="22"/>
        <v>0.80051886677928341</v>
      </c>
      <c r="J130" s="169">
        <f t="shared" si="22"/>
        <v>0.80580914732373854</v>
      </c>
      <c r="K130" s="169">
        <f t="shared" si="22"/>
        <v>0.81137278524808121</v>
      </c>
      <c r="L130" s="169">
        <f t="shared" si="22"/>
        <v>0.81671823576041125</v>
      </c>
      <c r="M130" s="169">
        <f t="shared" si="22"/>
        <v>0.82235553844132681</v>
      </c>
      <c r="N130" s="169">
        <f t="shared" si="22"/>
        <v>0.8290099710241724</v>
      </c>
      <c r="O130" s="169">
        <f t="shared" si="22"/>
        <v>0.83525374594657298</v>
      </c>
      <c r="P130" s="169">
        <f t="shared" si="22"/>
        <v>0.84220360690172658</v>
      </c>
      <c r="Q130" s="169">
        <f t="shared" si="22"/>
        <v>0.84943008895779837</v>
      </c>
    </row>
    <row r="131" spans="1:17" ht="12" customHeight="1" x14ac:dyDescent="0.25">
      <c r="A131" s="23" t="s">
        <v>60</v>
      </c>
      <c r="B131" s="65">
        <f t="shared" si="22"/>
        <v>0.76431306347201888</v>
      </c>
      <c r="C131" s="65">
        <f t="shared" si="22"/>
        <v>0.76886883571223275</v>
      </c>
      <c r="D131" s="65">
        <f t="shared" si="22"/>
        <v>0.77308952684940413</v>
      </c>
      <c r="E131" s="65">
        <f t="shared" si="22"/>
        <v>0.77770573469153026</v>
      </c>
      <c r="F131" s="65">
        <f t="shared" si="22"/>
        <v>0.78271420765846678</v>
      </c>
      <c r="G131" s="65">
        <f t="shared" si="22"/>
        <v>0.78759927271031183</v>
      </c>
      <c r="H131" s="65">
        <f t="shared" si="22"/>
        <v>0.79424961579953934</v>
      </c>
      <c r="I131" s="65">
        <f t="shared" si="22"/>
        <v>0.80051886677928341</v>
      </c>
      <c r="J131" s="65">
        <f t="shared" si="22"/>
        <v>0.80580914732373854</v>
      </c>
      <c r="K131" s="65">
        <f t="shared" si="22"/>
        <v>0.81137278524808121</v>
      </c>
      <c r="L131" s="65">
        <f t="shared" si="22"/>
        <v>0.81671823576041125</v>
      </c>
      <c r="M131" s="65">
        <f t="shared" si="22"/>
        <v>0.82235553844132681</v>
      </c>
      <c r="N131" s="65">
        <f t="shared" si="22"/>
        <v>0.8290099710241724</v>
      </c>
      <c r="O131" s="65">
        <f t="shared" si="22"/>
        <v>0.83525374594657298</v>
      </c>
      <c r="P131" s="65">
        <f t="shared" si="22"/>
        <v>0.84220360690172658</v>
      </c>
      <c r="Q131" s="65">
        <f t="shared" si="22"/>
        <v>0.84943008895779837</v>
      </c>
    </row>
    <row r="132" spans="1:17" ht="12" customHeight="1" x14ac:dyDescent="0.25">
      <c r="A132" s="158" t="s">
        <v>112</v>
      </c>
      <c r="B132" s="169">
        <f t="shared" si="22"/>
        <v>1.6292521448704611</v>
      </c>
      <c r="C132" s="169">
        <f t="shared" si="22"/>
        <v>1.6718210836799856</v>
      </c>
      <c r="D132" s="169">
        <f t="shared" si="22"/>
        <v>1.723572534291036</v>
      </c>
      <c r="E132" s="169">
        <f t="shared" si="22"/>
        <v>1.7663449596955756</v>
      </c>
      <c r="F132" s="169">
        <f t="shared" si="22"/>
        <v>1.8257450795506529</v>
      </c>
      <c r="G132" s="169">
        <f t="shared" si="22"/>
        <v>1.8981240173903189</v>
      </c>
      <c r="H132" s="169">
        <f t="shared" si="22"/>
        <v>1.9722721360117088</v>
      </c>
      <c r="I132" s="169">
        <f t="shared" si="22"/>
        <v>2.0649319739478744</v>
      </c>
      <c r="J132" s="169">
        <f t="shared" si="22"/>
        <v>2.2014612918105851</v>
      </c>
      <c r="K132" s="169">
        <f t="shared" si="22"/>
        <v>2.3191628897357526</v>
      </c>
      <c r="L132" s="169">
        <f t="shared" si="22"/>
        <v>2.4525310677728247</v>
      </c>
      <c r="M132" s="169">
        <f t="shared" si="22"/>
        <v>2.5600562913046874</v>
      </c>
      <c r="N132" s="169">
        <f t="shared" si="22"/>
        <v>2.7050458050767099</v>
      </c>
      <c r="O132" s="169">
        <f t="shared" si="22"/>
        <v>2.9049168414154267</v>
      </c>
      <c r="P132" s="169">
        <f t="shared" si="22"/>
        <v>3.0581065368017448</v>
      </c>
      <c r="Q132" s="169">
        <f t="shared" si="22"/>
        <v>3.2427091425532106</v>
      </c>
    </row>
    <row r="133" spans="1:17" ht="12" customHeight="1" x14ac:dyDescent="0.25">
      <c r="A133" s="23" t="s">
        <v>60</v>
      </c>
      <c r="B133" s="73">
        <f t="shared" si="22"/>
        <v>1.6292521448704611</v>
      </c>
      <c r="C133" s="73">
        <f t="shared" si="22"/>
        <v>1.6718210836799856</v>
      </c>
      <c r="D133" s="73">
        <f t="shared" si="22"/>
        <v>1.723572534291036</v>
      </c>
      <c r="E133" s="73">
        <f t="shared" si="22"/>
        <v>1.7663449596955756</v>
      </c>
      <c r="F133" s="73">
        <f t="shared" si="22"/>
        <v>1.8257450795506529</v>
      </c>
      <c r="G133" s="73">
        <f t="shared" si="22"/>
        <v>1.8981240173903189</v>
      </c>
      <c r="H133" s="73">
        <f t="shared" si="22"/>
        <v>1.9722721360117088</v>
      </c>
      <c r="I133" s="73">
        <f t="shared" si="22"/>
        <v>2.0649319739478744</v>
      </c>
      <c r="J133" s="73">
        <f t="shared" si="22"/>
        <v>2.2014612918105851</v>
      </c>
      <c r="K133" s="73">
        <f t="shared" si="22"/>
        <v>2.3191628897357526</v>
      </c>
      <c r="L133" s="73">
        <f t="shared" si="22"/>
        <v>2.4525310677728247</v>
      </c>
      <c r="M133" s="73">
        <f t="shared" si="22"/>
        <v>2.5600562913046874</v>
      </c>
      <c r="N133" s="73">
        <f t="shared" si="22"/>
        <v>2.7050458050767099</v>
      </c>
      <c r="O133" s="73">
        <f t="shared" si="22"/>
        <v>2.9049168414154267</v>
      </c>
      <c r="P133" s="73">
        <f t="shared" si="22"/>
        <v>3.0581065368017448</v>
      </c>
      <c r="Q133" s="73">
        <f t="shared" si="22"/>
        <v>3.2427091425532106</v>
      </c>
    </row>
    <row r="134" spans="1:17" ht="12" customHeight="1" x14ac:dyDescent="0.25">
      <c r="A134" s="158" t="s">
        <v>63</v>
      </c>
      <c r="B134" s="169">
        <f t="shared" si="22"/>
        <v>0.62789813793121996</v>
      </c>
      <c r="C134" s="169">
        <f t="shared" si="22"/>
        <v>0.63288198228145176</v>
      </c>
      <c r="D134" s="169">
        <f t="shared" si="22"/>
        <v>0.63852166842495328</v>
      </c>
      <c r="E134" s="169">
        <f t="shared" si="22"/>
        <v>0.64501607421068352</v>
      </c>
      <c r="F134" s="169">
        <f t="shared" si="22"/>
        <v>0.65080807523666695</v>
      </c>
      <c r="G134" s="169">
        <f t="shared" si="22"/>
        <v>0.65813591208285827</v>
      </c>
      <c r="H134" s="169">
        <f t="shared" si="22"/>
        <v>0.67365212222986259</v>
      </c>
      <c r="I134" s="169">
        <f t="shared" si="22"/>
        <v>0.68489575545206538</v>
      </c>
      <c r="J134" s="169">
        <f t="shared" si="22"/>
        <v>0.69654512935387669</v>
      </c>
      <c r="K134" s="169">
        <f t="shared" si="22"/>
        <v>0.69989247220704565</v>
      </c>
      <c r="L134" s="169">
        <f t="shared" si="22"/>
        <v>0.70889704069239146</v>
      </c>
      <c r="M134" s="169">
        <f t="shared" si="22"/>
        <v>0.71505569214545905</v>
      </c>
      <c r="N134" s="169">
        <f t="shared" si="22"/>
        <v>0.72782551134462126</v>
      </c>
      <c r="O134" s="169">
        <f t="shared" si="22"/>
        <v>0.7328661520362707</v>
      </c>
      <c r="P134" s="169">
        <f t="shared" si="22"/>
        <v>0.74136685371071143</v>
      </c>
      <c r="Q134" s="169">
        <f t="shared" si="22"/>
        <v>0.74582271173590975</v>
      </c>
    </row>
    <row r="135" spans="1:17" ht="12" customHeight="1" x14ac:dyDescent="0.25">
      <c r="A135" s="167" t="s">
        <v>144</v>
      </c>
      <c r="B135" s="174">
        <f t="shared" si="22"/>
        <v>0.55230288448642306</v>
      </c>
      <c r="C135" s="174">
        <f t="shared" si="22"/>
        <v>0.55663927905364396</v>
      </c>
      <c r="D135" s="174">
        <f t="shared" si="22"/>
        <v>0.56078448285295668</v>
      </c>
      <c r="E135" s="174">
        <f t="shared" si="22"/>
        <v>0.56557241536924885</v>
      </c>
      <c r="F135" s="174">
        <f t="shared" si="22"/>
        <v>0.57103497628314859</v>
      </c>
      <c r="G135" s="174">
        <f t="shared" si="22"/>
        <v>0.57518812782867745</v>
      </c>
      <c r="H135" s="174">
        <f t="shared" si="22"/>
        <v>0.57947158828883705</v>
      </c>
      <c r="I135" s="174">
        <f t="shared" si="22"/>
        <v>0.58636793534032494</v>
      </c>
      <c r="J135" s="174">
        <f t="shared" si="22"/>
        <v>0.59426415991031023</v>
      </c>
      <c r="K135" s="174">
        <f t="shared" si="22"/>
        <v>0.59882377543645304</v>
      </c>
      <c r="L135" s="174">
        <f t="shared" si="22"/>
        <v>0.60312593996782882</v>
      </c>
      <c r="M135" s="174">
        <f t="shared" si="22"/>
        <v>0.60601829706025478</v>
      </c>
      <c r="N135" s="174">
        <f t="shared" si="22"/>
        <v>0.61022993100846712</v>
      </c>
      <c r="O135" s="174">
        <f t="shared" si="22"/>
        <v>0.61301984401680132</v>
      </c>
      <c r="P135" s="174">
        <f t="shared" si="22"/>
        <v>0.61547570840875254</v>
      </c>
      <c r="Q135" s="174">
        <f t="shared" si="22"/>
        <v>0.6155300784538239</v>
      </c>
    </row>
    <row r="136" spans="1:17" ht="12" customHeight="1" x14ac:dyDescent="0.25">
      <c r="A136" s="167" t="s">
        <v>143</v>
      </c>
      <c r="B136" s="174">
        <f t="shared" si="22"/>
        <v>0.6591250836371112</v>
      </c>
      <c r="C136" s="174">
        <f t="shared" si="22"/>
        <v>0.65890049156414965</v>
      </c>
      <c r="D136" s="174">
        <f t="shared" si="22"/>
        <v>0.66270360195447653</v>
      </c>
      <c r="E136" s="174">
        <f t="shared" si="22"/>
        <v>0.66738703091730489</v>
      </c>
      <c r="F136" s="174">
        <f t="shared" si="22"/>
        <v>0.67271461609704375</v>
      </c>
      <c r="G136" s="174">
        <f t="shared" si="22"/>
        <v>0.67599301045475568</v>
      </c>
      <c r="H136" s="174">
        <f t="shared" si="22"/>
        <v>0.68032200496820194</v>
      </c>
      <c r="I136" s="174">
        <f t="shared" si="22"/>
        <v>0.6871556796067938</v>
      </c>
      <c r="J136" s="174">
        <f t="shared" si="22"/>
        <v>0.69234040290826393</v>
      </c>
      <c r="K136" s="174">
        <f t="shared" si="22"/>
        <v>0.69949483233909293</v>
      </c>
      <c r="L136" s="174">
        <f t="shared" si="22"/>
        <v>0.7037533129071305</v>
      </c>
      <c r="M136" s="174">
        <f t="shared" si="22"/>
        <v>0.70447523588530025</v>
      </c>
      <c r="N136" s="174">
        <f t="shared" si="22"/>
        <v>0.70091721447579591</v>
      </c>
      <c r="O136" s="174">
        <f t="shared" si="22"/>
        <v>0.70876920697609747</v>
      </c>
      <c r="P136" s="174">
        <f t="shared" si="22"/>
        <v>0.70987610074422669</v>
      </c>
      <c r="Q136" s="174">
        <f t="shared" si="22"/>
        <v>0.71034469017402024</v>
      </c>
    </row>
    <row r="137" spans="1:17" ht="12" customHeight="1" x14ac:dyDescent="0.25">
      <c r="A137" s="166" t="s">
        <v>57</v>
      </c>
      <c r="B137" s="173">
        <f t="shared" si="22"/>
        <v>0.55230288448642328</v>
      </c>
      <c r="C137" s="173">
        <f t="shared" si="22"/>
        <v>0.55667909379277936</v>
      </c>
      <c r="D137" s="173">
        <f t="shared" si="22"/>
        <v>0.56084308229468482</v>
      </c>
      <c r="E137" s="173">
        <f t="shared" si="22"/>
        <v>0.56616786951308162</v>
      </c>
      <c r="F137" s="173">
        <f t="shared" si="22"/>
        <v>0.57235526560606109</v>
      </c>
      <c r="G137" s="173">
        <f t="shared" si="22"/>
        <v>0.57598256625196453</v>
      </c>
      <c r="H137" s="173">
        <f t="shared" si="22"/>
        <v>0.58079535683044148</v>
      </c>
      <c r="I137" s="173">
        <f t="shared" si="22"/>
        <v>0.58899485471347957</v>
      </c>
      <c r="J137" s="173">
        <f t="shared" si="22"/>
        <v>0.59492704856498801</v>
      </c>
      <c r="K137" s="173">
        <f t="shared" si="22"/>
        <v>0.60364095022681574</v>
      </c>
      <c r="L137" s="173">
        <f t="shared" si="22"/>
        <v>0.60848273842895295</v>
      </c>
      <c r="M137" s="173">
        <f t="shared" si="22"/>
        <v>0.60938286043120515</v>
      </c>
      <c r="N137" s="173">
        <f t="shared" si="22"/>
        <v>0.61273753759577554</v>
      </c>
      <c r="O137" s="173">
        <f t="shared" si="22"/>
        <v>0.61469953420466728</v>
      </c>
      <c r="P137" s="173">
        <f t="shared" si="22"/>
        <v>0.61592770689066345</v>
      </c>
      <c r="Q137" s="173">
        <f t="shared" si="22"/>
        <v>0.61627080867693074</v>
      </c>
    </row>
    <row r="138" spans="1:17" ht="12" customHeight="1" x14ac:dyDescent="0.25">
      <c r="A138" s="147" t="s">
        <v>59</v>
      </c>
      <c r="B138" s="172">
        <f t="shared" si="22"/>
        <v>1</v>
      </c>
      <c r="C138" s="172">
        <f t="shared" si="22"/>
        <v>0.99999999999999967</v>
      </c>
      <c r="D138" s="172">
        <f t="shared" si="22"/>
        <v>1.0000000000000002</v>
      </c>
      <c r="E138" s="172">
        <f t="shared" si="22"/>
        <v>1.0000000000000002</v>
      </c>
      <c r="F138" s="172">
        <f t="shared" si="22"/>
        <v>1.0000000000000007</v>
      </c>
      <c r="G138" s="172">
        <f t="shared" si="22"/>
        <v>1.0000000000000007</v>
      </c>
      <c r="H138" s="172">
        <f t="shared" si="22"/>
        <v>0.99999999999999956</v>
      </c>
      <c r="I138" s="172">
        <f t="shared" si="22"/>
        <v>1</v>
      </c>
      <c r="J138" s="172">
        <f t="shared" si="22"/>
        <v>1</v>
      </c>
      <c r="K138" s="172">
        <f t="shared" si="22"/>
        <v>0.99999999999999956</v>
      </c>
      <c r="L138" s="172">
        <f t="shared" si="22"/>
        <v>1</v>
      </c>
      <c r="M138" s="172">
        <f t="shared" si="22"/>
        <v>1.0000000000000002</v>
      </c>
      <c r="N138" s="172">
        <f t="shared" si="22"/>
        <v>0.99999999999999911</v>
      </c>
      <c r="O138" s="172">
        <f t="shared" si="22"/>
        <v>0.99999999999999944</v>
      </c>
      <c r="P138" s="172">
        <f t="shared" si="22"/>
        <v>1.0000000000000002</v>
      </c>
      <c r="Q138" s="172">
        <f t="shared" si="22"/>
        <v>1.0000000000000011</v>
      </c>
    </row>
    <row r="139" spans="1:17" ht="12" customHeight="1" x14ac:dyDescent="0.25">
      <c r="A139" s="163" t="s">
        <v>142</v>
      </c>
      <c r="B139" s="171">
        <f t="shared" si="22"/>
        <v>0.70572035239931796</v>
      </c>
      <c r="C139" s="171">
        <f t="shared" si="22"/>
        <v>0.70863163867730905</v>
      </c>
      <c r="D139" s="171">
        <f t="shared" si="22"/>
        <v>0.71196729166633821</v>
      </c>
      <c r="E139" s="171">
        <f t="shared" si="22"/>
        <v>0.71568599176169001</v>
      </c>
      <c r="F139" s="171">
        <f t="shared" si="22"/>
        <v>0.71975787711126138</v>
      </c>
      <c r="G139" s="171">
        <f t="shared" si="22"/>
        <v>0.724963920434186</v>
      </c>
      <c r="H139" s="171">
        <f t="shared" si="22"/>
        <v>0.73109671574175095</v>
      </c>
      <c r="I139" s="171">
        <f t="shared" si="22"/>
        <v>0.73615411452549506</v>
      </c>
      <c r="J139" s="171">
        <f t="shared" si="22"/>
        <v>0.74102891677095839</v>
      </c>
      <c r="K139" s="171">
        <f t="shared" si="22"/>
        <v>0.74452780142975583</v>
      </c>
      <c r="L139" s="171">
        <f t="shared" si="22"/>
        <v>0.74751924729150998</v>
      </c>
      <c r="M139" s="171">
        <f t="shared" si="22"/>
        <v>0.75126815928285795</v>
      </c>
      <c r="N139" s="171">
        <f t="shared" si="22"/>
        <v>0.7550662456473145</v>
      </c>
      <c r="O139" s="171">
        <f t="shared" si="22"/>
        <v>0.7589447721773509</v>
      </c>
      <c r="P139" s="171">
        <f t="shared" si="22"/>
        <v>0.76498743510847078</v>
      </c>
      <c r="Q139" s="171">
        <f t="shared" si="22"/>
        <v>0.76891044767004346</v>
      </c>
    </row>
    <row r="140" spans="1:17" ht="12" customHeight="1" x14ac:dyDescent="0.25">
      <c r="A140" s="161" t="s">
        <v>141</v>
      </c>
      <c r="B140" s="170">
        <f t="shared" si="22"/>
        <v>0.78456855809591586</v>
      </c>
      <c r="C140" s="170">
        <f t="shared" si="22"/>
        <v>0.78311148635707895</v>
      </c>
      <c r="D140" s="170">
        <f t="shared" si="22"/>
        <v>0.78529885380143227</v>
      </c>
      <c r="E140" s="170">
        <f t="shared" si="22"/>
        <v>0.78745717474569288</v>
      </c>
      <c r="F140" s="170">
        <f t="shared" si="22"/>
        <v>0.79089057571070798</v>
      </c>
      <c r="G140" s="170">
        <f t="shared" si="22"/>
        <v>0.80071998732645688</v>
      </c>
      <c r="H140" s="170">
        <f t="shared" si="22"/>
        <v>0.80868641716637468</v>
      </c>
      <c r="I140" s="170">
        <f t="shared" si="22"/>
        <v>0.81209171244641887</v>
      </c>
      <c r="J140" s="170">
        <f t="shared" si="22"/>
        <v>0.81469565368502395</v>
      </c>
      <c r="K140" s="170">
        <f t="shared" si="22"/>
        <v>0.82037303795531635</v>
      </c>
      <c r="L140" s="170">
        <f t="shared" si="22"/>
        <v>0.8130260209524599</v>
      </c>
      <c r="M140" s="170">
        <f t="shared" si="22"/>
        <v>0.82351607635097335</v>
      </c>
      <c r="N140" s="170">
        <f t="shared" si="22"/>
        <v>0.81541122419028633</v>
      </c>
      <c r="O140" s="170">
        <f t="shared" si="22"/>
        <v>0.81825333557097379</v>
      </c>
      <c r="P140" s="170">
        <f t="shared" si="22"/>
        <v>0.82942471384981464</v>
      </c>
      <c r="Q140" s="170">
        <f t="shared" si="22"/>
        <v>0.82840978078682848</v>
      </c>
    </row>
    <row r="141" spans="1:17" ht="12" customHeight="1" x14ac:dyDescent="0.25">
      <c r="A141" s="148" t="s">
        <v>60</v>
      </c>
      <c r="B141" s="73">
        <f t="shared" si="22"/>
        <v>0.70572035239931818</v>
      </c>
      <c r="C141" s="73">
        <f t="shared" si="22"/>
        <v>0.70894117413589475</v>
      </c>
      <c r="D141" s="73">
        <f t="shared" si="22"/>
        <v>0.71262234679514258</v>
      </c>
      <c r="E141" s="73">
        <f t="shared" si="22"/>
        <v>0.7173949843006503</v>
      </c>
      <c r="F141" s="73">
        <f t="shared" si="22"/>
        <v>0.7223951017110759</v>
      </c>
      <c r="G141" s="73">
        <f t="shared" si="22"/>
        <v>0.7301256666854522</v>
      </c>
      <c r="H141" s="73">
        <f t="shared" si="22"/>
        <v>0.74179479230930667</v>
      </c>
      <c r="I141" s="73">
        <f t="shared" si="22"/>
        <v>0.74646043257912154</v>
      </c>
      <c r="J141" s="73">
        <f t="shared" si="22"/>
        <v>0.75014578793693865</v>
      </c>
      <c r="K141" s="73">
        <f t="shared" si="22"/>
        <v>0.75271181227140904</v>
      </c>
      <c r="L141" s="73">
        <f t="shared" si="22"/>
        <v>0.75483265675621247</v>
      </c>
      <c r="M141" s="73">
        <f t="shared" si="22"/>
        <v>0.7597653756897047</v>
      </c>
      <c r="N141" s="73">
        <f t="shared" si="22"/>
        <v>0.76299699027762613</v>
      </c>
      <c r="O141" s="73">
        <f t="shared" si="22"/>
        <v>0.76518484152016297</v>
      </c>
      <c r="P141" s="73">
        <f t="shared" si="22"/>
        <v>0.77060465497719421</v>
      </c>
      <c r="Q141" s="73">
        <f t="shared" si="22"/>
        <v>0.77299810413136505</v>
      </c>
    </row>
    <row r="142" spans="1:17" ht="12" customHeight="1" x14ac:dyDescent="0.25">
      <c r="A142" s="159" t="s">
        <v>59</v>
      </c>
      <c r="B142" s="65">
        <f t="shared" si="22"/>
        <v>1</v>
      </c>
      <c r="C142" s="65">
        <f t="shared" si="22"/>
        <v>1</v>
      </c>
      <c r="D142" s="65">
        <f t="shared" si="22"/>
        <v>1.0000000000000002</v>
      </c>
      <c r="E142" s="65">
        <f t="shared" si="22"/>
        <v>1.0000000000000004</v>
      </c>
      <c r="F142" s="65">
        <f t="shared" si="22"/>
        <v>1</v>
      </c>
      <c r="G142" s="65">
        <f t="shared" si="22"/>
        <v>1</v>
      </c>
      <c r="H142" s="65">
        <f t="shared" si="22"/>
        <v>1</v>
      </c>
      <c r="I142" s="65">
        <f t="shared" si="22"/>
        <v>1</v>
      </c>
      <c r="J142" s="65">
        <f t="shared" si="22"/>
        <v>0.99999999999999956</v>
      </c>
      <c r="K142" s="65">
        <f t="shared" si="22"/>
        <v>1.0000000000000004</v>
      </c>
      <c r="L142" s="65">
        <f t="shared" si="22"/>
        <v>1.0000000000000002</v>
      </c>
      <c r="M142" s="65">
        <f t="shared" si="22"/>
        <v>1.0000000000000002</v>
      </c>
      <c r="N142" s="65">
        <f t="shared" si="22"/>
        <v>1</v>
      </c>
      <c r="O142" s="65">
        <f t="shared" si="22"/>
        <v>1.0000000000000004</v>
      </c>
      <c r="P142" s="65">
        <f t="shared" si="22"/>
        <v>1.0000000000000007</v>
      </c>
      <c r="Q142" s="65">
        <f t="shared" si="22"/>
        <v>0.99999999999999967</v>
      </c>
    </row>
    <row r="143" spans="1:17" ht="12" customHeight="1" x14ac:dyDescent="0.25">
      <c r="A143" s="158" t="s">
        <v>62</v>
      </c>
      <c r="B143" s="169">
        <f t="shared" si="22"/>
        <v>0.65307922977848543</v>
      </c>
      <c r="C143" s="169">
        <f t="shared" si="22"/>
        <v>0.662463383547371</v>
      </c>
      <c r="D143" s="169">
        <f t="shared" si="22"/>
        <v>0.6694061020757518</v>
      </c>
      <c r="E143" s="169">
        <f t="shared" si="22"/>
        <v>0.68268358559151088</v>
      </c>
      <c r="F143" s="169">
        <f t="shared" si="22"/>
        <v>0.68332944291834152</v>
      </c>
      <c r="G143" s="169">
        <f t="shared" si="22"/>
        <v>0.6868765634502787</v>
      </c>
      <c r="H143" s="169">
        <f t="shared" si="22"/>
        <v>0.70139946500060724</v>
      </c>
      <c r="I143" s="169">
        <f t="shared" si="22"/>
        <v>0.70927820000390174</v>
      </c>
      <c r="J143" s="169">
        <f t="shared" si="22"/>
        <v>0.72145119733812724</v>
      </c>
      <c r="K143" s="169">
        <f t="shared" si="22"/>
        <v>0.72089634406494862</v>
      </c>
      <c r="L143" s="169">
        <f t="shared" si="22"/>
        <v>0.7340218074855368</v>
      </c>
      <c r="M143" s="169">
        <f t="shared" si="22"/>
        <v>0.73479387432068533</v>
      </c>
      <c r="N143" s="169">
        <f t="shared" si="22"/>
        <v>0.75006235366160623</v>
      </c>
      <c r="O143" s="169">
        <f t="shared" si="22"/>
        <v>0.76146126688834659</v>
      </c>
      <c r="P143" s="169">
        <f t="shared" si="22"/>
        <v>0.76563372776574734</v>
      </c>
      <c r="Q143" s="169">
        <f t="shared" si="22"/>
        <v>0.77283406444707614</v>
      </c>
    </row>
    <row r="144" spans="1:17" ht="12" customHeight="1" x14ac:dyDescent="0.25">
      <c r="A144" s="23" t="s">
        <v>57</v>
      </c>
      <c r="B144" s="73">
        <f t="shared" si="22"/>
        <v>0.42256848681613934</v>
      </c>
      <c r="C144" s="73">
        <f t="shared" si="22"/>
        <v>0.42564949495819965</v>
      </c>
      <c r="D144" s="73">
        <f t="shared" si="22"/>
        <v>0.42937769369785395</v>
      </c>
      <c r="E144" s="73">
        <f t="shared" si="22"/>
        <v>0.43335333094681533</v>
      </c>
      <c r="F144" s="73">
        <f t="shared" si="22"/>
        <v>0.43838215574002093</v>
      </c>
      <c r="G144" s="73">
        <f t="shared" si="22"/>
        <v>0.44331428344851109</v>
      </c>
      <c r="H144" s="73">
        <f t="shared" si="22"/>
        <v>0.44852383363015341</v>
      </c>
      <c r="I144" s="73">
        <f t="shared" si="22"/>
        <v>0.45436051723173626</v>
      </c>
      <c r="J144" s="73">
        <f t="shared" si="22"/>
        <v>0.46080733428033116</v>
      </c>
      <c r="K144" s="73">
        <f t="shared" si="22"/>
        <v>0.46324246815736347</v>
      </c>
      <c r="L144" s="73">
        <f t="shared" si="22"/>
        <v>0.46509719769887431</v>
      </c>
      <c r="M144" s="73">
        <f t="shared" si="22"/>
        <v>0.46703364139682696</v>
      </c>
      <c r="N144" s="73">
        <f t="shared" si="22"/>
        <v>0.47020716027799075</v>
      </c>
      <c r="O144" s="73">
        <f t="shared" si="22"/>
        <v>0.47272069077058243</v>
      </c>
      <c r="P144" s="73">
        <f t="shared" si="22"/>
        <v>0.47415200638869198</v>
      </c>
      <c r="Q144" s="73">
        <f t="shared" ref="Q144" si="23">IF(Q126=0,"",Q126/Q108)</f>
        <v>0.47719992480537243</v>
      </c>
    </row>
    <row r="145" spans="1:17" ht="12" customHeight="1" x14ac:dyDescent="0.25">
      <c r="A145" s="29" t="s">
        <v>140</v>
      </c>
      <c r="B145" s="65">
        <f t="shared" ref="B145:Q145" si="24">IF(B127=0,"",B127/B109)</f>
        <v>0.80629111636711059</v>
      </c>
      <c r="C145" s="65">
        <f t="shared" si="24"/>
        <v>0.81006201050332072</v>
      </c>
      <c r="D145" s="65">
        <f t="shared" si="24"/>
        <v>0.81363483722093144</v>
      </c>
      <c r="E145" s="65">
        <f t="shared" si="24"/>
        <v>0.81753400188714898</v>
      </c>
      <c r="F145" s="65">
        <f t="shared" si="24"/>
        <v>0.82151529910322074</v>
      </c>
      <c r="G145" s="65">
        <f t="shared" si="24"/>
        <v>0.82565752139689041</v>
      </c>
      <c r="H145" s="65">
        <f t="shared" si="24"/>
        <v>0.83056117984322664</v>
      </c>
      <c r="I145" s="65">
        <f t="shared" si="24"/>
        <v>0.8352739759387664</v>
      </c>
      <c r="J145" s="65">
        <f t="shared" si="24"/>
        <v>0.83983391869218138</v>
      </c>
      <c r="K145" s="65">
        <f t="shared" si="24"/>
        <v>0.84218451675813732</v>
      </c>
      <c r="L145" s="65">
        <f t="shared" si="24"/>
        <v>0.84438623079322817</v>
      </c>
      <c r="M145" s="65">
        <f t="shared" si="24"/>
        <v>0.84662350967621536</v>
      </c>
      <c r="N145" s="65">
        <f t="shared" si="24"/>
        <v>0.84878460757405794</v>
      </c>
      <c r="O145" s="65">
        <f t="shared" si="24"/>
        <v>0.85081258932583426</v>
      </c>
      <c r="P145" s="65">
        <f t="shared" si="24"/>
        <v>0.85360524634073487</v>
      </c>
      <c r="Q145" s="65">
        <f t="shared" si="24"/>
        <v>0.85580084292544478</v>
      </c>
    </row>
    <row r="147" spans="1:17" ht="12" customHeight="1" x14ac:dyDescent="0.25">
      <c r="A147" s="152" t="s">
        <v>121</v>
      </c>
      <c r="B147" s="168">
        <f>SUM(B148,B150,B152,B161)</f>
        <v>1033.682075982726</v>
      </c>
      <c r="C147" s="168">
        <f t="shared" ref="C147:Q147" si="25">SUM(C148,C150,C152,C161)</f>
        <v>1024.5205868227167</v>
      </c>
      <c r="D147" s="168">
        <f t="shared" si="25"/>
        <v>995.65376671871138</v>
      </c>
      <c r="E147" s="168">
        <f t="shared" si="25"/>
        <v>978.0358335597366</v>
      </c>
      <c r="F147" s="168">
        <f t="shared" si="25"/>
        <v>986.31725312586377</v>
      </c>
      <c r="G147" s="168">
        <f t="shared" si="25"/>
        <v>917.05890848834838</v>
      </c>
      <c r="H147" s="168">
        <f t="shared" si="25"/>
        <v>825.77125474137506</v>
      </c>
      <c r="I147" s="168">
        <f t="shared" si="25"/>
        <v>778.73373489726453</v>
      </c>
      <c r="J147" s="168">
        <f t="shared" si="25"/>
        <v>715.69750706175091</v>
      </c>
      <c r="K147" s="168">
        <f t="shared" si="25"/>
        <v>699.7239413608537</v>
      </c>
      <c r="L147" s="168">
        <f t="shared" si="25"/>
        <v>684.39710457598085</v>
      </c>
      <c r="M147" s="168">
        <f t="shared" si="25"/>
        <v>553.5765653526546</v>
      </c>
      <c r="N147" s="168">
        <f t="shared" si="25"/>
        <v>545.14073043339567</v>
      </c>
      <c r="O147" s="168">
        <f t="shared" si="25"/>
        <v>526.34156782863295</v>
      </c>
      <c r="P147" s="168">
        <f t="shared" si="25"/>
        <v>423.40740551626504</v>
      </c>
      <c r="Q147" s="168">
        <f t="shared" si="25"/>
        <v>414.82464323863223</v>
      </c>
    </row>
    <row r="148" spans="1:17" ht="12" customHeight="1" x14ac:dyDescent="0.25">
      <c r="A148" s="158" t="s">
        <v>65</v>
      </c>
      <c r="B148" s="157">
        <f>B149</f>
        <v>0</v>
      </c>
      <c r="C148" s="157">
        <f t="shared" ref="C148:Q148" si="26">C149</f>
        <v>0</v>
      </c>
      <c r="D148" s="157">
        <f t="shared" si="26"/>
        <v>0</v>
      </c>
      <c r="E148" s="157">
        <f t="shared" si="26"/>
        <v>0</v>
      </c>
      <c r="F148" s="157">
        <f t="shared" si="26"/>
        <v>0</v>
      </c>
      <c r="G148" s="157">
        <f t="shared" si="26"/>
        <v>0</v>
      </c>
      <c r="H148" s="157">
        <f t="shared" si="26"/>
        <v>0</v>
      </c>
      <c r="I148" s="157">
        <f t="shared" si="26"/>
        <v>0</v>
      </c>
      <c r="J148" s="157">
        <f t="shared" si="26"/>
        <v>0</v>
      </c>
      <c r="K148" s="157">
        <f t="shared" si="26"/>
        <v>0</v>
      </c>
      <c r="L148" s="157">
        <f t="shared" si="26"/>
        <v>0</v>
      </c>
      <c r="M148" s="157">
        <f t="shared" si="26"/>
        <v>0</v>
      </c>
      <c r="N148" s="157">
        <f t="shared" si="26"/>
        <v>0</v>
      </c>
      <c r="O148" s="157">
        <f t="shared" si="26"/>
        <v>0</v>
      </c>
      <c r="P148" s="157">
        <f t="shared" si="26"/>
        <v>0</v>
      </c>
      <c r="Q148" s="157">
        <f t="shared" si="26"/>
        <v>0</v>
      </c>
    </row>
    <row r="149" spans="1:17" ht="12" customHeight="1" x14ac:dyDescent="0.25">
      <c r="A149" s="23" t="s">
        <v>60</v>
      </c>
      <c r="B149" s="57">
        <f>RES_hhdet_emi!B$163</f>
        <v>0</v>
      </c>
      <c r="C149" s="57">
        <f>RES_hhdet_emi!C$163</f>
        <v>0</v>
      </c>
      <c r="D149" s="57">
        <f>RES_hhdet_emi!D$163</f>
        <v>0</v>
      </c>
      <c r="E149" s="57">
        <f>RES_hhdet_emi!E$163</f>
        <v>0</v>
      </c>
      <c r="F149" s="57">
        <f>RES_hhdet_emi!F$163</f>
        <v>0</v>
      </c>
      <c r="G149" s="57">
        <f>RES_hhdet_emi!G$163</f>
        <v>0</v>
      </c>
      <c r="H149" s="57">
        <f>RES_hhdet_emi!H$163</f>
        <v>0</v>
      </c>
      <c r="I149" s="57">
        <f>RES_hhdet_emi!I$163</f>
        <v>0</v>
      </c>
      <c r="J149" s="57">
        <f>RES_hhdet_emi!J$163</f>
        <v>0</v>
      </c>
      <c r="K149" s="57">
        <f>RES_hhdet_emi!K$163</f>
        <v>0</v>
      </c>
      <c r="L149" s="57">
        <f>RES_hhdet_emi!L$163</f>
        <v>0</v>
      </c>
      <c r="M149" s="57">
        <f>RES_hhdet_emi!M$163</f>
        <v>0</v>
      </c>
      <c r="N149" s="57">
        <f>RES_hhdet_emi!N$163</f>
        <v>0</v>
      </c>
      <c r="O149" s="57">
        <f>RES_hhdet_emi!O$163</f>
        <v>0</v>
      </c>
      <c r="P149" s="57">
        <f>RES_hhdet_emi!P$163</f>
        <v>0</v>
      </c>
      <c r="Q149" s="57">
        <f>RES_hhdet_emi!Q$163</f>
        <v>0</v>
      </c>
    </row>
    <row r="150" spans="1:17" ht="12" customHeight="1" x14ac:dyDescent="0.25">
      <c r="A150" s="158" t="s">
        <v>112</v>
      </c>
      <c r="B150" s="157">
        <f>B151</f>
        <v>0</v>
      </c>
      <c r="C150" s="157">
        <f t="shared" ref="C150:Q150" si="27">C151</f>
        <v>0</v>
      </c>
      <c r="D150" s="157">
        <f t="shared" si="27"/>
        <v>0</v>
      </c>
      <c r="E150" s="157">
        <f t="shared" si="27"/>
        <v>0</v>
      </c>
      <c r="F150" s="157">
        <f t="shared" si="27"/>
        <v>0</v>
      </c>
      <c r="G150" s="157">
        <f t="shared" si="27"/>
        <v>0</v>
      </c>
      <c r="H150" s="157">
        <f t="shared" si="27"/>
        <v>0</v>
      </c>
      <c r="I150" s="157">
        <f t="shared" si="27"/>
        <v>0</v>
      </c>
      <c r="J150" s="157">
        <f t="shared" si="27"/>
        <v>0</v>
      </c>
      <c r="K150" s="157">
        <f t="shared" si="27"/>
        <v>0</v>
      </c>
      <c r="L150" s="157">
        <f t="shared" si="27"/>
        <v>0</v>
      </c>
      <c r="M150" s="157">
        <f t="shared" si="27"/>
        <v>0</v>
      </c>
      <c r="N150" s="157">
        <f t="shared" si="27"/>
        <v>0</v>
      </c>
      <c r="O150" s="157">
        <f t="shared" si="27"/>
        <v>0</v>
      </c>
      <c r="P150" s="157">
        <f t="shared" si="27"/>
        <v>0</v>
      </c>
      <c r="Q150" s="157">
        <f t="shared" si="27"/>
        <v>0</v>
      </c>
    </row>
    <row r="151" spans="1:17" ht="12" customHeight="1" x14ac:dyDescent="0.25">
      <c r="A151" s="23" t="s">
        <v>60</v>
      </c>
      <c r="B151" s="156">
        <f>RES_hhdet_emi!B$165</f>
        <v>0</v>
      </c>
      <c r="C151" s="156">
        <f>RES_hhdet_emi!C$165</f>
        <v>0</v>
      </c>
      <c r="D151" s="156">
        <f>RES_hhdet_emi!D$165</f>
        <v>0</v>
      </c>
      <c r="E151" s="156">
        <f>RES_hhdet_emi!E$165</f>
        <v>0</v>
      </c>
      <c r="F151" s="156">
        <f>RES_hhdet_emi!F$165</f>
        <v>0</v>
      </c>
      <c r="G151" s="156">
        <f>RES_hhdet_emi!G$165</f>
        <v>0</v>
      </c>
      <c r="H151" s="156">
        <f>RES_hhdet_emi!H$165</f>
        <v>0</v>
      </c>
      <c r="I151" s="156">
        <f>RES_hhdet_emi!I$165</f>
        <v>0</v>
      </c>
      <c r="J151" s="156">
        <f>RES_hhdet_emi!J$165</f>
        <v>0</v>
      </c>
      <c r="K151" s="156">
        <f>RES_hhdet_emi!K$165</f>
        <v>0</v>
      </c>
      <c r="L151" s="156">
        <f>RES_hhdet_emi!L$165</f>
        <v>0</v>
      </c>
      <c r="M151" s="156">
        <f>RES_hhdet_emi!M$165</f>
        <v>0</v>
      </c>
      <c r="N151" s="156">
        <f>RES_hhdet_emi!N$165</f>
        <v>0</v>
      </c>
      <c r="O151" s="156">
        <f>RES_hhdet_emi!O$165</f>
        <v>0</v>
      </c>
      <c r="P151" s="156">
        <f>RES_hhdet_emi!P$165</f>
        <v>0</v>
      </c>
      <c r="Q151" s="156">
        <f>RES_hhdet_emi!Q$165</f>
        <v>0</v>
      </c>
    </row>
    <row r="152" spans="1:17" ht="12" customHeight="1" x14ac:dyDescent="0.25">
      <c r="A152" s="158" t="s">
        <v>63</v>
      </c>
      <c r="B152" s="157">
        <f>SUM(B153:B154,B157:B158)</f>
        <v>738.21539624624734</v>
      </c>
      <c r="C152" s="157">
        <f t="shared" ref="C152:Q152" si="28">SUM(C153:C154,C157:C158)</f>
        <v>740.02230442688278</v>
      </c>
      <c r="D152" s="157">
        <f t="shared" si="28"/>
        <v>716.34144608666031</v>
      </c>
      <c r="E152" s="157">
        <f t="shared" si="28"/>
        <v>708.77561830129514</v>
      </c>
      <c r="F152" s="157">
        <f t="shared" si="28"/>
        <v>708.45406212428531</v>
      </c>
      <c r="G152" s="157">
        <f t="shared" si="28"/>
        <v>648.33779735366102</v>
      </c>
      <c r="H152" s="157">
        <f t="shared" si="28"/>
        <v>566.27456966205318</v>
      </c>
      <c r="I152" s="157">
        <f t="shared" si="28"/>
        <v>522.67006439490706</v>
      </c>
      <c r="J152" s="157">
        <f t="shared" si="28"/>
        <v>466.40686400566682</v>
      </c>
      <c r="K152" s="157">
        <f t="shared" si="28"/>
        <v>450.71647513966622</v>
      </c>
      <c r="L152" s="157">
        <f t="shared" si="28"/>
        <v>445.74942797377594</v>
      </c>
      <c r="M152" s="157">
        <f t="shared" si="28"/>
        <v>343.76326101248497</v>
      </c>
      <c r="N152" s="157">
        <f t="shared" si="28"/>
        <v>334.16417957206892</v>
      </c>
      <c r="O152" s="157">
        <f t="shared" si="28"/>
        <v>327.36405138794169</v>
      </c>
      <c r="P152" s="157">
        <f t="shared" si="28"/>
        <v>254.65828815249205</v>
      </c>
      <c r="Q152" s="157">
        <f t="shared" si="28"/>
        <v>250.26928460838496</v>
      </c>
    </row>
    <row r="153" spans="1:17" ht="12" customHeight="1" x14ac:dyDescent="0.25">
      <c r="A153" s="167" t="s">
        <v>144</v>
      </c>
      <c r="B153" s="132">
        <f>RES_hhdet_emi!B$167</f>
        <v>729.7589737911195</v>
      </c>
      <c r="C153" s="132">
        <f>RES_hhdet_emi!C$167</f>
        <v>731.41967833016713</v>
      </c>
      <c r="D153" s="132">
        <f>RES_hhdet_emi!D$167</f>
        <v>708.04766385751248</v>
      </c>
      <c r="E153" s="132">
        <f>RES_hhdet_emi!E$167</f>
        <v>700.32736788385057</v>
      </c>
      <c r="F153" s="132">
        <f>RES_hhdet_emi!F$167</f>
        <v>699.78691728112153</v>
      </c>
      <c r="G153" s="132">
        <f>RES_hhdet_emi!G$167</f>
        <v>640.17075572066506</v>
      </c>
      <c r="H153" s="132">
        <f>RES_hhdet_emi!H$167</f>
        <v>556.9144538816779</v>
      </c>
      <c r="I153" s="132">
        <f>RES_hhdet_emi!I$167</f>
        <v>511.87607299261049</v>
      </c>
      <c r="J153" s="132">
        <f>RES_hhdet_emi!J$167</f>
        <v>454.52802308380177</v>
      </c>
      <c r="K153" s="132">
        <f>RES_hhdet_emi!K$167</f>
        <v>437.61608719167174</v>
      </c>
      <c r="L153" s="132">
        <f>RES_hhdet_emi!L$167</f>
        <v>431.52214810728395</v>
      </c>
      <c r="M153" s="132">
        <f>RES_hhdet_emi!M$167</f>
        <v>330.52852032472941</v>
      </c>
      <c r="N153" s="132">
        <f>RES_hhdet_emi!N$167</f>
        <v>320.92990707482033</v>
      </c>
      <c r="O153" s="132">
        <f>RES_hhdet_emi!O$167</f>
        <v>314.53173082650733</v>
      </c>
      <c r="P153" s="132">
        <f>RES_hhdet_emi!P$167</f>
        <v>243.9790049408935</v>
      </c>
      <c r="Q153" s="132">
        <f>RES_hhdet_emi!Q$167</f>
        <v>239.43665068374901</v>
      </c>
    </row>
    <row r="154" spans="1:17" ht="12" customHeight="1" x14ac:dyDescent="0.25">
      <c r="A154" s="167" t="s">
        <v>143</v>
      </c>
      <c r="B154" s="132">
        <f>SUM(B155:B156)</f>
        <v>8.456422455127786</v>
      </c>
      <c r="C154" s="132">
        <f t="shared" ref="C154:Q154" si="29">SUM(C155:C156)</f>
        <v>8.6026260967156674</v>
      </c>
      <c r="D154" s="132">
        <f t="shared" si="29"/>
        <v>8.2937822291478582</v>
      </c>
      <c r="E154" s="132">
        <f t="shared" si="29"/>
        <v>8.4482504174445214</v>
      </c>
      <c r="F154" s="132">
        <f t="shared" si="29"/>
        <v>8.6671448431637934</v>
      </c>
      <c r="G154" s="132">
        <f t="shared" si="29"/>
        <v>8.1670416329959874</v>
      </c>
      <c r="H154" s="132">
        <f t="shared" si="29"/>
        <v>9.360115780375228</v>
      </c>
      <c r="I154" s="132">
        <f t="shared" si="29"/>
        <v>10.793991402296625</v>
      </c>
      <c r="J154" s="132">
        <f t="shared" si="29"/>
        <v>11.878840921865033</v>
      </c>
      <c r="K154" s="132">
        <f t="shared" si="29"/>
        <v>13.100387947994497</v>
      </c>
      <c r="L154" s="132">
        <f t="shared" si="29"/>
        <v>14.227279866491996</v>
      </c>
      <c r="M154" s="132">
        <f t="shared" si="29"/>
        <v>13.234740687755584</v>
      </c>
      <c r="N154" s="132">
        <f t="shared" si="29"/>
        <v>13.234272497248597</v>
      </c>
      <c r="O154" s="132">
        <f t="shared" si="29"/>
        <v>12.832320561434384</v>
      </c>
      <c r="P154" s="132">
        <f t="shared" si="29"/>
        <v>10.679283211598532</v>
      </c>
      <c r="Q154" s="132">
        <f t="shared" si="29"/>
        <v>10.832633924635948</v>
      </c>
    </row>
    <row r="155" spans="1:17" ht="12" customHeight="1" x14ac:dyDescent="0.25">
      <c r="A155" s="166" t="s">
        <v>57</v>
      </c>
      <c r="B155" s="165">
        <f>RES_hhdet_emi!B$169</f>
        <v>8.456422455127786</v>
      </c>
      <c r="C155" s="165">
        <f>RES_hhdet_emi!C$169</f>
        <v>8.6026260967156674</v>
      </c>
      <c r="D155" s="165">
        <f>RES_hhdet_emi!D$169</f>
        <v>8.2937822291478582</v>
      </c>
      <c r="E155" s="165">
        <f>RES_hhdet_emi!E$169</f>
        <v>8.4482504174445214</v>
      </c>
      <c r="F155" s="165">
        <f>RES_hhdet_emi!F$169</f>
        <v>8.6671448431637934</v>
      </c>
      <c r="G155" s="165">
        <f>RES_hhdet_emi!G$169</f>
        <v>8.1670416329959874</v>
      </c>
      <c r="H155" s="165">
        <f>RES_hhdet_emi!H$169</f>
        <v>9.360115780375228</v>
      </c>
      <c r="I155" s="165">
        <f>RES_hhdet_emi!I$169</f>
        <v>10.793991402296625</v>
      </c>
      <c r="J155" s="165">
        <f>RES_hhdet_emi!J$169</f>
        <v>11.878840921865033</v>
      </c>
      <c r="K155" s="165">
        <f>RES_hhdet_emi!K$169</f>
        <v>13.100387947994497</v>
      </c>
      <c r="L155" s="165">
        <f>RES_hhdet_emi!L$169</f>
        <v>14.227279866491996</v>
      </c>
      <c r="M155" s="165">
        <f>RES_hhdet_emi!M$169</f>
        <v>13.234740687755584</v>
      </c>
      <c r="N155" s="165">
        <f>RES_hhdet_emi!N$169</f>
        <v>13.234272497248597</v>
      </c>
      <c r="O155" s="165">
        <f>RES_hhdet_emi!O$169</f>
        <v>12.832320561434384</v>
      </c>
      <c r="P155" s="165">
        <f>RES_hhdet_emi!P$169</f>
        <v>10.679283211598532</v>
      </c>
      <c r="Q155" s="165">
        <f>RES_hhdet_emi!Q$169</f>
        <v>10.832633924635948</v>
      </c>
    </row>
    <row r="156" spans="1:17" ht="12" customHeight="1" x14ac:dyDescent="0.25">
      <c r="A156" s="147" t="s">
        <v>59</v>
      </c>
      <c r="B156" s="164">
        <f>RES_hhdet_emi!B$170</f>
        <v>0</v>
      </c>
      <c r="C156" s="164">
        <f>RES_hhdet_emi!C$170</f>
        <v>0</v>
      </c>
      <c r="D156" s="164">
        <f>RES_hhdet_emi!D$170</f>
        <v>0</v>
      </c>
      <c r="E156" s="164">
        <f>RES_hhdet_emi!E$170</f>
        <v>0</v>
      </c>
      <c r="F156" s="164">
        <f>RES_hhdet_emi!F$170</f>
        <v>0</v>
      </c>
      <c r="G156" s="164">
        <f>RES_hhdet_emi!G$170</f>
        <v>0</v>
      </c>
      <c r="H156" s="164">
        <f>RES_hhdet_emi!H$170</f>
        <v>0</v>
      </c>
      <c r="I156" s="164">
        <f>RES_hhdet_emi!I$170</f>
        <v>0</v>
      </c>
      <c r="J156" s="164">
        <f>RES_hhdet_emi!J$170</f>
        <v>0</v>
      </c>
      <c r="K156" s="164">
        <f>RES_hhdet_emi!K$170</f>
        <v>0</v>
      </c>
      <c r="L156" s="164">
        <f>RES_hhdet_emi!L$170</f>
        <v>0</v>
      </c>
      <c r="M156" s="164">
        <f>RES_hhdet_emi!M$170</f>
        <v>0</v>
      </c>
      <c r="N156" s="164">
        <f>RES_hhdet_emi!N$170</f>
        <v>0</v>
      </c>
      <c r="O156" s="164">
        <f>RES_hhdet_emi!O$170</f>
        <v>0</v>
      </c>
      <c r="P156" s="164">
        <f>RES_hhdet_emi!P$170</f>
        <v>0</v>
      </c>
      <c r="Q156" s="164">
        <f>RES_hhdet_emi!Q$170</f>
        <v>0</v>
      </c>
    </row>
    <row r="157" spans="1:17" ht="12" customHeight="1" x14ac:dyDescent="0.25">
      <c r="A157" s="163" t="s">
        <v>142</v>
      </c>
      <c r="B157" s="162">
        <f>RES_hhdet_emi!B$171</f>
        <v>0</v>
      </c>
      <c r="C157" s="162">
        <f>RES_hhdet_emi!C$171</f>
        <v>0</v>
      </c>
      <c r="D157" s="162">
        <f>RES_hhdet_emi!D$171</f>
        <v>0</v>
      </c>
      <c r="E157" s="162">
        <f>RES_hhdet_emi!E$171</f>
        <v>0</v>
      </c>
      <c r="F157" s="162">
        <f>RES_hhdet_emi!F$171</f>
        <v>0</v>
      </c>
      <c r="G157" s="162">
        <f>RES_hhdet_emi!G$171</f>
        <v>0</v>
      </c>
      <c r="H157" s="162">
        <f>RES_hhdet_emi!H$171</f>
        <v>0</v>
      </c>
      <c r="I157" s="162">
        <f>RES_hhdet_emi!I$171</f>
        <v>0</v>
      </c>
      <c r="J157" s="162">
        <f>RES_hhdet_emi!J$171</f>
        <v>0</v>
      </c>
      <c r="K157" s="162">
        <f>RES_hhdet_emi!K$171</f>
        <v>0</v>
      </c>
      <c r="L157" s="162">
        <f>RES_hhdet_emi!L$171</f>
        <v>0</v>
      </c>
      <c r="M157" s="162">
        <f>RES_hhdet_emi!M$171</f>
        <v>0</v>
      </c>
      <c r="N157" s="162">
        <f>RES_hhdet_emi!N$171</f>
        <v>0</v>
      </c>
      <c r="O157" s="162">
        <f>RES_hhdet_emi!O$171</f>
        <v>0</v>
      </c>
      <c r="P157" s="162">
        <f>RES_hhdet_emi!P$171</f>
        <v>0</v>
      </c>
      <c r="Q157" s="162">
        <f>RES_hhdet_emi!Q$171</f>
        <v>0</v>
      </c>
    </row>
    <row r="158" spans="1:17" ht="12" customHeight="1" x14ac:dyDescent="0.25">
      <c r="A158" s="161" t="s">
        <v>141</v>
      </c>
      <c r="B158" s="160">
        <f>SUM(B159:B160)</f>
        <v>0</v>
      </c>
      <c r="C158" s="160">
        <f t="shared" ref="C158:Q158" si="30">SUM(C159:C160)</f>
        <v>0</v>
      </c>
      <c r="D158" s="160">
        <f t="shared" si="30"/>
        <v>0</v>
      </c>
      <c r="E158" s="160">
        <f t="shared" si="30"/>
        <v>0</v>
      </c>
      <c r="F158" s="160">
        <f t="shared" si="30"/>
        <v>0</v>
      </c>
      <c r="G158" s="160">
        <f t="shared" si="30"/>
        <v>0</v>
      </c>
      <c r="H158" s="160">
        <f t="shared" si="30"/>
        <v>0</v>
      </c>
      <c r="I158" s="160">
        <f t="shared" si="30"/>
        <v>0</v>
      </c>
      <c r="J158" s="160">
        <f t="shared" si="30"/>
        <v>0</v>
      </c>
      <c r="K158" s="160">
        <f t="shared" si="30"/>
        <v>0</v>
      </c>
      <c r="L158" s="160">
        <f t="shared" si="30"/>
        <v>0</v>
      </c>
      <c r="M158" s="160">
        <f t="shared" si="30"/>
        <v>0</v>
      </c>
      <c r="N158" s="160">
        <f t="shared" si="30"/>
        <v>0</v>
      </c>
      <c r="O158" s="160">
        <f t="shared" si="30"/>
        <v>0</v>
      </c>
      <c r="P158" s="160">
        <f t="shared" si="30"/>
        <v>0</v>
      </c>
      <c r="Q158" s="160">
        <f t="shared" si="30"/>
        <v>0</v>
      </c>
    </row>
    <row r="159" spans="1:17" ht="12" customHeight="1" x14ac:dyDescent="0.25">
      <c r="A159" s="148" t="s">
        <v>60</v>
      </c>
      <c r="B159" s="156">
        <f>RES_hhdet_emi!B$173</f>
        <v>0</v>
      </c>
      <c r="C159" s="156">
        <f>RES_hhdet_emi!C$173</f>
        <v>0</v>
      </c>
      <c r="D159" s="156">
        <f>RES_hhdet_emi!D$173</f>
        <v>0</v>
      </c>
      <c r="E159" s="156">
        <f>RES_hhdet_emi!E$173</f>
        <v>0</v>
      </c>
      <c r="F159" s="156">
        <f>RES_hhdet_emi!F$173</f>
        <v>0</v>
      </c>
      <c r="G159" s="156">
        <f>RES_hhdet_emi!G$173</f>
        <v>0</v>
      </c>
      <c r="H159" s="156">
        <f>RES_hhdet_emi!H$173</f>
        <v>0</v>
      </c>
      <c r="I159" s="156">
        <f>RES_hhdet_emi!I$173</f>
        <v>0</v>
      </c>
      <c r="J159" s="156">
        <f>RES_hhdet_emi!J$173</f>
        <v>0</v>
      </c>
      <c r="K159" s="156">
        <f>RES_hhdet_emi!K$173</f>
        <v>0</v>
      </c>
      <c r="L159" s="156">
        <f>RES_hhdet_emi!L$173</f>
        <v>0</v>
      </c>
      <c r="M159" s="156">
        <f>RES_hhdet_emi!M$173</f>
        <v>0</v>
      </c>
      <c r="N159" s="156">
        <f>RES_hhdet_emi!N$173</f>
        <v>0</v>
      </c>
      <c r="O159" s="156">
        <f>RES_hhdet_emi!O$173</f>
        <v>0</v>
      </c>
      <c r="P159" s="156">
        <f>RES_hhdet_emi!P$173</f>
        <v>0</v>
      </c>
      <c r="Q159" s="156">
        <f>RES_hhdet_emi!Q$173</f>
        <v>0</v>
      </c>
    </row>
    <row r="160" spans="1:17" ht="12" customHeight="1" x14ac:dyDescent="0.25">
      <c r="A160" s="159" t="s">
        <v>59</v>
      </c>
      <c r="B160" s="57">
        <f>RES_hhdet_emi!B$174</f>
        <v>0</v>
      </c>
      <c r="C160" s="57">
        <f>RES_hhdet_emi!C$174</f>
        <v>0</v>
      </c>
      <c r="D160" s="57">
        <f>RES_hhdet_emi!D$174</f>
        <v>0</v>
      </c>
      <c r="E160" s="57">
        <f>RES_hhdet_emi!E$174</f>
        <v>0</v>
      </c>
      <c r="F160" s="57">
        <f>RES_hhdet_emi!F$174</f>
        <v>0</v>
      </c>
      <c r="G160" s="57">
        <f>RES_hhdet_emi!G$174</f>
        <v>0</v>
      </c>
      <c r="H160" s="57">
        <f>RES_hhdet_emi!H$174</f>
        <v>0</v>
      </c>
      <c r="I160" s="57">
        <f>RES_hhdet_emi!I$174</f>
        <v>0</v>
      </c>
      <c r="J160" s="57">
        <f>RES_hhdet_emi!J$174</f>
        <v>0</v>
      </c>
      <c r="K160" s="57">
        <f>RES_hhdet_emi!K$174</f>
        <v>0</v>
      </c>
      <c r="L160" s="57">
        <f>RES_hhdet_emi!L$174</f>
        <v>0</v>
      </c>
      <c r="M160" s="57">
        <f>RES_hhdet_emi!M$174</f>
        <v>0</v>
      </c>
      <c r="N160" s="57">
        <f>RES_hhdet_emi!N$174</f>
        <v>0</v>
      </c>
      <c r="O160" s="57">
        <f>RES_hhdet_emi!O$174</f>
        <v>0</v>
      </c>
      <c r="P160" s="57">
        <f>RES_hhdet_emi!P$174</f>
        <v>0</v>
      </c>
      <c r="Q160" s="57">
        <f>RES_hhdet_emi!Q$174</f>
        <v>0</v>
      </c>
    </row>
    <row r="161" spans="1:17" ht="12" customHeight="1" x14ac:dyDescent="0.25">
      <c r="A161" s="158" t="s">
        <v>62</v>
      </c>
      <c r="B161" s="157">
        <f>SUM(B162:B163)</f>
        <v>295.46667973647874</v>
      </c>
      <c r="C161" s="157">
        <f t="shared" ref="C161:Q161" si="31">SUM(C162:C163)</f>
        <v>284.49828239583383</v>
      </c>
      <c r="D161" s="157">
        <f t="shared" si="31"/>
        <v>279.31232063205107</v>
      </c>
      <c r="E161" s="157">
        <f t="shared" si="31"/>
        <v>269.26021525844152</v>
      </c>
      <c r="F161" s="157">
        <f t="shared" si="31"/>
        <v>277.8631910015784</v>
      </c>
      <c r="G161" s="157">
        <f t="shared" si="31"/>
        <v>268.72111113468742</v>
      </c>
      <c r="H161" s="157">
        <f t="shared" si="31"/>
        <v>259.49668507932182</v>
      </c>
      <c r="I161" s="157">
        <f t="shared" si="31"/>
        <v>256.06367050235747</v>
      </c>
      <c r="J161" s="157">
        <f t="shared" si="31"/>
        <v>249.29064305608415</v>
      </c>
      <c r="K161" s="157">
        <f t="shared" si="31"/>
        <v>249.00746622118746</v>
      </c>
      <c r="L161" s="157">
        <f t="shared" si="31"/>
        <v>238.64767660220497</v>
      </c>
      <c r="M161" s="157">
        <f t="shared" si="31"/>
        <v>209.81330434016959</v>
      </c>
      <c r="N161" s="157">
        <f t="shared" si="31"/>
        <v>210.97655086132681</v>
      </c>
      <c r="O161" s="157">
        <f t="shared" si="31"/>
        <v>198.97751644069129</v>
      </c>
      <c r="P161" s="157">
        <f t="shared" si="31"/>
        <v>168.74911736377302</v>
      </c>
      <c r="Q161" s="157">
        <f t="shared" si="31"/>
        <v>164.55535863024724</v>
      </c>
    </row>
    <row r="162" spans="1:17" ht="12" customHeight="1" x14ac:dyDescent="0.25">
      <c r="A162" s="23" t="s">
        <v>57</v>
      </c>
      <c r="B162" s="156">
        <f>RES_hhdet_emi!B$176</f>
        <v>295.46667973647874</v>
      </c>
      <c r="C162" s="156">
        <f>RES_hhdet_emi!C$176</f>
        <v>284.49828239583383</v>
      </c>
      <c r="D162" s="156">
        <f>RES_hhdet_emi!D$176</f>
        <v>279.31232063205107</v>
      </c>
      <c r="E162" s="156">
        <f>RES_hhdet_emi!E$176</f>
        <v>269.26021525844152</v>
      </c>
      <c r="F162" s="156">
        <f>RES_hhdet_emi!F$176</f>
        <v>277.8631910015784</v>
      </c>
      <c r="G162" s="156">
        <f>RES_hhdet_emi!G$176</f>
        <v>268.72111113468742</v>
      </c>
      <c r="H162" s="156">
        <f>RES_hhdet_emi!H$176</f>
        <v>259.49668507932182</v>
      </c>
      <c r="I162" s="156">
        <f>RES_hhdet_emi!I$176</f>
        <v>256.06367050235747</v>
      </c>
      <c r="J162" s="156">
        <f>RES_hhdet_emi!J$176</f>
        <v>249.29064305608415</v>
      </c>
      <c r="K162" s="156">
        <f>RES_hhdet_emi!K$176</f>
        <v>249.00746622118746</v>
      </c>
      <c r="L162" s="156">
        <f>RES_hhdet_emi!L$176</f>
        <v>238.64767660220497</v>
      </c>
      <c r="M162" s="156">
        <f>RES_hhdet_emi!M$176</f>
        <v>209.81330434016959</v>
      </c>
      <c r="N162" s="156">
        <f>RES_hhdet_emi!N$176</f>
        <v>210.97655086132681</v>
      </c>
      <c r="O162" s="156">
        <f>RES_hhdet_emi!O$176</f>
        <v>198.97751644069129</v>
      </c>
      <c r="P162" s="156">
        <f>RES_hhdet_emi!P$176</f>
        <v>168.74911736377302</v>
      </c>
      <c r="Q162" s="156">
        <f>RES_hhdet_emi!Q$176</f>
        <v>164.55535863024724</v>
      </c>
    </row>
    <row r="163" spans="1:17" ht="12" customHeight="1" x14ac:dyDescent="0.25">
      <c r="A163" s="29" t="s">
        <v>140</v>
      </c>
      <c r="B163" s="57">
        <f>RES_hhdet_emi!B$177</f>
        <v>0</v>
      </c>
      <c r="C163" s="57">
        <f>RES_hhdet_emi!C$177</f>
        <v>0</v>
      </c>
      <c r="D163" s="57">
        <f>RES_hhdet_emi!D$177</f>
        <v>0</v>
      </c>
      <c r="E163" s="57">
        <f>RES_hhdet_emi!E$177</f>
        <v>0</v>
      </c>
      <c r="F163" s="57">
        <f>RES_hhdet_emi!F$177</f>
        <v>0</v>
      </c>
      <c r="G163" s="57">
        <f>RES_hhdet_emi!G$177</f>
        <v>0</v>
      </c>
      <c r="H163" s="57">
        <f>RES_hhdet_emi!H$177</f>
        <v>0</v>
      </c>
      <c r="I163" s="57">
        <f>RES_hhdet_emi!I$177</f>
        <v>0</v>
      </c>
      <c r="J163" s="57">
        <f>RES_hhdet_emi!J$177</f>
        <v>0</v>
      </c>
      <c r="K163" s="57">
        <f>RES_hhdet_emi!K$177</f>
        <v>0</v>
      </c>
      <c r="L163" s="57">
        <f>RES_hhdet_emi!L$177</f>
        <v>0</v>
      </c>
      <c r="M163" s="57">
        <f>RES_hhdet_emi!M$177</f>
        <v>0</v>
      </c>
      <c r="N163" s="57">
        <f>RES_hhdet_emi!N$177</f>
        <v>0</v>
      </c>
      <c r="O163" s="57">
        <f>RES_hhdet_emi!O$177</f>
        <v>0</v>
      </c>
      <c r="P163" s="57">
        <f>RES_hhdet_emi!P$177</f>
        <v>0</v>
      </c>
      <c r="Q163" s="57">
        <f>RES_hhdet_emi!Q$177</f>
        <v>0</v>
      </c>
    </row>
    <row r="165" spans="1:17" ht="12" customHeight="1" x14ac:dyDescent="0.25">
      <c r="A165" s="152" t="s">
        <v>198</v>
      </c>
      <c r="B165" s="168">
        <f t="shared" ref="B165:Q165" si="32">SUM(B166,B168,B170,B179)</f>
        <v>15173.573557161517</v>
      </c>
      <c r="C165" s="168">
        <f t="shared" si="32"/>
        <v>16079.263011911047</v>
      </c>
      <c r="D165" s="168">
        <f t="shared" si="32"/>
        <v>15441.753741373239</v>
      </c>
      <c r="E165" s="168">
        <f t="shared" si="32"/>
        <v>16374.002266110565</v>
      </c>
      <c r="F165" s="168">
        <f t="shared" si="32"/>
        <v>16853.22557029649</v>
      </c>
      <c r="G165" s="168">
        <f t="shared" si="32"/>
        <v>15490.684933783556</v>
      </c>
      <c r="H165" s="168">
        <f t="shared" si="32"/>
        <v>15142.345330292308</v>
      </c>
      <c r="I165" s="168">
        <f t="shared" si="32"/>
        <v>13539.227063585535</v>
      </c>
      <c r="J165" s="168">
        <f t="shared" si="32"/>
        <v>14982.659804138972</v>
      </c>
      <c r="K165" s="168">
        <f t="shared" si="32"/>
        <v>13869.006278778224</v>
      </c>
      <c r="L165" s="168">
        <f t="shared" si="32"/>
        <v>15524.020129705768</v>
      </c>
      <c r="M165" s="168">
        <f t="shared" si="32"/>
        <v>11232.621335476382</v>
      </c>
      <c r="N165" s="168">
        <f t="shared" si="32"/>
        <v>14236.440421532332</v>
      </c>
      <c r="O165" s="168">
        <f t="shared" si="32"/>
        <v>15821.982044274437</v>
      </c>
      <c r="P165" s="168">
        <f t="shared" si="32"/>
        <v>11154.647729375305</v>
      </c>
      <c r="Q165" s="168">
        <f t="shared" si="32"/>
        <v>12326.106053803309</v>
      </c>
    </row>
    <row r="166" spans="1:17" ht="12" customHeight="1" x14ac:dyDescent="0.25">
      <c r="A166" s="158" t="s">
        <v>65</v>
      </c>
      <c r="B166" s="157">
        <f t="shared" ref="B166:Q166" si="33">B167</f>
        <v>11569.712299166344</v>
      </c>
      <c r="C166" s="157">
        <f t="shared" si="33"/>
        <v>12468.971944334424</v>
      </c>
      <c r="D166" s="157">
        <f t="shared" si="33"/>
        <v>11851.510329166213</v>
      </c>
      <c r="E166" s="157">
        <f t="shared" si="33"/>
        <v>12715.723507072698</v>
      </c>
      <c r="F166" s="157">
        <f t="shared" si="33"/>
        <v>13181.463076907517</v>
      </c>
      <c r="G166" s="157">
        <f t="shared" si="33"/>
        <v>11994.412489440214</v>
      </c>
      <c r="H166" s="157">
        <f t="shared" si="33"/>
        <v>11658.412501698758</v>
      </c>
      <c r="I166" s="157">
        <f t="shared" si="33"/>
        <v>10086.753356821246</v>
      </c>
      <c r="J166" s="157">
        <f t="shared" si="33"/>
        <v>11497.369638367194</v>
      </c>
      <c r="K166" s="157">
        <f t="shared" si="33"/>
        <v>10522.486189805388</v>
      </c>
      <c r="L166" s="157">
        <f t="shared" si="33"/>
        <v>11794.892362540317</v>
      </c>
      <c r="M166" s="157">
        <f t="shared" si="33"/>
        <v>8097.5961354746914</v>
      </c>
      <c r="N166" s="157">
        <f t="shared" si="33"/>
        <v>10394.557565068684</v>
      </c>
      <c r="O166" s="157">
        <f t="shared" si="33"/>
        <v>11793.915863870419</v>
      </c>
      <c r="P166" s="157">
        <f t="shared" si="33"/>
        <v>7671.0422291056575</v>
      </c>
      <c r="Q166" s="157">
        <f t="shared" si="33"/>
        <v>8696.5547985941466</v>
      </c>
    </row>
    <row r="167" spans="1:17" ht="12" customHeight="1" x14ac:dyDescent="0.25">
      <c r="A167" s="23" t="s">
        <v>60</v>
      </c>
      <c r="B167" s="57">
        <f t="shared" ref="B167:Q167" si="34">IF(B95=0,0,B95/0.086*1000000/B$7)</f>
        <v>11569.712299166344</v>
      </c>
      <c r="C167" s="57">
        <f t="shared" si="34"/>
        <v>12468.971944334424</v>
      </c>
      <c r="D167" s="57">
        <f t="shared" si="34"/>
        <v>11851.510329166213</v>
      </c>
      <c r="E167" s="57">
        <f t="shared" si="34"/>
        <v>12715.723507072698</v>
      </c>
      <c r="F167" s="57">
        <f t="shared" si="34"/>
        <v>13181.463076907517</v>
      </c>
      <c r="G167" s="57">
        <f t="shared" si="34"/>
        <v>11994.412489440214</v>
      </c>
      <c r="H167" s="57">
        <f t="shared" si="34"/>
        <v>11658.412501698758</v>
      </c>
      <c r="I167" s="57">
        <f t="shared" si="34"/>
        <v>10086.753356821246</v>
      </c>
      <c r="J167" s="57">
        <f t="shared" si="34"/>
        <v>11497.369638367194</v>
      </c>
      <c r="K167" s="57">
        <f t="shared" si="34"/>
        <v>10522.486189805388</v>
      </c>
      <c r="L167" s="57">
        <f t="shared" si="34"/>
        <v>11794.892362540317</v>
      </c>
      <c r="M167" s="57">
        <f t="shared" si="34"/>
        <v>8097.5961354746914</v>
      </c>
      <c r="N167" s="57">
        <f t="shared" si="34"/>
        <v>10394.557565068684</v>
      </c>
      <c r="O167" s="57">
        <f t="shared" si="34"/>
        <v>11793.915863870419</v>
      </c>
      <c r="P167" s="57">
        <f t="shared" si="34"/>
        <v>7671.0422291056575</v>
      </c>
      <c r="Q167" s="57">
        <f t="shared" si="34"/>
        <v>8696.5547985941466</v>
      </c>
    </row>
    <row r="168" spans="1:17" ht="12" customHeight="1" x14ac:dyDescent="0.25">
      <c r="A168" s="158" t="s">
        <v>112</v>
      </c>
      <c r="B168" s="157">
        <f t="shared" ref="B168:Q168" si="35">B169</f>
        <v>13.930553876819419</v>
      </c>
      <c r="C168" s="157">
        <f t="shared" si="35"/>
        <v>14.013037070681447</v>
      </c>
      <c r="D168" s="157">
        <f t="shared" si="35"/>
        <v>14.474725883062295</v>
      </c>
      <c r="E168" s="157">
        <f t="shared" si="35"/>
        <v>14.372421038712837</v>
      </c>
      <c r="F168" s="157">
        <f t="shared" si="35"/>
        <v>14.445352142023037</v>
      </c>
      <c r="G168" s="157">
        <f t="shared" si="35"/>
        <v>14.920448741006295</v>
      </c>
      <c r="H168" s="157">
        <f t="shared" si="35"/>
        <v>14.892661588874786</v>
      </c>
      <c r="I168" s="157">
        <f t="shared" si="35"/>
        <v>14.97938591053981</v>
      </c>
      <c r="J168" s="157">
        <f t="shared" si="35"/>
        <v>15.040851027591703</v>
      </c>
      <c r="K168" s="157">
        <f t="shared" si="35"/>
        <v>15.273855815694196</v>
      </c>
      <c r="L168" s="157">
        <f t="shared" si="35"/>
        <v>15.332911549001583</v>
      </c>
      <c r="M168" s="157">
        <f t="shared" si="35"/>
        <v>14.91918804437884</v>
      </c>
      <c r="N168" s="157">
        <f t="shared" si="35"/>
        <v>15.01785458897375</v>
      </c>
      <c r="O168" s="157">
        <f t="shared" si="35"/>
        <v>15.954916649500611</v>
      </c>
      <c r="P168" s="157">
        <f t="shared" si="35"/>
        <v>15.474185999960008</v>
      </c>
      <c r="Q168" s="157">
        <f t="shared" si="35"/>
        <v>16.086436953463522</v>
      </c>
    </row>
    <row r="169" spans="1:17" ht="12" customHeight="1" x14ac:dyDescent="0.25">
      <c r="A169" s="23" t="s">
        <v>60</v>
      </c>
      <c r="B169" s="156">
        <f t="shared" ref="B169:Q179" si="36">IF(B97=0,0,B97/0.086*1000000/B$5)</f>
        <v>13.930553876819419</v>
      </c>
      <c r="C169" s="156">
        <f t="shared" si="36"/>
        <v>14.013037070681447</v>
      </c>
      <c r="D169" s="156">
        <f t="shared" si="36"/>
        <v>14.474725883062295</v>
      </c>
      <c r="E169" s="156">
        <f t="shared" si="36"/>
        <v>14.372421038712837</v>
      </c>
      <c r="F169" s="156">
        <f t="shared" si="36"/>
        <v>14.445352142023037</v>
      </c>
      <c r="G169" s="156">
        <f t="shared" si="36"/>
        <v>14.920448741006295</v>
      </c>
      <c r="H169" s="156">
        <f t="shared" si="36"/>
        <v>14.892661588874786</v>
      </c>
      <c r="I169" s="156">
        <f t="shared" si="36"/>
        <v>14.97938591053981</v>
      </c>
      <c r="J169" s="156">
        <f t="shared" si="36"/>
        <v>15.040851027591703</v>
      </c>
      <c r="K169" s="156">
        <f t="shared" si="36"/>
        <v>15.273855815694196</v>
      </c>
      <c r="L169" s="156">
        <f t="shared" si="36"/>
        <v>15.332911549001583</v>
      </c>
      <c r="M169" s="156">
        <f t="shared" si="36"/>
        <v>14.91918804437884</v>
      </c>
      <c r="N169" s="156">
        <f t="shared" si="36"/>
        <v>15.01785458897375</v>
      </c>
      <c r="O169" s="156">
        <f t="shared" si="36"/>
        <v>15.954916649500611</v>
      </c>
      <c r="P169" s="156">
        <f t="shared" si="36"/>
        <v>15.474185999960008</v>
      </c>
      <c r="Q169" s="156">
        <f t="shared" si="36"/>
        <v>16.086436953463522</v>
      </c>
    </row>
    <row r="170" spans="1:17" ht="12" customHeight="1" x14ac:dyDescent="0.25">
      <c r="A170" s="158" t="s">
        <v>63</v>
      </c>
      <c r="B170" s="157">
        <f t="shared" si="36"/>
        <v>2368.1531932456442</v>
      </c>
      <c r="C170" s="157">
        <f t="shared" si="36"/>
        <v>2387.7324195358628</v>
      </c>
      <c r="D170" s="157">
        <f t="shared" si="36"/>
        <v>2364.911098176281</v>
      </c>
      <c r="E170" s="157">
        <f t="shared" si="36"/>
        <v>2401.4958134533613</v>
      </c>
      <c r="F170" s="157">
        <f t="shared" si="36"/>
        <v>2418.4396637832965</v>
      </c>
      <c r="G170" s="157">
        <f t="shared" si="36"/>
        <v>2292.519041833616</v>
      </c>
      <c r="H170" s="157">
        <f t="shared" si="36"/>
        <v>2270.6511907683584</v>
      </c>
      <c r="I170" s="157">
        <f t="shared" si="36"/>
        <v>2252.0322549310772</v>
      </c>
      <c r="J170" s="157">
        <f t="shared" si="36"/>
        <v>2244.156714079194</v>
      </c>
      <c r="K170" s="157">
        <f t="shared" si="36"/>
        <v>2132.2349425023126</v>
      </c>
      <c r="L170" s="157">
        <f t="shared" si="36"/>
        <v>2432.3812064033714</v>
      </c>
      <c r="M170" s="157">
        <f t="shared" si="36"/>
        <v>1990.4459815048981</v>
      </c>
      <c r="N170" s="157">
        <f t="shared" si="36"/>
        <v>2541.5884274167265</v>
      </c>
      <c r="O170" s="157">
        <f t="shared" si="36"/>
        <v>2652.8502372967432</v>
      </c>
      <c r="P170" s="157">
        <f t="shared" si="36"/>
        <v>2283.7931206368526</v>
      </c>
      <c r="Q170" s="157">
        <f t="shared" si="36"/>
        <v>2382.0688238266102</v>
      </c>
    </row>
    <row r="171" spans="1:17" ht="12" customHeight="1" x14ac:dyDescent="0.25">
      <c r="A171" s="167" t="s">
        <v>144</v>
      </c>
      <c r="B171" s="132">
        <f t="shared" ref="B171:Q171" si="37">IF(B99=0,0,B99/0.086*1000000/B$11)</f>
        <v>2567.0419373167597</v>
      </c>
      <c r="C171" s="132">
        <f t="shared" si="37"/>
        <v>2560.1711408670899</v>
      </c>
      <c r="D171" s="132">
        <f t="shared" si="37"/>
        <v>2515.6906253599268</v>
      </c>
      <c r="E171" s="132">
        <f t="shared" si="37"/>
        <v>2512.0203289340625</v>
      </c>
      <c r="F171" s="132">
        <f t="shared" si="37"/>
        <v>2512.1331369319273</v>
      </c>
      <c r="G171" s="132">
        <f t="shared" si="37"/>
        <v>2483.0311560311056</v>
      </c>
      <c r="H171" s="132">
        <f t="shared" si="37"/>
        <v>2448.8377150577585</v>
      </c>
      <c r="I171" s="132">
        <f t="shared" si="37"/>
        <v>2425.664467250439</v>
      </c>
      <c r="J171" s="132">
        <f t="shared" si="37"/>
        <v>2408.697383996916</v>
      </c>
      <c r="K171" s="132">
        <f t="shared" si="37"/>
        <v>2403.4134954690926</v>
      </c>
      <c r="L171" s="132">
        <f t="shared" si="37"/>
        <v>2393.5549232152921</v>
      </c>
      <c r="M171" s="132">
        <f t="shared" si="37"/>
        <v>2182.2227327812079</v>
      </c>
      <c r="N171" s="132">
        <f t="shared" si="37"/>
        <v>2487.5284922614137</v>
      </c>
      <c r="O171" s="132">
        <f t="shared" si="37"/>
        <v>2472.2566632375178</v>
      </c>
      <c r="P171" s="132">
        <f t="shared" si="37"/>
        <v>2424.3459164764618</v>
      </c>
      <c r="Q171" s="132">
        <f t="shared" si="37"/>
        <v>2392.6602272640653</v>
      </c>
    </row>
    <row r="172" spans="1:17" ht="12" customHeight="1" x14ac:dyDescent="0.25">
      <c r="A172" s="167" t="s">
        <v>143</v>
      </c>
      <c r="B172" s="132">
        <f t="shared" ref="B172:Q172" si="38">IF(B100=0,0,B100/0.086*1000000/B$12)</f>
        <v>2151.0123025625444</v>
      </c>
      <c r="C172" s="132">
        <f t="shared" si="38"/>
        <v>2162.8154992734521</v>
      </c>
      <c r="D172" s="132">
        <f t="shared" si="38"/>
        <v>2129.0144684843326</v>
      </c>
      <c r="E172" s="132">
        <f t="shared" si="38"/>
        <v>2129.702991397804</v>
      </c>
      <c r="F172" s="132">
        <f t="shared" si="38"/>
        <v>2133.5976631195645</v>
      </c>
      <c r="G172" s="132">
        <f t="shared" si="38"/>
        <v>2112.150497473473</v>
      </c>
      <c r="H172" s="132">
        <f t="shared" si="38"/>
        <v>2087.3087973172292</v>
      </c>
      <c r="I172" s="132">
        <f t="shared" si="38"/>
        <v>2071.3956836154744</v>
      </c>
      <c r="J172" s="132">
        <f t="shared" si="38"/>
        <v>2061.3815040622362</v>
      </c>
      <c r="K172" s="132">
        <f t="shared" si="38"/>
        <v>2060.5287850764116</v>
      </c>
      <c r="L172" s="132">
        <f t="shared" si="38"/>
        <v>2056.1470266541869</v>
      </c>
      <c r="M172" s="132">
        <f t="shared" si="38"/>
        <v>1874.8643377399276</v>
      </c>
      <c r="N172" s="132">
        <f t="shared" si="38"/>
        <v>2158.0268922600244</v>
      </c>
      <c r="O172" s="132">
        <f t="shared" si="38"/>
        <v>2126.028851939981</v>
      </c>
      <c r="P172" s="132">
        <f t="shared" si="38"/>
        <v>2086.1110152694691</v>
      </c>
      <c r="Q172" s="132">
        <f t="shared" si="38"/>
        <v>2060.3344835481898</v>
      </c>
    </row>
    <row r="173" spans="1:17" ht="12" customHeight="1" x14ac:dyDescent="0.25">
      <c r="A173" s="166" t="s">
        <v>57</v>
      </c>
      <c r="B173" s="165">
        <f t="shared" ref="B173:Q174" si="39">IF(B101=0,0,B101/0.086*1000000/B$12)</f>
        <v>1637.7727560081105</v>
      </c>
      <c r="C173" s="165">
        <f t="shared" si="39"/>
        <v>1664.1112415636326</v>
      </c>
      <c r="D173" s="165">
        <f t="shared" si="39"/>
        <v>1635.198906483897</v>
      </c>
      <c r="E173" s="165">
        <f t="shared" si="39"/>
        <v>1632.8132138070885</v>
      </c>
      <c r="F173" s="165">
        <f t="shared" si="39"/>
        <v>1632.8865390057149</v>
      </c>
      <c r="G173" s="165">
        <f t="shared" si="39"/>
        <v>1613.9702514202127</v>
      </c>
      <c r="H173" s="165">
        <f t="shared" si="39"/>
        <v>1591.7445147875214</v>
      </c>
      <c r="I173" s="165">
        <f t="shared" si="39"/>
        <v>1576.6819037127927</v>
      </c>
      <c r="J173" s="165">
        <f t="shared" si="39"/>
        <v>1565.6532995980433</v>
      </c>
      <c r="K173" s="165">
        <f t="shared" si="39"/>
        <v>1562.2187720549034</v>
      </c>
      <c r="L173" s="165">
        <f t="shared" si="39"/>
        <v>1555.8107000899652</v>
      </c>
      <c r="M173" s="165">
        <f t="shared" si="39"/>
        <v>1418.4447763078085</v>
      </c>
      <c r="N173" s="165">
        <f t="shared" si="39"/>
        <v>1666.6440898151673</v>
      </c>
      <c r="O173" s="165">
        <f t="shared" si="39"/>
        <v>1606.9668311044065</v>
      </c>
      <c r="P173" s="165">
        <f t="shared" si="39"/>
        <v>1575.8248457097193</v>
      </c>
      <c r="Q173" s="165">
        <f t="shared" si="39"/>
        <v>1555.2291477216672</v>
      </c>
    </row>
    <row r="174" spans="1:17" ht="12" customHeight="1" x14ac:dyDescent="0.25">
      <c r="A174" s="147" t="s">
        <v>59</v>
      </c>
      <c r="B174" s="164">
        <f t="shared" si="39"/>
        <v>513.2395465544331</v>
      </c>
      <c r="C174" s="164">
        <f t="shared" si="39"/>
        <v>498.70425770981979</v>
      </c>
      <c r="D174" s="164">
        <f t="shared" si="39"/>
        <v>493.81556200043542</v>
      </c>
      <c r="E174" s="164">
        <f t="shared" si="39"/>
        <v>496.88977759071554</v>
      </c>
      <c r="F174" s="164">
        <f t="shared" si="39"/>
        <v>500.71112411384956</v>
      </c>
      <c r="G174" s="164">
        <f t="shared" si="39"/>
        <v>498.1802460532603</v>
      </c>
      <c r="H174" s="164">
        <f t="shared" si="39"/>
        <v>495.56428252970716</v>
      </c>
      <c r="I174" s="164">
        <f t="shared" si="39"/>
        <v>494.71377990268189</v>
      </c>
      <c r="J174" s="164">
        <f t="shared" si="39"/>
        <v>495.72820446419314</v>
      </c>
      <c r="K174" s="164">
        <f t="shared" si="39"/>
        <v>498.31001302150798</v>
      </c>
      <c r="L174" s="164">
        <f t="shared" si="39"/>
        <v>500.33632656422168</v>
      </c>
      <c r="M174" s="164">
        <f t="shared" si="39"/>
        <v>456.41956143211945</v>
      </c>
      <c r="N174" s="164">
        <f t="shared" si="39"/>
        <v>491.38280244485708</v>
      </c>
      <c r="O174" s="164">
        <f t="shared" si="39"/>
        <v>519.06202083557434</v>
      </c>
      <c r="P174" s="164">
        <f t="shared" si="39"/>
        <v>510.28616955974968</v>
      </c>
      <c r="Q174" s="164">
        <f t="shared" si="39"/>
        <v>505.10533582652278</v>
      </c>
    </row>
    <row r="175" spans="1:17" ht="12" customHeight="1" x14ac:dyDescent="0.25">
      <c r="A175" s="163" t="s">
        <v>142</v>
      </c>
      <c r="B175" s="162">
        <f t="shared" ref="B175:Q175" si="40">IF(B103=0,0,B103/0.086*1000000/B$13)</f>
        <v>2197.9444261956191</v>
      </c>
      <c r="C175" s="162">
        <f t="shared" si="40"/>
        <v>2243.5521284191254</v>
      </c>
      <c r="D175" s="162">
        <f t="shared" si="40"/>
        <v>2244.3559303359866</v>
      </c>
      <c r="E175" s="162">
        <f t="shared" si="40"/>
        <v>2319.0464291196186</v>
      </c>
      <c r="F175" s="162">
        <f t="shared" si="40"/>
        <v>2351.7200095306653</v>
      </c>
      <c r="G175" s="162">
        <f t="shared" si="40"/>
        <v>2163.5509408547805</v>
      </c>
      <c r="H175" s="162">
        <f t="shared" si="40"/>
        <v>2180.5231422461352</v>
      </c>
      <c r="I175" s="162">
        <f t="shared" si="40"/>
        <v>2179.0927318294957</v>
      </c>
      <c r="J175" s="162">
        <f t="shared" si="40"/>
        <v>2189.3769154825527</v>
      </c>
      <c r="K175" s="162">
        <f t="shared" si="40"/>
        <v>2035.2507406341392</v>
      </c>
      <c r="L175" s="162">
        <f t="shared" si="40"/>
        <v>2473.1837524466655</v>
      </c>
      <c r="M175" s="162">
        <f t="shared" si="40"/>
        <v>1943.8872935736579</v>
      </c>
      <c r="N175" s="162">
        <f t="shared" si="40"/>
        <v>2582.8619665614497</v>
      </c>
      <c r="O175" s="162">
        <f t="shared" si="40"/>
        <v>2734.8630396938584</v>
      </c>
      <c r="P175" s="162">
        <f t="shared" si="40"/>
        <v>2276.622872156126</v>
      </c>
      <c r="Q175" s="162">
        <f t="shared" si="40"/>
        <v>2406.3557755751262</v>
      </c>
    </row>
    <row r="176" spans="1:17" ht="12" customHeight="1" x14ac:dyDescent="0.25">
      <c r="A176" s="161" t="s">
        <v>141</v>
      </c>
      <c r="B176" s="160">
        <f t="shared" ref="B176:Q176" si="41">IF(B104=0,0,B104/0.086*1000000/B$14)</f>
        <v>1915.5280904672463</v>
      </c>
      <c r="C176" s="160">
        <f t="shared" si="41"/>
        <v>1957.0131411822833</v>
      </c>
      <c r="D176" s="160">
        <f t="shared" si="41"/>
        <v>1952.6469167187895</v>
      </c>
      <c r="E176" s="160">
        <f t="shared" si="41"/>
        <v>2004.2699565184225</v>
      </c>
      <c r="F176" s="160">
        <f t="shared" si="41"/>
        <v>2029.3291303087383</v>
      </c>
      <c r="G176" s="160">
        <f t="shared" si="41"/>
        <v>1904.4883576088735</v>
      </c>
      <c r="H176" s="160">
        <f t="shared" si="41"/>
        <v>1912.904324989677</v>
      </c>
      <c r="I176" s="160">
        <f t="shared" si="41"/>
        <v>1911.1240555918607</v>
      </c>
      <c r="J176" s="160">
        <f t="shared" si="41"/>
        <v>1918.8231995278952</v>
      </c>
      <c r="K176" s="160">
        <f t="shared" si="41"/>
        <v>1821.2229944336905</v>
      </c>
      <c r="L176" s="160">
        <f t="shared" si="41"/>
        <v>2107.9057656545715</v>
      </c>
      <c r="M176" s="160">
        <f t="shared" si="41"/>
        <v>1719.9463022550094</v>
      </c>
      <c r="N176" s="160">
        <f t="shared" si="41"/>
        <v>2221.9003200410421</v>
      </c>
      <c r="O176" s="160">
        <f t="shared" si="41"/>
        <v>2296.7229966366049</v>
      </c>
      <c r="P176" s="160">
        <f t="shared" si="41"/>
        <v>1990.0910364612507</v>
      </c>
      <c r="Q176" s="160">
        <f t="shared" si="41"/>
        <v>2069.2365899503766</v>
      </c>
    </row>
    <row r="177" spans="1:17" ht="12" customHeight="1" x14ac:dyDescent="0.25">
      <c r="A177" s="148" t="s">
        <v>60</v>
      </c>
      <c r="B177" s="156">
        <f t="shared" ref="B177:Q178" si="42">IF(B105=0,0,B105/0.086*1000000/B$14)</f>
        <v>1402.2885439128129</v>
      </c>
      <c r="C177" s="156">
        <f t="shared" si="42"/>
        <v>1458.3088834724638</v>
      </c>
      <c r="D177" s="156">
        <f t="shared" si="42"/>
        <v>1458.8313547183539</v>
      </c>
      <c r="E177" s="156">
        <f t="shared" si="42"/>
        <v>1507.3801789277065</v>
      </c>
      <c r="F177" s="156">
        <f t="shared" si="42"/>
        <v>1528.6180061948883</v>
      </c>
      <c r="G177" s="156">
        <f t="shared" si="42"/>
        <v>1406.3081115556129</v>
      </c>
      <c r="H177" s="156">
        <f t="shared" si="42"/>
        <v>1417.3400424599699</v>
      </c>
      <c r="I177" s="156">
        <f t="shared" si="42"/>
        <v>1416.4102756891793</v>
      </c>
      <c r="J177" s="156">
        <f t="shared" si="42"/>
        <v>1423.0949950637021</v>
      </c>
      <c r="K177" s="156">
        <f t="shared" si="42"/>
        <v>1322.9129814121829</v>
      </c>
      <c r="L177" s="156">
        <f t="shared" si="42"/>
        <v>1607.5694390903495</v>
      </c>
      <c r="M177" s="156">
        <f t="shared" si="42"/>
        <v>1263.5267408228899</v>
      </c>
      <c r="N177" s="156">
        <f t="shared" si="42"/>
        <v>1730.5175175961856</v>
      </c>
      <c r="O177" s="156">
        <f t="shared" si="42"/>
        <v>1777.6609758010306</v>
      </c>
      <c r="P177" s="156">
        <f t="shared" si="42"/>
        <v>1479.8048669015016</v>
      </c>
      <c r="Q177" s="156">
        <f t="shared" si="42"/>
        <v>1564.1312541238535</v>
      </c>
    </row>
    <row r="178" spans="1:17" ht="12" customHeight="1" x14ac:dyDescent="0.25">
      <c r="A178" s="159" t="s">
        <v>59</v>
      </c>
      <c r="B178" s="57">
        <f t="shared" si="42"/>
        <v>513.23954655443333</v>
      </c>
      <c r="C178" s="57">
        <f t="shared" si="42"/>
        <v>498.70425770981979</v>
      </c>
      <c r="D178" s="57">
        <f t="shared" si="42"/>
        <v>493.81556200043559</v>
      </c>
      <c r="E178" s="57">
        <f t="shared" si="42"/>
        <v>496.88977759071571</v>
      </c>
      <c r="F178" s="57">
        <f t="shared" si="42"/>
        <v>500.71112411384991</v>
      </c>
      <c r="G178" s="57">
        <f t="shared" si="42"/>
        <v>498.18024605326059</v>
      </c>
      <c r="H178" s="57">
        <f t="shared" si="42"/>
        <v>495.56428252970704</v>
      </c>
      <c r="I178" s="57">
        <f t="shared" si="42"/>
        <v>494.71377990268172</v>
      </c>
      <c r="J178" s="57">
        <f t="shared" si="42"/>
        <v>495.72820446419314</v>
      </c>
      <c r="K178" s="57">
        <f t="shared" si="42"/>
        <v>498.3100130215077</v>
      </c>
      <c r="L178" s="57">
        <f t="shared" si="42"/>
        <v>500.33632656422174</v>
      </c>
      <c r="M178" s="57">
        <f t="shared" si="42"/>
        <v>456.41956143211939</v>
      </c>
      <c r="N178" s="57">
        <f t="shared" si="42"/>
        <v>491.38280244485668</v>
      </c>
      <c r="O178" s="57">
        <f t="shared" si="42"/>
        <v>519.06202083557446</v>
      </c>
      <c r="P178" s="57">
        <f t="shared" si="42"/>
        <v>510.28616955974951</v>
      </c>
      <c r="Q178" s="57">
        <f t="shared" si="42"/>
        <v>505.10533582652283</v>
      </c>
    </row>
    <row r="179" spans="1:17" ht="12" customHeight="1" x14ac:dyDescent="0.25">
      <c r="A179" s="158" t="s">
        <v>62</v>
      </c>
      <c r="B179" s="157">
        <f t="shared" si="36"/>
        <v>1221.7775108727103</v>
      </c>
      <c r="C179" s="157">
        <f t="shared" si="36"/>
        <v>1208.5456109700799</v>
      </c>
      <c r="D179" s="157">
        <f t="shared" si="36"/>
        <v>1210.8575881476827</v>
      </c>
      <c r="E179" s="157">
        <f t="shared" si="36"/>
        <v>1242.4105245457918</v>
      </c>
      <c r="F179" s="157">
        <f t="shared" si="36"/>
        <v>1238.8774774636531</v>
      </c>
      <c r="G179" s="157">
        <f t="shared" si="36"/>
        <v>1188.8329537687209</v>
      </c>
      <c r="H179" s="157">
        <f t="shared" si="36"/>
        <v>1198.3889762363176</v>
      </c>
      <c r="I179" s="157">
        <f t="shared" si="36"/>
        <v>1185.4620659226728</v>
      </c>
      <c r="J179" s="157">
        <f t="shared" si="36"/>
        <v>1226.0926006649922</v>
      </c>
      <c r="K179" s="157">
        <f t="shared" si="36"/>
        <v>1199.0112906548288</v>
      </c>
      <c r="L179" s="157">
        <f t="shared" si="36"/>
        <v>1281.4136492130774</v>
      </c>
      <c r="M179" s="157">
        <f t="shared" si="36"/>
        <v>1129.6600304524138</v>
      </c>
      <c r="N179" s="157">
        <f t="shared" si="36"/>
        <v>1285.2765744579469</v>
      </c>
      <c r="O179" s="157">
        <f t="shared" si="36"/>
        <v>1359.2610264577736</v>
      </c>
      <c r="P179" s="157">
        <f t="shared" si="36"/>
        <v>1184.3381936328344</v>
      </c>
      <c r="Q179" s="157">
        <f t="shared" si="36"/>
        <v>1231.3959944290887</v>
      </c>
    </row>
    <row r="180" spans="1:17" ht="12" customHeight="1" x14ac:dyDescent="0.25">
      <c r="A180" s="23" t="s">
        <v>57</v>
      </c>
      <c r="B180" s="156">
        <f t="shared" ref="B180:Q180" si="43">IF(B108=0,0,B108/0.086*1000000/B$16)</f>
        <v>1751.1583191562779</v>
      </c>
      <c r="C180" s="156">
        <f t="shared" si="43"/>
        <v>1726.7536888955747</v>
      </c>
      <c r="D180" s="156">
        <f t="shared" si="43"/>
        <v>1721.0662690525962</v>
      </c>
      <c r="E180" s="156">
        <f t="shared" si="43"/>
        <v>1695.6513444695784</v>
      </c>
      <c r="F180" s="156">
        <f t="shared" si="43"/>
        <v>1740.1057632410973</v>
      </c>
      <c r="G180" s="156">
        <f t="shared" si="43"/>
        <v>1704.3712759279172</v>
      </c>
      <c r="H180" s="156">
        <f t="shared" si="43"/>
        <v>1687.5087682960136</v>
      </c>
      <c r="I180" s="156">
        <f t="shared" si="43"/>
        <v>1699.6374540536494</v>
      </c>
      <c r="J180" s="156">
        <f t="shared" si="43"/>
        <v>1689.4195884833628</v>
      </c>
      <c r="K180" s="156">
        <f t="shared" si="43"/>
        <v>1670.7001199303593</v>
      </c>
      <c r="L180" s="156">
        <f t="shared" si="43"/>
        <v>1721.8244565502162</v>
      </c>
      <c r="M180" s="156">
        <f t="shared" si="43"/>
        <v>1615.2862186446182</v>
      </c>
      <c r="N180" s="156">
        <f t="shared" si="43"/>
        <v>1667.8347401093031</v>
      </c>
      <c r="O180" s="156">
        <f t="shared" si="43"/>
        <v>1668.6600964176375</v>
      </c>
      <c r="P180" s="156">
        <f t="shared" si="43"/>
        <v>1662.3824902503586</v>
      </c>
      <c r="Q180" s="156">
        <f t="shared" si="43"/>
        <v>1638.2141877269892</v>
      </c>
    </row>
    <row r="181" spans="1:17" ht="12" customHeight="1" x14ac:dyDescent="0.25">
      <c r="A181" s="29" t="s">
        <v>140</v>
      </c>
      <c r="B181" s="57">
        <f t="shared" ref="B181:Q181" si="44">IF(B109=0,0,B109/0.086*1000000/B$17)</f>
        <v>1017.3597517324715</v>
      </c>
      <c r="C181" s="57">
        <f t="shared" si="44"/>
        <v>1018.1116719112449</v>
      </c>
      <c r="D181" s="57">
        <f t="shared" si="44"/>
        <v>1027.7784327648139</v>
      </c>
      <c r="E181" s="57">
        <f t="shared" si="44"/>
        <v>1085.4849980113891</v>
      </c>
      <c r="F181" s="57">
        <f t="shared" si="44"/>
        <v>1065.7019063595528</v>
      </c>
      <c r="G181" s="57">
        <f t="shared" si="44"/>
        <v>1014.0579323227357</v>
      </c>
      <c r="H181" s="57">
        <f t="shared" si="44"/>
        <v>1043.851213272661</v>
      </c>
      <c r="I181" s="57">
        <f t="shared" si="44"/>
        <v>1031.2633989253129</v>
      </c>
      <c r="J181" s="57">
        <f t="shared" si="44"/>
        <v>1090.2830956716332</v>
      </c>
      <c r="K181" s="57">
        <f t="shared" si="44"/>
        <v>1058.3518363385558</v>
      </c>
      <c r="L181" s="57">
        <f t="shared" si="44"/>
        <v>1159.6812244992648</v>
      </c>
      <c r="M181" s="57">
        <f t="shared" si="44"/>
        <v>1003.6395297251199</v>
      </c>
      <c r="N181" s="57">
        <f t="shared" si="44"/>
        <v>1189.064092835577</v>
      </c>
      <c r="O181" s="57">
        <f t="shared" si="44"/>
        <v>1285.5016996210816</v>
      </c>
      <c r="P181" s="57">
        <f t="shared" si="44"/>
        <v>1089.7584377196706</v>
      </c>
      <c r="Q181" s="57">
        <f t="shared" si="44"/>
        <v>1151.1693643906349</v>
      </c>
    </row>
    <row r="183" spans="1:17" ht="12" customHeight="1" x14ac:dyDescent="0.25">
      <c r="A183" s="152" t="s">
        <v>74</v>
      </c>
      <c r="B183" s="168">
        <f t="shared" ref="B183:Q183" si="45">SUM(B184,B186,B188,B197)</f>
        <v>11150.455131785002</v>
      </c>
      <c r="C183" s="168">
        <f t="shared" si="45"/>
        <v>11922.201273638166</v>
      </c>
      <c r="D183" s="168">
        <f t="shared" si="45"/>
        <v>11507.829191134364</v>
      </c>
      <c r="E183" s="168">
        <f t="shared" si="45"/>
        <v>12311.65441916332</v>
      </c>
      <c r="F183" s="168">
        <f t="shared" si="45"/>
        <v>12764.193477798817</v>
      </c>
      <c r="G183" s="168">
        <f t="shared" si="45"/>
        <v>11800.482019741732</v>
      </c>
      <c r="H183" s="168">
        <f t="shared" si="45"/>
        <v>11659.240412089226</v>
      </c>
      <c r="I183" s="168">
        <f t="shared" si="45"/>
        <v>10488.797512435433</v>
      </c>
      <c r="J183" s="168">
        <f t="shared" si="45"/>
        <v>11745.519879587482</v>
      </c>
      <c r="K183" s="168">
        <f t="shared" si="45"/>
        <v>10929.779528307652</v>
      </c>
      <c r="L183" s="168">
        <f t="shared" si="45"/>
        <v>12335.601525238377</v>
      </c>
      <c r="M183" s="168">
        <f t="shared" si="45"/>
        <v>8950.6439907073527</v>
      </c>
      <c r="N183" s="168">
        <f t="shared" si="45"/>
        <v>11471.686319740045</v>
      </c>
      <c r="O183" s="168">
        <f t="shared" si="45"/>
        <v>12876.468879329655</v>
      </c>
      <c r="P183" s="168">
        <f t="shared" si="45"/>
        <v>9107.7989299055789</v>
      </c>
      <c r="Q183" s="168">
        <f t="shared" si="45"/>
        <v>10167.544753422708</v>
      </c>
    </row>
    <row r="184" spans="1:17" ht="12" customHeight="1" x14ac:dyDescent="0.25">
      <c r="A184" s="158" t="s">
        <v>65</v>
      </c>
      <c r="B184" s="157">
        <f t="shared" ref="B184:Q184" si="46">B185</f>
        <v>8842.8822508657231</v>
      </c>
      <c r="C184" s="157">
        <f t="shared" si="46"/>
        <v>9587.0039413689028</v>
      </c>
      <c r="D184" s="157">
        <f t="shared" si="46"/>
        <v>9162.2785128259329</v>
      </c>
      <c r="E184" s="157">
        <f t="shared" si="46"/>
        <v>9889.0910922023359</v>
      </c>
      <c r="F184" s="157">
        <f t="shared" si="46"/>
        <v>10317.318428021004</v>
      </c>
      <c r="G184" s="157">
        <f t="shared" si="46"/>
        <v>9446.7905532705954</v>
      </c>
      <c r="H184" s="157">
        <f t="shared" si="46"/>
        <v>9259.6896503067874</v>
      </c>
      <c r="I184" s="157">
        <f t="shared" si="46"/>
        <v>8074.6363666846755</v>
      </c>
      <c r="J184" s="157">
        <f t="shared" si="46"/>
        <v>9264.6856247585092</v>
      </c>
      <c r="K184" s="157">
        <f t="shared" si="46"/>
        <v>8537.6589275568676</v>
      </c>
      <c r="L184" s="157">
        <f t="shared" si="46"/>
        <v>9633.103681317878</v>
      </c>
      <c r="M184" s="157">
        <f t="shared" si="46"/>
        <v>6659.103030068698</v>
      </c>
      <c r="N184" s="157">
        <f t="shared" si="46"/>
        <v>8617.1918658266823</v>
      </c>
      <c r="O184" s="157">
        <f t="shared" si="46"/>
        <v>9850.9124046764791</v>
      </c>
      <c r="P184" s="157">
        <f t="shared" si="46"/>
        <v>6460.5794340482462</v>
      </c>
      <c r="Q184" s="157">
        <f t="shared" si="46"/>
        <v>7387.1153161961929</v>
      </c>
    </row>
    <row r="185" spans="1:17" ht="12" customHeight="1" x14ac:dyDescent="0.25">
      <c r="A185" s="23" t="s">
        <v>60</v>
      </c>
      <c r="B185" s="57">
        <f t="shared" ref="B185:Q185" si="47">IF(B113=0,0,B113/0.086*1000000/B$7)</f>
        <v>8842.8822508657231</v>
      </c>
      <c r="C185" s="57">
        <f t="shared" si="47"/>
        <v>9587.0039413689028</v>
      </c>
      <c r="D185" s="57">
        <f t="shared" si="47"/>
        <v>9162.2785128259329</v>
      </c>
      <c r="E185" s="57">
        <f t="shared" si="47"/>
        <v>9889.0910922023359</v>
      </c>
      <c r="F185" s="57">
        <f t="shared" si="47"/>
        <v>10317.318428021004</v>
      </c>
      <c r="G185" s="57">
        <f t="shared" si="47"/>
        <v>9446.7905532705954</v>
      </c>
      <c r="H185" s="57">
        <f t="shared" si="47"/>
        <v>9259.6896503067874</v>
      </c>
      <c r="I185" s="57">
        <f t="shared" si="47"/>
        <v>8074.6363666846755</v>
      </c>
      <c r="J185" s="57">
        <f t="shared" si="47"/>
        <v>9264.6856247585092</v>
      </c>
      <c r="K185" s="57">
        <f t="shared" si="47"/>
        <v>8537.6589275568676</v>
      </c>
      <c r="L185" s="57">
        <f t="shared" si="47"/>
        <v>9633.103681317878</v>
      </c>
      <c r="M185" s="57">
        <f t="shared" si="47"/>
        <v>6659.103030068698</v>
      </c>
      <c r="N185" s="57">
        <f t="shared" si="47"/>
        <v>8617.1918658266823</v>
      </c>
      <c r="O185" s="57">
        <f t="shared" si="47"/>
        <v>9850.9124046764791</v>
      </c>
      <c r="P185" s="57">
        <f t="shared" si="47"/>
        <v>6460.5794340482462</v>
      </c>
      <c r="Q185" s="57">
        <f t="shared" si="47"/>
        <v>7387.1153161961929</v>
      </c>
    </row>
    <row r="186" spans="1:17" ht="12" customHeight="1" x14ac:dyDescent="0.25">
      <c r="A186" s="158" t="s">
        <v>112</v>
      </c>
      <c r="B186" s="157">
        <f t="shared" ref="B186:Q186" si="48">B187</f>
        <v>22.696384783041559</v>
      </c>
      <c r="C186" s="157">
        <f t="shared" si="48"/>
        <v>23.427290821154468</v>
      </c>
      <c r="D186" s="157">
        <f t="shared" si="48"/>
        <v>24.948239973437733</v>
      </c>
      <c r="E186" s="157">
        <f t="shared" si="48"/>
        <v>25.386653460353063</v>
      </c>
      <c r="F186" s="157">
        <f t="shared" si="48"/>
        <v>26.373530595675042</v>
      </c>
      <c r="G186" s="157">
        <f t="shared" si="48"/>
        <v>28.320862105545189</v>
      </c>
      <c r="H186" s="157">
        <f t="shared" si="48"/>
        <v>29.372381482789606</v>
      </c>
      <c r="I186" s="157">
        <f t="shared" si="48"/>
        <v>30.931412916777944</v>
      </c>
      <c r="J186" s="157">
        <f t="shared" si="48"/>
        <v>33.111851333132591</v>
      </c>
      <c r="K186" s="157">
        <f t="shared" si="48"/>
        <v>35.422559590932579</v>
      </c>
      <c r="L186" s="157">
        <f t="shared" si="48"/>
        <v>37.604441933339132</v>
      </c>
      <c r="M186" s="157">
        <f t="shared" si="48"/>
        <v>38.193961214169718</v>
      </c>
      <c r="N186" s="157">
        <f t="shared" si="48"/>
        <v>40.62398455715546</v>
      </c>
      <c r="O186" s="157">
        <f t="shared" si="48"/>
        <v>46.347706078513724</v>
      </c>
      <c r="P186" s="157">
        <f t="shared" si="48"/>
        <v>47.321709358163751</v>
      </c>
      <c r="Q186" s="157">
        <f t="shared" si="48"/>
        <v>52.163636180101982</v>
      </c>
    </row>
    <row r="187" spans="1:17" ht="12" customHeight="1" x14ac:dyDescent="0.25">
      <c r="A187" s="23" t="s">
        <v>60</v>
      </c>
      <c r="B187" s="156">
        <f t="shared" ref="B187:Q188" si="49">IF(B115=0,0,B115/0.086*1000000/B$5)</f>
        <v>22.696384783041559</v>
      </c>
      <c r="C187" s="156">
        <f t="shared" si="49"/>
        <v>23.427290821154468</v>
      </c>
      <c r="D187" s="156">
        <f t="shared" si="49"/>
        <v>24.948239973437733</v>
      </c>
      <c r="E187" s="156">
        <f t="shared" si="49"/>
        <v>25.386653460353063</v>
      </c>
      <c r="F187" s="156">
        <f t="shared" si="49"/>
        <v>26.373530595675042</v>
      </c>
      <c r="G187" s="156">
        <f t="shared" si="49"/>
        <v>28.320862105545189</v>
      </c>
      <c r="H187" s="156">
        <f t="shared" si="49"/>
        <v>29.372381482789606</v>
      </c>
      <c r="I187" s="156">
        <f t="shared" si="49"/>
        <v>30.931412916777944</v>
      </c>
      <c r="J187" s="156">
        <f t="shared" si="49"/>
        <v>33.111851333132591</v>
      </c>
      <c r="K187" s="156">
        <f t="shared" si="49"/>
        <v>35.422559590932579</v>
      </c>
      <c r="L187" s="156">
        <f t="shared" si="49"/>
        <v>37.604441933339132</v>
      </c>
      <c r="M187" s="156">
        <f t="shared" si="49"/>
        <v>38.193961214169718</v>
      </c>
      <c r="N187" s="156">
        <f t="shared" si="49"/>
        <v>40.62398455715546</v>
      </c>
      <c r="O187" s="156">
        <f t="shared" si="49"/>
        <v>46.347706078513724</v>
      </c>
      <c r="P187" s="156">
        <f t="shared" si="49"/>
        <v>47.321709358163751</v>
      </c>
      <c r="Q187" s="156">
        <f t="shared" si="49"/>
        <v>52.163636180101982</v>
      </c>
    </row>
    <row r="188" spans="1:17" ht="12" customHeight="1" x14ac:dyDescent="0.25">
      <c r="A188" s="158" t="s">
        <v>63</v>
      </c>
      <c r="B188" s="157">
        <f t="shared" si="49"/>
        <v>1486.9589803748124</v>
      </c>
      <c r="C188" s="157">
        <f t="shared" si="49"/>
        <v>1511.1528268335439</v>
      </c>
      <c r="D188" s="157">
        <f t="shared" si="49"/>
        <v>1510.0469800842075</v>
      </c>
      <c r="E188" s="157">
        <f t="shared" si="49"/>
        <v>1549.0034018270792</v>
      </c>
      <c r="F188" s="157">
        <f t="shared" si="49"/>
        <v>1573.9400626628192</v>
      </c>
      <c r="G188" s="157">
        <f t="shared" si="49"/>
        <v>1508.7891105644876</v>
      </c>
      <c r="H188" s="157">
        <f t="shared" si="49"/>
        <v>1529.6289935048692</v>
      </c>
      <c r="I188" s="157">
        <f t="shared" si="49"/>
        <v>1542.4073325434381</v>
      </c>
      <c r="J188" s="157">
        <f t="shared" si="49"/>
        <v>1563.1564286986629</v>
      </c>
      <c r="K188" s="157">
        <f t="shared" si="49"/>
        <v>1492.3351852341912</v>
      </c>
      <c r="L188" s="157">
        <f t="shared" si="49"/>
        <v>1724.3078390551389</v>
      </c>
      <c r="M188" s="157">
        <f t="shared" si="49"/>
        <v>1423.2797289831326</v>
      </c>
      <c r="N188" s="157">
        <f t="shared" si="49"/>
        <v>1849.8328968121511</v>
      </c>
      <c r="O188" s="157">
        <f t="shared" si="49"/>
        <v>1944.1841453361715</v>
      </c>
      <c r="P188" s="157">
        <f t="shared" si="49"/>
        <v>1693.1285203727107</v>
      </c>
      <c r="Q188" s="157">
        <f t="shared" si="49"/>
        <v>1776.6010297279317</v>
      </c>
    </row>
    <row r="189" spans="1:17" ht="12" customHeight="1" x14ac:dyDescent="0.25">
      <c r="A189" s="167" t="s">
        <v>144</v>
      </c>
      <c r="B189" s="132">
        <f t="shared" ref="B189:Q189" si="50">IF(B117=0,0,B117/0.086*1000000/B$11)</f>
        <v>1417.7846665776622</v>
      </c>
      <c r="C189" s="132">
        <f t="shared" si="50"/>
        <v>1425.091818106202</v>
      </c>
      <c r="D189" s="132">
        <f t="shared" si="50"/>
        <v>1410.760266360498</v>
      </c>
      <c r="E189" s="132">
        <f t="shared" si="50"/>
        <v>1420.7294048918925</v>
      </c>
      <c r="F189" s="132">
        <f t="shared" si="50"/>
        <v>1434.5158862680348</v>
      </c>
      <c r="G189" s="132">
        <f t="shared" si="50"/>
        <v>1428.2100419778085</v>
      </c>
      <c r="H189" s="132">
        <f t="shared" si="50"/>
        <v>1419.0318802061256</v>
      </c>
      <c r="I189" s="132">
        <f t="shared" si="50"/>
        <v>1422.3318654900288</v>
      </c>
      <c r="J189" s="132">
        <f t="shared" si="50"/>
        <v>1431.4025273790892</v>
      </c>
      <c r="K189" s="132">
        <f t="shared" si="50"/>
        <v>1439.2211432917245</v>
      </c>
      <c r="L189" s="132">
        <f t="shared" si="50"/>
        <v>1443.6150629288475</v>
      </c>
      <c r="M189" s="132">
        <f t="shared" si="50"/>
        <v>1322.4669043262429</v>
      </c>
      <c r="N189" s="132">
        <f t="shared" si="50"/>
        <v>1517.9643402142785</v>
      </c>
      <c r="O189" s="132">
        <f t="shared" si="50"/>
        <v>1515.5423940673606</v>
      </c>
      <c r="P189" s="132">
        <f t="shared" si="50"/>
        <v>1492.1260203712172</v>
      </c>
      <c r="Q189" s="132">
        <f t="shared" si="50"/>
        <v>1472.7543374011943</v>
      </c>
    </row>
    <row r="190" spans="1:17" ht="12" customHeight="1" x14ac:dyDescent="0.25">
      <c r="A190" s="167" t="s">
        <v>143</v>
      </c>
      <c r="B190" s="132">
        <f t="shared" ref="B190:Q192" si="51">IF(B118=0,0,B118/0.086*1000000/B$12)</f>
        <v>1417.7861638309919</v>
      </c>
      <c r="C190" s="132">
        <f t="shared" si="51"/>
        <v>1425.0801956338396</v>
      </c>
      <c r="D190" s="132">
        <f t="shared" si="51"/>
        <v>1410.9055568777624</v>
      </c>
      <c r="E190" s="132">
        <f t="shared" si="51"/>
        <v>1421.3361561646825</v>
      </c>
      <c r="F190" s="132">
        <f t="shared" si="51"/>
        <v>1435.3023328510276</v>
      </c>
      <c r="G190" s="132">
        <f t="shared" si="51"/>
        <v>1427.798973320603</v>
      </c>
      <c r="H190" s="132">
        <f t="shared" si="51"/>
        <v>1420.0421059786233</v>
      </c>
      <c r="I190" s="132">
        <f t="shared" si="51"/>
        <v>1423.3713087093704</v>
      </c>
      <c r="J190" s="132">
        <f t="shared" si="51"/>
        <v>1427.1777010700921</v>
      </c>
      <c r="K190" s="132">
        <f t="shared" si="51"/>
        <v>1441.3292370468992</v>
      </c>
      <c r="L190" s="132">
        <f t="shared" si="51"/>
        <v>1447.0202818320299</v>
      </c>
      <c r="M190" s="132">
        <f t="shared" si="51"/>
        <v>1320.7954965822728</v>
      </c>
      <c r="N190" s="132">
        <f t="shared" si="51"/>
        <v>1512.5981980867548</v>
      </c>
      <c r="O190" s="132">
        <f t="shared" si="51"/>
        <v>1506.8637833978032</v>
      </c>
      <c r="P190" s="132">
        <f t="shared" si="51"/>
        <v>1480.8803532390707</v>
      </c>
      <c r="Q190" s="132">
        <f t="shared" si="51"/>
        <v>1463.5476603708889</v>
      </c>
    </row>
    <row r="191" spans="1:17" ht="12" customHeight="1" x14ac:dyDescent="0.25">
      <c r="A191" s="166" t="s">
        <v>57</v>
      </c>
      <c r="B191" s="165">
        <f t="shared" si="51"/>
        <v>904.54661727655878</v>
      </c>
      <c r="C191" s="165">
        <f t="shared" si="51"/>
        <v>926.37593792401992</v>
      </c>
      <c r="D191" s="165">
        <f t="shared" si="51"/>
        <v>917.08999487732683</v>
      </c>
      <c r="E191" s="165">
        <f t="shared" si="51"/>
        <v>924.44637857396708</v>
      </c>
      <c r="F191" s="165">
        <f t="shared" si="51"/>
        <v>934.59120873717779</v>
      </c>
      <c r="G191" s="165">
        <f t="shared" si="51"/>
        <v>929.61872726734259</v>
      </c>
      <c r="H191" s="165">
        <f t="shared" si="51"/>
        <v>924.47782344891641</v>
      </c>
      <c r="I191" s="165">
        <f t="shared" si="51"/>
        <v>928.65752880668867</v>
      </c>
      <c r="J191" s="165">
        <f t="shared" si="51"/>
        <v>931.44949660589896</v>
      </c>
      <c r="K191" s="165">
        <f t="shared" si="51"/>
        <v>943.01922402539128</v>
      </c>
      <c r="L191" s="165">
        <f t="shared" si="51"/>
        <v>946.68395526780841</v>
      </c>
      <c r="M191" s="165">
        <f t="shared" si="51"/>
        <v>864.37593515015317</v>
      </c>
      <c r="N191" s="165">
        <f t="shared" si="51"/>
        <v>1021.2153956418982</v>
      </c>
      <c r="O191" s="165">
        <f t="shared" si="51"/>
        <v>987.8017625622291</v>
      </c>
      <c r="P191" s="165">
        <f t="shared" si="51"/>
        <v>970.59418367932108</v>
      </c>
      <c r="Q191" s="165">
        <f t="shared" si="51"/>
        <v>958.44232454436553</v>
      </c>
    </row>
    <row r="192" spans="1:17" ht="12" customHeight="1" x14ac:dyDescent="0.25">
      <c r="A192" s="147" t="s">
        <v>59</v>
      </c>
      <c r="B192" s="164">
        <f t="shared" si="51"/>
        <v>513.2395465544331</v>
      </c>
      <c r="C192" s="164">
        <f t="shared" si="51"/>
        <v>498.70425770981956</v>
      </c>
      <c r="D192" s="164">
        <f t="shared" si="51"/>
        <v>493.81556200043553</v>
      </c>
      <c r="E192" s="164">
        <f t="shared" si="51"/>
        <v>496.88977759071554</v>
      </c>
      <c r="F192" s="164">
        <f t="shared" si="51"/>
        <v>500.71112411384985</v>
      </c>
      <c r="G192" s="164">
        <f t="shared" si="51"/>
        <v>498.18024605326053</v>
      </c>
      <c r="H192" s="164">
        <f t="shared" si="51"/>
        <v>495.56428252970693</v>
      </c>
      <c r="I192" s="164">
        <f t="shared" si="51"/>
        <v>494.71377990268189</v>
      </c>
      <c r="J192" s="164">
        <f t="shared" si="51"/>
        <v>495.72820446419314</v>
      </c>
      <c r="K192" s="164">
        <f t="shared" si="51"/>
        <v>498.3100130215077</v>
      </c>
      <c r="L192" s="164">
        <f t="shared" si="51"/>
        <v>500.33632656422168</v>
      </c>
      <c r="M192" s="164">
        <f t="shared" si="51"/>
        <v>456.41956143211956</v>
      </c>
      <c r="N192" s="164">
        <f t="shared" si="51"/>
        <v>491.38280244485662</v>
      </c>
      <c r="O192" s="164">
        <f t="shared" si="51"/>
        <v>519.06202083557412</v>
      </c>
      <c r="P192" s="164">
        <f t="shared" si="51"/>
        <v>510.28616955974974</v>
      </c>
      <c r="Q192" s="164">
        <f t="shared" si="51"/>
        <v>505.10533582652317</v>
      </c>
    </row>
    <row r="193" spans="1:17" ht="12" customHeight="1" x14ac:dyDescent="0.25">
      <c r="A193" s="163" t="s">
        <v>142</v>
      </c>
      <c r="B193" s="162">
        <f t="shared" ref="B193:Q193" si="52">IF(B121=0,0,B121/0.086*1000000/B$13)</f>
        <v>1551.1341150088892</v>
      </c>
      <c r="C193" s="162">
        <f t="shared" si="52"/>
        <v>1589.8520212196095</v>
      </c>
      <c r="D193" s="162">
        <f t="shared" si="52"/>
        <v>1597.9080132565973</v>
      </c>
      <c r="E193" s="162">
        <f t="shared" si="52"/>
        <v>1659.7090435658799</v>
      </c>
      <c r="F193" s="162">
        <f t="shared" si="52"/>
        <v>1692.669001619867</v>
      </c>
      <c r="G193" s="162">
        <f t="shared" si="52"/>
        <v>1568.4963721411534</v>
      </c>
      <c r="H193" s="162">
        <f t="shared" si="52"/>
        <v>1594.1733078950322</v>
      </c>
      <c r="I193" s="162">
        <f t="shared" si="52"/>
        <v>1604.1480804688845</v>
      </c>
      <c r="J193" s="162">
        <f t="shared" si="52"/>
        <v>1622.3916040833781</v>
      </c>
      <c r="K193" s="162">
        <f t="shared" si="52"/>
        <v>1515.3007592826177</v>
      </c>
      <c r="L193" s="162">
        <f t="shared" si="52"/>
        <v>1848.7524570425235</v>
      </c>
      <c r="M193" s="162">
        <f t="shared" si="52"/>
        <v>1460.3806288964186</v>
      </c>
      <c r="N193" s="162">
        <f t="shared" si="52"/>
        <v>1950.2318881167932</v>
      </c>
      <c r="O193" s="162">
        <f t="shared" si="52"/>
        <v>2075.6100065967125</v>
      </c>
      <c r="P193" s="162">
        <f t="shared" si="52"/>
        <v>1741.587891679995</v>
      </c>
      <c r="Q193" s="162">
        <f t="shared" si="52"/>
        <v>1850.272096650865</v>
      </c>
    </row>
    <row r="194" spans="1:17" ht="12" customHeight="1" x14ac:dyDescent="0.25">
      <c r="A194" s="161" t="s">
        <v>141</v>
      </c>
      <c r="B194" s="160">
        <f t="shared" ref="B194:Q196" si="53">IF(B122=0,0,B122/0.086*1000000/B$14)</f>
        <v>1502.8631119301106</v>
      </c>
      <c r="C194" s="160">
        <f t="shared" si="53"/>
        <v>1532.559469811594</v>
      </c>
      <c r="D194" s="160">
        <f t="shared" si="53"/>
        <v>1533.4113855781663</v>
      </c>
      <c r="E194" s="160">
        <f t="shared" si="53"/>
        <v>1578.2767573876695</v>
      </c>
      <c r="F194" s="160">
        <f t="shared" si="53"/>
        <v>1604.9772841763884</v>
      </c>
      <c r="G194" s="160">
        <f t="shared" si="53"/>
        <v>1524.9618935679619</v>
      </c>
      <c r="H194" s="160">
        <f t="shared" si="53"/>
        <v>1546.9397449579642</v>
      </c>
      <c r="I194" s="160">
        <f t="shared" si="53"/>
        <v>1552.0080070031393</v>
      </c>
      <c r="J194" s="160">
        <f t="shared" si="53"/>
        <v>1563.2569208453676</v>
      </c>
      <c r="K194" s="160">
        <f t="shared" si="53"/>
        <v>1494.0822407376452</v>
      </c>
      <c r="L194" s="160">
        <f t="shared" si="53"/>
        <v>1713.7822371928846</v>
      </c>
      <c r="M194" s="160">
        <f t="shared" si="53"/>
        <v>1416.4034303674105</v>
      </c>
      <c r="N194" s="160">
        <f t="shared" si="53"/>
        <v>1811.7624599934554</v>
      </c>
      <c r="O194" s="160">
        <f t="shared" si="53"/>
        <v>1879.3012528804645</v>
      </c>
      <c r="P194" s="160">
        <f t="shared" si="53"/>
        <v>1650.6306884519543</v>
      </c>
      <c r="Q194" s="160">
        <f t="shared" si="53"/>
        <v>1714.1758298768759</v>
      </c>
    </row>
    <row r="195" spans="1:17" ht="12" customHeight="1" x14ac:dyDescent="0.25">
      <c r="A195" s="148" t="s">
        <v>60</v>
      </c>
      <c r="B195" s="156">
        <f t="shared" si="53"/>
        <v>989.62356537567723</v>
      </c>
      <c r="C195" s="156">
        <f t="shared" si="53"/>
        <v>1033.8552121017742</v>
      </c>
      <c r="D195" s="156">
        <f t="shared" si="53"/>
        <v>1039.5958235777305</v>
      </c>
      <c r="E195" s="156">
        <f t="shared" si="53"/>
        <v>1081.3869797969537</v>
      </c>
      <c r="F195" s="156">
        <f t="shared" si="53"/>
        <v>1104.2661600625386</v>
      </c>
      <c r="G195" s="156">
        <f t="shared" si="53"/>
        <v>1026.7816475147013</v>
      </c>
      <c r="H195" s="156">
        <f t="shared" si="53"/>
        <v>1051.3754624282574</v>
      </c>
      <c r="I195" s="156">
        <f t="shared" si="53"/>
        <v>1057.2942271004574</v>
      </c>
      <c r="J195" s="156">
        <f t="shared" si="53"/>
        <v>1067.5287163811747</v>
      </c>
      <c r="K195" s="156">
        <f t="shared" si="53"/>
        <v>995.77222771613708</v>
      </c>
      <c r="L195" s="156">
        <f t="shared" si="53"/>
        <v>1213.4459106286627</v>
      </c>
      <c r="M195" s="156">
        <f t="shared" si="53"/>
        <v>959.98386893529118</v>
      </c>
      <c r="N195" s="156">
        <f t="shared" si="53"/>
        <v>1320.3796575485987</v>
      </c>
      <c r="O195" s="156">
        <f t="shared" si="53"/>
        <v>1360.2392320448901</v>
      </c>
      <c r="P195" s="156">
        <f t="shared" si="53"/>
        <v>1140.3445188922044</v>
      </c>
      <c r="Q195" s="156">
        <f t="shared" si="53"/>
        <v>1209.0704940503533</v>
      </c>
    </row>
    <row r="196" spans="1:17" ht="12" customHeight="1" x14ac:dyDescent="0.25">
      <c r="A196" s="159" t="s">
        <v>59</v>
      </c>
      <c r="B196" s="57">
        <f t="shared" si="53"/>
        <v>513.23954655443333</v>
      </c>
      <c r="C196" s="57">
        <f t="shared" si="53"/>
        <v>498.70425770981979</v>
      </c>
      <c r="D196" s="57">
        <f t="shared" si="53"/>
        <v>493.81556200043565</v>
      </c>
      <c r="E196" s="57">
        <f t="shared" si="53"/>
        <v>496.88977759071594</v>
      </c>
      <c r="F196" s="57">
        <f t="shared" si="53"/>
        <v>500.71112411384991</v>
      </c>
      <c r="G196" s="57">
        <f t="shared" si="53"/>
        <v>498.18024605326059</v>
      </c>
      <c r="H196" s="57">
        <f t="shared" si="53"/>
        <v>495.56428252970704</v>
      </c>
      <c r="I196" s="57">
        <f t="shared" si="53"/>
        <v>494.71377990268172</v>
      </c>
      <c r="J196" s="57">
        <f t="shared" si="53"/>
        <v>495.72820446419291</v>
      </c>
      <c r="K196" s="57">
        <f t="shared" si="53"/>
        <v>498.31001302150787</v>
      </c>
      <c r="L196" s="57">
        <f t="shared" si="53"/>
        <v>500.33632656422191</v>
      </c>
      <c r="M196" s="57">
        <f t="shared" si="53"/>
        <v>456.41956143211945</v>
      </c>
      <c r="N196" s="57">
        <f t="shared" si="53"/>
        <v>491.38280244485668</v>
      </c>
      <c r="O196" s="57">
        <f t="shared" si="53"/>
        <v>519.06202083557469</v>
      </c>
      <c r="P196" s="57">
        <f t="shared" si="53"/>
        <v>510.28616955974991</v>
      </c>
      <c r="Q196" s="57">
        <f t="shared" si="53"/>
        <v>505.10533582652283</v>
      </c>
    </row>
    <row r="197" spans="1:17" ht="12" customHeight="1" x14ac:dyDescent="0.25">
      <c r="A197" s="158" t="s">
        <v>62</v>
      </c>
      <c r="B197" s="157">
        <f t="shared" ref="B197:Q197" si="54">IF(B125=0,0,B125/0.086*1000000/B$5)</f>
        <v>797.91751576142485</v>
      </c>
      <c r="C197" s="157">
        <f t="shared" si="54"/>
        <v>800.61721461456375</v>
      </c>
      <c r="D197" s="157">
        <f t="shared" si="54"/>
        <v>810.5554582507865</v>
      </c>
      <c r="E197" s="157">
        <f t="shared" si="54"/>
        <v>848.17327167355097</v>
      </c>
      <c r="F197" s="157">
        <f t="shared" si="54"/>
        <v>846.56145651931831</v>
      </c>
      <c r="G197" s="157">
        <f t="shared" si="54"/>
        <v>816.58149380110308</v>
      </c>
      <c r="H197" s="157">
        <f t="shared" si="54"/>
        <v>840.54938679477857</v>
      </c>
      <c r="I197" s="157">
        <f t="shared" si="54"/>
        <v>840.82240029054003</v>
      </c>
      <c r="J197" s="157">
        <f t="shared" si="54"/>
        <v>884.56597479717698</v>
      </c>
      <c r="K197" s="157">
        <f t="shared" si="54"/>
        <v>864.36285592566162</v>
      </c>
      <c r="L197" s="157">
        <f t="shared" si="54"/>
        <v>940.58556293202082</v>
      </c>
      <c r="M197" s="157">
        <f t="shared" si="54"/>
        <v>830.06727044135255</v>
      </c>
      <c r="N197" s="157">
        <f t="shared" si="54"/>
        <v>964.03757254405446</v>
      </c>
      <c r="O197" s="157">
        <f t="shared" si="54"/>
        <v>1035.0246232384907</v>
      </c>
      <c r="P197" s="157">
        <f t="shared" si="54"/>
        <v>906.76926612645855</v>
      </c>
      <c r="Q197" s="157">
        <f t="shared" si="54"/>
        <v>951.66477131848171</v>
      </c>
    </row>
    <row r="198" spans="1:17" ht="12" customHeight="1" x14ac:dyDescent="0.25">
      <c r="A198" s="23" t="s">
        <v>57</v>
      </c>
      <c r="B198" s="156">
        <f t="shared" ref="B198:Q198" si="55">IF(B126=0,0,B126/0.086*1000000/B$16)</f>
        <v>739.98432110136253</v>
      </c>
      <c r="C198" s="156">
        <f t="shared" si="55"/>
        <v>734.99183559560947</v>
      </c>
      <c r="D198" s="156">
        <f t="shared" si="55"/>
        <v>738.98746530697417</v>
      </c>
      <c r="E198" s="156">
        <f t="shared" si="55"/>
        <v>734.81615825033771</v>
      </c>
      <c r="F198" s="156">
        <f t="shared" si="55"/>
        <v>762.83131570526677</v>
      </c>
      <c r="G198" s="156">
        <f t="shared" si="55"/>
        <v>755.57213091820904</v>
      </c>
      <c r="H198" s="156">
        <f t="shared" si="55"/>
        <v>756.88790204062627</v>
      </c>
      <c r="I198" s="156">
        <f t="shared" si="55"/>
        <v>772.24815273024751</v>
      </c>
      <c r="J198" s="156">
        <f t="shared" si="55"/>
        <v>778.49693704999254</v>
      </c>
      <c r="K198" s="156">
        <f t="shared" si="55"/>
        <v>773.93924710734279</v>
      </c>
      <c r="L198" s="156">
        <f t="shared" si="55"/>
        <v>800.81572967089267</v>
      </c>
      <c r="M198" s="156">
        <f t="shared" si="55"/>
        <v>754.39300459170727</v>
      </c>
      <c r="N198" s="156">
        <f t="shared" si="55"/>
        <v>784.22783695977614</v>
      </c>
      <c r="O198" s="156">
        <f t="shared" si="55"/>
        <v>788.81015343985234</v>
      </c>
      <c r="P198" s="156">
        <f t="shared" si="55"/>
        <v>788.2219931376377</v>
      </c>
      <c r="Q198" s="156">
        <f t="shared" si="55"/>
        <v>781.75568719841363</v>
      </c>
    </row>
    <row r="199" spans="1:17" ht="12" customHeight="1" x14ac:dyDescent="0.25">
      <c r="A199" s="29" t="s">
        <v>140</v>
      </c>
      <c r="B199" s="57">
        <f t="shared" ref="B199:Q199" si="56">IF(B127=0,0,B127/0.086*1000000/B$17)</f>
        <v>820.28812997134082</v>
      </c>
      <c r="C199" s="57">
        <f t="shared" si="56"/>
        <v>824.73358786532037</v>
      </c>
      <c r="D199" s="57">
        <f t="shared" si="56"/>
        <v>836.23633784178332</v>
      </c>
      <c r="E199" s="57">
        <f t="shared" si="56"/>
        <v>887.42089441271492</v>
      </c>
      <c r="F199" s="57">
        <f t="shared" si="56"/>
        <v>875.49042035784043</v>
      </c>
      <c r="G199" s="57">
        <f t="shared" si="56"/>
        <v>837.26455895444553</v>
      </c>
      <c r="H199" s="57">
        <f t="shared" si="56"/>
        <v>866.98229527652506</v>
      </c>
      <c r="I199" s="57">
        <f t="shared" si="56"/>
        <v>861.38747946047215</v>
      </c>
      <c r="J199" s="57">
        <f t="shared" si="56"/>
        <v>915.65672472175027</v>
      </c>
      <c r="K199" s="57">
        <f t="shared" si="56"/>
        <v>891.32752984687374</v>
      </c>
      <c r="L199" s="57">
        <f t="shared" si="56"/>
        <v>979.21885807660942</v>
      </c>
      <c r="M199" s="57">
        <f t="shared" si="56"/>
        <v>849.70482110566729</v>
      </c>
      <c r="N199" s="57">
        <f t="shared" si="56"/>
        <v>1009.2592994178485</v>
      </c>
      <c r="O199" s="57">
        <f t="shared" si="56"/>
        <v>1093.7210296373732</v>
      </c>
      <c r="P199" s="57">
        <f t="shared" si="56"/>
        <v>930.22351968159364</v>
      </c>
      <c r="Q199" s="57">
        <f t="shared" si="56"/>
        <v>985.17171239545394</v>
      </c>
    </row>
    <row r="201" spans="1:17" ht="12" customHeight="1" x14ac:dyDescent="0.25">
      <c r="A201" s="152" t="s">
        <v>197</v>
      </c>
      <c r="B201" s="168">
        <f t="shared" ref="B201:Q201" si="57">SUM(B202,B204,B206,B215)</f>
        <v>387.75345399252916</v>
      </c>
      <c r="C201" s="168">
        <f t="shared" si="57"/>
        <v>379.66355585582363</v>
      </c>
      <c r="D201" s="168">
        <f t="shared" si="57"/>
        <v>368.08759934841783</v>
      </c>
      <c r="E201" s="168">
        <f t="shared" si="57"/>
        <v>359.89391744885643</v>
      </c>
      <c r="F201" s="168">
        <f t="shared" si="57"/>
        <v>360.3610683592089</v>
      </c>
      <c r="G201" s="168">
        <f t="shared" si="57"/>
        <v>334.58215616443482</v>
      </c>
      <c r="H201" s="168">
        <f t="shared" si="57"/>
        <v>292.92993868809617</v>
      </c>
      <c r="I201" s="168">
        <f t="shared" si="57"/>
        <v>270.93703723066284</v>
      </c>
      <c r="J201" s="168">
        <f t="shared" si="57"/>
        <v>249.79024354432931</v>
      </c>
      <c r="K201" s="168">
        <f t="shared" si="57"/>
        <v>245.01536374829993</v>
      </c>
      <c r="L201" s="168">
        <f t="shared" si="57"/>
        <v>242.94565561561495</v>
      </c>
      <c r="M201" s="168">
        <f t="shared" si="57"/>
        <v>199.50085387985581</v>
      </c>
      <c r="N201" s="168">
        <f t="shared" si="57"/>
        <v>196.76207119049513</v>
      </c>
      <c r="O201" s="168">
        <f t="shared" si="57"/>
        <v>193.05460590467641</v>
      </c>
      <c r="P201" s="168">
        <f t="shared" si="57"/>
        <v>156.52601340549961</v>
      </c>
      <c r="Q201" s="168">
        <f t="shared" si="57"/>
        <v>154.55492399897631</v>
      </c>
    </row>
    <row r="202" spans="1:17" ht="12" customHeight="1" x14ac:dyDescent="0.25">
      <c r="A202" s="158" t="s">
        <v>65</v>
      </c>
      <c r="B202" s="157">
        <f t="shared" ref="B202:Q202" si="58">B203</f>
        <v>0</v>
      </c>
      <c r="C202" s="157">
        <f t="shared" si="58"/>
        <v>0</v>
      </c>
      <c r="D202" s="157">
        <f t="shared" si="58"/>
        <v>0</v>
      </c>
      <c r="E202" s="157">
        <f t="shared" si="58"/>
        <v>0</v>
      </c>
      <c r="F202" s="157">
        <f t="shared" si="58"/>
        <v>0</v>
      </c>
      <c r="G202" s="157">
        <f t="shared" si="58"/>
        <v>0</v>
      </c>
      <c r="H202" s="157">
        <f t="shared" si="58"/>
        <v>0</v>
      </c>
      <c r="I202" s="157">
        <f t="shared" si="58"/>
        <v>0</v>
      </c>
      <c r="J202" s="157">
        <f t="shared" si="58"/>
        <v>0</v>
      </c>
      <c r="K202" s="157">
        <f t="shared" si="58"/>
        <v>0</v>
      </c>
      <c r="L202" s="157">
        <f t="shared" si="58"/>
        <v>0</v>
      </c>
      <c r="M202" s="157">
        <f t="shared" si="58"/>
        <v>0</v>
      </c>
      <c r="N202" s="157">
        <f t="shared" si="58"/>
        <v>0</v>
      </c>
      <c r="O202" s="157">
        <f t="shared" si="58"/>
        <v>0</v>
      </c>
      <c r="P202" s="157">
        <f t="shared" si="58"/>
        <v>0</v>
      </c>
      <c r="Q202" s="157">
        <f t="shared" si="58"/>
        <v>0</v>
      </c>
    </row>
    <row r="203" spans="1:17" ht="12" customHeight="1" x14ac:dyDescent="0.25">
      <c r="A203" s="23" t="s">
        <v>60</v>
      </c>
      <c r="B203" s="57">
        <f t="shared" ref="B203:Q203" si="59">IF(B149=0,0,B149*1000000/B$7)</f>
        <v>0</v>
      </c>
      <c r="C203" s="57">
        <f t="shared" si="59"/>
        <v>0</v>
      </c>
      <c r="D203" s="57">
        <f t="shared" si="59"/>
        <v>0</v>
      </c>
      <c r="E203" s="57">
        <f t="shared" si="59"/>
        <v>0</v>
      </c>
      <c r="F203" s="57">
        <f t="shared" si="59"/>
        <v>0</v>
      </c>
      <c r="G203" s="57">
        <f t="shared" si="59"/>
        <v>0</v>
      </c>
      <c r="H203" s="57">
        <f t="shared" si="59"/>
        <v>0</v>
      </c>
      <c r="I203" s="57">
        <f t="shared" si="59"/>
        <v>0</v>
      </c>
      <c r="J203" s="57">
        <f t="shared" si="59"/>
        <v>0</v>
      </c>
      <c r="K203" s="57">
        <f t="shared" si="59"/>
        <v>0</v>
      </c>
      <c r="L203" s="57">
        <f t="shared" si="59"/>
        <v>0</v>
      </c>
      <c r="M203" s="57">
        <f t="shared" si="59"/>
        <v>0</v>
      </c>
      <c r="N203" s="57">
        <f t="shared" si="59"/>
        <v>0</v>
      </c>
      <c r="O203" s="57">
        <f t="shared" si="59"/>
        <v>0</v>
      </c>
      <c r="P203" s="57">
        <f t="shared" si="59"/>
        <v>0</v>
      </c>
      <c r="Q203" s="57">
        <f t="shared" si="59"/>
        <v>0</v>
      </c>
    </row>
    <row r="204" spans="1:17" ht="12" customHeight="1" x14ac:dyDescent="0.25">
      <c r="A204" s="158" t="s">
        <v>112</v>
      </c>
      <c r="B204" s="157">
        <f t="shared" ref="B204:Q204" si="60">B205</f>
        <v>0</v>
      </c>
      <c r="C204" s="157">
        <f t="shared" si="60"/>
        <v>0</v>
      </c>
      <c r="D204" s="157">
        <f t="shared" si="60"/>
        <v>0</v>
      </c>
      <c r="E204" s="157">
        <f t="shared" si="60"/>
        <v>0</v>
      </c>
      <c r="F204" s="157">
        <f t="shared" si="60"/>
        <v>0</v>
      </c>
      <c r="G204" s="157">
        <f t="shared" si="60"/>
        <v>0</v>
      </c>
      <c r="H204" s="157">
        <f t="shared" si="60"/>
        <v>0</v>
      </c>
      <c r="I204" s="157">
        <f t="shared" si="60"/>
        <v>0</v>
      </c>
      <c r="J204" s="157">
        <f t="shared" si="60"/>
        <v>0</v>
      </c>
      <c r="K204" s="157">
        <f t="shared" si="60"/>
        <v>0</v>
      </c>
      <c r="L204" s="157">
        <f t="shared" si="60"/>
        <v>0</v>
      </c>
      <c r="M204" s="157">
        <f t="shared" si="60"/>
        <v>0</v>
      </c>
      <c r="N204" s="157">
        <f t="shared" si="60"/>
        <v>0</v>
      </c>
      <c r="O204" s="157">
        <f t="shared" si="60"/>
        <v>0</v>
      </c>
      <c r="P204" s="157">
        <f t="shared" si="60"/>
        <v>0</v>
      </c>
      <c r="Q204" s="157">
        <f t="shared" si="60"/>
        <v>0</v>
      </c>
    </row>
    <row r="205" spans="1:17" ht="12" customHeight="1" x14ac:dyDescent="0.25">
      <c r="A205" s="23" t="s">
        <v>60</v>
      </c>
      <c r="B205" s="156">
        <f t="shared" ref="B205:Q205" si="61">IF(B151=0,0,B151*1000000/B$5)</f>
        <v>0</v>
      </c>
      <c r="C205" s="156">
        <f t="shared" si="61"/>
        <v>0</v>
      </c>
      <c r="D205" s="156">
        <f t="shared" si="61"/>
        <v>0</v>
      </c>
      <c r="E205" s="156">
        <f t="shared" si="61"/>
        <v>0</v>
      </c>
      <c r="F205" s="156">
        <f t="shared" si="61"/>
        <v>0</v>
      </c>
      <c r="G205" s="156">
        <f t="shared" si="61"/>
        <v>0</v>
      </c>
      <c r="H205" s="156">
        <f t="shared" si="61"/>
        <v>0</v>
      </c>
      <c r="I205" s="156">
        <f t="shared" si="61"/>
        <v>0</v>
      </c>
      <c r="J205" s="156">
        <f t="shared" si="61"/>
        <v>0</v>
      </c>
      <c r="K205" s="156">
        <f t="shared" si="61"/>
        <v>0</v>
      </c>
      <c r="L205" s="156">
        <f t="shared" si="61"/>
        <v>0</v>
      </c>
      <c r="M205" s="156">
        <f t="shared" si="61"/>
        <v>0</v>
      </c>
      <c r="N205" s="156">
        <f t="shared" si="61"/>
        <v>0</v>
      </c>
      <c r="O205" s="156">
        <f t="shared" si="61"/>
        <v>0</v>
      </c>
      <c r="P205" s="156">
        <f t="shared" si="61"/>
        <v>0</v>
      </c>
      <c r="Q205" s="156">
        <f t="shared" si="61"/>
        <v>0</v>
      </c>
    </row>
    <row r="206" spans="1:17" ht="12" customHeight="1" x14ac:dyDescent="0.25">
      <c r="A206" s="158" t="s">
        <v>63</v>
      </c>
      <c r="B206" s="157">
        <f t="shared" ref="B206:Q206" si="62">IF(B152=0,0,B152*1000000/B$5)</f>
        <v>276.91838364596873</v>
      </c>
      <c r="C206" s="157">
        <f t="shared" si="62"/>
        <v>274.23509407717586</v>
      </c>
      <c r="D206" s="157">
        <f t="shared" si="62"/>
        <v>264.82740488472012</v>
      </c>
      <c r="E206" s="157">
        <f t="shared" si="62"/>
        <v>260.81256443771025</v>
      </c>
      <c r="F206" s="157">
        <f t="shared" si="62"/>
        <v>258.84091746486985</v>
      </c>
      <c r="G206" s="157">
        <f t="shared" si="62"/>
        <v>236.54124740912911</v>
      </c>
      <c r="H206" s="157">
        <f t="shared" si="62"/>
        <v>200.87739070511142</v>
      </c>
      <c r="I206" s="157">
        <f t="shared" si="62"/>
        <v>181.84736624386517</v>
      </c>
      <c r="J206" s="157">
        <f t="shared" si="62"/>
        <v>162.78369423001266</v>
      </c>
      <c r="K206" s="157">
        <f t="shared" si="62"/>
        <v>157.82289925498768</v>
      </c>
      <c r="L206" s="157">
        <f t="shared" si="62"/>
        <v>158.23107125280333</v>
      </c>
      <c r="M206" s="157">
        <f t="shared" si="62"/>
        <v>123.88722427371017</v>
      </c>
      <c r="N206" s="157">
        <f t="shared" si="62"/>
        <v>120.61259124409919</v>
      </c>
      <c r="O206" s="157">
        <f t="shared" si="62"/>
        <v>120.07248104834042</v>
      </c>
      <c r="P206" s="157">
        <f t="shared" si="62"/>
        <v>94.142535312002991</v>
      </c>
      <c r="Q206" s="157">
        <f t="shared" si="62"/>
        <v>93.245063648920762</v>
      </c>
    </row>
    <row r="207" spans="1:17" ht="12" customHeight="1" x14ac:dyDescent="0.25">
      <c r="A207" s="167" t="s">
        <v>144</v>
      </c>
      <c r="B207" s="132">
        <f t="shared" ref="B207:Q207" si="63">IF(B153=0,0,B153*1000000/B$11)</f>
        <v>583.23420974524186</v>
      </c>
      <c r="C207" s="132">
        <f t="shared" si="63"/>
        <v>581.67315868511298</v>
      </c>
      <c r="D207" s="132">
        <f t="shared" si="63"/>
        <v>571.56714602760326</v>
      </c>
      <c r="E207" s="132">
        <f t="shared" si="63"/>
        <v>570.73325141748739</v>
      </c>
      <c r="F207" s="132">
        <f t="shared" si="63"/>
        <v>570.75888149486605</v>
      </c>
      <c r="G207" s="132">
        <f t="shared" si="63"/>
        <v>564.14688556835881</v>
      </c>
      <c r="H207" s="132">
        <f t="shared" si="63"/>
        <v>556.37810538808378</v>
      </c>
      <c r="I207" s="132">
        <f t="shared" si="63"/>
        <v>551.11312288987835</v>
      </c>
      <c r="J207" s="132">
        <f t="shared" si="63"/>
        <v>547.25818649433415</v>
      </c>
      <c r="K207" s="132">
        <f t="shared" si="63"/>
        <v>546.0576823244927</v>
      </c>
      <c r="L207" s="132">
        <f t="shared" si="63"/>
        <v>543.81780594613019</v>
      </c>
      <c r="M207" s="132">
        <f t="shared" si="63"/>
        <v>495.8029444474555</v>
      </c>
      <c r="N207" s="132">
        <f t="shared" si="63"/>
        <v>565.16868435711729</v>
      </c>
      <c r="O207" s="132">
        <f t="shared" si="63"/>
        <v>561.69891122928641</v>
      </c>
      <c r="P207" s="132">
        <f t="shared" si="63"/>
        <v>550.81354698210293</v>
      </c>
      <c r="Q207" s="132">
        <f t="shared" si="63"/>
        <v>543.61453023080594</v>
      </c>
    </row>
    <row r="208" spans="1:17" ht="12" customHeight="1" x14ac:dyDescent="0.25">
      <c r="A208" s="167" t="s">
        <v>143</v>
      </c>
      <c r="B208" s="132">
        <f t="shared" ref="B208:Q208" si="64">IF(B154=0,0,B154*1000000/B$12)</f>
        <v>372.10342581746841</v>
      </c>
      <c r="C208" s="132">
        <f t="shared" si="64"/>
        <v>378.08755314532891</v>
      </c>
      <c r="D208" s="132">
        <f t="shared" si="64"/>
        <v>371.51864491792946</v>
      </c>
      <c r="E208" s="132">
        <f t="shared" si="64"/>
        <v>370.97661342135501</v>
      </c>
      <c r="F208" s="132">
        <f t="shared" si="64"/>
        <v>370.99327297165445</v>
      </c>
      <c r="G208" s="132">
        <f t="shared" si="64"/>
        <v>366.69547561943187</v>
      </c>
      <c r="H208" s="132">
        <f t="shared" si="64"/>
        <v>361.64576850224972</v>
      </c>
      <c r="I208" s="132">
        <f t="shared" si="64"/>
        <v>358.2235298784226</v>
      </c>
      <c r="J208" s="132">
        <f t="shared" si="64"/>
        <v>355.71782122132822</v>
      </c>
      <c r="K208" s="132">
        <f t="shared" si="64"/>
        <v>354.93749351091873</v>
      </c>
      <c r="L208" s="132">
        <f t="shared" si="64"/>
        <v>353.48157386499037</v>
      </c>
      <c r="M208" s="132">
        <f t="shared" si="64"/>
        <v>322.27191389085135</v>
      </c>
      <c r="N208" s="132">
        <f t="shared" si="64"/>
        <v>378.66301851927318</v>
      </c>
      <c r="O208" s="132">
        <f t="shared" si="64"/>
        <v>365.10429229904071</v>
      </c>
      <c r="P208" s="132">
        <f t="shared" si="64"/>
        <v>358.02880553837116</v>
      </c>
      <c r="Q208" s="132">
        <f t="shared" si="64"/>
        <v>353.34944465002945</v>
      </c>
    </row>
    <row r="209" spans="1:17" ht="12" customHeight="1" x14ac:dyDescent="0.25">
      <c r="A209" s="166" t="s">
        <v>57</v>
      </c>
      <c r="B209" s="165">
        <f t="shared" ref="B209:Q209" si="65">IF(B155=0,0,B155*1000000/B$12)</f>
        <v>372.10342581746841</v>
      </c>
      <c r="C209" s="165">
        <f t="shared" si="65"/>
        <v>378.08755314532891</v>
      </c>
      <c r="D209" s="165">
        <f t="shared" si="65"/>
        <v>371.51864491792946</v>
      </c>
      <c r="E209" s="165">
        <f t="shared" si="65"/>
        <v>370.97661342135501</v>
      </c>
      <c r="F209" s="165">
        <f t="shared" si="65"/>
        <v>370.99327297165445</v>
      </c>
      <c r="G209" s="165">
        <f t="shared" si="65"/>
        <v>366.69547561943187</v>
      </c>
      <c r="H209" s="165">
        <f t="shared" si="65"/>
        <v>361.64576850224972</v>
      </c>
      <c r="I209" s="165">
        <f t="shared" si="65"/>
        <v>358.2235298784226</v>
      </c>
      <c r="J209" s="165">
        <f t="shared" si="65"/>
        <v>355.71782122132822</v>
      </c>
      <c r="K209" s="165">
        <f t="shared" si="65"/>
        <v>354.93749351091873</v>
      </c>
      <c r="L209" s="165">
        <f t="shared" si="65"/>
        <v>353.48157386499037</v>
      </c>
      <c r="M209" s="165">
        <f t="shared" si="65"/>
        <v>322.27191389085135</v>
      </c>
      <c r="N209" s="165">
        <f t="shared" si="65"/>
        <v>378.66301851927318</v>
      </c>
      <c r="O209" s="165">
        <f t="shared" si="65"/>
        <v>365.10429229904071</v>
      </c>
      <c r="P209" s="165">
        <f t="shared" si="65"/>
        <v>358.02880553837116</v>
      </c>
      <c r="Q209" s="165">
        <f t="shared" si="65"/>
        <v>353.34944465002945</v>
      </c>
    </row>
    <row r="210" spans="1:17" ht="12" customHeight="1" x14ac:dyDescent="0.25">
      <c r="A210" s="147" t="s">
        <v>59</v>
      </c>
      <c r="B210" s="164">
        <f t="shared" ref="B210:Q210" si="66">IF(B156=0,0,B156*1000000/B$12)</f>
        <v>0</v>
      </c>
      <c r="C210" s="164">
        <f t="shared" si="66"/>
        <v>0</v>
      </c>
      <c r="D210" s="164">
        <f t="shared" si="66"/>
        <v>0</v>
      </c>
      <c r="E210" s="164">
        <f t="shared" si="66"/>
        <v>0</v>
      </c>
      <c r="F210" s="164">
        <f t="shared" si="66"/>
        <v>0</v>
      </c>
      <c r="G210" s="164">
        <f t="shared" si="66"/>
        <v>0</v>
      </c>
      <c r="H210" s="164">
        <f t="shared" si="66"/>
        <v>0</v>
      </c>
      <c r="I210" s="164">
        <f t="shared" si="66"/>
        <v>0</v>
      </c>
      <c r="J210" s="164">
        <f t="shared" si="66"/>
        <v>0</v>
      </c>
      <c r="K210" s="164">
        <f t="shared" si="66"/>
        <v>0</v>
      </c>
      <c r="L210" s="164">
        <f t="shared" si="66"/>
        <v>0</v>
      </c>
      <c r="M210" s="164">
        <f t="shared" si="66"/>
        <v>0</v>
      </c>
      <c r="N210" s="164">
        <f t="shared" si="66"/>
        <v>0</v>
      </c>
      <c r="O210" s="164">
        <f t="shared" si="66"/>
        <v>0</v>
      </c>
      <c r="P210" s="164">
        <f t="shared" si="66"/>
        <v>0</v>
      </c>
      <c r="Q210" s="164">
        <f t="shared" si="66"/>
        <v>0</v>
      </c>
    </row>
    <row r="211" spans="1:17" ht="12" customHeight="1" x14ac:dyDescent="0.25">
      <c r="A211" s="163" t="s">
        <v>142</v>
      </c>
      <c r="B211" s="162">
        <f t="shared" ref="B211:Q211" si="67">IF(B157=0,0,B157*1000000/B$13)</f>
        <v>0</v>
      </c>
      <c r="C211" s="162">
        <f t="shared" si="67"/>
        <v>0</v>
      </c>
      <c r="D211" s="162">
        <f t="shared" si="67"/>
        <v>0</v>
      </c>
      <c r="E211" s="162">
        <f t="shared" si="67"/>
        <v>0</v>
      </c>
      <c r="F211" s="162">
        <f t="shared" si="67"/>
        <v>0</v>
      </c>
      <c r="G211" s="162">
        <f t="shared" si="67"/>
        <v>0</v>
      </c>
      <c r="H211" s="162">
        <f t="shared" si="67"/>
        <v>0</v>
      </c>
      <c r="I211" s="162">
        <f t="shared" si="67"/>
        <v>0</v>
      </c>
      <c r="J211" s="162">
        <f t="shared" si="67"/>
        <v>0</v>
      </c>
      <c r="K211" s="162">
        <f t="shared" si="67"/>
        <v>0</v>
      </c>
      <c r="L211" s="162">
        <f t="shared" si="67"/>
        <v>0</v>
      </c>
      <c r="M211" s="162">
        <f t="shared" si="67"/>
        <v>0</v>
      </c>
      <c r="N211" s="162">
        <f t="shared" si="67"/>
        <v>0</v>
      </c>
      <c r="O211" s="162">
        <f t="shared" si="67"/>
        <v>0</v>
      </c>
      <c r="P211" s="162">
        <f t="shared" si="67"/>
        <v>0</v>
      </c>
      <c r="Q211" s="162">
        <f t="shared" si="67"/>
        <v>0</v>
      </c>
    </row>
    <row r="212" spans="1:17" ht="12" customHeight="1" x14ac:dyDescent="0.25">
      <c r="A212" s="161" t="s">
        <v>141</v>
      </c>
      <c r="B212" s="160">
        <f t="shared" ref="B212:Q212" si="68">IF(B158=0,0,B158*1000000/B$14)</f>
        <v>0</v>
      </c>
      <c r="C212" s="160">
        <f t="shared" si="68"/>
        <v>0</v>
      </c>
      <c r="D212" s="160">
        <f t="shared" si="68"/>
        <v>0</v>
      </c>
      <c r="E212" s="160">
        <f t="shared" si="68"/>
        <v>0</v>
      </c>
      <c r="F212" s="160">
        <f t="shared" si="68"/>
        <v>0</v>
      </c>
      <c r="G212" s="160">
        <f t="shared" si="68"/>
        <v>0</v>
      </c>
      <c r="H212" s="160">
        <f t="shared" si="68"/>
        <v>0</v>
      </c>
      <c r="I212" s="160">
        <f t="shared" si="68"/>
        <v>0</v>
      </c>
      <c r="J212" s="160">
        <f t="shared" si="68"/>
        <v>0</v>
      </c>
      <c r="K212" s="160">
        <f t="shared" si="68"/>
        <v>0</v>
      </c>
      <c r="L212" s="160">
        <f t="shared" si="68"/>
        <v>0</v>
      </c>
      <c r="M212" s="160">
        <f t="shared" si="68"/>
        <v>0</v>
      </c>
      <c r="N212" s="160">
        <f t="shared" si="68"/>
        <v>0</v>
      </c>
      <c r="O212" s="160">
        <f t="shared" si="68"/>
        <v>0</v>
      </c>
      <c r="P212" s="160">
        <f t="shared" si="68"/>
        <v>0</v>
      </c>
      <c r="Q212" s="160">
        <f t="shared" si="68"/>
        <v>0</v>
      </c>
    </row>
    <row r="213" spans="1:17" ht="12" customHeight="1" x14ac:dyDescent="0.25">
      <c r="A213" s="148" t="s">
        <v>60</v>
      </c>
      <c r="B213" s="156">
        <f t="shared" ref="B213:Q213" si="69">IF(B159=0,0,B159*1000000/B$14)</f>
        <v>0</v>
      </c>
      <c r="C213" s="156">
        <f t="shared" si="69"/>
        <v>0</v>
      </c>
      <c r="D213" s="156">
        <f t="shared" si="69"/>
        <v>0</v>
      </c>
      <c r="E213" s="156">
        <f t="shared" si="69"/>
        <v>0</v>
      </c>
      <c r="F213" s="156">
        <f t="shared" si="69"/>
        <v>0</v>
      </c>
      <c r="G213" s="156">
        <f t="shared" si="69"/>
        <v>0</v>
      </c>
      <c r="H213" s="156">
        <f t="shared" si="69"/>
        <v>0</v>
      </c>
      <c r="I213" s="156">
        <f t="shared" si="69"/>
        <v>0</v>
      </c>
      <c r="J213" s="156">
        <f t="shared" si="69"/>
        <v>0</v>
      </c>
      <c r="K213" s="156">
        <f t="shared" si="69"/>
        <v>0</v>
      </c>
      <c r="L213" s="156">
        <f t="shared" si="69"/>
        <v>0</v>
      </c>
      <c r="M213" s="156">
        <f t="shared" si="69"/>
        <v>0</v>
      </c>
      <c r="N213" s="156">
        <f t="shared" si="69"/>
        <v>0</v>
      </c>
      <c r="O213" s="156">
        <f t="shared" si="69"/>
        <v>0</v>
      </c>
      <c r="P213" s="156">
        <f t="shared" si="69"/>
        <v>0</v>
      </c>
      <c r="Q213" s="156">
        <f t="shared" si="69"/>
        <v>0</v>
      </c>
    </row>
    <row r="214" spans="1:17" ht="12" customHeight="1" x14ac:dyDescent="0.25">
      <c r="A214" s="159" t="s">
        <v>59</v>
      </c>
      <c r="B214" s="57">
        <f t="shared" ref="B214:Q214" si="70">IF(B160=0,0,B160*1000000/B$14)</f>
        <v>0</v>
      </c>
      <c r="C214" s="57">
        <f t="shared" si="70"/>
        <v>0</v>
      </c>
      <c r="D214" s="57">
        <f t="shared" si="70"/>
        <v>0</v>
      </c>
      <c r="E214" s="57">
        <f t="shared" si="70"/>
        <v>0</v>
      </c>
      <c r="F214" s="57">
        <f t="shared" si="70"/>
        <v>0</v>
      </c>
      <c r="G214" s="57">
        <f t="shared" si="70"/>
        <v>0</v>
      </c>
      <c r="H214" s="57">
        <f t="shared" si="70"/>
        <v>0</v>
      </c>
      <c r="I214" s="57">
        <f t="shared" si="70"/>
        <v>0</v>
      </c>
      <c r="J214" s="57">
        <f t="shared" si="70"/>
        <v>0</v>
      </c>
      <c r="K214" s="57">
        <f t="shared" si="70"/>
        <v>0</v>
      </c>
      <c r="L214" s="57">
        <f t="shared" si="70"/>
        <v>0</v>
      </c>
      <c r="M214" s="57">
        <f t="shared" si="70"/>
        <v>0</v>
      </c>
      <c r="N214" s="57">
        <f t="shared" si="70"/>
        <v>0</v>
      </c>
      <c r="O214" s="57">
        <f t="shared" si="70"/>
        <v>0</v>
      </c>
      <c r="P214" s="57">
        <f t="shared" si="70"/>
        <v>0</v>
      </c>
      <c r="Q214" s="57">
        <f t="shared" si="70"/>
        <v>0</v>
      </c>
    </row>
    <row r="215" spans="1:17" ht="12" customHeight="1" x14ac:dyDescent="0.25">
      <c r="A215" s="158" t="s">
        <v>62</v>
      </c>
      <c r="B215" s="157">
        <f t="shared" ref="B215:Q215" si="71">IF(B161=0,0,B161*1000000/B$5)</f>
        <v>110.83507034656043</v>
      </c>
      <c r="C215" s="157">
        <f t="shared" si="71"/>
        <v>105.42846177864776</v>
      </c>
      <c r="D215" s="157">
        <f t="shared" si="71"/>
        <v>103.26019446369767</v>
      </c>
      <c r="E215" s="157">
        <f t="shared" si="71"/>
        <v>99.081353011146149</v>
      </c>
      <c r="F215" s="157">
        <f t="shared" si="71"/>
        <v>101.52015089433907</v>
      </c>
      <c r="G215" s="157">
        <f t="shared" si="71"/>
        <v>98.040908755305722</v>
      </c>
      <c r="H215" s="157">
        <f t="shared" si="71"/>
        <v>92.052547982984734</v>
      </c>
      <c r="I215" s="157">
        <f t="shared" si="71"/>
        <v>89.089670986797657</v>
      </c>
      <c r="J215" s="157">
        <f t="shared" si="71"/>
        <v>87.006549314316658</v>
      </c>
      <c r="K215" s="157">
        <f t="shared" si="71"/>
        <v>87.192464493312272</v>
      </c>
      <c r="L215" s="157">
        <f t="shared" si="71"/>
        <v>84.714584362811621</v>
      </c>
      <c r="M215" s="157">
        <f t="shared" si="71"/>
        <v>75.613629606145636</v>
      </c>
      <c r="N215" s="157">
        <f t="shared" si="71"/>
        <v>76.149479946395942</v>
      </c>
      <c r="O215" s="157">
        <f t="shared" si="71"/>
        <v>72.982124856336</v>
      </c>
      <c r="P215" s="157">
        <f t="shared" si="71"/>
        <v>62.38347809349662</v>
      </c>
      <c r="Q215" s="157">
        <f t="shared" si="71"/>
        <v>61.309860350055544</v>
      </c>
    </row>
    <row r="216" spans="1:17" ht="12" customHeight="1" x14ac:dyDescent="0.25">
      <c r="A216" s="23" t="s">
        <v>57</v>
      </c>
      <c r="B216" s="156">
        <f t="shared" ref="B216:Q216" si="72">IF(B162=0,0,B162*1000000/B$16)</f>
        <v>397.86472654182057</v>
      </c>
      <c r="C216" s="156">
        <f t="shared" si="72"/>
        <v>392.31997285575341</v>
      </c>
      <c r="D216" s="156">
        <f t="shared" si="72"/>
        <v>391.02778601244995</v>
      </c>
      <c r="E216" s="156">
        <f t="shared" si="72"/>
        <v>385.25349255840325</v>
      </c>
      <c r="F216" s="156">
        <f t="shared" si="72"/>
        <v>395.35357601437971</v>
      </c>
      <c r="G216" s="156">
        <f t="shared" si="72"/>
        <v>387.23466873601291</v>
      </c>
      <c r="H216" s="156">
        <f t="shared" si="72"/>
        <v>383.40349201464767</v>
      </c>
      <c r="I216" s="156">
        <f t="shared" si="72"/>
        <v>386.15914019875834</v>
      </c>
      <c r="J216" s="156">
        <f t="shared" si="72"/>
        <v>383.83763205955034</v>
      </c>
      <c r="K216" s="156">
        <f t="shared" si="72"/>
        <v>379.58455216644433</v>
      </c>
      <c r="L216" s="156">
        <f t="shared" si="72"/>
        <v>391.20004688578615</v>
      </c>
      <c r="M216" s="156">
        <f t="shared" si="72"/>
        <v>366.9944645424485</v>
      </c>
      <c r="N216" s="156">
        <f t="shared" si="72"/>
        <v>378.93353532435071</v>
      </c>
      <c r="O216" s="156">
        <f t="shared" si="72"/>
        <v>379.12105701118105</v>
      </c>
      <c r="P216" s="156">
        <f t="shared" si="72"/>
        <v>377.69477931043883</v>
      </c>
      <c r="Q216" s="156">
        <f t="shared" si="72"/>
        <v>372.2037194963421</v>
      </c>
    </row>
    <row r="217" spans="1:17" ht="12" customHeight="1" x14ac:dyDescent="0.25">
      <c r="A217" s="29" t="s">
        <v>140</v>
      </c>
      <c r="B217" s="57">
        <f t="shared" ref="B217:Q217" si="73">IF(B163=0,0,B163*1000000/B$17)</f>
        <v>0</v>
      </c>
      <c r="C217" s="57">
        <f t="shared" si="73"/>
        <v>0</v>
      </c>
      <c r="D217" s="57">
        <f t="shared" si="73"/>
        <v>0</v>
      </c>
      <c r="E217" s="57">
        <f t="shared" si="73"/>
        <v>0</v>
      </c>
      <c r="F217" s="57">
        <f t="shared" si="73"/>
        <v>0</v>
      </c>
      <c r="G217" s="57">
        <f t="shared" si="73"/>
        <v>0</v>
      </c>
      <c r="H217" s="57">
        <f t="shared" si="73"/>
        <v>0</v>
      </c>
      <c r="I217" s="57">
        <f t="shared" si="73"/>
        <v>0</v>
      </c>
      <c r="J217" s="57">
        <f t="shared" si="73"/>
        <v>0</v>
      </c>
      <c r="K217" s="57">
        <f t="shared" si="73"/>
        <v>0</v>
      </c>
      <c r="L217" s="57">
        <f t="shared" si="73"/>
        <v>0</v>
      </c>
      <c r="M217" s="57">
        <f t="shared" si="73"/>
        <v>0</v>
      </c>
      <c r="N217" s="57">
        <f t="shared" si="73"/>
        <v>0</v>
      </c>
      <c r="O217" s="57">
        <f t="shared" si="73"/>
        <v>0</v>
      </c>
      <c r="P217" s="57">
        <f t="shared" si="73"/>
        <v>0</v>
      </c>
      <c r="Q217" s="57">
        <f t="shared" si="73"/>
        <v>0</v>
      </c>
    </row>
    <row r="219" spans="1:17" ht="12" customHeight="1" x14ac:dyDescent="0.25">
      <c r="A219" s="152" t="s">
        <v>196</v>
      </c>
      <c r="B219" s="184">
        <f>B165/RES_summary!B$19</f>
        <v>170.20579325940122</v>
      </c>
      <c r="C219" s="184">
        <f>C165/RES_summary!C$19</f>
        <v>179.91264757148215</v>
      </c>
      <c r="D219" s="184">
        <f>D165/RES_summary!D$19</f>
        <v>172.29237470476068</v>
      </c>
      <c r="E219" s="184">
        <f>E165/RES_summary!E$19</f>
        <v>182.13286758711916</v>
      </c>
      <c r="F219" s="184">
        <f>F165/RES_summary!F$19</f>
        <v>186.82276204863388</v>
      </c>
      <c r="G219" s="184">
        <f>G165/RES_summary!G$19</f>
        <v>171.24425087471016</v>
      </c>
      <c r="H219" s="184">
        <f>H165/RES_summary!H$19</f>
        <v>166.59881406628105</v>
      </c>
      <c r="I219" s="184">
        <f>I165/RES_summary!I$19</f>
        <v>148.296578018525</v>
      </c>
      <c r="J219" s="184">
        <f>J165/RES_summary!J$19</f>
        <v>163.11077039754241</v>
      </c>
      <c r="K219" s="184">
        <f>K165/RES_summary!K$19</f>
        <v>150.28389961278654</v>
      </c>
      <c r="L219" s="184">
        <f>L165/RES_summary!L$19</f>
        <v>167.23527236506391</v>
      </c>
      <c r="M219" s="184">
        <f>M165/RES_summary!M$19</f>
        <v>120.4806913925069</v>
      </c>
      <c r="N219" s="184">
        <f>N165/RES_summary!N$19</f>
        <v>151.93639724154036</v>
      </c>
      <c r="O219" s="184">
        <f>O165/RES_summary!O$19</f>
        <v>168.00740643078763</v>
      </c>
      <c r="P219" s="184">
        <f>P165/RES_summary!P$19</f>
        <v>117.80206441084341</v>
      </c>
      <c r="Q219" s="184">
        <f>Q165/RES_summary!Q$19</f>
        <v>129.37298885048662</v>
      </c>
    </row>
    <row r="220" spans="1:17" ht="12" customHeight="1" x14ac:dyDescent="0.25">
      <c r="A220" s="158" t="s">
        <v>65</v>
      </c>
      <c r="B220" s="178">
        <f>B166/RES_summary!B$19</f>
        <v>129.7803745600346</v>
      </c>
      <c r="C220" s="178">
        <f>C166/RES_summary!C$19</f>
        <v>139.51670255893865</v>
      </c>
      <c r="D220" s="178">
        <f>D166/RES_summary!D$19</f>
        <v>132.23399962525616</v>
      </c>
      <c r="E220" s="178">
        <f>E166/RES_summary!E$19</f>
        <v>141.44075151262422</v>
      </c>
      <c r="F220" s="178">
        <f>F166/RES_summary!F$19</f>
        <v>146.1202385026063</v>
      </c>
      <c r="G220" s="178">
        <f>G166/RES_summary!G$19</f>
        <v>132.59414869105981</v>
      </c>
      <c r="H220" s="178">
        <f>H166/RES_summary!H$19</f>
        <v>128.26795680012566</v>
      </c>
      <c r="I220" s="178">
        <f>I166/RES_summary!I$19</f>
        <v>110.48127039368275</v>
      </c>
      <c r="J220" s="178">
        <f>J166/RES_summary!J$19</f>
        <v>125.16768342703217</v>
      </c>
      <c r="K220" s="178">
        <f>K166/RES_summary!K$19</f>
        <v>114.02116535525528</v>
      </c>
      <c r="L220" s="178">
        <f>L166/RES_summary!L$19</f>
        <v>127.0625791699117</v>
      </c>
      <c r="M220" s="178">
        <f>M166/RES_summary!M$19</f>
        <v>86.854524147270808</v>
      </c>
      <c r="N220" s="178">
        <f>N166/RES_summary!N$19</f>
        <v>110.93444573178958</v>
      </c>
      <c r="O220" s="178">
        <f>O166/RES_summary!O$19</f>
        <v>125.23495541880177</v>
      </c>
      <c r="P220" s="178">
        <f>P166/RES_summary!P$19</f>
        <v>81.012384496163065</v>
      </c>
      <c r="Q220" s="178">
        <f>Q166/RES_summary!Q$19</f>
        <v>91.277754879369141</v>
      </c>
    </row>
    <row r="221" spans="1:17" ht="12" customHeight="1" x14ac:dyDescent="0.25">
      <c r="A221" s="23" t="s">
        <v>60</v>
      </c>
      <c r="B221" s="176">
        <f>B167/RES_summary!B$19</f>
        <v>129.7803745600346</v>
      </c>
      <c r="C221" s="176">
        <f>C167/RES_summary!C$19</f>
        <v>139.51670255893865</v>
      </c>
      <c r="D221" s="176">
        <f>D167/RES_summary!D$19</f>
        <v>132.23399962525616</v>
      </c>
      <c r="E221" s="176">
        <f>E167/RES_summary!E$19</f>
        <v>141.44075151262422</v>
      </c>
      <c r="F221" s="176">
        <f>F167/RES_summary!F$19</f>
        <v>146.1202385026063</v>
      </c>
      <c r="G221" s="176">
        <f>G167/RES_summary!G$19</f>
        <v>132.59414869105981</v>
      </c>
      <c r="H221" s="176">
        <f>H167/RES_summary!H$19</f>
        <v>128.26795680012566</v>
      </c>
      <c r="I221" s="176">
        <f>I167/RES_summary!I$19</f>
        <v>110.48127039368275</v>
      </c>
      <c r="J221" s="176">
        <f>J167/RES_summary!J$19</f>
        <v>125.16768342703217</v>
      </c>
      <c r="K221" s="176">
        <f>K167/RES_summary!K$19</f>
        <v>114.02116535525528</v>
      </c>
      <c r="L221" s="176">
        <f>L167/RES_summary!L$19</f>
        <v>127.0625791699117</v>
      </c>
      <c r="M221" s="176">
        <f>M167/RES_summary!M$19</f>
        <v>86.854524147270808</v>
      </c>
      <c r="N221" s="176">
        <f>N167/RES_summary!N$19</f>
        <v>110.93444573178958</v>
      </c>
      <c r="O221" s="176">
        <f>O167/RES_summary!O$19</f>
        <v>125.23495541880177</v>
      </c>
      <c r="P221" s="176">
        <f>P167/RES_summary!P$19</f>
        <v>81.012384496163065</v>
      </c>
      <c r="Q221" s="176">
        <f>Q167/RES_summary!Q$19</f>
        <v>91.277754879369141</v>
      </c>
    </row>
    <row r="222" spans="1:17" ht="12" customHeight="1" x14ac:dyDescent="0.25">
      <c r="A222" s="158" t="s">
        <v>112</v>
      </c>
      <c r="B222" s="178">
        <f>B168/RES_summary!B$19</f>
        <v>0.15626252867952781</v>
      </c>
      <c r="C222" s="178">
        <f>C168/RES_summary!C$19</f>
        <v>0.1567934175861202</v>
      </c>
      <c r="D222" s="178">
        <f>D168/RES_summary!D$19</f>
        <v>0.16150269829205843</v>
      </c>
      <c r="E222" s="178">
        <f>E168/RES_summary!E$19</f>
        <v>0.15986868789972444</v>
      </c>
      <c r="F222" s="178">
        <f>F168/RES_summary!F$19</f>
        <v>0.1601308055055253</v>
      </c>
      <c r="G222" s="178">
        <f>G168/RES_summary!G$19</f>
        <v>0.16494048379977436</v>
      </c>
      <c r="H222" s="178">
        <f>H168/RES_summary!H$19</f>
        <v>0.16385174851570375</v>
      </c>
      <c r="I222" s="178">
        <f>I168/RES_summary!I$19</f>
        <v>0.16407078933822677</v>
      </c>
      <c r="J222" s="178">
        <f>J168/RES_summary!J$19</f>
        <v>0.16374427709206996</v>
      </c>
      <c r="K222" s="178">
        <f>K168/RES_summary!K$19</f>
        <v>0.16550678310805225</v>
      </c>
      <c r="L222" s="178">
        <f>L168/RES_summary!L$19</f>
        <v>0.16517652113449777</v>
      </c>
      <c r="M222" s="178">
        <f>M168/RES_summary!M$19</f>
        <v>0.16002267297345454</v>
      </c>
      <c r="N222" s="178">
        <f>N168/RES_summary!N$19</f>
        <v>0.16027592944475719</v>
      </c>
      <c r="O222" s="178">
        <f>O168/RES_summary!O$19</f>
        <v>0.16941898673636838</v>
      </c>
      <c r="P222" s="178">
        <f>P168/RES_summary!P$19</f>
        <v>0.1634198676729299</v>
      </c>
      <c r="Q222" s="178">
        <f>Q168/RES_summary!Q$19</f>
        <v>0.16884086665653328</v>
      </c>
    </row>
    <row r="223" spans="1:17" ht="12" customHeight="1" x14ac:dyDescent="0.25">
      <c r="A223" s="23" t="s">
        <v>60</v>
      </c>
      <c r="B223" s="177">
        <f>B169/RES_summary!B$19</f>
        <v>0.15626252867952781</v>
      </c>
      <c r="C223" s="177">
        <f>C169/RES_summary!C$19</f>
        <v>0.1567934175861202</v>
      </c>
      <c r="D223" s="177">
        <f>D169/RES_summary!D$19</f>
        <v>0.16150269829205843</v>
      </c>
      <c r="E223" s="177">
        <f>E169/RES_summary!E$19</f>
        <v>0.15986868789972444</v>
      </c>
      <c r="F223" s="177">
        <f>F169/RES_summary!F$19</f>
        <v>0.1601308055055253</v>
      </c>
      <c r="G223" s="177">
        <f>G169/RES_summary!G$19</f>
        <v>0.16494048379977436</v>
      </c>
      <c r="H223" s="177">
        <f>H169/RES_summary!H$19</f>
        <v>0.16385174851570375</v>
      </c>
      <c r="I223" s="177">
        <f>I169/RES_summary!I$19</f>
        <v>0.16407078933822677</v>
      </c>
      <c r="J223" s="177">
        <f>J169/RES_summary!J$19</f>
        <v>0.16374427709206996</v>
      </c>
      <c r="K223" s="177">
        <f>K169/RES_summary!K$19</f>
        <v>0.16550678310805225</v>
      </c>
      <c r="L223" s="177">
        <f>L169/RES_summary!L$19</f>
        <v>0.16517652113449777</v>
      </c>
      <c r="M223" s="177">
        <f>M169/RES_summary!M$19</f>
        <v>0.16002267297345454</v>
      </c>
      <c r="N223" s="177">
        <f>N169/RES_summary!N$19</f>
        <v>0.16027592944475719</v>
      </c>
      <c r="O223" s="177">
        <f>O169/RES_summary!O$19</f>
        <v>0.16941898673636838</v>
      </c>
      <c r="P223" s="177">
        <f>P169/RES_summary!P$19</f>
        <v>0.1634198676729299</v>
      </c>
      <c r="Q223" s="177">
        <f>Q169/RES_summary!Q$19</f>
        <v>0.16884086665653328</v>
      </c>
    </row>
    <row r="224" spans="1:17" ht="12" customHeight="1" x14ac:dyDescent="0.25">
      <c r="A224" s="158" t="s">
        <v>63</v>
      </c>
      <c r="B224" s="178">
        <f>B170/RES_summary!B$19</f>
        <v>26.564170351678243</v>
      </c>
      <c r="C224" s="178">
        <f>C170/RES_summary!C$19</f>
        <v>26.71660143706433</v>
      </c>
      <c r="D224" s="178">
        <f>D170/RES_summary!D$19</f>
        <v>26.386649851741499</v>
      </c>
      <c r="E224" s="178">
        <f>E170/RES_summary!E$19</f>
        <v>26.712547848365407</v>
      </c>
      <c r="F224" s="178">
        <f>F170/RES_summary!F$19</f>
        <v>26.809086245916557</v>
      </c>
      <c r="G224" s="178">
        <f>G170/RES_summary!G$19</f>
        <v>25.343017924186725</v>
      </c>
      <c r="H224" s="178">
        <f>H170/RES_summary!H$19</f>
        <v>24.98211388584776</v>
      </c>
      <c r="I224" s="178">
        <f>I170/RES_summary!I$19</f>
        <v>24.666746146229251</v>
      </c>
      <c r="J224" s="178">
        <f>J170/RES_summary!J$19</f>
        <v>24.43131829137268</v>
      </c>
      <c r="K224" s="178">
        <f>K170/RES_summary!K$19</f>
        <v>23.104797532626261</v>
      </c>
      <c r="L224" s="178">
        <f>L170/RES_summary!L$19</f>
        <v>26.203259861158166</v>
      </c>
      <c r="M224" s="178">
        <f>M170/RES_summary!M$19</f>
        <v>21.349451821521466</v>
      </c>
      <c r="N224" s="178">
        <f>N170/RES_summary!N$19</f>
        <v>27.124743088759086</v>
      </c>
      <c r="O224" s="178">
        <f>O170/RES_summary!O$19</f>
        <v>28.16957362044359</v>
      </c>
      <c r="P224" s="178">
        <f>P170/RES_summary!P$19</f>
        <v>24.118694810039546</v>
      </c>
      <c r="Q224" s="178">
        <f>Q170/RES_summary!Q$19</f>
        <v>25.00184259658565</v>
      </c>
    </row>
    <row r="225" spans="1:17" ht="12" customHeight="1" x14ac:dyDescent="0.25">
      <c r="A225" s="167" t="s">
        <v>144</v>
      </c>
      <c r="B225" s="183">
        <f>B171/RES_summary!B$19</f>
        <v>28.795155447408249</v>
      </c>
      <c r="C225" s="183">
        <f>C171/RES_summary!C$19</f>
        <v>28.646037312051913</v>
      </c>
      <c r="D225" s="183">
        <f>D171/RES_summary!D$19</f>
        <v>28.068982262323065</v>
      </c>
      <c r="E225" s="183">
        <f>E171/RES_summary!E$19</f>
        <v>27.941944706630206</v>
      </c>
      <c r="F225" s="183">
        <f>F171/RES_summary!F$19</f>
        <v>27.847704839523193</v>
      </c>
      <c r="G225" s="183">
        <f>G171/RES_summary!G$19</f>
        <v>27.449064520432227</v>
      </c>
      <c r="H225" s="183">
        <f>H171/RES_summary!H$19</f>
        <v>26.942554159906255</v>
      </c>
      <c r="I225" s="183">
        <f>I171/RES_summary!I$19</f>
        <v>26.56855802956791</v>
      </c>
      <c r="J225" s="183">
        <f>J171/RES_summary!J$19</f>
        <v>26.222612746619752</v>
      </c>
      <c r="K225" s="183">
        <f>K171/RES_summary!K$19</f>
        <v>26.043275575826804</v>
      </c>
      <c r="L225" s="183">
        <f>L171/RES_summary!L$19</f>
        <v>25.784996808828268</v>
      </c>
      <c r="M225" s="183">
        <f>M171/RES_summary!M$19</f>
        <v>23.406442340181972</v>
      </c>
      <c r="N225" s="183">
        <f>N171/RES_summary!N$19</f>
        <v>26.547796075361937</v>
      </c>
      <c r="O225" s="183">
        <f>O171/RES_summary!O$19</f>
        <v>26.251921463409545</v>
      </c>
      <c r="P225" s="183">
        <f>P171/RES_summary!P$19</f>
        <v>25.603045540813277</v>
      </c>
      <c r="Q225" s="183">
        <f>Q171/RES_summary!Q$19</f>
        <v>25.113008402951731</v>
      </c>
    </row>
    <row r="226" spans="1:17" ht="12" customHeight="1" x14ac:dyDescent="0.25">
      <c r="A226" s="167" t="s">
        <v>143</v>
      </c>
      <c r="B226" s="183">
        <f>B172/RES_summary!B$19</f>
        <v>24.128446333961506</v>
      </c>
      <c r="C226" s="183">
        <f>C172/RES_summary!C$19</f>
        <v>24.199981205275183</v>
      </c>
      <c r="D226" s="183">
        <f>D172/RES_summary!D$19</f>
        <v>23.754617817350244</v>
      </c>
      <c r="E226" s="183">
        <f>E172/RES_summary!E$19</f>
        <v>23.689315942930175</v>
      </c>
      <c r="F226" s="183">
        <f>F172/RES_summary!F$19</f>
        <v>23.651532275639934</v>
      </c>
      <c r="G226" s="183">
        <f>G172/RES_summary!G$19</f>
        <v>23.349105040905936</v>
      </c>
      <c r="H226" s="183">
        <f>H172/RES_summary!H$19</f>
        <v>22.964947809472058</v>
      </c>
      <c r="I226" s="183">
        <f>I172/RES_summary!I$19</f>
        <v>22.688214782119825</v>
      </c>
      <c r="J226" s="183">
        <f>J172/RES_summary!J$19</f>
        <v>22.441511027164299</v>
      </c>
      <c r="K226" s="183">
        <f>K172/RES_summary!K$19</f>
        <v>22.327792983951262</v>
      </c>
      <c r="L226" s="183">
        <f>L172/RES_summary!L$19</f>
        <v>22.150210135784366</v>
      </c>
      <c r="M226" s="183">
        <f>M172/RES_summary!M$19</f>
        <v>20.10972727840835</v>
      </c>
      <c r="N226" s="183">
        <f>N172/RES_summary!N$19</f>
        <v>23.031236843756929</v>
      </c>
      <c r="O226" s="183">
        <f>O172/RES_summary!O$19</f>
        <v>22.575464465320795</v>
      </c>
      <c r="P226" s="183">
        <f>P172/RES_summary!P$19</f>
        <v>22.031012556476906</v>
      </c>
      <c r="Q226" s="183">
        <f>Q172/RES_summary!Q$19</f>
        <v>21.62496647399092</v>
      </c>
    </row>
    <row r="227" spans="1:17" ht="12" customHeight="1" x14ac:dyDescent="0.25">
      <c r="A227" s="166" t="s">
        <v>57</v>
      </c>
      <c r="B227" s="182">
        <f>B173/RES_summary!B$19</f>
        <v>18.371309175446662</v>
      </c>
      <c r="C227" s="182">
        <f>C173/RES_summary!C$19</f>
        <v>18.619924252834014</v>
      </c>
      <c r="D227" s="182">
        <f>D173/RES_summary!D$19</f>
        <v>18.244838470509372</v>
      </c>
      <c r="E227" s="182">
        <f>E173/RES_summary!E$19</f>
        <v>18.162264059309056</v>
      </c>
      <c r="F227" s="182">
        <f>F173/RES_summary!F$19</f>
        <v>18.101008145689658</v>
      </c>
      <c r="G227" s="182">
        <f>G173/RES_summary!G$19</f>
        <v>17.841891938280881</v>
      </c>
      <c r="H227" s="182">
        <f>H173/RES_summary!H$19</f>
        <v>17.512660203938829</v>
      </c>
      <c r="I227" s="182">
        <f>I173/RES_summary!I$19</f>
        <v>17.269562719219223</v>
      </c>
      <c r="J227" s="182">
        <f>J173/RES_summary!J$19</f>
        <v>17.044698285303362</v>
      </c>
      <c r="K227" s="182">
        <f>K173/RES_summary!K$19</f>
        <v>16.928129124287349</v>
      </c>
      <c r="L227" s="182">
        <f>L173/RES_summary!L$19</f>
        <v>16.760247925738646</v>
      </c>
      <c r="M227" s="182">
        <f>M173/RES_summary!M$19</f>
        <v>15.214187521118532</v>
      </c>
      <c r="N227" s="182">
        <f>N173/RES_summary!N$19</f>
        <v>17.787023370492712</v>
      </c>
      <c r="O227" s="182">
        <f>O173/RES_summary!O$19</f>
        <v>17.063748951216414</v>
      </c>
      <c r="P227" s="182">
        <f>P173/RES_summary!P$19</f>
        <v>16.641979601528831</v>
      </c>
      <c r="Q227" s="182">
        <f>Q173/RES_summary!Q$19</f>
        <v>16.323455461918886</v>
      </c>
    </row>
    <row r="228" spans="1:17" ht="12" customHeight="1" x14ac:dyDescent="0.25">
      <c r="A228" s="147" t="s">
        <v>59</v>
      </c>
      <c r="B228" s="181">
        <f>B174/RES_summary!B$19</f>
        <v>5.7571371585148334</v>
      </c>
      <c r="C228" s="181">
        <f>C174/RES_summary!C$19</f>
        <v>5.5800569524411721</v>
      </c>
      <c r="D228" s="181">
        <f>D174/RES_summary!D$19</f>
        <v>5.5097793468408698</v>
      </c>
      <c r="E228" s="181">
        <f>E174/RES_summary!E$19</f>
        <v>5.5270518836211195</v>
      </c>
      <c r="F228" s="181">
        <f>F174/RES_summary!F$19</f>
        <v>5.5505241299502774</v>
      </c>
      <c r="G228" s="181">
        <f>G174/RES_summary!G$19</f>
        <v>5.5072131026250561</v>
      </c>
      <c r="H228" s="181">
        <f>H174/RES_summary!H$19</f>
        <v>5.4522876055332254</v>
      </c>
      <c r="I228" s="181">
        <f>I174/RES_summary!I$19</f>
        <v>5.4186520629006054</v>
      </c>
      <c r="J228" s="181">
        <f>J174/RES_summary!J$19</f>
        <v>5.3968127418609422</v>
      </c>
      <c r="K228" s="181">
        <f>K174/RES_summary!K$19</f>
        <v>5.3996638596639119</v>
      </c>
      <c r="L228" s="181">
        <f>L174/RES_summary!L$19</f>
        <v>5.3899622100457218</v>
      </c>
      <c r="M228" s="181">
        <f>M174/RES_summary!M$19</f>
        <v>4.8955397572898223</v>
      </c>
      <c r="N228" s="181">
        <f>N174/RES_summary!N$19</f>
        <v>5.2442134732642165</v>
      </c>
      <c r="O228" s="181">
        <f>O174/RES_summary!O$19</f>
        <v>5.5117155141043765</v>
      </c>
      <c r="P228" s="181">
        <f>P174/RES_summary!P$19</f>
        <v>5.3890329549480711</v>
      </c>
      <c r="Q228" s="181">
        <f>Q174/RES_summary!Q$19</f>
        <v>5.3015110120720363</v>
      </c>
    </row>
    <row r="229" spans="1:17" ht="12" customHeight="1" x14ac:dyDescent="0.25">
      <c r="A229" s="163" t="s">
        <v>142</v>
      </c>
      <c r="B229" s="180">
        <f>B175/RES_summary!B$19</f>
        <v>24.654895775961645</v>
      </c>
      <c r="C229" s="180">
        <f>C175/RES_summary!C$19</f>
        <v>25.103352254982802</v>
      </c>
      <c r="D229" s="180">
        <f>D175/RES_summary!D$19</f>
        <v>25.041547702204941</v>
      </c>
      <c r="E229" s="180">
        <f>E175/RES_summary!E$19</f>
        <v>25.795438973244668</v>
      </c>
      <c r="F229" s="180">
        <f>F175/RES_summary!F$19</f>
        <v>26.069480047778718</v>
      </c>
      <c r="G229" s="180">
        <f>G175/RES_summary!G$19</f>
        <v>23.917319452281877</v>
      </c>
      <c r="H229" s="180">
        <f>H175/RES_summary!H$19</f>
        <v>23.99050884248155</v>
      </c>
      <c r="I229" s="180">
        <f>I175/RES_summary!I$19</f>
        <v>23.867831878267847</v>
      </c>
      <c r="J229" s="180">
        <f>J175/RES_summary!J$19</f>
        <v>23.834950539042612</v>
      </c>
      <c r="K229" s="180">
        <f>K175/RES_summary!K$19</f>
        <v>22.053881283501397</v>
      </c>
      <c r="L229" s="180">
        <f>L175/RES_summary!L$19</f>
        <v>26.642812557156098</v>
      </c>
      <c r="M229" s="180">
        <f>M175/RES_summary!M$19</f>
        <v>20.850065013691722</v>
      </c>
      <c r="N229" s="180">
        <f>N175/RES_summary!N$19</f>
        <v>27.56522909884151</v>
      </c>
      <c r="O229" s="180">
        <f>O175/RES_summary!O$19</f>
        <v>29.04043532325068</v>
      </c>
      <c r="P229" s="180">
        <f>P175/RES_summary!P$19</f>
        <v>24.042971210885099</v>
      </c>
      <c r="Q229" s="180">
        <f>Q175/RES_summary!Q$19</f>
        <v>25.256754855498396</v>
      </c>
    </row>
    <row r="230" spans="1:17" ht="12" customHeight="1" x14ac:dyDescent="0.25">
      <c r="A230" s="161" t="s">
        <v>141</v>
      </c>
      <c r="B230" s="179">
        <f>B176/RES_summary!B$19</f>
        <v>21.486960663578458</v>
      </c>
      <c r="C230" s="179">
        <f>C176/RES_summary!C$19</f>
        <v>21.897235918180353</v>
      </c>
      <c r="D230" s="179">
        <f>D176/RES_summary!D$19</f>
        <v>21.786785353273665</v>
      </c>
      <c r="E230" s="179">
        <f>E176/RES_summary!E$19</f>
        <v>22.294087216229652</v>
      </c>
      <c r="F230" s="179">
        <f>F176/RES_summary!F$19</f>
        <v>22.49568616100596</v>
      </c>
      <c r="G230" s="179">
        <f>G176/RES_summary!G$19</f>
        <v>21.05347074660834</v>
      </c>
      <c r="H230" s="179">
        <f>H176/RES_summary!H$19</f>
        <v>21.046118353146035</v>
      </c>
      <c r="I230" s="179">
        <f>I176/RES_summary!I$19</f>
        <v>20.932742783774778</v>
      </c>
      <c r="J230" s="179">
        <f>J176/RES_summary!J$19</f>
        <v>20.889530592239108</v>
      </c>
      <c r="K230" s="179">
        <f>K176/RES_summary!K$19</f>
        <v>19.734686693939732</v>
      </c>
      <c r="L230" s="179">
        <f>L176/RES_summary!L$19</f>
        <v>22.707790372197373</v>
      </c>
      <c r="M230" s="179">
        <f>M176/RES_summary!M$19</f>
        <v>18.448082016189574</v>
      </c>
      <c r="N230" s="179">
        <f>N176/RES_summary!N$19</f>
        <v>23.712916969488173</v>
      </c>
      <c r="O230" s="179">
        <f>O176/RES_summary!O$19</f>
        <v>24.387998474217557</v>
      </c>
      <c r="P230" s="179">
        <f>P176/RES_summary!P$19</f>
        <v>21.016964242023587</v>
      </c>
      <c r="Q230" s="179">
        <f>Q176/RES_summary!Q$19</f>
        <v>21.718401668146221</v>
      </c>
    </row>
    <row r="231" spans="1:17" ht="12" customHeight="1" x14ac:dyDescent="0.25">
      <c r="A231" s="148" t="s">
        <v>60</v>
      </c>
      <c r="B231" s="177">
        <f>B177/RES_summary!B$19</f>
        <v>15.729823505063619</v>
      </c>
      <c r="C231" s="177">
        <f>C177/RES_summary!C$19</f>
        <v>16.317178965739181</v>
      </c>
      <c r="D231" s="177">
        <f>D177/RES_summary!D$19</f>
        <v>16.277006006432792</v>
      </c>
      <c r="E231" s="177">
        <f>E177/RES_summary!E$19</f>
        <v>16.767035332608529</v>
      </c>
      <c r="F231" s="177">
        <f>F177/RES_summary!F$19</f>
        <v>16.945162031055677</v>
      </c>
      <c r="G231" s="177">
        <f>G177/RES_summary!G$19</f>
        <v>15.546257643983282</v>
      </c>
      <c r="H231" s="177">
        <f>H177/RES_summary!H$19</f>
        <v>15.59383074761281</v>
      </c>
      <c r="I231" s="177">
        <f>I177/RES_summary!I$19</f>
        <v>15.514090720874178</v>
      </c>
      <c r="J231" s="177">
        <f>J177/RES_summary!J$19</f>
        <v>15.492717850378165</v>
      </c>
      <c r="K231" s="177">
        <f>K177/RES_summary!K$19</f>
        <v>14.335022834275826</v>
      </c>
      <c r="L231" s="177">
        <f>L177/RES_summary!L$19</f>
        <v>17.317828162151645</v>
      </c>
      <c r="M231" s="177">
        <f>M177/RES_summary!M$19</f>
        <v>13.552542258899752</v>
      </c>
      <c r="N231" s="177">
        <f>N177/RES_summary!N$19</f>
        <v>18.468703496223966</v>
      </c>
      <c r="O231" s="177">
        <f>O177/RES_summary!O$19</f>
        <v>18.876282960113183</v>
      </c>
      <c r="P231" s="177">
        <f>P177/RES_summary!P$19</f>
        <v>15.627931287075521</v>
      </c>
      <c r="Q231" s="177">
        <f>Q177/RES_summary!Q$19</f>
        <v>16.416890656074184</v>
      </c>
    </row>
    <row r="232" spans="1:17" ht="12" customHeight="1" x14ac:dyDescent="0.25">
      <c r="A232" s="159" t="s">
        <v>59</v>
      </c>
      <c r="B232" s="176">
        <f>B178/RES_summary!B$19</f>
        <v>5.7571371585148361</v>
      </c>
      <c r="C232" s="176">
        <f>C178/RES_summary!C$19</f>
        <v>5.5800569524411721</v>
      </c>
      <c r="D232" s="176">
        <f>D178/RES_summary!D$19</f>
        <v>5.5097793468408716</v>
      </c>
      <c r="E232" s="176">
        <f>E178/RES_summary!E$19</f>
        <v>5.5270518836211213</v>
      </c>
      <c r="F232" s="176">
        <f>F178/RES_summary!F$19</f>
        <v>5.550524129950281</v>
      </c>
      <c r="G232" s="176">
        <f>G178/RES_summary!G$19</f>
        <v>5.5072131026250588</v>
      </c>
      <c r="H232" s="176">
        <f>H178/RES_summary!H$19</f>
        <v>5.4522876055332237</v>
      </c>
      <c r="I232" s="176">
        <f>I178/RES_summary!I$19</f>
        <v>5.4186520629006036</v>
      </c>
      <c r="J232" s="176">
        <f>J178/RES_summary!J$19</f>
        <v>5.3968127418609422</v>
      </c>
      <c r="K232" s="176">
        <f>K178/RES_summary!K$19</f>
        <v>5.3996638596639093</v>
      </c>
      <c r="L232" s="176">
        <f>L178/RES_summary!L$19</f>
        <v>5.3899622100457218</v>
      </c>
      <c r="M232" s="176">
        <f>M178/RES_summary!M$19</f>
        <v>4.8955397572898214</v>
      </c>
      <c r="N232" s="176">
        <f>N178/RES_summary!N$19</f>
        <v>5.2442134732642121</v>
      </c>
      <c r="O232" s="176">
        <f>O178/RES_summary!O$19</f>
        <v>5.5117155141043783</v>
      </c>
      <c r="P232" s="176">
        <f>P178/RES_summary!P$19</f>
        <v>5.3890329549480693</v>
      </c>
      <c r="Q232" s="176">
        <f>Q178/RES_summary!Q$19</f>
        <v>5.3015110120720363</v>
      </c>
    </row>
    <row r="233" spans="1:17" ht="12" customHeight="1" x14ac:dyDescent="0.25">
      <c r="A233" s="158" t="s">
        <v>62</v>
      </c>
      <c r="B233" s="178">
        <f>B179/RES_summary!B$19</f>
        <v>13.704985819008858</v>
      </c>
      <c r="C233" s="178">
        <f>C179/RES_summary!C$19</f>
        <v>13.522550157893047</v>
      </c>
      <c r="D233" s="178">
        <f>D179/RES_summary!D$19</f>
        <v>13.510222529470967</v>
      </c>
      <c r="E233" s="178">
        <f>E179/RES_summary!E$19</f>
        <v>13.819699538229804</v>
      </c>
      <c r="F233" s="178">
        <f>F179/RES_summary!F$19</f>
        <v>13.733306494605474</v>
      </c>
      <c r="G233" s="178">
        <f>G179/RES_summary!G$19</f>
        <v>13.142143775663863</v>
      </c>
      <c r="H233" s="178">
        <f>H179/RES_summary!H$19</f>
        <v>13.184891631791965</v>
      </c>
      <c r="I233" s="178">
        <f>I179/RES_summary!I$19</f>
        <v>12.984490689274779</v>
      </c>
      <c r="J233" s="178">
        <f>J179/RES_summary!J$19</f>
        <v>13.348024402045498</v>
      </c>
      <c r="K233" s="178">
        <f>K179/RES_summary!K$19</f>
        <v>12.992429941796937</v>
      </c>
      <c r="L233" s="178">
        <f>L179/RES_summary!L$19</f>
        <v>13.804256812859538</v>
      </c>
      <c r="M233" s="178">
        <f>M179/RES_summary!M$19</f>
        <v>12.116692750741164</v>
      </c>
      <c r="N233" s="178">
        <f>N179/RES_summary!N$19</f>
        <v>13.716932491546926</v>
      </c>
      <c r="O233" s="178">
        <f>O179/RES_summary!O$19</f>
        <v>14.43345840480589</v>
      </c>
      <c r="P233" s="178">
        <f>P179/RES_summary!P$19</f>
        <v>12.507565236967865</v>
      </c>
      <c r="Q233" s="178">
        <f>Q179/RES_summary!Q$19</f>
        <v>12.924550507875301</v>
      </c>
    </row>
    <row r="234" spans="1:17" ht="12" customHeight="1" x14ac:dyDescent="0.25">
      <c r="A234" s="23" t="s">
        <v>57</v>
      </c>
      <c r="B234" s="177">
        <f>B180/RES_summary!B$19</f>
        <v>19.643183572542078</v>
      </c>
      <c r="C234" s="177">
        <f>C180/RES_summary!C$19</f>
        <v>19.32083750622742</v>
      </c>
      <c r="D234" s="177">
        <f>D180/RES_summary!D$19</f>
        <v>19.202909169885789</v>
      </c>
      <c r="E234" s="177">
        <f>E180/RES_summary!E$19</f>
        <v>18.861231162487059</v>
      </c>
      <c r="F234" s="177">
        <f>F180/RES_summary!F$19</f>
        <v>19.289563507558796</v>
      </c>
      <c r="G234" s="177">
        <f>G180/RES_summary!G$19</f>
        <v>18.841244503148204</v>
      </c>
      <c r="H234" s="177">
        <f>H180/RES_summary!H$19</f>
        <v>18.566275790986698</v>
      </c>
      <c r="I234" s="177">
        <f>I180/RES_summary!I$19</f>
        <v>18.616307793978663</v>
      </c>
      <c r="J234" s="177">
        <f>J180/RES_summary!J$19</f>
        <v>18.392096877624894</v>
      </c>
      <c r="K234" s="177">
        <f>K180/RES_summary!K$19</f>
        <v>18.103627906699824</v>
      </c>
      <c r="L234" s="177">
        <f>L180/RES_summary!L$19</f>
        <v>18.548660691633692</v>
      </c>
      <c r="M234" s="177">
        <f>M180/RES_summary!M$19</f>
        <v>17.325501733459628</v>
      </c>
      <c r="N234" s="177">
        <f>N180/RES_summary!N$19</f>
        <v>17.799730417388506</v>
      </c>
      <c r="O234" s="177">
        <f>O180/RES_summary!O$19</f>
        <v>17.718845478978764</v>
      </c>
      <c r="P234" s="177">
        <f>P180/RES_summary!P$19</f>
        <v>17.556098044783187</v>
      </c>
      <c r="Q234" s="177">
        <f>Q180/RES_summary!Q$19</f>
        <v>17.194454186780014</v>
      </c>
    </row>
    <row r="235" spans="1:17" ht="12" customHeight="1" x14ac:dyDescent="0.25">
      <c r="A235" s="29" t="s">
        <v>140</v>
      </c>
      <c r="B235" s="176">
        <f>B181/RES_summary!B$19</f>
        <v>11.411980369784791</v>
      </c>
      <c r="C235" s="176">
        <f>C181/RES_summary!C$19</f>
        <v>11.391763806667782</v>
      </c>
      <c r="D235" s="176">
        <f>D181/RES_summary!D$19</f>
        <v>11.46750491020584</v>
      </c>
      <c r="E235" s="176">
        <f>E181/RES_summary!E$19</f>
        <v>12.074170517235084</v>
      </c>
      <c r="F235" s="176">
        <f>F181/RES_summary!F$19</f>
        <v>11.813606412382672</v>
      </c>
      <c r="G235" s="176">
        <f>G181/RES_summary!G$19</f>
        <v>11.210065384871946</v>
      </c>
      <c r="H235" s="176">
        <f>H181/RES_summary!H$19</f>
        <v>11.484639294612951</v>
      </c>
      <c r="I235" s="176">
        <f>I181/RES_summary!I$19</f>
        <v>11.29553647177525</v>
      </c>
      <c r="J235" s="176">
        <f>J181/RES_summary!J$19</f>
        <v>11.869515694222059</v>
      </c>
      <c r="K235" s="176">
        <f>K181/RES_summary!K$19</f>
        <v>11.468250711710215</v>
      </c>
      <c r="L235" s="176">
        <f>L181/RES_summary!L$19</f>
        <v>12.492872581675863</v>
      </c>
      <c r="M235" s="176">
        <f>M181/RES_summary!M$19</f>
        <v>10.765001404278591</v>
      </c>
      <c r="N235" s="176">
        <f>N181/RES_summary!N$19</f>
        <v>12.690118386719071</v>
      </c>
      <c r="O235" s="176">
        <f>O181/RES_summary!O$19</f>
        <v>13.650237113867957</v>
      </c>
      <c r="P235" s="176">
        <f>P181/RES_summary!P$19</f>
        <v>11.508726836298054</v>
      </c>
      <c r="Q235" s="176">
        <f>Q181/RES_summary!Q$19</f>
        <v>12.082503646670952</v>
      </c>
    </row>
    <row r="237" spans="1:17" ht="12" customHeight="1" x14ac:dyDescent="0.25">
      <c r="A237" s="152" t="s">
        <v>71</v>
      </c>
      <c r="B237" s="184">
        <f>B183/RES_summary!B$19</f>
        <v>125.07746140084997</v>
      </c>
      <c r="C237" s="184">
        <f>C183/RES_summary!C$19</f>
        <v>133.3988252093034</v>
      </c>
      <c r="D237" s="184">
        <f>D183/RES_summary!D$19</f>
        <v>128.39935490779183</v>
      </c>
      <c r="E237" s="184">
        <f>E183/RES_summary!E$19</f>
        <v>136.9461715994062</v>
      </c>
      <c r="F237" s="184">
        <f>F183/RES_summary!F$19</f>
        <v>141.49468722761426</v>
      </c>
      <c r="G237" s="184">
        <f>G183/RES_summary!G$19</f>
        <v>130.45031333792633</v>
      </c>
      <c r="H237" s="184">
        <f>H183/RES_summary!H$19</f>
        <v>128.2770656195454</v>
      </c>
      <c r="I237" s="184">
        <f>I183/RES_summary!I$19</f>
        <v>114.88490231520412</v>
      </c>
      <c r="J237" s="184">
        <f>J183/RES_summary!J$19</f>
        <v>127.86920488910232</v>
      </c>
      <c r="K237" s="184">
        <f>K183/RES_summary!K$19</f>
        <v>118.43457681142365</v>
      </c>
      <c r="L237" s="184">
        <f>L183/RES_summary!L$19</f>
        <v>132.88746494940531</v>
      </c>
      <c r="M237" s="184">
        <f>M183/RES_summary!M$19</f>
        <v>96.004284681325828</v>
      </c>
      <c r="N237" s="184">
        <f>N183/RES_summary!N$19</f>
        <v>122.42995005058746</v>
      </c>
      <c r="O237" s="184">
        <f>O183/RES_summary!O$19</f>
        <v>136.73016025105295</v>
      </c>
      <c r="P237" s="184">
        <f>P183/RES_summary!P$19</f>
        <v>96.185692476532779</v>
      </c>
      <c r="Q237" s="184">
        <f>Q183/RES_summary!Q$19</f>
        <v>106.71704821292705</v>
      </c>
    </row>
    <row r="238" spans="1:17" ht="12" customHeight="1" x14ac:dyDescent="0.25">
      <c r="A238" s="158" t="s">
        <v>65</v>
      </c>
      <c r="B238" s="178">
        <f>B184/RES_summary!B$19</f>
        <v>99.192835658526121</v>
      </c>
      <c r="C238" s="178">
        <f>C184/RES_summary!C$19</f>
        <v>107.27004465890104</v>
      </c>
      <c r="D238" s="178">
        <f>D184/RES_summary!D$19</f>
        <v>102.22872020369357</v>
      </c>
      <c r="E238" s="178">
        <f>E184/RES_summary!E$19</f>
        <v>109.9992835704476</v>
      </c>
      <c r="F238" s="178">
        <f>F184/RES_summary!F$19</f>
        <v>114.37038670243371</v>
      </c>
      <c r="G238" s="178">
        <f>G184/RES_summary!G$19</f>
        <v>104.43105507472167</v>
      </c>
      <c r="H238" s="178">
        <f>H184/RES_summary!H$19</f>
        <v>101.87677540789173</v>
      </c>
      <c r="I238" s="178">
        <f>I184/RES_summary!I$19</f>
        <v>88.4423413758865</v>
      </c>
      <c r="J238" s="178">
        <f>J184/RES_summary!J$19</f>
        <v>100.86126425482443</v>
      </c>
      <c r="K238" s="178">
        <f>K184/RES_summary!K$19</f>
        <v>92.513670511525504</v>
      </c>
      <c r="L238" s="178">
        <f>L184/RES_summary!L$19</f>
        <v>103.77432549081787</v>
      </c>
      <c r="M238" s="178">
        <f>M184/RES_summary!M$19</f>
        <v>71.425298971194124</v>
      </c>
      <c r="N238" s="178">
        <f>N184/RES_summary!N$19</f>
        <v>91.965761641693504</v>
      </c>
      <c r="O238" s="178">
        <f>O184/RES_summary!O$19</f>
        <v>104.60296563700625</v>
      </c>
      <c r="P238" s="178">
        <f>P184/RES_summary!P$19</f>
        <v>68.228922426378048</v>
      </c>
      <c r="Q238" s="178">
        <f>Q184/RES_summary!Q$19</f>
        <v>77.534071447050621</v>
      </c>
    </row>
    <row r="239" spans="1:17" ht="12" customHeight="1" x14ac:dyDescent="0.25">
      <c r="A239" s="23" t="s">
        <v>60</v>
      </c>
      <c r="B239" s="176">
        <f>B185/RES_summary!B$19</f>
        <v>99.192835658526121</v>
      </c>
      <c r="C239" s="176">
        <f>C185/RES_summary!C$19</f>
        <v>107.27004465890104</v>
      </c>
      <c r="D239" s="176">
        <f>D185/RES_summary!D$19</f>
        <v>102.22872020369357</v>
      </c>
      <c r="E239" s="176">
        <f>E185/RES_summary!E$19</f>
        <v>109.9992835704476</v>
      </c>
      <c r="F239" s="176">
        <f>F185/RES_summary!F$19</f>
        <v>114.37038670243371</v>
      </c>
      <c r="G239" s="176">
        <f>G185/RES_summary!G$19</f>
        <v>104.43105507472167</v>
      </c>
      <c r="H239" s="176">
        <f>H185/RES_summary!H$19</f>
        <v>101.87677540789173</v>
      </c>
      <c r="I239" s="176">
        <f>I185/RES_summary!I$19</f>
        <v>88.4423413758865</v>
      </c>
      <c r="J239" s="176">
        <f>J185/RES_summary!J$19</f>
        <v>100.86126425482443</v>
      </c>
      <c r="K239" s="176">
        <f>K185/RES_summary!K$19</f>
        <v>92.513670511525504</v>
      </c>
      <c r="L239" s="176">
        <f>L185/RES_summary!L$19</f>
        <v>103.77432549081787</v>
      </c>
      <c r="M239" s="176">
        <f>M185/RES_summary!M$19</f>
        <v>71.425298971194124</v>
      </c>
      <c r="N239" s="176">
        <f>N185/RES_summary!N$19</f>
        <v>91.965761641693504</v>
      </c>
      <c r="O239" s="176">
        <f>O185/RES_summary!O$19</f>
        <v>104.60296563700625</v>
      </c>
      <c r="P239" s="176">
        <f>P185/RES_summary!P$19</f>
        <v>68.228922426378048</v>
      </c>
      <c r="Q239" s="176">
        <f>Q185/RES_summary!Q$19</f>
        <v>77.534071447050621</v>
      </c>
    </row>
    <row r="240" spans="1:17" ht="12" customHeight="1" x14ac:dyDescent="0.25">
      <c r="A240" s="158" t="s">
        <v>112</v>
      </c>
      <c r="B240" s="178">
        <f>B186/RES_summary!B$19</f>
        <v>0.25459106001400267</v>
      </c>
      <c r="C240" s="178">
        <f>C186/RES_summary!C$19</f>
        <v>0.26213054130271601</v>
      </c>
      <c r="D240" s="178">
        <f>D186/RES_summary!D$19</f>
        <v>0.27836161499008377</v>
      </c>
      <c r="E240" s="178">
        <f>E186/RES_summary!E$19</f>
        <v>0.28238325108482326</v>
      </c>
      <c r="F240" s="178">
        <f>F186/RES_summary!F$19</f>
        <v>0.29235803023619544</v>
      </c>
      <c r="G240" s="178">
        <f>G186/RES_summary!G$19</f>
        <v>0.31307749374033045</v>
      </c>
      <c r="H240" s="178">
        <f>H186/RES_summary!H$19</f>
        <v>0.32316023803432042</v>
      </c>
      <c r="I240" s="178">
        <f>I186/RES_summary!I$19</f>
        <v>0.33879501889537045</v>
      </c>
      <c r="J240" s="178">
        <f>J186/RES_summary!J$19</f>
        <v>0.36047668777369862</v>
      </c>
      <c r="K240" s="178">
        <f>K186/RES_summary!K$19</f>
        <v>0.38383718938373884</v>
      </c>
      <c r="L240" s="178">
        <f>L186/RES_summary!L$19</f>
        <v>0.4051005497489904</v>
      </c>
      <c r="M240" s="178">
        <f>M186/RES_summary!M$19</f>
        <v>0.40966705069708481</v>
      </c>
      <c r="N240" s="178">
        <f>N186/RES_summary!N$19</f>
        <v>0.43355373059931118</v>
      </c>
      <c r="O240" s="178">
        <f>O186/RES_summary!O$19</f>
        <v>0.49214806782601339</v>
      </c>
      <c r="P240" s="178">
        <f>P186/RES_summary!P$19</f>
        <v>0.49975536557386313</v>
      </c>
      <c r="Q240" s="178">
        <f>Q186/RES_summary!Q$19</f>
        <v>0.54750182194374808</v>
      </c>
    </row>
    <row r="241" spans="1:17" ht="12" customHeight="1" x14ac:dyDescent="0.25">
      <c r="A241" s="23" t="s">
        <v>60</v>
      </c>
      <c r="B241" s="177">
        <f>B187/RES_summary!B$19</f>
        <v>0.25459106001400267</v>
      </c>
      <c r="C241" s="177">
        <f>C187/RES_summary!C$19</f>
        <v>0.26213054130271601</v>
      </c>
      <c r="D241" s="177">
        <f>D187/RES_summary!D$19</f>
        <v>0.27836161499008377</v>
      </c>
      <c r="E241" s="177">
        <f>E187/RES_summary!E$19</f>
        <v>0.28238325108482326</v>
      </c>
      <c r="F241" s="177">
        <f>F187/RES_summary!F$19</f>
        <v>0.29235803023619544</v>
      </c>
      <c r="G241" s="177">
        <f>G187/RES_summary!G$19</f>
        <v>0.31307749374033045</v>
      </c>
      <c r="H241" s="177">
        <f>H187/RES_summary!H$19</f>
        <v>0.32316023803432042</v>
      </c>
      <c r="I241" s="177">
        <f>I187/RES_summary!I$19</f>
        <v>0.33879501889537045</v>
      </c>
      <c r="J241" s="177">
        <f>J187/RES_summary!J$19</f>
        <v>0.36047668777369862</v>
      </c>
      <c r="K241" s="177">
        <f>K187/RES_summary!K$19</f>
        <v>0.38383718938373884</v>
      </c>
      <c r="L241" s="177">
        <f>L187/RES_summary!L$19</f>
        <v>0.4051005497489904</v>
      </c>
      <c r="M241" s="177">
        <f>M187/RES_summary!M$19</f>
        <v>0.40966705069708481</v>
      </c>
      <c r="N241" s="177">
        <f>N187/RES_summary!N$19</f>
        <v>0.43355373059931118</v>
      </c>
      <c r="O241" s="177">
        <f>O187/RES_summary!O$19</f>
        <v>0.49214806782601339</v>
      </c>
      <c r="P241" s="177">
        <f>P187/RES_summary!P$19</f>
        <v>0.49975536557386313</v>
      </c>
      <c r="Q241" s="177">
        <f>Q187/RES_summary!Q$19</f>
        <v>0.54750182194374808</v>
      </c>
    </row>
    <row r="242" spans="1:17" ht="12" customHeight="1" x14ac:dyDescent="0.25">
      <c r="A242" s="158" t="s">
        <v>63</v>
      </c>
      <c r="B242" s="178">
        <f>B188/RES_summary!B$19</f>
        <v>16.679593099506491</v>
      </c>
      <c r="C242" s="178">
        <f>C188/RES_summary!C$19</f>
        <v>16.908455677312759</v>
      </c>
      <c r="D242" s="178">
        <f>D188/RES_summary!D$19</f>
        <v>16.848447687479027</v>
      </c>
      <c r="E242" s="178">
        <f>E188/RES_summary!E$19</f>
        <v>17.230022745317697</v>
      </c>
      <c r="F242" s="178">
        <f>F188/RES_summary!F$19</f>
        <v>17.447569818558758</v>
      </c>
      <c r="G242" s="178">
        <f>G188/RES_summary!G$19</f>
        <v>16.679150216466859</v>
      </c>
      <c r="H242" s="178">
        <f>H188/RES_summary!H$19</f>
        <v>16.829254036989461</v>
      </c>
      <c r="I242" s="178">
        <f>I188/RES_summary!I$19</f>
        <v>16.894149736366003</v>
      </c>
      <c r="J242" s="178">
        <f>J188/RES_summary!J$19</f>
        <v>17.017515759549916</v>
      </c>
      <c r="K242" s="178">
        <f>K188/RES_summary!K$19</f>
        <v>16.170873864953037</v>
      </c>
      <c r="L242" s="178">
        <f>L188/RES_summary!L$19</f>
        <v>18.575413372068748</v>
      </c>
      <c r="M242" s="178">
        <f>M188/RES_summary!M$19</f>
        <v>15.266047049164163</v>
      </c>
      <c r="N242" s="178">
        <f>N188/RES_summary!N$19</f>
        <v>19.742080008667568</v>
      </c>
      <c r="O242" s="178">
        <f>O188/RES_summary!O$19</f>
        <v>20.644527023716929</v>
      </c>
      <c r="P242" s="178">
        <f>P188/RES_summary!P$19</f>
        <v>17.880800886927883</v>
      </c>
      <c r="Q242" s="178">
        <f>Q188/RES_summary!Q$19</f>
        <v>18.646942043779891</v>
      </c>
    </row>
    <row r="243" spans="1:17" ht="12" customHeight="1" x14ac:dyDescent="0.25">
      <c r="A243" s="167" t="s">
        <v>144</v>
      </c>
      <c r="B243" s="183">
        <f>B189/RES_summary!B$19</f>
        <v>15.903647412838515</v>
      </c>
      <c r="C243" s="183">
        <f>C189/RES_summary!C$19</f>
        <v>15.945509557124362</v>
      </c>
      <c r="D243" s="183">
        <f>D189/RES_summary!D$19</f>
        <v>15.740649702185657</v>
      </c>
      <c r="E243" s="183">
        <f>E189/RES_summary!E$19</f>
        <v>15.803193157842841</v>
      </c>
      <c r="F243" s="183">
        <f>F189/RES_summary!F$19</f>
        <v>15.90201347257725</v>
      </c>
      <c r="G243" s="183">
        <f>G189/RES_summary!G$19</f>
        <v>15.788376032155988</v>
      </c>
      <c r="H243" s="183">
        <f>H189/RES_summary!H$19</f>
        <v>15.612444651598889</v>
      </c>
      <c r="I243" s="183">
        <f>I189/RES_summary!I$19</f>
        <v>15.578950516767343</v>
      </c>
      <c r="J243" s="183">
        <f>J189/RES_summary!J$19</f>
        <v>15.583158934523381</v>
      </c>
      <c r="K243" s="183">
        <f>K189/RES_summary!K$19</f>
        <v>15.595332605048572</v>
      </c>
      <c r="L243" s="183">
        <f>L189/RES_summary!L$19</f>
        <v>15.551600437392015</v>
      </c>
      <c r="M243" s="183">
        <f>M189/RES_summary!M$19</f>
        <v>14.184732327236121</v>
      </c>
      <c r="N243" s="183">
        <f>N189/RES_summary!N$19</f>
        <v>16.200259767494966</v>
      </c>
      <c r="O243" s="183">
        <f>O189/RES_summary!O$19</f>
        <v>16.092948800640634</v>
      </c>
      <c r="P243" s="183">
        <f>P189/RES_summary!P$19</f>
        <v>15.758052591653611</v>
      </c>
      <c r="Q243" s="183">
        <f>Q189/RES_summary!Q$19</f>
        <v>15.457812032480419</v>
      </c>
    </row>
    <row r="244" spans="1:17" ht="12" customHeight="1" x14ac:dyDescent="0.25">
      <c r="A244" s="167" t="s">
        <v>143</v>
      </c>
      <c r="B244" s="183">
        <f>B190/RES_summary!B$19</f>
        <v>15.903664207905923</v>
      </c>
      <c r="C244" s="183">
        <f>C190/RES_summary!C$19</f>
        <v>15.945379511999004</v>
      </c>
      <c r="D244" s="183">
        <f>D190/RES_summary!D$19</f>
        <v>15.742270790609991</v>
      </c>
      <c r="E244" s="183">
        <f>E190/RES_summary!E$19</f>
        <v>15.809942231614139</v>
      </c>
      <c r="F244" s="183">
        <f>F190/RES_summary!F$19</f>
        <v>15.910731454913959</v>
      </c>
      <c r="G244" s="183">
        <f>G190/RES_summary!G$19</f>
        <v>15.783831808026317</v>
      </c>
      <c r="H244" s="183">
        <f>H190/RES_summary!H$19</f>
        <v>15.623559337730146</v>
      </c>
      <c r="I244" s="183">
        <f>I190/RES_summary!I$19</f>
        <v>15.590335647672452</v>
      </c>
      <c r="J244" s="183">
        <f>J190/RES_summary!J$19</f>
        <v>15.537164786417184</v>
      </c>
      <c r="K244" s="183">
        <f>K190/RES_summary!K$19</f>
        <v>15.618175809810962</v>
      </c>
      <c r="L244" s="183">
        <f>L190/RES_summary!L$19</f>
        <v>15.588283764647349</v>
      </c>
      <c r="M244" s="183">
        <f>M190/RES_summary!M$19</f>
        <v>14.16680486804578</v>
      </c>
      <c r="N244" s="183">
        <f>N190/RES_summary!N$19</f>
        <v>16.142990374458428</v>
      </c>
      <c r="O244" s="183">
        <f>O190/RES_summary!O$19</f>
        <v>16.000794046202486</v>
      </c>
      <c r="P244" s="183">
        <f>P190/RES_summary!P$19</f>
        <v>15.639289289038922</v>
      </c>
      <c r="Q244" s="183">
        <f>Q190/RES_summary!Q$19</f>
        <v>15.361180109990656</v>
      </c>
    </row>
    <row r="245" spans="1:17" ht="12" customHeight="1" x14ac:dyDescent="0.25">
      <c r="A245" s="166" t="s">
        <v>57</v>
      </c>
      <c r="B245" s="182">
        <f>B191/RES_summary!B$19</f>
        <v>10.146527049391089</v>
      </c>
      <c r="C245" s="182">
        <f>C191/RES_summary!C$19</f>
        <v>10.365322559557834</v>
      </c>
      <c r="D245" s="182">
        <f>D191/RES_summary!D$19</f>
        <v>10.232491443769119</v>
      </c>
      <c r="E245" s="182">
        <f>E191/RES_summary!E$19</f>
        <v>10.282890347993021</v>
      </c>
      <c r="F245" s="182">
        <f>F191/RES_summary!F$19</f>
        <v>10.360207324963678</v>
      </c>
      <c r="G245" s="182">
        <f>G191/RES_summary!G$19</f>
        <v>10.27661870540126</v>
      </c>
      <c r="H245" s="182">
        <f>H191/RES_summary!H$19</f>
        <v>10.171271732196923</v>
      </c>
      <c r="I245" s="182">
        <f>I191/RES_summary!I$19</f>
        <v>10.171683584771849</v>
      </c>
      <c r="J245" s="182">
        <f>J191/RES_summary!J$19</f>
        <v>10.140352044556241</v>
      </c>
      <c r="K245" s="182">
        <f>K191/RES_summary!K$19</f>
        <v>10.21851195014705</v>
      </c>
      <c r="L245" s="182">
        <f>L191/RES_summary!L$19</f>
        <v>10.198321554601629</v>
      </c>
      <c r="M245" s="182">
        <f>M191/RES_summary!M$19</f>
        <v>9.2712651107559569</v>
      </c>
      <c r="N245" s="182">
        <f>N191/RES_summary!N$19</f>
        <v>10.898776901194218</v>
      </c>
      <c r="O245" s="182">
        <f>O191/RES_summary!O$19</f>
        <v>10.489078532098112</v>
      </c>
      <c r="P245" s="182">
        <f>P191/RES_summary!P$19</f>
        <v>10.250256334090853</v>
      </c>
      <c r="Q245" s="182">
        <f>Q191/RES_summary!Q$19</f>
        <v>10.059669097918613</v>
      </c>
    </row>
    <row r="246" spans="1:17" ht="12" customHeight="1" x14ac:dyDescent="0.25">
      <c r="A246" s="147" t="s">
        <v>59</v>
      </c>
      <c r="B246" s="181">
        <f>B192/RES_summary!B$19</f>
        <v>5.7571371585148334</v>
      </c>
      <c r="C246" s="181">
        <f>C192/RES_summary!C$19</f>
        <v>5.5800569524411694</v>
      </c>
      <c r="D246" s="181">
        <f>D192/RES_summary!D$19</f>
        <v>5.5097793468408716</v>
      </c>
      <c r="E246" s="181">
        <f>E192/RES_summary!E$19</f>
        <v>5.5270518836211195</v>
      </c>
      <c r="F246" s="181">
        <f>F192/RES_summary!F$19</f>
        <v>5.550524129950281</v>
      </c>
      <c r="G246" s="181">
        <f>G192/RES_summary!G$19</f>
        <v>5.5072131026250579</v>
      </c>
      <c r="H246" s="181">
        <f>H192/RES_summary!H$19</f>
        <v>5.4522876055332228</v>
      </c>
      <c r="I246" s="181">
        <f>I192/RES_summary!I$19</f>
        <v>5.4186520629006054</v>
      </c>
      <c r="J246" s="181">
        <f>J192/RES_summary!J$19</f>
        <v>5.3968127418609422</v>
      </c>
      <c r="K246" s="181">
        <f>K192/RES_summary!K$19</f>
        <v>5.3996638596639093</v>
      </c>
      <c r="L246" s="181">
        <f>L192/RES_summary!L$19</f>
        <v>5.3899622100457218</v>
      </c>
      <c r="M246" s="181">
        <f>M192/RES_summary!M$19</f>
        <v>4.8955397572898232</v>
      </c>
      <c r="N246" s="181">
        <f>N192/RES_summary!N$19</f>
        <v>5.2442134732642112</v>
      </c>
      <c r="O246" s="181">
        <f>O192/RES_summary!O$19</f>
        <v>5.5117155141043739</v>
      </c>
      <c r="P246" s="181">
        <f>P192/RES_summary!P$19</f>
        <v>5.389032954948072</v>
      </c>
      <c r="Q246" s="181">
        <f>Q192/RES_summary!Q$19</f>
        <v>5.3015110120720399</v>
      </c>
    </row>
    <row r="247" spans="1:17" ht="12" customHeight="1" x14ac:dyDescent="0.25">
      <c r="A247" s="163" t="s">
        <v>142</v>
      </c>
      <c r="B247" s="180">
        <f>B193/RES_summary!B$19</f>
        <v>17.399461735380111</v>
      </c>
      <c r="C247" s="180">
        <f>C193/RES_summary!C$19</f>
        <v>17.789029644742186</v>
      </c>
      <c r="D247" s="180">
        <f>D193/RES_summary!D$19</f>
        <v>17.828762896672266</v>
      </c>
      <c r="E247" s="180">
        <f>E193/RES_summary!E$19</f>
        <v>18.461434324494761</v>
      </c>
      <c r="F247" s="180">
        <f>F193/RES_summary!F$19</f>
        <v>18.763713616583594</v>
      </c>
      <c r="G247" s="180">
        <f>G193/RES_summary!G$19</f>
        <v>17.339193676403088</v>
      </c>
      <c r="H247" s="180">
        <f>H193/RES_summary!H$19</f>
        <v>17.539382223711694</v>
      </c>
      <c r="I247" s="180">
        <f>I193/RES_summary!I$19</f>
        <v>17.570402641989649</v>
      </c>
      <c r="J247" s="180">
        <f>J193/RES_summary!J$19</f>
        <v>17.662387579236118</v>
      </c>
      <c r="K247" s="180">
        <f>K193/RES_summary!K$19</f>
        <v>16.419727744998134</v>
      </c>
      <c r="L247" s="180">
        <f>L193/RES_summary!L$19</f>
        <v>19.916015188454118</v>
      </c>
      <c r="M247" s="180">
        <f>M193/RES_summary!M$19</f>
        <v>15.663989963764099</v>
      </c>
      <c r="N247" s="180">
        <f>N193/RES_summary!N$19</f>
        <v>20.813574046070364</v>
      </c>
      <c r="O247" s="180">
        <f>O193/RES_summary!O$19</f>
        <v>22.040086570335578</v>
      </c>
      <c r="P247" s="180">
        <f>P193/RES_summary!P$19</f>
        <v>18.392570879001795</v>
      </c>
      <c r="Q247" s="180">
        <f>Q193/RES_summary!Q$19</f>
        <v>19.420182682633815</v>
      </c>
    </row>
    <row r="248" spans="1:17" ht="12" customHeight="1" x14ac:dyDescent="0.25">
      <c r="A248" s="161" t="s">
        <v>141</v>
      </c>
      <c r="B248" s="179">
        <f>B194/RES_summary!B$19</f>
        <v>16.857993745687413</v>
      </c>
      <c r="C248" s="179">
        <f>C194/RES_summary!C$19</f>
        <v>17.147976966997835</v>
      </c>
      <c r="D248" s="179">
        <f>D194/RES_summary!D$19</f>
        <v>17.109137565943644</v>
      </c>
      <c r="E248" s="179">
        <f>E194/RES_summary!E$19</f>
        <v>17.55563893282627</v>
      </c>
      <c r="F248" s="179">
        <f>F194/RES_summary!F$19</f>
        <v>17.791626178885409</v>
      </c>
      <c r="G248" s="179">
        <f>G194/RES_summary!G$19</f>
        <v>16.857934829402161</v>
      </c>
      <c r="H248" s="179">
        <f>H194/RES_summary!H$19</f>
        <v>17.019710046265146</v>
      </c>
      <c r="I248" s="179">
        <f>I194/RES_summary!I$19</f>
        <v>16.999306933476078</v>
      </c>
      <c r="J248" s="179">
        <f>J194/RES_summary!J$19</f>
        <v>17.018609781017542</v>
      </c>
      <c r="K248" s="179">
        <f>K194/RES_summary!K$19</f>
        <v>16.189804876203702</v>
      </c>
      <c r="L248" s="179">
        <f>L194/RES_summary!L$19</f>
        <v>18.462024450930208</v>
      </c>
      <c r="M248" s="179">
        <f>M194/RES_summary!M$19</f>
        <v>15.192292118173391</v>
      </c>
      <c r="N248" s="179">
        <f>N194/RES_summary!N$19</f>
        <v>19.33577865521297</v>
      </c>
      <c r="O248" s="179">
        <f>O194/RES_summary!O$19</f>
        <v>19.955561099428337</v>
      </c>
      <c r="P248" s="179">
        <f>P194/RES_summary!P$19</f>
        <v>17.431989552432203</v>
      </c>
      <c r="Q248" s="179">
        <f>Q194/RES_summary!Q$19</f>
        <v>17.991736364949301</v>
      </c>
    </row>
    <row r="249" spans="1:17" ht="12" customHeight="1" x14ac:dyDescent="0.25">
      <c r="A249" s="148" t="s">
        <v>60</v>
      </c>
      <c r="B249" s="177">
        <f>B195/RES_summary!B$19</f>
        <v>11.100856587172578</v>
      </c>
      <c r="C249" s="177">
        <f>C195/RES_summary!C$19</f>
        <v>11.567920014556661</v>
      </c>
      <c r="D249" s="177">
        <f>D195/RES_summary!D$19</f>
        <v>11.59935821910277</v>
      </c>
      <c r="E249" s="177">
        <f>E195/RES_summary!E$19</f>
        <v>12.028587049205147</v>
      </c>
      <c r="F249" s="177">
        <f>F195/RES_summary!F$19</f>
        <v>12.241102048935129</v>
      </c>
      <c r="G249" s="177">
        <f>G195/RES_summary!G$19</f>
        <v>11.350721726777103</v>
      </c>
      <c r="H249" s="177">
        <f>H195/RES_summary!H$19</f>
        <v>11.567422440731926</v>
      </c>
      <c r="I249" s="177">
        <f>I195/RES_summary!I$19</f>
        <v>11.580654870575472</v>
      </c>
      <c r="J249" s="177">
        <f>J195/RES_summary!J$19</f>
        <v>11.621797039156604</v>
      </c>
      <c r="K249" s="177">
        <f>K195/RES_summary!K$19</f>
        <v>10.790141016539787</v>
      </c>
      <c r="L249" s="177">
        <f>L195/RES_summary!L$19</f>
        <v>13.072062240884483</v>
      </c>
      <c r="M249" s="177">
        <f>M195/RES_summary!M$19</f>
        <v>10.29675236088357</v>
      </c>
      <c r="N249" s="177">
        <f>N195/RES_summary!N$19</f>
        <v>14.091565181948759</v>
      </c>
      <c r="O249" s="177">
        <f>O195/RES_summary!O$19</f>
        <v>14.44384558532396</v>
      </c>
      <c r="P249" s="177">
        <f>P195/RES_summary!P$19</f>
        <v>12.04295659748413</v>
      </c>
      <c r="Q249" s="177">
        <f>Q195/RES_summary!Q$19</f>
        <v>12.690225352877267</v>
      </c>
    </row>
    <row r="250" spans="1:17" ht="12" customHeight="1" x14ac:dyDescent="0.25">
      <c r="A250" s="159" t="s">
        <v>59</v>
      </c>
      <c r="B250" s="176">
        <f>B196/RES_summary!B$19</f>
        <v>5.7571371585148361</v>
      </c>
      <c r="C250" s="176">
        <f>C196/RES_summary!C$19</f>
        <v>5.5800569524411721</v>
      </c>
      <c r="D250" s="176">
        <f>D196/RES_summary!D$19</f>
        <v>5.5097793468408724</v>
      </c>
      <c r="E250" s="176">
        <f>E196/RES_summary!E$19</f>
        <v>5.527051883621124</v>
      </c>
      <c r="F250" s="176">
        <f>F196/RES_summary!F$19</f>
        <v>5.550524129950281</v>
      </c>
      <c r="G250" s="176">
        <f>G196/RES_summary!G$19</f>
        <v>5.5072131026250588</v>
      </c>
      <c r="H250" s="176">
        <f>H196/RES_summary!H$19</f>
        <v>5.4522876055332237</v>
      </c>
      <c r="I250" s="176">
        <f>I196/RES_summary!I$19</f>
        <v>5.4186520629006036</v>
      </c>
      <c r="J250" s="176">
        <f>J196/RES_summary!J$19</f>
        <v>5.3968127418609395</v>
      </c>
      <c r="K250" s="176">
        <f>K196/RES_summary!K$19</f>
        <v>5.399663859663911</v>
      </c>
      <c r="L250" s="176">
        <f>L196/RES_summary!L$19</f>
        <v>5.3899622100457245</v>
      </c>
      <c r="M250" s="176">
        <f>M196/RES_summary!M$19</f>
        <v>4.8955397572898223</v>
      </c>
      <c r="N250" s="176">
        <f>N196/RES_summary!N$19</f>
        <v>5.2442134732642121</v>
      </c>
      <c r="O250" s="176">
        <f>O196/RES_summary!O$19</f>
        <v>5.5117155141043801</v>
      </c>
      <c r="P250" s="176">
        <f>P196/RES_summary!P$19</f>
        <v>5.3890329549480738</v>
      </c>
      <c r="Q250" s="176">
        <f>Q196/RES_summary!Q$19</f>
        <v>5.3015110120720363</v>
      </c>
    </row>
    <row r="251" spans="1:17" ht="12" customHeight="1" x14ac:dyDescent="0.25">
      <c r="A251" s="158" t="s">
        <v>62</v>
      </c>
      <c r="B251" s="178">
        <f>B197/RES_summary!B$19</f>
        <v>8.9504415828033714</v>
      </c>
      <c r="C251" s="178">
        <f>C197/RES_summary!C$19</f>
        <v>8.9581943317868618</v>
      </c>
      <c r="D251" s="178">
        <f>D197/RES_summary!D$19</f>
        <v>9.0438254016291673</v>
      </c>
      <c r="E251" s="178">
        <f>E197/RES_summary!E$19</f>
        <v>9.4344820325560708</v>
      </c>
      <c r="F251" s="178">
        <f>F197/RES_summary!F$19</f>
        <v>9.3843726763856008</v>
      </c>
      <c r="G251" s="178">
        <f>G197/RES_summary!G$19</f>
        <v>9.0270305529974646</v>
      </c>
      <c r="H251" s="178">
        <f>H197/RES_summary!H$19</f>
        <v>9.2478759366298675</v>
      </c>
      <c r="I251" s="178">
        <f>I197/RES_summary!I$19</f>
        <v>9.2096161840562356</v>
      </c>
      <c r="J251" s="178">
        <f>J197/RES_summary!J$19</f>
        <v>9.6299481869542642</v>
      </c>
      <c r="K251" s="178">
        <f>K197/RES_summary!K$19</f>
        <v>9.3661952455613857</v>
      </c>
      <c r="L251" s="178">
        <f>L197/RES_summary!L$19</f>
        <v>10.132625536769694</v>
      </c>
      <c r="M251" s="178">
        <f>M197/RES_summary!M$19</f>
        <v>8.9032716102704619</v>
      </c>
      <c r="N251" s="178">
        <f>N197/RES_summary!N$19</f>
        <v>10.288554669627048</v>
      </c>
      <c r="O251" s="178">
        <f>O197/RES_summary!O$19</f>
        <v>10.990519522503748</v>
      </c>
      <c r="P251" s="178">
        <f>P197/RES_summary!P$19</f>
        <v>9.5762137976529793</v>
      </c>
      <c r="Q251" s="178">
        <f>Q197/RES_summary!Q$19</f>
        <v>9.9885329001527907</v>
      </c>
    </row>
    <row r="252" spans="1:17" ht="12" customHeight="1" x14ac:dyDescent="0.25">
      <c r="A252" s="23" t="s">
        <v>57</v>
      </c>
      <c r="B252" s="177">
        <f>B198/RES_summary!B$19</f>
        <v>8.3005903585007541</v>
      </c>
      <c r="C252" s="177">
        <f>C198/RES_summary!C$19</f>
        <v>8.2239047266951424</v>
      </c>
      <c r="D252" s="177">
        <f>D198/RES_summary!D$19</f>
        <v>8.2453008516549335</v>
      </c>
      <c r="E252" s="177">
        <f>E198/RES_summary!E$19</f>
        <v>8.1735773500216418</v>
      </c>
      <c r="F252" s="177">
        <f>F198/RES_summary!F$19</f>
        <v>8.4562004337276644</v>
      </c>
      <c r="G252" s="177">
        <f>G198/RES_summary!G$19</f>
        <v>8.3525928061913426</v>
      </c>
      <c r="H252" s="177">
        <f>H198/RES_summary!H$19</f>
        <v>8.3274171940080617</v>
      </c>
      <c r="I252" s="177">
        <f>I198/RES_summary!I$19</f>
        <v>8.4585152382173483</v>
      </c>
      <c r="J252" s="177">
        <f>J198/RES_summary!J$19</f>
        <v>8.4752131340039298</v>
      </c>
      <c r="K252" s="177">
        <f>K198/RES_summary!K$19</f>
        <v>8.3863692741021509</v>
      </c>
      <c r="L252" s="177">
        <f>L198/RES_summary!L$19</f>
        <v>8.6269301087460928</v>
      </c>
      <c r="M252" s="177">
        <f>M198/RES_summary!M$19</f>
        <v>8.0915921636046875</v>
      </c>
      <c r="N252" s="177">
        <f>N198/RES_summary!N$19</f>
        <v>8.3695606932740247</v>
      </c>
      <c r="O252" s="177">
        <f>O198/RES_summary!O$19</f>
        <v>8.3760648744800541</v>
      </c>
      <c r="P252" s="177">
        <f>P198/RES_summary!P$19</f>
        <v>8.3242591122905409</v>
      </c>
      <c r="Q252" s="177">
        <f>Q198/RES_summary!Q$19</f>
        <v>8.2051922450008448</v>
      </c>
    </row>
    <row r="253" spans="1:17" ht="12" customHeight="1" x14ac:dyDescent="0.25">
      <c r="A253" s="29" t="s">
        <v>140</v>
      </c>
      <c r="B253" s="176">
        <f>B199/RES_summary!B$19</f>
        <v>9.2013783923133285</v>
      </c>
      <c r="C253" s="176">
        <f>C199/RES_summary!C$19</f>
        <v>9.2280350924082661</v>
      </c>
      <c r="D253" s="176">
        <f>D199/RES_summary!D$19</f>
        <v>9.3303614909455597</v>
      </c>
      <c r="E253" s="176">
        <f>E199/RES_summary!E$19</f>
        <v>9.8710449424230262</v>
      </c>
      <c r="F253" s="176">
        <f>F199/RES_summary!F$19</f>
        <v>9.7050584053562758</v>
      </c>
      <c r="G253" s="176">
        <f>G199/RES_summary!G$19</f>
        <v>9.2556748003704481</v>
      </c>
      <c r="H253" s="176">
        <f>H199/RES_summary!H$19</f>
        <v>9.5386955626076162</v>
      </c>
      <c r="I253" s="176">
        <f>I199/RES_summary!I$19</f>
        <v>9.434867659141057</v>
      </c>
      <c r="J253" s="176">
        <f>J199/RES_summary!J$19</f>
        <v>9.9684218784568603</v>
      </c>
      <c r="K253" s="176">
        <f>K199/RES_summary!K$19</f>
        <v>9.6583831837028313</v>
      </c>
      <c r="L253" s="176">
        <f>L199/RES_summary!L$19</f>
        <v>10.548809591021346</v>
      </c>
      <c r="M253" s="176">
        <f>M199/RES_summary!M$19</f>
        <v>9.113903270559728</v>
      </c>
      <c r="N253" s="176">
        <f>N199/RES_summary!N$19</f>
        <v>10.771177154939686</v>
      </c>
      <c r="O253" s="176">
        <f>O199/RES_summary!O$19</f>
        <v>11.6137935837616</v>
      </c>
      <c r="P253" s="176">
        <f>P199/RES_summary!P$19</f>
        <v>9.8239096061664242</v>
      </c>
      <c r="Q253" s="176">
        <f>Q199/RES_summary!Q$19</f>
        <v>10.340216805470762</v>
      </c>
    </row>
    <row r="255" spans="1:17" ht="12" customHeight="1" x14ac:dyDescent="0.25">
      <c r="A255" s="152" t="s">
        <v>195</v>
      </c>
      <c r="B255" s="184">
        <f>B201/RES_summary!B$19</f>
        <v>4.3495280776967631</v>
      </c>
      <c r="C255" s="184">
        <f>C201/RES_summary!C$19</f>
        <v>4.2480974078118647</v>
      </c>
      <c r="D255" s="184">
        <f>D201/RES_summary!D$19</f>
        <v>4.1069614017477258</v>
      </c>
      <c r="E255" s="184">
        <f>E201/RES_summary!E$19</f>
        <v>4.0032064333952464</v>
      </c>
      <c r="F255" s="184">
        <f>F201/RES_summary!F$19</f>
        <v>3.9947041499474558</v>
      </c>
      <c r="G255" s="184">
        <f>G201/RES_summary!G$19</f>
        <v>3.6986918869848657</v>
      </c>
      <c r="H255" s="184">
        <f>H201/RES_summary!H$19</f>
        <v>3.2228680118869786</v>
      </c>
      <c r="I255" s="184">
        <f>I201/RES_summary!I$19</f>
        <v>2.9676018646476976</v>
      </c>
      <c r="J255" s="184">
        <f>J201/RES_summary!J$19</f>
        <v>2.719375571155255</v>
      </c>
      <c r="K255" s="184">
        <f>K201/RES_summary!K$19</f>
        <v>2.6549749555945596</v>
      </c>
      <c r="L255" s="184">
        <f>L201/RES_summary!L$19</f>
        <v>2.6171753545359802</v>
      </c>
      <c r="M255" s="184">
        <f>M201/RES_summary!M$19</f>
        <v>2.1398389646526028</v>
      </c>
      <c r="N255" s="184">
        <f>N201/RES_summary!N$19</f>
        <v>2.0999153809017623</v>
      </c>
      <c r="O255" s="184">
        <f>O201/RES_summary!O$19</f>
        <v>2.04997095476415</v>
      </c>
      <c r="P255" s="184">
        <f>P201/RES_summary!P$19</f>
        <v>1.6530407737223856</v>
      </c>
      <c r="Q255" s="184">
        <f>Q201/RES_summary!Q$19</f>
        <v>1.6221856579870733</v>
      </c>
    </row>
    <row r="256" spans="1:17" ht="12" customHeight="1" x14ac:dyDescent="0.25">
      <c r="A256" s="158" t="s">
        <v>65</v>
      </c>
      <c r="B256" s="178">
        <f>B202/RES_summary!B$19</f>
        <v>0</v>
      </c>
      <c r="C256" s="178">
        <f>C202/RES_summary!C$19</f>
        <v>0</v>
      </c>
      <c r="D256" s="178">
        <f>D202/RES_summary!D$19</f>
        <v>0</v>
      </c>
      <c r="E256" s="178">
        <f>E202/RES_summary!E$19</f>
        <v>0</v>
      </c>
      <c r="F256" s="178">
        <f>F202/RES_summary!F$19</f>
        <v>0</v>
      </c>
      <c r="G256" s="178">
        <f>G202/RES_summary!G$19</f>
        <v>0</v>
      </c>
      <c r="H256" s="178">
        <f>H202/RES_summary!H$19</f>
        <v>0</v>
      </c>
      <c r="I256" s="178">
        <f>I202/RES_summary!I$19</f>
        <v>0</v>
      </c>
      <c r="J256" s="178">
        <f>J202/RES_summary!J$19</f>
        <v>0</v>
      </c>
      <c r="K256" s="178">
        <f>K202/RES_summary!K$19</f>
        <v>0</v>
      </c>
      <c r="L256" s="178">
        <f>L202/RES_summary!L$19</f>
        <v>0</v>
      </c>
      <c r="M256" s="178">
        <f>M202/RES_summary!M$19</f>
        <v>0</v>
      </c>
      <c r="N256" s="178">
        <f>N202/RES_summary!N$19</f>
        <v>0</v>
      </c>
      <c r="O256" s="178">
        <f>O202/RES_summary!O$19</f>
        <v>0</v>
      </c>
      <c r="P256" s="178">
        <f>P202/RES_summary!P$19</f>
        <v>0</v>
      </c>
      <c r="Q256" s="178">
        <f>Q202/RES_summary!Q$19</f>
        <v>0</v>
      </c>
    </row>
    <row r="257" spans="1:17" ht="12" customHeight="1" x14ac:dyDescent="0.25">
      <c r="A257" s="23" t="s">
        <v>60</v>
      </c>
      <c r="B257" s="176">
        <f>B203/RES_summary!B$19</f>
        <v>0</v>
      </c>
      <c r="C257" s="176">
        <f>C203/RES_summary!C$19</f>
        <v>0</v>
      </c>
      <c r="D257" s="176">
        <f>D203/RES_summary!D$19</f>
        <v>0</v>
      </c>
      <c r="E257" s="176">
        <f>E203/RES_summary!E$19</f>
        <v>0</v>
      </c>
      <c r="F257" s="176">
        <f>F203/RES_summary!F$19</f>
        <v>0</v>
      </c>
      <c r="G257" s="176">
        <f>G203/RES_summary!G$19</f>
        <v>0</v>
      </c>
      <c r="H257" s="176">
        <f>H203/RES_summary!H$19</f>
        <v>0</v>
      </c>
      <c r="I257" s="176">
        <f>I203/RES_summary!I$19</f>
        <v>0</v>
      </c>
      <c r="J257" s="176">
        <f>J203/RES_summary!J$19</f>
        <v>0</v>
      </c>
      <c r="K257" s="176">
        <f>K203/RES_summary!K$19</f>
        <v>0</v>
      </c>
      <c r="L257" s="176">
        <f>L203/RES_summary!L$19</f>
        <v>0</v>
      </c>
      <c r="M257" s="176">
        <f>M203/RES_summary!M$19</f>
        <v>0</v>
      </c>
      <c r="N257" s="176">
        <f>N203/RES_summary!N$19</f>
        <v>0</v>
      </c>
      <c r="O257" s="176">
        <f>O203/RES_summary!O$19</f>
        <v>0</v>
      </c>
      <c r="P257" s="176">
        <f>P203/RES_summary!P$19</f>
        <v>0</v>
      </c>
      <c r="Q257" s="176">
        <f>Q203/RES_summary!Q$19</f>
        <v>0</v>
      </c>
    </row>
    <row r="258" spans="1:17" ht="12" customHeight="1" x14ac:dyDescent="0.25">
      <c r="A258" s="158" t="s">
        <v>112</v>
      </c>
      <c r="B258" s="178">
        <f>B204/RES_summary!B$19</f>
        <v>0</v>
      </c>
      <c r="C258" s="178">
        <f>C204/RES_summary!C$19</f>
        <v>0</v>
      </c>
      <c r="D258" s="178">
        <f>D204/RES_summary!D$19</f>
        <v>0</v>
      </c>
      <c r="E258" s="178">
        <f>E204/RES_summary!E$19</f>
        <v>0</v>
      </c>
      <c r="F258" s="178">
        <f>F204/RES_summary!F$19</f>
        <v>0</v>
      </c>
      <c r="G258" s="178">
        <f>G204/RES_summary!G$19</f>
        <v>0</v>
      </c>
      <c r="H258" s="178">
        <f>H204/RES_summary!H$19</f>
        <v>0</v>
      </c>
      <c r="I258" s="178">
        <f>I204/RES_summary!I$19</f>
        <v>0</v>
      </c>
      <c r="J258" s="178">
        <f>J204/RES_summary!J$19</f>
        <v>0</v>
      </c>
      <c r="K258" s="178">
        <f>K204/RES_summary!K$19</f>
        <v>0</v>
      </c>
      <c r="L258" s="178">
        <f>L204/RES_summary!L$19</f>
        <v>0</v>
      </c>
      <c r="M258" s="178">
        <f>M204/RES_summary!M$19</f>
        <v>0</v>
      </c>
      <c r="N258" s="178">
        <f>N204/RES_summary!N$19</f>
        <v>0</v>
      </c>
      <c r="O258" s="178">
        <f>O204/RES_summary!O$19</f>
        <v>0</v>
      </c>
      <c r="P258" s="178">
        <f>P204/RES_summary!P$19</f>
        <v>0</v>
      </c>
      <c r="Q258" s="178">
        <f>Q204/RES_summary!Q$19</f>
        <v>0</v>
      </c>
    </row>
    <row r="259" spans="1:17" ht="12" customHeight="1" x14ac:dyDescent="0.25">
      <c r="A259" s="23" t="s">
        <v>60</v>
      </c>
      <c r="B259" s="177">
        <f>B205/RES_summary!B$19</f>
        <v>0</v>
      </c>
      <c r="C259" s="177">
        <f>C205/RES_summary!C$19</f>
        <v>0</v>
      </c>
      <c r="D259" s="177">
        <f>D205/RES_summary!D$19</f>
        <v>0</v>
      </c>
      <c r="E259" s="177">
        <f>E205/RES_summary!E$19</f>
        <v>0</v>
      </c>
      <c r="F259" s="177">
        <f>F205/RES_summary!F$19</f>
        <v>0</v>
      </c>
      <c r="G259" s="177">
        <f>G205/RES_summary!G$19</f>
        <v>0</v>
      </c>
      <c r="H259" s="177">
        <f>H205/RES_summary!H$19</f>
        <v>0</v>
      </c>
      <c r="I259" s="177">
        <f>I205/RES_summary!I$19</f>
        <v>0</v>
      </c>
      <c r="J259" s="177">
        <f>J205/RES_summary!J$19</f>
        <v>0</v>
      </c>
      <c r="K259" s="177">
        <f>K205/RES_summary!K$19</f>
        <v>0</v>
      </c>
      <c r="L259" s="177">
        <f>L205/RES_summary!L$19</f>
        <v>0</v>
      </c>
      <c r="M259" s="177">
        <f>M205/RES_summary!M$19</f>
        <v>0</v>
      </c>
      <c r="N259" s="177">
        <f>N205/RES_summary!N$19</f>
        <v>0</v>
      </c>
      <c r="O259" s="177">
        <f>O205/RES_summary!O$19</f>
        <v>0</v>
      </c>
      <c r="P259" s="177">
        <f>P205/RES_summary!P$19</f>
        <v>0</v>
      </c>
      <c r="Q259" s="177">
        <f>Q205/RES_summary!Q$19</f>
        <v>0</v>
      </c>
    </row>
    <row r="260" spans="1:17" ht="12" customHeight="1" x14ac:dyDescent="0.25">
      <c r="A260" s="158" t="s">
        <v>63</v>
      </c>
      <c r="B260" s="178">
        <f>B206/RES_summary!B$19</f>
        <v>3.1062632002286468</v>
      </c>
      <c r="C260" s="178">
        <f>C206/RES_summary!C$19</f>
        <v>3.0684467189752898</v>
      </c>
      <c r="D260" s="178">
        <f>D206/RES_summary!D$19</f>
        <v>2.9548290458898281</v>
      </c>
      <c r="E260" s="178">
        <f>E206/RES_summary!E$19</f>
        <v>2.9010952540361461</v>
      </c>
      <c r="F260" s="178">
        <f>F206/RES_summary!F$19</f>
        <v>2.8693246245524935</v>
      </c>
      <c r="G260" s="178">
        <f>G206/RES_summary!G$19</f>
        <v>2.6148830014098179</v>
      </c>
      <c r="H260" s="178">
        <f>H206/RES_summary!H$19</f>
        <v>2.2100892783928159</v>
      </c>
      <c r="I260" s="178">
        <f>I206/RES_summary!I$19</f>
        <v>1.9917933283042966</v>
      </c>
      <c r="J260" s="178">
        <f>J206/RES_summary!J$19</f>
        <v>1.7721668996769449</v>
      </c>
      <c r="K260" s="178">
        <f>K206/RES_summary!K$19</f>
        <v>1.7101615120420095</v>
      </c>
      <c r="L260" s="178">
        <f>L206/RES_summary!L$19</f>
        <v>1.7045724030557501</v>
      </c>
      <c r="M260" s="178">
        <f>M206/RES_summary!M$19</f>
        <v>1.3288099001480445</v>
      </c>
      <c r="N260" s="178">
        <f>N206/RES_summary!N$19</f>
        <v>1.2872208243767256</v>
      </c>
      <c r="O260" s="178">
        <f>O206/RES_summary!O$19</f>
        <v>1.2750024660748291</v>
      </c>
      <c r="P260" s="178">
        <f>P206/RES_summary!P$19</f>
        <v>0.99422099896701643</v>
      </c>
      <c r="Q260" s="178">
        <f>Q206/RES_summary!Q$19</f>
        <v>0.97868641784827859</v>
      </c>
    </row>
    <row r="261" spans="1:17" ht="12" customHeight="1" x14ac:dyDescent="0.25">
      <c r="A261" s="167" t="s">
        <v>144</v>
      </c>
      <c r="B261" s="183">
        <f>B207/RES_summary!B$19</f>
        <v>6.5422849107853178</v>
      </c>
      <c r="C261" s="183">
        <f>C207/RES_summary!C$19</f>
        <v>6.50840513789616</v>
      </c>
      <c r="D261" s="183">
        <f>D207/RES_summary!D$19</f>
        <v>6.3772977177112358</v>
      </c>
      <c r="E261" s="183">
        <f>E207/RES_summary!E$19</f>
        <v>6.3484346721468388</v>
      </c>
      <c r="F261" s="183">
        <f>F207/RES_summary!F$19</f>
        <v>6.3270232905797315</v>
      </c>
      <c r="G261" s="183">
        <f>G207/RES_summary!G$19</f>
        <v>6.2364518557707491</v>
      </c>
      <c r="H261" s="183">
        <f>H207/RES_summary!H$19</f>
        <v>6.1213722516728373</v>
      </c>
      <c r="I261" s="183">
        <f>I207/RES_summary!I$19</f>
        <v>6.0363999984522065</v>
      </c>
      <c r="J261" s="183">
        <f>J207/RES_summary!J$19</f>
        <v>5.9578009226902164</v>
      </c>
      <c r="K261" s="183">
        <f>K207/RES_summary!K$19</f>
        <v>5.9170553580911829</v>
      </c>
      <c r="L261" s="183">
        <f>L207/RES_summary!L$19</f>
        <v>5.8583741926709463</v>
      </c>
      <c r="M261" s="183">
        <f>M207/RES_summary!M$19</f>
        <v>5.3179645033352978</v>
      </c>
      <c r="N261" s="183">
        <f>N207/RES_summary!N$19</f>
        <v>6.0316828640033862</v>
      </c>
      <c r="O261" s="183">
        <f>O207/RES_summary!O$19</f>
        <v>5.9644598891944458</v>
      </c>
      <c r="P261" s="183">
        <f>P207/RES_summary!P$19</f>
        <v>5.8170347028596563</v>
      </c>
      <c r="Q261" s="183">
        <f>Q207/RES_summary!Q$19</f>
        <v>5.7056978295925056</v>
      </c>
    </row>
    <row r="262" spans="1:17" ht="12" customHeight="1" x14ac:dyDescent="0.25">
      <c r="A262" s="167" t="s">
        <v>143</v>
      </c>
      <c r="B262" s="183">
        <f>B208/RES_summary!B$19</f>
        <v>4.173977773081079</v>
      </c>
      <c r="C262" s="183">
        <f>C208/RES_summary!C$19</f>
        <v>4.230463339632565</v>
      </c>
      <c r="D262" s="183">
        <f>D208/RES_summary!D$19</f>
        <v>4.1452435165121617</v>
      </c>
      <c r="E262" s="183">
        <f>E208/RES_summary!E$19</f>
        <v>4.1264825368953142</v>
      </c>
      <c r="F262" s="183">
        <f>F208/RES_summary!F$19</f>
        <v>4.1125651388767315</v>
      </c>
      <c r="G262" s="183">
        <f>G208/RES_summary!G$19</f>
        <v>4.0536937062509724</v>
      </c>
      <c r="H262" s="183">
        <f>H208/RES_summary!H$19</f>
        <v>3.9788919635872921</v>
      </c>
      <c r="I262" s="183">
        <f>I208/RES_summary!I$19</f>
        <v>3.9236599989939527</v>
      </c>
      <c r="J262" s="183">
        <f>J208/RES_summary!J$19</f>
        <v>3.8725705997487609</v>
      </c>
      <c r="K262" s="183">
        <f>K208/RES_summary!K$19</f>
        <v>3.8460859827592522</v>
      </c>
      <c r="L262" s="183">
        <f>L208/RES_summary!L$19</f>
        <v>3.8079432252361771</v>
      </c>
      <c r="M262" s="183">
        <f>M208/RES_summary!M$19</f>
        <v>3.456676927168</v>
      </c>
      <c r="N262" s="183">
        <f>N208/RES_summary!N$19</f>
        <v>4.0412275188823177</v>
      </c>
      <c r="O262" s="183">
        <f>O208/RES_summary!O$19</f>
        <v>3.8768989279764381</v>
      </c>
      <c r="P262" s="183">
        <f>P208/RES_summary!P$19</f>
        <v>3.7810725568588213</v>
      </c>
      <c r="Q262" s="183">
        <f>Q208/RES_summary!Q$19</f>
        <v>3.7087035892351872</v>
      </c>
    </row>
    <row r="263" spans="1:17" ht="12" customHeight="1" x14ac:dyDescent="0.25">
      <c r="A263" s="166" t="s">
        <v>57</v>
      </c>
      <c r="B263" s="182">
        <f>B209/RES_summary!B$19</f>
        <v>4.173977773081079</v>
      </c>
      <c r="C263" s="182">
        <f>C209/RES_summary!C$19</f>
        <v>4.230463339632565</v>
      </c>
      <c r="D263" s="182">
        <f>D209/RES_summary!D$19</f>
        <v>4.1452435165121617</v>
      </c>
      <c r="E263" s="182">
        <f>E209/RES_summary!E$19</f>
        <v>4.1264825368953142</v>
      </c>
      <c r="F263" s="182">
        <f>F209/RES_summary!F$19</f>
        <v>4.1125651388767315</v>
      </c>
      <c r="G263" s="182">
        <f>G209/RES_summary!G$19</f>
        <v>4.0536937062509724</v>
      </c>
      <c r="H263" s="182">
        <f>H209/RES_summary!H$19</f>
        <v>3.9788919635872921</v>
      </c>
      <c r="I263" s="182">
        <f>I209/RES_summary!I$19</f>
        <v>3.9236599989939527</v>
      </c>
      <c r="J263" s="182">
        <f>J209/RES_summary!J$19</f>
        <v>3.8725705997487609</v>
      </c>
      <c r="K263" s="182">
        <f>K209/RES_summary!K$19</f>
        <v>3.8460859827592522</v>
      </c>
      <c r="L263" s="182">
        <f>L209/RES_summary!L$19</f>
        <v>3.8079432252361771</v>
      </c>
      <c r="M263" s="182">
        <f>M209/RES_summary!M$19</f>
        <v>3.456676927168</v>
      </c>
      <c r="N263" s="182">
        <f>N209/RES_summary!N$19</f>
        <v>4.0412275188823177</v>
      </c>
      <c r="O263" s="182">
        <f>O209/RES_summary!O$19</f>
        <v>3.8768989279764381</v>
      </c>
      <c r="P263" s="182">
        <f>P209/RES_summary!P$19</f>
        <v>3.7810725568588213</v>
      </c>
      <c r="Q263" s="182">
        <f>Q209/RES_summary!Q$19</f>
        <v>3.7087035892351872</v>
      </c>
    </row>
    <row r="264" spans="1:17" ht="12" customHeight="1" x14ac:dyDescent="0.25">
      <c r="A264" s="147" t="s">
        <v>59</v>
      </c>
      <c r="B264" s="181">
        <f>B210/RES_summary!B$19</f>
        <v>0</v>
      </c>
      <c r="C264" s="181">
        <f>C210/RES_summary!C$19</f>
        <v>0</v>
      </c>
      <c r="D264" s="181">
        <f>D210/RES_summary!D$19</f>
        <v>0</v>
      </c>
      <c r="E264" s="181">
        <f>E210/RES_summary!E$19</f>
        <v>0</v>
      </c>
      <c r="F264" s="181">
        <f>F210/RES_summary!F$19</f>
        <v>0</v>
      </c>
      <c r="G264" s="181">
        <f>G210/RES_summary!G$19</f>
        <v>0</v>
      </c>
      <c r="H264" s="181">
        <f>H210/RES_summary!H$19</f>
        <v>0</v>
      </c>
      <c r="I264" s="181">
        <f>I210/RES_summary!I$19</f>
        <v>0</v>
      </c>
      <c r="J264" s="181">
        <f>J210/RES_summary!J$19</f>
        <v>0</v>
      </c>
      <c r="K264" s="181">
        <f>K210/RES_summary!K$19</f>
        <v>0</v>
      </c>
      <c r="L264" s="181">
        <f>L210/RES_summary!L$19</f>
        <v>0</v>
      </c>
      <c r="M264" s="181">
        <f>M210/RES_summary!M$19</f>
        <v>0</v>
      </c>
      <c r="N264" s="181">
        <f>N210/RES_summary!N$19</f>
        <v>0</v>
      </c>
      <c r="O264" s="181">
        <f>O210/RES_summary!O$19</f>
        <v>0</v>
      </c>
      <c r="P264" s="181">
        <f>P210/RES_summary!P$19</f>
        <v>0</v>
      </c>
      <c r="Q264" s="181">
        <f>Q210/RES_summary!Q$19</f>
        <v>0</v>
      </c>
    </row>
    <row r="265" spans="1:17" ht="12" customHeight="1" x14ac:dyDescent="0.25">
      <c r="A265" s="163" t="s">
        <v>142</v>
      </c>
      <c r="B265" s="180">
        <f>B211/RES_summary!B$19</f>
        <v>0</v>
      </c>
      <c r="C265" s="180">
        <f>C211/RES_summary!C$19</f>
        <v>0</v>
      </c>
      <c r="D265" s="180">
        <f>D211/RES_summary!D$19</f>
        <v>0</v>
      </c>
      <c r="E265" s="180">
        <f>E211/RES_summary!E$19</f>
        <v>0</v>
      </c>
      <c r="F265" s="180">
        <f>F211/RES_summary!F$19</f>
        <v>0</v>
      </c>
      <c r="G265" s="180">
        <f>G211/RES_summary!G$19</f>
        <v>0</v>
      </c>
      <c r="H265" s="180">
        <f>H211/RES_summary!H$19</f>
        <v>0</v>
      </c>
      <c r="I265" s="180">
        <f>I211/RES_summary!I$19</f>
        <v>0</v>
      </c>
      <c r="J265" s="180">
        <f>J211/RES_summary!J$19</f>
        <v>0</v>
      </c>
      <c r="K265" s="180">
        <f>K211/RES_summary!K$19</f>
        <v>0</v>
      </c>
      <c r="L265" s="180">
        <f>L211/RES_summary!L$19</f>
        <v>0</v>
      </c>
      <c r="M265" s="180">
        <f>M211/RES_summary!M$19</f>
        <v>0</v>
      </c>
      <c r="N265" s="180">
        <f>N211/RES_summary!N$19</f>
        <v>0</v>
      </c>
      <c r="O265" s="180">
        <f>O211/RES_summary!O$19</f>
        <v>0</v>
      </c>
      <c r="P265" s="180">
        <f>P211/RES_summary!P$19</f>
        <v>0</v>
      </c>
      <c r="Q265" s="180">
        <f>Q211/RES_summary!Q$19</f>
        <v>0</v>
      </c>
    </row>
    <row r="266" spans="1:17" ht="12" customHeight="1" x14ac:dyDescent="0.25">
      <c r="A266" s="161" t="s">
        <v>141</v>
      </c>
      <c r="B266" s="179">
        <f>B212/RES_summary!B$19</f>
        <v>0</v>
      </c>
      <c r="C266" s="179">
        <f>C212/RES_summary!C$19</f>
        <v>0</v>
      </c>
      <c r="D266" s="179">
        <f>D212/RES_summary!D$19</f>
        <v>0</v>
      </c>
      <c r="E266" s="179">
        <f>E212/RES_summary!E$19</f>
        <v>0</v>
      </c>
      <c r="F266" s="179">
        <f>F212/RES_summary!F$19</f>
        <v>0</v>
      </c>
      <c r="G266" s="179">
        <f>G212/RES_summary!G$19</f>
        <v>0</v>
      </c>
      <c r="H266" s="179">
        <f>H212/RES_summary!H$19</f>
        <v>0</v>
      </c>
      <c r="I266" s="179">
        <f>I212/RES_summary!I$19</f>
        <v>0</v>
      </c>
      <c r="J266" s="179">
        <f>J212/RES_summary!J$19</f>
        <v>0</v>
      </c>
      <c r="K266" s="179">
        <f>K212/RES_summary!K$19</f>
        <v>0</v>
      </c>
      <c r="L266" s="179">
        <f>L212/RES_summary!L$19</f>
        <v>0</v>
      </c>
      <c r="M266" s="179">
        <f>M212/RES_summary!M$19</f>
        <v>0</v>
      </c>
      <c r="N266" s="179">
        <f>N212/RES_summary!N$19</f>
        <v>0</v>
      </c>
      <c r="O266" s="179">
        <f>O212/RES_summary!O$19</f>
        <v>0</v>
      </c>
      <c r="P266" s="179">
        <f>P212/RES_summary!P$19</f>
        <v>0</v>
      </c>
      <c r="Q266" s="179">
        <f>Q212/RES_summary!Q$19</f>
        <v>0</v>
      </c>
    </row>
    <row r="267" spans="1:17" ht="12" customHeight="1" x14ac:dyDescent="0.25">
      <c r="A267" s="148" t="s">
        <v>60</v>
      </c>
      <c r="B267" s="177">
        <f>B213/RES_summary!B$19</f>
        <v>0</v>
      </c>
      <c r="C267" s="177">
        <f>C213/RES_summary!C$19</f>
        <v>0</v>
      </c>
      <c r="D267" s="177">
        <f>D213/RES_summary!D$19</f>
        <v>0</v>
      </c>
      <c r="E267" s="177">
        <f>E213/RES_summary!E$19</f>
        <v>0</v>
      </c>
      <c r="F267" s="177">
        <f>F213/RES_summary!F$19</f>
        <v>0</v>
      </c>
      <c r="G267" s="177">
        <f>G213/RES_summary!G$19</f>
        <v>0</v>
      </c>
      <c r="H267" s="177">
        <f>H213/RES_summary!H$19</f>
        <v>0</v>
      </c>
      <c r="I267" s="177">
        <f>I213/RES_summary!I$19</f>
        <v>0</v>
      </c>
      <c r="J267" s="177">
        <f>J213/RES_summary!J$19</f>
        <v>0</v>
      </c>
      <c r="K267" s="177">
        <f>K213/RES_summary!K$19</f>
        <v>0</v>
      </c>
      <c r="L267" s="177">
        <f>L213/RES_summary!L$19</f>
        <v>0</v>
      </c>
      <c r="M267" s="177">
        <f>M213/RES_summary!M$19</f>
        <v>0</v>
      </c>
      <c r="N267" s="177">
        <f>N213/RES_summary!N$19</f>
        <v>0</v>
      </c>
      <c r="O267" s="177">
        <f>O213/RES_summary!O$19</f>
        <v>0</v>
      </c>
      <c r="P267" s="177">
        <f>P213/RES_summary!P$19</f>
        <v>0</v>
      </c>
      <c r="Q267" s="177">
        <f>Q213/RES_summary!Q$19</f>
        <v>0</v>
      </c>
    </row>
    <row r="268" spans="1:17" ht="12" customHeight="1" x14ac:dyDescent="0.25">
      <c r="A268" s="159" t="s">
        <v>59</v>
      </c>
      <c r="B268" s="176">
        <f>B214/RES_summary!B$19</f>
        <v>0</v>
      </c>
      <c r="C268" s="176">
        <f>C214/RES_summary!C$19</f>
        <v>0</v>
      </c>
      <c r="D268" s="176">
        <f>D214/RES_summary!D$19</f>
        <v>0</v>
      </c>
      <c r="E268" s="176">
        <f>E214/RES_summary!E$19</f>
        <v>0</v>
      </c>
      <c r="F268" s="176">
        <f>F214/RES_summary!F$19</f>
        <v>0</v>
      </c>
      <c r="G268" s="176">
        <f>G214/RES_summary!G$19</f>
        <v>0</v>
      </c>
      <c r="H268" s="176">
        <f>H214/RES_summary!H$19</f>
        <v>0</v>
      </c>
      <c r="I268" s="176">
        <f>I214/RES_summary!I$19</f>
        <v>0</v>
      </c>
      <c r="J268" s="176">
        <f>J214/RES_summary!J$19</f>
        <v>0</v>
      </c>
      <c r="K268" s="176">
        <f>K214/RES_summary!K$19</f>
        <v>0</v>
      </c>
      <c r="L268" s="176">
        <f>L214/RES_summary!L$19</f>
        <v>0</v>
      </c>
      <c r="M268" s="176">
        <f>M214/RES_summary!M$19</f>
        <v>0</v>
      </c>
      <c r="N268" s="176">
        <f>N214/RES_summary!N$19</f>
        <v>0</v>
      </c>
      <c r="O268" s="176">
        <f>O214/RES_summary!O$19</f>
        <v>0</v>
      </c>
      <c r="P268" s="176">
        <f>P214/RES_summary!P$19</f>
        <v>0</v>
      </c>
      <c r="Q268" s="176">
        <f>Q214/RES_summary!Q$19</f>
        <v>0</v>
      </c>
    </row>
    <row r="269" spans="1:17" ht="12" customHeight="1" x14ac:dyDescent="0.25">
      <c r="A269" s="158" t="s">
        <v>62</v>
      </c>
      <c r="B269" s="178">
        <f>B215/RES_summary!B$19</f>
        <v>1.2432648774681159</v>
      </c>
      <c r="C269" s="178">
        <f>C215/RES_summary!C$19</f>
        <v>1.179650688836575</v>
      </c>
      <c r="D269" s="178">
        <f>D215/RES_summary!D$19</f>
        <v>1.1521323558578975</v>
      </c>
      <c r="E269" s="178">
        <f>E215/RES_summary!E$19</f>
        <v>1.1021111793591001</v>
      </c>
      <c r="F269" s="178">
        <f>F215/RES_summary!F$19</f>
        <v>1.1253795253949626</v>
      </c>
      <c r="G269" s="178">
        <f>G215/RES_summary!G$19</f>
        <v>1.0838088855750478</v>
      </c>
      <c r="H269" s="178">
        <f>H215/RES_summary!H$19</f>
        <v>1.0127787334941625</v>
      </c>
      <c r="I269" s="178">
        <f>I215/RES_summary!I$19</f>
        <v>0.97580853634340081</v>
      </c>
      <c r="J269" s="178">
        <f>J215/RES_summary!J$19</f>
        <v>0.94720867147831023</v>
      </c>
      <c r="K269" s="178">
        <f>K215/RES_summary!K$19</f>
        <v>0.94481344355255037</v>
      </c>
      <c r="L269" s="178">
        <f>L215/RES_summary!L$19</f>
        <v>0.91260295148022985</v>
      </c>
      <c r="M269" s="178">
        <f>M215/RES_summary!M$19</f>
        <v>0.81102906450455847</v>
      </c>
      <c r="N269" s="178">
        <f>N215/RES_summary!N$19</f>
        <v>0.81269455652503675</v>
      </c>
      <c r="O269" s="178">
        <f>O215/RES_summary!O$19</f>
        <v>0.77496848868932078</v>
      </c>
      <c r="P269" s="178">
        <f>P215/RES_summary!P$19</f>
        <v>0.65881977475536913</v>
      </c>
      <c r="Q269" s="178">
        <f>Q215/RES_summary!Q$19</f>
        <v>0.64349924013879478</v>
      </c>
    </row>
    <row r="270" spans="1:17" ht="12" customHeight="1" x14ac:dyDescent="0.25">
      <c r="A270" s="23" t="s">
        <v>57</v>
      </c>
      <c r="B270" s="177">
        <f>B216/RES_summary!B$19</f>
        <v>4.4629487665431213</v>
      </c>
      <c r="C270" s="177">
        <f>C216/RES_summary!C$19</f>
        <v>4.3897114537752469</v>
      </c>
      <c r="D270" s="177">
        <f>D216/RES_summary!D$19</f>
        <v>4.3629180309437237</v>
      </c>
      <c r="E270" s="177">
        <f>E216/RES_summary!E$19</f>
        <v>4.2852884839793175</v>
      </c>
      <c r="F270" s="177">
        <f>F216/RES_summary!F$19</f>
        <v>4.3826059734814038</v>
      </c>
      <c r="G270" s="177">
        <f>G216/RES_summary!G$19</f>
        <v>4.2807474972133868</v>
      </c>
      <c r="H270" s="177">
        <f>H216/RES_summary!H$19</f>
        <v>4.2182743614181017</v>
      </c>
      <c r="I270" s="177">
        <f>I216/RES_summary!I$19</f>
        <v>4.2296416769663194</v>
      </c>
      <c r="J270" s="177">
        <f>J216/RES_summary!J$19</f>
        <v>4.1787007574920816</v>
      </c>
      <c r="K270" s="177">
        <f>K216/RES_summary!K$19</f>
        <v>4.1131603509066847</v>
      </c>
      <c r="L270" s="177">
        <f>L216/RES_summary!L$19</f>
        <v>4.2142721951887978</v>
      </c>
      <c r="M270" s="177">
        <f>M216/RES_summary!M$19</f>
        <v>3.9363693927479693</v>
      </c>
      <c r="N270" s="177">
        <f>N216/RES_summary!N$19</f>
        <v>4.0441145712310638</v>
      </c>
      <c r="O270" s="177">
        <f>O216/RES_summary!O$19</f>
        <v>4.0257374413338383</v>
      </c>
      <c r="P270" s="177">
        <f>P216/RES_summary!P$19</f>
        <v>3.9887610796346826</v>
      </c>
      <c r="Q270" s="177">
        <f>Q216/RES_summary!Q$19</f>
        <v>3.9065952736673011</v>
      </c>
    </row>
    <row r="271" spans="1:17" ht="12" customHeight="1" x14ac:dyDescent="0.25">
      <c r="A271" s="29" t="s">
        <v>140</v>
      </c>
      <c r="B271" s="176">
        <f>B217/RES_summary!B$19</f>
        <v>0</v>
      </c>
      <c r="C271" s="176">
        <f>C217/RES_summary!C$19</f>
        <v>0</v>
      </c>
      <c r="D271" s="176">
        <f>D217/RES_summary!D$19</f>
        <v>0</v>
      </c>
      <c r="E271" s="176">
        <f>E217/RES_summary!E$19</f>
        <v>0</v>
      </c>
      <c r="F271" s="176">
        <f>F217/RES_summary!F$19</f>
        <v>0</v>
      </c>
      <c r="G271" s="176">
        <f>G217/RES_summary!G$19</f>
        <v>0</v>
      </c>
      <c r="H271" s="176">
        <f>H217/RES_summary!H$19</f>
        <v>0</v>
      </c>
      <c r="I271" s="176">
        <f>I217/RES_summary!I$19</f>
        <v>0</v>
      </c>
      <c r="J271" s="176">
        <f>J217/RES_summary!J$19</f>
        <v>0</v>
      </c>
      <c r="K271" s="176">
        <f>K217/RES_summary!K$19</f>
        <v>0</v>
      </c>
      <c r="L271" s="176">
        <f>L217/RES_summary!L$19</f>
        <v>0</v>
      </c>
      <c r="M271" s="176">
        <f>M217/RES_summary!M$19</f>
        <v>0</v>
      </c>
      <c r="N271" s="176">
        <f>N217/RES_summary!N$19</f>
        <v>0</v>
      </c>
      <c r="O271" s="176">
        <f>O217/RES_summary!O$19</f>
        <v>0</v>
      </c>
      <c r="P271" s="176">
        <f>P217/RES_summary!P$19</f>
        <v>0</v>
      </c>
      <c r="Q271" s="176">
        <f>Q217/RES_summary!Q$19</f>
        <v>0</v>
      </c>
    </row>
    <row r="273" spans="1:17" s="28" customFormat="1" ht="12" customHeight="1" x14ac:dyDescent="0.25">
      <c r="A273" s="187" t="s">
        <v>194</v>
      </c>
      <c r="B273" s="186"/>
      <c r="C273" s="185"/>
      <c r="D273" s="185"/>
      <c r="E273" s="185"/>
      <c r="F273" s="185"/>
      <c r="G273" s="185"/>
      <c r="H273" s="185"/>
      <c r="I273" s="185"/>
      <c r="J273" s="185"/>
      <c r="K273" s="185"/>
      <c r="L273" s="185"/>
      <c r="M273" s="185"/>
      <c r="N273" s="185"/>
      <c r="O273" s="185"/>
      <c r="P273" s="185"/>
      <c r="Q273" s="185"/>
    </row>
    <row r="275" spans="1:17" ht="12" customHeight="1" x14ac:dyDescent="0.25">
      <c r="A275" s="152" t="s">
        <v>193</v>
      </c>
      <c r="B275" s="168"/>
      <c r="C275" s="168">
        <f>SUM(C276,C278,C280,C289)</f>
        <v>111.92625113755902</v>
      </c>
      <c r="D275" s="168">
        <f t="shared" ref="D275:Q275" si="74">SUM(D276,D278,D280,D289)</f>
        <v>91.194540228643476</v>
      </c>
      <c r="E275" s="168">
        <f t="shared" si="74"/>
        <v>106.70519190128269</v>
      </c>
      <c r="F275" s="168">
        <f t="shared" si="74"/>
        <v>115.54672717234772</v>
      </c>
      <c r="G275" s="168">
        <f t="shared" si="74"/>
        <v>78.962144124068658</v>
      </c>
      <c r="H275" s="168">
        <f t="shared" si="74"/>
        <v>154.4424492073548</v>
      </c>
      <c r="I275" s="168">
        <f t="shared" si="74"/>
        <v>116.98854897812581</v>
      </c>
      <c r="J275" s="168">
        <f t="shared" si="74"/>
        <v>103.45708525599498</v>
      </c>
      <c r="K275" s="168">
        <f t="shared" si="74"/>
        <v>68.868481060116167</v>
      </c>
      <c r="L275" s="168">
        <f t="shared" si="74"/>
        <v>83.581215639252235</v>
      </c>
      <c r="M275" s="168">
        <f t="shared" si="74"/>
        <v>46.506888310089586</v>
      </c>
      <c r="N275" s="168">
        <f t="shared" si="74"/>
        <v>74.126937044929406</v>
      </c>
      <c r="O275" s="168">
        <f t="shared" si="74"/>
        <v>82.856438131351084</v>
      </c>
      <c r="P275" s="168">
        <f t="shared" si="74"/>
        <v>69.738852949850127</v>
      </c>
      <c r="Q275" s="168">
        <f t="shared" si="74"/>
        <v>88.821508350073969</v>
      </c>
    </row>
    <row r="276" spans="1:17" ht="12" customHeight="1" x14ac:dyDescent="0.25">
      <c r="A276" s="158" t="s">
        <v>65</v>
      </c>
      <c r="B276" s="157"/>
      <c r="C276" s="157">
        <f>C277</f>
        <v>89.251114327391591</v>
      </c>
      <c r="D276" s="157">
        <f t="shared" ref="D276:Q276" si="75">D277</f>
        <v>72.051062096397473</v>
      </c>
      <c r="E276" s="157">
        <f t="shared" si="75"/>
        <v>85.088273530658626</v>
      </c>
      <c r="F276" s="157">
        <f t="shared" si="75"/>
        <v>92.935443830695476</v>
      </c>
      <c r="G276" s="157">
        <f t="shared" si="75"/>
        <v>63.266502228811063</v>
      </c>
      <c r="H276" s="157">
        <f t="shared" si="75"/>
        <v>123.08558887347677</v>
      </c>
      <c r="I276" s="157">
        <f t="shared" si="75"/>
        <v>90.665899253409478</v>
      </c>
      <c r="J276" s="157">
        <f t="shared" si="75"/>
        <v>82.166435740743097</v>
      </c>
      <c r="K276" s="157">
        <f t="shared" si="75"/>
        <v>54.370333717545059</v>
      </c>
      <c r="L276" s="157">
        <f t="shared" si="75"/>
        <v>65.538860904781615</v>
      </c>
      <c r="M276" s="157">
        <f t="shared" si="75"/>
        <v>35.069867950670783</v>
      </c>
      <c r="N276" s="157">
        <f t="shared" si="75"/>
        <v>55.951162177592927</v>
      </c>
      <c r="O276" s="157">
        <f t="shared" si="75"/>
        <v>63.403435992960695</v>
      </c>
      <c r="P276" s="157">
        <f t="shared" si="75"/>
        <v>50.089166531213735</v>
      </c>
      <c r="Q276" s="157">
        <f t="shared" si="75"/>
        <v>64.994452509849296</v>
      </c>
    </row>
    <row r="277" spans="1:17" ht="12" customHeight="1" x14ac:dyDescent="0.25">
      <c r="A277" s="23" t="s">
        <v>60</v>
      </c>
      <c r="B277" s="57"/>
      <c r="C277" s="57">
        <f>RES_hhdet_in_fec!C$163</f>
        <v>89.251114327391591</v>
      </c>
      <c r="D277" s="57">
        <f>RES_hhdet_in_fec!D$163</f>
        <v>72.051062096397473</v>
      </c>
      <c r="E277" s="57">
        <f>RES_hhdet_in_fec!E$163</f>
        <v>85.088273530658626</v>
      </c>
      <c r="F277" s="57">
        <f>RES_hhdet_in_fec!F$163</f>
        <v>92.935443830695476</v>
      </c>
      <c r="G277" s="57">
        <f>RES_hhdet_in_fec!G$163</f>
        <v>63.266502228811063</v>
      </c>
      <c r="H277" s="57">
        <f>RES_hhdet_in_fec!H$163</f>
        <v>123.08558887347677</v>
      </c>
      <c r="I277" s="57">
        <f>RES_hhdet_in_fec!I$163</f>
        <v>90.665899253409478</v>
      </c>
      <c r="J277" s="57">
        <f>RES_hhdet_in_fec!J$163</f>
        <v>82.166435740743097</v>
      </c>
      <c r="K277" s="57">
        <f>RES_hhdet_in_fec!K$163</f>
        <v>54.370333717545059</v>
      </c>
      <c r="L277" s="57">
        <f>RES_hhdet_in_fec!L$163</f>
        <v>65.538860904781615</v>
      </c>
      <c r="M277" s="57">
        <f>RES_hhdet_in_fec!M$163</f>
        <v>35.069867950670783</v>
      </c>
      <c r="N277" s="57">
        <f>RES_hhdet_in_fec!N$163</f>
        <v>55.951162177592927</v>
      </c>
      <c r="O277" s="57">
        <f>RES_hhdet_in_fec!O$163</f>
        <v>63.403435992960695</v>
      </c>
      <c r="P277" s="57">
        <f>RES_hhdet_in_fec!P$163</f>
        <v>50.089166531213735</v>
      </c>
      <c r="Q277" s="57">
        <f>RES_hhdet_in_fec!Q$163</f>
        <v>64.994452509849296</v>
      </c>
    </row>
    <row r="278" spans="1:17" ht="12" customHeight="1" x14ac:dyDescent="0.25">
      <c r="A278" s="158" t="s">
        <v>112</v>
      </c>
      <c r="B278" s="157"/>
      <c r="C278" s="157">
        <f>C279</f>
        <v>0.18090276033410638</v>
      </c>
      <c r="D278" s="157">
        <f t="shared" ref="D278:Q278" si="76">D279</f>
        <v>0.19140054443135976</v>
      </c>
      <c r="E278" s="157">
        <f t="shared" si="76"/>
        <v>0.13481113120247584</v>
      </c>
      <c r="F278" s="157">
        <f t="shared" si="76"/>
        <v>0.16217892620393493</v>
      </c>
      <c r="G278" s="157">
        <f t="shared" si="76"/>
        <v>0.14547674499386012</v>
      </c>
      <c r="H278" s="157">
        <f t="shared" si="76"/>
        <v>0.17842371629978768</v>
      </c>
      <c r="I278" s="157">
        <f t="shared" si="76"/>
        <v>0.17687464802636874</v>
      </c>
      <c r="J278" s="157">
        <f t="shared" si="76"/>
        <v>0.29890690800021069</v>
      </c>
      <c r="K278" s="157">
        <f t="shared" si="76"/>
        <v>0.21096131553459488</v>
      </c>
      <c r="L278" s="157">
        <f t="shared" si="76"/>
        <v>0.24226374260754904</v>
      </c>
      <c r="M278" s="157">
        <f t="shared" si="76"/>
        <v>0.12539072010941921</v>
      </c>
      <c r="N278" s="157">
        <f t="shared" si="76"/>
        <v>0.1556887542060954</v>
      </c>
      <c r="O278" s="157">
        <f t="shared" si="76"/>
        <v>0.31299255101060114</v>
      </c>
      <c r="P278" s="157">
        <f t="shared" si="76"/>
        <v>0.2265206623572911</v>
      </c>
      <c r="Q278" s="157">
        <f t="shared" si="76"/>
        <v>0.36136191140872459</v>
      </c>
    </row>
    <row r="279" spans="1:17" ht="12" customHeight="1" x14ac:dyDescent="0.25">
      <c r="A279" s="23" t="s">
        <v>60</v>
      </c>
      <c r="B279" s="156"/>
      <c r="C279" s="156">
        <f>RES_hhdet_in_fec!C$165</f>
        <v>0.18090276033410638</v>
      </c>
      <c r="D279" s="156">
        <f>RES_hhdet_in_fec!D$165</f>
        <v>0.19140054443135976</v>
      </c>
      <c r="E279" s="156">
        <f>RES_hhdet_in_fec!E$165</f>
        <v>0.13481113120247584</v>
      </c>
      <c r="F279" s="156">
        <f>RES_hhdet_in_fec!F$165</f>
        <v>0.16217892620393493</v>
      </c>
      <c r="G279" s="156">
        <f>RES_hhdet_in_fec!G$165</f>
        <v>0.14547674499386012</v>
      </c>
      <c r="H279" s="156">
        <f>RES_hhdet_in_fec!H$165</f>
        <v>0.17842371629978768</v>
      </c>
      <c r="I279" s="156">
        <f>RES_hhdet_in_fec!I$165</f>
        <v>0.17687464802636874</v>
      </c>
      <c r="J279" s="156">
        <f>RES_hhdet_in_fec!J$165</f>
        <v>0.29890690800021069</v>
      </c>
      <c r="K279" s="156">
        <f>RES_hhdet_in_fec!K$165</f>
        <v>0.21096131553459488</v>
      </c>
      <c r="L279" s="156">
        <f>RES_hhdet_in_fec!L$165</f>
        <v>0.24226374260754904</v>
      </c>
      <c r="M279" s="156">
        <f>RES_hhdet_in_fec!M$165</f>
        <v>0.12539072010941921</v>
      </c>
      <c r="N279" s="156">
        <f>RES_hhdet_in_fec!N$165</f>
        <v>0.1556887542060954</v>
      </c>
      <c r="O279" s="156">
        <f>RES_hhdet_in_fec!O$165</f>
        <v>0.31299255101060114</v>
      </c>
      <c r="P279" s="156">
        <f>RES_hhdet_in_fec!P$165</f>
        <v>0.2265206623572911</v>
      </c>
      <c r="Q279" s="156">
        <f>RES_hhdet_in_fec!Q$165</f>
        <v>0.36136191140872459</v>
      </c>
    </row>
    <row r="280" spans="1:17" ht="12" customHeight="1" x14ac:dyDescent="0.25">
      <c r="A280" s="158" t="s">
        <v>63</v>
      </c>
      <c r="B280" s="157"/>
      <c r="C280" s="157">
        <f>SUM(C281:C282,C285:C286)</f>
        <v>15.469552102654891</v>
      </c>
      <c r="D280" s="157">
        <f t="shared" ref="D280:Q280" si="77">SUM(D281:D282,D285:D286)</f>
        <v>12.986546417155939</v>
      </c>
      <c r="E280" s="157">
        <f t="shared" si="77"/>
        <v>14.600953079064583</v>
      </c>
      <c r="F280" s="157">
        <f t="shared" si="77"/>
        <v>15.407063504332902</v>
      </c>
      <c r="G280" s="157">
        <f t="shared" si="77"/>
        <v>10.549007024744547</v>
      </c>
      <c r="H280" s="157">
        <f t="shared" si="77"/>
        <v>20.941609311321169</v>
      </c>
      <c r="I280" s="157">
        <f t="shared" si="77"/>
        <v>17.599838017533077</v>
      </c>
      <c r="J280" s="157">
        <f t="shared" si="77"/>
        <v>13.847081876506014</v>
      </c>
      <c r="K280" s="157">
        <f t="shared" si="77"/>
        <v>9.2968850875793212</v>
      </c>
      <c r="L280" s="157">
        <f t="shared" si="77"/>
        <v>11.992400793717216</v>
      </c>
      <c r="M280" s="157">
        <f t="shared" si="77"/>
        <v>7.2858520191298224</v>
      </c>
      <c r="N280" s="157">
        <f t="shared" si="77"/>
        <v>12.223656918620806</v>
      </c>
      <c r="O280" s="157">
        <f t="shared" si="77"/>
        <v>12.931079601999894</v>
      </c>
      <c r="P280" s="157">
        <f t="shared" si="77"/>
        <v>12.95288958726786</v>
      </c>
      <c r="Q280" s="157">
        <f t="shared" si="77"/>
        <v>15.75562671311283</v>
      </c>
    </row>
    <row r="281" spans="1:17" ht="12" customHeight="1" x14ac:dyDescent="0.25">
      <c r="A281" s="167" t="s">
        <v>144</v>
      </c>
      <c r="B281" s="132"/>
      <c r="C281" s="132">
        <f>RES_hhdet_in_fec!C$167</f>
        <v>0</v>
      </c>
      <c r="D281" s="132">
        <f>RES_hhdet_in_fec!D$167</f>
        <v>0</v>
      </c>
      <c r="E281" s="132">
        <f>RES_hhdet_in_fec!E$167</f>
        <v>0</v>
      </c>
      <c r="F281" s="132">
        <f>RES_hhdet_in_fec!F$167</f>
        <v>0</v>
      </c>
      <c r="G281" s="132">
        <f>RES_hhdet_in_fec!G$167</f>
        <v>0</v>
      </c>
      <c r="H281" s="132">
        <f>RES_hhdet_in_fec!H$167</f>
        <v>0</v>
      </c>
      <c r="I281" s="132">
        <f>RES_hhdet_in_fec!I$167</f>
        <v>0</v>
      </c>
      <c r="J281" s="132">
        <f>RES_hhdet_in_fec!J$167</f>
        <v>0</v>
      </c>
      <c r="K281" s="132">
        <f>RES_hhdet_in_fec!K$167</f>
        <v>0</v>
      </c>
      <c r="L281" s="132">
        <f>RES_hhdet_in_fec!L$167</f>
        <v>0</v>
      </c>
      <c r="M281" s="132">
        <f>RES_hhdet_in_fec!M$167</f>
        <v>0</v>
      </c>
      <c r="N281" s="132">
        <f>RES_hhdet_in_fec!N$167</f>
        <v>0</v>
      </c>
      <c r="O281" s="132">
        <f>RES_hhdet_in_fec!O$167</f>
        <v>0</v>
      </c>
      <c r="P281" s="132">
        <f>RES_hhdet_in_fec!P$167</f>
        <v>0</v>
      </c>
      <c r="Q281" s="132">
        <f>RES_hhdet_in_fec!Q$167</f>
        <v>0</v>
      </c>
    </row>
    <row r="282" spans="1:17" ht="12" customHeight="1" x14ac:dyDescent="0.25">
      <c r="A282" s="167" t="s">
        <v>143</v>
      </c>
      <c r="B282" s="132"/>
      <c r="C282" s="132">
        <f>SUM(C283:C284)</f>
        <v>0</v>
      </c>
      <c r="D282" s="132">
        <f t="shared" ref="D282:Q282" si="78">SUM(D283:D284)</f>
        <v>0</v>
      </c>
      <c r="E282" s="132">
        <f t="shared" si="78"/>
        <v>0</v>
      </c>
      <c r="F282" s="132">
        <f t="shared" si="78"/>
        <v>0</v>
      </c>
      <c r="G282" s="132">
        <f t="shared" si="78"/>
        <v>0</v>
      </c>
      <c r="H282" s="132">
        <f t="shared" si="78"/>
        <v>0</v>
      </c>
      <c r="I282" s="132">
        <f t="shared" si="78"/>
        <v>0</v>
      </c>
      <c r="J282" s="132">
        <f t="shared" si="78"/>
        <v>0</v>
      </c>
      <c r="K282" s="132">
        <f t="shared" si="78"/>
        <v>0</v>
      </c>
      <c r="L282" s="132">
        <f t="shared" si="78"/>
        <v>0</v>
      </c>
      <c r="M282" s="132">
        <f t="shared" si="78"/>
        <v>0</v>
      </c>
      <c r="N282" s="132">
        <f t="shared" si="78"/>
        <v>0</v>
      </c>
      <c r="O282" s="132">
        <f t="shared" si="78"/>
        <v>0</v>
      </c>
      <c r="P282" s="132">
        <f t="shared" si="78"/>
        <v>0</v>
      </c>
      <c r="Q282" s="132">
        <f t="shared" si="78"/>
        <v>0</v>
      </c>
    </row>
    <row r="283" spans="1:17" ht="12" customHeight="1" x14ac:dyDescent="0.25">
      <c r="A283" s="166" t="s">
        <v>57</v>
      </c>
      <c r="B283" s="165"/>
      <c r="C283" s="165">
        <f>RES_hhdet_in_fec!C$169</f>
        <v>0</v>
      </c>
      <c r="D283" s="165">
        <f>RES_hhdet_in_fec!D$169</f>
        <v>0</v>
      </c>
      <c r="E283" s="165">
        <f>RES_hhdet_in_fec!E$169</f>
        <v>0</v>
      </c>
      <c r="F283" s="165">
        <f>RES_hhdet_in_fec!F$169</f>
        <v>0</v>
      </c>
      <c r="G283" s="165">
        <f>RES_hhdet_in_fec!G$169</f>
        <v>0</v>
      </c>
      <c r="H283" s="165">
        <f>RES_hhdet_in_fec!H$169</f>
        <v>0</v>
      </c>
      <c r="I283" s="165">
        <f>RES_hhdet_in_fec!I$169</f>
        <v>0</v>
      </c>
      <c r="J283" s="165">
        <f>RES_hhdet_in_fec!J$169</f>
        <v>0</v>
      </c>
      <c r="K283" s="165">
        <f>RES_hhdet_in_fec!K$169</f>
        <v>0</v>
      </c>
      <c r="L283" s="165">
        <f>RES_hhdet_in_fec!L$169</f>
        <v>0</v>
      </c>
      <c r="M283" s="165">
        <f>RES_hhdet_in_fec!M$169</f>
        <v>0</v>
      </c>
      <c r="N283" s="165">
        <f>RES_hhdet_in_fec!N$169</f>
        <v>0</v>
      </c>
      <c r="O283" s="165">
        <f>RES_hhdet_in_fec!O$169</f>
        <v>0</v>
      </c>
      <c r="P283" s="165">
        <f>RES_hhdet_in_fec!P$169</f>
        <v>0</v>
      </c>
      <c r="Q283" s="165">
        <f>RES_hhdet_in_fec!Q$169</f>
        <v>0</v>
      </c>
    </row>
    <row r="284" spans="1:17" ht="12" customHeight="1" x14ac:dyDescent="0.25">
      <c r="A284" s="147" t="s">
        <v>59</v>
      </c>
      <c r="B284" s="164"/>
      <c r="C284" s="164">
        <f>RES_hhdet_in_fec!C$170</f>
        <v>0</v>
      </c>
      <c r="D284" s="164">
        <f>RES_hhdet_in_fec!D$170</f>
        <v>0</v>
      </c>
      <c r="E284" s="164">
        <f>RES_hhdet_in_fec!E$170</f>
        <v>0</v>
      </c>
      <c r="F284" s="164">
        <f>RES_hhdet_in_fec!F$170</f>
        <v>0</v>
      </c>
      <c r="G284" s="164">
        <f>RES_hhdet_in_fec!G$170</f>
        <v>0</v>
      </c>
      <c r="H284" s="164">
        <f>RES_hhdet_in_fec!H$170</f>
        <v>0</v>
      </c>
      <c r="I284" s="164">
        <f>RES_hhdet_in_fec!I$170</f>
        <v>0</v>
      </c>
      <c r="J284" s="164">
        <f>RES_hhdet_in_fec!J$170</f>
        <v>0</v>
      </c>
      <c r="K284" s="164">
        <f>RES_hhdet_in_fec!K$170</f>
        <v>0</v>
      </c>
      <c r="L284" s="164">
        <f>RES_hhdet_in_fec!L$170</f>
        <v>0</v>
      </c>
      <c r="M284" s="164">
        <f>RES_hhdet_in_fec!M$170</f>
        <v>0</v>
      </c>
      <c r="N284" s="164">
        <f>RES_hhdet_in_fec!N$170</f>
        <v>0</v>
      </c>
      <c r="O284" s="164">
        <f>RES_hhdet_in_fec!O$170</f>
        <v>0</v>
      </c>
      <c r="P284" s="164">
        <f>RES_hhdet_in_fec!P$170</f>
        <v>0</v>
      </c>
      <c r="Q284" s="164">
        <f>RES_hhdet_in_fec!Q$170</f>
        <v>0</v>
      </c>
    </row>
    <row r="285" spans="1:17" ht="12" customHeight="1" x14ac:dyDescent="0.25">
      <c r="A285" s="163" t="s">
        <v>142</v>
      </c>
      <c r="B285" s="162"/>
      <c r="C285" s="162">
        <f>RES_hhdet_in_fec!C$171</f>
        <v>15.164762119370625</v>
      </c>
      <c r="D285" s="162">
        <f>RES_hhdet_in_fec!D$171</f>
        <v>12.726368388930799</v>
      </c>
      <c r="E285" s="162">
        <f>RES_hhdet_in_fec!E$171</f>
        <v>14.169316368886362</v>
      </c>
      <c r="F285" s="162">
        <f>RES_hhdet_in_fec!F$171</f>
        <v>14.972726757904621</v>
      </c>
      <c r="G285" s="162">
        <f>RES_hhdet_in_fec!G$171</f>
        <v>9.9455223500336309</v>
      </c>
      <c r="H285" s="162">
        <f>RES_hhdet_in_fec!H$171</f>
        <v>18.136462750358916</v>
      </c>
      <c r="I285" s="162">
        <f>RES_hhdet_in_fec!I$171</f>
        <v>14.729678496354527</v>
      </c>
      <c r="J285" s="162">
        <f>RES_hhdet_in_fec!J$171</f>
        <v>10.657291937241718</v>
      </c>
      <c r="K285" s="162">
        <f>RES_hhdet_in_fec!K$171</f>
        <v>7.2211857054156328</v>
      </c>
      <c r="L285" s="162">
        <f>RES_hhdet_in_fec!L$171</f>
        <v>10.288476948767425</v>
      </c>
      <c r="M285" s="162">
        <f>RES_hhdet_in_fec!M$171</f>
        <v>3.5510716838042864</v>
      </c>
      <c r="N285" s="162">
        <f>RES_hhdet_in_fec!N$171</f>
        <v>10.557399235210061</v>
      </c>
      <c r="O285" s="162">
        <f>RES_hhdet_in_fec!O$171</f>
        <v>12.237240462162395</v>
      </c>
      <c r="P285" s="162">
        <f>RES_hhdet_in_fec!P$171</f>
        <v>9.8347179776213434</v>
      </c>
      <c r="Q285" s="162">
        <f>RES_hhdet_in_fec!Q$171</f>
        <v>14.330808197049686</v>
      </c>
    </row>
    <row r="286" spans="1:17" ht="12" customHeight="1" x14ac:dyDescent="0.25">
      <c r="A286" s="161" t="s">
        <v>141</v>
      </c>
      <c r="B286" s="160"/>
      <c r="C286" s="160">
        <f>SUM(C287:C288)</f>
        <v>0.30478998328426593</v>
      </c>
      <c r="D286" s="160">
        <f t="shared" ref="D286:Q286" si="79">SUM(D287:D288)</f>
        <v>0.26017802822513864</v>
      </c>
      <c r="E286" s="160">
        <f t="shared" si="79"/>
        <v>0.43163671017822203</v>
      </c>
      <c r="F286" s="160">
        <f t="shared" si="79"/>
        <v>0.43433674642828146</v>
      </c>
      <c r="G286" s="160">
        <f t="shared" si="79"/>
        <v>0.60348467471091571</v>
      </c>
      <c r="H286" s="160">
        <f t="shared" si="79"/>
        <v>2.8051465609622523</v>
      </c>
      <c r="I286" s="160">
        <f t="shared" si="79"/>
        <v>2.8701595211785498</v>
      </c>
      <c r="J286" s="160">
        <f t="shared" si="79"/>
        <v>3.1897899392642954</v>
      </c>
      <c r="K286" s="160">
        <f t="shared" si="79"/>
        <v>2.075699382163688</v>
      </c>
      <c r="L286" s="160">
        <f t="shared" si="79"/>
        <v>1.703923844949792</v>
      </c>
      <c r="M286" s="160">
        <f t="shared" si="79"/>
        <v>3.734780335325536</v>
      </c>
      <c r="N286" s="160">
        <f t="shared" si="79"/>
        <v>1.666257683410745</v>
      </c>
      <c r="O286" s="160">
        <f t="shared" si="79"/>
        <v>0.69383913983749812</v>
      </c>
      <c r="P286" s="160">
        <f t="shared" si="79"/>
        <v>3.1181716096465166</v>
      </c>
      <c r="Q286" s="160">
        <f t="shared" si="79"/>
        <v>1.424818516063145</v>
      </c>
    </row>
    <row r="287" spans="1:17" ht="12" customHeight="1" x14ac:dyDescent="0.25">
      <c r="A287" s="148" t="s">
        <v>60</v>
      </c>
      <c r="B287" s="156"/>
      <c r="C287" s="156">
        <f>RES_hhdet_in_fec!C$173</f>
        <v>0.22712057004806208</v>
      </c>
      <c r="D287" s="156">
        <f>RES_hhdet_in_fec!D$173</f>
        <v>0.19438018319329919</v>
      </c>
      <c r="E287" s="156">
        <f>RES_hhdet_in_fec!E$173</f>
        <v>0.32462723861332027</v>
      </c>
      <c r="F287" s="156">
        <f>RES_hhdet_in_fec!F$173</f>
        <v>0.32716968451606693</v>
      </c>
      <c r="G287" s="156">
        <f>RES_hhdet_in_fec!G$173</f>
        <v>0.44562382849691146</v>
      </c>
      <c r="H287" s="156">
        <f>RES_hhdet_in_fec!H$173</f>
        <v>2.0784346053700999</v>
      </c>
      <c r="I287" s="156">
        <f>RES_hhdet_in_fec!I$173</f>
        <v>2.1271897168420244</v>
      </c>
      <c r="J287" s="156">
        <f>RES_hhdet_in_fec!J$173</f>
        <v>2.3657073246708875</v>
      </c>
      <c r="K287" s="156">
        <f>RES_hhdet_in_fec!K$173</f>
        <v>1.5077613595733508</v>
      </c>
      <c r="L287" s="156">
        <f>RES_hhdet_in_fec!L$173</f>
        <v>1.2994773980458316</v>
      </c>
      <c r="M287" s="156">
        <f>RES_hhdet_in_fec!M$173</f>
        <v>2.7436872991885006</v>
      </c>
      <c r="N287" s="156">
        <f>RES_hhdet_in_fec!N$173</f>
        <v>1.2977576374435511</v>
      </c>
      <c r="O287" s="156">
        <f>RES_hhdet_in_fec!O$173</f>
        <v>0.53703070164696443</v>
      </c>
      <c r="P287" s="156">
        <f>RES_hhdet_in_fec!P$173</f>
        <v>2.3186303738114691</v>
      </c>
      <c r="Q287" s="156">
        <f>RES_hhdet_in_fec!Q$173</f>
        <v>1.0770170908693337</v>
      </c>
    </row>
    <row r="288" spans="1:17" ht="12" customHeight="1" x14ac:dyDescent="0.25">
      <c r="A288" s="159" t="s">
        <v>59</v>
      </c>
      <c r="B288" s="57"/>
      <c r="C288" s="57">
        <f>RES_hhdet_in_fec!C$174</f>
        <v>7.7669413236203869E-2</v>
      </c>
      <c r="D288" s="57">
        <f>RES_hhdet_in_fec!D$174</f>
        <v>6.5797845031839441E-2</v>
      </c>
      <c r="E288" s="57">
        <f>RES_hhdet_in_fec!E$174</f>
        <v>0.10700947156490177</v>
      </c>
      <c r="F288" s="57">
        <f>RES_hhdet_in_fec!F$174</f>
        <v>0.10716706191221452</v>
      </c>
      <c r="G288" s="57">
        <f>RES_hhdet_in_fec!G$174</f>
        <v>0.15786084621400429</v>
      </c>
      <c r="H288" s="57">
        <f>RES_hhdet_in_fec!H$174</f>
        <v>0.72671195559215218</v>
      </c>
      <c r="I288" s="57">
        <f>RES_hhdet_in_fec!I$174</f>
        <v>0.74296980433652526</v>
      </c>
      <c r="J288" s="57">
        <f>RES_hhdet_in_fec!J$174</f>
        <v>0.82408261459340804</v>
      </c>
      <c r="K288" s="57">
        <f>RES_hhdet_in_fec!K$174</f>
        <v>0.56793802259033721</v>
      </c>
      <c r="L288" s="57">
        <f>RES_hhdet_in_fec!L$174</f>
        <v>0.40444644690396031</v>
      </c>
      <c r="M288" s="57">
        <f>RES_hhdet_in_fec!M$174</f>
        <v>0.99109303613703559</v>
      </c>
      <c r="N288" s="57">
        <f>RES_hhdet_in_fec!N$174</f>
        <v>0.36850004596719382</v>
      </c>
      <c r="O288" s="57">
        <f>RES_hhdet_in_fec!O$174</f>
        <v>0.15680843819053375</v>
      </c>
      <c r="P288" s="57">
        <f>RES_hhdet_in_fec!P$174</f>
        <v>0.79954123583504755</v>
      </c>
      <c r="Q288" s="57">
        <f>RES_hhdet_in_fec!Q$174</f>
        <v>0.3478014251938113</v>
      </c>
    </row>
    <row r="289" spans="1:17" ht="12" customHeight="1" x14ac:dyDescent="0.25">
      <c r="A289" s="158" t="s">
        <v>62</v>
      </c>
      <c r="B289" s="157"/>
      <c r="C289" s="157">
        <f>SUM(C290:C291)</f>
        <v>7.0246819471784336</v>
      </c>
      <c r="D289" s="157">
        <f t="shared" ref="D289:Q289" si="80">SUM(D290:D291)</f>
        <v>5.9655311706587124</v>
      </c>
      <c r="E289" s="157">
        <f t="shared" si="80"/>
        <v>6.8811541603569957</v>
      </c>
      <c r="F289" s="157">
        <f t="shared" si="80"/>
        <v>7.0420409111154125</v>
      </c>
      <c r="G289" s="157">
        <f t="shared" si="80"/>
        <v>5.0011581255191997</v>
      </c>
      <c r="H289" s="157">
        <f t="shared" si="80"/>
        <v>10.236827306257096</v>
      </c>
      <c r="I289" s="157">
        <f t="shared" si="80"/>
        <v>8.5459370591568877</v>
      </c>
      <c r="J289" s="157">
        <f t="shared" si="80"/>
        <v>7.144660730745664</v>
      </c>
      <c r="K289" s="157">
        <f t="shared" si="80"/>
        <v>4.9903009394571916</v>
      </c>
      <c r="L289" s="157">
        <f t="shared" si="80"/>
        <v>5.8076901981458491</v>
      </c>
      <c r="M289" s="157">
        <f t="shared" si="80"/>
        <v>4.0257776201795616</v>
      </c>
      <c r="N289" s="157">
        <f t="shared" si="80"/>
        <v>5.7964291945095718</v>
      </c>
      <c r="O289" s="157">
        <f t="shared" si="80"/>
        <v>6.2089299853799016</v>
      </c>
      <c r="P289" s="157">
        <f t="shared" si="80"/>
        <v>6.4702761690112389</v>
      </c>
      <c r="Q289" s="157">
        <f t="shared" si="80"/>
        <v>7.7100672157031154</v>
      </c>
    </row>
    <row r="290" spans="1:17" ht="12" customHeight="1" x14ac:dyDescent="0.25">
      <c r="A290" s="23" t="s">
        <v>57</v>
      </c>
      <c r="B290" s="156"/>
      <c r="C290" s="156">
        <f>RES_hhdet_in_fec!C$176</f>
        <v>0</v>
      </c>
      <c r="D290" s="156">
        <f>RES_hhdet_in_fec!D$176</f>
        <v>0</v>
      </c>
      <c r="E290" s="156">
        <f>RES_hhdet_in_fec!E$176</f>
        <v>0</v>
      </c>
      <c r="F290" s="156">
        <f>RES_hhdet_in_fec!F$176</f>
        <v>0</v>
      </c>
      <c r="G290" s="156">
        <f>RES_hhdet_in_fec!G$176</f>
        <v>0</v>
      </c>
      <c r="H290" s="156">
        <f>RES_hhdet_in_fec!H$176</f>
        <v>0</v>
      </c>
      <c r="I290" s="156">
        <f>RES_hhdet_in_fec!I$176</f>
        <v>0</v>
      </c>
      <c r="J290" s="156">
        <f>RES_hhdet_in_fec!J$176</f>
        <v>0</v>
      </c>
      <c r="K290" s="156">
        <f>RES_hhdet_in_fec!K$176</f>
        <v>0</v>
      </c>
      <c r="L290" s="156">
        <f>RES_hhdet_in_fec!L$176</f>
        <v>0</v>
      </c>
      <c r="M290" s="156">
        <f>RES_hhdet_in_fec!M$176</f>
        <v>0</v>
      </c>
      <c r="N290" s="156">
        <f>RES_hhdet_in_fec!N$176</f>
        <v>0</v>
      </c>
      <c r="O290" s="156">
        <f>RES_hhdet_in_fec!O$176</f>
        <v>0</v>
      </c>
      <c r="P290" s="156">
        <f>RES_hhdet_in_fec!P$176</f>
        <v>0</v>
      </c>
      <c r="Q290" s="156">
        <f>RES_hhdet_in_fec!Q$176</f>
        <v>0</v>
      </c>
    </row>
    <row r="291" spans="1:17" ht="12" customHeight="1" x14ac:dyDescent="0.25">
      <c r="A291" s="29" t="s">
        <v>140</v>
      </c>
      <c r="B291" s="57"/>
      <c r="C291" s="57">
        <f>RES_hhdet_in_fec!C$177</f>
        <v>7.0246819471784336</v>
      </c>
      <c r="D291" s="57">
        <f>RES_hhdet_in_fec!D$177</f>
        <v>5.9655311706587124</v>
      </c>
      <c r="E291" s="57">
        <f>RES_hhdet_in_fec!E$177</f>
        <v>6.8811541603569957</v>
      </c>
      <c r="F291" s="57">
        <f>RES_hhdet_in_fec!F$177</f>
        <v>7.0420409111154125</v>
      </c>
      <c r="G291" s="57">
        <f>RES_hhdet_in_fec!G$177</f>
        <v>5.0011581255191997</v>
      </c>
      <c r="H291" s="57">
        <f>RES_hhdet_in_fec!H$177</f>
        <v>10.236827306257096</v>
      </c>
      <c r="I291" s="57">
        <f>RES_hhdet_in_fec!I$177</f>
        <v>8.5459370591568877</v>
      </c>
      <c r="J291" s="57">
        <f>RES_hhdet_in_fec!J$177</f>
        <v>7.144660730745664</v>
      </c>
      <c r="K291" s="57">
        <f>RES_hhdet_in_fec!K$177</f>
        <v>4.9903009394571916</v>
      </c>
      <c r="L291" s="57">
        <f>RES_hhdet_in_fec!L$177</f>
        <v>5.8076901981458491</v>
      </c>
      <c r="M291" s="57">
        <f>RES_hhdet_in_fec!M$177</f>
        <v>4.0257776201795616</v>
      </c>
      <c r="N291" s="57">
        <f>RES_hhdet_in_fec!N$177</f>
        <v>5.7964291945095718</v>
      </c>
      <c r="O291" s="57">
        <f>RES_hhdet_in_fec!O$177</f>
        <v>6.2089299853799016</v>
      </c>
      <c r="P291" s="57">
        <f>RES_hhdet_in_fec!P$177</f>
        <v>6.4702761690112389</v>
      </c>
      <c r="Q291" s="57">
        <f>RES_hhdet_in_fec!Q$177</f>
        <v>7.7100672157031154</v>
      </c>
    </row>
    <row r="293" spans="1:17" ht="12" customHeight="1" x14ac:dyDescent="0.25">
      <c r="A293" s="152" t="s">
        <v>192</v>
      </c>
      <c r="B293" s="168"/>
      <c r="C293" s="168">
        <f>SUM(C294,C296,C298,C307)</f>
        <v>91.045378089763432</v>
      </c>
      <c r="D293" s="168">
        <f t="shared" ref="D293:Q293" si="81">SUM(D294,D296,D298,D307)</f>
        <v>74.518884383053802</v>
      </c>
      <c r="E293" s="168">
        <f t="shared" si="81"/>
        <v>87.519512049359406</v>
      </c>
      <c r="F293" s="168">
        <f t="shared" si="81"/>
        <v>95.22327060290128</v>
      </c>
      <c r="G293" s="168">
        <f t="shared" si="81"/>
        <v>65.479058325754394</v>
      </c>
      <c r="H293" s="168">
        <f t="shared" si="81"/>
        <v>128.58158964900065</v>
      </c>
      <c r="I293" s="168">
        <f t="shared" si="81"/>
        <v>97.83541655424429</v>
      </c>
      <c r="J293" s="168">
        <f t="shared" si="81"/>
        <v>87.346791567130168</v>
      </c>
      <c r="K293" s="168">
        <f t="shared" si="81"/>
        <v>58.527341347424155</v>
      </c>
      <c r="L293" s="168">
        <f t="shared" si="81"/>
        <v>71.486288953596116</v>
      </c>
      <c r="M293" s="168">
        <f t="shared" si="81"/>
        <v>39.692616431533544</v>
      </c>
      <c r="N293" s="168">
        <f t="shared" si="81"/>
        <v>64.003400521481637</v>
      </c>
      <c r="O293" s="168">
        <f t="shared" si="81"/>
        <v>72.450174062591046</v>
      </c>
      <c r="P293" s="168">
        <f t="shared" si="81"/>
        <v>60.773672793596752</v>
      </c>
      <c r="Q293" s="168">
        <f t="shared" si="81"/>
        <v>77.950255442267945</v>
      </c>
    </row>
    <row r="294" spans="1:17" ht="12" customHeight="1" x14ac:dyDescent="0.25">
      <c r="A294" s="158" t="s">
        <v>65</v>
      </c>
      <c r="B294" s="157"/>
      <c r="C294" s="157">
        <f>C295</f>
        <v>73.579940679187928</v>
      </c>
      <c r="D294" s="157">
        <f t="shared" ref="D294:Q294" si="82">D295</f>
        <v>59.631660563953673</v>
      </c>
      <c r="E294" s="157">
        <f t="shared" si="82"/>
        <v>70.683159893822179</v>
      </c>
      <c r="F294" s="157">
        <f t="shared" si="82"/>
        <v>77.484673722804686</v>
      </c>
      <c r="G294" s="157">
        <f t="shared" si="82"/>
        <v>53.005508821107405</v>
      </c>
      <c r="H294" s="157">
        <f t="shared" si="82"/>
        <v>103.52796351508786</v>
      </c>
      <c r="I294" s="157">
        <f t="shared" si="82"/>
        <v>76.582988982308265</v>
      </c>
      <c r="J294" s="157">
        <f t="shared" si="82"/>
        <v>69.687153184233168</v>
      </c>
      <c r="K294" s="157">
        <f t="shared" si="82"/>
        <v>46.402472395912916</v>
      </c>
      <c r="L294" s="157">
        <f t="shared" si="82"/>
        <v>56.465666212501596</v>
      </c>
      <c r="M294" s="157">
        <f t="shared" si="82"/>
        <v>29.980255378939429</v>
      </c>
      <c r="N294" s="157">
        <f t="shared" si="82"/>
        <v>48.966422354407918</v>
      </c>
      <c r="O294" s="157">
        <f t="shared" si="82"/>
        <v>55.924628474753099</v>
      </c>
      <c r="P294" s="157">
        <f t="shared" si="82"/>
        <v>44.088720521128863</v>
      </c>
      <c r="Q294" s="157">
        <f t="shared" si="82"/>
        <v>57.559052895683422</v>
      </c>
    </row>
    <row r="295" spans="1:17" ht="12" customHeight="1" x14ac:dyDescent="0.25">
      <c r="A295" s="23" t="s">
        <v>60</v>
      </c>
      <c r="B295" s="57"/>
      <c r="C295" s="57">
        <f>RES_hhdet_in_tes!C$163</f>
        <v>73.579940679187928</v>
      </c>
      <c r="D295" s="57">
        <f>RES_hhdet_in_tes!D$163</f>
        <v>59.631660563953673</v>
      </c>
      <c r="E295" s="57">
        <f>RES_hhdet_in_tes!E$163</f>
        <v>70.683159893822179</v>
      </c>
      <c r="F295" s="57">
        <f>RES_hhdet_in_tes!F$163</f>
        <v>77.484673722804686</v>
      </c>
      <c r="G295" s="57">
        <f>RES_hhdet_in_tes!G$163</f>
        <v>53.005508821107405</v>
      </c>
      <c r="H295" s="57">
        <f>RES_hhdet_in_tes!H$163</f>
        <v>103.52796351508786</v>
      </c>
      <c r="I295" s="57">
        <f>RES_hhdet_in_tes!I$163</f>
        <v>76.582988982308265</v>
      </c>
      <c r="J295" s="57">
        <f>RES_hhdet_in_tes!J$163</f>
        <v>69.687153184233168</v>
      </c>
      <c r="K295" s="57">
        <f>RES_hhdet_in_tes!K$163</f>
        <v>46.402472395912916</v>
      </c>
      <c r="L295" s="57">
        <f>RES_hhdet_in_tes!L$163</f>
        <v>56.465666212501596</v>
      </c>
      <c r="M295" s="57">
        <f>RES_hhdet_in_tes!M$163</f>
        <v>29.980255378939429</v>
      </c>
      <c r="N295" s="57">
        <f>RES_hhdet_in_tes!N$163</f>
        <v>48.966422354407918</v>
      </c>
      <c r="O295" s="57">
        <f>RES_hhdet_in_tes!O$163</f>
        <v>55.924628474753099</v>
      </c>
      <c r="P295" s="57">
        <f>RES_hhdet_in_tes!P$163</f>
        <v>44.088720521128863</v>
      </c>
      <c r="Q295" s="57">
        <f>RES_hhdet_in_tes!Q$163</f>
        <v>57.559052895683422</v>
      </c>
    </row>
    <row r="296" spans="1:17" ht="12" customHeight="1" x14ac:dyDescent="0.25">
      <c r="A296" s="158" t="s">
        <v>112</v>
      </c>
      <c r="B296" s="157"/>
      <c r="C296" s="157">
        <f>C297</f>
        <v>0.34747588319052225</v>
      </c>
      <c r="D296" s="157">
        <f t="shared" ref="D296:Q296" si="83">D297</f>
        <v>0.37909137283386102</v>
      </c>
      <c r="E296" s="157">
        <f t="shared" si="83"/>
        <v>0.27655307005890306</v>
      </c>
      <c r="F296" s="157">
        <f t="shared" si="83"/>
        <v>0.34735138820160216</v>
      </c>
      <c r="G296" s="157">
        <f t="shared" si="83"/>
        <v>0.32771154312487072</v>
      </c>
      <c r="H296" s="157">
        <f t="shared" si="83"/>
        <v>0.42513733050853902</v>
      </c>
      <c r="I296" s="157">
        <f t="shared" si="83"/>
        <v>0.45027232593027833</v>
      </c>
      <c r="J296" s="157">
        <f t="shared" si="83"/>
        <v>0.76527346501195803</v>
      </c>
      <c r="K296" s="157">
        <f t="shared" si="83"/>
        <v>0.58011522780125013</v>
      </c>
      <c r="L296" s="157">
        <f t="shared" si="83"/>
        <v>0.72018911760830384</v>
      </c>
      <c r="M296" s="157">
        <f t="shared" si="83"/>
        <v>0.3990614248920249</v>
      </c>
      <c r="N296" s="157">
        <f t="shared" si="83"/>
        <v>0.52460491963889022</v>
      </c>
      <c r="O296" s="157">
        <f t="shared" si="83"/>
        <v>1.1064284639618469</v>
      </c>
      <c r="P296" s="157">
        <f t="shared" si="83"/>
        <v>0.83139258910694913</v>
      </c>
      <c r="Q296" s="157">
        <f t="shared" si="83"/>
        <v>1.3668762153955514</v>
      </c>
    </row>
    <row r="297" spans="1:17" ht="12" customHeight="1" x14ac:dyDescent="0.25">
      <c r="A297" s="23" t="s">
        <v>60</v>
      </c>
      <c r="B297" s="156"/>
      <c r="C297" s="156">
        <f>RES_hhdet_in_tes!C$165</f>
        <v>0.34747588319052225</v>
      </c>
      <c r="D297" s="156">
        <f>RES_hhdet_in_tes!D$165</f>
        <v>0.37909137283386102</v>
      </c>
      <c r="E297" s="156">
        <f>RES_hhdet_in_tes!E$165</f>
        <v>0.27655307005890306</v>
      </c>
      <c r="F297" s="156">
        <f>RES_hhdet_in_tes!F$165</f>
        <v>0.34735138820160216</v>
      </c>
      <c r="G297" s="156">
        <f>RES_hhdet_in_tes!G$165</f>
        <v>0.32771154312487072</v>
      </c>
      <c r="H297" s="156">
        <f>RES_hhdet_in_tes!H$165</f>
        <v>0.42513733050853902</v>
      </c>
      <c r="I297" s="156">
        <f>RES_hhdet_in_tes!I$165</f>
        <v>0.45027232593027833</v>
      </c>
      <c r="J297" s="156">
        <f>RES_hhdet_in_tes!J$165</f>
        <v>0.76527346501195803</v>
      </c>
      <c r="K297" s="156">
        <f>RES_hhdet_in_tes!K$165</f>
        <v>0.58011522780125013</v>
      </c>
      <c r="L297" s="156">
        <f>RES_hhdet_in_tes!L$165</f>
        <v>0.72018911760830384</v>
      </c>
      <c r="M297" s="156">
        <f>RES_hhdet_in_tes!M$165</f>
        <v>0.3990614248920249</v>
      </c>
      <c r="N297" s="156">
        <f>RES_hhdet_in_tes!N$165</f>
        <v>0.52460491963889022</v>
      </c>
      <c r="O297" s="156">
        <f>RES_hhdet_in_tes!O$165</f>
        <v>1.1064284639618469</v>
      </c>
      <c r="P297" s="156">
        <f>RES_hhdet_in_tes!P$165</f>
        <v>0.83139258910694913</v>
      </c>
      <c r="Q297" s="156">
        <f>RES_hhdet_in_tes!Q$165</f>
        <v>1.3668762153955514</v>
      </c>
    </row>
    <row r="298" spans="1:17" ht="12" customHeight="1" x14ac:dyDescent="0.25">
      <c r="A298" s="158" t="s">
        <v>63</v>
      </c>
      <c r="B298" s="157"/>
      <c r="C298" s="157">
        <f>SUM(C299:C300,C303:C304)</f>
        <v>11.267882588287256</v>
      </c>
      <c r="D298" s="157">
        <f t="shared" ref="D298:Q298" si="84">SUM(D299:D300,D303:D304)</f>
        <v>9.5207538820582762</v>
      </c>
      <c r="E298" s="157">
        <f t="shared" si="84"/>
        <v>10.783856762003875</v>
      </c>
      <c r="F298" s="157">
        <f t="shared" si="84"/>
        <v>11.455663095334266</v>
      </c>
      <c r="G298" s="157">
        <f t="shared" si="84"/>
        <v>7.913958121658248</v>
      </c>
      <c r="H298" s="157">
        <f t="shared" si="84"/>
        <v>15.927347631519279</v>
      </c>
      <c r="I298" s="157">
        <f t="shared" si="84"/>
        <v>13.506170063857473</v>
      </c>
      <c r="J298" s="157">
        <f t="shared" si="84"/>
        <v>10.762186348630186</v>
      </c>
      <c r="K298" s="157">
        <f t="shared" si="84"/>
        <v>7.2590543356364634</v>
      </c>
      <c r="L298" s="157">
        <f t="shared" si="84"/>
        <v>9.30941465293375</v>
      </c>
      <c r="M298" s="157">
        <f t="shared" si="84"/>
        <v>5.8516136480993355</v>
      </c>
      <c r="N298" s="157">
        <f t="shared" si="84"/>
        <v>9.5267548813168865</v>
      </c>
      <c r="O298" s="157">
        <f t="shared" si="84"/>
        <v>10.076369271171552</v>
      </c>
      <c r="P298" s="157">
        <f t="shared" si="84"/>
        <v>10.28270924573207</v>
      </c>
      <c r="Q298" s="157">
        <f t="shared" si="84"/>
        <v>12.380024615744007</v>
      </c>
    </row>
    <row r="299" spans="1:17" ht="12" customHeight="1" x14ac:dyDescent="0.25">
      <c r="A299" s="167" t="s">
        <v>144</v>
      </c>
      <c r="B299" s="132"/>
      <c r="C299" s="132">
        <f>RES_hhdet_in_tes!C$167</f>
        <v>0</v>
      </c>
      <c r="D299" s="132">
        <f>RES_hhdet_in_tes!D$167</f>
        <v>0</v>
      </c>
      <c r="E299" s="132">
        <f>RES_hhdet_in_tes!E$167</f>
        <v>0</v>
      </c>
      <c r="F299" s="132">
        <f>RES_hhdet_in_tes!F$167</f>
        <v>0</v>
      </c>
      <c r="G299" s="132">
        <f>RES_hhdet_in_tes!G$167</f>
        <v>0</v>
      </c>
      <c r="H299" s="132">
        <f>RES_hhdet_in_tes!H$167</f>
        <v>0</v>
      </c>
      <c r="I299" s="132">
        <f>RES_hhdet_in_tes!I$167</f>
        <v>0</v>
      </c>
      <c r="J299" s="132">
        <f>RES_hhdet_in_tes!J$167</f>
        <v>0</v>
      </c>
      <c r="K299" s="132">
        <f>RES_hhdet_in_tes!K$167</f>
        <v>0</v>
      </c>
      <c r="L299" s="132">
        <f>RES_hhdet_in_tes!L$167</f>
        <v>0</v>
      </c>
      <c r="M299" s="132">
        <f>RES_hhdet_in_tes!M$167</f>
        <v>0</v>
      </c>
      <c r="N299" s="132">
        <f>RES_hhdet_in_tes!N$167</f>
        <v>0</v>
      </c>
      <c r="O299" s="132">
        <f>RES_hhdet_in_tes!O$167</f>
        <v>0</v>
      </c>
      <c r="P299" s="132">
        <f>RES_hhdet_in_tes!P$167</f>
        <v>0</v>
      </c>
      <c r="Q299" s="132">
        <f>RES_hhdet_in_tes!Q$167</f>
        <v>0</v>
      </c>
    </row>
    <row r="300" spans="1:17" ht="12" customHeight="1" x14ac:dyDescent="0.25">
      <c r="A300" s="167" t="s">
        <v>143</v>
      </c>
      <c r="B300" s="132"/>
      <c r="C300" s="132">
        <f>SUM(C301:C302)</f>
        <v>0</v>
      </c>
      <c r="D300" s="132">
        <f t="shared" ref="D300:Q300" si="85">SUM(D301:D302)</f>
        <v>0</v>
      </c>
      <c r="E300" s="132">
        <f t="shared" si="85"/>
        <v>0</v>
      </c>
      <c r="F300" s="132">
        <f t="shared" si="85"/>
        <v>0</v>
      </c>
      <c r="G300" s="132">
        <f t="shared" si="85"/>
        <v>0</v>
      </c>
      <c r="H300" s="132">
        <f t="shared" si="85"/>
        <v>0</v>
      </c>
      <c r="I300" s="132">
        <f t="shared" si="85"/>
        <v>0</v>
      </c>
      <c r="J300" s="132">
        <f t="shared" si="85"/>
        <v>0</v>
      </c>
      <c r="K300" s="132">
        <f t="shared" si="85"/>
        <v>0</v>
      </c>
      <c r="L300" s="132">
        <f t="shared" si="85"/>
        <v>0</v>
      </c>
      <c r="M300" s="132">
        <f t="shared" si="85"/>
        <v>0</v>
      </c>
      <c r="N300" s="132">
        <f t="shared" si="85"/>
        <v>0</v>
      </c>
      <c r="O300" s="132">
        <f t="shared" si="85"/>
        <v>0</v>
      </c>
      <c r="P300" s="132">
        <f t="shared" si="85"/>
        <v>0</v>
      </c>
      <c r="Q300" s="132">
        <f t="shared" si="85"/>
        <v>0</v>
      </c>
    </row>
    <row r="301" spans="1:17" ht="12" customHeight="1" x14ac:dyDescent="0.25">
      <c r="A301" s="166" t="s">
        <v>57</v>
      </c>
      <c r="B301" s="165"/>
      <c r="C301" s="165">
        <f>RES_hhdet_in_tes!C$169</f>
        <v>0</v>
      </c>
      <c r="D301" s="165">
        <f>RES_hhdet_in_tes!D$169</f>
        <v>0</v>
      </c>
      <c r="E301" s="165">
        <f>RES_hhdet_in_tes!E$169</f>
        <v>0</v>
      </c>
      <c r="F301" s="165">
        <f>RES_hhdet_in_tes!F$169</f>
        <v>0</v>
      </c>
      <c r="G301" s="165">
        <f>RES_hhdet_in_tes!G$169</f>
        <v>0</v>
      </c>
      <c r="H301" s="165">
        <f>RES_hhdet_in_tes!H$169</f>
        <v>0</v>
      </c>
      <c r="I301" s="165">
        <f>RES_hhdet_in_tes!I$169</f>
        <v>0</v>
      </c>
      <c r="J301" s="165">
        <f>RES_hhdet_in_tes!J$169</f>
        <v>0</v>
      </c>
      <c r="K301" s="165">
        <f>RES_hhdet_in_tes!K$169</f>
        <v>0</v>
      </c>
      <c r="L301" s="165">
        <f>RES_hhdet_in_tes!L$169</f>
        <v>0</v>
      </c>
      <c r="M301" s="165">
        <f>RES_hhdet_in_tes!M$169</f>
        <v>0</v>
      </c>
      <c r="N301" s="165">
        <f>RES_hhdet_in_tes!N$169</f>
        <v>0</v>
      </c>
      <c r="O301" s="165">
        <f>RES_hhdet_in_tes!O$169</f>
        <v>0</v>
      </c>
      <c r="P301" s="165">
        <f>RES_hhdet_in_tes!P$169</f>
        <v>0</v>
      </c>
      <c r="Q301" s="165">
        <f>RES_hhdet_in_tes!Q$169</f>
        <v>0</v>
      </c>
    </row>
    <row r="302" spans="1:17" ht="12" customHeight="1" x14ac:dyDescent="0.25">
      <c r="A302" s="147" t="s">
        <v>59</v>
      </c>
      <c r="B302" s="164"/>
      <c r="C302" s="164">
        <f>RES_hhdet_in_tes!C$170</f>
        <v>0</v>
      </c>
      <c r="D302" s="164">
        <f>RES_hhdet_in_tes!D$170</f>
        <v>0</v>
      </c>
      <c r="E302" s="164">
        <f>RES_hhdet_in_tes!E$170</f>
        <v>0</v>
      </c>
      <c r="F302" s="164">
        <f>RES_hhdet_in_tes!F$170</f>
        <v>0</v>
      </c>
      <c r="G302" s="164">
        <f>RES_hhdet_in_tes!G$170</f>
        <v>0</v>
      </c>
      <c r="H302" s="164">
        <f>RES_hhdet_in_tes!H$170</f>
        <v>0</v>
      </c>
      <c r="I302" s="164">
        <f>RES_hhdet_in_tes!I$170</f>
        <v>0</v>
      </c>
      <c r="J302" s="164">
        <f>RES_hhdet_in_tes!J$170</f>
        <v>0</v>
      </c>
      <c r="K302" s="164">
        <f>RES_hhdet_in_tes!K$170</f>
        <v>0</v>
      </c>
      <c r="L302" s="164">
        <f>RES_hhdet_in_tes!L$170</f>
        <v>0</v>
      </c>
      <c r="M302" s="164">
        <f>RES_hhdet_in_tes!M$170</f>
        <v>0</v>
      </c>
      <c r="N302" s="164">
        <f>RES_hhdet_in_tes!N$170</f>
        <v>0</v>
      </c>
      <c r="O302" s="164">
        <f>RES_hhdet_in_tes!O$170</f>
        <v>0</v>
      </c>
      <c r="P302" s="164">
        <f>RES_hhdet_in_tes!P$170</f>
        <v>0</v>
      </c>
      <c r="Q302" s="164">
        <f>RES_hhdet_in_tes!Q$170</f>
        <v>0</v>
      </c>
    </row>
    <row r="303" spans="1:17" ht="12" customHeight="1" x14ac:dyDescent="0.25">
      <c r="A303" s="163" t="s">
        <v>142</v>
      </c>
      <c r="B303" s="162"/>
      <c r="C303" s="162">
        <f>RES_hhdet_in_tes!C$171</f>
        <v>11.02575082807679</v>
      </c>
      <c r="D303" s="162">
        <f>RES_hhdet_in_tes!D$171</f>
        <v>9.3132754476573147</v>
      </c>
      <c r="E303" s="162">
        <f>RES_hhdet_in_tes!E$171</f>
        <v>10.438936346466443</v>
      </c>
      <c r="F303" s="162">
        <f>RES_hhdet_in_tes!F$171</f>
        <v>11.106898031626637</v>
      </c>
      <c r="G303" s="162">
        <f>RES_hhdet_in_tes!G$171</f>
        <v>7.4217609047192354</v>
      </c>
      <c r="H303" s="162">
        <f>RES_hhdet_in_tes!H$171</f>
        <v>13.631968063941088</v>
      </c>
      <c r="I303" s="162">
        <f>RES_hhdet_in_tes!I$171</f>
        <v>11.152876677012333</v>
      </c>
      <c r="J303" s="162">
        <f>RES_hhdet_in_tes!J$171</f>
        <v>8.1389707981908117</v>
      </c>
      <c r="K303" s="162">
        <f>RES_hhdet_in_tes!K$171</f>
        <v>5.5341842285914504</v>
      </c>
      <c r="L303" s="162">
        <f>RES_hhdet_in_tes!L$171</f>
        <v>7.9179576514676979</v>
      </c>
      <c r="M303" s="162">
        <f>RES_hhdet_in_tes!M$171</f>
        <v>2.7402042112448055</v>
      </c>
      <c r="N303" s="162">
        <f>RES_hhdet_in_tes!N$171</f>
        <v>8.1657350319577642</v>
      </c>
      <c r="O303" s="162">
        <f>RES_hhdet_in_tes!O$171</f>
        <v>9.5059669796868747</v>
      </c>
      <c r="P303" s="162">
        <f>RES_hhdet_in_tes!P$171</f>
        <v>7.6691733212724378</v>
      </c>
      <c r="Q303" s="162">
        <f>RES_hhdet_in_tes!Q$171</f>
        <v>11.191892677186269</v>
      </c>
    </row>
    <row r="304" spans="1:17" ht="12" customHeight="1" x14ac:dyDescent="0.25">
      <c r="A304" s="161" t="s">
        <v>141</v>
      </c>
      <c r="B304" s="160"/>
      <c r="C304" s="160">
        <f>SUM(C305:C306)</f>
        <v>0.24213176021046492</v>
      </c>
      <c r="D304" s="160">
        <f t="shared" ref="D304:Q304" si="86">SUM(D305:D306)</f>
        <v>0.20747843440096203</v>
      </c>
      <c r="E304" s="160">
        <f t="shared" si="86"/>
        <v>0.3449204155374318</v>
      </c>
      <c r="F304" s="160">
        <f t="shared" si="86"/>
        <v>0.34876506370763005</v>
      </c>
      <c r="G304" s="160">
        <f t="shared" si="86"/>
        <v>0.49219721693901275</v>
      </c>
      <c r="H304" s="160">
        <f t="shared" si="86"/>
        <v>2.2953795675781903</v>
      </c>
      <c r="I304" s="160">
        <f t="shared" si="86"/>
        <v>2.3532933868451398</v>
      </c>
      <c r="J304" s="160">
        <f t="shared" si="86"/>
        <v>2.6232155504393737</v>
      </c>
      <c r="K304" s="160">
        <f t="shared" si="86"/>
        <v>1.724870107045013</v>
      </c>
      <c r="L304" s="160">
        <f t="shared" si="86"/>
        <v>1.3914570014660528</v>
      </c>
      <c r="M304" s="160">
        <f t="shared" si="86"/>
        <v>3.11140943685453</v>
      </c>
      <c r="N304" s="160">
        <f t="shared" si="86"/>
        <v>1.361019849359123</v>
      </c>
      <c r="O304" s="160">
        <f t="shared" si="86"/>
        <v>0.57040229148467836</v>
      </c>
      <c r="P304" s="160">
        <f t="shared" si="86"/>
        <v>2.6135359244596326</v>
      </c>
      <c r="Q304" s="160">
        <f t="shared" si="86"/>
        <v>1.1881319385577382</v>
      </c>
    </row>
    <row r="305" spans="1:17" ht="12" customHeight="1" x14ac:dyDescent="0.25">
      <c r="A305" s="148" t="s">
        <v>60</v>
      </c>
      <c r="B305" s="156"/>
      <c r="C305" s="156">
        <f>RES_hhdet_in_tes!C$173</f>
        <v>0.16334059933070039</v>
      </c>
      <c r="D305" s="156">
        <f>RES_hhdet_in_tes!D$173</f>
        <v>0.14066265316294091</v>
      </c>
      <c r="E305" s="156">
        <f>RES_hhdet_in_tes!E$173</f>
        <v>0.23632892310072595</v>
      </c>
      <c r="F305" s="156">
        <f>RES_hhdet_in_tes!F$173</f>
        <v>0.23995944457371221</v>
      </c>
      <c r="G305" s="156">
        <f>RES_hhdet_in_tes!G$173</f>
        <v>0.33140439209818684</v>
      </c>
      <c r="H305" s="156">
        <f>RES_hhdet_in_tes!H$173</f>
        <v>1.5600515548047227</v>
      </c>
      <c r="I305" s="156">
        <f>RES_hhdet_in_tes!I$173</f>
        <v>1.6031640953898876</v>
      </c>
      <c r="J305" s="156">
        <f>RES_hhdet_in_tes!J$173</f>
        <v>1.791361286817347</v>
      </c>
      <c r="K305" s="156">
        <f>RES_hhdet_in_tes!K$173</f>
        <v>1.1495871526892638</v>
      </c>
      <c r="L305" s="156">
        <f>RES_hhdet_in_tes!L$173</f>
        <v>0.98522307653873098</v>
      </c>
      <c r="M305" s="156">
        <f>RES_hhdet_in_tes!M$173</f>
        <v>2.1087938683250673</v>
      </c>
      <c r="N305" s="156">
        <f>RES_hhdet_in_tes!N$173</f>
        <v>0.99188660892120251</v>
      </c>
      <c r="O305" s="156">
        <f>RES_hhdet_in_tes!O$173</f>
        <v>0.41285747760586183</v>
      </c>
      <c r="P305" s="156">
        <f>RES_hhdet_in_tes!P$173</f>
        <v>1.8055712808662967</v>
      </c>
      <c r="Q305" s="156">
        <f>RES_hhdet_in_tes!Q$173</f>
        <v>0.83803262472332873</v>
      </c>
    </row>
    <row r="306" spans="1:17" ht="12" customHeight="1" x14ac:dyDescent="0.25">
      <c r="A306" s="159" t="s">
        <v>59</v>
      </c>
      <c r="B306" s="57"/>
      <c r="C306" s="57">
        <f>RES_hhdet_in_tes!C$174</f>
        <v>7.8791160879764538E-2</v>
      </c>
      <c r="D306" s="57">
        <f>RES_hhdet_in_tes!D$174</f>
        <v>6.6815781238021107E-2</v>
      </c>
      <c r="E306" s="57">
        <f>RES_hhdet_in_tes!E$174</f>
        <v>0.10859149243670586</v>
      </c>
      <c r="F306" s="57">
        <f>RES_hhdet_in_tes!F$174</f>
        <v>0.10880561913391784</v>
      </c>
      <c r="G306" s="57">
        <f>RES_hhdet_in_tes!G$174</f>
        <v>0.16079282484082591</v>
      </c>
      <c r="H306" s="57">
        <f>RES_hhdet_in_tes!H$174</f>
        <v>0.73532801277346782</v>
      </c>
      <c r="I306" s="57">
        <f>RES_hhdet_in_tes!I$174</f>
        <v>0.75012929145525242</v>
      </c>
      <c r="J306" s="57">
        <f>RES_hhdet_in_tes!J$174</f>
        <v>0.83185426362202675</v>
      </c>
      <c r="K306" s="57">
        <f>RES_hhdet_in_tes!K$174</f>
        <v>0.57528295435574917</v>
      </c>
      <c r="L306" s="57">
        <f>RES_hhdet_in_tes!L$174</f>
        <v>0.40623392492732185</v>
      </c>
      <c r="M306" s="57">
        <f>RES_hhdet_in_tes!M$174</f>
        <v>1.0026155685294627</v>
      </c>
      <c r="N306" s="57">
        <f>RES_hhdet_in_tes!N$174</f>
        <v>0.36913324043792051</v>
      </c>
      <c r="O306" s="57">
        <f>RES_hhdet_in_tes!O$174</f>
        <v>0.15754481387881655</v>
      </c>
      <c r="P306" s="57">
        <f>RES_hhdet_in_tes!P$174</f>
        <v>0.80796464359333575</v>
      </c>
      <c r="Q306" s="57">
        <f>RES_hhdet_in_tes!Q$174</f>
        <v>0.35009931383440956</v>
      </c>
    </row>
    <row r="307" spans="1:17" ht="12" customHeight="1" x14ac:dyDescent="0.25">
      <c r="A307" s="158" t="s">
        <v>62</v>
      </c>
      <c r="B307" s="157"/>
      <c r="C307" s="157">
        <f>SUM(C308:C309)</f>
        <v>5.8500789390977328</v>
      </c>
      <c r="D307" s="157">
        <f t="shared" ref="D307:Q307" si="87">SUM(D308:D309)</f>
        <v>4.987378564207992</v>
      </c>
      <c r="E307" s="157">
        <f t="shared" si="87"/>
        <v>5.7759423234744443</v>
      </c>
      <c r="F307" s="157">
        <f t="shared" si="87"/>
        <v>5.9355823965607151</v>
      </c>
      <c r="G307" s="157">
        <f t="shared" si="87"/>
        <v>4.2318798398638675</v>
      </c>
      <c r="H307" s="157">
        <f t="shared" si="87"/>
        <v>8.7011411718849629</v>
      </c>
      <c r="I307" s="157">
        <f t="shared" si="87"/>
        <v>7.2959851821482875</v>
      </c>
      <c r="J307" s="157">
        <f t="shared" si="87"/>
        <v>6.1321785692548616</v>
      </c>
      <c r="K307" s="157">
        <f t="shared" si="87"/>
        <v>4.2856993880735246</v>
      </c>
      <c r="L307" s="157">
        <f t="shared" si="87"/>
        <v>4.9910189705524539</v>
      </c>
      <c r="M307" s="157">
        <f t="shared" si="87"/>
        <v>3.4616859796027568</v>
      </c>
      <c r="N307" s="157">
        <f t="shared" si="87"/>
        <v>4.9856183661179516</v>
      </c>
      <c r="O307" s="157">
        <f t="shared" si="87"/>
        <v>5.3427478527045462</v>
      </c>
      <c r="P307" s="157">
        <f t="shared" si="87"/>
        <v>5.570850437628871</v>
      </c>
      <c r="Q307" s="157">
        <f t="shared" si="87"/>
        <v>6.6443017154449677</v>
      </c>
    </row>
    <row r="308" spans="1:17" ht="12" customHeight="1" x14ac:dyDescent="0.25">
      <c r="A308" s="23" t="s">
        <v>57</v>
      </c>
      <c r="B308" s="156"/>
      <c r="C308" s="156">
        <f>RES_hhdet_in_tes!C$176</f>
        <v>0</v>
      </c>
      <c r="D308" s="156">
        <f>RES_hhdet_in_tes!D$176</f>
        <v>0</v>
      </c>
      <c r="E308" s="156">
        <f>RES_hhdet_in_tes!E$176</f>
        <v>0</v>
      </c>
      <c r="F308" s="156">
        <f>RES_hhdet_in_tes!F$176</f>
        <v>0</v>
      </c>
      <c r="G308" s="156">
        <f>RES_hhdet_in_tes!G$176</f>
        <v>0</v>
      </c>
      <c r="H308" s="156">
        <f>RES_hhdet_in_tes!H$176</f>
        <v>0</v>
      </c>
      <c r="I308" s="156">
        <f>RES_hhdet_in_tes!I$176</f>
        <v>0</v>
      </c>
      <c r="J308" s="156">
        <f>RES_hhdet_in_tes!J$176</f>
        <v>0</v>
      </c>
      <c r="K308" s="156">
        <f>RES_hhdet_in_tes!K$176</f>
        <v>0</v>
      </c>
      <c r="L308" s="156">
        <f>RES_hhdet_in_tes!L$176</f>
        <v>0</v>
      </c>
      <c r="M308" s="156">
        <f>RES_hhdet_in_tes!M$176</f>
        <v>0</v>
      </c>
      <c r="N308" s="156">
        <f>RES_hhdet_in_tes!N$176</f>
        <v>0</v>
      </c>
      <c r="O308" s="156">
        <f>RES_hhdet_in_tes!O$176</f>
        <v>0</v>
      </c>
      <c r="P308" s="156">
        <f>RES_hhdet_in_tes!P$176</f>
        <v>0</v>
      </c>
      <c r="Q308" s="156">
        <f>RES_hhdet_in_tes!Q$176</f>
        <v>0</v>
      </c>
    </row>
    <row r="309" spans="1:17" ht="12" customHeight="1" x14ac:dyDescent="0.25">
      <c r="A309" s="29" t="s">
        <v>140</v>
      </c>
      <c r="B309" s="57"/>
      <c r="C309" s="57">
        <f>RES_hhdet_in_tes!C$177</f>
        <v>5.8500789390977328</v>
      </c>
      <c r="D309" s="57">
        <f>RES_hhdet_in_tes!D$177</f>
        <v>4.987378564207992</v>
      </c>
      <c r="E309" s="57">
        <f>RES_hhdet_in_tes!E$177</f>
        <v>5.7759423234744443</v>
      </c>
      <c r="F309" s="57">
        <f>RES_hhdet_in_tes!F$177</f>
        <v>5.9355823965607151</v>
      </c>
      <c r="G309" s="57">
        <f>RES_hhdet_in_tes!G$177</f>
        <v>4.2318798398638675</v>
      </c>
      <c r="H309" s="57">
        <f>RES_hhdet_in_tes!H$177</f>
        <v>8.7011411718849629</v>
      </c>
      <c r="I309" s="57">
        <f>RES_hhdet_in_tes!I$177</f>
        <v>7.2959851821482875</v>
      </c>
      <c r="J309" s="57">
        <f>RES_hhdet_in_tes!J$177</f>
        <v>6.1321785692548616</v>
      </c>
      <c r="K309" s="57">
        <f>RES_hhdet_in_tes!K$177</f>
        <v>4.2856993880735246</v>
      </c>
      <c r="L309" s="57">
        <f>RES_hhdet_in_tes!L$177</f>
        <v>4.9910189705524539</v>
      </c>
      <c r="M309" s="57">
        <f>RES_hhdet_in_tes!M$177</f>
        <v>3.4616859796027568</v>
      </c>
      <c r="N309" s="57">
        <f>RES_hhdet_in_tes!N$177</f>
        <v>4.9856183661179516</v>
      </c>
      <c r="O309" s="57">
        <f>RES_hhdet_in_tes!O$177</f>
        <v>5.3427478527045462</v>
      </c>
      <c r="P309" s="57">
        <f>RES_hhdet_in_tes!P$177</f>
        <v>5.570850437628871</v>
      </c>
      <c r="Q309" s="57">
        <f>RES_hhdet_in_tes!Q$177</f>
        <v>6.6443017154449677</v>
      </c>
    </row>
    <row r="311" spans="1:17" ht="12" customHeight="1" x14ac:dyDescent="0.25">
      <c r="A311" s="152" t="s">
        <v>191</v>
      </c>
      <c r="B311" s="175"/>
      <c r="C311" s="175">
        <f t="shared" ref="C311:Q326" si="88">IF(C293=0,"",C293/C275)</f>
        <v>0.81344078948795773</v>
      </c>
      <c r="D311" s="175">
        <f t="shared" si="88"/>
        <v>0.81714194946561081</v>
      </c>
      <c r="E311" s="175">
        <f t="shared" si="88"/>
        <v>0.82019919077908843</v>
      </c>
      <c r="F311" s="175">
        <f t="shared" si="88"/>
        <v>0.82411049566871519</v>
      </c>
      <c r="G311" s="175">
        <f t="shared" si="88"/>
        <v>0.82924620464802645</v>
      </c>
      <c r="H311" s="175">
        <f t="shared" si="88"/>
        <v>0.83255342238432584</v>
      </c>
      <c r="I311" s="175">
        <f t="shared" si="88"/>
        <v>0.83628199006500448</v>
      </c>
      <c r="J311" s="175">
        <f t="shared" si="88"/>
        <v>0.84428042169367734</v>
      </c>
      <c r="K311" s="175">
        <f t="shared" si="88"/>
        <v>0.84984219844103859</v>
      </c>
      <c r="L311" s="175">
        <f t="shared" si="88"/>
        <v>0.85529132840255095</v>
      </c>
      <c r="M311" s="175">
        <f t="shared" si="88"/>
        <v>0.85347822384673078</v>
      </c>
      <c r="N311" s="175">
        <f t="shared" si="88"/>
        <v>0.86342972032809417</v>
      </c>
      <c r="O311" s="175">
        <f t="shared" si="88"/>
        <v>0.87440608957552413</v>
      </c>
      <c r="P311" s="175">
        <f t="shared" si="88"/>
        <v>0.87144640645723959</v>
      </c>
      <c r="Q311" s="175">
        <f t="shared" si="88"/>
        <v>0.87760562604995473</v>
      </c>
    </row>
    <row r="312" spans="1:17" ht="12" customHeight="1" x14ac:dyDescent="0.25">
      <c r="A312" s="158" t="s">
        <v>65</v>
      </c>
      <c r="B312" s="169"/>
      <c r="C312" s="169">
        <f t="shared" si="88"/>
        <v>0.82441481245020032</v>
      </c>
      <c r="D312" s="169">
        <f t="shared" si="88"/>
        <v>0.82763055573243571</v>
      </c>
      <c r="E312" s="169">
        <f t="shared" si="88"/>
        <v>0.83070389092280661</v>
      </c>
      <c r="F312" s="169">
        <f t="shared" si="88"/>
        <v>0.83374728229589001</v>
      </c>
      <c r="G312" s="169">
        <f t="shared" si="88"/>
        <v>0.83781317053701632</v>
      </c>
      <c r="H312" s="169">
        <f t="shared" si="88"/>
        <v>0.84110548166209165</v>
      </c>
      <c r="I312" s="169">
        <f t="shared" si="88"/>
        <v>0.84467246906425375</v>
      </c>
      <c r="J312" s="169">
        <f t="shared" si="88"/>
        <v>0.84812189498050794</v>
      </c>
      <c r="K312" s="169">
        <f t="shared" si="88"/>
        <v>0.85345204311186806</v>
      </c>
      <c r="L312" s="169">
        <f t="shared" si="88"/>
        <v>0.86156007951584568</v>
      </c>
      <c r="M312" s="169">
        <f t="shared" si="88"/>
        <v>0.85487220599489011</v>
      </c>
      <c r="N312" s="169">
        <f t="shared" si="88"/>
        <v>0.87516363286583831</v>
      </c>
      <c r="O312" s="169">
        <f t="shared" si="88"/>
        <v>0.88204412898004581</v>
      </c>
      <c r="P312" s="169">
        <f t="shared" si="88"/>
        <v>0.88020471439975723</v>
      </c>
      <c r="Q312" s="169">
        <f t="shared" si="88"/>
        <v>0.88559947307750442</v>
      </c>
    </row>
    <row r="313" spans="1:17" ht="12" customHeight="1" x14ac:dyDescent="0.25">
      <c r="A313" s="23" t="s">
        <v>60</v>
      </c>
      <c r="B313" s="65"/>
      <c r="C313" s="65">
        <f t="shared" si="88"/>
        <v>0.82441481245020032</v>
      </c>
      <c r="D313" s="65">
        <f t="shared" si="88"/>
        <v>0.82763055573243571</v>
      </c>
      <c r="E313" s="65">
        <f t="shared" si="88"/>
        <v>0.83070389092280661</v>
      </c>
      <c r="F313" s="65">
        <f t="shared" si="88"/>
        <v>0.83374728229589001</v>
      </c>
      <c r="G313" s="65">
        <f t="shared" si="88"/>
        <v>0.83781317053701632</v>
      </c>
      <c r="H313" s="65">
        <f t="shared" si="88"/>
        <v>0.84110548166209165</v>
      </c>
      <c r="I313" s="65">
        <f t="shared" si="88"/>
        <v>0.84467246906425375</v>
      </c>
      <c r="J313" s="65">
        <f t="shared" si="88"/>
        <v>0.84812189498050794</v>
      </c>
      <c r="K313" s="65">
        <f t="shared" si="88"/>
        <v>0.85345204311186806</v>
      </c>
      <c r="L313" s="65">
        <f t="shared" si="88"/>
        <v>0.86156007951584568</v>
      </c>
      <c r="M313" s="65">
        <f t="shared" si="88"/>
        <v>0.85487220599489011</v>
      </c>
      <c r="N313" s="65">
        <f t="shared" si="88"/>
        <v>0.87516363286583831</v>
      </c>
      <c r="O313" s="65">
        <f t="shared" si="88"/>
        <v>0.88204412898004581</v>
      </c>
      <c r="P313" s="65">
        <f t="shared" si="88"/>
        <v>0.88020471439975723</v>
      </c>
      <c r="Q313" s="65">
        <f t="shared" si="88"/>
        <v>0.88559947307750442</v>
      </c>
    </row>
    <row r="314" spans="1:17" ht="12" customHeight="1" x14ac:dyDescent="0.25">
      <c r="A314" s="158" t="s">
        <v>112</v>
      </c>
      <c r="B314" s="169"/>
      <c r="C314" s="169">
        <f t="shared" si="88"/>
        <v>1.9207881767463064</v>
      </c>
      <c r="D314" s="169">
        <f t="shared" si="88"/>
        <v>1.9806180487109906</v>
      </c>
      <c r="E314" s="169">
        <f t="shared" si="88"/>
        <v>2.0514112417285619</v>
      </c>
      <c r="F314" s="169">
        <f t="shared" si="88"/>
        <v>2.1417788138812726</v>
      </c>
      <c r="G314" s="169">
        <f t="shared" si="88"/>
        <v>2.2526730518936331</v>
      </c>
      <c r="H314" s="169">
        <f t="shared" si="88"/>
        <v>2.3827400265232841</v>
      </c>
      <c r="I314" s="169">
        <f t="shared" si="88"/>
        <v>2.5457143290719144</v>
      </c>
      <c r="J314" s="169">
        <f t="shared" si="88"/>
        <v>2.5602401434342847</v>
      </c>
      <c r="K314" s="169">
        <f t="shared" si="88"/>
        <v>2.7498654259487632</v>
      </c>
      <c r="L314" s="169">
        <f t="shared" si="88"/>
        <v>2.9727482530267095</v>
      </c>
      <c r="M314" s="169">
        <f t="shared" si="88"/>
        <v>3.1825435290888633</v>
      </c>
      <c r="N314" s="169">
        <f t="shared" si="88"/>
        <v>3.3695749080530013</v>
      </c>
      <c r="O314" s="169">
        <f t="shared" si="88"/>
        <v>3.5349993486725881</v>
      </c>
      <c r="P314" s="169">
        <f t="shared" si="88"/>
        <v>3.6702726385092119</v>
      </c>
      <c r="Q314" s="169">
        <f t="shared" si="88"/>
        <v>3.7825685891104404</v>
      </c>
    </row>
    <row r="315" spans="1:17" ht="12" customHeight="1" x14ac:dyDescent="0.25">
      <c r="A315" s="23" t="s">
        <v>60</v>
      </c>
      <c r="B315" s="73"/>
      <c r="C315" s="73">
        <f t="shared" si="88"/>
        <v>1.9207881767463064</v>
      </c>
      <c r="D315" s="73">
        <f t="shared" si="88"/>
        <v>1.9806180487109906</v>
      </c>
      <c r="E315" s="73">
        <f t="shared" si="88"/>
        <v>2.0514112417285619</v>
      </c>
      <c r="F315" s="73">
        <f t="shared" si="88"/>
        <v>2.1417788138812726</v>
      </c>
      <c r="G315" s="73">
        <f t="shared" si="88"/>
        <v>2.2526730518936331</v>
      </c>
      <c r="H315" s="73">
        <f t="shared" si="88"/>
        <v>2.3827400265232841</v>
      </c>
      <c r="I315" s="73">
        <f t="shared" si="88"/>
        <v>2.5457143290719144</v>
      </c>
      <c r="J315" s="73">
        <f t="shared" si="88"/>
        <v>2.5602401434342847</v>
      </c>
      <c r="K315" s="73">
        <f t="shared" si="88"/>
        <v>2.7498654259487632</v>
      </c>
      <c r="L315" s="73">
        <f t="shared" si="88"/>
        <v>2.9727482530267095</v>
      </c>
      <c r="M315" s="73">
        <f t="shared" si="88"/>
        <v>3.1825435290888633</v>
      </c>
      <c r="N315" s="73">
        <f t="shared" si="88"/>
        <v>3.3695749080530013</v>
      </c>
      <c r="O315" s="73">
        <f t="shared" si="88"/>
        <v>3.5349993486725881</v>
      </c>
      <c r="P315" s="73">
        <f t="shared" si="88"/>
        <v>3.6702726385092119</v>
      </c>
      <c r="Q315" s="73">
        <f t="shared" si="88"/>
        <v>3.7825685891104404</v>
      </c>
    </row>
    <row r="316" spans="1:17" ht="12" customHeight="1" x14ac:dyDescent="0.25">
      <c r="A316" s="158" t="s">
        <v>63</v>
      </c>
      <c r="B316" s="169"/>
      <c r="C316" s="169">
        <f t="shared" si="88"/>
        <v>0.72839100405198265</v>
      </c>
      <c r="D316" s="169">
        <f t="shared" si="88"/>
        <v>0.73312438705650329</v>
      </c>
      <c r="E316" s="169">
        <f t="shared" si="88"/>
        <v>0.73857211262915368</v>
      </c>
      <c r="F316" s="169">
        <f t="shared" si="88"/>
        <v>0.74353319126078832</v>
      </c>
      <c r="G316" s="169">
        <f t="shared" si="88"/>
        <v>0.75020882089609664</v>
      </c>
      <c r="H316" s="169">
        <f t="shared" si="88"/>
        <v>0.7605598688592119</v>
      </c>
      <c r="I316" s="169">
        <f t="shared" si="88"/>
        <v>0.76740308918766953</v>
      </c>
      <c r="J316" s="169">
        <f t="shared" si="88"/>
        <v>0.77721692155876609</v>
      </c>
      <c r="K316" s="169">
        <f t="shared" si="88"/>
        <v>0.78080499729254382</v>
      </c>
      <c r="L316" s="169">
        <f t="shared" si="88"/>
        <v>0.776276144624096</v>
      </c>
      <c r="M316" s="169">
        <f t="shared" si="88"/>
        <v>0.80314747441140266</v>
      </c>
      <c r="N316" s="169">
        <f t="shared" si="88"/>
        <v>0.77937027722075414</v>
      </c>
      <c r="O316" s="169">
        <f t="shared" si="88"/>
        <v>0.77923650470863715</v>
      </c>
      <c r="P316" s="169">
        <f t="shared" si="88"/>
        <v>0.79385446594399567</v>
      </c>
      <c r="Q316" s="169">
        <f t="shared" si="88"/>
        <v>0.78575259754285542</v>
      </c>
    </row>
    <row r="317" spans="1:17" ht="12" customHeight="1" x14ac:dyDescent="0.25">
      <c r="A317" s="167" t="s">
        <v>144</v>
      </c>
      <c r="B317" s="174"/>
      <c r="C317" s="174" t="str">
        <f t="shared" si="88"/>
        <v/>
      </c>
      <c r="D317" s="174" t="str">
        <f t="shared" si="88"/>
        <v/>
      </c>
      <c r="E317" s="174" t="str">
        <f t="shared" si="88"/>
        <v/>
      </c>
      <c r="F317" s="174" t="str">
        <f t="shared" si="88"/>
        <v/>
      </c>
      <c r="G317" s="174" t="str">
        <f t="shared" si="88"/>
        <v/>
      </c>
      <c r="H317" s="174" t="str">
        <f t="shared" si="88"/>
        <v/>
      </c>
      <c r="I317" s="174" t="str">
        <f t="shared" si="88"/>
        <v/>
      </c>
      <c r="J317" s="174" t="str">
        <f t="shared" si="88"/>
        <v/>
      </c>
      <c r="K317" s="174" t="str">
        <f t="shared" si="88"/>
        <v/>
      </c>
      <c r="L317" s="174" t="str">
        <f t="shared" si="88"/>
        <v/>
      </c>
      <c r="M317" s="174" t="str">
        <f t="shared" si="88"/>
        <v/>
      </c>
      <c r="N317" s="174" t="str">
        <f t="shared" si="88"/>
        <v/>
      </c>
      <c r="O317" s="174" t="str">
        <f t="shared" si="88"/>
        <v/>
      </c>
      <c r="P317" s="174" t="str">
        <f t="shared" si="88"/>
        <v/>
      </c>
      <c r="Q317" s="174" t="str">
        <f t="shared" si="88"/>
        <v/>
      </c>
    </row>
    <row r="318" spans="1:17" ht="12" customHeight="1" x14ac:dyDescent="0.25">
      <c r="A318" s="167" t="s">
        <v>143</v>
      </c>
      <c r="B318" s="174"/>
      <c r="C318" s="174" t="str">
        <f t="shared" si="88"/>
        <v/>
      </c>
      <c r="D318" s="174" t="str">
        <f t="shared" si="88"/>
        <v/>
      </c>
      <c r="E318" s="174" t="str">
        <f t="shared" si="88"/>
        <v/>
      </c>
      <c r="F318" s="174" t="str">
        <f t="shared" si="88"/>
        <v/>
      </c>
      <c r="G318" s="174" t="str">
        <f t="shared" si="88"/>
        <v/>
      </c>
      <c r="H318" s="174" t="str">
        <f t="shared" si="88"/>
        <v/>
      </c>
      <c r="I318" s="174" t="str">
        <f t="shared" si="88"/>
        <v/>
      </c>
      <c r="J318" s="174" t="str">
        <f t="shared" si="88"/>
        <v/>
      </c>
      <c r="K318" s="174" t="str">
        <f t="shared" si="88"/>
        <v/>
      </c>
      <c r="L318" s="174" t="str">
        <f t="shared" si="88"/>
        <v/>
      </c>
      <c r="M318" s="174" t="str">
        <f t="shared" si="88"/>
        <v/>
      </c>
      <c r="N318" s="174" t="str">
        <f t="shared" si="88"/>
        <v/>
      </c>
      <c r="O318" s="174" t="str">
        <f t="shared" si="88"/>
        <v/>
      </c>
      <c r="P318" s="174" t="str">
        <f t="shared" si="88"/>
        <v/>
      </c>
      <c r="Q318" s="174" t="str">
        <f t="shared" si="88"/>
        <v/>
      </c>
    </row>
    <row r="319" spans="1:17" ht="12" customHeight="1" x14ac:dyDescent="0.25">
      <c r="A319" s="166" t="s">
        <v>57</v>
      </c>
      <c r="B319" s="173"/>
      <c r="C319" s="173" t="str">
        <f t="shared" si="88"/>
        <v/>
      </c>
      <c r="D319" s="173" t="str">
        <f t="shared" si="88"/>
        <v/>
      </c>
      <c r="E319" s="173" t="str">
        <f t="shared" si="88"/>
        <v/>
      </c>
      <c r="F319" s="173" t="str">
        <f t="shared" si="88"/>
        <v/>
      </c>
      <c r="G319" s="173" t="str">
        <f t="shared" si="88"/>
        <v/>
      </c>
      <c r="H319" s="173" t="str">
        <f t="shared" si="88"/>
        <v/>
      </c>
      <c r="I319" s="173" t="str">
        <f t="shared" si="88"/>
        <v/>
      </c>
      <c r="J319" s="173" t="str">
        <f t="shared" si="88"/>
        <v/>
      </c>
      <c r="K319" s="173" t="str">
        <f t="shared" si="88"/>
        <v/>
      </c>
      <c r="L319" s="173" t="str">
        <f t="shared" si="88"/>
        <v/>
      </c>
      <c r="M319" s="173" t="str">
        <f t="shared" si="88"/>
        <v/>
      </c>
      <c r="N319" s="173" t="str">
        <f t="shared" si="88"/>
        <v/>
      </c>
      <c r="O319" s="173" t="str">
        <f t="shared" si="88"/>
        <v/>
      </c>
      <c r="P319" s="173" t="str">
        <f t="shared" si="88"/>
        <v/>
      </c>
      <c r="Q319" s="173" t="str">
        <f t="shared" si="88"/>
        <v/>
      </c>
    </row>
    <row r="320" spans="1:17" ht="12" customHeight="1" x14ac:dyDescent="0.25">
      <c r="A320" s="147" t="s">
        <v>59</v>
      </c>
      <c r="B320" s="172"/>
      <c r="C320" s="172" t="str">
        <f t="shared" si="88"/>
        <v/>
      </c>
      <c r="D320" s="172" t="str">
        <f t="shared" si="88"/>
        <v/>
      </c>
      <c r="E320" s="172" t="str">
        <f t="shared" si="88"/>
        <v/>
      </c>
      <c r="F320" s="172" t="str">
        <f t="shared" si="88"/>
        <v/>
      </c>
      <c r="G320" s="172" t="str">
        <f t="shared" si="88"/>
        <v/>
      </c>
      <c r="H320" s="172" t="str">
        <f t="shared" si="88"/>
        <v/>
      </c>
      <c r="I320" s="172" t="str">
        <f t="shared" si="88"/>
        <v/>
      </c>
      <c r="J320" s="172" t="str">
        <f t="shared" si="88"/>
        <v/>
      </c>
      <c r="K320" s="172" t="str">
        <f t="shared" si="88"/>
        <v/>
      </c>
      <c r="L320" s="172" t="str">
        <f t="shared" si="88"/>
        <v/>
      </c>
      <c r="M320" s="172" t="str">
        <f t="shared" si="88"/>
        <v/>
      </c>
      <c r="N320" s="172" t="str">
        <f t="shared" si="88"/>
        <v/>
      </c>
      <c r="O320" s="172" t="str">
        <f t="shared" si="88"/>
        <v/>
      </c>
      <c r="P320" s="172" t="str">
        <f t="shared" si="88"/>
        <v/>
      </c>
      <c r="Q320" s="172" t="str">
        <f t="shared" si="88"/>
        <v/>
      </c>
    </row>
    <row r="321" spans="1:17" ht="12" customHeight="1" x14ac:dyDescent="0.25">
      <c r="A321" s="163" t="s">
        <v>142</v>
      </c>
      <c r="B321" s="171"/>
      <c r="C321" s="171">
        <f t="shared" si="88"/>
        <v>0.72706388278871237</v>
      </c>
      <c r="D321" s="171">
        <f t="shared" si="88"/>
        <v>0.7318093554291466</v>
      </c>
      <c r="E321" s="171">
        <f t="shared" si="88"/>
        <v>0.73672829900168935</v>
      </c>
      <c r="F321" s="171">
        <f t="shared" si="88"/>
        <v>0.74180863721185064</v>
      </c>
      <c r="G321" s="171">
        <f t="shared" si="88"/>
        <v>0.74624143845940261</v>
      </c>
      <c r="H321" s="171">
        <f t="shared" si="88"/>
        <v>0.75163322923436737</v>
      </c>
      <c r="I321" s="171">
        <f t="shared" si="88"/>
        <v>0.75717040801485092</v>
      </c>
      <c r="J321" s="171">
        <f t="shared" si="88"/>
        <v>0.76369971340930642</v>
      </c>
      <c r="K321" s="171">
        <f t="shared" si="88"/>
        <v>0.76638165176129025</v>
      </c>
      <c r="L321" s="171">
        <f t="shared" si="88"/>
        <v>0.76959473116341881</v>
      </c>
      <c r="M321" s="171">
        <f t="shared" si="88"/>
        <v>0.77165556069800501</v>
      </c>
      <c r="N321" s="171">
        <f t="shared" si="88"/>
        <v>0.77346085432898659</v>
      </c>
      <c r="O321" s="171">
        <f t="shared" si="88"/>
        <v>0.77680642209159567</v>
      </c>
      <c r="P321" s="171">
        <f t="shared" si="88"/>
        <v>0.77980612547542805</v>
      </c>
      <c r="Q321" s="171">
        <f t="shared" si="88"/>
        <v>0.78096730646987289</v>
      </c>
    </row>
    <row r="322" spans="1:17" ht="12" customHeight="1" x14ac:dyDescent="0.25">
      <c r="A322" s="161" t="s">
        <v>141</v>
      </c>
      <c r="B322" s="170"/>
      <c r="C322" s="170">
        <f t="shared" si="88"/>
        <v>0.7944216460179333</v>
      </c>
      <c r="D322" s="170">
        <f t="shared" si="88"/>
        <v>0.79744794676292063</v>
      </c>
      <c r="E322" s="170">
        <f t="shared" si="88"/>
        <v>0.79909888895922399</v>
      </c>
      <c r="F322" s="170">
        <f t="shared" si="88"/>
        <v>0.80298309221050179</v>
      </c>
      <c r="G322" s="170">
        <f t="shared" si="88"/>
        <v>0.8155919074080672</v>
      </c>
      <c r="H322" s="170">
        <f t="shared" si="88"/>
        <v>0.81827438163901278</v>
      </c>
      <c r="I322" s="170">
        <f t="shared" si="88"/>
        <v>0.81991727967748163</v>
      </c>
      <c r="J322" s="170">
        <f t="shared" si="88"/>
        <v>0.82237877740764387</v>
      </c>
      <c r="K322" s="170">
        <f t="shared" si="88"/>
        <v>0.83098261813183461</v>
      </c>
      <c r="L322" s="170">
        <f t="shared" si="88"/>
        <v>0.81661924363001892</v>
      </c>
      <c r="M322" s="170">
        <f t="shared" si="88"/>
        <v>0.83309034467841847</v>
      </c>
      <c r="N322" s="170">
        <f t="shared" si="88"/>
        <v>0.81681234715940476</v>
      </c>
      <c r="O322" s="170">
        <f t="shared" si="88"/>
        <v>0.82209587025930897</v>
      </c>
      <c r="P322" s="170">
        <f t="shared" si="88"/>
        <v>0.83816295305052479</v>
      </c>
      <c r="Q322" s="170">
        <f t="shared" si="88"/>
        <v>0.83388299994908455</v>
      </c>
    </row>
    <row r="323" spans="1:17" ht="12" customHeight="1" x14ac:dyDescent="0.25">
      <c r="A323" s="148" t="s">
        <v>60</v>
      </c>
      <c r="B323" s="73"/>
      <c r="C323" s="73">
        <f t="shared" si="88"/>
        <v>0.71918012224139405</v>
      </c>
      <c r="D323" s="73">
        <f t="shared" si="88"/>
        <v>0.72364708609756023</v>
      </c>
      <c r="E323" s="73">
        <f t="shared" si="88"/>
        <v>0.72800090377575843</v>
      </c>
      <c r="F323" s="73">
        <f t="shared" si="88"/>
        <v>0.73344033976940204</v>
      </c>
      <c r="G323" s="73">
        <f t="shared" si="88"/>
        <v>0.74368642542301511</v>
      </c>
      <c r="H323" s="73">
        <f t="shared" si="88"/>
        <v>0.75058967492842021</v>
      </c>
      <c r="I323" s="73">
        <f t="shared" si="88"/>
        <v>0.75365355647257792</v>
      </c>
      <c r="J323" s="73">
        <f t="shared" si="88"/>
        <v>0.75722016334651943</v>
      </c>
      <c r="K323" s="73">
        <f t="shared" si="88"/>
        <v>0.76244635491558221</v>
      </c>
      <c r="L323" s="73">
        <f t="shared" si="88"/>
        <v>0.75816868998285025</v>
      </c>
      <c r="M323" s="73">
        <f t="shared" si="88"/>
        <v>0.76859847291955774</v>
      </c>
      <c r="N323" s="73">
        <f t="shared" si="88"/>
        <v>0.76430804974888611</v>
      </c>
      <c r="O323" s="73">
        <f t="shared" si="88"/>
        <v>0.76877816545629807</v>
      </c>
      <c r="P323" s="73">
        <f t="shared" si="88"/>
        <v>0.7787232071398329</v>
      </c>
      <c r="Q323" s="73">
        <f t="shared" si="88"/>
        <v>0.77810522398200355</v>
      </c>
    </row>
    <row r="324" spans="1:17" ht="12" customHeight="1" x14ac:dyDescent="0.25">
      <c r="A324" s="159" t="s">
        <v>59</v>
      </c>
      <c r="B324" s="65"/>
      <c r="C324" s="65">
        <f t="shared" si="88"/>
        <v>1.0144425919653761</v>
      </c>
      <c r="D324" s="65">
        <f t="shared" si="88"/>
        <v>1.0154706617775868</v>
      </c>
      <c r="E324" s="65">
        <f t="shared" si="88"/>
        <v>1.0147839331291773</v>
      </c>
      <c r="F324" s="65">
        <f t="shared" si="88"/>
        <v>1.0152897466111885</v>
      </c>
      <c r="G324" s="65">
        <f t="shared" si="88"/>
        <v>1.0185731845301709</v>
      </c>
      <c r="H324" s="65">
        <f t="shared" si="88"/>
        <v>1.0118562204942603</v>
      </c>
      <c r="I324" s="65">
        <f t="shared" si="88"/>
        <v>1.0096363096816843</v>
      </c>
      <c r="J324" s="65">
        <f t="shared" si="88"/>
        <v>1.0094306673760531</v>
      </c>
      <c r="K324" s="65">
        <f t="shared" si="88"/>
        <v>1.0129326290427116</v>
      </c>
      <c r="L324" s="65">
        <f t="shared" si="88"/>
        <v>1.0044195666374243</v>
      </c>
      <c r="M324" s="65">
        <f t="shared" si="88"/>
        <v>1.0116260855159858</v>
      </c>
      <c r="N324" s="65">
        <f t="shared" si="88"/>
        <v>1.0017183022842364</v>
      </c>
      <c r="O324" s="65">
        <f t="shared" si="88"/>
        <v>1.0046960208058959</v>
      </c>
      <c r="P324" s="65">
        <f t="shared" si="88"/>
        <v>1.0105353012211944</v>
      </c>
      <c r="Q324" s="65">
        <f t="shared" si="88"/>
        <v>1.0066068982877738</v>
      </c>
    </row>
    <row r="325" spans="1:17" ht="12" customHeight="1" x14ac:dyDescent="0.25">
      <c r="A325" s="158" t="s">
        <v>62</v>
      </c>
      <c r="B325" s="169"/>
      <c r="C325" s="169">
        <f t="shared" si="88"/>
        <v>0.83278915445381874</v>
      </c>
      <c r="D325" s="169">
        <f t="shared" si="88"/>
        <v>0.83603260489833076</v>
      </c>
      <c r="E325" s="169">
        <f t="shared" si="88"/>
        <v>0.83938568863203422</v>
      </c>
      <c r="F325" s="169">
        <f t="shared" si="88"/>
        <v>0.84287814732683197</v>
      </c>
      <c r="G325" s="169">
        <f t="shared" si="88"/>
        <v>0.84617997144901935</v>
      </c>
      <c r="H325" s="169">
        <f t="shared" si="88"/>
        <v>0.84998417102987855</v>
      </c>
      <c r="I325" s="169">
        <f t="shared" si="88"/>
        <v>0.85373729430065382</v>
      </c>
      <c r="J325" s="169">
        <f t="shared" si="88"/>
        <v>0.8582882799271655</v>
      </c>
      <c r="K325" s="169">
        <f t="shared" si="88"/>
        <v>0.85880579950348479</v>
      </c>
      <c r="L325" s="169">
        <f t="shared" si="88"/>
        <v>0.85938106205215214</v>
      </c>
      <c r="M325" s="169">
        <f t="shared" si="88"/>
        <v>0.85988007937913757</v>
      </c>
      <c r="N325" s="169">
        <f t="shared" si="88"/>
        <v>0.86011891093923354</v>
      </c>
      <c r="O325" s="169">
        <f t="shared" si="88"/>
        <v>0.86049413752209403</v>
      </c>
      <c r="P325" s="169">
        <f t="shared" si="88"/>
        <v>0.86099113733505217</v>
      </c>
      <c r="Q325" s="169">
        <f t="shared" si="88"/>
        <v>0.86176962269699797</v>
      </c>
    </row>
    <row r="326" spans="1:17" ht="12" customHeight="1" x14ac:dyDescent="0.25">
      <c r="A326" s="23" t="s">
        <v>57</v>
      </c>
      <c r="B326" s="73"/>
      <c r="C326" s="73" t="str">
        <f t="shared" si="88"/>
        <v/>
      </c>
      <c r="D326" s="73" t="str">
        <f t="shared" si="88"/>
        <v/>
      </c>
      <c r="E326" s="73" t="str">
        <f t="shared" si="88"/>
        <v/>
      </c>
      <c r="F326" s="73" t="str">
        <f t="shared" si="88"/>
        <v/>
      </c>
      <c r="G326" s="73" t="str">
        <f t="shared" si="88"/>
        <v/>
      </c>
      <c r="H326" s="73" t="str">
        <f t="shared" si="88"/>
        <v/>
      </c>
      <c r="I326" s="73" t="str">
        <f t="shared" si="88"/>
        <v/>
      </c>
      <c r="J326" s="73" t="str">
        <f t="shared" si="88"/>
        <v/>
      </c>
      <c r="K326" s="73" t="str">
        <f t="shared" si="88"/>
        <v/>
      </c>
      <c r="L326" s="73" t="str">
        <f t="shared" si="88"/>
        <v/>
      </c>
      <c r="M326" s="73" t="str">
        <f t="shared" si="88"/>
        <v/>
      </c>
      <c r="N326" s="73" t="str">
        <f t="shared" si="88"/>
        <v/>
      </c>
      <c r="O326" s="73" t="str">
        <f t="shared" si="88"/>
        <v/>
      </c>
      <c r="P326" s="73" t="str">
        <f t="shared" si="88"/>
        <v/>
      </c>
      <c r="Q326" s="73" t="str">
        <f t="shared" si="88"/>
        <v/>
      </c>
    </row>
    <row r="327" spans="1:17" ht="12" customHeight="1" x14ac:dyDescent="0.25">
      <c r="A327" s="29" t="s">
        <v>140</v>
      </c>
      <c r="B327" s="65"/>
      <c r="C327" s="65">
        <f t="shared" ref="C327:Q327" si="89">IF(C309=0,"",C309/C291)</f>
        <v>0.83278915445381874</v>
      </c>
      <c r="D327" s="65">
        <f t="shared" si="89"/>
        <v>0.83603260489833076</v>
      </c>
      <c r="E327" s="65">
        <f t="shared" si="89"/>
        <v>0.83938568863203422</v>
      </c>
      <c r="F327" s="65">
        <f t="shared" si="89"/>
        <v>0.84287814732683197</v>
      </c>
      <c r="G327" s="65">
        <f t="shared" si="89"/>
        <v>0.84617997144901935</v>
      </c>
      <c r="H327" s="65">
        <f t="shared" si="89"/>
        <v>0.84998417102987855</v>
      </c>
      <c r="I327" s="65">
        <f t="shared" si="89"/>
        <v>0.85373729430065382</v>
      </c>
      <c r="J327" s="65">
        <f t="shared" si="89"/>
        <v>0.8582882799271655</v>
      </c>
      <c r="K327" s="65">
        <f t="shared" si="89"/>
        <v>0.85880579950348479</v>
      </c>
      <c r="L327" s="65">
        <f t="shared" si="89"/>
        <v>0.85938106205215214</v>
      </c>
      <c r="M327" s="65">
        <f t="shared" si="89"/>
        <v>0.85988007937913757</v>
      </c>
      <c r="N327" s="65">
        <f t="shared" si="89"/>
        <v>0.86011891093923354</v>
      </c>
      <c r="O327" s="65">
        <f t="shared" si="89"/>
        <v>0.86049413752209403</v>
      </c>
      <c r="P327" s="65">
        <f t="shared" si="89"/>
        <v>0.86099113733505217</v>
      </c>
      <c r="Q327" s="65">
        <f t="shared" si="89"/>
        <v>0.86176962269699797</v>
      </c>
    </row>
    <row r="329" spans="1:17" ht="12" customHeight="1" x14ac:dyDescent="0.25">
      <c r="A329" s="152" t="s">
        <v>190</v>
      </c>
      <c r="B329" s="168"/>
      <c r="C329" s="168">
        <f>SUM(C330,C332,C334,C343)</f>
        <v>0</v>
      </c>
      <c r="D329" s="168">
        <f t="shared" ref="D329:Q329" si="90">SUM(D330,D332,D334,D343)</f>
        <v>0</v>
      </c>
      <c r="E329" s="168">
        <f t="shared" si="90"/>
        <v>0</v>
      </c>
      <c r="F329" s="168">
        <f t="shared" si="90"/>
        <v>0</v>
      </c>
      <c r="G329" s="168">
        <f t="shared" si="90"/>
        <v>0</v>
      </c>
      <c r="H329" s="168">
        <f t="shared" si="90"/>
        <v>0</v>
      </c>
      <c r="I329" s="168">
        <f t="shared" si="90"/>
        <v>0</v>
      </c>
      <c r="J329" s="168">
        <f t="shared" si="90"/>
        <v>0</v>
      </c>
      <c r="K329" s="168">
        <f t="shared" si="90"/>
        <v>0</v>
      </c>
      <c r="L329" s="168">
        <f t="shared" si="90"/>
        <v>0</v>
      </c>
      <c r="M329" s="168">
        <f t="shared" si="90"/>
        <v>0</v>
      </c>
      <c r="N329" s="168">
        <f t="shared" si="90"/>
        <v>0</v>
      </c>
      <c r="O329" s="168">
        <f t="shared" si="90"/>
        <v>0</v>
      </c>
      <c r="P329" s="168">
        <f t="shared" si="90"/>
        <v>0</v>
      </c>
      <c r="Q329" s="168">
        <f t="shared" si="90"/>
        <v>0</v>
      </c>
    </row>
    <row r="330" spans="1:17" ht="12" customHeight="1" x14ac:dyDescent="0.25">
      <c r="A330" s="158" t="s">
        <v>65</v>
      </c>
      <c r="B330" s="157"/>
      <c r="C330" s="157">
        <f>C331</f>
        <v>0</v>
      </c>
      <c r="D330" s="157">
        <f t="shared" ref="D330:Q330" si="91">D331</f>
        <v>0</v>
      </c>
      <c r="E330" s="157">
        <f t="shared" si="91"/>
        <v>0</v>
      </c>
      <c r="F330" s="157">
        <f t="shared" si="91"/>
        <v>0</v>
      </c>
      <c r="G330" s="157">
        <f t="shared" si="91"/>
        <v>0</v>
      </c>
      <c r="H330" s="157">
        <f t="shared" si="91"/>
        <v>0</v>
      </c>
      <c r="I330" s="157">
        <f t="shared" si="91"/>
        <v>0</v>
      </c>
      <c r="J330" s="157">
        <f t="shared" si="91"/>
        <v>0</v>
      </c>
      <c r="K330" s="157">
        <f t="shared" si="91"/>
        <v>0</v>
      </c>
      <c r="L330" s="157">
        <f t="shared" si="91"/>
        <v>0</v>
      </c>
      <c r="M330" s="157">
        <f t="shared" si="91"/>
        <v>0</v>
      </c>
      <c r="N330" s="157">
        <f t="shared" si="91"/>
        <v>0</v>
      </c>
      <c r="O330" s="157">
        <f t="shared" si="91"/>
        <v>0</v>
      </c>
      <c r="P330" s="157">
        <f t="shared" si="91"/>
        <v>0</v>
      </c>
      <c r="Q330" s="157">
        <f t="shared" si="91"/>
        <v>0</v>
      </c>
    </row>
    <row r="331" spans="1:17" ht="12" customHeight="1" x14ac:dyDescent="0.25">
      <c r="A331" s="23" t="s">
        <v>60</v>
      </c>
      <c r="B331" s="57"/>
      <c r="C331" s="57">
        <f>RES_hhdet_in_emi!C$163</f>
        <v>0</v>
      </c>
      <c r="D331" s="57">
        <f>RES_hhdet_in_emi!D$163</f>
        <v>0</v>
      </c>
      <c r="E331" s="57">
        <f>RES_hhdet_in_emi!E$163</f>
        <v>0</v>
      </c>
      <c r="F331" s="57">
        <f>RES_hhdet_in_emi!F$163</f>
        <v>0</v>
      </c>
      <c r="G331" s="57">
        <f>RES_hhdet_in_emi!G$163</f>
        <v>0</v>
      </c>
      <c r="H331" s="57">
        <f>RES_hhdet_in_emi!H$163</f>
        <v>0</v>
      </c>
      <c r="I331" s="57">
        <f>RES_hhdet_in_emi!I$163</f>
        <v>0</v>
      </c>
      <c r="J331" s="57">
        <f>RES_hhdet_in_emi!J$163</f>
        <v>0</v>
      </c>
      <c r="K331" s="57">
        <f>RES_hhdet_in_emi!K$163</f>
        <v>0</v>
      </c>
      <c r="L331" s="57">
        <f>RES_hhdet_in_emi!L$163</f>
        <v>0</v>
      </c>
      <c r="M331" s="57">
        <f>RES_hhdet_in_emi!M$163</f>
        <v>0</v>
      </c>
      <c r="N331" s="57">
        <f>RES_hhdet_in_emi!N$163</f>
        <v>0</v>
      </c>
      <c r="O331" s="57">
        <f>RES_hhdet_in_emi!O$163</f>
        <v>0</v>
      </c>
      <c r="P331" s="57">
        <f>RES_hhdet_in_emi!P$163</f>
        <v>0</v>
      </c>
      <c r="Q331" s="57">
        <f>RES_hhdet_in_emi!Q$163</f>
        <v>0</v>
      </c>
    </row>
    <row r="332" spans="1:17" ht="12" customHeight="1" x14ac:dyDescent="0.25">
      <c r="A332" s="158" t="s">
        <v>112</v>
      </c>
      <c r="B332" s="157"/>
      <c r="C332" s="157">
        <f>C333</f>
        <v>0</v>
      </c>
      <c r="D332" s="157">
        <f t="shared" ref="D332:Q332" si="92">D333</f>
        <v>0</v>
      </c>
      <c r="E332" s="157">
        <f t="shared" si="92"/>
        <v>0</v>
      </c>
      <c r="F332" s="157">
        <f t="shared" si="92"/>
        <v>0</v>
      </c>
      <c r="G332" s="157">
        <f t="shared" si="92"/>
        <v>0</v>
      </c>
      <c r="H332" s="157">
        <f t="shared" si="92"/>
        <v>0</v>
      </c>
      <c r="I332" s="157">
        <f t="shared" si="92"/>
        <v>0</v>
      </c>
      <c r="J332" s="157">
        <f t="shared" si="92"/>
        <v>0</v>
      </c>
      <c r="K332" s="157">
        <f t="shared" si="92"/>
        <v>0</v>
      </c>
      <c r="L332" s="157">
        <f t="shared" si="92"/>
        <v>0</v>
      </c>
      <c r="M332" s="157">
        <f t="shared" si="92"/>
        <v>0</v>
      </c>
      <c r="N332" s="157">
        <f t="shared" si="92"/>
        <v>0</v>
      </c>
      <c r="O332" s="157">
        <f t="shared" si="92"/>
        <v>0</v>
      </c>
      <c r="P332" s="157">
        <f t="shared" si="92"/>
        <v>0</v>
      </c>
      <c r="Q332" s="157">
        <f t="shared" si="92"/>
        <v>0</v>
      </c>
    </row>
    <row r="333" spans="1:17" ht="12" customHeight="1" x14ac:dyDescent="0.25">
      <c r="A333" s="23" t="s">
        <v>60</v>
      </c>
      <c r="B333" s="156"/>
      <c r="C333" s="156">
        <f>RES_hhdet_in_emi!C$165</f>
        <v>0</v>
      </c>
      <c r="D333" s="156">
        <f>RES_hhdet_in_emi!D$165</f>
        <v>0</v>
      </c>
      <c r="E333" s="156">
        <f>RES_hhdet_in_emi!E$165</f>
        <v>0</v>
      </c>
      <c r="F333" s="156">
        <f>RES_hhdet_in_emi!F$165</f>
        <v>0</v>
      </c>
      <c r="G333" s="156">
        <f>RES_hhdet_in_emi!G$165</f>
        <v>0</v>
      </c>
      <c r="H333" s="156">
        <f>RES_hhdet_in_emi!H$165</f>
        <v>0</v>
      </c>
      <c r="I333" s="156">
        <f>RES_hhdet_in_emi!I$165</f>
        <v>0</v>
      </c>
      <c r="J333" s="156">
        <f>RES_hhdet_in_emi!J$165</f>
        <v>0</v>
      </c>
      <c r="K333" s="156">
        <f>RES_hhdet_in_emi!K$165</f>
        <v>0</v>
      </c>
      <c r="L333" s="156">
        <f>RES_hhdet_in_emi!L$165</f>
        <v>0</v>
      </c>
      <c r="M333" s="156">
        <f>RES_hhdet_in_emi!M$165</f>
        <v>0</v>
      </c>
      <c r="N333" s="156">
        <f>RES_hhdet_in_emi!N$165</f>
        <v>0</v>
      </c>
      <c r="O333" s="156">
        <f>RES_hhdet_in_emi!O$165</f>
        <v>0</v>
      </c>
      <c r="P333" s="156">
        <f>RES_hhdet_in_emi!P$165</f>
        <v>0</v>
      </c>
      <c r="Q333" s="156">
        <f>RES_hhdet_in_emi!Q$165</f>
        <v>0</v>
      </c>
    </row>
    <row r="334" spans="1:17" ht="12" customHeight="1" x14ac:dyDescent="0.25">
      <c r="A334" s="158" t="s">
        <v>63</v>
      </c>
      <c r="B334" s="157"/>
      <c r="C334" s="157">
        <f>SUM(C335:C336,C339:C340)</f>
        <v>0</v>
      </c>
      <c r="D334" s="157">
        <f t="shared" ref="D334:Q334" si="93">SUM(D335:D336,D339:D340)</f>
        <v>0</v>
      </c>
      <c r="E334" s="157">
        <f t="shared" si="93"/>
        <v>0</v>
      </c>
      <c r="F334" s="157">
        <f t="shared" si="93"/>
        <v>0</v>
      </c>
      <c r="G334" s="157">
        <f t="shared" si="93"/>
        <v>0</v>
      </c>
      <c r="H334" s="157">
        <f t="shared" si="93"/>
        <v>0</v>
      </c>
      <c r="I334" s="157">
        <f t="shared" si="93"/>
        <v>0</v>
      </c>
      <c r="J334" s="157">
        <f t="shared" si="93"/>
        <v>0</v>
      </c>
      <c r="K334" s="157">
        <f t="shared" si="93"/>
        <v>0</v>
      </c>
      <c r="L334" s="157">
        <f t="shared" si="93"/>
        <v>0</v>
      </c>
      <c r="M334" s="157">
        <f t="shared" si="93"/>
        <v>0</v>
      </c>
      <c r="N334" s="157">
        <f t="shared" si="93"/>
        <v>0</v>
      </c>
      <c r="O334" s="157">
        <f t="shared" si="93"/>
        <v>0</v>
      </c>
      <c r="P334" s="157">
        <f t="shared" si="93"/>
        <v>0</v>
      </c>
      <c r="Q334" s="157">
        <f t="shared" si="93"/>
        <v>0</v>
      </c>
    </row>
    <row r="335" spans="1:17" ht="12" customHeight="1" x14ac:dyDescent="0.25">
      <c r="A335" s="167" t="s">
        <v>144</v>
      </c>
      <c r="B335" s="132"/>
      <c r="C335" s="132">
        <f>RES_hhdet_in_emi!C$167</f>
        <v>0</v>
      </c>
      <c r="D335" s="132">
        <f>RES_hhdet_in_emi!D$167</f>
        <v>0</v>
      </c>
      <c r="E335" s="132">
        <f>RES_hhdet_in_emi!E$167</f>
        <v>0</v>
      </c>
      <c r="F335" s="132">
        <f>RES_hhdet_in_emi!F$167</f>
        <v>0</v>
      </c>
      <c r="G335" s="132">
        <f>RES_hhdet_in_emi!G$167</f>
        <v>0</v>
      </c>
      <c r="H335" s="132">
        <f>RES_hhdet_in_emi!H$167</f>
        <v>0</v>
      </c>
      <c r="I335" s="132">
        <f>RES_hhdet_in_emi!I$167</f>
        <v>0</v>
      </c>
      <c r="J335" s="132">
        <f>RES_hhdet_in_emi!J$167</f>
        <v>0</v>
      </c>
      <c r="K335" s="132">
        <f>RES_hhdet_in_emi!K$167</f>
        <v>0</v>
      </c>
      <c r="L335" s="132">
        <f>RES_hhdet_in_emi!L$167</f>
        <v>0</v>
      </c>
      <c r="M335" s="132">
        <f>RES_hhdet_in_emi!M$167</f>
        <v>0</v>
      </c>
      <c r="N335" s="132">
        <f>RES_hhdet_in_emi!N$167</f>
        <v>0</v>
      </c>
      <c r="O335" s="132">
        <f>RES_hhdet_in_emi!O$167</f>
        <v>0</v>
      </c>
      <c r="P335" s="132">
        <f>RES_hhdet_in_emi!P$167</f>
        <v>0</v>
      </c>
      <c r="Q335" s="132">
        <f>RES_hhdet_in_emi!Q$167</f>
        <v>0</v>
      </c>
    </row>
    <row r="336" spans="1:17" ht="12" customHeight="1" x14ac:dyDescent="0.25">
      <c r="A336" s="167" t="s">
        <v>143</v>
      </c>
      <c r="B336" s="132"/>
      <c r="C336" s="132">
        <f>SUM(C337:C338)</f>
        <v>0</v>
      </c>
      <c r="D336" s="132">
        <f t="shared" ref="D336:Q336" si="94">SUM(D337:D338)</f>
        <v>0</v>
      </c>
      <c r="E336" s="132">
        <f t="shared" si="94"/>
        <v>0</v>
      </c>
      <c r="F336" s="132">
        <f t="shared" si="94"/>
        <v>0</v>
      </c>
      <c r="G336" s="132">
        <f t="shared" si="94"/>
        <v>0</v>
      </c>
      <c r="H336" s="132">
        <f t="shared" si="94"/>
        <v>0</v>
      </c>
      <c r="I336" s="132">
        <f t="shared" si="94"/>
        <v>0</v>
      </c>
      <c r="J336" s="132">
        <f t="shared" si="94"/>
        <v>0</v>
      </c>
      <c r="K336" s="132">
        <f t="shared" si="94"/>
        <v>0</v>
      </c>
      <c r="L336" s="132">
        <f t="shared" si="94"/>
        <v>0</v>
      </c>
      <c r="M336" s="132">
        <f t="shared" si="94"/>
        <v>0</v>
      </c>
      <c r="N336" s="132">
        <f t="shared" si="94"/>
        <v>0</v>
      </c>
      <c r="O336" s="132">
        <f t="shared" si="94"/>
        <v>0</v>
      </c>
      <c r="P336" s="132">
        <f t="shared" si="94"/>
        <v>0</v>
      </c>
      <c r="Q336" s="132">
        <f t="shared" si="94"/>
        <v>0</v>
      </c>
    </row>
    <row r="337" spans="1:17" ht="12" customHeight="1" x14ac:dyDescent="0.25">
      <c r="A337" s="166" t="s">
        <v>57</v>
      </c>
      <c r="B337" s="165"/>
      <c r="C337" s="165">
        <f>RES_hhdet_in_emi!C$169</f>
        <v>0</v>
      </c>
      <c r="D337" s="165">
        <f>RES_hhdet_in_emi!D$169</f>
        <v>0</v>
      </c>
      <c r="E337" s="165">
        <f>RES_hhdet_in_emi!E$169</f>
        <v>0</v>
      </c>
      <c r="F337" s="165">
        <f>RES_hhdet_in_emi!F$169</f>
        <v>0</v>
      </c>
      <c r="G337" s="165">
        <f>RES_hhdet_in_emi!G$169</f>
        <v>0</v>
      </c>
      <c r="H337" s="165">
        <f>RES_hhdet_in_emi!H$169</f>
        <v>0</v>
      </c>
      <c r="I337" s="165">
        <f>RES_hhdet_in_emi!I$169</f>
        <v>0</v>
      </c>
      <c r="J337" s="165">
        <f>RES_hhdet_in_emi!J$169</f>
        <v>0</v>
      </c>
      <c r="K337" s="165">
        <f>RES_hhdet_in_emi!K$169</f>
        <v>0</v>
      </c>
      <c r="L337" s="165">
        <f>RES_hhdet_in_emi!L$169</f>
        <v>0</v>
      </c>
      <c r="M337" s="165">
        <f>RES_hhdet_in_emi!M$169</f>
        <v>0</v>
      </c>
      <c r="N337" s="165">
        <f>RES_hhdet_in_emi!N$169</f>
        <v>0</v>
      </c>
      <c r="O337" s="165">
        <f>RES_hhdet_in_emi!O$169</f>
        <v>0</v>
      </c>
      <c r="P337" s="165">
        <f>RES_hhdet_in_emi!P$169</f>
        <v>0</v>
      </c>
      <c r="Q337" s="165">
        <f>RES_hhdet_in_emi!Q$169</f>
        <v>0</v>
      </c>
    </row>
    <row r="338" spans="1:17" ht="12" customHeight="1" x14ac:dyDescent="0.25">
      <c r="A338" s="147" t="s">
        <v>59</v>
      </c>
      <c r="B338" s="164"/>
      <c r="C338" s="164">
        <f>RES_hhdet_in_emi!C$170</f>
        <v>0</v>
      </c>
      <c r="D338" s="164">
        <f>RES_hhdet_in_emi!D$170</f>
        <v>0</v>
      </c>
      <c r="E338" s="164">
        <f>RES_hhdet_in_emi!E$170</f>
        <v>0</v>
      </c>
      <c r="F338" s="164">
        <f>RES_hhdet_in_emi!F$170</f>
        <v>0</v>
      </c>
      <c r="G338" s="164">
        <f>RES_hhdet_in_emi!G$170</f>
        <v>0</v>
      </c>
      <c r="H338" s="164">
        <f>RES_hhdet_in_emi!H$170</f>
        <v>0</v>
      </c>
      <c r="I338" s="164">
        <f>RES_hhdet_in_emi!I$170</f>
        <v>0</v>
      </c>
      <c r="J338" s="164">
        <f>RES_hhdet_in_emi!J$170</f>
        <v>0</v>
      </c>
      <c r="K338" s="164">
        <f>RES_hhdet_in_emi!K$170</f>
        <v>0</v>
      </c>
      <c r="L338" s="164">
        <f>RES_hhdet_in_emi!L$170</f>
        <v>0</v>
      </c>
      <c r="M338" s="164">
        <f>RES_hhdet_in_emi!M$170</f>
        <v>0</v>
      </c>
      <c r="N338" s="164">
        <f>RES_hhdet_in_emi!N$170</f>
        <v>0</v>
      </c>
      <c r="O338" s="164">
        <f>RES_hhdet_in_emi!O$170</f>
        <v>0</v>
      </c>
      <c r="P338" s="164">
        <f>RES_hhdet_in_emi!P$170</f>
        <v>0</v>
      </c>
      <c r="Q338" s="164">
        <f>RES_hhdet_in_emi!Q$170</f>
        <v>0</v>
      </c>
    </row>
    <row r="339" spans="1:17" ht="12" customHeight="1" x14ac:dyDescent="0.25">
      <c r="A339" s="163" t="s">
        <v>142</v>
      </c>
      <c r="B339" s="162"/>
      <c r="C339" s="162">
        <f>RES_hhdet_in_emi!C$171</f>
        <v>0</v>
      </c>
      <c r="D339" s="162">
        <f>RES_hhdet_in_emi!D$171</f>
        <v>0</v>
      </c>
      <c r="E339" s="162">
        <f>RES_hhdet_in_emi!E$171</f>
        <v>0</v>
      </c>
      <c r="F339" s="162">
        <f>RES_hhdet_in_emi!F$171</f>
        <v>0</v>
      </c>
      <c r="G339" s="162">
        <f>RES_hhdet_in_emi!G$171</f>
        <v>0</v>
      </c>
      <c r="H339" s="162">
        <f>RES_hhdet_in_emi!H$171</f>
        <v>0</v>
      </c>
      <c r="I339" s="162">
        <f>RES_hhdet_in_emi!I$171</f>
        <v>0</v>
      </c>
      <c r="J339" s="162">
        <f>RES_hhdet_in_emi!J$171</f>
        <v>0</v>
      </c>
      <c r="K339" s="162">
        <f>RES_hhdet_in_emi!K$171</f>
        <v>0</v>
      </c>
      <c r="L339" s="162">
        <f>RES_hhdet_in_emi!L$171</f>
        <v>0</v>
      </c>
      <c r="M339" s="162">
        <f>RES_hhdet_in_emi!M$171</f>
        <v>0</v>
      </c>
      <c r="N339" s="162">
        <f>RES_hhdet_in_emi!N$171</f>
        <v>0</v>
      </c>
      <c r="O339" s="162">
        <f>RES_hhdet_in_emi!O$171</f>
        <v>0</v>
      </c>
      <c r="P339" s="162">
        <f>RES_hhdet_in_emi!P$171</f>
        <v>0</v>
      </c>
      <c r="Q339" s="162">
        <f>RES_hhdet_in_emi!Q$171</f>
        <v>0</v>
      </c>
    </row>
    <row r="340" spans="1:17" ht="12" customHeight="1" x14ac:dyDescent="0.25">
      <c r="A340" s="161" t="s">
        <v>141</v>
      </c>
      <c r="B340" s="160"/>
      <c r="C340" s="160">
        <f>SUM(C341:C342)</f>
        <v>0</v>
      </c>
      <c r="D340" s="160">
        <f t="shared" ref="D340:Q340" si="95">SUM(D341:D342)</f>
        <v>0</v>
      </c>
      <c r="E340" s="160">
        <f t="shared" si="95"/>
        <v>0</v>
      </c>
      <c r="F340" s="160">
        <f t="shared" si="95"/>
        <v>0</v>
      </c>
      <c r="G340" s="160">
        <f t="shared" si="95"/>
        <v>0</v>
      </c>
      <c r="H340" s="160">
        <f t="shared" si="95"/>
        <v>0</v>
      </c>
      <c r="I340" s="160">
        <f t="shared" si="95"/>
        <v>0</v>
      </c>
      <c r="J340" s="160">
        <f t="shared" si="95"/>
        <v>0</v>
      </c>
      <c r="K340" s="160">
        <f t="shared" si="95"/>
        <v>0</v>
      </c>
      <c r="L340" s="160">
        <f t="shared" si="95"/>
        <v>0</v>
      </c>
      <c r="M340" s="160">
        <f t="shared" si="95"/>
        <v>0</v>
      </c>
      <c r="N340" s="160">
        <f t="shared" si="95"/>
        <v>0</v>
      </c>
      <c r="O340" s="160">
        <f t="shared" si="95"/>
        <v>0</v>
      </c>
      <c r="P340" s="160">
        <f t="shared" si="95"/>
        <v>0</v>
      </c>
      <c r="Q340" s="160">
        <f t="shared" si="95"/>
        <v>0</v>
      </c>
    </row>
    <row r="341" spans="1:17" ht="12" customHeight="1" x14ac:dyDescent="0.25">
      <c r="A341" s="148" t="s">
        <v>60</v>
      </c>
      <c r="B341" s="156"/>
      <c r="C341" s="156">
        <f>RES_hhdet_in_emi!C$173</f>
        <v>0</v>
      </c>
      <c r="D341" s="156">
        <f>RES_hhdet_in_emi!D$173</f>
        <v>0</v>
      </c>
      <c r="E341" s="156">
        <f>RES_hhdet_in_emi!E$173</f>
        <v>0</v>
      </c>
      <c r="F341" s="156">
        <f>RES_hhdet_in_emi!F$173</f>
        <v>0</v>
      </c>
      <c r="G341" s="156">
        <f>RES_hhdet_in_emi!G$173</f>
        <v>0</v>
      </c>
      <c r="H341" s="156">
        <f>RES_hhdet_in_emi!H$173</f>
        <v>0</v>
      </c>
      <c r="I341" s="156">
        <f>RES_hhdet_in_emi!I$173</f>
        <v>0</v>
      </c>
      <c r="J341" s="156">
        <f>RES_hhdet_in_emi!J$173</f>
        <v>0</v>
      </c>
      <c r="K341" s="156">
        <f>RES_hhdet_in_emi!K$173</f>
        <v>0</v>
      </c>
      <c r="L341" s="156">
        <f>RES_hhdet_in_emi!L$173</f>
        <v>0</v>
      </c>
      <c r="M341" s="156">
        <f>RES_hhdet_in_emi!M$173</f>
        <v>0</v>
      </c>
      <c r="N341" s="156">
        <f>RES_hhdet_in_emi!N$173</f>
        <v>0</v>
      </c>
      <c r="O341" s="156">
        <f>RES_hhdet_in_emi!O$173</f>
        <v>0</v>
      </c>
      <c r="P341" s="156">
        <f>RES_hhdet_in_emi!P$173</f>
        <v>0</v>
      </c>
      <c r="Q341" s="156">
        <f>RES_hhdet_in_emi!Q$173</f>
        <v>0</v>
      </c>
    </row>
    <row r="342" spans="1:17" ht="12" customHeight="1" x14ac:dyDescent="0.25">
      <c r="A342" s="159" t="s">
        <v>59</v>
      </c>
      <c r="B342" s="57"/>
      <c r="C342" s="57">
        <f>RES_hhdet_in_emi!C$174</f>
        <v>0</v>
      </c>
      <c r="D342" s="57">
        <f>RES_hhdet_in_emi!D$174</f>
        <v>0</v>
      </c>
      <c r="E342" s="57">
        <f>RES_hhdet_in_emi!E$174</f>
        <v>0</v>
      </c>
      <c r="F342" s="57">
        <f>RES_hhdet_in_emi!F$174</f>
        <v>0</v>
      </c>
      <c r="G342" s="57">
        <f>RES_hhdet_in_emi!G$174</f>
        <v>0</v>
      </c>
      <c r="H342" s="57">
        <f>RES_hhdet_in_emi!H$174</f>
        <v>0</v>
      </c>
      <c r="I342" s="57">
        <f>RES_hhdet_in_emi!I$174</f>
        <v>0</v>
      </c>
      <c r="J342" s="57">
        <f>RES_hhdet_in_emi!J$174</f>
        <v>0</v>
      </c>
      <c r="K342" s="57">
        <f>RES_hhdet_in_emi!K$174</f>
        <v>0</v>
      </c>
      <c r="L342" s="57">
        <f>RES_hhdet_in_emi!L$174</f>
        <v>0</v>
      </c>
      <c r="M342" s="57">
        <f>RES_hhdet_in_emi!M$174</f>
        <v>0</v>
      </c>
      <c r="N342" s="57">
        <f>RES_hhdet_in_emi!N$174</f>
        <v>0</v>
      </c>
      <c r="O342" s="57">
        <f>RES_hhdet_in_emi!O$174</f>
        <v>0</v>
      </c>
      <c r="P342" s="57">
        <f>RES_hhdet_in_emi!P$174</f>
        <v>0</v>
      </c>
      <c r="Q342" s="57">
        <f>RES_hhdet_in_emi!Q$174</f>
        <v>0</v>
      </c>
    </row>
    <row r="343" spans="1:17" ht="12" customHeight="1" x14ac:dyDescent="0.25">
      <c r="A343" s="158" t="s">
        <v>62</v>
      </c>
      <c r="B343" s="157"/>
      <c r="C343" s="157">
        <f>SUM(C344:C345)</f>
        <v>0</v>
      </c>
      <c r="D343" s="157">
        <f t="shared" ref="D343:Q343" si="96">SUM(D344:D345)</f>
        <v>0</v>
      </c>
      <c r="E343" s="157">
        <f t="shared" si="96"/>
        <v>0</v>
      </c>
      <c r="F343" s="157">
        <f t="shared" si="96"/>
        <v>0</v>
      </c>
      <c r="G343" s="157">
        <f t="shared" si="96"/>
        <v>0</v>
      </c>
      <c r="H343" s="157">
        <f t="shared" si="96"/>
        <v>0</v>
      </c>
      <c r="I343" s="157">
        <f t="shared" si="96"/>
        <v>0</v>
      </c>
      <c r="J343" s="157">
        <f t="shared" si="96"/>
        <v>0</v>
      </c>
      <c r="K343" s="157">
        <f t="shared" si="96"/>
        <v>0</v>
      </c>
      <c r="L343" s="157">
        <f t="shared" si="96"/>
        <v>0</v>
      </c>
      <c r="M343" s="157">
        <f t="shared" si="96"/>
        <v>0</v>
      </c>
      <c r="N343" s="157">
        <f t="shared" si="96"/>
        <v>0</v>
      </c>
      <c r="O343" s="157">
        <f t="shared" si="96"/>
        <v>0</v>
      </c>
      <c r="P343" s="157">
        <f t="shared" si="96"/>
        <v>0</v>
      </c>
      <c r="Q343" s="157">
        <f t="shared" si="96"/>
        <v>0</v>
      </c>
    </row>
    <row r="344" spans="1:17" ht="12" customHeight="1" x14ac:dyDescent="0.25">
      <c r="A344" s="23" t="s">
        <v>57</v>
      </c>
      <c r="B344" s="156"/>
      <c r="C344" s="156">
        <f>RES_hhdet_in_emi!C$176</f>
        <v>0</v>
      </c>
      <c r="D344" s="156">
        <f>RES_hhdet_in_emi!D$176</f>
        <v>0</v>
      </c>
      <c r="E344" s="156">
        <f>RES_hhdet_in_emi!E$176</f>
        <v>0</v>
      </c>
      <c r="F344" s="156">
        <f>RES_hhdet_in_emi!F$176</f>
        <v>0</v>
      </c>
      <c r="G344" s="156">
        <f>RES_hhdet_in_emi!G$176</f>
        <v>0</v>
      </c>
      <c r="H344" s="156">
        <f>RES_hhdet_in_emi!H$176</f>
        <v>0</v>
      </c>
      <c r="I344" s="156">
        <f>RES_hhdet_in_emi!I$176</f>
        <v>0</v>
      </c>
      <c r="J344" s="156">
        <f>RES_hhdet_in_emi!J$176</f>
        <v>0</v>
      </c>
      <c r="K344" s="156">
        <f>RES_hhdet_in_emi!K$176</f>
        <v>0</v>
      </c>
      <c r="L344" s="156">
        <f>RES_hhdet_in_emi!L$176</f>
        <v>0</v>
      </c>
      <c r="M344" s="156">
        <f>RES_hhdet_in_emi!M$176</f>
        <v>0</v>
      </c>
      <c r="N344" s="156">
        <f>RES_hhdet_in_emi!N$176</f>
        <v>0</v>
      </c>
      <c r="O344" s="156">
        <f>RES_hhdet_in_emi!O$176</f>
        <v>0</v>
      </c>
      <c r="P344" s="156">
        <f>RES_hhdet_in_emi!P$176</f>
        <v>0</v>
      </c>
      <c r="Q344" s="156">
        <f>RES_hhdet_in_emi!Q$176</f>
        <v>0</v>
      </c>
    </row>
    <row r="345" spans="1:17" ht="12" customHeight="1" x14ac:dyDescent="0.25">
      <c r="A345" s="29" t="s">
        <v>140</v>
      </c>
      <c r="B345" s="57"/>
      <c r="C345" s="57">
        <f>RES_hhdet_in_emi!C$177</f>
        <v>0</v>
      </c>
      <c r="D345" s="57">
        <f>RES_hhdet_in_emi!D$177</f>
        <v>0</v>
      </c>
      <c r="E345" s="57">
        <f>RES_hhdet_in_emi!E$177</f>
        <v>0</v>
      </c>
      <c r="F345" s="57">
        <f>RES_hhdet_in_emi!F$177</f>
        <v>0</v>
      </c>
      <c r="G345" s="57">
        <f>RES_hhdet_in_emi!G$177</f>
        <v>0</v>
      </c>
      <c r="H345" s="57">
        <f>RES_hhdet_in_emi!H$177</f>
        <v>0</v>
      </c>
      <c r="I345" s="57">
        <f>RES_hhdet_in_emi!I$177</f>
        <v>0</v>
      </c>
      <c r="J345" s="57">
        <f>RES_hhdet_in_emi!J$177</f>
        <v>0</v>
      </c>
      <c r="K345" s="57">
        <f>RES_hhdet_in_emi!K$177</f>
        <v>0</v>
      </c>
      <c r="L345" s="57">
        <f>RES_hhdet_in_emi!L$177</f>
        <v>0</v>
      </c>
      <c r="M345" s="57">
        <f>RES_hhdet_in_emi!M$177</f>
        <v>0</v>
      </c>
      <c r="N345" s="57">
        <f>RES_hhdet_in_emi!N$177</f>
        <v>0</v>
      </c>
      <c r="O345" s="57">
        <f>RES_hhdet_in_emi!O$177</f>
        <v>0</v>
      </c>
      <c r="P345" s="57">
        <f>RES_hhdet_in_emi!P$177</f>
        <v>0</v>
      </c>
      <c r="Q345" s="57">
        <f>RES_hhdet_in_emi!Q$177</f>
        <v>0</v>
      </c>
    </row>
    <row r="347" spans="1:17" ht="12" customHeight="1" x14ac:dyDescent="0.25">
      <c r="A347" s="152" t="s">
        <v>189</v>
      </c>
      <c r="B347" s="168"/>
      <c r="C347" s="168">
        <f t="shared" ref="C347:Q347" si="97">C348+C350+C352+C361</f>
        <v>15778.991407485542</v>
      </c>
      <c r="D347" s="168">
        <f t="shared" si="97"/>
        <v>15290.323050234454</v>
      </c>
      <c r="E347" s="168">
        <f t="shared" si="97"/>
        <v>16393.821618800859</v>
      </c>
      <c r="F347" s="168">
        <f t="shared" si="97"/>
        <v>17042.407941145073</v>
      </c>
      <c r="G347" s="168">
        <f t="shared" si="97"/>
        <v>15622.520901437909</v>
      </c>
      <c r="H347" s="168">
        <f t="shared" si="97"/>
        <v>15387.994760590342</v>
      </c>
      <c r="I347" s="168">
        <f t="shared" si="97"/>
        <v>13811.294484624515</v>
      </c>
      <c r="J347" s="168">
        <f t="shared" si="97"/>
        <v>15446.189246571203</v>
      </c>
      <c r="K347" s="168">
        <f t="shared" si="97"/>
        <v>14321.308870917066</v>
      </c>
      <c r="L347" s="168">
        <f t="shared" si="97"/>
        <v>16395.821615736182</v>
      </c>
      <c r="M347" s="168">
        <f t="shared" si="97"/>
        <v>11414.204949518868</v>
      </c>
      <c r="N347" s="168">
        <f t="shared" si="97"/>
        <v>15004.074609216068</v>
      </c>
      <c r="O347" s="168">
        <f t="shared" si="97"/>
        <v>16959.792127639161</v>
      </c>
      <c r="P347" s="168">
        <f t="shared" si="97"/>
        <v>11643.653314650102</v>
      </c>
      <c r="Q347" s="168">
        <f t="shared" si="97"/>
        <v>13168.184950050827</v>
      </c>
    </row>
    <row r="348" spans="1:17" ht="12" customHeight="1" x14ac:dyDescent="0.25">
      <c r="A348" s="158" t="s">
        <v>65</v>
      </c>
      <c r="B348" s="157"/>
      <c r="C348" s="157">
        <f t="shared" ref="C348:Q348" si="98">C349</f>
        <v>12582.325877685382</v>
      </c>
      <c r="D348" s="157">
        <f t="shared" si="98"/>
        <v>12080.591807407238</v>
      </c>
      <c r="E348" s="157">
        <f t="shared" si="98"/>
        <v>13072.672034589013</v>
      </c>
      <c r="F348" s="157">
        <f t="shared" si="98"/>
        <v>13707.38734634733</v>
      </c>
      <c r="G348" s="157">
        <f t="shared" si="98"/>
        <v>12517.165844401094</v>
      </c>
      <c r="H348" s="157">
        <f t="shared" si="98"/>
        <v>12263.729346497827</v>
      </c>
      <c r="I348" s="157">
        <f t="shared" si="98"/>
        <v>10703.72652058683</v>
      </c>
      <c r="J348" s="157">
        <f t="shared" si="98"/>
        <v>12267.485721517622</v>
      </c>
      <c r="K348" s="157">
        <f t="shared" si="98"/>
        <v>11306.396345580819</v>
      </c>
      <c r="L348" s="157">
        <f t="shared" si="98"/>
        <v>12856.518825130588</v>
      </c>
      <c r="M348" s="157">
        <f t="shared" si="98"/>
        <v>8607.2122837484349</v>
      </c>
      <c r="N348" s="157">
        <f t="shared" si="98"/>
        <v>11325.105896067475</v>
      </c>
      <c r="O348" s="157">
        <f t="shared" si="98"/>
        <v>12977.978765078176</v>
      </c>
      <c r="P348" s="157">
        <f t="shared" si="98"/>
        <v>8362.9263350320307</v>
      </c>
      <c r="Q348" s="157">
        <f t="shared" si="98"/>
        <v>9635.7176012343407</v>
      </c>
    </row>
    <row r="349" spans="1:17" ht="12" customHeight="1" x14ac:dyDescent="0.25">
      <c r="A349" s="23" t="s">
        <v>60</v>
      </c>
      <c r="B349" s="57"/>
      <c r="C349" s="57">
        <f>IF(C277=0,0,C277/0.086*1000000/C$49)</f>
        <v>12582.325877685382</v>
      </c>
      <c r="D349" s="57">
        <f t="shared" ref="D349:Q349" si="99">IF(D277=0,0,D277/0.086*1000000/D$49)</f>
        <v>12080.591807407238</v>
      </c>
      <c r="E349" s="57">
        <f t="shared" si="99"/>
        <v>13072.672034589013</v>
      </c>
      <c r="F349" s="57">
        <f t="shared" si="99"/>
        <v>13707.38734634733</v>
      </c>
      <c r="G349" s="57">
        <f t="shared" si="99"/>
        <v>12517.165844401094</v>
      </c>
      <c r="H349" s="57">
        <f t="shared" si="99"/>
        <v>12263.729346497827</v>
      </c>
      <c r="I349" s="57">
        <f t="shared" si="99"/>
        <v>10703.72652058683</v>
      </c>
      <c r="J349" s="57">
        <f t="shared" si="99"/>
        <v>12267.485721517622</v>
      </c>
      <c r="K349" s="57">
        <f t="shared" si="99"/>
        <v>11306.396345580819</v>
      </c>
      <c r="L349" s="57">
        <f t="shared" si="99"/>
        <v>12856.518825130588</v>
      </c>
      <c r="M349" s="57">
        <f t="shared" si="99"/>
        <v>8607.2122837484349</v>
      </c>
      <c r="N349" s="57">
        <f t="shared" si="99"/>
        <v>11325.105896067475</v>
      </c>
      <c r="O349" s="57">
        <f t="shared" si="99"/>
        <v>12977.978765078176</v>
      </c>
      <c r="P349" s="57">
        <f t="shared" si="99"/>
        <v>8362.9263350320307</v>
      </c>
      <c r="Q349" s="57">
        <f t="shared" si="99"/>
        <v>9635.7176012343407</v>
      </c>
    </row>
    <row r="350" spans="1:17" ht="12" customHeight="1" x14ac:dyDescent="0.25">
      <c r="A350" s="158" t="s">
        <v>112</v>
      </c>
      <c r="B350" s="157"/>
      <c r="C350" s="157">
        <f t="shared" ref="C350:Q350" si="100">C351</f>
        <v>25.503070744271632</v>
      </c>
      <c r="D350" s="157">
        <f t="shared" si="100"/>
        <v>32.091572028420941</v>
      </c>
      <c r="E350" s="157">
        <f t="shared" si="100"/>
        <v>20.711922239048807</v>
      </c>
      <c r="F350" s="157">
        <f t="shared" si="100"/>
        <v>23.920360943687321</v>
      </c>
      <c r="G350" s="157">
        <f t="shared" si="100"/>
        <v>28.782317331311933</v>
      </c>
      <c r="H350" s="157">
        <f t="shared" si="100"/>
        <v>17.77738714762263</v>
      </c>
      <c r="I350" s="157">
        <f t="shared" si="100"/>
        <v>20.881256089544706</v>
      </c>
      <c r="J350" s="157">
        <f t="shared" si="100"/>
        <v>44.626935474302506</v>
      </c>
      <c r="K350" s="157">
        <f t="shared" si="100"/>
        <v>43.869737114553864</v>
      </c>
      <c r="L350" s="157">
        <f t="shared" si="100"/>
        <v>47.523993009364382</v>
      </c>
      <c r="M350" s="157">
        <f t="shared" si="100"/>
        <v>30.774696611688032</v>
      </c>
      <c r="N350" s="157">
        <f t="shared" si="100"/>
        <v>31.51304744331059</v>
      </c>
      <c r="O350" s="157">
        <f t="shared" si="100"/>
        <v>64.066097002916536</v>
      </c>
      <c r="P350" s="157">
        <f t="shared" si="100"/>
        <v>37.820066570207011</v>
      </c>
      <c r="Q350" s="157">
        <f t="shared" si="100"/>
        <v>53.57351582658643</v>
      </c>
    </row>
    <row r="351" spans="1:17" ht="12" customHeight="1" x14ac:dyDescent="0.25">
      <c r="A351" s="23" t="s">
        <v>60</v>
      </c>
      <c r="B351" s="156"/>
      <c r="C351" s="156">
        <f>IF(C279=0,0,C279/0.086*1000000/C$49)</f>
        <v>25.503070744271632</v>
      </c>
      <c r="D351" s="156">
        <f t="shared" ref="D351:Q351" si="101">IF(D279=0,0,D279/0.086*1000000/D$49)</f>
        <v>32.091572028420941</v>
      </c>
      <c r="E351" s="156">
        <f t="shared" si="101"/>
        <v>20.711922239048807</v>
      </c>
      <c r="F351" s="156">
        <f t="shared" si="101"/>
        <v>23.920360943687321</v>
      </c>
      <c r="G351" s="156">
        <f t="shared" si="101"/>
        <v>28.782317331311933</v>
      </c>
      <c r="H351" s="156">
        <f t="shared" si="101"/>
        <v>17.77738714762263</v>
      </c>
      <c r="I351" s="156">
        <f t="shared" si="101"/>
        <v>20.881256089544706</v>
      </c>
      <c r="J351" s="156">
        <f t="shared" si="101"/>
        <v>44.626935474302506</v>
      </c>
      <c r="K351" s="156">
        <f t="shared" si="101"/>
        <v>43.869737114553864</v>
      </c>
      <c r="L351" s="156">
        <f t="shared" si="101"/>
        <v>47.523993009364382</v>
      </c>
      <c r="M351" s="156">
        <f t="shared" si="101"/>
        <v>30.774696611688032</v>
      </c>
      <c r="N351" s="156">
        <f t="shared" si="101"/>
        <v>31.51304744331059</v>
      </c>
      <c r="O351" s="156">
        <f t="shared" si="101"/>
        <v>64.066097002916536</v>
      </c>
      <c r="P351" s="156">
        <f t="shared" si="101"/>
        <v>37.820066570207011</v>
      </c>
      <c r="Q351" s="156">
        <f t="shared" si="101"/>
        <v>53.57351582658643</v>
      </c>
    </row>
    <row r="352" spans="1:17" ht="12" customHeight="1" x14ac:dyDescent="0.25">
      <c r="A352" s="158" t="s">
        <v>63</v>
      </c>
      <c r="B352" s="157"/>
      <c r="C352" s="157">
        <f>IF(C280=0,0,C280/0.086*1000000/SUM(C$53:C$56))</f>
        <v>2180.8461127269097</v>
      </c>
      <c r="D352" s="157">
        <f t="shared" ref="D352:Q352" si="102">IF(D280=0,0,D280/0.086*1000000/SUM(D$53:D$56))</f>
        <v>2177.416427862096</v>
      </c>
      <c r="E352" s="157">
        <f t="shared" si="102"/>
        <v>2243.2406144221418</v>
      </c>
      <c r="F352" s="157">
        <f t="shared" si="102"/>
        <v>2272.4439526904034</v>
      </c>
      <c r="G352" s="157">
        <f t="shared" si="102"/>
        <v>2087.1024281526979</v>
      </c>
      <c r="H352" s="157">
        <f t="shared" si="102"/>
        <v>2086.5336959807419</v>
      </c>
      <c r="I352" s="157">
        <f t="shared" si="102"/>
        <v>2077.7806705448515</v>
      </c>
      <c r="J352" s="157">
        <f t="shared" si="102"/>
        <v>2067.3755369005457</v>
      </c>
      <c r="K352" s="157">
        <f t="shared" si="102"/>
        <v>1933.3018650494646</v>
      </c>
      <c r="L352" s="157">
        <f t="shared" si="102"/>
        <v>2352.5054362317678</v>
      </c>
      <c r="M352" s="157">
        <f t="shared" si="102"/>
        <v>1788.1696927070429</v>
      </c>
      <c r="N352" s="157">
        <f t="shared" si="102"/>
        <v>2474.1972043615206</v>
      </c>
      <c r="O352" s="157">
        <f t="shared" si="102"/>
        <v>2646.8482954602364</v>
      </c>
      <c r="P352" s="157">
        <f t="shared" si="102"/>
        <v>2162.6245542860247</v>
      </c>
      <c r="Q352" s="157">
        <f t="shared" si="102"/>
        <v>2335.841964589406</v>
      </c>
    </row>
    <row r="353" spans="1:17" ht="12" customHeight="1" x14ac:dyDescent="0.25">
      <c r="A353" s="167" t="s">
        <v>144</v>
      </c>
      <c r="B353" s="132"/>
      <c r="C353" s="132">
        <f>IF(C281=0,0,C281/0.086*1000000/C$53)</f>
        <v>0</v>
      </c>
      <c r="D353" s="132">
        <f t="shared" ref="D353:Q353" si="103">IF(D281=0,0,D281/0.086*1000000/D$53)</f>
        <v>0</v>
      </c>
      <c r="E353" s="132">
        <f t="shared" si="103"/>
        <v>0</v>
      </c>
      <c r="F353" s="132">
        <f t="shared" si="103"/>
        <v>0</v>
      </c>
      <c r="G353" s="132">
        <f t="shared" si="103"/>
        <v>0</v>
      </c>
      <c r="H353" s="132">
        <f t="shared" si="103"/>
        <v>0</v>
      </c>
      <c r="I353" s="132">
        <f t="shared" si="103"/>
        <v>0</v>
      </c>
      <c r="J353" s="132">
        <f t="shared" si="103"/>
        <v>0</v>
      </c>
      <c r="K353" s="132">
        <f t="shared" si="103"/>
        <v>0</v>
      </c>
      <c r="L353" s="132">
        <f t="shared" si="103"/>
        <v>0</v>
      </c>
      <c r="M353" s="132">
        <f t="shared" si="103"/>
        <v>0</v>
      </c>
      <c r="N353" s="132">
        <f t="shared" si="103"/>
        <v>0</v>
      </c>
      <c r="O353" s="132">
        <f t="shared" si="103"/>
        <v>0</v>
      </c>
      <c r="P353" s="132">
        <f t="shared" si="103"/>
        <v>0</v>
      </c>
      <c r="Q353" s="132">
        <f t="shared" si="103"/>
        <v>0</v>
      </c>
    </row>
    <row r="354" spans="1:17" ht="12" customHeight="1" x14ac:dyDescent="0.25">
      <c r="A354" s="167" t="s">
        <v>143</v>
      </c>
      <c r="B354" s="132"/>
      <c r="C354" s="132">
        <f>IF(C282=0,0,C282/0.086*1000000/C$54)</f>
        <v>0</v>
      </c>
      <c r="D354" s="132">
        <f t="shared" ref="D354:Q354" si="104">IF(D282=0,0,D282/0.086*1000000/D$54)</f>
        <v>0</v>
      </c>
      <c r="E354" s="132">
        <f t="shared" si="104"/>
        <v>0</v>
      </c>
      <c r="F354" s="132">
        <f t="shared" si="104"/>
        <v>0</v>
      </c>
      <c r="G354" s="132">
        <f t="shared" si="104"/>
        <v>0</v>
      </c>
      <c r="H354" s="132">
        <f t="shared" si="104"/>
        <v>0</v>
      </c>
      <c r="I354" s="132">
        <f t="shared" si="104"/>
        <v>0</v>
      </c>
      <c r="J354" s="132">
        <f t="shared" si="104"/>
        <v>0</v>
      </c>
      <c r="K354" s="132">
        <f t="shared" si="104"/>
        <v>0</v>
      </c>
      <c r="L354" s="132">
        <f t="shared" si="104"/>
        <v>0</v>
      </c>
      <c r="M354" s="132">
        <f t="shared" si="104"/>
        <v>0</v>
      </c>
      <c r="N354" s="132">
        <f t="shared" si="104"/>
        <v>0</v>
      </c>
      <c r="O354" s="132">
        <f t="shared" si="104"/>
        <v>0</v>
      </c>
      <c r="P354" s="132">
        <f t="shared" si="104"/>
        <v>0</v>
      </c>
      <c r="Q354" s="132">
        <f t="shared" si="104"/>
        <v>0</v>
      </c>
    </row>
    <row r="355" spans="1:17" ht="12" customHeight="1" x14ac:dyDescent="0.25">
      <c r="A355" s="166" t="s">
        <v>57</v>
      </c>
      <c r="B355" s="165"/>
      <c r="C355" s="165">
        <f t="shared" ref="C355:Q356" si="105">IF(C283=0,0,C283/0.086*1000000/C$54)</f>
        <v>0</v>
      </c>
      <c r="D355" s="165">
        <f t="shared" si="105"/>
        <v>0</v>
      </c>
      <c r="E355" s="165">
        <f t="shared" si="105"/>
        <v>0</v>
      </c>
      <c r="F355" s="165">
        <f t="shared" si="105"/>
        <v>0</v>
      </c>
      <c r="G355" s="165">
        <f t="shared" si="105"/>
        <v>0</v>
      </c>
      <c r="H355" s="165">
        <f t="shared" si="105"/>
        <v>0</v>
      </c>
      <c r="I355" s="165">
        <f t="shared" si="105"/>
        <v>0</v>
      </c>
      <c r="J355" s="165">
        <f t="shared" si="105"/>
        <v>0</v>
      </c>
      <c r="K355" s="165">
        <f t="shared" si="105"/>
        <v>0</v>
      </c>
      <c r="L355" s="165">
        <f t="shared" si="105"/>
        <v>0</v>
      </c>
      <c r="M355" s="165">
        <f t="shared" si="105"/>
        <v>0</v>
      </c>
      <c r="N355" s="165">
        <f t="shared" si="105"/>
        <v>0</v>
      </c>
      <c r="O355" s="165">
        <f t="shared" si="105"/>
        <v>0</v>
      </c>
      <c r="P355" s="165">
        <f t="shared" si="105"/>
        <v>0</v>
      </c>
      <c r="Q355" s="165">
        <f t="shared" si="105"/>
        <v>0</v>
      </c>
    </row>
    <row r="356" spans="1:17" ht="12" customHeight="1" x14ac:dyDescent="0.25">
      <c r="A356" s="147" t="s">
        <v>59</v>
      </c>
      <c r="B356" s="164"/>
      <c r="C356" s="164">
        <f t="shared" si="105"/>
        <v>0</v>
      </c>
      <c r="D356" s="164">
        <f t="shared" si="105"/>
        <v>0</v>
      </c>
      <c r="E356" s="164">
        <f t="shared" si="105"/>
        <v>0</v>
      </c>
      <c r="F356" s="164">
        <f t="shared" si="105"/>
        <v>0</v>
      </c>
      <c r="G356" s="164">
        <f t="shared" si="105"/>
        <v>0</v>
      </c>
      <c r="H356" s="164">
        <f t="shared" si="105"/>
        <v>0</v>
      </c>
      <c r="I356" s="164">
        <f t="shared" si="105"/>
        <v>0</v>
      </c>
      <c r="J356" s="164">
        <f t="shared" si="105"/>
        <v>0</v>
      </c>
      <c r="K356" s="164">
        <f t="shared" si="105"/>
        <v>0</v>
      </c>
      <c r="L356" s="164">
        <f t="shared" si="105"/>
        <v>0</v>
      </c>
      <c r="M356" s="164">
        <f t="shared" si="105"/>
        <v>0</v>
      </c>
      <c r="N356" s="164">
        <f t="shared" si="105"/>
        <v>0</v>
      </c>
      <c r="O356" s="164">
        <f t="shared" si="105"/>
        <v>0</v>
      </c>
      <c r="P356" s="164">
        <f t="shared" si="105"/>
        <v>0</v>
      </c>
      <c r="Q356" s="164">
        <f t="shared" si="105"/>
        <v>0</v>
      </c>
    </row>
    <row r="357" spans="1:17" ht="12" customHeight="1" x14ac:dyDescent="0.25">
      <c r="A357" s="163" t="s">
        <v>142</v>
      </c>
      <c r="B357" s="162"/>
      <c r="C357" s="162">
        <f>IF(C285=0,0,C285/0.086*1000000/C$55)</f>
        <v>2186.5819349501476</v>
      </c>
      <c r="D357" s="162">
        <f t="shared" ref="D357:Q357" si="106">IF(D285=0,0,D285/0.086*1000000/D$55)</f>
        <v>2183.3284719682374</v>
      </c>
      <c r="E357" s="162">
        <f t="shared" si="106"/>
        <v>2252.5655098282082</v>
      </c>
      <c r="F357" s="162">
        <f t="shared" si="106"/>
        <v>2281.5148855229995</v>
      </c>
      <c r="G357" s="162">
        <f t="shared" si="106"/>
        <v>2101.9224494273731</v>
      </c>
      <c r="H357" s="162">
        <f t="shared" si="106"/>
        <v>2120.5836129306535</v>
      </c>
      <c r="I357" s="162">
        <f t="shared" si="106"/>
        <v>2118.1479053787707</v>
      </c>
      <c r="J357" s="162">
        <f t="shared" si="106"/>
        <v>2123.2636073755389</v>
      </c>
      <c r="K357" s="162">
        <f t="shared" si="106"/>
        <v>1976.2305459569163</v>
      </c>
      <c r="L357" s="162">
        <f t="shared" si="106"/>
        <v>2400.7748802423248</v>
      </c>
      <c r="M357" s="162">
        <f t="shared" si="106"/>
        <v>1891.5979072120892</v>
      </c>
      <c r="N357" s="162">
        <f t="shared" si="106"/>
        <v>2520.225062485486</v>
      </c>
      <c r="O357" s="162">
        <f t="shared" si="106"/>
        <v>2670.7909199520291</v>
      </c>
      <c r="P357" s="162">
        <f t="shared" si="106"/>
        <v>2232.2851494202887</v>
      </c>
      <c r="Q357" s="162">
        <f t="shared" si="106"/>
        <v>2368.0139907571197</v>
      </c>
    </row>
    <row r="358" spans="1:17" ht="12" customHeight="1" x14ac:dyDescent="0.25">
      <c r="A358" s="161" t="s">
        <v>141</v>
      </c>
      <c r="B358" s="160"/>
      <c r="C358" s="160">
        <f>IF(C286=0,0,C286/0.086*1000000/C$56)</f>
        <v>1929.0708708722734</v>
      </c>
      <c r="D358" s="160">
        <f t="shared" ref="D358:Q358" si="107">IF(D286=0,0,D286/0.086*1000000/D$56)</f>
        <v>1922.7481446557761</v>
      </c>
      <c r="E358" s="160">
        <f t="shared" si="107"/>
        <v>1974.8696656728421</v>
      </c>
      <c r="F358" s="160">
        <f t="shared" si="107"/>
        <v>1998.5302847383368</v>
      </c>
      <c r="G358" s="160">
        <f t="shared" si="107"/>
        <v>1869.8340356951676</v>
      </c>
      <c r="H358" s="160">
        <f t="shared" si="107"/>
        <v>1890.2939259787793</v>
      </c>
      <c r="I358" s="160">
        <f t="shared" si="107"/>
        <v>1892.6686817162363</v>
      </c>
      <c r="J358" s="160">
        <f t="shared" si="107"/>
        <v>1900.2613522603547</v>
      </c>
      <c r="K358" s="160">
        <f t="shared" si="107"/>
        <v>1797.465934499704</v>
      </c>
      <c r="L358" s="160">
        <f t="shared" si="107"/>
        <v>2097.8273856233513</v>
      </c>
      <c r="M358" s="160">
        <f t="shared" si="107"/>
        <v>1699.8001820993436</v>
      </c>
      <c r="N358" s="160">
        <f t="shared" si="107"/>
        <v>2217.5854302599805</v>
      </c>
      <c r="O358" s="160">
        <f t="shared" si="107"/>
        <v>2285.4915384751826</v>
      </c>
      <c r="P358" s="160">
        <f t="shared" si="107"/>
        <v>1968.8437885575461</v>
      </c>
      <c r="Q358" s="160">
        <f t="shared" si="107"/>
        <v>2055.0255396494786</v>
      </c>
    </row>
    <row r="359" spans="1:17" ht="12" customHeight="1" x14ac:dyDescent="0.25">
      <c r="A359" s="148" t="s">
        <v>60</v>
      </c>
      <c r="B359" s="156"/>
      <c r="C359" s="156">
        <f t="shared" ref="C359:Q360" si="108">IF(C287=0,0,C287/0.086*1000000/C$56)</f>
        <v>1437.4871219012264</v>
      </c>
      <c r="D359" s="156">
        <f t="shared" si="108"/>
        <v>1436.4938467031336</v>
      </c>
      <c r="E359" s="156">
        <f t="shared" si="108"/>
        <v>1485.2686786623829</v>
      </c>
      <c r="F359" s="156">
        <f t="shared" si="108"/>
        <v>1505.418383617269</v>
      </c>
      <c r="G359" s="156">
        <f t="shared" si="108"/>
        <v>1380.7187432546737</v>
      </c>
      <c r="H359" s="156">
        <f t="shared" si="108"/>
        <v>1400.5871795616565</v>
      </c>
      <c r="I359" s="156">
        <f t="shared" si="108"/>
        <v>1402.7322618927251</v>
      </c>
      <c r="J359" s="156">
        <f t="shared" si="108"/>
        <v>1409.328603271028</v>
      </c>
      <c r="K359" s="156">
        <f t="shared" si="108"/>
        <v>1305.6561583416885</v>
      </c>
      <c r="L359" s="156">
        <f t="shared" si="108"/>
        <v>1599.8832815790829</v>
      </c>
      <c r="M359" s="156">
        <f t="shared" si="108"/>
        <v>1248.726766249765</v>
      </c>
      <c r="N359" s="156">
        <f t="shared" si="108"/>
        <v>1727.1568842296597</v>
      </c>
      <c r="O359" s="156">
        <f t="shared" si="108"/>
        <v>1768.967840014024</v>
      </c>
      <c r="P359" s="156">
        <f t="shared" si="108"/>
        <v>1464.005699787984</v>
      </c>
      <c r="Q359" s="156">
        <f t="shared" si="108"/>
        <v>1553.3891533715689</v>
      </c>
    </row>
    <row r="360" spans="1:17" ht="12" customHeight="1" x14ac:dyDescent="0.25">
      <c r="A360" s="159" t="s">
        <v>59</v>
      </c>
      <c r="B360" s="57"/>
      <c r="C360" s="57">
        <f t="shared" si="108"/>
        <v>491.58374897104733</v>
      </c>
      <c r="D360" s="57">
        <f t="shared" si="108"/>
        <v>486.25429795264233</v>
      </c>
      <c r="E360" s="57">
        <f t="shared" si="108"/>
        <v>489.60098701045933</v>
      </c>
      <c r="F360" s="57">
        <f t="shared" si="108"/>
        <v>493.11190112106794</v>
      </c>
      <c r="G360" s="57">
        <f t="shared" si="108"/>
        <v>489.11529244049382</v>
      </c>
      <c r="H360" s="57">
        <f t="shared" si="108"/>
        <v>489.70674641712276</v>
      </c>
      <c r="I360" s="57">
        <f t="shared" si="108"/>
        <v>489.93641982351102</v>
      </c>
      <c r="J360" s="57">
        <f t="shared" si="108"/>
        <v>490.9327489893268</v>
      </c>
      <c r="K360" s="57">
        <f t="shared" si="108"/>
        <v>491.80977615801555</v>
      </c>
      <c r="L360" s="57">
        <f t="shared" si="108"/>
        <v>497.94410404426804</v>
      </c>
      <c r="M360" s="57">
        <f t="shared" si="108"/>
        <v>451.07341584957868</v>
      </c>
      <c r="N360" s="57">
        <f t="shared" si="108"/>
        <v>490.42854603032072</v>
      </c>
      <c r="O360" s="57">
        <f t="shared" si="108"/>
        <v>516.52369846115857</v>
      </c>
      <c r="P360" s="57">
        <f t="shared" si="108"/>
        <v>504.83808876956243</v>
      </c>
      <c r="Q360" s="57">
        <f t="shared" si="108"/>
        <v>501.63638627790971</v>
      </c>
    </row>
    <row r="361" spans="1:17" ht="12" customHeight="1" x14ac:dyDescent="0.25">
      <c r="A361" s="158" t="s">
        <v>62</v>
      </c>
      <c r="B361" s="157"/>
      <c r="C361" s="157">
        <f>IF(C289=0,0,C289/0.086*1000000/SUM(C$58:C$59))</f>
        <v>990.31634632898033</v>
      </c>
      <c r="D361" s="157">
        <f t="shared" ref="D361:Q361" si="109">IF(D289=0,0,D289/0.086*1000000/SUM(D$58:D$59))</f>
        <v>1000.2232429366991</v>
      </c>
      <c r="E361" s="157">
        <f t="shared" si="109"/>
        <v>1057.1970475506537</v>
      </c>
      <c r="F361" s="157">
        <f t="shared" si="109"/>
        <v>1038.656281163652</v>
      </c>
      <c r="G361" s="157">
        <f t="shared" si="109"/>
        <v>989.47031155280524</v>
      </c>
      <c r="H361" s="157">
        <f t="shared" si="109"/>
        <v>1019.9543309641501</v>
      </c>
      <c r="I361" s="157">
        <f t="shared" si="109"/>
        <v>1008.9060374032913</v>
      </c>
      <c r="J361" s="157">
        <f t="shared" si="109"/>
        <v>1066.7010526787326</v>
      </c>
      <c r="K361" s="157">
        <f t="shared" si="109"/>
        <v>1037.7409231722279</v>
      </c>
      <c r="L361" s="157">
        <f t="shared" si="109"/>
        <v>1139.2733613644621</v>
      </c>
      <c r="M361" s="157">
        <f t="shared" si="109"/>
        <v>988.04827645170246</v>
      </c>
      <c r="N361" s="157">
        <f t="shared" si="109"/>
        <v>1173.2584613437623</v>
      </c>
      <c r="O361" s="157">
        <f t="shared" si="109"/>
        <v>1270.8989700978314</v>
      </c>
      <c r="P361" s="157">
        <f t="shared" si="109"/>
        <v>1080.2823587618414</v>
      </c>
      <c r="Q361" s="157">
        <f t="shared" si="109"/>
        <v>1143.0518684004928</v>
      </c>
    </row>
    <row r="362" spans="1:17" ht="12" customHeight="1" x14ac:dyDescent="0.25">
      <c r="A362" s="23" t="s">
        <v>57</v>
      </c>
      <c r="B362" s="156"/>
      <c r="C362" s="156">
        <f>IF(C290=0,0,C290/0.086*1000000/C$58)</f>
        <v>0</v>
      </c>
      <c r="D362" s="156">
        <f t="shared" ref="D362:Q362" si="110">IF(D290=0,0,D290/0.086*1000000/D$58)</f>
        <v>0</v>
      </c>
      <c r="E362" s="156">
        <f t="shared" si="110"/>
        <v>0</v>
      </c>
      <c r="F362" s="156">
        <f t="shared" si="110"/>
        <v>0</v>
      </c>
      <c r="G362" s="156">
        <f t="shared" si="110"/>
        <v>0</v>
      </c>
      <c r="H362" s="156">
        <f t="shared" si="110"/>
        <v>0</v>
      </c>
      <c r="I362" s="156">
        <f t="shared" si="110"/>
        <v>0</v>
      </c>
      <c r="J362" s="156">
        <f t="shared" si="110"/>
        <v>0</v>
      </c>
      <c r="K362" s="156">
        <f t="shared" si="110"/>
        <v>0</v>
      </c>
      <c r="L362" s="156">
        <f t="shared" si="110"/>
        <v>0</v>
      </c>
      <c r="M362" s="156">
        <f t="shared" si="110"/>
        <v>0</v>
      </c>
      <c r="N362" s="156">
        <f t="shared" si="110"/>
        <v>0</v>
      </c>
      <c r="O362" s="156">
        <f t="shared" si="110"/>
        <v>0</v>
      </c>
      <c r="P362" s="156">
        <f t="shared" si="110"/>
        <v>0</v>
      </c>
      <c r="Q362" s="156">
        <f t="shared" si="110"/>
        <v>0</v>
      </c>
    </row>
    <row r="363" spans="1:17" ht="12" customHeight="1" x14ac:dyDescent="0.25">
      <c r="A363" s="29" t="s">
        <v>140</v>
      </c>
      <c r="B363" s="57"/>
      <c r="C363" s="57">
        <f>IF(C291=0,0,C291/0.086*1000000/C$59)</f>
        <v>990.31634632898033</v>
      </c>
      <c r="D363" s="57">
        <f t="shared" ref="D363:Q363" si="111">IF(D291=0,0,D291/0.086*1000000/D$59)</f>
        <v>1000.2232429366991</v>
      </c>
      <c r="E363" s="57">
        <f t="shared" si="111"/>
        <v>1057.1970475506537</v>
      </c>
      <c r="F363" s="57">
        <f t="shared" si="111"/>
        <v>1038.656281163652</v>
      </c>
      <c r="G363" s="57">
        <f t="shared" si="111"/>
        <v>989.47031155280524</v>
      </c>
      <c r="H363" s="57">
        <f t="shared" si="111"/>
        <v>1019.9543309641501</v>
      </c>
      <c r="I363" s="57">
        <f t="shared" si="111"/>
        <v>1008.9060374032913</v>
      </c>
      <c r="J363" s="57">
        <f t="shared" si="111"/>
        <v>1066.7010526787326</v>
      </c>
      <c r="K363" s="57">
        <f t="shared" si="111"/>
        <v>1037.7409231722279</v>
      </c>
      <c r="L363" s="57">
        <f t="shared" si="111"/>
        <v>1139.2733613644621</v>
      </c>
      <c r="M363" s="57">
        <f t="shared" si="111"/>
        <v>988.04827645170246</v>
      </c>
      <c r="N363" s="57">
        <f t="shared" si="111"/>
        <v>1173.2584613437623</v>
      </c>
      <c r="O363" s="57">
        <f t="shared" si="111"/>
        <v>1270.8989700978314</v>
      </c>
      <c r="P363" s="57">
        <f t="shared" si="111"/>
        <v>1080.2823587618414</v>
      </c>
      <c r="Q363" s="57">
        <f t="shared" si="111"/>
        <v>1143.0518684004928</v>
      </c>
    </row>
    <row r="365" spans="1:17" ht="12" customHeight="1" x14ac:dyDescent="0.25">
      <c r="A365" s="152" t="s">
        <v>188</v>
      </c>
      <c r="B365" s="168"/>
      <c r="C365" s="168">
        <f t="shared" ref="C365:Q365" si="112">C366+C368+C370+C379</f>
        <v>12835.275227828744</v>
      </c>
      <c r="D365" s="168">
        <f t="shared" si="112"/>
        <v>12494.364385227545</v>
      </c>
      <c r="E365" s="168">
        <f t="shared" si="112"/>
        <v>13446.199225517188</v>
      </c>
      <c r="F365" s="168">
        <f t="shared" si="112"/>
        <v>14044.827255765513</v>
      </c>
      <c r="G365" s="168">
        <f t="shared" si="112"/>
        <v>12954.916164551849</v>
      </c>
      <c r="H365" s="168">
        <f t="shared" si="112"/>
        <v>12811.32770156156</v>
      </c>
      <c r="I365" s="168">
        <f t="shared" si="112"/>
        <v>11550.136836975613</v>
      </c>
      <c r="J365" s="168">
        <f t="shared" si="112"/>
        <v>13040.915170655479</v>
      </c>
      <c r="K365" s="168">
        <f t="shared" si="112"/>
        <v>12170.852615413309</v>
      </c>
      <c r="L365" s="168">
        <f t="shared" si="112"/>
        <v>14023.204049974258</v>
      </c>
      <c r="M365" s="168">
        <f t="shared" si="112"/>
        <v>9741.7753669379272</v>
      </c>
      <c r="N365" s="168">
        <f t="shared" si="112"/>
        <v>12954.963943617293</v>
      </c>
      <c r="O365" s="168">
        <f t="shared" si="112"/>
        <v>14829.745514342714</v>
      </c>
      <c r="P365" s="168">
        <f t="shared" si="112"/>
        <v>10146.819839085758</v>
      </c>
      <c r="Q365" s="168">
        <f t="shared" si="112"/>
        <v>11556.473197030949</v>
      </c>
    </row>
    <row r="366" spans="1:17" ht="12" customHeight="1" x14ac:dyDescent="0.25">
      <c r="A366" s="158" t="s">
        <v>65</v>
      </c>
      <c r="B366" s="157"/>
      <c r="C366" s="157">
        <f t="shared" ref="C366:Q366" si="113">C367</f>
        <v>10373.055828639299</v>
      </c>
      <c r="D366" s="157">
        <f t="shared" si="113"/>
        <v>9998.2669111411633</v>
      </c>
      <c r="E366" s="157">
        <f t="shared" si="113"/>
        <v>10859.519523890855</v>
      </c>
      <c r="F366" s="157">
        <f t="shared" si="113"/>
        <v>11428.496947394158</v>
      </c>
      <c r="G366" s="157">
        <f t="shared" si="113"/>
        <v>10487.04640223533</v>
      </c>
      <c r="H366" s="157">
        <f t="shared" si="113"/>
        <v>10315.089978959582</v>
      </c>
      <c r="I366" s="157">
        <f t="shared" si="113"/>
        <v>9041.1431083326115</v>
      </c>
      <c r="J366" s="157">
        <f t="shared" si="113"/>
        <v>10404.323236779848</v>
      </c>
      <c r="K366" s="157">
        <f t="shared" si="113"/>
        <v>9649.4670613685084</v>
      </c>
      <c r="L366" s="157">
        <f t="shared" si="113"/>
        <v>11076.663381276476</v>
      </c>
      <c r="M366" s="157">
        <f t="shared" si="113"/>
        <v>7358.0665524743408</v>
      </c>
      <c r="N366" s="157">
        <f t="shared" si="113"/>
        <v>9911.3208185927379</v>
      </c>
      <c r="O366" s="157">
        <f t="shared" si="113"/>
        <v>11447.149975764911</v>
      </c>
      <c r="P366" s="157">
        <f t="shared" si="113"/>
        <v>7361.0871862730774</v>
      </c>
      <c r="Q366" s="157">
        <f t="shared" si="113"/>
        <v>8533.3864303767677</v>
      </c>
    </row>
    <row r="367" spans="1:17" ht="12" customHeight="1" x14ac:dyDescent="0.25">
      <c r="A367" s="23" t="s">
        <v>60</v>
      </c>
      <c r="B367" s="57"/>
      <c r="C367" s="57">
        <f t="shared" ref="C367:Q367" si="114">IF(C295=0,0,C295/0.086*1000000/C$49)</f>
        <v>10373.055828639299</v>
      </c>
      <c r="D367" s="57">
        <f t="shared" si="114"/>
        <v>9998.2669111411633</v>
      </c>
      <c r="E367" s="57">
        <f t="shared" si="114"/>
        <v>10859.519523890855</v>
      </c>
      <c r="F367" s="57">
        <f t="shared" si="114"/>
        <v>11428.496947394158</v>
      </c>
      <c r="G367" s="57">
        <f t="shared" si="114"/>
        <v>10487.04640223533</v>
      </c>
      <c r="H367" s="57">
        <f t="shared" si="114"/>
        <v>10315.089978959582</v>
      </c>
      <c r="I367" s="57">
        <f t="shared" si="114"/>
        <v>9041.1431083326115</v>
      </c>
      <c r="J367" s="57">
        <f t="shared" si="114"/>
        <v>10404.323236779848</v>
      </c>
      <c r="K367" s="57">
        <f t="shared" si="114"/>
        <v>9649.4670613685084</v>
      </c>
      <c r="L367" s="57">
        <f t="shared" si="114"/>
        <v>11076.663381276476</v>
      </c>
      <c r="M367" s="57">
        <f t="shared" si="114"/>
        <v>7358.0665524743408</v>
      </c>
      <c r="N367" s="57">
        <f t="shared" si="114"/>
        <v>9911.3208185927379</v>
      </c>
      <c r="O367" s="57">
        <f t="shared" si="114"/>
        <v>11447.149975764911</v>
      </c>
      <c r="P367" s="57">
        <f t="shared" si="114"/>
        <v>7361.0871862730774</v>
      </c>
      <c r="Q367" s="57">
        <f t="shared" si="114"/>
        <v>8533.3864303767677</v>
      </c>
    </row>
    <row r="368" spans="1:17" ht="12" customHeight="1" x14ac:dyDescent="0.25">
      <c r="A368" s="158" t="s">
        <v>112</v>
      </c>
      <c r="B368" s="157"/>
      <c r="C368" s="157">
        <f t="shared" ref="C368:Q368" si="115">C369</f>
        <v>48.985996756321583</v>
      </c>
      <c r="D368" s="157">
        <f t="shared" si="115"/>
        <v>63.561146770999308</v>
      </c>
      <c r="E368" s="157">
        <f t="shared" si="115"/>
        <v>42.48867011899253</v>
      </c>
      <c r="F368" s="157">
        <f t="shared" si="115"/>
        <v>51.232122289582541</v>
      </c>
      <c r="G368" s="157">
        <f t="shared" si="115"/>
        <v>64.837150623297475</v>
      </c>
      <c r="H368" s="157">
        <f t="shared" si="115"/>
        <v>42.358891923641032</v>
      </c>
      <c r="I368" s="157">
        <f t="shared" si="115"/>
        <v>53.157712836174149</v>
      </c>
      <c r="J368" s="157">
        <f t="shared" si="115"/>
        <v>114.25567167976085</v>
      </c>
      <c r="K368" s="157">
        <f t="shared" si="115"/>
        <v>120.6358733367729</v>
      </c>
      <c r="L368" s="157">
        <f t="shared" si="115"/>
        <v>141.27686719544153</v>
      </c>
      <c r="M368" s="157">
        <f t="shared" si="115"/>
        <v>97.941811561200709</v>
      </c>
      <c r="N368" s="157">
        <f t="shared" si="115"/>
        <v>106.18557394126314</v>
      </c>
      <c r="O368" s="157">
        <f t="shared" si="115"/>
        <v>226.47361117730483</v>
      </c>
      <c r="P368" s="157">
        <f t="shared" si="115"/>
        <v>138.80995551922771</v>
      </c>
      <c r="Q368" s="157">
        <f t="shared" si="115"/>
        <v>202.64549817385691</v>
      </c>
    </row>
    <row r="369" spans="1:17" ht="12" customHeight="1" x14ac:dyDescent="0.25">
      <c r="A369" s="23" t="s">
        <v>60</v>
      </c>
      <c r="B369" s="156"/>
      <c r="C369" s="156">
        <f t="shared" ref="C369:Q369" si="116">IF(C297=0,0,C297/0.086*1000000/C$49)</f>
        <v>48.985996756321583</v>
      </c>
      <c r="D369" s="156">
        <f t="shared" si="116"/>
        <v>63.561146770999308</v>
      </c>
      <c r="E369" s="156">
        <f t="shared" si="116"/>
        <v>42.48867011899253</v>
      </c>
      <c r="F369" s="156">
        <f t="shared" si="116"/>
        <v>51.232122289582541</v>
      </c>
      <c r="G369" s="156">
        <f t="shared" si="116"/>
        <v>64.837150623297475</v>
      </c>
      <c r="H369" s="156">
        <f t="shared" si="116"/>
        <v>42.358891923641032</v>
      </c>
      <c r="I369" s="156">
        <f t="shared" si="116"/>
        <v>53.157712836174149</v>
      </c>
      <c r="J369" s="156">
        <f t="shared" si="116"/>
        <v>114.25567167976085</v>
      </c>
      <c r="K369" s="156">
        <f t="shared" si="116"/>
        <v>120.6358733367729</v>
      </c>
      <c r="L369" s="156">
        <f t="shared" si="116"/>
        <v>141.27686719544153</v>
      </c>
      <c r="M369" s="156">
        <f t="shared" si="116"/>
        <v>97.941811561200709</v>
      </c>
      <c r="N369" s="156">
        <f t="shared" si="116"/>
        <v>106.18557394126314</v>
      </c>
      <c r="O369" s="156">
        <f t="shared" si="116"/>
        <v>226.47361117730483</v>
      </c>
      <c r="P369" s="156">
        <f t="shared" si="116"/>
        <v>138.80995551922771</v>
      </c>
      <c r="Q369" s="156">
        <f t="shared" si="116"/>
        <v>202.64549817385691</v>
      </c>
    </row>
    <row r="370" spans="1:17" ht="12" customHeight="1" x14ac:dyDescent="0.25">
      <c r="A370" s="158" t="s">
        <v>63</v>
      </c>
      <c r="B370" s="157"/>
      <c r="C370" s="157">
        <f t="shared" ref="C370:Q370" si="117">IF(C298=0,0,C298/0.086*1000000/SUM(C$53:C$56))</f>
        <v>1588.508689732017</v>
      </c>
      <c r="D370" s="157">
        <f t="shared" si="117"/>
        <v>1596.3170840431601</v>
      </c>
      <c r="E370" s="157">
        <f t="shared" si="117"/>
        <v>1656.794959729282</v>
      </c>
      <c r="F370" s="157">
        <f t="shared" si="117"/>
        <v>1689.6375041051751</v>
      </c>
      <c r="G370" s="157">
        <f t="shared" si="117"/>
        <v>1565.762651713816</v>
      </c>
      <c r="H370" s="157">
        <f t="shared" si="117"/>
        <v>1586.9337941854396</v>
      </c>
      <c r="I370" s="157">
        <f t="shared" si="117"/>
        <v>1594.4953052305466</v>
      </c>
      <c r="J370" s="157">
        <f t="shared" si="117"/>
        <v>1606.7992504957433</v>
      </c>
      <c r="K370" s="157">
        <f t="shared" si="117"/>
        <v>1509.5317575056172</v>
      </c>
      <c r="L370" s="157">
        <f t="shared" si="117"/>
        <v>1826.1938502452238</v>
      </c>
      <c r="M370" s="157">
        <f t="shared" si="117"/>
        <v>1436.1639725166754</v>
      </c>
      <c r="N370" s="157">
        <f t="shared" si="117"/>
        <v>1928.3157610620533</v>
      </c>
      <c r="O370" s="157">
        <f t="shared" si="117"/>
        <v>2062.5208142484485</v>
      </c>
      <c r="P370" s="157">
        <f t="shared" si="117"/>
        <v>1716.8091605801037</v>
      </c>
      <c r="Q370" s="157">
        <f t="shared" si="117"/>
        <v>1835.3938911257328</v>
      </c>
    </row>
    <row r="371" spans="1:17" ht="12" customHeight="1" x14ac:dyDescent="0.25">
      <c r="A371" s="167" t="s">
        <v>144</v>
      </c>
      <c r="B371" s="132"/>
      <c r="C371" s="132">
        <f t="shared" ref="C371:Q371" si="118">IF(C299=0,0,C299/0.086*1000000/C$53)</f>
        <v>0</v>
      </c>
      <c r="D371" s="132">
        <f t="shared" si="118"/>
        <v>0</v>
      </c>
      <c r="E371" s="132">
        <f t="shared" si="118"/>
        <v>0</v>
      </c>
      <c r="F371" s="132">
        <f t="shared" si="118"/>
        <v>0</v>
      </c>
      <c r="G371" s="132">
        <f t="shared" si="118"/>
        <v>0</v>
      </c>
      <c r="H371" s="132">
        <f t="shared" si="118"/>
        <v>0</v>
      </c>
      <c r="I371" s="132">
        <f t="shared" si="118"/>
        <v>0</v>
      </c>
      <c r="J371" s="132">
        <f t="shared" si="118"/>
        <v>0</v>
      </c>
      <c r="K371" s="132">
        <f t="shared" si="118"/>
        <v>0</v>
      </c>
      <c r="L371" s="132">
        <f t="shared" si="118"/>
        <v>0</v>
      </c>
      <c r="M371" s="132">
        <f t="shared" si="118"/>
        <v>0</v>
      </c>
      <c r="N371" s="132">
        <f t="shared" si="118"/>
        <v>0</v>
      </c>
      <c r="O371" s="132">
        <f t="shared" si="118"/>
        <v>0</v>
      </c>
      <c r="P371" s="132">
        <f t="shared" si="118"/>
        <v>0</v>
      </c>
      <c r="Q371" s="132">
        <f t="shared" si="118"/>
        <v>0</v>
      </c>
    </row>
    <row r="372" spans="1:17" ht="12" customHeight="1" x14ac:dyDescent="0.25">
      <c r="A372" s="167" t="s">
        <v>143</v>
      </c>
      <c r="B372" s="132"/>
      <c r="C372" s="132">
        <f t="shared" ref="C372:Q374" si="119">IF(C300=0,0,C300/0.086*1000000/C$54)</f>
        <v>0</v>
      </c>
      <c r="D372" s="132">
        <f t="shared" si="119"/>
        <v>0</v>
      </c>
      <c r="E372" s="132">
        <f t="shared" si="119"/>
        <v>0</v>
      </c>
      <c r="F372" s="132">
        <f t="shared" si="119"/>
        <v>0</v>
      </c>
      <c r="G372" s="132">
        <f t="shared" si="119"/>
        <v>0</v>
      </c>
      <c r="H372" s="132">
        <f t="shared" si="119"/>
        <v>0</v>
      </c>
      <c r="I372" s="132">
        <f t="shared" si="119"/>
        <v>0</v>
      </c>
      <c r="J372" s="132">
        <f t="shared" si="119"/>
        <v>0</v>
      </c>
      <c r="K372" s="132">
        <f t="shared" si="119"/>
        <v>0</v>
      </c>
      <c r="L372" s="132">
        <f t="shared" si="119"/>
        <v>0</v>
      </c>
      <c r="M372" s="132">
        <f t="shared" si="119"/>
        <v>0</v>
      </c>
      <c r="N372" s="132">
        <f t="shared" si="119"/>
        <v>0</v>
      </c>
      <c r="O372" s="132">
        <f t="shared" si="119"/>
        <v>0</v>
      </c>
      <c r="P372" s="132">
        <f t="shared" si="119"/>
        <v>0</v>
      </c>
      <c r="Q372" s="132">
        <f t="shared" si="119"/>
        <v>0</v>
      </c>
    </row>
    <row r="373" spans="1:17" ht="12" customHeight="1" x14ac:dyDescent="0.25">
      <c r="A373" s="166" t="s">
        <v>57</v>
      </c>
      <c r="B373" s="165"/>
      <c r="C373" s="165">
        <f t="shared" si="119"/>
        <v>0</v>
      </c>
      <c r="D373" s="165">
        <f t="shared" si="119"/>
        <v>0</v>
      </c>
      <c r="E373" s="165">
        <f t="shared" si="119"/>
        <v>0</v>
      </c>
      <c r="F373" s="165">
        <f t="shared" si="119"/>
        <v>0</v>
      </c>
      <c r="G373" s="165">
        <f t="shared" si="119"/>
        <v>0</v>
      </c>
      <c r="H373" s="165">
        <f t="shared" si="119"/>
        <v>0</v>
      </c>
      <c r="I373" s="165">
        <f t="shared" si="119"/>
        <v>0</v>
      </c>
      <c r="J373" s="165">
        <f t="shared" si="119"/>
        <v>0</v>
      </c>
      <c r="K373" s="165">
        <f t="shared" si="119"/>
        <v>0</v>
      </c>
      <c r="L373" s="165">
        <f t="shared" si="119"/>
        <v>0</v>
      </c>
      <c r="M373" s="165">
        <f t="shared" si="119"/>
        <v>0</v>
      </c>
      <c r="N373" s="165">
        <f t="shared" si="119"/>
        <v>0</v>
      </c>
      <c r="O373" s="165">
        <f t="shared" si="119"/>
        <v>0</v>
      </c>
      <c r="P373" s="165">
        <f t="shared" si="119"/>
        <v>0</v>
      </c>
      <c r="Q373" s="165">
        <f t="shared" si="119"/>
        <v>0</v>
      </c>
    </row>
    <row r="374" spans="1:17" ht="12" customHeight="1" x14ac:dyDescent="0.25">
      <c r="A374" s="147" t="s">
        <v>59</v>
      </c>
      <c r="B374" s="164"/>
      <c r="C374" s="164">
        <f t="shared" si="119"/>
        <v>0</v>
      </c>
      <c r="D374" s="164">
        <f t="shared" si="119"/>
        <v>0</v>
      </c>
      <c r="E374" s="164">
        <f t="shared" si="119"/>
        <v>0</v>
      </c>
      <c r="F374" s="164">
        <f t="shared" si="119"/>
        <v>0</v>
      </c>
      <c r="G374" s="164">
        <f t="shared" si="119"/>
        <v>0</v>
      </c>
      <c r="H374" s="164">
        <f t="shared" si="119"/>
        <v>0</v>
      </c>
      <c r="I374" s="164">
        <f t="shared" si="119"/>
        <v>0</v>
      </c>
      <c r="J374" s="164">
        <f t="shared" si="119"/>
        <v>0</v>
      </c>
      <c r="K374" s="164">
        <f t="shared" si="119"/>
        <v>0</v>
      </c>
      <c r="L374" s="164">
        <f t="shared" si="119"/>
        <v>0</v>
      </c>
      <c r="M374" s="164">
        <f t="shared" si="119"/>
        <v>0</v>
      </c>
      <c r="N374" s="164">
        <f t="shared" si="119"/>
        <v>0</v>
      </c>
      <c r="O374" s="164">
        <f t="shared" si="119"/>
        <v>0</v>
      </c>
      <c r="P374" s="164">
        <f t="shared" si="119"/>
        <v>0</v>
      </c>
      <c r="Q374" s="164">
        <f t="shared" si="119"/>
        <v>0</v>
      </c>
    </row>
    <row r="375" spans="1:17" ht="12" customHeight="1" x14ac:dyDescent="0.25">
      <c r="A375" s="163" t="s">
        <v>142</v>
      </c>
      <c r="B375" s="162"/>
      <c r="C375" s="162">
        <f t="shared" ref="C375:Q375" si="120">IF(C303=0,0,C303/0.086*1000000/C$55)</f>
        <v>1589.78475166051</v>
      </c>
      <c r="D375" s="162">
        <f t="shared" si="120"/>
        <v>1597.7802017611791</v>
      </c>
      <c r="E375" s="162">
        <f t="shared" si="120"/>
        <v>1659.5287564456091</v>
      </c>
      <c r="F375" s="162">
        <f t="shared" si="120"/>
        <v>1692.4474480083677</v>
      </c>
      <c r="G375" s="162">
        <f t="shared" si="120"/>
        <v>1568.541632190794</v>
      </c>
      <c r="H375" s="162">
        <f t="shared" si="120"/>
        <v>1593.901108848549</v>
      </c>
      <c r="I375" s="162">
        <f t="shared" si="120"/>
        <v>1603.7989137514458</v>
      </c>
      <c r="J375" s="162">
        <f t="shared" si="120"/>
        <v>1621.5358084451091</v>
      </c>
      <c r="K375" s="162">
        <f t="shared" si="120"/>
        <v>1514.5468300715779</v>
      </c>
      <c r="L375" s="162">
        <f t="shared" si="120"/>
        <v>1847.6236985439809</v>
      </c>
      <c r="M375" s="162">
        <f t="shared" si="120"/>
        <v>1459.6620437049176</v>
      </c>
      <c r="N375" s="162">
        <f t="shared" si="120"/>
        <v>1949.2954299313478</v>
      </c>
      <c r="O375" s="162">
        <f t="shared" si="120"/>
        <v>2074.6875386826569</v>
      </c>
      <c r="P375" s="162">
        <f t="shared" si="120"/>
        <v>1740.7496333257725</v>
      </c>
      <c r="Q375" s="162">
        <f t="shared" si="120"/>
        <v>1849.3415080445625</v>
      </c>
    </row>
    <row r="376" spans="1:17" ht="12" customHeight="1" x14ac:dyDescent="0.25">
      <c r="A376" s="161" t="s">
        <v>141</v>
      </c>
      <c r="B376" s="160"/>
      <c r="C376" s="160">
        <f t="shared" ref="C376:Q378" si="121">IF(C304=0,0,C304/0.086*1000000/C$56)</f>
        <v>1532.4956565235998</v>
      </c>
      <c r="D376" s="160">
        <f t="shared" si="121"/>
        <v>1533.2915600979636</v>
      </c>
      <c r="E376" s="160">
        <f t="shared" si="121"/>
        <v>1578.1161556784423</v>
      </c>
      <c r="F376" s="160">
        <f t="shared" si="121"/>
        <v>1604.7860279155243</v>
      </c>
      <c r="G376" s="160">
        <f t="shared" si="121"/>
        <v>1525.0215077091457</v>
      </c>
      <c r="H376" s="160">
        <f t="shared" si="121"/>
        <v>1546.7790933962676</v>
      </c>
      <c r="I376" s="160">
        <f t="shared" si="121"/>
        <v>1551.8317568435418</v>
      </c>
      <c r="J376" s="160">
        <f t="shared" si="121"/>
        <v>1562.7346076268664</v>
      </c>
      <c r="K376" s="160">
        <f t="shared" si="121"/>
        <v>1493.6629482533488</v>
      </c>
      <c r="L376" s="160">
        <f t="shared" si="121"/>
        <v>1713.126212914081</v>
      </c>
      <c r="M376" s="160">
        <f t="shared" si="121"/>
        <v>1416.0871195895807</v>
      </c>
      <c r="N376" s="160">
        <f t="shared" si="121"/>
        <v>1811.3511603171532</v>
      </c>
      <c r="O376" s="160">
        <f t="shared" si="121"/>
        <v>1878.8931552930421</v>
      </c>
      <c r="P376" s="160">
        <f t="shared" si="121"/>
        <v>1650.2119239125759</v>
      </c>
      <c r="Q376" s="160">
        <f t="shared" si="121"/>
        <v>1713.6508619748936</v>
      </c>
    </row>
    <row r="377" spans="1:17" ht="12" customHeight="1" x14ac:dyDescent="0.25">
      <c r="A377" s="148" t="s">
        <v>60</v>
      </c>
      <c r="B377" s="156"/>
      <c r="C377" s="156">
        <f t="shared" si="121"/>
        <v>1033.8121640493537</v>
      </c>
      <c r="D377" s="156">
        <f t="shared" si="121"/>
        <v>1039.5145863637979</v>
      </c>
      <c r="E377" s="156">
        <f t="shared" si="121"/>
        <v>1081.2769404160415</v>
      </c>
      <c r="F377" s="156">
        <f t="shared" si="121"/>
        <v>1104.134570775354</v>
      </c>
      <c r="G377" s="156">
        <f t="shared" si="121"/>
        <v>1026.8217866856262</v>
      </c>
      <c r="H377" s="156">
        <f t="shared" si="121"/>
        <v>1051.2662758160966</v>
      </c>
      <c r="I377" s="156">
        <f t="shared" si="121"/>
        <v>1057.1741579542759</v>
      </c>
      <c r="J377" s="156">
        <f t="shared" si="121"/>
        <v>1067.1720351778099</v>
      </c>
      <c r="K377" s="156">
        <f t="shared" si="121"/>
        <v>995.49277870070262</v>
      </c>
      <c r="L377" s="156">
        <f t="shared" si="121"/>
        <v>1212.9814117202768</v>
      </c>
      <c r="M377" s="156">
        <f t="shared" si="121"/>
        <v>959.7694856333469</v>
      </c>
      <c r="N377" s="156">
        <f t="shared" si="121"/>
        <v>1320.0799097959339</v>
      </c>
      <c r="O377" s="156">
        <f t="shared" si="121"/>
        <v>1359.9438507971715</v>
      </c>
      <c r="P377" s="156">
        <f t="shared" si="121"/>
        <v>1140.055213809894</v>
      </c>
      <c r="Q377" s="156">
        <f t="shared" si="121"/>
        <v>1208.7002151153995</v>
      </c>
    </row>
    <row r="378" spans="1:17" ht="12" customHeight="1" x14ac:dyDescent="0.25">
      <c r="A378" s="159" t="s">
        <v>59</v>
      </c>
      <c r="B378" s="57"/>
      <c r="C378" s="57">
        <f t="shared" si="121"/>
        <v>498.68349247424601</v>
      </c>
      <c r="D378" s="57">
        <f t="shared" si="121"/>
        <v>493.77697373416567</v>
      </c>
      <c r="E378" s="57">
        <f t="shared" si="121"/>
        <v>496.83921526240113</v>
      </c>
      <c r="F378" s="57">
        <f t="shared" si="121"/>
        <v>500.65145714017046</v>
      </c>
      <c r="G378" s="57">
        <f t="shared" si="121"/>
        <v>498.1997210235196</v>
      </c>
      <c r="H378" s="57">
        <f t="shared" si="121"/>
        <v>495.51281758017103</v>
      </c>
      <c r="I378" s="57">
        <f t="shared" si="121"/>
        <v>494.65759888926607</v>
      </c>
      <c r="J378" s="57">
        <f t="shared" si="121"/>
        <v>495.56257244905657</v>
      </c>
      <c r="K378" s="57">
        <f t="shared" si="121"/>
        <v>498.17016955264614</v>
      </c>
      <c r="L378" s="57">
        <f t="shared" si="121"/>
        <v>500.1448011938042</v>
      </c>
      <c r="M378" s="57">
        <f t="shared" si="121"/>
        <v>456.31763395623364</v>
      </c>
      <c r="N378" s="57">
        <f t="shared" si="121"/>
        <v>491.27125052121943</v>
      </c>
      <c r="O378" s="57">
        <f t="shared" si="121"/>
        <v>518.94930449587048</v>
      </c>
      <c r="P378" s="57">
        <f t="shared" si="121"/>
        <v>510.15671010268181</v>
      </c>
      <c r="Q378" s="57">
        <f t="shared" si="121"/>
        <v>504.95064685949427</v>
      </c>
    </row>
    <row r="379" spans="1:17" ht="12" customHeight="1" x14ac:dyDescent="0.25">
      <c r="A379" s="158" t="s">
        <v>62</v>
      </c>
      <c r="B379" s="157"/>
      <c r="C379" s="157">
        <f t="shared" ref="C379:Q379" si="122">IF(C307=0,0,C307/0.086*1000000/SUM(C$58:C$59))</f>
        <v>824.72471270110657</v>
      </c>
      <c r="D379" s="157">
        <f t="shared" si="122"/>
        <v>836.21924327222428</v>
      </c>
      <c r="E379" s="157">
        <f t="shared" si="122"/>
        <v>887.39607177805885</v>
      </c>
      <c r="F379" s="157">
        <f t="shared" si="122"/>
        <v>875.46068197659622</v>
      </c>
      <c r="G379" s="157">
        <f t="shared" si="122"/>
        <v>837.26995997940503</v>
      </c>
      <c r="H379" s="157">
        <f t="shared" si="122"/>
        <v>866.94503649289766</v>
      </c>
      <c r="I379" s="157">
        <f t="shared" si="122"/>
        <v>861.34071057628012</v>
      </c>
      <c r="J379" s="157">
        <f t="shared" si="122"/>
        <v>915.53701170012607</v>
      </c>
      <c r="K379" s="157">
        <f t="shared" si="122"/>
        <v>891.21792320240957</v>
      </c>
      <c r="L379" s="157">
        <f t="shared" si="122"/>
        <v>979.06995125711694</v>
      </c>
      <c r="M379" s="157">
        <f t="shared" si="122"/>
        <v>849.60303038570987</v>
      </c>
      <c r="N379" s="157">
        <f t="shared" si="122"/>
        <v>1009.1417900212379</v>
      </c>
      <c r="O379" s="157">
        <f t="shared" si="122"/>
        <v>1093.6011131520509</v>
      </c>
      <c r="P379" s="157">
        <f t="shared" si="122"/>
        <v>930.11353671335064</v>
      </c>
      <c r="Q379" s="157">
        <f t="shared" si="122"/>
        <v>985.04737735459139</v>
      </c>
    </row>
    <row r="380" spans="1:17" ht="12" customHeight="1" x14ac:dyDescent="0.25">
      <c r="A380" s="23" t="s">
        <v>57</v>
      </c>
      <c r="B380" s="156"/>
      <c r="C380" s="156">
        <f t="shared" ref="C380:Q380" si="123">IF(C308=0,0,C308/0.086*1000000/C$58)</f>
        <v>0</v>
      </c>
      <c r="D380" s="156">
        <f t="shared" si="123"/>
        <v>0</v>
      </c>
      <c r="E380" s="156">
        <f t="shared" si="123"/>
        <v>0</v>
      </c>
      <c r="F380" s="156">
        <f t="shared" si="123"/>
        <v>0</v>
      </c>
      <c r="G380" s="156">
        <f t="shared" si="123"/>
        <v>0</v>
      </c>
      <c r="H380" s="156">
        <f t="shared" si="123"/>
        <v>0</v>
      </c>
      <c r="I380" s="156">
        <f t="shared" si="123"/>
        <v>0</v>
      </c>
      <c r="J380" s="156">
        <f t="shared" si="123"/>
        <v>0</v>
      </c>
      <c r="K380" s="156">
        <f t="shared" si="123"/>
        <v>0</v>
      </c>
      <c r="L380" s="156">
        <f t="shared" si="123"/>
        <v>0</v>
      </c>
      <c r="M380" s="156">
        <f t="shared" si="123"/>
        <v>0</v>
      </c>
      <c r="N380" s="156">
        <f t="shared" si="123"/>
        <v>0</v>
      </c>
      <c r="O380" s="156">
        <f t="shared" si="123"/>
        <v>0</v>
      </c>
      <c r="P380" s="156">
        <f t="shared" si="123"/>
        <v>0</v>
      </c>
      <c r="Q380" s="156">
        <f t="shared" si="123"/>
        <v>0</v>
      </c>
    </row>
    <row r="381" spans="1:17" ht="12" customHeight="1" x14ac:dyDescent="0.25">
      <c r="A381" s="29" t="s">
        <v>140</v>
      </c>
      <c r="B381" s="57"/>
      <c r="C381" s="57">
        <f t="shared" ref="C381:Q381" si="124">IF(C309=0,0,C309/0.086*1000000/C$59)</f>
        <v>824.72471270110657</v>
      </c>
      <c r="D381" s="57">
        <f t="shared" si="124"/>
        <v>836.21924327222428</v>
      </c>
      <c r="E381" s="57">
        <f t="shared" si="124"/>
        <v>887.39607177805885</v>
      </c>
      <c r="F381" s="57">
        <f t="shared" si="124"/>
        <v>875.46068197659622</v>
      </c>
      <c r="G381" s="57">
        <f t="shared" si="124"/>
        <v>837.26995997940503</v>
      </c>
      <c r="H381" s="57">
        <f t="shared" si="124"/>
        <v>866.94503649289766</v>
      </c>
      <c r="I381" s="57">
        <f t="shared" si="124"/>
        <v>861.34071057628012</v>
      </c>
      <c r="J381" s="57">
        <f t="shared" si="124"/>
        <v>915.53701170012607</v>
      </c>
      <c r="K381" s="57">
        <f t="shared" si="124"/>
        <v>891.21792320240957</v>
      </c>
      <c r="L381" s="57">
        <f t="shared" si="124"/>
        <v>979.06995125711694</v>
      </c>
      <c r="M381" s="57">
        <f t="shared" si="124"/>
        <v>849.60303038570987</v>
      </c>
      <c r="N381" s="57">
        <f t="shared" si="124"/>
        <v>1009.1417900212379</v>
      </c>
      <c r="O381" s="57">
        <f t="shared" si="124"/>
        <v>1093.6011131520509</v>
      </c>
      <c r="P381" s="57">
        <f t="shared" si="124"/>
        <v>930.11353671335064</v>
      </c>
      <c r="Q381" s="57">
        <f t="shared" si="124"/>
        <v>985.04737735459139</v>
      </c>
    </row>
    <row r="383" spans="1:17" ht="12" customHeight="1" x14ac:dyDescent="0.25">
      <c r="A383" s="152" t="s">
        <v>187</v>
      </c>
      <c r="B383" s="168"/>
      <c r="C383" s="168">
        <f t="shared" ref="C383:Q383" si="125">C384+C386+C388+C397</f>
        <v>0</v>
      </c>
      <c r="D383" s="168">
        <f t="shared" si="125"/>
        <v>0</v>
      </c>
      <c r="E383" s="168">
        <f t="shared" si="125"/>
        <v>0</v>
      </c>
      <c r="F383" s="168">
        <f t="shared" si="125"/>
        <v>0</v>
      </c>
      <c r="G383" s="168">
        <f t="shared" si="125"/>
        <v>0</v>
      </c>
      <c r="H383" s="168">
        <f t="shared" si="125"/>
        <v>0</v>
      </c>
      <c r="I383" s="168">
        <f t="shared" si="125"/>
        <v>0</v>
      </c>
      <c r="J383" s="168">
        <f t="shared" si="125"/>
        <v>0</v>
      </c>
      <c r="K383" s="168">
        <f t="shared" si="125"/>
        <v>0</v>
      </c>
      <c r="L383" s="168">
        <f t="shared" si="125"/>
        <v>0</v>
      </c>
      <c r="M383" s="168">
        <f t="shared" si="125"/>
        <v>0</v>
      </c>
      <c r="N383" s="168">
        <f t="shared" si="125"/>
        <v>0</v>
      </c>
      <c r="O383" s="168">
        <f t="shared" si="125"/>
        <v>0</v>
      </c>
      <c r="P383" s="168">
        <f t="shared" si="125"/>
        <v>0</v>
      </c>
      <c r="Q383" s="168">
        <f t="shared" si="125"/>
        <v>0</v>
      </c>
    </row>
    <row r="384" spans="1:17" ht="12" customHeight="1" x14ac:dyDescent="0.25">
      <c r="A384" s="158" t="s">
        <v>65</v>
      </c>
      <c r="B384" s="157"/>
      <c r="C384" s="157">
        <f t="shared" ref="C384:Q384" si="126">C385</f>
        <v>0</v>
      </c>
      <c r="D384" s="157">
        <f t="shared" si="126"/>
        <v>0</v>
      </c>
      <c r="E384" s="157">
        <f t="shared" si="126"/>
        <v>0</v>
      </c>
      <c r="F384" s="157">
        <f t="shared" si="126"/>
        <v>0</v>
      </c>
      <c r="G384" s="157">
        <f t="shared" si="126"/>
        <v>0</v>
      </c>
      <c r="H384" s="157">
        <f t="shared" si="126"/>
        <v>0</v>
      </c>
      <c r="I384" s="157">
        <f t="shared" si="126"/>
        <v>0</v>
      </c>
      <c r="J384" s="157">
        <f t="shared" si="126"/>
        <v>0</v>
      </c>
      <c r="K384" s="157">
        <f t="shared" si="126"/>
        <v>0</v>
      </c>
      <c r="L384" s="157">
        <f t="shared" si="126"/>
        <v>0</v>
      </c>
      <c r="M384" s="157">
        <f t="shared" si="126"/>
        <v>0</v>
      </c>
      <c r="N384" s="157">
        <f t="shared" si="126"/>
        <v>0</v>
      </c>
      <c r="O384" s="157">
        <f t="shared" si="126"/>
        <v>0</v>
      </c>
      <c r="P384" s="157">
        <f t="shared" si="126"/>
        <v>0</v>
      </c>
      <c r="Q384" s="157">
        <f t="shared" si="126"/>
        <v>0</v>
      </c>
    </row>
    <row r="385" spans="1:17" ht="12" customHeight="1" x14ac:dyDescent="0.25">
      <c r="A385" s="23" t="s">
        <v>60</v>
      </c>
      <c r="B385" s="57"/>
      <c r="C385" s="57">
        <f>IF(C331=0,0,C331*1000000/C$49)</f>
        <v>0</v>
      </c>
      <c r="D385" s="57">
        <f t="shared" ref="D385:Q385" si="127">IF(D331=0,0,D331*1000000/D$49)</f>
        <v>0</v>
      </c>
      <c r="E385" s="57">
        <f t="shared" si="127"/>
        <v>0</v>
      </c>
      <c r="F385" s="57">
        <f t="shared" si="127"/>
        <v>0</v>
      </c>
      <c r="G385" s="57">
        <f t="shared" si="127"/>
        <v>0</v>
      </c>
      <c r="H385" s="57">
        <f t="shared" si="127"/>
        <v>0</v>
      </c>
      <c r="I385" s="57">
        <f t="shared" si="127"/>
        <v>0</v>
      </c>
      <c r="J385" s="57">
        <f t="shared" si="127"/>
        <v>0</v>
      </c>
      <c r="K385" s="57">
        <f t="shared" si="127"/>
        <v>0</v>
      </c>
      <c r="L385" s="57">
        <f t="shared" si="127"/>
        <v>0</v>
      </c>
      <c r="M385" s="57">
        <f t="shared" si="127"/>
        <v>0</v>
      </c>
      <c r="N385" s="57">
        <f t="shared" si="127"/>
        <v>0</v>
      </c>
      <c r="O385" s="57">
        <f t="shared" si="127"/>
        <v>0</v>
      </c>
      <c r="P385" s="57">
        <f t="shared" si="127"/>
        <v>0</v>
      </c>
      <c r="Q385" s="57">
        <f t="shared" si="127"/>
        <v>0</v>
      </c>
    </row>
    <row r="386" spans="1:17" ht="12" customHeight="1" x14ac:dyDescent="0.25">
      <c r="A386" s="158" t="s">
        <v>112</v>
      </c>
      <c r="B386" s="157"/>
      <c r="C386" s="157">
        <f t="shared" ref="C386:Q386" si="128">C387</f>
        <v>0</v>
      </c>
      <c r="D386" s="157">
        <f t="shared" si="128"/>
        <v>0</v>
      </c>
      <c r="E386" s="157">
        <f t="shared" si="128"/>
        <v>0</v>
      </c>
      <c r="F386" s="157">
        <f t="shared" si="128"/>
        <v>0</v>
      </c>
      <c r="G386" s="157">
        <f t="shared" si="128"/>
        <v>0</v>
      </c>
      <c r="H386" s="157">
        <f t="shared" si="128"/>
        <v>0</v>
      </c>
      <c r="I386" s="157">
        <f t="shared" si="128"/>
        <v>0</v>
      </c>
      <c r="J386" s="157">
        <f t="shared" si="128"/>
        <v>0</v>
      </c>
      <c r="K386" s="157">
        <f t="shared" si="128"/>
        <v>0</v>
      </c>
      <c r="L386" s="157">
        <f t="shared" si="128"/>
        <v>0</v>
      </c>
      <c r="M386" s="157">
        <f t="shared" si="128"/>
        <v>0</v>
      </c>
      <c r="N386" s="157">
        <f t="shared" si="128"/>
        <v>0</v>
      </c>
      <c r="O386" s="157">
        <f t="shared" si="128"/>
        <v>0</v>
      </c>
      <c r="P386" s="157">
        <f t="shared" si="128"/>
        <v>0</v>
      </c>
      <c r="Q386" s="157">
        <f t="shared" si="128"/>
        <v>0</v>
      </c>
    </row>
    <row r="387" spans="1:17" ht="12" customHeight="1" x14ac:dyDescent="0.25">
      <c r="A387" s="23" t="s">
        <v>60</v>
      </c>
      <c r="B387" s="156"/>
      <c r="C387" s="156">
        <f>IF(C333=0,0,C333*1000000/C$49)</f>
        <v>0</v>
      </c>
      <c r="D387" s="156">
        <f t="shared" ref="D387:Q387" si="129">IF(D333=0,0,D333*1000000/D$49)</f>
        <v>0</v>
      </c>
      <c r="E387" s="156">
        <f t="shared" si="129"/>
        <v>0</v>
      </c>
      <c r="F387" s="156">
        <f t="shared" si="129"/>
        <v>0</v>
      </c>
      <c r="G387" s="156">
        <f t="shared" si="129"/>
        <v>0</v>
      </c>
      <c r="H387" s="156">
        <f t="shared" si="129"/>
        <v>0</v>
      </c>
      <c r="I387" s="156">
        <f t="shared" si="129"/>
        <v>0</v>
      </c>
      <c r="J387" s="156">
        <f t="shared" si="129"/>
        <v>0</v>
      </c>
      <c r="K387" s="156">
        <f t="shared" si="129"/>
        <v>0</v>
      </c>
      <c r="L387" s="156">
        <f t="shared" si="129"/>
        <v>0</v>
      </c>
      <c r="M387" s="156">
        <f t="shared" si="129"/>
        <v>0</v>
      </c>
      <c r="N387" s="156">
        <f t="shared" si="129"/>
        <v>0</v>
      </c>
      <c r="O387" s="156">
        <f t="shared" si="129"/>
        <v>0</v>
      </c>
      <c r="P387" s="156">
        <f t="shared" si="129"/>
        <v>0</v>
      </c>
      <c r="Q387" s="156">
        <f t="shared" si="129"/>
        <v>0</v>
      </c>
    </row>
    <row r="388" spans="1:17" ht="12" customHeight="1" x14ac:dyDescent="0.25">
      <c r="A388" s="158" t="s">
        <v>63</v>
      </c>
      <c r="B388" s="157"/>
      <c r="C388" s="157">
        <f>IF(C334=0,0,C334*1000000/SUM(C$53:C$56))</f>
        <v>0</v>
      </c>
      <c r="D388" s="157">
        <f t="shared" ref="D388:Q388" si="130">IF(D334=0,0,D334*1000000/SUM(D$53:D$56))</f>
        <v>0</v>
      </c>
      <c r="E388" s="157">
        <f t="shared" si="130"/>
        <v>0</v>
      </c>
      <c r="F388" s="157">
        <f t="shared" si="130"/>
        <v>0</v>
      </c>
      <c r="G388" s="157">
        <f t="shared" si="130"/>
        <v>0</v>
      </c>
      <c r="H388" s="157">
        <f t="shared" si="130"/>
        <v>0</v>
      </c>
      <c r="I388" s="157">
        <f t="shared" si="130"/>
        <v>0</v>
      </c>
      <c r="J388" s="157">
        <f t="shared" si="130"/>
        <v>0</v>
      </c>
      <c r="K388" s="157">
        <f t="shared" si="130"/>
        <v>0</v>
      </c>
      <c r="L388" s="157">
        <f t="shared" si="130"/>
        <v>0</v>
      </c>
      <c r="M388" s="157">
        <f t="shared" si="130"/>
        <v>0</v>
      </c>
      <c r="N388" s="157">
        <f t="shared" si="130"/>
        <v>0</v>
      </c>
      <c r="O388" s="157">
        <f t="shared" si="130"/>
        <v>0</v>
      </c>
      <c r="P388" s="157">
        <f t="shared" si="130"/>
        <v>0</v>
      </c>
      <c r="Q388" s="157">
        <f t="shared" si="130"/>
        <v>0</v>
      </c>
    </row>
    <row r="389" spans="1:17" ht="12" customHeight="1" x14ac:dyDescent="0.25">
      <c r="A389" s="167" t="s">
        <v>144</v>
      </c>
      <c r="B389" s="132"/>
      <c r="C389" s="132">
        <f>IF(C335=0,0,C335*1000000/C$53)</f>
        <v>0</v>
      </c>
      <c r="D389" s="132">
        <f t="shared" ref="D389:Q389" si="131">IF(D335=0,0,D335*1000000/D$53)</f>
        <v>0</v>
      </c>
      <c r="E389" s="132">
        <f t="shared" si="131"/>
        <v>0</v>
      </c>
      <c r="F389" s="132">
        <f t="shared" si="131"/>
        <v>0</v>
      </c>
      <c r="G389" s="132">
        <f t="shared" si="131"/>
        <v>0</v>
      </c>
      <c r="H389" s="132">
        <f t="shared" si="131"/>
        <v>0</v>
      </c>
      <c r="I389" s="132">
        <f t="shared" si="131"/>
        <v>0</v>
      </c>
      <c r="J389" s="132">
        <f t="shared" si="131"/>
        <v>0</v>
      </c>
      <c r="K389" s="132">
        <f t="shared" si="131"/>
        <v>0</v>
      </c>
      <c r="L389" s="132">
        <f t="shared" si="131"/>
        <v>0</v>
      </c>
      <c r="M389" s="132">
        <f t="shared" si="131"/>
        <v>0</v>
      </c>
      <c r="N389" s="132">
        <f t="shared" si="131"/>
        <v>0</v>
      </c>
      <c r="O389" s="132">
        <f t="shared" si="131"/>
        <v>0</v>
      </c>
      <c r="P389" s="132">
        <f t="shared" si="131"/>
        <v>0</v>
      </c>
      <c r="Q389" s="132">
        <f t="shared" si="131"/>
        <v>0</v>
      </c>
    </row>
    <row r="390" spans="1:17" ht="12" customHeight="1" x14ac:dyDescent="0.25">
      <c r="A390" s="167" t="s">
        <v>143</v>
      </c>
      <c r="B390" s="132"/>
      <c r="C390" s="132">
        <f>IF(C336=0,0,C336*1000000/C$54)</f>
        <v>0</v>
      </c>
      <c r="D390" s="132">
        <f t="shared" ref="D390:Q392" si="132">IF(D336=0,0,D336*1000000/D$54)</f>
        <v>0</v>
      </c>
      <c r="E390" s="132">
        <f t="shared" si="132"/>
        <v>0</v>
      </c>
      <c r="F390" s="132">
        <f t="shared" si="132"/>
        <v>0</v>
      </c>
      <c r="G390" s="132">
        <f t="shared" si="132"/>
        <v>0</v>
      </c>
      <c r="H390" s="132">
        <f t="shared" si="132"/>
        <v>0</v>
      </c>
      <c r="I390" s="132">
        <f t="shared" si="132"/>
        <v>0</v>
      </c>
      <c r="J390" s="132">
        <f t="shared" si="132"/>
        <v>0</v>
      </c>
      <c r="K390" s="132">
        <f t="shared" si="132"/>
        <v>0</v>
      </c>
      <c r="L390" s="132">
        <f t="shared" si="132"/>
        <v>0</v>
      </c>
      <c r="M390" s="132">
        <f t="shared" si="132"/>
        <v>0</v>
      </c>
      <c r="N390" s="132">
        <f t="shared" si="132"/>
        <v>0</v>
      </c>
      <c r="O390" s="132">
        <f t="shared" si="132"/>
        <v>0</v>
      </c>
      <c r="P390" s="132">
        <f t="shared" si="132"/>
        <v>0</v>
      </c>
      <c r="Q390" s="132">
        <f t="shared" si="132"/>
        <v>0</v>
      </c>
    </row>
    <row r="391" spans="1:17" ht="12" customHeight="1" x14ac:dyDescent="0.25">
      <c r="A391" s="166" t="s">
        <v>57</v>
      </c>
      <c r="B391" s="165"/>
      <c r="C391" s="165">
        <f>IF(C337=0,0,C337*1000000/C$54)</f>
        <v>0</v>
      </c>
      <c r="D391" s="165">
        <f t="shared" si="132"/>
        <v>0</v>
      </c>
      <c r="E391" s="165">
        <f t="shared" si="132"/>
        <v>0</v>
      </c>
      <c r="F391" s="165">
        <f t="shared" si="132"/>
        <v>0</v>
      </c>
      <c r="G391" s="165">
        <f t="shared" si="132"/>
        <v>0</v>
      </c>
      <c r="H391" s="165">
        <f t="shared" si="132"/>
        <v>0</v>
      </c>
      <c r="I391" s="165">
        <f t="shared" si="132"/>
        <v>0</v>
      </c>
      <c r="J391" s="165">
        <f t="shared" si="132"/>
        <v>0</v>
      </c>
      <c r="K391" s="165">
        <f t="shared" si="132"/>
        <v>0</v>
      </c>
      <c r="L391" s="165">
        <f t="shared" si="132"/>
        <v>0</v>
      </c>
      <c r="M391" s="165">
        <f t="shared" si="132"/>
        <v>0</v>
      </c>
      <c r="N391" s="165">
        <f t="shared" si="132"/>
        <v>0</v>
      </c>
      <c r="O391" s="165">
        <f t="shared" si="132"/>
        <v>0</v>
      </c>
      <c r="P391" s="165">
        <f t="shared" si="132"/>
        <v>0</v>
      </c>
      <c r="Q391" s="165">
        <f t="shared" si="132"/>
        <v>0</v>
      </c>
    </row>
    <row r="392" spans="1:17" ht="12" customHeight="1" x14ac:dyDescent="0.25">
      <c r="A392" s="147" t="s">
        <v>59</v>
      </c>
      <c r="B392" s="164"/>
      <c r="C392" s="164">
        <f>IF(C338=0,0,C338*1000000/C$54)</f>
        <v>0</v>
      </c>
      <c r="D392" s="164">
        <f t="shared" si="132"/>
        <v>0</v>
      </c>
      <c r="E392" s="164">
        <f t="shared" si="132"/>
        <v>0</v>
      </c>
      <c r="F392" s="164">
        <f t="shared" si="132"/>
        <v>0</v>
      </c>
      <c r="G392" s="164">
        <f t="shared" si="132"/>
        <v>0</v>
      </c>
      <c r="H392" s="164">
        <f t="shared" si="132"/>
        <v>0</v>
      </c>
      <c r="I392" s="164">
        <f t="shared" si="132"/>
        <v>0</v>
      </c>
      <c r="J392" s="164">
        <f t="shared" si="132"/>
        <v>0</v>
      </c>
      <c r="K392" s="164">
        <f t="shared" si="132"/>
        <v>0</v>
      </c>
      <c r="L392" s="164">
        <f t="shared" si="132"/>
        <v>0</v>
      </c>
      <c r="M392" s="164">
        <f t="shared" si="132"/>
        <v>0</v>
      </c>
      <c r="N392" s="164">
        <f t="shared" si="132"/>
        <v>0</v>
      </c>
      <c r="O392" s="164">
        <f t="shared" si="132"/>
        <v>0</v>
      </c>
      <c r="P392" s="164">
        <f t="shared" si="132"/>
        <v>0</v>
      </c>
      <c r="Q392" s="164">
        <f t="shared" si="132"/>
        <v>0</v>
      </c>
    </row>
    <row r="393" spans="1:17" ht="12" customHeight="1" x14ac:dyDescent="0.25">
      <c r="A393" s="163" t="s">
        <v>142</v>
      </c>
      <c r="B393" s="162"/>
      <c r="C393" s="162">
        <f>IF(C339=0,0,C339*1000000/C$55)</f>
        <v>0</v>
      </c>
      <c r="D393" s="162">
        <f t="shared" ref="D393:Q393" si="133">IF(D339=0,0,D339*1000000/D$55)</f>
        <v>0</v>
      </c>
      <c r="E393" s="162">
        <f t="shared" si="133"/>
        <v>0</v>
      </c>
      <c r="F393" s="162">
        <f t="shared" si="133"/>
        <v>0</v>
      </c>
      <c r="G393" s="162">
        <f t="shared" si="133"/>
        <v>0</v>
      </c>
      <c r="H393" s="162">
        <f t="shared" si="133"/>
        <v>0</v>
      </c>
      <c r="I393" s="162">
        <f t="shared" si="133"/>
        <v>0</v>
      </c>
      <c r="J393" s="162">
        <f t="shared" si="133"/>
        <v>0</v>
      </c>
      <c r="K393" s="162">
        <f t="shared" si="133"/>
        <v>0</v>
      </c>
      <c r="L393" s="162">
        <f t="shared" si="133"/>
        <v>0</v>
      </c>
      <c r="M393" s="162">
        <f t="shared" si="133"/>
        <v>0</v>
      </c>
      <c r="N393" s="162">
        <f t="shared" si="133"/>
        <v>0</v>
      </c>
      <c r="O393" s="162">
        <f t="shared" si="133"/>
        <v>0</v>
      </c>
      <c r="P393" s="162">
        <f t="shared" si="133"/>
        <v>0</v>
      </c>
      <c r="Q393" s="162">
        <f t="shared" si="133"/>
        <v>0</v>
      </c>
    </row>
    <row r="394" spans="1:17" ht="12" customHeight="1" x14ac:dyDescent="0.25">
      <c r="A394" s="161" t="s">
        <v>141</v>
      </c>
      <c r="B394" s="160"/>
      <c r="C394" s="160">
        <f>IF(C340=0,0,C340*1000000/C$56)</f>
        <v>0</v>
      </c>
      <c r="D394" s="160">
        <f t="shared" ref="D394:Q396" si="134">IF(D340=0,0,D340*1000000/D$56)</f>
        <v>0</v>
      </c>
      <c r="E394" s="160">
        <f t="shared" si="134"/>
        <v>0</v>
      </c>
      <c r="F394" s="160">
        <f t="shared" si="134"/>
        <v>0</v>
      </c>
      <c r="G394" s="160">
        <f t="shared" si="134"/>
        <v>0</v>
      </c>
      <c r="H394" s="160">
        <f t="shared" si="134"/>
        <v>0</v>
      </c>
      <c r="I394" s="160">
        <f t="shared" si="134"/>
        <v>0</v>
      </c>
      <c r="J394" s="160">
        <f t="shared" si="134"/>
        <v>0</v>
      </c>
      <c r="K394" s="160">
        <f t="shared" si="134"/>
        <v>0</v>
      </c>
      <c r="L394" s="160">
        <f t="shared" si="134"/>
        <v>0</v>
      </c>
      <c r="M394" s="160">
        <f t="shared" si="134"/>
        <v>0</v>
      </c>
      <c r="N394" s="160">
        <f t="shared" si="134"/>
        <v>0</v>
      </c>
      <c r="O394" s="160">
        <f t="shared" si="134"/>
        <v>0</v>
      </c>
      <c r="P394" s="160">
        <f t="shared" si="134"/>
        <v>0</v>
      </c>
      <c r="Q394" s="160">
        <f t="shared" si="134"/>
        <v>0</v>
      </c>
    </row>
    <row r="395" spans="1:17" ht="12" customHeight="1" x14ac:dyDescent="0.25">
      <c r="A395" s="148" t="s">
        <v>60</v>
      </c>
      <c r="B395" s="156"/>
      <c r="C395" s="156">
        <f>IF(C341=0,0,C341*1000000/C$56)</f>
        <v>0</v>
      </c>
      <c r="D395" s="156">
        <f t="shared" si="134"/>
        <v>0</v>
      </c>
      <c r="E395" s="156">
        <f t="shared" si="134"/>
        <v>0</v>
      </c>
      <c r="F395" s="156">
        <f t="shared" si="134"/>
        <v>0</v>
      </c>
      <c r="G395" s="156">
        <f t="shared" si="134"/>
        <v>0</v>
      </c>
      <c r="H395" s="156">
        <f t="shared" si="134"/>
        <v>0</v>
      </c>
      <c r="I395" s="156">
        <f t="shared" si="134"/>
        <v>0</v>
      </c>
      <c r="J395" s="156">
        <f t="shared" si="134"/>
        <v>0</v>
      </c>
      <c r="K395" s="156">
        <f t="shared" si="134"/>
        <v>0</v>
      </c>
      <c r="L395" s="156">
        <f t="shared" si="134"/>
        <v>0</v>
      </c>
      <c r="M395" s="156">
        <f t="shared" si="134"/>
        <v>0</v>
      </c>
      <c r="N395" s="156">
        <f t="shared" si="134"/>
        <v>0</v>
      </c>
      <c r="O395" s="156">
        <f t="shared" si="134"/>
        <v>0</v>
      </c>
      <c r="P395" s="156">
        <f t="shared" si="134"/>
        <v>0</v>
      </c>
      <c r="Q395" s="156">
        <f t="shared" si="134"/>
        <v>0</v>
      </c>
    </row>
    <row r="396" spans="1:17" ht="12" customHeight="1" x14ac:dyDescent="0.25">
      <c r="A396" s="159" t="s">
        <v>59</v>
      </c>
      <c r="B396" s="57"/>
      <c r="C396" s="57">
        <f>IF(C342=0,0,C342*1000000/C$56)</f>
        <v>0</v>
      </c>
      <c r="D396" s="57">
        <f t="shared" si="134"/>
        <v>0</v>
      </c>
      <c r="E396" s="57">
        <f t="shared" si="134"/>
        <v>0</v>
      </c>
      <c r="F396" s="57">
        <f t="shared" si="134"/>
        <v>0</v>
      </c>
      <c r="G396" s="57">
        <f t="shared" si="134"/>
        <v>0</v>
      </c>
      <c r="H396" s="57">
        <f t="shared" si="134"/>
        <v>0</v>
      </c>
      <c r="I396" s="57">
        <f t="shared" si="134"/>
        <v>0</v>
      </c>
      <c r="J396" s="57">
        <f t="shared" si="134"/>
        <v>0</v>
      </c>
      <c r="K396" s="57">
        <f t="shared" si="134"/>
        <v>0</v>
      </c>
      <c r="L396" s="57">
        <f t="shared" si="134"/>
        <v>0</v>
      </c>
      <c r="M396" s="57">
        <f t="shared" si="134"/>
        <v>0</v>
      </c>
      <c r="N396" s="57">
        <f t="shared" si="134"/>
        <v>0</v>
      </c>
      <c r="O396" s="57">
        <f t="shared" si="134"/>
        <v>0</v>
      </c>
      <c r="P396" s="57">
        <f t="shared" si="134"/>
        <v>0</v>
      </c>
      <c r="Q396" s="57">
        <f t="shared" si="134"/>
        <v>0</v>
      </c>
    </row>
    <row r="397" spans="1:17" ht="12" customHeight="1" x14ac:dyDescent="0.25">
      <c r="A397" s="158" t="s">
        <v>62</v>
      </c>
      <c r="B397" s="157"/>
      <c r="C397" s="157">
        <f>IF(C343=0,0,C343*1000000/SUM(C$58:C$59))</f>
        <v>0</v>
      </c>
      <c r="D397" s="157">
        <f t="shared" ref="D397:Q397" si="135">IF(D343=0,0,D343*1000000/SUM(D$58:D$59))</f>
        <v>0</v>
      </c>
      <c r="E397" s="157">
        <f t="shared" si="135"/>
        <v>0</v>
      </c>
      <c r="F397" s="157">
        <f t="shared" si="135"/>
        <v>0</v>
      </c>
      <c r="G397" s="157">
        <f t="shared" si="135"/>
        <v>0</v>
      </c>
      <c r="H397" s="157">
        <f t="shared" si="135"/>
        <v>0</v>
      </c>
      <c r="I397" s="157">
        <f t="shared" si="135"/>
        <v>0</v>
      </c>
      <c r="J397" s="157">
        <f t="shared" si="135"/>
        <v>0</v>
      </c>
      <c r="K397" s="157">
        <f t="shared" si="135"/>
        <v>0</v>
      </c>
      <c r="L397" s="157">
        <f t="shared" si="135"/>
        <v>0</v>
      </c>
      <c r="M397" s="157">
        <f t="shared" si="135"/>
        <v>0</v>
      </c>
      <c r="N397" s="157">
        <f t="shared" si="135"/>
        <v>0</v>
      </c>
      <c r="O397" s="157">
        <f t="shared" si="135"/>
        <v>0</v>
      </c>
      <c r="P397" s="157">
        <f t="shared" si="135"/>
        <v>0</v>
      </c>
      <c r="Q397" s="157">
        <f t="shared" si="135"/>
        <v>0</v>
      </c>
    </row>
    <row r="398" spans="1:17" ht="12" customHeight="1" x14ac:dyDescent="0.25">
      <c r="A398" s="23" t="s">
        <v>57</v>
      </c>
      <c r="B398" s="156"/>
      <c r="C398" s="156">
        <f>IF(C344=0,0,C344*1000000/C$58)</f>
        <v>0</v>
      </c>
      <c r="D398" s="156">
        <f t="shared" ref="D398:Q398" si="136">IF(D344=0,0,D344*1000000/D$58)</f>
        <v>0</v>
      </c>
      <c r="E398" s="156">
        <f t="shared" si="136"/>
        <v>0</v>
      </c>
      <c r="F398" s="156">
        <f t="shared" si="136"/>
        <v>0</v>
      </c>
      <c r="G398" s="156">
        <f t="shared" si="136"/>
        <v>0</v>
      </c>
      <c r="H398" s="156">
        <f t="shared" si="136"/>
        <v>0</v>
      </c>
      <c r="I398" s="156">
        <f t="shared" si="136"/>
        <v>0</v>
      </c>
      <c r="J398" s="156">
        <f t="shared" si="136"/>
        <v>0</v>
      </c>
      <c r="K398" s="156">
        <f t="shared" si="136"/>
        <v>0</v>
      </c>
      <c r="L398" s="156">
        <f t="shared" si="136"/>
        <v>0</v>
      </c>
      <c r="M398" s="156">
        <f t="shared" si="136"/>
        <v>0</v>
      </c>
      <c r="N398" s="156">
        <f t="shared" si="136"/>
        <v>0</v>
      </c>
      <c r="O398" s="156">
        <f t="shared" si="136"/>
        <v>0</v>
      </c>
      <c r="P398" s="156">
        <f t="shared" si="136"/>
        <v>0</v>
      </c>
      <c r="Q398" s="156">
        <f t="shared" si="136"/>
        <v>0</v>
      </c>
    </row>
    <row r="399" spans="1:17" ht="12" customHeight="1" x14ac:dyDescent="0.25">
      <c r="A399" s="29" t="s">
        <v>140</v>
      </c>
      <c r="B399" s="57"/>
      <c r="C399" s="57">
        <f>IF(C345=0,0,C345*1000000/C$59)</f>
        <v>0</v>
      </c>
      <c r="D399" s="57">
        <f t="shared" ref="D399:Q399" si="137">IF(D345=0,0,D345*1000000/D$59)</f>
        <v>0</v>
      </c>
      <c r="E399" s="57">
        <f t="shared" si="137"/>
        <v>0</v>
      </c>
      <c r="F399" s="57">
        <f t="shared" si="137"/>
        <v>0</v>
      </c>
      <c r="G399" s="57">
        <f t="shared" si="137"/>
        <v>0</v>
      </c>
      <c r="H399" s="57">
        <f t="shared" si="137"/>
        <v>0</v>
      </c>
      <c r="I399" s="57">
        <f t="shared" si="137"/>
        <v>0</v>
      </c>
      <c r="J399" s="57">
        <f t="shared" si="137"/>
        <v>0</v>
      </c>
      <c r="K399" s="57">
        <f t="shared" si="137"/>
        <v>0</v>
      </c>
      <c r="L399" s="57">
        <f t="shared" si="137"/>
        <v>0</v>
      </c>
      <c r="M399" s="57">
        <f t="shared" si="137"/>
        <v>0</v>
      </c>
      <c r="N399" s="57">
        <f t="shared" si="137"/>
        <v>0</v>
      </c>
      <c r="O399" s="57">
        <f t="shared" si="137"/>
        <v>0</v>
      </c>
      <c r="P399" s="57">
        <f t="shared" si="137"/>
        <v>0</v>
      </c>
      <c r="Q399" s="57">
        <f t="shared" si="137"/>
        <v>0</v>
      </c>
    </row>
    <row r="401" spans="1:17" ht="12" customHeight="1" x14ac:dyDescent="0.25">
      <c r="A401" s="152" t="s">
        <v>186</v>
      </c>
      <c r="B401" s="168"/>
      <c r="C401" s="184">
        <f>C347/RES_summary!C$21</f>
        <v>163.05473156132621</v>
      </c>
      <c r="D401" s="184">
        <f>D347/RES_summary!D$21</f>
        <v>156.13738893373244</v>
      </c>
      <c r="E401" s="184">
        <f>E347/RES_summary!E$21</f>
        <v>165.57088038393817</v>
      </c>
      <c r="F401" s="184">
        <f>F347/RES_summary!F$21</f>
        <v>169.6320691003981</v>
      </c>
      <c r="G401" s="184">
        <f>G347/RES_summary!G$21</f>
        <v>154.41881723564833</v>
      </c>
      <c r="H401" s="184">
        <f>H347/RES_summary!H$21</f>
        <v>149.75833135140522</v>
      </c>
      <c r="I401" s="184">
        <f>I347/RES_summary!I$21</f>
        <v>132.32926127974284</v>
      </c>
      <c r="J401" s="184">
        <f>J347/RES_summary!J$21</f>
        <v>145.73084030092852</v>
      </c>
      <c r="K401" s="184">
        <f>K347/RES_summary!K$21</f>
        <v>133.44819185330422</v>
      </c>
      <c r="L401" s="184">
        <f>L347/RES_summary!L$21</f>
        <v>150.44297454313735</v>
      </c>
      <c r="M401" s="184">
        <f>M347/RES_summary!M$21</f>
        <v>104.01005131991003</v>
      </c>
      <c r="N401" s="184">
        <f>N347/RES_summary!N$21</f>
        <v>136.40283287065412</v>
      </c>
      <c r="O401" s="184">
        <f>O347/RES_summary!O$21</f>
        <v>153.16256231292644</v>
      </c>
      <c r="P401" s="184">
        <f>P347/RES_summary!P$21</f>
        <v>104.54017760923978</v>
      </c>
      <c r="Q401" s="184">
        <f>Q347/RES_summary!Q$21</f>
        <v>117.58166348490606</v>
      </c>
    </row>
    <row r="402" spans="1:17" ht="12" customHeight="1" x14ac:dyDescent="0.25">
      <c r="A402" s="158" t="s">
        <v>65</v>
      </c>
      <c r="B402" s="157"/>
      <c r="C402" s="178">
        <f>C348/RES_summary!C$21</f>
        <v>130.02147700199879</v>
      </c>
      <c r="D402" s="178">
        <f>D348/RES_summary!D$21</f>
        <v>123.36116479591864</v>
      </c>
      <c r="E402" s="178">
        <f>E348/RES_summary!E$21</f>
        <v>132.028630545494</v>
      </c>
      <c r="F402" s="178">
        <f>F348/RES_summary!F$21</f>
        <v>136.43685126840606</v>
      </c>
      <c r="G402" s="178">
        <f>G348/RES_summary!G$21</f>
        <v>123.72433085731818</v>
      </c>
      <c r="H402" s="178">
        <f>H348/RES_summary!H$21</f>
        <v>119.35249989689461</v>
      </c>
      <c r="I402" s="178">
        <f>I348/RES_summary!I$21</f>
        <v>102.554921624941</v>
      </c>
      <c r="J402" s="178">
        <f>J348/RES_summary!J$21</f>
        <v>115.74058649924002</v>
      </c>
      <c r="K402" s="178">
        <f>K348/RES_summary!K$21</f>
        <v>105.35476626431767</v>
      </c>
      <c r="L402" s="178">
        <f>L348/RES_summary!L$21</f>
        <v>117.96742973015333</v>
      </c>
      <c r="M402" s="178">
        <f>M348/RES_summary!M$21</f>
        <v>78.431795759175571</v>
      </c>
      <c r="N402" s="178">
        <f>N348/RES_summary!N$21</f>
        <v>102.9571344463251</v>
      </c>
      <c r="O402" s="178">
        <f>O348/RES_summary!O$21</f>
        <v>117.20311583670454</v>
      </c>
      <c r="P402" s="178">
        <f>P348/RES_summary!P$21</f>
        <v>75.084836414464235</v>
      </c>
      <c r="Q402" s="178">
        <f>Q348/RES_summary!Q$21</f>
        <v>86.039473831930749</v>
      </c>
    </row>
    <row r="403" spans="1:17" ht="12" customHeight="1" x14ac:dyDescent="0.25">
      <c r="A403" s="23" t="s">
        <v>60</v>
      </c>
      <c r="B403" s="57"/>
      <c r="C403" s="176">
        <f>C349/RES_summary!C$21</f>
        <v>130.02147700199879</v>
      </c>
      <c r="D403" s="176">
        <f>D349/RES_summary!D$21</f>
        <v>123.36116479591864</v>
      </c>
      <c r="E403" s="176">
        <f>E349/RES_summary!E$21</f>
        <v>132.028630545494</v>
      </c>
      <c r="F403" s="176">
        <f>F349/RES_summary!F$21</f>
        <v>136.43685126840606</v>
      </c>
      <c r="G403" s="176">
        <f>G349/RES_summary!G$21</f>
        <v>123.72433085731818</v>
      </c>
      <c r="H403" s="176">
        <f>H349/RES_summary!H$21</f>
        <v>119.35249989689461</v>
      </c>
      <c r="I403" s="176">
        <f>I349/RES_summary!I$21</f>
        <v>102.554921624941</v>
      </c>
      <c r="J403" s="176">
        <f>J349/RES_summary!J$21</f>
        <v>115.74058649924002</v>
      </c>
      <c r="K403" s="176">
        <f>K349/RES_summary!K$21</f>
        <v>105.35476626431767</v>
      </c>
      <c r="L403" s="176">
        <f>L349/RES_summary!L$21</f>
        <v>117.96742973015333</v>
      </c>
      <c r="M403" s="176">
        <f>M349/RES_summary!M$21</f>
        <v>78.431795759175571</v>
      </c>
      <c r="N403" s="176">
        <f>N349/RES_summary!N$21</f>
        <v>102.9571344463251</v>
      </c>
      <c r="O403" s="176">
        <f>O349/RES_summary!O$21</f>
        <v>117.20311583670454</v>
      </c>
      <c r="P403" s="176">
        <f>P349/RES_summary!P$21</f>
        <v>75.084836414464235</v>
      </c>
      <c r="Q403" s="176">
        <f>Q349/RES_summary!Q$21</f>
        <v>86.039473831930749</v>
      </c>
    </row>
    <row r="404" spans="1:17" ht="12" customHeight="1" x14ac:dyDescent="0.25">
      <c r="A404" s="158" t="s">
        <v>112</v>
      </c>
      <c r="B404" s="157"/>
      <c r="C404" s="178">
        <f>C350/RES_summary!C$21</f>
        <v>0.26354006075597342</v>
      </c>
      <c r="D404" s="178">
        <f>D350/RES_summary!D$21</f>
        <v>0.32770362318928364</v>
      </c>
      <c r="E404" s="178">
        <f>E350/RES_summary!E$21</f>
        <v>0.20918192714932182</v>
      </c>
      <c r="F404" s="178">
        <f>F350/RES_summary!F$21</f>
        <v>0.23809196062662719</v>
      </c>
      <c r="G404" s="178">
        <f>G350/RES_summary!G$21</f>
        <v>0.2844951482313724</v>
      </c>
      <c r="H404" s="178">
        <f>H350/RES_summary!H$21</f>
        <v>0.17301226549896132</v>
      </c>
      <c r="I404" s="178">
        <f>I350/RES_summary!I$21</f>
        <v>0.20006822647933026</v>
      </c>
      <c r="J404" s="178">
        <f>J350/RES_summary!J$21</f>
        <v>0.42104370876907998</v>
      </c>
      <c r="K404" s="178">
        <f>K350/RES_summary!K$21</f>
        <v>0.40878505922776887</v>
      </c>
      <c r="L404" s="178">
        <f>L350/RES_summary!L$21</f>
        <v>0.43606542191420516</v>
      </c>
      <c r="M404" s="178">
        <f>M350/RES_summary!M$21</f>
        <v>0.28042932364476753</v>
      </c>
      <c r="N404" s="178">
        <f>N350/RES_summary!N$21</f>
        <v>0.28648677480013379</v>
      </c>
      <c r="O404" s="178">
        <f>O350/RES_summary!O$21</f>
        <v>0.5785759342158352</v>
      </c>
      <c r="P404" s="178">
        <f>P350/RES_summary!P$21</f>
        <v>0.33955979017926674</v>
      </c>
      <c r="Q404" s="178">
        <f>Q350/RES_summary!Q$21</f>
        <v>0.4783698841958216</v>
      </c>
    </row>
    <row r="405" spans="1:17" ht="12" customHeight="1" x14ac:dyDescent="0.25">
      <c r="A405" s="23" t="s">
        <v>60</v>
      </c>
      <c r="B405" s="156"/>
      <c r="C405" s="177">
        <f>C351/RES_summary!C$21</f>
        <v>0.26354006075597342</v>
      </c>
      <c r="D405" s="177">
        <f>D351/RES_summary!D$21</f>
        <v>0.32770362318928364</v>
      </c>
      <c r="E405" s="177">
        <f>E351/RES_summary!E$21</f>
        <v>0.20918192714932182</v>
      </c>
      <c r="F405" s="177">
        <f>F351/RES_summary!F$21</f>
        <v>0.23809196062662719</v>
      </c>
      <c r="G405" s="177">
        <f>G351/RES_summary!G$21</f>
        <v>0.2844951482313724</v>
      </c>
      <c r="H405" s="177">
        <f>H351/RES_summary!H$21</f>
        <v>0.17301226549896132</v>
      </c>
      <c r="I405" s="177">
        <f>I351/RES_summary!I$21</f>
        <v>0.20006822647933026</v>
      </c>
      <c r="J405" s="177">
        <f>J351/RES_summary!J$21</f>
        <v>0.42104370876907998</v>
      </c>
      <c r="K405" s="177">
        <f>K351/RES_summary!K$21</f>
        <v>0.40878505922776887</v>
      </c>
      <c r="L405" s="177">
        <f>L351/RES_summary!L$21</f>
        <v>0.43606542191420516</v>
      </c>
      <c r="M405" s="177">
        <f>M351/RES_summary!M$21</f>
        <v>0.28042932364476753</v>
      </c>
      <c r="N405" s="177">
        <f>N351/RES_summary!N$21</f>
        <v>0.28648677480013379</v>
      </c>
      <c r="O405" s="177">
        <f>O351/RES_summary!O$21</f>
        <v>0.5785759342158352</v>
      </c>
      <c r="P405" s="177">
        <f>P351/RES_summary!P$21</f>
        <v>0.33955979017926674</v>
      </c>
      <c r="Q405" s="177">
        <f>Q351/RES_summary!Q$21</f>
        <v>0.4783698841958216</v>
      </c>
    </row>
    <row r="406" spans="1:17" ht="12" customHeight="1" x14ac:dyDescent="0.25">
      <c r="A406" s="158" t="s">
        <v>63</v>
      </c>
      <c r="B406" s="157"/>
      <c r="C406" s="178">
        <f>C352/RES_summary!C$21</f>
        <v>22.536122132530785</v>
      </c>
      <c r="D406" s="178">
        <f>D352/RES_summary!D$21</f>
        <v>22.234724181487419</v>
      </c>
      <c r="E406" s="178">
        <f>E352/RES_summary!E$21</f>
        <v>22.655810956057476</v>
      </c>
      <c r="F406" s="178">
        <f>F352/RES_summary!F$21</f>
        <v>22.618832440861055</v>
      </c>
      <c r="G406" s="178">
        <f>G352/RES_summary!G$21</f>
        <v>20.629698013418931</v>
      </c>
      <c r="H406" s="178">
        <f>H352/RES_summary!H$21</f>
        <v>20.30646679311505</v>
      </c>
      <c r="I406" s="178">
        <f>I352/RES_summary!I$21</f>
        <v>19.907705359596779</v>
      </c>
      <c r="J406" s="178">
        <f>J352/RES_summary!J$21</f>
        <v>19.505158806530812</v>
      </c>
      <c r="K406" s="178">
        <f>K352/RES_summary!K$21</f>
        <v>18.014808599051676</v>
      </c>
      <c r="L406" s="178">
        <f>L352/RES_summary!L$21</f>
        <v>21.585860333826091</v>
      </c>
      <c r="M406" s="178">
        <f>M352/RES_summary!M$21</f>
        <v>16.294400033092717</v>
      </c>
      <c r="N406" s="178">
        <f>N352/RES_summary!N$21</f>
        <v>22.493057155838631</v>
      </c>
      <c r="O406" s="178">
        <f>O352/RES_summary!O$21</f>
        <v>23.903480887930193</v>
      </c>
      <c r="P406" s="178">
        <f>P352/RES_summary!P$21</f>
        <v>19.416685545137934</v>
      </c>
      <c r="Q406" s="178">
        <f>Q352/RES_summary!Q$21</f>
        <v>20.857254426185232</v>
      </c>
    </row>
    <row r="407" spans="1:17" ht="12" customHeight="1" x14ac:dyDescent="0.25">
      <c r="A407" s="167" t="s">
        <v>144</v>
      </c>
      <c r="B407" s="132"/>
      <c r="C407" s="183">
        <f>C353/RES_summary!C$21</f>
        <v>0</v>
      </c>
      <c r="D407" s="183">
        <f>D353/RES_summary!D$21</f>
        <v>0</v>
      </c>
      <c r="E407" s="183">
        <f>E353/RES_summary!E$21</f>
        <v>0</v>
      </c>
      <c r="F407" s="183">
        <f>F353/RES_summary!F$21</f>
        <v>0</v>
      </c>
      <c r="G407" s="183">
        <f>G353/RES_summary!G$21</f>
        <v>0</v>
      </c>
      <c r="H407" s="183">
        <f>H353/RES_summary!H$21</f>
        <v>0</v>
      </c>
      <c r="I407" s="183">
        <f>I353/RES_summary!I$21</f>
        <v>0</v>
      </c>
      <c r="J407" s="183">
        <f>J353/RES_summary!J$21</f>
        <v>0</v>
      </c>
      <c r="K407" s="183">
        <f>K353/RES_summary!K$21</f>
        <v>0</v>
      </c>
      <c r="L407" s="183">
        <f>L353/RES_summary!L$21</f>
        <v>0</v>
      </c>
      <c r="M407" s="183">
        <f>M353/RES_summary!M$21</f>
        <v>0</v>
      </c>
      <c r="N407" s="183">
        <f>N353/RES_summary!N$21</f>
        <v>0</v>
      </c>
      <c r="O407" s="183">
        <f>O353/RES_summary!O$21</f>
        <v>0</v>
      </c>
      <c r="P407" s="183">
        <f>P353/RES_summary!P$21</f>
        <v>0</v>
      </c>
      <c r="Q407" s="183">
        <f>Q353/RES_summary!Q$21</f>
        <v>0</v>
      </c>
    </row>
    <row r="408" spans="1:17" ht="12" customHeight="1" x14ac:dyDescent="0.25">
      <c r="A408" s="167" t="s">
        <v>143</v>
      </c>
      <c r="B408" s="132"/>
      <c r="C408" s="183">
        <f>C354/RES_summary!C$21</f>
        <v>0</v>
      </c>
      <c r="D408" s="183">
        <f>D354/RES_summary!D$21</f>
        <v>0</v>
      </c>
      <c r="E408" s="183">
        <f>E354/RES_summary!E$21</f>
        <v>0</v>
      </c>
      <c r="F408" s="183">
        <f>F354/RES_summary!F$21</f>
        <v>0</v>
      </c>
      <c r="G408" s="183">
        <f>G354/RES_summary!G$21</f>
        <v>0</v>
      </c>
      <c r="H408" s="183">
        <f>H354/RES_summary!H$21</f>
        <v>0</v>
      </c>
      <c r="I408" s="183">
        <f>I354/RES_summary!I$21</f>
        <v>0</v>
      </c>
      <c r="J408" s="183">
        <f>J354/RES_summary!J$21</f>
        <v>0</v>
      </c>
      <c r="K408" s="183">
        <f>K354/RES_summary!K$21</f>
        <v>0</v>
      </c>
      <c r="L408" s="183">
        <f>L354/RES_summary!L$21</f>
        <v>0</v>
      </c>
      <c r="M408" s="183">
        <f>M354/RES_summary!M$21</f>
        <v>0</v>
      </c>
      <c r="N408" s="183">
        <f>N354/RES_summary!N$21</f>
        <v>0</v>
      </c>
      <c r="O408" s="183">
        <f>O354/RES_summary!O$21</f>
        <v>0</v>
      </c>
      <c r="P408" s="183">
        <f>P354/RES_summary!P$21</f>
        <v>0</v>
      </c>
      <c r="Q408" s="183">
        <f>Q354/RES_summary!Q$21</f>
        <v>0</v>
      </c>
    </row>
    <row r="409" spans="1:17" ht="12" customHeight="1" x14ac:dyDescent="0.25">
      <c r="A409" s="166" t="s">
        <v>57</v>
      </c>
      <c r="B409" s="165"/>
      <c r="C409" s="182">
        <f>C355/RES_summary!C$21</f>
        <v>0</v>
      </c>
      <c r="D409" s="182">
        <f>D355/RES_summary!D$21</f>
        <v>0</v>
      </c>
      <c r="E409" s="182">
        <f>E355/RES_summary!E$21</f>
        <v>0</v>
      </c>
      <c r="F409" s="182">
        <f>F355/RES_summary!F$21</f>
        <v>0</v>
      </c>
      <c r="G409" s="182">
        <f>G355/RES_summary!G$21</f>
        <v>0</v>
      </c>
      <c r="H409" s="182">
        <f>H355/RES_summary!H$21</f>
        <v>0</v>
      </c>
      <c r="I409" s="182">
        <f>I355/RES_summary!I$21</f>
        <v>0</v>
      </c>
      <c r="J409" s="182">
        <f>J355/RES_summary!J$21</f>
        <v>0</v>
      </c>
      <c r="K409" s="182">
        <f>K355/RES_summary!K$21</f>
        <v>0</v>
      </c>
      <c r="L409" s="182">
        <f>L355/RES_summary!L$21</f>
        <v>0</v>
      </c>
      <c r="M409" s="182">
        <f>M355/RES_summary!M$21</f>
        <v>0</v>
      </c>
      <c r="N409" s="182">
        <f>N355/RES_summary!N$21</f>
        <v>0</v>
      </c>
      <c r="O409" s="182">
        <f>O355/RES_summary!O$21</f>
        <v>0</v>
      </c>
      <c r="P409" s="182">
        <f>P355/RES_summary!P$21</f>
        <v>0</v>
      </c>
      <c r="Q409" s="182">
        <f>Q355/RES_summary!Q$21</f>
        <v>0</v>
      </c>
    </row>
    <row r="410" spans="1:17" ht="12" customHeight="1" x14ac:dyDescent="0.25">
      <c r="A410" s="147" t="s">
        <v>59</v>
      </c>
      <c r="B410" s="164"/>
      <c r="C410" s="181">
        <f>C356/RES_summary!C$21</f>
        <v>0</v>
      </c>
      <c r="D410" s="181">
        <f>D356/RES_summary!D$21</f>
        <v>0</v>
      </c>
      <c r="E410" s="181">
        <f>E356/RES_summary!E$21</f>
        <v>0</v>
      </c>
      <c r="F410" s="181">
        <f>F356/RES_summary!F$21</f>
        <v>0</v>
      </c>
      <c r="G410" s="181">
        <f>G356/RES_summary!G$21</f>
        <v>0</v>
      </c>
      <c r="H410" s="181">
        <f>H356/RES_summary!H$21</f>
        <v>0</v>
      </c>
      <c r="I410" s="181">
        <f>I356/RES_summary!I$21</f>
        <v>0</v>
      </c>
      <c r="J410" s="181">
        <f>J356/RES_summary!J$21</f>
        <v>0</v>
      </c>
      <c r="K410" s="181">
        <f>K356/RES_summary!K$21</f>
        <v>0</v>
      </c>
      <c r="L410" s="181">
        <f>L356/RES_summary!L$21</f>
        <v>0</v>
      </c>
      <c r="M410" s="181">
        <f>M356/RES_summary!M$21</f>
        <v>0</v>
      </c>
      <c r="N410" s="181">
        <f>N356/RES_summary!N$21</f>
        <v>0</v>
      </c>
      <c r="O410" s="181">
        <f>O356/RES_summary!O$21</f>
        <v>0</v>
      </c>
      <c r="P410" s="181">
        <f>P356/RES_summary!P$21</f>
        <v>0</v>
      </c>
      <c r="Q410" s="181">
        <f>Q356/RES_summary!Q$21</f>
        <v>0</v>
      </c>
    </row>
    <row r="411" spans="1:17" ht="12" customHeight="1" x14ac:dyDescent="0.25">
      <c r="A411" s="163" t="s">
        <v>142</v>
      </c>
      <c r="B411" s="162"/>
      <c r="C411" s="180">
        <f>C357/RES_summary!C$21</f>
        <v>22.595394168920251</v>
      </c>
      <c r="D411" s="180">
        <f>D357/RES_summary!D$21</f>
        <v>22.295095118514798</v>
      </c>
      <c r="E411" s="180">
        <f>E357/RES_summary!E$21</f>
        <v>22.749988578442967</v>
      </c>
      <c r="F411" s="180">
        <f>F357/RES_summary!F$21</f>
        <v>22.709120216530899</v>
      </c>
      <c r="G411" s="180">
        <f>G357/RES_summary!G$21</f>
        <v>20.776184625347984</v>
      </c>
      <c r="H411" s="180">
        <f>H357/RES_summary!H$21</f>
        <v>20.637845821013617</v>
      </c>
      <c r="I411" s="180">
        <f>I357/RES_summary!I$21</f>
        <v>20.294473332101106</v>
      </c>
      <c r="J411" s="180">
        <f>J357/RES_summary!J$21</f>
        <v>20.032448440440106</v>
      </c>
      <c r="K411" s="180">
        <f>K357/RES_summary!K$21</f>
        <v>18.414824749627169</v>
      </c>
      <c r="L411" s="180">
        <f>L357/RES_summary!L$21</f>
        <v>22.028765782951126</v>
      </c>
      <c r="M411" s="180">
        <f>M357/RES_summary!M$21</f>
        <v>17.236872500178563</v>
      </c>
      <c r="N411" s="180">
        <f>N357/RES_summary!N$21</f>
        <v>22.911498839354458</v>
      </c>
      <c r="O411" s="180">
        <f>O357/RES_summary!O$21</f>
        <v>24.11970486568066</v>
      </c>
      <c r="P411" s="180">
        <f>P357/RES_summary!P$21</f>
        <v>20.042119057362026</v>
      </c>
      <c r="Q411" s="180">
        <f>Q357/RES_summary!Q$21</f>
        <v>21.144525630897856</v>
      </c>
    </row>
    <row r="412" spans="1:17" ht="12" customHeight="1" x14ac:dyDescent="0.25">
      <c r="A412" s="161" t="s">
        <v>141</v>
      </c>
      <c r="B412" s="160"/>
      <c r="C412" s="179">
        <f>C358/RES_summary!C$21</f>
        <v>19.93436239933769</v>
      </c>
      <c r="D412" s="179">
        <f>D358/RES_summary!D$21</f>
        <v>19.634174758598579</v>
      </c>
      <c r="E412" s="179">
        <f>E358/RES_summary!E$21</f>
        <v>19.945374348467713</v>
      </c>
      <c r="F412" s="179">
        <f>F358/RES_summary!F$21</f>
        <v>19.89242532691032</v>
      </c>
      <c r="G412" s="179">
        <f>G358/RES_summary!G$21</f>
        <v>18.482136272413708</v>
      </c>
      <c r="H412" s="179">
        <f>H358/RES_summary!H$21</f>
        <v>18.396631174016488</v>
      </c>
      <c r="I412" s="179">
        <f>I358/RES_summary!I$21</f>
        <v>18.134103850847207</v>
      </c>
      <c r="J412" s="179">
        <f>J358/RES_summary!J$21</f>
        <v>17.928479266674358</v>
      </c>
      <c r="K412" s="179">
        <f>K358/RES_summary!K$21</f>
        <v>16.749068191944893</v>
      </c>
      <c r="L412" s="179">
        <f>L358/RES_summary!L$21</f>
        <v>19.249013521123224</v>
      </c>
      <c r="M412" s="179">
        <f>M358/RES_summary!M$21</f>
        <v>15.48914751011173</v>
      </c>
      <c r="N412" s="179">
        <f>N358/RES_summary!N$21</f>
        <v>20.160185996032844</v>
      </c>
      <c r="O412" s="179">
        <f>O358/RES_summary!O$21</f>
        <v>20.640096148755052</v>
      </c>
      <c r="P412" s="179">
        <f>P358/RES_summary!P$21</f>
        <v>17.676864277785263</v>
      </c>
      <c r="Q412" s="179">
        <f>Q358/RES_summary!Q$21</f>
        <v>18.349781869901502</v>
      </c>
    </row>
    <row r="413" spans="1:17" ht="12" customHeight="1" x14ac:dyDescent="0.25">
      <c r="A413" s="148" t="s">
        <v>60</v>
      </c>
      <c r="B413" s="156"/>
      <c r="C413" s="177">
        <f>C359/RES_summary!C$21</f>
        <v>14.854503100449998</v>
      </c>
      <c r="D413" s="177">
        <f>D359/RES_summary!D$21</f>
        <v>14.66878088230853</v>
      </c>
      <c r="E413" s="177">
        <f>E359/RES_summary!E$21</f>
        <v>15.000605011512082</v>
      </c>
      <c r="F413" s="177">
        <f>F359/RES_summary!F$21</f>
        <v>14.984222661297013</v>
      </c>
      <c r="G413" s="177">
        <f>G359/RES_summary!G$21</f>
        <v>13.647538487137092</v>
      </c>
      <c r="H413" s="177">
        <f>H359/RES_summary!H$21</f>
        <v>13.630729811561089</v>
      </c>
      <c r="I413" s="177">
        <f>I359/RES_summary!I$21</f>
        <v>13.439907765066639</v>
      </c>
      <c r="J413" s="177">
        <f>J359/RES_summary!J$21</f>
        <v>13.296654491036509</v>
      </c>
      <c r="K413" s="177">
        <f>K359/RES_summary!K$21</f>
        <v>12.166307918032668</v>
      </c>
      <c r="L413" s="177">
        <f>L359/RES_summary!L$21</f>
        <v>14.680032842732647</v>
      </c>
      <c r="M413" s="177">
        <f>M359/RES_summary!M$21</f>
        <v>11.378815749024909</v>
      </c>
      <c r="N413" s="177">
        <f>N359/RES_summary!N$21</f>
        <v>15.70167424229351</v>
      </c>
      <c r="O413" s="177">
        <f>O359/RES_summary!O$21</f>
        <v>15.975410841514025</v>
      </c>
      <c r="P413" s="177">
        <f>P359/RES_summary!P$21</f>
        <v>13.144277980538135</v>
      </c>
      <c r="Q413" s="177">
        <f>Q359/RES_summary!Q$21</f>
        <v>13.870558576270145</v>
      </c>
    </row>
    <row r="414" spans="1:17" ht="12" customHeight="1" x14ac:dyDescent="0.25">
      <c r="A414" s="159" t="s">
        <v>59</v>
      </c>
      <c r="B414" s="57"/>
      <c r="C414" s="176">
        <f>C360/RES_summary!C$21</f>
        <v>5.0798592988876958</v>
      </c>
      <c r="D414" s="176">
        <f>D360/RES_summary!D$21</f>
        <v>4.9653938762900491</v>
      </c>
      <c r="E414" s="176">
        <f>E360/RES_summary!E$21</f>
        <v>4.9447693369556314</v>
      </c>
      <c r="F414" s="176">
        <f>F360/RES_summary!F$21</f>
        <v>4.9082026656133086</v>
      </c>
      <c r="G414" s="176">
        <f>G360/RES_summary!G$21</f>
        <v>4.8345977852766131</v>
      </c>
      <c r="H414" s="176">
        <f>H360/RES_summary!H$21</f>
        <v>4.7659013624553976</v>
      </c>
      <c r="I414" s="176">
        <f>I360/RES_summary!I$21</f>
        <v>4.6941960857805691</v>
      </c>
      <c r="J414" s="176">
        <f>J360/RES_summary!J$21</f>
        <v>4.631824775637849</v>
      </c>
      <c r="K414" s="176">
        <f>K360/RES_summary!K$21</f>
        <v>4.5827602739122248</v>
      </c>
      <c r="L414" s="176">
        <f>L360/RES_summary!L$21</f>
        <v>4.5689806783905746</v>
      </c>
      <c r="M414" s="176">
        <f>M360/RES_summary!M$21</f>
        <v>4.1103317610868215</v>
      </c>
      <c r="N414" s="176">
        <f>N360/RES_summary!N$21</f>
        <v>4.4585117537393337</v>
      </c>
      <c r="O414" s="176">
        <f>O360/RES_summary!O$21</f>
        <v>4.6646853072410268</v>
      </c>
      <c r="P414" s="176">
        <f>P360/RES_summary!P$21</f>
        <v>4.5325862972471329</v>
      </c>
      <c r="Q414" s="176">
        <f>Q360/RES_summary!Q$21</f>
        <v>4.4792232936313567</v>
      </c>
    </row>
    <row r="415" spans="1:17" ht="12" customHeight="1" x14ac:dyDescent="0.25">
      <c r="A415" s="158" t="s">
        <v>62</v>
      </c>
      <c r="B415" s="157"/>
      <c r="C415" s="178">
        <f>C361/RES_summary!C$21</f>
        <v>10.233592366040661</v>
      </c>
      <c r="D415" s="178">
        <f>D361/RES_summary!D$21</f>
        <v>10.213796333137113</v>
      </c>
      <c r="E415" s="178">
        <f>E361/RES_summary!E$21</f>
        <v>10.677256955237347</v>
      </c>
      <c r="F415" s="178">
        <f>F361/RES_summary!F$21</f>
        <v>10.338293430504342</v>
      </c>
      <c r="G415" s="178">
        <f>G361/RES_summary!G$21</f>
        <v>9.7802932166798691</v>
      </c>
      <c r="H415" s="178">
        <f>H361/RES_summary!H$21</f>
        <v>9.9263523958965827</v>
      </c>
      <c r="I415" s="178">
        <f>I361/RES_summary!I$21</f>
        <v>9.6665660687257269</v>
      </c>
      <c r="J415" s="178">
        <f>J361/RES_summary!J$21</f>
        <v>10.064051286388603</v>
      </c>
      <c r="K415" s="178">
        <f>K361/RES_summary!K$21</f>
        <v>9.6698319307070868</v>
      </c>
      <c r="L415" s="178">
        <f>L361/RES_summary!L$21</f>
        <v>10.453619057243721</v>
      </c>
      <c r="M415" s="178">
        <f>M361/RES_summary!M$21</f>
        <v>9.0034262039969839</v>
      </c>
      <c r="N415" s="178">
        <f>N361/RES_summary!N$21</f>
        <v>10.66615449369027</v>
      </c>
      <c r="O415" s="178">
        <f>O361/RES_summary!O$21</f>
        <v>11.477389654075873</v>
      </c>
      <c r="P415" s="178">
        <f>P361/RES_summary!P$21</f>
        <v>9.6990958594583567</v>
      </c>
      <c r="Q415" s="178">
        <f>Q361/RES_summary!Q$21</f>
        <v>10.206565342594244</v>
      </c>
    </row>
    <row r="416" spans="1:17" ht="12" customHeight="1" x14ac:dyDescent="0.25">
      <c r="A416" s="23" t="s">
        <v>57</v>
      </c>
      <c r="B416" s="156"/>
      <c r="C416" s="177">
        <f>C362/RES_summary!C$21</f>
        <v>0</v>
      </c>
      <c r="D416" s="177">
        <f>D362/RES_summary!D$21</f>
        <v>0</v>
      </c>
      <c r="E416" s="177">
        <f>E362/RES_summary!E$21</f>
        <v>0</v>
      </c>
      <c r="F416" s="177">
        <f>F362/RES_summary!F$21</f>
        <v>0</v>
      </c>
      <c r="G416" s="177">
        <f>G362/RES_summary!G$21</f>
        <v>0</v>
      </c>
      <c r="H416" s="177">
        <f>H362/RES_summary!H$21</f>
        <v>0</v>
      </c>
      <c r="I416" s="177">
        <f>I362/RES_summary!I$21</f>
        <v>0</v>
      </c>
      <c r="J416" s="177">
        <f>J362/RES_summary!J$21</f>
        <v>0</v>
      </c>
      <c r="K416" s="177">
        <f>K362/RES_summary!K$21</f>
        <v>0</v>
      </c>
      <c r="L416" s="177">
        <f>L362/RES_summary!L$21</f>
        <v>0</v>
      </c>
      <c r="M416" s="177">
        <f>M362/RES_summary!M$21</f>
        <v>0</v>
      </c>
      <c r="N416" s="177">
        <f>N362/RES_summary!N$21</f>
        <v>0</v>
      </c>
      <c r="O416" s="177">
        <f>O362/RES_summary!O$21</f>
        <v>0</v>
      </c>
      <c r="P416" s="177">
        <f>P362/RES_summary!P$21</f>
        <v>0</v>
      </c>
      <c r="Q416" s="177">
        <f>Q362/RES_summary!Q$21</f>
        <v>0</v>
      </c>
    </row>
    <row r="417" spans="1:17" ht="12" customHeight="1" x14ac:dyDescent="0.25">
      <c r="A417" s="29" t="s">
        <v>140</v>
      </c>
      <c r="B417" s="57"/>
      <c r="C417" s="176">
        <f>C363/RES_summary!C$21</f>
        <v>10.233592366040661</v>
      </c>
      <c r="D417" s="176">
        <f>D363/RES_summary!D$21</f>
        <v>10.213796333137113</v>
      </c>
      <c r="E417" s="176">
        <f>E363/RES_summary!E$21</f>
        <v>10.677256955237347</v>
      </c>
      <c r="F417" s="176">
        <f>F363/RES_summary!F$21</f>
        <v>10.338293430504342</v>
      </c>
      <c r="G417" s="176">
        <f>G363/RES_summary!G$21</f>
        <v>9.7802932166798691</v>
      </c>
      <c r="H417" s="176">
        <f>H363/RES_summary!H$21</f>
        <v>9.9263523958965827</v>
      </c>
      <c r="I417" s="176">
        <f>I363/RES_summary!I$21</f>
        <v>9.6665660687257269</v>
      </c>
      <c r="J417" s="176">
        <f>J363/RES_summary!J$21</f>
        <v>10.064051286388603</v>
      </c>
      <c r="K417" s="176">
        <f>K363/RES_summary!K$21</f>
        <v>9.6698319307070868</v>
      </c>
      <c r="L417" s="176">
        <f>L363/RES_summary!L$21</f>
        <v>10.453619057243721</v>
      </c>
      <c r="M417" s="176">
        <f>M363/RES_summary!M$21</f>
        <v>9.0034262039969839</v>
      </c>
      <c r="N417" s="176">
        <f>N363/RES_summary!N$21</f>
        <v>10.66615449369027</v>
      </c>
      <c r="O417" s="176">
        <f>O363/RES_summary!O$21</f>
        <v>11.477389654075873</v>
      </c>
      <c r="P417" s="176">
        <f>P363/RES_summary!P$21</f>
        <v>9.6990958594583567</v>
      </c>
      <c r="Q417" s="176">
        <f>Q363/RES_summary!Q$21</f>
        <v>10.206565342594244</v>
      </c>
    </row>
    <row r="419" spans="1:17" ht="12" customHeight="1" x14ac:dyDescent="0.25">
      <c r="A419" s="152" t="s">
        <v>185</v>
      </c>
      <c r="B419" s="168"/>
      <c r="C419" s="184">
        <f>C365/RES_summary!C$21</f>
        <v>132.63536957099225</v>
      </c>
      <c r="D419" s="184">
        <f>D365/RES_summary!D$21</f>
        <v>127.58641037778041</v>
      </c>
      <c r="E419" s="184">
        <f>E365/RES_summary!E$21</f>
        <v>135.80110210748731</v>
      </c>
      <c r="F419" s="184">
        <f>F365/RES_summary!F$21</f>
        <v>139.79556854763879</v>
      </c>
      <c r="G419" s="184">
        <f>G365/RES_summary!G$21</f>
        <v>128.05121811889862</v>
      </c>
      <c r="H419" s="184">
        <f>H365/RES_summary!H$21</f>
        <v>124.68181129717826</v>
      </c>
      <c r="I419" s="184">
        <f>I365/RES_summary!I$21</f>
        <v>110.66457796685529</v>
      </c>
      <c r="J419" s="184">
        <f>J365/RES_summary!J$21</f>
        <v>123.03769530304187</v>
      </c>
      <c r="K419" s="184">
        <f>K365/RES_summary!K$21</f>
        <v>113.40990474259357</v>
      </c>
      <c r="L419" s="184">
        <f>L365/RES_summary!L$21</f>
        <v>128.67257154583109</v>
      </c>
      <c r="M419" s="184">
        <f>M365/RES_summary!M$21</f>
        <v>88.770313862724137</v>
      </c>
      <c r="N419" s="184">
        <f>N365/RES_summary!N$21</f>
        <v>117.77425983746872</v>
      </c>
      <c r="O419" s="184">
        <f>O365/RES_summary!O$21</f>
        <v>133.92627718141352</v>
      </c>
      <c r="P419" s="184">
        <f>P365/RES_summary!P$21</f>
        <v>91.101162107973579</v>
      </c>
      <c r="Q419" s="184">
        <f>Q365/RES_summary!Q$21</f>
        <v>103.19032939466609</v>
      </c>
    </row>
    <row r="420" spans="1:17" ht="12" customHeight="1" x14ac:dyDescent="0.25">
      <c r="A420" s="158" t="s">
        <v>65</v>
      </c>
      <c r="B420" s="157"/>
      <c r="C420" s="178">
        <f>C366/RES_summary!C$21</f>
        <v>107.19163157710089</v>
      </c>
      <c r="D420" s="178">
        <f>D366/RES_summary!D$21</f>
        <v>102.09746937584673</v>
      </c>
      <c r="E420" s="178">
        <f>E366/RES_summary!E$21</f>
        <v>109.67669710735157</v>
      </c>
      <c r="F420" s="178">
        <f>F366/RES_summary!F$21</f>
        <v>113.75385395004211</v>
      </c>
      <c r="G420" s="178">
        <f>G366/RES_summary!G$21</f>
        <v>103.65787390814054</v>
      </c>
      <c r="H420" s="178">
        <f>H366/RES_summary!H$21</f>
        <v>100.38804191335228</v>
      </c>
      <c r="I420" s="178">
        <f>I366/RES_summary!I$21</f>
        <v>86.625318863629957</v>
      </c>
      <c r="J420" s="178">
        <f>J366/RES_summary!J$21</f>
        <v>98.162125547890838</v>
      </c>
      <c r="K420" s="178">
        <f>K366/RES_summary!K$21</f>
        <v>89.915240519855232</v>
      </c>
      <c r="L420" s="178">
        <f>L366/RES_summary!L$21</f>
        <v>101.63602813859083</v>
      </c>
      <c r="M420" s="178">
        <f>M366/RES_summary!M$21</f>
        <v>67.049162260787099</v>
      </c>
      <c r="N420" s="178">
        <f>N366/RES_summary!N$21</f>
        <v>90.104339811502427</v>
      </c>
      <c r="O420" s="178">
        <f>O366/RES_summary!O$21</f>
        <v>103.37832022193348</v>
      </c>
      <c r="P420" s="178">
        <f>P366/RES_summary!P$21</f>
        <v>66.090026991945976</v>
      </c>
      <c r="Q420" s="178">
        <f>Q366/RES_summary!Q$21</f>
        <v>76.196512689423614</v>
      </c>
    </row>
    <row r="421" spans="1:17" ht="12" customHeight="1" x14ac:dyDescent="0.25">
      <c r="A421" s="23" t="s">
        <v>60</v>
      </c>
      <c r="B421" s="57"/>
      <c r="C421" s="176">
        <f>C367/RES_summary!C$21</f>
        <v>107.19163157710089</v>
      </c>
      <c r="D421" s="176">
        <f>D367/RES_summary!D$21</f>
        <v>102.09746937584673</v>
      </c>
      <c r="E421" s="176">
        <f>E367/RES_summary!E$21</f>
        <v>109.67669710735157</v>
      </c>
      <c r="F421" s="176">
        <f>F367/RES_summary!F$21</f>
        <v>113.75385395004211</v>
      </c>
      <c r="G421" s="176">
        <f>G367/RES_summary!G$21</f>
        <v>103.65787390814054</v>
      </c>
      <c r="H421" s="176">
        <f>H367/RES_summary!H$21</f>
        <v>100.38804191335228</v>
      </c>
      <c r="I421" s="176">
        <f>I367/RES_summary!I$21</f>
        <v>86.625318863629957</v>
      </c>
      <c r="J421" s="176">
        <f>J367/RES_summary!J$21</f>
        <v>98.162125547890838</v>
      </c>
      <c r="K421" s="176">
        <f>K367/RES_summary!K$21</f>
        <v>89.915240519855232</v>
      </c>
      <c r="L421" s="176">
        <f>L367/RES_summary!L$21</f>
        <v>101.63602813859083</v>
      </c>
      <c r="M421" s="176">
        <f>M367/RES_summary!M$21</f>
        <v>67.049162260787099</v>
      </c>
      <c r="N421" s="176">
        <f>N367/RES_summary!N$21</f>
        <v>90.104339811502427</v>
      </c>
      <c r="O421" s="176">
        <f>O367/RES_summary!O$21</f>
        <v>103.37832022193348</v>
      </c>
      <c r="P421" s="176">
        <f>P367/RES_summary!P$21</f>
        <v>66.090026991945976</v>
      </c>
      <c r="Q421" s="176">
        <f>Q367/RES_summary!Q$21</f>
        <v>76.196512689423614</v>
      </c>
    </row>
    <row r="422" spans="1:17" ht="12" customHeight="1" x14ac:dyDescent="0.25">
      <c r="A422" s="158" t="s">
        <v>112</v>
      </c>
      <c r="B422" s="157"/>
      <c r="C422" s="178">
        <f>C368/RES_summary!C$21</f>
        <v>0.50620463279907713</v>
      </c>
      <c r="D422" s="178">
        <f>D368/RES_summary!D$21</f>
        <v>0.64905571071668089</v>
      </c>
      <c r="E422" s="178">
        <f>E368/RES_summary!E$21</f>
        <v>0.42911815692056388</v>
      </c>
      <c r="F422" s="178">
        <f>F368/RES_summary!F$21</f>
        <v>0.50994031702556419</v>
      </c>
      <c r="G422" s="178">
        <f>G368/RES_summary!G$21</f>
        <v>0.64087455381529734</v>
      </c>
      <c r="H422" s="178">
        <f>H368/RES_summary!H$21</f>
        <v>0.41224325008384854</v>
      </c>
      <c r="I422" s="178">
        <f>I368/RES_summary!I$21</f>
        <v>0.50931655094043626</v>
      </c>
      <c r="J422" s="178">
        <f>J368/RES_summary!J$21</f>
        <v>1.0779730053310528</v>
      </c>
      <c r="K422" s="178">
        <f>K368/RES_summary!K$21</f>
        <v>1.1241039010148588</v>
      </c>
      <c r="L422" s="178">
        <f>L368/RES_summary!L$21</f>
        <v>1.2963127212008083</v>
      </c>
      <c r="M422" s="178">
        <f>M368/RES_summary!M$21</f>
        <v>0.89247852933242133</v>
      </c>
      <c r="N422" s="178">
        <f>N368/RES_summary!N$21</f>
        <v>0.96533864785556167</v>
      </c>
      <c r="O422" s="178">
        <f>O368/RES_summary!O$21</f>
        <v>2.0452655506106119</v>
      </c>
      <c r="P422" s="178">
        <f>P368/RES_summary!P$21</f>
        <v>1.2462770070328917</v>
      </c>
      <c r="Q422" s="178">
        <f>Q368/RES_summary!Q$21</f>
        <v>1.8094668979355137</v>
      </c>
    </row>
    <row r="423" spans="1:17" ht="12" customHeight="1" x14ac:dyDescent="0.25">
      <c r="A423" s="23" t="s">
        <v>60</v>
      </c>
      <c r="B423" s="156"/>
      <c r="C423" s="177">
        <f>C369/RES_summary!C$21</f>
        <v>0.50620463279907713</v>
      </c>
      <c r="D423" s="177">
        <f>D369/RES_summary!D$21</f>
        <v>0.64905571071668089</v>
      </c>
      <c r="E423" s="177">
        <f>E369/RES_summary!E$21</f>
        <v>0.42911815692056388</v>
      </c>
      <c r="F423" s="177">
        <f>F369/RES_summary!F$21</f>
        <v>0.50994031702556419</v>
      </c>
      <c r="G423" s="177">
        <f>G369/RES_summary!G$21</f>
        <v>0.64087455381529734</v>
      </c>
      <c r="H423" s="177">
        <f>H369/RES_summary!H$21</f>
        <v>0.41224325008384854</v>
      </c>
      <c r="I423" s="177">
        <f>I369/RES_summary!I$21</f>
        <v>0.50931655094043626</v>
      </c>
      <c r="J423" s="177">
        <f>J369/RES_summary!J$21</f>
        <v>1.0779730053310528</v>
      </c>
      <c r="K423" s="177">
        <f>K369/RES_summary!K$21</f>
        <v>1.1241039010148588</v>
      </c>
      <c r="L423" s="177">
        <f>L369/RES_summary!L$21</f>
        <v>1.2963127212008083</v>
      </c>
      <c r="M423" s="177">
        <f>M369/RES_summary!M$21</f>
        <v>0.89247852933242133</v>
      </c>
      <c r="N423" s="177">
        <f>N369/RES_summary!N$21</f>
        <v>0.96533864785556167</v>
      </c>
      <c r="O423" s="177">
        <f>O369/RES_summary!O$21</f>
        <v>2.0452655506106119</v>
      </c>
      <c r="P423" s="177">
        <f>P369/RES_summary!P$21</f>
        <v>1.2462770070328917</v>
      </c>
      <c r="Q423" s="177">
        <f>Q369/RES_summary!Q$21</f>
        <v>1.8094668979355137</v>
      </c>
    </row>
    <row r="424" spans="1:17" ht="12" customHeight="1" x14ac:dyDescent="0.25">
      <c r="A424" s="158" t="s">
        <v>63</v>
      </c>
      <c r="B424" s="157"/>
      <c r="C424" s="178">
        <f>C370/RES_summary!C$21</f>
        <v>16.415108627552208</v>
      </c>
      <c r="D424" s="178">
        <f>D370/RES_summary!D$21</f>
        <v>16.300818536923376</v>
      </c>
      <c r="E424" s="178">
        <f>E370/RES_summary!E$21</f>
        <v>16.732950161142096</v>
      </c>
      <c r="F424" s="178">
        <f>F370/RES_summary!F$21</f>
        <v>16.817852667346465</v>
      </c>
      <c r="G424" s="178">
        <f>G370/RES_summary!G$21</f>
        <v>15.476581422089565</v>
      </c>
      <c r="H424" s="178">
        <f>H370/RES_summary!H$21</f>
        <v>15.444283721165521</v>
      </c>
      <c r="I424" s="178">
        <f>I370/RES_summary!I$21</f>
        <v>15.277234591592496</v>
      </c>
      <c r="J424" s="178">
        <f>J370/RES_summary!J$21</f>
        <v>15.159739482126732</v>
      </c>
      <c r="K424" s="178">
        <f>K370/RES_summary!K$21</f>
        <v>14.06605257940824</v>
      </c>
      <c r="L424" s="178">
        <f>L370/RES_summary!L$21</f>
        <v>16.756588438336721</v>
      </c>
      <c r="M424" s="178">
        <f>M370/RES_summary!M$21</f>
        <v>13.08680623362749</v>
      </c>
      <c r="N424" s="178">
        <f>N370/RES_summary!N$21</f>
        <v>17.530420191088222</v>
      </c>
      <c r="O424" s="178">
        <f>O370/RES_summary!O$21</f>
        <v>18.626464897480432</v>
      </c>
      <c r="P424" s="178">
        <f>P370/RES_summary!P$21</f>
        <v>15.414022533837974</v>
      </c>
      <c r="Q424" s="178">
        <f>Q370/RES_summary!Q$21</f>
        <v>16.388641842987273</v>
      </c>
    </row>
    <row r="425" spans="1:17" ht="12" customHeight="1" x14ac:dyDescent="0.25">
      <c r="A425" s="167" t="s">
        <v>144</v>
      </c>
      <c r="B425" s="132"/>
      <c r="C425" s="183">
        <f>C371/RES_summary!C$21</f>
        <v>0</v>
      </c>
      <c r="D425" s="183">
        <f>D371/RES_summary!D$21</f>
        <v>0</v>
      </c>
      <c r="E425" s="183">
        <f>E371/RES_summary!E$21</f>
        <v>0</v>
      </c>
      <c r="F425" s="183">
        <f>F371/RES_summary!F$21</f>
        <v>0</v>
      </c>
      <c r="G425" s="183">
        <f>G371/RES_summary!G$21</f>
        <v>0</v>
      </c>
      <c r="H425" s="183">
        <f>H371/RES_summary!H$21</f>
        <v>0</v>
      </c>
      <c r="I425" s="183">
        <f>I371/RES_summary!I$21</f>
        <v>0</v>
      </c>
      <c r="J425" s="183">
        <f>J371/RES_summary!J$21</f>
        <v>0</v>
      </c>
      <c r="K425" s="183">
        <f>K371/RES_summary!K$21</f>
        <v>0</v>
      </c>
      <c r="L425" s="183">
        <f>L371/RES_summary!L$21</f>
        <v>0</v>
      </c>
      <c r="M425" s="183">
        <f>M371/RES_summary!M$21</f>
        <v>0</v>
      </c>
      <c r="N425" s="183">
        <f>N371/RES_summary!N$21</f>
        <v>0</v>
      </c>
      <c r="O425" s="183">
        <f>O371/RES_summary!O$21</f>
        <v>0</v>
      </c>
      <c r="P425" s="183">
        <f>P371/RES_summary!P$21</f>
        <v>0</v>
      </c>
      <c r="Q425" s="183">
        <f>Q371/RES_summary!Q$21</f>
        <v>0</v>
      </c>
    </row>
    <row r="426" spans="1:17" ht="12" customHeight="1" x14ac:dyDescent="0.25">
      <c r="A426" s="167" t="s">
        <v>143</v>
      </c>
      <c r="B426" s="132"/>
      <c r="C426" s="183">
        <f>C372/RES_summary!C$21</f>
        <v>0</v>
      </c>
      <c r="D426" s="183">
        <f>D372/RES_summary!D$21</f>
        <v>0</v>
      </c>
      <c r="E426" s="183">
        <f>E372/RES_summary!E$21</f>
        <v>0</v>
      </c>
      <c r="F426" s="183">
        <f>F372/RES_summary!F$21</f>
        <v>0</v>
      </c>
      <c r="G426" s="183">
        <f>G372/RES_summary!G$21</f>
        <v>0</v>
      </c>
      <c r="H426" s="183">
        <f>H372/RES_summary!H$21</f>
        <v>0</v>
      </c>
      <c r="I426" s="183">
        <f>I372/RES_summary!I$21</f>
        <v>0</v>
      </c>
      <c r="J426" s="183">
        <f>J372/RES_summary!J$21</f>
        <v>0</v>
      </c>
      <c r="K426" s="183">
        <f>K372/RES_summary!K$21</f>
        <v>0</v>
      </c>
      <c r="L426" s="183">
        <f>L372/RES_summary!L$21</f>
        <v>0</v>
      </c>
      <c r="M426" s="183">
        <f>M372/RES_summary!M$21</f>
        <v>0</v>
      </c>
      <c r="N426" s="183">
        <f>N372/RES_summary!N$21</f>
        <v>0</v>
      </c>
      <c r="O426" s="183">
        <f>O372/RES_summary!O$21</f>
        <v>0</v>
      </c>
      <c r="P426" s="183">
        <f>P372/RES_summary!P$21</f>
        <v>0</v>
      </c>
      <c r="Q426" s="183">
        <f>Q372/RES_summary!Q$21</f>
        <v>0</v>
      </c>
    </row>
    <row r="427" spans="1:17" ht="12" customHeight="1" x14ac:dyDescent="0.25">
      <c r="A427" s="166" t="s">
        <v>57</v>
      </c>
      <c r="B427" s="165"/>
      <c r="C427" s="182">
        <f>C373/RES_summary!C$21</f>
        <v>0</v>
      </c>
      <c r="D427" s="182">
        <f>D373/RES_summary!D$21</f>
        <v>0</v>
      </c>
      <c r="E427" s="182">
        <f>E373/RES_summary!E$21</f>
        <v>0</v>
      </c>
      <c r="F427" s="182">
        <f>F373/RES_summary!F$21</f>
        <v>0</v>
      </c>
      <c r="G427" s="182">
        <f>G373/RES_summary!G$21</f>
        <v>0</v>
      </c>
      <c r="H427" s="182">
        <f>H373/RES_summary!H$21</f>
        <v>0</v>
      </c>
      <c r="I427" s="182">
        <f>I373/RES_summary!I$21</f>
        <v>0</v>
      </c>
      <c r="J427" s="182">
        <f>J373/RES_summary!J$21</f>
        <v>0</v>
      </c>
      <c r="K427" s="182">
        <f>K373/RES_summary!K$21</f>
        <v>0</v>
      </c>
      <c r="L427" s="182">
        <f>L373/RES_summary!L$21</f>
        <v>0</v>
      </c>
      <c r="M427" s="182">
        <f>M373/RES_summary!M$21</f>
        <v>0</v>
      </c>
      <c r="N427" s="182">
        <f>N373/RES_summary!N$21</f>
        <v>0</v>
      </c>
      <c r="O427" s="182">
        <f>O373/RES_summary!O$21</f>
        <v>0</v>
      </c>
      <c r="P427" s="182">
        <f>P373/RES_summary!P$21</f>
        <v>0</v>
      </c>
      <c r="Q427" s="182">
        <f>Q373/RES_summary!Q$21</f>
        <v>0</v>
      </c>
    </row>
    <row r="428" spans="1:17" ht="12" customHeight="1" x14ac:dyDescent="0.25">
      <c r="A428" s="147" t="s">
        <v>59</v>
      </c>
      <c r="B428" s="164"/>
      <c r="C428" s="181">
        <f>C374/RES_summary!C$21</f>
        <v>0</v>
      </c>
      <c r="D428" s="181">
        <f>D374/RES_summary!D$21</f>
        <v>0</v>
      </c>
      <c r="E428" s="181">
        <f>E374/RES_summary!E$21</f>
        <v>0</v>
      </c>
      <c r="F428" s="181">
        <f>F374/RES_summary!F$21</f>
        <v>0</v>
      </c>
      <c r="G428" s="181">
        <f>G374/RES_summary!G$21</f>
        <v>0</v>
      </c>
      <c r="H428" s="181">
        <f>H374/RES_summary!H$21</f>
        <v>0</v>
      </c>
      <c r="I428" s="181">
        <f>I374/RES_summary!I$21</f>
        <v>0</v>
      </c>
      <c r="J428" s="181">
        <f>J374/RES_summary!J$21</f>
        <v>0</v>
      </c>
      <c r="K428" s="181">
        <f>K374/RES_summary!K$21</f>
        <v>0</v>
      </c>
      <c r="L428" s="181">
        <f>L374/RES_summary!L$21</f>
        <v>0</v>
      </c>
      <c r="M428" s="181">
        <f>M374/RES_summary!M$21</f>
        <v>0</v>
      </c>
      <c r="N428" s="181">
        <f>N374/RES_summary!N$21</f>
        <v>0</v>
      </c>
      <c r="O428" s="181">
        <f>O374/RES_summary!O$21</f>
        <v>0</v>
      </c>
      <c r="P428" s="181">
        <f>P374/RES_summary!P$21</f>
        <v>0</v>
      </c>
      <c r="Q428" s="181">
        <f>Q374/RES_summary!Q$21</f>
        <v>0</v>
      </c>
    </row>
    <row r="429" spans="1:17" ht="12" customHeight="1" x14ac:dyDescent="0.25">
      <c r="A429" s="163" t="s">
        <v>142</v>
      </c>
      <c r="B429" s="162"/>
      <c r="C429" s="180">
        <f>C375/RES_summary!C$21</f>
        <v>16.428295017596586</v>
      </c>
      <c r="D429" s="180">
        <f>D375/RES_summary!D$21</f>
        <v>16.315759187911823</v>
      </c>
      <c r="E429" s="180">
        <f>E375/RES_summary!E$21</f>
        <v>16.76056038770415</v>
      </c>
      <c r="F429" s="180">
        <f>F375/RES_summary!F$21</f>
        <v>16.84582152010487</v>
      </c>
      <c r="G429" s="180">
        <f>G375/RES_summary!G$21</f>
        <v>15.504049900517806</v>
      </c>
      <c r="H429" s="180">
        <f>H375/RES_summary!H$21</f>
        <v>15.512090698889461</v>
      </c>
      <c r="I429" s="180">
        <f>I375/RES_summary!I$21</f>
        <v>15.366374653313507</v>
      </c>
      <c r="J429" s="180">
        <f>J375/RES_summary!J$21</f>
        <v>15.298775132850817</v>
      </c>
      <c r="K429" s="180">
        <f>K375/RES_summary!K$21</f>
        <v>14.112783808513958</v>
      </c>
      <c r="L429" s="180">
        <f>L375/RES_summary!L$21</f>
        <v>16.953222080592191</v>
      </c>
      <c r="M429" s="180">
        <f>M375/RES_summary!M$21</f>
        <v>13.300928513805314</v>
      </c>
      <c r="N429" s="180">
        <f>N375/RES_summary!N$21</f>
        <v>17.721147466244684</v>
      </c>
      <c r="O429" s="180">
        <f>O375/RES_summary!O$21</f>
        <v>18.736341638614643</v>
      </c>
      <c r="P429" s="180">
        <f>P375/RES_summary!P$21</f>
        <v>15.628967208438722</v>
      </c>
      <c r="Q429" s="180">
        <f>Q375/RES_summary!Q$21</f>
        <v>16.51318322854549</v>
      </c>
    </row>
    <row r="430" spans="1:17" ht="12" customHeight="1" x14ac:dyDescent="0.25">
      <c r="A430" s="161" t="s">
        <v>141</v>
      </c>
      <c r="B430" s="160"/>
      <c r="C430" s="179">
        <f>C376/RES_summary!C$21</f>
        <v>15.836288989599849</v>
      </c>
      <c r="D430" s="179">
        <f>D376/RES_summary!D$21</f>
        <v>15.657232347628799</v>
      </c>
      <c r="E430" s="179">
        <f>E376/RES_summary!E$21</f>
        <v>15.938326481736356</v>
      </c>
      <c r="F430" s="179">
        <f>F376/RES_summary!F$21</f>
        <v>15.97328120056895</v>
      </c>
      <c r="G430" s="179">
        <f>G376/RES_summary!G$21</f>
        <v>15.07388077539372</v>
      </c>
      <c r="H430" s="179">
        <f>H376/RES_summary!H$21</f>
        <v>15.053491998159329</v>
      </c>
      <c r="I430" s="179">
        <f>I376/RES_summary!I$21</f>
        <v>14.868465098775589</v>
      </c>
      <c r="J430" s="179">
        <f>J376/RES_summary!J$21</f>
        <v>14.744000860105949</v>
      </c>
      <c r="K430" s="179">
        <f>K376/RES_summary!K$21</f>
        <v>13.918184537410999</v>
      </c>
      <c r="L430" s="179">
        <f>L376/RES_summary!L$21</f>
        <v>15.719114862243654</v>
      </c>
      <c r="M430" s="179">
        <f>M376/RES_summary!M$21</f>
        <v>12.903859237973849</v>
      </c>
      <c r="N430" s="179">
        <f>N376/RES_summary!N$21</f>
        <v>16.467088842589753</v>
      </c>
      <c r="O430" s="179">
        <f>O376/RES_summary!O$21</f>
        <v>16.968137805646595</v>
      </c>
      <c r="P430" s="179">
        <f>P376/RES_summary!P$21</f>
        <v>14.81609276374183</v>
      </c>
      <c r="Q430" s="179">
        <f>Q376/RES_summary!Q$21</f>
        <v>15.301571154084787</v>
      </c>
    </row>
    <row r="431" spans="1:17" ht="12" customHeight="1" x14ac:dyDescent="0.25">
      <c r="A431" s="148" t="s">
        <v>60</v>
      </c>
      <c r="B431" s="156"/>
      <c r="C431" s="177">
        <f>C377/RES_summary!C$21</f>
        <v>10.683063355616795</v>
      </c>
      <c r="D431" s="177">
        <f>D377/RES_summary!D$21</f>
        <v>10.615020542086166</v>
      </c>
      <c r="E431" s="177">
        <f>E377/RES_summary!E$21</f>
        <v>10.92045400556397</v>
      </c>
      <c r="F431" s="177">
        <f>F377/RES_summary!F$21</f>
        <v>10.990033359882057</v>
      </c>
      <c r="G431" s="177">
        <f>G377/RES_summary!G$21</f>
        <v>10.14948911332201</v>
      </c>
      <c r="H431" s="177">
        <f>H377/RES_summary!H$21</f>
        <v>10.231085058296763</v>
      </c>
      <c r="I431" s="177">
        <f>I377/RES_summary!I$21</f>
        <v>10.129034285805888</v>
      </c>
      <c r="J431" s="177">
        <f>J377/RES_summary!J$21</f>
        <v>10.068494885664897</v>
      </c>
      <c r="K431" s="177">
        <f>K377/RES_summary!K$21</f>
        <v>9.2761571248845947</v>
      </c>
      <c r="L431" s="177">
        <f>L377/RES_summary!L$21</f>
        <v>11.129941269279827</v>
      </c>
      <c r="M431" s="177">
        <f>M377/RES_summary!M$21</f>
        <v>8.7457404083335586</v>
      </c>
      <c r="N431" s="177">
        <f>N377/RES_summary!N$21</f>
        <v>12.000916017919673</v>
      </c>
      <c r="O431" s="177">
        <f>O377/RES_summary!O$21</f>
        <v>12.281547039149807</v>
      </c>
      <c r="P431" s="177">
        <f>P377/RES_summary!P$21</f>
        <v>10.235754304542141</v>
      </c>
      <c r="Q431" s="177">
        <f>Q377/RES_summary!Q$21</f>
        <v>10.792754087744182</v>
      </c>
    </row>
    <row r="432" spans="1:17" ht="12" customHeight="1" x14ac:dyDescent="0.25">
      <c r="A432" s="159" t="s">
        <v>59</v>
      </c>
      <c r="B432" s="57"/>
      <c r="C432" s="176">
        <f>C378/RES_summary!C$21</f>
        <v>5.1532256339830527</v>
      </c>
      <c r="D432" s="176">
        <f>D378/RES_summary!D$21</f>
        <v>5.0422118055426335</v>
      </c>
      <c r="E432" s="176">
        <f>E378/RES_summary!E$21</f>
        <v>5.0178724761723892</v>
      </c>
      <c r="F432" s="176">
        <f>F378/RES_summary!F$21</f>
        <v>4.9832478406868956</v>
      </c>
      <c r="G432" s="176">
        <f>G378/RES_summary!G$21</f>
        <v>4.9243916620717112</v>
      </c>
      <c r="H432" s="176">
        <f>H378/RES_summary!H$21</f>
        <v>4.8224069398625655</v>
      </c>
      <c r="I432" s="176">
        <f>I378/RES_summary!I$21</f>
        <v>4.7394308129697009</v>
      </c>
      <c r="J432" s="176">
        <f>J378/RES_summary!J$21</f>
        <v>4.6755059744410516</v>
      </c>
      <c r="K432" s="176">
        <f>K378/RES_summary!K$21</f>
        <v>4.6420274125264065</v>
      </c>
      <c r="L432" s="176">
        <f>L378/RES_summary!L$21</f>
        <v>4.5891735929638253</v>
      </c>
      <c r="M432" s="176">
        <f>M378/RES_summary!M$21</f>
        <v>4.1581188296402889</v>
      </c>
      <c r="N432" s="176">
        <f>N378/RES_summary!N$21</f>
        <v>4.46617282467008</v>
      </c>
      <c r="O432" s="176">
        <f>O378/RES_summary!O$21</f>
        <v>4.6865907664967876</v>
      </c>
      <c r="P432" s="176">
        <f>P378/RES_summary!P$21</f>
        <v>4.5803384591996892</v>
      </c>
      <c r="Q432" s="176">
        <f>Q378/RES_summary!Q$21</f>
        <v>4.5088170663406064</v>
      </c>
    </row>
    <row r="433" spans="1:17" ht="12" customHeight="1" x14ac:dyDescent="0.25">
      <c r="A433" s="158" t="s">
        <v>62</v>
      </c>
      <c r="B433" s="157"/>
      <c r="C433" s="178">
        <f>C379/RES_summary!C$21</f>
        <v>8.5224247335400563</v>
      </c>
      <c r="D433" s="178">
        <f>D379/RES_summary!D$21</f>
        <v>8.5390667542936374</v>
      </c>
      <c r="E433" s="178">
        <f>E379/RES_summary!E$21</f>
        <v>8.9623366820730777</v>
      </c>
      <c r="F433" s="178">
        <f>F379/RES_summary!F$21</f>
        <v>8.7139216132246577</v>
      </c>
      <c r="G433" s="178">
        <f>G379/RES_summary!G$21</f>
        <v>8.275888234853209</v>
      </c>
      <c r="H433" s="178">
        <f>H379/RES_summary!H$21</f>
        <v>8.437242412576607</v>
      </c>
      <c r="I433" s="178">
        <f>I379/RES_summary!I$21</f>
        <v>8.2527079606924101</v>
      </c>
      <c r="J433" s="178">
        <f>J379/RES_summary!J$21</f>
        <v>8.637857267693251</v>
      </c>
      <c r="K433" s="178">
        <f>K379/RES_summary!K$21</f>
        <v>8.3045077423152254</v>
      </c>
      <c r="L433" s="178">
        <f>L379/RES_summary!L$21</f>
        <v>8.9836422477027273</v>
      </c>
      <c r="M433" s="178">
        <f>M379/RES_summary!M$21</f>
        <v>7.7418668389771321</v>
      </c>
      <c r="N433" s="178">
        <f>N379/RES_summary!N$21</f>
        <v>9.174161187022488</v>
      </c>
      <c r="O433" s="178">
        <f>O379/RES_summary!O$21</f>
        <v>9.8762265113890226</v>
      </c>
      <c r="P433" s="178">
        <f>P379/RES_summary!P$21</f>
        <v>8.3508355751567453</v>
      </c>
      <c r="Q433" s="178">
        <f>Q379/RES_summary!Q$21</f>
        <v>8.795707964319698</v>
      </c>
    </row>
    <row r="434" spans="1:17" ht="12" customHeight="1" x14ac:dyDescent="0.25">
      <c r="A434" s="23" t="s">
        <v>57</v>
      </c>
      <c r="B434" s="156"/>
      <c r="C434" s="177">
        <f>C380/RES_summary!C$21</f>
        <v>0</v>
      </c>
      <c r="D434" s="177">
        <f>D380/RES_summary!D$21</f>
        <v>0</v>
      </c>
      <c r="E434" s="177">
        <f>E380/RES_summary!E$21</f>
        <v>0</v>
      </c>
      <c r="F434" s="177">
        <f>F380/RES_summary!F$21</f>
        <v>0</v>
      </c>
      <c r="G434" s="177">
        <f>G380/RES_summary!G$21</f>
        <v>0</v>
      </c>
      <c r="H434" s="177">
        <f>H380/RES_summary!H$21</f>
        <v>0</v>
      </c>
      <c r="I434" s="177">
        <f>I380/RES_summary!I$21</f>
        <v>0</v>
      </c>
      <c r="J434" s="177">
        <f>J380/RES_summary!J$21</f>
        <v>0</v>
      </c>
      <c r="K434" s="177">
        <f>K380/RES_summary!K$21</f>
        <v>0</v>
      </c>
      <c r="L434" s="177">
        <f>L380/RES_summary!L$21</f>
        <v>0</v>
      </c>
      <c r="M434" s="177">
        <f>M380/RES_summary!M$21</f>
        <v>0</v>
      </c>
      <c r="N434" s="177">
        <f>N380/RES_summary!N$21</f>
        <v>0</v>
      </c>
      <c r="O434" s="177">
        <f>O380/RES_summary!O$21</f>
        <v>0</v>
      </c>
      <c r="P434" s="177">
        <f>P380/RES_summary!P$21</f>
        <v>0</v>
      </c>
      <c r="Q434" s="177">
        <f>Q380/RES_summary!Q$21</f>
        <v>0</v>
      </c>
    </row>
    <row r="435" spans="1:17" ht="12" customHeight="1" x14ac:dyDescent="0.25">
      <c r="A435" s="29" t="s">
        <v>140</v>
      </c>
      <c r="B435" s="57"/>
      <c r="C435" s="176">
        <f>C381/RES_summary!C$21</f>
        <v>8.5224247335400563</v>
      </c>
      <c r="D435" s="176">
        <f>D381/RES_summary!D$21</f>
        <v>8.5390667542936374</v>
      </c>
      <c r="E435" s="176">
        <f>E381/RES_summary!E$21</f>
        <v>8.9623366820730777</v>
      </c>
      <c r="F435" s="176">
        <f>F381/RES_summary!F$21</f>
        <v>8.7139216132246577</v>
      </c>
      <c r="G435" s="176">
        <f>G381/RES_summary!G$21</f>
        <v>8.275888234853209</v>
      </c>
      <c r="H435" s="176">
        <f>H381/RES_summary!H$21</f>
        <v>8.437242412576607</v>
      </c>
      <c r="I435" s="176">
        <f>I381/RES_summary!I$21</f>
        <v>8.2527079606924101</v>
      </c>
      <c r="J435" s="176">
        <f>J381/RES_summary!J$21</f>
        <v>8.637857267693251</v>
      </c>
      <c r="K435" s="176">
        <f>K381/RES_summary!K$21</f>
        <v>8.3045077423152254</v>
      </c>
      <c r="L435" s="176">
        <f>L381/RES_summary!L$21</f>
        <v>8.9836422477027273</v>
      </c>
      <c r="M435" s="176">
        <f>M381/RES_summary!M$21</f>
        <v>7.7418668389771321</v>
      </c>
      <c r="N435" s="176">
        <f>N381/RES_summary!N$21</f>
        <v>9.174161187022488</v>
      </c>
      <c r="O435" s="176">
        <f>O381/RES_summary!O$21</f>
        <v>9.8762265113890226</v>
      </c>
      <c r="P435" s="176">
        <f>P381/RES_summary!P$21</f>
        <v>8.3508355751567453</v>
      </c>
      <c r="Q435" s="176">
        <f>Q381/RES_summary!Q$21</f>
        <v>8.795707964319698</v>
      </c>
    </row>
    <row r="437" spans="1:17" ht="12" customHeight="1" x14ac:dyDescent="0.25">
      <c r="A437" s="152" t="s">
        <v>184</v>
      </c>
      <c r="B437" s="168"/>
      <c r="C437" s="184">
        <f>C383/RES_summary!C$21</f>
        <v>0</v>
      </c>
      <c r="D437" s="184">
        <f>D383/RES_summary!D$21</f>
        <v>0</v>
      </c>
      <c r="E437" s="184">
        <f>E383/RES_summary!E$21</f>
        <v>0</v>
      </c>
      <c r="F437" s="184">
        <f>F383/RES_summary!F$21</f>
        <v>0</v>
      </c>
      <c r="G437" s="184">
        <f>G383/RES_summary!G$21</f>
        <v>0</v>
      </c>
      <c r="H437" s="184">
        <f>H383/RES_summary!H$21</f>
        <v>0</v>
      </c>
      <c r="I437" s="184">
        <f>I383/RES_summary!I$21</f>
        <v>0</v>
      </c>
      <c r="J437" s="184">
        <f>J383/RES_summary!J$21</f>
        <v>0</v>
      </c>
      <c r="K437" s="184">
        <f>K383/RES_summary!K$21</f>
        <v>0</v>
      </c>
      <c r="L437" s="184">
        <f>L383/RES_summary!L$21</f>
        <v>0</v>
      </c>
      <c r="M437" s="184">
        <f>M383/RES_summary!M$21</f>
        <v>0</v>
      </c>
      <c r="N437" s="184">
        <f>N383/RES_summary!N$21</f>
        <v>0</v>
      </c>
      <c r="O437" s="184">
        <f>O383/RES_summary!O$21</f>
        <v>0</v>
      </c>
      <c r="P437" s="184">
        <f>P383/RES_summary!P$21</f>
        <v>0</v>
      </c>
      <c r="Q437" s="184">
        <f>Q383/RES_summary!Q$21</f>
        <v>0</v>
      </c>
    </row>
    <row r="438" spans="1:17" ht="12" customHeight="1" x14ac:dyDescent="0.25">
      <c r="A438" s="158" t="s">
        <v>65</v>
      </c>
      <c r="B438" s="157"/>
      <c r="C438" s="178">
        <f>C384/RES_summary!C$21</f>
        <v>0</v>
      </c>
      <c r="D438" s="178">
        <f>D384/RES_summary!D$21</f>
        <v>0</v>
      </c>
      <c r="E438" s="178">
        <f>E384/RES_summary!E$21</f>
        <v>0</v>
      </c>
      <c r="F438" s="178">
        <f>F384/RES_summary!F$21</f>
        <v>0</v>
      </c>
      <c r="G438" s="178">
        <f>G384/RES_summary!G$21</f>
        <v>0</v>
      </c>
      <c r="H438" s="178">
        <f>H384/RES_summary!H$21</f>
        <v>0</v>
      </c>
      <c r="I438" s="178">
        <f>I384/RES_summary!I$21</f>
        <v>0</v>
      </c>
      <c r="J438" s="178">
        <f>J384/RES_summary!J$21</f>
        <v>0</v>
      </c>
      <c r="K438" s="178">
        <f>K384/RES_summary!K$21</f>
        <v>0</v>
      </c>
      <c r="L438" s="178">
        <f>L384/RES_summary!L$21</f>
        <v>0</v>
      </c>
      <c r="M438" s="178">
        <f>M384/RES_summary!M$21</f>
        <v>0</v>
      </c>
      <c r="N438" s="178">
        <f>N384/RES_summary!N$21</f>
        <v>0</v>
      </c>
      <c r="O438" s="178">
        <f>O384/RES_summary!O$21</f>
        <v>0</v>
      </c>
      <c r="P438" s="178">
        <f>P384/RES_summary!P$21</f>
        <v>0</v>
      </c>
      <c r="Q438" s="178">
        <f>Q384/RES_summary!Q$21</f>
        <v>0</v>
      </c>
    </row>
    <row r="439" spans="1:17" ht="12" customHeight="1" x14ac:dyDescent="0.25">
      <c r="A439" s="23" t="s">
        <v>60</v>
      </c>
      <c r="B439" s="57"/>
      <c r="C439" s="176">
        <f>C385/RES_summary!C$21</f>
        <v>0</v>
      </c>
      <c r="D439" s="176">
        <f>D385/RES_summary!D$21</f>
        <v>0</v>
      </c>
      <c r="E439" s="176">
        <f>E385/RES_summary!E$21</f>
        <v>0</v>
      </c>
      <c r="F439" s="176">
        <f>F385/RES_summary!F$21</f>
        <v>0</v>
      </c>
      <c r="G439" s="176">
        <f>G385/RES_summary!G$21</f>
        <v>0</v>
      </c>
      <c r="H439" s="176">
        <f>H385/RES_summary!H$21</f>
        <v>0</v>
      </c>
      <c r="I439" s="176">
        <f>I385/RES_summary!I$21</f>
        <v>0</v>
      </c>
      <c r="J439" s="176">
        <f>J385/RES_summary!J$21</f>
        <v>0</v>
      </c>
      <c r="K439" s="176">
        <f>K385/RES_summary!K$21</f>
        <v>0</v>
      </c>
      <c r="L439" s="176">
        <f>L385/RES_summary!L$21</f>
        <v>0</v>
      </c>
      <c r="M439" s="176">
        <f>M385/RES_summary!M$21</f>
        <v>0</v>
      </c>
      <c r="N439" s="176">
        <f>N385/RES_summary!N$21</f>
        <v>0</v>
      </c>
      <c r="O439" s="176">
        <f>O385/RES_summary!O$21</f>
        <v>0</v>
      </c>
      <c r="P439" s="176">
        <f>P385/RES_summary!P$21</f>
        <v>0</v>
      </c>
      <c r="Q439" s="176">
        <f>Q385/RES_summary!Q$21</f>
        <v>0</v>
      </c>
    </row>
    <row r="440" spans="1:17" ht="12" customHeight="1" x14ac:dyDescent="0.25">
      <c r="A440" s="158" t="s">
        <v>112</v>
      </c>
      <c r="B440" s="157"/>
      <c r="C440" s="178">
        <f>C386/RES_summary!C$21</f>
        <v>0</v>
      </c>
      <c r="D440" s="178">
        <f>D386/RES_summary!D$21</f>
        <v>0</v>
      </c>
      <c r="E440" s="178">
        <f>E386/RES_summary!E$21</f>
        <v>0</v>
      </c>
      <c r="F440" s="178">
        <f>F386/RES_summary!F$21</f>
        <v>0</v>
      </c>
      <c r="G440" s="178">
        <f>G386/RES_summary!G$21</f>
        <v>0</v>
      </c>
      <c r="H440" s="178">
        <f>H386/RES_summary!H$21</f>
        <v>0</v>
      </c>
      <c r="I440" s="178">
        <f>I386/RES_summary!I$21</f>
        <v>0</v>
      </c>
      <c r="J440" s="178">
        <f>J386/RES_summary!J$21</f>
        <v>0</v>
      </c>
      <c r="K440" s="178">
        <f>K386/RES_summary!K$21</f>
        <v>0</v>
      </c>
      <c r="L440" s="178">
        <f>L386/RES_summary!L$21</f>
        <v>0</v>
      </c>
      <c r="M440" s="178">
        <f>M386/RES_summary!M$21</f>
        <v>0</v>
      </c>
      <c r="N440" s="178">
        <f>N386/RES_summary!N$21</f>
        <v>0</v>
      </c>
      <c r="O440" s="178">
        <f>O386/RES_summary!O$21</f>
        <v>0</v>
      </c>
      <c r="P440" s="178">
        <f>P386/RES_summary!P$21</f>
        <v>0</v>
      </c>
      <c r="Q440" s="178">
        <f>Q386/RES_summary!Q$21</f>
        <v>0</v>
      </c>
    </row>
    <row r="441" spans="1:17" ht="12" customHeight="1" x14ac:dyDescent="0.25">
      <c r="A441" s="23" t="s">
        <v>60</v>
      </c>
      <c r="B441" s="156"/>
      <c r="C441" s="177">
        <f>C387/RES_summary!C$21</f>
        <v>0</v>
      </c>
      <c r="D441" s="177">
        <f>D387/RES_summary!D$21</f>
        <v>0</v>
      </c>
      <c r="E441" s="177">
        <f>E387/RES_summary!E$21</f>
        <v>0</v>
      </c>
      <c r="F441" s="177">
        <f>F387/RES_summary!F$21</f>
        <v>0</v>
      </c>
      <c r="G441" s="177">
        <f>G387/RES_summary!G$21</f>
        <v>0</v>
      </c>
      <c r="H441" s="177">
        <f>H387/RES_summary!H$21</f>
        <v>0</v>
      </c>
      <c r="I441" s="177">
        <f>I387/RES_summary!I$21</f>
        <v>0</v>
      </c>
      <c r="J441" s="177">
        <f>J387/RES_summary!J$21</f>
        <v>0</v>
      </c>
      <c r="K441" s="177">
        <f>K387/RES_summary!K$21</f>
        <v>0</v>
      </c>
      <c r="L441" s="177">
        <f>L387/RES_summary!L$21</f>
        <v>0</v>
      </c>
      <c r="M441" s="177">
        <f>M387/RES_summary!M$21</f>
        <v>0</v>
      </c>
      <c r="N441" s="177">
        <f>N387/RES_summary!N$21</f>
        <v>0</v>
      </c>
      <c r="O441" s="177">
        <f>O387/RES_summary!O$21</f>
        <v>0</v>
      </c>
      <c r="P441" s="177">
        <f>P387/RES_summary!P$21</f>
        <v>0</v>
      </c>
      <c r="Q441" s="177">
        <f>Q387/RES_summary!Q$21</f>
        <v>0</v>
      </c>
    </row>
    <row r="442" spans="1:17" ht="12" customHeight="1" x14ac:dyDescent="0.25">
      <c r="A442" s="158" t="s">
        <v>63</v>
      </c>
      <c r="B442" s="157"/>
      <c r="C442" s="178">
        <f>C388/RES_summary!C$21</f>
        <v>0</v>
      </c>
      <c r="D442" s="178">
        <f>D388/RES_summary!D$21</f>
        <v>0</v>
      </c>
      <c r="E442" s="178">
        <f>E388/RES_summary!E$21</f>
        <v>0</v>
      </c>
      <c r="F442" s="178">
        <f>F388/RES_summary!F$21</f>
        <v>0</v>
      </c>
      <c r="G442" s="178">
        <f>G388/RES_summary!G$21</f>
        <v>0</v>
      </c>
      <c r="H442" s="178">
        <f>H388/RES_summary!H$21</f>
        <v>0</v>
      </c>
      <c r="I442" s="178">
        <f>I388/RES_summary!I$21</f>
        <v>0</v>
      </c>
      <c r="J442" s="178">
        <f>J388/RES_summary!J$21</f>
        <v>0</v>
      </c>
      <c r="K442" s="178">
        <f>K388/RES_summary!K$21</f>
        <v>0</v>
      </c>
      <c r="L442" s="178">
        <f>L388/RES_summary!L$21</f>
        <v>0</v>
      </c>
      <c r="M442" s="178">
        <f>M388/RES_summary!M$21</f>
        <v>0</v>
      </c>
      <c r="N442" s="178">
        <f>N388/RES_summary!N$21</f>
        <v>0</v>
      </c>
      <c r="O442" s="178">
        <f>O388/RES_summary!O$21</f>
        <v>0</v>
      </c>
      <c r="P442" s="178">
        <f>P388/RES_summary!P$21</f>
        <v>0</v>
      </c>
      <c r="Q442" s="178">
        <f>Q388/RES_summary!Q$21</f>
        <v>0</v>
      </c>
    </row>
    <row r="443" spans="1:17" ht="12" customHeight="1" x14ac:dyDescent="0.25">
      <c r="A443" s="167" t="s">
        <v>144</v>
      </c>
      <c r="B443" s="132"/>
      <c r="C443" s="183">
        <f>C389/RES_summary!C$21</f>
        <v>0</v>
      </c>
      <c r="D443" s="183">
        <f>D389/RES_summary!D$21</f>
        <v>0</v>
      </c>
      <c r="E443" s="183">
        <f>E389/RES_summary!E$21</f>
        <v>0</v>
      </c>
      <c r="F443" s="183">
        <f>F389/RES_summary!F$21</f>
        <v>0</v>
      </c>
      <c r="G443" s="183">
        <f>G389/RES_summary!G$21</f>
        <v>0</v>
      </c>
      <c r="H443" s="183">
        <f>H389/RES_summary!H$21</f>
        <v>0</v>
      </c>
      <c r="I443" s="183">
        <f>I389/RES_summary!I$21</f>
        <v>0</v>
      </c>
      <c r="J443" s="183">
        <f>J389/RES_summary!J$21</f>
        <v>0</v>
      </c>
      <c r="K443" s="183">
        <f>K389/RES_summary!K$21</f>
        <v>0</v>
      </c>
      <c r="L443" s="183">
        <f>L389/RES_summary!L$21</f>
        <v>0</v>
      </c>
      <c r="M443" s="183">
        <f>M389/RES_summary!M$21</f>
        <v>0</v>
      </c>
      <c r="N443" s="183">
        <f>N389/RES_summary!N$21</f>
        <v>0</v>
      </c>
      <c r="O443" s="183">
        <f>O389/RES_summary!O$21</f>
        <v>0</v>
      </c>
      <c r="P443" s="183">
        <f>P389/RES_summary!P$21</f>
        <v>0</v>
      </c>
      <c r="Q443" s="183">
        <f>Q389/RES_summary!Q$21</f>
        <v>0</v>
      </c>
    </row>
    <row r="444" spans="1:17" ht="12" customHeight="1" x14ac:dyDescent="0.25">
      <c r="A444" s="167" t="s">
        <v>143</v>
      </c>
      <c r="B444" s="132"/>
      <c r="C444" s="183">
        <f>C390/RES_summary!C$21</f>
        <v>0</v>
      </c>
      <c r="D444" s="183">
        <f>D390/RES_summary!D$21</f>
        <v>0</v>
      </c>
      <c r="E444" s="183">
        <f>E390/RES_summary!E$21</f>
        <v>0</v>
      </c>
      <c r="F444" s="183">
        <f>F390/RES_summary!F$21</f>
        <v>0</v>
      </c>
      <c r="G444" s="183">
        <f>G390/RES_summary!G$21</f>
        <v>0</v>
      </c>
      <c r="H444" s="183">
        <f>H390/RES_summary!H$21</f>
        <v>0</v>
      </c>
      <c r="I444" s="183">
        <f>I390/RES_summary!I$21</f>
        <v>0</v>
      </c>
      <c r="J444" s="183">
        <f>J390/RES_summary!J$21</f>
        <v>0</v>
      </c>
      <c r="K444" s="183">
        <f>K390/RES_summary!K$21</f>
        <v>0</v>
      </c>
      <c r="L444" s="183">
        <f>L390/RES_summary!L$21</f>
        <v>0</v>
      </c>
      <c r="M444" s="183">
        <f>M390/RES_summary!M$21</f>
        <v>0</v>
      </c>
      <c r="N444" s="183">
        <f>N390/RES_summary!N$21</f>
        <v>0</v>
      </c>
      <c r="O444" s="183">
        <f>O390/RES_summary!O$21</f>
        <v>0</v>
      </c>
      <c r="P444" s="183">
        <f>P390/RES_summary!P$21</f>
        <v>0</v>
      </c>
      <c r="Q444" s="183">
        <f>Q390/RES_summary!Q$21</f>
        <v>0</v>
      </c>
    </row>
    <row r="445" spans="1:17" ht="12" customHeight="1" x14ac:dyDescent="0.25">
      <c r="A445" s="166" t="s">
        <v>57</v>
      </c>
      <c r="B445" s="165"/>
      <c r="C445" s="182">
        <f>C391/RES_summary!C$21</f>
        <v>0</v>
      </c>
      <c r="D445" s="182">
        <f>D391/RES_summary!D$21</f>
        <v>0</v>
      </c>
      <c r="E445" s="182">
        <f>E391/RES_summary!E$21</f>
        <v>0</v>
      </c>
      <c r="F445" s="182">
        <f>F391/RES_summary!F$21</f>
        <v>0</v>
      </c>
      <c r="G445" s="182">
        <f>G391/RES_summary!G$21</f>
        <v>0</v>
      </c>
      <c r="H445" s="182">
        <f>H391/RES_summary!H$21</f>
        <v>0</v>
      </c>
      <c r="I445" s="182">
        <f>I391/RES_summary!I$21</f>
        <v>0</v>
      </c>
      <c r="J445" s="182">
        <f>J391/RES_summary!J$21</f>
        <v>0</v>
      </c>
      <c r="K445" s="182">
        <f>K391/RES_summary!K$21</f>
        <v>0</v>
      </c>
      <c r="L445" s="182">
        <f>L391/RES_summary!L$21</f>
        <v>0</v>
      </c>
      <c r="M445" s="182">
        <f>M391/RES_summary!M$21</f>
        <v>0</v>
      </c>
      <c r="N445" s="182">
        <f>N391/RES_summary!N$21</f>
        <v>0</v>
      </c>
      <c r="O445" s="182">
        <f>O391/RES_summary!O$21</f>
        <v>0</v>
      </c>
      <c r="P445" s="182">
        <f>P391/RES_summary!P$21</f>
        <v>0</v>
      </c>
      <c r="Q445" s="182">
        <f>Q391/RES_summary!Q$21</f>
        <v>0</v>
      </c>
    </row>
    <row r="446" spans="1:17" ht="12" customHeight="1" x14ac:dyDescent="0.25">
      <c r="A446" s="147" t="s">
        <v>59</v>
      </c>
      <c r="B446" s="164"/>
      <c r="C446" s="181">
        <f>C392/RES_summary!C$21</f>
        <v>0</v>
      </c>
      <c r="D446" s="181">
        <f>D392/RES_summary!D$21</f>
        <v>0</v>
      </c>
      <c r="E446" s="181">
        <f>E392/RES_summary!E$21</f>
        <v>0</v>
      </c>
      <c r="F446" s="181">
        <f>F392/RES_summary!F$21</f>
        <v>0</v>
      </c>
      <c r="G446" s="181">
        <f>G392/RES_summary!G$21</f>
        <v>0</v>
      </c>
      <c r="H446" s="181">
        <f>H392/RES_summary!H$21</f>
        <v>0</v>
      </c>
      <c r="I446" s="181">
        <f>I392/RES_summary!I$21</f>
        <v>0</v>
      </c>
      <c r="J446" s="181">
        <f>J392/RES_summary!J$21</f>
        <v>0</v>
      </c>
      <c r="K446" s="181">
        <f>K392/RES_summary!K$21</f>
        <v>0</v>
      </c>
      <c r="L446" s="181">
        <f>L392/RES_summary!L$21</f>
        <v>0</v>
      </c>
      <c r="M446" s="181">
        <f>M392/RES_summary!M$21</f>
        <v>0</v>
      </c>
      <c r="N446" s="181">
        <f>N392/RES_summary!N$21</f>
        <v>0</v>
      </c>
      <c r="O446" s="181">
        <f>O392/RES_summary!O$21</f>
        <v>0</v>
      </c>
      <c r="P446" s="181">
        <f>P392/RES_summary!P$21</f>
        <v>0</v>
      </c>
      <c r="Q446" s="181">
        <f>Q392/RES_summary!Q$21</f>
        <v>0</v>
      </c>
    </row>
    <row r="447" spans="1:17" ht="12" customHeight="1" x14ac:dyDescent="0.25">
      <c r="A447" s="163" t="s">
        <v>142</v>
      </c>
      <c r="B447" s="162"/>
      <c r="C447" s="180">
        <f>C393/RES_summary!C$21</f>
        <v>0</v>
      </c>
      <c r="D447" s="180">
        <f>D393/RES_summary!D$21</f>
        <v>0</v>
      </c>
      <c r="E447" s="180">
        <f>E393/RES_summary!E$21</f>
        <v>0</v>
      </c>
      <c r="F447" s="180">
        <f>F393/RES_summary!F$21</f>
        <v>0</v>
      </c>
      <c r="G447" s="180">
        <f>G393/RES_summary!G$21</f>
        <v>0</v>
      </c>
      <c r="H447" s="180">
        <f>H393/RES_summary!H$21</f>
        <v>0</v>
      </c>
      <c r="I447" s="180">
        <f>I393/RES_summary!I$21</f>
        <v>0</v>
      </c>
      <c r="J447" s="180">
        <f>J393/RES_summary!J$21</f>
        <v>0</v>
      </c>
      <c r="K447" s="180">
        <f>K393/RES_summary!K$21</f>
        <v>0</v>
      </c>
      <c r="L447" s="180">
        <f>L393/RES_summary!L$21</f>
        <v>0</v>
      </c>
      <c r="M447" s="180">
        <f>M393/RES_summary!M$21</f>
        <v>0</v>
      </c>
      <c r="N447" s="180">
        <f>N393/RES_summary!N$21</f>
        <v>0</v>
      </c>
      <c r="O447" s="180">
        <f>O393/RES_summary!O$21</f>
        <v>0</v>
      </c>
      <c r="P447" s="180">
        <f>P393/RES_summary!P$21</f>
        <v>0</v>
      </c>
      <c r="Q447" s="180">
        <f>Q393/RES_summary!Q$21</f>
        <v>0</v>
      </c>
    </row>
    <row r="448" spans="1:17" ht="12" customHeight="1" x14ac:dyDescent="0.25">
      <c r="A448" s="161" t="s">
        <v>141</v>
      </c>
      <c r="B448" s="160"/>
      <c r="C448" s="179">
        <f>C394/RES_summary!C$21</f>
        <v>0</v>
      </c>
      <c r="D448" s="179">
        <f>D394/RES_summary!D$21</f>
        <v>0</v>
      </c>
      <c r="E448" s="179">
        <f>E394/RES_summary!E$21</f>
        <v>0</v>
      </c>
      <c r="F448" s="179">
        <f>F394/RES_summary!F$21</f>
        <v>0</v>
      </c>
      <c r="G448" s="179">
        <f>G394/RES_summary!G$21</f>
        <v>0</v>
      </c>
      <c r="H448" s="179">
        <f>H394/RES_summary!H$21</f>
        <v>0</v>
      </c>
      <c r="I448" s="179">
        <f>I394/RES_summary!I$21</f>
        <v>0</v>
      </c>
      <c r="J448" s="179">
        <f>J394/RES_summary!J$21</f>
        <v>0</v>
      </c>
      <c r="K448" s="179">
        <f>K394/RES_summary!K$21</f>
        <v>0</v>
      </c>
      <c r="L448" s="179">
        <f>L394/RES_summary!L$21</f>
        <v>0</v>
      </c>
      <c r="M448" s="179">
        <f>M394/RES_summary!M$21</f>
        <v>0</v>
      </c>
      <c r="N448" s="179">
        <f>N394/RES_summary!N$21</f>
        <v>0</v>
      </c>
      <c r="O448" s="179">
        <f>O394/RES_summary!O$21</f>
        <v>0</v>
      </c>
      <c r="P448" s="179">
        <f>P394/RES_summary!P$21</f>
        <v>0</v>
      </c>
      <c r="Q448" s="179">
        <f>Q394/RES_summary!Q$21</f>
        <v>0</v>
      </c>
    </row>
    <row r="449" spans="1:17" ht="12" customHeight="1" x14ac:dyDescent="0.25">
      <c r="A449" s="148" t="s">
        <v>60</v>
      </c>
      <c r="B449" s="156"/>
      <c r="C449" s="177">
        <f>C395/RES_summary!C$21</f>
        <v>0</v>
      </c>
      <c r="D449" s="177">
        <f>D395/RES_summary!D$21</f>
        <v>0</v>
      </c>
      <c r="E449" s="177">
        <f>E395/RES_summary!E$21</f>
        <v>0</v>
      </c>
      <c r="F449" s="177">
        <f>F395/RES_summary!F$21</f>
        <v>0</v>
      </c>
      <c r="G449" s="177">
        <f>G395/RES_summary!G$21</f>
        <v>0</v>
      </c>
      <c r="H449" s="177">
        <f>H395/RES_summary!H$21</f>
        <v>0</v>
      </c>
      <c r="I449" s="177">
        <f>I395/RES_summary!I$21</f>
        <v>0</v>
      </c>
      <c r="J449" s="177">
        <f>J395/RES_summary!J$21</f>
        <v>0</v>
      </c>
      <c r="K449" s="177">
        <f>K395/RES_summary!K$21</f>
        <v>0</v>
      </c>
      <c r="L449" s="177">
        <f>L395/RES_summary!L$21</f>
        <v>0</v>
      </c>
      <c r="M449" s="177">
        <f>M395/RES_summary!M$21</f>
        <v>0</v>
      </c>
      <c r="N449" s="177">
        <f>N395/RES_summary!N$21</f>
        <v>0</v>
      </c>
      <c r="O449" s="177">
        <f>O395/RES_summary!O$21</f>
        <v>0</v>
      </c>
      <c r="P449" s="177">
        <f>P395/RES_summary!P$21</f>
        <v>0</v>
      </c>
      <c r="Q449" s="177">
        <f>Q395/RES_summary!Q$21</f>
        <v>0</v>
      </c>
    </row>
    <row r="450" spans="1:17" ht="12" customHeight="1" x14ac:dyDescent="0.25">
      <c r="A450" s="159" t="s">
        <v>59</v>
      </c>
      <c r="B450" s="57"/>
      <c r="C450" s="176">
        <f>C396/RES_summary!C$21</f>
        <v>0</v>
      </c>
      <c r="D450" s="176">
        <f>D396/RES_summary!D$21</f>
        <v>0</v>
      </c>
      <c r="E450" s="176">
        <f>E396/RES_summary!E$21</f>
        <v>0</v>
      </c>
      <c r="F450" s="176">
        <f>F396/RES_summary!F$21</f>
        <v>0</v>
      </c>
      <c r="G450" s="176">
        <f>G396/RES_summary!G$21</f>
        <v>0</v>
      </c>
      <c r="H450" s="176">
        <f>H396/RES_summary!H$21</f>
        <v>0</v>
      </c>
      <c r="I450" s="176">
        <f>I396/RES_summary!I$21</f>
        <v>0</v>
      </c>
      <c r="J450" s="176">
        <f>J396/RES_summary!J$21</f>
        <v>0</v>
      </c>
      <c r="K450" s="176">
        <f>K396/RES_summary!K$21</f>
        <v>0</v>
      </c>
      <c r="L450" s="176">
        <f>L396/RES_summary!L$21</f>
        <v>0</v>
      </c>
      <c r="M450" s="176">
        <f>M396/RES_summary!M$21</f>
        <v>0</v>
      </c>
      <c r="N450" s="176">
        <f>N396/RES_summary!N$21</f>
        <v>0</v>
      </c>
      <c r="O450" s="176">
        <f>O396/RES_summary!O$21</f>
        <v>0</v>
      </c>
      <c r="P450" s="176">
        <f>P396/RES_summary!P$21</f>
        <v>0</v>
      </c>
      <c r="Q450" s="176">
        <f>Q396/RES_summary!Q$21</f>
        <v>0</v>
      </c>
    </row>
    <row r="451" spans="1:17" ht="12" customHeight="1" x14ac:dyDescent="0.25">
      <c r="A451" s="158" t="s">
        <v>62</v>
      </c>
      <c r="B451" s="157"/>
      <c r="C451" s="178">
        <f>C397/RES_summary!C$21</f>
        <v>0</v>
      </c>
      <c r="D451" s="178">
        <f>D397/RES_summary!D$21</f>
        <v>0</v>
      </c>
      <c r="E451" s="178">
        <f>E397/RES_summary!E$21</f>
        <v>0</v>
      </c>
      <c r="F451" s="178">
        <f>F397/RES_summary!F$21</f>
        <v>0</v>
      </c>
      <c r="G451" s="178">
        <f>G397/RES_summary!G$21</f>
        <v>0</v>
      </c>
      <c r="H451" s="178">
        <f>H397/RES_summary!H$21</f>
        <v>0</v>
      </c>
      <c r="I451" s="178">
        <f>I397/RES_summary!I$21</f>
        <v>0</v>
      </c>
      <c r="J451" s="178">
        <f>J397/RES_summary!J$21</f>
        <v>0</v>
      </c>
      <c r="K451" s="178">
        <f>K397/RES_summary!K$21</f>
        <v>0</v>
      </c>
      <c r="L451" s="178">
        <f>L397/RES_summary!L$21</f>
        <v>0</v>
      </c>
      <c r="M451" s="178">
        <f>M397/RES_summary!M$21</f>
        <v>0</v>
      </c>
      <c r="N451" s="178">
        <f>N397/RES_summary!N$21</f>
        <v>0</v>
      </c>
      <c r="O451" s="178">
        <f>O397/RES_summary!O$21</f>
        <v>0</v>
      </c>
      <c r="P451" s="178">
        <f>P397/RES_summary!P$21</f>
        <v>0</v>
      </c>
      <c r="Q451" s="178">
        <f>Q397/RES_summary!Q$21</f>
        <v>0</v>
      </c>
    </row>
    <row r="452" spans="1:17" ht="12" customHeight="1" x14ac:dyDescent="0.25">
      <c r="A452" s="23" t="s">
        <v>57</v>
      </c>
      <c r="B452" s="156"/>
      <c r="C452" s="177">
        <f>C398/RES_summary!C$21</f>
        <v>0</v>
      </c>
      <c r="D452" s="177">
        <f>D398/RES_summary!D$21</f>
        <v>0</v>
      </c>
      <c r="E452" s="177">
        <f>E398/RES_summary!E$21</f>
        <v>0</v>
      </c>
      <c r="F452" s="177">
        <f>F398/RES_summary!F$21</f>
        <v>0</v>
      </c>
      <c r="G452" s="177">
        <f>G398/RES_summary!G$21</f>
        <v>0</v>
      </c>
      <c r="H452" s="177">
        <f>H398/RES_summary!H$21</f>
        <v>0</v>
      </c>
      <c r="I452" s="177">
        <f>I398/RES_summary!I$21</f>
        <v>0</v>
      </c>
      <c r="J452" s="177">
        <f>J398/RES_summary!J$21</f>
        <v>0</v>
      </c>
      <c r="K452" s="177">
        <f>K398/RES_summary!K$21</f>
        <v>0</v>
      </c>
      <c r="L452" s="177">
        <f>L398/RES_summary!L$21</f>
        <v>0</v>
      </c>
      <c r="M452" s="177">
        <f>M398/RES_summary!M$21</f>
        <v>0</v>
      </c>
      <c r="N452" s="177">
        <f>N398/RES_summary!N$21</f>
        <v>0</v>
      </c>
      <c r="O452" s="177">
        <f>O398/RES_summary!O$21</f>
        <v>0</v>
      </c>
      <c r="P452" s="177">
        <f>P398/RES_summary!P$21</f>
        <v>0</v>
      </c>
      <c r="Q452" s="177">
        <f>Q398/RES_summary!Q$21</f>
        <v>0</v>
      </c>
    </row>
    <row r="453" spans="1:17" ht="12" customHeight="1" x14ac:dyDescent="0.25">
      <c r="A453" s="29" t="s">
        <v>140</v>
      </c>
      <c r="B453" s="57"/>
      <c r="C453" s="176">
        <f>C399/RES_summary!C$21</f>
        <v>0</v>
      </c>
      <c r="D453" s="176">
        <f>D399/RES_summary!D$21</f>
        <v>0</v>
      </c>
      <c r="E453" s="176">
        <f>E399/RES_summary!E$21</f>
        <v>0</v>
      </c>
      <c r="F453" s="176">
        <f>F399/RES_summary!F$21</f>
        <v>0</v>
      </c>
      <c r="G453" s="176">
        <f>G399/RES_summary!G$21</f>
        <v>0</v>
      </c>
      <c r="H453" s="176">
        <f>H399/RES_summary!H$21</f>
        <v>0</v>
      </c>
      <c r="I453" s="176">
        <f>I399/RES_summary!I$21</f>
        <v>0</v>
      </c>
      <c r="J453" s="176">
        <f>J399/RES_summary!J$21</f>
        <v>0</v>
      </c>
      <c r="K453" s="176">
        <f>K399/RES_summary!K$21</f>
        <v>0</v>
      </c>
      <c r="L453" s="176">
        <f>L399/RES_summary!L$21</f>
        <v>0</v>
      </c>
      <c r="M453" s="176">
        <f>M399/RES_summary!M$21</f>
        <v>0</v>
      </c>
      <c r="N453" s="176">
        <f>N399/RES_summary!N$21</f>
        <v>0</v>
      </c>
      <c r="O453" s="176">
        <f>O399/RES_summary!O$21</f>
        <v>0</v>
      </c>
      <c r="P453" s="176">
        <f>P399/RES_summary!P$21</f>
        <v>0</v>
      </c>
      <c r="Q453" s="176">
        <f>Q399/RES_summary!Q$21</f>
        <v>0</v>
      </c>
    </row>
  </sheetData>
  <mergeCells count="1">
    <mergeCell ref="B75:Q75"/>
  </mergeCells>
  <pageMargins left="0.39370078740157483" right="0.39370078740157483" top="0.39370078740157483" bottom="0.39370078740157483" header="0.31496062992125984" footer="0.31496062992125984"/>
  <pageSetup paperSize="9" scale="14" orientation="portrait" horizontalDpi="1200" verticalDpi="12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69</vt:i4>
      </vt:variant>
      <vt:variant>
        <vt:lpstr>Named Ranges</vt:lpstr>
      </vt:variant>
      <vt:variant>
        <vt:i4>67</vt:i4>
      </vt:variant>
    </vt:vector>
  </HeadingPairs>
  <TitlesOfParts>
    <vt:vector size="136" baseType="lpstr">
      <vt:lpstr>cover</vt:lpstr>
      <vt:lpstr>index</vt:lpstr>
      <vt:lpstr>RES_summary</vt:lpstr>
      <vt:lpstr>RES_hh_num</vt:lpstr>
      <vt:lpstr>RES_hh_fec</vt:lpstr>
      <vt:lpstr>RES_hh_tes</vt:lpstr>
      <vt:lpstr>RES_hh_eff</vt:lpstr>
      <vt:lpstr>RES_hh_emi</vt:lpstr>
      <vt:lpstr>RES_hh_fech</vt:lpstr>
      <vt:lpstr>RES_hh_tesh</vt:lpstr>
      <vt:lpstr>RES_hh_emih</vt:lpstr>
      <vt:lpstr>RES_hh_fecs</vt:lpstr>
      <vt:lpstr>RES_hh_tess</vt:lpstr>
      <vt:lpstr>RES_hh_emis</vt:lpstr>
      <vt:lpstr>RES_hh_num_in</vt:lpstr>
      <vt:lpstr>RES_hh_fec_in</vt:lpstr>
      <vt:lpstr>RES_hh_tes_in</vt:lpstr>
      <vt:lpstr>RES_hh_eff_in</vt:lpstr>
      <vt:lpstr>RES_hh_emi_in</vt:lpstr>
      <vt:lpstr>RES_hh_fech_in</vt:lpstr>
      <vt:lpstr>RES_hh_tesh_in</vt:lpstr>
      <vt:lpstr>RES_hh_emih_in</vt:lpstr>
      <vt:lpstr>RES_hh_fecs_in</vt:lpstr>
      <vt:lpstr>RES_hh_tess_in</vt:lpstr>
      <vt:lpstr>RES_hh_emis_in</vt:lpstr>
      <vt:lpstr>RES_se-appl</vt:lpstr>
      <vt:lpstr>RES_RF</vt:lpstr>
      <vt:lpstr>RES_WM</vt:lpstr>
      <vt:lpstr>RES_DR</vt:lpstr>
      <vt:lpstr>RES_DW</vt:lpstr>
      <vt:lpstr>RES_TV</vt:lpstr>
      <vt:lpstr>RES_IT</vt:lpstr>
      <vt:lpstr>RES_LI</vt:lpstr>
      <vt:lpstr>RES_OA</vt:lpstr>
      <vt:lpstr>RES_hhdet_num</vt:lpstr>
      <vt:lpstr>RES_hhdet_out</vt:lpstr>
      <vt:lpstr>RES_hhdet_in</vt:lpstr>
      <vt:lpstr>RES_hhdet_in_new</vt:lpstr>
      <vt:lpstr>RES_hhdet_in_repl</vt:lpstr>
      <vt:lpstr>RES_hhdet_numvin</vt:lpstr>
      <vt:lpstr>RES_hhdet_fec</vt:lpstr>
      <vt:lpstr>RES_hhdet_tes</vt:lpstr>
      <vt:lpstr>RES_hhdet_eff</vt:lpstr>
      <vt:lpstr>RES_hhdet_emi</vt:lpstr>
      <vt:lpstr>RES_hhdet_fech</vt:lpstr>
      <vt:lpstr>RES_hhdet_tesh</vt:lpstr>
      <vt:lpstr>RES_hhdet_emih</vt:lpstr>
      <vt:lpstr>RES_hhdet_fecs</vt:lpstr>
      <vt:lpstr>RES_hhdet_tess</vt:lpstr>
      <vt:lpstr>RES_hhdet_emis</vt:lpstr>
      <vt:lpstr>RES_hhdet_in_fec</vt:lpstr>
      <vt:lpstr>RES_hhdet_in_tes</vt:lpstr>
      <vt:lpstr>RES_hhdet_in_eff</vt:lpstr>
      <vt:lpstr>RES_hhdet_in_emi</vt:lpstr>
      <vt:lpstr>RES_hhdet_in_fech</vt:lpstr>
      <vt:lpstr>RES_hhdet_in_tesh</vt:lpstr>
      <vt:lpstr>RES_hhdet_in_emih</vt:lpstr>
      <vt:lpstr>RES_hhdet_in_fecs</vt:lpstr>
      <vt:lpstr>RES_hhdet_in_tess</vt:lpstr>
      <vt:lpstr>RES_hhdet_in_emis</vt:lpstr>
      <vt:lpstr>RES_hh_SLD</vt:lpstr>
      <vt:lpstr>RES_hh_LPG</vt:lpstr>
      <vt:lpstr>RES_hh_GDO</vt:lpstr>
      <vt:lpstr>RES_hh_NGS</vt:lpstr>
      <vt:lpstr>RES_hh_BMS</vt:lpstr>
      <vt:lpstr>RES_hh_GEO</vt:lpstr>
      <vt:lpstr>RES_hh_DHT</vt:lpstr>
      <vt:lpstr>RES_hh_AEL</vt:lpstr>
      <vt:lpstr>RES_hh_CEL</vt:lpstr>
      <vt:lpstr>RES_DR!Print_Titles</vt:lpstr>
      <vt:lpstr>RES_DW!Print_Titles</vt:lpstr>
      <vt:lpstr>RES_hh_AEL!Print_Titles</vt:lpstr>
      <vt:lpstr>RES_hh_BMS!Print_Titles</vt:lpstr>
      <vt:lpstr>RES_hh_CEL!Print_Titles</vt:lpstr>
      <vt:lpstr>RES_hh_DHT!Print_Titles</vt:lpstr>
      <vt:lpstr>RES_hh_eff!Print_Titles</vt:lpstr>
      <vt:lpstr>RES_hh_eff_in!Print_Titles</vt:lpstr>
      <vt:lpstr>RES_hh_emi!Print_Titles</vt:lpstr>
      <vt:lpstr>RES_hh_emi_in!Print_Titles</vt:lpstr>
      <vt:lpstr>RES_hh_emih!Print_Titles</vt:lpstr>
      <vt:lpstr>RES_hh_emih_in!Print_Titles</vt:lpstr>
      <vt:lpstr>RES_hh_emis!Print_Titles</vt:lpstr>
      <vt:lpstr>RES_hh_emis_in!Print_Titles</vt:lpstr>
      <vt:lpstr>RES_hh_fec!Print_Titles</vt:lpstr>
      <vt:lpstr>RES_hh_fec_in!Print_Titles</vt:lpstr>
      <vt:lpstr>RES_hh_fech!Print_Titles</vt:lpstr>
      <vt:lpstr>RES_hh_fech_in!Print_Titles</vt:lpstr>
      <vt:lpstr>RES_hh_fecs!Print_Titles</vt:lpstr>
      <vt:lpstr>RES_hh_fecs_in!Print_Titles</vt:lpstr>
      <vt:lpstr>RES_hh_GDO!Print_Titles</vt:lpstr>
      <vt:lpstr>RES_hh_GEO!Print_Titles</vt:lpstr>
      <vt:lpstr>RES_hh_LPG!Print_Titles</vt:lpstr>
      <vt:lpstr>RES_hh_NGS!Print_Titles</vt:lpstr>
      <vt:lpstr>RES_hh_num!Print_Titles</vt:lpstr>
      <vt:lpstr>RES_hh_num_in!Print_Titles</vt:lpstr>
      <vt:lpstr>RES_hh_SLD!Print_Titles</vt:lpstr>
      <vt:lpstr>RES_hh_tes!Print_Titles</vt:lpstr>
      <vt:lpstr>RES_hh_tes_in!Print_Titles</vt:lpstr>
      <vt:lpstr>RES_hh_tesh!Print_Titles</vt:lpstr>
      <vt:lpstr>RES_hh_tesh_in!Print_Titles</vt:lpstr>
      <vt:lpstr>RES_hh_tess!Print_Titles</vt:lpstr>
      <vt:lpstr>RES_hh_tess_in!Print_Titles</vt:lpstr>
      <vt:lpstr>RES_hhdet_eff!Print_Titles</vt:lpstr>
      <vt:lpstr>RES_hhdet_emi!Print_Titles</vt:lpstr>
      <vt:lpstr>RES_hhdet_emih!Print_Titles</vt:lpstr>
      <vt:lpstr>RES_hhdet_emis!Print_Titles</vt:lpstr>
      <vt:lpstr>RES_hhdet_fec!Print_Titles</vt:lpstr>
      <vt:lpstr>RES_hhdet_fech!Print_Titles</vt:lpstr>
      <vt:lpstr>RES_hhdet_fecs!Print_Titles</vt:lpstr>
      <vt:lpstr>RES_hhdet_in!Print_Titles</vt:lpstr>
      <vt:lpstr>RES_hhdet_in_eff!Print_Titles</vt:lpstr>
      <vt:lpstr>RES_hhdet_in_emi!Print_Titles</vt:lpstr>
      <vt:lpstr>RES_hhdet_in_emih!Print_Titles</vt:lpstr>
      <vt:lpstr>RES_hhdet_in_emis!Print_Titles</vt:lpstr>
      <vt:lpstr>RES_hhdet_in_fec!Print_Titles</vt:lpstr>
      <vt:lpstr>RES_hhdet_in_fech!Print_Titles</vt:lpstr>
      <vt:lpstr>RES_hhdet_in_fecs!Print_Titles</vt:lpstr>
      <vt:lpstr>RES_hhdet_in_new!Print_Titles</vt:lpstr>
      <vt:lpstr>RES_hhdet_in_repl!Print_Titles</vt:lpstr>
      <vt:lpstr>RES_hhdet_in_tes!Print_Titles</vt:lpstr>
      <vt:lpstr>RES_hhdet_in_tesh!Print_Titles</vt:lpstr>
      <vt:lpstr>RES_hhdet_in_tess!Print_Titles</vt:lpstr>
      <vt:lpstr>RES_hhdet_num!Print_Titles</vt:lpstr>
      <vt:lpstr>RES_hhdet_numvin!Print_Titles</vt:lpstr>
      <vt:lpstr>RES_hhdet_out!Print_Titles</vt:lpstr>
      <vt:lpstr>RES_hhdet_tes!Print_Titles</vt:lpstr>
      <vt:lpstr>RES_hhdet_tesh!Print_Titles</vt:lpstr>
      <vt:lpstr>RES_hhdet_tess!Print_Titles</vt:lpstr>
      <vt:lpstr>RES_IT!Print_Titles</vt:lpstr>
      <vt:lpstr>RES_LI!Print_Titles</vt:lpstr>
      <vt:lpstr>RES_OA!Print_Titles</vt:lpstr>
      <vt:lpstr>RES_RF!Print_Titles</vt:lpstr>
      <vt:lpstr>'RES_se-appl'!Print_Titles</vt:lpstr>
      <vt:lpstr>RES_summary!Print_Titles</vt:lpstr>
      <vt:lpstr>RES_TV!Print_Titles</vt:lpstr>
      <vt:lpstr>RES_WM!Print_Titles</vt:lpstr>
    </vt:vector>
  </TitlesOfParts>
  <Company>European Commission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JRC-IDEES</dc:title>
  <dc:creator>JRC C.6</dc:creator>
  <cp:lastModifiedBy>ROZSAI Mate (JRC-SEVILLA)</cp:lastModifiedBy>
  <dcterms:created xsi:type="dcterms:W3CDTF">2018-07-16T15:40:05Z</dcterms:created>
  <dcterms:modified xsi:type="dcterms:W3CDTF">2018-07-16T15:40:05Z</dcterms:modified>
</cp:coreProperties>
</file>